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aw" sheetId="1" r:id="rId5"/>
    <sheet state="hidden" name="PrelimRaw" sheetId="2" r:id="rId6"/>
    <sheet state="visible" name="Prelims" sheetId="3" r:id="rId7"/>
    <sheet state="visible" name="Full" sheetId="4" r:id="rId8"/>
    <sheet state="hidden" name="Cats" sheetId="5" r:id="rId9"/>
    <sheet state="visible" name="Team Prelims" sheetId="6" r:id="rId10"/>
    <sheet state="visible" name="Team Full" sheetId="7" r:id="rId11"/>
    <sheet state="visible" name="Team Prelim Cats" sheetId="8" r:id="rId12"/>
    <sheet state="visible" name="Team Full Cats" sheetId="9" r:id="rId13"/>
    <sheet state="visible" name="X-Risk" sheetId="10" r:id="rId14"/>
    <sheet state="visible" name="Math" sheetId="11" r:id="rId15"/>
    <sheet state="visible" name="Chemistry" sheetId="12" r:id="rId16"/>
    <sheet state="visible" name="EarthSpace" sheetId="13" r:id="rId17"/>
    <sheet state="visible" name="Biology" sheetId="14" r:id="rId18"/>
    <sheet state="visible" name="Physics" sheetId="15" r:id="rId19"/>
    <sheet state="visible" name="X-Risk Full" sheetId="16" r:id="rId20"/>
    <sheet state="visible" name="Math Full" sheetId="17" r:id="rId21"/>
    <sheet state="visible" name="Chemistry Full" sheetId="18" r:id="rId22"/>
    <sheet state="visible" name="EarthSpace Full" sheetId="19" r:id="rId23"/>
    <sheet state="visible" name="Biology Full" sheetId="20" r:id="rId24"/>
    <sheet state="visible" name="Physics Full" sheetId="21" r:id="rId25"/>
    <sheet state="hidden" name="Teams" sheetId="22" r:id="rId26"/>
    <sheet state="visible" name="Users" sheetId="23" r:id="rId27"/>
  </sheets>
  <definedNames/>
  <calcPr/>
</workbook>
</file>

<file path=xl/sharedStrings.xml><?xml version="1.0" encoding="utf-8"?>
<sst xmlns="http://schemas.openxmlformats.org/spreadsheetml/2006/main" count="17175" uniqueCount="933">
  <si>
    <t>id</t>
  </si>
  <si>
    <t>ID</t>
  </si>
  <si>
    <t>gameRecordId</t>
  </si>
  <si>
    <t>Name</t>
  </si>
  <si>
    <t>score</t>
  </si>
  <si>
    <t>whoBuzzedGID</t>
  </si>
  <si>
    <t>Team</t>
  </si>
  <si>
    <t>teamId</t>
  </si>
  <si>
    <t>GP</t>
  </si>
  <si>
    <t>teamName</t>
  </si>
  <si>
    <t>TUH</t>
  </si>
  <si>
    <t>isTeamA</t>
  </si>
  <si>
    <t>TU</t>
  </si>
  <si>
    <t>isEmpty</t>
  </si>
  <si>
    <t>questionNum</t>
  </si>
  <si>
    <t>X</t>
  </si>
  <si>
    <t>Cat</t>
  </si>
  <si>
    <t>Neg</t>
  </si>
  <si>
    <t># Buzz</t>
  </si>
  <si>
    <t>104495540205548736558</t>
  </si>
  <si>
    <t>% Buzz</t>
  </si>
  <si>
    <t>Acc</t>
  </si>
  <si>
    <t>Points</t>
  </si>
  <si>
    <t>PPG</t>
  </si>
  <si>
    <t>X PPG</t>
  </si>
  <si>
    <t>M PPG</t>
  </si>
  <si>
    <t>C PPG</t>
  </si>
  <si>
    <t>E PPG</t>
  </si>
  <si>
    <t>B PPG</t>
  </si>
  <si>
    <t>P PPG</t>
  </si>
  <si>
    <t>101949633011269793228</t>
  </si>
  <si>
    <t>104421903707714227310</t>
  </si>
  <si>
    <t>NULL</t>
  </si>
  <si>
    <t>110168841047541949979</t>
  </si>
  <si>
    <t>112292901990108303517</t>
  </si>
  <si>
    <t>115276086652629571643</t>
  </si>
  <si>
    <t>100047951893265954908</t>
  </si>
  <si>
    <t>114613659765661937761</t>
  </si>
  <si>
    <t>114801746103647609036</t>
  </si>
  <si>
    <t>111867724755469328406</t>
  </si>
  <si>
    <t>107520337771987267201</t>
  </si>
  <si>
    <t>100741934745181838949</t>
  </si>
  <si>
    <t>115701416956189742203</t>
  </si>
  <si>
    <t>116174047268011279731</t>
  </si>
  <si>
    <t>109119414141479472132</t>
  </si>
  <si>
    <t>110956956173698327729</t>
  </si>
  <si>
    <t>114036554181471873823</t>
  </si>
  <si>
    <t>113391701272142422718</t>
  </si>
  <si>
    <t>114625054951386147826</t>
  </si>
  <si>
    <t>102681617716985544585</t>
  </si>
  <si>
    <t>106172791161887099127</t>
  </si>
  <si>
    <t>107799769413037396453</t>
  </si>
  <si>
    <t>103549248353854762164</t>
  </si>
  <si>
    <t>104048759449730183242</t>
  </si>
  <si>
    <t>100452237492909123862</t>
  </si>
  <si>
    <t>100945310899505950053</t>
  </si>
  <si>
    <t>111750213711898583169</t>
  </si>
  <si>
    <t>106777291229721234908</t>
  </si>
  <si>
    <t>117990231352306944108</t>
  </si>
  <si>
    <t>107873271882898565947</t>
  </si>
  <si>
    <t>110032616722499327327</t>
  </si>
  <si>
    <t>114720212150770111881</t>
  </si>
  <si>
    <t>112680552585570048691</t>
  </si>
  <si>
    <t>113908820878848887404</t>
  </si>
  <si>
    <t>104931437805203389949</t>
  </si>
  <si>
    <t>116807051909331854620</t>
  </si>
  <si>
    <t>102412219695323063157</t>
  </si>
  <si>
    <t>105378163543476641273</t>
  </si>
  <si>
    <t>108063248698294076855</t>
  </si>
  <si>
    <t>107054541268314536109</t>
  </si>
  <si>
    <t>103951081173066298964</t>
  </si>
  <si>
    <t>110072705132871488717</t>
  </si>
  <si>
    <t>117134652620208275166</t>
  </si>
  <si>
    <t>118390381458063805008</t>
  </si>
  <si>
    <t>118291300681461053426</t>
  </si>
  <si>
    <t>100552342580135245961</t>
  </si>
  <si>
    <t>105902991715758256560</t>
  </si>
  <si>
    <t>103424363456113932475</t>
  </si>
  <si>
    <t>117501969074158402878</t>
  </si>
  <si>
    <t>114242811885936877853</t>
  </si>
  <si>
    <t>104714961629414741842</t>
  </si>
  <si>
    <t>104844480458649201517</t>
  </si>
  <si>
    <t>106220113041500550653</t>
  </si>
  <si>
    <t>116583274461171274280</t>
  </si>
  <si>
    <t>103525738944123681997</t>
  </si>
  <si>
    <t>110234665672978783434</t>
  </si>
  <si>
    <t>109879436144902504206</t>
  </si>
  <si>
    <t>113718832731163653200</t>
  </si>
  <si>
    <t>101259634814577741936</t>
  </si>
  <si>
    <t>113689800994596883699</t>
  </si>
  <si>
    <t>105472344416055255315</t>
  </si>
  <si>
    <t>107941462146309474360</t>
  </si>
  <si>
    <t>105885321269112639389</t>
  </si>
  <si>
    <t>102859328266430575517</t>
  </si>
  <si>
    <t>111155483534844415608</t>
  </si>
  <si>
    <t>116648206071140840450</t>
  </si>
  <si>
    <t>108223652435775478403</t>
  </si>
  <si>
    <t>101711500008093062447</t>
  </si>
  <si>
    <t>115184513742306164100</t>
  </si>
  <si>
    <t>117314999308033735383</t>
  </si>
  <si>
    <t>116076643505941575903</t>
  </si>
  <si>
    <t>107031227865195095099</t>
  </si>
  <si>
    <t>116456338627108780396</t>
  </si>
  <si>
    <t>103709610629741383646</t>
  </si>
  <si>
    <t>112365538603424634117</t>
  </si>
  <si>
    <t>107077468607348826234</t>
  </si>
  <si>
    <t>115589370929340579338</t>
  </si>
  <si>
    <t>115851460800773085420</t>
  </si>
  <si>
    <t>118096044560523889571</t>
  </si>
  <si>
    <t>104938043645343145874</t>
  </si>
  <si>
    <t>103605425151240912795</t>
  </si>
  <si>
    <t>117345748745962515810</t>
  </si>
  <si>
    <t>104408870717380419808</t>
  </si>
  <si>
    <t>108498338045191476331</t>
  </si>
  <si>
    <t>105768758161673473630</t>
  </si>
  <si>
    <t>107547141877254788177</t>
  </si>
  <si>
    <t>108774201364856408164</t>
  </si>
  <si>
    <t>101173888685770212785</t>
  </si>
  <si>
    <t>116748200742147664071</t>
  </si>
  <si>
    <t>105242878308209435704</t>
  </si>
  <si>
    <t>112586971259710679808</t>
  </si>
  <si>
    <t>106116426867228685024</t>
  </si>
  <si>
    <t>101662255789998261923</t>
  </si>
  <si>
    <t>100018707023206150456</t>
  </si>
  <si>
    <t>115369299595273533410</t>
  </si>
  <si>
    <t>100460385825974417248</t>
  </si>
  <si>
    <t>115232514521695086012</t>
  </si>
  <si>
    <t>104616720600882690364</t>
  </si>
  <si>
    <t>110113332618645527450</t>
  </si>
  <si>
    <t>106742261938659548231</t>
  </si>
  <si>
    <t>102614641038283851943</t>
  </si>
  <si>
    <t>110844812019204409144</t>
  </si>
  <si>
    <t>115694056893101775002</t>
  </si>
  <si>
    <t>105596510344333656930</t>
  </si>
  <si>
    <t>103149509251326375653</t>
  </si>
  <si>
    <t>115944924078140172506</t>
  </si>
  <si>
    <t>112662809733132075388</t>
  </si>
  <si>
    <t>100662456472081319887</t>
  </si>
  <si>
    <t>104980240808294744707</t>
  </si>
  <si>
    <t>109125955918662437259</t>
  </si>
  <si>
    <t>104040670752305026947</t>
  </si>
  <si>
    <t>113213417850696546704</t>
  </si>
  <si>
    <t>110104743356839004680</t>
  </si>
  <si>
    <t>115908310259050608005</t>
  </si>
  <si>
    <t>118436774820912661989</t>
  </si>
  <si>
    <t>106339223278397616521</t>
  </si>
  <si>
    <t>100737823064401076042</t>
  </si>
  <si>
    <t>106106586997233189655</t>
  </si>
  <si>
    <t>101501433098992094400</t>
  </si>
  <si>
    <t>102174516359677110803</t>
  </si>
  <si>
    <t>117038364179931972438</t>
  </si>
  <si>
    <t>113349271189450703676</t>
  </si>
  <si>
    <t>109978766604048481991</t>
  </si>
  <si>
    <t>104720749241316256093</t>
  </si>
  <si>
    <t>110488059036326763108</t>
  </si>
  <si>
    <t>104442899034172790993</t>
  </si>
  <si>
    <t>108489343416808662165</t>
  </si>
  <si>
    <t>101293179820443635542</t>
  </si>
  <si>
    <t>113294899636057844310</t>
  </si>
  <si>
    <t>100328990238281482274</t>
  </si>
  <si>
    <t>105742581620835495719</t>
  </si>
  <si>
    <t>109792848417434458614</t>
  </si>
  <si>
    <t>118346448611367417127</t>
  </si>
  <si>
    <t>117343382433914933310</t>
  </si>
  <si>
    <t>110297046011568433830</t>
  </si>
  <si>
    <t>111177114471781468507</t>
  </si>
  <si>
    <t>106913584674750189410</t>
  </si>
  <si>
    <t>117280045524168167150</t>
  </si>
  <si>
    <t>113360490340189517916</t>
  </si>
  <si>
    <t>117775132774051095648</t>
  </si>
  <si>
    <t>109155816154210333669</t>
  </si>
  <si>
    <t>114856671133570071487</t>
  </si>
  <si>
    <t>106863910939636164441</t>
  </si>
  <si>
    <t>107683995172961019278</t>
  </si>
  <si>
    <t>102532586379382719127</t>
  </si>
  <si>
    <t>114107775408477902095</t>
  </si>
  <si>
    <t>113397171243548973457</t>
  </si>
  <si>
    <t>115554784043972686221</t>
  </si>
  <si>
    <t>117706526453675630883</t>
  </si>
  <si>
    <t>104910259152479940480</t>
  </si>
  <si>
    <t>101317157337125275679</t>
  </si>
  <si>
    <t>112719889437811238210</t>
  </si>
  <si>
    <t>100500265839978844389</t>
  </si>
  <si>
    <t>107042395165060849928</t>
  </si>
  <si>
    <t>113952299244584832148</t>
  </si>
  <si>
    <t>108152382525909487295</t>
  </si>
  <si>
    <t>110835626147750924304</t>
  </si>
  <si>
    <t>117101553418806594609</t>
  </si>
  <si>
    <t>107171641803497272922</t>
  </si>
  <si>
    <t>110598005229595287220</t>
  </si>
  <si>
    <t>116908401048262488705</t>
  </si>
  <si>
    <t>118074352666382404421</t>
  </si>
  <si>
    <t>100116086845343135024</t>
  </si>
  <si>
    <t>103332457605509284391</t>
  </si>
  <si>
    <t>116527780279762297843</t>
  </si>
  <si>
    <t>114535102447932380461</t>
  </si>
  <si>
    <t>105634365620263858573</t>
  </si>
  <si>
    <t>100411004833077248485</t>
  </si>
  <si>
    <t>113861853141821610115</t>
  </si>
  <si>
    <t>110690127941782012293</t>
  </si>
  <si>
    <t>102433573298910923510</t>
  </si>
  <si>
    <t>102037216112638588674</t>
  </si>
  <si>
    <t>108801023722309077363</t>
  </si>
  <si>
    <t>117078710139347419262</t>
  </si>
  <si>
    <t>108704086552620618598</t>
  </si>
  <si>
    <t>100929894625319987365</t>
  </si>
  <si>
    <t>114496786639819276168</t>
  </si>
  <si>
    <t>101543341309883677639</t>
  </si>
  <si>
    <t>112231146975823050552</t>
  </si>
  <si>
    <t>100788041485778558967</t>
  </si>
  <si>
    <t>115828634404890135644</t>
  </si>
  <si>
    <t>104291367887643886528</t>
  </si>
  <si>
    <t>109242229846903877264</t>
  </si>
  <si>
    <t>110255603776205219365</t>
  </si>
  <si>
    <t>100910434571405606932</t>
  </si>
  <si>
    <t>115578725562574482586</t>
  </si>
  <si>
    <t>100470170067790288852</t>
  </si>
  <si>
    <t>110903863561705320184</t>
  </si>
  <si>
    <t>106915287699727929267</t>
  </si>
  <si>
    <t>107346002450886945497</t>
  </si>
  <si>
    <t>118111572817763582524</t>
  </si>
  <si>
    <t>108851268479623980842</t>
  </si>
  <si>
    <t>101204252762321248162</t>
  </si>
  <si>
    <t>111478451669363751276</t>
  </si>
  <si>
    <t>101997364516844516890</t>
  </si>
  <si>
    <t>102790313214285920769</t>
  </si>
  <si>
    <t>113358565574853623471</t>
  </si>
  <si>
    <t>113216959055452099795</t>
  </si>
  <si>
    <t>107943006360252056871</t>
  </si>
  <si>
    <t>111080887770620334549</t>
  </si>
  <si>
    <t>115892385527060666800</t>
  </si>
  <si>
    <t>113988555944868549935</t>
  </si>
  <si>
    <t>107328395944537119281</t>
  </si>
  <si>
    <t>100590880042395963339</t>
  </si>
  <si>
    <t>106355096435215503757</t>
  </si>
  <si>
    <t>104065900705702704789</t>
  </si>
  <si>
    <t>M</t>
  </si>
  <si>
    <t>C</t>
  </si>
  <si>
    <t>E</t>
  </si>
  <si>
    <t>B</t>
  </si>
  <si>
    <t>P</t>
  </si>
  <si>
    <t>Bonus</t>
  </si>
  <si>
    <t>% Bonus</t>
  </si>
  <si>
    <t>BAPPG</t>
  </si>
  <si>
    <t>University</t>
  </si>
  <si>
    <t>NoHo</t>
  </si>
  <si>
    <t>Blair A</t>
  </si>
  <si>
    <t>Mira Loma</t>
  </si>
  <si>
    <t>MSJ</t>
  </si>
  <si>
    <t>Centennial</t>
  </si>
  <si>
    <t>Enloe A</t>
  </si>
  <si>
    <t>Dulles</t>
  </si>
  <si>
    <t>Tesla STEM</t>
  </si>
  <si>
    <t>Brookfield</t>
  </si>
  <si>
    <t>Enloe B</t>
  </si>
  <si>
    <t>Middleton</t>
  </si>
  <si>
    <t>Lynbrook</t>
  </si>
  <si>
    <t>Lexington A</t>
  </si>
  <si>
    <t>Buchholz A</t>
  </si>
  <si>
    <t>Interlake B</t>
  </si>
  <si>
    <t>Lakeside</t>
  </si>
  <si>
    <t>NCSSM A</t>
  </si>
  <si>
    <t>Davidson</t>
  </si>
  <si>
    <t>Interlake A</t>
  </si>
  <si>
    <t>Cupertino</t>
  </si>
  <si>
    <t>Westminster</t>
  </si>
  <si>
    <t>AHS Broward</t>
  </si>
  <si>
    <t>Venice</t>
  </si>
  <si>
    <t>Ladue</t>
  </si>
  <si>
    <t>Lexington B</t>
  </si>
  <si>
    <t>Iolani</t>
  </si>
  <si>
    <t>Shen</t>
  </si>
  <si>
    <t>WWPN</t>
  </si>
  <si>
    <t>ASFA</t>
  </si>
  <si>
    <t>Seven Lakes</t>
  </si>
  <si>
    <t>Wayzata</t>
  </si>
  <si>
    <t>NoHo B</t>
  </si>
  <si>
    <t>Troy</t>
  </si>
  <si>
    <t>Green Hope</t>
  </si>
  <si>
    <t>Naperville North</t>
  </si>
  <si>
    <t>RMHS</t>
  </si>
  <si>
    <t>Blair C</t>
  </si>
  <si>
    <t>Buchholz B</t>
  </si>
  <si>
    <t>Collierville</t>
  </si>
  <si>
    <t>Niskayuna</t>
  </si>
  <si>
    <t>Pullman</t>
  </si>
  <si>
    <t>Canyon Crest</t>
  </si>
  <si>
    <t>NCSSM B</t>
  </si>
  <si>
    <t>PRISMS</t>
  </si>
  <si>
    <t>JP Stevens</t>
  </si>
  <si>
    <t>Blair B</t>
  </si>
  <si>
    <t>X TU</t>
  </si>
  <si>
    <t>X X</t>
  </si>
  <si>
    <t>X Neg</t>
  </si>
  <si>
    <t>X Bonus</t>
  </si>
  <si>
    <t>X % Bonus</t>
  </si>
  <si>
    <t>X BAPPG</t>
  </si>
  <si>
    <t>M TU</t>
  </si>
  <si>
    <t>M X</t>
  </si>
  <si>
    <t>M % Bonus</t>
  </si>
  <si>
    <t>M BAPPG</t>
  </si>
  <si>
    <t>C % Bonus</t>
  </si>
  <si>
    <t>C BAPPG</t>
  </si>
  <si>
    <t>E % Bonus</t>
  </si>
  <si>
    <t>E BAPPG</t>
  </si>
  <si>
    <t>B % Bonus</t>
  </si>
  <si>
    <t>B BAPPG</t>
  </si>
  <si>
    <t>P % Bonus</t>
  </si>
  <si>
    <t>P BAPPG</t>
  </si>
  <si>
    <t>name</t>
  </si>
  <si>
    <t>GP Prelims</t>
  </si>
  <si>
    <t>googleId</t>
  </si>
  <si>
    <t>fullName</t>
  </si>
  <si>
    <t>firstName</t>
  </si>
  <si>
    <t>email</t>
  </si>
  <si>
    <t>teamPosition</t>
  </si>
  <si>
    <t>michael warsono</t>
  </si>
  <si>
    <t>Michael</t>
  </si>
  <si>
    <t>michael.j.warsono@gmail.com</t>
  </si>
  <si>
    <t>Yuvan Chali</t>
  </si>
  <si>
    <t>Yuvan</t>
  </si>
  <si>
    <t>ychali2023@gmail.com</t>
  </si>
  <si>
    <t>Madhav Karthikeyan</t>
  </si>
  <si>
    <t>Madhav</t>
  </si>
  <si>
    <t>karthikeyan24m@ncssm.edu</t>
  </si>
  <si>
    <t>Leo Yang</t>
  </si>
  <si>
    <t>Leo</t>
  </si>
  <si>
    <t>leozryang@gmail.com</t>
  </si>
  <si>
    <t>Erik</t>
  </si>
  <si>
    <t>erik304501@gmail.com</t>
  </si>
  <si>
    <t>Harsh Ambardekar</t>
  </si>
  <si>
    <t>Harsh</t>
  </si>
  <si>
    <t>ambardekarharsh@gmail.com</t>
  </si>
  <si>
    <t>Jason Dong</t>
  </si>
  <si>
    <t>Jason</t>
  </si>
  <si>
    <t>800023072@fjuhsd.org</t>
  </si>
  <si>
    <t>113532121232977524729</t>
  </si>
  <si>
    <t>Owen Xuan</t>
  </si>
  <si>
    <t>Owen</t>
  </si>
  <si>
    <t>owenx26@lakesideschool.org</t>
  </si>
  <si>
    <t>Michael Yang</t>
  </si>
  <si>
    <t>michaely24@lakesideschool.org</t>
  </si>
  <si>
    <t>Damon Gurvich</t>
  </si>
  <si>
    <t>Damon</t>
  </si>
  <si>
    <t>dagurvich@gmail.com</t>
  </si>
  <si>
    <t>Sukrith Velmineti</t>
  </si>
  <si>
    <t>Sukrith</t>
  </si>
  <si>
    <t>sukrithv@gmail.com</t>
  </si>
  <si>
    <t>Jerry Cao-Xue</t>
  </si>
  <si>
    <t>Jerry</t>
  </si>
  <si>
    <t>jerryxue7276@gmail.com</t>
  </si>
  <si>
    <t>Avanesh Vijayakumar</t>
  </si>
  <si>
    <t>Avanesh</t>
  </si>
  <si>
    <t>vijayakumar24a@ncssm.edu</t>
  </si>
  <si>
    <t>Anant</t>
  </si>
  <si>
    <t>stemanant@gmail.com</t>
  </si>
  <si>
    <t>Michael Wei</t>
  </si>
  <si>
    <t>sweetboywei@gmail.com</t>
  </si>
  <si>
    <t>Laurie Wang</t>
  </si>
  <si>
    <t>Laurie</t>
  </si>
  <si>
    <t>lauriewang42@gmail.com</t>
  </si>
  <si>
    <t>Vijay Hans</t>
  </si>
  <si>
    <t>Vijay</t>
  </si>
  <si>
    <t>vikuhans8@gmail.com</t>
  </si>
  <si>
    <t>Felicity Ni</t>
  </si>
  <si>
    <t>Felicity</t>
  </si>
  <si>
    <t>felicity.ni@prismsus.org</t>
  </si>
  <si>
    <t>Aryan Ahire</t>
  </si>
  <si>
    <t>Aryan</t>
  </si>
  <si>
    <t>3011955@edison.k12.nj.us</t>
  </si>
  <si>
    <t>owen fei</t>
  </si>
  <si>
    <t>usemsedge@gmail.com</t>
  </si>
  <si>
    <t>Tanmay Gupta</t>
  </si>
  <si>
    <t>Tanmay</t>
  </si>
  <si>
    <t>tanmaychiko@gmail.com</t>
  </si>
  <si>
    <t>Kira Tang</t>
  </si>
  <si>
    <t>Kira</t>
  </si>
  <si>
    <t>tang.kira@gmail.com</t>
  </si>
  <si>
    <t>[PRISMS] Josh Shi</t>
  </si>
  <si>
    <t>Josh</t>
  </si>
  <si>
    <t>josh.shi@prismsus.org</t>
  </si>
  <si>
    <t>Rithik Gumpu</t>
  </si>
  <si>
    <t>Rithik</t>
  </si>
  <si>
    <t>rgumpu18@gmail.com</t>
  </si>
  <si>
    <t>Shreyash</t>
  </si>
  <si>
    <t>shreyash.r.singh@gmail.com</t>
  </si>
  <si>
    <t>Danny Kim</t>
  </si>
  <si>
    <t>Danny</t>
  </si>
  <si>
    <t>dannykim0906@gmail.com</t>
  </si>
  <si>
    <t>Edward</t>
  </si>
  <si>
    <t>liedwa06@gmail.com</t>
  </si>
  <si>
    <t>Aditya Jha</t>
  </si>
  <si>
    <t>Aditya</t>
  </si>
  <si>
    <t>aditya.jha14@gmail.com</t>
  </si>
  <si>
    <t>Anthony Yang</t>
  </si>
  <si>
    <t>Anthony</t>
  </si>
  <si>
    <t>anthony.dawon.yang@gmail.com</t>
  </si>
  <si>
    <t>Tony Liu</t>
  </si>
  <si>
    <t>Tony</t>
  </si>
  <si>
    <t>liuxytony@gmail.com</t>
  </si>
  <si>
    <t>KHOI LE</t>
  </si>
  <si>
    <t>Khoi</t>
  </si>
  <si>
    <t>lekho000@isd284.com</t>
  </si>
  <si>
    <t>Alex Xu</t>
  </si>
  <si>
    <t>Alex</t>
  </si>
  <si>
    <t>alexxu136@gmail.com</t>
  </si>
  <si>
    <t>Michael Xiang</t>
  </si>
  <si>
    <t>michaelsxiang@gmail.com</t>
  </si>
  <si>
    <t>Annie Guo</t>
  </si>
  <si>
    <t>Annie</t>
  </si>
  <si>
    <t>annieguo333@gmail.com</t>
  </si>
  <si>
    <t>Thaddeus Stefanski-Hall</t>
  </si>
  <si>
    <t>Thaddeus</t>
  </si>
  <si>
    <t>thaddeus.stefanskihall@gmail.com</t>
  </si>
  <si>
    <t>Lidia P.</t>
  </si>
  <si>
    <t>Lidia</t>
  </si>
  <si>
    <t>lidsofia@gmail.com</t>
  </si>
  <si>
    <t>Aditya Jain</t>
  </si>
  <si>
    <t>adiaugusta@gmail.com</t>
  </si>
  <si>
    <t>[Niskayuna] Alex P</t>
  </si>
  <si>
    <t>pet20901@stu.niskyschools.org</t>
  </si>
  <si>
    <t>111755979766037975249</t>
  </si>
  <si>
    <t>[Niskayuna] Iris L</t>
  </si>
  <si>
    <t>Iris</t>
  </si>
  <si>
    <t>iristwo898@gmail.com</t>
  </si>
  <si>
    <t>Sahas Goli</t>
  </si>
  <si>
    <t>Sahas</t>
  </si>
  <si>
    <t>sahas266@gmail.com</t>
  </si>
  <si>
    <t>Annie Xu</t>
  </si>
  <si>
    <t>anniexu0301@gmail.com</t>
  </si>
  <si>
    <t>Nathan Ouyang</t>
  </si>
  <si>
    <t>Nathan</t>
  </si>
  <si>
    <t>nathan.ouyang5@gmail.com</t>
  </si>
  <si>
    <t>Wendy Cao</t>
  </si>
  <si>
    <t>Wendy</t>
  </si>
  <si>
    <t>wendycao411@gmail.com</t>
  </si>
  <si>
    <t>Feodor Yevtushenko</t>
  </si>
  <si>
    <t>Feodor</t>
  </si>
  <si>
    <t>feodor.yevtushenko@gmail.com</t>
  </si>
  <si>
    <t>Chaewoon Kyoung</t>
  </si>
  <si>
    <t>Chaewoon</t>
  </si>
  <si>
    <t>kchwoony210@gmail.com</t>
  </si>
  <si>
    <t>Arnav Meduri</t>
  </si>
  <si>
    <t>Arnav</t>
  </si>
  <si>
    <t>meduri24a2@ncssm.edu</t>
  </si>
  <si>
    <t>David Zhou</t>
  </si>
  <si>
    <t>David</t>
  </si>
  <si>
    <t>david.tianyi.zhou1@gmail.com</t>
  </si>
  <si>
    <t>Jerry Yuan</t>
  </si>
  <si>
    <t>jerryyuan696@gmail.com</t>
  </si>
  <si>
    <t>Ricky Ye</t>
  </si>
  <si>
    <t>Ricky</t>
  </si>
  <si>
    <t>133017@mcpsmd.net</t>
  </si>
  <si>
    <t>Abhinav Pothuri</t>
  </si>
  <si>
    <t>Abhinav</t>
  </si>
  <si>
    <t>abhinavspothuri@gmail.com</t>
  </si>
  <si>
    <t>Alex Patton</t>
  </si>
  <si>
    <t>alexpatton059@gmail.com</t>
  </si>
  <si>
    <t>Shreyas Ekanathan</t>
  </si>
  <si>
    <t>Shreyas</t>
  </si>
  <si>
    <t>shreyase39@gmail.com</t>
  </si>
  <si>
    <t>Evin Liang</t>
  </si>
  <si>
    <t>Evin</t>
  </si>
  <si>
    <t>ez1liang@gmail.com</t>
  </si>
  <si>
    <t>Samuel Zhou</t>
  </si>
  <si>
    <t>Samuel</t>
  </si>
  <si>
    <t>samueltzhou@gmail.com</t>
  </si>
  <si>
    <t>Aditya Sivakumar</t>
  </si>
  <si>
    <t>allhailthegah@gmail.com</t>
  </si>
  <si>
    <t>Shohom Chakraborty</t>
  </si>
  <si>
    <t>Shohom</t>
  </si>
  <si>
    <t>shochak2016@gmail.com</t>
  </si>
  <si>
    <t>Caleb Zhao</t>
  </si>
  <si>
    <t>Caleb</t>
  </si>
  <si>
    <t>cablez326@gmail.com</t>
  </si>
  <si>
    <t>Justin Chen</t>
  </si>
  <si>
    <t>Justin</t>
  </si>
  <si>
    <t>jschen6178@gmail.com</t>
  </si>
  <si>
    <t>Richard Zhu</t>
  </si>
  <si>
    <t>Richard</t>
  </si>
  <si>
    <t>rzhu666@gmail.com</t>
  </si>
  <si>
    <t>Cindy Liu</t>
  </si>
  <si>
    <t>Cindy</t>
  </si>
  <si>
    <t>potter.weasley.granger.06@gmail.com</t>
  </si>
  <si>
    <t>Tristan Kay</t>
  </si>
  <si>
    <t>Tristan</t>
  </si>
  <si>
    <t>tristankay75@gmail.com</t>
  </si>
  <si>
    <t>Vedang Singhal</t>
  </si>
  <si>
    <t>Vedang</t>
  </si>
  <si>
    <t>vedang.k.singhal@gmail.com</t>
  </si>
  <si>
    <t>Krish Prajapati</t>
  </si>
  <si>
    <t>Krish</t>
  </si>
  <si>
    <t>krishivp06@gmail.com</t>
  </si>
  <si>
    <t>Harris Chen</t>
  </si>
  <si>
    <t>Harris</t>
  </si>
  <si>
    <t>harrischen2005@gmail.com</t>
  </si>
  <si>
    <t>Rishabh V</t>
  </si>
  <si>
    <t>Rishabh</t>
  </si>
  <si>
    <t>rishabh.vakil2@gmail.com</t>
  </si>
  <si>
    <t>114287375106836368210</t>
  </si>
  <si>
    <t>Arvind Murty</t>
  </si>
  <si>
    <t>Arvind</t>
  </si>
  <si>
    <t>arvind.murty@gmail.com</t>
  </si>
  <si>
    <t>Yajur - Davidson</t>
  </si>
  <si>
    <t>Yajur</t>
  </si>
  <si>
    <t>yajurjc07@gmail.com</t>
  </si>
  <si>
    <t>Jerry Xu</t>
  </si>
  <si>
    <t>jerry.max.xu@gmail.com</t>
  </si>
  <si>
    <t>Andy Teng</t>
  </si>
  <si>
    <t>Andy</t>
  </si>
  <si>
    <t>andycanteng@gmail.com</t>
  </si>
  <si>
    <t>Mason Yu</t>
  </si>
  <si>
    <t>Mason</t>
  </si>
  <si>
    <t>masonyuscience@gmail.com</t>
  </si>
  <si>
    <t>Kian Dhawan</t>
  </si>
  <si>
    <t>Kian</t>
  </si>
  <si>
    <t>kiandhawan@gmail.com</t>
  </si>
  <si>
    <t>103386428585490206951</t>
  </si>
  <si>
    <t>Jake Wang</t>
  </si>
  <si>
    <t>Jake</t>
  </si>
  <si>
    <t>jwang823@student.fuhsd.org</t>
  </si>
  <si>
    <t>rom</t>
  </si>
  <si>
    <t>Rohan</t>
  </si>
  <si>
    <t>primenation17@gmail.com</t>
  </si>
  <si>
    <t>David Lee</t>
  </si>
  <si>
    <t>leeweiming888@gmail.com</t>
  </si>
  <si>
    <t>Sohil Rathi</t>
  </si>
  <si>
    <t>Sohil</t>
  </si>
  <si>
    <t>sohilrathi@gmail.com</t>
  </si>
  <si>
    <t>antone jung</t>
  </si>
  <si>
    <t>Antone</t>
  </si>
  <si>
    <t>antonejung1@gmail.com</t>
  </si>
  <si>
    <t>samuel wang</t>
  </si>
  <si>
    <t>endermen1219@gmail.com</t>
  </si>
  <si>
    <t>Mir Park</t>
  </si>
  <si>
    <t>Mir</t>
  </si>
  <si>
    <t>parkmir@psd267.org</t>
  </si>
  <si>
    <t>100225015028635146183</t>
  </si>
  <si>
    <t>Cynthia Liu</t>
  </si>
  <si>
    <t>Cynthia</t>
  </si>
  <si>
    <t>cliu@asfaschool.org</t>
  </si>
  <si>
    <t>Jonathan Fan</t>
  </si>
  <si>
    <t>Jonathan</t>
  </si>
  <si>
    <t>johnyfan17@gmail.com</t>
  </si>
  <si>
    <t>Emmy B</t>
  </si>
  <si>
    <t>Emmy</t>
  </si>
  <si>
    <t>emmyb.science@gmail.com</t>
  </si>
  <si>
    <t>Akshansh Chauhan</t>
  </si>
  <si>
    <t>Akshansh</t>
  </si>
  <si>
    <t>achauhan@davidsonacademy.unr.edu</t>
  </si>
  <si>
    <t>Elias Mrug</t>
  </si>
  <si>
    <t>Elias</t>
  </si>
  <si>
    <t>emrug@asfaschool.org</t>
  </si>
  <si>
    <t>Daniel</t>
  </si>
  <si>
    <t>dz7379@gmail.com</t>
  </si>
  <si>
    <t>Aditya Peddi</t>
  </si>
  <si>
    <t>adityareddy1129@gmail.com</t>
  </si>
  <si>
    <t>Chris John</t>
  </si>
  <si>
    <t>Chris</t>
  </si>
  <si>
    <t>chrisjhjohn@gmail.com</t>
  </si>
  <si>
    <t>Allison Eto</t>
  </si>
  <si>
    <t>Allison</t>
  </si>
  <si>
    <t>ake2301@iolani.org</t>
  </si>
  <si>
    <t>111357827829785745349</t>
  </si>
  <si>
    <t>Christopher Jin</t>
  </si>
  <si>
    <t>Christopher</t>
  </si>
  <si>
    <t>christopherqjin@gmail.com</t>
  </si>
  <si>
    <t>Rishabh Bedidha</t>
  </si>
  <si>
    <t>rishabh.bedidha2005@gmail.com</t>
  </si>
  <si>
    <t>Harry Jin</t>
  </si>
  <si>
    <t>Harry</t>
  </si>
  <si>
    <t>jh25778@students.mcpasd.k12.wi.us</t>
  </si>
  <si>
    <t>Rishi Gadikota</t>
  </si>
  <si>
    <t>Rishi</t>
  </si>
  <si>
    <t>rishigadikota@gmail.com</t>
  </si>
  <si>
    <t>Sharvaa Selvan</t>
  </si>
  <si>
    <t>Sharvaa</t>
  </si>
  <si>
    <t>pl242902@ahschool.com</t>
  </si>
  <si>
    <t>Pranesh Kirubakar</t>
  </si>
  <si>
    <t>Pranesh</t>
  </si>
  <si>
    <t>3014948@edison.k12.nj.us</t>
  </si>
  <si>
    <t>Om Lad</t>
  </si>
  <si>
    <t>Om</t>
  </si>
  <si>
    <t>3011080@edison.k12.nj.us</t>
  </si>
  <si>
    <t>RISHABH GARG</t>
  </si>
  <si>
    <t>rgarg0001@mymail.lausd.net</t>
  </si>
  <si>
    <t>Andrew Hwang</t>
  </si>
  <si>
    <t>Andrew</t>
  </si>
  <si>
    <t>u.andrew.h@gmail.com</t>
  </si>
  <si>
    <t>Luke Guan</t>
  </si>
  <si>
    <t>Luke</t>
  </si>
  <si>
    <t>lukeguan100@gmail.com</t>
  </si>
  <si>
    <t>Albert Tang</t>
  </si>
  <si>
    <t>Albert</t>
  </si>
  <si>
    <t>alberttang@westminster.net</t>
  </si>
  <si>
    <t>[Niskayuna] Arjun R</t>
  </si>
  <si>
    <t>Arjun</t>
  </si>
  <si>
    <t>arjunrangarajan2008@gmail.com</t>
  </si>
  <si>
    <t>Andrey Nikitin</t>
  </si>
  <si>
    <t>Andrey</t>
  </si>
  <si>
    <t>andreydn11@gmail.com</t>
  </si>
  <si>
    <t>Emmanuel Zheng</t>
  </si>
  <si>
    <t>Emmanuel</t>
  </si>
  <si>
    <t>ezzheng12345@gmail.com</t>
  </si>
  <si>
    <t>Aditya Bose-Bandyopadhyay</t>
  </si>
  <si>
    <t>bosebadi@psd267.org</t>
  </si>
  <si>
    <t>Varun Kute</t>
  </si>
  <si>
    <t>Varun</t>
  </si>
  <si>
    <t>varunmkute@gmail.com</t>
  </si>
  <si>
    <t>Kartik Ramachandrula</t>
  </si>
  <si>
    <t>Kartik</t>
  </si>
  <si>
    <t>25ramack@elmbrookstudents.org</t>
  </si>
  <si>
    <t>Joshua Wang</t>
  </si>
  <si>
    <t>Joshua</t>
  </si>
  <si>
    <t>25wangj@elmbrookstudents.org</t>
  </si>
  <si>
    <t>Yufei Chen</t>
  </si>
  <si>
    <t>Yufei</t>
  </si>
  <si>
    <t>cyufei0721@gmail.com</t>
  </si>
  <si>
    <t>Shlok Parija</t>
  </si>
  <si>
    <t>Shlok</t>
  </si>
  <si>
    <t>shlokparija@gmail.com</t>
  </si>
  <si>
    <t>Oscar</t>
  </si>
  <si>
    <t>oscary324@gmail.com</t>
  </si>
  <si>
    <t>Eric Chen</t>
  </si>
  <si>
    <t>Eric</t>
  </si>
  <si>
    <t>cheneri000@isd284.com</t>
  </si>
  <si>
    <t>Austin Xu</t>
  </si>
  <si>
    <t>Austin</t>
  </si>
  <si>
    <t>austin.y.xu@gmail.com</t>
  </si>
  <si>
    <t>Flora Jiang</t>
  </si>
  <si>
    <t>Flora</t>
  </si>
  <si>
    <t>florajiang001@gmail.com</t>
  </si>
  <si>
    <t>Claire Chen</t>
  </si>
  <si>
    <t>Claire</t>
  </si>
  <si>
    <t>cychen@stu.naperville203.org</t>
  </si>
  <si>
    <t>Kai Liu</t>
  </si>
  <si>
    <t>Kai</t>
  </si>
  <si>
    <t>kailiu989@gmail.com</t>
  </si>
  <si>
    <t>Dingjia Shen</t>
  </si>
  <si>
    <t>Dingjia</t>
  </si>
  <si>
    <t>dshen@stu.naperville203.org</t>
  </si>
  <si>
    <t>Andrew Tang</t>
  </si>
  <si>
    <t>awtang@stu.naperville203.org</t>
  </si>
  <si>
    <t>Darrien Liang</t>
  </si>
  <si>
    <t>Darrien</t>
  </si>
  <si>
    <t>darrienliang@gmail.com</t>
  </si>
  <si>
    <t>Gokulanath Mahesh Kumar</t>
  </si>
  <si>
    <t>Gokulanath</t>
  </si>
  <si>
    <t>gokuljagann@gmail.com</t>
  </si>
  <si>
    <t>Sarthak</t>
  </si>
  <si>
    <t>sarthaka1878@gmail.com</t>
  </si>
  <si>
    <t>Harish Premkumar</t>
  </si>
  <si>
    <t>Harish</t>
  </si>
  <si>
    <t>harishpremkumar06@gmail.com</t>
  </si>
  <si>
    <t>Nipun D</t>
  </si>
  <si>
    <t>Nipun</t>
  </si>
  <si>
    <t>nipundour@gmail.com</t>
  </si>
  <si>
    <t>Melinda Ji</t>
  </si>
  <si>
    <t>Melinda</t>
  </si>
  <si>
    <t>jimelinda1234@gmail.com</t>
  </si>
  <si>
    <t>Tejas P</t>
  </si>
  <si>
    <t>Tejas</t>
  </si>
  <si>
    <t>tejas.pakalapati@gmail.com</t>
  </si>
  <si>
    <t>Stephen Chen</t>
  </si>
  <si>
    <t>Stephen</t>
  </si>
  <si>
    <t>mayxccx@gmail.com</t>
  </si>
  <si>
    <t>Ryan Eto</t>
  </si>
  <si>
    <t>Ryan</t>
  </si>
  <si>
    <t>rme2501@iolani.org</t>
  </si>
  <si>
    <t>Vishnu Mangipudi</t>
  </si>
  <si>
    <t>Vishnu</t>
  </si>
  <si>
    <t>vishnumangipudi@gmail.com</t>
  </si>
  <si>
    <t>111653881279727188731</t>
  </si>
  <si>
    <t>Aanika Tangirala</t>
  </si>
  <si>
    <t>Aanika</t>
  </si>
  <si>
    <t>aanikat25@lakesideschool.org</t>
  </si>
  <si>
    <t>117151763918432352311</t>
  </si>
  <si>
    <t>MY</t>
  </si>
  <si>
    <t>myyyqw@gmail.com</t>
  </si>
  <si>
    <t>Anuprabha Dandapat</t>
  </si>
  <si>
    <t>Anuprabha</t>
  </si>
  <si>
    <t>anuprabha.dandapat@gmail.com</t>
  </si>
  <si>
    <t>Aashray Chegu</t>
  </si>
  <si>
    <t>Aashray</t>
  </si>
  <si>
    <t>aashraychegu@gmail.com</t>
  </si>
  <si>
    <t>Sami Khan</t>
  </si>
  <si>
    <t>Sami</t>
  </si>
  <si>
    <t>sameeullah302@gmail.com</t>
  </si>
  <si>
    <t>Sebi Kumar</t>
  </si>
  <si>
    <t>Sebi</t>
  </si>
  <si>
    <t>sebastiankumar05@gmail.com</t>
  </si>
  <si>
    <t>Julianne Wu</t>
  </si>
  <si>
    <t>Julianne</t>
  </si>
  <si>
    <t>juliannewu10@gmail.com</t>
  </si>
  <si>
    <t>Viraj Negandhi</t>
  </si>
  <si>
    <t>Viraj</t>
  </si>
  <si>
    <t>virajcnegandhi@gmail.com</t>
  </si>
  <si>
    <t>Daniel Jung</t>
  </si>
  <si>
    <t>jungdaniel4.25@gmail.com</t>
  </si>
  <si>
    <t>Vikas Sarvasya</t>
  </si>
  <si>
    <t>Vikas</t>
  </si>
  <si>
    <t>sarvasya24v@ncssm.edu</t>
  </si>
  <si>
    <t>Rishi Yellamraju</t>
  </si>
  <si>
    <t>rishi.yellamraju@gmail.com</t>
  </si>
  <si>
    <t>rzou2017@gmail.com</t>
  </si>
  <si>
    <t>Emily (CHS)</t>
  </si>
  <si>
    <t>Emily</t>
  </si>
  <si>
    <t>xingel2015@gmail.com</t>
  </si>
  <si>
    <t>Chris Chen</t>
  </si>
  <si>
    <t>chrischen@westminster.net</t>
  </si>
  <si>
    <t>Vaidehi Ramachandrula</t>
  </si>
  <si>
    <t>Vaidehi</t>
  </si>
  <si>
    <t>26ramacv@elmbrookstudents.org</t>
  </si>
  <si>
    <t>Ahan Mishra</t>
  </si>
  <si>
    <t>Ahan</t>
  </si>
  <si>
    <t>ahanbmishra@gmail.com</t>
  </si>
  <si>
    <t>106319120270359608405</t>
  </si>
  <si>
    <t>Minseo P.</t>
  </si>
  <si>
    <t>Minseo</t>
  </si>
  <si>
    <t>minseo.park06@gmail.com</t>
  </si>
  <si>
    <t>Aditi Gargeshwari</t>
  </si>
  <si>
    <t>Aditi</t>
  </si>
  <si>
    <t>agargeshwari23@gmail.com</t>
  </si>
  <si>
    <t>Alex Franks</t>
  </si>
  <si>
    <t>alexkfranks@gmail.com</t>
  </si>
  <si>
    <t>Daniel Hong</t>
  </si>
  <si>
    <t>danielhong0107@gmail.com</t>
  </si>
  <si>
    <t>Adeline Sun</t>
  </si>
  <si>
    <t>Adeline</t>
  </si>
  <si>
    <t>adelinesun@gmail.com</t>
  </si>
  <si>
    <t>boheng cao</t>
  </si>
  <si>
    <t>Boheng</t>
  </si>
  <si>
    <t>bcao32767@gmail.com</t>
  </si>
  <si>
    <t>Ryan Chang</t>
  </si>
  <si>
    <t>aj.rules.azuretiger@gmail.com</t>
  </si>
  <si>
    <t>Anurag Sodhi</t>
  </si>
  <si>
    <t>Anurag</t>
  </si>
  <si>
    <t>anusoda976@gmail.com</t>
  </si>
  <si>
    <t>111627230299305422532</t>
  </si>
  <si>
    <t>Evan</t>
  </si>
  <si>
    <t>ke.zhou@gmail.com</t>
  </si>
  <si>
    <t>Julian C</t>
  </si>
  <si>
    <t>Julian</t>
  </si>
  <si>
    <t>junarwhals@gmail.com</t>
  </si>
  <si>
    <t>Daniel L</t>
  </si>
  <si>
    <t>dannyridel44@gmail.com</t>
  </si>
  <si>
    <t>Angelina</t>
  </si>
  <si>
    <t>untoldnovella@gmail.com</t>
  </si>
  <si>
    <t>Kaiwen - Enloe B</t>
  </si>
  <si>
    <t>Kaiwen</t>
  </si>
  <si>
    <t>kelvinyounger1@gmail.com</t>
  </si>
  <si>
    <t>Joseph Chen</t>
  </si>
  <si>
    <t>Joseph</t>
  </si>
  <si>
    <t>josephchen958@gmail.com</t>
  </si>
  <si>
    <t>Vincent T</t>
  </si>
  <si>
    <t>Vincent</t>
  </si>
  <si>
    <t>anathemaofhumanity@gmail.com</t>
  </si>
  <si>
    <t>Aaron Lin</t>
  </si>
  <si>
    <t>Aaron</t>
  </si>
  <si>
    <t>aaronlin0924@gmail.com</t>
  </si>
  <si>
    <t>Rushil Shah</t>
  </si>
  <si>
    <t>Rushil</t>
  </si>
  <si>
    <t>rushilnshah2@gmail.com</t>
  </si>
  <si>
    <t>justin</t>
  </si>
  <si>
    <t>justinhli@yahoo.com</t>
  </si>
  <si>
    <t>Eli Park</t>
  </si>
  <si>
    <t>Eli</t>
  </si>
  <si>
    <t>minseok.park.nc@gmail.com</t>
  </si>
  <si>
    <t>Connor Z[Noho B]</t>
  </si>
  <si>
    <t>Connor</t>
  </si>
  <si>
    <t>connor.z.zhao@gmail.com</t>
  </si>
  <si>
    <t>104357295507662852148</t>
  </si>
  <si>
    <t>suzuko ohshima</t>
  </si>
  <si>
    <t>Suzuko</t>
  </si>
  <si>
    <t>sohshima0001@mymail.lausd.net</t>
  </si>
  <si>
    <t>Penelope Swain</t>
  </si>
  <si>
    <t>Penelope</t>
  </si>
  <si>
    <t>penswain8@gmail.com</t>
  </si>
  <si>
    <t>Jeeval Rambiya</t>
  </si>
  <si>
    <t>Jeeval</t>
  </si>
  <si>
    <t>jeeval.rambiya@gmail.com</t>
  </si>
  <si>
    <t>Nikhil Sampath</t>
  </si>
  <si>
    <t>Nikhil</t>
  </si>
  <si>
    <t>sampath24n@ncssm.edu</t>
  </si>
  <si>
    <t>Bo Chi</t>
  </si>
  <si>
    <t>Bo</t>
  </si>
  <si>
    <t>chi23b@ncssm.edu</t>
  </si>
  <si>
    <t>Davis</t>
  </si>
  <si>
    <t>davisjohnson216@gmail.com</t>
  </si>
  <si>
    <t>113421107077105297490</t>
  </si>
  <si>
    <t>Cas Nguyen</t>
  </si>
  <si>
    <t>Cas</t>
  </si>
  <si>
    <t>cassketchmurp@gmail.com</t>
  </si>
  <si>
    <t>SAMARTH RAM</t>
  </si>
  <si>
    <t>Samarth</t>
  </si>
  <si>
    <t>ramsam000@isd284.com</t>
  </si>
  <si>
    <t>Jeffery Tong</t>
  </si>
  <si>
    <t>Jeffery</t>
  </si>
  <si>
    <t>jrtong@stu.naperville203.org</t>
  </si>
  <si>
    <t>Gugan Thuduppathy</t>
  </si>
  <si>
    <t>Gugan</t>
  </si>
  <si>
    <t>gugan.thu@gmail.com</t>
  </si>
  <si>
    <t>Aditya Vatsavai</t>
  </si>
  <si>
    <t>vatsavai23a@ncssm.edu</t>
  </si>
  <si>
    <t>Gordon Wong</t>
  </si>
  <si>
    <t>Gordon</t>
  </si>
  <si>
    <t>800025077@fjuhsd.org</t>
  </si>
  <si>
    <t>Nikhil Vemuri</t>
  </si>
  <si>
    <t>nvemuri4649@gmail.com</t>
  </si>
  <si>
    <t>Colin Hanes</t>
  </si>
  <si>
    <t>Colin</t>
  </si>
  <si>
    <t>coolwolfs8@gmail.com</t>
  </si>
  <si>
    <t>Brian Zhang</t>
  </si>
  <si>
    <t>Brian</t>
  </si>
  <si>
    <t>brianzjk@gmail.com</t>
  </si>
  <si>
    <t>Rohit Hari</t>
  </si>
  <si>
    <t>Rohit</t>
  </si>
  <si>
    <t>bob.omjoe@gmail.com</t>
  </si>
  <si>
    <t>Justin Lu</t>
  </si>
  <si>
    <t>jyl2401@iolani.org</t>
  </si>
  <si>
    <t>Nihal J.</t>
  </si>
  <si>
    <t>Nihal</t>
  </si>
  <si>
    <t>nj3004648@gmail.com</t>
  </si>
  <si>
    <t>Grace C</t>
  </si>
  <si>
    <t>Grace</t>
  </si>
  <si>
    <t>gracechen144@gmail.com</t>
  </si>
  <si>
    <t>Rohan Dhillon</t>
  </si>
  <si>
    <t>rohand25@lakesideschool.org</t>
  </si>
  <si>
    <t>107185058534931002182</t>
  </si>
  <si>
    <t>Eva Zhu</t>
  </si>
  <si>
    <t>Eva</t>
  </si>
  <si>
    <t>eva.zhu@prismsus.org</t>
  </si>
  <si>
    <t>Cedric Xiao</t>
  </si>
  <si>
    <t>Cedric</t>
  </si>
  <si>
    <t>cedric.xiao@prismsus.org</t>
  </si>
  <si>
    <t>Krutharth</t>
  </si>
  <si>
    <t>kittalu4u@gmail.com</t>
  </si>
  <si>
    <t>concorde.air@gmail.com</t>
  </si>
  <si>
    <t>Fateh Aliyev</t>
  </si>
  <si>
    <t>Fateh</t>
  </si>
  <si>
    <t>fateh.gurseloglu@gmail.com</t>
  </si>
  <si>
    <t>Aneesh Swaminathan</t>
  </si>
  <si>
    <t>Aneesh</t>
  </si>
  <si>
    <t>swaminathananeesh@gmail.com</t>
  </si>
  <si>
    <t>Alex Backues</t>
  </si>
  <si>
    <t>alexbackues@gmail.com</t>
  </si>
  <si>
    <t>Rithvik Marri</t>
  </si>
  <si>
    <t>Rithvik</t>
  </si>
  <si>
    <t>pl251051@ahschool.com</t>
  </si>
  <si>
    <t>Anagh Sheth</t>
  </si>
  <si>
    <t>Anagh</t>
  </si>
  <si>
    <t>3006100@edison.k12.nj.us</t>
  </si>
  <si>
    <t>Phoenix Wu</t>
  </si>
  <si>
    <t>Phoenix</t>
  </si>
  <si>
    <t>phoenixwu.personal@gmail.com</t>
  </si>
  <si>
    <t>Rohan Suri</t>
  </si>
  <si>
    <t>rohansuri.prime@gmail.com</t>
  </si>
  <si>
    <t>Keisuke Kwong</t>
  </si>
  <si>
    <t>Keisuke</t>
  </si>
  <si>
    <t>kk2501@iolani.org</t>
  </si>
  <si>
    <t>Shiv Mehrotra</t>
  </si>
  <si>
    <t>Shiv</t>
  </si>
  <si>
    <t>shiv@iprakash.com</t>
  </si>
  <si>
    <t>William Jung</t>
  </si>
  <si>
    <t>William</t>
  </si>
  <si>
    <t>26wjbio@gmail.com</t>
  </si>
  <si>
    <t>Pranjal Chatterjee</t>
  </si>
  <si>
    <t>Pranjal</t>
  </si>
  <si>
    <t>pranjal.chatterjee01@gmail.com</t>
  </si>
  <si>
    <t>Jasper Premo</t>
  </si>
  <si>
    <t>Jasper</t>
  </si>
  <si>
    <t>premojas@psd267.org</t>
  </si>
  <si>
    <t>Dexter Gard</t>
  </si>
  <si>
    <t>Dexter</t>
  </si>
  <si>
    <t>dextergard@gmail.com</t>
  </si>
  <si>
    <t>Arif V</t>
  </si>
  <si>
    <t>Arif</t>
  </si>
  <si>
    <t>arif24v@gmail.com</t>
  </si>
  <si>
    <t>William Miller</t>
  </si>
  <si>
    <t>millewil@psd267.org</t>
  </si>
  <si>
    <t>Aldric Benalan</t>
  </si>
  <si>
    <t>Aldric</t>
  </si>
  <si>
    <t>aldricbenalan@gmail.com</t>
  </si>
  <si>
    <t>arjun avineni</t>
  </si>
  <si>
    <t>arjunavineni@gmail.com</t>
  </si>
  <si>
    <t>Sanshray Singh</t>
  </si>
  <si>
    <t>Sanshray</t>
  </si>
  <si>
    <t>pl247661@ahschool.com</t>
  </si>
  <si>
    <t>Jack Finneran</t>
  </si>
  <si>
    <t>Jack</t>
  </si>
  <si>
    <t>pl256431@ahschool.com</t>
  </si>
  <si>
    <t>Alan Wu</t>
  </si>
  <si>
    <t>Alan</t>
  </si>
  <si>
    <t>pl247231@ahschool.com</t>
  </si>
  <si>
    <t>Vishal Surya</t>
  </si>
  <si>
    <t>Vishal</t>
  </si>
  <si>
    <t>vishalsurya0704@gmail.com</t>
  </si>
  <si>
    <t>Aidan Lai</t>
  </si>
  <si>
    <t>Aidan</t>
  </si>
  <si>
    <t>aidan.zhlai@gmail.com</t>
  </si>
  <si>
    <t>Abheek Dhawan</t>
  </si>
  <si>
    <t>Abheek</t>
  </si>
  <si>
    <t>adhawan63@ladueschools.net</t>
  </si>
  <si>
    <t>Rayticulum</t>
  </si>
  <si>
    <t>Ray</t>
  </si>
  <si>
    <t>fr32412@students.mcpasd.k12.wi.us</t>
  </si>
  <si>
    <t>Owen Weisenberger</t>
  </si>
  <si>
    <t>owisepickle@gmail.com</t>
  </si>
  <si>
    <t>Mihir Kulkarni</t>
  </si>
  <si>
    <t>Mihir</t>
  </si>
  <si>
    <t>mihir.j.kulkarni@gmail.com</t>
  </si>
  <si>
    <t>Iris Liu</t>
  </si>
  <si>
    <t>irisliu898@gmail.com</t>
  </si>
  <si>
    <t>106459774287644058421</t>
  </si>
  <si>
    <t>alexpetrangelo@gmail.com</t>
  </si>
  <si>
    <t>Evan Zhang</t>
  </si>
  <si>
    <t>234457@mcpsmd.net</t>
  </si>
  <si>
    <t>Nicholas Dang</t>
  </si>
  <si>
    <t>Nicholas</t>
  </si>
  <si>
    <t>nhdang1201@gmail.com</t>
  </si>
  <si>
    <t>jake434546@gmail.com</t>
  </si>
  <si>
    <t>Aaditya Karnataki</t>
  </si>
  <si>
    <t>Aaditya</t>
  </si>
  <si>
    <t>aaditya.karnataki@gmail.com</t>
  </si>
  <si>
    <t>Edward Zhang</t>
  </si>
  <si>
    <t>zhang24e1@ncssm.edu</t>
  </si>
  <si>
    <t>118060329563174178989</t>
  </si>
  <si>
    <t>evanzhang08@gmail.com</t>
  </si>
  <si>
    <t>Ethan C</t>
  </si>
  <si>
    <t>Ethan</t>
  </si>
  <si>
    <t>ethanchan.us@gmail.com</t>
  </si>
  <si>
    <t>Evan Kim</t>
  </si>
  <si>
    <t>evan.e.kim@gmail.com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</si>
</sst>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0" fillId="0" fontId="1" numFmtId="9" xfId="0" applyFont="1" applyNumberFormat="1"/>
    <xf borderId="0" fillId="0" fontId="2" numFmtId="164" xfId="0" applyFont="1" applyNumberFormat="1"/>
    <xf borderId="0" fillId="0" fontId="1" numFmtId="164" xfId="0" applyFont="1" applyNumberFormat="1"/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2" fontId="3" numFmtId="0" xfId="0" applyAlignment="1" applyFill="1" applyFont="1">
      <alignment horizontal="right" vertical="bottom"/>
    </xf>
    <xf borderId="0" fillId="2" fontId="1" numFmtId="9" xfId="0" applyFill="1" applyFont="1" applyNumberFormat="1"/>
    <xf borderId="0" fillId="2" fontId="1" numFmtId="164" xfId="0" applyFill="1" applyFont="1" applyNumberFormat="1"/>
    <xf borderId="0" fillId="0" fontId="3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14</v>
      </c>
      <c r="J1" s="1" t="s">
        <v>16</v>
      </c>
    </row>
    <row r="2">
      <c r="A2" s="1">
        <v>137011.0</v>
      </c>
      <c r="B2" s="1">
        <v>468.0</v>
      </c>
      <c r="C2" s="1">
        <v>14.0</v>
      </c>
      <c r="D2" s="1" t="s">
        <v>19</v>
      </c>
      <c r="E2" s="1">
        <v>12.0</v>
      </c>
      <c r="F2" s="7" t="str">
        <f>vlookup(E2,Teams!A:B,2,false)</f>
        <v>Davidson</v>
      </c>
      <c r="G2" s="1" t="b">
        <v>1</v>
      </c>
      <c r="H2" s="1" t="b">
        <v>0</v>
      </c>
      <c r="I2" s="1">
        <v>1.0</v>
      </c>
      <c r="J2" s="7" t="str">
        <f>vlookup(I2,Cats!$A:$B,2,false)</f>
        <v>X</v>
      </c>
      <c r="K2" s="7" t="str">
        <f t="array" ref="K2:K209">unique(D2:D13931)</f>
        <v>104495540205548736558</v>
      </c>
    </row>
    <row r="3">
      <c r="A3" s="1">
        <v>137012.0</v>
      </c>
      <c r="B3" s="1">
        <v>468.0</v>
      </c>
      <c r="C3" s="1">
        <v>0.0</v>
      </c>
      <c r="D3" s="1" t="s">
        <v>32</v>
      </c>
      <c r="E3" s="1">
        <v>33.0</v>
      </c>
      <c r="F3" s="7" t="str">
        <f>vlookup(E3,Teams!A:B,2,false)</f>
        <v>NCSSM B</v>
      </c>
      <c r="G3" s="1" t="b">
        <v>0</v>
      </c>
      <c r="H3" s="1" t="b">
        <v>1</v>
      </c>
      <c r="I3" s="1">
        <v>1.0</v>
      </c>
      <c r="J3" s="7" t="str">
        <f>vlookup(I3,Cats!$A:$B,2,false)</f>
        <v>X</v>
      </c>
      <c r="K3" s="7" t="s">
        <v>32</v>
      </c>
    </row>
    <row r="4">
      <c r="A4" s="1">
        <v>137013.0</v>
      </c>
      <c r="B4" s="1">
        <v>468.0</v>
      </c>
      <c r="C4" s="1">
        <v>14.0</v>
      </c>
      <c r="D4" s="1" t="s">
        <v>33</v>
      </c>
      <c r="E4" s="1">
        <v>12.0</v>
      </c>
      <c r="F4" s="7" t="str">
        <f>vlookup(E4,Teams!A:B,2,false)</f>
        <v>Davidson</v>
      </c>
      <c r="G4" s="1" t="b">
        <v>1</v>
      </c>
      <c r="H4" s="1" t="b">
        <v>0</v>
      </c>
      <c r="I4" s="1">
        <v>2.0</v>
      </c>
      <c r="J4" s="7" t="str">
        <f>vlookup(I4,Cats!$A:$B,2,false)</f>
        <v>M</v>
      </c>
      <c r="K4" s="7" t="s">
        <v>33</v>
      </c>
    </row>
    <row r="5">
      <c r="A5" s="1">
        <v>137014.0</v>
      </c>
      <c r="B5" s="1">
        <v>468.0</v>
      </c>
      <c r="C5" s="1">
        <v>0.0</v>
      </c>
      <c r="D5" s="1" t="s">
        <v>34</v>
      </c>
      <c r="E5" s="1">
        <v>33.0</v>
      </c>
      <c r="F5" s="7" t="str">
        <f>vlookup(E5,Teams!A:B,2,false)</f>
        <v>NCSSM B</v>
      </c>
      <c r="G5" s="1" t="b">
        <v>0</v>
      </c>
      <c r="H5" s="1" t="b">
        <v>0</v>
      </c>
      <c r="I5" s="1">
        <v>2.0</v>
      </c>
      <c r="J5" s="7" t="str">
        <f>vlookup(I5,Cats!$A:$B,2,false)</f>
        <v>M</v>
      </c>
      <c r="K5" s="7" t="s">
        <v>34</v>
      </c>
    </row>
    <row r="6">
      <c r="A6" s="1">
        <v>137015.0</v>
      </c>
      <c r="B6" s="1">
        <v>468.0</v>
      </c>
      <c r="C6" s="1">
        <v>14.0</v>
      </c>
      <c r="D6" s="1" t="s">
        <v>35</v>
      </c>
      <c r="E6" s="1">
        <v>12.0</v>
      </c>
      <c r="F6" s="7" t="str">
        <f>vlookup(E6,Teams!A:B,2,false)</f>
        <v>Davidson</v>
      </c>
      <c r="G6" s="1" t="b">
        <v>1</v>
      </c>
      <c r="H6" s="1" t="b">
        <v>0</v>
      </c>
      <c r="I6" s="1">
        <v>3.0</v>
      </c>
      <c r="J6" s="7" t="str">
        <f>vlookup(I6,Cats!$A:$B,2,false)</f>
        <v>C</v>
      </c>
      <c r="K6" s="7" t="s">
        <v>35</v>
      </c>
    </row>
    <row r="7">
      <c r="A7" s="1">
        <v>137016.0</v>
      </c>
      <c r="B7" s="1">
        <v>468.0</v>
      </c>
      <c r="C7" s="1">
        <v>0.0</v>
      </c>
      <c r="D7" s="1" t="s">
        <v>32</v>
      </c>
      <c r="E7" s="1">
        <v>33.0</v>
      </c>
      <c r="F7" s="7" t="str">
        <f>vlookup(E7,Teams!A:B,2,false)</f>
        <v>NCSSM B</v>
      </c>
      <c r="G7" s="1" t="b">
        <v>0</v>
      </c>
      <c r="H7" s="1" t="b">
        <v>1</v>
      </c>
      <c r="I7" s="1">
        <v>3.0</v>
      </c>
      <c r="J7" s="7" t="str">
        <f>vlookup(I7,Cats!$A:$B,2,false)</f>
        <v>C</v>
      </c>
      <c r="K7" s="7" t="s">
        <v>36</v>
      </c>
    </row>
    <row r="8">
      <c r="A8" s="1">
        <v>137017.0</v>
      </c>
      <c r="B8" s="1">
        <v>468.0</v>
      </c>
      <c r="C8" s="1">
        <v>14.0</v>
      </c>
      <c r="D8" s="1" t="s">
        <v>19</v>
      </c>
      <c r="E8" s="1">
        <v>12.0</v>
      </c>
      <c r="F8" s="7" t="str">
        <f>vlookup(E8,Teams!A:B,2,false)</f>
        <v>Davidson</v>
      </c>
      <c r="G8" s="1" t="b">
        <v>1</v>
      </c>
      <c r="H8" s="1" t="b">
        <v>0</v>
      </c>
      <c r="I8" s="1">
        <v>4.0</v>
      </c>
      <c r="J8" s="7" t="str">
        <f>vlookup(I8,Cats!$A:$B,2,false)</f>
        <v>E</v>
      </c>
      <c r="K8" s="7" t="s">
        <v>37</v>
      </c>
    </row>
    <row r="9">
      <c r="A9" s="1">
        <v>137018.0</v>
      </c>
      <c r="B9" s="1">
        <v>468.0</v>
      </c>
      <c r="C9" s="1">
        <v>0.0</v>
      </c>
      <c r="D9" s="1" t="s">
        <v>32</v>
      </c>
      <c r="E9" s="1">
        <v>33.0</v>
      </c>
      <c r="F9" s="7" t="str">
        <f>vlookup(E9,Teams!A:B,2,false)</f>
        <v>NCSSM B</v>
      </c>
      <c r="G9" s="1" t="b">
        <v>0</v>
      </c>
      <c r="H9" s="1" t="b">
        <v>1</v>
      </c>
      <c r="I9" s="1">
        <v>4.0</v>
      </c>
      <c r="J9" s="7" t="str">
        <f>vlookup(I9,Cats!$A:$B,2,false)</f>
        <v>E</v>
      </c>
      <c r="K9" s="7" t="s">
        <v>38</v>
      </c>
    </row>
    <row r="10">
      <c r="A10" s="1">
        <v>137019.0</v>
      </c>
      <c r="B10" s="1">
        <v>468.0</v>
      </c>
      <c r="C10" s="1">
        <v>14.0</v>
      </c>
      <c r="D10" s="1" t="s">
        <v>35</v>
      </c>
      <c r="E10" s="1">
        <v>12.0</v>
      </c>
      <c r="F10" s="7" t="str">
        <f>vlookup(E10,Teams!A:B,2,false)</f>
        <v>Davidson</v>
      </c>
      <c r="G10" s="1" t="b">
        <v>1</v>
      </c>
      <c r="H10" s="1" t="b">
        <v>0</v>
      </c>
      <c r="I10" s="1">
        <v>5.0</v>
      </c>
      <c r="J10" s="7" t="str">
        <f>vlookup(I10,Cats!$A:$B,2,false)</f>
        <v>B</v>
      </c>
      <c r="K10" s="7" t="s">
        <v>39</v>
      </c>
    </row>
    <row r="11">
      <c r="A11" s="1">
        <v>137020.0</v>
      </c>
      <c r="B11" s="1">
        <v>468.0</v>
      </c>
      <c r="C11" s="1">
        <v>0.0</v>
      </c>
      <c r="D11" s="1" t="s">
        <v>32</v>
      </c>
      <c r="E11" s="1">
        <v>33.0</v>
      </c>
      <c r="F11" s="7" t="str">
        <f>vlookup(E11,Teams!A:B,2,false)</f>
        <v>NCSSM B</v>
      </c>
      <c r="G11" s="1" t="b">
        <v>0</v>
      </c>
      <c r="H11" s="1" t="b">
        <v>1</v>
      </c>
      <c r="I11" s="1">
        <v>5.0</v>
      </c>
      <c r="J11" s="7" t="str">
        <f>vlookup(I11,Cats!$A:$B,2,false)</f>
        <v>B</v>
      </c>
      <c r="K11" s="7" t="s">
        <v>40</v>
      </c>
    </row>
    <row r="12">
      <c r="A12" s="1">
        <v>137021.0</v>
      </c>
      <c r="B12" s="1">
        <v>468.0</v>
      </c>
      <c r="C12" s="1">
        <v>0.0</v>
      </c>
      <c r="D12" s="1" t="s">
        <v>32</v>
      </c>
      <c r="E12" s="1">
        <v>12.0</v>
      </c>
      <c r="F12" s="7" t="str">
        <f>vlookup(E12,Teams!A:B,2,false)</f>
        <v>Davidson</v>
      </c>
      <c r="G12" s="1" t="b">
        <v>1</v>
      </c>
      <c r="H12" s="1" t="b">
        <v>1</v>
      </c>
      <c r="I12" s="1">
        <v>6.0</v>
      </c>
      <c r="J12" s="7" t="str">
        <f>vlookup(I12,Cats!$A:$B,2,false)</f>
        <v>P</v>
      </c>
      <c r="K12" s="7" t="s">
        <v>42</v>
      </c>
    </row>
    <row r="13">
      <c r="A13" s="1">
        <v>137022.0</v>
      </c>
      <c r="B13" s="1">
        <v>468.0</v>
      </c>
      <c r="C13" s="1">
        <v>14.0</v>
      </c>
      <c r="D13" s="1" t="s">
        <v>36</v>
      </c>
      <c r="E13" s="1">
        <v>33.0</v>
      </c>
      <c r="F13" s="7" t="str">
        <f>vlookup(E13,Teams!A:B,2,false)</f>
        <v>NCSSM B</v>
      </c>
      <c r="G13" s="1" t="b">
        <v>0</v>
      </c>
      <c r="H13" s="1" t="b">
        <v>0</v>
      </c>
      <c r="I13" s="1">
        <v>6.0</v>
      </c>
      <c r="J13" s="7" t="str">
        <f>vlookup(I13,Cats!$A:$B,2,false)</f>
        <v>P</v>
      </c>
      <c r="K13" s="7" t="s">
        <v>43</v>
      </c>
    </row>
    <row r="14">
      <c r="A14" s="1">
        <v>137023.0</v>
      </c>
      <c r="B14" s="1">
        <v>468.0</v>
      </c>
      <c r="C14" s="1">
        <v>14.0</v>
      </c>
      <c r="D14" s="1" t="s">
        <v>35</v>
      </c>
      <c r="E14" s="1">
        <v>12.0</v>
      </c>
      <c r="F14" s="7" t="str">
        <f>vlookup(E14,Teams!A:B,2,false)</f>
        <v>Davidson</v>
      </c>
      <c r="G14" s="1" t="b">
        <v>1</v>
      </c>
      <c r="H14" s="1" t="b">
        <v>0</v>
      </c>
      <c r="I14" s="1">
        <v>7.0</v>
      </c>
      <c r="J14" s="7" t="str">
        <f>vlookup(I14,Cats!$A:$B,2,false)</f>
        <v>X</v>
      </c>
      <c r="K14" s="7" t="s">
        <v>44</v>
      </c>
    </row>
    <row r="15">
      <c r="A15" s="1">
        <v>137024.0</v>
      </c>
      <c r="B15" s="1">
        <v>468.0</v>
      </c>
      <c r="C15" s="1">
        <v>0.0</v>
      </c>
      <c r="D15" s="1" t="s">
        <v>32</v>
      </c>
      <c r="E15" s="1">
        <v>33.0</v>
      </c>
      <c r="F15" s="7" t="str">
        <f>vlookup(E15,Teams!A:B,2,false)</f>
        <v>NCSSM B</v>
      </c>
      <c r="G15" s="1" t="b">
        <v>0</v>
      </c>
      <c r="H15" s="1" t="b">
        <v>1</v>
      </c>
      <c r="I15" s="1">
        <v>7.0</v>
      </c>
      <c r="J15" s="7" t="str">
        <f>vlookup(I15,Cats!$A:$B,2,false)</f>
        <v>X</v>
      </c>
      <c r="K15" s="7" t="s">
        <v>45</v>
      </c>
    </row>
    <row r="16">
      <c r="A16" s="1">
        <v>137025.0</v>
      </c>
      <c r="B16" s="1">
        <v>468.0</v>
      </c>
      <c r="C16" s="1">
        <v>0.0</v>
      </c>
      <c r="D16" s="1" t="s">
        <v>32</v>
      </c>
      <c r="E16" s="1">
        <v>12.0</v>
      </c>
      <c r="F16" s="7" t="str">
        <f>vlookup(E16,Teams!A:B,2,false)</f>
        <v>Davidson</v>
      </c>
      <c r="G16" s="1" t="b">
        <v>1</v>
      </c>
      <c r="H16" s="1" t="b">
        <v>1</v>
      </c>
      <c r="I16" s="1">
        <v>8.0</v>
      </c>
      <c r="J16" s="7" t="str">
        <f>vlookup(I16,Cats!$A:$B,2,false)</f>
        <v>M</v>
      </c>
      <c r="K16" s="7" t="s">
        <v>46</v>
      </c>
    </row>
    <row r="17">
      <c r="A17" s="1">
        <v>137026.0</v>
      </c>
      <c r="B17" s="1">
        <v>468.0</v>
      </c>
      <c r="C17" s="1">
        <v>4.0</v>
      </c>
      <c r="D17" s="1" t="s">
        <v>34</v>
      </c>
      <c r="E17" s="1">
        <v>33.0</v>
      </c>
      <c r="F17" s="7" t="str">
        <f>vlookup(E17,Teams!A:B,2,false)</f>
        <v>NCSSM B</v>
      </c>
      <c r="G17" s="1" t="b">
        <v>0</v>
      </c>
      <c r="H17" s="1" t="b">
        <v>0</v>
      </c>
      <c r="I17" s="1">
        <v>8.0</v>
      </c>
      <c r="J17" s="7" t="str">
        <f>vlookup(I17,Cats!$A:$B,2,false)</f>
        <v>M</v>
      </c>
      <c r="K17" s="7" t="s">
        <v>47</v>
      </c>
    </row>
    <row r="18">
      <c r="A18" s="1">
        <v>137027.0</v>
      </c>
      <c r="B18" s="1">
        <v>468.0</v>
      </c>
      <c r="C18" s="1">
        <v>-4.0</v>
      </c>
      <c r="D18" s="1" t="s">
        <v>19</v>
      </c>
      <c r="E18" s="1">
        <v>12.0</v>
      </c>
      <c r="F18" s="7" t="str">
        <f>vlookup(E18,Teams!A:B,2,false)</f>
        <v>Davidson</v>
      </c>
      <c r="G18" s="1" t="b">
        <v>1</v>
      </c>
      <c r="H18" s="1" t="b">
        <v>0</v>
      </c>
      <c r="I18" s="1">
        <v>9.0</v>
      </c>
      <c r="J18" s="7" t="str">
        <f>vlookup(I18,Cats!$A:$B,2,false)</f>
        <v>C</v>
      </c>
      <c r="K18" s="7" t="s">
        <v>48</v>
      </c>
    </row>
    <row r="19">
      <c r="A19" s="1">
        <v>137028.0</v>
      </c>
      <c r="B19" s="1">
        <v>468.0</v>
      </c>
      <c r="C19" s="1">
        <v>4.0</v>
      </c>
      <c r="D19" s="1" t="s">
        <v>34</v>
      </c>
      <c r="E19" s="1">
        <v>33.0</v>
      </c>
      <c r="F19" s="7" t="str">
        <f>vlookup(E19,Teams!A:B,2,false)</f>
        <v>NCSSM B</v>
      </c>
      <c r="G19" s="1" t="b">
        <v>0</v>
      </c>
      <c r="H19" s="1" t="b">
        <v>0</v>
      </c>
      <c r="I19" s="1">
        <v>9.0</v>
      </c>
      <c r="J19" s="7" t="str">
        <f>vlookup(I19,Cats!$A:$B,2,false)</f>
        <v>C</v>
      </c>
      <c r="K19" s="7" t="s">
        <v>49</v>
      </c>
    </row>
    <row r="20">
      <c r="A20" s="1">
        <v>137029.0</v>
      </c>
      <c r="B20" s="1">
        <v>468.0</v>
      </c>
      <c r="C20" s="1">
        <v>14.0</v>
      </c>
      <c r="D20" s="1" t="s">
        <v>19</v>
      </c>
      <c r="E20" s="1">
        <v>12.0</v>
      </c>
      <c r="F20" s="7" t="str">
        <f>vlookup(E20,Teams!A:B,2,false)</f>
        <v>Davidson</v>
      </c>
      <c r="G20" s="1" t="b">
        <v>1</v>
      </c>
      <c r="H20" s="1" t="b">
        <v>0</v>
      </c>
      <c r="I20" s="1">
        <v>10.0</v>
      </c>
      <c r="J20" s="7" t="str">
        <f>vlookup(I20,Cats!$A:$B,2,false)</f>
        <v>E</v>
      </c>
      <c r="K20" s="7" t="s">
        <v>50</v>
      </c>
    </row>
    <row r="21">
      <c r="A21" s="1">
        <v>137030.0</v>
      </c>
      <c r="B21" s="1">
        <v>468.0</v>
      </c>
      <c r="C21" s="1">
        <v>0.0</v>
      </c>
      <c r="D21" s="1" t="s">
        <v>32</v>
      </c>
      <c r="E21" s="1">
        <v>33.0</v>
      </c>
      <c r="F21" s="7" t="str">
        <f>vlookup(E21,Teams!A:B,2,false)</f>
        <v>NCSSM B</v>
      </c>
      <c r="G21" s="1" t="b">
        <v>0</v>
      </c>
      <c r="H21" s="1" t="b">
        <v>1</v>
      </c>
      <c r="I21" s="1">
        <v>10.0</v>
      </c>
      <c r="J21" s="7" t="str">
        <f>vlookup(I21,Cats!$A:$B,2,false)</f>
        <v>E</v>
      </c>
      <c r="K21" s="7" t="s">
        <v>51</v>
      </c>
    </row>
    <row r="22">
      <c r="A22" s="1">
        <v>137031.0</v>
      </c>
      <c r="B22" s="1">
        <v>468.0</v>
      </c>
      <c r="C22" s="1">
        <v>14.0</v>
      </c>
      <c r="D22" s="1" t="s">
        <v>37</v>
      </c>
      <c r="E22" s="1">
        <v>12.0</v>
      </c>
      <c r="F22" s="7" t="str">
        <f>vlookup(E22,Teams!A:B,2,false)</f>
        <v>Davidson</v>
      </c>
      <c r="G22" s="1" t="b">
        <v>1</v>
      </c>
      <c r="H22" s="1" t="b">
        <v>0</v>
      </c>
      <c r="I22" s="1">
        <v>11.0</v>
      </c>
      <c r="J22" s="7" t="str">
        <f>vlookup(I22,Cats!$A:$B,2,false)</f>
        <v>B</v>
      </c>
      <c r="K22" s="7" t="s">
        <v>52</v>
      </c>
    </row>
    <row r="23">
      <c r="A23" s="1">
        <v>137032.0</v>
      </c>
      <c r="B23" s="1">
        <v>468.0</v>
      </c>
      <c r="C23" s="1">
        <v>0.0</v>
      </c>
      <c r="D23" s="1" t="s">
        <v>32</v>
      </c>
      <c r="E23" s="1">
        <v>33.0</v>
      </c>
      <c r="F23" s="7" t="str">
        <f>vlookup(E23,Teams!A:B,2,false)</f>
        <v>NCSSM B</v>
      </c>
      <c r="G23" s="1" t="b">
        <v>0</v>
      </c>
      <c r="H23" s="1" t="b">
        <v>1</v>
      </c>
      <c r="I23" s="1">
        <v>11.0</v>
      </c>
      <c r="J23" s="7" t="str">
        <f>vlookup(I23,Cats!$A:$B,2,false)</f>
        <v>B</v>
      </c>
      <c r="K23" s="7" t="s">
        <v>53</v>
      </c>
    </row>
    <row r="24">
      <c r="A24" s="1">
        <v>137033.0</v>
      </c>
      <c r="B24" s="1">
        <v>468.0</v>
      </c>
      <c r="C24" s="1">
        <v>14.0</v>
      </c>
      <c r="D24" s="1" t="s">
        <v>33</v>
      </c>
      <c r="E24" s="1">
        <v>12.0</v>
      </c>
      <c r="F24" s="7" t="str">
        <f>vlookup(E24,Teams!A:B,2,false)</f>
        <v>Davidson</v>
      </c>
      <c r="G24" s="1" t="b">
        <v>1</v>
      </c>
      <c r="H24" s="1" t="b">
        <v>0</v>
      </c>
      <c r="I24" s="1">
        <v>12.0</v>
      </c>
      <c r="J24" s="7" t="str">
        <f>vlookup(I24,Cats!$A:$B,2,false)</f>
        <v>P</v>
      </c>
      <c r="K24" s="7" t="s">
        <v>54</v>
      </c>
    </row>
    <row r="25">
      <c r="A25" s="1">
        <v>137034.0</v>
      </c>
      <c r="B25" s="1">
        <v>468.0</v>
      </c>
      <c r="C25" s="1">
        <v>0.0</v>
      </c>
      <c r="D25" s="1" t="s">
        <v>32</v>
      </c>
      <c r="E25" s="1">
        <v>33.0</v>
      </c>
      <c r="F25" s="7" t="str">
        <f>vlookup(E25,Teams!A:B,2,false)</f>
        <v>NCSSM B</v>
      </c>
      <c r="G25" s="1" t="b">
        <v>0</v>
      </c>
      <c r="H25" s="1" t="b">
        <v>1</v>
      </c>
      <c r="I25" s="1">
        <v>12.0</v>
      </c>
      <c r="J25" s="7" t="str">
        <f>vlookup(I25,Cats!$A:$B,2,false)</f>
        <v>P</v>
      </c>
      <c r="K25" s="7" t="s">
        <v>31</v>
      </c>
    </row>
    <row r="26">
      <c r="A26" s="1">
        <v>137035.0</v>
      </c>
      <c r="B26" s="1">
        <v>468.0</v>
      </c>
      <c r="C26" s="1">
        <v>0.0</v>
      </c>
      <c r="D26" s="1" t="s">
        <v>32</v>
      </c>
      <c r="E26" s="1">
        <v>12.0</v>
      </c>
      <c r="F26" s="7" t="str">
        <f>vlookup(E26,Teams!A:B,2,false)</f>
        <v>Davidson</v>
      </c>
      <c r="G26" s="1" t="b">
        <v>1</v>
      </c>
      <c r="H26" s="1" t="b">
        <v>1</v>
      </c>
      <c r="I26" s="1">
        <v>13.0</v>
      </c>
      <c r="J26" s="7" t="str">
        <f>vlookup(I26,Cats!$A:$B,2,false)</f>
        <v>X</v>
      </c>
      <c r="K26" s="7" t="s">
        <v>55</v>
      </c>
    </row>
    <row r="27">
      <c r="A27" s="1">
        <v>137036.0</v>
      </c>
      <c r="B27" s="1">
        <v>468.0</v>
      </c>
      <c r="C27" s="1">
        <v>4.0</v>
      </c>
      <c r="D27" s="1" t="s">
        <v>38</v>
      </c>
      <c r="E27" s="1">
        <v>33.0</v>
      </c>
      <c r="F27" s="7" t="str">
        <f>vlookup(E27,Teams!A:B,2,false)</f>
        <v>NCSSM B</v>
      </c>
      <c r="G27" s="1" t="b">
        <v>0</v>
      </c>
      <c r="H27" s="1" t="b">
        <v>0</v>
      </c>
      <c r="I27" s="1">
        <v>13.0</v>
      </c>
      <c r="J27" s="7" t="str">
        <f>vlookup(I27,Cats!$A:$B,2,false)</f>
        <v>X</v>
      </c>
      <c r="K27" s="7" t="s">
        <v>56</v>
      </c>
    </row>
    <row r="28">
      <c r="A28" s="1">
        <v>137037.0</v>
      </c>
      <c r="B28" s="1">
        <v>468.0</v>
      </c>
      <c r="C28" s="1">
        <v>0.0</v>
      </c>
      <c r="D28" s="1" t="s">
        <v>32</v>
      </c>
      <c r="E28" s="1">
        <v>12.0</v>
      </c>
      <c r="F28" s="7" t="str">
        <f>vlookup(E28,Teams!A:B,2,false)</f>
        <v>Davidson</v>
      </c>
      <c r="G28" s="1" t="b">
        <v>1</v>
      </c>
      <c r="H28" s="1" t="b">
        <v>1</v>
      </c>
      <c r="I28" s="1">
        <v>14.0</v>
      </c>
      <c r="J28" s="7" t="str">
        <f>vlookup(I28,Cats!$A:$B,2,false)</f>
        <v>M</v>
      </c>
      <c r="K28" s="7" t="s">
        <v>58</v>
      </c>
    </row>
    <row r="29">
      <c r="A29" s="1">
        <v>137038.0</v>
      </c>
      <c r="B29" s="1">
        <v>468.0</v>
      </c>
      <c r="C29" s="1">
        <v>14.0</v>
      </c>
      <c r="D29" s="1" t="s">
        <v>36</v>
      </c>
      <c r="E29" s="1">
        <v>33.0</v>
      </c>
      <c r="F29" s="7" t="str">
        <f>vlookup(E29,Teams!A:B,2,false)</f>
        <v>NCSSM B</v>
      </c>
      <c r="G29" s="1" t="b">
        <v>0</v>
      </c>
      <c r="H29" s="1" t="b">
        <v>0</v>
      </c>
      <c r="I29" s="1">
        <v>14.0</v>
      </c>
      <c r="J29" s="7" t="str">
        <f>vlookup(I29,Cats!$A:$B,2,false)</f>
        <v>M</v>
      </c>
      <c r="K29" s="7" t="s">
        <v>59</v>
      </c>
    </row>
    <row r="30">
      <c r="A30" s="1">
        <v>137039.0</v>
      </c>
      <c r="B30" s="1">
        <v>468.0</v>
      </c>
      <c r="C30" s="1">
        <v>0.0</v>
      </c>
      <c r="D30" s="1" t="s">
        <v>37</v>
      </c>
      <c r="E30" s="1">
        <v>12.0</v>
      </c>
      <c r="F30" s="7" t="str">
        <f>vlookup(E30,Teams!A:B,2,false)</f>
        <v>Davidson</v>
      </c>
      <c r="G30" s="1" t="b">
        <v>1</v>
      </c>
      <c r="H30" s="1" t="b">
        <v>0</v>
      </c>
      <c r="I30" s="1">
        <v>15.0</v>
      </c>
      <c r="J30" s="7" t="str">
        <f>vlookup(I30,Cats!$A:$B,2,false)</f>
        <v>C</v>
      </c>
      <c r="K30" s="7" t="s">
        <v>60</v>
      </c>
    </row>
    <row r="31">
      <c r="A31" s="1">
        <v>137040.0</v>
      </c>
      <c r="B31" s="1">
        <v>468.0</v>
      </c>
      <c r="C31" s="1">
        <v>0.0</v>
      </c>
      <c r="D31" s="1" t="s">
        <v>36</v>
      </c>
      <c r="E31" s="1">
        <v>33.0</v>
      </c>
      <c r="F31" s="7" t="str">
        <f>vlookup(E31,Teams!A:B,2,false)</f>
        <v>NCSSM B</v>
      </c>
      <c r="G31" s="1" t="b">
        <v>0</v>
      </c>
      <c r="H31" s="1" t="b">
        <v>0</v>
      </c>
      <c r="I31" s="1">
        <v>15.0</v>
      </c>
      <c r="J31" s="7" t="str">
        <f>vlookup(I31,Cats!$A:$B,2,false)</f>
        <v>C</v>
      </c>
      <c r="K31" s="7" t="s">
        <v>61</v>
      </c>
    </row>
    <row r="32">
      <c r="A32" s="1">
        <v>137041.0</v>
      </c>
      <c r="B32" s="1">
        <v>468.0</v>
      </c>
      <c r="C32" s="1">
        <v>-4.0</v>
      </c>
      <c r="D32" s="1" t="s">
        <v>19</v>
      </c>
      <c r="E32" s="1">
        <v>12.0</v>
      </c>
      <c r="F32" s="7" t="str">
        <f>vlookup(E32,Teams!A:B,2,false)</f>
        <v>Davidson</v>
      </c>
      <c r="G32" s="1" t="b">
        <v>1</v>
      </c>
      <c r="H32" s="1" t="b">
        <v>0</v>
      </c>
      <c r="I32" s="1">
        <v>16.0</v>
      </c>
      <c r="J32" s="7" t="str">
        <f>vlookup(I32,Cats!$A:$B,2,false)</f>
        <v>E</v>
      </c>
      <c r="K32" s="7" t="s">
        <v>62</v>
      </c>
    </row>
    <row r="33">
      <c r="A33" s="1">
        <v>137042.0</v>
      </c>
      <c r="B33" s="1">
        <v>468.0</v>
      </c>
      <c r="C33" s="1">
        <v>4.0</v>
      </c>
      <c r="D33" s="1" t="s">
        <v>36</v>
      </c>
      <c r="E33" s="1">
        <v>33.0</v>
      </c>
      <c r="F33" s="7" t="str">
        <f>vlookup(E33,Teams!A:B,2,false)</f>
        <v>NCSSM B</v>
      </c>
      <c r="G33" s="1" t="b">
        <v>0</v>
      </c>
      <c r="H33" s="1" t="b">
        <v>0</v>
      </c>
      <c r="I33" s="1">
        <v>16.0</v>
      </c>
      <c r="J33" s="7" t="str">
        <f>vlookup(I33,Cats!$A:$B,2,false)</f>
        <v>E</v>
      </c>
      <c r="K33" s="7" t="s">
        <v>63</v>
      </c>
    </row>
    <row r="34">
      <c r="A34" s="1">
        <v>137043.0</v>
      </c>
      <c r="B34" s="1">
        <v>468.0</v>
      </c>
      <c r="C34" s="1">
        <v>14.0</v>
      </c>
      <c r="D34" s="1" t="s">
        <v>37</v>
      </c>
      <c r="E34" s="1">
        <v>12.0</v>
      </c>
      <c r="F34" s="7" t="str">
        <f>vlookup(E34,Teams!A:B,2,false)</f>
        <v>Davidson</v>
      </c>
      <c r="G34" s="1" t="b">
        <v>1</v>
      </c>
      <c r="H34" s="1" t="b">
        <v>0</v>
      </c>
      <c r="I34" s="1">
        <v>17.0</v>
      </c>
      <c r="J34" s="7" t="str">
        <f>vlookup(I34,Cats!$A:$B,2,false)</f>
        <v>B</v>
      </c>
      <c r="K34" s="7" t="s">
        <v>64</v>
      </c>
    </row>
    <row r="35">
      <c r="A35" s="1">
        <v>137044.0</v>
      </c>
      <c r="B35" s="1">
        <v>468.0</v>
      </c>
      <c r="C35" s="1">
        <v>-4.0</v>
      </c>
      <c r="D35" s="1" t="s">
        <v>38</v>
      </c>
      <c r="E35" s="1">
        <v>33.0</v>
      </c>
      <c r="F35" s="7" t="str">
        <f>vlookup(E35,Teams!A:B,2,false)</f>
        <v>NCSSM B</v>
      </c>
      <c r="G35" s="1" t="b">
        <v>0</v>
      </c>
      <c r="H35" s="1" t="b">
        <v>0</v>
      </c>
      <c r="I35" s="1">
        <v>17.0</v>
      </c>
      <c r="J35" s="7" t="str">
        <f>vlookup(I35,Cats!$A:$B,2,false)</f>
        <v>B</v>
      </c>
      <c r="K35" s="7" t="s">
        <v>65</v>
      </c>
    </row>
    <row r="36">
      <c r="A36" s="1">
        <v>137045.0</v>
      </c>
      <c r="B36" s="1">
        <v>468.0</v>
      </c>
      <c r="C36" s="1">
        <v>14.0</v>
      </c>
      <c r="D36" s="1" t="s">
        <v>19</v>
      </c>
      <c r="E36" s="1">
        <v>12.0</v>
      </c>
      <c r="F36" s="7" t="str">
        <f>vlookup(E36,Teams!A:B,2,false)</f>
        <v>Davidson</v>
      </c>
      <c r="G36" s="1" t="b">
        <v>1</v>
      </c>
      <c r="H36" s="1" t="b">
        <v>0</v>
      </c>
      <c r="I36" s="1">
        <v>18.0</v>
      </c>
      <c r="J36" s="7" t="str">
        <f>vlookup(I36,Cats!$A:$B,2,false)</f>
        <v>P</v>
      </c>
      <c r="K36" s="7" t="s">
        <v>66</v>
      </c>
    </row>
    <row r="37">
      <c r="A37" s="1">
        <v>137046.0</v>
      </c>
      <c r="B37" s="1">
        <v>468.0</v>
      </c>
      <c r="C37" s="1">
        <v>0.0</v>
      </c>
      <c r="D37" s="1" t="s">
        <v>32</v>
      </c>
      <c r="E37" s="1">
        <v>33.0</v>
      </c>
      <c r="F37" s="7" t="str">
        <f>vlookup(E37,Teams!A:B,2,false)</f>
        <v>NCSSM B</v>
      </c>
      <c r="G37" s="1" t="b">
        <v>0</v>
      </c>
      <c r="H37" s="1" t="b">
        <v>1</v>
      </c>
      <c r="I37" s="1">
        <v>18.0</v>
      </c>
      <c r="J37" s="7" t="str">
        <f>vlookup(I37,Cats!$A:$B,2,false)</f>
        <v>P</v>
      </c>
      <c r="K37" s="7" t="s">
        <v>68</v>
      </c>
    </row>
    <row r="38">
      <c r="A38" s="1">
        <v>137047.0</v>
      </c>
      <c r="B38" s="1">
        <v>468.0</v>
      </c>
      <c r="C38" s="1">
        <v>0.0</v>
      </c>
      <c r="D38" s="1" t="s">
        <v>32</v>
      </c>
      <c r="E38" s="1">
        <v>12.0</v>
      </c>
      <c r="F38" s="7" t="str">
        <f>vlookup(E38,Teams!A:B,2,false)</f>
        <v>Davidson</v>
      </c>
      <c r="G38" s="1" t="b">
        <v>1</v>
      </c>
      <c r="H38" s="1" t="b">
        <v>1</v>
      </c>
      <c r="I38" s="1">
        <v>19.0</v>
      </c>
      <c r="J38" s="7" t="str">
        <f>vlookup(I38,Cats!$A:$B,2,false)</f>
        <v>X</v>
      </c>
      <c r="K38" s="7" t="s">
        <v>69</v>
      </c>
    </row>
    <row r="39">
      <c r="A39" s="1">
        <v>137048.0</v>
      </c>
      <c r="B39" s="1">
        <v>468.0</v>
      </c>
      <c r="C39" s="1">
        <v>14.0</v>
      </c>
      <c r="D39" s="1" t="s">
        <v>38</v>
      </c>
      <c r="E39" s="1">
        <v>33.0</v>
      </c>
      <c r="F39" s="7" t="str">
        <f>vlookup(E39,Teams!A:B,2,false)</f>
        <v>NCSSM B</v>
      </c>
      <c r="G39" s="1" t="b">
        <v>0</v>
      </c>
      <c r="H39" s="1" t="b">
        <v>0</v>
      </c>
      <c r="I39" s="1">
        <v>19.0</v>
      </c>
      <c r="J39" s="7" t="str">
        <f>vlookup(I39,Cats!$A:$B,2,false)</f>
        <v>X</v>
      </c>
      <c r="K39" s="7" t="s">
        <v>70</v>
      </c>
    </row>
    <row r="40">
      <c r="A40" s="1">
        <v>137049.0</v>
      </c>
      <c r="B40" s="1">
        <v>468.0</v>
      </c>
      <c r="C40" s="1">
        <v>4.0</v>
      </c>
      <c r="D40" s="1" t="s">
        <v>33</v>
      </c>
      <c r="E40" s="1">
        <v>12.0</v>
      </c>
      <c r="F40" s="7" t="str">
        <f>vlookup(E40,Teams!A:B,2,false)</f>
        <v>Davidson</v>
      </c>
      <c r="G40" s="1" t="b">
        <v>1</v>
      </c>
      <c r="H40" s="1" t="b">
        <v>0</v>
      </c>
      <c r="I40" s="1">
        <v>20.0</v>
      </c>
      <c r="J40" s="7" t="str">
        <f>vlookup(I40,Cats!$A:$B,2,false)</f>
        <v>M</v>
      </c>
      <c r="K40" s="7" t="s">
        <v>71</v>
      </c>
    </row>
    <row r="41">
      <c r="A41" s="1">
        <v>137050.0</v>
      </c>
      <c r="B41" s="1">
        <v>468.0</v>
      </c>
      <c r="C41" s="1">
        <v>0.0</v>
      </c>
      <c r="D41" s="1" t="s">
        <v>32</v>
      </c>
      <c r="E41" s="1">
        <v>33.0</v>
      </c>
      <c r="F41" s="7" t="str">
        <f>vlookup(E41,Teams!A:B,2,false)</f>
        <v>NCSSM B</v>
      </c>
      <c r="G41" s="1" t="b">
        <v>0</v>
      </c>
      <c r="H41" s="1" t="b">
        <v>1</v>
      </c>
      <c r="I41" s="1">
        <v>20.0</v>
      </c>
      <c r="J41" s="7" t="str">
        <f>vlookup(I41,Cats!$A:$B,2,false)</f>
        <v>M</v>
      </c>
      <c r="K41" s="7" t="s">
        <v>72</v>
      </c>
    </row>
    <row r="42">
      <c r="A42" s="1">
        <v>137051.0</v>
      </c>
      <c r="B42" s="1">
        <v>468.0</v>
      </c>
      <c r="C42" s="1">
        <v>4.0</v>
      </c>
      <c r="D42" s="1" t="s">
        <v>19</v>
      </c>
      <c r="E42" s="1">
        <v>12.0</v>
      </c>
      <c r="F42" s="7" t="str">
        <f>vlookup(E42,Teams!A:B,2,false)</f>
        <v>Davidson</v>
      </c>
      <c r="G42" s="1" t="b">
        <v>1</v>
      </c>
      <c r="H42" s="1" t="b">
        <v>0</v>
      </c>
      <c r="I42" s="1">
        <v>21.0</v>
      </c>
      <c r="J42" s="7" t="str">
        <f>vlookup(I42,Cats!$A:$B,2,false)</f>
        <v>C</v>
      </c>
      <c r="K42" s="7" t="s">
        <v>73</v>
      </c>
    </row>
    <row r="43">
      <c r="A43" s="1">
        <v>137052.0</v>
      </c>
      <c r="B43" s="1">
        <v>468.0</v>
      </c>
      <c r="C43" s="1">
        <v>0.0</v>
      </c>
      <c r="D43" s="1" t="s">
        <v>32</v>
      </c>
      <c r="E43" s="1">
        <v>33.0</v>
      </c>
      <c r="F43" s="7" t="str">
        <f>vlookup(E43,Teams!A:B,2,false)</f>
        <v>NCSSM B</v>
      </c>
      <c r="G43" s="1" t="b">
        <v>0</v>
      </c>
      <c r="H43" s="1" t="b">
        <v>1</v>
      </c>
      <c r="I43" s="1">
        <v>21.0</v>
      </c>
      <c r="J43" s="7" t="str">
        <f>vlookup(I43,Cats!$A:$B,2,false)</f>
        <v>C</v>
      </c>
      <c r="K43" s="7" t="s">
        <v>74</v>
      </c>
    </row>
    <row r="44">
      <c r="A44" s="1">
        <v>137053.0</v>
      </c>
      <c r="B44" s="1">
        <v>468.0</v>
      </c>
      <c r="C44" s="1">
        <v>0.0</v>
      </c>
      <c r="D44" s="1" t="s">
        <v>35</v>
      </c>
      <c r="E44" s="1">
        <v>12.0</v>
      </c>
      <c r="F44" s="7" t="str">
        <f>vlookup(E44,Teams!A:B,2,false)</f>
        <v>Davidson</v>
      </c>
      <c r="G44" s="1" t="b">
        <v>1</v>
      </c>
      <c r="H44" s="1" t="b">
        <v>0</v>
      </c>
      <c r="I44" s="1">
        <v>22.0</v>
      </c>
      <c r="J44" s="7" t="str">
        <f>vlookup(I44,Cats!$A:$B,2,false)</f>
        <v>E</v>
      </c>
      <c r="K44" s="7" t="s">
        <v>76</v>
      </c>
    </row>
    <row r="45">
      <c r="A45" s="1">
        <v>137054.0</v>
      </c>
      <c r="B45" s="1">
        <v>468.0</v>
      </c>
      <c r="C45" s="1">
        <v>0.0</v>
      </c>
      <c r="D45" s="1" t="s">
        <v>38</v>
      </c>
      <c r="E45" s="1">
        <v>33.0</v>
      </c>
      <c r="F45" s="7" t="str">
        <f>vlookup(E45,Teams!A:B,2,false)</f>
        <v>NCSSM B</v>
      </c>
      <c r="G45" s="1" t="b">
        <v>0</v>
      </c>
      <c r="H45" s="1" t="b">
        <v>0</v>
      </c>
      <c r="I45" s="1">
        <v>22.0</v>
      </c>
      <c r="J45" s="7" t="str">
        <f>vlookup(I45,Cats!$A:$B,2,false)</f>
        <v>E</v>
      </c>
      <c r="K45" s="7" t="s">
        <v>77</v>
      </c>
    </row>
    <row r="46">
      <c r="A46" s="1">
        <v>137055.0</v>
      </c>
      <c r="B46" s="1">
        <v>468.0</v>
      </c>
      <c r="C46" s="1">
        <v>14.0</v>
      </c>
      <c r="D46" s="1" t="s">
        <v>37</v>
      </c>
      <c r="E46" s="1">
        <v>12.0</v>
      </c>
      <c r="F46" s="7" t="str">
        <f>vlookup(E46,Teams!A:B,2,false)</f>
        <v>Davidson</v>
      </c>
      <c r="G46" s="1" t="b">
        <v>1</v>
      </c>
      <c r="H46" s="1" t="b">
        <v>0</v>
      </c>
      <c r="I46" s="1">
        <v>23.0</v>
      </c>
      <c r="J46" s="7" t="str">
        <f>vlookup(I46,Cats!$A:$B,2,false)</f>
        <v>B</v>
      </c>
      <c r="K46" s="7" t="s">
        <v>78</v>
      </c>
    </row>
    <row r="47">
      <c r="A47" s="1">
        <v>137056.0</v>
      </c>
      <c r="B47" s="1">
        <v>468.0</v>
      </c>
      <c r="C47" s="1">
        <v>0.0</v>
      </c>
      <c r="D47" s="1" t="s">
        <v>32</v>
      </c>
      <c r="E47" s="1">
        <v>33.0</v>
      </c>
      <c r="F47" s="7" t="str">
        <f>vlookup(E47,Teams!A:B,2,false)</f>
        <v>NCSSM B</v>
      </c>
      <c r="G47" s="1" t="b">
        <v>0</v>
      </c>
      <c r="H47" s="1" t="b">
        <v>1</v>
      </c>
      <c r="I47" s="1">
        <v>23.0</v>
      </c>
      <c r="J47" s="7" t="str">
        <f>vlookup(I47,Cats!$A:$B,2,false)</f>
        <v>B</v>
      </c>
      <c r="K47" s="7" t="s">
        <v>79</v>
      </c>
    </row>
    <row r="48">
      <c r="A48" s="1">
        <v>137057.0</v>
      </c>
      <c r="B48" s="1">
        <v>468.0</v>
      </c>
      <c r="C48" s="1">
        <v>4.0</v>
      </c>
      <c r="D48" s="1" t="s">
        <v>35</v>
      </c>
      <c r="E48" s="1">
        <v>12.0</v>
      </c>
      <c r="F48" s="7" t="str">
        <f>vlookup(E48,Teams!A:B,2,false)</f>
        <v>Davidson</v>
      </c>
      <c r="G48" s="1" t="b">
        <v>1</v>
      </c>
      <c r="H48" s="1" t="b">
        <v>0</v>
      </c>
      <c r="I48" s="1">
        <v>24.0</v>
      </c>
      <c r="J48" s="7" t="str">
        <f>vlookup(I48,Cats!$A:$B,2,false)</f>
        <v>P</v>
      </c>
      <c r="K48" s="7" t="s">
        <v>80</v>
      </c>
    </row>
    <row r="49">
      <c r="A49" s="1">
        <v>137058.0</v>
      </c>
      <c r="B49" s="1">
        <v>468.0</v>
      </c>
      <c r="C49" s="1">
        <v>0.0</v>
      </c>
      <c r="D49" s="1" t="s">
        <v>32</v>
      </c>
      <c r="E49" s="1">
        <v>33.0</v>
      </c>
      <c r="F49" s="7" t="str">
        <f>vlookup(E49,Teams!A:B,2,false)</f>
        <v>NCSSM B</v>
      </c>
      <c r="G49" s="1" t="b">
        <v>0</v>
      </c>
      <c r="H49" s="1" t="b">
        <v>1</v>
      </c>
      <c r="I49" s="1">
        <v>24.0</v>
      </c>
      <c r="J49" s="7" t="str">
        <f>vlookup(I49,Cats!$A:$B,2,false)</f>
        <v>P</v>
      </c>
      <c r="K49" s="7" t="s">
        <v>81</v>
      </c>
    </row>
    <row r="50">
      <c r="A50" s="1">
        <v>137059.0</v>
      </c>
      <c r="B50" s="1">
        <v>469.0</v>
      </c>
      <c r="C50" s="1">
        <v>0.0</v>
      </c>
      <c r="D50" s="1" t="s">
        <v>32</v>
      </c>
      <c r="E50" s="1">
        <v>4.0</v>
      </c>
      <c r="F50" s="7" t="str">
        <f>vlookup(E50,Teams!A:B,2,false)</f>
        <v>Blair C</v>
      </c>
      <c r="G50" s="1" t="b">
        <v>1</v>
      </c>
      <c r="H50" s="1" t="b">
        <v>1</v>
      </c>
      <c r="I50" s="1">
        <v>1.0</v>
      </c>
      <c r="J50" s="7" t="str">
        <f>vlookup(I50,Cats!$A:$B,2,false)</f>
        <v>X</v>
      </c>
      <c r="K50" s="7" t="s">
        <v>82</v>
      </c>
    </row>
    <row r="51">
      <c r="A51" s="1">
        <v>137060.0</v>
      </c>
      <c r="B51" s="1">
        <v>469.0</v>
      </c>
      <c r="C51" s="1">
        <v>14.0</v>
      </c>
      <c r="D51" s="1" t="s">
        <v>39</v>
      </c>
      <c r="E51" s="1">
        <v>6.0</v>
      </c>
      <c r="F51" s="7" t="str">
        <f>vlookup(E51,Teams!A:B,2,false)</f>
        <v>Buchholz A</v>
      </c>
      <c r="G51" s="1" t="b">
        <v>0</v>
      </c>
      <c r="H51" s="1" t="b">
        <v>0</v>
      </c>
      <c r="I51" s="1">
        <v>1.0</v>
      </c>
      <c r="J51" s="7" t="str">
        <f>vlookup(I51,Cats!$A:$B,2,false)</f>
        <v>X</v>
      </c>
      <c r="K51" s="7" t="s">
        <v>83</v>
      </c>
    </row>
    <row r="52">
      <c r="A52" s="1">
        <v>137061.0</v>
      </c>
      <c r="B52" s="1">
        <v>469.0</v>
      </c>
      <c r="C52" s="1">
        <v>0.0</v>
      </c>
      <c r="D52" s="1" t="s">
        <v>32</v>
      </c>
      <c r="E52" s="1">
        <v>4.0</v>
      </c>
      <c r="F52" s="7" t="str">
        <f>vlookup(E52,Teams!A:B,2,false)</f>
        <v>Blair C</v>
      </c>
      <c r="G52" s="1" t="b">
        <v>1</v>
      </c>
      <c r="H52" s="1" t="b">
        <v>1</v>
      </c>
      <c r="I52" s="1">
        <v>2.0</v>
      </c>
      <c r="J52" s="7" t="str">
        <f>vlookup(I52,Cats!$A:$B,2,false)</f>
        <v>M</v>
      </c>
      <c r="K52" s="7" t="s">
        <v>84</v>
      </c>
    </row>
    <row r="53">
      <c r="A53" s="1">
        <v>137062.0</v>
      </c>
      <c r="B53" s="1">
        <v>469.0</v>
      </c>
      <c r="C53" s="1">
        <v>14.0</v>
      </c>
      <c r="D53" s="1" t="s">
        <v>40</v>
      </c>
      <c r="E53" s="1">
        <v>6.0</v>
      </c>
      <c r="F53" s="7" t="str">
        <f>vlookup(E53,Teams!A:B,2,false)</f>
        <v>Buchholz A</v>
      </c>
      <c r="G53" s="1" t="b">
        <v>0</v>
      </c>
      <c r="H53" s="1" t="b">
        <v>0</v>
      </c>
      <c r="I53" s="1">
        <v>2.0</v>
      </c>
      <c r="J53" s="7" t="str">
        <f>vlookup(I53,Cats!$A:$B,2,false)</f>
        <v>M</v>
      </c>
      <c r="K53" s="7" t="s">
        <v>85</v>
      </c>
    </row>
    <row r="54">
      <c r="A54" s="1">
        <v>137063.0</v>
      </c>
      <c r="B54" s="1">
        <v>469.0</v>
      </c>
      <c r="C54" s="1">
        <v>-4.0</v>
      </c>
      <c r="D54" s="1" t="s">
        <v>42</v>
      </c>
      <c r="E54" s="1">
        <v>4.0</v>
      </c>
      <c r="F54" s="7" t="str">
        <f>vlookup(E54,Teams!A:B,2,false)</f>
        <v>Blair C</v>
      </c>
      <c r="G54" s="1" t="b">
        <v>1</v>
      </c>
      <c r="H54" s="1" t="b">
        <v>0</v>
      </c>
      <c r="I54" s="1">
        <v>3.0</v>
      </c>
      <c r="J54" s="7" t="str">
        <f>vlookup(I54,Cats!$A:$B,2,false)</f>
        <v>C</v>
      </c>
      <c r="K54" s="7" t="s">
        <v>86</v>
      </c>
    </row>
    <row r="55">
      <c r="A55" s="1">
        <v>137064.0</v>
      </c>
      <c r="B55" s="1">
        <v>469.0</v>
      </c>
      <c r="C55" s="1">
        <v>4.0</v>
      </c>
      <c r="D55" s="1" t="s">
        <v>43</v>
      </c>
      <c r="E55" s="1">
        <v>4.0</v>
      </c>
      <c r="F55" s="7" t="str">
        <f>vlookup(E55,Teams!A:B,2,false)</f>
        <v>Blair C</v>
      </c>
      <c r="G55" s="1" t="b">
        <v>1</v>
      </c>
      <c r="H55" s="1" t="b">
        <v>0</v>
      </c>
      <c r="I55" s="1">
        <v>4.0</v>
      </c>
      <c r="J55" s="7" t="str">
        <f>vlookup(I55,Cats!$A:$B,2,false)</f>
        <v>E</v>
      </c>
      <c r="K55" s="7" t="s">
        <v>87</v>
      </c>
    </row>
    <row r="56">
      <c r="A56" s="1">
        <v>137065.0</v>
      </c>
      <c r="B56" s="1">
        <v>469.0</v>
      </c>
      <c r="C56" s="1">
        <v>0.0</v>
      </c>
      <c r="D56" s="1" t="s">
        <v>44</v>
      </c>
      <c r="E56" s="1">
        <v>6.0</v>
      </c>
      <c r="F56" s="7" t="str">
        <f>vlookup(E56,Teams!A:B,2,false)</f>
        <v>Buchholz A</v>
      </c>
      <c r="G56" s="1" t="b">
        <v>0</v>
      </c>
      <c r="H56" s="1" t="b">
        <v>0</v>
      </c>
      <c r="I56" s="1">
        <v>3.0</v>
      </c>
      <c r="J56" s="7" t="str">
        <f>vlookup(I56,Cats!$A:$B,2,false)</f>
        <v>C</v>
      </c>
      <c r="K56" s="7" t="s">
        <v>88</v>
      </c>
    </row>
    <row r="57">
      <c r="A57" s="1">
        <v>137066.0</v>
      </c>
      <c r="B57" s="1">
        <v>469.0</v>
      </c>
      <c r="C57" s="1">
        <v>0.0</v>
      </c>
      <c r="D57" s="1" t="s">
        <v>32</v>
      </c>
      <c r="E57" s="1">
        <v>6.0</v>
      </c>
      <c r="F57" s="7" t="str">
        <f>vlookup(E57,Teams!A:B,2,false)</f>
        <v>Buchholz A</v>
      </c>
      <c r="G57" s="1" t="b">
        <v>0</v>
      </c>
      <c r="H57" s="1" t="b">
        <v>1</v>
      </c>
      <c r="I57" s="1">
        <v>4.0</v>
      </c>
      <c r="J57" s="7" t="str">
        <f>vlookup(I57,Cats!$A:$B,2,false)</f>
        <v>E</v>
      </c>
      <c r="K57" s="7" t="s">
        <v>89</v>
      </c>
    </row>
    <row r="58">
      <c r="A58" s="1">
        <v>137067.0</v>
      </c>
      <c r="B58" s="1">
        <v>469.0</v>
      </c>
      <c r="C58" s="1">
        <v>0.0</v>
      </c>
      <c r="D58" s="1" t="s">
        <v>32</v>
      </c>
      <c r="E58" s="1">
        <v>4.0</v>
      </c>
      <c r="F58" s="7" t="str">
        <f>vlookup(E58,Teams!A:B,2,false)</f>
        <v>Blair C</v>
      </c>
      <c r="G58" s="1" t="b">
        <v>1</v>
      </c>
      <c r="H58" s="1" t="b">
        <v>1</v>
      </c>
      <c r="I58" s="1">
        <v>5.0</v>
      </c>
      <c r="J58" s="7" t="str">
        <f>vlookup(I58,Cats!$A:$B,2,false)</f>
        <v>B</v>
      </c>
      <c r="K58" s="7" t="s">
        <v>90</v>
      </c>
    </row>
    <row r="59">
      <c r="A59" s="1">
        <v>137068.0</v>
      </c>
      <c r="B59" s="1">
        <v>469.0</v>
      </c>
      <c r="C59" s="1">
        <v>14.0</v>
      </c>
      <c r="D59" s="1" t="s">
        <v>40</v>
      </c>
      <c r="E59" s="1">
        <v>6.0</v>
      </c>
      <c r="F59" s="7" t="str">
        <f>vlookup(E59,Teams!A:B,2,false)</f>
        <v>Buchholz A</v>
      </c>
      <c r="G59" s="1" t="b">
        <v>0</v>
      </c>
      <c r="H59" s="1" t="b">
        <v>0</v>
      </c>
      <c r="I59" s="1">
        <v>5.0</v>
      </c>
      <c r="J59" s="7" t="str">
        <f>vlookup(I59,Cats!$A:$B,2,false)</f>
        <v>B</v>
      </c>
      <c r="K59" s="7" t="s">
        <v>91</v>
      </c>
    </row>
    <row r="60">
      <c r="A60" s="1">
        <v>137069.0</v>
      </c>
      <c r="B60" s="1">
        <v>469.0</v>
      </c>
      <c r="C60" s="1">
        <v>4.0</v>
      </c>
      <c r="D60" s="1" t="s">
        <v>42</v>
      </c>
      <c r="E60" s="1">
        <v>4.0</v>
      </c>
      <c r="F60" s="7" t="str">
        <f>vlookup(E60,Teams!A:B,2,false)</f>
        <v>Blair C</v>
      </c>
      <c r="G60" s="1" t="b">
        <v>1</v>
      </c>
      <c r="H60" s="1" t="b">
        <v>0</v>
      </c>
      <c r="I60" s="1">
        <v>6.0</v>
      </c>
      <c r="J60" s="7" t="str">
        <f>vlookup(I60,Cats!$A:$B,2,false)</f>
        <v>P</v>
      </c>
      <c r="K60" s="7" t="s">
        <v>41</v>
      </c>
    </row>
    <row r="61">
      <c r="A61" s="1">
        <v>137070.0</v>
      </c>
      <c r="B61" s="1">
        <v>469.0</v>
      </c>
      <c r="C61" s="1">
        <v>0.0</v>
      </c>
      <c r="D61" s="1" t="s">
        <v>32</v>
      </c>
      <c r="E61" s="1">
        <v>6.0</v>
      </c>
      <c r="F61" s="7" t="str">
        <f>vlookup(E61,Teams!A:B,2,false)</f>
        <v>Buchholz A</v>
      </c>
      <c r="G61" s="1" t="b">
        <v>0</v>
      </c>
      <c r="H61" s="1" t="b">
        <v>1</v>
      </c>
      <c r="I61" s="1">
        <v>6.0</v>
      </c>
      <c r="J61" s="7" t="str">
        <f>vlookup(I61,Cats!$A:$B,2,false)</f>
        <v>P</v>
      </c>
      <c r="K61" s="7" t="s">
        <v>93</v>
      </c>
    </row>
    <row r="62">
      <c r="A62" s="1">
        <v>137071.0</v>
      </c>
      <c r="B62" s="1">
        <v>469.0</v>
      </c>
      <c r="C62" s="1">
        <v>14.0</v>
      </c>
      <c r="D62" s="1" t="s">
        <v>42</v>
      </c>
      <c r="E62" s="1">
        <v>4.0</v>
      </c>
      <c r="F62" s="7" t="str">
        <f>vlookup(E62,Teams!A:B,2,false)</f>
        <v>Blair C</v>
      </c>
      <c r="G62" s="1" t="b">
        <v>1</v>
      </c>
      <c r="H62" s="1" t="b">
        <v>0</v>
      </c>
      <c r="I62" s="1">
        <v>7.0</v>
      </c>
      <c r="J62" s="7" t="str">
        <f>vlookup(I62,Cats!$A:$B,2,false)</f>
        <v>X</v>
      </c>
      <c r="K62" s="7" t="s">
        <v>94</v>
      </c>
    </row>
    <row r="63">
      <c r="A63" s="1">
        <v>137072.0</v>
      </c>
      <c r="B63" s="1">
        <v>469.0</v>
      </c>
      <c r="C63" s="1">
        <v>0.0</v>
      </c>
      <c r="D63" s="1" t="s">
        <v>32</v>
      </c>
      <c r="E63" s="1">
        <v>6.0</v>
      </c>
      <c r="F63" s="7" t="str">
        <f>vlookup(E63,Teams!A:B,2,false)</f>
        <v>Buchholz A</v>
      </c>
      <c r="G63" s="1" t="b">
        <v>0</v>
      </c>
      <c r="H63" s="1" t="b">
        <v>1</v>
      </c>
      <c r="I63" s="1">
        <v>7.0</v>
      </c>
      <c r="J63" s="7" t="str">
        <f>vlookup(I63,Cats!$A:$B,2,false)</f>
        <v>X</v>
      </c>
      <c r="K63" s="7" t="s">
        <v>95</v>
      </c>
    </row>
    <row r="64">
      <c r="A64" s="1">
        <v>137073.0</v>
      </c>
      <c r="B64" s="1">
        <v>469.0</v>
      </c>
      <c r="C64" s="1">
        <v>4.0</v>
      </c>
      <c r="D64" s="1" t="s">
        <v>43</v>
      </c>
      <c r="E64" s="1">
        <v>4.0</v>
      </c>
      <c r="F64" s="7" t="str">
        <f>vlookup(E64,Teams!A:B,2,false)</f>
        <v>Blair C</v>
      </c>
      <c r="G64" s="1" t="b">
        <v>1</v>
      </c>
      <c r="H64" s="1" t="b">
        <v>0</v>
      </c>
      <c r="I64" s="1">
        <v>8.0</v>
      </c>
      <c r="J64" s="7" t="str">
        <f>vlookup(I64,Cats!$A:$B,2,false)</f>
        <v>M</v>
      </c>
      <c r="K64" s="7" t="s">
        <v>67</v>
      </c>
    </row>
    <row r="65">
      <c r="A65" s="1">
        <v>137074.0</v>
      </c>
      <c r="B65" s="1">
        <v>469.0</v>
      </c>
      <c r="C65" s="1">
        <v>0.0</v>
      </c>
      <c r="D65" s="1" t="s">
        <v>32</v>
      </c>
      <c r="E65" s="1">
        <v>6.0</v>
      </c>
      <c r="F65" s="7" t="str">
        <f>vlookup(E65,Teams!A:B,2,false)</f>
        <v>Buchholz A</v>
      </c>
      <c r="G65" s="1" t="b">
        <v>0</v>
      </c>
      <c r="H65" s="1" t="b">
        <v>1</v>
      </c>
      <c r="I65" s="1">
        <v>8.0</v>
      </c>
      <c r="J65" s="7" t="str">
        <f>vlookup(I65,Cats!$A:$B,2,false)</f>
        <v>M</v>
      </c>
      <c r="K65" s="7" t="s">
        <v>97</v>
      </c>
    </row>
    <row r="66">
      <c r="A66" s="1">
        <v>137075.0</v>
      </c>
      <c r="B66" s="1">
        <v>469.0</v>
      </c>
      <c r="C66" s="1">
        <v>0.0</v>
      </c>
      <c r="D66" s="1" t="s">
        <v>32</v>
      </c>
      <c r="E66" s="1">
        <v>4.0</v>
      </c>
      <c r="F66" s="7" t="str">
        <f>vlookup(E66,Teams!A:B,2,false)</f>
        <v>Blair C</v>
      </c>
      <c r="G66" s="1" t="b">
        <v>1</v>
      </c>
      <c r="H66" s="1" t="b">
        <v>1</v>
      </c>
      <c r="I66" s="1">
        <v>9.0</v>
      </c>
      <c r="J66" s="7" t="str">
        <f>vlookup(I66,Cats!$A:$B,2,false)</f>
        <v>C</v>
      </c>
      <c r="K66" s="7" t="s">
        <v>98</v>
      </c>
    </row>
    <row r="67">
      <c r="A67" s="1">
        <v>137076.0</v>
      </c>
      <c r="B67" s="1">
        <v>469.0</v>
      </c>
      <c r="C67" s="1">
        <v>4.0</v>
      </c>
      <c r="D67" s="1" t="s">
        <v>44</v>
      </c>
      <c r="E67" s="1">
        <v>6.0</v>
      </c>
      <c r="F67" s="7" t="str">
        <f>vlookup(E67,Teams!A:B,2,false)</f>
        <v>Buchholz A</v>
      </c>
      <c r="G67" s="1" t="b">
        <v>0</v>
      </c>
      <c r="H67" s="1" t="b">
        <v>0</v>
      </c>
      <c r="I67" s="1">
        <v>9.0</v>
      </c>
      <c r="J67" s="7" t="str">
        <f>vlookup(I67,Cats!$A:$B,2,false)</f>
        <v>C</v>
      </c>
      <c r="K67" s="7" t="s">
        <v>99</v>
      </c>
    </row>
    <row r="68">
      <c r="A68" s="1">
        <v>137077.0</v>
      </c>
      <c r="B68" s="1">
        <v>469.0</v>
      </c>
      <c r="C68" s="1">
        <v>4.0</v>
      </c>
      <c r="D68" s="1" t="s">
        <v>43</v>
      </c>
      <c r="E68" s="1">
        <v>4.0</v>
      </c>
      <c r="F68" s="7" t="str">
        <f>vlookup(E68,Teams!A:B,2,false)</f>
        <v>Blair C</v>
      </c>
      <c r="G68" s="1" t="b">
        <v>1</v>
      </c>
      <c r="H68" s="1" t="b">
        <v>0</v>
      </c>
      <c r="I68" s="1">
        <v>10.0</v>
      </c>
      <c r="J68" s="7" t="str">
        <f>vlookup(I68,Cats!$A:$B,2,false)</f>
        <v>E</v>
      </c>
      <c r="K68" s="7" t="s">
        <v>100</v>
      </c>
    </row>
    <row r="69">
      <c r="A69" s="1">
        <v>137078.0</v>
      </c>
      <c r="B69" s="1">
        <v>469.0</v>
      </c>
      <c r="C69" s="1">
        <v>-4.0</v>
      </c>
      <c r="D69" s="1" t="s">
        <v>40</v>
      </c>
      <c r="E69" s="1">
        <v>6.0</v>
      </c>
      <c r="F69" s="7" t="str">
        <f>vlookup(E69,Teams!A:B,2,false)</f>
        <v>Buchholz A</v>
      </c>
      <c r="G69" s="1" t="b">
        <v>0</v>
      </c>
      <c r="H69" s="1" t="b">
        <v>0</v>
      </c>
      <c r="I69" s="1">
        <v>10.0</v>
      </c>
      <c r="J69" s="7" t="str">
        <f>vlookup(I69,Cats!$A:$B,2,false)</f>
        <v>E</v>
      </c>
      <c r="K69" s="7" t="s">
        <v>101</v>
      </c>
    </row>
    <row r="70">
      <c r="A70" s="1">
        <v>137079.0</v>
      </c>
      <c r="B70" s="1">
        <v>469.0</v>
      </c>
      <c r="C70" s="1">
        <v>0.0</v>
      </c>
      <c r="D70" s="1" t="s">
        <v>32</v>
      </c>
      <c r="E70" s="1">
        <v>4.0</v>
      </c>
      <c r="F70" s="7" t="str">
        <f>vlookup(E70,Teams!A:B,2,false)</f>
        <v>Blair C</v>
      </c>
      <c r="G70" s="1" t="b">
        <v>1</v>
      </c>
      <c r="H70" s="1" t="b">
        <v>1</v>
      </c>
      <c r="I70" s="1">
        <v>11.0</v>
      </c>
      <c r="J70" s="7" t="str">
        <f>vlookup(I70,Cats!$A:$B,2,false)</f>
        <v>B</v>
      </c>
      <c r="K70" s="7" t="s">
        <v>102</v>
      </c>
    </row>
    <row r="71">
      <c r="A71" s="1">
        <v>137080.0</v>
      </c>
      <c r="B71" s="1">
        <v>469.0</v>
      </c>
      <c r="C71" s="1">
        <v>14.0</v>
      </c>
      <c r="D71" s="1" t="s">
        <v>40</v>
      </c>
      <c r="E71" s="1">
        <v>6.0</v>
      </c>
      <c r="F71" s="7" t="str">
        <f>vlookup(E71,Teams!A:B,2,false)</f>
        <v>Buchholz A</v>
      </c>
      <c r="G71" s="1" t="b">
        <v>0</v>
      </c>
      <c r="H71" s="1" t="b">
        <v>0</v>
      </c>
      <c r="I71" s="1">
        <v>11.0</v>
      </c>
      <c r="J71" s="7" t="str">
        <f>vlookup(I71,Cats!$A:$B,2,false)</f>
        <v>B</v>
      </c>
      <c r="K71" s="7" t="s">
        <v>103</v>
      </c>
    </row>
    <row r="72">
      <c r="A72" s="1">
        <v>137081.0</v>
      </c>
      <c r="B72" s="1">
        <v>469.0</v>
      </c>
      <c r="C72" s="1">
        <v>0.0</v>
      </c>
      <c r="D72" s="1" t="s">
        <v>32</v>
      </c>
      <c r="E72" s="1">
        <v>4.0</v>
      </c>
      <c r="F72" s="7" t="str">
        <f>vlookup(E72,Teams!A:B,2,false)</f>
        <v>Blair C</v>
      </c>
      <c r="G72" s="1" t="b">
        <v>1</v>
      </c>
      <c r="H72" s="1" t="b">
        <v>1</v>
      </c>
      <c r="I72" s="1">
        <v>12.0</v>
      </c>
      <c r="J72" s="7" t="str">
        <f>vlookup(I72,Cats!$A:$B,2,false)</f>
        <v>P</v>
      </c>
      <c r="K72" s="7" t="s">
        <v>104</v>
      </c>
    </row>
    <row r="73">
      <c r="A73" s="1">
        <v>137082.0</v>
      </c>
      <c r="B73" s="1">
        <v>469.0</v>
      </c>
      <c r="C73" s="1">
        <v>14.0</v>
      </c>
      <c r="D73" s="1" t="s">
        <v>40</v>
      </c>
      <c r="E73" s="1">
        <v>6.0</v>
      </c>
      <c r="F73" s="7" t="str">
        <f>vlookup(E73,Teams!A:B,2,false)</f>
        <v>Buchholz A</v>
      </c>
      <c r="G73" s="1" t="b">
        <v>0</v>
      </c>
      <c r="H73" s="1" t="b">
        <v>0</v>
      </c>
      <c r="I73" s="1">
        <v>12.0</v>
      </c>
      <c r="J73" s="7" t="str">
        <f>vlookup(I73,Cats!$A:$B,2,false)</f>
        <v>P</v>
      </c>
      <c r="K73" s="7" t="s">
        <v>105</v>
      </c>
    </row>
    <row r="74">
      <c r="A74" s="1">
        <v>137083.0</v>
      </c>
      <c r="B74" s="1">
        <v>469.0</v>
      </c>
      <c r="C74" s="1">
        <v>0.0</v>
      </c>
      <c r="D74" s="1" t="s">
        <v>32</v>
      </c>
      <c r="E74" s="1">
        <v>4.0</v>
      </c>
      <c r="F74" s="7" t="str">
        <f>vlookup(E74,Teams!A:B,2,false)</f>
        <v>Blair C</v>
      </c>
      <c r="G74" s="1" t="b">
        <v>1</v>
      </c>
      <c r="H74" s="1" t="b">
        <v>1</v>
      </c>
      <c r="I74" s="1">
        <v>13.0</v>
      </c>
      <c r="J74" s="7" t="str">
        <f>vlookup(I74,Cats!$A:$B,2,false)</f>
        <v>X</v>
      </c>
      <c r="K74" s="7" t="s">
        <v>107</v>
      </c>
    </row>
    <row r="75">
      <c r="A75" s="1">
        <v>137084.0</v>
      </c>
      <c r="B75" s="1">
        <v>469.0</v>
      </c>
      <c r="C75" s="1">
        <v>4.0</v>
      </c>
      <c r="D75" s="1" t="s">
        <v>40</v>
      </c>
      <c r="E75" s="1">
        <v>6.0</v>
      </c>
      <c r="F75" s="7" t="str">
        <f>vlookup(E75,Teams!A:B,2,false)</f>
        <v>Buchholz A</v>
      </c>
      <c r="G75" s="1" t="b">
        <v>0</v>
      </c>
      <c r="H75" s="1" t="b">
        <v>0</v>
      </c>
      <c r="I75" s="1">
        <v>13.0</v>
      </c>
      <c r="J75" s="7" t="str">
        <f>vlookup(I75,Cats!$A:$B,2,false)</f>
        <v>X</v>
      </c>
      <c r="K75" s="7" t="s">
        <v>108</v>
      </c>
    </row>
    <row r="76">
      <c r="A76" s="1">
        <v>137085.0</v>
      </c>
      <c r="B76" s="1">
        <v>469.0</v>
      </c>
      <c r="C76" s="1">
        <v>0.0</v>
      </c>
      <c r="D76" s="1" t="s">
        <v>32</v>
      </c>
      <c r="E76" s="1">
        <v>4.0</v>
      </c>
      <c r="F76" s="7" t="str">
        <f>vlookup(E76,Teams!A:B,2,false)</f>
        <v>Blair C</v>
      </c>
      <c r="G76" s="1" t="b">
        <v>1</v>
      </c>
      <c r="H76" s="1" t="b">
        <v>1</v>
      </c>
      <c r="I76" s="1">
        <v>14.0</v>
      </c>
      <c r="J76" s="7" t="str">
        <f>vlookup(I76,Cats!$A:$B,2,false)</f>
        <v>M</v>
      </c>
      <c r="K76" s="7" t="s">
        <v>109</v>
      </c>
    </row>
    <row r="77">
      <c r="A77" s="1">
        <v>137086.0</v>
      </c>
      <c r="B77" s="1">
        <v>469.0</v>
      </c>
      <c r="C77" s="1">
        <v>14.0</v>
      </c>
      <c r="D77" s="1" t="s">
        <v>45</v>
      </c>
      <c r="E77" s="1">
        <v>6.0</v>
      </c>
      <c r="F77" s="7" t="str">
        <f>vlookup(E77,Teams!A:B,2,false)</f>
        <v>Buchholz A</v>
      </c>
      <c r="G77" s="1" t="b">
        <v>0</v>
      </c>
      <c r="H77" s="1" t="b">
        <v>0</v>
      </c>
      <c r="I77" s="1">
        <v>14.0</v>
      </c>
      <c r="J77" s="7" t="str">
        <f>vlookup(I77,Cats!$A:$B,2,false)</f>
        <v>M</v>
      </c>
      <c r="K77" s="7" t="s">
        <v>110</v>
      </c>
    </row>
    <row r="78">
      <c r="A78" s="1">
        <v>137087.0</v>
      </c>
      <c r="B78" s="1">
        <v>469.0</v>
      </c>
      <c r="C78" s="1">
        <v>0.0</v>
      </c>
      <c r="D78" s="1" t="s">
        <v>32</v>
      </c>
      <c r="E78" s="1">
        <v>4.0</v>
      </c>
      <c r="F78" s="7" t="str">
        <f>vlookup(E78,Teams!A:B,2,false)</f>
        <v>Blair C</v>
      </c>
      <c r="G78" s="1" t="b">
        <v>1</v>
      </c>
      <c r="H78" s="1" t="b">
        <v>1</v>
      </c>
      <c r="I78" s="1">
        <v>15.0</v>
      </c>
      <c r="J78" s="7" t="str">
        <f>vlookup(I78,Cats!$A:$B,2,false)</f>
        <v>C</v>
      </c>
      <c r="K78" s="7" t="s">
        <v>111</v>
      </c>
    </row>
    <row r="79">
      <c r="A79" s="1">
        <v>137088.0</v>
      </c>
      <c r="B79" s="1">
        <v>469.0</v>
      </c>
      <c r="C79" s="1">
        <v>14.0</v>
      </c>
      <c r="D79" s="1" t="s">
        <v>44</v>
      </c>
      <c r="E79" s="1">
        <v>6.0</v>
      </c>
      <c r="F79" s="7" t="str">
        <f>vlookup(E79,Teams!A:B,2,false)</f>
        <v>Buchholz A</v>
      </c>
      <c r="G79" s="1" t="b">
        <v>0</v>
      </c>
      <c r="H79" s="1" t="b">
        <v>0</v>
      </c>
      <c r="I79" s="1">
        <v>15.0</v>
      </c>
      <c r="J79" s="7" t="str">
        <f>vlookup(I79,Cats!$A:$B,2,false)</f>
        <v>C</v>
      </c>
      <c r="K79" s="7" t="s">
        <v>112</v>
      </c>
    </row>
    <row r="80">
      <c r="A80" s="1">
        <v>137089.0</v>
      </c>
      <c r="B80" s="1">
        <v>469.0</v>
      </c>
      <c r="C80" s="1">
        <v>0.0</v>
      </c>
      <c r="D80" s="1" t="s">
        <v>32</v>
      </c>
      <c r="E80" s="1">
        <v>4.0</v>
      </c>
      <c r="F80" s="7" t="str">
        <f>vlookup(E80,Teams!A:B,2,false)</f>
        <v>Blair C</v>
      </c>
      <c r="G80" s="1" t="b">
        <v>1</v>
      </c>
      <c r="H80" s="1" t="b">
        <v>1</v>
      </c>
      <c r="I80" s="1">
        <v>16.0</v>
      </c>
      <c r="J80" s="7" t="str">
        <f>vlookup(I80,Cats!$A:$B,2,false)</f>
        <v>E</v>
      </c>
      <c r="K80" s="7" t="s">
        <v>113</v>
      </c>
    </row>
    <row r="81">
      <c r="A81" s="1">
        <v>137090.0</v>
      </c>
      <c r="B81" s="1">
        <v>469.0</v>
      </c>
      <c r="C81" s="1">
        <v>14.0</v>
      </c>
      <c r="D81" s="1" t="s">
        <v>40</v>
      </c>
      <c r="E81" s="1">
        <v>6.0</v>
      </c>
      <c r="F81" s="7" t="str">
        <f>vlookup(E81,Teams!A:B,2,false)</f>
        <v>Buchholz A</v>
      </c>
      <c r="G81" s="1" t="b">
        <v>0</v>
      </c>
      <c r="H81" s="1" t="b">
        <v>0</v>
      </c>
      <c r="I81" s="1">
        <v>16.0</v>
      </c>
      <c r="J81" s="7" t="str">
        <f>vlookup(I81,Cats!$A:$B,2,false)</f>
        <v>E</v>
      </c>
      <c r="K81" s="7" t="s">
        <v>114</v>
      </c>
    </row>
    <row r="82">
      <c r="A82" s="1">
        <v>137091.0</v>
      </c>
      <c r="B82" s="1">
        <v>469.0</v>
      </c>
      <c r="C82" s="1">
        <v>0.0</v>
      </c>
      <c r="D82" s="1" t="s">
        <v>32</v>
      </c>
      <c r="E82" s="1">
        <v>4.0</v>
      </c>
      <c r="F82" s="7" t="str">
        <f>vlookup(E82,Teams!A:B,2,false)</f>
        <v>Blair C</v>
      </c>
      <c r="G82" s="1" t="b">
        <v>1</v>
      </c>
      <c r="H82" s="1" t="b">
        <v>1</v>
      </c>
      <c r="I82" s="1">
        <v>17.0</v>
      </c>
      <c r="J82" s="7" t="str">
        <f>vlookup(I82,Cats!$A:$B,2,false)</f>
        <v>B</v>
      </c>
      <c r="K82" s="7" t="s">
        <v>115</v>
      </c>
    </row>
    <row r="83">
      <c r="A83" s="1">
        <v>137092.0</v>
      </c>
      <c r="B83" s="1">
        <v>469.0</v>
      </c>
      <c r="C83" s="1">
        <v>14.0</v>
      </c>
      <c r="D83" s="1" t="s">
        <v>40</v>
      </c>
      <c r="E83" s="1">
        <v>6.0</v>
      </c>
      <c r="F83" s="7" t="str">
        <f>vlookup(E83,Teams!A:B,2,false)</f>
        <v>Buchholz A</v>
      </c>
      <c r="G83" s="1" t="b">
        <v>0</v>
      </c>
      <c r="H83" s="1" t="b">
        <v>0</v>
      </c>
      <c r="I83" s="1">
        <v>17.0</v>
      </c>
      <c r="J83" s="7" t="str">
        <f>vlookup(I83,Cats!$A:$B,2,false)</f>
        <v>B</v>
      </c>
      <c r="K83" s="7" t="s">
        <v>116</v>
      </c>
    </row>
    <row r="84">
      <c r="A84" s="1">
        <v>137093.0</v>
      </c>
      <c r="B84" s="1">
        <v>469.0</v>
      </c>
      <c r="C84" s="1">
        <v>0.0</v>
      </c>
      <c r="D84" s="1" t="s">
        <v>43</v>
      </c>
      <c r="E84" s="1">
        <v>4.0</v>
      </c>
      <c r="F84" s="7" t="str">
        <f>vlookup(E84,Teams!A:B,2,false)</f>
        <v>Blair C</v>
      </c>
      <c r="G84" s="1" t="b">
        <v>1</v>
      </c>
      <c r="H84" s="1" t="b">
        <v>0</v>
      </c>
      <c r="I84" s="1">
        <v>18.0</v>
      </c>
      <c r="J84" s="7" t="str">
        <f>vlookup(I84,Cats!$A:$B,2,false)</f>
        <v>P</v>
      </c>
      <c r="K84" s="7" t="s">
        <v>117</v>
      </c>
    </row>
    <row r="85">
      <c r="A85" s="1">
        <v>137094.0</v>
      </c>
      <c r="B85" s="1">
        <v>469.0</v>
      </c>
      <c r="C85" s="1">
        <v>0.0</v>
      </c>
      <c r="D85" s="1" t="s">
        <v>40</v>
      </c>
      <c r="E85" s="1">
        <v>6.0</v>
      </c>
      <c r="F85" s="7" t="str">
        <f>vlookup(E85,Teams!A:B,2,false)</f>
        <v>Buchholz A</v>
      </c>
      <c r="G85" s="1" t="b">
        <v>0</v>
      </c>
      <c r="H85" s="1" t="b">
        <v>0</v>
      </c>
      <c r="I85" s="1">
        <v>18.0</v>
      </c>
      <c r="J85" s="7" t="str">
        <f>vlookup(I85,Cats!$A:$B,2,false)</f>
        <v>P</v>
      </c>
      <c r="K85" s="7" t="s">
        <v>118</v>
      </c>
    </row>
    <row r="86">
      <c r="A86" s="1">
        <v>137095.0</v>
      </c>
      <c r="B86" s="1">
        <v>469.0</v>
      </c>
      <c r="C86" s="1">
        <v>4.0</v>
      </c>
      <c r="D86" s="1" t="s">
        <v>42</v>
      </c>
      <c r="E86" s="1">
        <v>4.0</v>
      </c>
      <c r="F86" s="7" t="str">
        <f>vlookup(E86,Teams!A:B,2,false)</f>
        <v>Blair C</v>
      </c>
      <c r="G86" s="1" t="b">
        <v>1</v>
      </c>
      <c r="H86" s="1" t="b">
        <v>0</v>
      </c>
      <c r="I86" s="1">
        <v>19.0</v>
      </c>
      <c r="J86" s="7" t="str">
        <f>vlookup(I86,Cats!$A:$B,2,false)</f>
        <v>X</v>
      </c>
      <c r="K86" s="7" t="s">
        <v>119</v>
      </c>
    </row>
    <row r="87">
      <c r="A87" s="1">
        <v>137096.0</v>
      </c>
      <c r="B87" s="1">
        <v>469.0</v>
      </c>
      <c r="C87" s="1">
        <v>0.0</v>
      </c>
      <c r="D87" s="1" t="s">
        <v>32</v>
      </c>
      <c r="E87" s="1">
        <v>6.0</v>
      </c>
      <c r="F87" s="7" t="str">
        <f>vlookup(E87,Teams!A:B,2,false)</f>
        <v>Buchholz A</v>
      </c>
      <c r="G87" s="1" t="b">
        <v>0</v>
      </c>
      <c r="H87" s="1" t="b">
        <v>1</v>
      </c>
      <c r="I87" s="1">
        <v>19.0</v>
      </c>
      <c r="J87" s="7" t="str">
        <f>vlookup(I87,Cats!$A:$B,2,false)</f>
        <v>X</v>
      </c>
      <c r="K87" s="7" t="s">
        <v>120</v>
      </c>
    </row>
    <row r="88">
      <c r="A88" s="1">
        <v>137097.0</v>
      </c>
      <c r="B88" s="1">
        <v>469.0</v>
      </c>
      <c r="C88" s="1">
        <v>0.0</v>
      </c>
      <c r="D88" s="1" t="s">
        <v>43</v>
      </c>
      <c r="E88" s="1">
        <v>4.0</v>
      </c>
      <c r="F88" s="7" t="str">
        <f>vlookup(E88,Teams!A:B,2,false)</f>
        <v>Blair C</v>
      </c>
      <c r="G88" s="1" t="b">
        <v>1</v>
      </c>
      <c r="H88" s="1" t="b">
        <v>0</v>
      </c>
      <c r="I88" s="1">
        <v>20.0</v>
      </c>
      <c r="J88" s="7" t="str">
        <f>vlookup(I88,Cats!$A:$B,2,false)</f>
        <v>M</v>
      </c>
      <c r="K88" s="7" t="s">
        <v>121</v>
      </c>
    </row>
    <row r="89">
      <c r="A89" s="1">
        <v>137098.0</v>
      </c>
      <c r="B89" s="1">
        <v>469.0</v>
      </c>
      <c r="C89" s="1">
        <v>14.0</v>
      </c>
      <c r="D89" s="1" t="s">
        <v>45</v>
      </c>
      <c r="E89" s="1">
        <v>6.0</v>
      </c>
      <c r="F89" s="7" t="str">
        <f>vlookup(E89,Teams!A:B,2,false)</f>
        <v>Buchholz A</v>
      </c>
      <c r="G89" s="1" t="b">
        <v>0</v>
      </c>
      <c r="H89" s="1" t="b">
        <v>0</v>
      </c>
      <c r="I89" s="1">
        <v>20.0</v>
      </c>
      <c r="J89" s="7" t="str">
        <f>vlookup(I89,Cats!$A:$B,2,false)</f>
        <v>M</v>
      </c>
      <c r="K89" s="7" t="s">
        <v>122</v>
      </c>
    </row>
    <row r="90">
      <c r="A90" s="1">
        <v>137099.0</v>
      </c>
      <c r="B90" s="1">
        <v>469.0</v>
      </c>
      <c r="C90" s="1">
        <v>0.0</v>
      </c>
      <c r="D90" s="1" t="s">
        <v>32</v>
      </c>
      <c r="E90" s="1">
        <v>4.0</v>
      </c>
      <c r="F90" s="7" t="str">
        <f>vlookup(E90,Teams!A:B,2,false)</f>
        <v>Blair C</v>
      </c>
      <c r="G90" s="1" t="b">
        <v>1</v>
      </c>
      <c r="H90" s="1" t="b">
        <v>1</v>
      </c>
      <c r="I90" s="1">
        <v>21.0</v>
      </c>
      <c r="J90" s="7" t="str">
        <f>vlookup(I90,Cats!$A:$B,2,false)</f>
        <v>C</v>
      </c>
      <c r="K90" s="7" t="s">
        <v>123</v>
      </c>
    </row>
    <row r="91">
      <c r="A91" s="1">
        <v>137100.0</v>
      </c>
      <c r="B91" s="1">
        <v>469.0</v>
      </c>
      <c r="C91" s="1">
        <v>4.0</v>
      </c>
      <c r="D91" s="1" t="s">
        <v>44</v>
      </c>
      <c r="E91" s="1">
        <v>6.0</v>
      </c>
      <c r="F91" s="7" t="str">
        <f>vlookup(E91,Teams!A:B,2,false)</f>
        <v>Buchholz A</v>
      </c>
      <c r="G91" s="1" t="b">
        <v>0</v>
      </c>
      <c r="H91" s="1" t="b">
        <v>0</v>
      </c>
      <c r="I91" s="1">
        <v>21.0</v>
      </c>
      <c r="J91" s="7" t="str">
        <f>vlookup(I91,Cats!$A:$B,2,false)</f>
        <v>C</v>
      </c>
      <c r="K91" s="7" t="s">
        <v>124</v>
      </c>
    </row>
    <row r="92">
      <c r="A92" s="1">
        <v>137101.0</v>
      </c>
      <c r="B92" s="1">
        <v>469.0</v>
      </c>
      <c r="C92" s="1">
        <v>0.0</v>
      </c>
      <c r="D92" s="1" t="s">
        <v>43</v>
      </c>
      <c r="E92" s="1">
        <v>4.0</v>
      </c>
      <c r="F92" s="7" t="str">
        <f>vlookup(E92,Teams!A:B,2,false)</f>
        <v>Blair C</v>
      </c>
      <c r="G92" s="1" t="b">
        <v>1</v>
      </c>
      <c r="H92" s="1" t="b">
        <v>0</v>
      </c>
      <c r="I92" s="1">
        <v>22.0</v>
      </c>
      <c r="J92" s="7" t="str">
        <f>vlookup(I92,Cats!$A:$B,2,false)</f>
        <v>E</v>
      </c>
      <c r="K92" s="7" t="s">
        <v>125</v>
      </c>
    </row>
    <row r="93">
      <c r="A93" s="1">
        <v>137102.0</v>
      </c>
      <c r="B93" s="1">
        <v>469.0</v>
      </c>
      <c r="C93" s="1">
        <v>0.0</v>
      </c>
      <c r="D93" s="1" t="s">
        <v>45</v>
      </c>
      <c r="E93" s="1">
        <v>6.0</v>
      </c>
      <c r="F93" s="7" t="str">
        <f>vlookup(E93,Teams!A:B,2,false)</f>
        <v>Buchholz A</v>
      </c>
      <c r="G93" s="1" t="b">
        <v>0</v>
      </c>
      <c r="H93" s="1" t="b">
        <v>0</v>
      </c>
      <c r="I93" s="1">
        <v>22.0</v>
      </c>
      <c r="J93" s="7" t="str">
        <f>vlookup(I93,Cats!$A:$B,2,false)</f>
        <v>E</v>
      </c>
      <c r="K93" s="7" t="s">
        <v>126</v>
      </c>
    </row>
    <row r="94">
      <c r="A94" s="1">
        <v>137103.0</v>
      </c>
      <c r="B94" s="1">
        <v>469.0</v>
      </c>
      <c r="C94" s="1">
        <v>14.0</v>
      </c>
      <c r="D94" s="1" t="s">
        <v>43</v>
      </c>
      <c r="E94" s="1">
        <v>4.0</v>
      </c>
      <c r="F94" s="7" t="str">
        <f>vlookup(E94,Teams!A:B,2,false)</f>
        <v>Blair C</v>
      </c>
      <c r="G94" s="1" t="b">
        <v>1</v>
      </c>
      <c r="H94" s="1" t="b">
        <v>0</v>
      </c>
      <c r="I94" s="1">
        <v>23.0</v>
      </c>
      <c r="J94" s="7" t="str">
        <f>vlookup(I94,Cats!$A:$B,2,false)</f>
        <v>B</v>
      </c>
      <c r="K94" s="7" t="s">
        <v>127</v>
      </c>
    </row>
    <row r="95">
      <c r="A95" s="1">
        <v>137104.0</v>
      </c>
      <c r="B95" s="1">
        <v>469.0</v>
      </c>
      <c r="C95" s="1">
        <v>0.0</v>
      </c>
      <c r="D95" s="1" t="s">
        <v>32</v>
      </c>
      <c r="E95" s="1">
        <v>6.0</v>
      </c>
      <c r="F95" s="7" t="str">
        <f>vlookup(E95,Teams!A:B,2,false)</f>
        <v>Buchholz A</v>
      </c>
      <c r="G95" s="1" t="b">
        <v>0</v>
      </c>
      <c r="H95" s="1" t="b">
        <v>1</v>
      </c>
      <c r="I95" s="1">
        <v>23.0</v>
      </c>
      <c r="J95" s="7" t="str">
        <f>vlookup(I95,Cats!$A:$B,2,false)</f>
        <v>B</v>
      </c>
      <c r="K95" s="7" t="s">
        <v>128</v>
      </c>
    </row>
    <row r="96">
      <c r="A96" s="1">
        <v>137105.0</v>
      </c>
      <c r="B96" s="1">
        <v>469.0</v>
      </c>
      <c r="C96" s="1">
        <v>0.0</v>
      </c>
      <c r="D96" s="1" t="s">
        <v>42</v>
      </c>
      <c r="E96" s="1">
        <v>4.0</v>
      </c>
      <c r="F96" s="7" t="str">
        <f>vlookup(E96,Teams!A:B,2,false)</f>
        <v>Blair C</v>
      </c>
      <c r="G96" s="1" t="b">
        <v>1</v>
      </c>
      <c r="H96" s="1" t="b">
        <v>0</v>
      </c>
      <c r="I96" s="1">
        <v>24.0</v>
      </c>
      <c r="J96" s="7" t="str">
        <f>vlookup(I96,Cats!$A:$B,2,false)</f>
        <v>P</v>
      </c>
      <c r="K96" s="7" t="s">
        <v>129</v>
      </c>
    </row>
    <row r="97">
      <c r="A97" s="1">
        <v>137106.0</v>
      </c>
      <c r="B97" s="1">
        <v>469.0</v>
      </c>
      <c r="C97" s="1">
        <v>0.0</v>
      </c>
      <c r="D97" s="1" t="s">
        <v>45</v>
      </c>
      <c r="E97" s="1">
        <v>6.0</v>
      </c>
      <c r="F97" s="7" t="str">
        <f>vlookup(E97,Teams!A:B,2,false)</f>
        <v>Buchholz A</v>
      </c>
      <c r="G97" s="1" t="b">
        <v>0</v>
      </c>
      <c r="H97" s="1" t="b">
        <v>0</v>
      </c>
      <c r="I97" s="1">
        <v>24.0</v>
      </c>
      <c r="J97" s="7" t="str">
        <f>vlookup(I97,Cats!$A:$B,2,false)</f>
        <v>P</v>
      </c>
      <c r="K97" s="7" t="s">
        <v>130</v>
      </c>
    </row>
    <row r="98">
      <c r="A98" s="1">
        <v>137107.0</v>
      </c>
      <c r="B98" s="1">
        <v>470.0</v>
      </c>
      <c r="C98" s="1">
        <v>0.0</v>
      </c>
      <c r="D98" s="1" t="s">
        <v>32</v>
      </c>
      <c r="E98" s="1">
        <v>134.0</v>
      </c>
      <c r="F98" s="7" t="str">
        <f>vlookup(E98,Teams!A:B,2,false)</f>
        <v>Iolani</v>
      </c>
      <c r="G98" s="1" t="b">
        <v>1</v>
      </c>
      <c r="H98" s="1" t="b">
        <v>1</v>
      </c>
      <c r="I98" s="1">
        <v>1.0</v>
      </c>
      <c r="J98" s="7" t="str">
        <f>vlookup(I98,Cats!$A:$B,2,false)</f>
        <v>X</v>
      </c>
      <c r="K98" s="7" t="s">
        <v>131</v>
      </c>
    </row>
    <row r="99">
      <c r="A99" s="1">
        <v>137108.0</v>
      </c>
      <c r="B99" s="1">
        <v>470.0</v>
      </c>
      <c r="C99" s="1">
        <v>14.0</v>
      </c>
      <c r="D99" s="1" t="s">
        <v>46</v>
      </c>
      <c r="E99" s="1">
        <v>48.0</v>
      </c>
      <c r="F99" s="7" t="str">
        <f>vlookup(E99,Teams!A:B,2,false)</f>
        <v>WWPN</v>
      </c>
      <c r="G99" s="1" t="b">
        <v>0</v>
      </c>
      <c r="H99" s="1" t="b">
        <v>0</v>
      </c>
      <c r="I99" s="1">
        <v>1.0</v>
      </c>
      <c r="J99" s="7" t="str">
        <f>vlookup(I99,Cats!$A:$B,2,false)</f>
        <v>X</v>
      </c>
      <c r="K99" s="7" t="s">
        <v>132</v>
      </c>
    </row>
    <row r="100">
      <c r="A100" s="1">
        <v>137109.0</v>
      </c>
      <c r="B100" s="1">
        <v>470.0</v>
      </c>
      <c r="C100" s="1">
        <v>14.0</v>
      </c>
      <c r="D100" s="1" t="s">
        <v>47</v>
      </c>
      <c r="E100" s="1">
        <v>134.0</v>
      </c>
      <c r="F100" s="7" t="str">
        <f>vlookup(E100,Teams!A:B,2,false)</f>
        <v>Iolani</v>
      </c>
      <c r="G100" s="1" t="b">
        <v>1</v>
      </c>
      <c r="H100" s="1" t="b">
        <v>0</v>
      </c>
      <c r="I100" s="1">
        <v>2.0</v>
      </c>
      <c r="J100" s="7" t="str">
        <f>vlookup(I100,Cats!$A:$B,2,false)</f>
        <v>M</v>
      </c>
      <c r="K100" s="7" t="s">
        <v>133</v>
      </c>
    </row>
    <row r="101">
      <c r="A101" s="1">
        <v>137110.0</v>
      </c>
      <c r="B101" s="1">
        <v>470.0</v>
      </c>
      <c r="C101" s="1">
        <v>0.0</v>
      </c>
      <c r="D101" s="1" t="s">
        <v>48</v>
      </c>
      <c r="E101" s="1">
        <v>48.0</v>
      </c>
      <c r="F101" s="7" t="str">
        <f>vlookup(E101,Teams!A:B,2,false)</f>
        <v>WWPN</v>
      </c>
      <c r="G101" s="1" t="b">
        <v>0</v>
      </c>
      <c r="H101" s="1" t="b">
        <v>0</v>
      </c>
      <c r="I101" s="1">
        <v>2.0</v>
      </c>
      <c r="J101" s="7" t="str">
        <f>vlookup(I101,Cats!$A:$B,2,false)</f>
        <v>M</v>
      </c>
      <c r="K101" s="7" t="s">
        <v>134</v>
      </c>
    </row>
    <row r="102">
      <c r="A102" s="1">
        <v>137111.0</v>
      </c>
      <c r="B102" s="1">
        <v>470.0</v>
      </c>
      <c r="C102" s="1">
        <v>0.0</v>
      </c>
      <c r="D102" s="1" t="s">
        <v>47</v>
      </c>
      <c r="E102" s="1">
        <v>134.0</v>
      </c>
      <c r="F102" s="7" t="str">
        <f>vlookup(E102,Teams!A:B,2,false)</f>
        <v>Iolani</v>
      </c>
      <c r="G102" s="1" t="b">
        <v>1</v>
      </c>
      <c r="H102" s="1" t="b">
        <v>0</v>
      </c>
      <c r="I102" s="1">
        <v>3.0</v>
      </c>
      <c r="J102" s="7" t="str">
        <f>vlookup(I102,Cats!$A:$B,2,false)</f>
        <v>C</v>
      </c>
      <c r="K102" s="7" t="s">
        <v>135</v>
      </c>
    </row>
    <row r="103">
      <c r="A103" s="1">
        <v>137112.0</v>
      </c>
      <c r="B103" s="1">
        <v>470.0</v>
      </c>
      <c r="C103" s="1">
        <v>0.0</v>
      </c>
      <c r="D103" s="1" t="s">
        <v>49</v>
      </c>
      <c r="E103" s="1">
        <v>48.0</v>
      </c>
      <c r="F103" s="7" t="str">
        <f>vlookup(E103,Teams!A:B,2,false)</f>
        <v>WWPN</v>
      </c>
      <c r="G103" s="1" t="b">
        <v>0</v>
      </c>
      <c r="H103" s="1" t="b">
        <v>0</v>
      </c>
      <c r="I103" s="1">
        <v>3.0</v>
      </c>
      <c r="J103" s="7" t="str">
        <f>vlookup(I103,Cats!$A:$B,2,false)</f>
        <v>C</v>
      </c>
      <c r="K103" s="7" t="s">
        <v>136</v>
      </c>
    </row>
    <row r="104">
      <c r="A104" s="1">
        <v>137113.0</v>
      </c>
      <c r="B104" s="1">
        <v>470.0</v>
      </c>
      <c r="C104" s="1">
        <v>14.0</v>
      </c>
      <c r="D104" s="1" t="s">
        <v>50</v>
      </c>
      <c r="E104" s="1">
        <v>134.0</v>
      </c>
      <c r="F104" s="7" t="str">
        <f>vlookup(E104,Teams!A:B,2,false)</f>
        <v>Iolani</v>
      </c>
      <c r="G104" s="1" t="b">
        <v>1</v>
      </c>
      <c r="H104" s="1" t="b">
        <v>0</v>
      </c>
      <c r="I104" s="1">
        <v>4.0</v>
      </c>
      <c r="J104" s="7" t="str">
        <f>vlookup(I104,Cats!$A:$B,2,false)</f>
        <v>E</v>
      </c>
      <c r="K104" s="7" t="s">
        <v>137</v>
      </c>
    </row>
    <row r="105">
      <c r="A105" s="1">
        <v>137114.0</v>
      </c>
      <c r="B105" s="1">
        <v>470.0</v>
      </c>
      <c r="C105" s="1">
        <v>0.0</v>
      </c>
      <c r="D105" s="1" t="s">
        <v>32</v>
      </c>
      <c r="E105" s="1">
        <v>48.0</v>
      </c>
      <c r="F105" s="7" t="str">
        <f>vlookup(E105,Teams!A:B,2,false)</f>
        <v>WWPN</v>
      </c>
      <c r="G105" s="1" t="b">
        <v>0</v>
      </c>
      <c r="H105" s="1" t="b">
        <v>1</v>
      </c>
      <c r="I105" s="1">
        <v>4.0</v>
      </c>
      <c r="J105" s="7" t="str">
        <f>vlookup(I105,Cats!$A:$B,2,false)</f>
        <v>E</v>
      </c>
      <c r="K105" s="7" t="s">
        <v>138</v>
      </c>
    </row>
    <row r="106">
      <c r="A106" s="1">
        <v>137115.0</v>
      </c>
      <c r="B106" s="1">
        <v>470.0</v>
      </c>
      <c r="C106" s="1">
        <v>0.0</v>
      </c>
      <c r="D106" s="1" t="s">
        <v>32</v>
      </c>
      <c r="E106" s="1">
        <v>134.0</v>
      </c>
      <c r="F106" s="7" t="str">
        <f>vlookup(E106,Teams!A:B,2,false)</f>
        <v>Iolani</v>
      </c>
      <c r="G106" s="1" t="b">
        <v>1</v>
      </c>
      <c r="H106" s="1" t="b">
        <v>1</v>
      </c>
      <c r="I106" s="1">
        <v>5.0</v>
      </c>
      <c r="J106" s="7" t="str">
        <f>vlookup(I106,Cats!$A:$B,2,false)</f>
        <v>B</v>
      </c>
      <c r="K106" s="7" t="s">
        <v>139</v>
      </c>
    </row>
    <row r="107">
      <c r="A107" s="1">
        <v>137116.0</v>
      </c>
      <c r="B107" s="1">
        <v>470.0</v>
      </c>
      <c r="C107" s="1">
        <v>14.0</v>
      </c>
      <c r="D107" s="1" t="s">
        <v>51</v>
      </c>
      <c r="E107" s="1">
        <v>48.0</v>
      </c>
      <c r="F107" s="7" t="str">
        <f>vlookup(E107,Teams!A:B,2,false)</f>
        <v>WWPN</v>
      </c>
      <c r="G107" s="1" t="b">
        <v>0</v>
      </c>
      <c r="H107" s="1" t="b">
        <v>0</v>
      </c>
      <c r="I107" s="1">
        <v>5.0</v>
      </c>
      <c r="J107" s="7" t="str">
        <f>vlookup(I107,Cats!$A:$B,2,false)</f>
        <v>B</v>
      </c>
      <c r="K107" s="7" t="s">
        <v>140</v>
      </c>
    </row>
    <row r="108">
      <c r="A108" s="1">
        <v>137117.0</v>
      </c>
      <c r="B108" s="1">
        <v>470.0</v>
      </c>
      <c r="C108" s="1">
        <v>0.0</v>
      </c>
      <c r="D108" s="1" t="s">
        <v>32</v>
      </c>
      <c r="E108" s="1">
        <v>134.0</v>
      </c>
      <c r="F108" s="7" t="str">
        <f>vlookup(E108,Teams!A:B,2,false)</f>
        <v>Iolani</v>
      </c>
      <c r="G108" s="1" t="b">
        <v>1</v>
      </c>
      <c r="H108" s="1" t="b">
        <v>1</v>
      </c>
      <c r="I108" s="1">
        <v>6.0</v>
      </c>
      <c r="J108" s="7" t="str">
        <f>vlookup(I108,Cats!$A:$B,2,false)</f>
        <v>P</v>
      </c>
      <c r="K108" s="7" t="s">
        <v>141</v>
      </c>
    </row>
    <row r="109">
      <c r="A109" s="1">
        <v>137118.0</v>
      </c>
      <c r="B109" s="1">
        <v>470.0</v>
      </c>
      <c r="C109" s="1">
        <v>4.0</v>
      </c>
      <c r="D109" s="1" t="s">
        <v>46</v>
      </c>
      <c r="E109" s="1">
        <v>48.0</v>
      </c>
      <c r="F109" s="7" t="str">
        <f>vlookup(E109,Teams!A:B,2,false)</f>
        <v>WWPN</v>
      </c>
      <c r="G109" s="1" t="b">
        <v>0</v>
      </c>
      <c r="H109" s="1" t="b">
        <v>0</v>
      </c>
      <c r="I109" s="1">
        <v>6.0</v>
      </c>
      <c r="J109" s="7" t="str">
        <f>vlookup(I109,Cats!$A:$B,2,false)</f>
        <v>P</v>
      </c>
      <c r="K109" s="7" t="s">
        <v>142</v>
      </c>
    </row>
    <row r="110">
      <c r="A110" s="1">
        <v>137119.0</v>
      </c>
      <c r="B110" s="1">
        <v>470.0</v>
      </c>
      <c r="C110" s="1">
        <v>14.0</v>
      </c>
      <c r="D110" s="1" t="s">
        <v>47</v>
      </c>
      <c r="E110" s="1">
        <v>134.0</v>
      </c>
      <c r="F110" s="7" t="str">
        <f>vlookup(E110,Teams!A:B,2,false)</f>
        <v>Iolani</v>
      </c>
      <c r="G110" s="1" t="b">
        <v>1</v>
      </c>
      <c r="H110" s="1" t="b">
        <v>0</v>
      </c>
      <c r="I110" s="1">
        <v>7.0</v>
      </c>
      <c r="J110" s="7" t="str">
        <f>vlookup(I110,Cats!$A:$B,2,false)</f>
        <v>X</v>
      </c>
      <c r="K110" s="7" t="s">
        <v>92</v>
      </c>
    </row>
    <row r="111">
      <c r="A111" s="1">
        <v>137120.0</v>
      </c>
      <c r="B111" s="1">
        <v>470.0</v>
      </c>
      <c r="C111" s="1">
        <v>0.0</v>
      </c>
      <c r="D111" s="1" t="s">
        <v>32</v>
      </c>
      <c r="E111" s="1">
        <v>48.0</v>
      </c>
      <c r="F111" s="7" t="str">
        <f>vlookup(E111,Teams!A:B,2,false)</f>
        <v>WWPN</v>
      </c>
      <c r="G111" s="1" t="b">
        <v>0</v>
      </c>
      <c r="H111" s="1" t="b">
        <v>1</v>
      </c>
      <c r="I111" s="1">
        <v>7.0</v>
      </c>
      <c r="J111" s="7" t="str">
        <f>vlookup(I111,Cats!$A:$B,2,false)</f>
        <v>X</v>
      </c>
      <c r="K111" s="7" t="s">
        <v>143</v>
      </c>
    </row>
    <row r="112">
      <c r="A112" s="1">
        <v>137121.0</v>
      </c>
      <c r="B112" s="1">
        <v>470.0</v>
      </c>
      <c r="C112" s="1">
        <v>14.0</v>
      </c>
      <c r="D112" s="1" t="s">
        <v>52</v>
      </c>
      <c r="E112" s="1">
        <v>134.0</v>
      </c>
      <c r="F112" s="7" t="str">
        <f>vlookup(E112,Teams!A:B,2,false)</f>
        <v>Iolani</v>
      </c>
      <c r="G112" s="1" t="b">
        <v>1</v>
      </c>
      <c r="H112" s="1" t="b">
        <v>0</v>
      </c>
      <c r="I112" s="1">
        <v>8.0</v>
      </c>
      <c r="J112" s="7" t="str">
        <f>vlookup(I112,Cats!$A:$B,2,false)</f>
        <v>M</v>
      </c>
      <c r="K112" s="7" t="s">
        <v>144</v>
      </c>
    </row>
    <row r="113">
      <c r="A113" s="1">
        <v>137122.0</v>
      </c>
      <c r="B113" s="1">
        <v>470.0</v>
      </c>
      <c r="C113" s="1">
        <v>0.0</v>
      </c>
      <c r="D113" s="1" t="s">
        <v>53</v>
      </c>
      <c r="E113" s="1">
        <v>48.0</v>
      </c>
      <c r="F113" s="7" t="str">
        <f>vlookup(E113,Teams!A:B,2,false)</f>
        <v>WWPN</v>
      </c>
      <c r="G113" s="1" t="b">
        <v>0</v>
      </c>
      <c r="H113" s="1" t="b">
        <v>0</v>
      </c>
      <c r="I113" s="1">
        <v>8.0</v>
      </c>
      <c r="J113" s="7" t="str">
        <f>vlookup(I113,Cats!$A:$B,2,false)</f>
        <v>M</v>
      </c>
      <c r="K113" s="7" t="s">
        <v>145</v>
      </c>
    </row>
    <row r="114">
      <c r="A114" s="1">
        <v>137123.0</v>
      </c>
      <c r="B114" s="1">
        <v>470.0</v>
      </c>
      <c r="C114" s="1">
        <v>4.0</v>
      </c>
      <c r="D114" s="1" t="s">
        <v>50</v>
      </c>
      <c r="E114" s="1">
        <v>134.0</v>
      </c>
      <c r="F114" s="7" t="str">
        <f>vlookup(E114,Teams!A:B,2,false)</f>
        <v>Iolani</v>
      </c>
      <c r="G114" s="1" t="b">
        <v>1</v>
      </c>
      <c r="H114" s="1" t="b">
        <v>0</v>
      </c>
      <c r="I114" s="1">
        <v>9.0</v>
      </c>
      <c r="J114" s="7" t="str">
        <f>vlookup(I114,Cats!$A:$B,2,false)</f>
        <v>C</v>
      </c>
      <c r="K114" s="7" t="s">
        <v>146</v>
      </c>
    </row>
    <row r="115">
      <c r="A115" s="1">
        <v>137124.0</v>
      </c>
      <c r="B115" s="1">
        <v>470.0</v>
      </c>
      <c r="C115" s="1">
        <v>-4.0</v>
      </c>
      <c r="D115" s="1" t="s">
        <v>46</v>
      </c>
      <c r="E115" s="1">
        <v>48.0</v>
      </c>
      <c r="F115" s="7" t="str">
        <f>vlookup(E115,Teams!A:B,2,false)</f>
        <v>WWPN</v>
      </c>
      <c r="G115" s="1" t="b">
        <v>0</v>
      </c>
      <c r="H115" s="1" t="b">
        <v>0</v>
      </c>
      <c r="I115" s="1">
        <v>9.0</v>
      </c>
      <c r="J115" s="7" t="str">
        <f>vlookup(I115,Cats!$A:$B,2,false)</f>
        <v>C</v>
      </c>
      <c r="K115" s="7" t="s">
        <v>147</v>
      </c>
    </row>
    <row r="116">
      <c r="A116" s="1">
        <v>137125.0</v>
      </c>
      <c r="B116" s="1">
        <v>470.0</v>
      </c>
      <c r="C116" s="1">
        <v>14.0</v>
      </c>
      <c r="D116" s="1" t="s">
        <v>50</v>
      </c>
      <c r="E116" s="1">
        <v>134.0</v>
      </c>
      <c r="F116" s="7" t="str">
        <f>vlookup(E116,Teams!A:B,2,false)</f>
        <v>Iolani</v>
      </c>
      <c r="G116" s="1" t="b">
        <v>1</v>
      </c>
      <c r="H116" s="1" t="b">
        <v>0</v>
      </c>
      <c r="I116" s="1">
        <v>10.0</v>
      </c>
      <c r="J116" s="7" t="str">
        <f>vlookup(I116,Cats!$A:$B,2,false)</f>
        <v>E</v>
      </c>
      <c r="K116" s="7" t="s">
        <v>148</v>
      </c>
    </row>
    <row r="117">
      <c r="A117" s="1">
        <v>137126.0</v>
      </c>
      <c r="B117" s="1">
        <v>470.0</v>
      </c>
      <c r="C117" s="1">
        <v>0.0</v>
      </c>
      <c r="D117" s="1" t="s">
        <v>46</v>
      </c>
      <c r="E117" s="1">
        <v>48.0</v>
      </c>
      <c r="F117" s="7" t="str">
        <f>vlookup(E117,Teams!A:B,2,false)</f>
        <v>WWPN</v>
      </c>
      <c r="G117" s="1" t="b">
        <v>0</v>
      </c>
      <c r="H117" s="1" t="b">
        <v>0</v>
      </c>
      <c r="I117" s="1">
        <v>10.0</v>
      </c>
      <c r="J117" s="7" t="str">
        <f>vlookup(I117,Cats!$A:$B,2,false)</f>
        <v>E</v>
      </c>
      <c r="K117" s="7" t="s">
        <v>149</v>
      </c>
    </row>
    <row r="118">
      <c r="A118" s="1">
        <v>137127.0</v>
      </c>
      <c r="B118" s="1">
        <v>470.0</v>
      </c>
      <c r="C118" s="1">
        <v>0.0</v>
      </c>
      <c r="D118" s="1" t="s">
        <v>32</v>
      </c>
      <c r="E118" s="1">
        <v>134.0</v>
      </c>
      <c r="F118" s="7" t="str">
        <f>vlookup(E118,Teams!A:B,2,false)</f>
        <v>Iolani</v>
      </c>
      <c r="G118" s="1" t="b">
        <v>1</v>
      </c>
      <c r="H118" s="1" t="b">
        <v>1</v>
      </c>
      <c r="I118" s="1">
        <v>11.0</v>
      </c>
      <c r="J118" s="7" t="str">
        <f>vlookup(I118,Cats!$A:$B,2,false)</f>
        <v>B</v>
      </c>
      <c r="K118" s="7" t="s">
        <v>150</v>
      </c>
    </row>
    <row r="119">
      <c r="A119" s="1">
        <v>137128.0</v>
      </c>
      <c r="B119" s="1">
        <v>470.0</v>
      </c>
      <c r="C119" s="1">
        <v>14.0</v>
      </c>
      <c r="D119" s="1" t="s">
        <v>51</v>
      </c>
      <c r="E119" s="1">
        <v>48.0</v>
      </c>
      <c r="F119" s="7" t="str">
        <f>vlookup(E119,Teams!A:B,2,false)</f>
        <v>WWPN</v>
      </c>
      <c r="G119" s="1" t="b">
        <v>0</v>
      </c>
      <c r="H119" s="1" t="b">
        <v>0</v>
      </c>
      <c r="I119" s="1">
        <v>11.0</v>
      </c>
      <c r="J119" s="7" t="str">
        <f>vlookup(I119,Cats!$A:$B,2,false)</f>
        <v>B</v>
      </c>
      <c r="K119" s="7" t="s">
        <v>75</v>
      </c>
    </row>
    <row r="120">
      <c r="A120" s="1">
        <v>137129.0</v>
      </c>
      <c r="B120" s="1">
        <v>470.0</v>
      </c>
      <c r="C120" s="1">
        <v>14.0</v>
      </c>
      <c r="D120" s="1" t="s">
        <v>47</v>
      </c>
      <c r="E120" s="1">
        <v>134.0</v>
      </c>
      <c r="F120" s="7" t="str">
        <f>vlookup(E120,Teams!A:B,2,false)</f>
        <v>Iolani</v>
      </c>
      <c r="G120" s="1" t="b">
        <v>1</v>
      </c>
      <c r="H120" s="1" t="b">
        <v>0</v>
      </c>
      <c r="I120" s="1">
        <v>12.0</v>
      </c>
      <c r="J120" s="7" t="str">
        <f>vlookup(I120,Cats!$A:$B,2,false)</f>
        <v>P</v>
      </c>
      <c r="K120" s="7" t="s">
        <v>151</v>
      </c>
    </row>
    <row r="121">
      <c r="A121" s="1">
        <v>137130.0</v>
      </c>
      <c r="B121" s="1">
        <v>470.0</v>
      </c>
      <c r="C121" s="1">
        <v>0.0</v>
      </c>
      <c r="D121" s="1" t="s">
        <v>32</v>
      </c>
      <c r="E121" s="1">
        <v>48.0</v>
      </c>
      <c r="F121" s="7" t="str">
        <f>vlookup(E121,Teams!A:B,2,false)</f>
        <v>WWPN</v>
      </c>
      <c r="G121" s="1" t="b">
        <v>0</v>
      </c>
      <c r="H121" s="1" t="b">
        <v>1</v>
      </c>
      <c r="I121" s="1">
        <v>12.0</v>
      </c>
      <c r="J121" s="7" t="str">
        <f>vlookup(I121,Cats!$A:$B,2,false)</f>
        <v>P</v>
      </c>
      <c r="K121" s="7" t="s">
        <v>152</v>
      </c>
    </row>
    <row r="122">
      <c r="A122" s="1">
        <v>137131.0</v>
      </c>
      <c r="B122" s="1">
        <v>470.0</v>
      </c>
      <c r="C122" s="1">
        <v>0.0</v>
      </c>
      <c r="D122" s="1" t="s">
        <v>32</v>
      </c>
      <c r="E122" s="1">
        <v>134.0</v>
      </c>
      <c r="F122" s="7" t="str">
        <f>vlookup(E122,Teams!A:B,2,false)</f>
        <v>Iolani</v>
      </c>
      <c r="G122" s="1" t="b">
        <v>1</v>
      </c>
      <c r="H122" s="1" t="b">
        <v>1</v>
      </c>
      <c r="I122" s="1">
        <v>13.0</v>
      </c>
      <c r="J122" s="7" t="str">
        <f>vlookup(I122,Cats!$A:$B,2,false)</f>
        <v>X</v>
      </c>
      <c r="K122" s="7" t="s">
        <v>153</v>
      </c>
    </row>
    <row r="123">
      <c r="A123" s="1">
        <v>137132.0</v>
      </c>
      <c r="B123" s="1">
        <v>470.0</v>
      </c>
      <c r="C123" s="1">
        <v>14.0</v>
      </c>
      <c r="D123" s="1" t="s">
        <v>51</v>
      </c>
      <c r="E123" s="1">
        <v>48.0</v>
      </c>
      <c r="F123" s="7" t="str">
        <f>vlookup(E123,Teams!A:B,2,false)</f>
        <v>WWPN</v>
      </c>
      <c r="G123" s="1" t="b">
        <v>0</v>
      </c>
      <c r="H123" s="1" t="b">
        <v>0</v>
      </c>
      <c r="I123" s="1">
        <v>13.0</v>
      </c>
      <c r="J123" s="7" t="str">
        <f>vlookup(I123,Cats!$A:$B,2,false)</f>
        <v>X</v>
      </c>
      <c r="K123" s="7" t="s">
        <v>154</v>
      </c>
    </row>
    <row r="124">
      <c r="A124" s="1">
        <v>137133.0</v>
      </c>
      <c r="B124" s="1">
        <v>470.0</v>
      </c>
      <c r="C124" s="1">
        <v>0.0</v>
      </c>
      <c r="D124" s="1" t="s">
        <v>32</v>
      </c>
      <c r="E124" s="1">
        <v>134.0</v>
      </c>
      <c r="F124" s="7" t="str">
        <f>vlookup(E124,Teams!A:B,2,false)</f>
        <v>Iolani</v>
      </c>
      <c r="G124" s="1" t="b">
        <v>1</v>
      </c>
      <c r="H124" s="1" t="b">
        <v>1</v>
      </c>
      <c r="I124" s="1">
        <v>14.0</v>
      </c>
      <c r="J124" s="7" t="str">
        <f>vlookup(I124,Cats!$A:$B,2,false)</f>
        <v>M</v>
      </c>
      <c r="K124" s="7" t="s">
        <v>155</v>
      </c>
    </row>
    <row r="125">
      <c r="A125" s="1">
        <v>137134.0</v>
      </c>
      <c r="B125" s="1">
        <v>470.0</v>
      </c>
      <c r="C125" s="1">
        <v>14.0</v>
      </c>
      <c r="D125" s="1" t="s">
        <v>53</v>
      </c>
      <c r="E125" s="1">
        <v>48.0</v>
      </c>
      <c r="F125" s="7" t="str">
        <f>vlookup(E125,Teams!A:B,2,false)</f>
        <v>WWPN</v>
      </c>
      <c r="G125" s="1" t="b">
        <v>0</v>
      </c>
      <c r="H125" s="1" t="b">
        <v>0</v>
      </c>
      <c r="I125" s="1">
        <v>14.0</v>
      </c>
      <c r="J125" s="7" t="str">
        <f>vlookup(I125,Cats!$A:$B,2,false)</f>
        <v>M</v>
      </c>
      <c r="K125" s="7" t="s">
        <v>156</v>
      </c>
    </row>
    <row r="126">
      <c r="A126" s="1">
        <v>137135.0</v>
      </c>
      <c r="B126" s="1">
        <v>470.0</v>
      </c>
      <c r="C126" s="1">
        <v>14.0</v>
      </c>
      <c r="D126" s="1" t="s">
        <v>47</v>
      </c>
      <c r="E126" s="1">
        <v>134.0</v>
      </c>
      <c r="F126" s="7" t="str">
        <f>vlookup(E126,Teams!A:B,2,false)</f>
        <v>Iolani</v>
      </c>
      <c r="G126" s="1" t="b">
        <v>1</v>
      </c>
      <c r="H126" s="1" t="b">
        <v>0</v>
      </c>
      <c r="I126" s="1">
        <v>15.0</v>
      </c>
      <c r="J126" s="7" t="str">
        <f>vlookup(I126,Cats!$A:$B,2,false)</f>
        <v>C</v>
      </c>
      <c r="K126" s="7" t="s">
        <v>157</v>
      </c>
    </row>
    <row r="127">
      <c r="A127" s="1">
        <v>137136.0</v>
      </c>
      <c r="B127" s="1">
        <v>470.0</v>
      </c>
      <c r="C127" s="1">
        <v>0.0</v>
      </c>
      <c r="D127" s="1" t="s">
        <v>46</v>
      </c>
      <c r="E127" s="1">
        <v>48.0</v>
      </c>
      <c r="F127" s="7" t="str">
        <f>vlookup(E127,Teams!A:B,2,false)</f>
        <v>WWPN</v>
      </c>
      <c r="G127" s="1" t="b">
        <v>0</v>
      </c>
      <c r="H127" s="1" t="b">
        <v>0</v>
      </c>
      <c r="I127" s="1">
        <v>15.0</v>
      </c>
      <c r="J127" s="7" t="str">
        <f>vlookup(I127,Cats!$A:$B,2,false)</f>
        <v>C</v>
      </c>
      <c r="K127" s="7" t="s">
        <v>158</v>
      </c>
    </row>
    <row r="128">
      <c r="A128" s="1">
        <v>137137.0</v>
      </c>
      <c r="B128" s="1">
        <v>470.0</v>
      </c>
      <c r="C128" s="1">
        <v>4.0</v>
      </c>
      <c r="D128" s="1" t="s">
        <v>50</v>
      </c>
      <c r="E128" s="1">
        <v>134.0</v>
      </c>
      <c r="F128" s="7" t="str">
        <f>vlookup(E128,Teams!A:B,2,false)</f>
        <v>Iolani</v>
      </c>
      <c r="G128" s="1" t="b">
        <v>1</v>
      </c>
      <c r="H128" s="1" t="b">
        <v>0</v>
      </c>
      <c r="I128" s="1">
        <v>16.0</v>
      </c>
      <c r="J128" s="7" t="str">
        <f>vlookup(I128,Cats!$A:$B,2,false)</f>
        <v>E</v>
      </c>
      <c r="K128" s="7" t="s">
        <v>159</v>
      </c>
    </row>
    <row r="129">
      <c r="A129" s="1">
        <v>137138.0</v>
      </c>
      <c r="B129" s="1">
        <v>470.0</v>
      </c>
      <c r="C129" s="1">
        <v>0.0</v>
      </c>
      <c r="D129" s="1" t="s">
        <v>32</v>
      </c>
      <c r="E129" s="1">
        <v>48.0</v>
      </c>
      <c r="F129" s="7" t="str">
        <f>vlookup(E129,Teams!A:B,2,false)</f>
        <v>WWPN</v>
      </c>
      <c r="G129" s="1" t="b">
        <v>0</v>
      </c>
      <c r="H129" s="1" t="b">
        <v>1</v>
      </c>
      <c r="I129" s="1">
        <v>16.0</v>
      </c>
      <c r="J129" s="7" t="str">
        <f>vlookup(I129,Cats!$A:$B,2,false)</f>
        <v>E</v>
      </c>
      <c r="K129" s="7" t="s">
        <v>160</v>
      </c>
    </row>
    <row r="130">
      <c r="A130" s="1">
        <v>137139.0</v>
      </c>
      <c r="B130" s="1">
        <v>470.0</v>
      </c>
      <c r="C130" s="1">
        <v>0.0</v>
      </c>
      <c r="D130" s="1" t="s">
        <v>32</v>
      </c>
      <c r="E130" s="1">
        <v>134.0</v>
      </c>
      <c r="F130" s="7" t="str">
        <f>vlookup(E130,Teams!A:B,2,false)</f>
        <v>Iolani</v>
      </c>
      <c r="G130" s="1" t="b">
        <v>1</v>
      </c>
      <c r="H130" s="1" t="b">
        <v>1</v>
      </c>
      <c r="I130" s="1">
        <v>17.0</v>
      </c>
      <c r="J130" s="7" t="str">
        <f>vlookup(I130,Cats!$A:$B,2,false)</f>
        <v>B</v>
      </c>
      <c r="K130" s="7" t="s">
        <v>161</v>
      </c>
    </row>
    <row r="131">
      <c r="A131" s="1">
        <v>137140.0</v>
      </c>
      <c r="B131" s="1">
        <v>470.0</v>
      </c>
      <c r="C131" s="1">
        <v>14.0</v>
      </c>
      <c r="D131" s="1" t="s">
        <v>51</v>
      </c>
      <c r="E131" s="1">
        <v>48.0</v>
      </c>
      <c r="F131" s="7" t="str">
        <f>vlookup(E131,Teams!A:B,2,false)</f>
        <v>WWPN</v>
      </c>
      <c r="G131" s="1" t="b">
        <v>0</v>
      </c>
      <c r="H131" s="1" t="b">
        <v>0</v>
      </c>
      <c r="I131" s="1">
        <v>17.0</v>
      </c>
      <c r="J131" s="7" t="str">
        <f>vlookup(I131,Cats!$A:$B,2,false)</f>
        <v>B</v>
      </c>
      <c r="K131" s="7" t="s">
        <v>162</v>
      </c>
    </row>
    <row r="132">
      <c r="A132" s="1">
        <v>137141.0</v>
      </c>
      <c r="B132" s="1">
        <v>470.0</v>
      </c>
      <c r="C132" s="1">
        <v>14.0</v>
      </c>
      <c r="D132" s="1" t="s">
        <v>47</v>
      </c>
      <c r="E132" s="1">
        <v>134.0</v>
      </c>
      <c r="F132" s="7" t="str">
        <f>vlookup(E132,Teams!A:B,2,false)</f>
        <v>Iolani</v>
      </c>
      <c r="G132" s="1" t="b">
        <v>1</v>
      </c>
      <c r="H132" s="1" t="b">
        <v>0</v>
      </c>
      <c r="I132" s="1">
        <v>18.0</v>
      </c>
      <c r="J132" s="7" t="str">
        <f>vlookup(I132,Cats!$A:$B,2,false)</f>
        <v>P</v>
      </c>
      <c r="K132" s="7" t="s">
        <v>163</v>
      </c>
    </row>
    <row r="133">
      <c r="A133" s="1">
        <v>137142.0</v>
      </c>
      <c r="B133" s="1">
        <v>470.0</v>
      </c>
      <c r="C133" s="1">
        <v>0.0</v>
      </c>
      <c r="D133" s="1" t="s">
        <v>32</v>
      </c>
      <c r="E133" s="1">
        <v>48.0</v>
      </c>
      <c r="F133" s="7" t="str">
        <f>vlookup(E133,Teams!A:B,2,false)</f>
        <v>WWPN</v>
      </c>
      <c r="G133" s="1" t="b">
        <v>0</v>
      </c>
      <c r="H133" s="1" t="b">
        <v>1</v>
      </c>
      <c r="I133" s="1">
        <v>18.0</v>
      </c>
      <c r="J133" s="7" t="str">
        <f>vlookup(I133,Cats!$A:$B,2,false)</f>
        <v>P</v>
      </c>
      <c r="K133" s="7" t="s">
        <v>164</v>
      </c>
    </row>
    <row r="134">
      <c r="A134" s="1">
        <v>137143.0</v>
      </c>
      <c r="B134" s="1">
        <v>470.0</v>
      </c>
      <c r="C134" s="1">
        <v>0.0</v>
      </c>
      <c r="D134" s="1" t="s">
        <v>32</v>
      </c>
      <c r="E134" s="1">
        <v>134.0</v>
      </c>
      <c r="F134" s="7" t="str">
        <f>vlookup(E134,Teams!A:B,2,false)</f>
        <v>Iolani</v>
      </c>
      <c r="G134" s="1" t="b">
        <v>1</v>
      </c>
      <c r="H134" s="1" t="b">
        <v>1</v>
      </c>
      <c r="I134" s="1">
        <v>19.0</v>
      </c>
      <c r="J134" s="7" t="str">
        <f>vlookup(I134,Cats!$A:$B,2,false)</f>
        <v>X</v>
      </c>
      <c r="K134" s="7" t="s">
        <v>165</v>
      </c>
    </row>
    <row r="135">
      <c r="A135" s="1">
        <v>137144.0</v>
      </c>
      <c r="B135" s="1">
        <v>470.0</v>
      </c>
      <c r="C135" s="1">
        <v>4.0</v>
      </c>
      <c r="D135" s="1" t="s">
        <v>46</v>
      </c>
      <c r="E135" s="1">
        <v>48.0</v>
      </c>
      <c r="F135" s="7" t="str">
        <f>vlookup(E135,Teams!A:B,2,false)</f>
        <v>WWPN</v>
      </c>
      <c r="G135" s="1" t="b">
        <v>0</v>
      </c>
      <c r="H135" s="1" t="b">
        <v>0</v>
      </c>
      <c r="I135" s="1">
        <v>19.0</v>
      </c>
      <c r="J135" s="7" t="str">
        <f>vlookup(I135,Cats!$A:$B,2,false)</f>
        <v>X</v>
      </c>
      <c r="K135" s="7" t="s">
        <v>166</v>
      </c>
    </row>
    <row r="136">
      <c r="A136" s="1">
        <v>137145.0</v>
      </c>
      <c r="B136" s="1">
        <v>470.0</v>
      </c>
      <c r="C136" s="1">
        <v>14.0</v>
      </c>
      <c r="D136" s="1" t="s">
        <v>52</v>
      </c>
      <c r="E136" s="1">
        <v>134.0</v>
      </c>
      <c r="F136" s="7" t="str">
        <f>vlookup(E136,Teams!A:B,2,false)</f>
        <v>Iolani</v>
      </c>
      <c r="G136" s="1" t="b">
        <v>1</v>
      </c>
      <c r="H136" s="1" t="b">
        <v>0</v>
      </c>
      <c r="I136" s="1">
        <v>20.0</v>
      </c>
      <c r="J136" s="7" t="str">
        <f>vlookup(I136,Cats!$A:$B,2,false)</f>
        <v>M</v>
      </c>
      <c r="K136" s="7" t="s">
        <v>167</v>
      </c>
    </row>
    <row r="137">
      <c r="A137" s="1">
        <v>137146.0</v>
      </c>
      <c r="B137" s="1">
        <v>470.0</v>
      </c>
      <c r="C137" s="1">
        <v>0.0</v>
      </c>
      <c r="D137" s="1" t="s">
        <v>32</v>
      </c>
      <c r="E137" s="1">
        <v>48.0</v>
      </c>
      <c r="F137" s="7" t="str">
        <f>vlookup(E137,Teams!A:B,2,false)</f>
        <v>WWPN</v>
      </c>
      <c r="G137" s="1" t="b">
        <v>0</v>
      </c>
      <c r="H137" s="1" t="b">
        <v>1</v>
      </c>
      <c r="I137" s="1">
        <v>20.0</v>
      </c>
      <c r="J137" s="7" t="str">
        <f>vlookup(I137,Cats!$A:$B,2,false)</f>
        <v>M</v>
      </c>
      <c r="K137" s="7" t="s">
        <v>168</v>
      </c>
    </row>
    <row r="138">
      <c r="A138" s="1">
        <v>137147.0</v>
      </c>
      <c r="B138" s="1">
        <v>470.0</v>
      </c>
      <c r="C138" s="1">
        <v>4.0</v>
      </c>
      <c r="D138" s="1" t="s">
        <v>50</v>
      </c>
      <c r="E138" s="1">
        <v>134.0</v>
      </c>
      <c r="F138" s="7" t="str">
        <f>vlookup(E138,Teams!A:B,2,false)</f>
        <v>Iolani</v>
      </c>
      <c r="G138" s="1" t="b">
        <v>1</v>
      </c>
      <c r="H138" s="1" t="b">
        <v>0</v>
      </c>
      <c r="I138" s="1">
        <v>21.0</v>
      </c>
      <c r="J138" s="7" t="str">
        <f>vlookup(I138,Cats!$A:$B,2,false)</f>
        <v>C</v>
      </c>
      <c r="K138" s="7" t="s">
        <v>169</v>
      </c>
    </row>
    <row r="139">
      <c r="A139" s="1">
        <v>137148.0</v>
      </c>
      <c r="B139" s="1">
        <v>470.0</v>
      </c>
      <c r="C139" s="1">
        <v>0.0</v>
      </c>
      <c r="D139" s="1" t="s">
        <v>32</v>
      </c>
      <c r="E139" s="1">
        <v>48.0</v>
      </c>
      <c r="F139" s="7" t="str">
        <f>vlookup(E139,Teams!A:B,2,false)</f>
        <v>WWPN</v>
      </c>
      <c r="G139" s="1" t="b">
        <v>0</v>
      </c>
      <c r="H139" s="1" t="b">
        <v>1</v>
      </c>
      <c r="I139" s="1">
        <v>21.0</v>
      </c>
      <c r="J139" s="7" t="str">
        <f>vlookup(I139,Cats!$A:$B,2,false)</f>
        <v>C</v>
      </c>
      <c r="K139" s="7" t="s">
        <v>170</v>
      </c>
    </row>
    <row r="140">
      <c r="A140" s="1">
        <v>137149.0</v>
      </c>
      <c r="B140" s="1">
        <v>470.0</v>
      </c>
      <c r="C140" s="1">
        <v>14.0</v>
      </c>
      <c r="D140" s="1" t="s">
        <v>47</v>
      </c>
      <c r="E140" s="1">
        <v>134.0</v>
      </c>
      <c r="F140" s="7" t="str">
        <f>vlookup(E140,Teams!A:B,2,false)</f>
        <v>Iolani</v>
      </c>
      <c r="G140" s="1" t="b">
        <v>1</v>
      </c>
      <c r="H140" s="1" t="b">
        <v>0</v>
      </c>
      <c r="I140" s="1">
        <v>22.0</v>
      </c>
      <c r="J140" s="7" t="str">
        <f>vlookup(I140,Cats!$A:$B,2,false)</f>
        <v>E</v>
      </c>
      <c r="K140" s="7" t="s">
        <v>171</v>
      </c>
    </row>
    <row r="141">
      <c r="A141" s="1">
        <v>137150.0</v>
      </c>
      <c r="B141" s="1">
        <v>470.0</v>
      </c>
      <c r="C141" s="1">
        <v>-4.0</v>
      </c>
      <c r="D141" s="1" t="s">
        <v>46</v>
      </c>
      <c r="E141" s="1">
        <v>48.0</v>
      </c>
      <c r="F141" s="7" t="str">
        <f>vlookup(E141,Teams!A:B,2,false)</f>
        <v>WWPN</v>
      </c>
      <c r="G141" s="1" t="b">
        <v>0</v>
      </c>
      <c r="H141" s="1" t="b">
        <v>0</v>
      </c>
      <c r="I141" s="1">
        <v>22.0</v>
      </c>
      <c r="J141" s="7" t="str">
        <f>vlookup(I141,Cats!$A:$B,2,false)</f>
        <v>E</v>
      </c>
      <c r="K141" s="7" t="s">
        <v>172</v>
      </c>
    </row>
    <row r="142">
      <c r="A142" s="1">
        <v>137151.0</v>
      </c>
      <c r="B142" s="1">
        <v>470.0</v>
      </c>
      <c r="C142" s="1">
        <v>14.0</v>
      </c>
      <c r="D142" s="1" t="s">
        <v>50</v>
      </c>
      <c r="E142" s="1">
        <v>134.0</v>
      </c>
      <c r="F142" s="7" t="str">
        <f>vlookup(E142,Teams!A:B,2,false)</f>
        <v>Iolani</v>
      </c>
      <c r="G142" s="1" t="b">
        <v>1</v>
      </c>
      <c r="H142" s="1" t="b">
        <v>0</v>
      </c>
      <c r="I142" s="1">
        <v>23.0</v>
      </c>
      <c r="J142" s="7" t="str">
        <f>vlookup(I142,Cats!$A:$B,2,false)</f>
        <v>B</v>
      </c>
      <c r="K142" s="7" t="s">
        <v>173</v>
      </c>
    </row>
    <row r="143">
      <c r="A143" s="1">
        <v>137152.0</v>
      </c>
      <c r="B143" s="1">
        <v>470.0</v>
      </c>
      <c r="C143" s="1">
        <v>0.0</v>
      </c>
      <c r="D143" s="1" t="s">
        <v>32</v>
      </c>
      <c r="E143" s="1">
        <v>48.0</v>
      </c>
      <c r="F143" s="7" t="str">
        <f>vlookup(E143,Teams!A:B,2,false)</f>
        <v>WWPN</v>
      </c>
      <c r="G143" s="1" t="b">
        <v>0</v>
      </c>
      <c r="H143" s="1" t="b">
        <v>1</v>
      </c>
      <c r="I143" s="1">
        <v>23.0</v>
      </c>
      <c r="J143" s="7" t="str">
        <f>vlookup(I143,Cats!$A:$B,2,false)</f>
        <v>B</v>
      </c>
      <c r="K143" s="7" t="s">
        <v>30</v>
      </c>
    </row>
    <row r="144">
      <c r="A144" s="1">
        <v>137153.0</v>
      </c>
      <c r="B144" s="1">
        <v>470.0</v>
      </c>
      <c r="C144" s="1">
        <v>0.0</v>
      </c>
      <c r="D144" s="1" t="s">
        <v>50</v>
      </c>
      <c r="E144" s="1">
        <v>134.0</v>
      </c>
      <c r="F144" s="7" t="str">
        <f>vlookup(E144,Teams!A:B,2,false)</f>
        <v>Iolani</v>
      </c>
      <c r="G144" s="1" t="b">
        <v>1</v>
      </c>
      <c r="H144" s="1" t="b">
        <v>0</v>
      </c>
      <c r="I144" s="1">
        <v>24.0</v>
      </c>
      <c r="J144" s="7" t="str">
        <f>vlookup(I144,Cats!$A:$B,2,false)</f>
        <v>P</v>
      </c>
      <c r="K144" s="7" t="s">
        <v>174</v>
      </c>
    </row>
    <row r="145">
      <c r="A145" s="1">
        <v>137154.0</v>
      </c>
      <c r="B145" s="1">
        <v>470.0</v>
      </c>
      <c r="C145" s="1">
        <v>0.0</v>
      </c>
      <c r="D145" s="1" t="s">
        <v>46</v>
      </c>
      <c r="E145" s="1">
        <v>48.0</v>
      </c>
      <c r="F145" s="7" t="str">
        <f>vlookup(E145,Teams!A:B,2,false)</f>
        <v>WWPN</v>
      </c>
      <c r="G145" s="1" t="b">
        <v>0</v>
      </c>
      <c r="H145" s="1" t="b">
        <v>0</v>
      </c>
      <c r="I145" s="1">
        <v>24.0</v>
      </c>
      <c r="J145" s="7" t="str">
        <f>vlookup(I145,Cats!$A:$B,2,false)</f>
        <v>P</v>
      </c>
      <c r="K145" s="7" t="s">
        <v>175</v>
      </c>
    </row>
    <row r="146">
      <c r="A146" s="1">
        <v>137155.0</v>
      </c>
      <c r="B146" s="1">
        <v>471.0</v>
      </c>
      <c r="C146" s="1">
        <v>0.0</v>
      </c>
      <c r="D146" s="1" t="s">
        <v>32</v>
      </c>
      <c r="E146" s="1">
        <v>9.0</v>
      </c>
      <c r="F146" s="7" t="str">
        <f>vlookup(E146,Teams!A:B,2,false)</f>
        <v>Centennial</v>
      </c>
      <c r="G146" s="1" t="b">
        <v>1</v>
      </c>
      <c r="H146" s="1" t="b">
        <v>1</v>
      </c>
      <c r="I146" s="1">
        <v>1.0</v>
      </c>
      <c r="J146" s="7" t="str">
        <f>vlookup(I146,Cats!$A:$B,2,false)</f>
        <v>X</v>
      </c>
      <c r="K146" s="7" t="s">
        <v>176</v>
      </c>
    </row>
    <row r="147">
      <c r="A147" s="1">
        <v>137156.0</v>
      </c>
      <c r="B147" s="1">
        <v>471.0</v>
      </c>
      <c r="C147" s="1">
        <v>4.0</v>
      </c>
      <c r="D147" s="1" t="s">
        <v>54</v>
      </c>
      <c r="E147" s="1">
        <v>16.0</v>
      </c>
      <c r="F147" s="7" t="str">
        <f>vlookup(E147,Teams!A:B,2,false)</f>
        <v>Enloe B</v>
      </c>
      <c r="G147" s="1" t="b">
        <v>0</v>
      </c>
      <c r="H147" s="1" t="b">
        <v>0</v>
      </c>
      <c r="I147" s="1">
        <v>1.0</v>
      </c>
      <c r="J147" s="7" t="str">
        <f>vlookup(I147,Cats!$A:$B,2,false)</f>
        <v>X</v>
      </c>
      <c r="K147" s="7" t="s">
        <v>177</v>
      </c>
    </row>
    <row r="148">
      <c r="A148" s="1">
        <v>137157.0</v>
      </c>
      <c r="B148" s="1">
        <v>471.0</v>
      </c>
      <c r="C148" s="1">
        <v>14.0</v>
      </c>
      <c r="D148" s="1" t="s">
        <v>31</v>
      </c>
      <c r="E148" s="1">
        <v>9.0</v>
      </c>
      <c r="F148" s="7" t="str">
        <f>vlookup(E148,Teams!A:B,2,false)</f>
        <v>Centennial</v>
      </c>
      <c r="G148" s="1" t="b">
        <v>1</v>
      </c>
      <c r="H148" s="1" t="b">
        <v>0</v>
      </c>
      <c r="I148" s="1">
        <v>2.0</v>
      </c>
      <c r="J148" s="7" t="str">
        <f>vlookup(I148,Cats!$A:$B,2,false)</f>
        <v>M</v>
      </c>
      <c r="K148" s="7" t="s">
        <v>178</v>
      </c>
    </row>
    <row r="149">
      <c r="A149" s="1">
        <v>137158.0</v>
      </c>
      <c r="B149" s="1">
        <v>471.0</v>
      </c>
      <c r="C149" s="1">
        <v>0.0</v>
      </c>
      <c r="D149" s="1" t="s">
        <v>32</v>
      </c>
      <c r="E149" s="1">
        <v>16.0</v>
      </c>
      <c r="F149" s="7" t="str">
        <f>vlookup(E149,Teams!A:B,2,false)</f>
        <v>Enloe B</v>
      </c>
      <c r="G149" s="1" t="b">
        <v>0</v>
      </c>
      <c r="H149" s="1" t="b">
        <v>1</v>
      </c>
      <c r="I149" s="1">
        <v>2.0</v>
      </c>
      <c r="J149" s="7" t="str">
        <f>vlookup(I149,Cats!$A:$B,2,false)</f>
        <v>M</v>
      </c>
      <c r="K149" s="7" t="s">
        <v>179</v>
      </c>
    </row>
    <row r="150">
      <c r="A150" s="1">
        <v>137159.0</v>
      </c>
      <c r="B150" s="1">
        <v>471.0</v>
      </c>
      <c r="C150" s="1">
        <v>0.0</v>
      </c>
      <c r="D150" s="1" t="s">
        <v>32</v>
      </c>
      <c r="E150" s="1">
        <v>9.0</v>
      </c>
      <c r="F150" s="7" t="str">
        <f>vlookup(E150,Teams!A:B,2,false)</f>
        <v>Centennial</v>
      </c>
      <c r="G150" s="1" t="b">
        <v>1</v>
      </c>
      <c r="H150" s="1" t="b">
        <v>1</v>
      </c>
      <c r="I150" s="1">
        <v>3.0</v>
      </c>
      <c r="J150" s="7" t="str">
        <f>vlookup(I150,Cats!$A:$B,2,false)</f>
        <v>C</v>
      </c>
      <c r="K150" s="7" t="s">
        <v>96</v>
      </c>
    </row>
    <row r="151">
      <c r="A151" s="1">
        <v>137160.0</v>
      </c>
      <c r="B151" s="1">
        <v>471.0</v>
      </c>
      <c r="C151" s="1">
        <v>4.0</v>
      </c>
      <c r="D151" s="1" t="s">
        <v>54</v>
      </c>
      <c r="E151" s="1">
        <v>16.0</v>
      </c>
      <c r="F151" s="7" t="str">
        <f>vlookup(E151,Teams!A:B,2,false)</f>
        <v>Enloe B</v>
      </c>
      <c r="G151" s="1" t="b">
        <v>0</v>
      </c>
      <c r="H151" s="1" t="b">
        <v>0</v>
      </c>
      <c r="I151" s="1">
        <v>3.0</v>
      </c>
      <c r="J151" s="7" t="str">
        <f>vlookup(I151,Cats!$A:$B,2,false)</f>
        <v>C</v>
      </c>
      <c r="K151" s="7" t="s">
        <v>180</v>
      </c>
    </row>
    <row r="152">
      <c r="A152" s="1">
        <v>137161.0</v>
      </c>
      <c r="B152" s="1">
        <v>471.0</v>
      </c>
      <c r="C152" s="1">
        <v>0.0</v>
      </c>
      <c r="D152" s="1" t="s">
        <v>55</v>
      </c>
      <c r="E152" s="1">
        <v>9.0</v>
      </c>
      <c r="F152" s="7" t="str">
        <f>vlookup(E152,Teams!A:B,2,false)</f>
        <v>Centennial</v>
      </c>
      <c r="G152" s="1" t="b">
        <v>1</v>
      </c>
      <c r="H152" s="1" t="b">
        <v>0</v>
      </c>
      <c r="I152" s="1">
        <v>4.0</v>
      </c>
      <c r="J152" s="7" t="str">
        <f>vlookup(I152,Cats!$A:$B,2,false)</f>
        <v>E</v>
      </c>
      <c r="K152" s="7" t="s">
        <v>181</v>
      </c>
    </row>
    <row r="153">
      <c r="A153" s="1">
        <v>137162.0</v>
      </c>
      <c r="B153" s="1">
        <v>471.0</v>
      </c>
      <c r="C153" s="1">
        <v>4.0</v>
      </c>
      <c r="D153" s="1" t="s">
        <v>56</v>
      </c>
      <c r="E153" s="1">
        <v>16.0</v>
      </c>
      <c r="F153" s="7" t="str">
        <f>vlookup(E153,Teams!A:B,2,false)</f>
        <v>Enloe B</v>
      </c>
      <c r="G153" s="1" t="b">
        <v>0</v>
      </c>
      <c r="H153" s="1" t="b">
        <v>0</v>
      </c>
      <c r="I153" s="1">
        <v>4.0</v>
      </c>
      <c r="J153" s="7" t="str">
        <f>vlookup(I153,Cats!$A:$B,2,false)</f>
        <v>E</v>
      </c>
      <c r="K153" s="7" t="s">
        <v>182</v>
      </c>
    </row>
    <row r="154">
      <c r="A154" s="1">
        <v>137163.0</v>
      </c>
      <c r="B154" s="1">
        <v>471.0</v>
      </c>
      <c r="C154" s="1">
        <v>0.0</v>
      </c>
      <c r="D154" s="1" t="s">
        <v>32</v>
      </c>
      <c r="E154" s="1">
        <v>9.0</v>
      </c>
      <c r="F154" s="7" t="str">
        <f>vlookup(E154,Teams!A:B,2,false)</f>
        <v>Centennial</v>
      </c>
      <c r="G154" s="1" t="b">
        <v>1</v>
      </c>
      <c r="H154" s="1" t="b">
        <v>1</v>
      </c>
      <c r="I154" s="1">
        <v>5.0</v>
      </c>
      <c r="J154" s="7" t="str">
        <f>vlookup(I154,Cats!$A:$B,2,false)</f>
        <v>B</v>
      </c>
      <c r="K154" s="7" t="s">
        <v>183</v>
      </c>
    </row>
    <row r="155">
      <c r="A155" s="1">
        <v>137164.0</v>
      </c>
      <c r="B155" s="1">
        <v>471.0</v>
      </c>
      <c r="C155" s="1">
        <v>14.0</v>
      </c>
      <c r="D155" s="1" t="s">
        <v>58</v>
      </c>
      <c r="E155" s="1">
        <v>16.0</v>
      </c>
      <c r="F155" s="7" t="str">
        <f>vlookup(E155,Teams!A:B,2,false)</f>
        <v>Enloe B</v>
      </c>
      <c r="G155" s="1" t="b">
        <v>0</v>
      </c>
      <c r="H155" s="1" t="b">
        <v>0</v>
      </c>
      <c r="I155" s="1">
        <v>5.0</v>
      </c>
      <c r="J155" s="7" t="str">
        <f>vlookup(I155,Cats!$A:$B,2,false)</f>
        <v>B</v>
      </c>
      <c r="K155" s="7" t="s">
        <v>184</v>
      </c>
    </row>
    <row r="156">
      <c r="A156" s="1">
        <v>137165.0</v>
      </c>
      <c r="B156" s="1">
        <v>471.0</v>
      </c>
      <c r="C156" s="1">
        <v>4.0</v>
      </c>
      <c r="D156" s="1" t="s">
        <v>31</v>
      </c>
      <c r="E156" s="1">
        <v>9.0</v>
      </c>
      <c r="F156" s="7" t="str">
        <f>vlookup(E156,Teams!A:B,2,false)</f>
        <v>Centennial</v>
      </c>
      <c r="G156" s="1" t="b">
        <v>1</v>
      </c>
      <c r="H156" s="1" t="b">
        <v>0</v>
      </c>
      <c r="I156" s="1">
        <v>6.0</v>
      </c>
      <c r="J156" s="7" t="str">
        <f>vlookup(I156,Cats!$A:$B,2,false)</f>
        <v>P</v>
      </c>
      <c r="K156" s="7" t="s">
        <v>185</v>
      </c>
    </row>
    <row r="157">
      <c r="A157" s="1">
        <v>137166.0</v>
      </c>
      <c r="B157" s="1">
        <v>471.0</v>
      </c>
      <c r="C157" s="1">
        <v>0.0</v>
      </c>
      <c r="D157" s="1" t="s">
        <v>32</v>
      </c>
      <c r="E157" s="1">
        <v>16.0</v>
      </c>
      <c r="F157" s="7" t="str">
        <f>vlookup(E157,Teams!A:B,2,false)</f>
        <v>Enloe B</v>
      </c>
      <c r="G157" s="1" t="b">
        <v>0</v>
      </c>
      <c r="H157" s="1" t="b">
        <v>1</v>
      </c>
      <c r="I157" s="1">
        <v>6.0</v>
      </c>
      <c r="J157" s="7" t="str">
        <f>vlookup(I157,Cats!$A:$B,2,false)</f>
        <v>P</v>
      </c>
      <c r="K157" s="7" t="s">
        <v>186</v>
      </c>
    </row>
    <row r="158">
      <c r="A158" s="1">
        <v>137167.0</v>
      </c>
      <c r="B158" s="1">
        <v>471.0</v>
      </c>
      <c r="C158" s="1">
        <v>14.0</v>
      </c>
      <c r="D158" s="1" t="s">
        <v>31</v>
      </c>
      <c r="E158" s="1">
        <v>9.0</v>
      </c>
      <c r="F158" s="7" t="str">
        <f>vlookup(E158,Teams!A:B,2,false)</f>
        <v>Centennial</v>
      </c>
      <c r="G158" s="1" t="b">
        <v>1</v>
      </c>
      <c r="H158" s="1" t="b">
        <v>0</v>
      </c>
      <c r="I158" s="1">
        <v>7.0</v>
      </c>
      <c r="J158" s="7" t="str">
        <f>vlookup(I158,Cats!$A:$B,2,false)</f>
        <v>X</v>
      </c>
      <c r="K158" s="7" t="s">
        <v>187</v>
      </c>
    </row>
    <row r="159">
      <c r="A159" s="1">
        <v>137168.0</v>
      </c>
      <c r="B159" s="1">
        <v>471.0</v>
      </c>
      <c r="C159" s="1">
        <v>-4.0</v>
      </c>
      <c r="D159" s="1" t="s">
        <v>54</v>
      </c>
      <c r="E159" s="1">
        <v>16.0</v>
      </c>
      <c r="F159" s="7" t="str">
        <f>vlookup(E159,Teams!A:B,2,false)</f>
        <v>Enloe B</v>
      </c>
      <c r="G159" s="1" t="b">
        <v>0</v>
      </c>
      <c r="H159" s="1" t="b">
        <v>0</v>
      </c>
      <c r="I159" s="1">
        <v>7.0</v>
      </c>
      <c r="J159" s="7" t="str">
        <f>vlookup(I159,Cats!$A:$B,2,false)</f>
        <v>X</v>
      </c>
      <c r="K159" s="7" t="s">
        <v>188</v>
      </c>
    </row>
    <row r="160">
      <c r="A160" s="1">
        <v>137169.0</v>
      </c>
      <c r="B160" s="1">
        <v>471.0</v>
      </c>
      <c r="C160" s="1">
        <v>14.0</v>
      </c>
      <c r="D160" s="1" t="s">
        <v>31</v>
      </c>
      <c r="E160" s="1">
        <v>9.0</v>
      </c>
      <c r="F160" s="7" t="str">
        <f>vlookup(E160,Teams!A:B,2,false)</f>
        <v>Centennial</v>
      </c>
      <c r="G160" s="1" t="b">
        <v>1</v>
      </c>
      <c r="H160" s="1" t="b">
        <v>0</v>
      </c>
      <c r="I160" s="1">
        <v>8.0</v>
      </c>
      <c r="J160" s="7" t="str">
        <f>vlookup(I160,Cats!$A:$B,2,false)</f>
        <v>M</v>
      </c>
      <c r="K160" s="7" t="s">
        <v>189</v>
      </c>
    </row>
    <row r="161">
      <c r="A161" s="1">
        <v>137170.0</v>
      </c>
      <c r="B161" s="1">
        <v>471.0</v>
      </c>
      <c r="C161" s="1">
        <v>0.0</v>
      </c>
      <c r="D161" s="1" t="s">
        <v>32</v>
      </c>
      <c r="E161" s="1">
        <v>16.0</v>
      </c>
      <c r="F161" s="7" t="str">
        <f>vlookup(E161,Teams!A:B,2,false)</f>
        <v>Enloe B</v>
      </c>
      <c r="G161" s="1" t="b">
        <v>0</v>
      </c>
      <c r="H161" s="1" t="b">
        <v>1</v>
      </c>
      <c r="I161" s="1">
        <v>8.0</v>
      </c>
      <c r="J161" s="7" t="str">
        <f>vlookup(I161,Cats!$A:$B,2,false)</f>
        <v>M</v>
      </c>
      <c r="K161" s="7" t="s">
        <v>190</v>
      </c>
    </row>
    <row r="162">
      <c r="A162" s="1">
        <v>137171.0</v>
      </c>
      <c r="B162" s="1">
        <v>471.0</v>
      </c>
      <c r="C162" s="1">
        <v>4.0</v>
      </c>
      <c r="D162" s="1" t="s">
        <v>31</v>
      </c>
      <c r="E162" s="1">
        <v>9.0</v>
      </c>
      <c r="F162" s="7" t="str">
        <f>vlookup(E162,Teams!A:B,2,false)</f>
        <v>Centennial</v>
      </c>
      <c r="G162" s="1" t="b">
        <v>1</v>
      </c>
      <c r="H162" s="1" t="b">
        <v>0</v>
      </c>
      <c r="I162" s="1">
        <v>9.0</v>
      </c>
      <c r="J162" s="7" t="str">
        <f>vlookup(I162,Cats!$A:$B,2,false)</f>
        <v>C</v>
      </c>
      <c r="K162" s="7" t="s">
        <v>57</v>
      </c>
    </row>
    <row r="163">
      <c r="A163" s="1">
        <v>137172.0</v>
      </c>
      <c r="B163" s="1">
        <v>471.0</v>
      </c>
      <c r="C163" s="1">
        <v>-4.0</v>
      </c>
      <c r="D163" s="1" t="s">
        <v>54</v>
      </c>
      <c r="E163" s="1">
        <v>16.0</v>
      </c>
      <c r="F163" s="7" t="str">
        <f>vlookup(E163,Teams!A:B,2,false)</f>
        <v>Enloe B</v>
      </c>
      <c r="G163" s="1" t="b">
        <v>0</v>
      </c>
      <c r="H163" s="1" t="b">
        <v>0</v>
      </c>
      <c r="I163" s="1">
        <v>9.0</v>
      </c>
      <c r="J163" s="7" t="str">
        <f>vlookup(I163,Cats!$A:$B,2,false)</f>
        <v>C</v>
      </c>
      <c r="K163" s="7" t="s">
        <v>191</v>
      </c>
    </row>
    <row r="164">
      <c r="A164" s="1">
        <v>137173.0</v>
      </c>
      <c r="B164" s="1">
        <v>471.0</v>
      </c>
      <c r="C164" s="1">
        <v>14.0</v>
      </c>
      <c r="D164" s="1" t="s">
        <v>31</v>
      </c>
      <c r="E164" s="1">
        <v>9.0</v>
      </c>
      <c r="F164" s="7" t="str">
        <f>vlookup(E164,Teams!A:B,2,false)</f>
        <v>Centennial</v>
      </c>
      <c r="G164" s="1" t="b">
        <v>1</v>
      </c>
      <c r="H164" s="1" t="b">
        <v>0</v>
      </c>
      <c r="I164" s="1">
        <v>10.0</v>
      </c>
      <c r="J164" s="7" t="str">
        <f>vlookup(I164,Cats!$A:$B,2,false)</f>
        <v>E</v>
      </c>
      <c r="K164" s="7" t="s">
        <v>192</v>
      </c>
    </row>
    <row r="165">
      <c r="A165" s="1">
        <v>137174.0</v>
      </c>
      <c r="B165" s="1">
        <v>471.0</v>
      </c>
      <c r="C165" s="1">
        <v>0.0</v>
      </c>
      <c r="D165" s="1" t="s">
        <v>32</v>
      </c>
      <c r="E165" s="1">
        <v>16.0</v>
      </c>
      <c r="F165" s="7" t="str">
        <f>vlookup(E165,Teams!A:B,2,false)</f>
        <v>Enloe B</v>
      </c>
      <c r="G165" s="1" t="b">
        <v>0</v>
      </c>
      <c r="H165" s="1" t="b">
        <v>1</v>
      </c>
      <c r="I165" s="1">
        <v>10.0</v>
      </c>
      <c r="J165" s="7" t="str">
        <f>vlookup(I165,Cats!$A:$B,2,false)</f>
        <v>E</v>
      </c>
      <c r="K165" s="7" t="s">
        <v>193</v>
      </c>
    </row>
    <row r="166">
      <c r="A166" s="1">
        <v>137175.0</v>
      </c>
      <c r="B166" s="1">
        <v>471.0</v>
      </c>
      <c r="C166" s="1">
        <v>14.0</v>
      </c>
      <c r="D166" s="1" t="s">
        <v>31</v>
      </c>
      <c r="E166" s="1">
        <v>9.0</v>
      </c>
      <c r="F166" s="7" t="str">
        <f>vlookup(E166,Teams!A:B,2,false)</f>
        <v>Centennial</v>
      </c>
      <c r="G166" s="1" t="b">
        <v>1</v>
      </c>
      <c r="H166" s="1" t="b">
        <v>0</v>
      </c>
      <c r="I166" s="1">
        <v>11.0</v>
      </c>
      <c r="J166" s="7" t="str">
        <f>vlookup(I166,Cats!$A:$B,2,false)</f>
        <v>B</v>
      </c>
      <c r="K166" s="7" t="s">
        <v>194</v>
      </c>
    </row>
    <row r="167">
      <c r="A167" s="1">
        <v>137176.0</v>
      </c>
      <c r="B167" s="1">
        <v>471.0</v>
      </c>
      <c r="C167" s="1">
        <v>0.0</v>
      </c>
      <c r="D167" s="1" t="s">
        <v>32</v>
      </c>
      <c r="E167" s="1">
        <v>16.0</v>
      </c>
      <c r="F167" s="7" t="str">
        <f>vlookup(E167,Teams!A:B,2,false)</f>
        <v>Enloe B</v>
      </c>
      <c r="G167" s="1" t="b">
        <v>0</v>
      </c>
      <c r="H167" s="1" t="b">
        <v>1</v>
      </c>
      <c r="I167" s="1">
        <v>11.0</v>
      </c>
      <c r="J167" s="7" t="str">
        <f>vlookup(I167,Cats!$A:$B,2,false)</f>
        <v>B</v>
      </c>
      <c r="K167" s="7" t="s">
        <v>195</v>
      </c>
    </row>
    <row r="168">
      <c r="A168" s="1">
        <v>137177.0</v>
      </c>
      <c r="B168" s="1">
        <v>471.0</v>
      </c>
      <c r="C168" s="1">
        <v>14.0</v>
      </c>
      <c r="D168" s="1" t="s">
        <v>31</v>
      </c>
      <c r="E168" s="1">
        <v>9.0</v>
      </c>
      <c r="F168" s="7" t="str">
        <f>vlookup(E168,Teams!A:B,2,false)</f>
        <v>Centennial</v>
      </c>
      <c r="G168" s="1" t="b">
        <v>1</v>
      </c>
      <c r="H168" s="1" t="b">
        <v>0</v>
      </c>
      <c r="I168" s="1">
        <v>12.0</v>
      </c>
      <c r="J168" s="7" t="str">
        <f>vlookup(I168,Cats!$A:$B,2,false)</f>
        <v>P</v>
      </c>
      <c r="K168" s="7" t="s">
        <v>196</v>
      </c>
    </row>
    <row r="169">
      <c r="A169" s="1">
        <v>137178.0</v>
      </c>
      <c r="B169" s="1">
        <v>471.0</v>
      </c>
      <c r="C169" s="1">
        <v>0.0</v>
      </c>
      <c r="D169" s="1" t="s">
        <v>32</v>
      </c>
      <c r="E169" s="1">
        <v>16.0</v>
      </c>
      <c r="F169" s="7" t="str">
        <f>vlookup(E169,Teams!A:B,2,false)</f>
        <v>Enloe B</v>
      </c>
      <c r="G169" s="1" t="b">
        <v>0</v>
      </c>
      <c r="H169" s="1" t="b">
        <v>1</v>
      </c>
      <c r="I169" s="1">
        <v>12.0</v>
      </c>
      <c r="J169" s="7" t="str">
        <f>vlookup(I169,Cats!$A:$B,2,false)</f>
        <v>P</v>
      </c>
      <c r="K169" s="7" t="s">
        <v>197</v>
      </c>
    </row>
    <row r="170">
      <c r="A170" s="1">
        <v>137179.0</v>
      </c>
      <c r="B170" s="1">
        <v>471.0</v>
      </c>
      <c r="C170" s="1">
        <v>4.0</v>
      </c>
      <c r="D170" s="1" t="s">
        <v>31</v>
      </c>
      <c r="E170" s="1">
        <v>9.0</v>
      </c>
      <c r="F170" s="7" t="str">
        <f>vlookup(E170,Teams!A:B,2,false)</f>
        <v>Centennial</v>
      </c>
      <c r="G170" s="1" t="b">
        <v>1</v>
      </c>
      <c r="H170" s="1" t="b">
        <v>0</v>
      </c>
      <c r="I170" s="1">
        <v>13.0</v>
      </c>
      <c r="J170" s="7" t="str">
        <f>vlookup(I170,Cats!$A:$B,2,false)</f>
        <v>X</v>
      </c>
      <c r="K170" s="7" t="s">
        <v>198</v>
      </c>
    </row>
    <row r="171">
      <c r="A171" s="1">
        <v>137180.0</v>
      </c>
      <c r="B171" s="1">
        <v>471.0</v>
      </c>
      <c r="C171" s="1">
        <v>0.0</v>
      </c>
      <c r="D171" s="1" t="s">
        <v>32</v>
      </c>
      <c r="E171" s="1">
        <v>16.0</v>
      </c>
      <c r="F171" s="7" t="str">
        <f>vlookup(E171,Teams!A:B,2,false)</f>
        <v>Enloe B</v>
      </c>
      <c r="G171" s="1" t="b">
        <v>0</v>
      </c>
      <c r="H171" s="1" t="b">
        <v>1</v>
      </c>
      <c r="I171" s="1">
        <v>13.0</v>
      </c>
      <c r="J171" s="7" t="str">
        <f>vlookup(I171,Cats!$A:$B,2,false)</f>
        <v>X</v>
      </c>
      <c r="K171" s="7" t="s">
        <v>199</v>
      </c>
    </row>
    <row r="172">
      <c r="A172" s="1">
        <v>137181.0</v>
      </c>
      <c r="B172" s="1">
        <v>471.0</v>
      </c>
      <c r="C172" s="1">
        <v>0.0</v>
      </c>
      <c r="D172" s="1" t="s">
        <v>32</v>
      </c>
      <c r="E172" s="1">
        <v>9.0</v>
      </c>
      <c r="F172" s="7" t="str">
        <f>vlookup(E172,Teams!A:B,2,false)</f>
        <v>Centennial</v>
      </c>
      <c r="G172" s="1" t="b">
        <v>1</v>
      </c>
      <c r="H172" s="1" t="b">
        <v>1</v>
      </c>
      <c r="I172" s="1">
        <v>14.0</v>
      </c>
      <c r="J172" s="7" t="str">
        <f>vlookup(I172,Cats!$A:$B,2,false)</f>
        <v>M</v>
      </c>
      <c r="K172" s="7" t="s">
        <v>200</v>
      </c>
    </row>
    <row r="173">
      <c r="A173" s="1">
        <v>137182.0</v>
      </c>
      <c r="B173" s="1">
        <v>471.0</v>
      </c>
      <c r="C173" s="1">
        <v>14.0</v>
      </c>
      <c r="D173" s="1" t="s">
        <v>59</v>
      </c>
      <c r="E173" s="1">
        <v>16.0</v>
      </c>
      <c r="F173" s="7" t="str">
        <f>vlookup(E173,Teams!A:B,2,false)</f>
        <v>Enloe B</v>
      </c>
      <c r="G173" s="1" t="b">
        <v>0</v>
      </c>
      <c r="H173" s="1" t="b">
        <v>0</v>
      </c>
      <c r="I173" s="1">
        <v>14.0</v>
      </c>
      <c r="J173" s="7" t="str">
        <f>vlookup(I173,Cats!$A:$B,2,false)</f>
        <v>M</v>
      </c>
      <c r="K173" s="7" t="s">
        <v>201</v>
      </c>
    </row>
    <row r="174">
      <c r="A174" s="1">
        <v>137183.0</v>
      </c>
      <c r="B174" s="1">
        <v>471.0</v>
      </c>
      <c r="C174" s="1">
        <v>14.0</v>
      </c>
      <c r="D174" s="1" t="s">
        <v>31</v>
      </c>
      <c r="E174" s="1">
        <v>9.0</v>
      </c>
      <c r="F174" s="7" t="str">
        <f>vlookup(E174,Teams!A:B,2,false)</f>
        <v>Centennial</v>
      </c>
      <c r="G174" s="1" t="b">
        <v>1</v>
      </c>
      <c r="H174" s="1" t="b">
        <v>0</v>
      </c>
      <c r="I174" s="1">
        <v>15.0</v>
      </c>
      <c r="J174" s="7" t="str">
        <f>vlookup(I174,Cats!$A:$B,2,false)</f>
        <v>C</v>
      </c>
      <c r="K174" s="7" t="s">
        <v>202</v>
      </c>
    </row>
    <row r="175">
      <c r="A175" s="1">
        <v>137184.0</v>
      </c>
      <c r="B175" s="1">
        <v>471.0</v>
      </c>
      <c r="C175" s="1">
        <v>0.0</v>
      </c>
      <c r="D175" s="1" t="s">
        <v>32</v>
      </c>
      <c r="E175" s="1">
        <v>16.0</v>
      </c>
      <c r="F175" s="7" t="str">
        <f>vlookup(E175,Teams!A:B,2,false)</f>
        <v>Enloe B</v>
      </c>
      <c r="G175" s="1" t="b">
        <v>0</v>
      </c>
      <c r="H175" s="1" t="b">
        <v>1</v>
      </c>
      <c r="I175" s="1">
        <v>15.0</v>
      </c>
      <c r="J175" s="7" t="str">
        <f>vlookup(I175,Cats!$A:$B,2,false)</f>
        <v>C</v>
      </c>
      <c r="K175" s="7" t="s">
        <v>203</v>
      </c>
    </row>
    <row r="176">
      <c r="A176" s="1">
        <v>137185.0</v>
      </c>
      <c r="B176" s="1">
        <v>471.0</v>
      </c>
      <c r="C176" s="1">
        <v>-4.0</v>
      </c>
      <c r="D176" s="1" t="s">
        <v>55</v>
      </c>
      <c r="E176" s="1">
        <v>9.0</v>
      </c>
      <c r="F176" s="7" t="str">
        <f>vlookup(E176,Teams!A:B,2,false)</f>
        <v>Centennial</v>
      </c>
      <c r="G176" s="1" t="b">
        <v>1</v>
      </c>
      <c r="H176" s="1" t="b">
        <v>0</v>
      </c>
      <c r="I176" s="1">
        <v>16.0</v>
      </c>
      <c r="J176" s="7" t="str">
        <f>vlookup(I176,Cats!$A:$B,2,false)</f>
        <v>E</v>
      </c>
      <c r="K176" s="7" t="s">
        <v>204</v>
      </c>
    </row>
    <row r="177">
      <c r="A177" s="1">
        <v>137186.0</v>
      </c>
      <c r="B177" s="1">
        <v>471.0</v>
      </c>
      <c r="C177" s="1">
        <v>4.0</v>
      </c>
      <c r="D177" s="1" t="s">
        <v>56</v>
      </c>
      <c r="E177" s="1">
        <v>16.0</v>
      </c>
      <c r="F177" s="7" t="str">
        <f>vlookup(E177,Teams!A:B,2,false)</f>
        <v>Enloe B</v>
      </c>
      <c r="G177" s="1" t="b">
        <v>0</v>
      </c>
      <c r="H177" s="1" t="b">
        <v>0</v>
      </c>
      <c r="I177" s="1">
        <v>16.0</v>
      </c>
      <c r="J177" s="7" t="str">
        <f>vlookup(I177,Cats!$A:$B,2,false)</f>
        <v>E</v>
      </c>
      <c r="K177" s="7" t="s">
        <v>205</v>
      </c>
    </row>
    <row r="178">
      <c r="A178" s="1">
        <v>137187.0</v>
      </c>
      <c r="B178" s="1">
        <v>471.0</v>
      </c>
      <c r="C178" s="1">
        <v>-4.0</v>
      </c>
      <c r="D178" s="1" t="s">
        <v>31</v>
      </c>
      <c r="E178" s="1">
        <v>9.0</v>
      </c>
      <c r="F178" s="7" t="str">
        <f>vlookup(E178,Teams!A:B,2,false)</f>
        <v>Centennial</v>
      </c>
      <c r="G178" s="1" t="b">
        <v>1</v>
      </c>
      <c r="H178" s="1" t="b">
        <v>0</v>
      </c>
      <c r="I178" s="1">
        <v>17.0</v>
      </c>
      <c r="J178" s="7" t="str">
        <f>vlookup(I178,Cats!$A:$B,2,false)</f>
        <v>B</v>
      </c>
      <c r="K178" s="7" t="s">
        <v>206</v>
      </c>
    </row>
    <row r="179">
      <c r="A179" s="1">
        <v>137188.0</v>
      </c>
      <c r="B179" s="1">
        <v>471.0</v>
      </c>
      <c r="C179" s="1">
        <v>14.0</v>
      </c>
      <c r="D179" s="1" t="s">
        <v>58</v>
      </c>
      <c r="E179" s="1">
        <v>16.0</v>
      </c>
      <c r="F179" s="7" t="str">
        <f>vlookup(E179,Teams!A:B,2,false)</f>
        <v>Enloe B</v>
      </c>
      <c r="G179" s="1" t="b">
        <v>0</v>
      </c>
      <c r="H179" s="1" t="b">
        <v>0</v>
      </c>
      <c r="I179" s="1">
        <v>17.0</v>
      </c>
      <c r="J179" s="7" t="str">
        <f>vlookup(I179,Cats!$A:$B,2,false)</f>
        <v>B</v>
      </c>
      <c r="K179" s="7" t="s">
        <v>207</v>
      </c>
    </row>
    <row r="180">
      <c r="A180" s="1">
        <v>137189.0</v>
      </c>
      <c r="B180" s="1">
        <v>471.0</v>
      </c>
      <c r="C180" s="1">
        <v>0.0</v>
      </c>
      <c r="D180" s="1" t="s">
        <v>55</v>
      </c>
      <c r="E180" s="1">
        <v>9.0</v>
      </c>
      <c r="F180" s="7" t="str">
        <f>vlookup(E180,Teams!A:B,2,false)</f>
        <v>Centennial</v>
      </c>
      <c r="G180" s="1" t="b">
        <v>1</v>
      </c>
      <c r="H180" s="1" t="b">
        <v>0</v>
      </c>
      <c r="I180" s="1">
        <v>18.0</v>
      </c>
      <c r="J180" s="7" t="str">
        <f>vlookup(I180,Cats!$A:$B,2,false)</f>
        <v>P</v>
      </c>
      <c r="K180" s="7" t="s">
        <v>208</v>
      </c>
    </row>
    <row r="181">
      <c r="A181" s="1">
        <v>137190.0</v>
      </c>
      <c r="B181" s="1">
        <v>471.0</v>
      </c>
      <c r="C181" s="1">
        <v>0.0</v>
      </c>
      <c r="D181" s="1" t="s">
        <v>54</v>
      </c>
      <c r="E181" s="1">
        <v>16.0</v>
      </c>
      <c r="F181" s="7" t="str">
        <f>vlookup(E181,Teams!A:B,2,false)</f>
        <v>Enloe B</v>
      </c>
      <c r="G181" s="1" t="b">
        <v>0</v>
      </c>
      <c r="H181" s="1" t="b">
        <v>0</v>
      </c>
      <c r="I181" s="1">
        <v>18.0</v>
      </c>
      <c r="J181" s="7" t="str">
        <f>vlookup(I181,Cats!$A:$B,2,false)</f>
        <v>P</v>
      </c>
      <c r="K181" s="7" t="s">
        <v>209</v>
      </c>
    </row>
    <row r="182">
      <c r="A182" s="1">
        <v>137191.0</v>
      </c>
      <c r="B182" s="1">
        <v>471.0</v>
      </c>
      <c r="C182" s="1">
        <v>0.0</v>
      </c>
      <c r="D182" s="1" t="s">
        <v>32</v>
      </c>
      <c r="E182" s="1">
        <v>9.0</v>
      </c>
      <c r="F182" s="7" t="str">
        <f>vlookup(E182,Teams!A:B,2,false)</f>
        <v>Centennial</v>
      </c>
      <c r="G182" s="1" t="b">
        <v>1</v>
      </c>
      <c r="H182" s="1" t="b">
        <v>1</v>
      </c>
      <c r="I182" s="1">
        <v>19.0</v>
      </c>
      <c r="J182" s="7" t="str">
        <f>vlookup(I182,Cats!$A:$B,2,false)</f>
        <v>X</v>
      </c>
      <c r="K182" s="7" t="s">
        <v>210</v>
      </c>
    </row>
    <row r="183">
      <c r="A183" s="1">
        <v>137192.0</v>
      </c>
      <c r="B183" s="1">
        <v>471.0</v>
      </c>
      <c r="C183" s="1">
        <v>14.0</v>
      </c>
      <c r="D183" s="1" t="s">
        <v>56</v>
      </c>
      <c r="E183" s="1">
        <v>16.0</v>
      </c>
      <c r="F183" s="7" t="str">
        <f>vlookup(E183,Teams!A:B,2,false)</f>
        <v>Enloe B</v>
      </c>
      <c r="G183" s="1" t="b">
        <v>0</v>
      </c>
      <c r="H183" s="1" t="b">
        <v>0</v>
      </c>
      <c r="I183" s="1">
        <v>19.0</v>
      </c>
      <c r="J183" s="7" t="str">
        <f>vlookup(I183,Cats!$A:$B,2,false)</f>
        <v>X</v>
      </c>
      <c r="K183" s="7" t="s">
        <v>106</v>
      </c>
    </row>
    <row r="184">
      <c r="A184" s="1">
        <v>137193.0</v>
      </c>
      <c r="B184" s="1">
        <v>471.0</v>
      </c>
      <c r="C184" s="1">
        <v>14.0</v>
      </c>
      <c r="D184" s="1" t="s">
        <v>60</v>
      </c>
      <c r="E184" s="1">
        <v>9.0</v>
      </c>
      <c r="F184" s="7" t="str">
        <f>vlookup(E184,Teams!A:B,2,false)</f>
        <v>Centennial</v>
      </c>
      <c r="G184" s="1" t="b">
        <v>1</v>
      </c>
      <c r="H184" s="1" t="b">
        <v>0</v>
      </c>
      <c r="I184" s="1">
        <v>20.0</v>
      </c>
      <c r="J184" s="7" t="str">
        <f>vlookup(I184,Cats!$A:$B,2,false)</f>
        <v>M</v>
      </c>
      <c r="K184" s="7" t="s">
        <v>211</v>
      </c>
    </row>
    <row r="185">
      <c r="A185" s="1">
        <v>137194.0</v>
      </c>
      <c r="B185" s="1">
        <v>471.0</v>
      </c>
      <c r="C185" s="1">
        <v>0.0</v>
      </c>
      <c r="D185" s="1" t="s">
        <v>32</v>
      </c>
      <c r="E185" s="1">
        <v>16.0</v>
      </c>
      <c r="F185" s="7" t="str">
        <f>vlookup(E185,Teams!A:B,2,false)</f>
        <v>Enloe B</v>
      </c>
      <c r="G185" s="1" t="b">
        <v>0</v>
      </c>
      <c r="H185" s="1" t="b">
        <v>1</v>
      </c>
      <c r="I185" s="1">
        <v>20.0</v>
      </c>
      <c r="J185" s="7" t="str">
        <f>vlookup(I185,Cats!$A:$B,2,false)</f>
        <v>M</v>
      </c>
      <c r="K185" s="7" t="s">
        <v>212</v>
      </c>
    </row>
    <row r="186">
      <c r="A186" s="1">
        <v>137195.0</v>
      </c>
      <c r="B186" s="1">
        <v>471.0</v>
      </c>
      <c r="C186" s="1">
        <v>0.0</v>
      </c>
      <c r="D186" s="1" t="s">
        <v>32</v>
      </c>
      <c r="E186" s="1">
        <v>9.0</v>
      </c>
      <c r="F186" s="7" t="str">
        <f>vlookup(E186,Teams!A:B,2,false)</f>
        <v>Centennial</v>
      </c>
      <c r="G186" s="1" t="b">
        <v>1</v>
      </c>
      <c r="H186" s="1" t="b">
        <v>1</v>
      </c>
      <c r="I186" s="1">
        <v>21.0</v>
      </c>
      <c r="J186" s="7" t="str">
        <f>vlookup(I186,Cats!$A:$B,2,false)</f>
        <v>C</v>
      </c>
      <c r="K186" s="7" t="s">
        <v>213</v>
      </c>
    </row>
    <row r="187">
      <c r="A187" s="1">
        <v>137196.0</v>
      </c>
      <c r="B187" s="1">
        <v>471.0</v>
      </c>
      <c r="C187" s="1">
        <v>4.0</v>
      </c>
      <c r="D187" s="1" t="s">
        <v>54</v>
      </c>
      <c r="E187" s="1">
        <v>16.0</v>
      </c>
      <c r="F187" s="7" t="str">
        <f>vlookup(E187,Teams!A:B,2,false)</f>
        <v>Enloe B</v>
      </c>
      <c r="G187" s="1" t="b">
        <v>0</v>
      </c>
      <c r="H187" s="1" t="b">
        <v>0</v>
      </c>
      <c r="I187" s="1">
        <v>21.0</v>
      </c>
      <c r="J187" s="7" t="str">
        <f>vlookup(I187,Cats!$A:$B,2,false)</f>
        <v>C</v>
      </c>
      <c r="K187" s="7" t="s">
        <v>214</v>
      </c>
    </row>
    <row r="188">
      <c r="A188" s="1">
        <v>137197.0</v>
      </c>
      <c r="B188" s="1">
        <v>471.0</v>
      </c>
      <c r="C188" s="1">
        <v>0.0</v>
      </c>
      <c r="D188" s="1" t="s">
        <v>32</v>
      </c>
      <c r="E188" s="1">
        <v>9.0</v>
      </c>
      <c r="F188" s="7" t="str">
        <f>vlookup(E188,Teams!A:B,2,false)</f>
        <v>Centennial</v>
      </c>
      <c r="G188" s="1" t="b">
        <v>1</v>
      </c>
      <c r="H188" s="1" t="b">
        <v>1</v>
      </c>
      <c r="I188" s="1">
        <v>22.0</v>
      </c>
      <c r="J188" s="7" t="str">
        <f>vlookup(I188,Cats!$A:$B,2,false)</f>
        <v>E</v>
      </c>
      <c r="K188" s="7" t="s">
        <v>215</v>
      </c>
    </row>
    <row r="189">
      <c r="A189" s="1">
        <v>137198.0</v>
      </c>
      <c r="B189" s="1">
        <v>471.0</v>
      </c>
      <c r="C189" s="1">
        <v>4.0</v>
      </c>
      <c r="D189" s="1" t="s">
        <v>56</v>
      </c>
      <c r="E189" s="1">
        <v>16.0</v>
      </c>
      <c r="F189" s="7" t="str">
        <f>vlookup(E189,Teams!A:B,2,false)</f>
        <v>Enloe B</v>
      </c>
      <c r="G189" s="1" t="b">
        <v>0</v>
      </c>
      <c r="H189" s="1" t="b">
        <v>0</v>
      </c>
      <c r="I189" s="1">
        <v>22.0</v>
      </c>
      <c r="J189" s="7" t="str">
        <f>vlookup(I189,Cats!$A:$B,2,false)</f>
        <v>E</v>
      </c>
      <c r="K189" s="7" t="s">
        <v>216</v>
      </c>
    </row>
    <row r="190">
      <c r="A190" s="1">
        <v>137199.0</v>
      </c>
      <c r="B190" s="1">
        <v>471.0</v>
      </c>
      <c r="C190" s="1">
        <v>14.0</v>
      </c>
      <c r="D190" s="1" t="s">
        <v>31</v>
      </c>
      <c r="E190" s="1">
        <v>9.0</v>
      </c>
      <c r="F190" s="7" t="str">
        <f>vlookup(E190,Teams!A:B,2,false)</f>
        <v>Centennial</v>
      </c>
      <c r="G190" s="1" t="b">
        <v>1</v>
      </c>
      <c r="H190" s="1" t="b">
        <v>0</v>
      </c>
      <c r="I190" s="1">
        <v>23.0</v>
      </c>
      <c r="J190" s="7" t="str">
        <f>vlookup(I190,Cats!$A:$B,2,false)</f>
        <v>B</v>
      </c>
      <c r="K190" s="7" t="s">
        <v>217</v>
      </c>
    </row>
    <row r="191">
      <c r="A191" s="1">
        <v>137200.0</v>
      </c>
      <c r="B191" s="1">
        <v>471.0</v>
      </c>
      <c r="C191" s="1">
        <v>0.0</v>
      </c>
      <c r="D191" s="1" t="s">
        <v>32</v>
      </c>
      <c r="E191" s="1">
        <v>16.0</v>
      </c>
      <c r="F191" s="7" t="str">
        <f>vlookup(E191,Teams!A:B,2,false)</f>
        <v>Enloe B</v>
      </c>
      <c r="G191" s="1" t="b">
        <v>0</v>
      </c>
      <c r="H191" s="1" t="b">
        <v>1</v>
      </c>
      <c r="I191" s="1">
        <v>23.0</v>
      </c>
      <c r="J191" s="7" t="str">
        <f>vlookup(I191,Cats!$A:$B,2,false)</f>
        <v>B</v>
      </c>
      <c r="K191" s="7" t="s">
        <v>218</v>
      </c>
    </row>
    <row r="192">
      <c r="A192" s="1">
        <v>137201.0</v>
      </c>
      <c r="B192" s="1">
        <v>471.0</v>
      </c>
      <c r="C192" s="1">
        <v>14.0</v>
      </c>
      <c r="D192" s="1" t="s">
        <v>31</v>
      </c>
      <c r="E192" s="1">
        <v>9.0</v>
      </c>
      <c r="F192" s="7" t="str">
        <f>vlookup(E192,Teams!A:B,2,false)</f>
        <v>Centennial</v>
      </c>
      <c r="G192" s="1" t="b">
        <v>1</v>
      </c>
      <c r="H192" s="1" t="b">
        <v>0</v>
      </c>
      <c r="I192" s="1">
        <v>24.0</v>
      </c>
      <c r="J192" s="7" t="str">
        <f>vlookup(I192,Cats!$A:$B,2,false)</f>
        <v>P</v>
      </c>
      <c r="K192" s="7" t="s">
        <v>219</v>
      </c>
    </row>
    <row r="193">
      <c r="A193" s="1">
        <v>137202.0</v>
      </c>
      <c r="B193" s="1">
        <v>471.0</v>
      </c>
      <c r="C193" s="1">
        <v>0.0</v>
      </c>
      <c r="D193" s="1" t="s">
        <v>32</v>
      </c>
      <c r="E193" s="1">
        <v>16.0</v>
      </c>
      <c r="F193" s="7" t="str">
        <f>vlookup(E193,Teams!A:B,2,false)</f>
        <v>Enloe B</v>
      </c>
      <c r="G193" s="1" t="b">
        <v>0</v>
      </c>
      <c r="H193" s="1" t="b">
        <v>1</v>
      </c>
      <c r="I193" s="1">
        <v>24.0</v>
      </c>
      <c r="J193" s="7" t="str">
        <f>vlookup(I193,Cats!$A:$B,2,false)</f>
        <v>P</v>
      </c>
      <c r="K193" s="7" t="s">
        <v>220</v>
      </c>
    </row>
    <row r="194">
      <c r="A194" s="1">
        <v>137203.0</v>
      </c>
      <c r="B194" s="1">
        <v>472.0</v>
      </c>
      <c r="C194" s="1">
        <v>0.0</v>
      </c>
      <c r="D194" s="1" t="s">
        <v>32</v>
      </c>
      <c r="E194" s="1">
        <v>10.0</v>
      </c>
      <c r="F194" s="7" t="str">
        <f>vlookup(E194,Teams!A:B,2,false)</f>
        <v>Collierville</v>
      </c>
      <c r="G194" s="1" t="b">
        <v>1</v>
      </c>
      <c r="H194" s="1" t="b">
        <v>1</v>
      </c>
      <c r="I194" s="1">
        <v>1.0</v>
      </c>
      <c r="J194" s="7" t="str">
        <f>vlookup(I194,Cats!$A:$B,2,false)</f>
        <v>X</v>
      </c>
      <c r="K194" s="7" t="s">
        <v>221</v>
      </c>
    </row>
    <row r="195">
      <c r="A195" s="1">
        <v>137204.0</v>
      </c>
      <c r="B195" s="1">
        <v>472.0</v>
      </c>
      <c r="C195" s="1">
        <v>4.0</v>
      </c>
      <c r="D195" s="1" t="s">
        <v>61</v>
      </c>
      <c r="E195" s="1">
        <v>14.0</v>
      </c>
      <c r="F195" s="7" t="str">
        <f>vlookup(E195,Teams!A:B,2,false)</f>
        <v>Dulles</v>
      </c>
      <c r="G195" s="1" t="b">
        <v>0</v>
      </c>
      <c r="H195" s="1" t="b">
        <v>0</v>
      </c>
      <c r="I195" s="1">
        <v>1.0</v>
      </c>
      <c r="J195" s="7" t="str">
        <f>vlookup(I195,Cats!$A:$B,2,false)</f>
        <v>X</v>
      </c>
      <c r="K195" s="7" t="s">
        <v>222</v>
      </c>
    </row>
    <row r="196">
      <c r="A196" s="1">
        <v>137205.0</v>
      </c>
      <c r="B196" s="1">
        <v>472.0</v>
      </c>
      <c r="C196" s="1">
        <v>0.0</v>
      </c>
      <c r="D196" s="1" t="s">
        <v>32</v>
      </c>
      <c r="E196" s="1">
        <v>10.0</v>
      </c>
      <c r="F196" s="7" t="str">
        <f>vlookup(E196,Teams!A:B,2,false)</f>
        <v>Collierville</v>
      </c>
      <c r="G196" s="1" t="b">
        <v>1</v>
      </c>
      <c r="H196" s="1" t="b">
        <v>1</v>
      </c>
      <c r="I196" s="1">
        <v>2.0</v>
      </c>
      <c r="J196" s="7" t="str">
        <f>vlookup(I196,Cats!$A:$B,2,false)</f>
        <v>M</v>
      </c>
      <c r="K196" s="7" t="s">
        <v>223</v>
      </c>
    </row>
    <row r="197">
      <c r="A197" s="1">
        <v>137206.0</v>
      </c>
      <c r="B197" s="1">
        <v>472.0</v>
      </c>
      <c r="C197" s="1">
        <v>4.0</v>
      </c>
      <c r="D197" s="1" t="s">
        <v>62</v>
      </c>
      <c r="E197" s="1">
        <v>14.0</v>
      </c>
      <c r="F197" s="7" t="str">
        <f>vlookup(E197,Teams!A:B,2,false)</f>
        <v>Dulles</v>
      </c>
      <c r="G197" s="1" t="b">
        <v>0</v>
      </c>
      <c r="H197" s="1" t="b">
        <v>0</v>
      </c>
      <c r="I197" s="1">
        <v>2.0</v>
      </c>
      <c r="J197" s="7" t="str">
        <f>vlookup(I197,Cats!$A:$B,2,false)</f>
        <v>M</v>
      </c>
      <c r="K197" s="7" t="s">
        <v>224</v>
      </c>
    </row>
    <row r="198">
      <c r="A198" s="1">
        <v>137207.0</v>
      </c>
      <c r="B198" s="1">
        <v>472.0</v>
      </c>
      <c r="C198" s="1">
        <v>0.0</v>
      </c>
      <c r="D198" s="1" t="s">
        <v>32</v>
      </c>
      <c r="E198" s="1">
        <v>10.0</v>
      </c>
      <c r="F198" s="7" t="str">
        <f>vlookup(E198,Teams!A:B,2,false)</f>
        <v>Collierville</v>
      </c>
      <c r="G198" s="1" t="b">
        <v>1</v>
      </c>
      <c r="H198" s="1" t="b">
        <v>1</v>
      </c>
      <c r="I198" s="1">
        <v>3.0</v>
      </c>
      <c r="J198" s="7" t="str">
        <f>vlookup(I198,Cats!$A:$B,2,false)</f>
        <v>C</v>
      </c>
      <c r="K198" s="7" t="s">
        <v>225</v>
      </c>
    </row>
    <row r="199">
      <c r="A199" s="1">
        <v>137208.0</v>
      </c>
      <c r="B199" s="1">
        <v>472.0</v>
      </c>
      <c r="C199" s="1">
        <v>14.0</v>
      </c>
      <c r="D199" s="1" t="s">
        <v>61</v>
      </c>
      <c r="E199" s="1">
        <v>14.0</v>
      </c>
      <c r="F199" s="7" t="str">
        <f>vlookup(E199,Teams!A:B,2,false)</f>
        <v>Dulles</v>
      </c>
      <c r="G199" s="1" t="b">
        <v>0</v>
      </c>
      <c r="H199" s="1" t="b">
        <v>0</v>
      </c>
      <c r="I199" s="1">
        <v>3.0</v>
      </c>
      <c r="J199" s="7" t="str">
        <f>vlookup(I199,Cats!$A:$B,2,false)</f>
        <v>C</v>
      </c>
      <c r="K199" s="7" t="s">
        <v>226</v>
      </c>
    </row>
    <row r="200">
      <c r="A200" s="1">
        <v>137209.0</v>
      </c>
      <c r="B200" s="1">
        <v>472.0</v>
      </c>
      <c r="C200" s="1">
        <v>0.0</v>
      </c>
      <c r="D200" s="1" t="s">
        <v>63</v>
      </c>
      <c r="E200" s="1">
        <v>10.0</v>
      </c>
      <c r="F200" s="7" t="str">
        <f>vlookup(E200,Teams!A:B,2,false)</f>
        <v>Collierville</v>
      </c>
      <c r="G200" s="1" t="b">
        <v>1</v>
      </c>
      <c r="H200" s="1" t="b">
        <v>0</v>
      </c>
      <c r="I200" s="1">
        <v>4.0</v>
      </c>
      <c r="J200" s="7" t="str">
        <f>vlookup(I200,Cats!$A:$B,2,false)</f>
        <v>E</v>
      </c>
      <c r="K200" s="7" t="s">
        <v>227</v>
      </c>
    </row>
    <row r="201">
      <c r="A201" s="1">
        <v>137210.0</v>
      </c>
      <c r="B201" s="1">
        <v>472.0</v>
      </c>
      <c r="C201" s="1">
        <v>14.0</v>
      </c>
      <c r="D201" s="1" t="s">
        <v>62</v>
      </c>
      <c r="E201" s="1">
        <v>14.0</v>
      </c>
      <c r="F201" s="7" t="str">
        <f>vlookup(E201,Teams!A:B,2,false)</f>
        <v>Dulles</v>
      </c>
      <c r="G201" s="1" t="b">
        <v>0</v>
      </c>
      <c r="H201" s="1" t="b">
        <v>0</v>
      </c>
      <c r="I201" s="1">
        <v>4.0</v>
      </c>
      <c r="J201" s="7" t="str">
        <f>vlookup(I201,Cats!$A:$B,2,false)</f>
        <v>E</v>
      </c>
      <c r="K201" s="7" t="s">
        <v>228</v>
      </c>
    </row>
    <row r="202">
      <c r="A202" s="1">
        <v>137211.0</v>
      </c>
      <c r="B202" s="1">
        <v>472.0</v>
      </c>
      <c r="C202" s="1">
        <v>0.0</v>
      </c>
      <c r="D202" s="1" t="s">
        <v>32</v>
      </c>
      <c r="E202" s="1">
        <v>10.0</v>
      </c>
      <c r="F202" s="7" t="str">
        <f>vlookup(E202,Teams!A:B,2,false)</f>
        <v>Collierville</v>
      </c>
      <c r="G202" s="1" t="b">
        <v>1</v>
      </c>
      <c r="H202" s="1" t="b">
        <v>1</v>
      </c>
      <c r="I202" s="1">
        <v>5.0</v>
      </c>
      <c r="J202" s="7" t="str">
        <f>vlookup(I202,Cats!$A:$B,2,false)</f>
        <v>B</v>
      </c>
      <c r="K202" s="7" t="s">
        <v>229</v>
      </c>
    </row>
    <row r="203">
      <c r="A203" s="1">
        <v>137212.0</v>
      </c>
      <c r="B203" s="1">
        <v>472.0</v>
      </c>
      <c r="C203" s="1">
        <v>14.0</v>
      </c>
      <c r="D203" s="1" t="s">
        <v>61</v>
      </c>
      <c r="E203" s="1">
        <v>14.0</v>
      </c>
      <c r="F203" s="7" t="str">
        <f>vlookup(E203,Teams!A:B,2,false)</f>
        <v>Dulles</v>
      </c>
      <c r="G203" s="1" t="b">
        <v>0</v>
      </c>
      <c r="H203" s="1" t="b">
        <v>0</v>
      </c>
      <c r="I203" s="1">
        <v>5.0</v>
      </c>
      <c r="J203" s="7" t="str">
        <f>vlookup(I203,Cats!$A:$B,2,false)</f>
        <v>B</v>
      </c>
      <c r="K203" s="7" t="s">
        <v>230</v>
      </c>
    </row>
    <row r="204">
      <c r="A204" s="1">
        <v>137213.0</v>
      </c>
      <c r="B204" s="1">
        <v>472.0</v>
      </c>
      <c r="C204" s="1">
        <v>4.0</v>
      </c>
      <c r="D204" s="1" t="s">
        <v>64</v>
      </c>
      <c r="E204" s="1">
        <v>10.0</v>
      </c>
      <c r="F204" s="7" t="str">
        <f>vlookup(E204,Teams!A:B,2,false)</f>
        <v>Collierville</v>
      </c>
      <c r="G204" s="1" t="b">
        <v>1</v>
      </c>
      <c r="H204" s="1" t="b">
        <v>0</v>
      </c>
      <c r="I204" s="1">
        <v>6.0</v>
      </c>
      <c r="J204" s="7" t="str">
        <f>vlookup(I204,Cats!$A:$B,2,false)</f>
        <v>P</v>
      </c>
      <c r="K204" s="7" t="s">
        <v>231</v>
      </c>
    </row>
    <row r="205">
      <c r="A205" s="1">
        <v>137214.0</v>
      </c>
      <c r="B205" s="1">
        <v>472.0</v>
      </c>
      <c r="C205" s="1">
        <v>0.0</v>
      </c>
      <c r="D205" s="1" t="s">
        <v>65</v>
      </c>
      <c r="E205" s="1">
        <v>14.0</v>
      </c>
      <c r="F205" s="7" t="str">
        <f>vlookup(E205,Teams!A:B,2,false)</f>
        <v>Dulles</v>
      </c>
      <c r="G205" s="1" t="b">
        <v>0</v>
      </c>
      <c r="H205" s="1" t="b">
        <v>0</v>
      </c>
      <c r="I205" s="1">
        <v>6.0</v>
      </c>
      <c r="J205" s="7" t="str">
        <f>vlookup(I205,Cats!$A:$B,2,false)</f>
        <v>P</v>
      </c>
      <c r="K205" s="7" t="s">
        <v>232</v>
      </c>
    </row>
    <row r="206">
      <c r="A206" s="1">
        <v>137215.0</v>
      </c>
      <c r="B206" s="1">
        <v>472.0</v>
      </c>
      <c r="C206" s="1">
        <v>0.0</v>
      </c>
      <c r="D206" s="1" t="s">
        <v>32</v>
      </c>
      <c r="E206" s="1">
        <v>10.0</v>
      </c>
      <c r="F206" s="7" t="str">
        <f>vlookup(E206,Teams!A:B,2,false)</f>
        <v>Collierville</v>
      </c>
      <c r="G206" s="1" t="b">
        <v>1</v>
      </c>
      <c r="H206" s="1" t="b">
        <v>1</v>
      </c>
      <c r="I206" s="1">
        <v>7.0</v>
      </c>
      <c r="J206" s="7" t="str">
        <f>vlookup(I206,Cats!$A:$B,2,false)</f>
        <v>X</v>
      </c>
      <c r="K206" s="7" t="s">
        <v>233</v>
      </c>
    </row>
    <row r="207">
      <c r="A207" s="1">
        <v>137216.0</v>
      </c>
      <c r="B207" s="1">
        <v>472.0</v>
      </c>
      <c r="C207" s="1">
        <v>0.0</v>
      </c>
      <c r="D207" s="1" t="s">
        <v>32</v>
      </c>
      <c r="E207" s="1">
        <v>14.0</v>
      </c>
      <c r="F207" s="7" t="str">
        <f>vlookup(E207,Teams!A:B,2,false)</f>
        <v>Dulles</v>
      </c>
      <c r="G207" s="1" t="b">
        <v>0</v>
      </c>
      <c r="H207" s="1" t="b">
        <v>1</v>
      </c>
      <c r="I207" s="1">
        <v>7.0</v>
      </c>
      <c r="J207" s="7" t="str">
        <f>vlookup(I207,Cats!$A:$B,2,false)</f>
        <v>X</v>
      </c>
      <c r="K207" s="7" t="s">
        <v>234</v>
      </c>
    </row>
    <row r="208">
      <c r="A208" s="1">
        <v>137217.0</v>
      </c>
      <c r="B208" s="1">
        <v>472.0</v>
      </c>
      <c r="C208" s="1">
        <v>0.0</v>
      </c>
      <c r="D208" s="1" t="s">
        <v>32</v>
      </c>
      <c r="E208" s="1">
        <v>10.0</v>
      </c>
      <c r="F208" s="7" t="str">
        <f>vlookup(E208,Teams!A:B,2,false)</f>
        <v>Collierville</v>
      </c>
      <c r="G208" s="1" t="b">
        <v>1</v>
      </c>
      <c r="H208" s="1" t="b">
        <v>1</v>
      </c>
      <c r="I208" s="1">
        <v>8.0</v>
      </c>
      <c r="J208" s="7" t="str">
        <f>vlookup(I208,Cats!$A:$B,2,false)</f>
        <v>M</v>
      </c>
      <c r="K208" s="7" t="s">
        <v>235</v>
      </c>
    </row>
    <row r="209">
      <c r="A209" s="1">
        <v>137218.0</v>
      </c>
      <c r="B209" s="1">
        <v>472.0</v>
      </c>
      <c r="C209" s="1">
        <v>4.0</v>
      </c>
      <c r="D209" s="1" t="s">
        <v>65</v>
      </c>
      <c r="E209" s="1">
        <v>14.0</v>
      </c>
      <c r="F209" s="7" t="str">
        <f>vlookup(E209,Teams!A:B,2,false)</f>
        <v>Dulles</v>
      </c>
      <c r="G209" s="1" t="b">
        <v>0</v>
      </c>
      <c r="H209" s="1" t="b">
        <v>0</v>
      </c>
      <c r="I209" s="1">
        <v>8.0</v>
      </c>
      <c r="J209" s="7" t="str">
        <f>vlookup(I209,Cats!$A:$B,2,false)</f>
        <v>M</v>
      </c>
      <c r="K209" s="7"/>
    </row>
    <row r="210">
      <c r="A210" s="1">
        <v>137219.0</v>
      </c>
      <c r="B210" s="1">
        <v>472.0</v>
      </c>
      <c r="C210" s="1">
        <v>0.0</v>
      </c>
      <c r="D210" s="1" t="s">
        <v>32</v>
      </c>
      <c r="E210" s="1">
        <v>10.0</v>
      </c>
      <c r="F210" s="7" t="str">
        <f>vlookup(E210,Teams!A:B,2,false)</f>
        <v>Collierville</v>
      </c>
      <c r="G210" s="1" t="b">
        <v>1</v>
      </c>
      <c r="H210" s="1" t="b">
        <v>1</v>
      </c>
      <c r="I210" s="1">
        <v>9.0</v>
      </c>
      <c r="J210" s="7" t="str">
        <f>vlookup(I210,Cats!$A:$B,2,false)</f>
        <v>C</v>
      </c>
    </row>
    <row r="211">
      <c r="A211" s="1">
        <v>137220.0</v>
      </c>
      <c r="B211" s="1">
        <v>472.0</v>
      </c>
      <c r="C211" s="1">
        <v>14.0</v>
      </c>
      <c r="D211" s="1" t="s">
        <v>61</v>
      </c>
      <c r="E211" s="1">
        <v>14.0</v>
      </c>
      <c r="F211" s="7" t="str">
        <f>vlookup(E211,Teams!A:B,2,false)</f>
        <v>Dulles</v>
      </c>
      <c r="G211" s="1" t="b">
        <v>0</v>
      </c>
      <c r="H211" s="1" t="b">
        <v>0</v>
      </c>
      <c r="I211" s="1">
        <v>9.0</v>
      </c>
      <c r="J211" s="7" t="str">
        <f>vlookup(I211,Cats!$A:$B,2,false)</f>
        <v>C</v>
      </c>
    </row>
    <row r="212">
      <c r="A212" s="1">
        <v>137221.0</v>
      </c>
      <c r="B212" s="1">
        <v>472.0</v>
      </c>
      <c r="C212" s="1">
        <v>14.0</v>
      </c>
      <c r="D212" s="1" t="s">
        <v>66</v>
      </c>
      <c r="E212" s="1">
        <v>10.0</v>
      </c>
      <c r="F212" s="7" t="str">
        <f>vlookup(E212,Teams!A:B,2,false)</f>
        <v>Collierville</v>
      </c>
      <c r="G212" s="1" t="b">
        <v>1</v>
      </c>
      <c r="H212" s="1" t="b">
        <v>0</v>
      </c>
      <c r="I212" s="1">
        <v>10.0</v>
      </c>
      <c r="J212" s="7" t="str">
        <f>vlookup(I212,Cats!$A:$B,2,false)</f>
        <v>E</v>
      </c>
    </row>
    <row r="213">
      <c r="A213" s="1">
        <v>137222.0</v>
      </c>
      <c r="B213" s="1">
        <v>472.0</v>
      </c>
      <c r="C213" s="1">
        <v>0.0</v>
      </c>
      <c r="D213" s="1" t="s">
        <v>32</v>
      </c>
      <c r="E213" s="1">
        <v>14.0</v>
      </c>
      <c r="F213" s="7" t="str">
        <f>vlookup(E213,Teams!A:B,2,false)</f>
        <v>Dulles</v>
      </c>
      <c r="G213" s="1" t="b">
        <v>0</v>
      </c>
      <c r="H213" s="1" t="b">
        <v>1</v>
      </c>
      <c r="I213" s="1">
        <v>10.0</v>
      </c>
      <c r="J213" s="7" t="str">
        <f>vlookup(I213,Cats!$A:$B,2,false)</f>
        <v>E</v>
      </c>
    </row>
    <row r="214">
      <c r="A214" s="1">
        <v>137223.0</v>
      </c>
      <c r="B214" s="1">
        <v>472.0</v>
      </c>
      <c r="C214" s="1">
        <v>4.0</v>
      </c>
      <c r="D214" s="1" t="s">
        <v>68</v>
      </c>
      <c r="E214" s="1">
        <v>10.0</v>
      </c>
      <c r="F214" s="7" t="str">
        <f>vlookup(E214,Teams!A:B,2,false)</f>
        <v>Collierville</v>
      </c>
      <c r="G214" s="1" t="b">
        <v>1</v>
      </c>
      <c r="H214" s="1" t="b">
        <v>0</v>
      </c>
      <c r="I214" s="1">
        <v>11.0</v>
      </c>
      <c r="J214" s="7" t="str">
        <f>vlookup(I214,Cats!$A:$B,2,false)</f>
        <v>B</v>
      </c>
    </row>
    <row r="215">
      <c r="A215" s="1">
        <v>137224.0</v>
      </c>
      <c r="B215" s="1">
        <v>472.0</v>
      </c>
      <c r="C215" s="1">
        <v>0.0</v>
      </c>
      <c r="D215" s="1" t="s">
        <v>32</v>
      </c>
      <c r="E215" s="1">
        <v>14.0</v>
      </c>
      <c r="F215" s="7" t="str">
        <f>vlookup(E215,Teams!A:B,2,false)</f>
        <v>Dulles</v>
      </c>
      <c r="G215" s="1" t="b">
        <v>0</v>
      </c>
      <c r="H215" s="1" t="b">
        <v>1</v>
      </c>
      <c r="I215" s="1">
        <v>11.0</v>
      </c>
      <c r="J215" s="7" t="str">
        <f>vlookup(I215,Cats!$A:$B,2,false)</f>
        <v>B</v>
      </c>
    </row>
    <row r="216">
      <c r="A216" s="1">
        <v>137225.0</v>
      </c>
      <c r="B216" s="1">
        <v>472.0</v>
      </c>
      <c r="C216" s="1">
        <v>0.0</v>
      </c>
      <c r="D216" s="1" t="s">
        <v>32</v>
      </c>
      <c r="E216" s="1">
        <v>10.0</v>
      </c>
      <c r="F216" s="7" t="str">
        <f>vlookup(E216,Teams!A:B,2,false)</f>
        <v>Collierville</v>
      </c>
      <c r="G216" s="1" t="b">
        <v>1</v>
      </c>
      <c r="H216" s="1" t="b">
        <v>1</v>
      </c>
      <c r="I216" s="1">
        <v>12.0</v>
      </c>
      <c r="J216" s="7" t="str">
        <f>vlookup(I216,Cats!$A:$B,2,false)</f>
        <v>P</v>
      </c>
    </row>
    <row r="217">
      <c r="A217" s="1">
        <v>137226.0</v>
      </c>
      <c r="B217" s="1">
        <v>472.0</v>
      </c>
      <c r="C217" s="1">
        <v>14.0</v>
      </c>
      <c r="D217" s="1" t="s">
        <v>61</v>
      </c>
      <c r="E217" s="1">
        <v>14.0</v>
      </c>
      <c r="F217" s="7" t="str">
        <f>vlookup(E217,Teams!A:B,2,false)</f>
        <v>Dulles</v>
      </c>
      <c r="G217" s="1" t="b">
        <v>0</v>
      </c>
      <c r="H217" s="1" t="b">
        <v>0</v>
      </c>
      <c r="I217" s="1">
        <v>12.0</v>
      </c>
      <c r="J217" s="7" t="str">
        <f>vlookup(I217,Cats!$A:$B,2,false)</f>
        <v>P</v>
      </c>
    </row>
    <row r="218">
      <c r="A218" s="1">
        <v>137227.0</v>
      </c>
      <c r="B218" s="1">
        <v>472.0</v>
      </c>
      <c r="C218" s="1">
        <v>14.0</v>
      </c>
      <c r="D218" s="1" t="s">
        <v>64</v>
      </c>
      <c r="E218" s="1">
        <v>10.0</v>
      </c>
      <c r="F218" s="7" t="str">
        <f>vlookup(E218,Teams!A:B,2,false)</f>
        <v>Collierville</v>
      </c>
      <c r="G218" s="1" t="b">
        <v>1</v>
      </c>
      <c r="H218" s="1" t="b">
        <v>0</v>
      </c>
      <c r="I218" s="1">
        <v>13.0</v>
      </c>
      <c r="J218" s="7" t="str">
        <f>vlookup(I218,Cats!$A:$B,2,false)</f>
        <v>X</v>
      </c>
    </row>
    <row r="219">
      <c r="A219" s="1">
        <v>137228.0</v>
      </c>
      <c r="B219" s="1">
        <v>472.0</v>
      </c>
      <c r="C219" s="1">
        <v>0.0</v>
      </c>
      <c r="D219" s="1" t="s">
        <v>32</v>
      </c>
      <c r="E219" s="1">
        <v>14.0</v>
      </c>
      <c r="F219" s="7" t="str">
        <f>vlookup(E219,Teams!A:B,2,false)</f>
        <v>Dulles</v>
      </c>
      <c r="G219" s="1" t="b">
        <v>0</v>
      </c>
      <c r="H219" s="1" t="b">
        <v>1</v>
      </c>
      <c r="I219" s="1">
        <v>13.0</v>
      </c>
      <c r="J219" s="7" t="str">
        <f>vlookup(I219,Cats!$A:$B,2,false)</f>
        <v>X</v>
      </c>
    </row>
    <row r="220">
      <c r="A220" s="1">
        <v>137229.0</v>
      </c>
      <c r="B220" s="1">
        <v>472.0</v>
      </c>
      <c r="C220" s="1">
        <v>0.0</v>
      </c>
      <c r="D220" s="1" t="s">
        <v>32</v>
      </c>
      <c r="E220" s="1">
        <v>10.0</v>
      </c>
      <c r="F220" s="7" t="str">
        <f>vlookup(E220,Teams!A:B,2,false)</f>
        <v>Collierville</v>
      </c>
      <c r="G220" s="1" t="b">
        <v>1</v>
      </c>
      <c r="H220" s="1" t="b">
        <v>1</v>
      </c>
      <c r="I220" s="1">
        <v>14.0</v>
      </c>
      <c r="J220" s="7" t="str">
        <f>vlookup(I220,Cats!$A:$B,2,false)</f>
        <v>M</v>
      </c>
    </row>
    <row r="221">
      <c r="A221" s="1">
        <v>137230.0</v>
      </c>
      <c r="B221" s="1">
        <v>472.0</v>
      </c>
      <c r="C221" s="1">
        <v>14.0</v>
      </c>
      <c r="D221" s="1" t="s">
        <v>65</v>
      </c>
      <c r="E221" s="1">
        <v>14.0</v>
      </c>
      <c r="F221" s="7" t="str">
        <f>vlookup(E221,Teams!A:B,2,false)</f>
        <v>Dulles</v>
      </c>
      <c r="G221" s="1" t="b">
        <v>0</v>
      </c>
      <c r="H221" s="1" t="b">
        <v>0</v>
      </c>
      <c r="I221" s="1">
        <v>14.0</v>
      </c>
      <c r="J221" s="7" t="str">
        <f>vlookup(I221,Cats!$A:$B,2,false)</f>
        <v>M</v>
      </c>
    </row>
    <row r="222">
      <c r="A222" s="1">
        <v>137231.0</v>
      </c>
      <c r="B222" s="1">
        <v>472.0</v>
      </c>
      <c r="C222" s="1">
        <v>0.0</v>
      </c>
      <c r="D222" s="1" t="s">
        <v>32</v>
      </c>
      <c r="E222" s="1">
        <v>10.0</v>
      </c>
      <c r="F222" s="7" t="str">
        <f>vlookup(E222,Teams!A:B,2,false)</f>
        <v>Collierville</v>
      </c>
      <c r="G222" s="1" t="b">
        <v>1</v>
      </c>
      <c r="H222" s="1" t="b">
        <v>1</v>
      </c>
      <c r="I222" s="1">
        <v>15.0</v>
      </c>
      <c r="J222" s="7" t="str">
        <f>vlookup(I222,Cats!$A:$B,2,false)</f>
        <v>C</v>
      </c>
    </row>
    <row r="223">
      <c r="A223" s="1">
        <v>137232.0</v>
      </c>
      <c r="B223" s="1">
        <v>472.0</v>
      </c>
      <c r="C223" s="1">
        <v>4.0</v>
      </c>
      <c r="D223" s="1" t="s">
        <v>61</v>
      </c>
      <c r="E223" s="1">
        <v>14.0</v>
      </c>
      <c r="F223" s="7" t="str">
        <f>vlookup(E223,Teams!A:B,2,false)</f>
        <v>Dulles</v>
      </c>
      <c r="G223" s="1" t="b">
        <v>0</v>
      </c>
      <c r="H223" s="1" t="b">
        <v>0</v>
      </c>
      <c r="I223" s="1">
        <v>15.0</v>
      </c>
      <c r="J223" s="7" t="str">
        <f>vlookup(I223,Cats!$A:$B,2,false)</f>
        <v>C</v>
      </c>
    </row>
    <row r="224">
      <c r="A224" s="1">
        <v>137233.0</v>
      </c>
      <c r="B224" s="1">
        <v>472.0</v>
      </c>
      <c r="C224" s="1">
        <v>14.0</v>
      </c>
      <c r="D224" s="1" t="s">
        <v>63</v>
      </c>
      <c r="E224" s="1">
        <v>10.0</v>
      </c>
      <c r="F224" s="7" t="str">
        <f>vlookup(E224,Teams!A:B,2,false)</f>
        <v>Collierville</v>
      </c>
      <c r="G224" s="1" t="b">
        <v>1</v>
      </c>
      <c r="H224" s="1" t="b">
        <v>0</v>
      </c>
      <c r="I224" s="1">
        <v>16.0</v>
      </c>
      <c r="J224" s="7" t="str">
        <f>vlookup(I224,Cats!$A:$B,2,false)</f>
        <v>E</v>
      </c>
    </row>
    <row r="225">
      <c r="A225" s="1">
        <v>137234.0</v>
      </c>
      <c r="B225" s="1">
        <v>472.0</v>
      </c>
      <c r="C225" s="1">
        <v>-4.0</v>
      </c>
      <c r="D225" s="1" t="s">
        <v>62</v>
      </c>
      <c r="E225" s="1">
        <v>14.0</v>
      </c>
      <c r="F225" s="7" t="str">
        <f>vlookup(E225,Teams!A:B,2,false)</f>
        <v>Dulles</v>
      </c>
      <c r="G225" s="1" t="b">
        <v>0</v>
      </c>
      <c r="H225" s="1" t="b">
        <v>0</v>
      </c>
      <c r="I225" s="1">
        <v>16.0</v>
      </c>
      <c r="J225" s="7" t="str">
        <f>vlookup(I225,Cats!$A:$B,2,false)</f>
        <v>E</v>
      </c>
    </row>
    <row r="226">
      <c r="A226" s="1">
        <v>137235.0</v>
      </c>
      <c r="B226" s="1">
        <v>472.0</v>
      </c>
      <c r="C226" s="1">
        <v>14.0</v>
      </c>
      <c r="D226" s="1" t="s">
        <v>68</v>
      </c>
      <c r="E226" s="1">
        <v>10.0</v>
      </c>
      <c r="F226" s="7" t="str">
        <f>vlookup(E226,Teams!A:B,2,false)</f>
        <v>Collierville</v>
      </c>
      <c r="G226" s="1" t="b">
        <v>1</v>
      </c>
      <c r="H226" s="1" t="b">
        <v>0</v>
      </c>
      <c r="I226" s="1">
        <v>17.0</v>
      </c>
      <c r="J226" s="7" t="str">
        <f>vlookup(I226,Cats!$A:$B,2,false)</f>
        <v>B</v>
      </c>
    </row>
    <row r="227">
      <c r="A227" s="1">
        <v>137236.0</v>
      </c>
      <c r="B227" s="1">
        <v>472.0</v>
      </c>
      <c r="C227" s="1">
        <v>0.0</v>
      </c>
      <c r="D227" s="1" t="s">
        <v>32</v>
      </c>
      <c r="E227" s="1">
        <v>14.0</v>
      </c>
      <c r="F227" s="7" t="str">
        <f>vlookup(E227,Teams!A:B,2,false)</f>
        <v>Dulles</v>
      </c>
      <c r="G227" s="1" t="b">
        <v>0</v>
      </c>
      <c r="H227" s="1" t="b">
        <v>1</v>
      </c>
      <c r="I227" s="1">
        <v>17.0</v>
      </c>
      <c r="J227" s="7" t="str">
        <f>vlookup(I227,Cats!$A:$B,2,false)</f>
        <v>B</v>
      </c>
    </row>
    <row r="228">
      <c r="A228" s="1">
        <v>137237.0</v>
      </c>
      <c r="B228" s="1">
        <v>472.0</v>
      </c>
      <c r="C228" s="1">
        <v>0.0</v>
      </c>
      <c r="D228" s="1" t="s">
        <v>63</v>
      </c>
      <c r="E228" s="1">
        <v>10.0</v>
      </c>
      <c r="F228" s="7" t="str">
        <f>vlookup(E228,Teams!A:B,2,false)</f>
        <v>Collierville</v>
      </c>
      <c r="G228" s="1" t="b">
        <v>1</v>
      </c>
      <c r="H228" s="1" t="b">
        <v>0</v>
      </c>
      <c r="I228" s="1">
        <v>18.0</v>
      </c>
      <c r="J228" s="7" t="str">
        <f>vlookup(I228,Cats!$A:$B,2,false)</f>
        <v>P</v>
      </c>
    </row>
    <row r="229">
      <c r="A229" s="1">
        <v>137238.0</v>
      </c>
      <c r="B229" s="1">
        <v>472.0</v>
      </c>
      <c r="C229" s="1">
        <v>0.0</v>
      </c>
      <c r="D229" s="1" t="s">
        <v>65</v>
      </c>
      <c r="E229" s="1">
        <v>14.0</v>
      </c>
      <c r="F229" s="7" t="str">
        <f>vlookup(E229,Teams!A:B,2,false)</f>
        <v>Dulles</v>
      </c>
      <c r="G229" s="1" t="b">
        <v>0</v>
      </c>
      <c r="H229" s="1" t="b">
        <v>0</v>
      </c>
      <c r="I229" s="1">
        <v>18.0</v>
      </c>
      <c r="J229" s="7" t="str">
        <f>vlookup(I229,Cats!$A:$B,2,false)</f>
        <v>P</v>
      </c>
    </row>
    <row r="230">
      <c r="A230" s="1">
        <v>137239.0</v>
      </c>
      <c r="B230" s="1">
        <v>472.0</v>
      </c>
      <c r="C230" s="1">
        <v>0.0</v>
      </c>
      <c r="D230" s="1" t="s">
        <v>32</v>
      </c>
      <c r="E230" s="1">
        <v>10.0</v>
      </c>
      <c r="F230" s="7" t="str">
        <f>vlookup(E230,Teams!A:B,2,false)</f>
        <v>Collierville</v>
      </c>
      <c r="G230" s="1" t="b">
        <v>1</v>
      </c>
      <c r="H230" s="1" t="b">
        <v>1</v>
      </c>
      <c r="I230" s="1">
        <v>19.0</v>
      </c>
      <c r="J230" s="7" t="str">
        <f>vlookup(I230,Cats!$A:$B,2,false)</f>
        <v>X</v>
      </c>
    </row>
    <row r="231">
      <c r="A231" s="1">
        <v>137240.0</v>
      </c>
      <c r="B231" s="1">
        <v>472.0</v>
      </c>
      <c r="C231" s="1">
        <v>4.0</v>
      </c>
      <c r="D231" s="1" t="s">
        <v>61</v>
      </c>
      <c r="E231" s="1">
        <v>14.0</v>
      </c>
      <c r="F231" s="7" t="str">
        <f>vlookup(E231,Teams!A:B,2,false)</f>
        <v>Dulles</v>
      </c>
      <c r="G231" s="1" t="b">
        <v>0</v>
      </c>
      <c r="H231" s="1" t="b">
        <v>0</v>
      </c>
      <c r="I231" s="1">
        <v>19.0</v>
      </c>
      <c r="J231" s="7" t="str">
        <f>vlookup(I231,Cats!$A:$B,2,false)</f>
        <v>X</v>
      </c>
    </row>
    <row r="232">
      <c r="A232" s="1">
        <v>137241.0</v>
      </c>
      <c r="B232" s="1">
        <v>472.0</v>
      </c>
      <c r="C232" s="1">
        <v>14.0</v>
      </c>
      <c r="D232" s="1" t="s">
        <v>69</v>
      </c>
      <c r="E232" s="1">
        <v>10.0</v>
      </c>
      <c r="F232" s="7" t="str">
        <f>vlookup(E232,Teams!A:B,2,false)</f>
        <v>Collierville</v>
      </c>
      <c r="G232" s="1" t="b">
        <v>1</v>
      </c>
      <c r="H232" s="1" t="b">
        <v>0</v>
      </c>
      <c r="I232" s="1">
        <v>20.0</v>
      </c>
      <c r="J232" s="7" t="str">
        <f>vlookup(I232,Cats!$A:$B,2,false)</f>
        <v>M</v>
      </c>
    </row>
    <row r="233">
      <c r="A233" s="1">
        <v>137242.0</v>
      </c>
      <c r="B233" s="1">
        <v>472.0</v>
      </c>
      <c r="C233" s="1">
        <v>0.0</v>
      </c>
      <c r="D233" s="1" t="s">
        <v>61</v>
      </c>
      <c r="E233" s="1">
        <v>14.0</v>
      </c>
      <c r="F233" s="7" t="str">
        <f>vlookup(E233,Teams!A:B,2,false)</f>
        <v>Dulles</v>
      </c>
      <c r="G233" s="1" t="b">
        <v>0</v>
      </c>
      <c r="H233" s="1" t="b">
        <v>0</v>
      </c>
      <c r="I233" s="1">
        <v>20.0</v>
      </c>
      <c r="J233" s="7" t="str">
        <f>vlookup(I233,Cats!$A:$B,2,false)</f>
        <v>M</v>
      </c>
    </row>
    <row r="234">
      <c r="A234" s="1">
        <v>137243.0</v>
      </c>
      <c r="B234" s="1">
        <v>472.0</v>
      </c>
      <c r="C234" s="1">
        <v>0.0</v>
      </c>
      <c r="D234" s="1" t="s">
        <v>32</v>
      </c>
      <c r="E234" s="1">
        <v>10.0</v>
      </c>
      <c r="F234" s="7" t="str">
        <f>vlookup(E234,Teams!A:B,2,false)</f>
        <v>Collierville</v>
      </c>
      <c r="G234" s="1" t="b">
        <v>1</v>
      </c>
      <c r="H234" s="1" t="b">
        <v>1</v>
      </c>
      <c r="I234" s="1">
        <v>21.0</v>
      </c>
      <c r="J234" s="7" t="str">
        <f>vlookup(I234,Cats!$A:$B,2,false)</f>
        <v>C</v>
      </c>
    </row>
    <row r="235">
      <c r="A235" s="1">
        <v>137244.0</v>
      </c>
      <c r="B235" s="1">
        <v>472.0</v>
      </c>
      <c r="C235" s="1">
        <v>14.0</v>
      </c>
      <c r="D235" s="1" t="s">
        <v>61</v>
      </c>
      <c r="E235" s="1">
        <v>14.0</v>
      </c>
      <c r="F235" s="7" t="str">
        <f>vlookup(E235,Teams!A:B,2,false)</f>
        <v>Dulles</v>
      </c>
      <c r="G235" s="1" t="b">
        <v>0</v>
      </c>
      <c r="H235" s="1" t="b">
        <v>0</v>
      </c>
      <c r="I235" s="1">
        <v>21.0</v>
      </c>
      <c r="J235" s="7" t="str">
        <f>vlookup(I235,Cats!$A:$B,2,false)</f>
        <v>C</v>
      </c>
    </row>
    <row r="236">
      <c r="A236" s="1">
        <v>137245.0</v>
      </c>
      <c r="B236" s="1">
        <v>472.0</v>
      </c>
      <c r="C236" s="1">
        <v>0.0</v>
      </c>
      <c r="D236" s="1" t="s">
        <v>63</v>
      </c>
      <c r="E236" s="1">
        <v>10.0</v>
      </c>
      <c r="F236" s="7" t="str">
        <f>vlookup(E236,Teams!A:B,2,false)</f>
        <v>Collierville</v>
      </c>
      <c r="G236" s="1" t="b">
        <v>1</v>
      </c>
      <c r="H236" s="1" t="b">
        <v>0</v>
      </c>
      <c r="I236" s="1">
        <v>22.0</v>
      </c>
      <c r="J236" s="7" t="str">
        <f>vlookup(I236,Cats!$A:$B,2,false)</f>
        <v>E</v>
      </c>
    </row>
    <row r="237">
      <c r="A237" s="1">
        <v>137246.0</v>
      </c>
      <c r="B237" s="1">
        <v>472.0</v>
      </c>
      <c r="C237" s="1">
        <v>0.0</v>
      </c>
      <c r="D237" s="1" t="s">
        <v>62</v>
      </c>
      <c r="E237" s="1">
        <v>14.0</v>
      </c>
      <c r="F237" s="7" t="str">
        <f>vlookup(E237,Teams!A:B,2,false)</f>
        <v>Dulles</v>
      </c>
      <c r="G237" s="1" t="b">
        <v>0</v>
      </c>
      <c r="H237" s="1" t="b">
        <v>0</v>
      </c>
      <c r="I237" s="1">
        <v>22.0</v>
      </c>
      <c r="J237" s="7" t="str">
        <f>vlookup(I237,Cats!$A:$B,2,false)</f>
        <v>E</v>
      </c>
    </row>
    <row r="238">
      <c r="A238" s="1">
        <v>137247.0</v>
      </c>
      <c r="B238" s="1">
        <v>472.0</v>
      </c>
      <c r="C238" s="1">
        <v>14.0</v>
      </c>
      <c r="D238" s="1" t="s">
        <v>68</v>
      </c>
      <c r="E238" s="1">
        <v>10.0</v>
      </c>
      <c r="F238" s="7" t="str">
        <f>vlookup(E238,Teams!A:B,2,false)</f>
        <v>Collierville</v>
      </c>
      <c r="G238" s="1" t="b">
        <v>1</v>
      </c>
      <c r="H238" s="1" t="b">
        <v>0</v>
      </c>
      <c r="I238" s="1">
        <v>23.0</v>
      </c>
      <c r="J238" s="7" t="str">
        <f>vlookup(I238,Cats!$A:$B,2,false)</f>
        <v>B</v>
      </c>
    </row>
    <row r="239">
      <c r="A239" s="1">
        <v>137248.0</v>
      </c>
      <c r="B239" s="1">
        <v>472.0</v>
      </c>
      <c r="C239" s="1">
        <v>0.0</v>
      </c>
      <c r="D239" s="1" t="s">
        <v>32</v>
      </c>
      <c r="E239" s="1">
        <v>14.0</v>
      </c>
      <c r="F239" s="7" t="str">
        <f>vlookup(E239,Teams!A:B,2,false)</f>
        <v>Dulles</v>
      </c>
      <c r="G239" s="1" t="b">
        <v>0</v>
      </c>
      <c r="H239" s="1" t="b">
        <v>1</v>
      </c>
      <c r="I239" s="1">
        <v>23.0</v>
      </c>
      <c r="J239" s="7" t="str">
        <f>vlookup(I239,Cats!$A:$B,2,false)</f>
        <v>B</v>
      </c>
    </row>
    <row r="240">
      <c r="A240" s="1">
        <v>137249.0</v>
      </c>
      <c r="B240" s="1">
        <v>472.0</v>
      </c>
      <c r="C240" s="1">
        <v>4.0</v>
      </c>
      <c r="D240" s="1" t="s">
        <v>63</v>
      </c>
      <c r="E240" s="1">
        <v>10.0</v>
      </c>
      <c r="F240" s="7" t="str">
        <f>vlookup(E240,Teams!A:B,2,false)</f>
        <v>Collierville</v>
      </c>
      <c r="G240" s="1" t="b">
        <v>1</v>
      </c>
      <c r="H240" s="1" t="b">
        <v>0</v>
      </c>
      <c r="I240" s="1">
        <v>24.0</v>
      </c>
      <c r="J240" s="7" t="str">
        <f>vlookup(I240,Cats!$A:$B,2,false)</f>
        <v>P</v>
      </c>
    </row>
    <row r="241">
      <c r="A241" s="1">
        <v>137250.0</v>
      </c>
      <c r="B241" s="1">
        <v>472.0</v>
      </c>
      <c r="C241" s="1">
        <v>0.0</v>
      </c>
      <c r="D241" s="1" t="s">
        <v>32</v>
      </c>
      <c r="E241" s="1">
        <v>14.0</v>
      </c>
      <c r="F241" s="7" t="str">
        <f>vlookup(E241,Teams!A:B,2,false)</f>
        <v>Dulles</v>
      </c>
      <c r="G241" s="1" t="b">
        <v>0</v>
      </c>
      <c r="H241" s="1" t="b">
        <v>1</v>
      </c>
      <c r="I241" s="1">
        <v>24.0</v>
      </c>
      <c r="J241" s="7" t="str">
        <f>vlookup(I241,Cats!$A:$B,2,false)</f>
        <v>P</v>
      </c>
    </row>
    <row r="242">
      <c r="A242" s="1">
        <v>137251.0</v>
      </c>
      <c r="B242" s="1">
        <v>473.0</v>
      </c>
      <c r="C242" s="1">
        <v>14.0</v>
      </c>
      <c r="D242" s="1" t="s">
        <v>70</v>
      </c>
      <c r="E242" s="1">
        <v>27.0</v>
      </c>
      <c r="F242" s="7" t="str">
        <f>vlookup(E242,Teams!A:B,2,false)</f>
        <v>Middleton</v>
      </c>
      <c r="G242" s="1" t="b">
        <v>1</v>
      </c>
      <c r="H242" s="1" t="b">
        <v>0</v>
      </c>
      <c r="I242" s="1">
        <v>1.0</v>
      </c>
      <c r="J242" s="7" t="str">
        <f>vlookup(I242,Cats!$A:$B,2,false)</f>
        <v>X</v>
      </c>
    </row>
    <row r="243">
      <c r="A243" s="1">
        <v>137252.0</v>
      </c>
      <c r="B243" s="1">
        <v>473.0</v>
      </c>
      <c r="C243" s="1">
        <v>0.0</v>
      </c>
      <c r="D243" s="1" t="s">
        <v>32</v>
      </c>
      <c r="E243" s="1">
        <v>34.0</v>
      </c>
      <c r="F243" s="7" t="str">
        <f>vlookup(E243,Teams!A:B,2,false)</f>
        <v>Niskayuna</v>
      </c>
      <c r="G243" s="1" t="b">
        <v>0</v>
      </c>
      <c r="H243" s="1" t="b">
        <v>1</v>
      </c>
      <c r="I243" s="1">
        <v>1.0</v>
      </c>
      <c r="J243" s="7" t="str">
        <f>vlookup(I243,Cats!$A:$B,2,false)</f>
        <v>X</v>
      </c>
    </row>
    <row r="244">
      <c r="A244" s="1">
        <v>137253.0</v>
      </c>
      <c r="B244" s="1">
        <v>473.0</v>
      </c>
      <c r="C244" s="1">
        <v>14.0</v>
      </c>
      <c r="D244" s="1" t="s">
        <v>70</v>
      </c>
      <c r="E244" s="1">
        <v>27.0</v>
      </c>
      <c r="F244" s="7" t="str">
        <f>vlookup(E244,Teams!A:B,2,false)</f>
        <v>Middleton</v>
      </c>
      <c r="G244" s="1" t="b">
        <v>1</v>
      </c>
      <c r="H244" s="1" t="b">
        <v>0</v>
      </c>
      <c r="I244" s="1">
        <v>2.0</v>
      </c>
      <c r="J244" s="7" t="str">
        <f>vlookup(I244,Cats!$A:$B,2,false)</f>
        <v>M</v>
      </c>
    </row>
    <row r="245">
      <c r="A245" s="1">
        <v>137254.0</v>
      </c>
      <c r="B245" s="1">
        <v>473.0</v>
      </c>
      <c r="C245" s="1">
        <v>0.0</v>
      </c>
      <c r="D245" s="1" t="s">
        <v>32</v>
      </c>
      <c r="E245" s="1">
        <v>34.0</v>
      </c>
      <c r="F245" s="7" t="str">
        <f>vlookup(E245,Teams!A:B,2,false)</f>
        <v>Niskayuna</v>
      </c>
      <c r="G245" s="1" t="b">
        <v>0</v>
      </c>
      <c r="H245" s="1" t="b">
        <v>1</v>
      </c>
      <c r="I245" s="1">
        <v>2.0</v>
      </c>
      <c r="J245" s="7" t="str">
        <f>vlookup(I245,Cats!$A:$B,2,false)</f>
        <v>M</v>
      </c>
    </row>
    <row r="246">
      <c r="A246" s="1">
        <v>137255.0</v>
      </c>
      <c r="B246" s="1">
        <v>473.0</v>
      </c>
      <c r="C246" s="1">
        <v>0.0</v>
      </c>
      <c r="D246" s="1" t="s">
        <v>32</v>
      </c>
      <c r="E246" s="1">
        <v>27.0</v>
      </c>
      <c r="F246" s="7" t="str">
        <f>vlookup(E246,Teams!A:B,2,false)</f>
        <v>Middleton</v>
      </c>
      <c r="G246" s="1" t="b">
        <v>1</v>
      </c>
      <c r="H246" s="1" t="b">
        <v>1</v>
      </c>
      <c r="I246" s="1">
        <v>3.0</v>
      </c>
      <c r="J246" s="7" t="str">
        <f>vlookup(I246,Cats!$A:$B,2,false)</f>
        <v>C</v>
      </c>
    </row>
    <row r="247">
      <c r="A247" s="1">
        <v>137256.0</v>
      </c>
      <c r="B247" s="1">
        <v>473.0</v>
      </c>
      <c r="C247" s="1">
        <v>4.0</v>
      </c>
      <c r="D247" s="1" t="s">
        <v>71</v>
      </c>
      <c r="E247" s="1">
        <v>34.0</v>
      </c>
      <c r="F247" s="7" t="str">
        <f>vlookup(E247,Teams!A:B,2,false)</f>
        <v>Niskayuna</v>
      </c>
      <c r="G247" s="1" t="b">
        <v>0</v>
      </c>
      <c r="H247" s="1" t="b">
        <v>0</v>
      </c>
      <c r="I247" s="1">
        <v>3.0</v>
      </c>
      <c r="J247" s="7" t="str">
        <f>vlookup(I247,Cats!$A:$B,2,false)</f>
        <v>C</v>
      </c>
    </row>
    <row r="248">
      <c r="A248" s="1">
        <v>137257.0</v>
      </c>
      <c r="B248" s="1">
        <v>473.0</v>
      </c>
      <c r="C248" s="1">
        <v>14.0</v>
      </c>
      <c r="D248" s="1" t="s">
        <v>70</v>
      </c>
      <c r="E248" s="1">
        <v>27.0</v>
      </c>
      <c r="F248" s="7" t="str">
        <f>vlookup(E248,Teams!A:B,2,false)</f>
        <v>Middleton</v>
      </c>
      <c r="G248" s="1" t="b">
        <v>1</v>
      </c>
      <c r="H248" s="1" t="b">
        <v>0</v>
      </c>
      <c r="I248" s="1">
        <v>4.0</v>
      </c>
      <c r="J248" s="7" t="str">
        <f>vlookup(I248,Cats!$A:$B,2,false)</f>
        <v>E</v>
      </c>
    </row>
    <row r="249">
      <c r="A249" s="1">
        <v>137258.0</v>
      </c>
      <c r="B249" s="1">
        <v>473.0</v>
      </c>
      <c r="C249" s="1">
        <v>0.0</v>
      </c>
      <c r="D249" s="1" t="s">
        <v>32</v>
      </c>
      <c r="E249" s="1">
        <v>34.0</v>
      </c>
      <c r="F249" s="7" t="str">
        <f>vlookup(E249,Teams!A:B,2,false)</f>
        <v>Niskayuna</v>
      </c>
      <c r="G249" s="1" t="b">
        <v>0</v>
      </c>
      <c r="H249" s="1" t="b">
        <v>1</v>
      </c>
      <c r="I249" s="1">
        <v>4.0</v>
      </c>
      <c r="J249" s="7" t="str">
        <f>vlookup(I249,Cats!$A:$B,2,false)</f>
        <v>E</v>
      </c>
    </row>
    <row r="250">
      <c r="A250" s="1">
        <v>137259.0</v>
      </c>
      <c r="B250" s="1">
        <v>473.0</v>
      </c>
      <c r="C250" s="1">
        <v>14.0</v>
      </c>
      <c r="D250" s="1" t="s">
        <v>72</v>
      </c>
      <c r="E250" s="1">
        <v>27.0</v>
      </c>
      <c r="F250" s="7" t="str">
        <f>vlookup(E250,Teams!A:B,2,false)</f>
        <v>Middleton</v>
      </c>
      <c r="G250" s="1" t="b">
        <v>1</v>
      </c>
      <c r="H250" s="1" t="b">
        <v>0</v>
      </c>
      <c r="I250" s="1">
        <v>5.0</v>
      </c>
      <c r="J250" s="7" t="str">
        <f>vlookup(I250,Cats!$A:$B,2,false)</f>
        <v>B</v>
      </c>
    </row>
    <row r="251">
      <c r="A251" s="1">
        <v>137260.0</v>
      </c>
      <c r="B251" s="1">
        <v>473.0</v>
      </c>
      <c r="C251" s="1">
        <v>0.0</v>
      </c>
      <c r="D251" s="1" t="s">
        <v>32</v>
      </c>
      <c r="E251" s="1">
        <v>34.0</v>
      </c>
      <c r="F251" s="7" t="str">
        <f>vlookup(E251,Teams!A:B,2,false)</f>
        <v>Niskayuna</v>
      </c>
      <c r="G251" s="1" t="b">
        <v>0</v>
      </c>
      <c r="H251" s="1" t="b">
        <v>1</v>
      </c>
      <c r="I251" s="1">
        <v>5.0</v>
      </c>
      <c r="J251" s="7" t="str">
        <f>vlookup(I251,Cats!$A:$B,2,false)</f>
        <v>B</v>
      </c>
    </row>
    <row r="252">
      <c r="A252" s="1">
        <v>137261.0</v>
      </c>
      <c r="B252" s="1">
        <v>473.0</v>
      </c>
      <c r="C252" s="1">
        <v>0.0</v>
      </c>
      <c r="D252" s="1" t="s">
        <v>73</v>
      </c>
      <c r="E252" s="1">
        <v>27.0</v>
      </c>
      <c r="F252" s="7" t="str">
        <f>vlookup(E252,Teams!A:B,2,false)</f>
        <v>Middleton</v>
      </c>
      <c r="G252" s="1" t="b">
        <v>1</v>
      </c>
      <c r="H252" s="1" t="b">
        <v>0</v>
      </c>
      <c r="I252" s="1">
        <v>6.0</v>
      </c>
      <c r="J252" s="7" t="str">
        <f>vlookup(I252,Cats!$A:$B,2,false)</f>
        <v>P</v>
      </c>
    </row>
    <row r="253">
      <c r="A253" s="1">
        <v>137262.0</v>
      </c>
      <c r="B253" s="1">
        <v>473.0</v>
      </c>
      <c r="C253" s="1">
        <v>0.0</v>
      </c>
      <c r="D253" s="1" t="s">
        <v>71</v>
      </c>
      <c r="E253" s="1">
        <v>34.0</v>
      </c>
      <c r="F253" s="7" t="str">
        <f>vlookup(E253,Teams!A:B,2,false)</f>
        <v>Niskayuna</v>
      </c>
      <c r="G253" s="1" t="b">
        <v>0</v>
      </c>
      <c r="H253" s="1" t="b">
        <v>0</v>
      </c>
      <c r="I253" s="1">
        <v>6.0</v>
      </c>
      <c r="J253" s="7" t="str">
        <f>vlookup(I253,Cats!$A:$B,2,false)</f>
        <v>P</v>
      </c>
    </row>
    <row r="254">
      <c r="A254" s="1">
        <v>137263.0</v>
      </c>
      <c r="B254" s="1">
        <v>473.0</v>
      </c>
      <c r="C254" s="1">
        <v>4.0</v>
      </c>
      <c r="D254" s="1" t="s">
        <v>72</v>
      </c>
      <c r="E254" s="1">
        <v>27.0</v>
      </c>
      <c r="F254" s="7" t="str">
        <f>vlookup(E254,Teams!A:B,2,false)</f>
        <v>Middleton</v>
      </c>
      <c r="G254" s="1" t="b">
        <v>1</v>
      </c>
      <c r="H254" s="1" t="b">
        <v>0</v>
      </c>
      <c r="I254" s="1">
        <v>7.0</v>
      </c>
      <c r="J254" s="7" t="str">
        <f>vlookup(I254,Cats!$A:$B,2,false)</f>
        <v>X</v>
      </c>
    </row>
    <row r="255">
      <c r="A255" s="1">
        <v>137264.0</v>
      </c>
      <c r="B255" s="1">
        <v>473.0</v>
      </c>
      <c r="C255" s="1">
        <v>0.0</v>
      </c>
      <c r="D255" s="1" t="s">
        <v>32</v>
      </c>
      <c r="E255" s="1">
        <v>34.0</v>
      </c>
      <c r="F255" s="7" t="str">
        <f>vlookup(E255,Teams!A:B,2,false)</f>
        <v>Niskayuna</v>
      </c>
      <c r="G255" s="1" t="b">
        <v>0</v>
      </c>
      <c r="H255" s="1" t="b">
        <v>1</v>
      </c>
      <c r="I255" s="1">
        <v>7.0</v>
      </c>
      <c r="J255" s="7" t="str">
        <f>vlookup(I255,Cats!$A:$B,2,false)</f>
        <v>X</v>
      </c>
    </row>
    <row r="256">
      <c r="A256" s="1">
        <v>137265.0</v>
      </c>
      <c r="B256" s="1">
        <v>473.0</v>
      </c>
      <c r="C256" s="1">
        <v>4.0</v>
      </c>
      <c r="D256" s="1" t="s">
        <v>70</v>
      </c>
      <c r="E256" s="1">
        <v>27.0</v>
      </c>
      <c r="F256" s="7" t="str">
        <f>vlookup(E256,Teams!A:B,2,false)</f>
        <v>Middleton</v>
      </c>
      <c r="G256" s="1" t="b">
        <v>1</v>
      </c>
      <c r="H256" s="1" t="b">
        <v>0</v>
      </c>
      <c r="I256" s="1">
        <v>8.0</v>
      </c>
      <c r="J256" s="7" t="str">
        <f>vlookup(I256,Cats!$A:$B,2,false)</f>
        <v>M</v>
      </c>
    </row>
    <row r="257">
      <c r="A257" s="1">
        <v>137266.0</v>
      </c>
      <c r="B257" s="1">
        <v>473.0</v>
      </c>
      <c r="C257" s="1">
        <v>0.0</v>
      </c>
      <c r="D257" s="1" t="s">
        <v>32</v>
      </c>
      <c r="E257" s="1">
        <v>34.0</v>
      </c>
      <c r="F257" s="7" t="str">
        <f>vlookup(E257,Teams!A:B,2,false)</f>
        <v>Niskayuna</v>
      </c>
      <c r="G257" s="1" t="b">
        <v>0</v>
      </c>
      <c r="H257" s="1" t="b">
        <v>1</v>
      </c>
      <c r="I257" s="1">
        <v>8.0</v>
      </c>
      <c r="J257" s="7" t="str">
        <f>vlookup(I257,Cats!$A:$B,2,false)</f>
        <v>M</v>
      </c>
    </row>
    <row r="258">
      <c r="A258" s="1">
        <v>137267.0</v>
      </c>
      <c r="B258" s="1">
        <v>473.0</v>
      </c>
      <c r="C258" s="1">
        <v>4.0</v>
      </c>
      <c r="D258" s="1" t="s">
        <v>70</v>
      </c>
      <c r="E258" s="1">
        <v>27.0</v>
      </c>
      <c r="F258" s="7" t="str">
        <f>vlookup(E258,Teams!A:B,2,false)</f>
        <v>Middleton</v>
      </c>
      <c r="G258" s="1" t="b">
        <v>1</v>
      </c>
      <c r="H258" s="1" t="b">
        <v>0</v>
      </c>
      <c r="I258" s="1">
        <v>9.0</v>
      </c>
      <c r="J258" s="7" t="str">
        <f>vlookup(I258,Cats!$A:$B,2,false)</f>
        <v>C</v>
      </c>
    </row>
    <row r="259">
      <c r="A259" s="1">
        <v>137268.0</v>
      </c>
      <c r="B259" s="1">
        <v>473.0</v>
      </c>
      <c r="C259" s="1">
        <v>0.0</v>
      </c>
      <c r="D259" s="1" t="s">
        <v>32</v>
      </c>
      <c r="E259" s="1">
        <v>34.0</v>
      </c>
      <c r="F259" s="7" t="str">
        <f>vlookup(E259,Teams!A:B,2,false)</f>
        <v>Niskayuna</v>
      </c>
      <c r="G259" s="1" t="b">
        <v>0</v>
      </c>
      <c r="H259" s="1" t="b">
        <v>1</v>
      </c>
      <c r="I259" s="1">
        <v>9.0</v>
      </c>
      <c r="J259" s="7" t="str">
        <f>vlookup(I259,Cats!$A:$B,2,false)</f>
        <v>C</v>
      </c>
    </row>
    <row r="260">
      <c r="A260" s="1">
        <v>137269.0</v>
      </c>
      <c r="B260" s="1">
        <v>473.0</v>
      </c>
      <c r="C260" s="1">
        <v>14.0</v>
      </c>
      <c r="D260" s="1" t="s">
        <v>73</v>
      </c>
      <c r="E260" s="1">
        <v>27.0</v>
      </c>
      <c r="F260" s="7" t="str">
        <f>vlookup(E260,Teams!A:B,2,false)</f>
        <v>Middleton</v>
      </c>
      <c r="G260" s="1" t="b">
        <v>1</v>
      </c>
      <c r="H260" s="1" t="b">
        <v>0</v>
      </c>
      <c r="I260" s="1">
        <v>10.0</v>
      </c>
      <c r="J260" s="7" t="str">
        <f>vlookup(I260,Cats!$A:$B,2,false)</f>
        <v>E</v>
      </c>
    </row>
    <row r="261">
      <c r="A261" s="1">
        <v>137270.0</v>
      </c>
      <c r="B261" s="1">
        <v>473.0</v>
      </c>
      <c r="C261" s="1">
        <v>0.0</v>
      </c>
      <c r="D261" s="1" t="s">
        <v>32</v>
      </c>
      <c r="E261" s="1">
        <v>34.0</v>
      </c>
      <c r="F261" s="7" t="str">
        <f>vlookup(E261,Teams!A:B,2,false)</f>
        <v>Niskayuna</v>
      </c>
      <c r="G261" s="1" t="b">
        <v>0</v>
      </c>
      <c r="H261" s="1" t="b">
        <v>1</v>
      </c>
      <c r="I261" s="1">
        <v>10.0</v>
      </c>
      <c r="J261" s="7" t="str">
        <f>vlookup(I261,Cats!$A:$B,2,false)</f>
        <v>E</v>
      </c>
    </row>
    <row r="262">
      <c r="A262" s="1">
        <v>137271.0</v>
      </c>
      <c r="B262" s="1">
        <v>473.0</v>
      </c>
      <c r="C262" s="1">
        <v>-4.0</v>
      </c>
      <c r="D262" s="1" t="s">
        <v>73</v>
      </c>
      <c r="E262" s="1">
        <v>27.0</v>
      </c>
      <c r="F262" s="7" t="str">
        <f>vlookup(E262,Teams!A:B,2,false)</f>
        <v>Middleton</v>
      </c>
      <c r="G262" s="1" t="b">
        <v>1</v>
      </c>
      <c r="H262" s="1" t="b">
        <v>0</v>
      </c>
      <c r="I262" s="1">
        <v>11.0</v>
      </c>
      <c r="J262" s="7" t="str">
        <f>vlookup(I262,Cats!$A:$B,2,false)</f>
        <v>B</v>
      </c>
    </row>
    <row r="263">
      <c r="A263" s="1">
        <v>137272.0</v>
      </c>
      <c r="B263" s="1">
        <v>473.0</v>
      </c>
      <c r="C263" s="1">
        <v>14.0</v>
      </c>
      <c r="D263" s="1" t="s">
        <v>74</v>
      </c>
      <c r="E263" s="1">
        <v>34.0</v>
      </c>
      <c r="F263" s="7" t="str">
        <f>vlookup(E263,Teams!A:B,2,false)</f>
        <v>Niskayuna</v>
      </c>
      <c r="G263" s="1" t="b">
        <v>0</v>
      </c>
      <c r="H263" s="1" t="b">
        <v>0</v>
      </c>
      <c r="I263" s="1">
        <v>11.0</v>
      </c>
      <c r="J263" s="7" t="str">
        <f>vlookup(I263,Cats!$A:$B,2,false)</f>
        <v>B</v>
      </c>
    </row>
    <row r="264">
      <c r="A264" s="1">
        <v>137273.0</v>
      </c>
      <c r="B264" s="1">
        <v>473.0</v>
      </c>
      <c r="C264" s="1">
        <v>0.0</v>
      </c>
      <c r="D264" s="1" t="s">
        <v>32</v>
      </c>
      <c r="E264" s="1">
        <v>27.0</v>
      </c>
      <c r="F264" s="7" t="str">
        <f>vlookup(E264,Teams!A:B,2,false)</f>
        <v>Middleton</v>
      </c>
      <c r="G264" s="1" t="b">
        <v>1</v>
      </c>
      <c r="H264" s="1" t="b">
        <v>1</v>
      </c>
      <c r="I264" s="1">
        <v>12.0</v>
      </c>
      <c r="J264" s="7" t="str">
        <f>vlookup(I264,Cats!$A:$B,2,false)</f>
        <v>P</v>
      </c>
    </row>
    <row r="265">
      <c r="A265" s="1">
        <v>137274.0</v>
      </c>
      <c r="B265" s="1">
        <v>473.0</v>
      </c>
      <c r="C265" s="1">
        <v>4.0</v>
      </c>
      <c r="D265" s="1" t="s">
        <v>76</v>
      </c>
      <c r="E265" s="1">
        <v>34.0</v>
      </c>
      <c r="F265" s="7" t="str">
        <f>vlookup(E265,Teams!A:B,2,false)</f>
        <v>Niskayuna</v>
      </c>
      <c r="G265" s="1" t="b">
        <v>0</v>
      </c>
      <c r="H265" s="1" t="b">
        <v>0</v>
      </c>
      <c r="I265" s="1">
        <v>12.0</v>
      </c>
      <c r="J265" s="7" t="str">
        <f>vlookup(I265,Cats!$A:$B,2,false)</f>
        <v>P</v>
      </c>
    </row>
    <row r="266">
      <c r="A266" s="1">
        <v>137275.0</v>
      </c>
      <c r="B266" s="1">
        <v>473.0</v>
      </c>
      <c r="C266" s="1">
        <v>4.0</v>
      </c>
      <c r="D266" s="1" t="s">
        <v>70</v>
      </c>
      <c r="E266" s="1">
        <v>27.0</v>
      </c>
      <c r="F266" s="7" t="str">
        <f>vlookup(E266,Teams!A:B,2,false)</f>
        <v>Middleton</v>
      </c>
      <c r="G266" s="1" t="b">
        <v>1</v>
      </c>
      <c r="H266" s="1" t="b">
        <v>0</v>
      </c>
      <c r="I266" s="1">
        <v>13.0</v>
      </c>
      <c r="J266" s="7" t="str">
        <f>vlookup(I266,Cats!$A:$B,2,false)</f>
        <v>X</v>
      </c>
    </row>
    <row r="267">
      <c r="A267" s="1">
        <v>137276.0</v>
      </c>
      <c r="B267" s="1">
        <v>473.0</v>
      </c>
      <c r="C267" s="1">
        <v>0.0</v>
      </c>
      <c r="D267" s="1" t="s">
        <v>32</v>
      </c>
      <c r="E267" s="1">
        <v>34.0</v>
      </c>
      <c r="F267" s="7" t="str">
        <f>vlookup(E267,Teams!A:B,2,false)</f>
        <v>Niskayuna</v>
      </c>
      <c r="G267" s="1" t="b">
        <v>0</v>
      </c>
      <c r="H267" s="1" t="b">
        <v>1</v>
      </c>
      <c r="I267" s="1">
        <v>13.0</v>
      </c>
      <c r="J267" s="7" t="str">
        <f>vlookup(I267,Cats!$A:$B,2,false)</f>
        <v>X</v>
      </c>
    </row>
    <row r="268">
      <c r="A268" s="1">
        <v>137277.0</v>
      </c>
      <c r="B268" s="1">
        <v>473.0</v>
      </c>
      <c r="C268" s="1">
        <v>14.0</v>
      </c>
      <c r="D268" s="1" t="s">
        <v>70</v>
      </c>
      <c r="E268" s="1">
        <v>27.0</v>
      </c>
      <c r="F268" s="7" t="str">
        <f>vlookup(E268,Teams!A:B,2,false)</f>
        <v>Middleton</v>
      </c>
      <c r="G268" s="1" t="b">
        <v>1</v>
      </c>
      <c r="H268" s="1" t="b">
        <v>0</v>
      </c>
      <c r="I268" s="1">
        <v>14.0</v>
      </c>
      <c r="J268" s="7" t="str">
        <f>vlookup(I268,Cats!$A:$B,2,false)</f>
        <v>M</v>
      </c>
    </row>
    <row r="269">
      <c r="A269" s="1">
        <v>137278.0</v>
      </c>
      <c r="B269" s="1">
        <v>473.0</v>
      </c>
      <c r="C269" s="1">
        <v>0.0</v>
      </c>
      <c r="D269" s="1" t="s">
        <v>71</v>
      </c>
      <c r="E269" s="1">
        <v>34.0</v>
      </c>
      <c r="F269" s="7" t="str">
        <f>vlookup(E269,Teams!A:B,2,false)</f>
        <v>Niskayuna</v>
      </c>
      <c r="G269" s="1" t="b">
        <v>0</v>
      </c>
      <c r="H269" s="1" t="b">
        <v>0</v>
      </c>
      <c r="I269" s="1">
        <v>14.0</v>
      </c>
      <c r="J269" s="7" t="str">
        <f>vlookup(I269,Cats!$A:$B,2,false)</f>
        <v>M</v>
      </c>
    </row>
    <row r="270">
      <c r="A270" s="1">
        <v>137279.0</v>
      </c>
      <c r="B270" s="1">
        <v>473.0</v>
      </c>
      <c r="C270" s="1">
        <v>0.0</v>
      </c>
      <c r="D270" s="1" t="s">
        <v>70</v>
      </c>
      <c r="E270" s="1">
        <v>27.0</v>
      </c>
      <c r="F270" s="7" t="str">
        <f>vlookup(E270,Teams!A:B,2,false)</f>
        <v>Middleton</v>
      </c>
      <c r="G270" s="1" t="b">
        <v>1</v>
      </c>
      <c r="H270" s="1" t="b">
        <v>0</v>
      </c>
      <c r="I270" s="1">
        <v>15.0</v>
      </c>
      <c r="J270" s="7" t="str">
        <f>vlookup(I270,Cats!$A:$B,2,false)</f>
        <v>C</v>
      </c>
    </row>
    <row r="271">
      <c r="A271" s="1">
        <v>137280.0</v>
      </c>
      <c r="B271" s="1">
        <v>473.0</v>
      </c>
      <c r="C271" s="1">
        <v>0.0</v>
      </c>
      <c r="D271" s="1" t="s">
        <v>71</v>
      </c>
      <c r="E271" s="1">
        <v>34.0</v>
      </c>
      <c r="F271" s="7" t="str">
        <f>vlookup(E271,Teams!A:B,2,false)</f>
        <v>Niskayuna</v>
      </c>
      <c r="G271" s="1" t="b">
        <v>0</v>
      </c>
      <c r="H271" s="1" t="b">
        <v>0</v>
      </c>
      <c r="I271" s="1">
        <v>15.0</v>
      </c>
      <c r="J271" s="7" t="str">
        <f>vlookup(I271,Cats!$A:$B,2,false)</f>
        <v>C</v>
      </c>
    </row>
    <row r="272">
      <c r="A272" s="1">
        <v>137281.0</v>
      </c>
      <c r="B272" s="1">
        <v>473.0</v>
      </c>
      <c r="C272" s="1">
        <v>0.0</v>
      </c>
      <c r="D272" s="1" t="s">
        <v>70</v>
      </c>
      <c r="E272" s="1">
        <v>27.0</v>
      </c>
      <c r="F272" s="7" t="str">
        <f>vlookup(E272,Teams!A:B,2,false)</f>
        <v>Middleton</v>
      </c>
      <c r="G272" s="1" t="b">
        <v>1</v>
      </c>
      <c r="H272" s="1" t="b">
        <v>0</v>
      </c>
      <c r="I272" s="1">
        <v>16.0</v>
      </c>
      <c r="J272" s="7" t="str">
        <f>vlookup(I272,Cats!$A:$B,2,false)</f>
        <v>E</v>
      </c>
    </row>
    <row r="273">
      <c r="A273" s="1">
        <v>137282.0</v>
      </c>
      <c r="B273" s="1">
        <v>473.0</v>
      </c>
      <c r="C273" s="1">
        <v>0.0</v>
      </c>
      <c r="D273" s="1" t="s">
        <v>71</v>
      </c>
      <c r="E273" s="1">
        <v>34.0</v>
      </c>
      <c r="F273" s="7" t="str">
        <f>vlookup(E273,Teams!A:B,2,false)</f>
        <v>Niskayuna</v>
      </c>
      <c r="G273" s="1" t="b">
        <v>0</v>
      </c>
      <c r="H273" s="1" t="b">
        <v>0</v>
      </c>
      <c r="I273" s="1">
        <v>16.0</v>
      </c>
      <c r="J273" s="7" t="str">
        <f>vlookup(I273,Cats!$A:$B,2,false)</f>
        <v>E</v>
      </c>
    </row>
    <row r="274">
      <c r="A274" s="1">
        <v>137283.0</v>
      </c>
      <c r="B274" s="1">
        <v>473.0</v>
      </c>
      <c r="C274" s="1">
        <v>14.0</v>
      </c>
      <c r="D274" s="1" t="s">
        <v>72</v>
      </c>
      <c r="E274" s="1">
        <v>27.0</v>
      </c>
      <c r="F274" s="7" t="str">
        <f>vlookup(E274,Teams!A:B,2,false)</f>
        <v>Middleton</v>
      </c>
      <c r="G274" s="1" t="b">
        <v>1</v>
      </c>
      <c r="H274" s="1" t="b">
        <v>0</v>
      </c>
      <c r="I274" s="1">
        <v>17.0</v>
      </c>
      <c r="J274" s="7" t="str">
        <f>vlookup(I274,Cats!$A:$B,2,false)</f>
        <v>B</v>
      </c>
    </row>
    <row r="275">
      <c r="A275" s="1">
        <v>137284.0</v>
      </c>
      <c r="B275" s="1">
        <v>473.0</v>
      </c>
      <c r="C275" s="1">
        <v>0.0</v>
      </c>
      <c r="D275" s="1" t="s">
        <v>32</v>
      </c>
      <c r="E275" s="1">
        <v>34.0</v>
      </c>
      <c r="F275" s="7" t="str">
        <f>vlookup(E275,Teams!A:B,2,false)</f>
        <v>Niskayuna</v>
      </c>
      <c r="G275" s="1" t="b">
        <v>0</v>
      </c>
      <c r="H275" s="1" t="b">
        <v>1</v>
      </c>
      <c r="I275" s="1">
        <v>17.0</v>
      </c>
      <c r="J275" s="7" t="str">
        <f>vlookup(I275,Cats!$A:$B,2,false)</f>
        <v>B</v>
      </c>
    </row>
    <row r="276">
      <c r="A276" s="1">
        <v>137285.0</v>
      </c>
      <c r="B276" s="1">
        <v>473.0</v>
      </c>
      <c r="C276" s="1">
        <v>0.0</v>
      </c>
      <c r="D276" s="1" t="s">
        <v>32</v>
      </c>
      <c r="E276" s="1">
        <v>27.0</v>
      </c>
      <c r="F276" s="7" t="str">
        <f>vlookup(E276,Teams!A:B,2,false)</f>
        <v>Middleton</v>
      </c>
      <c r="G276" s="1" t="b">
        <v>1</v>
      </c>
      <c r="H276" s="1" t="b">
        <v>1</v>
      </c>
      <c r="I276" s="1">
        <v>18.0</v>
      </c>
      <c r="J276" s="7" t="str">
        <f>vlookup(I276,Cats!$A:$B,2,false)</f>
        <v>P</v>
      </c>
    </row>
    <row r="277">
      <c r="A277" s="1">
        <v>137286.0</v>
      </c>
      <c r="B277" s="1">
        <v>473.0</v>
      </c>
      <c r="C277" s="1">
        <v>4.0</v>
      </c>
      <c r="D277" s="1" t="s">
        <v>71</v>
      </c>
      <c r="E277" s="1">
        <v>34.0</v>
      </c>
      <c r="F277" s="7" t="str">
        <f>vlookup(E277,Teams!A:B,2,false)</f>
        <v>Niskayuna</v>
      </c>
      <c r="G277" s="1" t="b">
        <v>0</v>
      </c>
      <c r="H277" s="1" t="b">
        <v>0</v>
      </c>
      <c r="I277" s="1">
        <v>18.0</v>
      </c>
      <c r="J277" s="7" t="str">
        <f>vlookup(I277,Cats!$A:$B,2,false)</f>
        <v>P</v>
      </c>
    </row>
    <row r="278">
      <c r="A278" s="1">
        <v>137287.0</v>
      </c>
      <c r="B278" s="1">
        <v>473.0</v>
      </c>
      <c r="C278" s="1">
        <v>4.0</v>
      </c>
      <c r="D278" s="1" t="s">
        <v>73</v>
      </c>
      <c r="E278" s="1">
        <v>27.0</v>
      </c>
      <c r="F278" s="7" t="str">
        <f>vlookup(E278,Teams!A:B,2,false)</f>
        <v>Middleton</v>
      </c>
      <c r="G278" s="1" t="b">
        <v>1</v>
      </c>
      <c r="H278" s="1" t="b">
        <v>0</v>
      </c>
      <c r="I278" s="1">
        <v>19.0</v>
      </c>
      <c r="J278" s="7" t="str">
        <f>vlookup(I278,Cats!$A:$B,2,false)</f>
        <v>X</v>
      </c>
    </row>
    <row r="279">
      <c r="A279" s="1">
        <v>137288.0</v>
      </c>
      <c r="B279" s="1">
        <v>473.0</v>
      </c>
      <c r="C279" s="1">
        <v>0.0</v>
      </c>
      <c r="D279" s="1" t="s">
        <v>32</v>
      </c>
      <c r="E279" s="1">
        <v>34.0</v>
      </c>
      <c r="F279" s="7" t="str">
        <f>vlookup(E279,Teams!A:B,2,false)</f>
        <v>Niskayuna</v>
      </c>
      <c r="G279" s="1" t="b">
        <v>0</v>
      </c>
      <c r="H279" s="1" t="b">
        <v>1</v>
      </c>
      <c r="I279" s="1">
        <v>19.0</v>
      </c>
      <c r="J279" s="7" t="str">
        <f>vlookup(I279,Cats!$A:$B,2,false)</f>
        <v>X</v>
      </c>
    </row>
    <row r="280">
      <c r="A280" s="1">
        <v>137289.0</v>
      </c>
      <c r="B280" s="1">
        <v>473.0</v>
      </c>
      <c r="C280" s="1">
        <v>0.0</v>
      </c>
      <c r="D280" s="1" t="s">
        <v>32</v>
      </c>
      <c r="E280" s="1">
        <v>27.0</v>
      </c>
      <c r="F280" s="7" t="str">
        <f>vlookup(E280,Teams!A:B,2,false)</f>
        <v>Middleton</v>
      </c>
      <c r="G280" s="1" t="b">
        <v>1</v>
      </c>
      <c r="H280" s="1" t="b">
        <v>1</v>
      </c>
      <c r="I280" s="1">
        <v>20.0</v>
      </c>
      <c r="J280" s="7" t="str">
        <f>vlookup(I280,Cats!$A:$B,2,false)</f>
        <v>M</v>
      </c>
    </row>
    <row r="281">
      <c r="A281" s="1">
        <v>137290.0</v>
      </c>
      <c r="B281" s="1">
        <v>473.0</v>
      </c>
      <c r="C281" s="1">
        <v>14.0</v>
      </c>
      <c r="D281" s="1" t="s">
        <v>77</v>
      </c>
      <c r="E281" s="1">
        <v>34.0</v>
      </c>
      <c r="F281" s="7" t="str">
        <f>vlookup(E281,Teams!A:B,2,false)</f>
        <v>Niskayuna</v>
      </c>
      <c r="G281" s="1" t="b">
        <v>0</v>
      </c>
      <c r="H281" s="1" t="b">
        <v>0</v>
      </c>
      <c r="I281" s="1">
        <v>20.0</v>
      </c>
      <c r="J281" s="7" t="str">
        <f>vlookup(I281,Cats!$A:$B,2,false)</f>
        <v>M</v>
      </c>
    </row>
    <row r="282">
      <c r="A282" s="1">
        <v>137291.0</v>
      </c>
      <c r="B282" s="1">
        <v>473.0</v>
      </c>
      <c r="C282" s="1">
        <v>14.0</v>
      </c>
      <c r="D282" s="1" t="s">
        <v>70</v>
      </c>
      <c r="E282" s="1">
        <v>27.0</v>
      </c>
      <c r="F282" s="7" t="str">
        <f>vlookup(E282,Teams!A:B,2,false)</f>
        <v>Middleton</v>
      </c>
      <c r="G282" s="1" t="b">
        <v>1</v>
      </c>
      <c r="H282" s="1" t="b">
        <v>0</v>
      </c>
      <c r="I282" s="1">
        <v>21.0</v>
      </c>
      <c r="J282" s="7" t="str">
        <f>vlookup(I282,Cats!$A:$B,2,false)</f>
        <v>C</v>
      </c>
    </row>
    <row r="283">
      <c r="A283" s="1">
        <v>137292.0</v>
      </c>
      <c r="B283" s="1">
        <v>473.0</v>
      </c>
      <c r="C283" s="1">
        <v>0.0</v>
      </c>
      <c r="D283" s="1" t="s">
        <v>32</v>
      </c>
      <c r="E283" s="1">
        <v>34.0</v>
      </c>
      <c r="F283" s="7" t="str">
        <f>vlookup(E283,Teams!A:B,2,false)</f>
        <v>Niskayuna</v>
      </c>
      <c r="G283" s="1" t="b">
        <v>0</v>
      </c>
      <c r="H283" s="1" t="b">
        <v>1</v>
      </c>
      <c r="I283" s="1">
        <v>21.0</v>
      </c>
      <c r="J283" s="7" t="str">
        <f>vlookup(I283,Cats!$A:$B,2,false)</f>
        <v>C</v>
      </c>
    </row>
    <row r="284">
      <c r="A284" s="1">
        <v>137293.0</v>
      </c>
      <c r="B284" s="1">
        <v>473.0</v>
      </c>
      <c r="C284" s="1">
        <v>0.0</v>
      </c>
      <c r="D284" s="1" t="s">
        <v>73</v>
      </c>
      <c r="E284" s="1">
        <v>27.0</v>
      </c>
      <c r="F284" s="7" t="str">
        <f>vlookup(E284,Teams!A:B,2,false)</f>
        <v>Middleton</v>
      </c>
      <c r="G284" s="1" t="b">
        <v>1</v>
      </c>
      <c r="H284" s="1" t="b">
        <v>0</v>
      </c>
      <c r="I284" s="1">
        <v>22.0</v>
      </c>
      <c r="J284" s="7" t="str">
        <f>vlookup(I284,Cats!$A:$B,2,false)</f>
        <v>E</v>
      </c>
    </row>
    <row r="285">
      <c r="A285" s="1">
        <v>137294.0</v>
      </c>
      <c r="B285" s="1">
        <v>473.0</v>
      </c>
      <c r="C285" s="1">
        <v>0.0</v>
      </c>
      <c r="D285" s="1" t="s">
        <v>71</v>
      </c>
      <c r="E285" s="1">
        <v>34.0</v>
      </c>
      <c r="F285" s="7" t="str">
        <f>vlookup(E285,Teams!A:B,2,false)</f>
        <v>Niskayuna</v>
      </c>
      <c r="G285" s="1" t="b">
        <v>0</v>
      </c>
      <c r="H285" s="1" t="b">
        <v>0</v>
      </c>
      <c r="I285" s="1">
        <v>22.0</v>
      </c>
      <c r="J285" s="7" t="str">
        <f>vlookup(I285,Cats!$A:$B,2,false)</f>
        <v>E</v>
      </c>
    </row>
    <row r="286">
      <c r="A286" s="1">
        <v>137295.0</v>
      </c>
      <c r="B286" s="1">
        <v>473.0</v>
      </c>
      <c r="C286" s="1">
        <v>0.0</v>
      </c>
      <c r="D286" s="1" t="s">
        <v>32</v>
      </c>
      <c r="E286" s="1">
        <v>27.0</v>
      </c>
      <c r="F286" s="7" t="str">
        <f>vlookup(E286,Teams!A:B,2,false)</f>
        <v>Middleton</v>
      </c>
      <c r="G286" s="1" t="b">
        <v>1</v>
      </c>
      <c r="H286" s="1" t="b">
        <v>1</v>
      </c>
      <c r="I286" s="1">
        <v>23.0</v>
      </c>
      <c r="J286" s="7" t="str">
        <f>vlookup(I286,Cats!$A:$B,2,false)</f>
        <v>B</v>
      </c>
    </row>
    <row r="287">
      <c r="A287" s="1">
        <v>137296.0</v>
      </c>
      <c r="B287" s="1">
        <v>473.0</v>
      </c>
      <c r="C287" s="1">
        <v>14.0</v>
      </c>
      <c r="D287" s="1" t="s">
        <v>77</v>
      </c>
      <c r="E287" s="1">
        <v>34.0</v>
      </c>
      <c r="F287" s="7" t="str">
        <f>vlookup(E287,Teams!A:B,2,false)</f>
        <v>Niskayuna</v>
      </c>
      <c r="G287" s="1" t="b">
        <v>0</v>
      </c>
      <c r="H287" s="1" t="b">
        <v>0</v>
      </c>
      <c r="I287" s="1">
        <v>23.0</v>
      </c>
      <c r="J287" s="7" t="str">
        <f>vlookup(I287,Cats!$A:$B,2,false)</f>
        <v>B</v>
      </c>
    </row>
    <row r="288">
      <c r="A288" s="1">
        <v>137297.0</v>
      </c>
      <c r="B288" s="1">
        <v>473.0</v>
      </c>
      <c r="C288" s="1">
        <v>0.0</v>
      </c>
      <c r="D288" s="1" t="s">
        <v>73</v>
      </c>
      <c r="E288" s="1">
        <v>27.0</v>
      </c>
      <c r="F288" s="7" t="str">
        <f>vlookup(E288,Teams!A:B,2,false)</f>
        <v>Middleton</v>
      </c>
      <c r="G288" s="1" t="b">
        <v>1</v>
      </c>
      <c r="H288" s="1" t="b">
        <v>0</v>
      </c>
      <c r="I288" s="1">
        <v>24.0</v>
      </c>
      <c r="J288" s="7" t="str">
        <f>vlookup(I288,Cats!$A:$B,2,false)</f>
        <v>P</v>
      </c>
    </row>
    <row r="289">
      <c r="A289" s="1">
        <v>137298.0</v>
      </c>
      <c r="B289" s="1">
        <v>473.0</v>
      </c>
      <c r="C289" s="1">
        <v>0.0</v>
      </c>
      <c r="D289" s="1" t="s">
        <v>76</v>
      </c>
      <c r="E289" s="1">
        <v>34.0</v>
      </c>
      <c r="F289" s="7" t="str">
        <f>vlookup(E289,Teams!A:B,2,false)</f>
        <v>Niskayuna</v>
      </c>
      <c r="G289" s="1" t="b">
        <v>0</v>
      </c>
      <c r="H289" s="1" t="b">
        <v>0</v>
      </c>
      <c r="I289" s="1">
        <v>24.0</v>
      </c>
      <c r="J289" s="7" t="str">
        <f>vlookup(I289,Cats!$A:$B,2,false)</f>
        <v>P</v>
      </c>
    </row>
    <row r="290">
      <c r="A290" s="1">
        <v>137299.0</v>
      </c>
      <c r="B290" s="1">
        <v>474.0</v>
      </c>
      <c r="C290" s="1">
        <v>0.0</v>
      </c>
      <c r="D290" s="1" t="s">
        <v>78</v>
      </c>
      <c r="E290" s="1">
        <v>22.0</v>
      </c>
      <c r="F290" s="7" t="str">
        <f>vlookup(E290,Teams!A:B,2,false)</f>
        <v>Ladue</v>
      </c>
      <c r="G290" s="1" t="b">
        <v>1</v>
      </c>
      <c r="H290" s="1" t="b">
        <v>0</v>
      </c>
      <c r="I290" s="1">
        <v>1.0</v>
      </c>
      <c r="J290" s="7" t="str">
        <f>vlookup(I290,Cats!$A:$B,2,false)</f>
        <v>X</v>
      </c>
    </row>
    <row r="291">
      <c r="A291" s="1">
        <v>137300.0</v>
      </c>
      <c r="B291" s="1">
        <v>474.0</v>
      </c>
      <c r="C291" s="1">
        <v>14.0</v>
      </c>
      <c r="D291" s="1" t="s">
        <v>79</v>
      </c>
      <c r="E291" s="1">
        <v>24.0</v>
      </c>
      <c r="F291" s="7" t="str">
        <f>vlookup(E291,Teams!A:B,2,false)</f>
        <v>Lexington A</v>
      </c>
      <c r="G291" s="1" t="b">
        <v>0</v>
      </c>
      <c r="H291" s="1" t="b">
        <v>0</v>
      </c>
      <c r="I291" s="1">
        <v>1.0</v>
      </c>
      <c r="J291" s="7" t="str">
        <f>vlookup(I291,Cats!$A:$B,2,false)</f>
        <v>X</v>
      </c>
    </row>
    <row r="292">
      <c r="A292" s="1">
        <v>137301.0</v>
      </c>
      <c r="B292" s="1">
        <v>474.0</v>
      </c>
      <c r="C292" s="1">
        <v>0.0</v>
      </c>
      <c r="D292" s="1" t="s">
        <v>32</v>
      </c>
      <c r="E292" s="1">
        <v>22.0</v>
      </c>
      <c r="F292" s="7" t="str">
        <f>vlookup(E292,Teams!A:B,2,false)</f>
        <v>Ladue</v>
      </c>
      <c r="G292" s="1" t="b">
        <v>1</v>
      </c>
      <c r="H292" s="1" t="b">
        <v>1</v>
      </c>
      <c r="I292" s="1">
        <v>2.0</v>
      </c>
      <c r="J292" s="7" t="str">
        <f>vlookup(I292,Cats!$A:$B,2,false)</f>
        <v>M</v>
      </c>
    </row>
    <row r="293">
      <c r="A293" s="1">
        <v>137302.0</v>
      </c>
      <c r="B293" s="1">
        <v>474.0</v>
      </c>
      <c r="C293" s="1">
        <v>14.0</v>
      </c>
      <c r="D293" s="1" t="s">
        <v>80</v>
      </c>
      <c r="E293" s="1">
        <v>24.0</v>
      </c>
      <c r="F293" s="7" t="str">
        <f>vlookup(E293,Teams!A:B,2,false)</f>
        <v>Lexington A</v>
      </c>
      <c r="G293" s="1" t="b">
        <v>0</v>
      </c>
      <c r="H293" s="1" t="b">
        <v>0</v>
      </c>
      <c r="I293" s="1">
        <v>2.0</v>
      </c>
      <c r="J293" s="7" t="str">
        <f>vlookup(I293,Cats!$A:$B,2,false)</f>
        <v>M</v>
      </c>
    </row>
    <row r="294">
      <c r="A294" s="1">
        <v>137303.0</v>
      </c>
      <c r="B294" s="1">
        <v>474.0</v>
      </c>
      <c r="C294" s="1">
        <v>14.0</v>
      </c>
      <c r="D294" s="1" t="s">
        <v>78</v>
      </c>
      <c r="E294" s="1">
        <v>22.0</v>
      </c>
      <c r="F294" s="7" t="str">
        <f>vlookup(E294,Teams!A:B,2,false)</f>
        <v>Ladue</v>
      </c>
      <c r="G294" s="1" t="b">
        <v>1</v>
      </c>
      <c r="H294" s="1" t="b">
        <v>0</v>
      </c>
      <c r="I294" s="1">
        <v>3.0</v>
      </c>
      <c r="J294" s="7" t="str">
        <f>vlookup(I294,Cats!$A:$B,2,false)</f>
        <v>C</v>
      </c>
    </row>
    <row r="295">
      <c r="A295" s="1">
        <v>137304.0</v>
      </c>
      <c r="B295" s="1">
        <v>474.0</v>
      </c>
      <c r="C295" s="1">
        <v>0.0</v>
      </c>
      <c r="D295" s="1" t="s">
        <v>32</v>
      </c>
      <c r="E295" s="1">
        <v>24.0</v>
      </c>
      <c r="F295" s="7" t="str">
        <f>vlookup(E295,Teams!A:B,2,false)</f>
        <v>Lexington A</v>
      </c>
      <c r="G295" s="1" t="b">
        <v>0</v>
      </c>
      <c r="H295" s="1" t="b">
        <v>1</v>
      </c>
      <c r="I295" s="1">
        <v>3.0</v>
      </c>
      <c r="J295" s="7" t="str">
        <f>vlookup(I295,Cats!$A:$B,2,false)</f>
        <v>C</v>
      </c>
    </row>
    <row r="296">
      <c r="A296" s="1">
        <v>137305.0</v>
      </c>
      <c r="B296" s="1">
        <v>474.0</v>
      </c>
      <c r="C296" s="1">
        <v>4.0</v>
      </c>
      <c r="D296" s="1" t="s">
        <v>81</v>
      </c>
      <c r="E296" s="1">
        <v>22.0</v>
      </c>
      <c r="F296" s="7" t="str">
        <f>vlookup(E296,Teams!A:B,2,false)</f>
        <v>Ladue</v>
      </c>
      <c r="G296" s="1" t="b">
        <v>1</v>
      </c>
      <c r="H296" s="1" t="b">
        <v>0</v>
      </c>
      <c r="I296" s="1">
        <v>4.0</v>
      </c>
      <c r="J296" s="7" t="str">
        <f>vlookup(I296,Cats!$A:$B,2,false)</f>
        <v>E</v>
      </c>
    </row>
    <row r="297">
      <c r="A297" s="1">
        <v>137306.0</v>
      </c>
      <c r="B297" s="1">
        <v>474.0</v>
      </c>
      <c r="C297" s="1">
        <v>-4.0</v>
      </c>
      <c r="D297" s="1" t="s">
        <v>79</v>
      </c>
      <c r="E297" s="1">
        <v>24.0</v>
      </c>
      <c r="F297" s="7" t="str">
        <f>vlookup(E297,Teams!A:B,2,false)</f>
        <v>Lexington A</v>
      </c>
      <c r="G297" s="1" t="b">
        <v>0</v>
      </c>
      <c r="H297" s="1" t="b">
        <v>0</v>
      </c>
      <c r="I297" s="1">
        <v>4.0</v>
      </c>
      <c r="J297" s="7" t="str">
        <f>vlookup(I297,Cats!$A:$B,2,false)</f>
        <v>E</v>
      </c>
    </row>
    <row r="298">
      <c r="A298" s="1">
        <v>137307.0</v>
      </c>
      <c r="B298" s="1">
        <v>474.0</v>
      </c>
      <c r="C298" s="1">
        <v>14.0</v>
      </c>
      <c r="D298" s="1" t="s">
        <v>82</v>
      </c>
      <c r="E298" s="1">
        <v>22.0</v>
      </c>
      <c r="F298" s="7" t="str">
        <f>vlookup(E298,Teams!A:B,2,false)</f>
        <v>Ladue</v>
      </c>
      <c r="G298" s="1" t="b">
        <v>1</v>
      </c>
      <c r="H298" s="1" t="b">
        <v>0</v>
      </c>
      <c r="I298" s="1">
        <v>5.0</v>
      </c>
      <c r="J298" s="7" t="str">
        <f>vlookup(I298,Cats!$A:$B,2,false)</f>
        <v>B</v>
      </c>
    </row>
    <row r="299">
      <c r="A299" s="1">
        <v>137308.0</v>
      </c>
      <c r="B299" s="1">
        <v>474.0</v>
      </c>
      <c r="C299" s="1">
        <v>0.0</v>
      </c>
      <c r="D299" s="1" t="s">
        <v>83</v>
      </c>
      <c r="E299" s="1">
        <v>24.0</v>
      </c>
      <c r="F299" s="7" t="str">
        <f>vlookup(E299,Teams!A:B,2,false)</f>
        <v>Lexington A</v>
      </c>
      <c r="G299" s="1" t="b">
        <v>0</v>
      </c>
      <c r="H299" s="1" t="b">
        <v>0</v>
      </c>
      <c r="I299" s="1">
        <v>5.0</v>
      </c>
      <c r="J299" s="7" t="str">
        <f>vlookup(I299,Cats!$A:$B,2,false)</f>
        <v>B</v>
      </c>
    </row>
    <row r="300">
      <c r="A300" s="1">
        <v>137309.0</v>
      </c>
      <c r="B300" s="1">
        <v>474.0</v>
      </c>
      <c r="C300" s="1">
        <v>0.0</v>
      </c>
      <c r="D300" s="1" t="s">
        <v>32</v>
      </c>
      <c r="E300" s="1">
        <v>22.0</v>
      </c>
      <c r="F300" s="7" t="str">
        <f>vlookup(E300,Teams!A:B,2,false)</f>
        <v>Ladue</v>
      </c>
      <c r="G300" s="1" t="b">
        <v>1</v>
      </c>
      <c r="H300" s="1" t="b">
        <v>1</v>
      </c>
      <c r="I300" s="1">
        <v>6.0</v>
      </c>
      <c r="J300" s="7" t="str">
        <f>vlookup(I300,Cats!$A:$B,2,false)</f>
        <v>P</v>
      </c>
    </row>
    <row r="301">
      <c r="A301" s="1">
        <v>137310.0</v>
      </c>
      <c r="B301" s="1">
        <v>474.0</v>
      </c>
      <c r="C301" s="1">
        <v>4.0</v>
      </c>
      <c r="D301" s="1" t="s">
        <v>83</v>
      </c>
      <c r="E301" s="1">
        <v>24.0</v>
      </c>
      <c r="F301" s="7" t="str">
        <f>vlookup(E301,Teams!A:B,2,false)</f>
        <v>Lexington A</v>
      </c>
      <c r="G301" s="1" t="b">
        <v>0</v>
      </c>
      <c r="H301" s="1" t="b">
        <v>0</v>
      </c>
      <c r="I301" s="1">
        <v>6.0</v>
      </c>
      <c r="J301" s="7" t="str">
        <f>vlookup(I301,Cats!$A:$B,2,false)</f>
        <v>P</v>
      </c>
    </row>
    <row r="302">
      <c r="A302" s="1">
        <v>137311.0</v>
      </c>
      <c r="B302" s="1">
        <v>474.0</v>
      </c>
      <c r="C302" s="1">
        <v>0.0</v>
      </c>
      <c r="D302" s="1" t="s">
        <v>32</v>
      </c>
      <c r="E302" s="1">
        <v>22.0</v>
      </c>
      <c r="F302" s="7" t="str">
        <f>vlookup(E302,Teams!A:B,2,false)</f>
        <v>Ladue</v>
      </c>
      <c r="G302" s="1" t="b">
        <v>1</v>
      </c>
      <c r="H302" s="1" t="b">
        <v>1</v>
      </c>
      <c r="I302" s="1">
        <v>7.0</v>
      </c>
      <c r="J302" s="7" t="str">
        <f>vlookup(I302,Cats!$A:$B,2,false)</f>
        <v>X</v>
      </c>
    </row>
    <row r="303">
      <c r="A303" s="1">
        <v>137312.0</v>
      </c>
      <c r="B303" s="1">
        <v>474.0</v>
      </c>
      <c r="C303" s="1">
        <v>14.0</v>
      </c>
      <c r="D303" s="1" t="s">
        <v>80</v>
      </c>
      <c r="E303" s="1">
        <v>24.0</v>
      </c>
      <c r="F303" s="7" t="str">
        <f>vlookup(E303,Teams!A:B,2,false)</f>
        <v>Lexington A</v>
      </c>
      <c r="G303" s="1" t="b">
        <v>0</v>
      </c>
      <c r="H303" s="1" t="b">
        <v>0</v>
      </c>
      <c r="I303" s="1">
        <v>7.0</v>
      </c>
      <c r="J303" s="7" t="str">
        <f>vlookup(I303,Cats!$A:$B,2,false)</f>
        <v>X</v>
      </c>
    </row>
    <row r="304">
      <c r="A304" s="1">
        <v>137313.0</v>
      </c>
      <c r="B304" s="1">
        <v>474.0</v>
      </c>
      <c r="C304" s="1">
        <v>14.0</v>
      </c>
      <c r="D304" s="1" t="s">
        <v>78</v>
      </c>
      <c r="E304" s="1">
        <v>22.0</v>
      </c>
      <c r="F304" s="7" t="str">
        <f>vlookup(E304,Teams!A:B,2,false)</f>
        <v>Ladue</v>
      </c>
      <c r="G304" s="1" t="b">
        <v>1</v>
      </c>
      <c r="H304" s="1" t="b">
        <v>0</v>
      </c>
      <c r="I304" s="1">
        <v>8.0</v>
      </c>
      <c r="J304" s="7" t="str">
        <f>vlookup(I304,Cats!$A:$B,2,false)</f>
        <v>M</v>
      </c>
    </row>
    <row r="305">
      <c r="A305" s="1">
        <v>137314.0</v>
      </c>
      <c r="B305" s="1">
        <v>474.0</v>
      </c>
      <c r="C305" s="1">
        <v>0.0</v>
      </c>
      <c r="D305" s="1" t="s">
        <v>32</v>
      </c>
      <c r="E305" s="1">
        <v>24.0</v>
      </c>
      <c r="F305" s="7" t="str">
        <f>vlookup(E305,Teams!A:B,2,false)</f>
        <v>Lexington A</v>
      </c>
      <c r="G305" s="1" t="b">
        <v>0</v>
      </c>
      <c r="H305" s="1" t="b">
        <v>1</v>
      </c>
      <c r="I305" s="1">
        <v>8.0</v>
      </c>
      <c r="J305" s="7" t="str">
        <f>vlookup(I305,Cats!$A:$B,2,false)</f>
        <v>M</v>
      </c>
    </row>
    <row r="306">
      <c r="A306" s="1">
        <v>137315.0</v>
      </c>
      <c r="B306" s="1">
        <v>474.0</v>
      </c>
      <c r="C306" s="1">
        <v>4.0</v>
      </c>
      <c r="D306" s="1" t="s">
        <v>82</v>
      </c>
      <c r="E306" s="1">
        <v>22.0</v>
      </c>
      <c r="F306" s="7" t="str">
        <f>vlookup(E306,Teams!A:B,2,false)</f>
        <v>Ladue</v>
      </c>
      <c r="G306" s="1" t="b">
        <v>1</v>
      </c>
      <c r="H306" s="1" t="b">
        <v>0</v>
      </c>
      <c r="I306" s="1">
        <v>9.0</v>
      </c>
      <c r="J306" s="7" t="str">
        <f>vlookup(I306,Cats!$A:$B,2,false)</f>
        <v>C</v>
      </c>
    </row>
    <row r="307">
      <c r="A307" s="1">
        <v>137316.0</v>
      </c>
      <c r="B307" s="1">
        <v>474.0</v>
      </c>
      <c r="C307" s="1">
        <v>0.0</v>
      </c>
      <c r="D307" s="1" t="s">
        <v>32</v>
      </c>
      <c r="E307" s="1">
        <v>24.0</v>
      </c>
      <c r="F307" s="7" t="str">
        <f>vlookup(E307,Teams!A:B,2,false)</f>
        <v>Lexington A</v>
      </c>
      <c r="G307" s="1" t="b">
        <v>0</v>
      </c>
      <c r="H307" s="1" t="b">
        <v>1</v>
      </c>
      <c r="I307" s="1">
        <v>9.0</v>
      </c>
      <c r="J307" s="7" t="str">
        <f>vlookup(I307,Cats!$A:$B,2,false)</f>
        <v>C</v>
      </c>
    </row>
    <row r="308">
      <c r="A308" s="1">
        <v>137317.0</v>
      </c>
      <c r="B308" s="1">
        <v>474.0</v>
      </c>
      <c r="C308" s="1">
        <v>4.0</v>
      </c>
      <c r="D308" s="1" t="s">
        <v>82</v>
      </c>
      <c r="E308" s="1">
        <v>22.0</v>
      </c>
      <c r="F308" s="7" t="str">
        <f>vlookup(E308,Teams!A:B,2,false)</f>
        <v>Ladue</v>
      </c>
      <c r="G308" s="1" t="b">
        <v>1</v>
      </c>
      <c r="H308" s="1" t="b">
        <v>0</v>
      </c>
      <c r="I308" s="1">
        <v>10.0</v>
      </c>
      <c r="J308" s="7" t="str">
        <f>vlookup(I308,Cats!$A:$B,2,false)</f>
        <v>E</v>
      </c>
    </row>
    <row r="309">
      <c r="A309" s="1">
        <v>137318.0</v>
      </c>
      <c r="B309" s="1">
        <v>474.0</v>
      </c>
      <c r="C309" s="1">
        <v>0.0</v>
      </c>
      <c r="D309" s="1" t="s">
        <v>32</v>
      </c>
      <c r="E309" s="1">
        <v>24.0</v>
      </c>
      <c r="F309" s="7" t="str">
        <f>vlookup(E309,Teams!A:B,2,false)</f>
        <v>Lexington A</v>
      </c>
      <c r="G309" s="1" t="b">
        <v>0</v>
      </c>
      <c r="H309" s="1" t="b">
        <v>1</v>
      </c>
      <c r="I309" s="1">
        <v>10.0</v>
      </c>
      <c r="J309" s="7" t="str">
        <f>vlookup(I309,Cats!$A:$B,2,false)</f>
        <v>E</v>
      </c>
    </row>
    <row r="310">
      <c r="A310" s="1">
        <v>137319.0</v>
      </c>
      <c r="B310" s="1">
        <v>474.0</v>
      </c>
      <c r="C310" s="1">
        <v>0.0</v>
      </c>
      <c r="D310" s="1" t="s">
        <v>32</v>
      </c>
      <c r="E310" s="1">
        <v>22.0</v>
      </c>
      <c r="F310" s="7" t="str">
        <f>vlookup(E310,Teams!A:B,2,false)</f>
        <v>Ladue</v>
      </c>
      <c r="G310" s="1" t="b">
        <v>1</v>
      </c>
      <c r="H310" s="1" t="b">
        <v>1</v>
      </c>
      <c r="I310" s="1">
        <v>11.0</v>
      </c>
      <c r="J310" s="7" t="str">
        <f>vlookup(I310,Cats!$A:$B,2,false)</f>
        <v>B</v>
      </c>
    </row>
    <row r="311">
      <c r="A311" s="1">
        <v>137320.0</v>
      </c>
      <c r="B311" s="1">
        <v>474.0</v>
      </c>
      <c r="C311" s="1">
        <v>4.0</v>
      </c>
      <c r="D311" s="1" t="s">
        <v>80</v>
      </c>
      <c r="E311" s="1">
        <v>24.0</v>
      </c>
      <c r="F311" s="7" t="str">
        <f>vlookup(E311,Teams!A:B,2,false)</f>
        <v>Lexington A</v>
      </c>
      <c r="G311" s="1" t="b">
        <v>0</v>
      </c>
      <c r="H311" s="1" t="b">
        <v>0</v>
      </c>
      <c r="I311" s="1">
        <v>11.0</v>
      </c>
      <c r="J311" s="7" t="str">
        <f>vlookup(I311,Cats!$A:$B,2,false)</f>
        <v>B</v>
      </c>
    </row>
    <row r="312">
      <c r="A312" s="1">
        <v>137321.0</v>
      </c>
      <c r="B312" s="1">
        <v>474.0</v>
      </c>
      <c r="C312" s="1">
        <v>0.0</v>
      </c>
      <c r="D312" s="1" t="s">
        <v>32</v>
      </c>
      <c r="E312" s="1">
        <v>22.0</v>
      </c>
      <c r="F312" s="7" t="str">
        <f>vlookup(E312,Teams!A:B,2,false)</f>
        <v>Ladue</v>
      </c>
      <c r="G312" s="1" t="b">
        <v>1</v>
      </c>
      <c r="H312" s="1" t="b">
        <v>1</v>
      </c>
      <c r="I312" s="1">
        <v>12.0</v>
      </c>
      <c r="J312" s="7" t="str">
        <f>vlookup(I312,Cats!$A:$B,2,false)</f>
        <v>P</v>
      </c>
    </row>
    <row r="313">
      <c r="A313" s="1">
        <v>137322.0</v>
      </c>
      <c r="B313" s="1">
        <v>474.0</v>
      </c>
      <c r="C313" s="1">
        <v>14.0</v>
      </c>
      <c r="D313" s="1" t="s">
        <v>80</v>
      </c>
      <c r="E313" s="1">
        <v>24.0</v>
      </c>
      <c r="F313" s="7" t="str">
        <f>vlookup(E313,Teams!A:B,2,false)</f>
        <v>Lexington A</v>
      </c>
      <c r="G313" s="1" t="b">
        <v>0</v>
      </c>
      <c r="H313" s="1" t="b">
        <v>0</v>
      </c>
      <c r="I313" s="1">
        <v>12.0</v>
      </c>
      <c r="J313" s="7" t="str">
        <f>vlookup(I313,Cats!$A:$B,2,false)</f>
        <v>P</v>
      </c>
    </row>
    <row r="314">
      <c r="A314" s="1">
        <v>137323.0</v>
      </c>
      <c r="B314" s="1">
        <v>474.0</v>
      </c>
      <c r="C314" s="1">
        <v>0.0</v>
      </c>
      <c r="D314" s="1" t="s">
        <v>32</v>
      </c>
      <c r="E314" s="1">
        <v>22.0</v>
      </c>
      <c r="F314" s="7" t="str">
        <f>vlookup(E314,Teams!A:B,2,false)</f>
        <v>Ladue</v>
      </c>
      <c r="G314" s="1" t="b">
        <v>1</v>
      </c>
      <c r="H314" s="1" t="b">
        <v>1</v>
      </c>
      <c r="I314" s="1">
        <v>13.0</v>
      </c>
      <c r="J314" s="7" t="str">
        <f>vlookup(I314,Cats!$A:$B,2,false)</f>
        <v>X</v>
      </c>
    </row>
    <row r="315">
      <c r="A315" s="1">
        <v>137324.0</v>
      </c>
      <c r="B315" s="1">
        <v>474.0</v>
      </c>
      <c r="C315" s="1">
        <v>14.0</v>
      </c>
      <c r="D315" s="1" t="s">
        <v>83</v>
      </c>
      <c r="E315" s="1">
        <v>24.0</v>
      </c>
      <c r="F315" s="7" t="str">
        <f>vlookup(E315,Teams!A:B,2,false)</f>
        <v>Lexington A</v>
      </c>
      <c r="G315" s="1" t="b">
        <v>0</v>
      </c>
      <c r="H315" s="1" t="b">
        <v>0</v>
      </c>
      <c r="I315" s="1">
        <v>13.0</v>
      </c>
      <c r="J315" s="7" t="str">
        <f>vlookup(I315,Cats!$A:$B,2,false)</f>
        <v>X</v>
      </c>
    </row>
    <row r="316">
      <c r="A316" s="1">
        <v>137325.0</v>
      </c>
      <c r="B316" s="1">
        <v>474.0</v>
      </c>
      <c r="C316" s="1">
        <v>0.0</v>
      </c>
      <c r="D316" s="1" t="s">
        <v>32</v>
      </c>
      <c r="E316" s="1">
        <v>22.0</v>
      </c>
      <c r="F316" s="7" t="str">
        <f>vlookup(E316,Teams!A:B,2,false)</f>
        <v>Ladue</v>
      </c>
      <c r="G316" s="1" t="b">
        <v>1</v>
      </c>
      <c r="H316" s="1" t="b">
        <v>1</v>
      </c>
      <c r="I316" s="1">
        <v>14.0</v>
      </c>
      <c r="J316" s="7" t="str">
        <f>vlookup(I316,Cats!$A:$B,2,false)</f>
        <v>M</v>
      </c>
    </row>
    <row r="317">
      <c r="A317" s="1">
        <v>137326.0</v>
      </c>
      <c r="B317" s="1">
        <v>474.0</v>
      </c>
      <c r="C317" s="1">
        <v>14.0</v>
      </c>
      <c r="D317" s="1" t="s">
        <v>84</v>
      </c>
      <c r="E317" s="1">
        <v>24.0</v>
      </c>
      <c r="F317" s="7" t="str">
        <f>vlookup(E317,Teams!A:B,2,false)</f>
        <v>Lexington A</v>
      </c>
      <c r="G317" s="1" t="b">
        <v>0</v>
      </c>
      <c r="H317" s="1" t="b">
        <v>0</v>
      </c>
      <c r="I317" s="1">
        <v>14.0</v>
      </c>
      <c r="J317" s="7" t="str">
        <f>vlookup(I317,Cats!$A:$B,2,false)</f>
        <v>M</v>
      </c>
    </row>
    <row r="318">
      <c r="A318" s="1">
        <v>137327.0</v>
      </c>
      <c r="B318" s="1">
        <v>474.0</v>
      </c>
      <c r="C318" s="1">
        <v>14.0</v>
      </c>
      <c r="D318" s="1" t="s">
        <v>82</v>
      </c>
      <c r="E318" s="1">
        <v>22.0</v>
      </c>
      <c r="F318" s="7" t="str">
        <f>vlookup(E318,Teams!A:B,2,false)</f>
        <v>Ladue</v>
      </c>
      <c r="G318" s="1" t="b">
        <v>1</v>
      </c>
      <c r="H318" s="1" t="b">
        <v>0</v>
      </c>
      <c r="I318" s="1">
        <v>15.0</v>
      </c>
      <c r="J318" s="7" t="str">
        <f>vlookup(I318,Cats!$A:$B,2,false)</f>
        <v>C</v>
      </c>
    </row>
    <row r="319">
      <c r="A319" s="1">
        <v>137328.0</v>
      </c>
      <c r="B319" s="1">
        <v>474.0</v>
      </c>
      <c r="C319" s="1">
        <v>0.0</v>
      </c>
      <c r="D319" s="1" t="s">
        <v>32</v>
      </c>
      <c r="E319" s="1">
        <v>24.0</v>
      </c>
      <c r="F319" s="7" t="str">
        <f>vlookup(E319,Teams!A:B,2,false)</f>
        <v>Lexington A</v>
      </c>
      <c r="G319" s="1" t="b">
        <v>0</v>
      </c>
      <c r="H319" s="1" t="b">
        <v>1</v>
      </c>
      <c r="I319" s="1">
        <v>15.0</v>
      </c>
      <c r="J319" s="7" t="str">
        <f>vlookup(I319,Cats!$A:$B,2,false)</f>
        <v>C</v>
      </c>
    </row>
    <row r="320">
      <c r="A320" s="1">
        <v>137329.0</v>
      </c>
      <c r="B320" s="1">
        <v>474.0</v>
      </c>
      <c r="C320" s="1">
        <v>0.0</v>
      </c>
      <c r="D320" s="1" t="s">
        <v>32</v>
      </c>
      <c r="E320" s="1">
        <v>22.0</v>
      </c>
      <c r="F320" s="7" t="str">
        <f>vlookup(E320,Teams!A:B,2,false)</f>
        <v>Ladue</v>
      </c>
      <c r="G320" s="1" t="b">
        <v>1</v>
      </c>
      <c r="H320" s="1" t="b">
        <v>1</v>
      </c>
      <c r="I320" s="1">
        <v>16.0</v>
      </c>
      <c r="J320" s="7" t="str">
        <f>vlookup(I320,Cats!$A:$B,2,false)</f>
        <v>E</v>
      </c>
    </row>
    <row r="321">
      <c r="A321" s="1">
        <v>137330.0</v>
      </c>
      <c r="B321" s="1">
        <v>474.0</v>
      </c>
      <c r="C321" s="1">
        <v>4.0</v>
      </c>
      <c r="D321" s="1" t="s">
        <v>80</v>
      </c>
      <c r="E321" s="1">
        <v>24.0</v>
      </c>
      <c r="F321" s="7" t="str">
        <f>vlookup(E321,Teams!A:B,2,false)</f>
        <v>Lexington A</v>
      </c>
      <c r="G321" s="1" t="b">
        <v>0</v>
      </c>
      <c r="H321" s="1" t="b">
        <v>0</v>
      </c>
      <c r="I321" s="1">
        <v>16.0</v>
      </c>
      <c r="J321" s="7" t="str">
        <f>vlookup(I321,Cats!$A:$B,2,false)</f>
        <v>E</v>
      </c>
    </row>
    <row r="322">
      <c r="A322" s="1">
        <v>137331.0</v>
      </c>
      <c r="B322" s="1">
        <v>474.0</v>
      </c>
      <c r="C322" s="1">
        <v>14.0</v>
      </c>
      <c r="D322" s="1" t="s">
        <v>85</v>
      </c>
      <c r="E322" s="1">
        <v>22.0</v>
      </c>
      <c r="F322" s="7" t="str">
        <f>vlookup(E322,Teams!A:B,2,false)</f>
        <v>Ladue</v>
      </c>
      <c r="G322" s="1" t="b">
        <v>1</v>
      </c>
      <c r="H322" s="1" t="b">
        <v>0</v>
      </c>
      <c r="I322" s="1">
        <v>17.0</v>
      </c>
      <c r="J322" s="7" t="str">
        <f>vlookup(I322,Cats!$A:$B,2,false)</f>
        <v>B</v>
      </c>
    </row>
    <row r="323">
      <c r="A323" s="1">
        <v>137332.0</v>
      </c>
      <c r="B323" s="1">
        <v>474.0</v>
      </c>
      <c r="C323" s="1">
        <v>0.0</v>
      </c>
      <c r="D323" s="1" t="s">
        <v>32</v>
      </c>
      <c r="E323" s="1">
        <v>24.0</v>
      </c>
      <c r="F323" s="7" t="str">
        <f>vlookup(E323,Teams!A:B,2,false)</f>
        <v>Lexington A</v>
      </c>
      <c r="G323" s="1" t="b">
        <v>0</v>
      </c>
      <c r="H323" s="1" t="b">
        <v>1</v>
      </c>
      <c r="I323" s="1">
        <v>17.0</v>
      </c>
      <c r="J323" s="7" t="str">
        <f>vlookup(I323,Cats!$A:$B,2,false)</f>
        <v>B</v>
      </c>
    </row>
    <row r="324">
      <c r="A324" s="1">
        <v>137333.0</v>
      </c>
      <c r="B324" s="1">
        <v>474.0</v>
      </c>
      <c r="C324" s="1">
        <v>0.0</v>
      </c>
      <c r="D324" s="1" t="s">
        <v>78</v>
      </c>
      <c r="E324" s="1">
        <v>22.0</v>
      </c>
      <c r="F324" s="7" t="str">
        <f>vlookup(E324,Teams!A:B,2,false)</f>
        <v>Ladue</v>
      </c>
      <c r="G324" s="1" t="b">
        <v>1</v>
      </c>
      <c r="H324" s="1" t="b">
        <v>0</v>
      </c>
      <c r="I324" s="1">
        <v>18.0</v>
      </c>
      <c r="J324" s="7" t="str">
        <f>vlookup(I324,Cats!$A:$B,2,false)</f>
        <v>P</v>
      </c>
    </row>
    <row r="325">
      <c r="A325" s="1">
        <v>137334.0</v>
      </c>
      <c r="B325" s="1">
        <v>474.0</v>
      </c>
      <c r="C325" s="1">
        <v>14.0</v>
      </c>
      <c r="D325" s="1" t="s">
        <v>83</v>
      </c>
      <c r="E325" s="1">
        <v>24.0</v>
      </c>
      <c r="F325" s="7" t="str">
        <f>vlookup(E325,Teams!A:B,2,false)</f>
        <v>Lexington A</v>
      </c>
      <c r="G325" s="1" t="b">
        <v>0</v>
      </c>
      <c r="H325" s="1" t="b">
        <v>0</v>
      </c>
      <c r="I325" s="1">
        <v>18.0</v>
      </c>
      <c r="J325" s="7" t="str">
        <f>vlookup(I325,Cats!$A:$B,2,false)</f>
        <v>P</v>
      </c>
    </row>
    <row r="326">
      <c r="A326" s="1">
        <v>137335.0</v>
      </c>
      <c r="B326" s="1">
        <v>474.0</v>
      </c>
      <c r="C326" s="1">
        <v>0.0</v>
      </c>
      <c r="D326" s="1" t="s">
        <v>32</v>
      </c>
      <c r="E326" s="1">
        <v>22.0</v>
      </c>
      <c r="F326" s="7" t="str">
        <f>vlookup(E326,Teams!A:B,2,false)</f>
        <v>Ladue</v>
      </c>
      <c r="G326" s="1" t="b">
        <v>1</v>
      </c>
      <c r="H326" s="1" t="b">
        <v>1</v>
      </c>
      <c r="I326" s="1">
        <v>19.0</v>
      </c>
      <c r="J326" s="7" t="str">
        <f>vlookup(I326,Cats!$A:$B,2,false)</f>
        <v>X</v>
      </c>
    </row>
    <row r="327">
      <c r="A327" s="1">
        <v>137336.0</v>
      </c>
      <c r="B327" s="1">
        <v>474.0</v>
      </c>
      <c r="C327" s="1">
        <v>14.0</v>
      </c>
      <c r="D327" s="1" t="s">
        <v>84</v>
      </c>
      <c r="E327" s="1">
        <v>24.0</v>
      </c>
      <c r="F327" s="7" t="str">
        <f>vlookup(E327,Teams!A:B,2,false)</f>
        <v>Lexington A</v>
      </c>
      <c r="G327" s="1" t="b">
        <v>0</v>
      </c>
      <c r="H327" s="1" t="b">
        <v>0</v>
      </c>
      <c r="I327" s="1">
        <v>19.0</v>
      </c>
      <c r="J327" s="7" t="str">
        <f>vlookup(I327,Cats!$A:$B,2,false)</f>
        <v>X</v>
      </c>
    </row>
    <row r="328">
      <c r="A328" s="1">
        <v>137337.0</v>
      </c>
      <c r="B328" s="1">
        <v>474.0</v>
      </c>
      <c r="C328" s="1">
        <v>0.0</v>
      </c>
      <c r="D328" s="1" t="s">
        <v>85</v>
      </c>
      <c r="E328" s="1">
        <v>22.0</v>
      </c>
      <c r="F328" s="7" t="str">
        <f>vlookup(E328,Teams!A:B,2,false)</f>
        <v>Ladue</v>
      </c>
      <c r="G328" s="1" t="b">
        <v>1</v>
      </c>
      <c r="H328" s="1" t="b">
        <v>0</v>
      </c>
      <c r="I328" s="1">
        <v>20.0</v>
      </c>
      <c r="J328" s="7" t="str">
        <f>vlookup(I328,Cats!$A:$B,2,false)</f>
        <v>M</v>
      </c>
    </row>
    <row r="329">
      <c r="A329" s="1">
        <v>137338.0</v>
      </c>
      <c r="B329" s="1">
        <v>474.0</v>
      </c>
      <c r="C329" s="1">
        <v>0.0</v>
      </c>
      <c r="D329" s="1" t="s">
        <v>84</v>
      </c>
      <c r="E329" s="1">
        <v>24.0</v>
      </c>
      <c r="F329" s="7" t="str">
        <f>vlookup(E329,Teams!A:B,2,false)</f>
        <v>Lexington A</v>
      </c>
      <c r="G329" s="1" t="b">
        <v>0</v>
      </c>
      <c r="H329" s="1" t="b">
        <v>0</v>
      </c>
      <c r="I329" s="1">
        <v>20.0</v>
      </c>
      <c r="J329" s="7" t="str">
        <f>vlookup(I329,Cats!$A:$B,2,false)</f>
        <v>M</v>
      </c>
    </row>
    <row r="330">
      <c r="A330" s="1">
        <v>137339.0</v>
      </c>
      <c r="B330" s="1">
        <v>474.0</v>
      </c>
      <c r="C330" s="1">
        <v>4.0</v>
      </c>
      <c r="D330" s="1" t="s">
        <v>86</v>
      </c>
      <c r="E330" s="1">
        <v>22.0</v>
      </c>
      <c r="F330" s="7" t="str">
        <f>vlookup(E330,Teams!A:B,2,false)</f>
        <v>Ladue</v>
      </c>
      <c r="G330" s="1" t="b">
        <v>1</v>
      </c>
      <c r="H330" s="1" t="b">
        <v>0</v>
      </c>
      <c r="I330" s="1">
        <v>21.0</v>
      </c>
      <c r="J330" s="7" t="str">
        <f>vlookup(I330,Cats!$A:$B,2,false)</f>
        <v>C</v>
      </c>
    </row>
    <row r="331">
      <c r="A331" s="1">
        <v>137340.0</v>
      </c>
      <c r="B331" s="1">
        <v>474.0</v>
      </c>
      <c r="C331" s="1">
        <v>0.0</v>
      </c>
      <c r="D331" s="1" t="s">
        <v>32</v>
      </c>
      <c r="E331" s="1">
        <v>24.0</v>
      </c>
      <c r="F331" s="7" t="str">
        <f>vlookup(E331,Teams!A:B,2,false)</f>
        <v>Lexington A</v>
      </c>
      <c r="G331" s="1" t="b">
        <v>0</v>
      </c>
      <c r="H331" s="1" t="b">
        <v>1</v>
      </c>
      <c r="I331" s="1">
        <v>21.0</v>
      </c>
      <c r="J331" s="7" t="str">
        <f>vlookup(I331,Cats!$A:$B,2,false)</f>
        <v>C</v>
      </c>
    </row>
    <row r="332">
      <c r="A332" s="1">
        <v>137341.0</v>
      </c>
      <c r="B332" s="1">
        <v>474.0</v>
      </c>
      <c r="C332" s="1">
        <v>4.0</v>
      </c>
      <c r="D332" s="1" t="s">
        <v>81</v>
      </c>
      <c r="E332" s="1">
        <v>22.0</v>
      </c>
      <c r="F332" s="7" t="str">
        <f>vlookup(E332,Teams!A:B,2,false)</f>
        <v>Ladue</v>
      </c>
      <c r="G332" s="1" t="b">
        <v>1</v>
      </c>
      <c r="H332" s="1" t="b">
        <v>0</v>
      </c>
      <c r="I332" s="1">
        <v>22.0</v>
      </c>
      <c r="J332" s="7" t="str">
        <f>vlookup(I332,Cats!$A:$B,2,false)</f>
        <v>E</v>
      </c>
    </row>
    <row r="333">
      <c r="A333" s="1">
        <v>137342.0</v>
      </c>
      <c r="B333" s="1">
        <v>474.0</v>
      </c>
      <c r="C333" s="1">
        <v>0.0</v>
      </c>
      <c r="D333" s="1" t="s">
        <v>84</v>
      </c>
      <c r="E333" s="1">
        <v>24.0</v>
      </c>
      <c r="F333" s="7" t="str">
        <f>vlookup(E333,Teams!A:B,2,false)</f>
        <v>Lexington A</v>
      </c>
      <c r="G333" s="1" t="b">
        <v>0</v>
      </c>
      <c r="H333" s="1" t="b">
        <v>0</v>
      </c>
      <c r="I333" s="1">
        <v>22.0</v>
      </c>
      <c r="J333" s="7" t="str">
        <f>vlookup(I333,Cats!$A:$B,2,false)</f>
        <v>E</v>
      </c>
    </row>
    <row r="334">
      <c r="A334" s="1">
        <v>137343.0</v>
      </c>
      <c r="B334" s="1">
        <v>474.0</v>
      </c>
      <c r="C334" s="1">
        <v>4.0</v>
      </c>
      <c r="D334" s="1" t="s">
        <v>86</v>
      </c>
      <c r="E334" s="1">
        <v>22.0</v>
      </c>
      <c r="F334" s="7" t="str">
        <f>vlookup(E334,Teams!A:B,2,false)</f>
        <v>Ladue</v>
      </c>
      <c r="G334" s="1" t="b">
        <v>1</v>
      </c>
      <c r="H334" s="1" t="b">
        <v>0</v>
      </c>
      <c r="I334" s="1">
        <v>23.0</v>
      </c>
      <c r="J334" s="7" t="str">
        <f>vlookup(I334,Cats!$A:$B,2,false)</f>
        <v>B</v>
      </c>
    </row>
    <row r="335">
      <c r="A335" s="1">
        <v>137344.0</v>
      </c>
      <c r="B335" s="1">
        <v>474.0</v>
      </c>
      <c r="C335" s="1">
        <v>0.0</v>
      </c>
      <c r="D335" s="1" t="s">
        <v>32</v>
      </c>
      <c r="E335" s="1">
        <v>24.0</v>
      </c>
      <c r="F335" s="7" t="str">
        <f>vlookup(E335,Teams!A:B,2,false)</f>
        <v>Lexington A</v>
      </c>
      <c r="G335" s="1" t="b">
        <v>0</v>
      </c>
      <c r="H335" s="1" t="b">
        <v>1</v>
      </c>
      <c r="I335" s="1">
        <v>23.0</v>
      </c>
      <c r="J335" s="7" t="str">
        <f>vlookup(I335,Cats!$A:$B,2,false)</f>
        <v>B</v>
      </c>
    </row>
    <row r="336">
      <c r="A336" s="1">
        <v>137345.0</v>
      </c>
      <c r="B336" s="1">
        <v>474.0</v>
      </c>
      <c r="C336" s="1">
        <v>14.0</v>
      </c>
      <c r="D336" s="1" t="s">
        <v>85</v>
      </c>
      <c r="E336" s="1">
        <v>22.0</v>
      </c>
      <c r="F336" s="7" t="str">
        <f>vlookup(E336,Teams!A:B,2,false)</f>
        <v>Ladue</v>
      </c>
      <c r="G336" s="1" t="b">
        <v>1</v>
      </c>
      <c r="H336" s="1" t="b">
        <v>0</v>
      </c>
      <c r="I336" s="1">
        <v>24.0</v>
      </c>
      <c r="J336" s="7" t="str">
        <f>vlookup(I336,Cats!$A:$B,2,false)</f>
        <v>P</v>
      </c>
    </row>
    <row r="337">
      <c r="A337" s="1">
        <v>137346.0</v>
      </c>
      <c r="B337" s="1">
        <v>474.0</v>
      </c>
      <c r="C337" s="1">
        <v>0.0</v>
      </c>
      <c r="D337" s="1" t="s">
        <v>80</v>
      </c>
      <c r="E337" s="1">
        <v>24.0</v>
      </c>
      <c r="F337" s="7" t="str">
        <f>vlookup(E337,Teams!A:B,2,false)</f>
        <v>Lexington A</v>
      </c>
      <c r="G337" s="1" t="b">
        <v>0</v>
      </c>
      <c r="H337" s="1" t="b">
        <v>0</v>
      </c>
      <c r="I337" s="1">
        <v>24.0</v>
      </c>
      <c r="J337" s="7" t="str">
        <f>vlookup(I337,Cats!$A:$B,2,false)</f>
        <v>P</v>
      </c>
    </row>
    <row r="338">
      <c r="A338" s="1">
        <v>137347.0</v>
      </c>
      <c r="B338" s="1">
        <v>475.0</v>
      </c>
      <c r="C338" s="1">
        <v>14.0</v>
      </c>
      <c r="D338" s="1" t="s">
        <v>87</v>
      </c>
      <c r="E338" s="1">
        <v>29.0</v>
      </c>
      <c r="F338" s="7" t="str">
        <f>vlookup(E338,Teams!A:B,2,false)</f>
        <v>MSJ</v>
      </c>
      <c r="G338" s="1" t="b">
        <v>1</v>
      </c>
      <c r="H338" s="1" t="b">
        <v>0</v>
      </c>
      <c r="I338" s="1">
        <v>1.0</v>
      </c>
      <c r="J338" s="7" t="str">
        <f>vlookup(I338,Cats!$A:$B,2,false)</f>
        <v>X</v>
      </c>
    </row>
    <row r="339">
      <c r="A339" s="1">
        <v>137348.0</v>
      </c>
      <c r="B339" s="1">
        <v>475.0</v>
      </c>
      <c r="C339" s="1">
        <v>0.0</v>
      </c>
      <c r="D339" s="1" t="s">
        <v>32</v>
      </c>
      <c r="E339" s="1">
        <v>30.0</v>
      </c>
      <c r="F339" s="7" t="str">
        <f>vlookup(E339,Teams!A:B,2,false)</f>
        <v>#N/A</v>
      </c>
      <c r="G339" s="1" t="b">
        <v>0</v>
      </c>
      <c r="H339" s="1" t="b">
        <v>1</v>
      </c>
      <c r="I339" s="1">
        <v>1.0</v>
      </c>
      <c r="J339" s="7" t="str">
        <f>vlookup(I339,Cats!$A:$B,2,false)</f>
        <v>X</v>
      </c>
    </row>
    <row r="340">
      <c r="A340" s="1">
        <v>137349.0</v>
      </c>
      <c r="B340" s="1">
        <v>475.0</v>
      </c>
      <c r="C340" s="1">
        <v>14.0</v>
      </c>
      <c r="D340" s="1" t="s">
        <v>88</v>
      </c>
      <c r="E340" s="1">
        <v>29.0</v>
      </c>
      <c r="F340" s="7" t="str">
        <f>vlookup(E340,Teams!A:B,2,false)</f>
        <v>MSJ</v>
      </c>
      <c r="G340" s="1" t="b">
        <v>1</v>
      </c>
      <c r="H340" s="1" t="b">
        <v>0</v>
      </c>
      <c r="I340" s="1">
        <v>2.0</v>
      </c>
      <c r="J340" s="7" t="str">
        <f>vlookup(I340,Cats!$A:$B,2,false)</f>
        <v>M</v>
      </c>
    </row>
    <row r="341">
      <c r="A341" s="1">
        <v>137350.0</v>
      </c>
      <c r="B341" s="1">
        <v>475.0</v>
      </c>
      <c r="C341" s="1">
        <v>0.0</v>
      </c>
      <c r="D341" s="1" t="s">
        <v>32</v>
      </c>
      <c r="E341" s="1">
        <v>30.0</v>
      </c>
      <c r="F341" s="7" t="str">
        <f>vlookup(E341,Teams!A:B,2,false)</f>
        <v>#N/A</v>
      </c>
      <c r="G341" s="1" t="b">
        <v>0</v>
      </c>
      <c r="H341" s="1" t="b">
        <v>1</v>
      </c>
      <c r="I341" s="1">
        <v>2.0</v>
      </c>
      <c r="J341" s="7" t="str">
        <f>vlookup(I341,Cats!$A:$B,2,false)</f>
        <v>M</v>
      </c>
    </row>
    <row r="342">
      <c r="A342" s="1">
        <v>137351.0</v>
      </c>
      <c r="B342" s="1">
        <v>475.0</v>
      </c>
      <c r="C342" s="1">
        <v>14.0</v>
      </c>
      <c r="D342" s="1" t="s">
        <v>89</v>
      </c>
      <c r="E342" s="1">
        <v>29.0</v>
      </c>
      <c r="F342" s="7" t="str">
        <f>vlookup(E342,Teams!A:B,2,false)</f>
        <v>MSJ</v>
      </c>
      <c r="G342" s="1" t="b">
        <v>1</v>
      </c>
      <c r="H342" s="1" t="b">
        <v>0</v>
      </c>
      <c r="I342" s="1">
        <v>3.0</v>
      </c>
      <c r="J342" s="7" t="str">
        <f>vlookup(I342,Cats!$A:$B,2,false)</f>
        <v>C</v>
      </c>
    </row>
    <row r="343">
      <c r="A343" s="1">
        <v>137352.0</v>
      </c>
      <c r="B343" s="1">
        <v>475.0</v>
      </c>
      <c r="C343" s="1">
        <v>0.0</v>
      </c>
      <c r="D343" s="1" t="s">
        <v>32</v>
      </c>
      <c r="E343" s="1">
        <v>30.0</v>
      </c>
      <c r="F343" s="7" t="str">
        <f>vlookup(E343,Teams!A:B,2,false)</f>
        <v>#N/A</v>
      </c>
      <c r="G343" s="1" t="b">
        <v>0</v>
      </c>
      <c r="H343" s="1" t="b">
        <v>1</v>
      </c>
      <c r="I343" s="1">
        <v>3.0</v>
      </c>
      <c r="J343" s="7" t="str">
        <f>vlookup(I343,Cats!$A:$B,2,false)</f>
        <v>C</v>
      </c>
    </row>
    <row r="344">
      <c r="A344" s="1">
        <v>137353.0</v>
      </c>
      <c r="B344" s="1">
        <v>475.0</v>
      </c>
      <c r="C344" s="1">
        <v>14.0</v>
      </c>
      <c r="D344" s="1" t="s">
        <v>88</v>
      </c>
      <c r="E344" s="1">
        <v>29.0</v>
      </c>
      <c r="F344" s="7" t="str">
        <f>vlookup(E344,Teams!A:B,2,false)</f>
        <v>MSJ</v>
      </c>
      <c r="G344" s="1" t="b">
        <v>1</v>
      </c>
      <c r="H344" s="1" t="b">
        <v>0</v>
      </c>
      <c r="I344" s="1">
        <v>4.0</v>
      </c>
      <c r="J344" s="7" t="str">
        <f>vlookup(I344,Cats!$A:$B,2,false)</f>
        <v>E</v>
      </c>
    </row>
    <row r="345">
      <c r="A345" s="1">
        <v>137354.0</v>
      </c>
      <c r="B345" s="1">
        <v>475.0</v>
      </c>
      <c r="C345" s="1">
        <v>0.0</v>
      </c>
      <c r="D345" s="1" t="s">
        <v>32</v>
      </c>
      <c r="E345" s="1">
        <v>30.0</v>
      </c>
      <c r="F345" s="7" t="str">
        <f>vlookup(E345,Teams!A:B,2,false)</f>
        <v>#N/A</v>
      </c>
      <c r="G345" s="1" t="b">
        <v>0</v>
      </c>
      <c r="H345" s="1" t="b">
        <v>1</v>
      </c>
      <c r="I345" s="1">
        <v>4.0</v>
      </c>
      <c r="J345" s="7" t="str">
        <f>vlookup(I345,Cats!$A:$B,2,false)</f>
        <v>E</v>
      </c>
    </row>
    <row r="346">
      <c r="A346" s="1">
        <v>137355.0</v>
      </c>
      <c r="B346" s="1">
        <v>475.0</v>
      </c>
      <c r="C346" s="1">
        <v>0.0</v>
      </c>
      <c r="D346" s="1" t="s">
        <v>90</v>
      </c>
      <c r="E346" s="1">
        <v>29.0</v>
      </c>
      <c r="F346" s="7" t="str">
        <f>vlookup(E346,Teams!A:B,2,false)</f>
        <v>MSJ</v>
      </c>
      <c r="G346" s="1" t="b">
        <v>1</v>
      </c>
      <c r="H346" s="1" t="b">
        <v>0</v>
      </c>
      <c r="I346" s="1">
        <v>5.0</v>
      </c>
      <c r="J346" s="7" t="str">
        <f>vlookup(I346,Cats!$A:$B,2,false)</f>
        <v>B</v>
      </c>
    </row>
    <row r="347">
      <c r="A347" s="1">
        <v>137356.0</v>
      </c>
      <c r="B347" s="1">
        <v>475.0</v>
      </c>
      <c r="C347" s="1">
        <v>0.0</v>
      </c>
      <c r="D347" s="1" t="s">
        <v>32</v>
      </c>
      <c r="E347" s="1">
        <v>30.0</v>
      </c>
      <c r="F347" s="7" t="str">
        <f>vlookup(E347,Teams!A:B,2,false)</f>
        <v>#N/A</v>
      </c>
      <c r="G347" s="1" t="b">
        <v>0</v>
      </c>
      <c r="H347" s="1" t="b">
        <v>1</v>
      </c>
      <c r="I347" s="1">
        <v>5.0</v>
      </c>
      <c r="J347" s="7" t="str">
        <f>vlookup(I347,Cats!$A:$B,2,false)</f>
        <v>B</v>
      </c>
    </row>
    <row r="348">
      <c r="A348" s="1">
        <v>137357.0</v>
      </c>
      <c r="B348" s="1">
        <v>475.0</v>
      </c>
      <c r="C348" s="1">
        <v>4.0</v>
      </c>
      <c r="D348" s="1" t="s">
        <v>88</v>
      </c>
      <c r="E348" s="1">
        <v>29.0</v>
      </c>
      <c r="F348" s="7" t="str">
        <f>vlookup(E348,Teams!A:B,2,false)</f>
        <v>MSJ</v>
      </c>
      <c r="G348" s="1" t="b">
        <v>1</v>
      </c>
      <c r="H348" s="1" t="b">
        <v>0</v>
      </c>
      <c r="I348" s="1">
        <v>6.0</v>
      </c>
      <c r="J348" s="7" t="str">
        <f>vlookup(I348,Cats!$A:$B,2,false)</f>
        <v>P</v>
      </c>
    </row>
    <row r="349">
      <c r="A349" s="1">
        <v>137358.0</v>
      </c>
      <c r="B349" s="1">
        <v>475.0</v>
      </c>
      <c r="C349" s="1">
        <v>0.0</v>
      </c>
      <c r="D349" s="1" t="s">
        <v>32</v>
      </c>
      <c r="E349" s="1">
        <v>30.0</v>
      </c>
      <c r="F349" s="7" t="str">
        <f>vlookup(E349,Teams!A:B,2,false)</f>
        <v>#N/A</v>
      </c>
      <c r="G349" s="1" t="b">
        <v>0</v>
      </c>
      <c r="H349" s="1" t="b">
        <v>1</v>
      </c>
      <c r="I349" s="1">
        <v>6.0</v>
      </c>
      <c r="J349" s="7" t="str">
        <f>vlookup(I349,Cats!$A:$B,2,false)</f>
        <v>P</v>
      </c>
    </row>
    <row r="350">
      <c r="A350" s="1">
        <v>137359.0</v>
      </c>
      <c r="B350" s="1">
        <v>475.0</v>
      </c>
      <c r="C350" s="1">
        <v>14.0</v>
      </c>
      <c r="D350" s="1" t="s">
        <v>88</v>
      </c>
      <c r="E350" s="1">
        <v>29.0</v>
      </c>
      <c r="F350" s="7" t="str">
        <f>vlookup(E350,Teams!A:B,2,false)</f>
        <v>MSJ</v>
      </c>
      <c r="G350" s="1" t="b">
        <v>1</v>
      </c>
      <c r="H350" s="1" t="b">
        <v>0</v>
      </c>
      <c r="I350" s="1">
        <v>7.0</v>
      </c>
      <c r="J350" s="7" t="str">
        <f>vlookup(I350,Cats!$A:$B,2,false)</f>
        <v>X</v>
      </c>
    </row>
    <row r="351">
      <c r="A351" s="1">
        <v>137360.0</v>
      </c>
      <c r="B351" s="1">
        <v>475.0</v>
      </c>
      <c r="C351" s="1">
        <v>0.0</v>
      </c>
      <c r="D351" s="1" t="s">
        <v>32</v>
      </c>
      <c r="E351" s="1">
        <v>30.0</v>
      </c>
      <c r="F351" s="7" t="str">
        <f>vlookup(E351,Teams!A:B,2,false)</f>
        <v>#N/A</v>
      </c>
      <c r="G351" s="1" t="b">
        <v>0</v>
      </c>
      <c r="H351" s="1" t="b">
        <v>1</v>
      </c>
      <c r="I351" s="1">
        <v>7.0</v>
      </c>
      <c r="J351" s="7" t="str">
        <f>vlookup(I351,Cats!$A:$B,2,false)</f>
        <v>X</v>
      </c>
    </row>
    <row r="352">
      <c r="A352" s="1">
        <v>137361.0</v>
      </c>
      <c r="B352" s="1">
        <v>475.0</v>
      </c>
      <c r="C352" s="1">
        <v>14.0</v>
      </c>
      <c r="D352" s="1" t="s">
        <v>88</v>
      </c>
      <c r="E352" s="1">
        <v>29.0</v>
      </c>
      <c r="F352" s="7" t="str">
        <f>vlookup(E352,Teams!A:B,2,false)</f>
        <v>MSJ</v>
      </c>
      <c r="G352" s="1" t="b">
        <v>1</v>
      </c>
      <c r="H352" s="1" t="b">
        <v>0</v>
      </c>
      <c r="I352" s="1">
        <v>8.0</v>
      </c>
      <c r="J352" s="7" t="str">
        <f>vlookup(I352,Cats!$A:$B,2,false)</f>
        <v>M</v>
      </c>
    </row>
    <row r="353">
      <c r="A353" s="1">
        <v>137362.0</v>
      </c>
      <c r="B353" s="1">
        <v>475.0</v>
      </c>
      <c r="C353" s="1">
        <v>0.0</v>
      </c>
      <c r="D353" s="1" t="s">
        <v>32</v>
      </c>
      <c r="E353" s="1">
        <v>30.0</v>
      </c>
      <c r="F353" s="7" t="str">
        <f>vlookup(E353,Teams!A:B,2,false)</f>
        <v>#N/A</v>
      </c>
      <c r="G353" s="1" t="b">
        <v>0</v>
      </c>
      <c r="H353" s="1" t="b">
        <v>1</v>
      </c>
      <c r="I353" s="1">
        <v>8.0</v>
      </c>
      <c r="J353" s="7" t="str">
        <f>vlookup(I353,Cats!$A:$B,2,false)</f>
        <v>M</v>
      </c>
    </row>
    <row r="354">
      <c r="A354" s="1">
        <v>137363.0</v>
      </c>
      <c r="B354" s="1">
        <v>475.0</v>
      </c>
      <c r="C354" s="1">
        <v>4.0</v>
      </c>
      <c r="D354" s="1" t="s">
        <v>91</v>
      </c>
      <c r="E354" s="1">
        <v>29.0</v>
      </c>
      <c r="F354" s="7" t="str">
        <f>vlookup(E354,Teams!A:B,2,false)</f>
        <v>MSJ</v>
      </c>
      <c r="G354" s="1" t="b">
        <v>1</v>
      </c>
      <c r="H354" s="1" t="b">
        <v>0</v>
      </c>
      <c r="I354" s="1">
        <v>9.0</v>
      </c>
      <c r="J354" s="7" t="str">
        <f>vlookup(I354,Cats!$A:$B,2,false)</f>
        <v>C</v>
      </c>
    </row>
    <row r="355">
      <c r="A355" s="1">
        <v>137364.0</v>
      </c>
      <c r="B355" s="1">
        <v>475.0</v>
      </c>
      <c r="C355" s="1">
        <v>0.0</v>
      </c>
      <c r="D355" s="1" t="s">
        <v>32</v>
      </c>
      <c r="E355" s="1">
        <v>30.0</v>
      </c>
      <c r="F355" s="7" t="str">
        <f>vlookup(E355,Teams!A:B,2,false)</f>
        <v>#N/A</v>
      </c>
      <c r="G355" s="1" t="b">
        <v>0</v>
      </c>
      <c r="H355" s="1" t="b">
        <v>1</v>
      </c>
      <c r="I355" s="1">
        <v>9.0</v>
      </c>
      <c r="J355" s="7" t="str">
        <f>vlookup(I355,Cats!$A:$B,2,false)</f>
        <v>C</v>
      </c>
    </row>
    <row r="356">
      <c r="A356" s="1">
        <v>137365.0</v>
      </c>
      <c r="B356" s="1">
        <v>475.0</v>
      </c>
      <c r="C356" s="1">
        <v>14.0</v>
      </c>
      <c r="D356" s="1" t="s">
        <v>90</v>
      </c>
      <c r="E356" s="1">
        <v>29.0</v>
      </c>
      <c r="F356" s="7" t="str">
        <f>vlookup(E356,Teams!A:B,2,false)</f>
        <v>MSJ</v>
      </c>
      <c r="G356" s="1" t="b">
        <v>1</v>
      </c>
      <c r="H356" s="1" t="b">
        <v>0</v>
      </c>
      <c r="I356" s="1">
        <v>10.0</v>
      </c>
      <c r="J356" s="7" t="str">
        <f>vlookup(I356,Cats!$A:$B,2,false)</f>
        <v>E</v>
      </c>
    </row>
    <row r="357">
      <c r="A357" s="1">
        <v>137366.0</v>
      </c>
      <c r="B357" s="1">
        <v>475.0</v>
      </c>
      <c r="C357" s="1">
        <v>0.0</v>
      </c>
      <c r="D357" s="1" t="s">
        <v>32</v>
      </c>
      <c r="E357" s="1">
        <v>30.0</v>
      </c>
      <c r="F357" s="7" t="str">
        <f>vlookup(E357,Teams!A:B,2,false)</f>
        <v>#N/A</v>
      </c>
      <c r="G357" s="1" t="b">
        <v>0</v>
      </c>
      <c r="H357" s="1" t="b">
        <v>1</v>
      </c>
      <c r="I357" s="1">
        <v>10.0</v>
      </c>
      <c r="J357" s="7" t="str">
        <f>vlookup(I357,Cats!$A:$B,2,false)</f>
        <v>E</v>
      </c>
    </row>
    <row r="358">
      <c r="A358" s="1">
        <v>137367.0</v>
      </c>
      <c r="B358" s="1">
        <v>475.0</v>
      </c>
      <c r="C358" s="1">
        <v>14.0</v>
      </c>
      <c r="D358" s="1" t="s">
        <v>89</v>
      </c>
      <c r="E358" s="1">
        <v>29.0</v>
      </c>
      <c r="F358" s="7" t="str">
        <f>vlookup(E358,Teams!A:B,2,false)</f>
        <v>MSJ</v>
      </c>
      <c r="G358" s="1" t="b">
        <v>1</v>
      </c>
      <c r="H358" s="1" t="b">
        <v>0</v>
      </c>
      <c r="I358" s="1">
        <v>11.0</v>
      </c>
      <c r="J358" s="7" t="str">
        <f>vlookup(I358,Cats!$A:$B,2,false)</f>
        <v>B</v>
      </c>
    </row>
    <row r="359">
      <c r="A359" s="1">
        <v>137368.0</v>
      </c>
      <c r="B359" s="1">
        <v>475.0</v>
      </c>
      <c r="C359" s="1">
        <v>0.0</v>
      </c>
      <c r="D359" s="1" t="s">
        <v>32</v>
      </c>
      <c r="E359" s="1">
        <v>30.0</v>
      </c>
      <c r="F359" s="7" t="str">
        <f>vlookup(E359,Teams!A:B,2,false)</f>
        <v>#N/A</v>
      </c>
      <c r="G359" s="1" t="b">
        <v>0</v>
      </c>
      <c r="H359" s="1" t="b">
        <v>1</v>
      </c>
      <c r="I359" s="1">
        <v>11.0</v>
      </c>
      <c r="J359" s="7" t="str">
        <f>vlookup(I359,Cats!$A:$B,2,false)</f>
        <v>B</v>
      </c>
    </row>
    <row r="360">
      <c r="A360" s="1">
        <v>137369.0</v>
      </c>
      <c r="B360" s="1">
        <v>475.0</v>
      </c>
      <c r="C360" s="1">
        <v>14.0</v>
      </c>
      <c r="D360" s="1" t="s">
        <v>88</v>
      </c>
      <c r="E360" s="1">
        <v>29.0</v>
      </c>
      <c r="F360" s="7" t="str">
        <f>vlookup(E360,Teams!A:B,2,false)</f>
        <v>MSJ</v>
      </c>
      <c r="G360" s="1" t="b">
        <v>1</v>
      </c>
      <c r="H360" s="1" t="b">
        <v>0</v>
      </c>
      <c r="I360" s="1">
        <v>12.0</v>
      </c>
      <c r="J360" s="7" t="str">
        <f>vlookup(I360,Cats!$A:$B,2,false)</f>
        <v>P</v>
      </c>
    </row>
    <row r="361">
      <c r="A361" s="1">
        <v>137370.0</v>
      </c>
      <c r="B361" s="1">
        <v>475.0</v>
      </c>
      <c r="C361" s="1">
        <v>0.0</v>
      </c>
      <c r="D361" s="1" t="s">
        <v>32</v>
      </c>
      <c r="E361" s="1">
        <v>30.0</v>
      </c>
      <c r="F361" s="7" t="str">
        <f>vlookup(E361,Teams!A:B,2,false)</f>
        <v>#N/A</v>
      </c>
      <c r="G361" s="1" t="b">
        <v>0</v>
      </c>
      <c r="H361" s="1" t="b">
        <v>1</v>
      </c>
      <c r="I361" s="1">
        <v>12.0</v>
      </c>
      <c r="J361" s="7" t="str">
        <f>vlookup(I361,Cats!$A:$B,2,false)</f>
        <v>P</v>
      </c>
    </row>
    <row r="362">
      <c r="A362" s="1">
        <v>137371.0</v>
      </c>
      <c r="B362" s="1">
        <v>475.0</v>
      </c>
      <c r="C362" s="1">
        <v>4.0</v>
      </c>
      <c r="D362" s="1" t="s">
        <v>91</v>
      </c>
      <c r="E362" s="1">
        <v>29.0</v>
      </c>
      <c r="F362" s="7" t="str">
        <f>vlookup(E362,Teams!A:B,2,false)</f>
        <v>MSJ</v>
      </c>
      <c r="G362" s="1" t="b">
        <v>1</v>
      </c>
      <c r="H362" s="1" t="b">
        <v>0</v>
      </c>
      <c r="I362" s="1">
        <v>13.0</v>
      </c>
      <c r="J362" s="7" t="str">
        <f>vlookup(I362,Cats!$A:$B,2,false)</f>
        <v>X</v>
      </c>
    </row>
    <row r="363">
      <c r="A363" s="1">
        <v>137372.0</v>
      </c>
      <c r="B363" s="1">
        <v>475.0</v>
      </c>
      <c r="C363" s="1">
        <v>0.0</v>
      </c>
      <c r="D363" s="1" t="s">
        <v>32</v>
      </c>
      <c r="E363" s="1">
        <v>30.0</v>
      </c>
      <c r="F363" s="7" t="str">
        <f>vlookup(E363,Teams!A:B,2,false)</f>
        <v>#N/A</v>
      </c>
      <c r="G363" s="1" t="b">
        <v>0</v>
      </c>
      <c r="H363" s="1" t="b">
        <v>1</v>
      </c>
      <c r="I363" s="1">
        <v>13.0</v>
      </c>
      <c r="J363" s="7" t="str">
        <f>vlookup(I363,Cats!$A:$B,2,false)</f>
        <v>X</v>
      </c>
    </row>
    <row r="364">
      <c r="A364" s="1">
        <v>137373.0</v>
      </c>
      <c r="B364" s="1">
        <v>475.0</v>
      </c>
      <c r="C364" s="1">
        <v>14.0</v>
      </c>
      <c r="D364" s="1" t="s">
        <v>88</v>
      </c>
      <c r="E364" s="1">
        <v>29.0</v>
      </c>
      <c r="F364" s="7" t="str">
        <f>vlookup(E364,Teams!A:B,2,false)</f>
        <v>MSJ</v>
      </c>
      <c r="G364" s="1" t="b">
        <v>1</v>
      </c>
      <c r="H364" s="1" t="b">
        <v>0</v>
      </c>
      <c r="I364" s="1">
        <v>14.0</v>
      </c>
      <c r="J364" s="7" t="str">
        <f>vlookup(I364,Cats!$A:$B,2,false)</f>
        <v>M</v>
      </c>
    </row>
    <row r="365">
      <c r="A365" s="1">
        <v>137374.0</v>
      </c>
      <c r="B365" s="1">
        <v>475.0</v>
      </c>
      <c r="C365" s="1">
        <v>0.0</v>
      </c>
      <c r="D365" s="1" t="s">
        <v>32</v>
      </c>
      <c r="E365" s="1">
        <v>30.0</v>
      </c>
      <c r="F365" s="7" t="str">
        <f>vlookup(E365,Teams!A:B,2,false)</f>
        <v>#N/A</v>
      </c>
      <c r="G365" s="1" t="b">
        <v>0</v>
      </c>
      <c r="H365" s="1" t="b">
        <v>1</v>
      </c>
      <c r="I365" s="1">
        <v>14.0</v>
      </c>
      <c r="J365" s="7" t="str">
        <f>vlookup(I365,Cats!$A:$B,2,false)</f>
        <v>M</v>
      </c>
    </row>
    <row r="366">
      <c r="A366" s="1">
        <v>137375.0</v>
      </c>
      <c r="B366" s="1">
        <v>475.0</v>
      </c>
      <c r="C366" s="1">
        <v>14.0</v>
      </c>
      <c r="D366" s="1" t="s">
        <v>89</v>
      </c>
      <c r="E366" s="1">
        <v>29.0</v>
      </c>
      <c r="F366" s="7" t="str">
        <f>vlookup(E366,Teams!A:B,2,false)</f>
        <v>MSJ</v>
      </c>
      <c r="G366" s="1" t="b">
        <v>1</v>
      </c>
      <c r="H366" s="1" t="b">
        <v>0</v>
      </c>
      <c r="I366" s="1">
        <v>15.0</v>
      </c>
      <c r="J366" s="7" t="str">
        <f>vlookup(I366,Cats!$A:$B,2,false)</f>
        <v>C</v>
      </c>
    </row>
    <row r="367">
      <c r="A367" s="1">
        <v>137376.0</v>
      </c>
      <c r="B367" s="1">
        <v>475.0</v>
      </c>
      <c r="C367" s="1">
        <v>0.0</v>
      </c>
      <c r="D367" s="1" t="s">
        <v>32</v>
      </c>
      <c r="E367" s="1">
        <v>30.0</v>
      </c>
      <c r="F367" s="7" t="str">
        <f>vlookup(E367,Teams!A:B,2,false)</f>
        <v>#N/A</v>
      </c>
      <c r="G367" s="1" t="b">
        <v>0</v>
      </c>
      <c r="H367" s="1" t="b">
        <v>1</v>
      </c>
      <c r="I367" s="1">
        <v>15.0</v>
      </c>
      <c r="J367" s="7" t="str">
        <f>vlookup(I367,Cats!$A:$B,2,false)</f>
        <v>C</v>
      </c>
    </row>
    <row r="368">
      <c r="A368" s="1">
        <v>137377.0</v>
      </c>
      <c r="B368" s="1">
        <v>475.0</v>
      </c>
      <c r="C368" s="1">
        <v>14.0</v>
      </c>
      <c r="D368" s="1" t="s">
        <v>88</v>
      </c>
      <c r="E368" s="1">
        <v>29.0</v>
      </c>
      <c r="F368" s="7" t="str">
        <f>vlookup(E368,Teams!A:B,2,false)</f>
        <v>MSJ</v>
      </c>
      <c r="G368" s="1" t="b">
        <v>1</v>
      </c>
      <c r="H368" s="1" t="b">
        <v>0</v>
      </c>
      <c r="I368" s="1">
        <v>16.0</v>
      </c>
      <c r="J368" s="7" t="str">
        <f>vlookup(I368,Cats!$A:$B,2,false)</f>
        <v>E</v>
      </c>
    </row>
    <row r="369">
      <c r="A369" s="1">
        <v>137378.0</v>
      </c>
      <c r="B369" s="1">
        <v>475.0</v>
      </c>
      <c r="C369" s="1">
        <v>0.0</v>
      </c>
      <c r="D369" s="1" t="s">
        <v>32</v>
      </c>
      <c r="E369" s="1">
        <v>30.0</v>
      </c>
      <c r="F369" s="7" t="str">
        <f>vlookup(E369,Teams!A:B,2,false)</f>
        <v>#N/A</v>
      </c>
      <c r="G369" s="1" t="b">
        <v>0</v>
      </c>
      <c r="H369" s="1" t="b">
        <v>1</v>
      </c>
      <c r="I369" s="1">
        <v>16.0</v>
      </c>
      <c r="J369" s="7" t="str">
        <f>vlookup(I369,Cats!$A:$B,2,false)</f>
        <v>E</v>
      </c>
    </row>
    <row r="370">
      <c r="A370" s="1">
        <v>137379.0</v>
      </c>
      <c r="B370" s="1">
        <v>475.0</v>
      </c>
      <c r="C370" s="1">
        <v>14.0</v>
      </c>
      <c r="D370" s="1" t="s">
        <v>89</v>
      </c>
      <c r="E370" s="1">
        <v>29.0</v>
      </c>
      <c r="F370" s="7" t="str">
        <f>vlookup(E370,Teams!A:B,2,false)</f>
        <v>MSJ</v>
      </c>
      <c r="G370" s="1" t="b">
        <v>1</v>
      </c>
      <c r="H370" s="1" t="b">
        <v>0</v>
      </c>
      <c r="I370" s="1">
        <v>17.0</v>
      </c>
      <c r="J370" s="7" t="str">
        <f>vlookup(I370,Cats!$A:$B,2,false)</f>
        <v>B</v>
      </c>
    </row>
    <row r="371">
      <c r="A371" s="1">
        <v>137380.0</v>
      </c>
      <c r="B371" s="1">
        <v>475.0</v>
      </c>
      <c r="C371" s="1">
        <v>0.0</v>
      </c>
      <c r="D371" s="1" t="s">
        <v>32</v>
      </c>
      <c r="E371" s="1">
        <v>30.0</v>
      </c>
      <c r="F371" s="7" t="str">
        <f>vlookup(E371,Teams!A:B,2,false)</f>
        <v>#N/A</v>
      </c>
      <c r="G371" s="1" t="b">
        <v>0</v>
      </c>
      <c r="H371" s="1" t="b">
        <v>1</v>
      </c>
      <c r="I371" s="1">
        <v>17.0</v>
      </c>
      <c r="J371" s="7" t="str">
        <f>vlookup(I371,Cats!$A:$B,2,false)</f>
        <v>B</v>
      </c>
    </row>
    <row r="372">
      <c r="A372" s="1">
        <v>137381.0</v>
      </c>
      <c r="B372" s="1">
        <v>475.0</v>
      </c>
      <c r="C372" s="1">
        <v>14.0</v>
      </c>
      <c r="D372" s="1" t="s">
        <v>88</v>
      </c>
      <c r="E372" s="1">
        <v>29.0</v>
      </c>
      <c r="F372" s="7" t="str">
        <f>vlookup(E372,Teams!A:B,2,false)</f>
        <v>MSJ</v>
      </c>
      <c r="G372" s="1" t="b">
        <v>1</v>
      </c>
      <c r="H372" s="1" t="b">
        <v>0</v>
      </c>
      <c r="I372" s="1">
        <v>18.0</v>
      </c>
      <c r="J372" s="7" t="str">
        <f>vlookup(I372,Cats!$A:$B,2,false)</f>
        <v>P</v>
      </c>
    </row>
    <row r="373">
      <c r="A373" s="1">
        <v>137382.0</v>
      </c>
      <c r="B373" s="1">
        <v>475.0</v>
      </c>
      <c r="C373" s="1">
        <v>0.0</v>
      </c>
      <c r="D373" s="1" t="s">
        <v>32</v>
      </c>
      <c r="E373" s="1">
        <v>30.0</v>
      </c>
      <c r="F373" s="7" t="str">
        <f>vlookup(E373,Teams!A:B,2,false)</f>
        <v>#N/A</v>
      </c>
      <c r="G373" s="1" t="b">
        <v>0</v>
      </c>
      <c r="H373" s="1" t="b">
        <v>1</v>
      </c>
      <c r="I373" s="1">
        <v>18.0</v>
      </c>
      <c r="J373" s="7" t="str">
        <f>vlookup(I373,Cats!$A:$B,2,false)</f>
        <v>P</v>
      </c>
    </row>
    <row r="374">
      <c r="A374" s="1">
        <v>137383.0</v>
      </c>
      <c r="B374" s="1">
        <v>475.0</v>
      </c>
      <c r="C374" s="1">
        <v>4.0</v>
      </c>
      <c r="D374" s="1" t="s">
        <v>87</v>
      </c>
      <c r="E374" s="1">
        <v>29.0</v>
      </c>
      <c r="F374" s="7" t="str">
        <f>vlookup(E374,Teams!A:B,2,false)</f>
        <v>MSJ</v>
      </c>
      <c r="G374" s="1" t="b">
        <v>1</v>
      </c>
      <c r="H374" s="1" t="b">
        <v>0</v>
      </c>
      <c r="I374" s="1">
        <v>19.0</v>
      </c>
      <c r="J374" s="7" t="str">
        <f>vlookup(I374,Cats!$A:$B,2,false)</f>
        <v>X</v>
      </c>
    </row>
    <row r="375">
      <c r="A375" s="1">
        <v>137384.0</v>
      </c>
      <c r="B375" s="1">
        <v>475.0</v>
      </c>
      <c r="C375" s="1">
        <v>0.0</v>
      </c>
      <c r="D375" s="1" t="s">
        <v>32</v>
      </c>
      <c r="E375" s="1">
        <v>30.0</v>
      </c>
      <c r="F375" s="7" t="str">
        <f>vlookup(E375,Teams!A:B,2,false)</f>
        <v>#N/A</v>
      </c>
      <c r="G375" s="1" t="b">
        <v>0</v>
      </c>
      <c r="H375" s="1" t="b">
        <v>1</v>
      </c>
      <c r="I375" s="1">
        <v>19.0</v>
      </c>
      <c r="J375" s="7" t="str">
        <f>vlookup(I375,Cats!$A:$B,2,false)</f>
        <v>X</v>
      </c>
    </row>
    <row r="376">
      <c r="A376" s="1">
        <v>137385.0</v>
      </c>
      <c r="B376" s="1">
        <v>475.0</v>
      </c>
      <c r="C376" s="1">
        <v>14.0</v>
      </c>
      <c r="D376" s="1" t="s">
        <v>88</v>
      </c>
      <c r="E376" s="1">
        <v>29.0</v>
      </c>
      <c r="F376" s="7" t="str">
        <f>vlookup(E376,Teams!A:B,2,false)</f>
        <v>MSJ</v>
      </c>
      <c r="G376" s="1" t="b">
        <v>1</v>
      </c>
      <c r="H376" s="1" t="b">
        <v>0</v>
      </c>
      <c r="I376" s="1">
        <v>20.0</v>
      </c>
      <c r="J376" s="7" t="str">
        <f>vlookup(I376,Cats!$A:$B,2,false)</f>
        <v>M</v>
      </c>
    </row>
    <row r="377">
      <c r="A377" s="1">
        <v>137386.0</v>
      </c>
      <c r="B377" s="1">
        <v>475.0</v>
      </c>
      <c r="C377" s="1">
        <v>0.0</v>
      </c>
      <c r="D377" s="1" t="s">
        <v>32</v>
      </c>
      <c r="E377" s="1">
        <v>30.0</v>
      </c>
      <c r="F377" s="7" t="str">
        <f>vlookup(E377,Teams!A:B,2,false)</f>
        <v>#N/A</v>
      </c>
      <c r="G377" s="1" t="b">
        <v>0</v>
      </c>
      <c r="H377" s="1" t="b">
        <v>1</v>
      </c>
      <c r="I377" s="1">
        <v>20.0</v>
      </c>
      <c r="J377" s="7" t="str">
        <f>vlookup(I377,Cats!$A:$B,2,false)</f>
        <v>M</v>
      </c>
    </row>
    <row r="378">
      <c r="A378" s="1">
        <v>137387.0</v>
      </c>
      <c r="B378" s="1">
        <v>475.0</v>
      </c>
      <c r="C378" s="1">
        <v>4.0</v>
      </c>
      <c r="D378" s="1" t="s">
        <v>91</v>
      </c>
      <c r="E378" s="1">
        <v>29.0</v>
      </c>
      <c r="F378" s="7" t="str">
        <f>vlookup(E378,Teams!A:B,2,false)</f>
        <v>MSJ</v>
      </c>
      <c r="G378" s="1" t="b">
        <v>1</v>
      </c>
      <c r="H378" s="1" t="b">
        <v>0</v>
      </c>
      <c r="I378" s="1">
        <v>21.0</v>
      </c>
      <c r="J378" s="7" t="str">
        <f>vlookup(I378,Cats!$A:$B,2,false)</f>
        <v>C</v>
      </c>
    </row>
    <row r="379">
      <c r="A379" s="1">
        <v>137388.0</v>
      </c>
      <c r="B379" s="1">
        <v>475.0</v>
      </c>
      <c r="C379" s="1">
        <v>0.0</v>
      </c>
      <c r="D379" s="1" t="s">
        <v>32</v>
      </c>
      <c r="E379" s="1">
        <v>30.0</v>
      </c>
      <c r="F379" s="7" t="str">
        <f>vlookup(E379,Teams!A:B,2,false)</f>
        <v>#N/A</v>
      </c>
      <c r="G379" s="1" t="b">
        <v>0</v>
      </c>
      <c r="H379" s="1" t="b">
        <v>1</v>
      </c>
      <c r="I379" s="1">
        <v>21.0</v>
      </c>
      <c r="J379" s="7" t="str">
        <f>vlookup(I379,Cats!$A:$B,2,false)</f>
        <v>C</v>
      </c>
    </row>
    <row r="380">
      <c r="A380" s="1">
        <v>137389.0</v>
      </c>
      <c r="B380" s="1">
        <v>475.0</v>
      </c>
      <c r="C380" s="1">
        <v>0.0</v>
      </c>
      <c r="D380" s="1" t="s">
        <v>90</v>
      </c>
      <c r="E380" s="1">
        <v>29.0</v>
      </c>
      <c r="F380" s="7" t="str">
        <f>vlookup(E380,Teams!A:B,2,false)</f>
        <v>MSJ</v>
      </c>
      <c r="G380" s="1" t="b">
        <v>1</v>
      </c>
      <c r="H380" s="1" t="b">
        <v>0</v>
      </c>
      <c r="I380" s="1">
        <v>22.0</v>
      </c>
      <c r="J380" s="7" t="str">
        <f>vlookup(I380,Cats!$A:$B,2,false)</f>
        <v>E</v>
      </c>
    </row>
    <row r="381">
      <c r="A381" s="1">
        <v>137390.0</v>
      </c>
      <c r="B381" s="1">
        <v>475.0</v>
      </c>
      <c r="C381" s="1">
        <v>0.0</v>
      </c>
      <c r="D381" s="1" t="s">
        <v>32</v>
      </c>
      <c r="E381" s="1">
        <v>30.0</v>
      </c>
      <c r="F381" s="7" t="str">
        <f>vlookup(E381,Teams!A:B,2,false)</f>
        <v>#N/A</v>
      </c>
      <c r="G381" s="1" t="b">
        <v>0</v>
      </c>
      <c r="H381" s="1" t="b">
        <v>1</v>
      </c>
      <c r="I381" s="1">
        <v>22.0</v>
      </c>
      <c r="J381" s="7" t="str">
        <f>vlookup(I381,Cats!$A:$B,2,false)</f>
        <v>E</v>
      </c>
    </row>
    <row r="382">
      <c r="A382" s="1">
        <v>137391.0</v>
      </c>
      <c r="B382" s="1">
        <v>475.0</v>
      </c>
      <c r="C382" s="1">
        <v>14.0</v>
      </c>
      <c r="D382" s="1" t="s">
        <v>88</v>
      </c>
      <c r="E382" s="1">
        <v>29.0</v>
      </c>
      <c r="F382" s="7" t="str">
        <f>vlookup(E382,Teams!A:B,2,false)</f>
        <v>MSJ</v>
      </c>
      <c r="G382" s="1" t="b">
        <v>1</v>
      </c>
      <c r="H382" s="1" t="b">
        <v>0</v>
      </c>
      <c r="I382" s="1">
        <v>23.0</v>
      </c>
      <c r="J382" s="7" t="str">
        <f>vlookup(I382,Cats!$A:$B,2,false)</f>
        <v>B</v>
      </c>
    </row>
    <row r="383">
      <c r="A383" s="1">
        <v>137392.0</v>
      </c>
      <c r="B383" s="1">
        <v>475.0</v>
      </c>
      <c r="C383" s="1">
        <v>0.0</v>
      </c>
      <c r="D383" s="1" t="s">
        <v>32</v>
      </c>
      <c r="E383" s="1">
        <v>30.0</v>
      </c>
      <c r="F383" s="7" t="str">
        <f>vlookup(E383,Teams!A:B,2,false)</f>
        <v>#N/A</v>
      </c>
      <c r="G383" s="1" t="b">
        <v>0</v>
      </c>
      <c r="H383" s="1" t="b">
        <v>1</v>
      </c>
      <c r="I383" s="1">
        <v>23.0</v>
      </c>
      <c r="J383" s="7" t="str">
        <f>vlookup(I383,Cats!$A:$B,2,false)</f>
        <v>B</v>
      </c>
    </row>
    <row r="384">
      <c r="A384" s="1">
        <v>137393.0</v>
      </c>
      <c r="B384" s="1">
        <v>475.0</v>
      </c>
      <c r="C384" s="1">
        <v>14.0</v>
      </c>
      <c r="D384" s="1" t="s">
        <v>88</v>
      </c>
      <c r="E384" s="1">
        <v>29.0</v>
      </c>
      <c r="F384" s="7" t="str">
        <f>vlookup(E384,Teams!A:B,2,false)</f>
        <v>MSJ</v>
      </c>
      <c r="G384" s="1" t="b">
        <v>1</v>
      </c>
      <c r="H384" s="1" t="b">
        <v>0</v>
      </c>
      <c r="I384" s="1">
        <v>24.0</v>
      </c>
      <c r="J384" s="7" t="str">
        <f>vlookup(I384,Cats!$A:$B,2,false)</f>
        <v>P</v>
      </c>
    </row>
    <row r="385">
      <c r="A385" s="1">
        <v>137394.0</v>
      </c>
      <c r="B385" s="1">
        <v>475.0</v>
      </c>
      <c r="C385" s="1">
        <v>0.0</v>
      </c>
      <c r="D385" s="1" t="s">
        <v>32</v>
      </c>
      <c r="E385" s="1">
        <v>30.0</v>
      </c>
      <c r="F385" s="7" t="str">
        <f>vlookup(E385,Teams!A:B,2,false)</f>
        <v>#N/A</v>
      </c>
      <c r="G385" s="1" t="b">
        <v>0</v>
      </c>
      <c r="H385" s="1" t="b">
        <v>1</v>
      </c>
      <c r="I385" s="1">
        <v>24.0</v>
      </c>
      <c r="J385" s="7" t="str">
        <f>vlookup(I385,Cats!$A:$B,2,false)</f>
        <v>P</v>
      </c>
    </row>
    <row r="386">
      <c r="A386" s="1">
        <v>137395.0</v>
      </c>
      <c r="B386" s="1">
        <v>476.0</v>
      </c>
      <c r="C386" s="1">
        <v>4.0</v>
      </c>
      <c r="D386" s="1" t="s">
        <v>41</v>
      </c>
      <c r="E386" s="1">
        <v>23.0</v>
      </c>
      <c r="F386" s="7" t="str">
        <f>vlookup(E386,Teams!A:B,2,false)</f>
        <v>Lakeside</v>
      </c>
      <c r="G386" s="1" t="b">
        <v>1</v>
      </c>
      <c r="H386" s="1" t="b">
        <v>0</v>
      </c>
      <c r="I386" s="1">
        <v>1.0</v>
      </c>
      <c r="J386" s="7" t="str">
        <f>vlookup(I386,Cats!$A:$B,2,false)</f>
        <v>X</v>
      </c>
    </row>
    <row r="387">
      <c r="A387" s="1">
        <v>137396.0</v>
      </c>
      <c r="B387" s="1">
        <v>476.0</v>
      </c>
      <c r="C387" s="1">
        <v>0.0</v>
      </c>
      <c r="D387" s="1" t="s">
        <v>32</v>
      </c>
      <c r="E387" s="1">
        <v>36.0</v>
      </c>
      <c r="F387" s="7" t="str">
        <f>vlookup(E387,Teams!A:B,2,false)</f>
        <v>PRISMS</v>
      </c>
      <c r="G387" s="1" t="b">
        <v>0</v>
      </c>
      <c r="H387" s="1" t="b">
        <v>1</v>
      </c>
      <c r="I387" s="1">
        <v>1.0</v>
      </c>
      <c r="J387" s="7" t="str">
        <f>vlookup(I387,Cats!$A:$B,2,false)</f>
        <v>X</v>
      </c>
    </row>
    <row r="388">
      <c r="A388" s="1">
        <v>137397.0</v>
      </c>
      <c r="B388" s="1">
        <v>476.0</v>
      </c>
      <c r="C388" s="1">
        <v>14.0</v>
      </c>
      <c r="D388" s="1" t="s">
        <v>41</v>
      </c>
      <c r="E388" s="1">
        <v>23.0</v>
      </c>
      <c r="F388" s="7" t="str">
        <f>vlookup(E388,Teams!A:B,2,false)</f>
        <v>Lakeside</v>
      </c>
      <c r="G388" s="1" t="b">
        <v>1</v>
      </c>
      <c r="H388" s="1" t="b">
        <v>0</v>
      </c>
      <c r="I388" s="1">
        <v>2.0</v>
      </c>
      <c r="J388" s="7" t="str">
        <f>vlookup(I388,Cats!$A:$B,2,false)</f>
        <v>M</v>
      </c>
    </row>
    <row r="389">
      <c r="A389" s="1">
        <v>137398.0</v>
      </c>
      <c r="B389" s="1">
        <v>476.0</v>
      </c>
      <c r="C389" s="1">
        <v>0.0</v>
      </c>
      <c r="D389" s="1" t="s">
        <v>32</v>
      </c>
      <c r="E389" s="1">
        <v>36.0</v>
      </c>
      <c r="F389" s="7" t="str">
        <f>vlookup(E389,Teams!A:B,2,false)</f>
        <v>PRISMS</v>
      </c>
      <c r="G389" s="1" t="b">
        <v>0</v>
      </c>
      <c r="H389" s="1" t="b">
        <v>1</v>
      </c>
      <c r="I389" s="1">
        <v>2.0</v>
      </c>
      <c r="J389" s="7" t="str">
        <f>vlookup(I389,Cats!$A:$B,2,false)</f>
        <v>M</v>
      </c>
    </row>
    <row r="390">
      <c r="A390" s="1">
        <v>137399.0</v>
      </c>
      <c r="B390" s="1">
        <v>476.0</v>
      </c>
      <c r="C390" s="1">
        <v>4.0</v>
      </c>
      <c r="D390" s="1" t="s">
        <v>41</v>
      </c>
      <c r="E390" s="1">
        <v>23.0</v>
      </c>
      <c r="F390" s="7" t="str">
        <f>vlookup(E390,Teams!A:B,2,false)</f>
        <v>Lakeside</v>
      </c>
      <c r="G390" s="1" t="b">
        <v>1</v>
      </c>
      <c r="H390" s="1" t="b">
        <v>0</v>
      </c>
      <c r="I390" s="1">
        <v>3.0</v>
      </c>
      <c r="J390" s="7" t="str">
        <f>vlookup(I390,Cats!$A:$B,2,false)</f>
        <v>C</v>
      </c>
    </row>
    <row r="391">
      <c r="A391" s="1">
        <v>137400.0</v>
      </c>
      <c r="B391" s="1">
        <v>476.0</v>
      </c>
      <c r="C391" s="1">
        <v>0.0</v>
      </c>
      <c r="D391" s="1" t="s">
        <v>32</v>
      </c>
      <c r="E391" s="1">
        <v>36.0</v>
      </c>
      <c r="F391" s="7" t="str">
        <f>vlookup(E391,Teams!A:B,2,false)</f>
        <v>PRISMS</v>
      </c>
      <c r="G391" s="1" t="b">
        <v>0</v>
      </c>
      <c r="H391" s="1" t="b">
        <v>1</v>
      </c>
      <c r="I391" s="1">
        <v>3.0</v>
      </c>
      <c r="J391" s="7" t="str">
        <f>vlookup(I391,Cats!$A:$B,2,false)</f>
        <v>C</v>
      </c>
    </row>
    <row r="392">
      <c r="A392" s="1">
        <v>137401.0</v>
      </c>
      <c r="B392" s="1">
        <v>476.0</v>
      </c>
      <c r="C392" s="1">
        <v>14.0</v>
      </c>
      <c r="D392" s="1" t="s">
        <v>41</v>
      </c>
      <c r="E392" s="1">
        <v>23.0</v>
      </c>
      <c r="F392" s="7" t="str">
        <f>vlookup(E392,Teams!A:B,2,false)</f>
        <v>Lakeside</v>
      </c>
      <c r="G392" s="1" t="b">
        <v>1</v>
      </c>
      <c r="H392" s="1" t="b">
        <v>0</v>
      </c>
      <c r="I392" s="1">
        <v>4.0</v>
      </c>
      <c r="J392" s="7" t="str">
        <f>vlookup(I392,Cats!$A:$B,2,false)</f>
        <v>E</v>
      </c>
    </row>
    <row r="393">
      <c r="A393" s="1">
        <v>137402.0</v>
      </c>
      <c r="B393" s="1">
        <v>476.0</v>
      </c>
      <c r="C393" s="1">
        <v>0.0</v>
      </c>
      <c r="D393" s="1" t="s">
        <v>32</v>
      </c>
      <c r="E393" s="1">
        <v>36.0</v>
      </c>
      <c r="F393" s="7" t="str">
        <f>vlookup(E393,Teams!A:B,2,false)</f>
        <v>PRISMS</v>
      </c>
      <c r="G393" s="1" t="b">
        <v>0</v>
      </c>
      <c r="H393" s="1" t="b">
        <v>1</v>
      </c>
      <c r="I393" s="1">
        <v>4.0</v>
      </c>
      <c r="J393" s="7" t="str">
        <f>vlookup(I393,Cats!$A:$B,2,false)</f>
        <v>E</v>
      </c>
    </row>
    <row r="394">
      <c r="A394" s="1">
        <v>137403.0</v>
      </c>
      <c r="B394" s="1">
        <v>476.0</v>
      </c>
      <c r="C394" s="1">
        <v>0.0</v>
      </c>
      <c r="D394" s="1" t="s">
        <v>32</v>
      </c>
      <c r="E394" s="1">
        <v>23.0</v>
      </c>
      <c r="F394" s="7" t="str">
        <f>vlookup(E394,Teams!A:B,2,false)</f>
        <v>Lakeside</v>
      </c>
      <c r="G394" s="1" t="b">
        <v>1</v>
      </c>
      <c r="H394" s="1" t="b">
        <v>1</v>
      </c>
      <c r="I394" s="1">
        <v>5.0</v>
      </c>
      <c r="J394" s="7" t="str">
        <f>vlookup(I394,Cats!$A:$B,2,false)</f>
        <v>B</v>
      </c>
    </row>
    <row r="395">
      <c r="A395" s="1">
        <v>137404.0</v>
      </c>
      <c r="B395" s="1">
        <v>476.0</v>
      </c>
      <c r="C395" s="1">
        <v>4.0</v>
      </c>
      <c r="D395" s="1" t="s">
        <v>93</v>
      </c>
      <c r="E395" s="1">
        <v>36.0</v>
      </c>
      <c r="F395" s="7" t="str">
        <f>vlookup(E395,Teams!A:B,2,false)</f>
        <v>PRISMS</v>
      </c>
      <c r="G395" s="1" t="b">
        <v>0</v>
      </c>
      <c r="H395" s="1" t="b">
        <v>0</v>
      </c>
      <c r="I395" s="1">
        <v>5.0</v>
      </c>
      <c r="J395" s="7" t="str">
        <f>vlookup(I395,Cats!$A:$B,2,false)</f>
        <v>B</v>
      </c>
    </row>
    <row r="396">
      <c r="A396" s="1">
        <v>137405.0</v>
      </c>
      <c r="B396" s="1">
        <v>476.0</v>
      </c>
      <c r="C396" s="1">
        <v>4.0</v>
      </c>
      <c r="D396" s="1" t="s">
        <v>41</v>
      </c>
      <c r="E396" s="1">
        <v>23.0</v>
      </c>
      <c r="F396" s="7" t="str">
        <f>vlookup(E396,Teams!A:B,2,false)</f>
        <v>Lakeside</v>
      </c>
      <c r="G396" s="1" t="b">
        <v>1</v>
      </c>
      <c r="H396" s="1" t="b">
        <v>0</v>
      </c>
      <c r="I396" s="1">
        <v>6.0</v>
      </c>
      <c r="J396" s="7" t="str">
        <f>vlookup(I396,Cats!$A:$B,2,false)</f>
        <v>P</v>
      </c>
    </row>
    <row r="397">
      <c r="A397" s="1">
        <v>137406.0</v>
      </c>
      <c r="B397" s="1">
        <v>476.0</v>
      </c>
      <c r="C397" s="1">
        <v>0.0</v>
      </c>
      <c r="D397" s="1" t="s">
        <v>93</v>
      </c>
      <c r="E397" s="1">
        <v>36.0</v>
      </c>
      <c r="F397" s="7" t="str">
        <f>vlookup(E397,Teams!A:B,2,false)</f>
        <v>PRISMS</v>
      </c>
      <c r="G397" s="1" t="b">
        <v>0</v>
      </c>
      <c r="H397" s="1" t="b">
        <v>0</v>
      </c>
      <c r="I397" s="1">
        <v>6.0</v>
      </c>
      <c r="J397" s="7" t="str">
        <f>vlookup(I397,Cats!$A:$B,2,false)</f>
        <v>P</v>
      </c>
    </row>
    <row r="398">
      <c r="A398" s="1">
        <v>137407.0</v>
      </c>
      <c r="B398" s="1">
        <v>476.0</v>
      </c>
      <c r="C398" s="1">
        <v>14.0</v>
      </c>
      <c r="D398" s="1" t="s">
        <v>41</v>
      </c>
      <c r="E398" s="1">
        <v>23.0</v>
      </c>
      <c r="F398" s="7" t="str">
        <f>vlookup(E398,Teams!A:B,2,false)</f>
        <v>Lakeside</v>
      </c>
      <c r="G398" s="1" t="b">
        <v>1</v>
      </c>
      <c r="H398" s="1" t="b">
        <v>0</v>
      </c>
      <c r="I398" s="1">
        <v>7.0</v>
      </c>
      <c r="J398" s="7" t="str">
        <f>vlookup(I398,Cats!$A:$B,2,false)</f>
        <v>X</v>
      </c>
    </row>
    <row r="399">
      <c r="A399" s="1">
        <v>137408.0</v>
      </c>
      <c r="B399" s="1">
        <v>476.0</v>
      </c>
      <c r="C399" s="1">
        <v>0.0</v>
      </c>
      <c r="D399" s="1" t="s">
        <v>32</v>
      </c>
      <c r="E399" s="1">
        <v>36.0</v>
      </c>
      <c r="F399" s="7" t="str">
        <f>vlookup(E399,Teams!A:B,2,false)</f>
        <v>PRISMS</v>
      </c>
      <c r="G399" s="1" t="b">
        <v>0</v>
      </c>
      <c r="H399" s="1" t="b">
        <v>1</v>
      </c>
      <c r="I399" s="1">
        <v>7.0</v>
      </c>
      <c r="J399" s="7" t="str">
        <f>vlookup(I399,Cats!$A:$B,2,false)</f>
        <v>X</v>
      </c>
    </row>
    <row r="400">
      <c r="A400" s="1">
        <v>137409.0</v>
      </c>
      <c r="B400" s="1">
        <v>476.0</v>
      </c>
      <c r="C400" s="1">
        <v>14.0</v>
      </c>
      <c r="D400" s="1" t="s">
        <v>41</v>
      </c>
      <c r="E400" s="1">
        <v>23.0</v>
      </c>
      <c r="F400" s="7" t="str">
        <f>vlookup(E400,Teams!A:B,2,false)</f>
        <v>Lakeside</v>
      </c>
      <c r="G400" s="1" t="b">
        <v>1</v>
      </c>
      <c r="H400" s="1" t="b">
        <v>0</v>
      </c>
      <c r="I400" s="1">
        <v>8.0</v>
      </c>
      <c r="J400" s="7" t="str">
        <f>vlookup(I400,Cats!$A:$B,2,false)</f>
        <v>M</v>
      </c>
    </row>
    <row r="401">
      <c r="A401" s="1">
        <v>137410.0</v>
      </c>
      <c r="B401" s="1">
        <v>476.0</v>
      </c>
      <c r="C401" s="1">
        <v>0.0</v>
      </c>
      <c r="D401" s="1" t="s">
        <v>94</v>
      </c>
      <c r="E401" s="1">
        <v>36.0</v>
      </c>
      <c r="F401" s="7" t="str">
        <f>vlookup(E401,Teams!A:B,2,false)</f>
        <v>PRISMS</v>
      </c>
      <c r="G401" s="1" t="b">
        <v>0</v>
      </c>
      <c r="H401" s="1" t="b">
        <v>0</v>
      </c>
      <c r="I401" s="1">
        <v>8.0</v>
      </c>
      <c r="J401" s="7" t="str">
        <f>vlookup(I401,Cats!$A:$B,2,false)</f>
        <v>M</v>
      </c>
    </row>
    <row r="402">
      <c r="A402" s="1">
        <v>137411.0</v>
      </c>
      <c r="B402" s="1">
        <v>476.0</v>
      </c>
      <c r="C402" s="1">
        <v>4.0</v>
      </c>
      <c r="D402" s="1" t="s">
        <v>41</v>
      </c>
      <c r="E402" s="1">
        <v>23.0</v>
      </c>
      <c r="F402" s="7" t="str">
        <f>vlookup(E402,Teams!A:B,2,false)</f>
        <v>Lakeside</v>
      </c>
      <c r="G402" s="1" t="b">
        <v>1</v>
      </c>
      <c r="H402" s="1" t="b">
        <v>0</v>
      </c>
      <c r="I402" s="1">
        <v>9.0</v>
      </c>
      <c r="J402" s="7" t="str">
        <f>vlookup(I402,Cats!$A:$B,2,false)</f>
        <v>C</v>
      </c>
    </row>
    <row r="403">
      <c r="A403" s="1">
        <v>137412.0</v>
      </c>
      <c r="B403" s="1">
        <v>476.0</v>
      </c>
      <c r="C403" s="1">
        <v>0.0</v>
      </c>
      <c r="D403" s="1" t="s">
        <v>32</v>
      </c>
      <c r="E403" s="1">
        <v>36.0</v>
      </c>
      <c r="F403" s="7" t="str">
        <f>vlookup(E403,Teams!A:B,2,false)</f>
        <v>PRISMS</v>
      </c>
      <c r="G403" s="1" t="b">
        <v>0</v>
      </c>
      <c r="H403" s="1" t="b">
        <v>1</v>
      </c>
      <c r="I403" s="1">
        <v>9.0</v>
      </c>
      <c r="J403" s="7" t="str">
        <f>vlookup(I403,Cats!$A:$B,2,false)</f>
        <v>C</v>
      </c>
    </row>
    <row r="404">
      <c r="A404" s="1">
        <v>137413.0</v>
      </c>
      <c r="B404" s="1">
        <v>476.0</v>
      </c>
      <c r="C404" s="1">
        <v>0.0</v>
      </c>
      <c r="D404" s="1" t="s">
        <v>32</v>
      </c>
      <c r="E404" s="1">
        <v>23.0</v>
      </c>
      <c r="F404" s="7" t="str">
        <f>vlookup(E404,Teams!A:B,2,false)</f>
        <v>Lakeside</v>
      </c>
      <c r="G404" s="1" t="b">
        <v>1</v>
      </c>
      <c r="H404" s="1" t="b">
        <v>1</v>
      </c>
      <c r="I404" s="1">
        <v>10.0</v>
      </c>
      <c r="J404" s="7" t="str">
        <f>vlookup(I404,Cats!$A:$B,2,false)</f>
        <v>E</v>
      </c>
    </row>
    <row r="405">
      <c r="A405" s="1">
        <v>137414.0</v>
      </c>
      <c r="B405" s="1">
        <v>476.0</v>
      </c>
      <c r="C405" s="1">
        <v>4.0</v>
      </c>
      <c r="D405" s="1" t="s">
        <v>93</v>
      </c>
      <c r="E405" s="1">
        <v>36.0</v>
      </c>
      <c r="F405" s="7" t="str">
        <f>vlookup(E405,Teams!A:B,2,false)</f>
        <v>PRISMS</v>
      </c>
      <c r="G405" s="1" t="b">
        <v>0</v>
      </c>
      <c r="H405" s="1" t="b">
        <v>0</v>
      </c>
      <c r="I405" s="1">
        <v>10.0</v>
      </c>
      <c r="J405" s="7" t="str">
        <f>vlookup(I405,Cats!$A:$B,2,false)</f>
        <v>E</v>
      </c>
    </row>
    <row r="406">
      <c r="A406" s="1">
        <v>137415.0</v>
      </c>
      <c r="B406" s="1">
        <v>476.0</v>
      </c>
      <c r="C406" s="1">
        <v>14.0</v>
      </c>
      <c r="D406" s="1" t="s">
        <v>41</v>
      </c>
      <c r="E406" s="1">
        <v>23.0</v>
      </c>
      <c r="F406" s="7" t="str">
        <f>vlookup(E406,Teams!A:B,2,false)</f>
        <v>Lakeside</v>
      </c>
      <c r="G406" s="1" t="b">
        <v>1</v>
      </c>
      <c r="H406" s="1" t="b">
        <v>0</v>
      </c>
      <c r="I406" s="1">
        <v>11.0</v>
      </c>
      <c r="J406" s="7" t="str">
        <f>vlookup(I406,Cats!$A:$B,2,false)</f>
        <v>B</v>
      </c>
    </row>
    <row r="407">
      <c r="A407" s="1">
        <v>137416.0</v>
      </c>
      <c r="B407" s="1">
        <v>476.0</v>
      </c>
      <c r="C407" s="1">
        <v>0.0</v>
      </c>
      <c r="D407" s="1" t="s">
        <v>32</v>
      </c>
      <c r="E407" s="1">
        <v>36.0</v>
      </c>
      <c r="F407" s="7" t="str">
        <f>vlookup(E407,Teams!A:B,2,false)</f>
        <v>PRISMS</v>
      </c>
      <c r="G407" s="1" t="b">
        <v>0</v>
      </c>
      <c r="H407" s="1" t="b">
        <v>1</v>
      </c>
      <c r="I407" s="1">
        <v>11.0</v>
      </c>
      <c r="J407" s="7" t="str">
        <f>vlookup(I407,Cats!$A:$B,2,false)</f>
        <v>B</v>
      </c>
    </row>
    <row r="408">
      <c r="A408" s="1">
        <v>137417.0</v>
      </c>
      <c r="B408" s="1">
        <v>476.0</v>
      </c>
      <c r="C408" s="1">
        <v>14.0</v>
      </c>
      <c r="D408" s="1" t="s">
        <v>95</v>
      </c>
      <c r="E408" s="1">
        <v>23.0</v>
      </c>
      <c r="F408" s="7" t="str">
        <f>vlookup(E408,Teams!A:B,2,false)</f>
        <v>Lakeside</v>
      </c>
      <c r="G408" s="1" t="b">
        <v>1</v>
      </c>
      <c r="H408" s="1" t="b">
        <v>0</v>
      </c>
      <c r="I408" s="1">
        <v>12.0</v>
      </c>
      <c r="J408" s="7" t="str">
        <f>vlookup(I408,Cats!$A:$B,2,false)</f>
        <v>P</v>
      </c>
    </row>
    <row r="409">
      <c r="A409" s="1">
        <v>137418.0</v>
      </c>
      <c r="B409" s="1">
        <v>476.0</v>
      </c>
      <c r="C409" s="1">
        <v>0.0</v>
      </c>
      <c r="D409" s="1" t="s">
        <v>32</v>
      </c>
      <c r="E409" s="1">
        <v>36.0</v>
      </c>
      <c r="F409" s="7" t="str">
        <f>vlookup(E409,Teams!A:B,2,false)</f>
        <v>PRISMS</v>
      </c>
      <c r="G409" s="1" t="b">
        <v>0</v>
      </c>
      <c r="H409" s="1" t="b">
        <v>1</v>
      </c>
      <c r="I409" s="1">
        <v>12.0</v>
      </c>
      <c r="J409" s="7" t="str">
        <f>vlookup(I409,Cats!$A:$B,2,false)</f>
        <v>P</v>
      </c>
    </row>
    <row r="410">
      <c r="A410" s="1">
        <v>137419.0</v>
      </c>
      <c r="B410" s="1">
        <v>476.0</v>
      </c>
      <c r="C410" s="1">
        <v>0.0</v>
      </c>
      <c r="D410" s="1" t="s">
        <v>32</v>
      </c>
      <c r="E410" s="1">
        <v>23.0</v>
      </c>
      <c r="F410" s="7" t="str">
        <f>vlookup(E410,Teams!A:B,2,false)</f>
        <v>Lakeside</v>
      </c>
      <c r="G410" s="1" t="b">
        <v>1</v>
      </c>
      <c r="H410" s="1" t="b">
        <v>1</v>
      </c>
      <c r="I410" s="1">
        <v>13.0</v>
      </c>
      <c r="J410" s="7" t="str">
        <f>vlookup(I410,Cats!$A:$B,2,false)</f>
        <v>X</v>
      </c>
    </row>
    <row r="411">
      <c r="A411" s="1">
        <v>137420.0</v>
      </c>
      <c r="B411" s="1">
        <v>476.0</v>
      </c>
      <c r="C411" s="1">
        <v>4.0</v>
      </c>
      <c r="D411" s="1" t="s">
        <v>93</v>
      </c>
      <c r="E411" s="1">
        <v>36.0</v>
      </c>
      <c r="F411" s="7" t="str">
        <f>vlookup(E411,Teams!A:B,2,false)</f>
        <v>PRISMS</v>
      </c>
      <c r="G411" s="1" t="b">
        <v>0</v>
      </c>
      <c r="H411" s="1" t="b">
        <v>0</v>
      </c>
      <c r="I411" s="1">
        <v>13.0</v>
      </c>
      <c r="J411" s="7" t="str">
        <f>vlookup(I411,Cats!$A:$B,2,false)</f>
        <v>X</v>
      </c>
    </row>
    <row r="412">
      <c r="A412" s="1">
        <v>137421.0</v>
      </c>
      <c r="B412" s="1">
        <v>476.0</v>
      </c>
      <c r="C412" s="1">
        <v>14.0</v>
      </c>
      <c r="D412" s="1" t="s">
        <v>41</v>
      </c>
      <c r="E412" s="1">
        <v>23.0</v>
      </c>
      <c r="F412" s="7" t="str">
        <f>vlookup(E412,Teams!A:B,2,false)</f>
        <v>Lakeside</v>
      </c>
      <c r="G412" s="1" t="b">
        <v>1</v>
      </c>
      <c r="H412" s="1" t="b">
        <v>0</v>
      </c>
      <c r="I412" s="1">
        <v>14.0</v>
      </c>
      <c r="J412" s="7" t="str">
        <f>vlookup(I412,Cats!$A:$B,2,false)</f>
        <v>M</v>
      </c>
    </row>
    <row r="413">
      <c r="A413" s="1">
        <v>137422.0</v>
      </c>
      <c r="B413" s="1">
        <v>476.0</v>
      </c>
      <c r="C413" s="1">
        <v>0.0</v>
      </c>
      <c r="D413" s="1" t="s">
        <v>32</v>
      </c>
      <c r="E413" s="1">
        <v>36.0</v>
      </c>
      <c r="F413" s="7" t="str">
        <f>vlookup(E413,Teams!A:B,2,false)</f>
        <v>PRISMS</v>
      </c>
      <c r="G413" s="1" t="b">
        <v>0</v>
      </c>
      <c r="H413" s="1" t="b">
        <v>1</v>
      </c>
      <c r="I413" s="1">
        <v>14.0</v>
      </c>
      <c r="J413" s="7" t="str">
        <f>vlookup(I413,Cats!$A:$B,2,false)</f>
        <v>M</v>
      </c>
    </row>
    <row r="414">
      <c r="A414" s="1">
        <v>137423.0</v>
      </c>
      <c r="B414" s="1">
        <v>476.0</v>
      </c>
      <c r="C414" s="1">
        <v>0.0</v>
      </c>
      <c r="D414" s="1" t="s">
        <v>32</v>
      </c>
      <c r="E414" s="1">
        <v>23.0</v>
      </c>
      <c r="F414" s="7" t="str">
        <f>vlookup(E414,Teams!A:B,2,false)</f>
        <v>Lakeside</v>
      </c>
      <c r="G414" s="1" t="b">
        <v>1</v>
      </c>
      <c r="H414" s="1" t="b">
        <v>1</v>
      </c>
      <c r="I414" s="1">
        <v>15.0</v>
      </c>
      <c r="J414" s="7" t="str">
        <f>vlookup(I414,Cats!$A:$B,2,false)</f>
        <v>C</v>
      </c>
    </row>
    <row r="415">
      <c r="A415" s="1">
        <v>137424.0</v>
      </c>
      <c r="B415" s="1">
        <v>476.0</v>
      </c>
      <c r="C415" s="1">
        <v>14.0</v>
      </c>
      <c r="D415" s="1" t="s">
        <v>94</v>
      </c>
      <c r="E415" s="1">
        <v>36.0</v>
      </c>
      <c r="F415" s="7" t="str">
        <f>vlookup(E415,Teams!A:B,2,false)</f>
        <v>PRISMS</v>
      </c>
      <c r="G415" s="1" t="b">
        <v>0</v>
      </c>
      <c r="H415" s="1" t="b">
        <v>0</v>
      </c>
      <c r="I415" s="1">
        <v>15.0</v>
      </c>
      <c r="J415" s="7" t="str">
        <f>vlookup(I415,Cats!$A:$B,2,false)</f>
        <v>C</v>
      </c>
    </row>
    <row r="416">
      <c r="A416" s="1">
        <v>137425.0</v>
      </c>
      <c r="B416" s="1">
        <v>476.0</v>
      </c>
      <c r="C416" s="1">
        <v>14.0</v>
      </c>
      <c r="D416" s="1" t="s">
        <v>41</v>
      </c>
      <c r="E416" s="1">
        <v>23.0</v>
      </c>
      <c r="F416" s="7" t="str">
        <f>vlookup(E416,Teams!A:B,2,false)</f>
        <v>Lakeside</v>
      </c>
      <c r="G416" s="1" t="b">
        <v>1</v>
      </c>
      <c r="H416" s="1" t="b">
        <v>0</v>
      </c>
      <c r="I416" s="1">
        <v>16.0</v>
      </c>
      <c r="J416" s="7" t="str">
        <f>vlookup(I416,Cats!$A:$B,2,false)</f>
        <v>E</v>
      </c>
    </row>
    <row r="417">
      <c r="A417" s="1">
        <v>137426.0</v>
      </c>
      <c r="B417" s="1">
        <v>476.0</v>
      </c>
      <c r="C417" s="1">
        <v>-4.0</v>
      </c>
      <c r="D417" s="1" t="s">
        <v>93</v>
      </c>
      <c r="E417" s="1">
        <v>36.0</v>
      </c>
      <c r="F417" s="7" t="str">
        <f>vlookup(E417,Teams!A:B,2,false)</f>
        <v>PRISMS</v>
      </c>
      <c r="G417" s="1" t="b">
        <v>0</v>
      </c>
      <c r="H417" s="1" t="b">
        <v>0</v>
      </c>
      <c r="I417" s="1">
        <v>16.0</v>
      </c>
      <c r="J417" s="7" t="str">
        <f>vlookup(I417,Cats!$A:$B,2,false)</f>
        <v>E</v>
      </c>
    </row>
    <row r="418">
      <c r="A418" s="1">
        <v>137427.0</v>
      </c>
      <c r="B418" s="1">
        <v>476.0</v>
      </c>
      <c r="C418" s="1">
        <v>14.0</v>
      </c>
      <c r="D418" s="1" t="s">
        <v>95</v>
      </c>
      <c r="E418" s="1">
        <v>23.0</v>
      </c>
      <c r="F418" s="7" t="str">
        <f>vlookup(E418,Teams!A:B,2,false)</f>
        <v>Lakeside</v>
      </c>
      <c r="G418" s="1" t="b">
        <v>1</v>
      </c>
      <c r="H418" s="1" t="b">
        <v>0</v>
      </c>
      <c r="I418" s="1">
        <v>17.0</v>
      </c>
      <c r="J418" s="7" t="str">
        <f>vlookup(I418,Cats!$A:$B,2,false)</f>
        <v>B</v>
      </c>
    </row>
    <row r="419">
      <c r="A419" s="1">
        <v>137428.0</v>
      </c>
      <c r="B419" s="1">
        <v>476.0</v>
      </c>
      <c r="C419" s="1">
        <v>0.0</v>
      </c>
      <c r="D419" s="1" t="s">
        <v>32</v>
      </c>
      <c r="E419" s="1">
        <v>36.0</v>
      </c>
      <c r="F419" s="7" t="str">
        <f>vlookup(E419,Teams!A:B,2,false)</f>
        <v>PRISMS</v>
      </c>
      <c r="G419" s="1" t="b">
        <v>0</v>
      </c>
      <c r="H419" s="1" t="b">
        <v>1</v>
      </c>
      <c r="I419" s="1">
        <v>17.0</v>
      </c>
      <c r="J419" s="7" t="str">
        <f>vlookup(I419,Cats!$A:$B,2,false)</f>
        <v>B</v>
      </c>
    </row>
    <row r="420">
      <c r="A420" s="1">
        <v>137429.0</v>
      </c>
      <c r="B420" s="1">
        <v>476.0</v>
      </c>
      <c r="C420" s="1">
        <v>0.0</v>
      </c>
      <c r="D420" s="1" t="s">
        <v>95</v>
      </c>
      <c r="E420" s="1">
        <v>23.0</v>
      </c>
      <c r="F420" s="7" t="str">
        <f>vlookup(E420,Teams!A:B,2,false)</f>
        <v>Lakeside</v>
      </c>
      <c r="G420" s="1" t="b">
        <v>1</v>
      </c>
      <c r="H420" s="1" t="b">
        <v>0</v>
      </c>
      <c r="I420" s="1">
        <v>18.0</v>
      </c>
      <c r="J420" s="7" t="str">
        <f>vlookup(I420,Cats!$A:$B,2,false)</f>
        <v>P</v>
      </c>
    </row>
    <row r="421">
      <c r="A421" s="1">
        <v>137430.0</v>
      </c>
      <c r="B421" s="1">
        <v>476.0</v>
      </c>
      <c r="C421" s="1">
        <v>0.0</v>
      </c>
      <c r="D421" s="1" t="s">
        <v>93</v>
      </c>
      <c r="E421" s="1">
        <v>36.0</v>
      </c>
      <c r="F421" s="7" t="str">
        <f>vlookup(E421,Teams!A:B,2,false)</f>
        <v>PRISMS</v>
      </c>
      <c r="G421" s="1" t="b">
        <v>0</v>
      </c>
      <c r="H421" s="1" t="b">
        <v>0</v>
      </c>
      <c r="I421" s="1">
        <v>18.0</v>
      </c>
      <c r="J421" s="7" t="str">
        <f>vlookup(I421,Cats!$A:$B,2,false)</f>
        <v>P</v>
      </c>
    </row>
    <row r="422">
      <c r="A422" s="1">
        <v>137431.0</v>
      </c>
      <c r="B422" s="1">
        <v>476.0</v>
      </c>
      <c r="C422" s="1">
        <v>0.0</v>
      </c>
      <c r="D422" s="1" t="s">
        <v>32</v>
      </c>
      <c r="E422" s="1">
        <v>23.0</v>
      </c>
      <c r="F422" s="7" t="str">
        <f>vlookup(E422,Teams!A:B,2,false)</f>
        <v>Lakeside</v>
      </c>
      <c r="G422" s="1" t="b">
        <v>1</v>
      </c>
      <c r="H422" s="1" t="b">
        <v>1</v>
      </c>
      <c r="I422" s="1">
        <v>19.0</v>
      </c>
      <c r="J422" s="7" t="str">
        <f>vlookup(I422,Cats!$A:$B,2,false)</f>
        <v>X</v>
      </c>
    </row>
    <row r="423">
      <c r="A423" s="1">
        <v>137432.0</v>
      </c>
      <c r="B423" s="1">
        <v>476.0</v>
      </c>
      <c r="C423" s="1">
        <v>14.0</v>
      </c>
      <c r="D423" s="1" t="s">
        <v>93</v>
      </c>
      <c r="E423" s="1">
        <v>36.0</v>
      </c>
      <c r="F423" s="7" t="str">
        <f>vlookup(E423,Teams!A:B,2,false)</f>
        <v>PRISMS</v>
      </c>
      <c r="G423" s="1" t="b">
        <v>0</v>
      </c>
      <c r="H423" s="1" t="b">
        <v>0</v>
      </c>
      <c r="I423" s="1">
        <v>19.0</v>
      </c>
      <c r="J423" s="7" t="str">
        <f>vlookup(I423,Cats!$A:$B,2,false)</f>
        <v>X</v>
      </c>
    </row>
    <row r="424">
      <c r="A424" s="1">
        <v>137433.0</v>
      </c>
      <c r="B424" s="1">
        <v>476.0</v>
      </c>
      <c r="C424" s="1">
        <v>14.0</v>
      </c>
      <c r="D424" s="1" t="s">
        <v>41</v>
      </c>
      <c r="E424" s="1">
        <v>23.0</v>
      </c>
      <c r="F424" s="7" t="str">
        <f>vlookup(E424,Teams!A:B,2,false)</f>
        <v>Lakeside</v>
      </c>
      <c r="G424" s="1" t="b">
        <v>1</v>
      </c>
      <c r="H424" s="1" t="b">
        <v>0</v>
      </c>
      <c r="I424" s="1">
        <v>20.0</v>
      </c>
      <c r="J424" s="7" t="str">
        <f>vlookup(I424,Cats!$A:$B,2,false)</f>
        <v>M</v>
      </c>
    </row>
    <row r="425">
      <c r="A425" s="1">
        <v>137434.0</v>
      </c>
      <c r="B425" s="1">
        <v>476.0</v>
      </c>
      <c r="C425" s="1">
        <v>0.0</v>
      </c>
      <c r="D425" s="1" t="s">
        <v>32</v>
      </c>
      <c r="E425" s="1">
        <v>36.0</v>
      </c>
      <c r="F425" s="7" t="str">
        <f>vlookup(E425,Teams!A:B,2,false)</f>
        <v>PRISMS</v>
      </c>
      <c r="G425" s="1" t="b">
        <v>0</v>
      </c>
      <c r="H425" s="1" t="b">
        <v>1</v>
      </c>
      <c r="I425" s="1">
        <v>20.0</v>
      </c>
      <c r="J425" s="7" t="str">
        <f>vlookup(I425,Cats!$A:$B,2,false)</f>
        <v>M</v>
      </c>
    </row>
    <row r="426">
      <c r="A426" s="1">
        <v>137435.0</v>
      </c>
      <c r="B426" s="1">
        <v>476.0</v>
      </c>
      <c r="C426" s="1">
        <v>14.0</v>
      </c>
      <c r="D426" s="1" t="s">
        <v>41</v>
      </c>
      <c r="E426" s="1">
        <v>23.0</v>
      </c>
      <c r="F426" s="7" t="str">
        <f>vlookup(E426,Teams!A:B,2,false)</f>
        <v>Lakeside</v>
      </c>
      <c r="G426" s="1" t="b">
        <v>1</v>
      </c>
      <c r="H426" s="1" t="b">
        <v>0</v>
      </c>
      <c r="I426" s="1">
        <v>21.0</v>
      </c>
      <c r="J426" s="7" t="str">
        <f>vlookup(I426,Cats!$A:$B,2,false)</f>
        <v>C</v>
      </c>
    </row>
    <row r="427">
      <c r="A427" s="1">
        <v>137436.0</v>
      </c>
      <c r="B427" s="1">
        <v>476.0</v>
      </c>
      <c r="C427" s="1">
        <v>0.0</v>
      </c>
      <c r="D427" s="1" t="s">
        <v>32</v>
      </c>
      <c r="E427" s="1">
        <v>36.0</v>
      </c>
      <c r="F427" s="7" t="str">
        <f>vlookup(E427,Teams!A:B,2,false)</f>
        <v>PRISMS</v>
      </c>
      <c r="G427" s="1" t="b">
        <v>0</v>
      </c>
      <c r="H427" s="1" t="b">
        <v>1</v>
      </c>
      <c r="I427" s="1">
        <v>21.0</v>
      </c>
      <c r="J427" s="7" t="str">
        <f>vlookup(I427,Cats!$A:$B,2,false)</f>
        <v>C</v>
      </c>
    </row>
    <row r="428">
      <c r="A428" s="1">
        <v>137437.0</v>
      </c>
      <c r="B428" s="1">
        <v>476.0</v>
      </c>
      <c r="C428" s="1">
        <v>4.0</v>
      </c>
      <c r="D428" s="1" t="s">
        <v>41</v>
      </c>
      <c r="E428" s="1">
        <v>23.0</v>
      </c>
      <c r="F428" s="7" t="str">
        <f>vlookup(E428,Teams!A:B,2,false)</f>
        <v>Lakeside</v>
      </c>
      <c r="G428" s="1" t="b">
        <v>1</v>
      </c>
      <c r="H428" s="1" t="b">
        <v>0</v>
      </c>
      <c r="I428" s="1">
        <v>22.0</v>
      </c>
      <c r="J428" s="7" t="str">
        <f>vlookup(I428,Cats!$A:$B,2,false)</f>
        <v>E</v>
      </c>
    </row>
    <row r="429">
      <c r="A429" s="1">
        <v>137438.0</v>
      </c>
      <c r="B429" s="1">
        <v>476.0</v>
      </c>
      <c r="C429" s="1">
        <v>-4.0</v>
      </c>
      <c r="D429" s="1" t="s">
        <v>93</v>
      </c>
      <c r="E429" s="1">
        <v>36.0</v>
      </c>
      <c r="F429" s="7" t="str">
        <f>vlookup(E429,Teams!A:B,2,false)</f>
        <v>PRISMS</v>
      </c>
      <c r="G429" s="1" t="b">
        <v>0</v>
      </c>
      <c r="H429" s="1" t="b">
        <v>0</v>
      </c>
      <c r="I429" s="1">
        <v>22.0</v>
      </c>
      <c r="J429" s="7" t="str">
        <f>vlookup(I429,Cats!$A:$B,2,false)</f>
        <v>E</v>
      </c>
    </row>
    <row r="430">
      <c r="A430" s="1">
        <v>137439.0</v>
      </c>
      <c r="B430" s="1">
        <v>476.0</v>
      </c>
      <c r="C430" s="1">
        <v>14.0</v>
      </c>
      <c r="D430" s="1" t="s">
        <v>41</v>
      </c>
      <c r="E430" s="1">
        <v>23.0</v>
      </c>
      <c r="F430" s="7" t="str">
        <f>vlookup(E430,Teams!A:B,2,false)</f>
        <v>Lakeside</v>
      </c>
      <c r="G430" s="1" t="b">
        <v>1</v>
      </c>
      <c r="H430" s="1" t="b">
        <v>0</v>
      </c>
      <c r="I430" s="1">
        <v>23.0</v>
      </c>
      <c r="J430" s="7" t="str">
        <f>vlookup(I430,Cats!$A:$B,2,false)</f>
        <v>B</v>
      </c>
    </row>
    <row r="431">
      <c r="A431" s="1">
        <v>137440.0</v>
      </c>
      <c r="B431" s="1">
        <v>476.0</v>
      </c>
      <c r="C431" s="1">
        <v>0.0</v>
      </c>
      <c r="D431" s="1" t="s">
        <v>32</v>
      </c>
      <c r="E431" s="1">
        <v>36.0</v>
      </c>
      <c r="F431" s="7" t="str">
        <f>vlookup(E431,Teams!A:B,2,false)</f>
        <v>PRISMS</v>
      </c>
      <c r="G431" s="1" t="b">
        <v>0</v>
      </c>
      <c r="H431" s="1" t="b">
        <v>1</v>
      </c>
      <c r="I431" s="1">
        <v>23.0</v>
      </c>
      <c r="J431" s="7" t="str">
        <f>vlookup(I431,Cats!$A:$B,2,false)</f>
        <v>B</v>
      </c>
    </row>
    <row r="432">
      <c r="A432" s="1">
        <v>137441.0</v>
      </c>
      <c r="B432" s="1">
        <v>476.0</v>
      </c>
      <c r="C432" s="1">
        <v>0.0</v>
      </c>
      <c r="D432" s="1" t="s">
        <v>32</v>
      </c>
      <c r="E432" s="1">
        <v>23.0</v>
      </c>
      <c r="F432" s="7" t="str">
        <f>vlookup(E432,Teams!A:B,2,false)</f>
        <v>Lakeside</v>
      </c>
      <c r="G432" s="1" t="b">
        <v>1</v>
      </c>
      <c r="H432" s="1" t="b">
        <v>1</v>
      </c>
      <c r="I432" s="1">
        <v>24.0</v>
      </c>
      <c r="J432" s="7" t="str">
        <f>vlookup(I432,Cats!$A:$B,2,false)</f>
        <v>P</v>
      </c>
    </row>
    <row r="433">
      <c r="A433" s="1">
        <v>137442.0</v>
      </c>
      <c r="B433" s="1">
        <v>476.0</v>
      </c>
      <c r="C433" s="1">
        <v>4.0</v>
      </c>
      <c r="D433" s="1" t="s">
        <v>93</v>
      </c>
      <c r="E433" s="1">
        <v>36.0</v>
      </c>
      <c r="F433" s="7" t="str">
        <f>vlookup(E433,Teams!A:B,2,false)</f>
        <v>PRISMS</v>
      </c>
      <c r="G433" s="1" t="b">
        <v>0</v>
      </c>
      <c r="H433" s="1" t="b">
        <v>0</v>
      </c>
      <c r="I433" s="1">
        <v>24.0</v>
      </c>
      <c r="J433" s="7" t="str">
        <f>vlookup(I433,Cats!$A:$B,2,false)</f>
        <v>P</v>
      </c>
    </row>
    <row r="434">
      <c r="A434" s="1">
        <v>137443.0</v>
      </c>
      <c r="B434" s="1">
        <v>477.0</v>
      </c>
      <c r="C434" s="1">
        <v>4.0</v>
      </c>
      <c r="D434" s="1" t="s">
        <v>67</v>
      </c>
      <c r="E434" s="1">
        <v>1.0</v>
      </c>
      <c r="F434" s="7" t="str">
        <f>vlookup(E434,Teams!A:B,2,false)</f>
        <v>ASFA</v>
      </c>
      <c r="G434" s="1" t="b">
        <v>1</v>
      </c>
      <c r="H434" s="1" t="b">
        <v>0</v>
      </c>
      <c r="I434" s="1">
        <v>1.0</v>
      </c>
      <c r="J434" s="7" t="str">
        <f>vlookup(I434,Cats!$A:$B,2,false)</f>
        <v>X</v>
      </c>
    </row>
    <row r="435">
      <c r="A435" s="1">
        <v>137444.0</v>
      </c>
      <c r="B435" s="1">
        <v>477.0</v>
      </c>
      <c r="C435" s="1">
        <v>0.0</v>
      </c>
      <c r="D435" s="1" t="s">
        <v>32</v>
      </c>
      <c r="E435" s="1">
        <v>3.0</v>
      </c>
      <c r="F435" s="7" t="str">
        <f>vlookup(E435,Teams!A:B,2,false)</f>
        <v>Blair B</v>
      </c>
      <c r="G435" s="1" t="b">
        <v>0</v>
      </c>
      <c r="H435" s="1" t="b">
        <v>1</v>
      </c>
      <c r="I435" s="1">
        <v>1.0</v>
      </c>
      <c r="J435" s="7" t="str">
        <f>vlookup(I435,Cats!$A:$B,2,false)</f>
        <v>X</v>
      </c>
    </row>
    <row r="436">
      <c r="A436" s="1">
        <v>137445.0</v>
      </c>
      <c r="B436" s="1">
        <v>477.0</v>
      </c>
      <c r="C436" s="1">
        <v>0.0</v>
      </c>
      <c r="D436" s="1" t="s">
        <v>67</v>
      </c>
      <c r="E436" s="1">
        <v>1.0</v>
      </c>
      <c r="F436" s="7" t="str">
        <f>vlookup(E436,Teams!A:B,2,false)</f>
        <v>ASFA</v>
      </c>
      <c r="G436" s="1" t="b">
        <v>1</v>
      </c>
      <c r="H436" s="1" t="b">
        <v>0</v>
      </c>
      <c r="I436" s="1">
        <v>2.0</v>
      </c>
      <c r="J436" s="7" t="str">
        <f>vlookup(I436,Cats!$A:$B,2,false)</f>
        <v>M</v>
      </c>
    </row>
    <row r="437">
      <c r="A437" s="1">
        <v>137446.0</v>
      </c>
      <c r="B437" s="1">
        <v>477.0</v>
      </c>
      <c r="C437" s="1">
        <v>0.0</v>
      </c>
      <c r="D437" s="1" t="s">
        <v>97</v>
      </c>
      <c r="E437" s="1">
        <v>3.0</v>
      </c>
      <c r="F437" s="7" t="str">
        <f>vlookup(E437,Teams!A:B,2,false)</f>
        <v>Blair B</v>
      </c>
      <c r="G437" s="1" t="b">
        <v>0</v>
      </c>
      <c r="H437" s="1" t="b">
        <v>0</v>
      </c>
      <c r="I437" s="1">
        <v>2.0</v>
      </c>
      <c r="J437" s="7" t="str">
        <f>vlookup(I437,Cats!$A:$B,2,false)</f>
        <v>M</v>
      </c>
    </row>
    <row r="438">
      <c r="A438" s="1">
        <v>137447.0</v>
      </c>
      <c r="B438" s="1">
        <v>477.0</v>
      </c>
      <c r="C438" s="1">
        <v>0.0</v>
      </c>
      <c r="D438" s="1" t="s">
        <v>67</v>
      </c>
      <c r="E438" s="1">
        <v>1.0</v>
      </c>
      <c r="F438" s="7" t="str">
        <f>vlookup(E438,Teams!A:B,2,false)</f>
        <v>ASFA</v>
      </c>
      <c r="G438" s="1" t="b">
        <v>1</v>
      </c>
      <c r="H438" s="1" t="b">
        <v>0</v>
      </c>
      <c r="I438" s="1">
        <v>3.0</v>
      </c>
      <c r="J438" s="7" t="str">
        <f>vlookup(I438,Cats!$A:$B,2,false)</f>
        <v>C</v>
      </c>
    </row>
    <row r="439">
      <c r="A439" s="1">
        <v>137448.0</v>
      </c>
      <c r="B439" s="1">
        <v>477.0</v>
      </c>
      <c r="C439" s="1">
        <v>4.0</v>
      </c>
      <c r="D439" s="1" t="s">
        <v>97</v>
      </c>
      <c r="E439" s="1">
        <v>3.0</v>
      </c>
      <c r="F439" s="7" t="str">
        <f>vlookup(E439,Teams!A:B,2,false)</f>
        <v>Blair B</v>
      </c>
      <c r="G439" s="1" t="b">
        <v>0</v>
      </c>
      <c r="H439" s="1" t="b">
        <v>0</v>
      </c>
      <c r="I439" s="1">
        <v>3.0</v>
      </c>
      <c r="J439" s="7" t="str">
        <f>vlookup(I439,Cats!$A:$B,2,false)</f>
        <v>C</v>
      </c>
    </row>
    <row r="440">
      <c r="A440" s="1">
        <v>137449.0</v>
      </c>
      <c r="B440" s="1">
        <v>477.0</v>
      </c>
      <c r="C440" s="1">
        <v>4.0</v>
      </c>
      <c r="D440" s="1" t="s">
        <v>67</v>
      </c>
      <c r="E440" s="1">
        <v>1.0</v>
      </c>
      <c r="F440" s="7" t="str">
        <f>vlookup(E440,Teams!A:B,2,false)</f>
        <v>ASFA</v>
      </c>
      <c r="G440" s="1" t="b">
        <v>1</v>
      </c>
      <c r="H440" s="1" t="b">
        <v>0</v>
      </c>
      <c r="I440" s="1">
        <v>4.0</v>
      </c>
      <c r="J440" s="7" t="str">
        <f>vlookup(I440,Cats!$A:$B,2,false)</f>
        <v>E</v>
      </c>
    </row>
    <row r="441">
      <c r="A441" s="1">
        <v>137450.0</v>
      </c>
      <c r="B441" s="1">
        <v>477.0</v>
      </c>
      <c r="C441" s="1">
        <v>0.0</v>
      </c>
      <c r="D441" s="1" t="s">
        <v>32</v>
      </c>
      <c r="E441" s="1">
        <v>3.0</v>
      </c>
      <c r="F441" s="7" t="str">
        <f>vlookup(E441,Teams!A:B,2,false)</f>
        <v>Blair B</v>
      </c>
      <c r="G441" s="1" t="b">
        <v>0</v>
      </c>
      <c r="H441" s="1" t="b">
        <v>1</v>
      </c>
      <c r="I441" s="1">
        <v>4.0</v>
      </c>
      <c r="J441" s="7" t="str">
        <f>vlookup(I441,Cats!$A:$B,2,false)</f>
        <v>E</v>
      </c>
    </row>
    <row r="442">
      <c r="A442" s="1">
        <v>137451.0</v>
      </c>
      <c r="B442" s="1">
        <v>477.0</v>
      </c>
      <c r="C442" s="1">
        <v>0.0</v>
      </c>
      <c r="D442" s="1" t="s">
        <v>32</v>
      </c>
      <c r="E442" s="1">
        <v>1.0</v>
      </c>
      <c r="F442" s="7" t="str">
        <f>vlookup(E442,Teams!A:B,2,false)</f>
        <v>ASFA</v>
      </c>
      <c r="G442" s="1" t="b">
        <v>1</v>
      </c>
      <c r="H442" s="1" t="b">
        <v>1</v>
      </c>
      <c r="I442" s="1">
        <v>5.0</v>
      </c>
      <c r="J442" s="7" t="str">
        <f>vlookup(I442,Cats!$A:$B,2,false)</f>
        <v>B</v>
      </c>
    </row>
    <row r="443">
      <c r="A443" s="1">
        <v>137452.0</v>
      </c>
      <c r="B443" s="1">
        <v>477.0</v>
      </c>
      <c r="C443" s="1">
        <v>14.0</v>
      </c>
      <c r="D443" s="1" t="s">
        <v>97</v>
      </c>
      <c r="E443" s="1">
        <v>3.0</v>
      </c>
      <c r="F443" s="7" t="str">
        <f>vlookup(E443,Teams!A:B,2,false)</f>
        <v>Blair B</v>
      </c>
      <c r="G443" s="1" t="b">
        <v>0</v>
      </c>
      <c r="H443" s="1" t="b">
        <v>0</v>
      </c>
      <c r="I443" s="1">
        <v>5.0</v>
      </c>
      <c r="J443" s="7" t="str">
        <f>vlookup(I443,Cats!$A:$B,2,false)</f>
        <v>B</v>
      </c>
    </row>
    <row r="444">
      <c r="A444" s="1">
        <v>137453.0</v>
      </c>
      <c r="B444" s="1">
        <v>477.0</v>
      </c>
      <c r="C444" s="1">
        <v>0.0</v>
      </c>
      <c r="D444" s="1" t="s">
        <v>67</v>
      </c>
      <c r="E444" s="1">
        <v>1.0</v>
      </c>
      <c r="F444" s="7" t="str">
        <f>vlookup(E444,Teams!A:B,2,false)</f>
        <v>ASFA</v>
      </c>
      <c r="G444" s="1" t="b">
        <v>1</v>
      </c>
      <c r="H444" s="1" t="b">
        <v>0</v>
      </c>
      <c r="I444" s="1">
        <v>6.0</v>
      </c>
      <c r="J444" s="7" t="str">
        <f>vlookup(I444,Cats!$A:$B,2,false)</f>
        <v>P</v>
      </c>
    </row>
    <row r="445">
      <c r="A445" s="1">
        <v>137454.0</v>
      </c>
      <c r="B445" s="1">
        <v>477.0</v>
      </c>
      <c r="C445" s="1">
        <v>0.0</v>
      </c>
      <c r="D445" s="1" t="s">
        <v>97</v>
      </c>
      <c r="E445" s="1">
        <v>3.0</v>
      </c>
      <c r="F445" s="7" t="str">
        <f>vlookup(E445,Teams!A:B,2,false)</f>
        <v>Blair B</v>
      </c>
      <c r="G445" s="1" t="b">
        <v>0</v>
      </c>
      <c r="H445" s="1" t="b">
        <v>0</v>
      </c>
      <c r="I445" s="1">
        <v>6.0</v>
      </c>
      <c r="J445" s="7" t="str">
        <f>vlookup(I445,Cats!$A:$B,2,false)</f>
        <v>P</v>
      </c>
    </row>
    <row r="446">
      <c r="A446" s="1">
        <v>137455.0</v>
      </c>
      <c r="B446" s="1">
        <v>477.0</v>
      </c>
      <c r="C446" s="1">
        <v>14.0</v>
      </c>
      <c r="D446" s="1" t="s">
        <v>98</v>
      </c>
      <c r="E446" s="1">
        <v>1.0</v>
      </c>
      <c r="F446" s="7" t="str">
        <f>vlookup(E446,Teams!A:B,2,false)</f>
        <v>ASFA</v>
      </c>
      <c r="G446" s="1" t="b">
        <v>1</v>
      </c>
      <c r="H446" s="1" t="b">
        <v>0</v>
      </c>
      <c r="I446" s="1">
        <v>7.0</v>
      </c>
      <c r="J446" s="7" t="str">
        <f>vlookup(I446,Cats!$A:$B,2,false)</f>
        <v>X</v>
      </c>
    </row>
    <row r="447">
      <c r="A447" s="1">
        <v>137456.0</v>
      </c>
      <c r="B447" s="1">
        <v>477.0</v>
      </c>
      <c r="C447" s="1">
        <v>0.0</v>
      </c>
      <c r="D447" s="1" t="s">
        <v>32</v>
      </c>
      <c r="E447" s="1">
        <v>3.0</v>
      </c>
      <c r="F447" s="7" t="str">
        <f>vlookup(E447,Teams!A:B,2,false)</f>
        <v>Blair B</v>
      </c>
      <c r="G447" s="1" t="b">
        <v>0</v>
      </c>
      <c r="H447" s="1" t="b">
        <v>1</v>
      </c>
      <c r="I447" s="1">
        <v>7.0</v>
      </c>
      <c r="J447" s="7" t="str">
        <f>vlookup(I447,Cats!$A:$B,2,false)</f>
        <v>X</v>
      </c>
    </row>
    <row r="448">
      <c r="A448" s="1">
        <v>137457.0</v>
      </c>
      <c r="B448" s="1">
        <v>477.0</v>
      </c>
      <c r="C448" s="1">
        <v>4.0</v>
      </c>
      <c r="D448" s="1" t="s">
        <v>67</v>
      </c>
      <c r="E448" s="1">
        <v>1.0</v>
      </c>
      <c r="F448" s="7" t="str">
        <f>vlookup(E448,Teams!A:B,2,false)</f>
        <v>ASFA</v>
      </c>
      <c r="G448" s="1" t="b">
        <v>1</v>
      </c>
      <c r="H448" s="1" t="b">
        <v>0</v>
      </c>
      <c r="I448" s="1">
        <v>8.0</v>
      </c>
      <c r="J448" s="7" t="str">
        <f>vlookup(I448,Cats!$A:$B,2,false)</f>
        <v>M</v>
      </c>
    </row>
    <row r="449">
      <c r="A449" s="1">
        <v>137458.0</v>
      </c>
      <c r="B449" s="1">
        <v>477.0</v>
      </c>
      <c r="C449" s="1">
        <v>0.0</v>
      </c>
      <c r="D449" s="1" t="s">
        <v>32</v>
      </c>
      <c r="E449" s="1">
        <v>3.0</v>
      </c>
      <c r="F449" s="7" t="str">
        <f>vlookup(E449,Teams!A:B,2,false)</f>
        <v>Blair B</v>
      </c>
      <c r="G449" s="1" t="b">
        <v>0</v>
      </c>
      <c r="H449" s="1" t="b">
        <v>1</v>
      </c>
      <c r="I449" s="1">
        <v>8.0</v>
      </c>
      <c r="J449" s="7" t="str">
        <f>vlookup(I449,Cats!$A:$B,2,false)</f>
        <v>M</v>
      </c>
    </row>
    <row r="450">
      <c r="A450" s="1">
        <v>137459.0</v>
      </c>
      <c r="B450" s="1">
        <v>477.0</v>
      </c>
      <c r="C450" s="1">
        <v>4.0</v>
      </c>
      <c r="D450" s="1" t="s">
        <v>67</v>
      </c>
      <c r="E450" s="1">
        <v>1.0</v>
      </c>
      <c r="F450" s="7" t="str">
        <f>vlookup(E450,Teams!A:B,2,false)</f>
        <v>ASFA</v>
      </c>
      <c r="G450" s="1" t="b">
        <v>1</v>
      </c>
      <c r="H450" s="1" t="b">
        <v>0</v>
      </c>
      <c r="I450" s="1">
        <v>9.0</v>
      </c>
      <c r="J450" s="7" t="str">
        <f>vlookup(I450,Cats!$A:$B,2,false)</f>
        <v>C</v>
      </c>
    </row>
    <row r="451">
      <c r="A451" s="1">
        <v>137460.0</v>
      </c>
      <c r="B451" s="1">
        <v>477.0</v>
      </c>
      <c r="C451" s="1">
        <v>0.0</v>
      </c>
      <c r="D451" s="1" t="s">
        <v>32</v>
      </c>
      <c r="E451" s="1">
        <v>3.0</v>
      </c>
      <c r="F451" s="7" t="str">
        <f>vlookup(E451,Teams!A:B,2,false)</f>
        <v>Blair B</v>
      </c>
      <c r="G451" s="1" t="b">
        <v>0</v>
      </c>
      <c r="H451" s="1" t="b">
        <v>1</v>
      </c>
      <c r="I451" s="1">
        <v>9.0</v>
      </c>
      <c r="J451" s="7" t="str">
        <f>vlookup(I451,Cats!$A:$B,2,false)</f>
        <v>C</v>
      </c>
    </row>
    <row r="452">
      <c r="A452" s="1">
        <v>137461.0</v>
      </c>
      <c r="B452" s="1">
        <v>477.0</v>
      </c>
      <c r="C452" s="1">
        <v>4.0</v>
      </c>
      <c r="D452" s="1" t="s">
        <v>67</v>
      </c>
      <c r="E452" s="1">
        <v>1.0</v>
      </c>
      <c r="F452" s="7" t="str">
        <f>vlookup(E452,Teams!A:B,2,false)</f>
        <v>ASFA</v>
      </c>
      <c r="G452" s="1" t="b">
        <v>1</v>
      </c>
      <c r="H452" s="1" t="b">
        <v>0</v>
      </c>
      <c r="I452" s="1">
        <v>10.0</v>
      </c>
      <c r="J452" s="7" t="str">
        <f>vlookup(I452,Cats!$A:$B,2,false)</f>
        <v>E</v>
      </c>
    </row>
    <row r="453">
      <c r="A453" s="1">
        <v>137462.0</v>
      </c>
      <c r="B453" s="1">
        <v>477.0</v>
      </c>
      <c r="C453" s="1">
        <v>0.0</v>
      </c>
      <c r="D453" s="1" t="s">
        <v>32</v>
      </c>
      <c r="E453" s="1">
        <v>3.0</v>
      </c>
      <c r="F453" s="7" t="str">
        <f>vlookup(E453,Teams!A:B,2,false)</f>
        <v>Blair B</v>
      </c>
      <c r="G453" s="1" t="b">
        <v>0</v>
      </c>
      <c r="H453" s="1" t="b">
        <v>1</v>
      </c>
      <c r="I453" s="1">
        <v>10.0</v>
      </c>
      <c r="J453" s="7" t="str">
        <f>vlookup(I453,Cats!$A:$B,2,false)</f>
        <v>E</v>
      </c>
    </row>
    <row r="454">
      <c r="A454" s="1">
        <v>137463.0</v>
      </c>
      <c r="B454" s="1">
        <v>477.0</v>
      </c>
      <c r="C454" s="1">
        <v>0.0</v>
      </c>
      <c r="D454" s="1" t="s">
        <v>99</v>
      </c>
      <c r="E454" s="1">
        <v>1.0</v>
      </c>
      <c r="F454" s="7" t="str">
        <f>vlookup(E454,Teams!A:B,2,false)</f>
        <v>ASFA</v>
      </c>
      <c r="G454" s="1" t="b">
        <v>1</v>
      </c>
      <c r="H454" s="1" t="b">
        <v>0</v>
      </c>
      <c r="I454" s="1">
        <v>11.0</v>
      </c>
      <c r="J454" s="7" t="str">
        <f>vlookup(I454,Cats!$A:$B,2,false)</f>
        <v>B</v>
      </c>
    </row>
    <row r="455">
      <c r="A455" s="1">
        <v>137464.0</v>
      </c>
      <c r="B455" s="1">
        <v>477.0</v>
      </c>
      <c r="C455" s="1">
        <v>14.0</v>
      </c>
      <c r="D455" s="1" t="s">
        <v>97</v>
      </c>
      <c r="E455" s="1">
        <v>3.0</v>
      </c>
      <c r="F455" s="7" t="str">
        <f>vlookup(E455,Teams!A:B,2,false)</f>
        <v>Blair B</v>
      </c>
      <c r="G455" s="1" t="b">
        <v>0</v>
      </c>
      <c r="H455" s="1" t="b">
        <v>0</v>
      </c>
      <c r="I455" s="1">
        <v>11.0</v>
      </c>
      <c r="J455" s="7" t="str">
        <f>vlookup(I455,Cats!$A:$B,2,false)</f>
        <v>B</v>
      </c>
    </row>
    <row r="456">
      <c r="A456" s="1">
        <v>137465.0</v>
      </c>
      <c r="B456" s="1">
        <v>477.0</v>
      </c>
      <c r="C456" s="1">
        <v>14.0</v>
      </c>
      <c r="D456" s="1" t="s">
        <v>67</v>
      </c>
      <c r="E456" s="1">
        <v>1.0</v>
      </c>
      <c r="F456" s="7" t="str">
        <f>vlookup(E456,Teams!A:B,2,false)</f>
        <v>ASFA</v>
      </c>
      <c r="G456" s="1" t="b">
        <v>1</v>
      </c>
      <c r="H456" s="1" t="b">
        <v>0</v>
      </c>
      <c r="I456" s="1">
        <v>12.0</v>
      </c>
      <c r="J456" s="7" t="str">
        <f>vlookup(I456,Cats!$A:$B,2,false)</f>
        <v>P</v>
      </c>
    </row>
    <row r="457">
      <c r="A457" s="1">
        <v>137466.0</v>
      </c>
      <c r="B457" s="1">
        <v>477.0</v>
      </c>
      <c r="C457" s="1">
        <v>0.0</v>
      </c>
      <c r="D457" s="1" t="s">
        <v>32</v>
      </c>
      <c r="E457" s="1">
        <v>3.0</v>
      </c>
      <c r="F457" s="7" t="str">
        <f>vlookup(E457,Teams!A:B,2,false)</f>
        <v>Blair B</v>
      </c>
      <c r="G457" s="1" t="b">
        <v>0</v>
      </c>
      <c r="H457" s="1" t="b">
        <v>1</v>
      </c>
      <c r="I457" s="1">
        <v>12.0</v>
      </c>
      <c r="J457" s="7" t="str">
        <f>vlookup(I457,Cats!$A:$B,2,false)</f>
        <v>P</v>
      </c>
    </row>
    <row r="458">
      <c r="A458" s="1">
        <v>137467.0</v>
      </c>
      <c r="B458" s="1">
        <v>477.0</v>
      </c>
      <c r="C458" s="1">
        <v>0.0</v>
      </c>
      <c r="D458" s="1" t="s">
        <v>32</v>
      </c>
      <c r="E458" s="1">
        <v>1.0</v>
      </c>
      <c r="F458" s="7" t="str">
        <f>vlookup(E458,Teams!A:B,2,false)</f>
        <v>ASFA</v>
      </c>
      <c r="G458" s="1" t="b">
        <v>1</v>
      </c>
      <c r="H458" s="1" t="b">
        <v>1</v>
      </c>
      <c r="I458" s="1">
        <v>13.0</v>
      </c>
      <c r="J458" s="7" t="str">
        <f>vlookup(I458,Cats!$A:$B,2,false)</f>
        <v>X</v>
      </c>
    </row>
    <row r="459">
      <c r="A459" s="1">
        <v>137468.0</v>
      </c>
      <c r="B459" s="1">
        <v>477.0</v>
      </c>
      <c r="C459" s="1">
        <v>4.0</v>
      </c>
      <c r="D459" s="1" t="s">
        <v>97</v>
      </c>
      <c r="E459" s="1">
        <v>3.0</v>
      </c>
      <c r="F459" s="7" t="str">
        <f>vlookup(E459,Teams!A:B,2,false)</f>
        <v>Blair B</v>
      </c>
      <c r="G459" s="1" t="b">
        <v>0</v>
      </c>
      <c r="H459" s="1" t="b">
        <v>0</v>
      </c>
      <c r="I459" s="1">
        <v>13.0</v>
      </c>
      <c r="J459" s="7" t="str">
        <f>vlookup(I459,Cats!$A:$B,2,false)</f>
        <v>X</v>
      </c>
    </row>
    <row r="460">
      <c r="A460" s="1">
        <v>137469.0</v>
      </c>
      <c r="B460" s="1">
        <v>477.0</v>
      </c>
      <c r="C460" s="1">
        <v>14.0</v>
      </c>
      <c r="D460" s="1" t="s">
        <v>99</v>
      </c>
      <c r="E460" s="1">
        <v>1.0</v>
      </c>
      <c r="F460" s="7" t="str">
        <f>vlookup(E460,Teams!A:B,2,false)</f>
        <v>ASFA</v>
      </c>
      <c r="G460" s="1" t="b">
        <v>1</v>
      </c>
      <c r="H460" s="1" t="b">
        <v>0</v>
      </c>
      <c r="I460" s="1">
        <v>14.0</v>
      </c>
      <c r="J460" s="7" t="str">
        <f>vlookup(I460,Cats!$A:$B,2,false)</f>
        <v>M</v>
      </c>
    </row>
    <row r="461">
      <c r="A461" s="1">
        <v>137470.0</v>
      </c>
      <c r="B461" s="1">
        <v>477.0</v>
      </c>
      <c r="C461" s="1">
        <v>0.0</v>
      </c>
      <c r="D461" s="1" t="s">
        <v>32</v>
      </c>
      <c r="E461" s="1">
        <v>3.0</v>
      </c>
      <c r="F461" s="7" t="str">
        <f>vlookup(E461,Teams!A:B,2,false)</f>
        <v>Blair B</v>
      </c>
      <c r="G461" s="1" t="b">
        <v>0</v>
      </c>
      <c r="H461" s="1" t="b">
        <v>1</v>
      </c>
      <c r="I461" s="1">
        <v>14.0</v>
      </c>
      <c r="J461" s="7" t="str">
        <f>vlookup(I461,Cats!$A:$B,2,false)</f>
        <v>M</v>
      </c>
    </row>
    <row r="462">
      <c r="A462" s="1">
        <v>137471.0</v>
      </c>
      <c r="B462" s="1">
        <v>477.0</v>
      </c>
      <c r="C462" s="1">
        <v>14.0</v>
      </c>
      <c r="D462" s="1" t="s">
        <v>67</v>
      </c>
      <c r="E462" s="1">
        <v>1.0</v>
      </c>
      <c r="F462" s="7" t="str">
        <f>vlookup(E462,Teams!A:B,2,false)</f>
        <v>ASFA</v>
      </c>
      <c r="G462" s="1" t="b">
        <v>1</v>
      </c>
      <c r="H462" s="1" t="b">
        <v>0</v>
      </c>
      <c r="I462" s="1">
        <v>15.0</v>
      </c>
      <c r="J462" s="7" t="str">
        <f>vlookup(I462,Cats!$A:$B,2,false)</f>
        <v>C</v>
      </c>
    </row>
    <row r="463">
      <c r="A463" s="1">
        <v>137472.0</v>
      </c>
      <c r="B463" s="1">
        <v>477.0</v>
      </c>
      <c r="C463" s="1">
        <v>0.0</v>
      </c>
      <c r="D463" s="1" t="s">
        <v>32</v>
      </c>
      <c r="E463" s="1">
        <v>3.0</v>
      </c>
      <c r="F463" s="7" t="str">
        <f>vlookup(E463,Teams!A:B,2,false)</f>
        <v>Blair B</v>
      </c>
      <c r="G463" s="1" t="b">
        <v>0</v>
      </c>
      <c r="H463" s="1" t="b">
        <v>1</v>
      </c>
      <c r="I463" s="1">
        <v>15.0</v>
      </c>
      <c r="J463" s="7" t="str">
        <f>vlookup(I463,Cats!$A:$B,2,false)</f>
        <v>C</v>
      </c>
    </row>
    <row r="464">
      <c r="A464" s="1">
        <v>137473.0</v>
      </c>
      <c r="B464" s="1">
        <v>477.0</v>
      </c>
      <c r="C464" s="1">
        <v>4.0</v>
      </c>
      <c r="D464" s="1" t="s">
        <v>67</v>
      </c>
      <c r="E464" s="1">
        <v>1.0</v>
      </c>
      <c r="F464" s="7" t="str">
        <f>vlookup(E464,Teams!A:B,2,false)</f>
        <v>ASFA</v>
      </c>
      <c r="G464" s="1" t="b">
        <v>1</v>
      </c>
      <c r="H464" s="1" t="b">
        <v>0</v>
      </c>
      <c r="I464" s="1">
        <v>16.0</v>
      </c>
      <c r="J464" s="7" t="str">
        <f>vlookup(I464,Cats!$A:$B,2,false)</f>
        <v>E</v>
      </c>
    </row>
    <row r="465">
      <c r="A465" s="1">
        <v>137474.0</v>
      </c>
      <c r="B465" s="1">
        <v>477.0</v>
      </c>
      <c r="C465" s="1">
        <v>0.0</v>
      </c>
      <c r="D465" s="1" t="s">
        <v>97</v>
      </c>
      <c r="E465" s="1">
        <v>3.0</v>
      </c>
      <c r="F465" s="7" t="str">
        <f>vlookup(E465,Teams!A:B,2,false)</f>
        <v>Blair B</v>
      </c>
      <c r="G465" s="1" t="b">
        <v>0</v>
      </c>
      <c r="H465" s="1" t="b">
        <v>0</v>
      </c>
      <c r="I465" s="1">
        <v>16.0</v>
      </c>
      <c r="J465" s="7" t="str">
        <f>vlookup(I465,Cats!$A:$B,2,false)</f>
        <v>E</v>
      </c>
    </row>
    <row r="466">
      <c r="A466" s="1">
        <v>137475.0</v>
      </c>
      <c r="B466" s="1">
        <v>477.0</v>
      </c>
      <c r="C466" s="1">
        <v>0.0</v>
      </c>
      <c r="D466" s="1" t="s">
        <v>32</v>
      </c>
      <c r="E466" s="1">
        <v>1.0</v>
      </c>
      <c r="F466" s="7" t="str">
        <f>vlookup(E466,Teams!A:B,2,false)</f>
        <v>ASFA</v>
      </c>
      <c r="G466" s="1" t="b">
        <v>1</v>
      </c>
      <c r="H466" s="1" t="b">
        <v>1</v>
      </c>
      <c r="I466" s="1">
        <v>17.0</v>
      </c>
      <c r="J466" s="7" t="str">
        <f>vlookup(I466,Cats!$A:$B,2,false)</f>
        <v>B</v>
      </c>
    </row>
    <row r="467">
      <c r="A467" s="1">
        <v>137476.0</v>
      </c>
      <c r="B467" s="1">
        <v>477.0</v>
      </c>
      <c r="C467" s="1">
        <v>14.0</v>
      </c>
      <c r="D467" s="1" t="s">
        <v>97</v>
      </c>
      <c r="E467" s="1">
        <v>3.0</v>
      </c>
      <c r="F467" s="7" t="str">
        <f>vlookup(E467,Teams!A:B,2,false)</f>
        <v>Blair B</v>
      </c>
      <c r="G467" s="1" t="b">
        <v>0</v>
      </c>
      <c r="H467" s="1" t="b">
        <v>0</v>
      </c>
      <c r="I467" s="1">
        <v>17.0</v>
      </c>
      <c r="J467" s="7" t="str">
        <f>vlookup(I467,Cats!$A:$B,2,false)</f>
        <v>B</v>
      </c>
    </row>
    <row r="468">
      <c r="A468" s="1">
        <v>137477.0</v>
      </c>
      <c r="B468" s="1">
        <v>477.0</v>
      </c>
      <c r="C468" s="1">
        <v>0.0</v>
      </c>
      <c r="D468" s="1" t="s">
        <v>67</v>
      </c>
      <c r="E468" s="1">
        <v>1.0</v>
      </c>
      <c r="F468" s="7" t="str">
        <f>vlookup(E468,Teams!A:B,2,false)</f>
        <v>ASFA</v>
      </c>
      <c r="G468" s="1" t="b">
        <v>1</v>
      </c>
      <c r="H468" s="1" t="b">
        <v>0</v>
      </c>
      <c r="I468" s="1">
        <v>18.0</v>
      </c>
      <c r="J468" s="7" t="str">
        <f>vlookup(I468,Cats!$A:$B,2,false)</f>
        <v>P</v>
      </c>
    </row>
    <row r="469">
      <c r="A469" s="1">
        <v>137478.0</v>
      </c>
      <c r="B469" s="1">
        <v>477.0</v>
      </c>
      <c r="C469" s="1">
        <v>0.0</v>
      </c>
      <c r="D469" s="1" t="s">
        <v>97</v>
      </c>
      <c r="E469" s="1">
        <v>3.0</v>
      </c>
      <c r="F469" s="7" t="str">
        <f>vlookup(E469,Teams!A:B,2,false)</f>
        <v>Blair B</v>
      </c>
      <c r="G469" s="1" t="b">
        <v>0</v>
      </c>
      <c r="H469" s="1" t="b">
        <v>0</v>
      </c>
      <c r="I469" s="1">
        <v>18.0</v>
      </c>
      <c r="J469" s="7" t="str">
        <f>vlookup(I469,Cats!$A:$B,2,false)</f>
        <v>P</v>
      </c>
    </row>
    <row r="470">
      <c r="A470" s="1">
        <v>137479.0</v>
      </c>
      <c r="B470" s="1">
        <v>477.0</v>
      </c>
      <c r="C470" s="1">
        <v>14.0</v>
      </c>
      <c r="D470" s="1" t="s">
        <v>100</v>
      </c>
      <c r="E470" s="1">
        <v>1.0</v>
      </c>
      <c r="F470" s="7" t="str">
        <f>vlookup(E470,Teams!A:B,2,false)</f>
        <v>ASFA</v>
      </c>
      <c r="G470" s="1" t="b">
        <v>1</v>
      </c>
      <c r="H470" s="1" t="b">
        <v>0</v>
      </c>
      <c r="I470" s="1">
        <v>19.0</v>
      </c>
      <c r="J470" s="7" t="str">
        <f>vlookup(I470,Cats!$A:$B,2,false)</f>
        <v>X</v>
      </c>
    </row>
    <row r="471">
      <c r="A471" s="1">
        <v>137480.0</v>
      </c>
      <c r="B471" s="1">
        <v>477.0</v>
      </c>
      <c r="C471" s="1">
        <v>0.0</v>
      </c>
      <c r="D471" s="1" t="s">
        <v>32</v>
      </c>
      <c r="E471" s="1">
        <v>3.0</v>
      </c>
      <c r="F471" s="7" t="str">
        <f>vlookup(E471,Teams!A:B,2,false)</f>
        <v>Blair B</v>
      </c>
      <c r="G471" s="1" t="b">
        <v>0</v>
      </c>
      <c r="H471" s="1" t="b">
        <v>1</v>
      </c>
      <c r="I471" s="1">
        <v>19.0</v>
      </c>
      <c r="J471" s="7" t="str">
        <f>vlookup(I471,Cats!$A:$B,2,false)</f>
        <v>X</v>
      </c>
    </row>
    <row r="472">
      <c r="A472" s="1">
        <v>137481.0</v>
      </c>
      <c r="B472" s="1">
        <v>477.0</v>
      </c>
      <c r="C472" s="1">
        <v>14.0</v>
      </c>
      <c r="D472" s="1" t="s">
        <v>67</v>
      </c>
      <c r="E472" s="1">
        <v>1.0</v>
      </c>
      <c r="F472" s="7" t="str">
        <f>vlookup(E472,Teams!A:B,2,false)</f>
        <v>ASFA</v>
      </c>
      <c r="G472" s="1" t="b">
        <v>1</v>
      </c>
      <c r="H472" s="1" t="b">
        <v>0</v>
      </c>
      <c r="I472" s="1">
        <v>20.0</v>
      </c>
      <c r="J472" s="7" t="str">
        <f>vlookup(I472,Cats!$A:$B,2,false)</f>
        <v>M</v>
      </c>
    </row>
    <row r="473">
      <c r="A473" s="1">
        <v>137482.0</v>
      </c>
      <c r="B473" s="1">
        <v>477.0</v>
      </c>
      <c r="C473" s="1">
        <v>0.0</v>
      </c>
      <c r="D473" s="1" t="s">
        <v>32</v>
      </c>
      <c r="E473" s="1">
        <v>3.0</v>
      </c>
      <c r="F473" s="7" t="str">
        <f>vlookup(E473,Teams!A:B,2,false)</f>
        <v>Blair B</v>
      </c>
      <c r="G473" s="1" t="b">
        <v>0</v>
      </c>
      <c r="H473" s="1" t="b">
        <v>1</v>
      </c>
      <c r="I473" s="1">
        <v>20.0</v>
      </c>
      <c r="J473" s="7" t="str">
        <f>vlookup(I473,Cats!$A:$B,2,false)</f>
        <v>M</v>
      </c>
    </row>
    <row r="474">
      <c r="A474" s="1">
        <v>137483.0</v>
      </c>
      <c r="B474" s="1">
        <v>477.0</v>
      </c>
      <c r="C474" s="1">
        <v>0.0</v>
      </c>
      <c r="D474" s="1" t="s">
        <v>67</v>
      </c>
      <c r="E474" s="1">
        <v>1.0</v>
      </c>
      <c r="F474" s="7" t="str">
        <f>vlookup(E474,Teams!A:B,2,false)</f>
        <v>ASFA</v>
      </c>
      <c r="G474" s="1" t="b">
        <v>1</v>
      </c>
      <c r="H474" s="1" t="b">
        <v>0</v>
      </c>
      <c r="I474" s="1">
        <v>21.0</v>
      </c>
      <c r="J474" s="7" t="str">
        <f>vlookup(I474,Cats!$A:$B,2,false)</f>
        <v>C</v>
      </c>
    </row>
    <row r="475">
      <c r="A475" s="1">
        <v>137484.0</v>
      </c>
      <c r="B475" s="1">
        <v>477.0</v>
      </c>
      <c r="C475" s="1">
        <v>4.0</v>
      </c>
      <c r="D475" s="1" t="s">
        <v>97</v>
      </c>
      <c r="E475" s="1">
        <v>3.0</v>
      </c>
      <c r="F475" s="7" t="str">
        <f>vlookup(E475,Teams!A:B,2,false)</f>
        <v>Blair B</v>
      </c>
      <c r="G475" s="1" t="b">
        <v>0</v>
      </c>
      <c r="H475" s="1" t="b">
        <v>0</v>
      </c>
      <c r="I475" s="1">
        <v>21.0</v>
      </c>
      <c r="J475" s="7" t="str">
        <f>vlookup(I475,Cats!$A:$B,2,false)</f>
        <v>C</v>
      </c>
    </row>
    <row r="476">
      <c r="A476" s="1">
        <v>137485.0</v>
      </c>
      <c r="B476" s="1">
        <v>477.0</v>
      </c>
      <c r="C476" s="1">
        <v>4.0</v>
      </c>
      <c r="D476" s="1" t="s">
        <v>67</v>
      </c>
      <c r="E476" s="1">
        <v>1.0</v>
      </c>
      <c r="F476" s="7" t="str">
        <f>vlookup(E476,Teams!A:B,2,false)</f>
        <v>ASFA</v>
      </c>
      <c r="G476" s="1" t="b">
        <v>1</v>
      </c>
      <c r="H476" s="1" t="b">
        <v>0</v>
      </c>
      <c r="I476" s="1">
        <v>22.0</v>
      </c>
      <c r="J476" s="7" t="str">
        <f>vlookup(I476,Cats!$A:$B,2,false)</f>
        <v>E</v>
      </c>
    </row>
    <row r="477">
      <c r="A477" s="1">
        <v>137486.0</v>
      </c>
      <c r="B477" s="1">
        <v>477.0</v>
      </c>
      <c r="C477" s="1">
        <v>0.0</v>
      </c>
      <c r="D477" s="1" t="s">
        <v>97</v>
      </c>
      <c r="E477" s="1">
        <v>3.0</v>
      </c>
      <c r="F477" s="7" t="str">
        <f>vlookup(E477,Teams!A:B,2,false)</f>
        <v>Blair B</v>
      </c>
      <c r="G477" s="1" t="b">
        <v>0</v>
      </c>
      <c r="H477" s="1" t="b">
        <v>0</v>
      </c>
      <c r="I477" s="1">
        <v>22.0</v>
      </c>
      <c r="J477" s="7" t="str">
        <f>vlookup(I477,Cats!$A:$B,2,false)</f>
        <v>E</v>
      </c>
    </row>
    <row r="478">
      <c r="A478" s="1">
        <v>137487.0</v>
      </c>
      <c r="B478" s="1">
        <v>477.0</v>
      </c>
      <c r="C478" s="1">
        <v>14.0</v>
      </c>
      <c r="D478" s="1" t="s">
        <v>99</v>
      </c>
      <c r="E478" s="1">
        <v>1.0</v>
      </c>
      <c r="F478" s="7" t="str">
        <f>vlookup(E478,Teams!A:B,2,false)</f>
        <v>ASFA</v>
      </c>
      <c r="G478" s="1" t="b">
        <v>1</v>
      </c>
      <c r="H478" s="1" t="b">
        <v>0</v>
      </c>
      <c r="I478" s="1">
        <v>23.0</v>
      </c>
      <c r="J478" s="7" t="str">
        <f>vlookup(I478,Cats!$A:$B,2,false)</f>
        <v>B</v>
      </c>
    </row>
    <row r="479">
      <c r="A479" s="1">
        <v>137488.0</v>
      </c>
      <c r="B479" s="1">
        <v>477.0</v>
      </c>
      <c r="C479" s="1">
        <v>0.0</v>
      </c>
      <c r="D479" s="1" t="s">
        <v>32</v>
      </c>
      <c r="E479" s="1">
        <v>3.0</v>
      </c>
      <c r="F479" s="7" t="str">
        <f>vlookup(E479,Teams!A:B,2,false)</f>
        <v>Blair B</v>
      </c>
      <c r="G479" s="1" t="b">
        <v>0</v>
      </c>
      <c r="H479" s="1" t="b">
        <v>1</v>
      </c>
      <c r="I479" s="1">
        <v>23.0</v>
      </c>
      <c r="J479" s="7" t="str">
        <f>vlookup(I479,Cats!$A:$B,2,false)</f>
        <v>B</v>
      </c>
    </row>
    <row r="480">
      <c r="A480" s="1">
        <v>137489.0</v>
      </c>
      <c r="B480" s="1">
        <v>477.0</v>
      </c>
      <c r="C480" s="1">
        <v>0.0</v>
      </c>
      <c r="D480" s="1" t="s">
        <v>67</v>
      </c>
      <c r="E480" s="1">
        <v>1.0</v>
      </c>
      <c r="F480" s="7" t="str">
        <f>vlookup(E480,Teams!A:B,2,false)</f>
        <v>ASFA</v>
      </c>
      <c r="G480" s="1" t="b">
        <v>1</v>
      </c>
      <c r="H480" s="1" t="b">
        <v>0</v>
      </c>
      <c r="I480" s="1">
        <v>24.0</v>
      </c>
      <c r="J480" s="7" t="str">
        <f>vlookup(I480,Cats!$A:$B,2,false)</f>
        <v>P</v>
      </c>
    </row>
    <row r="481">
      <c r="A481" s="1">
        <v>137490.0</v>
      </c>
      <c r="B481" s="1">
        <v>477.0</v>
      </c>
      <c r="C481" s="1">
        <v>0.0</v>
      </c>
      <c r="D481" s="1" t="s">
        <v>97</v>
      </c>
      <c r="E481" s="1">
        <v>3.0</v>
      </c>
      <c r="F481" s="7" t="str">
        <f>vlookup(E481,Teams!A:B,2,false)</f>
        <v>Blair B</v>
      </c>
      <c r="G481" s="1" t="b">
        <v>0</v>
      </c>
      <c r="H481" s="1" t="b">
        <v>0</v>
      </c>
      <c r="I481" s="1">
        <v>24.0</v>
      </c>
      <c r="J481" s="7" t="str">
        <f>vlookup(I481,Cats!$A:$B,2,false)</f>
        <v>P</v>
      </c>
    </row>
    <row r="482">
      <c r="A482" s="1">
        <v>137491.0</v>
      </c>
      <c r="B482" s="1">
        <v>478.0</v>
      </c>
      <c r="C482" s="1">
        <v>14.0</v>
      </c>
      <c r="D482" s="1" t="s">
        <v>101</v>
      </c>
      <c r="E482" s="1">
        <v>15.0</v>
      </c>
      <c r="F482" s="7" t="str">
        <f>vlookup(E482,Teams!A:B,2,false)</f>
        <v>Enloe A</v>
      </c>
      <c r="G482" s="1" t="b">
        <v>1</v>
      </c>
      <c r="H482" s="1" t="b">
        <v>0</v>
      </c>
      <c r="I482" s="1">
        <v>1.0</v>
      </c>
      <c r="J482" s="7" t="str">
        <f>vlookup(I482,Cats!$A:$B,2,false)</f>
        <v>X</v>
      </c>
    </row>
    <row r="483">
      <c r="A483" s="1">
        <v>137492.0</v>
      </c>
      <c r="B483" s="1">
        <v>478.0</v>
      </c>
      <c r="C483" s="1">
        <v>0.0</v>
      </c>
      <c r="D483" s="1" t="s">
        <v>32</v>
      </c>
      <c r="E483" s="1">
        <v>28.0</v>
      </c>
      <c r="F483" s="7" t="str">
        <f>vlookup(E483,Teams!A:B,2,false)</f>
        <v>Mira Loma</v>
      </c>
      <c r="G483" s="1" t="b">
        <v>0</v>
      </c>
      <c r="H483" s="1" t="b">
        <v>1</v>
      </c>
      <c r="I483" s="1">
        <v>1.0</v>
      </c>
      <c r="J483" s="7" t="str">
        <f>vlookup(I483,Cats!$A:$B,2,false)</f>
        <v>X</v>
      </c>
    </row>
    <row r="484">
      <c r="A484" s="1">
        <v>137493.0</v>
      </c>
      <c r="B484" s="1">
        <v>478.0</v>
      </c>
      <c r="C484" s="1">
        <v>14.0</v>
      </c>
      <c r="D484" s="1" t="s">
        <v>102</v>
      </c>
      <c r="E484" s="1">
        <v>15.0</v>
      </c>
      <c r="F484" s="7" t="str">
        <f>vlookup(E484,Teams!A:B,2,false)</f>
        <v>Enloe A</v>
      </c>
      <c r="G484" s="1" t="b">
        <v>1</v>
      </c>
      <c r="H484" s="1" t="b">
        <v>0</v>
      </c>
      <c r="I484" s="1">
        <v>2.0</v>
      </c>
      <c r="J484" s="7" t="str">
        <f>vlookup(I484,Cats!$A:$B,2,false)</f>
        <v>M</v>
      </c>
    </row>
    <row r="485">
      <c r="A485" s="1">
        <v>137494.0</v>
      </c>
      <c r="B485" s="1">
        <v>478.0</v>
      </c>
      <c r="C485" s="1">
        <v>0.0</v>
      </c>
      <c r="D485" s="1" t="s">
        <v>32</v>
      </c>
      <c r="E485" s="1">
        <v>28.0</v>
      </c>
      <c r="F485" s="7" t="str">
        <f>vlookup(E485,Teams!A:B,2,false)</f>
        <v>Mira Loma</v>
      </c>
      <c r="G485" s="1" t="b">
        <v>0</v>
      </c>
      <c r="H485" s="1" t="b">
        <v>1</v>
      </c>
      <c r="I485" s="1">
        <v>2.0</v>
      </c>
      <c r="J485" s="7" t="str">
        <f>vlookup(I485,Cats!$A:$B,2,false)</f>
        <v>M</v>
      </c>
    </row>
    <row r="486">
      <c r="A486" s="1">
        <v>137495.0</v>
      </c>
      <c r="B486" s="1">
        <v>478.0</v>
      </c>
      <c r="C486" s="1">
        <v>14.0</v>
      </c>
      <c r="D486" s="1" t="s">
        <v>101</v>
      </c>
      <c r="E486" s="1">
        <v>15.0</v>
      </c>
      <c r="F486" s="7" t="str">
        <f>vlookup(E486,Teams!A:B,2,false)</f>
        <v>Enloe A</v>
      </c>
      <c r="G486" s="1" t="b">
        <v>1</v>
      </c>
      <c r="H486" s="1" t="b">
        <v>0</v>
      </c>
      <c r="I486" s="1">
        <v>3.0</v>
      </c>
      <c r="J486" s="7" t="str">
        <f>vlookup(I486,Cats!$A:$B,2,false)</f>
        <v>C</v>
      </c>
    </row>
    <row r="487">
      <c r="A487" s="1">
        <v>137496.0</v>
      </c>
      <c r="B487" s="1">
        <v>478.0</v>
      </c>
      <c r="C487" s="1">
        <v>0.0</v>
      </c>
      <c r="D487" s="1" t="s">
        <v>32</v>
      </c>
      <c r="E487" s="1">
        <v>28.0</v>
      </c>
      <c r="F487" s="7" t="str">
        <f>vlookup(E487,Teams!A:B,2,false)</f>
        <v>Mira Loma</v>
      </c>
      <c r="G487" s="1" t="b">
        <v>0</v>
      </c>
      <c r="H487" s="1" t="b">
        <v>1</v>
      </c>
      <c r="I487" s="1">
        <v>3.0</v>
      </c>
      <c r="J487" s="7" t="str">
        <f>vlookup(I487,Cats!$A:$B,2,false)</f>
        <v>C</v>
      </c>
    </row>
    <row r="488">
      <c r="A488" s="1">
        <v>137497.0</v>
      </c>
      <c r="B488" s="1">
        <v>478.0</v>
      </c>
      <c r="C488" s="1">
        <v>14.0</v>
      </c>
      <c r="D488" s="1" t="s">
        <v>101</v>
      </c>
      <c r="E488" s="1">
        <v>15.0</v>
      </c>
      <c r="F488" s="7" t="str">
        <f>vlookup(E488,Teams!A:B,2,false)</f>
        <v>Enloe A</v>
      </c>
      <c r="G488" s="1" t="b">
        <v>1</v>
      </c>
      <c r="H488" s="1" t="b">
        <v>0</v>
      </c>
      <c r="I488" s="1">
        <v>4.0</v>
      </c>
      <c r="J488" s="7" t="str">
        <f>vlookup(I488,Cats!$A:$B,2,false)</f>
        <v>E</v>
      </c>
    </row>
    <row r="489">
      <c r="A489" s="1">
        <v>137498.0</v>
      </c>
      <c r="B489" s="1">
        <v>478.0</v>
      </c>
      <c r="C489" s="1">
        <v>0.0</v>
      </c>
      <c r="D489" s="1" t="s">
        <v>32</v>
      </c>
      <c r="E489" s="1">
        <v>28.0</v>
      </c>
      <c r="F489" s="7" t="str">
        <f>vlookup(E489,Teams!A:B,2,false)</f>
        <v>Mira Loma</v>
      </c>
      <c r="G489" s="1" t="b">
        <v>0</v>
      </c>
      <c r="H489" s="1" t="b">
        <v>1</v>
      </c>
      <c r="I489" s="1">
        <v>4.0</v>
      </c>
      <c r="J489" s="7" t="str">
        <f>vlookup(I489,Cats!$A:$B,2,false)</f>
        <v>E</v>
      </c>
    </row>
    <row r="490">
      <c r="A490" s="1">
        <v>137499.0</v>
      </c>
      <c r="B490" s="1">
        <v>478.0</v>
      </c>
      <c r="C490" s="1">
        <v>14.0</v>
      </c>
      <c r="D490" s="1" t="s">
        <v>103</v>
      </c>
      <c r="E490" s="1">
        <v>15.0</v>
      </c>
      <c r="F490" s="7" t="str">
        <f>vlookup(E490,Teams!A:B,2,false)</f>
        <v>Enloe A</v>
      </c>
      <c r="G490" s="1" t="b">
        <v>1</v>
      </c>
      <c r="H490" s="1" t="b">
        <v>0</v>
      </c>
      <c r="I490" s="1">
        <v>5.0</v>
      </c>
      <c r="J490" s="7" t="str">
        <f>vlookup(I490,Cats!$A:$B,2,false)</f>
        <v>B</v>
      </c>
    </row>
    <row r="491">
      <c r="A491" s="1">
        <v>137500.0</v>
      </c>
      <c r="B491" s="1">
        <v>478.0</v>
      </c>
      <c r="C491" s="1">
        <v>0.0</v>
      </c>
      <c r="D491" s="1" t="s">
        <v>32</v>
      </c>
      <c r="E491" s="1">
        <v>28.0</v>
      </c>
      <c r="F491" s="7" t="str">
        <f>vlookup(E491,Teams!A:B,2,false)</f>
        <v>Mira Loma</v>
      </c>
      <c r="G491" s="1" t="b">
        <v>0</v>
      </c>
      <c r="H491" s="1" t="b">
        <v>1</v>
      </c>
      <c r="I491" s="1">
        <v>5.0</v>
      </c>
      <c r="J491" s="7" t="str">
        <f>vlookup(I491,Cats!$A:$B,2,false)</f>
        <v>B</v>
      </c>
    </row>
    <row r="492">
      <c r="A492" s="1">
        <v>137501.0</v>
      </c>
      <c r="B492" s="1">
        <v>478.0</v>
      </c>
      <c r="C492" s="1">
        <v>0.0</v>
      </c>
      <c r="D492" s="1" t="s">
        <v>32</v>
      </c>
      <c r="E492" s="1">
        <v>15.0</v>
      </c>
      <c r="F492" s="7" t="str">
        <f>vlookup(E492,Teams!A:B,2,false)</f>
        <v>Enloe A</v>
      </c>
      <c r="G492" s="1" t="b">
        <v>1</v>
      </c>
      <c r="H492" s="1" t="b">
        <v>1</v>
      </c>
      <c r="I492" s="1">
        <v>6.0</v>
      </c>
      <c r="J492" s="7" t="str">
        <f>vlookup(I492,Cats!$A:$B,2,false)</f>
        <v>P</v>
      </c>
    </row>
    <row r="493">
      <c r="A493" s="1">
        <v>137502.0</v>
      </c>
      <c r="B493" s="1">
        <v>478.0</v>
      </c>
      <c r="C493" s="1">
        <v>4.0</v>
      </c>
      <c r="D493" s="1" t="s">
        <v>104</v>
      </c>
      <c r="E493" s="1">
        <v>28.0</v>
      </c>
      <c r="F493" s="7" t="str">
        <f>vlookup(E493,Teams!A:B,2,false)</f>
        <v>Mira Loma</v>
      </c>
      <c r="G493" s="1" t="b">
        <v>0</v>
      </c>
      <c r="H493" s="1" t="b">
        <v>0</v>
      </c>
      <c r="I493" s="1">
        <v>6.0</v>
      </c>
      <c r="J493" s="7" t="str">
        <f>vlookup(I493,Cats!$A:$B,2,false)</f>
        <v>P</v>
      </c>
    </row>
    <row r="494">
      <c r="A494" s="1">
        <v>137503.0</v>
      </c>
      <c r="B494" s="1">
        <v>478.0</v>
      </c>
      <c r="C494" s="1">
        <v>14.0</v>
      </c>
      <c r="D494" s="1" t="s">
        <v>105</v>
      </c>
      <c r="E494" s="1">
        <v>15.0</v>
      </c>
      <c r="F494" s="7" t="str">
        <f>vlookup(E494,Teams!A:B,2,false)</f>
        <v>Enloe A</v>
      </c>
      <c r="G494" s="1" t="b">
        <v>1</v>
      </c>
      <c r="H494" s="1" t="b">
        <v>0</v>
      </c>
      <c r="I494" s="1">
        <v>7.0</v>
      </c>
      <c r="J494" s="7" t="str">
        <f>vlookup(I494,Cats!$A:$B,2,false)</f>
        <v>X</v>
      </c>
    </row>
    <row r="495">
      <c r="A495" s="1">
        <v>137504.0</v>
      </c>
      <c r="B495" s="1">
        <v>478.0</v>
      </c>
      <c r="C495" s="1">
        <v>0.0</v>
      </c>
      <c r="D495" s="1" t="s">
        <v>32</v>
      </c>
      <c r="E495" s="1">
        <v>28.0</v>
      </c>
      <c r="F495" s="7" t="str">
        <f>vlookup(E495,Teams!A:B,2,false)</f>
        <v>Mira Loma</v>
      </c>
      <c r="G495" s="1" t="b">
        <v>0</v>
      </c>
      <c r="H495" s="1" t="b">
        <v>1</v>
      </c>
      <c r="I495" s="1">
        <v>7.0</v>
      </c>
      <c r="J495" s="7" t="str">
        <f>vlookup(I495,Cats!$A:$B,2,false)</f>
        <v>X</v>
      </c>
    </row>
    <row r="496">
      <c r="A496" s="1">
        <v>137505.0</v>
      </c>
      <c r="B496" s="1">
        <v>478.0</v>
      </c>
      <c r="C496" s="1">
        <v>0.0</v>
      </c>
      <c r="D496" s="1" t="s">
        <v>32</v>
      </c>
      <c r="E496" s="1">
        <v>15.0</v>
      </c>
      <c r="F496" s="7" t="str">
        <f>vlookup(E496,Teams!A:B,2,false)</f>
        <v>Enloe A</v>
      </c>
      <c r="G496" s="1" t="b">
        <v>1</v>
      </c>
      <c r="H496" s="1" t="b">
        <v>1</v>
      </c>
      <c r="I496" s="1">
        <v>8.0</v>
      </c>
      <c r="J496" s="7" t="str">
        <f>vlookup(I496,Cats!$A:$B,2,false)</f>
        <v>M</v>
      </c>
    </row>
    <row r="497">
      <c r="A497" s="1">
        <v>137506.0</v>
      </c>
      <c r="B497" s="1">
        <v>478.0</v>
      </c>
      <c r="C497" s="1">
        <v>14.0</v>
      </c>
      <c r="D497" s="1" t="s">
        <v>107</v>
      </c>
      <c r="E497" s="1">
        <v>28.0</v>
      </c>
      <c r="F497" s="7" t="str">
        <f>vlookup(E497,Teams!A:B,2,false)</f>
        <v>Mira Loma</v>
      </c>
      <c r="G497" s="1" t="b">
        <v>0</v>
      </c>
      <c r="H497" s="1" t="b">
        <v>0</v>
      </c>
      <c r="I497" s="1">
        <v>8.0</v>
      </c>
      <c r="J497" s="7" t="str">
        <f>vlookup(I497,Cats!$A:$B,2,false)</f>
        <v>M</v>
      </c>
    </row>
    <row r="498">
      <c r="A498" s="1">
        <v>137507.0</v>
      </c>
      <c r="B498" s="1">
        <v>478.0</v>
      </c>
      <c r="C498" s="1">
        <v>0.0</v>
      </c>
      <c r="D498" s="1" t="s">
        <v>105</v>
      </c>
      <c r="E498" s="1">
        <v>15.0</v>
      </c>
      <c r="F498" s="7" t="str">
        <f>vlookup(E498,Teams!A:B,2,false)</f>
        <v>Enloe A</v>
      </c>
      <c r="G498" s="1" t="b">
        <v>1</v>
      </c>
      <c r="H498" s="1" t="b">
        <v>0</v>
      </c>
      <c r="I498" s="1">
        <v>9.0</v>
      </c>
      <c r="J498" s="7" t="str">
        <f>vlookup(I498,Cats!$A:$B,2,false)</f>
        <v>C</v>
      </c>
    </row>
    <row r="499">
      <c r="A499" s="1">
        <v>137508.0</v>
      </c>
      <c r="B499" s="1">
        <v>478.0</v>
      </c>
      <c r="C499" s="1">
        <v>-4.0</v>
      </c>
      <c r="D499" s="1" t="s">
        <v>107</v>
      </c>
      <c r="E499" s="1">
        <v>28.0</v>
      </c>
      <c r="F499" s="7" t="str">
        <f>vlookup(E499,Teams!A:B,2,false)</f>
        <v>Mira Loma</v>
      </c>
      <c r="G499" s="1" t="b">
        <v>0</v>
      </c>
      <c r="H499" s="1" t="b">
        <v>0</v>
      </c>
      <c r="I499" s="1">
        <v>9.0</v>
      </c>
      <c r="J499" s="7" t="str">
        <f>vlookup(I499,Cats!$A:$B,2,false)</f>
        <v>C</v>
      </c>
    </row>
    <row r="500">
      <c r="A500" s="1">
        <v>137509.0</v>
      </c>
      <c r="B500" s="1">
        <v>478.0</v>
      </c>
      <c r="C500" s="1">
        <v>4.0</v>
      </c>
      <c r="D500" s="1" t="s">
        <v>101</v>
      </c>
      <c r="E500" s="1">
        <v>15.0</v>
      </c>
      <c r="F500" s="7" t="str">
        <f>vlookup(E500,Teams!A:B,2,false)</f>
        <v>Enloe A</v>
      </c>
      <c r="G500" s="1" t="b">
        <v>1</v>
      </c>
      <c r="H500" s="1" t="b">
        <v>0</v>
      </c>
      <c r="I500" s="1">
        <v>10.0</v>
      </c>
      <c r="J500" s="7" t="str">
        <f>vlookup(I500,Cats!$A:$B,2,false)</f>
        <v>E</v>
      </c>
    </row>
    <row r="501">
      <c r="A501" s="1">
        <v>137510.0</v>
      </c>
      <c r="B501" s="1">
        <v>478.0</v>
      </c>
      <c r="C501" s="1">
        <v>0.0</v>
      </c>
      <c r="D501" s="1" t="s">
        <v>32</v>
      </c>
      <c r="E501" s="1">
        <v>28.0</v>
      </c>
      <c r="F501" s="7" t="str">
        <f>vlookup(E501,Teams!A:B,2,false)</f>
        <v>Mira Loma</v>
      </c>
      <c r="G501" s="1" t="b">
        <v>0</v>
      </c>
      <c r="H501" s="1" t="b">
        <v>1</v>
      </c>
      <c r="I501" s="1">
        <v>10.0</v>
      </c>
      <c r="J501" s="7" t="str">
        <f>vlookup(I501,Cats!$A:$B,2,false)</f>
        <v>E</v>
      </c>
    </row>
    <row r="502">
      <c r="A502" s="1">
        <v>137511.0</v>
      </c>
      <c r="B502" s="1">
        <v>478.0</v>
      </c>
      <c r="C502" s="1">
        <v>0.0</v>
      </c>
      <c r="D502" s="1" t="s">
        <v>32</v>
      </c>
      <c r="E502" s="1">
        <v>15.0</v>
      </c>
      <c r="F502" s="7" t="str">
        <f>vlookup(E502,Teams!A:B,2,false)</f>
        <v>Enloe A</v>
      </c>
      <c r="G502" s="1" t="b">
        <v>1</v>
      </c>
      <c r="H502" s="1" t="b">
        <v>1</v>
      </c>
      <c r="I502" s="1">
        <v>11.0</v>
      </c>
      <c r="J502" s="7" t="str">
        <f>vlookup(I502,Cats!$A:$B,2,false)</f>
        <v>B</v>
      </c>
    </row>
    <row r="503">
      <c r="A503" s="1">
        <v>137512.0</v>
      </c>
      <c r="B503" s="1">
        <v>478.0</v>
      </c>
      <c r="C503" s="1">
        <v>14.0</v>
      </c>
      <c r="D503" s="1" t="s">
        <v>104</v>
      </c>
      <c r="E503" s="1">
        <v>28.0</v>
      </c>
      <c r="F503" s="7" t="str">
        <f>vlookup(E503,Teams!A:B,2,false)</f>
        <v>Mira Loma</v>
      </c>
      <c r="G503" s="1" t="b">
        <v>0</v>
      </c>
      <c r="H503" s="1" t="b">
        <v>0</v>
      </c>
      <c r="I503" s="1">
        <v>11.0</v>
      </c>
      <c r="J503" s="7" t="str">
        <f>vlookup(I503,Cats!$A:$B,2,false)</f>
        <v>B</v>
      </c>
    </row>
    <row r="504">
      <c r="A504" s="1">
        <v>137513.0</v>
      </c>
      <c r="B504" s="1">
        <v>478.0</v>
      </c>
      <c r="C504" s="1">
        <v>14.0</v>
      </c>
      <c r="D504" s="1" t="s">
        <v>105</v>
      </c>
      <c r="E504" s="1">
        <v>15.0</v>
      </c>
      <c r="F504" s="7" t="str">
        <f>vlookup(E504,Teams!A:B,2,false)</f>
        <v>Enloe A</v>
      </c>
      <c r="G504" s="1" t="b">
        <v>1</v>
      </c>
      <c r="H504" s="1" t="b">
        <v>0</v>
      </c>
      <c r="I504" s="1">
        <v>12.0</v>
      </c>
      <c r="J504" s="7" t="str">
        <f>vlookup(I504,Cats!$A:$B,2,false)</f>
        <v>P</v>
      </c>
    </row>
    <row r="505">
      <c r="A505" s="1">
        <v>137514.0</v>
      </c>
      <c r="B505" s="1">
        <v>478.0</v>
      </c>
      <c r="C505" s="1">
        <v>0.0</v>
      </c>
      <c r="D505" s="1" t="s">
        <v>32</v>
      </c>
      <c r="E505" s="1">
        <v>28.0</v>
      </c>
      <c r="F505" s="7" t="str">
        <f>vlookup(E505,Teams!A:B,2,false)</f>
        <v>Mira Loma</v>
      </c>
      <c r="G505" s="1" t="b">
        <v>0</v>
      </c>
      <c r="H505" s="1" t="b">
        <v>1</v>
      </c>
      <c r="I505" s="1">
        <v>12.0</v>
      </c>
      <c r="J505" s="7" t="str">
        <f>vlookup(I505,Cats!$A:$B,2,false)</f>
        <v>P</v>
      </c>
    </row>
    <row r="506">
      <c r="A506" s="1">
        <v>137515.0</v>
      </c>
      <c r="B506" s="1">
        <v>478.0</v>
      </c>
      <c r="C506" s="1">
        <v>0.0</v>
      </c>
      <c r="D506" s="1" t="s">
        <v>32</v>
      </c>
      <c r="E506" s="1">
        <v>15.0</v>
      </c>
      <c r="F506" s="7" t="str">
        <f>vlookup(E506,Teams!A:B,2,false)</f>
        <v>Enloe A</v>
      </c>
      <c r="G506" s="1" t="b">
        <v>1</v>
      </c>
      <c r="H506" s="1" t="b">
        <v>1</v>
      </c>
      <c r="I506" s="1">
        <v>13.0</v>
      </c>
      <c r="J506" s="7" t="str">
        <f>vlookup(I506,Cats!$A:$B,2,false)</f>
        <v>X</v>
      </c>
    </row>
    <row r="507">
      <c r="A507" s="1">
        <v>137516.0</v>
      </c>
      <c r="B507" s="1">
        <v>478.0</v>
      </c>
      <c r="C507" s="1">
        <v>14.0</v>
      </c>
      <c r="D507" s="1" t="s">
        <v>107</v>
      </c>
      <c r="E507" s="1">
        <v>28.0</v>
      </c>
      <c r="F507" s="7" t="str">
        <f>vlookup(E507,Teams!A:B,2,false)</f>
        <v>Mira Loma</v>
      </c>
      <c r="G507" s="1" t="b">
        <v>0</v>
      </c>
      <c r="H507" s="1" t="b">
        <v>0</v>
      </c>
      <c r="I507" s="1">
        <v>13.0</v>
      </c>
      <c r="J507" s="7" t="str">
        <f>vlookup(I507,Cats!$A:$B,2,false)</f>
        <v>X</v>
      </c>
    </row>
    <row r="508">
      <c r="A508" s="1">
        <v>137517.0</v>
      </c>
      <c r="B508" s="1">
        <v>478.0</v>
      </c>
      <c r="C508" s="1">
        <v>14.0</v>
      </c>
      <c r="D508" s="1" t="s">
        <v>102</v>
      </c>
      <c r="E508" s="1">
        <v>15.0</v>
      </c>
      <c r="F508" s="7" t="str">
        <f>vlookup(E508,Teams!A:B,2,false)</f>
        <v>Enloe A</v>
      </c>
      <c r="G508" s="1" t="b">
        <v>1</v>
      </c>
      <c r="H508" s="1" t="b">
        <v>0</v>
      </c>
      <c r="I508" s="1">
        <v>14.0</v>
      </c>
      <c r="J508" s="7" t="str">
        <f>vlookup(I508,Cats!$A:$B,2,false)</f>
        <v>M</v>
      </c>
    </row>
    <row r="509">
      <c r="A509" s="1">
        <v>137518.0</v>
      </c>
      <c r="B509" s="1">
        <v>478.0</v>
      </c>
      <c r="C509" s="1">
        <v>0.0</v>
      </c>
      <c r="D509" s="1" t="s">
        <v>32</v>
      </c>
      <c r="E509" s="1">
        <v>28.0</v>
      </c>
      <c r="F509" s="7" t="str">
        <f>vlookup(E509,Teams!A:B,2,false)</f>
        <v>Mira Loma</v>
      </c>
      <c r="G509" s="1" t="b">
        <v>0</v>
      </c>
      <c r="H509" s="1" t="b">
        <v>1</v>
      </c>
      <c r="I509" s="1">
        <v>14.0</v>
      </c>
      <c r="J509" s="7" t="str">
        <f>vlookup(I509,Cats!$A:$B,2,false)</f>
        <v>M</v>
      </c>
    </row>
    <row r="510">
      <c r="A510" s="1">
        <v>137519.0</v>
      </c>
      <c r="B510" s="1">
        <v>478.0</v>
      </c>
      <c r="C510" s="1">
        <v>0.0</v>
      </c>
      <c r="D510" s="1" t="s">
        <v>32</v>
      </c>
      <c r="E510" s="1">
        <v>15.0</v>
      </c>
      <c r="F510" s="7" t="str">
        <f>vlookup(E510,Teams!A:B,2,false)</f>
        <v>Enloe A</v>
      </c>
      <c r="G510" s="1" t="b">
        <v>1</v>
      </c>
      <c r="H510" s="1" t="b">
        <v>1</v>
      </c>
      <c r="I510" s="1">
        <v>15.0</v>
      </c>
      <c r="J510" s="7" t="str">
        <f>vlookup(I510,Cats!$A:$B,2,false)</f>
        <v>C</v>
      </c>
    </row>
    <row r="511">
      <c r="A511" s="1">
        <v>137520.0</v>
      </c>
      <c r="B511" s="1">
        <v>478.0</v>
      </c>
      <c r="C511" s="1">
        <v>14.0</v>
      </c>
      <c r="D511" s="1" t="s">
        <v>107</v>
      </c>
      <c r="E511" s="1">
        <v>28.0</v>
      </c>
      <c r="F511" s="7" t="str">
        <f>vlookup(E511,Teams!A:B,2,false)</f>
        <v>Mira Loma</v>
      </c>
      <c r="G511" s="1" t="b">
        <v>0</v>
      </c>
      <c r="H511" s="1" t="b">
        <v>0</v>
      </c>
      <c r="I511" s="1">
        <v>15.0</v>
      </c>
      <c r="J511" s="7" t="str">
        <f>vlookup(I511,Cats!$A:$B,2,false)</f>
        <v>C</v>
      </c>
    </row>
    <row r="512">
      <c r="A512" s="1">
        <v>137521.0</v>
      </c>
      <c r="B512" s="1">
        <v>478.0</v>
      </c>
      <c r="C512" s="1">
        <v>14.0</v>
      </c>
      <c r="D512" s="1" t="s">
        <v>105</v>
      </c>
      <c r="E512" s="1">
        <v>15.0</v>
      </c>
      <c r="F512" s="7" t="str">
        <f>vlookup(E512,Teams!A:B,2,false)</f>
        <v>Enloe A</v>
      </c>
      <c r="G512" s="1" t="b">
        <v>1</v>
      </c>
      <c r="H512" s="1" t="b">
        <v>0</v>
      </c>
      <c r="I512" s="1">
        <v>16.0</v>
      </c>
      <c r="J512" s="7" t="str">
        <f>vlookup(I512,Cats!$A:$B,2,false)</f>
        <v>E</v>
      </c>
    </row>
    <row r="513">
      <c r="A513" s="1">
        <v>137522.0</v>
      </c>
      <c r="B513" s="1">
        <v>478.0</v>
      </c>
      <c r="C513" s="1">
        <v>0.0</v>
      </c>
      <c r="D513" s="1" t="s">
        <v>32</v>
      </c>
      <c r="E513" s="1">
        <v>28.0</v>
      </c>
      <c r="F513" s="7" t="str">
        <f>vlookup(E513,Teams!A:B,2,false)</f>
        <v>Mira Loma</v>
      </c>
      <c r="G513" s="1" t="b">
        <v>0</v>
      </c>
      <c r="H513" s="1" t="b">
        <v>1</v>
      </c>
      <c r="I513" s="1">
        <v>16.0</v>
      </c>
      <c r="J513" s="7" t="str">
        <f>vlookup(I513,Cats!$A:$B,2,false)</f>
        <v>E</v>
      </c>
    </row>
    <row r="514">
      <c r="A514" s="1">
        <v>137523.0</v>
      </c>
      <c r="B514" s="1">
        <v>478.0</v>
      </c>
      <c r="C514" s="1">
        <v>0.0</v>
      </c>
      <c r="D514" s="1" t="s">
        <v>32</v>
      </c>
      <c r="E514" s="1">
        <v>15.0</v>
      </c>
      <c r="F514" s="7" t="str">
        <f>vlookup(E514,Teams!A:B,2,false)</f>
        <v>Enloe A</v>
      </c>
      <c r="G514" s="1" t="b">
        <v>1</v>
      </c>
      <c r="H514" s="1" t="b">
        <v>1</v>
      </c>
      <c r="I514" s="1">
        <v>17.0</v>
      </c>
      <c r="J514" s="7" t="str">
        <f>vlookup(I514,Cats!$A:$B,2,false)</f>
        <v>B</v>
      </c>
    </row>
    <row r="515">
      <c r="A515" s="1">
        <v>137524.0</v>
      </c>
      <c r="B515" s="1">
        <v>478.0</v>
      </c>
      <c r="C515" s="1">
        <v>14.0</v>
      </c>
      <c r="D515" s="1" t="s">
        <v>107</v>
      </c>
      <c r="E515" s="1">
        <v>28.0</v>
      </c>
      <c r="F515" s="7" t="str">
        <f>vlookup(E515,Teams!A:B,2,false)</f>
        <v>Mira Loma</v>
      </c>
      <c r="G515" s="1" t="b">
        <v>0</v>
      </c>
      <c r="H515" s="1" t="b">
        <v>0</v>
      </c>
      <c r="I515" s="1">
        <v>17.0</v>
      </c>
      <c r="J515" s="7" t="str">
        <f>vlookup(I515,Cats!$A:$B,2,false)</f>
        <v>B</v>
      </c>
    </row>
    <row r="516">
      <c r="A516" s="1">
        <v>137525.0</v>
      </c>
      <c r="B516" s="1">
        <v>478.0</v>
      </c>
      <c r="C516" s="1">
        <v>0.0</v>
      </c>
      <c r="D516" s="1" t="s">
        <v>105</v>
      </c>
      <c r="E516" s="1">
        <v>15.0</v>
      </c>
      <c r="F516" s="7" t="str">
        <f>vlookup(E516,Teams!A:B,2,false)</f>
        <v>Enloe A</v>
      </c>
      <c r="G516" s="1" t="b">
        <v>1</v>
      </c>
      <c r="H516" s="1" t="b">
        <v>0</v>
      </c>
      <c r="I516" s="1">
        <v>18.0</v>
      </c>
      <c r="J516" s="7" t="str">
        <f>vlookup(I516,Cats!$A:$B,2,false)</f>
        <v>P</v>
      </c>
    </row>
    <row r="517">
      <c r="A517" s="1">
        <v>137526.0</v>
      </c>
      <c r="B517" s="1">
        <v>478.0</v>
      </c>
      <c r="C517" s="1">
        <v>14.0</v>
      </c>
      <c r="D517" s="1" t="s">
        <v>104</v>
      </c>
      <c r="E517" s="1">
        <v>28.0</v>
      </c>
      <c r="F517" s="7" t="str">
        <f>vlookup(E517,Teams!A:B,2,false)</f>
        <v>Mira Loma</v>
      </c>
      <c r="G517" s="1" t="b">
        <v>0</v>
      </c>
      <c r="H517" s="1" t="b">
        <v>0</v>
      </c>
      <c r="I517" s="1">
        <v>18.0</v>
      </c>
      <c r="J517" s="7" t="str">
        <f>vlookup(I517,Cats!$A:$B,2,false)</f>
        <v>P</v>
      </c>
    </row>
    <row r="518">
      <c r="A518" s="1">
        <v>137527.0</v>
      </c>
      <c r="B518" s="1">
        <v>478.0</v>
      </c>
      <c r="C518" s="1">
        <v>4.0</v>
      </c>
      <c r="D518" s="1" t="s">
        <v>102</v>
      </c>
      <c r="E518" s="1">
        <v>15.0</v>
      </c>
      <c r="F518" s="7" t="str">
        <f>vlookup(E518,Teams!A:B,2,false)</f>
        <v>Enloe A</v>
      </c>
      <c r="G518" s="1" t="b">
        <v>1</v>
      </c>
      <c r="H518" s="1" t="b">
        <v>0</v>
      </c>
      <c r="I518" s="1">
        <v>19.0</v>
      </c>
      <c r="J518" s="7" t="str">
        <f>vlookup(I518,Cats!$A:$B,2,false)</f>
        <v>X</v>
      </c>
    </row>
    <row r="519">
      <c r="A519" s="1">
        <v>137528.0</v>
      </c>
      <c r="B519" s="1">
        <v>478.0</v>
      </c>
      <c r="C519" s="1">
        <v>0.0</v>
      </c>
      <c r="D519" s="1" t="s">
        <v>32</v>
      </c>
      <c r="E519" s="1">
        <v>28.0</v>
      </c>
      <c r="F519" s="7" t="str">
        <f>vlookup(E519,Teams!A:B,2,false)</f>
        <v>Mira Loma</v>
      </c>
      <c r="G519" s="1" t="b">
        <v>0</v>
      </c>
      <c r="H519" s="1" t="b">
        <v>1</v>
      </c>
      <c r="I519" s="1">
        <v>19.0</v>
      </c>
      <c r="J519" s="7" t="str">
        <f>vlookup(I519,Cats!$A:$B,2,false)</f>
        <v>X</v>
      </c>
    </row>
    <row r="520">
      <c r="A520" s="1">
        <v>137529.0</v>
      </c>
      <c r="B520" s="1">
        <v>478.0</v>
      </c>
      <c r="C520" s="1">
        <v>0.0</v>
      </c>
      <c r="D520" s="1" t="s">
        <v>32</v>
      </c>
      <c r="E520" s="1">
        <v>15.0</v>
      </c>
      <c r="F520" s="7" t="str">
        <f>vlookup(E520,Teams!A:B,2,false)</f>
        <v>Enloe A</v>
      </c>
      <c r="G520" s="1" t="b">
        <v>1</v>
      </c>
      <c r="H520" s="1" t="b">
        <v>1</v>
      </c>
      <c r="I520" s="1">
        <v>20.0</v>
      </c>
      <c r="J520" s="7" t="str">
        <f>vlookup(I520,Cats!$A:$B,2,false)</f>
        <v>M</v>
      </c>
    </row>
    <row r="521">
      <c r="A521" s="1">
        <v>137530.0</v>
      </c>
      <c r="B521" s="1">
        <v>478.0</v>
      </c>
      <c r="C521" s="1">
        <v>14.0</v>
      </c>
      <c r="D521" s="1" t="s">
        <v>104</v>
      </c>
      <c r="E521" s="1">
        <v>28.0</v>
      </c>
      <c r="F521" s="7" t="str">
        <f>vlookup(E521,Teams!A:B,2,false)</f>
        <v>Mira Loma</v>
      </c>
      <c r="G521" s="1" t="b">
        <v>0</v>
      </c>
      <c r="H521" s="1" t="b">
        <v>0</v>
      </c>
      <c r="I521" s="1">
        <v>20.0</v>
      </c>
      <c r="J521" s="7" t="str">
        <f>vlookup(I521,Cats!$A:$B,2,false)</f>
        <v>M</v>
      </c>
    </row>
    <row r="522">
      <c r="A522" s="1">
        <v>137531.0</v>
      </c>
      <c r="B522" s="1">
        <v>478.0</v>
      </c>
      <c r="C522" s="1">
        <v>0.0</v>
      </c>
      <c r="D522" s="1" t="s">
        <v>32</v>
      </c>
      <c r="E522" s="1">
        <v>15.0</v>
      </c>
      <c r="F522" s="7" t="str">
        <f>vlookup(E522,Teams!A:B,2,false)</f>
        <v>Enloe A</v>
      </c>
      <c r="G522" s="1" t="b">
        <v>1</v>
      </c>
      <c r="H522" s="1" t="b">
        <v>1</v>
      </c>
      <c r="I522" s="1">
        <v>21.0</v>
      </c>
      <c r="J522" s="7" t="str">
        <f>vlookup(I522,Cats!$A:$B,2,false)</f>
        <v>C</v>
      </c>
    </row>
    <row r="523">
      <c r="A523" s="1">
        <v>137532.0</v>
      </c>
      <c r="B523" s="1">
        <v>478.0</v>
      </c>
      <c r="C523" s="1">
        <v>4.0</v>
      </c>
      <c r="D523" s="1" t="s">
        <v>107</v>
      </c>
      <c r="E523" s="1">
        <v>28.0</v>
      </c>
      <c r="F523" s="7" t="str">
        <f>vlookup(E523,Teams!A:B,2,false)</f>
        <v>Mira Loma</v>
      </c>
      <c r="G523" s="1" t="b">
        <v>0</v>
      </c>
      <c r="H523" s="1" t="b">
        <v>0</v>
      </c>
      <c r="I523" s="1">
        <v>21.0</v>
      </c>
      <c r="J523" s="7" t="str">
        <f>vlookup(I523,Cats!$A:$B,2,false)</f>
        <v>C</v>
      </c>
    </row>
    <row r="524">
      <c r="A524" s="1">
        <v>137533.0</v>
      </c>
      <c r="B524" s="1">
        <v>478.0</v>
      </c>
      <c r="C524" s="1">
        <v>-4.0</v>
      </c>
      <c r="D524" s="1" t="s">
        <v>101</v>
      </c>
      <c r="E524" s="1">
        <v>15.0</v>
      </c>
      <c r="F524" s="7" t="str">
        <f>vlookup(E524,Teams!A:B,2,false)</f>
        <v>Enloe A</v>
      </c>
      <c r="G524" s="1" t="b">
        <v>1</v>
      </c>
      <c r="H524" s="1" t="b">
        <v>0</v>
      </c>
      <c r="I524" s="1">
        <v>22.0</v>
      </c>
      <c r="J524" s="7" t="str">
        <f>vlookup(I524,Cats!$A:$B,2,false)</f>
        <v>E</v>
      </c>
    </row>
    <row r="525">
      <c r="A525" s="1">
        <v>137534.0</v>
      </c>
      <c r="B525" s="1">
        <v>478.0</v>
      </c>
      <c r="C525" s="1">
        <v>0.0</v>
      </c>
      <c r="D525" s="1" t="s">
        <v>108</v>
      </c>
      <c r="E525" s="1">
        <v>28.0</v>
      </c>
      <c r="F525" s="7" t="str">
        <f>vlookup(E525,Teams!A:B,2,false)</f>
        <v>Mira Loma</v>
      </c>
      <c r="G525" s="1" t="b">
        <v>0</v>
      </c>
      <c r="H525" s="1" t="b">
        <v>0</v>
      </c>
      <c r="I525" s="1">
        <v>22.0</v>
      </c>
      <c r="J525" s="7" t="str">
        <f>vlookup(I525,Cats!$A:$B,2,false)</f>
        <v>E</v>
      </c>
    </row>
    <row r="526">
      <c r="A526" s="1">
        <v>137535.0</v>
      </c>
      <c r="B526" s="1">
        <v>478.0</v>
      </c>
      <c r="C526" s="1">
        <v>0.0</v>
      </c>
      <c r="D526" s="1" t="s">
        <v>32</v>
      </c>
      <c r="E526" s="1">
        <v>15.0</v>
      </c>
      <c r="F526" s="7" t="str">
        <f>vlookup(E526,Teams!A:B,2,false)</f>
        <v>Enloe A</v>
      </c>
      <c r="G526" s="1" t="b">
        <v>1</v>
      </c>
      <c r="H526" s="1" t="b">
        <v>1</v>
      </c>
      <c r="I526" s="1">
        <v>23.0</v>
      </c>
      <c r="J526" s="7" t="str">
        <f>vlookup(I526,Cats!$A:$B,2,false)</f>
        <v>B</v>
      </c>
    </row>
    <row r="527">
      <c r="A527" s="1">
        <v>137536.0</v>
      </c>
      <c r="B527" s="1">
        <v>478.0</v>
      </c>
      <c r="C527" s="1">
        <v>14.0</v>
      </c>
      <c r="D527" s="1" t="s">
        <v>107</v>
      </c>
      <c r="E527" s="1">
        <v>28.0</v>
      </c>
      <c r="F527" s="7" t="str">
        <f>vlookup(E527,Teams!A:B,2,false)</f>
        <v>Mira Loma</v>
      </c>
      <c r="G527" s="1" t="b">
        <v>0</v>
      </c>
      <c r="H527" s="1" t="b">
        <v>0</v>
      </c>
      <c r="I527" s="1">
        <v>23.0</v>
      </c>
      <c r="J527" s="7" t="str">
        <f>vlookup(I527,Cats!$A:$B,2,false)</f>
        <v>B</v>
      </c>
    </row>
    <row r="528">
      <c r="A528" s="1">
        <v>137537.0</v>
      </c>
      <c r="B528" s="1">
        <v>478.0</v>
      </c>
      <c r="C528" s="1">
        <v>0.0</v>
      </c>
      <c r="D528" s="1" t="s">
        <v>32</v>
      </c>
      <c r="E528" s="1">
        <v>15.0</v>
      </c>
      <c r="F528" s="7" t="str">
        <f>vlookup(E528,Teams!A:B,2,false)</f>
        <v>Enloe A</v>
      </c>
      <c r="G528" s="1" t="b">
        <v>1</v>
      </c>
      <c r="H528" s="1" t="b">
        <v>1</v>
      </c>
      <c r="I528" s="1">
        <v>24.0</v>
      </c>
      <c r="J528" s="7" t="str">
        <f>vlookup(I528,Cats!$A:$B,2,false)</f>
        <v>P</v>
      </c>
    </row>
    <row r="529">
      <c r="A529" s="1">
        <v>137538.0</v>
      </c>
      <c r="B529" s="1">
        <v>478.0</v>
      </c>
      <c r="C529" s="1">
        <v>14.0</v>
      </c>
      <c r="D529" s="1" t="s">
        <v>104</v>
      </c>
      <c r="E529" s="1">
        <v>28.0</v>
      </c>
      <c r="F529" s="7" t="str">
        <f>vlookup(E529,Teams!A:B,2,false)</f>
        <v>Mira Loma</v>
      </c>
      <c r="G529" s="1" t="b">
        <v>0</v>
      </c>
      <c r="H529" s="1" t="b">
        <v>0</v>
      </c>
      <c r="I529" s="1">
        <v>24.0</v>
      </c>
      <c r="J529" s="7" t="str">
        <f>vlookup(I529,Cats!$A:$B,2,false)</f>
        <v>P</v>
      </c>
    </row>
    <row r="530">
      <c r="A530" s="1">
        <v>137539.0</v>
      </c>
      <c r="B530" s="1">
        <v>479.0</v>
      </c>
      <c r="C530" s="1">
        <v>4.0</v>
      </c>
      <c r="D530" s="1" t="s">
        <v>109</v>
      </c>
      <c r="E530" s="1">
        <v>26.0</v>
      </c>
      <c r="F530" s="7" t="str">
        <f>vlookup(E530,Teams!A:B,2,false)</f>
        <v>Lynbrook</v>
      </c>
      <c r="G530" s="1" t="b">
        <v>1</v>
      </c>
      <c r="H530" s="1" t="b">
        <v>0</v>
      </c>
      <c r="I530" s="1">
        <v>1.0</v>
      </c>
      <c r="J530" s="7" t="str">
        <f>vlookup(I530,Cats!$A:$B,2,false)</f>
        <v>X</v>
      </c>
    </row>
    <row r="531">
      <c r="A531" s="1">
        <v>137540.0</v>
      </c>
      <c r="B531" s="1">
        <v>479.0</v>
      </c>
      <c r="C531" s="1">
        <v>0.0</v>
      </c>
      <c r="D531" s="1" t="s">
        <v>32</v>
      </c>
      <c r="E531" s="1">
        <v>37.0</v>
      </c>
      <c r="F531" s="7" t="str">
        <f>vlookup(E531,Teams!A:B,2,false)</f>
        <v>Pullman</v>
      </c>
      <c r="G531" s="1" t="b">
        <v>0</v>
      </c>
      <c r="H531" s="1" t="b">
        <v>1</v>
      </c>
      <c r="I531" s="1">
        <v>1.0</v>
      </c>
      <c r="J531" s="7" t="str">
        <f>vlookup(I531,Cats!$A:$B,2,false)</f>
        <v>X</v>
      </c>
    </row>
    <row r="532">
      <c r="A532" s="1">
        <v>137541.0</v>
      </c>
      <c r="B532" s="1">
        <v>479.0</v>
      </c>
      <c r="C532" s="1">
        <v>0.0</v>
      </c>
      <c r="D532" s="1" t="s">
        <v>110</v>
      </c>
      <c r="E532" s="1">
        <v>26.0</v>
      </c>
      <c r="F532" s="7" t="str">
        <f>vlookup(E532,Teams!A:B,2,false)</f>
        <v>Lynbrook</v>
      </c>
      <c r="G532" s="1" t="b">
        <v>1</v>
      </c>
      <c r="H532" s="1" t="b">
        <v>0</v>
      </c>
      <c r="I532" s="1">
        <v>2.0</v>
      </c>
      <c r="J532" s="7" t="str">
        <f>vlookup(I532,Cats!$A:$B,2,false)</f>
        <v>M</v>
      </c>
    </row>
    <row r="533">
      <c r="A533" s="1">
        <v>137542.0</v>
      </c>
      <c r="B533" s="1">
        <v>479.0</v>
      </c>
      <c r="C533" s="1">
        <v>14.0</v>
      </c>
      <c r="D533" s="1" t="s">
        <v>111</v>
      </c>
      <c r="E533" s="1">
        <v>37.0</v>
      </c>
      <c r="F533" s="7" t="str">
        <f>vlookup(E533,Teams!A:B,2,false)</f>
        <v>Pullman</v>
      </c>
      <c r="G533" s="1" t="b">
        <v>0</v>
      </c>
      <c r="H533" s="1" t="b">
        <v>0</v>
      </c>
      <c r="I533" s="1">
        <v>2.0</v>
      </c>
      <c r="J533" s="7" t="str">
        <f>vlookup(I533,Cats!$A:$B,2,false)</f>
        <v>M</v>
      </c>
    </row>
    <row r="534">
      <c r="A534" s="1">
        <v>137543.0</v>
      </c>
      <c r="B534" s="1">
        <v>479.0</v>
      </c>
      <c r="C534" s="1">
        <v>14.0</v>
      </c>
      <c r="D534" s="1" t="s">
        <v>112</v>
      </c>
      <c r="E534" s="1">
        <v>26.0</v>
      </c>
      <c r="F534" s="7" t="str">
        <f>vlookup(E534,Teams!A:B,2,false)</f>
        <v>Lynbrook</v>
      </c>
      <c r="G534" s="1" t="b">
        <v>1</v>
      </c>
      <c r="H534" s="1" t="b">
        <v>0</v>
      </c>
      <c r="I534" s="1">
        <v>3.0</v>
      </c>
      <c r="J534" s="7" t="str">
        <f>vlookup(I534,Cats!$A:$B,2,false)</f>
        <v>C</v>
      </c>
    </row>
    <row r="535">
      <c r="A535" s="1">
        <v>137544.0</v>
      </c>
      <c r="B535" s="1">
        <v>479.0</v>
      </c>
      <c r="C535" s="1">
        <v>0.0</v>
      </c>
      <c r="D535" s="1" t="s">
        <v>32</v>
      </c>
      <c r="E535" s="1">
        <v>37.0</v>
      </c>
      <c r="F535" s="7" t="str">
        <f>vlookup(E535,Teams!A:B,2,false)</f>
        <v>Pullman</v>
      </c>
      <c r="G535" s="1" t="b">
        <v>0</v>
      </c>
      <c r="H535" s="1" t="b">
        <v>1</v>
      </c>
      <c r="I535" s="1">
        <v>3.0</v>
      </c>
      <c r="J535" s="7" t="str">
        <f>vlookup(I535,Cats!$A:$B,2,false)</f>
        <v>C</v>
      </c>
    </row>
    <row r="536">
      <c r="A536" s="1">
        <v>137545.0</v>
      </c>
      <c r="B536" s="1">
        <v>479.0</v>
      </c>
      <c r="C536" s="1">
        <v>4.0</v>
      </c>
      <c r="D536" s="1" t="s">
        <v>109</v>
      </c>
      <c r="E536" s="1">
        <v>26.0</v>
      </c>
      <c r="F536" s="7" t="str">
        <f>vlookup(E536,Teams!A:B,2,false)</f>
        <v>Lynbrook</v>
      </c>
      <c r="G536" s="1" t="b">
        <v>1</v>
      </c>
      <c r="H536" s="1" t="b">
        <v>0</v>
      </c>
      <c r="I536" s="1">
        <v>4.0</v>
      </c>
      <c r="J536" s="7" t="str">
        <f>vlookup(I536,Cats!$A:$B,2,false)</f>
        <v>E</v>
      </c>
    </row>
    <row r="537">
      <c r="A537" s="1">
        <v>137546.0</v>
      </c>
      <c r="B537" s="1">
        <v>479.0</v>
      </c>
      <c r="C537" s="1">
        <v>0.0</v>
      </c>
      <c r="D537" s="1" t="s">
        <v>32</v>
      </c>
      <c r="E537" s="1">
        <v>37.0</v>
      </c>
      <c r="F537" s="7" t="str">
        <f>vlookup(E537,Teams!A:B,2,false)</f>
        <v>Pullman</v>
      </c>
      <c r="G537" s="1" t="b">
        <v>0</v>
      </c>
      <c r="H537" s="1" t="b">
        <v>1</v>
      </c>
      <c r="I537" s="1">
        <v>4.0</v>
      </c>
      <c r="J537" s="7" t="str">
        <f>vlookup(I537,Cats!$A:$B,2,false)</f>
        <v>E</v>
      </c>
    </row>
    <row r="538">
      <c r="A538" s="1">
        <v>137547.0</v>
      </c>
      <c r="B538" s="1">
        <v>479.0</v>
      </c>
      <c r="C538" s="1">
        <v>14.0</v>
      </c>
      <c r="D538" s="1" t="s">
        <v>113</v>
      </c>
      <c r="E538" s="1">
        <v>26.0</v>
      </c>
      <c r="F538" s="7" t="str">
        <f>vlookup(E538,Teams!A:B,2,false)</f>
        <v>Lynbrook</v>
      </c>
      <c r="G538" s="1" t="b">
        <v>1</v>
      </c>
      <c r="H538" s="1" t="b">
        <v>0</v>
      </c>
      <c r="I538" s="1">
        <v>5.0</v>
      </c>
      <c r="J538" s="7" t="str">
        <f>vlookup(I538,Cats!$A:$B,2,false)</f>
        <v>B</v>
      </c>
    </row>
    <row r="539">
      <c r="A539" s="1">
        <v>137548.0</v>
      </c>
      <c r="B539" s="1">
        <v>479.0</v>
      </c>
      <c r="C539" s="1">
        <v>-4.0</v>
      </c>
      <c r="D539" s="1" t="s">
        <v>114</v>
      </c>
      <c r="E539" s="1">
        <v>37.0</v>
      </c>
      <c r="F539" s="7" t="str">
        <f>vlookup(E539,Teams!A:B,2,false)</f>
        <v>Pullman</v>
      </c>
      <c r="G539" s="1" t="b">
        <v>0</v>
      </c>
      <c r="H539" s="1" t="b">
        <v>0</v>
      </c>
      <c r="I539" s="1">
        <v>5.0</v>
      </c>
      <c r="J539" s="7" t="str">
        <f>vlookup(I539,Cats!$A:$B,2,false)</f>
        <v>B</v>
      </c>
    </row>
    <row r="540">
      <c r="A540" s="1">
        <v>137549.0</v>
      </c>
      <c r="B540" s="1">
        <v>479.0</v>
      </c>
      <c r="C540" s="1">
        <v>0.0</v>
      </c>
      <c r="D540" s="1" t="s">
        <v>110</v>
      </c>
      <c r="E540" s="1">
        <v>26.0</v>
      </c>
      <c r="F540" s="7" t="str">
        <f>vlookup(E540,Teams!A:B,2,false)</f>
        <v>Lynbrook</v>
      </c>
      <c r="G540" s="1" t="b">
        <v>1</v>
      </c>
      <c r="H540" s="1" t="b">
        <v>0</v>
      </c>
      <c r="I540" s="1">
        <v>6.0</v>
      </c>
      <c r="J540" s="7" t="str">
        <f>vlookup(I540,Cats!$A:$B,2,false)</f>
        <v>P</v>
      </c>
    </row>
    <row r="541">
      <c r="A541" s="1">
        <v>137550.0</v>
      </c>
      <c r="B541" s="1">
        <v>479.0</v>
      </c>
      <c r="C541" s="1">
        <v>4.0</v>
      </c>
      <c r="D541" s="1" t="s">
        <v>115</v>
      </c>
      <c r="E541" s="1">
        <v>37.0</v>
      </c>
      <c r="F541" s="7" t="str">
        <f>vlookup(E541,Teams!A:B,2,false)</f>
        <v>Pullman</v>
      </c>
      <c r="G541" s="1" t="b">
        <v>0</v>
      </c>
      <c r="H541" s="1" t="b">
        <v>0</v>
      </c>
      <c r="I541" s="1">
        <v>6.0</v>
      </c>
      <c r="J541" s="7" t="str">
        <f>vlookup(I541,Cats!$A:$B,2,false)</f>
        <v>P</v>
      </c>
    </row>
    <row r="542">
      <c r="A542" s="1">
        <v>137551.0</v>
      </c>
      <c r="B542" s="1">
        <v>479.0</v>
      </c>
      <c r="C542" s="1">
        <v>14.0</v>
      </c>
      <c r="D542" s="1" t="s">
        <v>112</v>
      </c>
      <c r="E542" s="1">
        <v>26.0</v>
      </c>
      <c r="F542" s="7" t="str">
        <f>vlookup(E542,Teams!A:B,2,false)</f>
        <v>Lynbrook</v>
      </c>
      <c r="G542" s="1" t="b">
        <v>1</v>
      </c>
      <c r="H542" s="1" t="b">
        <v>0</v>
      </c>
      <c r="I542" s="1">
        <v>7.0</v>
      </c>
      <c r="J542" s="7" t="str">
        <f>vlookup(I542,Cats!$A:$B,2,false)</f>
        <v>X</v>
      </c>
    </row>
    <row r="543">
      <c r="A543" s="1">
        <v>137552.0</v>
      </c>
      <c r="B543" s="1">
        <v>479.0</v>
      </c>
      <c r="C543" s="1">
        <v>0.0</v>
      </c>
      <c r="D543" s="1" t="s">
        <v>32</v>
      </c>
      <c r="E543" s="1">
        <v>37.0</v>
      </c>
      <c r="F543" s="7" t="str">
        <f>vlookup(E543,Teams!A:B,2,false)</f>
        <v>Pullman</v>
      </c>
      <c r="G543" s="1" t="b">
        <v>0</v>
      </c>
      <c r="H543" s="1" t="b">
        <v>1</v>
      </c>
      <c r="I543" s="1">
        <v>7.0</v>
      </c>
      <c r="J543" s="7" t="str">
        <f>vlookup(I543,Cats!$A:$B,2,false)</f>
        <v>X</v>
      </c>
    </row>
    <row r="544">
      <c r="A544" s="1">
        <v>137553.0</v>
      </c>
      <c r="B544" s="1">
        <v>479.0</v>
      </c>
      <c r="C544" s="1">
        <v>14.0</v>
      </c>
      <c r="D544" s="1" t="s">
        <v>112</v>
      </c>
      <c r="E544" s="1">
        <v>26.0</v>
      </c>
      <c r="F544" s="7" t="str">
        <f>vlookup(E544,Teams!A:B,2,false)</f>
        <v>Lynbrook</v>
      </c>
      <c r="G544" s="1" t="b">
        <v>1</v>
      </c>
      <c r="H544" s="1" t="b">
        <v>0</v>
      </c>
      <c r="I544" s="1">
        <v>8.0</v>
      </c>
      <c r="J544" s="7" t="str">
        <f>vlookup(I544,Cats!$A:$B,2,false)</f>
        <v>M</v>
      </c>
    </row>
    <row r="545">
      <c r="A545" s="1">
        <v>137554.0</v>
      </c>
      <c r="B545" s="1">
        <v>479.0</v>
      </c>
      <c r="C545" s="1">
        <v>0.0</v>
      </c>
      <c r="D545" s="1" t="s">
        <v>32</v>
      </c>
      <c r="E545" s="1">
        <v>37.0</v>
      </c>
      <c r="F545" s="7" t="str">
        <f>vlookup(E545,Teams!A:B,2,false)</f>
        <v>Pullman</v>
      </c>
      <c r="G545" s="1" t="b">
        <v>0</v>
      </c>
      <c r="H545" s="1" t="b">
        <v>1</v>
      </c>
      <c r="I545" s="1">
        <v>8.0</v>
      </c>
      <c r="J545" s="7" t="str">
        <f>vlookup(I545,Cats!$A:$B,2,false)</f>
        <v>M</v>
      </c>
    </row>
    <row r="546">
      <c r="A546" s="1">
        <v>137555.0</v>
      </c>
      <c r="B546" s="1">
        <v>479.0</v>
      </c>
      <c r="C546" s="1">
        <v>4.0</v>
      </c>
      <c r="D546" s="1" t="s">
        <v>110</v>
      </c>
      <c r="E546" s="1">
        <v>26.0</v>
      </c>
      <c r="F546" s="7" t="str">
        <f>vlookup(E546,Teams!A:B,2,false)</f>
        <v>Lynbrook</v>
      </c>
      <c r="G546" s="1" t="b">
        <v>1</v>
      </c>
      <c r="H546" s="1" t="b">
        <v>0</v>
      </c>
      <c r="I546" s="1">
        <v>9.0</v>
      </c>
      <c r="J546" s="7" t="str">
        <f>vlookup(I546,Cats!$A:$B,2,false)</f>
        <v>C</v>
      </c>
    </row>
    <row r="547">
      <c r="A547" s="1">
        <v>137556.0</v>
      </c>
      <c r="B547" s="1">
        <v>479.0</v>
      </c>
      <c r="C547" s="1">
        <v>0.0</v>
      </c>
      <c r="D547" s="1" t="s">
        <v>32</v>
      </c>
      <c r="E547" s="1">
        <v>37.0</v>
      </c>
      <c r="F547" s="7" t="str">
        <f>vlookup(E547,Teams!A:B,2,false)</f>
        <v>Pullman</v>
      </c>
      <c r="G547" s="1" t="b">
        <v>0</v>
      </c>
      <c r="H547" s="1" t="b">
        <v>1</v>
      </c>
      <c r="I547" s="1">
        <v>9.0</v>
      </c>
      <c r="J547" s="7" t="str">
        <f>vlookup(I547,Cats!$A:$B,2,false)</f>
        <v>C</v>
      </c>
    </row>
    <row r="548">
      <c r="A548" s="1">
        <v>137557.0</v>
      </c>
      <c r="B548" s="1">
        <v>479.0</v>
      </c>
      <c r="C548" s="1">
        <v>0.0</v>
      </c>
      <c r="D548" s="1" t="s">
        <v>32</v>
      </c>
      <c r="E548" s="1">
        <v>26.0</v>
      </c>
      <c r="F548" s="7" t="str">
        <f>vlookup(E548,Teams!A:B,2,false)</f>
        <v>Lynbrook</v>
      </c>
      <c r="G548" s="1" t="b">
        <v>1</v>
      </c>
      <c r="H548" s="1" t="b">
        <v>1</v>
      </c>
      <c r="I548" s="1">
        <v>10.0</v>
      </c>
      <c r="J548" s="7" t="str">
        <f>vlookup(I548,Cats!$A:$B,2,false)</f>
        <v>E</v>
      </c>
    </row>
    <row r="549">
      <c r="A549" s="1">
        <v>137558.0</v>
      </c>
      <c r="B549" s="1">
        <v>479.0</v>
      </c>
      <c r="C549" s="1">
        <v>4.0</v>
      </c>
      <c r="D549" s="1" t="s">
        <v>116</v>
      </c>
      <c r="E549" s="1">
        <v>37.0</v>
      </c>
      <c r="F549" s="7" t="str">
        <f>vlookup(E549,Teams!A:B,2,false)</f>
        <v>Pullman</v>
      </c>
      <c r="G549" s="1" t="b">
        <v>0</v>
      </c>
      <c r="H549" s="1" t="b">
        <v>0</v>
      </c>
      <c r="I549" s="1">
        <v>10.0</v>
      </c>
      <c r="J549" s="7" t="str">
        <f>vlookup(I549,Cats!$A:$B,2,false)</f>
        <v>E</v>
      </c>
    </row>
    <row r="550">
      <c r="A550" s="1">
        <v>137559.0</v>
      </c>
      <c r="B550" s="1">
        <v>479.0</v>
      </c>
      <c r="C550" s="1">
        <v>14.0</v>
      </c>
      <c r="D550" s="1" t="s">
        <v>112</v>
      </c>
      <c r="E550" s="1">
        <v>26.0</v>
      </c>
      <c r="F550" s="7" t="str">
        <f>vlookup(E550,Teams!A:B,2,false)</f>
        <v>Lynbrook</v>
      </c>
      <c r="G550" s="1" t="b">
        <v>1</v>
      </c>
      <c r="H550" s="1" t="b">
        <v>0</v>
      </c>
      <c r="I550" s="1">
        <v>11.0</v>
      </c>
      <c r="J550" s="7" t="str">
        <f>vlookup(I550,Cats!$A:$B,2,false)</f>
        <v>B</v>
      </c>
    </row>
    <row r="551">
      <c r="A551" s="1">
        <v>137560.0</v>
      </c>
      <c r="B551" s="1">
        <v>479.0</v>
      </c>
      <c r="C551" s="1">
        <v>0.0</v>
      </c>
      <c r="D551" s="1" t="s">
        <v>32</v>
      </c>
      <c r="E551" s="1">
        <v>37.0</v>
      </c>
      <c r="F551" s="7" t="str">
        <f>vlookup(E551,Teams!A:B,2,false)</f>
        <v>Pullman</v>
      </c>
      <c r="G551" s="1" t="b">
        <v>0</v>
      </c>
      <c r="H551" s="1" t="b">
        <v>1</v>
      </c>
      <c r="I551" s="1">
        <v>11.0</v>
      </c>
      <c r="J551" s="7" t="str">
        <f>vlookup(I551,Cats!$A:$B,2,false)</f>
        <v>B</v>
      </c>
    </row>
    <row r="552">
      <c r="A552" s="1">
        <v>137561.0</v>
      </c>
      <c r="B552" s="1">
        <v>479.0</v>
      </c>
      <c r="C552" s="1">
        <v>14.0</v>
      </c>
      <c r="D552" s="1" t="s">
        <v>112</v>
      </c>
      <c r="E552" s="1">
        <v>26.0</v>
      </c>
      <c r="F552" s="7" t="str">
        <f>vlookup(E552,Teams!A:B,2,false)</f>
        <v>Lynbrook</v>
      </c>
      <c r="G552" s="1" t="b">
        <v>1</v>
      </c>
      <c r="H552" s="1" t="b">
        <v>0</v>
      </c>
      <c r="I552" s="1">
        <v>12.0</v>
      </c>
      <c r="J552" s="7" t="str">
        <f>vlookup(I552,Cats!$A:$B,2,false)</f>
        <v>P</v>
      </c>
    </row>
    <row r="553">
      <c r="A553" s="1">
        <v>137562.0</v>
      </c>
      <c r="B553" s="1">
        <v>479.0</v>
      </c>
      <c r="C553" s="1">
        <v>0.0</v>
      </c>
      <c r="D553" s="1" t="s">
        <v>32</v>
      </c>
      <c r="E553" s="1">
        <v>37.0</v>
      </c>
      <c r="F553" s="7" t="str">
        <f>vlookup(E553,Teams!A:B,2,false)</f>
        <v>Pullman</v>
      </c>
      <c r="G553" s="1" t="b">
        <v>0</v>
      </c>
      <c r="H553" s="1" t="b">
        <v>1</v>
      </c>
      <c r="I553" s="1">
        <v>12.0</v>
      </c>
      <c r="J553" s="7" t="str">
        <f>vlookup(I553,Cats!$A:$B,2,false)</f>
        <v>P</v>
      </c>
    </row>
    <row r="554">
      <c r="A554" s="1">
        <v>137563.0</v>
      </c>
      <c r="B554" s="1">
        <v>479.0</v>
      </c>
      <c r="C554" s="1">
        <v>14.0</v>
      </c>
      <c r="D554" s="1" t="s">
        <v>113</v>
      </c>
      <c r="E554" s="1">
        <v>26.0</v>
      </c>
      <c r="F554" s="7" t="str">
        <f>vlookup(E554,Teams!A:B,2,false)</f>
        <v>Lynbrook</v>
      </c>
      <c r="G554" s="1" t="b">
        <v>1</v>
      </c>
      <c r="H554" s="1" t="b">
        <v>0</v>
      </c>
      <c r="I554" s="1">
        <v>13.0</v>
      </c>
      <c r="J554" s="7" t="str">
        <f>vlookup(I554,Cats!$A:$B,2,false)</f>
        <v>X</v>
      </c>
    </row>
    <row r="555">
      <c r="A555" s="1">
        <v>137564.0</v>
      </c>
      <c r="B555" s="1">
        <v>479.0</v>
      </c>
      <c r="C555" s="1">
        <v>0.0</v>
      </c>
      <c r="D555" s="1" t="s">
        <v>32</v>
      </c>
      <c r="E555" s="1">
        <v>37.0</v>
      </c>
      <c r="F555" s="7" t="str">
        <f>vlookup(E555,Teams!A:B,2,false)</f>
        <v>Pullman</v>
      </c>
      <c r="G555" s="1" t="b">
        <v>0</v>
      </c>
      <c r="H555" s="1" t="b">
        <v>1</v>
      </c>
      <c r="I555" s="1">
        <v>13.0</v>
      </c>
      <c r="J555" s="7" t="str">
        <f>vlookup(I555,Cats!$A:$B,2,false)</f>
        <v>X</v>
      </c>
    </row>
    <row r="556">
      <c r="A556" s="1">
        <v>137565.0</v>
      </c>
      <c r="B556" s="1">
        <v>479.0</v>
      </c>
      <c r="C556" s="1">
        <v>14.0</v>
      </c>
      <c r="D556" s="1" t="s">
        <v>110</v>
      </c>
      <c r="E556" s="1">
        <v>26.0</v>
      </c>
      <c r="F556" s="7" t="str">
        <f>vlookup(E556,Teams!A:B,2,false)</f>
        <v>Lynbrook</v>
      </c>
      <c r="G556" s="1" t="b">
        <v>1</v>
      </c>
      <c r="H556" s="1" t="b">
        <v>0</v>
      </c>
      <c r="I556" s="1">
        <v>14.0</v>
      </c>
      <c r="J556" s="7" t="str">
        <f>vlookup(I556,Cats!$A:$B,2,false)</f>
        <v>M</v>
      </c>
    </row>
    <row r="557">
      <c r="A557" s="1">
        <v>137566.0</v>
      </c>
      <c r="B557" s="1">
        <v>479.0</v>
      </c>
      <c r="C557" s="1">
        <v>0.0</v>
      </c>
      <c r="D557" s="1" t="s">
        <v>32</v>
      </c>
      <c r="E557" s="1">
        <v>37.0</v>
      </c>
      <c r="F557" s="7" t="str">
        <f>vlookup(E557,Teams!A:B,2,false)</f>
        <v>Pullman</v>
      </c>
      <c r="G557" s="1" t="b">
        <v>0</v>
      </c>
      <c r="H557" s="1" t="b">
        <v>1</v>
      </c>
      <c r="I557" s="1">
        <v>14.0</v>
      </c>
      <c r="J557" s="7" t="str">
        <f>vlookup(I557,Cats!$A:$B,2,false)</f>
        <v>M</v>
      </c>
    </row>
    <row r="558">
      <c r="A558" s="1">
        <v>137567.0</v>
      </c>
      <c r="B558" s="1">
        <v>479.0</v>
      </c>
      <c r="C558" s="1">
        <v>0.0</v>
      </c>
      <c r="D558" s="1" t="s">
        <v>32</v>
      </c>
      <c r="E558" s="1">
        <v>26.0</v>
      </c>
      <c r="F558" s="7" t="str">
        <f>vlookup(E558,Teams!A:B,2,false)</f>
        <v>Lynbrook</v>
      </c>
      <c r="G558" s="1" t="b">
        <v>1</v>
      </c>
      <c r="H558" s="1" t="b">
        <v>1</v>
      </c>
      <c r="I558" s="1">
        <v>15.0</v>
      </c>
      <c r="J558" s="7" t="str">
        <f>vlookup(I558,Cats!$A:$B,2,false)</f>
        <v>C</v>
      </c>
    </row>
    <row r="559">
      <c r="A559" s="1">
        <v>137568.0</v>
      </c>
      <c r="B559" s="1">
        <v>479.0</v>
      </c>
      <c r="C559" s="1">
        <v>14.0</v>
      </c>
      <c r="D559" s="1" t="s">
        <v>111</v>
      </c>
      <c r="E559" s="1">
        <v>37.0</v>
      </c>
      <c r="F559" s="7" t="str">
        <f>vlookup(E559,Teams!A:B,2,false)</f>
        <v>Pullman</v>
      </c>
      <c r="G559" s="1" t="b">
        <v>0</v>
      </c>
      <c r="H559" s="1" t="b">
        <v>0</v>
      </c>
      <c r="I559" s="1">
        <v>15.0</v>
      </c>
      <c r="J559" s="7" t="str">
        <f>vlookup(I559,Cats!$A:$B,2,false)</f>
        <v>C</v>
      </c>
    </row>
    <row r="560">
      <c r="A560" s="1">
        <v>137569.0</v>
      </c>
      <c r="B560" s="1">
        <v>479.0</v>
      </c>
      <c r="C560" s="1">
        <v>14.0</v>
      </c>
      <c r="D560" s="1" t="s">
        <v>109</v>
      </c>
      <c r="E560" s="1">
        <v>26.0</v>
      </c>
      <c r="F560" s="7" t="str">
        <f>vlookup(E560,Teams!A:B,2,false)</f>
        <v>Lynbrook</v>
      </c>
      <c r="G560" s="1" t="b">
        <v>1</v>
      </c>
      <c r="H560" s="1" t="b">
        <v>0</v>
      </c>
      <c r="I560" s="1">
        <v>16.0</v>
      </c>
      <c r="J560" s="7" t="str">
        <f>vlookup(I560,Cats!$A:$B,2,false)</f>
        <v>E</v>
      </c>
    </row>
    <row r="561">
      <c r="A561" s="1">
        <v>137570.0</v>
      </c>
      <c r="B561" s="1">
        <v>479.0</v>
      </c>
      <c r="C561" s="1">
        <v>0.0</v>
      </c>
      <c r="D561" s="1" t="s">
        <v>32</v>
      </c>
      <c r="E561" s="1">
        <v>37.0</v>
      </c>
      <c r="F561" s="7" t="str">
        <f>vlookup(E561,Teams!A:B,2,false)</f>
        <v>Pullman</v>
      </c>
      <c r="G561" s="1" t="b">
        <v>0</v>
      </c>
      <c r="H561" s="1" t="b">
        <v>1</v>
      </c>
      <c r="I561" s="1">
        <v>16.0</v>
      </c>
      <c r="J561" s="7" t="str">
        <f>vlookup(I561,Cats!$A:$B,2,false)</f>
        <v>E</v>
      </c>
    </row>
    <row r="562">
      <c r="A562" s="1">
        <v>137571.0</v>
      </c>
      <c r="B562" s="1">
        <v>479.0</v>
      </c>
      <c r="C562" s="1">
        <v>14.0</v>
      </c>
      <c r="D562" s="1" t="s">
        <v>113</v>
      </c>
      <c r="E562" s="1">
        <v>26.0</v>
      </c>
      <c r="F562" s="7" t="str">
        <f>vlookup(E562,Teams!A:B,2,false)</f>
        <v>Lynbrook</v>
      </c>
      <c r="G562" s="1" t="b">
        <v>1</v>
      </c>
      <c r="H562" s="1" t="b">
        <v>0</v>
      </c>
      <c r="I562" s="1">
        <v>17.0</v>
      </c>
      <c r="J562" s="7" t="str">
        <f>vlookup(I562,Cats!$A:$B,2,false)</f>
        <v>B</v>
      </c>
    </row>
    <row r="563">
      <c r="A563" s="1">
        <v>137572.0</v>
      </c>
      <c r="B563" s="1">
        <v>479.0</v>
      </c>
      <c r="C563" s="1">
        <v>0.0</v>
      </c>
      <c r="D563" s="1" t="s">
        <v>32</v>
      </c>
      <c r="E563" s="1">
        <v>37.0</v>
      </c>
      <c r="F563" s="7" t="str">
        <f>vlookup(E563,Teams!A:B,2,false)</f>
        <v>Pullman</v>
      </c>
      <c r="G563" s="1" t="b">
        <v>0</v>
      </c>
      <c r="H563" s="1" t="b">
        <v>1</v>
      </c>
      <c r="I563" s="1">
        <v>17.0</v>
      </c>
      <c r="J563" s="7" t="str">
        <f>vlookup(I563,Cats!$A:$B,2,false)</f>
        <v>B</v>
      </c>
    </row>
    <row r="564">
      <c r="A564" s="1">
        <v>137573.0</v>
      </c>
      <c r="B564" s="1">
        <v>479.0</v>
      </c>
      <c r="C564" s="1">
        <v>14.0</v>
      </c>
      <c r="D564" s="1" t="s">
        <v>112</v>
      </c>
      <c r="E564" s="1">
        <v>26.0</v>
      </c>
      <c r="F564" s="7" t="str">
        <f>vlookup(E564,Teams!A:B,2,false)</f>
        <v>Lynbrook</v>
      </c>
      <c r="G564" s="1" t="b">
        <v>1</v>
      </c>
      <c r="H564" s="1" t="b">
        <v>0</v>
      </c>
      <c r="I564" s="1">
        <v>18.0</v>
      </c>
      <c r="J564" s="7" t="str">
        <f>vlookup(I564,Cats!$A:$B,2,false)</f>
        <v>P</v>
      </c>
    </row>
    <row r="565">
      <c r="A565" s="1">
        <v>137574.0</v>
      </c>
      <c r="B565" s="1">
        <v>479.0</v>
      </c>
      <c r="C565" s="1">
        <v>0.0</v>
      </c>
      <c r="D565" s="1" t="s">
        <v>32</v>
      </c>
      <c r="E565" s="1">
        <v>37.0</v>
      </c>
      <c r="F565" s="7" t="str">
        <f>vlookup(E565,Teams!A:B,2,false)</f>
        <v>Pullman</v>
      </c>
      <c r="G565" s="1" t="b">
        <v>0</v>
      </c>
      <c r="H565" s="1" t="b">
        <v>1</v>
      </c>
      <c r="I565" s="1">
        <v>18.0</v>
      </c>
      <c r="J565" s="7" t="str">
        <f>vlookup(I565,Cats!$A:$B,2,false)</f>
        <v>P</v>
      </c>
    </row>
    <row r="566">
      <c r="A566" s="1">
        <v>137575.0</v>
      </c>
      <c r="B566" s="1">
        <v>479.0</v>
      </c>
      <c r="C566" s="1">
        <v>0.0</v>
      </c>
      <c r="D566" s="1" t="s">
        <v>32</v>
      </c>
      <c r="E566" s="1">
        <v>26.0</v>
      </c>
      <c r="F566" s="7" t="str">
        <f>vlookup(E566,Teams!A:B,2,false)</f>
        <v>Lynbrook</v>
      </c>
      <c r="G566" s="1" t="b">
        <v>1</v>
      </c>
      <c r="H566" s="1" t="b">
        <v>1</v>
      </c>
      <c r="I566" s="1">
        <v>19.0</v>
      </c>
      <c r="J566" s="7" t="str">
        <f>vlookup(I566,Cats!$A:$B,2,false)</f>
        <v>X</v>
      </c>
    </row>
    <row r="567">
      <c r="A567" s="1">
        <v>137576.0</v>
      </c>
      <c r="B567" s="1">
        <v>479.0</v>
      </c>
      <c r="C567" s="1">
        <v>4.0</v>
      </c>
      <c r="D567" s="1" t="s">
        <v>116</v>
      </c>
      <c r="E567" s="1">
        <v>37.0</v>
      </c>
      <c r="F567" s="7" t="str">
        <f>vlookup(E567,Teams!A:B,2,false)</f>
        <v>Pullman</v>
      </c>
      <c r="G567" s="1" t="b">
        <v>0</v>
      </c>
      <c r="H567" s="1" t="b">
        <v>0</v>
      </c>
      <c r="I567" s="1">
        <v>19.0</v>
      </c>
      <c r="J567" s="7" t="str">
        <f>vlookup(I567,Cats!$A:$B,2,false)</f>
        <v>X</v>
      </c>
    </row>
    <row r="568">
      <c r="A568" s="1">
        <v>137577.0</v>
      </c>
      <c r="B568" s="1">
        <v>479.0</v>
      </c>
      <c r="C568" s="1">
        <v>0.0</v>
      </c>
      <c r="D568" s="1" t="s">
        <v>32</v>
      </c>
      <c r="E568" s="1">
        <v>26.0</v>
      </c>
      <c r="F568" s="7" t="str">
        <f>vlookup(E568,Teams!A:B,2,false)</f>
        <v>Lynbrook</v>
      </c>
      <c r="G568" s="1" t="b">
        <v>1</v>
      </c>
      <c r="H568" s="1" t="b">
        <v>1</v>
      </c>
      <c r="I568" s="1">
        <v>20.0</v>
      </c>
      <c r="J568" s="7" t="str">
        <f>vlookup(I568,Cats!$A:$B,2,false)</f>
        <v>M</v>
      </c>
    </row>
    <row r="569">
      <c r="A569" s="1">
        <v>137578.0</v>
      </c>
      <c r="B569" s="1">
        <v>479.0</v>
      </c>
      <c r="C569" s="1">
        <v>14.0</v>
      </c>
      <c r="D569" s="1" t="s">
        <v>111</v>
      </c>
      <c r="E569" s="1">
        <v>37.0</v>
      </c>
      <c r="F569" s="7" t="str">
        <f>vlookup(E569,Teams!A:B,2,false)</f>
        <v>Pullman</v>
      </c>
      <c r="G569" s="1" t="b">
        <v>0</v>
      </c>
      <c r="H569" s="1" t="b">
        <v>0</v>
      </c>
      <c r="I569" s="1">
        <v>20.0</v>
      </c>
      <c r="J569" s="7" t="str">
        <f>vlookup(I569,Cats!$A:$B,2,false)</f>
        <v>M</v>
      </c>
    </row>
    <row r="570">
      <c r="A570" s="1">
        <v>137579.0</v>
      </c>
      <c r="B570" s="1">
        <v>479.0</v>
      </c>
      <c r="C570" s="1">
        <v>0.0</v>
      </c>
      <c r="D570" s="1" t="s">
        <v>110</v>
      </c>
      <c r="E570" s="1">
        <v>26.0</v>
      </c>
      <c r="F570" s="7" t="str">
        <f>vlookup(E570,Teams!A:B,2,false)</f>
        <v>Lynbrook</v>
      </c>
      <c r="G570" s="1" t="b">
        <v>1</v>
      </c>
      <c r="H570" s="1" t="b">
        <v>0</v>
      </c>
      <c r="I570" s="1">
        <v>21.0</v>
      </c>
      <c r="J570" s="7" t="str">
        <f>vlookup(I570,Cats!$A:$B,2,false)</f>
        <v>C</v>
      </c>
    </row>
    <row r="571">
      <c r="A571" s="1">
        <v>137580.0</v>
      </c>
      <c r="B571" s="1">
        <v>479.0</v>
      </c>
      <c r="C571" s="1">
        <v>14.0</v>
      </c>
      <c r="D571" s="1" t="s">
        <v>116</v>
      </c>
      <c r="E571" s="1">
        <v>37.0</v>
      </c>
      <c r="F571" s="7" t="str">
        <f>vlookup(E571,Teams!A:B,2,false)</f>
        <v>Pullman</v>
      </c>
      <c r="G571" s="1" t="b">
        <v>0</v>
      </c>
      <c r="H571" s="1" t="b">
        <v>0</v>
      </c>
      <c r="I571" s="1">
        <v>21.0</v>
      </c>
      <c r="J571" s="7" t="str">
        <f>vlookup(I571,Cats!$A:$B,2,false)</f>
        <v>C</v>
      </c>
    </row>
    <row r="572">
      <c r="A572" s="1">
        <v>137581.0</v>
      </c>
      <c r="B572" s="1">
        <v>479.0</v>
      </c>
      <c r="C572" s="1">
        <v>-4.0</v>
      </c>
      <c r="D572" s="1" t="s">
        <v>109</v>
      </c>
      <c r="E572" s="1">
        <v>26.0</v>
      </c>
      <c r="F572" s="7" t="str">
        <f>vlookup(E572,Teams!A:B,2,false)</f>
        <v>Lynbrook</v>
      </c>
      <c r="G572" s="1" t="b">
        <v>1</v>
      </c>
      <c r="H572" s="1" t="b">
        <v>0</v>
      </c>
      <c r="I572" s="1">
        <v>22.0</v>
      </c>
      <c r="J572" s="7" t="str">
        <f>vlookup(I572,Cats!$A:$B,2,false)</f>
        <v>E</v>
      </c>
    </row>
    <row r="573">
      <c r="A573" s="1">
        <v>137582.0</v>
      </c>
      <c r="B573" s="1">
        <v>479.0</v>
      </c>
      <c r="C573" s="1">
        <v>0.0</v>
      </c>
      <c r="D573" s="1" t="s">
        <v>116</v>
      </c>
      <c r="E573" s="1">
        <v>37.0</v>
      </c>
      <c r="F573" s="7" t="str">
        <f>vlookup(E573,Teams!A:B,2,false)</f>
        <v>Pullman</v>
      </c>
      <c r="G573" s="1" t="b">
        <v>0</v>
      </c>
      <c r="H573" s="1" t="b">
        <v>0</v>
      </c>
      <c r="I573" s="1">
        <v>22.0</v>
      </c>
      <c r="J573" s="7" t="str">
        <f>vlookup(I573,Cats!$A:$B,2,false)</f>
        <v>E</v>
      </c>
    </row>
    <row r="574">
      <c r="A574" s="1">
        <v>137583.0</v>
      </c>
      <c r="B574" s="1">
        <v>479.0</v>
      </c>
      <c r="C574" s="1">
        <v>4.0</v>
      </c>
      <c r="D574" s="1" t="s">
        <v>113</v>
      </c>
      <c r="E574" s="1">
        <v>26.0</v>
      </c>
      <c r="F574" s="7" t="str">
        <f>vlookup(E574,Teams!A:B,2,false)</f>
        <v>Lynbrook</v>
      </c>
      <c r="G574" s="1" t="b">
        <v>1</v>
      </c>
      <c r="H574" s="1" t="b">
        <v>0</v>
      </c>
      <c r="I574" s="1">
        <v>23.0</v>
      </c>
      <c r="J574" s="7" t="str">
        <f>vlookup(I574,Cats!$A:$B,2,false)</f>
        <v>B</v>
      </c>
    </row>
    <row r="575">
      <c r="A575" s="1">
        <v>137584.0</v>
      </c>
      <c r="B575" s="1">
        <v>479.0</v>
      </c>
      <c r="C575" s="1">
        <v>0.0</v>
      </c>
      <c r="D575" s="1" t="s">
        <v>32</v>
      </c>
      <c r="E575" s="1">
        <v>37.0</v>
      </c>
      <c r="F575" s="7" t="str">
        <f>vlookup(E575,Teams!A:B,2,false)</f>
        <v>Pullman</v>
      </c>
      <c r="G575" s="1" t="b">
        <v>0</v>
      </c>
      <c r="H575" s="1" t="b">
        <v>1</v>
      </c>
      <c r="I575" s="1">
        <v>23.0</v>
      </c>
      <c r="J575" s="7" t="str">
        <f>vlookup(I575,Cats!$A:$B,2,false)</f>
        <v>B</v>
      </c>
    </row>
    <row r="576">
      <c r="A576" s="1">
        <v>137585.0</v>
      </c>
      <c r="B576" s="1">
        <v>479.0</v>
      </c>
      <c r="C576" s="1">
        <v>-4.0</v>
      </c>
      <c r="D576" s="1" t="s">
        <v>110</v>
      </c>
      <c r="E576" s="1">
        <v>26.0</v>
      </c>
      <c r="F576" s="7" t="str">
        <f>vlookup(E576,Teams!A:B,2,false)</f>
        <v>Lynbrook</v>
      </c>
      <c r="G576" s="1" t="b">
        <v>1</v>
      </c>
      <c r="H576" s="1" t="b">
        <v>0</v>
      </c>
      <c r="I576" s="1">
        <v>24.0</v>
      </c>
      <c r="J576" s="7" t="str">
        <f>vlookup(I576,Cats!$A:$B,2,false)</f>
        <v>P</v>
      </c>
    </row>
    <row r="577">
      <c r="A577" s="1">
        <v>137586.0</v>
      </c>
      <c r="B577" s="1">
        <v>479.0</v>
      </c>
      <c r="C577" s="1">
        <v>0.0</v>
      </c>
      <c r="D577" s="1" t="s">
        <v>115</v>
      </c>
      <c r="E577" s="1">
        <v>37.0</v>
      </c>
      <c r="F577" s="7" t="str">
        <f>vlookup(E577,Teams!A:B,2,false)</f>
        <v>Pullman</v>
      </c>
      <c r="G577" s="1" t="b">
        <v>0</v>
      </c>
      <c r="H577" s="1" t="b">
        <v>0</v>
      </c>
      <c r="I577" s="1">
        <v>24.0</v>
      </c>
      <c r="J577" s="7" t="str">
        <f>vlookup(I577,Cats!$A:$B,2,false)</f>
        <v>P</v>
      </c>
    </row>
    <row r="578">
      <c r="A578" s="1">
        <v>137587.0</v>
      </c>
      <c r="B578" s="1">
        <v>480.0</v>
      </c>
      <c r="C578" s="1">
        <v>0.0</v>
      </c>
      <c r="D578" s="1" t="s">
        <v>32</v>
      </c>
      <c r="E578" s="1">
        <v>8.0</v>
      </c>
      <c r="F578" s="7" t="str">
        <f>vlookup(E578,Teams!A:B,2,false)</f>
        <v>Canyon Crest</v>
      </c>
      <c r="G578" s="1" t="b">
        <v>1</v>
      </c>
      <c r="H578" s="1" t="b">
        <v>1</v>
      </c>
      <c r="I578" s="1">
        <v>1.0</v>
      </c>
      <c r="J578" s="7" t="str">
        <f>vlookup(I578,Cats!$A:$B,2,false)</f>
        <v>X</v>
      </c>
    </row>
    <row r="579">
      <c r="A579" s="1">
        <v>137588.0</v>
      </c>
      <c r="B579" s="1">
        <v>480.0</v>
      </c>
      <c r="C579" s="1">
        <v>4.0</v>
      </c>
      <c r="D579" s="1" t="s">
        <v>117</v>
      </c>
      <c r="E579" s="1">
        <v>20.0</v>
      </c>
      <c r="F579" s="7" t="str">
        <f>vlookup(E579,Teams!A:B,2,false)</f>
        <v>Interlake B</v>
      </c>
      <c r="G579" s="1" t="b">
        <v>0</v>
      </c>
      <c r="H579" s="1" t="b">
        <v>0</v>
      </c>
      <c r="I579" s="1">
        <v>1.0</v>
      </c>
      <c r="J579" s="7" t="str">
        <f>vlookup(I579,Cats!$A:$B,2,false)</f>
        <v>X</v>
      </c>
    </row>
    <row r="580">
      <c r="A580" s="1">
        <v>137589.0</v>
      </c>
      <c r="B580" s="1">
        <v>480.0</v>
      </c>
      <c r="C580" s="1">
        <v>0.0</v>
      </c>
      <c r="D580" s="1" t="s">
        <v>32</v>
      </c>
      <c r="E580" s="1">
        <v>8.0</v>
      </c>
      <c r="F580" s="7" t="str">
        <f>vlookup(E580,Teams!A:B,2,false)</f>
        <v>Canyon Crest</v>
      </c>
      <c r="G580" s="1" t="b">
        <v>1</v>
      </c>
      <c r="H580" s="1" t="b">
        <v>1</v>
      </c>
      <c r="I580" s="1">
        <v>2.0</v>
      </c>
      <c r="J580" s="7" t="str">
        <f>vlookup(I580,Cats!$A:$B,2,false)</f>
        <v>M</v>
      </c>
    </row>
    <row r="581">
      <c r="A581" s="1">
        <v>137590.0</v>
      </c>
      <c r="B581" s="1">
        <v>480.0</v>
      </c>
      <c r="C581" s="1">
        <v>14.0</v>
      </c>
      <c r="D581" s="1" t="s">
        <v>118</v>
      </c>
      <c r="E581" s="1">
        <v>20.0</v>
      </c>
      <c r="F581" s="7" t="str">
        <f>vlookup(E581,Teams!A:B,2,false)</f>
        <v>Interlake B</v>
      </c>
      <c r="G581" s="1" t="b">
        <v>0</v>
      </c>
      <c r="H581" s="1" t="b">
        <v>0</v>
      </c>
      <c r="I581" s="1">
        <v>2.0</v>
      </c>
      <c r="J581" s="7" t="str">
        <f>vlookup(I581,Cats!$A:$B,2,false)</f>
        <v>M</v>
      </c>
    </row>
    <row r="582">
      <c r="A582" s="1">
        <v>137591.0</v>
      </c>
      <c r="B582" s="1">
        <v>480.0</v>
      </c>
      <c r="C582" s="1">
        <v>0.0</v>
      </c>
      <c r="D582" s="1" t="s">
        <v>32</v>
      </c>
      <c r="E582" s="1">
        <v>8.0</v>
      </c>
      <c r="F582" s="7" t="str">
        <f>vlookup(E582,Teams!A:B,2,false)</f>
        <v>Canyon Crest</v>
      </c>
      <c r="G582" s="1" t="b">
        <v>1</v>
      </c>
      <c r="H582" s="1" t="b">
        <v>1</v>
      </c>
      <c r="I582" s="1">
        <v>3.0</v>
      </c>
      <c r="J582" s="7" t="str">
        <f>vlookup(I582,Cats!$A:$B,2,false)</f>
        <v>C</v>
      </c>
    </row>
    <row r="583">
      <c r="A583" s="1">
        <v>137592.0</v>
      </c>
      <c r="B583" s="1">
        <v>480.0</v>
      </c>
      <c r="C583" s="1">
        <v>4.0</v>
      </c>
      <c r="D583" s="1" t="s">
        <v>119</v>
      </c>
      <c r="E583" s="1">
        <v>20.0</v>
      </c>
      <c r="F583" s="7" t="str">
        <f>vlookup(E583,Teams!A:B,2,false)</f>
        <v>Interlake B</v>
      </c>
      <c r="G583" s="1" t="b">
        <v>0</v>
      </c>
      <c r="H583" s="1" t="b">
        <v>0</v>
      </c>
      <c r="I583" s="1">
        <v>3.0</v>
      </c>
      <c r="J583" s="7" t="str">
        <f>vlookup(I583,Cats!$A:$B,2,false)</f>
        <v>C</v>
      </c>
    </row>
    <row r="584">
      <c r="A584" s="1">
        <v>137593.0</v>
      </c>
      <c r="B584" s="1">
        <v>480.0</v>
      </c>
      <c r="C584" s="1">
        <v>0.0</v>
      </c>
      <c r="D584" s="1" t="s">
        <v>32</v>
      </c>
      <c r="E584" s="1">
        <v>8.0</v>
      </c>
      <c r="F584" s="7" t="str">
        <f>vlookup(E584,Teams!A:B,2,false)</f>
        <v>Canyon Crest</v>
      </c>
      <c r="G584" s="1" t="b">
        <v>1</v>
      </c>
      <c r="H584" s="1" t="b">
        <v>1</v>
      </c>
      <c r="I584" s="1">
        <v>4.0</v>
      </c>
      <c r="J584" s="7" t="str">
        <f>vlookup(I584,Cats!$A:$B,2,false)</f>
        <v>E</v>
      </c>
    </row>
    <row r="585">
      <c r="A585" s="1">
        <v>137594.0</v>
      </c>
      <c r="B585" s="1">
        <v>480.0</v>
      </c>
      <c r="C585" s="1">
        <v>0.0</v>
      </c>
      <c r="D585" s="1" t="s">
        <v>117</v>
      </c>
      <c r="E585" s="1">
        <v>20.0</v>
      </c>
      <c r="F585" s="7" t="str">
        <f>vlookup(E585,Teams!A:B,2,false)</f>
        <v>Interlake B</v>
      </c>
      <c r="G585" s="1" t="b">
        <v>0</v>
      </c>
      <c r="H585" s="1" t="b">
        <v>0</v>
      </c>
      <c r="I585" s="1">
        <v>4.0</v>
      </c>
      <c r="J585" s="7" t="str">
        <f>vlookup(I585,Cats!$A:$B,2,false)</f>
        <v>E</v>
      </c>
    </row>
    <row r="586">
      <c r="A586" s="1">
        <v>137595.0</v>
      </c>
      <c r="B586" s="1">
        <v>480.0</v>
      </c>
      <c r="C586" s="1">
        <v>0.0</v>
      </c>
      <c r="D586" s="1" t="s">
        <v>32</v>
      </c>
      <c r="E586" s="1">
        <v>8.0</v>
      </c>
      <c r="F586" s="7" t="str">
        <f>vlookup(E586,Teams!A:B,2,false)</f>
        <v>Canyon Crest</v>
      </c>
      <c r="G586" s="1" t="b">
        <v>1</v>
      </c>
      <c r="H586" s="1" t="b">
        <v>1</v>
      </c>
      <c r="I586" s="1">
        <v>5.0</v>
      </c>
      <c r="J586" s="7" t="str">
        <f>vlookup(I586,Cats!$A:$B,2,false)</f>
        <v>B</v>
      </c>
    </row>
    <row r="587">
      <c r="A587" s="1">
        <v>137596.0</v>
      </c>
      <c r="B587" s="1">
        <v>480.0</v>
      </c>
      <c r="C587" s="1">
        <v>14.0</v>
      </c>
      <c r="D587" s="1" t="s">
        <v>120</v>
      </c>
      <c r="E587" s="1">
        <v>20.0</v>
      </c>
      <c r="F587" s="7" t="str">
        <f>vlookup(E587,Teams!A:B,2,false)</f>
        <v>Interlake B</v>
      </c>
      <c r="G587" s="1" t="b">
        <v>0</v>
      </c>
      <c r="H587" s="1" t="b">
        <v>0</v>
      </c>
      <c r="I587" s="1">
        <v>5.0</v>
      </c>
      <c r="J587" s="7" t="str">
        <f>vlookup(I587,Cats!$A:$B,2,false)</f>
        <v>B</v>
      </c>
    </row>
    <row r="588">
      <c r="A588" s="1">
        <v>137597.0</v>
      </c>
      <c r="B588" s="1">
        <v>480.0</v>
      </c>
      <c r="C588" s="1">
        <v>0.0</v>
      </c>
      <c r="D588" s="1" t="s">
        <v>121</v>
      </c>
      <c r="E588" s="1">
        <v>8.0</v>
      </c>
      <c r="F588" s="7" t="str">
        <f>vlookup(E588,Teams!A:B,2,false)</f>
        <v>Canyon Crest</v>
      </c>
      <c r="G588" s="1" t="b">
        <v>1</v>
      </c>
      <c r="H588" s="1" t="b">
        <v>0</v>
      </c>
      <c r="I588" s="1">
        <v>6.0</v>
      </c>
      <c r="J588" s="7" t="str">
        <f>vlookup(I588,Cats!$A:$B,2,false)</f>
        <v>P</v>
      </c>
    </row>
    <row r="589">
      <c r="A589" s="1">
        <v>137598.0</v>
      </c>
      <c r="B589" s="1">
        <v>480.0</v>
      </c>
      <c r="C589" s="1">
        <v>0.0</v>
      </c>
      <c r="D589" s="1" t="s">
        <v>122</v>
      </c>
      <c r="E589" s="1">
        <v>20.0</v>
      </c>
      <c r="F589" s="7" t="str">
        <f>vlookup(E589,Teams!A:B,2,false)</f>
        <v>Interlake B</v>
      </c>
      <c r="G589" s="1" t="b">
        <v>0</v>
      </c>
      <c r="H589" s="1" t="b">
        <v>0</v>
      </c>
      <c r="I589" s="1">
        <v>6.0</v>
      </c>
      <c r="J589" s="7" t="str">
        <f>vlookup(I589,Cats!$A:$B,2,false)</f>
        <v>P</v>
      </c>
    </row>
    <row r="590">
      <c r="A590" s="1">
        <v>137599.0</v>
      </c>
      <c r="B590" s="1">
        <v>480.0</v>
      </c>
      <c r="C590" s="1">
        <v>0.0</v>
      </c>
      <c r="D590" s="1" t="s">
        <v>32</v>
      </c>
      <c r="E590" s="1">
        <v>8.0</v>
      </c>
      <c r="F590" s="7" t="str">
        <f>vlookup(E590,Teams!A:B,2,false)</f>
        <v>Canyon Crest</v>
      </c>
      <c r="G590" s="1" t="b">
        <v>1</v>
      </c>
      <c r="H590" s="1" t="b">
        <v>1</v>
      </c>
      <c r="I590" s="1">
        <v>7.0</v>
      </c>
      <c r="J590" s="7" t="str">
        <f>vlookup(I590,Cats!$A:$B,2,false)</f>
        <v>X</v>
      </c>
    </row>
    <row r="591">
      <c r="A591" s="1">
        <v>137600.0</v>
      </c>
      <c r="B591" s="1">
        <v>480.0</v>
      </c>
      <c r="C591" s="1">
        <v>14.0</v>
      </c>
      <c r="D591" s="1" t="s">
        <v>118</v>
      </c>
      <c r="E591" s="1">
        <v>20.0</v>
      </c>
      <c r="F591" s="7" t="str">
        <f>vlookup(E591,Teams!A:B,2,false)</f>
        <v>Interlake B</v>
      </c>
      <c r="G591" s="1" t="b">
        <v>0</v>
      </c>
      <c r="H591" s="1" t="b">
        <v>0</v>
      </c>
      <c r="I591" s="1">
        <v>7.0</v>
      </c>
      <c r="J591" s="7" t="str">
        <f>vlookup(I591,Cats!$A:$B,2,false)</f>
        <v>X</v>
      </c>
    </row>
    <row r="592">
      <c r="A592" s="1">
        <v>137601.0</v>
      </c>
      <c r="B592" s="1">
        <v>480.0</v>
      </c>
      <c r="C592" s="1">
        <v>0.0</v>
      </c>
      <c r="D592" s="1" t="s">
        <v>32</v>
      </c>
      <c r="E592" s="1">
        <v>8.0</v>
      </c>
      <c r="F592" s="7" t="str">
        <f>vlookup(E592,Teams!A:B,2,false)</f>
        <v>Canyon Crest</v>
      </c>
      <c r="G592" s="1" t="b">
        <v>1</v>
      </c>
      <c r="H592" s="1" t="b">
        <v>1</v>
      </c>
      <c r="I592" s="1">
        <v>8.0</v>
      </c>
      <c r="J592" s="7" t="str">
        <f>vlookup(I592,Cats!$A:$B,2,false)</f>
        <v>M</v>
      </c>
    </row>
    <row r="593">
      <c r="A593" s="1">
        <v>137602.0</v>
      </c>
      <c r="B593" s="1">
        <v>480.0</v>
      </c>
      <c r="C593" s="1">
        <v>14.0</v>
      </c>
      <c r="D593" s="1" t="s">
        <v>118</v>
      </c>
      <c r="E593" s="1">
        <v>20.0</v>
      </c>
      <c r="F593" s="7" t="str">
        <f>vlookup(E593,Teams!A:B,2,false)</f>
        <v>Interlake B</v>
      </c>
      <c r="G593" s="1" t="b">
        <v>0</v>
      </c>
      <c r="H593" s="1" t="b">
        <v>0</v>
      </c>
      <c r="I593" s="1">
        <v>8.0</v>
      </c>
      <c r="J593" s="7" t="str">
        <f>vlookup(I593,Cats!$A:$B,2,false)</f>
        <v>M</v>
      </c>
    </row>
    <row r="594">
      <c r="A594" s="1">
        <v>137603.0</v>
      </c>
      <c r="B594" s="1">
        <v>480.0</v>
      </c>
      <c r="C594" s="1">
        <v>0.0</v>
      </c>
      <c r="D594" s="1" t="s">
        <v>123</v>
      </c>
      <c r="E594" s="1">
        <v>8.0</v>
      </c>
      <c r="F594" s="7" t="str">
        <f>vlookup(E594,Teams!A:B,2,false)</f>
        <v>Canyon Crest</v>
      </c>
      <c r="G594" s="1" t="b">
        <v>1</v>
      </c>
      <c r="H594" s="1" t="b">
        <v>0</v>
      </c>
      <c r="I594" s="1">
        <v>9.0</v>
      </c>
      <c r="J594" s="7" t="str">
        <f>vlookup(I594,Cats!$A:$B,2,false)</f>
        <v>C</v>
      </c>
    </row>
    <row r="595">
      <c r="A595" s="1">
        <v>137604.0</v>
      </c>
      <c r="B595" s="1">
        <v>480.0</v>
      </c>
      <c r="C595" s="1">
        <v>14.0</v>
      </c>
      <c r="D595" s="1" t="s">
        <v>119</v>
      </c>
      <c r="E595" s="1">
        <v>20.0</v>
      </c>
      <c r="F595" s="7" t="str">
        <f>vlookup(E595,Teams!A:B,2,false)</f>
        <v>Interlake B</v>
      </c>
      <c r="G595" s="1" t="b">
        <v>0</v>
      </c>
      <c r="H595" s="1" t="b">
        <v>0</v>
      </c>
      <c r="I595" s="1">
        <v>9.0</v>
      </c>
      <c r="J595" s="7" t="str">
        <f>vlookup(I595,Cats!$A:$B,2,false)</f>
        <v>C</v>
      </c>
    </row>
    <row r="596">
      <c r="A596" s="1">
        <v>137605.0</v>
      </c>
      <c r="B596" s="1">
        <v>480.0</v>
      </c>
      <c r="C596" s="1">
        <v>14.0</v>
      </c>
      <c r="D596" s="1" t="s">
        <v>123</v>
      </c>
      <c r="E596" s="1">
        <v>8.0</v>
      </c>
      <c r="F596" s="7" t="str">
        <f>vlookup(E596,Teams!A:B,2,false)</f>
        <v>Canyon Crest</v>
      </c>
      <c r="G596" s="1" t="b">
        <v>1</v>
      </c>
      <c r="H596" s="1" t="b">
        <v>0</v>
      </c>
      <c r="I596" s="1">
        <v>10.0</v>
      </c>
      <c r="J596" s="7" t="str">
        <f>vlookup(I596,Cats!$A:$B,2,false)</f>
        <v>E</v>
      </c>
    </row>
    <row r="597">
      <c r="A597" s="1">
        <v>137606.0</v>
      </c>
      <c r="B597" s="1">
        <v>480.0</v>
      </c>
      <c r="C597" s="1">
        <v>0.0</v>
      </c>
      <c r="D597" s="1" t="s">
        <v>32</v>
      </c>
      <c r="E597" s="1">
        <v>20.0</v>
      </c>
      <c r="F597" s="7" t="str">
        <f>vlookup(E597,Teams!A:B,2,false)</f>
        <v>Interlake B</v>
      </c>
      <c r="G597" s="1" t="b">
        <v>0</v>
      </c>
      <c r="H597" s="1" t="b">
        <v>1</v>
      </c>
      <c r="I597" s="1">
        <v>10.0</v>
      </c>
      <c r="J597" s="7" t="str">
        <f>vlookup(I597,Cats!$A:$B,2,false)</f>
        <v>E</v>
      </c>
    </row>
    <row r="598">
      <c r="A598" s="1">
        <v>137607.0</v>
      </c>
      <c r="B598" s="1">
        <v>480.0</v>
      </c>
      <c r="C598" s="1">
        <v>0.0</v>
      </c>
      <c r="D598" s="1" t="s">
        <v>32</v>
      </c>
      <c r="E598" s="1">
        <v>8.0</v>
      </c>
      <c r="F598" s="7" t="str">
        <f>vlookup(E598,Teams!A:B,2,false)</f>
        <v>Canyon Crest</v>
      </c>
      <c r="G598" s="1" t="b">
        <v>1</v>
      </c>
      <c r="H598" s="1" t="b">
        <v>1</v>
      </c>
      <c r="I598" s="1">
        <v>11.0</v>
      </c>
      <c r="J598" s="7" t="str">
        <f>vlookup(I598,Cats!$A:$B,2,false)</f>
        <v>B</v>
      </c>
    </row>
    <row r="599">
      <c r="A599" s="1">
        <v>137608.0</v>
      </c>
      <c r="B599" s="1">
        <v>480.0</v>
      </c>
      <c r="C599" s="1">
        <v>14.0</v>
      </c>
      <c r="D599" s="1" t="s">
        <v>120</v>
      </c>
      <c r="E599" s="1">
        <v>20.0</v>
      </c>
      <c r="F599" s="7" t="str">
        <f>vlookup(E599,Teams!A:B,2,false)</f>
        <v>Interlake B</v>
      </c>
      <c r="G599" s="1" t="b">
        <v>0</v>
      </c>
      <c r="H599" s="1" t="b">
        <v>0</v>
      </c>
      <c r="I599" s="1">
        <v>11.0</v>
      </c>
      <c r="J599" s="7" t="str">
        <f>vlookup(I599,Cats!$A:$B,2,false)</f>
        <v>B</v>
      </c>
    </row>
    <row r="600">
      <c r="A600" s="1">
        <v>137609.0</v>
      </c>
      <c r="B600" s="1">
        <v>480.0</v>
      </c>
      <c r="C600" s="1">
        <v>0.0</v>
      </c>
      <c r="D600" s="1" t="s">
        <v>32</v>
      </c>
      <c r="E600" s="1">
        <v>8.0</v>
      </c>
      <c r="F600" s="7" t="str">
        <f>vlookup(E600,Teams!A:B,2,false)</f>
        <v>Canyon Crest</v>
      </c>
      <c r="G600" s="1" t="b">
        <v>1</v>
      </c>
      <c r="H600" s="1" t="b">
        <v>1</v>
      </c>
      <c r="I600" s="1">
        <v>12.0</v>
      </c>
      <c r="J600" s="7" t="str">
        <f>vlookup(I600,Cats!$A:$B,2,false)</f>
        <v>P</v>
      </c>
    </row>
    <row r="601">
      <c r="A601" s="1">
        <v>137610.0</v>
      </c>
      <c r="B601" s="1">
        <v>480.0</v>
      </c>
      <c r="C601" s="1">
        <v>14.0</v>
      </c>
      <c r="D601" s="1" t="s">
        <v>118</v>
      </c>
      <c r="E601" s="1">
        <v>20.0</v>
      </c>
      <c r="F601" s="7" t="str">
        <f>vlookup(E601,Teams!A:B,2,false)</f>
        <v>Interlake B</v>
      </c>
      <c r="G601" s="1" t="b">
        <v>0</v>
      </c>
      <c r="H601" s="1" t="b">
        <v>0</v>
      </c>
      <c r="I601" s="1">
        <v>12.0</v>
      </c>
      <c r="J601" s="7" t="str">
        <f>vlookup(I601,Cats!$A:$B,2,false)</f>
        <v>P</v>
      </c>
    </row>
    <row r="602">
      <c r="A602" s="1">
        <v>137611.0</v>
      </c>
      <c r="B602" s="1">
        <v>480.0</v>
      </c>
      <c r="C602" s="1">
        <v>0.0</v>
      </c>
      <c r="D602" s="1" t="s">
        <v>32</v>
      </c>
      <c r="E602" s="1">
        <v>8.0</v>
      </c>
      <c r="F602" s="7" t="str">
        <f>vlookup(E602,Teams!A:B,2,false)</f>
        <v>Canyon Crest</v>
      </c>
      <c r="G602" s="1" t="b">
        <v>1</v>
      </c>
      <c r="H602" s="1" t="b">
        <v>1</v>
      </c>
      <c r="I602" s="1">
        <v>13.0</v>
      </c>
      <c r="J602" s="7" t="str">
        <f>vlookup(I602,Cats!$A:$B,2,false)</f>
        <v>X</v>
      </c>
    </row>
    <row r="603">
      <c r="A603" s="1">
        <v>137612.0</v>
      </c>
      <c r="B603" s="1">
        <v>480.0</v>
      </c>
      <c r="C603" s="1">
        <v>14.0</v>
      </c>
      <c r="D603" s="1" t="s">
        <v>120</v>
      </c>
      <c r="E603" s="1">
        <v>20.0</v>
      </c>
      <c r="F603" s="7" t="str">
        <f>vlookup(E603,Teams!A:B,2,false)</f>
        <v>Interlake B</v>
      </c>
      <c r="G603" s="1" t="b">
        <v>0</v>
      </c>
      <c r="H603" s="1" t="b">
        <v>0</v>
      </c>
      <c r="I603" s="1">
        <v>13.0</v>
      </c>
      <c r="J603" s="7" t="str">
        <f>vlookup(I603,Cats!$A:$B,2,false)</f>
        <v>X</v>
      </c>
    </row>
    <row r="604">
      <c r="A604" s="1">
        <v>137613.0</v>
      </c>
      <c r="B604" s="1">
        <v>480.0</v>
      </c>
      <c r="C604" s="1">
        <v>0.0</v>
      </c>
      <c r="D604" s="1" t="s">
        <v>124</v>
      </c>
      <c r="E604" s="1">
        <v>8.0</v>
      </c>
      <c r="F604" s="7" t="str">
        <f>vlookup(E604,Teams!A:B,2,false)</f>
        <v>Canyon Crest</v>
      </c>
      <c r="G604" s="1" t="b">
        <v>1</v>
      </c>
      <c r="H604" s="1" t="b">
        <v>0</v>
      </c>
      <c r="I604" s="1">
        <v>14.0</v>
      </c>
      <c r="J604" s="7" t="str">
        <f>vlookup(I604,Cats!$A:$B,2,false)</f>
        <v>M</v>
      </c>
    </row>
    <row r="605">
      <c r="A605" s="1">
        <v>137614.0</v>
      </c>
      <c r="B605" s="1">
        <v>480.0</v>
      </c>
      <c r="C605" s="1">
        <v>0.0</v>
      </c>
      <c r="D605" s="1" t="s">
        <v>118</v>
      </c>
      <c r="E605" s="1">
        <v>20.0</v>
      </c>
      <c r="F605" s="7" t="str">
        <f>vlookup(E605,Teams!A:B,2,false)</f>
        <v>Interlake B</v>
      </c>
      <c r="G605" s="1" t="b">
        <v>0</v>
      </c>
      <c r="H605" s="1" t="b">
        <v>0</v>
      </c>
      <c r="I605" s="1">
        <v>14.0</v>
      </c>
      <c r="J605" s="7" t="str">
        <f>vlookup(I605,Cats!$A:$B,2,false)</f>
        <v>M</v>
      </c>
    </row>
    <row r="606">
      <c r="A606" s="1">
        <v>137615.0</v>
      </c>
      <c r="B606" s="1">
        <v>480.0</v>
      </c>
      <c r="C606" s="1">
        <v>0.0</v>
      </c>
      <c r="D606" s="1" t="s">
        <v>32</v>
      </c>
      <c r="E606" s="1">
        <v>8.0</v>
      </c>
      <c r="F606" s="7" t="str">
        <f>vlookup(E606,Teams!A:B,2,false)</f>
        <v>Canyon Crest</v>
      </c>
      <c r="G606" s="1" t="b">
        <v>1</v>
      </c>
      <c r="H606" s="1" t="b">
        <v>1</v>
      </c>
      <c r="I606" s="1">
        <v>15.0</v>
      </c>
      <c r="J606" s="7" t="str">
        <f>vlookup(I606,Cats!$A:$B,2,false)</f>
        <v>C</v>
      </c>
    </row>
    <row r="607">
      <c r="A607" s="1">
        <v>137616.0</v>
      </c>
      <c r="B607" s="1">
        <v>480.0</v>
      </c>
      <c r="C607" s="1">
        <v>14.0</v>
      </c>
      <c r="D607" s="1" t="s">
        <v>119</v>
      </c>
      <c r="E607" s="1">
        <v>20.0</v>
      </c>
      <c r="F607" s="7" t="str">
        <f>vlookup(E607,Teams!A:B,2,false)</f>
        <v>Interlake B</v>
      </c>
      <c r="G607" s="1" t="b">
        <v>0</v>
      </c>
      <c r="H607" s="1" t="b">
        <v>0</v>
      </c>
      <c r="I607" s="1">
        <v>15.0</v>
      </c>
      <c r="J607" s="7" t="str">
        <f>vlookup(I607,Cats!$A:$B,2,false)</f>
        <v>C</v>
      </c>
    </row>
    <row r="608">
      <c r="A608" s="1">
        <v>137617.0</v>
      </c>
      <c r="B608" s="1">
        <v>480.0</v>
      </c>
      <c r="C608" s="1">
        <v>0.0</v>
      </c>
      <c r="D608" s="1" t="s">
        <v>32</v>
      </c>
      <c r="E608" s="1">
        <v>8.0</v>
      </c>
      <c r="F608" s="7" t="str">
        <f>vlookup(E608,Teams!A:B,2,false)</f>
        <v>Canyon Crest</v>
      </c>
      <c r="G608" s="1" t="b">
        <v>1</v>
      </c>
      <c r="H608" s="1" t="b">
        <v>1</v>
      </c>
      <c r="I608" s="1">
        <v>16.0</v>
      </c>
      <c r="J608" s="7" t="str">
        <f>vlookup(I608,Cats!$A:$B,2,false)</f>
        <v>E</v>
      </c>
    </row>
    <row r="609">
      <c r="A609" s="1">
        <v>137618.0</v>
      </c>
      <c r="B609" s="1">
        <v>480.0</v>
      </c>
      <c r="C609" s="1">
        <v>14.0</v>
      </c>
      <c r="D609" s="1" t="s">
        <v>117</v>
      </c>
      <c r="E609" s="1">
        <v>20.0</v>
      </c>
      <c r="F609" s="7" t="str">
        <f>vlookup(E609,Teams!A:B,2,false)</f>
        <v>Interlake B</v>
      </c>
      <c r="G609" s="1" t="b">
        <v>0</v>
      </c>
      <c r="H609" s="1" t="b">
        <v>0</v>
      </c>
      <c r="I609" s="1">
        <v>16.0</v>
      </c>
      <c r="J609" s="7" t="str">
        <f>vlookup(I609,Cats!$A:$B,2,false)</f>
        <v>E</v>
      </c>
    </row>
    <row r="610">
      <c r="A610" s="1">
        <v>137619.0</v>
      </c>
      <c r="B610" s="1">
        <v>480.0</v>
      </c>
      <c r="C610" s="1">
        <v>0.0</v>
      </c>
      <c r="D610" s="1" t="s">
        <v>32</v>
      </c>
      <c r="E610" s="1">
        <v>8.0</v>
      </c>
      <c r="F610" s="7" t="str">
        <f>vlookup(E610,Teams!A:B,2,false)</f>
        <v>Canyon Crest</v>
      </c>
      <c r="G610" s="1" t="b">
        <v>1</v>
      </c>
      <c r="H610" s="1" t="b">
        <v>1</v>
      </c>
      <c r="I610" s="1">
        <v>17.0</v>
      </c>
      <c r="J610" s="7" t="str">
        <f>vlookup(I610,Cats!$A:$B,2,false)</f>
        <v>B</v>
      </c>
    </row>
    <row r="611">
      <c r="A611" s="1">
        <v>137620.0</v>
      </c>
      <c r="B611" s="1">
        <v>480.0</v>
      </c>
      <c r="C611" s="1">
        <v>14.0</v>
      </c>
      <c r="D611" s="1" t="s">
        <v>120</v>
      </c>
      <c r="E611" s="1">
        <v>20.0</v>
      </c>
      <c r="F611" s="7" t="str">
        <f>vlookup(E611,Teams!A:B,2,false)</f>
        <v>Interlake B</v>
      </c>
      <c r="G611" s="1" t="b">
        <v>0</v>
      </c>
      <c r="H611" s="1" t="b">
        <v>0</v>
      </c>
      <c r="I611" s="1">
        <v>17.0</v>
      </c>
      <c r="J611" s="7" t="str">
        <f>vlookup(I611,Cats!$A:$B,2,false)</f>
        <v>B</v>
      </c>
    </row>
    <row r="612">
      <c r="A612" s="1">
        <v>137621.0</v>
      </c>
      <c r="B612" s="1">
        <v>480.0</v>
      </c>
      <c r="C612" s="1">
        <v>14.0</v>
      </c>
      <c r="D612" s="1" t="s">
        <v>123</v>
      </c>
      <c r="E612" s="1">
        <v>8.0</v>
      </c>
      <c r="F612" s="7" t="str">
        <f>vlookup(E612,Teams!A:B,2,false)</f>
        <v>Canyon Crest</v>
      </c>
      <c r="G612" s="1" t="b">
        <v>1</v>
      </c>
      <c r="H612" s="1" t="b">
        <v>0</v>
      </c>
      <c r="I612" s="1">
        <v>18.0</v>
      </c>
      <c r="J612" s="7" t="str">
        <f>vlookup(I612,Cats!$A:$B,2,false)</f>
        <v>P</v>
      </c>
    </row>
    <row r="613">
      <c r="A613" s="1">
        <v>137622.0</v>
      </c>
      <c r="B613" s="1">
        <v>480.0</v>
      </c>
      <c r="C613" s="1">
        <v>0.0</v>
      </c>
      <c r="D613" s="1" t="s">
        <v>119</v>
      </c>
      <c r="E613" s="1">
        <v>20.0</v>
      </c>
      <c r="F613" s="7" t="str">
        <f>vlookup(E613,Teams!A:B,2,false)</f>
        <v>Interlake B</v>
      </c>
      <c r="G613" s="1" t="b">
        <v>0</v>
      </c>
      <c r="H613" s="1" t="b">
        <v>0</v>
      </c>
      <c r="I613" s="1">
        <v>18.0</v>
      </c>
      <c r="J613" s="7" t="str">
        <f>vlookup(I613,Cats!$A:$B,2,false)</f>
        <v>P</v>
      </c>
    </row>
    <row r="614">
      <c r="A614" s="1">
        <v>137623.0</v>
      </c>
      <c r="B614" s="1">
        <v>480.0</v>
      </c>
      <c r="C614" s="1">
        <v>0.0</v>
      </c>
      <c r="D614" s="1" t="s">
        <v>123</v>
      </c>
      <c r="E614" s="1">
        <v>8.0</v>
      </c>
      <c r="F614" s="7" t="str">
        <f>vlookup(E614,Teams!A:B,2,false)</f>
        <v>Canyon Crest</v>
      </c>
      <c r="G614" s="1" t="b">
        <v>1</v>
      </c>
      <c r="H614" s="1" t="b">
        <v>0</v>
      </c>
      <c r="I614" s="1">
        <v>19.0</v>
      </c>
      <c r="J614" s="7" t="str">
        <f>vlookup(I614,Cats!$A:$B,2,false)</f>
        <v>X</v>
      </c>
    </row>
    <row r="615">
      <c r="A615" s="1">
        <v>137624.0</v>
      </c>
      <c r="B615" s="1">
        <v>480.0</v>
      </c>
      <c r="C615" s="1">
        <v>14.0</v>
      </c>
      <c r="D615" s="1" t="s">
        <v>117</v>
      </c>
      <c r="E615" s="1">
        <v>20.0</v>
      </c>
      <c r="F615" s="7" t="str">
        <f>vlookup(E615,Teams!A:B,2,false)</f>
        <v>Interlake B</v>
      </c>
      <c r="G615" s="1" t="b">
        <v>0</v>
      </c>
      <c r="H615" s="1" t="b">
        <v>0</v>
      </c>
      <c r="I615" s="1">
        <v>19.0</v>
      </c>
      <c r="J615" s="7" t="str">
        <f>vlookup(I615,Cats!$A:$B,2,false)</f>
        <v>X</v>
      </c>
    </row>
    <row r="616">
      <c r="A616" s="1">
        <v>137625.0</v>
      </c>
      <c r="B616" s="1">
        <v>480.0</v>
      </c>
      <c r="C616" s="1">
        <v>0.0</v>
      </c>
      <c r="D616" s="1" t="s">
        <v>124</v>
      </c>
      <c r="E616" s="1">
        <v>8.0</v>
      </c>
      <c r="F616" s="7" t="str">
        <f>vlookup(E616,Teams!A:B,2,false)</f>
        <v>Canyon Crest</v>
      </c>
      <c r="G616" s="1" t="b">
        <v>1</v>
      </c>
      <c r="H616" s="1" t="b">
        <v>0</v>
      </c>
      <c r="I616" s="1">
        <v>20.0</v>
      </c>
      <c r="J616" s="7" t="str">
        <f>vlookup(I616,Cats!$A:$B,2,false)</f>
        <v>M</v>
      </c>
    </row>
    <row r="617">
      <c r="A617" s="1">
        <v>137626.0</v>
      </c>
      <c r="B617" s="1">
        <v>480.0</v>
      </c>
      <c r="C617" s="1">
        <v>0.0</v>
      </c>
      <c r="D617" s="1" t="s">
        <v>118</v>
      </c>
      <c r="E617" s="1">
        <v>20.0</v>
      </c>
      <c r="F617" s="7" t="str">
        <f>vlookup(E617,Teams!A:B,2,false)</f>
        <v>Interlake B</v>
      </c>
      <c r="G617" s="1" t="b">
        <v>0</v>
      </c>
      <c r="H617" s="1" t="b">
        <v>0</v>
      </c>
      <c r="I617" s="1">
        <v>20.0</v>
      </c>
      <c r="J617" s="7" t="str">
        <f>vlookup(I617,Cats!$A:$B,2,false)</f>
        <v>M</v>
      </c>
    </row>
    <row r="618">
      <c r="A618" s="1">
        <v>137627.0</v>
      </c>
      <c r="B618" s="1">
        <v>480.0</v>
      </c>
      <c r="C618" s="1">
        <v>4.0</v>
      </c>
      <c r="D618" s="1" t="s">
        <v>123</v>
      </c>
      <c r="E618" s="1">
        <v>8.0</v>
      </c>
      <c r="F618" s="7" t="str">
        <f>vlookup(E618,Teams!A:B,2,false)</f>
        <v>Canyon Crest</v>
      </c>
      <c r="G618" s="1" t="b">
        <v>1</v>
      </c>
      <c r="H618" s="1" t="b">
        <v>0</v>
      </c>
      <c r="I618" s="1">
        <v>21.0</v>
      </c>
      <c r="J618" s="7" t="str">
        <f>vlookup(I618,Cats!$A:$B,2,false)</f>
        <v>C</v>
      </c>
    </row>
    <row r="619">
      <c r="A619" s="1">
        <v>137628.0</v>
      </c>
      <c r="B619" s="1">
        <v>480.0</v>
      </c>
      <c r="C619" s="1">
        <v>0.0</v>
      </c>
      <c r="D619" s="1" t="s">
        <v>32</v>
      </c>
      <c r="E619" s="1">
        <v>20.0</v>
      </c>
      <c r="F619" s="7" t="str">
        <f>vlookup(E619,Teams!A:B,2,false)</f>
        <v>Interlake B</v>
      </c>
      <c r="G619" s="1" t="b">
        <v>0</v>
      </c>
      <c r="H619" s="1" t="b">
        <v>1</v>
      </c>
      <c r="I619" s="1">
        <v>21.0</v>
      </c>
      <c r="J619" s="7" t="str">
        <f>vlookup(I619,Cats!$A:$B,2,false)</f>
        <v>C</v>
      </c>
    </row>
    <row r="620">
      <c r="A620" s="1">
        <v>137629.0</v>
      </c>
      <c r="B620" s="1">
        <v>480.0</v>
      </c>
      <c r="C620" s="1">
        <v>-4.0</v>
      </c>
      <c r="D620" s="1" t="s">
        <v>123</v>
      </c>
      <c r="E620" s="1">
        <v>8.0</v>
      </c>
      <c r="F620" s="7" t="str">
        <f>vlookup(E620,Teams!A:B,2,false)</f>
        <v>Canyon Crest</v>
      </c>
      <c r="G620" s="1" t="b">
        <v>1</v>
      </c>
      <c r="H620" s="1" t="b">
        <v>0</v>
      </c>
      <c r="I620" s="1">
        <v>22.0</v>
      </c>
      <c r="J620" s="7" t="str">
        <f>vlookup(I620,Cats!$A:$B,2,false)</f>
        <v>E</v>
      </c>
    </row>
    <row r="621">
      <c r="A621" s="1">
        <v>137630.0</v>
      </c>
      <c r="B621" s="1">
        <v>480.0</v>
      </c>
      <c r="C621" s="1">
        <v>0.0</v>
      </c>
      <c r="D621" s="1" t="s">
        <v>117</v>
      </c>
      <c r="E621" s="1">
        <v>20.0</v>
      </c>
      <c r="F621" s="7" t="str">
        <f>vlookup(E621,Teams!A:B,2,false)</f>
        <v>Interlake B</v>
      </c>
      <c r="G621" s="1" t="b">
        <v>0</v>
      </c>
      <c r="H621" s="1" t="b">
        <v>0</v>
      </c>
      <c r="I621" s="1">
        <v>22.0</v>
      </c>
      <c r="J621" s="7" t="str">
        <f>vlookup(I621,Cats!$A:$B,2,false)</f>
        <v>E</v>
      </c>
    </row>
    <row r="622">
      <c r="A622" s="1">
        <v>137631.0</v>
      </c>
      <c r="B622" s="1">
        <v>480.0</v>
      </c>
      <c r="C622" s="1">
        <v>0.0</v>
      </c>
      <c r="D622" s="1" t="s">
        <v>32</v>
      </c>
      <c r="E622" s="1">
        <v>8.0</v>
      </c>
      <c r="F622" s="7" t="str">
        <f>vlookup(E622,Teams!A:B,2,false)</f>
        <v>Canyon Crest</v>
      </c>
      <c r="G622" s="1" t="b">
        <v>1</v>
      </c>
      <c r="H622" s="1" t="b">
        <v>1</v>
      </c>
      <c r="I622" s="1">
        <v>23.0</v>
      </c>
      <c r="J622" s="7" t="str">
        <f>vlookup(I622,Cats!$A:$B,2,false)</f>
        <v>B</v>
      </c>
    </row>
    <row r="623">
      <c r="A623" s="1">
        <v>137632.0</v>
      </c>
      <c r="B623" s="1">
        <v>480.0</v>
      </c>
      <c r="C623" s="1">
        <v>14.0</v>
      </c>
      <c r="D623" s="1" t="s">
        <v>117</v>
      </c>
      <c r="E623" s="1">
        <v>20.0</v>
      </c>
      <c r="F623" s="7" t="str">
        <f>vlookup(E623,Teams!A:B,2,false)</f>
        <v>Interlake B</v>
      </c>
      <c r="G623" s="1" t="b">
        <v>0</v>
      </c>
      <c r="H623" s="1" t="b">
        <v>0</v>
      </c>
      <c r="I623" s="1">
        <v>23.0</v>
      </c>
      <c r="J623" s="7" t="str">
        <f>vlookup(I623,Cats!$A:$B,2,false)</f>
        <v>B</v>
      </c>
    </row>
    <row r="624">
      <c r="A624" s="1">
        <v>137633.0</v>
      </c>
      <c r="B624" s="1">
        <v>480.0</v>
      </c>
      <c r="C624" s="1">
        <v>0.0</v>
      </c>
      <c r="D624" s="1" t="s">
        <v>32</v>
      </c>
      <c r="E624" s="1">
        <v>8.0</v>
      </c>
      <c r="F624" s="7" t="str">
        <f>vlookup(E624,Teams!A:B,2,false)</f>
        <v>Canyon Crest</v>
      </c>
      <c r="G624" s="1" t="b">
        <v>1</v>
      </c>
      <c r="H624" s="1" t="b">
        <v>1</v>
      </c>
      <c r="I624" s="1">
        <v>24.0</v>
      </c>
      <c r="J624" s="7" t="str">
        <f>vlookup(I624,Cats!$A:$B,2,false)</f>
        <v>P</v>
      </c>
    </row>
    <row r="625">
      <c r="A625" s="1">
        <v>137634.0</v>
      </c>
      <c r="B625" s="1">
        <v>480.0</v>
      </c>
      <c r="C625" s="1">
        <v>4.0</v>
      </c>
      <c r="D625" s="1" t="s">
        <v>119</v>
      </c>
      <c r="E625" s="1">
        <v>20.0</v>
      </c>
      <c r="F625" s="7" t="str">
        <f>vlookup(E625,Teams!A:B,2,false)</f>
        <v>Interlake B</v>
      </c>
      <c r="G625" s="1" t="b">
        <v>0</v>
      </c>
      <c r="H625" s="1" t="b">
        <v>0</v>
      </c>
      <c r="I625" s="1">
        <v>24.0</v>
      </c>
      <c r="J625" s="7" t="str">
        <f>vlookup(I625,Cats!$A:$B,2,false)</f>
        <v>P</v>
      </c>
    </row>
    <row r="626">
      <c r="A626" s="1">
        <v>137635.0</v>
      </c>
      <c r="B626" s="1">
        <v>481.0</v>
      </c>
      <c r="C626" s="1">
        <v>14.0</v>
      </c>
      <c r="D626" s="1" t="s">
        <v>32</v>
      </c>
      <c r="E626" s="1">
        <v>31.0</v>
      </c>
      <c r="F626" s="7" t="str">
        <f>vlookup(E626,Teams!A:B,2,false)</f>
        <v>Naperville North</v>
      </c>
      <c r="G626" s="1" t="b">
        <v>1</v>
      </c>
      <c r="H626" s="1" t="b">
        <v>0</v>
      </c>
      <c r="I626" s="1">
        <v>1.0</v>
      </c>
      <c r="J626" s="7" t="str">
        <f>vlookup(I626,Cats!$A:$B,2,false)</f>
        <v>X</v>
      </c>
    </row>
    <row r="627">
      <c r="A627" s="1">
        <v>137636.0</v>
      </c>
      <c r="B627" s="1">
        <v>481.0</v>
      </c>
      <c r="C627" s="1">
        <v>0.0</v>
      </c>
      <c r="D627" s="1" t="s">
        <v>32</v>
      </c>
      <c r="E627" s="1">
        <v>47.0</v>
      </c>
      <c r="F627" s="7" t="str">
        <f>vlookup(E627,Teams!A:B,2,false)</f>
        <v>Westminster</v>
      </c>
      <c r="G627" s="1" t="b">
        <v>0</v>
      </c>
      <c r="H627" s="1" t="b">
        <v>1</v>
      </c>
      <c r="I627" s="1">
        <v>1.0</v>
      </c>
      <c r="J627" s="7" t="str">
        <f>vlookup(I627,Cats!$A:$B,2,false)</f>
        <v>X</v>
      </c>
    </row>
    <row r="628">
      <c r="A628" s="1">
        <v>137637.0</v>
      </c>
      <c r="B628" s="1">
        <v>481.0</v>
      </c>
      <c r="C628" s="1">
        <v>0.0</v>
      </c>
      <c r="D628" s="1" t="s">
        <v>32</v>
      </c>
      <c r="E628" s="1">
        <v>31.0</v>
      </c>
      <c r="F628" s="7" t="str">
        <f>vlookup(E628,Teams!A:B,2,false)</f>
        <v>Naperville North</v>
      </c>
      <c r="G628" s="1" t="b">
        <v>1</v>
      </c>
      <c r="H628" s="1" t="b">
        <v>1</v>
      </c>
      <c r="I628" s="1">
        <v>2.0</v>
      </c>
      <c r="J628" s="7" t="str">
        <f>vlookup(I628,Cats!$A:$B,2,false)</f>
        <v>M</v>
      </c>
    </row>
    <row r="629">
      <c r="A629" s="1">
        <v>137638.0</v>
      </c>
      <c r="B629" s="1">
        <v>481.0</v>
      </c>
      <c r="C629" s="1">
        <v>14.0</v>
      </c>
      <c r="D629" s="1" t="s">
        <v>125</v>
      </c>
      <c r="E629" s="1">
        <v>47.0</v>
      </c>
      <c r="F629" s="7" t="str">
        <f>vlookup(E629,Teams!A:B,2,false)</f>
        <v>Westminster</v>
      </c>
      <c r="G629" s="1" t="b">
        <v>0</v>
      </c>
      <c r="H629" s="1" t="b">
        <v>0</v>
      </c>
      <c r="I629" s="1">
        <v>2.0</v>
      </c>
      <c r="J629" s="7" t="str">
        <f>vlookup(I629,Cats!$A:$B,2,false)</f>
        <v>M</v>
      </c>
    </row>
    <row r="630">
      <c r="A630" s="1">
        <v>137639.0</v>
      </c>
      <c r="B630" s="1">
        <v>481.0</v>
      </c>
      <c r="C630" s="1">
        <v>0.0</v>
      </c>
      <c r="D630" s="1" t="s">
        <v>126</v>
      </c>
      <c r="E630" s="1">
        <v>31.0</v>
      </c>
      <c r="F630" s="7" t="str">
        <f>vlookup(E630,Teams!A:B,2,false)</f>
        <v>Naperville North</v>
      </c>
      <c r="G630" s="1" t="b">
        <v>1</v>
      </c>
      <c r="H630" s="1" t="b">
        <v>0</v>
      </c>
      <c r="I630" s="1">
        <v>3.0</v>
      </c>
      <c r="J630" s="7" t="str">
        <f>vlookup(I630,Cats!$A:$B,2,false)</f>
        <v>C</v>
      </c>
    </row>
    <row r="631">
      <c r="A631" s="1">
        <v>137640.0</v>
      </c>
      <c r="B631" s="1">
        <v>481.0</v>
      </c>
      <c r="C631" s="1">
        <v>-4.0</v>
      </c>
      <c r="D631" s="1" t="s">
        <v>125</v>
      </c>
      <c r="E631" s="1">
        <v>47.0</v>
      </c>
      <c r="F631" s="7" t="str">
        <f>vlookup(E631,Teams!A:B,2,false)</f>
        <v>Westminster</v>
      </c>
      <c r="G631" s="1" t="b">
        <v>0</v>
      </c>
      <c r="H631" s="1" t="b">
        <v>0</v>
      </c>
      <c r="I631" s="1">
        <v>3.0</v>
      </c>
      <c r="J631" s="7" t="str">
        <f>vlookup(I631,Cats!$A:$B,2,false)</f>
        <v>C</v>
      </c>
    </row>
    <row r="632">
      <c r="A632" s="1">
        <v>137641.0</v>
      </c>
      <c r="B632" s="1">
        <v>481.0</v>
      </c>
      <c r="C632" s="1">
        <v>14.0</v>
      </c>
      <c r="D632" s="1" t="s">
        <v>126</v>
      </c>
      <c r="E632" s="1">
        <v>31.0</v>
      </c>
      <c r="F632" s="7" t="str">
        <f>vlookup(E632,Teams!A:B,2,false)</f>
        <v>Naperville North</v>
      </c>
      <c r="G632" s="1" t="b">
        <v>1</v>
      </c>
      <c r="H632" s="1" t="b">
        <v>0</v>
      </c>
      <c r="I632" s="1">
        <v>4.0</v>
      </c>
      <c r="J632" s="7" t="str">
        <f>vlookup(I632,Cats!$A:$B,2,false)</f>
        <v>E</v>
      </c>
    </row>
    <row r="633">
      <c r="A633" s="1">
        <v>137642.0</v>
      </c>
      <c r="B633" s="1">
        <v>481.0</v>
      </c>
      <c r="C633" s="1">
        <v>0.0</v>
      </c>
      <c r="D633" s="1" t="s">
        <v>125</v>
      </c>
      <c r="E633" s="1">
        <v>47.0</v>
      </c>
      <c r="F633" s="7" t="str">
        <f>vlookup(E633,Teams!A:B,2,false)</f>
        <v>Westminster</v>
      </c>
      <c r="G633" s="1" t="b">
        <v>0</v>
      </c>
      <c r="H633" s="1" t="b">
        <v>0</v>
      </c>
      <c r="I633" s="1">
        <v>4.0</v>
      </c>
      <c r="J633" s="7" t="str">
        <f>vlookup(I633,Cats!$A:$B,2,false)</f>
        <v>E</v>
      </c>
    </row>
    <row r="634">
      <c r="A634" s="1">
        <v>137643.0</v>
      </c>
      <c r="B634" s="1">
        <v>481.0</v>
      </c>
      <c r="C634" s="1">
        <v>14.0</v>
      </c>
      <c r="D634" s="1" t="s">
        <v>126</v>
      </c>
      <c r="E634" s="1">
        <v>31.0</v>
      </c>
      <c r="F634" s="7" t="str">
        <f>vlookup(E634,Teams!A:B,2,false)</f>
        <v>Naperville North</v>
      </c>
      <c r="G634" s="1" t="b">
        <v>1</v>
      </c>
      <c r="H634" s="1" t="b">
        <v>0</v>
      </c>
      <c r="I634" s="1">
        <v>5.0</v>
      </c>
      <c r="J634" s="7" t="str">
        <f>vlookup(I634,Cats!$A:$B,2,false)</f>
        <v>B</v>
      </c>
    </row>
    <row r="635">
      <c r="A635" s="1">
        <v>137644.0</v>
      </c>
      <c r="B635" s="1">
        <v>481.0</v>
      </c>
      <c r="C635" s="1">
        <v>0.0</v>
      </c>
      <c r="D635" s="1" t="s">
        <v>32</v>
      </c>
      <c r="E635" s="1">
        <v>47.0</v>
      </c>
      <c r="F635" s="7" t="str">
        <f>vlookup(E635,Teams!A:B,2,false)</f>
        <v>Westminster</v>
      </c>
      <c r="G635" s="1" t="b">
        <v>0</v>
      </c>
      <c r="H635" s="1" t="b">
        <v>1</v>
      </c>
      <c r="I635" s="1">
        <v>5.0</v>
      </c>
      <c r="J635" s="7" t="str">
        <f>vlookup(I635,Cats!$A:$B,2,false)</f>
        <v>B</v>
      </c>
    </row>
    <row r="636">
      <c r="A636" s="1">
        <v>137645.0</v>
      </c>
      <c r="B636" s="1">
        <v>481.0</v>
      </c>
      <c r="C636" s="1">
        <v>0.0</v>
      </c>
      <c r="D636" s="1" t="s">
        <v>127</v>
      </c>
      <c r="E636" s="1">
        <v>31.0</v>
      </c>
      <c r="F636" s="7" t="str">
        <f>vlookup(E636,Teams!A:B,2,false)</f>
        <v>Naperville North</v>
      </c>
      <c r="G636" s="1" t="b">
        <v>1</v>
      </c>
      <c r="H636" s="1" t="b">
        <v>0</v>
      </c>
      <c r="I636" s="1">
        <v>6.0</v>
      </c>
      <c r="J636" s="7" t="str">
        <f>vlookup(I636,Cats!$A:$B,2,false)</f>
        <v>P</v>
      </c>
    </row>
    <row r="637">
      <c r="A637" s="1">
        <v>137646.0</v>
      </c>
      <c r="B637" s="1">
        <v>481.0</v>
      </c>
      <c r="C637" s="1">
        <v>-4.0</v>
      </c>
      <c r="D637" s="1" t="s">
        <v>128</v>
      </c>
      <c r="E637" s="1">
        <v>47.0</v>
      </c>
      <c r="F637" s="7" t="str">
        <f>vlookup(E637,Teams!A:B,2,false)</f>
        <v>Westminster</v>
      </c>
      <c r="G637" s="1" t="b">
        <v>0</v>
      </c>
      <c r="H637" s="1" t="b">
        <v>0</v>
      </c>
      <c r="I637" s="1">
        <v>6.0</v>
      </c>
      <c r="J637" s="7" t="str">
        <f>vlookup(I637,Cats!$A:$B,2,false)</f>
        <v>P</v>
      </c>
    </row>
    <row r="638">
      <c r="A638" s="1">
        <v>137647.0</v>
      </c>
      <c r="B638" s="1">
        <v>481.0</v>
      </c>
      <c r="C638" s="1">
        <v>0.0</v>
      </c>
      <c r="D638" s="1" t="s">
        <v>32</v>
      </c>
      <c r="E638" s="1">
        <v>31.0</v>
      </c>
      <c r="F638" s="7" t="str">
        <f>vlookup(E638,Teams!A:B,2,false)</f>
        <v>Naperville North</v>
      </c>
      <c r="G638" s="1" t="b">
        <v>1</v>
      </c>
      <c r="H638" s="1" t="b">
        <v>1</v>
      </c>
      <c r="I638" s="1">
        <v>7.0</v>
      </c>
      <c r="J638" s="7" t="str">
        <f>vlookup(I638,Cats!$A:$B,2,false)</f>
        <v>X</v>
      </c>
    </row>
    <row r="639">
      <c r="A639" s="1">
        <v>137648.0</v>
      </c>
      <c r="B639" s="1">
        <v>481.0</v>
      </c>
      <c r="C639" s="1">
        <v>14.0</v>
      </c>
      <c r="D639" s="1" t="s">
        <v>125</v>
      </c>
      <c r="E639" s="1">
        <v>47.0</v>
      </c>
      <c r="F639" s="7" t="str">
        <f>vlookup(E639,Teams!A:B,2,false)</f>
        <v>Westminster</v>
      </c>
      <c r="G639" s="1" t="b">
        <v>0</v>
      </c>
      <c r="H639" s="1" t="b">
        <v>0</v>
      </c>
      <c r="I639" s="1">
        <v>7.0</v>
      </c>
      <c r="J639" s="7" t="str">
        <f>vlookup(I639,Cats!$A:$B,2,false)</f>
        <v>X</v>
      </c>
    </row>
    <row r="640">
      <c r="A640" s="1">
        <v>137649.0</v>
      </c>
      <c r="B640" s="1">
        <v>481.0</v>
      </c>
      <c r="C640" s="1">
        <v>0.0</v>
      </c>
      <c r="D640" s="1" t="s">
        <v>32</v>
      </c>
      <c r="E640" s="1">
        <v>31.0</v>
      </c>
      <c r="F640" s="7" t="str">
        <f>vlookup(E640,Teams!A:B,2,false)</f>
        <v>Naperville North</v>
      </c>
      <c r="G640" s="1" t="b">
        <v>1</v>
      </c>
      <c r="H640" s="1" t="b">
        <v>1</v>
      </c>
      <c r="I640" s="1">
        <v>8.0</v>
      </c>
      <c r="J640" s="7" t="str">
        <f>vlookup(I640,Cats!$A:$B,2,false)</f>
        <v>M</v>
      </c>
    </row>
    <row r="641">
      <c r="A641" s="1">
        <v>137650.0</v>
      </c>
      <c r="B641" s="1">
        <v>481.0</v>
      </c>
      <c r="C641" s="1">
        <v>4.0</v>
      </c>
      <c r="D641" s="1" t="s">
        <v>128</v>
      </c>
      <c r="E641" s="1">
        <v>47.0</v>
      </c>
      <c r="F641" s="7" t="str">
        <f>vlookup(E641,Teams!A:B,2,false)</f>
        <v>Westminster</v>
      </c>
      <c r="G641" s="1" t="b">
        <v>0</v>
      </c>
      <c r="H641" s="1" t="b">
        <v>0</v>
      </c>
      <c r="I641" s="1">
        <v>8.0</v>
      </c>
      <c r="J641" s="7" t="str">
        <f>vlookup(I641,Cats!$A:$B,2,false)</f>
        <v>M</v>
      </c>
    </row>
    <row r="642">
      <c r="A642" s="1">
        <v>137651.0</v>
      </c>
      <c r="B642" s="1">
        <v>481.0</v>
      </c>
      <c r="C642" s="1">
        <v>0.0</v>
      </c>
      <c r="D642" s="1" t="s">
        <v>32</v>
      </c>
      <c r="E642" s="1">
        <v>31.0</v>
      </c>
      <c r="F642" s="7" t="str">
        <f>vlookup(E642,Teams!A:B,2,false)</f>
        <v>Naperville North</v>
      </c>
      <c r="G642" s="1" t="b">
        <v>1</v>
      </c>
      <c r="H642" s="1" t="b">
        <v>1</v>
      </c>
      <c r="I642" s="1">
        <v>9.0</v>
      </c>
      <c r="J642" s="7" t="str">
        <f>vlookup(I642,Cats!$A:$B,2,false)</f>
        <v>C</v>
      </c>
    </row>
    <row r="643">
      <c r="A643" s="1">
        <v>137652.0</v>
      </c>
      <c r="B643" s="1">
        <v>481.0</v>
      </c>
      <c r="C643" s="1">
        <v>4.0</v>
      </c>
      <c r="D643" s="1" t="s">
        <v>125</v>
      </c>
      <c r="E643" s="1">
        <v>47.0</v>
      </c>
      <c r="F643" s="7" t="str">
        <f>vlookup(E643,Teams!A:B,2,false)</f>
        <v>Westminster</v>
      </c>
      <c r="G643" s="1" t="b">
        <v>0</v>
      </c>
      <c r="H643" s="1" t="b">
        <v>0</v>
      </c>
      <c r="I643" s="1">
        <v>9.0</v>
      </c>
      <c r="J643" s="7" t="str">
        <f>vlookup(I643,Cats!$A:$B,2,false)</f>
        <v>C</v>
      </c>
    </row>
    <row r="644">
      <c r="A644" s="1">
        <v>137653.0</v>
      </c>
      <c r="B644" s="1">
        <v>481.0</v>
      </c>
      <c r="C644" s="1">
        <v>0.0</v>
      </c>
      <c r="D644" s="1" t="s">
        <v>32</v>
      </c>
      <c r="E644" s="1">
        <v>31.0</v>
      </c>
      <c r="F644" s="7" t="str">
        <f>vlookup(E644,Teams!A:B,2,false)</f>
        <v>Naperville North</v>
      </c>
      <c r="G644" s="1" t="b">
        <v>1</v>
      </c>
      <c r="H644" s="1" t="b">
        <v>1</v>
      </c>
      <c r="I644" s="1">
        <v>10.0</v>
      </c>
      <c r="J644" s="7" t="str">
        <f>vlookup(I644,Cats!$A:$B,2,false)</f>
        <v>E</v>
      </c>
    </row>
    <row r="645">
      <c r="A645" s="1">
        <v>137654.0</v>
      </c>
      <c r="B645" s="1">
        <v>481.0</v>
      </c>
      <c r="C645" s="1">
        <v>14.0</v>
      </c>
      <c r="D645" s="1" t="s">
        <v>125</v>
      </c>
      <c r="E645" s="1">
        <v>47.0</v>
      </c>
      <c r="F645" s="7" t="str">
        <f>vlookup(E645,Teams!A:B,2,false)</f>
        <v>Westminster</v>
      </c>
      <c r="G645" s="1" t="b">
        <v>0</v>
      </c>
      <c r="H645" s="1" t="b">
        <v>0</v>
      </c>
      <c r="I645" s="1">
        <v>10.0</v>
      </c>
      <c r="J645" s="7" t="str">
        <f>vlookup(I645,Cats!$A:$B,2,false)</f>
        <v>E</v>
      </c>
    </row>
    <row r="646">
      <c r="A646" s="1">
        <v>137655.0</v>
      </c>
      <c r="B646" s="1">
        <v>481.0</v>
      </c>
      <c r="C646" s="1">
        <v>0.0</v>
      </c>
      <c r="D646" s="1" t="s">
        <v>32</v>
      </c>
      <c r="E646" s="1">
        <v>31.0</v>
      </c>
      <c r="F646" s="7" t="str">
        <f>vlookup(E646,Teams!A:B,2,false)</f>
        <v>Naperville North</v>
      </c>
      <c r="G646" s="1" t="b">
        <v>1</v>
      </c>
      <c r="H646" s="1" t="b">
        <v>1</v>
      </c>
      <c r="I646" s="1">
        <v>11.0</v>
      </c>
      <c r="J646" s="7" t="str">
        <f>vlookup(I646,Cats!$A:$B,2,false)</f>
        <v>B</v>
      </c>
    </row>
    <row r="647">
      <c r="A647" s="1">
        <v>137656.0</v>
      </c>
      <c r="B647" s="1">
        <v>481.0</v>
      </c>
      <c r="C647" s="1">
        <v>14.0</v>
      </c>
      <c r="D647" s="1" t="s">
        <v>125</v>
      </c>
      <c r="E647" s="1">
        <v>47.0</v>
      </c>
      <c r="F647" s="7" t="str">
        <f>vlookup(E647,Teams!A:B,2,false)</f>
        <v>Westminster</v>
      </c>
      <c r="G647" s="1" t="b">
        <v>0</v>
      </c>
      <c r="H647" s="1" t="b">
        <v>0</v>
      </c>
      <c r="I647" s="1">
        <v>11.0</v>
      </c>
      <c r="J647" s="7" t="str">
        <f>vlookup(I647,Cats!$A:$B,2,false)</f>
        <v>B</v>
      </c>
    </row>
    <row r="648">
      <c r="A648" s="1">
        <v>137657.0</v>
      </c>
      <c r="B648" s="1">
        <v>481.0</v>
      </c>
      <c r="C648" s="1">
        <v>0.0</v>
      </c>
      <c r="D648" s="1" t="s">
        <v>32</v>
      </c>
      <c r="E648" s="1">
        <v>31.0</v>
      </c>
      <c r="F648" s="7" t="str">
        <f>vlookup(E648,Teams!A:B,2,false)</f>
        <v>Naperville North</v>
      </c>
      <c r="G648" s="1" t="b">
        <v>1</v>
      </c>
      <c r="H648" s="1" t="b">
        <v>1</v>
      </c>
      <c r="I648" s="1">
        <v>12.0</v>
      </c>
      <c r="J648" s="7" t="str">
        <f>vlookup(I648,Cats!$A:$B,2,false)</f>
        <v>P</v>
      </c>
    </row>
    <row r="649">
      <c r="A649" s="1">
        <v>137658.0</v>
      </c>
      <c r="B649" s="1">
        <v>481.0</v>
      </c>
      <c r="C649" s="1">
        <v>14.0</v>
      </c>
      <c r="D649" s="1" t="s">
        <v>128</v>
      </c>
      <c r="E649" s="1">
        <v>47.0</v>
      </c>
      <c r="F649" s="7" t="str">
        <f>vlookup(E649,Teams!A:B,2,false)</f>
        <v>Westminster</v>
      </c>
      <c r="G649" s="1" t="b">
        <v>0</v>
      </c>
      <c r="H649" s="1" t="b">
        <v>0</v>
      </c>
      <c r="I649" s="1">
        <v>12.0</v>
      </c>
      <c r="J649" s="7" t="str">
        <f>vlookup(I649,Cats!$A:$B,2,false)</f>
        <v>P</v>
      </c>
    </row>
    <row r="650">
      <c r="A650" s="1">
        <v>137659.0</v>
      </c>
      <c r="B650" s="1">
        <v>481.0</v>
      </c>
      <c r="C650" s="1">
        <v>0.0</v>
      </c>
      <c r="D650" s="1" t="s">
        <v>32</v>
      </c>
      <c r="E650" s="1">
        <v>31.0</v>
      </c>
      <c r="F650" s="7" t="str">
        <f>vlookup(E650,Teams!A:B,2,false)</f>
        <v>Naperville North</v>
      </c>
      <c r="G650" s="1" t="b">
        <v>1</v>
      </c>
      <c r="H650" s="1" t="b">
        <v>1</v>
      </c>
      <c r="I650" s="1">
        <v>13.0</v>
      </c>
      <c r="J650" s="7" t="str">
        <f>vlookup(I650,Cats!$A:$B,2,false)</f>
        <v>X</v>
      </c>
    </row>
    <row r="651">
      <c r="A651" s="1">
        <v>137660.0</v>
      </c>
      <c r="B651" s="1">
        <v>481.0</v>
      </c>
      <c r="C651" s="1">
        <v>14.0</v>
      </c>
      <c r="D651" s="1" t="s">
        <v>125</v>
      </c>
      <c r="E651" s="1">
        <v>47.0</v>
      </c>
      <c r="F651" s="7" t="str">
        <f>vlookup(E651,Teams!A:B,2,false)</f>
        <v>Westminster</v>
      </c>
      <c r="G651" s="1" t="b">
        <v>0</v>
      </c>
      <c r="H651" s="1" t="b">
        <v>0</v>
      </c>
      <c r="I651" s="1">
        <v>13.0</v>
      </c>
      <c r="J651" s="7" t="str">
        <f>vlookup(I651,Cats!$A:$B,2,false)</f>
        <v>X</v>
      </c>
    </row>
    <row r="652">
      <c r="A652" s="1">
        <v>137661.0</v>
      </c>
      <c r="B652" s="1">
        <v>481.0</v>
      </c>
      <c r="C652" s="1">
        <v>14.0</v>
      </c>
      <c r="D652" s="1" t="s">
        <v>127</v>
      </c>
      <c r="E652" s="1">
        <v>31.0</v>
      </c>
      <c r="F652" s="7" t="str">
        <f>vlookup(E652,Teams!A:B,2,false)</f>
        <v>Naperville North</v>
      </c>
      <c r="G652" s="1" t="b">
        <v>1</v>
      </c>
      <c r="H652" s="1" t="b">
        <v>0</v>
      </c>
      <c r="I652" s="1">
        <v>14.0</v>
      </c>
      <c r="J652" s="7" t="str">
        <f>vlookup(I652,Cats!$A:$B,2,false)</f>
        <v>M</v>
      </c>
    </row>
    <row r="653">
      <c r="A653" s="1">
        <v>137662.0</v>
      </c>
      <c r="B653" s="1">
        <v>481.0</v>
      </c>
      <c r="C653" s="1">
        <v>0.0</v>
      </c>
      <c r="D653" s="1" t="s">
        <v>128</v>
      </c>
      <c r="E653" s="1">
        <v>47.0</v>
      </c>
      <c r="F653" s="7" t="str">
        <f>vlookup(E653,Teams!A:B,2,false)</f>
        <v>Westminster</v>
      </c>
      <c r="G653" s="1" t="b">
        <v>0</v>
      </c>
      <c r="H653" s="1" t="b">
        <v>0</v>
      </c>
      <c r="I653" s="1">
        <v>14.0</v>
      </c>
      <c r="J653" s="7" t="str">
        <f>vlookup(I653,Cats!$A:$B,2,false)</f>
        <v>M</v>
      </c>
    </row>
    <row r="654">
      <c r="A654" s="1">
        <v>137663.0</v>
      </c>
      <c r="B654" s="1">
        <v>481.0</v>
      </c>
      <c r="C654" s="1">
        <v>0.0</v>
      </c>
      <c r="D654" s="1" t="s">
        <v>32</v>
      </c>
      <c r="E654" s="1">
        <v>31.0</v>
      </c>
      <c r="F654" s="7" t="str">
        <f>vlookup(E654,Teams!A:B,2,false)</f>
        <v>Naperville North</v>
      </c>
      <c r="G654" s="1" t="b">
        <v>1</v>
      </c>
      <c r="H654" s="1" t="b">
        <v>1</v>
      </c>
      <c r="I654" s="1">
        <v>15.0</v>
      </c>
      <c r="J654" s="7" t="str">
        <f>vlookup(I654,Cats!$A:$B,2,false)</f>
        <v>C</v>
      </c>
    </row>
    <row r="655">
      <c r="A655" s="1">
        <v>137664.0</v>
      </c>
      <c r="B655" s="1">
        <v>481.0</v>
      </c>
      <c r="C655" s="1">
        <v>14.0</v>
      </c>
      <c r="D655" s="1" t="s">
        <v>129</v>
      </c>
      <c r="E655" s="1">
        <v>47.0</v>
      </c>
      <c r="F655" s="7" t="str">
        <f>vlookup(E655,Teams!A:B,2,false)</f>
        <v>Westminster</v>
      </c>
      <c r="G655" s="1" t="b">
        <v>0</v>
      </c>
      <c r="H655" s="1" t="b">
        <v>0</v>
      </c>
      <c r="I655" s="1">
        <v>15.0</v>
      </c>
      <c r="J655" s="7" t="str">
        <f>vlookup(I655,Cats!$A:$B,2,false)</f>
        <v>C</v>
      </c>
    </row>
    <row r="656">
      <c r="A656" s="1">
        <v>137665.0</v>
      </c>
      <c r="B656" s="1">
        <v>481.0</v>
      </c>
      <c r="C656" s="1">
        <v>4.0</v>
      </c>
      <c r="D656" s="1" t="s">
        <v>126</v>
      </c>
      <c r="E656" s="1">
        <v>31.0</v>
      </c>
      <c r="F656" s="7" t="str">
        <f>vlookup(E656,Teams!A:B,2,false)</f>
        <v>Naperville North</v>
      </c>
      <c r="G656" s="1" t="b">
        <v>1</v>
      </c>
      <c r="H656" s="1" t="b">
        <v>0</v>
      </c>
      <c r="I656" s="1">
        <v>16.0</v>
      </c>
      <c r="J656" s="7" t="str">
        <f>vlookup(I656,Cats!$A:$B,2,false)</f>
        <v>E</v>
      </c>
    </row>
    <row r="657">
      <c r="A657" s="1">
        <v>137666.0</v>
      </c>
      <c r="B657" s="1">
        <v>481.0</v>
      </c>
      <c r="C657" s="1">
        <v>-4.0</v>
      </c>
      <c r="D657" s="1" t="s">
        <v>125</v>
      </c>
      <c r="E657" s="1">
        <v>47.0</v>
      </c>
      <c r="F657" s="7" t="str">
        <f>vlookup(E657,Teams!A:B,2,false)</f>
        <v>Westminster</v>
      </c>
      <c r="G657" s="1" t="b">
        <v>0</v>
      </c>
      <c r="H657" s="1" t="b">
        <v>0</v>
      </c>
      <c r="I657" s="1">
        <v>16.0</v>
      </c>
      <c r="J657" s="7" t="str">
        <f>vlookup(I657,Cats!$A:$B,2,false)</f>
        <v>E</v>
      </c>
    </row>
    <row r="658">
      <c r="A658" s="1">
        <v>137667.0</v>
      </c>
      <c r="B658" s="1">
        <v>481.0</v>
      </c>
      <c r="C658" s="1">
        <v>0.0</v>
      </c>
      <c r="D658" s="1" t="s">
        <v>32</v>
      </c>
      <c r="E658" s="1">
        <v>31.0</v>
      </c>
      <c r="F658" s="7" t="str">
        <f>vlookup(E658,Teams!A:B,2,false)</f>
        <v>Naperville North</v>
      </c>
      <c r="G658" s="1" t="b">
        <v>1</v>
      </c>
      <c r="H658" s="1" t="b">
        <v>1</v>
      </c>
      <c r="I658" s="1">
        <v>17.0</v>
      </c>
      <c r="J658" s="7" t="str">
        <f>vlookup(I658,Cats!$A:$B,2,false)</f>
        <v>B</v>
      </c>
    </row>
    <row r="659">
      <c r="A659" s="1">
        <v>137668.0</v>
      </c>
      <c r="B659" s="1">
        <v>481.0</v>
      </c>
      <c r="C659" s="1">
        <v>14.0</v>
      </c>
      <c r="D659" s="1" t="s">
        <v>125</v>
      </c>
      <c r="E659" s="1">
        <v>47.0</v>
      </c>
      <c r="F659" s="7" t="str">
        <f>vlookup(E659,Teams!A:B,2,false)</f>
        <v>Westminster</v>
      </c>
      <c r="G659" s="1" t="b">
        <v>0</v>
      </c>
      <c r="H659" s="1" t="b">
        <v>0</v>
      </c>
      <c r="I659" s="1">
        <v>17.0</v>
      </c>
      <c r="J659" s="7" t="str">
        <f>vlookup(I659,Cats!$A:$B,2,false)</f>
        <v>B</v>
      </c>
    </row>
    <row r="660">
      <c r="A660" s="1">
        <v>137669.0</v>
      </c>
      <c r="B660" s="1">
        <v>481.0</v>
      </c>
      <c r="C660" s="1">
        <v>14.0</v>
      </c>
      <c r="D660" s="1" t="s">
        <v>126</v>
      </c>
      <c r="E660" s="1">
        <v>31.0</v>
      </c>
      <c r="F660" s="7" t="str">
        <f>vlookup(E660,Teams!A:B,2,false)</f>
        <v>Naperville North</v>
      </c>
      <c r="G660" s="1" t="b">
        <v>1</v>
      </c>
      <c r="H660" s="1" t="b">
        <v>0</v>
      </c>
      <c r="I660" s="1">
        <v>18.0</v>
      </c>
      <c r="J660" s="7" t="str">
        <f>vlookup(I660,Cats!$A:$B,2,false)</f>
        <v>P</v>
      </c>
    </row>
    <row r="661">
      <c r="A661" s="1">
        <v>137670.0</v>
      </c>
      <c r="B661" s="1">
        <v>481.0</v>
      </c>
      <c r="C661" s="1">
        <v>0.0</v>
      </c>
      <c r="D661" s="1" t="s">
        <v>32</v>
      </c>
      <c r="E661" s="1">
        <v>47.0</v>
      </c>
      <c r="F661" s="7" t="str">
        <f>vlookup(E661,Teams!A:B,2,false)</f>
        <v>Westminster</v>
      </c>
      <c r="G661" s="1" t="b">
        <v>0</v>
      </c>
      <c r="H661" s="1" t="b">
        <v>1</v>
      </c>
      <c r="I661" s="1">
        <v>18.0</v>
      </c>
      <c r="J661" s="7" t="str">
        <f>vlookup(I661,Cats!$A:$B,2,false)</f>
        <v>P</v>
      </c>
    </row>
    <row r="662">
      <c r="A662" s="1">
        <v>137671.0</v>
      </c>
      <c r="B662" s="1">
        <v>481.0</v>
      </c>
      <c r="C662" s="1">
        <v>4.0</v>
      </c>
      <c r="D662" s="1" t="s">
        <v>126</v>
      </c>
      <c r="E662" s="1">
        <v>31.0</v>
      </c>
      <c r="F662" s="7" t="str">
        <f>vlookup(E662,Teams!A:B,2,false)</f>
        <v>Naperville North</v>
      </c>
      <c r="G662" s="1" t="b">
        <v>1</v>
      </c>
      <c r="H662" s="1" t="b">
        <v>0</v>
      </c>
      <c r="I662" s="1">
        <v>19.0</v>
      </c>
      <c r="J662" s="7" t="str">
        <f>vlookup(I662,Cats!$A:$B,2,false)</f>
        <v>X</v>
      </c>
    </row>
    <row r="663">
      <c r="A663" s="1">
        <v>137672.0</v>
      </c>
      <c r="B663" s="1">
        <v>481.0</v>
      </c>
      <c r="C663" s="1">
        <v>0.0</v>
      </c>
      <c r="D663" s="1" t="s">
        <v>32</v>
      </c>
      <c r="E663" s="1">
        <v>47.0</v>
      </c>
      <c r="F663" s="7" t="str">
        <f>vlookup(E663,Teams!A:B,2,false)</f>
        <v>Westminster</v>
      </c>
      <c r="G663" s="1" t="b">
        <v>0</v>
      </c>
      <c r="H663" s="1" t="b">
        <v>1</v>
      </c>
      <c r="I663" s="1">
        <v>19.0</v>
      </c>
      <c r="J663" s="7" t="str">
        <f>vlookup(I663,Cats!$A:$B,2,false)</f>
        <v>X</v>
      </c>
    </row>
    <row r="664">
      <c r="A664" s="1">
        <v>137673.0</v>
      </c>
      <c r="B664" s="1">
        <v>481.0</v>
      </c>
      <c r="C664" s="1">
        <v>0.0</v>
      </c>
      <c r="D664" s="1" t="s">
        <v>127</v>
      </c>
      <c r="E664" s="1">
        <v>31.0</v>
      </c>
      <c r="F664" s="7" t="str">
        <f>vlookup(E664,Teams!A:B,2,false)</f>
        <v>Naperville North</v>
      </c>
      <c r="G664" s="1" t="b">
        <v>1</v>
      </c>
      <c r="H664" s="1" t="b">
        <v>0</v>
      </c>
      <c r="I664" s="1">
        <v>20.0</v>
      </c>
      <c r="J664" s="7" t="str">
        <f>vlookup(I664,Cats!$A:$B,2,false)</f>
        <v>M</v>
      </c>
    </row>
    <row r="665">
      <c r="A665" s="1">
        <v>137674.0</v>
      </c>
      <c r="B665" s="1">
        <v>481.0</v>
      </c>
      <c r="C665" s="1">
        <v>0.0</v>
      </c>
      <c r="D665" s="1" t="s">
        <v>125</v>
      </c>
      <c r="E665" s="1">
        <v>47.0</v>
      </c>
      <c r="F665" s="7" t="str">
        <f>vlookup(E665,Teams!A:B,2,false)</f>
        <v>Westminster</v>
      </c>
      <c r="G665" s="1" t="b">
        <v>0</v>
      </c>
      <c r="H665" s="1" t="b">
        <v>0</v>
      </c>
      <c r="I665" s="1">
        <v>20.0</v>
      </c>
      <c r="J665" s="7" t="str">
        <f>vlookup(I665,Cats!$A:$B,2,false)</f>
        <v>M</v>
      </c>
    </row>
    <row r="666">
      <c r="A666" s="1">
        <v>137675.0</v>
      </c>
      <c r="B666" s="1">
        <v>481.0</v>
      </c>
      <c r="C666" s="1">
        <v>0.0</v>
      </c>
      <c r="D666" s="1" t="s">
        <v>32</v>
      </c>
      <c r="E666" s="1">
        <v>31.0</v>
      </c>
      <c r="F666" s="7" t="str">
        <f>vlookup(E666,Teams!A:B,2,false)</f>
        <v>Naperville North</v>
      </c>
      <c r="G666" s="1" t="b">
        <v>1</v>
      </c>
      <c r="H666" s="1" t="b">
        <v>1</v>
      </c>
      <c r="I666" s="1">
        <v>21.0</v>
      </c>
      <c r="J666" s="7" t="str">
        <f>vlookup(I666,Cats!$A:$B,2,false)</f>
        <v>C</v>
      </c>
    </row>
    <row r="667">
      <c r="A667" s="1">
        <v>137676.0</v>
      </c>
      <c r="B667" s="1">
        <v>481.0</v>
      </c>
      <c r="C667" s="1">
        <v>4.0</v>
      </c>
      <c r="D667" s="1" t="s">
        <v>125</v>
      </c>
      <c r="E667" s="1">
        <v>47.0</v>
      </c>
      <c r="F667" s="7" t="str">
        <f>vlookup(E667,Teams!A:B,2,false)</f>
        <v>Westminster</v>
      </c>
      <c r="G667" s="1" t="b">
        <v>0</v>
      </c>
      <c r="H667" s="1" t="b">
        <v>0</v>
      </c>
      <c r="I667" s="1">
        <v>21.0</v>
      </c>
      <c r="J667" s="7" t="str">
        <f>vlookup(I667,Cats!$A:$B,2,false)</f>
        <v>C</v>
      </c>
    </row>
    <row r="668">
      <c r="A668" s="1">
        <v>137677.0</v>
      </c>
      <c r="B668" s="1">
        <v>481.0</v>
      </c>
      <c r="C668" s="1">
        <v>4.0</v>
      </c>
      <c r="D668" s="1" t="s">
        <v>127</v>
      </c>
      <c r="E668" s="1">
        <v>31.0</v>
      </c>
      <c r="F668" s="7" t="str">
        <f>vlookup(E668,Teams!A:B,2,false)</f>
        <v>Naperville North</v>
      </c>
      <c r="G668" s="1" t="b">
        <v>1</v>
      </c>
      <c r="H668" s="1" t="b">
        <v>0</v>
      </c>
      <c r="I668" s="1">
        <v>22.0</v>
      </c>
      <c r="J668" s="7" t="str">
        <f>vlookup(I668,Cats!$A:$B,2,false)</f>
        <v>E</v>
      </c>
    </row>
    <row r="669">
      <c r="A669" s="1">
        <v>137678.0</v>
      </c>
      <c r="B669" s="1">
        <v>481.0</v>
      </c>
      <c r="C669" s="1">
        <v>0.0</v>
      </c>
      <c r="D669" s="1" t="s">
        <v>125</v>
      </c>
      <c r="E669" s="1">
        <v>47.0</v>
      </c>
      <c r="F669" s="7" t="str">
        <f>vlookup(E669,Teams!A:B,2,false)</f>
        <v>Westminster</v>
      </c>
      <c r="G669" s="1" t="b">
        <v>0</v>
      </c>
      <c r="H669" s="1" t="b">
        <v>0</v>
      </c>
      <c r="I669" s="1">
        <v>22.0</v>
      </c>
      <c r="J669" s="7" t="str">
        <f>vlookup(I669,Cats!$A:$B,2,false)</f>
        <v>E</v>
      </c>
    </row>
    <row r="670">
      <c r="A670" s="1">
        <v>137679.0</v>
      </c>
      <c r="B670" s="1">
        <v>481.0</v>
      </c>
      <c r="C670" s="1">
        <v>0.0</v>
      </c>
      <c r="D670" s="1" t="s">
        <v>32</v>
      </c>
      <c r="E670" s="1">
        <v>31.0</v>
      </c>
      <c r="F670" s="7" t="str">
        <f>vlookup(E670,Teams!A:B,2,false)</f>
        <v>Naperville North</v>
      </c>
      <c r="G670" s="1" t="b">
        <v>1</v>
      </c>
      <c r="H670" s="1" t="b">
        <v>1</v>
      </c>
      <c r="I670" s="1">
        <v>23.0</v>
      </c>
      <c r="J670" s="7" t="str">
        <f>vlookup(I670,Cats!$A:$B,2,false)</f>
        <v>B</v>
      </c>
    </row>
    <row r="671">
      <c r="A671" s="1">
        <v>137680.0</v>
      </c>
      <c r="B671" s="1">
        <v>481.0</v>
      </c>
      <c r="C671" s="1">
        <v>4.0</v>
      </c>
      <c r="D671" s="1" t="s">
        <v>125</v>
      </c>
      <c r="E671" s="1">
        <v>47.0</v>
      </c>
      <c r="F671" s="7" t="str">
        <f>vlookup(E671,Teams!A:B,2,false)</f>
        <v>Westminster</v>
      </c>
      <c r="G671" s="1" t="b">
        <v>0</v>
      </c>
      <c r="H671" s="1" t="b">
        <v>0</v>
      </c>
      <c r="I671" s="1">
        <v>23.0</v>
      </c>
      <c r="J671" s="7" t="str">
        <f>vlookup(I671,Cats!$A:$B,2,false)</f>
        <v>B</v>
      </c>
    </row>
    <row r="672">
      <c r="A672" s="1">
        <v>137681.0</v>
      </c>
      <c r="B672" s="1">
        <v>481.0</v>
      </c>
      <c r="C672" s="1">
        <v>0.0</v>
      </c>
      <c r="D672" s="1" t="s">
        <v>32</v>
      </c>
      <c r="E672" s="1">
        <v>31.0</v>
      </c>
      <c r="F672" s="7" t="str">
        <f>vlookup(E672,Teams!A:B,2,false)</f>
        <v>Naperville North</v>
      </c>
      <c r="G672" s="1" t="b">
        <v>1</v>
      </c>
      <c r="H672" s="1" t="b">
        <v>1</v>
      </c>
      <c r="I672" s="1">
        <v>24.0</v>
      </c>
      <c r="J672" s="7" t="str">
        <f>vlookup(I672,Cats!$A:$B,2,false)</f>
        <v>P</v>
      </c>
    </row>
    <row r="673">
      <c r="A673" s="1">
        <v>137682.0</v>
      </c>
      <c r="B673" s="1">
        <v>481.0</v>
      </c>
      <c r="C673" s="1">
        <v>14.0</v>
      </c>
      <c r="D673" s="1" t="s">
        <v>128</v>
      </c>
      <c r="E673" s="1">
        <v>47.0</v>
      </c>
      <c r="F673" s="7" t="str">
        <f>vlookup(E673,Teams!A:B,2,false)</f>
        <v>Westminster</v>
      </c>
      <c r="G673" s="1" t="b">
        <v>0</v>
      </c>
      <c r="H673" s="1" t="b">
        <v>0</v>
      </c>
      <c r="I673" s="1">
        <v>24.0</v>
      </c>
      <c r="J673" s="7" t="str">
        <f>vlookup(I673,Cats!$A:$B,2,false)</f>
        <v>P</v>
      </c>
    </row>
    <row r="674">
      <c r="A674" s="1">
        <v>137683.0</v>
      </c>
      <c r="B674" s="1">
        <v>482.0</v>
      </c>
      <c r="C674" s="1">
        <v>0.0</v>
      </c>
      <c r="D674" s="1" t="s">
        <v>32</v>
      </c>
      <c r="E674" s="1">
        <v>11.0</v>
      </c>
      <c r="F674" s="7" t="str">
        <f>vlookup(E674,Teams!A:B,2,false)</f>
        <v>Cupertino</v>
      </c>
      <c r="G674" s="1" t="b">
        <v>1</v>
      </c>
      <c r="H674" s="1" t="b">
        <v>1</v>
      </c>
      <c r="I674" s="1">
        <v>1.0</v>
      </c>
      <c r="J674" s="7" t="str">
        <f>vlookup(I674,Cats!$A:$B,2,false)</f>
        <v>X</v>
      </c>
    </row>
    <row r="675">
      <c r="A675" s="1">
        <v>137684.0</v>
      </c>
      <c r="B675" s="1">
        <v>482.0</v>
      </c>
      <c r="C675" s="1">
        <v>14.0</v>
      </c>
      <c r="D675" s="1" t="s">
        <v>130</v>
      </c>
      <c r="E675" s="1">
        <v>42.0</v>
      </c>
      <c r="F675" s="7" t="str">
        <f>vlookup(E675,Teams!A:B,2,false)</f>
        <v>Tesla STEM</v>
      </c>
      <c r="G675" s="1" t="b">
        <v>0</v>
      </c>
      <c r="H675" s="1" t="b">
        <v>0</v>
      </c>
      <c r="I675" s="1">
        <v>1.0</v>
      </c>
      <c r="J675" s="7" t="str">
        <f>vlookup(I675,Cats!$A:$B,2,false)</f>
        <v>X</v>
      </c>
    </row>
    <row r="676">
      <c r="A676" s="1">
        <v>137685.0</v>
      </c>
      <c r="B676" s="1">
        <v>482.0</v>
      </c>
      <c r="C676" s="1">
        <v>14.0</v>
      </c>
      <c r="D676" s="1" t="s">
        <v>131</v>
      </c>
      <c r="E676" s="1">
        <v>11.0</v>
      </c>
      <c r="F676" s="7" t="str">
        <f>vlookup(E676,Teams!A:B,2,false)</f>
        <v>Cupertino</v>
      </c>
      <c r="G676" s="1" t="b">
        <v>1</v>
      </c>
      <c r="H676" s="1" t="b">
        <v>0</v>
      </c>
      <c r="I676" s="1">
        <v>2.0</v>
      </c>
      <c r="J676" s="7" t="str">
        <f>vlookup(I676,Cats!$A:$B,2,false)</f>
        <v>M</v>
      </c>
    </row>
    <row r="677">
      <c r="A677" s="1">
        <v>137686.0</v>
      </c>
      <c r="B677" s="1">
        <v>482.0</v>
      </c>
      <c r="C677" s="1">
        <v>0.0</v>
      </c>
      <c r="D677" s="1" t="s">
        <v>32</v>
      </c>
      <c r="E677" s="1">
        <v>42.0</v>
      </c>
      <c r="F677" s="7" t="str">
        <f>vlookup(E677,Teams!A:B,2,false)</f>
        <v>Tesla STEM</v>
      </c>
      <c r="G677" s="1" t="b">
        <v>0</v>
      </c>
      <c r="H677" s="1" t="b">
        <v>1</v>
      </c>
      <c r="I677" s="1">
        <v>2.0</v>
      </c>
      <c r="J677" s="7" t="str">
        <f>vlookup(I677,Cats!$A:$B,2,false)</f>
        <v>M</v>
      </c>
    </row>
    <row r="678">
      <c r="A678" s="1">
        <v>137687.0</v>
      </c>
      <c r="B678" s="1">
        <v>482.0</v>
      </c>
      <c r="C678" s="1">
        <v>4.0</v>
      </c>
      <c r="D678" s="1" t="s">
        <v>131</v>
      </c>
      <c r="E678" s="1">
        <v>11.0</v>
      </c>
      <c r="F678" s="7" t="str">
        <f>vlookup(E678,Teams!A:B,2,false)</f>
        <v>Cupertino</v>
      </c>
      <c r="G678" s="1" t="b">
        <v>1</v>
      </c>
      <c r="H678" s="1" t="b">
        <v>0</v>
      </c>
      <c r="I678" s="1">
        <v>3.0</v>
      </c>
      <c r="J678" s="7" t="str">
        <f>vlookup(I678,Cats!$A:$B,2,false)</f>
        <v>C</v>
      </c>
    </row>
    <row r="679">
      <c r="A679" s="1">
        <v>137688.0</v>
      </c>
      <c r="B679" s="1">
        <v>482.0</v>
      </c>
      <c r="C679" s="1">
        <v>0.0</v>
      </c>
      <c r="D679" s="1" t="s">
        <v>32</v>
      </c>
      <c r="E679" s="1">
        <v>42.0</v>
      </c>
      <c r="F679" s="7" t="str">
        <f>vlookup(E679,Teams!A:B,2,false)</f>
        <v>Tesla STEM</v>
      </c>
      <c r="G679" s="1" t="b">
        <v>0</v>
      </c>
      <c r="H679" s="1" t="b">
        <v>1</v>
      </c>
      <c r="I679" s="1">
        <v>3.0</v>
      </c>
      <c r="J679" s="7" t="str">
        <f>vlookup(I679,Cats!$A:$B,2,false)</f>
        <v>C</v>
      </c>
    </row>
    <row r="680">
      <c r="A680" s="1">
        <v>137689.0</v>
      </c>
      <c r="B680" s="1">
        <v>482.0</v>
      </c>
      <c r="C680" s="1">
        <v>4.0</v>
      </c>
      <c r="D680" s="1" t="s">
        <v>132</v>
      </c>
      <c r="E680" s="1">
        <v>11.0</v>
      </c>
      <c r="F680" s="7" t="str">
        <f>vlookup(E680,Teams!A:B,2,false)</f>
        <v>Cupertino</v>
      </c>
      <c r="G680" s="1" t="b">
        <v>1</v>
      </c>
      <c r="H680" s="1" t="b">
        <v>0</v>
      </c>
      <c r="I680" s="1">
        <v>4.0</v>
      </c>
      <c r="J680" s="7" t="str">
        <f>vlookup(I680,Cats!$A:$B,2,false)</f>
        <v>E</v>
      </c>
    </row>
    <row r="681">
      <c r="A681" s="1">
        <v>137690.0</v>
      </c>
      <c r="B681" s="1">
        <v>482.0</v>
      </c>
      <c r="C681" s="1">
        <v>0.0</v>
      </c>
      <c r="D681" s="1" t="s">
        <v>130</v>
      </c>
      <c r="E681" s="1">
        <v>42.0</v>
      </c>
      <c r="F681" s="7" t="str">
        <f>vlookup(E681,Teams!A:B,2,false)</f>
        <v>Tesla STEM</v>
      </c>
      <c r="G681" s="1" t="b">
        <v>0</v>
      </c>
      <c r="H681" s="1" t="b">
        <v>0</v>
      </c>
      <c r="I681" s="1">
        <v>4.0</v>
      </c>
      <c r="J681" s="7" t="str">
        <f>vlookup(I681,Cats!$A:$B,2,false)</f>
        <v>E</v>
      </c>
    </row>
    <row r="682">
      <c r="A682" s="1">
        <v>137691.0</v>
      </c>
      <c r="B682" s="1">
        <v>482.0</v>
      </c>
      <c r="C682" s="1">
        <v>14.0</v>
      </c>
      <c r="D682" s="1" t="s">
        <v>132</v>
      </c>
      <c r="E682" s="1">
        <v>11.0</v>
      </c>
      <c r="F682" s="7" t="str">
        <f>vlookup(E682,Teams!A:B,2,false)</f>
        <v>Cupertino</v>
      </c>
      <c r="G682" s="1" t="b">
        <v>1</v>
      </c>
      <c r="H682" s="1" t="b">
        <v>0</v>
      </c>
      <c r="I682" s="1">
        <v>5.0</v>
      </c>
      <c r="J682" s="7" t="str">
        <f>vlookup(I682,Cats!$A:$B,2,false)</f>
        <v>B</v>
      </c>
    </row>
    <row r="683">
      <c r="A683" s="1">
        <v>137692.0</v>
      </c>
      <c r="B683" s="1">
        <v>482.0</v>
      </c>
      <c r="C683" s="1">
        <v>0.0</v>
      </c>
      <c r="D683" s="1" t="s">
        <v>32</v>
      </c>
      <c r="E683" s="1">
        <v>42.0</v>
      </c>
      <c r="F683" s="7" t="str">
        <f>vlookup(E683,Teams!A:B,2,false)</f>
        <v>Tesla STEM</v>
      </c>
      <c r="G683" s="1" t="b">
        <v>0</v>
      </c>
      <c r="H683" s="1" t="b">
        <v>1</v>
      </c>
      <c r="I683" s="1">
        <v>5.0</v>
      </c>
      <c r="J683" s="7" t="str">
        <f>vlookup(I683,Cats!$A:$B,2,false)</f>
        <v>B</v>
      </c>
    </row>
    <row r="684">
      <c r="A684" s="1">
        <v>137693.0</v>
      </c>
      <c r="B684" s="1">
        <v>482.0</v>
      </c>
      <c r="C684" s="1">
        <v>4.0</v>
      </c>
      <c r="D684" s="1" t="s">
        <v>132</v>
      </c>
      <c r="E684" s="1">
        <v>11.0</v>
      </c>
      <c r="F684" s="7" t="str">
        <f>vlookup(E684,Teams!A:B,2,false)</f>
        <v>Cupertino</v>
      </c>
      <c r="G684" s="1" t="b">
        <v>1</v>
      </c>
      <c r="H684" s="1" t="b">
        <v>0</v>
      </c>
      <c r="I684" s="1">
        <v>6.0</v>
      </c>
      <c r="J684" s="7" t="str">
        <f>vlookup(I684,Cats!$A:$B,2,false)</f>
        <v>P</v>
      </c>
    </row>
    <row r="685">
      <c r="A685" s="1">
        <v>137694.0</v>
      </c>
      <c r="B685" s="1">
        <v>482.0</v>
      </c>
      <c r="C685" s="1">
        <v>0.0</v>
      </c>
      <c r="D685" s="1" t="s">
        <v>133</v>
      </c>
      <c r="E685" s="1">
        <v>42.0</v>
      </c>
      <c r="F685" s="7" t="str">
        <f>vlookup(E685,Teams!A:B,2,false)</f>
        <v>Tesla STEM</v>
      </c>
      <c r="G685" s="1" t="b">
        <v>0</v>
      </c>
      <c r="H685" s="1" t="b">
        <v>0</v>
      </c>
      <c r="I685" s="1">
        <v>6.0</v>
      </c>
      <c r="J685" s="7" t="str">
        <f>vlookup(I685,Cats!$A:$B,2,false)</f>
        <v>P</v>
      </c>
    </row>
    <row r="686">
      <c r="A686" s="1">
        <v>137695.0</v>
      </c>
      <c r="B686" s="1">
        <v>482.0</v>
      </c>
      <c r="C686" s="1">
        <v>4.0</v>
      </c>
      <c r="D686" s="1" t="s">
        <v>131</v>
      </c>
      <c r="E686" s="1">
        <v>11.0</v>
      </c>
      <c r="F686" s="7" t="str">
        <f>vlookup(E686,Teams!A:B,2,false)</f>
        <v>Cupertino</v>
      </c>
      <c r="G686" s="1" t="b">
        <v>1</v>
      </c>
      <c r="H686" s="1" t="b">
        <v>0</v>
      </c>
      <c r="I686" s="1">
        <v>7.0</v>
      </c>
      <c r="J686" s="7" t="str">
        <f>vlookup(I686,Cats!$A:$B,2,false)</f>
        <v>X</v>
      </c>
    </row>
    <row r="687">
      <c r="A687" s="1">
        <v>137696.0</v>
      </c>
      <c r="B687" s="1">
        <v>482.0</v>
      </c>
      <c r="C687" s="1">
        <v>0.0</v>
      </c>
      <c r="D687" s="1" t="s">
        <v>32</v>
      </c>
      <c r="E687" s="1">
        <v>42.0</v>
      </c>
      <c r="F687" s="7" t="str">
        <f>vlookup(E687,Teams!A:B,2,false)</f>
        <v>Tesla STEM</v>
      </c>
      <c r="G687" s="1" t="b">
        <v>0</v>
      </c>
      <c r="H687" s="1" t="b">
        <v>1</v>
      </c>
      <c r="I687" s="1">
        <v>7.0</v>
      </c>
      <c r="J687" s="7" t="str">
        <f>vlookup(I687,Cats!$A:$B,2,false)</f>
        <v>X</v>
      </c>
    </row>
    <row r="688">
      <c r="A688" s="1">
        <v>137697.0</v>
      </c>
      <c r="B688" s="1">
        <v>482.0</v>
      </c>
      <c r="C688" s="1">
        <v>14.0</v>
      </c>
      <c r="D688" s="1" t="s">
        <v>131</v>
      </c>
      <c r="E688" s="1">
        <v>11.0</v>
      </c>
      <c r="F688" s="7" t="str">
        <f>vlookup(E688,Teams!A:B,2,false)</f>
        <v>Cupertino</v>
      </c>
      <c r="G688" s="1" t="b">
        <v>1</v>
      </c>
      <c r="H688" s="1" t="b">
        <v>0</v>
      </c>
      <c r="I688" s="1">
        <v>8.0</v>
      </c>
      <c r="J688" s="7" t="str">
        <f>vlookup(I688,Cats!$A:$B,2,false)</f>
        <v>M</v>
      </c>
    </row>
    <row r="689">
      <c r="A689" s="1">
        <v>137698.0</v>
      </c>
      <c r="B689" s="1">
        <v>482.0</v>
      </c>
      <c r="C689" s="1">
        <v>0.0</v>
      </c>
      <c r="D689" s="1" t="s">
        <v>32</v>
      </c>
      <c r="E689" s="1">
        <v>42.0</v>
      </c>
      <c r="F689" s="7" t="str">
        <f>vlookup(E689,Teams!A:B,2,false)</f>
        <v>Tesla STEM</v>
      </c>
      <c r="G689" s="1" t="b">
        <v>0</v>
      </c>
      <c r="H689" s="1" t="b">
        <v>1</v>
      </c>
      <c r="I689" s="1">
        <v>8.0</v>
      </c>
      <c r="J689" s="7" t="str">
        <f>vlookup(I689,Cats!$A:$B,2,false)</f>
        <v>M</v>
      </c>
    </row>
    <row r="690">
      <c r="A690" s="1">
        <v>137699.0</v>
      </c>
      <c r="B690" s="1">
        <v>482.0</v>
      </c>
      <c r="C690" s="1">
        <v>0.0</v>
      </c>
      <c r="D690" s="1" t="s">
        <v>32</v>
      </c>
      <c r="E690" s="1">
        <v>11.0</v>
      </c>
      <c r="F690" s="7" t="str">
        <f>vlookup(E690,Teams!A:B,2,false)</f>
        <v>Cupertino</v>
      </c>
      <c r="G690" s="1" t="b">
        <v>1</v>
      </c>
      <c r="H690" s="1" t="b">
        <v>1</v>
      </c>
      <c r="I690" s="1">
        <v>9.0</v>
      </c>
      <c r="J690" s="7" t="str">
        <f>vlookup(I690,Cats!$A:$B,2,false)</f>
        <v>C</v>
      </c>
    </row>
    <row r="691">
      <c r="A691" s="1">
        <v>137700.0</v>
      </c>
      <c r="B691" s="1">
        <v>482.0</v>
      </c>
      <c r="C691" s="1">
        <v>14.0</v>
      </c>
      <c r="D691" s="1" t="s">
        <v>134</v>
      </c>
      <c r="E691" s="1">
        <v>42.0</v>
      </c>
      <c r="F691" s="7" t="str">
        <f>vlookup(E691,Teams!A:B,2,false)</f>
        <v>Tesla STEM</v>
      </c>
      <c r="G691" s="1" t="b">
        <v>0</v>
      </c>
      <c r="H691" s="1" t="b">
        <v>0</v>
      </c>
      <c r="I691" s="1">
        <v>9.0</v>
      </c>
      <c r="J691" s="7" t="str">
        <f>vlookup(I691,Cats!$A:$B,2,false)</f>
        <v>C</v>
      </c>
    </row>
    <row r="692">
      <c r="A692" s="1">
        <v>137701.0</v>
      </c>
      <c r="B692" s="1">
        <v>482.0</v>
      </c>
      <c r="C692" s="1">
        <v>0.0</v>
      </c>
      <c r="D692" s="1" t="s">
        <v>132</v>
      </c>
      <c r="E692" s="1">
        <v>11.0</v>
      </c>
      <c r="F692" s="7" t="str">
        <f>vlookup(E692,Teams!A:B,2,false)</f>
        <v>Cupertino</v>
      </c>
      <c r="G692" s="1" t="b">
        <v>1</v>
      </c>
      <c r="H692" s="1" t="b">
        <v>0</v>
      </c>
      <c r="I692" s="1">
        <v>10.0</v>
      </c>
      <c r="J692" s="7" t="str">
        <f>vlookup(I692,Cats!$A:$B,2,false)</f>
        <v>E</v>
      </c>
    </row>
    <row r="693">
      <c r="A693" s="1">
        <v>137702.0</v>
      </c>
      <c r="B693" s="1">
        <v>482.0</v>
      </c>
      <c r="C693" s="1">
        <v>0.0</v>
      </c>
      <c r="D693" s="1" t="s">
        <v>130</v>
      </c>
      <c r="E693" s="1">
        <v>42.0</v>
      </c>
      <c r="F693" s="7" t="str">
        <f>vlookup(E693,Teams!A:B,2,false)</f>
        <v>Tesla STEM</v>
      </c>
      <c r="G693" s="1" t="b">
        <v>0</v>
      </c>
      <c r="H693" s="1" t="b">
        <v>0</v>
      </c>
      <c r="I693" s="1">
        <v>10.0</v>
      </c>
      <c r="J693" s="7" t="str">
        <f>vlookup(I693,Cats!$A:$B,2,false)</f>
        <v>E</v>
      </c>
    </row>
    <row r="694">
      <c r="A694" s="1">
        <v>137703.0</v>
      </c>
      <c r="B694" s="1">
        <v>482.0</v>
      </c>
      <c r="C694" s="1">
        <v>14.0</v>
      </c>
      <c r="D694" s="1" t="s">
        <v>132</v>
      </c>
      <c r="E694" s="1">
        <v>11.0</v>
      </c>
      <c r="F694" s="7" t="str">
        <f>vlookup(E694,Teams!A:B,2,false)</f>
        <v>Cupertino</v>
      </c>
      <c r="G694" s="1" t="b">
        <v>1</v>
      </c>
      <c r="H694" s="1" t="b">
        <v>0</v>
      </c>
      <c r="I694" s="1">
        <v>11.0</v>
      </c>
      <c r="J694" s="7" t="str">
        <f>vlookup(I694,Cats!$A:$B,2,false)</f>
        <v>B</v>
      </c>
    </row>
    <row r="695">
      <c r="A695" s="1">
        <v>137704.0</v>
      </c>
      <c r="B695" s="1">
        <v>482.0</v>
      </c>
      <c r="C695" s="1">
        <v>0.0</v>
      </c>
      <c r="D695" s="1" t="s">
        <v>32</v>
      </c>
      <c r="E695" s="1">
        <v>42.0</v>
      </c>
      <c r="F695" s="7" t="str">
        <f>vlookup(E695,Teams!A:B,2,false)</f>
        <v>Tesla STEM</v>
      </c>
      <c r="G695" s="1" t="b">
        <v>0</v>
      </c>
      <c r="H695" s="1" t="b">
        <v>1</v>
      </c>
      <c r="I695" s="1">
        <v>11.0</v>
      </c>
      <c r="J695" s="7" t="str">
        <f>vlookup(I695,Cats!$A:$B,2,false)</f>
        <v>B</v>
      </c>
    </row>
    <row r="696">
      <c r="A696" s="1">
        <v>137705.0</v>
      </c>
      <c r="B696" s="1">
        <v>482.0</v>
      </c>
      <c r="C696" s="1">
        <v>0.0</v>
      </c>
      <c r="D696" s="1" t="s">
        <v>32</v>
      </c>
      <c r="E696" s="1">
        <v>11.0</v>
      </c>
      <c r="F696" s="7" t="str">
        <f>vlookup(E696,Teams!A:B,2,false)</f>
        <v>Cupertino</v>
      </c>
      <c r="G696" s="1" t="b">
        <v>1</v>
      </c>
      <c r="H696" s="1" t="b">
        <v>1</v>
      </c>
      <c r="I696" s="1">
        <v>12.0</v>
      </c>
      <c r="J696" s="7" t="str">
        <f>vlookup(I696,Cats!$A:$B,2,false)</f>
        <v>P</v>
      </c>
    </row>
    <row r="697">
      <c r="A697" s="1">
        <v>137706.0</v>
      </c>
      <c r="B697" s="1">
        <v>482.0</v>
      </c>
      <c r="C697" s="1">
        <v>14.0</v>
      </c>
      <c r="D697" s="1" t="s">
        <v>134</v>
      </c>
      <c r="E697" s="1">
        <v>42.0</v>
      </c>
      <c r="F697" s="7" t="str">
        <f>vlookup(E697,Teams!A:B,2,false)</f>
        <v>Tesla STEM</v>
      </c>
      <c r="G697" s="1" t="b">
        <v>0</v>
      </c>
      <c r="H697" s="1" t="b">
        <v>0</v>
      </c>
      <c r="I697" s="1">
        <v>12.0</v>
      </c>
      <c r="J697" s="7" t="str">
        <f>vlookup(I697,Cats!$A:$B,2,false)</f>
        <v>P</v>
      </c>
    </row>
    <row r="698">
      <c r="A698" s="1">
        <v>137707.0</v>
      </c>
      <c r="B698" s="1">
        <v>482.0</v>
      </c>
      <c r="C698" s="1">
        <v>0.0</v>
      </c>
      <c r="D698" s="1" t="s">
        <v>32</v>
      </c>
      <c r="E698" s="1">
        <v>11.0</v>
      </c>
      <c r="F698" s="7" t="str">
        <f>vlookup(E698,Teams!A:B,2,false)</f>
        <v>Cupertino</v>
      </c>
      <c r="G698" s="1" t="b">
        <v>1</v>
      </c>
      <c r="H698" s="1" t="b">
        <v>1</v>
      </c>
      <c r="I698" s="1">
        <v>13.0</v>
      </c>
      <c r="J698" s="7" t="str">
        <f>vlookup(I698,Cats!$A:$B,2,false)</f>
        <v>X</v>
      </c>
    </row>
    <row r="699">
      <c r="A699" s="1">
        <v>137708.0</v>
      </c>
      <c r="B699" s="1">
        <v>482.0</v>
      </c>
      <c r="C699" s="1">
        <v>14.0</v>
      </c>
      <c r="D699" s="1" t="s">
        <v>135</v>
      </c>
      <c r="E699" s="1">
        <v>42.0</v>
      </c>
      <c r="F699" s="7" t="str">
        <f>vlookup(E699,Teams!A:B,2,false)</f>
        <v>Tesla STEM</v>
      </c>
      <c r="G699" s="1" t="b">
        <v>0</v>
      </c>
      <c r="H699" s="1" t="b">
        <v>0</v>
      </c>
      <c r="I699" s="1">
        <v>13.0</v>
      </c>
      <c r="J699" s="7" t="str">
        <f>vlookup(I699,Cats!$A:$B,2,false)</f>
        <v>X</v>
      </c>
    </row>
    <row r="700">
      <c r="A700" s="1">
        <v>137709.0</v>
      </c>
      <c r="B700" s="1">
        <v>482.0</v>
      </c>
      <c r="C700" s="1">
        <v>0.0</v>
      </c>
      <c r="D700" s="1" t="s">
        <v>131</v>
      </c>
      <c r="E700" s="1">
        <v>11.0</v>
      </c>
      <c r="F700" s="7" t="str">
        <f>vlookup(E700,Teams!A:B,2,false)</f>
        <v>Cupertino</v>
      </c>
      <c r="G700" s="1" t="b">
        <v>1</v>
      </c>
      <c r="H700" s="1" t="b">
        <v>0</v>
      </c>
      <c r="I700" s="1">
        <v>14.0</v>
      </c>
      <c r="J700" s="7" t="str">
        <f>vlookup(I700,Cats!$A:$B,2,false)</f>
        <v>M</v>
      </c>
    </row>
    <row r="701">
      <c r="A701" s="1">
        <v>137710.0</v>
      </c>
      <c r="B701" s="1">
        <v>482.0</v>
      </c>
      <c r="C701" s="1">
        <v>14.0</v>
      </c>
      <c r="D701" s="1" t="s">
        <v>133</v>
      </c>
      <c r="E701" s="1">
        <v>42.0</v>
      </c>
      <c r="F701" s="7" t="str">
        <f>vlookup(E701,Teams!A:B,2,false)</f>
        <v>Tesla STEM</v>
      </c>
      <c r="G701" s="1" t="b">
        <v>0</v>
      </c>
      <c r="H701" s="1" t="b">
        <v>0</v>
      </c>
      <c r="I701" s="1">
        <v>14.0</v>
      </c>
      <c r="J701" s="7" t="str">
        <f>vlookup(I701,Cats!$A:$B,2,false)</f>
        <v>M</v>
      </c>
    </row>
    <row r="702">
      <c r="A702" s="1">
        <v>137711.0</v>
      </c>
      <c r="B702" s="1">
        <v>482.0</v>
      </c>
      <c r="C702" s="1">
        <v>4.0</v>
      </c>
      <c r="D702" s="1" t="s">
        <v>136</v>
      </c>
      <c r="E702" s="1">
        <v>11.0</v>
      </c>
      <c r="F702" s="7" t="str">
        <f>vlookup(E702,Teams!A:B,2,false)</f>
        <v>Cupertino</v>
      </c>
      <c r="G702" s="1" t="b">
        <v>1</v>
      </c>
      <c r="H702" s="1" t="b">
        <v>0</v>
      </c>
      <c r="I702" s="1">
        <v>15.0</v>
      </c>
      <c r="J702" s="7" t="str">
        <f>vlookup(I702,Cats!$A:$B,2,false)</f>
        <v>C</v>
      </c>
    </row>
    <row r="703">
      <c r="A703" s="1">
        <v>137712.0</v>
      </c>
      <c r="B703" s="1">
        <v>482.0</v>
      </c>
      <c r="C703" s="1">
        <v>0.0</v>
      </c>
      <c r="D703" s="1" t="s">
        <v>32</v>
      </c>
      <c r="E703" s="1">
        <v>42.0</v>
      </c>
      <c r="F703" s="7" t="str">
        <f>vlookup(E703,Teams!A:B,2,false)</f>
        <v>Tesla STEM</v>
      </c>
      <c r="G703" s="1" t="b">
        <v>0</v>
      </c>
      <c r="H703" s="1" t="b">
        <v>1</v>
      </c>
      <c r="I703" s="1">
        <v>15.0</v>
      </c>
      <c r="J703" s="7" t="str">
        <f>vlookup(I703,Cats!$A:$B,2,false)</f>
        <v>C</v>
      </c>
    </row>
    <row r="704">
      <c r="A704" s="1">
        <v>137713.0</v>
      </c>
      <c r="B704" s="1">
        <v>482.0</v>
      </c>
      <c r="C704" s="1">
        <v>4.0</v>
      </c>
      <c r="D704" s="1" t="s">
        <v>131</v>
      </c>
      <c r="E704" s="1">
        <v>11.0</v>
      </c>
      <c r="F704" s="7" t="str">
        <f>vlookup(E704,Teams!A:B,2,false)</f>
        <v>Cupertino</v>
      </c>
      <c r="G704" s="1" t="b">
        <v>1</v>
      </c>
      <c r="H704" s="1" t="b">
        <v>0</v>
      </c>
      <c r="I704" s="1">
        <v>16.0</v>
      </c>
      <c r="J704" s="7" t="str">
        <f>vlookup(I704,Cats!$A:$B,2,false)</f>
        <v>E</v>
      </c>
    </row>
    <row r="705">
      <c r="A705" s="1">
        <v>137714.0</v>
      </c>
      <c r="B705" s="1">
        <v>482.0</v>
      </c>
      <c r="C705" s="1">
        <v>0.0</v>
      </c>
      <c r="D705" s="1" t="s">
        <v>32</v>
      </c>
      <c r="E705" s="1">
        <v>42.0</v>
      </c>
      <c r="F705" s="7" t="str">
        <f>vlookup(E705,Teams!A:B,2,false)</f>
        <v>Tesla STEM</v>
      </c>
      <c r="G705" s="1" t="b">
        <v>0</v>
      </c>
      <c r="H705" s="1" t="b">
        <v>1</v>
      </c>
      <c r="I705" s="1">
        <v>16.0</v>
      </c>
      <c r="J705" s="7" t="str">
        <f>vlookup(I705,Cats!$A:$B,2,false)</f>
        <v>E</v>
      </c>
    </row>
    <row r="706">
      <c r="A706" s="1">
        <v>137715.0</v>
      </c>
      <c r="B706" s="1">
        <v>482.0</v>
      </c>
      <c r="C706" s="1">
        <v>14.0</v>
      </c>
      <c r="D706" s="1" t="s">
        <v>132</v>
      </c>
      <c r="E706" s="1">
        <v>11.0</v>
      </c>
      <c r="F706" s="7" t="str">
        <f>vlookup(E706,Teams!A:B,2,false)</f>
        <v>Cupertino</v>
      </c>
      <c r="G706" s="1" t="b">
        <v>1</v>
      </c>
      <c r="H706" s="1" t="b">
        <v>0</v>
      </c>
      <c r="I706" s="1">
        <v>17.0</v>
      </c>
      <c r="J706" s="7" t="str">
        <f>vlookup(I706,Cats!$A:$B,2,false)</f>
        <v>B</v>
      </c>
    </row>
    <row r="707">
      <c r="A707" s="1">
        <v>137716.0</v>
      </c>
      <c r="B707" s="1">
        <v>482.0</v>
      </c>
      <c r="C707" s="1">
        <v>0.0</v>
      </c>
      <c r="D707" s="1" t="s">
        <v>32</v>
      </c>
      <c r="E707" s="1">
        <v>42.0</v>
      </c>
      <c r="F707" s="7" t="str">
        <f>vlookup(E707,Teams!A:B,2,false)</f>
        <v>Tesla STEM</v>
      </c>
      <c r="G707" s="1" t="b">
        <v>0</v>
      </c>
      <c r="H707" s="1" t="b">
        <v>1</v>
      </c>
      <c r="I707" s="1">
        <v>17.0</v>
      </c>
      <c r="J707" s="7" t="str">
        <f>vlookup(I707,Cats!$A:$B,2,false)</f>
        <v>B</v>
      </c>
    </row>
    <row r="708">
      <c r="A708" s="1">
        <v>137717.0</v>
      </c>
      <c r="B708" s="1">
        <v>482.0</v>
      </c>
      <c r="C708" s="1">
        <v>0.0</v>
      </c>
      <c r="D708" s="1" t="s">
        <v>131</v>
      </c>
      <c r="E708" s="1">
        <v>11.0</v>
      </c>
      <c r="F708" s="7" t="str">
        <f>vlookup(E708,Teams!A:B,2,false)</f>
        <v>Cupertino</v>
      </c>
      <c r="G708" s="1" t="b">
        <v>1</v>
      </c>
      <c r="H708" s="1" t="b">
        <v>0</v>
      </c>
      <c r="I708" s="1">
        <v>18.0</v>
      </c>
      <c r="J708" s="7" t="str">
        <f>vlookup(I708,Cats!$A:$B,2,false)</f>
        <v>P</v>
      </c>
    </row>
    <row r="709">
      <c r="A709" s="1">
        <v>137718.0</v>
      </c>
      <c r="B709" s="1">
        <v>482.0</v>
      </c>
      <c r="C709" s="1">
        <v>14.0</v>
      </c>
      <c r="D709" s="1" t="s">
        <v>133</v>
      </c>
      <c r="E709" s="1">
        <v>42.0</v>
      </c>
      <c r="F709" s="7" t="str">
        <f>vlookup(E709,Teams!A:B,2,false)</f>
        <v>Tesla STEM</v>
      </c>
      <c r="G709" s="1" t="b">
        <v>0</v>
      </c>
      <c r="H709" s="1" t="b">
        <v>0</v>
      </c>
      <c r="I709" s="1">
        <v>18.0</v>
      </c>
      <c r="J709" s="7" t="str">
        <f>vlookup(I709,Cats!$A:$B,2,false)</f>
        <v>P</v>
      </c>
    </row>
    <row r="710">
      <c r="A710" s="1">
        <v>137719.0</v>
      </c>
      <c r="B710" s="1">
        <v>482.0</v>
      </c>
      <c r="C710" s="1">
        <v>0.0</v>
      </c>
      <c r="D710" s="1" t="s">
        <v>32</v>
      </c>
      <c r="E710" s="1">
        <v>11.0</v>
      </c>
      <c r="F710" s="7" t="str">
        <f>vlookup(E710,Teams!A:B,2,false)</f>
        <v>Cupertino</v>
      </c>
      <c r="G710" s="1" t="b">
        <v>1</v>
      </c>
      <c r="H710" s="1" t="b">
        <v>1</v>
      </c>
      <c r="I710" s="1">
        <v>19.0</v>
      </c>
      <c r="J710" s="7" t="str">
        <f>vlookup(I710,Cats!$A:$B,2,false)</f>
        <v>X</v>
      </c>
    </row>
    <row r="711">
      <c r="A711" s="1">
        <v>137720.0</v>
      </c>
      <c r="B711" s="1">
        <v>482.0</v>
      </c>
      <c r="C711" s="1">
        <v>14.0</v>
      </c>
      <c r="D711" s="1" t="s">
        <v>130</v>
      </c>
      <c r="E711" s="1">
        <v>42.0</v>
      </c>
      <c r="F711" s="7" t="str">
        <f>vlookup(E711,Teams!A:B,2,false)</f>
        <v>Tesla STEM</v>
      </c>
      <c r="G711" s="1" t="b">
        <v>0</v>
      </c>
      <c r="H711" s="1" t="b">
        <v>0</v>
      </c>
      <c r="I711" s="1">
        <v>19.0</v>
      </c>
      <c r="J711" s="7" t="str">
        <f>vlookup(I711,Cats!$A:$B,2,false)</f>
        <v>X</v>
      </c>
    </row>
    <row r="712">
      <c r="A712" s="1">
        <v>137721.0</v>
      </c>
      <c r="B712" s="1">
        <v>482.0</v>
      </c>
      <c r="C712" s="1">
        <v>0.0</v>
      </c>
      <c r="D712" s="1" t="s">
        <v>32</v>
      </c>
      <c r="E712" s="1">
        <v>11.0</v>
      </c>
      <c r="F712" s="7" t="str">
        <f>vlookup(E712,Teams!A:B,2,false)</f>
        <v>Cupertino</v>
      </c>
      <c r="G712" s="1" t="b">
        <v>1</v>
      </c>
      <c r="H712" s="1" t="b">
        <v>1</v>
      </c>
      <c r="I712" s="1">
        <v>20.0</v>
      </c>
      <c r="J712" s="7" t="str">
        <f>vlookup(I712,Cats!$A:$B,2,false)</f>
        <v>M</v>
      </c>
    </row>
    <row r="713">
      <c r="A713" s="1">
        <v>137722.0</v>
      </c>
      <c r="B713" s="1">
        <v>482.0</v>
      </c>
      <c r="C713" s="1">
        <v>14.0</v>
      </c>
      <c r="D713" s="1" t="s">
        <v>133</v>
      </c>
      <c r="E713" s="1">
        <v>42.0</v>
      </c>
      <c r="F713" s="7" t="str">
        <f>vlookup(E713,Teams!A:B,2,false)</f>
        <v>Tesla STEM</v>
      </c>
      <c r="G713" s="1" t="b">
        <v>0</v>
      </c>
      <c r="H713" s="1" t="b">
        <v>0</v>
      </c>
      <c r="I713" s="1">
        <v>20.0</v>
      </c>
      <c r="J713" s="7" t="str">
        <f>vlookup(I713,Cats!$A:$B,2,false)</f>
        <v>M</v>
      </c>
    </row>
    <row r="714">
      <c r="A714" s="1">
        <v>137723.0</v>
      </c>
      <c r="B714" s="1">
        <v>482.0</v>
      </c>
      <c r="C714" s="1">
        <v>0.0</v>
      </c>
      <c r="D714" s="1" t="s">
        <v>32</v>
      </c>
      <c r="E714" s="1">
        <v>11.0</v>
      </c>
      <c r="F714" s="7" t="str">
        <f>vlookup(E714,Teams!A:B,2,false)</f>
        <v>Cupertino</v>
      </c>
      <c r="G714" s="1" t="b">
        <v>1</v>
      </c>
      <c r="H714" s="1" t="b">
        <v>1</v>
      </c>
      <c r="I714" s="1">
        <v>21.0</v>
      </c>
      <c r="J714" s="7" t="str">
        <f>vlookup(I714,Cats!$A:$B,2,false)</f>
        <v>C</v>
      </c>
    </row>
    <row r="715">
      <c r="A715" s="1">
        <v>137724.0</v>
      </c>
      <c r="B715" s="1">
        <v>482.0</v>
      </c>
      <c r="C715" s="1">
        <v>14.0</v>
      </c>
      <c r="D715" s="1" t="s">
        <v>135</v>
      </c>
      <c r="E715" s="1">
        <v>42.0</v>
      </c>
      <c r="F715" s="7" t="str">
        <f>vlookup(E715,Teams!A:B,2,false)</f>
        <v>Tesla STEM</v>
      </c>
      <c r="G715" s="1" t="b">
        <v>0</v>
      </c>
      <c r="H715" s="1" t="b">
        <v>0</v>
      </c>
      <c r="I715" s="1">
        <v>21.0</v>
      </c>
      <c r="J715" s="7" t="str">
        <f>vlookup(I715,Cats!$A:$B,2,false)</f>
        <v>C</v>
      </c>
    </row>
    <row r="716">
      <c r="A716" s="1">
        <v>137725.0</v>
      </c>
      <c r="B716" s="1">
        <v>482.0</v>
      </c>
      <c r="C716" s="1">
        <v>0.0</v>
      </c>
      <c r="D716" s="1" t="s">
        <v>132</v>
      </c>
      <c r="E716" s="1">
        <v>11.0</v>
      </c>
      <c r="F716" s="7" t="str">
        <f>vlookup(E716,Teams!A:B,2,false)</f>
        <v>Cupertino</v>
      </c>
      <c r="G716" s="1" t="b">
        <v>1</v>
      </c>
      <c r="H716" s="1" t="b">
        <v>0</v>
      </c>
      <c r="I716" s="1">
        <v>22.0</v>
      </c>
      <c r="J716" s="7" t="str">
        <f>vlookup(I716,Cats!$A:$B,2,false)</f>
        <v>E</v>
      </c>
    </row>
    <row r="717">
      <c r="A717" s="1">
        <v>137726.0</v>
      </c>
      <c r="B717" s="1">
        <v>482.0</v>
      </c>
      <c r="C717" s="1">
        <v>-4.0</v>
      </c>
      <c r="D717" s="1" t="s">
        <v>130</v>
      </c>
      <c r="E717" s="1">
        <v>42.0</v>
      </c>
      <c r="F717" s="7" t="str">
        <f>vlookup(E717,Teams!A:B,2,false)</f>
        <v>Tesla STEM</v>
      </c>
      <c r="G717" s="1" t="b">
        <v>0</v>
      </c>
      <c r="H717" s="1" t="b">
        <v>0</v>
      </c>
      <c r="I717" s="1">
        <v>22.0</v>
      </c>
      <c r="J717" s="7" t="str">
        <f>vlookup(I717,Cats!$A:$B,2,false)</f>
        <v>E</v>
      </c>
    </row>
    <row r="718">
      <c r="A718" s="1">
        <v>137727.0</v>
      </c>
      <c r="B718" s="1">
        <v>482.0</v>
      </c>
      <c r="C718" s="1">
        <v>14.0</v>
      </c>
      <c r="D718" s="1" t="s">
        <v>136</v>
      </c>
      <c r="E718" s="1">
        <v>11.0</v>
      </c>
      <c r="F718" s="7" t="str">
        <f>vlookup(E718,Teams!A:B,2,false)</f>
        <v>Cupertino</v>
      </c>
      <c r="G718" s="1" t="b">
        <v>1</v>
      </c>
      <c r="H718" s="1" t="b">
        <v>0</v>
      </c>
      <c r="I718" s="1">
        <v>23.0</v>
      </c>
      <c r="J718" s="7" t="str">
        <f>vlookup(I718,Cats!$A:$B,2,false)</f>
        <v>B</v>
      </c>
    </row>
    <row r="719">
      <c r="A719" s="1">
        <v>137728.0</v>
      </c>
      <c r="B719" s="1">
        <v>482.0</v>
      </c>
      <c r="C719" s="1">
        <v>0.0</v>
      </c>
      <c r="D719" s="1" t="s">
        <v>32</v>
      </c>
      <c r="E719" s="1">
        <v>42.0</v>
      </c>
      <c r="F719" s="7" t="str">
        <f>vlookup(E719,Teams!A:B,2,false)</f>
        <v>Tesla STEM</v>
      </c>
      <c r="G719" s="1" t="b">
        <v>0</v>
      </c>
      <c r="H719" s="1" t="b">
        <v>1</v>
      </c>
      <c r="I719" s="1">
        <v>23.0</v>
      </c>
      <c r="J719" s="7" t="str">
        <f>vlookup(I719,Cats!$A:$B,2,false)</f>
        <v>B</v>
      </c>
    </row>
    <row r="720">
      <c r="A720" s="1">
        <v>137729.0</v>
      </c>
      <c r="B720" s="1">
        <v>482.0</v>
      </c>
      <c r="C720" s="1">
        <v>4.0</v>
      </c>
      <c r="D720" s="1" t="s">
        <v>131</v>
      </c>
      <c r="E720" s="1">
        <v>11.0</v>
      </c>
      <c r="F720" s="7" t="str">
        <f>vlookup(E720,Teams!A:B,2,false)</f>
        <v>Cupertino</v>
      </c>
      <c r="G720" s="1" t="b">
        <v>1</v>
      </c>
      <c r="H720" s="1" t="b">
        <v>0</v>
      </c>
      <c r="I720" s="1">
        <v>24.0</v>
      </c>
      <c r="J720" s="7" t="str">
        <f>vlookup(I720,Cats!$A:$B,2,false)</f>
        <v>P</v>
      </c>
    </row>
    <row r="721">
      <c r="A721" s="1">
        <v>137730.0</v>
      </c>
      <c r="B721" s="1">
        <v>482.0</v>
      </c>
      <c r="C721" s="1">
        <v>0.0</v>
      </c>
      <c r="D721" s="1" t="s">
        <v>32</v>
      </c>
      <c r="E721" s="1">
        <v>42.0</v>
      </c>
      <c r="F721" s="7" t="str">
        <f>vlookup(E721,Teams!A:B,2,false)</f>
        <v>Tesla STEM</v>
      </c>
      <c r="G721" s="1" t="b">
        <v>0</v>
      </c>
      <c r="H721" s="1" t="b">
        <v>1</v>
      </c>
      <c r="I721" s="1">
        <v>24.0</v>
      </c>
      <c r="J721" s="7" t="str">
        <f>vlookup(I721,Cats!$A:$B,2,false)</f>
        <v>P</v>
      </c>
    </row>
    <row r="722">
      <c r="A722" s="1">
        <v>137731.0</v>
      </c>
      <c r="B722" s="1">
        <v>483.0</v>
      </c>
      <c r="C722" s="1">
        <v>14.0</v>
      </c>
      <c r="D722" s="1" t="s">
        <v>137</v>
      </c>
      <c r="E722" s="1">
        <v>25.0</v>
      </c>
      <c r="F722" s="7" t="str">
        <f>vlookup(E722,Teams!A:B,2,false)</f>
        <v>Lexington B</v>
      </c>
      <c r="G722" s="1" t="b">
        <v>1</v>
      </c>
      <c r="H722" s="1" t="b">
        <v>0</v>
      </c>
      <c r="I722" s="1">
        <v>1.0</v>
      </c>
      <c r="J722" s="7" t="str">
        <f>vlookup(I722,Cats!$A:$B,2,false)</f>
        <v>X</v>
      </c>
    </row>
    <row r="723">
      <c r="A723" s="1">
        <v>137732.0</v>
      </c>
      <c r="B723" s="1">
        <v>483.0</v>
      </c>
      <c r="C723" s="1">
        <v>0.0</v>
      </c>
      <c r="D723" s="1" t="s">
        <v>32</v>
      </c>
      <c r="E723" s="1">
        <v>41.0</v>
      </c>
      <c r="F723" s="7" t="str">
        <f>vlookup(E723,Teams!A:B,2,false)</f>
        <v>Shen</v>
      </c>
      <c r="G723" s="1" t="b">
        <v>0</v>
      </c>
      <c r="H723" s="1" t="b">
        <v>1</v>
      </c>
      <c r="I723" s="1">
        <v>1.0</v>
      </c>
      <c r="J723" s="7" t="str">
        <f>vlookup(I723,Cats!$A:$B,2,false)</f>
        <v>X</v>
      </c>
    </row>
    <row r="724">
      <c r="A724" s="1">
        <v>137733.0</v>
      </c>
      <c r="B724" s="1">
        <v>483.0</v>
      </c>
      <c r="C724" s="1">
        <v>0.0</v>
      </c>
      <c r="D724" s="1" t="s">
        <v>138</v>
      </c>
      <c r="E724" s="1">
        <v>25.0</v>
      </c>
      <c r="F724" s="7" t="str">
        <f>vlookup(E724,Teams!A:B,2,false)</f>
        <v>Lexington B</v>
      </c>
      <c r="G724" s="1" t="b">
        <v>1</v>
      </c>
      <c r="H724" s="1" t="b">
        <v>0</v>
      </c>
      <c r="I724" s="1">
        <v>2.0</v>
      </c>
      <c r="J724" s="7" t="str">
        <f>vlookup(I724,Cats!$A:$B,2,false)</f>
        <v>M</v>
      </c>
    </row>
    <row r="725">
      <c r="A725" s="1">
        <v>137734.0</v>
      </c>
      <c r="B725" s="1">
        <v>483.0</v>
      </c>
      <c r="C725" s="1">
        <v>14.0</v>
      </c>
      <c r="D725" s="1" t="s">
        <v>139</v>
      </c>
      <c r="E725" s="1">
        <v>41.0</v>
      </c>
      <c r="F725" s="7" t="str">
        <f>vlookup(E725,Teams!A:B,2,false)</f>
        <v>Shen</v>
      </c>
      <c r="G725" s="1" t="b">
        <v>0</v>
      </c>
      <c r="H725" s="1" t="b">
        <v>0</v>
      </c>
      <c r="I725" s="1">
        <v>2.0</v>
      </c>
      <c r="J725" s="7" t="str">
        <f>vlookup(I725,Cats!$A:$B,2,false)</f>
        <v>M</v>
      </c>
    </row>
    <row r="726">
      <c r="A726" s="1">
        <v>137735.0</v>
      </c>
      <c r="B726" s="1">
        <v>483.0</v>
      </c>
      <c r="C726" s="1">
        <v>4.0</v>
      </c>
      <c r="D726" s="1" t="s">
        <v>140</v>
      </c>
      <c r="E726" s="1">
        <v>25.0</v>
      </c>
      <c r="F726" s="7" t="str">
        <f>vlookup(E726,Teams!A:B,2,false)</f>
        <v>Lexington B</v>
      </c>
      <c r="G726" s="1" t="b">
        <v>1</v>
      </c>
      <c r="H726" s="1" t="b">
        <v>0</v>
      </c>
      <c r="I726" s="1">
        <v>3.0</v>
      </c>
      <c r="J726" s="7" t="str">
        <f>vlookup(I726,Cats!$A:$B,2,false)</f>
        <v>C</v>
      </c>
    </row>
    <row r="727">
      <c r="A727" s="1">
        <v>137736.0</v>
      </c>
      <c r="B727" s="1">
        <v>483.0</v>
      </c>
      <c r="C727" s="1">
        <v>0.0</v>
      </c>
      <c r="D727" s="1" t="s">
        <v>32</v>
      </c>
      <c r="E727" s="1">
        <v>41.0</v>
      </c>
      <c r="F727" s="7" t="str">
        <f>vlookup(E727,Teams!A:B,2,false)</f>
        <v>Shen</v>
      </c>
      <c r="G727" s="1" t="b">
        <v>0</v>
      </c>
      <c r="H727" s="1" t="b">
        <v>1</v>
      </c>
      <c r="I727" s="1">
        <v>3.0</v>
      </c>
      <c r="J727" s="7" t="str">
        <f>vlookup(I727,Cats!$A:$B,2,false)</f>
        <v>C</v>
      </c>
    </row>
    <row r="728">
      <c r="A728" s="1">
        <v>137737.0</v>
      </c>
      <c r="B728" s="1">
        <v>483.0</v>
      </c>
      <c r="C728" s="1">
        <v>4.0</v>
      </c>
      <c r="D728" s="1" t="s">
        <v>137</v>
      </c>
      <c r="E728" s="1">
        <v>25.0</v>
      </c>
      <c r="F728" s="7" t="str">
        <f>vlookup(E728,Teams!A:B,2,false)</f>
        <v>Lexington B</v>
      </c>
      <c r="G728" s="1" t="b">
        <v>1</v>
      </c>
      <c r="H728" s="1" t="b">
        <v>0</v>
      </c>
      <c r="I728" s="1">
        <v>4.0</v>
      </c>
      <c r="J728" s="7" t="str">
        <f>vlookup(I728,Cats!$A:$B,2,false)</f>
        <v>E</v>
      </c>
    </row>
    <row r="729">
      <c r="A729" s="1">
        <v>137738.0</v>
      </c>
      <c r="B729" s="1">
        <v>483.0</v>
      </c>
      <c r="C729" s="1">
        <v>0.0</v>
      </c>
      <c r="D729" s="1" t="s">
        <v>32</v>
      </c>
      <c r="E729" s="1">
        <v>41.0</v>
      </c>
      <c r="F729" s="7" t="str">
        <f>vlookup(E729,Teams!A:B,2,false)</f>
        <v>Shen</v>
      </c>
      <c r="G729" s="1" t="b">
        <v>0</v>
      </c>
      <c r="H729" s="1" t="b">
        <v>1</v>
      </c>
      <c r="I729" s="1">
        <v>4.0</v>
      </c>
      <c r="J729" s="7" t="str">
        <f>vlookup(I729,Cats!$A:$B,2,false)</f>
        <v>E</v>
      </c>
    </row>
    <row r="730">
      <c r="A730" s="1">
        <v>137739.0</v>
      </c>
      <c r="B730" s="1">
        <v>483.0</v>
      </c>
      <c r="C730" s="1">
        <v>-4.0</v>
      </c>
      <c r="D730" s="1" t="s">
        <v>138</v>
      </c>
      <c r="E730" s="1">
        <v>25.0</v>
      </c>
      <c r="F730" s="7" t="str">
        <f>vlookup(E730,Teams!A:B,2,false)</f>
        <v>Lexington B</v>
      </c>
      <c r="G730" s="1" t="b">
        <v>1</v>
      </c>
      <c r="H730" s="1" t="b">
        <v>0</v>
      </c>
      <c r="I730" s="1">
        <v>5.0</v>
      </c>
      <c r="J730" s="7" t="str">
        <f>vlookup(I730,Cats!$A:$B,2,false)</f>
        <v>B</v>
      </c>
    </row>
    <row r="731">
      <c r="A731" s="1">
        <v>137740.0</v>
      </c>
      <c r="B731" s="1">
        <v>483.0</v>
      </c>
      <c r="C731" s="1">
        <v>14.0</v>
      </c>
      <c r="D731" s="1" t="s">
        <v>141</v>
      </c>
      <c r="E731" s="1">
        <v>41.0</v>
      </c>
      <c r="F731" s="7" t="str">
        <f>vlookup(E731,Teams!A:B,2,false)</f>
        <v>Shen</v>
      </c>
      <c r="G731" s="1" t="b">
        <v>0</v>
      </c>
      <c r="H731" s="1" t="b">
        <v>0</v>
      </c>
      <c r="I731" s="1">
        <v>5.0</v>
      </c>
      <c r="J731" s="7" t="str">
        <f>vlookup(I731,Cats!$A:$B,2,false)</f>
        <v>B</v>
      </c>
    </row>
    <row r="732">
      <c r="A732" s="1">
        <v>137741.0</v>
      </c>
      <c r="B732" s="1">
        <v>483.0</v>
      </c>
      <c r="C732" s="1">
        <v>4.0</v>
      </c>
      <c r="D732" s="1" t="s">
        <v>137</v>
      </c>
      <c r="E732" s="1">
        <v>25.0</v>
      </c>
      <c r="F732" s="7" t="str">
        <f>vlookup(E732,Teams!A:B,2,false)</f>
        <v>Lexington B</v>
      </c>
      <c r="G732" s="1" t="b">
        <v>1</v>
      </c>
      <c r="H732" s="1" t="b">
        <v>0</v>
      </c>
      <c r="I732" s="1">
        <v>6.0</v>
      </c>
      <c r="J732" s="7" t="str">
        <f>vlookup(I732,Cats!$A:$B,2,false)</f>
        <v>P</v>
      </c>
    </row>
    <row r="733">
      <c r="A733" s="1">
        <v>137742.0</v>
      </c>
      <c r="B733" s="1">
        <v>483.0</v>
      </c>
      <c r="C733" s="1">
        <v>0.0</v>
      </c>
      <c r="D733" s="1" t="s">
        <v>32</v>
      </c>
      <c r="E733" s="1">
        <v>41.0</v>
      </c>
      <c r="F733" s="7" t="str">
        <f>vlookup(E733,Teams!A:B,2,false)</f>
        <v>Shen</v>
      </c>
      <c r="G733" s="1" t="b">
        <v>0</v>
      </c>
      <c r="H733" s="1" t="b">
        <v>1</v>
      </c>
      <c r="I733" s="1">
        <v>6.0</v>
      </c>
      <c r="J733" s="7" t="str">
        <f>vlookup(I733,Cats!$A:$B,2,false)</f>
        <v>P</v>
      </c>
    </row>
    <row r="734">
      <c r="A734" s="1">
        <v>137743.0</v>
      </c>
      <c r="B734" s="1">
        <v>483.0</v>
      </c>
      <c r="C734" s="1">
        <v>14.0</v>
      </c>
      <c r="D734" s="1" t="s">
        <v>137</v>
      </c>
      <c r="E734" s="1">
        <v>25.0</v>
      </c>
      <c r="F734" s="7" t="str">
        <f>vlookup(E734,Teams!A:B,2,false)</f>
        <v>Lexington B</v>
      </c>
      <c r="G734" s="1" t="b">
        <v>1</v>
      </c>
      <c r="H734" s="1" t="b">
        <v>0</v>
      </c>
      <c r="I734" s="1">
        <v>7.0</v>
      </c>
      <c r="J734" s="7" t="str">
        <f>vlookup(I734,Cats!$A:$B,2,false)</f>
        <v>X</v>
      </c>
    </row>
    <row r="735">
      <c r="A735" s="1">
        <v>137744.0</v>
      </c>
      <c r="B735" s="1">
        <v>483.0</v>
      </c>
      <c r="C735" s="1">
        <v>0.0</v>
      </c>
      <c r="D735" s="1" t="s">
        <v>32</v>
      </c>
      <c r="E735" s="1">
        <v>41.0</v>
      </c>
      <c r="F735" s="7" t="str">
        <f>vlookup(E735,Teams!A:B,2,false)</f>
        <v>Shen</v>
      </c>
      <c r="G735" s="1" t="b">
        <v>0</v>
      </c>
      <c r="H735" s="1" t="b">
        <v>1</v>
      </c>
      <c r="I735" s="1">
        <v>7.0</v>
      </c>
      <c r="J735" s="7" t="str">
        <f>vlookup(I735,Cats!$A:$B,2,false)</f>
        <v>X</v>
      </c>
    </row>
    <row r="736">
      <c r="A736" s="1">
        <v>137745.0</v>
      </c>
      <c r="B736" s="1">
        <v>483.0</v>
      </c>
      <c r="C736" s="1">
        <v>0.0</v>
      </c>
      <c r="D736" s="1" t="s">
        <v>32</v>
      </c>
      <c r="E736" s="1">
        <v>25.0</v>
      </c>
      <c r="F736" s="7" t="str">
        <f>vlookup(E736,Teams!A:B,2,false)</f>
        <v>Lexington B</v>
      </c>
      <c r="G736" s="1" t="b">
        <v>1</v>
      </c>
      <c r="H736" s="1" t="b">
        <v>1</v>
      </c>
      <c r="I736" s="1">
        <v>8.0</v>
      </c>
      <c r="J736" s="7" t="str">
        <f>vlookup(I736,Cats!$A:$B,2,false)</f>
        <v>M</v>
      </c>
    </row>
    <row r="737">
      <c r="A737" s="1">
        <v>137746.0</v>
      </c>
      <c r="B737" s="1">
        <v>483.0</v>
      </c>
      <c r="C737" s="1">
        <v>4.0</v>
      </c>
      <c r="D737" s="1" t="s">
        <v>141</v>
      </c>
      <c r="E737" s="1">
        <v>41.0</v>
      </c>
      <c r="F737" s="7" t="str">
        <f>vlookup(E737,Teams!A:B,2,false)</f>
        <v>Shen</v>
      </c>
      <c r="G737" s="1" t="b">
        <v>0</v>
      </c>
      <c r="H737" s="1" t="b">
        <v>0</v>
      </c>
      <c r="I737" s="1">
        <v>8.0</v>
      </c>
      <c r="J737" s="7" t="str">
        <f>vlookup(I737,Cats!$A:$B,2,false)</f>
        <v>M</v>
      </c>
    </row>
    <row r="738">
      <c r="A738" s="1">
        <v>137747.0</v>
      </c>
      <c r="B738" s="1">
        <v>483.0</v>
      </c>
      <c r="C738" s="1">
        <v>4.0</v>
      </c>
      <c r="D738" s="1" t="s">
        <v>140</v>
      </c>
      <c r="E738" s="1">
        <v>25.0</v>
      </c>
      <c r="F738" s="7" t="str">
        <f>vlookup(E738,Teams!A:B,2,false)</f>
        <v>Lexington B</v>
      </c>
      <c r="G738" s="1" t="b">
        <v>1</v>
      </c>
      <c r="H738" s="1" t="b">
        <v>0</v>
      </c>
      <c r="I738" s="1">
        <v>9.0</v>
      </c>
      <c r="J738" s="7" t="str">
        <f>vlookup(I738,Cats!$A:$B,2,false)</f>
        <v>C</v>
      </c>
    </row>
    <row r="739">
      <c r="A739" s="1">
        <v>137748.0</v>
      </c>
      <c r="B739" s="1">
        <v>483.0</v>
      </c>
      <c r="C739" s="1">
        <v>-4.0</v>
      </c>
      <c r="D739" s="1" t="s">
        <v>142</v>
      </c>
      <c r="E739" s="1">
        <v>41.0</v>
      </c>
      <c r="F739" s="7" t="str">
        <f>vlookup(E739,Teams!A:B,2,false)</f>
        <v>Shen</v>
      </c>
      <c r="G739" s="1" t="b">
        <v>0</v>
      </c>
      <c r="H739" s="1" t="b">
        <v>0</v>
      </c>
      <c r="I739" s="1">
        <v>9.0</v>
      </c>
      <c r="J739" s="7" t="str">
        <f>vlookup(I739,Cats!$A:$B,2,false)</f>
        <v>C</v>
      </c>
    </row>
    <row r="740">
      <c r="A740" s="1">
        <v>137749.0</v>
      </c>
      <c r="B740" s="1">
        <v>483.0</v>
      </c>
      <c r="C740" s="1">
        <v>14.0</v>
      </c>
      <c r="D740" s="1" t="s">
        <v>137</v>
      </c>
      <c r="E740" s="1">
        <v>25.0</v>
      </c>
      <c r="F740" s="7" t="str">
        <f>vlookup(E740,Teams!A:B,2,false)</f>
        <v>Lexington B</v>
      </c>
      <c r="G740" s="1" t="b">
        <v>1</v>
      </c>
      <c r="H740" s="1" t="b">
        <v>0</v>
      </c>
      <c r="I740" s="1">
        <v>10.0</v>
      </c>
      <c r="J740" s="7" t="str">
        <f>vlookup(I740,Cats!$A:$B,2,false)</f>
        <v>E</v>
      </c>
    </row>
    <row r="741">
      <c r="A741" s="1">
        <v>137750.0</v>
      </c>
      <c r="B741" s="1">
        <v>483.0</v>
      </c>
      <c r="C741" s="1">
        <v>0.0</v>
      </c>
      <c r="D741" s="1" t="s">
        <v>32</v>
      </c>
      <c r="E741" s="1">
        <v>41.0</v>
      </c>
      <c r="F741" s="7" t="str">
        <f>vlookup(E741,Teams!A:B,2,false)</f>
        <v>Shen</v>
      </c>
      <c r="G741" s="1" t="b">
        <v>0</v>
      </c>
      <c r="H741" s="1" t="b">
        <v>1</v>
      </c>
      <c r="I741" s="1">
        <v>10.0</v>
      </c>
      <c r="J741" s="7" t="str">
        <f>vlookup(I741,Cats!$A:$B,2,false)</f>
        <v>E</v>
      </c>
    </row>
    <row r="742">
      <c r="A742" s="1">
        <v>137751.0</v>
      </c>
      <c r="B742" s="1">
        <v>483.0</v>
      </c>
      <c r="C742" s="1">
        <v>14.0</v>
      </c>
      <c r="D742" s="1" t="s">
        <v>137</v>
      </c>
      <c r="E742" s="1">
        <v>25.0</v>
      </c>
      <c r="F742" s="7" t="str">
        <f>vlookup(E742,Teams!A:B,2,false)</f>
        <v>Lexington B</v>
      </c>
      <c r="G742" s="1" t="b">
        <v>1</v>
      </c>
      <c r="H742" s="1" t="b">
        <v>0</v>
      </c>
      <c r="I742" s="1">
        <v>11.0</v>
      </c>
      <c r="J742" s="7" t="str">
        <f>vlookup(I742,Cats!$A:$B,2,false)</f>
        <v>B</v>
      </c>
    </row>
    <row r="743">
      <c r="A743" s="1">
        <v>137752.0</v>
      </c>
      <c r="B743" s="1">
        <v>483.0</v>
      </c>
      <c r="C743" s="1">
        <v>0.0</v>
      </c>
      <c r="D743" s="1" t="s">
        <v>32</v>
      </c>
      <c r="E743" s="1">
        <v>41.0</v>
      </c>
      <c r="F743" s="7" t="str">
        <f>vlookup(E743,Teams!A:B,2,false)</f>
        <v>Shen</v>
      </c>
      <c r="G743" s="1" t="b">
        <v>0</v>
      </c>
      <c r="H743" s="1" t="b">
        <v>1</v>
      </c>
      <c r="I743" s="1">
        <v>11.0</v>
      </c>
      <c r="J743" s="7" t="str">
        <f>vlookup(I743,Cats!$A:$B,2,false)</f>
        <v>B</v>
      </c>
    </row>
    <row r="744">
      <c r="A744" s="1">
        <v>137753.0</v>
      </c>
      <c r="B744" s="1">
        <v>483.0</v>
      </c>
      <c r="C744" s="1">
        <v>14.0</v>
      </c>
      <c r="D744" s="1" t="s">
        <v>140</v>
      </c>
      <c r="E744" s="1">
        <v>25.0</v>
      </c>
      <c r="F744" s="7" t="str">
        <f>vlookup(E744,Teams!A:B,2,false)</f>
        <v>Lexington B</v>
      </c>
      <c r="G744" s="1" t="b">
        <v>1</v>
      </c>
      <c r="H744" s="1" t="b">
        <v>0</v>
      </c>
      <c r="I744" s="1">
        <v>12.0</v>
      </c>
      <c r="J744" s="7" t="str">
        <f>vlookup(I744,Cats!$A:$B,2,false)</f>
        <v>P</v>
      </c>
    </row>
    <row r="745">
      <c r="A745" s="1">
        <v>137754.0</v>
      </c>
      <c r="B745" s="1">
        <v>483.0</v>
      </c>
      <c r="C745" s="1">
        <v>0.0</v>
      </c>
      <c r="D745" s="1" t="s">
        <v>32</v>
      </c>
      <c r="E745" s="1">
        <v>41.0</v>
      </c>
      <c r="F745" s="7" t="str">
        <f>vlookup(E745,Teams!A:B,2,false)</f>
        <v>Shen</v>
      </c>
      <c r="G745" s="1" t="b">
        <v>0</v>
      </c>
      <c r="H745" s="1" t="b">
        <v>1</v>
      </c>
      <c r="I745" s="1">
        <v>12.0</v>
      </c>
      <c r="J745" s="7" t="str">
        <f>vlookup(I745,Cats!$A:$B,2,false)</f>
        <v>P</v>
      </c>
    </row>
    <row r="746">
      <c r="A746" s="1">
        <v>137755.0</v>
      </c>
      <c r="B746" s="1">
        <v>483.0</v>
      </c>
      <c r="C746" s="1">
        <v>4.0</v>
      </c>
      <c r="D746" s="1" t="s">
        <v>137</v>
      </c>
      <c r="E746" s="1">
        <v>25.0</v>
      </c>
      <c r="F746" s="7" t="str">
        <f>vlookup(E746,Teams!A:B,2,false)</f>
        <v>Lexington B</v>
      </c>
      <c r="G746" s="1" t="b">
        <v>1</v>
      </c>
      <c r="H746" s="1" t="b">
        <v>0</v>
      </c>
      <c r="I746" s="1">
        <v>13.0</v>
      </c>
      <c r="J746" s="7" t="str">
        <f>vlookup(I746,Cats!$A:$B,2,false)</f>
        <v>X</v>
      </c>
    </row>
    <row r="747">
      <c r="A747" s="1">
        <v>137756.0</v>
      </c>
      <c r="B747" s="1">
        <v>483.0</v>
      </c>
      <c r="C747" s="1">
        <v>0.0</v>
      </c>
      <c r="D747" s="1" t="s">
        <v>32</v>
      </c>
      <c r="E747" s="1">
        <v>41.0</v>
      </c>
      <c r="F747" s="7" t="str">
        <f>vlookup(E747,Teams!A:B,2,false)</f>
        <v>Shen</v>
      </c>
      <c r="G747" s="1" t="b">
        <v>0</v>
      </c>
      <c r="H747" s="1" t="b">
        <v>1</v>
      </c>
      <c r="I747" s="1">
        <v>13.0</v>
      </c>
      <c r="J747" s="7" t="str">
        <f>vlookup(I747,Cats!$A:$B,2,false)</f>
        <v>X</v>
      </c>
    </row>
    <row r="748">
      <c r="A748" s="1">
        <v>137757.0</v>
      </c>
      <c r="B748" s="1">
        <v>483.0</v>
      </c>
      <c r="C748" s="1">
        <v>14.0</v>
      </c>
      <c r="D748" s="1" t="s">
        <v>138</v>
      </c>
      <c r="E748" s="1">
        <v>25.0</v>
      </c>
      <c r="F748" s="7" t="str">
        <f>vlookup(E748,Teams!A:B,2,false)</f>
        <v>Lexington B</v>
      </c>
      <c r="G748" s="1" t="b">
        <v>1</v>
      </c>
      <c r="H748" s="1" t="b">
        <v>0</v>
      </c>
      <c r="I748" s="1">
        <v>14.0</v>
      </c>
      <c r="J748" s="7" t="str">
        <f>vlookup(I748,Cats!$A:$B,2,false)</f>
        <v>M</v>
      </c>
    </row>
    <row r="749">
      <c r="A749" s="1">
        <v>137758.0</v>
      </c>
      <c r="B749" s="1">
        <v>483.0</v>
      </c>
      <c r="C749" s="1">
        <v>0.0</v>
      </c>
      <c r="D749" s="1" t="s">
        <v>32</v>
      </c>
      <c r="E749" s="1">
        <v>41.0</v>
      </c>
      <c r="F749" s="7" t="str">
        <f>vlookup(E749,Teams!A:B,2,false)</f>
        <v>Shen</v>
      </c>
      <c r="G749" s="1" t="b">
        <v>0</v>
      </c>
      <c r="H749" s="1" t="b">
        <v>1</v>
      </c>
      <c r="I749" s="1">
        <v>14.0</v>
      </c>
      <c r="J749" s="7" t="str">
        <f>vlookup(I749,Cats!$A:$B,2,false)</f>
        <v>M</v>
      </c>
    </row>
    <row r="750">
      <c r="A750" s="1">
        <v>137759.0</v>
      </c>
      <c r="B750" s="1">
        <v>483.0</v>
      </c>
      <c r="C750" s="1">
        <v>14.0</v>
      </c>
      <c r="D750" s="1" t="s">
        <v>137</v>
      </c>
      <c r="E750" s="1">
        <v>25.0</v>
      </c>
      <c r="F750" s="7" t="str">
        <f>vlookup(E750,Teams!A:B,2,false)</f>
        <v>Lexington B</v>
      </c>
      <c r="G750" s="1" t="b">
        <v>1</v>
      </c>
      <c r="H750" s="1" t="b">
        <v>0</v>
      </c>
      <c r="I750" s="1">
        <v>15.0</v>
      </c>
      <c r="J750" s="7" t="str">
        <f>vlookup(I750,Cats!$A:$B,2,false)</f>
        <v>C</v>
      </c>
    </row>
    <row r="751">
      <c r="A751" s="1">
        <v>137760.0</v>
      </c>
      <c r="B751" s="1">
        <v>483.0</v>
      </c>
      <c r="C751" s="1">
        <v>0.0</v>
      </c>
      <c r="D751" s="1" t="s">
        <v>32</v>
      </c>
      <c r="E751" s="1">
        <v>41.0</v>
      </c>
      <c r="F751" s="7" t="str">
        <f>vlookup(E751,Teams!A:B,2,false)</f>
        <v>Shen</v>
      </c>
      <c r="G751" s="1" t="b">
        <v>0</v>
      </c>
      <c r="H751" s="1" t="b">
        <v>1</v>
      </c>
      <c r="I751" s="1">
        <v>15.0</v>
      </c>
      <c r="J751" s="7" t="str">
        <f>vlookup(I751,Cats!$A:$B,2,false)</f>
        <v>C</v>
      </c>
    </row>
    <row r="752">
      <c r="A752" s="1">
        <v>137761.0</v>
      </c>
      <c r="B752" s="1">
        <v>483.0</v>
      </c>
      <c r="C752" s="1">
        <v>-4.0</v>
      </c>
      <c r="D752" s="1" t="s">
        <v>137</v>
      </c>
      <c r="E752" s="1">
        <v>25.0</v>
      </c>
      <c r="F752" s="7" t="str">
        <f>vlookup(E752,Teams!A:B,2,false)</f>
        <v>Lexington B</v>
      </c>
      <c r="G752" s="1" t="b">
        <v>1</v>
      </c>
      <c r="H752" s="1" t="b">
        <v>0</v>
      </c>
      <c r="I752" s="1">
        <v>16.0</v>
      </c>
      <c r="J752" s="7" t="str">
        <f>vlookup(I752,Cats!$A:$B,2,false)</f>
        <v>E</v>
      </c>
    </row>
    <row r="753">
      <c r="A753" s="1">
        <v>137762.0</v>
      </c>
      <c r="B753" s="1">
        <v>483.0</v>
      </c>
      <c r="C753" s="1">
        <v>0.0</v>
      </c>
      <c r="D753" s="1" t="s">
        <v>92</v>
      </c>
      <c r="E753" s="1">
        <v>41.0</v>
      </c>
      <c r="F753" s="7" t="str">
        <f>vlookup(E753,Teams!A:B,2,false)</f>
        <v>Shen</v>
      </c>
      <c r="G753" s="1" t="b">
        <v>0</v>
      </c>
      <c r="H753" s="1" t="b">
        <v>0</v>
      </c>
      <c r="I753" s="1">
        <v>16.0</v>
      </c>
      <c r="J753" s="7" t="str">
        <f>vlookup(I753,Cats!$A:$B,2,false)</f>
        <v>E</v>
      </c>
    </row>
    <row r="754">
      <c r="A754" s="1">
        <v>137763.0</v>
      </c>
      <c r="B754" s="1">
        <v>483.0</v>
      </c>
      <c r="C754" s="1">
        <v>0.0</v>
      </c>
      <c r="D754" s="1" t="s">
        <v>32</v>
      </c>
      <c r="E754" s="1">
        <v>25.0</v>
      </c>
      <c r="F754" s="7" t="str">
        <f>vlookup(E754,Teams!A:B,2,false)</f>
        <v>Lexington B</v>
      </c>
      <c r="G754" s="1" t="b">
        <v>1</v>
      </c>
      <c r="H754" s="1" t="b">
        <v>1</v>
      </c>
      <c r="I754" s="1">
        <v>17.0</v>
      </c>
      <c r="J754" s="7" t="str">
        <f>vlookup(I754,Cats!$A:$B,2,false)</f>
        <v>B</v>
      </c>
    </row>
    <row r="755">
      <c r="A755" s="1">
        <v>137764.0</v>
      </c>
      <c r="B755" s="1">
        <v>483.0</v>
      </c>
      <c r="C755" s="1">
        <v>14.0</v>
      </c>
      <c r="D755" s="1" t="s">
        <v>141</v>
      </c>
      <c r="E755" s="1">
        <v>41.0</v>
      </c>
      <c r="F755" s="7" t="str">
        <f>vlookup(E755,Teams!A:B,2,false)</f>
        <v>Shen</v>
      </c>
      <c r="G755" s="1" t="b">
        <v>0</v>
      </c>
      <c r="H755" s="1" t="b">
        <v>0</v>
      </c>
      <c r="I755" s="1">
        <v>17.0</v>
      </c>
      <c r="J755" s="7" t="str">
        <f>vlookup(I755,Cats!$A:$B,2,false)</f>
        <v>B</v>
      </c>
    </row>
    <row r="756">
      <c r="A756" s="1">
        <v>137765.0</v>
      </c>
      <c r="B756" s="1">
        <v>483.0</v>
      </c>
      <c r="C756" s="1">
        <v>-4.0</v>
      </c>
      <c r="D756" s="1" t="s">
        <v>138</v>
      </c>
      <c r="E756" s="1">
        <v>25.0</v>
      </c>
      <c r="F756" s="7" t="str">
        <f>vlookup(E756,Teams!A:B,2,false)</f>
        <v>Lexington B</v>
      </c>
      <c r="G756" s="1" t="b">
        <v>1</v>
      </c>
      <c r="H756" s="1" t="b">
        <v>0</v>
      </c>
      <c r="I756" s="1">
        <v>18.0</v>
      </c>
      <c r="J756" s="7" t="str">
        <f>vlookup(I756,Cats!$A:$B,2,false)</f>
        <v>P</v>
      </c>
    </row>
    <row r="757">
      <c r="A757" s="1">
        <v>137766.0</v>
      </c>
      <c r="B757" s="1">
        <v>483.0</v>
      </c>
      <c r="C757" s="1">
        <v>-4.0</v>
      </c>
      <c r="D757" s="1" t="s">
        <v>143</v>
      </c>
      <c r="E757" s="1">
        <v>41.0</v>
      </c>
      <c r="F757" s="7" t="str">
        <f>vlookup(E757,Teams!A:B,2,false)</f>
        <v>Shen</v>
      </c>
      <c r="G757" s="1" t="b">
        <v>0</v>
      </c>
      <c r="H757" s="1" t="b">
        <v>0</v>
      </c>
      <c r="I757" s="1">
        <v>18.0</v>
      </c>
      <c r="J757" s="7" t="str">
        <f>vlookup(I757,Cats!$A:$B,2,false)</f>
        <v>P</v>
      </c>
    </row>
    <row r="758">
      <c r="A758" s="1">
        <v>137767.0</v>
      </c>
      <c r="B758" s="1">
        <v>483.0</v>
      </c>
      <c r="C758" s="1">
        <v>4.0</v>
      </c>
      <c r="D758" s="1" t="s">
        <v>144</v>
      </c>
      <c r="E758" s="1">
        <v>25.0</v>
      </c>
      <c r="F758" s="7" t="str">
        <f>vlookup(E758,Teams!A:B,2,false)</f>
        <v>Lexington B</v>
      </c>
      <c r="G758" s="1" t="b">
        <v>1</v>
      </c>
      <c r="H758" s="1" t="b">
        <v>0</v>
      </c>
      <c r="I758" s="1">
        <v>19.0</v>
      </c>
      <c r="J758" s="7" t="str">
        <f>vlookup(I758,Cats!$A:$B,2,false)</f>
        <v>X</v>
      </c>
    </row>
    <row r="759">
      <c r="A759" s="1">
        <v>137768.0</v>
      </c>
      <c r="B759" s="1">
        <v>483.0</v>
      </c>
      <c r="C759" s="1">
        <v>0.0</v>
      </c>
      <c r="D759" s="1" t="s">
        <v>32</v>
      </c>
      <c r="E759" s="1">
        <v>41.0</v>
      </c>
      <c r="F759" s="7" t="str">
        <f>vlookup(E759,Teams!A:B,2,false)</f>
        <v>Shen</v>
      </c>
      <c r="G759" s="1" t="b">
        <v>0</v>
      </c>
      <c r="H759" s="1" t="b">
        <v>1</v>
      </c>
      <c r="I759" s="1">
        <v>19.0</v>
      </c>
      <c r="J759" s="7" t="str">
        <f>vlookup(I759,Cats!$A:$B,2,false)</f>
        <v>X</v>
      </c>
    </row>
    <row r="760">
      <c r="A760" s="1">
        <v>137769.0</v>
      </c>
      <c r="B760" s="1">
        <v>483.0</v>
      </c>
      <c r="C760" s="1">
        <v>14.0</v>
      </c>
      <c r="D760" s="1" t="s">
        <v>138</v>
      </c>
      <c r="E760" s="1">
        <v>25.0</v>
      </c>
      <c r="F760" s="7" t="str">
        <f>vlookup(E760,Teams!A:B,2,false)</f>
        <v>Lexington B</v>
      </c>
      <c r="G760" s="1" t="b">
        <v>1</v>
      </c>
      <c r="H760" s="1" t="b">
        <v>0</v>
      </c>
      <c r="I760" s="1">
        <v>20.0</v>
      </c>
      <c r="J760" s="7" t="str">
        <f>vlookup(I760,Cats!$A:$B,2,false)</f>
        <v>M</v>
      </c>
    </row>
    <row r="761">
      <c r="A761" s="1">
        <v>137770.0</v>
      </c>
      <c r="B761" s="1">
        <v>483.0</v>
      </c>
      <c r="C761" s="1">
        <v>0.0</v>
      </c>
      <c r="D761" s="1" t="s">
        <v>32</v>
      </c>
      <c r="E761" s="1">
        <v>41.0</v>
      </c>
      <c r="F761" s="7" t="str">
        <f>vlookup(E761,Teams!A:B,2,false)</f>
        <v>Shen</v>
      </c>
      <c r="G761" s="1" t="b">
        <v>0</v>
      </c>
      <c r="H761" s="1" t="b">
        <v>1</v>
      </c>
      <c r="I761" s="1">
        <v>20.0</v>
      </c>
      <c r="J761" s="7" t="str">
        <f>vlookup(I761,Cats!$A:$B,2,false)</f>
        <v>M</v>
      </c>
    </row>
    <row r="762">
      <c r="A762" s="1">
        <v>137771.0</v>
      </c>
      <c r="B762" s="1">
        <v>483.0</v>
      </c>
      <c r="C762" s="1">
        <v>0.0</v>
      </c>
      <c r="D762" s="1" t="s">
        <v>32</v>
      </c>
      <c r="E762" s="1">
        <v>25.0</v>
      </c>
      <c r="F762" s="7" t="str">
        <f>vlookup(E762,Teams!A:B,2,false)</f>
        <v>Lexington B</v>
      </c>
      <c r="G762" s="1" t="b">
        <v>1</v>
      </c>
      <c r="H762" s="1" t="b">
        <v>1</v>
      </c>
      <c r="I762" s="1">
        <v>21.0</v>
      </c>
      <c r="J762" s="7" t="str">
        <f>vlookup(I762,Cats!$A:$B,2,false)</f>
        <v>C</v>
      </c>
    </row>
    <row r="763">
      <c r="A763" s="1">
        <v>137772.0</v>
      </c>
      <c r="B763" s="1">
        <v>483.0</v>
      </c>
      <c r="C763" s="1">
        <v>14.0</v>
      </c>
      <c r="D763" s="1" t="s">
        <v>141</v>
      </c>
      <c r="E763" s="1">
        <v>41.0</v>
      </c>
      <c r="F763" s="7" t="str">
        <f>vlookup(E763,Teams!A:B,2,false)</f>
        <v>Shen</v>
      </c>
      <c r="G763" s="1" t="b">
        <v>0</v>
      </c>
      <c r="H763" s="1" t="b">
        <v>0</v>
      </c>
      <c r="I763" s="1">
        <v>21.0</v>
      </c>
      <c r="J763" s="7" t="str">
        <f>vlookup(I763,Cats!$A:$B,2,false)</f>
        <v>C</v>
      </c>
    </row>
    <row r="764">
      <c r="A764" s="1">
        <v>137773.0</v>
      </c>
      <c r="B764" s="1">
        <v>483.0</v>
      </c>
      <c r="C764" s="1">
        <v>4.0</v>
      </c>
      <c r="D764" s="1" t="s">
        <v>137</v>
      </c>
      <c r="E764" s="1">
        <v>25.0</v>
      </c>
      <c r="F764" s="7" t="str">
        <f>vlookup(E764,Teams!A:B,2,false)</f>
        <v>Lexington B</v>
      </c>
      <c r="G764" s="1" t="b">
        <v>1</v>
      </c>
      <c r="H764" s="1" t="b">
        <v>0</v>
      </c>
      <c r="I764" s="1">
        <v>22.0</v>
      </c>
      <c r="J764" s="7" t="str">
        <f>vlookup(I764,Cats!$A:$B,2,false)</f>
        <v>E</v>
      </c>
    </row>
    <row r="765">
      <c r="A765" s="1">
        <v>137774.0</v>
      </c>
      <c r="B765" s="1">
        <v>483.0</v>
      </c>
      <c r="C765" s="1">
        <v>0.0</v>
      </c>
      <c r="D765" s="1" t="s">
        <v>92</v>
      </c>
      <c r="E765" s="1">
        <v>41.0</v>
      </c>
      <c r="F765" s="7" t="str">
        <f>vlookup(E765,Teams!A:B,2,false)</f>
        <v>Shen</v>
      </c>
      <c r="G765" s="1" t="b">
        <v>0</v>
      </c>
      <c r="H765" s="1" t="b">
        <v>0</v>
      </c>
      <c r="I765" s="1">
        <v>22.0</v>
      </c>
      <c r="J765" s="7" t="str">
        <f>vlookup(I765,Cats!$A:$B,2,false)</f>
        <v>E</v>
      </c>
    </row>
    <row r="766">
      <c r="A766" s="1">
        <v>137775.0</v>
      </c>
      <c r="B766" s="1">
        <v>483.0</v>
      </c>
      <c r="C766" s="1">
        <v>14.0</v>
      </c>
      <c r="D766" s="1" t="s">
        <v>144</v>
      </c>
      <c r="E766" s="1">
        <v>25.0</v>
      </c>
      <c r="F766" s="7" t="str">
        <f>vlookup(E766,Teams!A:B,2,false)</f>
        <v>Lexington B</v>
      </c>
      <c r="G766" s="1" t="b">
        <v>1</v>
      </c>
      <c r="H766" s="1" t="b">
        <v>0</v>
      </c>
      <c r="I766" s="1">
        <v>23.0</v>
      </c>
      <c r="J766" s="7" t="str">
        <f>vlookup(I766,Cats!$A:$B,2,false)</f>
        <v>B</v>
      </c>
    </row>
    <row r="767">
      <c r="A767" s="1">
        <v>137776.0</v>
      </c>
      <c r="B767" s="1">
        <v>483.0</v>
      </c>
      <c r="C767" s="1">
        <v>0.0</v>
      </c>
      <c r="D767" s="1" t="s">
        <v>32</v>
      </c>
      <c r="E767" s="1">
        <v>41.0</v>
      </c>
      <c r="F767" s="7" t="str">
        <f>vlookup(E767,Teams!A:B,2,false)</f>
        <v>Shen</v>
      </c>
      <c r="G767" s="1" t="b">
        <v>0</v>
      </c>
      <c r="H767" s="1" t="b">
        <v>1</v>
      </c>
      <c r="I767" s="1">
        <v>23.0</v>
      </c>
      <c r="J767" s="7" t="str">
        <f>vlookup(I767,Cats!$A:$B,2,false)</f>
        <v>B</v>
      </c>
    </row>
    <row r="768">
      <c r="A768" s="1">
        <v>137777.0</v>
      </c>
      <c r="B768" s="1">
        <v>483.0</v>
      </c>
      <c r="C768" s="1">
        <v>0.0</v>
      </c>
      <c r="D768" s="1" t="s">
        <v>32</v>
      </c>
      <c r="E768" s="1">
        <v>25.0</v>
      </c>
      <c r="F768" s="7" t="str">
        <f>vlookup(E768,Teams!A:B,2,false)</f>
        <v>Lexington B</v>
      </c>
      <c r="G768" s="1" t="b">
        <v>1</v>
      </c>
      <c r="H768" s="1" t="b">
        <v>1</v>
      </c>
      <c r="I768" s="1">
        <v>24.0</v>
      </c>
      <c r="J768" s="7" t="str">
        <f>vlookup(I768,Cats!$A:$B,2,false)</f>
        <v>P</v>
      </c>
    </row>
    <row r="769">
      <c r="A769" s="1">
        <v>137778.0</v>
      </c>
      <c r="B769" s="1">
        <v>483.0</v>
      </c>
      <c r="C769" s="1">
        <v>4.0</v>
      </c>
      <c r="D769" s="1" t="s">
        <v>143</v>
      </c>
      <c r="E769" s="1">
        <v>41.0</v>
      </c>
      <c r="F769" s="7" t="str">
        <f>vlookup(E769,Teams!A:B,2,false)</f>
        <v>Shen</v>
      </c>
      <c r="G769" s="1" t="b">
        <v>0</v>
      </c>
      <c r="H769" s="1" t="b">
        <v>0</v>
      </c>
      <c r="I769" s="1">
        <v>24.0</v>
      </c>
      <c r="J769" s="7" t="str">
        <f>vlookup(I769,Cats!$A:$B,2,false)</f>
        <v>P</v>
      </c>
    </row>
    <row r="770">
      <c r="A770" s="1">
        <v>137779.0</v>
      </c>
      <c r="B770" s="1">
        <v>484.0</v>
      </c>
      <c r="C770" s="1">
        <v>4.0</v>
      </c>
      <c r="D770" s="1" t="s">
        <v>145</v>
      </c>
      <c r="E770" s="1">
        <v>135.0</v>
      </c>
      <c r="F770" s="7" t="str">
        <f>vlookup(E770,Teams!A:B,2,false)</f>
        <v>AHS Broward</v>
      </c>
      <c r="G770" s="1" t="b">
        <v>1</v>
      </c>
      <c r="H770" s="1" t="b">
        <v>0</v>
      </c>
      <c r="I770" s="1">
        <v>1.0</v>
      </c>
      <c r="J770" s="7" t="str">
        <f>vlookup(I770,Cats!$A:$B,2,false)</f>
        <v>X</v>
      </c>
    </row>
    <row r="771">
      <c r="A771" s="1">
        <v>137780.0</v>
      </c>
      <c r="B771" s="1">
        <v>484.0</v>
      </c>
      <c r="C771" s="1">
        <v>0.0</v>
      </c>
      <c r="D771" s="1" t="s">
        <v>32</v>
      </c>
      <c r="E771" s="1">
        <v>21.0</v>
      </c>
      <c r="F771" s="7" t="str">
        <f>vlookup(E771,Teams!A:B,2,false)</f>
        <v>JP Stevens</v>
      </c>
      <c r="G771" s="1" t="b">
        <v>0</v>
      </c>
      <c r="H771" s="1" t="b">
        <v>1</v>
      </c>
      <c r="I771" s="1">
        <v>1.0</v>
      </c>
      <c r="J771" s="7" t="str">
        <f>vlookup(I771,Cats!$A:$B,2,false)</f>
        <v>X</v>
      </c>
    </row>
    <row r="772">
      <c r="A772" s="1">
        <v>137781.0</v>
      </c>
      <c r="B772" s="1">
        <v>484.0</v>
      </c>
      <c r="C772" s="1">
        <v>4.0</v>
      </c>
      <c r="D772" s="1" t="s">
        <v>146</v>
      </c>
      <c r="E772" s="1">
        <v>135.0</v>
      </c>
      <c r="F772" s="7" t="str">
        <f>vlookup(E772,Teams!A:B,2,false)</f>
        <v>AHS Broward</v>
      </c>
      <c r="G772" s="1" t="b">
        <v>1</v>
      </c>
      <c r="H772" s="1" t="b">
        <v>0</v>
      </c>
      <c r="I772" s="1">
        <v>2.0</v>
      </c>
      <c r="J772" s="7" t="str">
        <f>vlookup(I772,Cats!$A:$B,2,false)</f>
        <v>M</v>
      </c>
    </row>
    <row r="773">
      <c r="A773" s="1">
        <v>137782.0</v>
      </c>
      <c r="B773" s="1">
        <v>484.0</v>
      </c>
      <c r="C773" s="1">
        <v>0.0</v>
      </c>
      <c r="D773" s="1" t="s">
        <v>32</v>
      </c>
      <c r="E773" s="1">
        <v>21.0</v>
      </c>
      <c r="F773" s="7" t="str">
        <f>vlookup(E773,Teams!A:B,2,false)</f>
        <v>JP Stevens</v>
      </c>
      <c r="G773" s="1" t="b">
        <v>0</v>
      </c>
      <c r="H773" s="1" t="b">
        <v>1</v>
      </c>
      <c r="I773" s="1">
        <v>2.0</v>
      </c>
      <c r="J773" s="7" t="str">
        <f>vlookup(I773,Cats!$A:$B,2,false)</f>
        <v>M</v>
      </c>
    </row>
    <row r="774">
      <c r="A774" s="1">
        <v>137783.0</v>
      </c>
      <c r="B774" s="1">
        <v>484.0</v>
      </c>
      <c r="C774" s="1">
        <v>0.0</v>
      </c>
      <c r="D774" s="1" t="s">
        <v>146</v>
      </c>
      <c r="E774" s="1">
        <v>135.0</v>
      </c>
      <c r="F774" s="7" t="str">
        <f>vlookup(E774,Teams!A:B,2,false)</f>
        <v>AHS Broward</v>
      </c>
      <c r="G774" s="1" t="b">
        <v>1</v>
      </c>
      <c r="H774" s="1" t="b">
        <v>0</v>
      </c>
      <c r="I774" s="1">
        <v>3.0</v>
      </c>
      <c r="J774" s="7" t="str">
        <f>vlookup(I774,Cats!$A:$B,2,false)</f>
        <v>C</v>
      </c>
    </row>
    <row r="775">
      <c r="A775" s="1">
        <v>137784.0</v>
      </c>
      <c r="B775" s="1">
        <v>484.0</v>
      </c>
      <c r="C775" s="1">
        <v>4.0</v>
      </c>
      <c r="D775" s="1" t="s">
        <v>147</v>
      </c>
      <c r="E775" s="1">
        <v>21.0</v>
      </c>
      <c r="F775" s="7" t="str">
        <f>vlookup(E775,Teams!A:B,2,false)</f>
        <v>JP Stevens</v>
      </c>
      <c r="G775" s="1" t="b">
        <v>0</v>
      </c>
      <c r="H775" s="1" t="b">
        <v>0</v>
      </c>
      <c r="I775" s="1">
        <v>3.0</v>
      </c>
      <c r="J775" s="7" t="str">
        <f>vlookup(I775,Cats!$A:$B,2,false)</f>
        <v>C</v>
      </c>
    </row>
    <row r="776">
      <c r="A776" s="1">
        <v>137785.0</v>
      </c>
      <c r="B776" s="1">
        <v>484.0</v>
      </c>
      <c r="C776" s="1">
        <v>0.0</v>
      </c>
      <c r="D776" s="1" t="s">
        <v>32</v>
      </c>
      <c r="E776" s="1">
        <v>135.0</v>
      </c>
      <c r="F776" s="7" t="str">
        <f>vlookup(E776,Teams!A:B,2,false)</f>
        <v>AHS Broward</v>
      </c>
      <c r="G776" s="1" t="b">
        <v>1</v>
      </c>
      <c r="H776" s="1" t="b">
        <v>1</v>
      </c>
      <c r="I776" s="1">
        <v>4.0</v>
      </c>
      <c r="J776" s="7" t="str">
        <f>vlookup(I776,Cats!$A:$B,2,false)</f>
        <v>E</v>
      </c>
    </row>
    <row r="777">
      <c r="A777" s="1">
        <v>137786.0</v>
      </c>
      <c r="B777" s="1">
        <v>484.0</v>
      </c>
      <c r="C777" s="1">
        <v>4.0</v>
      </c>
      <c r="D777" s="1" t="s">
        <v>148</v>
      </c>
      <c r="E777" s="1">
        <v>21.0</v>
      </c>
      <c r="F777" s="7" t="str">
        <f>vlookup(E777,Teams!A:B,2,false)</f>
        <v>JP Stevens</v>
      </c>
      <c r="G777" s="1" t="b">
        <v>0</v>
      </c>
      <c r="H777" s="1" t="b">
        <v>0</v>
      </c>
      <c r="I777" s="1">
        <v>4.0</v>
      </c>
      <c r="J777" s="7" t="str">
        <f>vlookup(I777,Cats!$A:$B,2,false)</f>
        <v>E</v>
      </c>
    </row>
    <row r="778">
      <c r="A778" s="1">
        <v>137787.0</v>
      </c>
      <c r="B778" s="1">
        <v>484.0</v>
      </c>
      <c r="C778" s="1">
        <v>14.0</v>
      </c>
      <c r="D778" s="1" t="s">
        <v>145</v>
      </c>
      <c r="E778" s="1">
        <v>135.0</v>
      </c>
      <c r="F778" s="7" t="str">
        <f>vlookup(E778,Teams!A:B,2,false)</f>
        <v>AHS Broward</v>
      </c>
      <c r="G778" s="1" t="b">
        <v>1</v>
      </c>
      <c r="H778" s="1" t="b">
        <v>0</v>
      </c>
      <c r="I778" s="1">
        <v>5.0</v>
      </c>
      <c r="J778" s="7" t="str">
        <f>vlookup(I778,Cats!$A:$B,2,false)</f>
        <v>B</v>
      </c>
    </row>
    <row r="779">
      <c r="A779" s="1">
        <v>137788.0</v>
      </c>
      <c r="B779" s="1">
        <v>484.0</v>
      </c>
      <c r="C779" s="1">
        <v>0.0</v>
      </c>
      <c r="D779" s="1" t="s">
        <v>32</v>
      </c>
      <c r="E779" s="1">
        <v>21.0</v>
      </c>
      <c r="F779" s="7" t="str">
        <f>vlookup(E779,Teams!A:B,2,false)</f>
        <v>JP Stevens</v>
      </c>
      <c r="G779" s="1" t="b">
        <v>0</v>
      </c>
      <c r="H779" s="1" t="b">
        <v>1</v>
      </c>
      <c r="I779" s="1">
        <v>5.0</v>
      </c>
      <c r="J779" s="7" t="str">
        <f>vlookup(I779,Cats!$A:$B,2,false)</f>
        <v>B</v>
      </c>
    </row>
    <row r="780">
      <c r="A780" s="1">
        <v>137789.0</v>
      </c>
      <c r="B780" s="1">
        <v>484.0</v>
      </c>
      <c r="C780" s="1">
        <v>4.0</v>
      </c>
      <c r="D780" s="1" t="s">
        <v>146</v>
      </c>
      <c r="E780" s="1">
        <v>135.0</v>
      </c>
      <c r="F780" s="7" t="str">
        <f>vlookup(E780,Teams!A:B,2,false)</f>
        <v>AHS Broward</v>
      </c>
      <c r="G780" s="1" t="b">
        <v>1</v>
      </c>
      <c r="H780" s="1" t="b">
        <v>0</v>
      </c>
      <c r="I780" s="1">
        <v>6.0</v>
      </c>
      <c r="J780" s="7" t="str">
        <f>vlookup(I780,Cats!$A:$B,2,false)</f>
        <v>P</v>
      </c>
    </row>
    <row r="781">
      <c r="A781" s="1">
        <v>137790.0</v>
      </c>
      <c r="B781" s="1">
        <v>484.0</v>
      </c>
      <c r="C781" s="1">
        <v>0.0</v>
      </c>
      <c r="D781" s="1" t="s">
        <v>32</v>
      </c>
      <c r="E781" s="1">
        <v>21.0</v>
      </c>
      <c r="F781" s="7" t="str">
        <f>vlookup(E781,Teams!A:B,2,false)</f>
        <v>JP Stevens</v>
      </c>
      <c r="G781" s="1" t="b">
        <v>0</v>
      </c>
      <c r="H781" s="1" t="b">
        <v>1</v>
      </c>
      <c r="I781" s="1">
        <v>6.0</v>
      </c>
      <c r="J781" s="7" t="str">
        <f>vlookup(I781,Cats!$A:$B,2,false)</f>
        <v>P</v>
      </c>
    </row>
    <row r="782">
      <c r="A782" s="1">
        <v>137791.0</v>
      </c>
      <c r="B782" s="1">
        <v>484.0</v>
      </c>
      <c r="C782" s="1">
        <v>0.0</v>
      </c>
      <c r="D782" s="1" t="s">
        <v>32</v>
      </c>
      <c r="E782" s="1">
        <v>135.0</v>
      </c>
      <c r="F782" s="7" t="str">
        <f>vlookup(E782,Teams!A:B,2,false)</f>
        <v>AHS Broward</v>
      </c>
      <c r="G782" s="1" t="b">
        <v>1</v>
      </c>
      <c r="H782" s="1" t="b">
        <v>1</v>
      </c>
      <c r="I782" s="1">
        <v>7.0</v>
      </c>
      <c r="J782" s="7" t="str">
        <f>vlookup(I782,Cats!$A:$B,2,false)</f>
        <v>X</v>
      </c>
    </row>
    <row r="783">
      <c r="A783" s="1">
        <v>137792.0</v>
      </c>
      <c r="B783" s="1">
        <v>484.0</v>
      </c>
      <c r="C783" s="1">
        <v>14.0</v>
      </c>
      <c r="D783" s="1" t="s">
        <v>148</v>
      </c>
      <c r="E783" s="1">
        <v>21.0</v>
      </c>
      <c r="F783" s="7" t="str">
        <f>vlookup(E783,Teams!A:B,2,false)</f>
        <v>JP Stevens</v>
      </c>
      <c r="G783" s="1" t="b">
        <v>0</v>
      </c>
      <c r="H783" s="1" t="b">
        <v>0</v>
      </c>
      <c r="I783" s="1">
        <v>7.0</v>
      </c>
      <c r="J783" s="7" t="str">
        <f>vlookup(I783,Cats!$A:$B,2,false)</f>
        <v>X</v>
      </c>
    </row>
    <row r="784">
      <c r="A784" s="1">
        <v>137793.0</v>
      </c>
      <c r="B784" s="1">
        <v>484.0</v>
      </c>
      <c r="C784" s="1">
        <v>0.0</v>
      </c>
      <c r="D784" s="1" t="s">
        <v>32</v>
      </c>
      <c r="E784" s="1">
        <v>135.0</v>
      </c>
      <c r="F784" s="7" t="str">
        <f>vlookup(E784,Teams!A:B,2,false)</f>
        <v>AHS Broward</v>
      </c>
      <c r="G784" s="1" t="b">
        <v>1</v>
      </c>
      <c r="H784" s="1" t="b">
        <v>1</v>
      </c>
      <c r="I784" s="1">
        <v>8.0</v>
      </c>
      <c r="J784" s="7" t="str">
        <f>vlookup(I784,Cats!$A:$B,2,false)</f>
        <v>M</v>
      </c>
    </row>
    <row r="785">
      <c r="A785" s="1">
        <v>137794.0</v>
      </c>
      <c r="B785" s="1">
        <v>484.0</v>
      </c>
      <c r="C785" s="1">
        <v>0.0</v>
      </c>
      <c r="D785" s="1" t="s">
        <v>148</v>
      </c>
      <c r="E785" s="1">
        <v>21.0</v>
      </c>
      <c r="F785" s="7" t="str">
        <f>vlookup(E785,Teams!A:B,2,false)</f>
        <v>JP Stevens</v>
      </c>
      <c r="G785" s="1" t="b">
        <v>0</v>
      </c>
      <c r="H785" s="1" t="b">
        <v>0</v>
      </c>
      <c r="I785" s="1">
        <v>8.0</v>
      </c>
      <c r="J785" s="7" t="str">
        <f>vlookup(I785,Cats!$A:$B,2,false)</f>
        <v>M</v>
      </c>
    </row>
    <row r="786">
      <c r="A786" s="1">
        <v>137795.0</v>
      </c>
      <c r="B786" s="1">
        <v>484.0</v>
      </c>
      <c r="C786" s="1">
        <v>4.0</v>
      </c>
      <c r="D786" s="1" t="s">
        <v>146</v>
      </c>
      <c r="E786" s="1">
        <v>135.0</v>
      </c>
      <c r="F786" s="7" t="str">
        <f>vlookup(E786,Teams!A:B,2,false)</f>
        <v>AHS Broward</v>
      </c>
      <c r="G786" s="1" t="b">
        <v>1</v>
      </c>
      <c r="H786" s="1" t="b">
        <v>0</v>
      </c>
      <c r="I786" s="1">
        <v>9.0</v>
      </c>
      <c r="J786" s="7" t="str">
        <f>vlookup(I786,Cats!$A:$B,2,false)</f>
        <v>C</v>
      </c>
    </row>
    <row r="787">
      <c r="A787" s="1">
        <v>137796.0</v>
      </c>
      <c r="B787" s="1">
        <v>484.0</v>
      </c>
      <c r="C787" s="1">
        <v>0.0</v>
      </c>
      <c r="D787" s="1" t="s">
        <v>32</v>
      </c>
      <c r="E787" s="1">
        <v>21.0</v>
      </c>
      <c r="F787" s="7" t="str">
        <f>vlookup(E787,Teams!A:B,2,false)</f>
        <v>JP Stevens</v>
      </c>
      <c r="G787" s="1" t="b">
        <v>0</v>
      </c>
      <c r="H787" s="1" t="b">
        <v>1</v>
      </c>
      <c r="I787" s="1">
        <v>9.0</v>
      </c>
      <c r="J787" s="7" t="str">
        <f>vlookup(I787,Cats!$A:$B,2,false)</f>
        <v>C</v>
      </c>
    </row>
    <row r="788">
      <c r="A788" s="1">
        <v>137797.0</v>
      </c>
      <c r="B788" s="1">
        <v>484.0</v>
      </c>
      <c r="C788" s="1">
        <v>14.0</v>
      </c>
      <c r="D788" s="1" t="s">
        <v>146</v>
      </c>
      <c r="E788" s="1">
        <v>135.0</v>
      </c>
      <c r="F788" s="7" t="str">
        <f>vlookup(E788,Teams!A:B,2,false)</f>
        <v>AHS Broward</v>
      </c>
      <c r="G788" s="1" t="b">
        <v>1</v>
      </c>
      <c r="H788" s="1" t="b">
        <v>0</v>
      </c>
      <c r="I788" s="1">
        <v>10.0</v>
      </c>
      <c r="J788" s="7" t="str">
        <f>vlookup(I788,Cats!$A:$B,2,false)</f>
        <v>E</v>
      </c>
    </row>
    <row r="789">
      <c r="A789" s="1">
        <v>137798.0</v>
      </c>
      <c r="B789" s="1">
        <v>484.0</v>
      </c>
      <c r="C789" s="1">
        <v>0.0</v>
      </c>
      <c r="D789" s="1" t="s">
        <v>148</v>
      </c>
      <c r="E789" s="1">
        <v>21.0</v>
      </c>
      <c r="F789" s="7" t="str">
        <f>vlookup(E789,Teams!A:B,2,false)</f>
        <v>JP Stevens</v>
      </c>
      <c r="G789" s="1" t="b">
        <v>0</v>
      </c>
      <c r="H789" s="1" t="b">
        <v>0</v>
      </c>
      <c r="I789" s="1">
        <v>10.0</v>
      </c>
      <c r="J789" s="7" t="str">
        <f>vlookup(I789,Cats!$A:$B,2,false)</f>
        <v>E</v>
      </c>
    </row>
    <row r="790">
      <c r="A790" s="1">
        <v>137799.0</v>
      </c>
      <c r="B790" s="1">
        <v>484.0</v>
      </c>
      <c r="C790" s="1">
        <v>14.0</v>
      </c>
      <c r="D790" s="1" t="s">
        <v>149</v>
      </c>
      <c r="E790" s="1">
        <v>135.0</v>
      </c>
      <c r="F790" s="7" t="str">
        <f>vlookup(E790,Teams!A:B,2,false)</f>
        <v>AHS Broward</v>
      </c>
      <c r="G790" s="1" t="b">
        <v>1</v>
      </c>
      <c r="H790" s="1" t="b">
        <v>0</v>
      </c>
      <c r="I790" s="1">
        <v>11.0</v>
      </c>
      <c r="J790" s="7" t="str">
        <f>vlookup(I790,Cats!$A:$B,2,false)</f>
        <v>B</v>
      </c>
    </row>
    <row r="791">
      <c r="A791" s="1">
        <v>137800.0</v>
      </c>
      <c r="B791" s="1">
        <v>484.0</v>
      </c>
      <c r="C791" s="1">
        <v>0.0</v>
      </c>
      <c r="D791" s="1" t="s">
        <v>32</v>
      </c>
      <c r="E791" s="1">
        <v>21.0</v>
      </c>
      <c r="F791" s="7" t="str">
        <f>vlookup(E791,Teams!A:B,2,false)</f>
        <v>JP Stevens</v>
      </c>
      <c r="G791" s="1" t="b">
        <v>0</v>
      </c>
      <c r="H791" s="1" t="b">
        <v>1</v>
      </c>
      <c r="I791" s="1">
        <v>11.0</v>
      </c>
      <c r="J791" s="7" t="str">
        <f>vlookup(I791,Cats!$A:$B,2,false)</f>
        <v>B</v>
      </c>
    </row>
    <row r="792">
      <c r="A792" s="1">
        <v>137801.0</v>
      </c>
      <c r="B792" s="1">
        <v>484.0</v>
      </c>
      <c r="C792" s="1">
        <v>14.0</v>
      </c>
      <c r="D792" s="1" t="s">
        <v>150</v>
      </c>
      <c r="E792" s="1">
        <v>135.0</v>
      </c>
      <c r="F792" s="7" t="str">
        <f>vlookup(E792,Teams!A:B,2,false)</f>
        <v>AHS Broward</v>
      </c>
      <c r="G792" s="1" t="b">
        <v>1</v>
      </c>
      <c r="H792" s="1" t="b">
        <v>0</v>
      </c>
      <c r="I792" s="1">
        <v>12.0</v>
      </c>
      <c r="J792" s="7" t="str">
        <f>vlookup(I792,Cats!$A:$B,2,false)</f>
        <v>P</v>
      </c>
    </row>
    <row r="793">
      <c r="A793" s="1">
        <v>137802.0</v>
      </c>
      <c r="B793" s="1">
        <v>484.0</v>
      </c>
      <c r="C793" s="1">
        <v>0.0</v>
      </c>
      <c r="D793" s="1" t="s">
        <v>32</v>
      </c>
      <c r="E793" s="1">
        <v>21.0</v>
      </c>
      <c r="F793" s="7" t="str">
        <f>vlookup(E793,Teams!A:B,2,false)</f>
        <v>JP Stevens</v>
      </c>
      <c r="G793" s="1" t="b">
        <v>0</v>
      </c>
      <c r="H793" s="1" t="b">
        <v>1</v>
      </c>
      <c r="I793" s="1">
        <v>12.0</v>
      </c>
      <c r="J793" s="7" t="str">
        <f>vlookup(I793,Cats!$A:$B,2,false)</f>
        <v>P</v>
      </c>
    </row>
    <row r="794">
      <c r="A794" s="1">
        <v>137803.0</v>
      </c>
      <c r="B794" s="1">
        <v>484.0</v>
      </c>
      <c r="C794" s="1">
        <v>14.0</v>
      </c>
      <c r="D794" s="1" t="s">
        <v>145</v>
      </c>
      <c r="E794" s="1">
        <v>135.0</v>
      </c>
      <c r="F794" s="7" t="str">
        <f>vlookup(E794,Teams!A:B,2,false)</f>
        <v>AHS Broward</v>
      </c>
      <c r="G794" s="1" t="b">
        <v>1</v>
      </c>
      <c r="H794" s="1" t="b">
        <v>0</v>
      </c>
      <c r="I794" s="1">
        <v>13.0</v>
      </c>
      <c r="J794" s="7" t="str">
        <f>vlookup(I794,Cats!$A:$B,2,false)</f>
        <v>X</v>
      </c>
    </row>
    <row r="795">
      <c r="A795" s="1">
        <v>137804.0</v>
      </c>
      <c r="B795" s="1">
        <v>484.0</v>
      </c>
      <c r="C795" s="1">
        <v>0.0</v>
      </c>
      <c r="D795" s="1" t="s">
        <v>32</v>
      </c>
      <c r="E795" s="1">
        <v>21.0</v>
      </c>
      <c r="F795" s="7" t="str">
        <f>vlookup(E795,Teams!A:B,2,false)</f>
        <v>JP Stevens</v>
      </c>
      <c r="G795" s="1" t="b">
        <v>0</v>
      </c>
      <c r="H795" s="1" t="b">
        <v>1</v>
      </c>
      <c r="I795" s="1">
        <v>13.0</v>
      </c>
      <c r="J795" s="7" t="str">
        <f>vlookup(I795,Cats!$A:$B,2,false)</f>
        <v>X</v>
      </c>
    </row>
    <row r="796">
      <c r="A796" s="1">
        <v>137805.0</v>
      </c>
      <c r="B796" s="1">
        <v>484.0</v>
      </c>
      <c r="C796" s="1">
        <v>14.0</v>
      </c>
      <c r="D796" s="1" t="s">
        <v>146</v>
      </c>
      <c r="E796" s="1">
        <v>135.0</v>
      </c>
      <c r="F796" s="7" t="str">
        <f>vlookup(E796,Teams!A:B,2,false)</f>
        <v>AHS Broward</v>
      </c>
      <c r="G796" s="1" t="b">
        <v>1</v>
      </c>
      <c r="H796" s="1" t="b">
        <v>0</v>
      </c>
      <c r="I796" s="1">
        <v>14.0</v>
      </c>
      <c r="J796" s="7" t="str">
        <f>vlookup(I796,Cats!$A:$B,2,false)</f>
        <v>M</v>
      </c>
    </row>
    <row r="797">
      <c r="A797" s="1">
        <v>137806.0</v>
      </c>
      <c r="B797" s="1">
        <v>484.0</v>
      </c>
      <c r="C797" s="1">
        <v>0.0</v>
      </c>
      <c r="D797" s="1" t="s">
        <v>32</v>
      </c>
      <c r="E797" s="1">
        <v>21.0</v>
      </c>
      <c r="F797" s="7" t="str">
        <f>vlookup(E797,Teams!A:B,2,false)</f>
        <v>JP Stevens</v>
      </c>
      <c r="G797" s="1" t="b">
        <v>0</v>
      </c>
      <c r="H797" s="1" t="b">
        <v>1</v>
      </c>
      <c r="I797" s="1">
        <v>14.0</v>
      </c>
      <c r="J797" s="7" t="str">
        <f>vlookup(I797,Cats!$A:$B,2,false)</f>
        <v>M</v>
      </c>
    </row>
    <row r="798">
      <c r="A798" s="1">
        <v>137807.0</v>
      </c>
      <c r="B798" s="1">
        <v>484.0</v>
      </c>
      <c r="C798" s="1">
        <v>0.0</v>
      </c>
      <c r="D798" s="1" t="s">
        <v>149</v>
      </c>
      <c r="E798" s="1">
        <v>135.0</v>
      </c>
      <c r="F798" s="7" t="str">
        <f>vlookup(E798,Teams!A:B,2,false)</f>
        <v>AHS Broward</v>
      </c>
      <c r="G798" s="1" t="b">
        <v>1</v>
      </c>
      <c r="H798" s="1" t="b">
        <v>0</v>
      </c>
      <c r="I798" s="1">
        <v>15.0</v>
      </c>
      <c r="J798" s="7" t="str">
        <f>vlookup(I798,Cats!$A:$B,2,false)</f>
        <v>C</v>
      </c>
    </row>
    <row r="799">
      <c r="A799" s="1">
        <v>137808.0</v>
      </c>
      <c r="B799" s="1">
        <v>484.0</v>
      </c>
      <c r="C799" s="1">
        <v>0.0</v>
      </c>
      <c r="D799" s="1" t="s">
        <v>32</v>
      </c>
      <c r="E799" s="1">
        <v>21.0</v>
      </c>
      <c r="F799" s="7" t="str">
        <f>vlookup(E799,Teams!A:B,2,false)</f>
        <v>JP Stevens</v>
      </c>
      <c r="G799" s="1" t="b">
        <v>0</v>
      </c>
      <c r="H799" s="1" t="b">
        <v>1</v>
      </c>
      <c r="I799" s="1">
        <v>15.0</v>
      </c>
      <c r="J799" s="7" t="str">
        <f>vlookup(I799,Cats!$A:$B,2,false)</f>
        <v>C</v>
      </c>
    </row>
    <row r="800">
      <c r="A800" s="1">
        <v>137809.0</v>
      </c>
      <c r="B800" s="1">
        <v>484.0</v>
      </c>
      <c r="C800" s="1">
        <v>4.0</v>
      </c>
      <c r="D800" s="1" t="s">
        <v>150</v>
      </c>
      <c r="E800" s="1">
        <v>135.0</v>
      </c>
      <c r="F800" s="7" t="str">
        <f>vlookup(E800,Teams!A:B,2,false)</f>
        <v>AHS Broward</v>
      </c>
      <c r="G800" s="1" t="b">
        <v>1</v>
      </c>
      <c r="H800" s="1" t="b">
        <v>0</v>
      </c>
      <c r="I800" s="1">
        <v>16.0</v>
      </c>
      <c r="J800" s="7" t="str">
        <f>vlookup(I800,Cats!$A:$B,2,false)</f>
        <v>E</v>
      </c>
    </row>
    <row r="801">
      <c r="A801" s="1">
        <v>137810.0</v>
      </c>
      <c r="B801" s="1">
        <v>484.0</v>
      </c>
      <c r="C801" s="1">
        <v>0.0</v>
      </c>
      <c r="D801" s="1" t="s">
        <v>148</v>
      </c>
      <c r="E801" s="1">
        <v>21.0</v>
      </c>
      <c r="F801" s="7" t="str">
        <f>vlookup(E801,Teams!A:B,2,false)</f>
        <v>JP Stevens</v>
      </c>
      <c r="G801" s="1" t="b">
        <v>0</v>
      </c>
      <c r="H801" s="1" t="b">
        <v>0</v>
      </c>
      <c r="I801" s="1">
        <v>16.0</v>
      </c>
      <c r="J801" s="7" t="str">
        <f>vlookup(I801,Cats!$A:$B,2,false)</f>
        <v>E</v>
      </c>
    </row>
    <row r="802">
      <c r="A802" s="1">
        <v>137811.0</v>
      </c>
      <c r="B802" s="1">
        <v>484.0</v>
      </c>
      <c r="C802" s="1">
        <v>14.0</v>
      </c>
      <c r="D802" s="1" t="s">
        <v>145</v>
      </c>
      <c r="E802" s="1">
        <v>135.0</v>
      </c>
      <c r="F802" s="7" t="str">
        <f>vlookup(E802,Teams!A:B,2,false)</f>
        <v>AHS Broward</v>
      </c>
      <c r="G802" s="1" t="b">
        <v>1</v>
      </c>
      <c r="H802" s="1" t="b">
        <v>0</v>
      </c>
      <c r="I802" s="1">
        <v>17.0</v>
      </c>
      <c r="J802" s="7" t="str">
        <f>vlookup(I802,Cats!$A:$B,2,false)</f>
        <v>B</v>
      </c>
    </row>
    <row r="803">
      <c r="A803" s="1">
        <v>137812.0</v>
      </c>
      <c r="B803" s="1">
        <v>484.0</v>
      </c>
      <c r="C803" s="1">
        <v>0.0</v>
      </c>
      <c r="D803" s="1" t="s">
        <v>147</v>
      </c>
      <c r="E803" s="1">
        <v>21.0</v>
      </c>
      <c r="F803" s="7" t="str">
        <f>vlookup(E803,Teams!A:B,2,false)</f>
        <v>JP Stevens</v>
      </c>
      <c r="G803" s="1" t="b">
        <v>0</v>
      </c>
      <c r="H803" s="1" t="b">
        <v>0</v>
      </c>
      <c r="I803" s="1">
        <v>17.0</v>
      </c>
      <c r="J803" s="7" t="str">
        <f>vlookup(I803,Cats!$A:$B,2,false)</f>
        <v>B</v>
      </c>
    </row>
    <row r="804">
      <c r="A804" s="1">
        <v>137813.0</v>
      </c>
      <c r="B804" s="1">
        <v>484.0</v>
      </c>
      <c r="C804" s="1">
        <v>14.0</v>
      </c>
      <c r="D804" s="1" t="s">
        <v>150</v>
      </c>
      <c r="E804" s="1">
        <v>135.0</v>
      </c>
      <c r="F804" s="7" t="str">
        <f>vlookup(E804,Teams!A:B,2,false)</f>
        <v>AHS Broward</v>
      </c>
      <c r="G804" s="1" t="b">
        <v>1</v>
      </c>
      <c r="H804" s="1" t="b">
        <v>0</v>
      </c>
      <c r="I804" s="1">
        <v>18.0</v>
      </c>
      <c r="J804" s="7" t="str">
        <f>vlookup(I804,Cats!$A:$B,2,false)</f>
        <v>P</v>
      </c>
    </row>
    <row r="805">
      <c r="A805" s="1">
        <v>137814.0</v>
      </c>
      <c r="B805" s="1">
        <v>484.0</v>
      </c>
      <c r="C805" s="1">
        <v>0.0</v>
      </c>
      <c r="D805" s="1" t="s">
        <v>32</v>
      </c>
      <c r="E805" s="1">
        <v>21.0</v>
      </c>
      <c r="F805" s="7" t="str">
        <f>vlookup(E805,Teams!A:B,2,false)</f>
        <v>JP Stevens</v>
      </c>
      <c r="G805" s="1" t="b">
        <v>0</v>
      </c>
      <c r="H805" s="1" t="b">
        <v>1</v>
      </c>
      <c r="I805" s="1">
        <v>18.0</v>
      </c>
      <c r="J805" s="7" t="str">
        <f>vlookup(I805,Cats!$A:$B,2,false)</f>
        <v>P</v>
      </c>
    </row>
    <row r="806">
      <c r="A806" s="1">
        <v>137815.0</v>
      </c>
      <c r="B806" s="1">
        <v>484.0</v>
      </c>
      <c r="C806" s="1">
        <v>0.0</v>
      </c>
      <c r="D806" s="1" t="s">
        <v>149</v>
      </c>
      <c r="E806" s="1">
        <v>135.0</v>
      </c>
      <c r="F806" s="7" t="str">
        <f>vlookup(E806,Teams!A:B,2,false)</f>
        <v>AHS Broward</v>
      </c>
      <c r="G806" s="1" t="b">
        <v>1</v>
      </c>
      <c r="H806" s="1" t="b">
        <v>0</v>
      </c>
      <c r="I806" s="1">
        <v>19.0</v>
      </c>
      <c r="J806" s="7" t="str">
        <f>vlookup(I806,Cats!$A:$B,2,false)</f>
        <v>X</v>
      </c>
    </row>
    <row r="807">
      <c r="A807" s="1">
        <v>137816.0</v>
      </c>
      <c r="B807" s="1">
        <v>484.0</v>
      </c>
      <c r="C807" s="1">
        <v>0.0</v>
      </c>
      <c r="D807" s="1" t="s">
        <v>148</v>
      </c>
      <c r="E807" s="1">
        <v>21.0</v>
      </c>
      <c r="F807" s="7" t="str">
        <f>vlookup(E807,Teams!A:B,2,false)</f>
        <v>JP Stevens</v>
      </c>
      <c r="G807" s="1" t="b">
        <v>0</v>
      </c>
      <c r="H807" s="1" t="b">
        <v>0</v>
      </c>
      <c r="I807" s="1">
        <v>19.0</v>
      </c>
      <c r="J807" s="7" t="str">
        <f>vlookup(I807,Cats!$A:$B,2,false)</f>
        <v>X</v>
      </c>
    </row>
    <row r="808">
      <c r="A808" s="1">
        <v>137817.0</v>
      </c>
      <c r="B808" s="1">
        <v>484.0</v>
      </c>
      <c r="C808" s="1">
        <v>14.0</v>
      </c>
      <c r="D808" s="1" t="s">
        <v>146</v>
      </c>
      <c r="E808" s="1">
        <v>135.0</v>
      </c>
      <c r="F808" s="7" t="str">
        <f>vlookup(E808,Teams!A:B,2,false)</f>
        <v>AHS Broward</v>
      </c>
      <c r="G808" s="1" t="b">
        <v>1</v>
      </c>
      <c r="H808" s="1" t="b">
        <v>0</v>
      </c>
      <c r="I808" s="1">
        <v>20.0</v>
      </c>
      <c r="J808" s="7" t="str">
        <f>vlookup(I808,Cats!$A:$B,2,false)</f>
        <v>M</v>
      </c>
    </row>
    <row r="809">
      <c r="A809" s="1">
        <v>137818.0</v>
      </c>
      <c r="B809" s="1">
        <v>484.0</v>
      </c>
      <c r="C809" s="1">
        <v>0.0</v>
      </c>
      <c r="D809" s="1" t="s">
        <v>32</v>
      </c>
      <c r="E809" s="1">
        <v>21.0</v>
      </c>
      <c r="F809" s="7" t="str">
        <f>vlookup(E809,Teams!A:B,2,false)</f>
        <v>JP Stevens</v>
      </c>
      <c r="G809" s="1" t="b">
        <v>0</v>
      </c>
      <c r="H809" s="1" t="b">
        <v>1</v>
      </c>
      <c r="I809" s="1">
        <v>20.0</v>
      </c>
      <c r="J809" s="7" t="str">
        <f>vlookup(I809,Cats!$A:$B,2,false)</f>
        <v>M</v>
      </c>
    </row>
    <row r="810">
      <c r="A810" s="1">
        <v>137819.0</v>
      </c>
      <c r="B810" s="1">
        <v>484.0</v>
      </c>
      <c r="C810" s="1">
        <v>4.0</v>
      </c>
      <c r="D810" s="1" t="s">
        <v>146</v>
      </c>
      <c r="E810" s="1">
        <v>135.0</v>
      </c>
      <c r="F810" s="7" t="str">
        <f>vlookup(E810,Teams!A:B,2,false)</f>
        <v>AHS Broward</v>
      </c>
      <c r="G810" s="1" t="b">
        <v>1</v>
      </c>
      <c r="H810" s="1" t="b">
        <v>0</v>
      </c>
      <c r="I810" s="1">
        <v>21.0</v>
      </c>
      <c r="J810" s="7" t="str">
        <f>vlookup(I810,Cats!$A:$B,2,false)</f>
        <v>C</v>
      </c>
    </row>
    <row r="811">
      <c r="A811" s="1">
        <v>137820.0</v>
      </c>
      <c r="B811" s="1">
        <v>484.0</v>
      </c>
      <c r="C811" s="1">
        <v>0.0</v>
      </c>
      <c r="D811" s="1" t="s">
        <v>32</v>
      </c>
      <c r="E811" s="1">
        <v>21.0</v>
      </c>
      <c r="F811" s="7" t="str">
        <f>vlookup(E811,Teams!A:B,2,false)</f>
        <v>JP Stevens</v>
      </c>
      <c r="G811" s="1" t="b">
        <v>0</v>
      </c>
      <c r="H811" s="1" t="b">
        <v>1</v>
      </c>
      <c r="I811" s="1">
        <v>21.0</v>
      </c>
      <c r="J811" s="7" t="str">
        <f>vlookup(I811,Cats!$A:$B,2,false)</f>
        <v>C</v>
      </c>
    </row>
    <row r="812">
      <c r="A812" s="1">
        <v>137821.0</v>
      </c>
      <c r="B812" s="1">
        <v>484.0</v>
      </c>
      <c r="C812" s="1">
        <v>0.0</v>
      </c>
      <c r="D812" s="1" t="s">
        <v>145</v>
      </c>
      <c r="E812" s="1">
        <v>135.0</v>
      </c>
      <c r="F812" s="7" t="str">
        <f>vlookup(E812,Teams!A:B,2,false)</f>
        <v>AHS Broward</v>
      </c>
      <c r="G812" s="1" t="b">
        <v>1</v>
      </c>
      <c r="H812" s="1" t="b">
        <v>0</v>
      </c>
      <c r="I812" s="1">
        <v>22.0</v>
      </c>
      <c r="J812" s="7" t="str">
        <f>vlookup(I812,Cats!$A:$B,2,false)</f>
        <v>E</v>
      </c>
    </row>
    <row r="813">
      <c r="A813" s="1">
        <v>137822.0</v>
      </c>
      <c r="B813" s="1">
        <v>484.0</v>
      </c>
      <c r="C813" s="1">
        <v>0.0</v>
      </c>
      <c r="D813" s="1" t="s">
        <v>148</v>
      </c>
      <c r="E813" s="1">
        <v>21.0</v>
      </c>
      <c r="F813" s="7" t="str">
        <f>vlookup(E813,Teams!A:B,2,false)</f>
        <v>JP Stevens</v>
      </c>
      <c r="G813" s="1" t="b">
        <v>0</v>
      </c>
      <c r="H813" s="1" t="b">
        <v>0</v>
      </c>
      <c r="I813" s="1">
        <v>22.0</v>
      </c>
      <c r="J813" s="7" t="str">
        <f>vlookup(I813,Cats!$A:$B,2,false)</f>
        <v>E</v>
      </c>
    </row>
    <row r="814">
      <c r="A814" s="1">
        <v>137823.0</v>
      </c>
      <c r="B814" s="1">
        <v>484.0</v>
      </c>
      <c r="C814" s="1">
        <v>14.0</v>
      </c>
      <c r="D814" s="1" t="s">
        <v>149</v>
      </c>
      <c r="E814" s="1">
        <v>135.0</v>
      </c>
      <c r="F814" s="7" t="str">
        <f>vlookup(E814,Teams!A:B,2,false)</f>
        <v>AHS Broward</v>
      </c>
      <c r="G814" s="1" t="b">
        <v>1</v>
      </c>
      <c r="H814" s="1" t="b">
        <v>0</v>
      </c>
      <c r="I814" s="1">
        <v>23.0</v>
      </c>
      <c r="J814" s="7" t="str">
        <f>vlookup(I814,Cats!$A:$B,2,false)</f>
        <v>B</v>
      </c>
    </row>
    <row r="815">
      <c r="A815" s="1">
        <v>137824.0</v>
      </c>
      <c r="B815" s="1">
        <v>484.0</v>
      </c>
      <c r="C815" s="1">
        <v>0.0</v>
      </c>
      <c r="D815" s="1" t="s">
        <v>32</v>
      </c>
      <c r="E815" s="1">
        <v>21.0</v>
      </c>
      <c r="F815" s="7" t="str">
        <f>vlookup(E815,Teams!A:B,2,false)</f>
        <v>JP Stevens</v>
      </c>
      <c r="G815" s="1" t="b">
        <v>0</v>
      </c>
      <c r="H815" s="1" t="b">
        <v>1</v>
      </c>
      <c r="I815" s="1">
        <v>23.0</v>
      </c>
      <c r="J815" s="7" t="str">
        <f>vlookup(I815,Cats!$A:$B,2,false)</f>
        <v>B</v>
      </c>
    </row>
    <row r="816">
      <c r="A816" s="1">
        <v>137825.0</v>
      </c>
      <c r="B816" s="1">
        <v>484.0</v>
      </c>
      <c r="C816" s="1">
        <v>14.0</v>
      </c>
      <c r="D816" s="1" t="s">
        <v>150</v>
      </c>
      <c r="E816" s="1">
        <v>135.0</v>
      </c>
      <c r="F816" s="7" t="str">
        <f>vlookup(E816,Teams!A:B,2,false)</f>
        <v>AHS Broward</v>
      </c>
      <c r="G816" s="1" t="b">
        <v>1</v>
      </c>
      <c r="H816" s="1" t="b">
        <v>0</v>
      </c>
      <c r="I816" s="1">
        <v>24.0</v>
      </c>
      <c r="J816" s="7" t="str">
        <f>vlookup(I816,Cats!$A:$B,2,false)</f>
        <v>P</v>
      </c>
    </row>
    <row r="817">
      <c r="A817" s="1">
        <v>137826.0</v>
      </c>
      <c r="B817" s="1">
        <v>484.0</v>
      </c>
      <c r="C817" s="1">
        <v>0.0</v>
      </c>
      <c r="D817" s="1" t="s">
        <v>32</v>
      </c>
      <c r="E817" s="1">
        <v>21.0</v>
      </c>
      <c r="F817" s="7" t="str">
        <f>vlookup(E817,Teams!A:B,2,false)</f>
        <v>JP Stevens</v>
      </c>
      <c r="G817" s="1" t="b">
        <v>0</v>
      </c>
      <c r="H817" s="1" t="b">
        <v>1</v>
      </c>
      <c r="I817" s="1">
        <v>24.0</v>
      </c>
      <c r="J817" s="7" t="str">
        <f>vlookup(I817,Cats!$A:$B,2,false)</f>
        <v>P</v>
      </c>
    </row>
    <row r="818">
      <c r="A818" s="1">
        <v>137827.0</v>
      </c>
      <c r="B818" s="1">
        <v>485.0</v>
      </c>
      <c r="C818" s="1">
        <v>0.0</v>
      </c>
      <c r="D818" s="1" t="s">
        <v>32</v>
      </c>
      <c r="E818" s="1">
        <v>32.0</v>
      </c>
      <c r="F818" s="7" t="str">
        <f>vlookup(E818,Teams!A:B,2,false)</f>
        <v>NCSSM A</v>
      </c>
      <c r="G818" s="1" t="b">
        <v>1</v>
      </c>
      <c r="H818" s="1" t="b">
        <v>1</v>
      </c>
      <c r="I818" s="1">
        <v>1.0</v>
      </c>
      <c r="J818" s="7" t="str">
        <f>vlookup(I818,Cats!$A:$B,2,false)</f>
        <v>X</v>
      </c>
    </row>
    <row r="819">
      <c r="A819" s="1">
        <v>137828.0</v>
      </c>
      <c r="B819" s="1">
        <v>485.0</v>
      </c>
      <c r="C819" s="1">
        <v>4.0</v>
      </c>
      <c r="D819" s="1" t="s">
        <v>75</v>
      </c>
      <c r="E819" s="1">
        <v>136.0</v>
      </c>
      <c r="F819" s="7" t="str">
        <f>vlookup(E819,Teams!A:B,2,false)</f>
        <v>NoHo B</v>
      </c>
      <c r="G819" s="1" t="b">
        <v>0</v>
      </c>
      <c r="H819" s="1" t="b">
        <v>0</v>
      </c>
      <c r="I819" s="1">
        <v>1.0</v>
      </c>
      <c r="J819" s="7" t="str">
        <f>vlookup(I819,Cats!$A:$B,2,false)</f>
        <v>X</v>
      </c>
    </row>
    <row r="820">
      <c r="A820" s="1">
        <v>137829.0</v>
      </c>
      <c r="B820" s="1">
        <v>485.0</v>
      </c>
      <c r="C820" s="1">
        <v>0.0</v>
      </c>
      <c r="D820" s="1" t="s">
        <v>151</v>
      </c>
      <c r="E820" s="1">
        <v>32.0</v>
      </c>
      <c r="F820" s="7" t="str">
        <f>vlookup(E820,Teams!A:B,2,false)</f>
        <v>NCSSM A</v>
      </c>
      <c r="G820" s="1" t="b">
        <v>1</v>
      </c>
      <c r="H820" s="1" t="b">
        <v>0</v>
      </c>
      <c r="I820" s="1">
        <v>2.0</v>
      </c>
      <c r="J820" s="7" t="str">
        <f>vlookup(I820,Cats!$A:$B,2,false)</f>
        <v>M</v>
      </c>
    </row>
    <row r="821">
      <c r="A821" s="1">
        <v>137830.0</v>
      </c>
      <c r="B821" s="1">
        <v>485.0</v>
      </c>
      <c r="C821" s="1">
        <v>0.0</v>
      </c>
      <c r="D821" s="1" t="s">
        <v>75</v>
      </c>
      <c r="E821" s="1">
        <v>136.0</v>
      </c>
      <c r="F821" s="7" t="str">
        <f>vlookup(E821,Teams!A:B,2,false)</f>
        <v>NoHo B</v>
      </c>
      <c r="G821" s="1" t="b">
        <v>0</v>
      </c>
      <c r="H821" s="1" t="b">
        <v>0</v>
      </c>
      <c r="I821" s="1">
        <v>2.0</v>
      </c>
      <c r="J821" s="7" t="str">
        <f>vlookup(I821,Cats!$A:$B,2,false)</f>
        <v>M</v>
      </c>
    </row>
    <row r="822">
      <c r="A822" s="1">
        <v>137831.0</v>
      </c>
      <c r="B822" s="1">
        <v>485.0</v>
      </c>
      <c r="C822" s="1">
        <v>-4.0</v>
      </c>
      <c r="D822" s="1" t="s">
        <v>152</v>
      </c>
      <c r="E822" s="1">
        <v>32.0</v>
      </c>
      <c r="F822" s="7" t="str">
        <f>vlookup(E822,Teams!A:B,2,false)</f>
        <v>NCSSM A</v>
      </c>
      <c r="G822" s="1" t="b">
        <v>1</v>
      </c>
      <c r="H822" s="1" t="b">
        <v>0</v>
      </c>
      <c r="I822" s="1">
        <v>3.0</v>
      </c>
      <c r="J822" s="7" t="str">
        <f>vlookup(I822,Cats!$A:$B,2,false)</f>
        <v>C</v>
      </c>
    </row>
    <row r="823">
      <c r="A823" s="1">
        <v>137832.0</v>
      </c>
      <c r="B823" s="1">
        <v>485.0</v>
      </c>
      <c r="C823" s="1">
        <v>14.0</v>
      </c>
      <c r="D823" s="1" t="s">
        <v>75</v>
      </c>
      <c r="E823" s="1">
        <v>136.0</v>
      </c>
      <c r="F823" s="7" t="str">
        <f>vlookup(E823,Teams!A:B,2,false)</f>
        <v>NoHo B</v>
      </c>
      <c r="G823" s="1" t="b">
        <v>0</v>
      </c>
      <c r="H823" s="1" t="b">
        <v>0</v>
      </c>
      <c r="I823" s="1">
        <v>3.0</v>
      </c>
      <c r="J823" s="7" t="str">
        <f>vlookup(I823,Cats!$A:$B,2,false)</f>
        <v>C</v>
      </c>
    </row>
    <row r="824">
      <c r="A824" s="1">
        <v>137833.0</v>
      </c>
      <c r="B824" s="1">
        <v>485.0</v>
      </c>
      <c r="C824" s="1">
        <v>0.0</v>
      </c>
      <c r="D824" s="1" t="s">
        <v>153</v>
      </c>
      <c r="E824" s="1">
        <v>32.0</v>
      </c>
      <c r="F824" s="7" t="str">
        <f>vlookup(E824,Teams!A:B,2,false)</f>
        <v>NCSSM A</v>
      </c>
      <c r="G824" s="1" t="b">
        <v>1</v>
      </c>
      <c r="H824" s="1" t="b">
        <v>0</v>
      </c>
      <c r="I824" s="1">
        <v>4.0</v>
      </c>
      <c r="J824" s="7" t="str">
        <f>vlookup(I824,Cats!$A:$B,2,false)</f>
        <v>E</v>
      </c>
    </row>
    <row r="825">
      <c r="A825" s="1">
        <v>137834.0</v>
      </c>
      <c r="B825" s="1">
        <v>485.0</v>
      </c>
      <c r="C825" s="1">
        <v>4.0</v>
      </c>
      <c r="D825" s="1" t="s">
        <v>75</v>
      </c>
      <c r="E825" s="1">
        <v>136.0</v>
      </c>
      <c r="F825" s="7" t="str">
        <f>vlookup(E825,Teams!A:B,2,false)</f>
        <v>NoHo B</v>
      </c>
      <c r="G825" s="1" t="b">
        <v>0</v>
      </c>
      <c r="H825" s="1" t="b">
        <v>0</v>
      </c>
      <c r="I825" s="1">
        <v>4.0</v>
      </c>
      <c r="J825" s="7" t="str">
        <f>vlookup(I825,Cats!$A:$B,2,false)</f>
        <v>E</v>
      </c>
    </row>
    <row r="826">
      <c r="A826" s="1">
        <v>137835.0</v>
      </c>
      <c r="B826" s="1">
        <v>485.0</v>
      </c>
      <c r="C826" s="1">
        <v>14.0</v>
      </c>
      <c r="D826" s="1" t="s">
        <v>152</v>
      </c>
      <c r="E826" s="1">
        <v>32.0</v>
      </c>
      <c r="F826" s="7" t="str">
        <f>vlookup(E826,Teams!A:B,2,false)</f>
        <v>NCSSM A</v>
      </c>
      <c r="G826" s="1" t="b">
        <v>1</v>
      </c>
      <c r="H826" s="1" t="b">
        <v>0</v>
      </c>
      <c r="I826" s="1">
        <v>5.0</v>
      </c>
      <c r="J826" s="7" t="str">
        <f>vlookup(I826,Cats!$A:$B,2,false)</f>
        <v>B</v>
      </c>
    </row>
    <row r="827">
      <c r="A827" s="1">
        <v>137836.0</v>
      </c>
      <c r="B827" s="1">
        <v>485.0</v>
      </c>
      <c r="C827" s="1">
        <v>0.0</v>
      </c>
      <c r="D827" s="1" t="s">
        <v>32</v>
      </c>
      <c r="E827" s="1">
        <v>136.0</v>
      </c>
      <c r="F827" s="7" t="str">
        <f>vlookup(E827,Teams!A:B,2,false)</f>
        <v>NoHo B</v>
      </c>
      <c r="G827" s="1" t="b">
        <v>0</v>
      </c>
      <c r="H827" s="1" t="b">
        <v>1</v>
      </c>
      <c r="I827" s="1">
        <v>5.0</v>
      </c>
      <c r="J827" s="7" t="str">
        <f>vlookup(I827,Cats!$A:$B,2,false)</f>
        <v>B</v>
      </c>
    </row>
    <row r="828">
      <c r="A828" s="1">
        <v>137837.0</v>
      </c>
      <c r="B828" s="1">
        <v>485.0</v>
      </c>
      <c r="C828" s="1">
        <v>4.0</v>
      </c>
      <c r="D828" s="1" t="s">
        <v>154</v>
      </c>
      <c r="E828" s="1">
        <v>32.0</v>
      </c>
      <c r="F828" s="7" t="str">
        <f>vlookup(E828,Teams!A:B,2,false)</f>
        <v>NCSSM A</v>
      </c>
      <c r="G828" s="1" t="b">
        <v>1</v>
      </c>
      <c r="H828" s="1" t="b">
        <v>0</v>
      </c>
      <c r="I828" s="1">
        <v>6.0</v>
      </c>
      <c r="J828" s="7" t="str">
        <f>vlookup(I828,Cats!$A:$B,2,false)</f>
        <v>P</v>
      </c>
    </row>
    <row r="829">
      <c r="A829" s="1">
        <v>137838.0</v>
      </c>
      <c r="B829" s="1">
        <v>485.0</v>
      </c>
      <c r="C829" s="1">
        <v>0.0</v>
      </c>
      <c r="D829" s="1" t="s">
        <v>32</v>
      </c>
      <c r="E829" s="1">
        <v>136.0</v>
      </c>
      <c r="F829" s="7" t="str">
        <f>vlookup(E829,Teams!A:B,2,false)</f>
        <v>NoHo B</v>
      </c>
      <c r="G829" s="1" t="b">
        <v>0</v>
      </c>
      <c r="H829" s="1" t="b">
        <v>1</v>
      </c>
      <c r="I829" s="1">
        <v>6.0</v>
      </c>
      <c r="J829" s="7" t="str">
        <f>vlookup(I829,Cats!$A:$B,2,false)</f>
        <v>P</v>
      </c>
    </row>
    <row r="830">
      <c r="A830" s="1">
        <v>137839.0</v>
      </c>
      <c r="B830" s="1">
        <v>485.0</v>
      </c>
      <c r="C830" s="1">
        <v>14.0</v>
      </c>
      <c r="D830" s="1" t="s">
        <v>155</v>
      </c>
      <c r="E830" s="1">
        <v>32.0</v>
      </c>
      <c r="F830" s="7" t="str">
        <f>vlookup(E830,Teams!A:B,2,false)</f>
        <v>NCSSM A</v>
      </c>
      <c r="G830" s="1" t="b">
        <v>1</v>
      </c>
      <c r="H830" s="1" t="b">
        <v>0</v>
      </c>
      <c r="I830" s="1">
        <v>7.0</v>
      </c>
      <c r="J830" s="7" t="str">
        <f>vlookup(I830,Cats!$A:$B,2,false)</f>
        <v>X</v>
      </c>
    </row>
    <row r="831">
      <c r="A831" s="1">
        <v>137840.0</v>
      </c>
      <c r="B831" s="1">
        <v>485.0</v>
      </c>
      <c r="C831" s="1">
        <v>-4.0</v>
      </c>
      <c r="D831" s="1" t="s">
        <v>75</v>
      </c>
      <c r="E831" s="1">
        <v>136.0</v>
      </c>
      <c r="F831" s="7" t="str">
        <f>vlookup(E831,Teams!A:B,2,false)</f>
        <v>NoHo B</v>
      </c>
      <c r="G831" s="1" t="b">
        <v>0</v>
      </c>
      <c r="H831" s="1" t="b">
        <v>0</v>
      </c>
      <c r="I831" s="1">
        <v>7.0</v>
      </c>
      <c r="J831" s="7" t="str">
        <f>vlookup(I831,Cats!$A:$B,2,false)</f>
        <v>X</v>
      </c>
    </row>
    <row r="832">
      <c r="A832" s="1">
        <v>137841.0</v>
      </c>
      <c r="B832" s="1">
        <v>485.0</v>
      </c>
      <c r="C832" s="1">
        <v>0.0</v>
      </c>
      <c r="D832" s="1" t="s">
        <v>32</v>
      </c>
      <c r="E832" s="1">
        <v>32.0</v>
      </c>
      <c r="F832" s="7" t="str">
        <f>vlookup(E832,Teams!A:B,2,false)</f>
        <v>NCSSM A</v>
      </c>
      <c r="G832" s="1" t="b">
        <v>1</v>
      </c>
      <c r="H832" s="1" t="b">
        <v>1</v>
      </c>
      <c r="I832" s="1">
        <v>8.0</v>
      </c>
      <c r="J832" s="7" t="str">
        <f>vlookup(I832,Cats!$A:$B,2,false)</f>
        <v>M</v>
      </c>
    </row>
    <row r="833">
      <c r="A833" s="1">
        <v>137842.0</v>
      </c>
      <c r="B833" s="1">
        <v>485.0</v>
      </c>
      <c r="C833" s="1">
        <v>14.0</v>
      </c>
      <c r="D833" s="1" t="s">
        <v>75</v>
      </c>
      <c r="E833" s="1">
        <v>136.0</v>
      </c>
      <c r="F833" s="7" t="str">
        <f>vlookup(E833,Teams!A:B,2,false)</f>
        <v>NoHo B</v>
      </c>
      <c r="G833" s="1" t="b">
        <v>0</v>
      </c>
      <c r="H833" s="1" t="b">
        <v>0</v>
      </c>
      <c r="I833" s="1">
        <v>8.0</v>
      </c>
      <c r="J833" s="7" t="str">
        <f>vlookup(I833,Cats!$A:$B,2,false)</f>
        <v>M</v>
      </c>
    </row>
    <row r="834">
      <c r="A834" s="1">
        <v>137843.0</v>
      </c>
      <c r="B834" s="1">
        <v>485.0</v>
      </c>
      <c r="C834" s="1">
        <v>4.0</v>
      </c>
      <c r="D834" s="1" t="s">
        <v>152</v>
      </c>
      <c r="E834" s="1">
        <v>32.0</v>
      </c>
      <c r="F834" s="7" t="str">
        <f>vlookup(E834,Teams!A:B,2,false)</f>
        <v>NCSSM A</v>
      </c>
      <c r="G834" s="1" t="b">
        <v>1</v>
      </c>
      <c r="H834" s="1" t="b">
        <v>0</v>
      </c>
      <c r="I834" s="1">
        <v>9.0</v>
      </c>
      <c r="J834" s="7" t="str">
        <f>vlookup(I834,Cats!$A:$B,2,false)</f>
        <v>C</v>
      </c>
    </row>
    <row r="835">
      <c r="A835" s="1">
        <v>137844.0</v>
      </c>
      <c r="B835" s="1">
        <v>485.0</v>
      </c>
      <c r="C835" s="1">
        <v>0.0</v>
      </c>
      <c r="D835" s="1" t="s">
        <v>32</v>
      </c>
      <c r="E835" s="1">
        <v>136.0</v>
      </c>
      <c r="F835" s="7" t="str">
        <f>vlookup(E835,Teams!A:B,2,false)</f>
        <v>NoHo B</v>
      </c>
      <c r="G835" s="1" t="b">
        <v>0</v>
      </c>
      <c r="H835" s="1" t="b">
        <v>1</v>
      </c>
      <c r="I835" s="1">
        <v>9.0</v>
      </c>
      <c r="J835" s="7" t="str">
        <f>vlookup(I835,Cats!$A:$B,2,false)</f>
        <v>C</v>
      </c>
    </row>
    <row r="836">
      <c r="A836" s="1">
        <v>137845.0</v>
      </c>
      <c r="B836" s="1">
        <v>485.0</v>
      </c>
      <c r="C836" s="1">
        <v>0.0</v>
      </c>
      <c r="D836" s="1" t="s">
        <v>32</v>
      </c>
      <c r="E836" s="1">
        <v>32.0</v>
      </c>
      <c r="F836" s="7" t="str">
        <f>vlookup(E836,Teams!A:B,2,false)</f>
        <v>NCSSM A</v>
      </c>
      <c r="G836" s="1" t="b">
        <v>1</v>
      </c>
      <c r="H836" s="1" t="b">
        <v>1</v>
      </c>
      <c r="I836" s="1">
        <v>10.0</v>
      </c>
      <c r="J836" s="7" t="str">
        <f>vlookup(I836,Cats!$A:$B,2,false)</f>
        <v>E</v>
      </c>
    </row>
    <row r="837">
      <c r="A837" s="1">
        <v>137846.0</v>
      </c>
      <c r="B837" s="1">
        <v>485.0</v>
      </c>
      <c r="C837" s="1">
        <v>14.0</v>
      </c>
      <c r="D837" s="1" t="s">
        <v>75</v>
      </c>
      <c r="E837" s="1">
        <v>136.0</v>
      </c>
      <c r="F837" s="7" t="str">
        <f>vlookup(E837,Teams!A:B,2,false)</f>
        <v>NoHo B</v>
      </c>
      <c r="G837" s="1" t="b">
        <v>0</v>
      </c>
      <c r="H837" s="1" t="b">
        <v>0</v>
      </c>
      <c r="I837" s="1">
        <v>10.0</v>
      </c>
      <c r="J837" s="7" t="str">
        <f>vlookup(I837,Cats!$A:$B,2,false)</f>
        <v>E</v>
      </c>
    </row>
    <row r="838">
      <c r="A838" s="1">
        <v>137847.0</v>
      </c>
      <c r="B838" s="1">
        <v>485.0</v>
      </c>
      <c r="C838" s="1">
        <v>4.0</v>
      </c>
      <c r="D838" s="1" t="s">
        <v>152</v>
      </c>
      <c r="E838" s="1">
        <v>32.0</v>
      </c>
      <c r="F838" s="7" t="str">
        <f>vlookup(E838,Teams!A:B,2,false)</f>
        <v>NCSSM A</v>
      </c>
      <c r="G838" s="1" t="b">
        <v>1</v>
      </c>
      <c r="H838" s="1" t="b">
        <v>0</v>
      </c>
      <c r="I838" s="1">
        <v>11.0</v>
      </c>
      <c r="J838" s="7" t="str">
        <f>vlookup(I838,Cats!$A:$B,2,false)</f>
        <v>B</v>
      </c>
    </row>
    <row r="839">
      <c r="A839" s="1">
        <v>137848.0</v>
      </c>
      <c r="B839" s="1">
        <v>485.0</v>
      </c>
      <c r="C839" s="1">
        <v>0.0</v>
      </c>
      <c r="D839" s="1" t="s">
        <v>32</v>
      </c>
      <c r="E839" s="1">
        <v>136.0</v>
      </c>
      <c r="F839" s="7" t="str">
        <f>vlookup(E839,Teams!A:B,2,false)</f>
        <v>NoHo B</v>
      </c>
      <c r="G839" s="1" t="b">
        <v>0</v>
      </c>
      <c r="H839" s="1" t="b">
        <v>1</v>
      </c>
      <c r="I839" s="1">
        <v>11.0</v>
      </c>
      <c r="J839" s="7" t="str">
        <f>vlookup(I839,Cats!$A:$B,2,false)</f>
        <v>B</v>
      </c>
    </row>
    <row r="840">
      <c r="A840" s="1">
        <v>137849.0</v>
      </c>
      <c r="B840" s="1">
        <v>485.0</v>
      </c>
      <c r="C840" s="1">
        <v>4.0</v>
      </c>
      <c r="D840" s="1" t="s">
        <v>154</v>
      </c>
      <c r="E840" s="1">
        <v>32.0</v>
      </c>
      <c r="F840" s="7" t="str">
        <f>vlookup(E840,Teams!A:B,2,false)</f>
        <v>NCSSM A</v>
      </c>
      <c r="G840" s="1" t="b">
        <v>1</v>
      </c>
      <c r="H840" s="1" t="b">
        <v>0</v>
      </c>
      <c r="I840" s="1">
        <v>12.0</v>
      </c>
      <c r="J840" s="7" t="str">
        <f>vlookup(I840,Cats!$A:$B,2,false)</f>
        <v>P</v>
      </c>
    </row>
    <row r="841">
      <c r="A841" s="1">
        <v>137850.0</v>
      </c>
      <c r="B841" s="1">
        <v>485.0</v>
      </c>
      <c r="C841" s="1">
        <v>0.0</v>
      </c>
      <c r="D841" s="1" t="s">
        <v>32</v>
      </c>
      <c r="E841" s="1">
        <v>136.0</v>
      </c>
      <c r="F841" s="7" t="str">
        <f>vlookup(E841,Teams!A:B,2,false)</f>
        <v>NoHo B</v>
      </c>
      <c r="G841" s="1" t="b">
        <v>0</v>
      </c>
      <c r="H841" s="1" t="b">
        <v>1</v>
      </c>
      <c r="I841" s="1">
        <v>12.0</v>
      </c>
      <c r="J841" s="7" t="str">
        <f>vlookup(I841,Cats!$A:$B,2,false)</f>
        <v>P</v>
      </c>
    </row>
    <row r="842">
      <c r="A842" s="1">
        <v>137851.0</v>
      </c>
      <c r="B842" s="1">
        <v>485.0</v>
      </c>
      <c r="C842" s="1">
        <v>0.0</v>
      </c>
      <c r="D842" s="1" t="s">
        <v>32</v>
      </c>
      <c r="E842" s="1">
        <v>32.0</v>
      </c>
      <c r="F842" s="7" t="str">
        <f>vlookup(E842,Teams!A:B,2,false)</f>
        <v>NCSSM A</v>
      </c>
      <c r="G842" s="1" t="b">
        <v>1</v>
      </c>
      <c r="H842" s="1" t="b">
        <v>1</v>
      </c>
      <c r="I842" s="1">
        <v>13.0</v>
      </c>
      <c r="J842" s="7" t="str">
        <f>vlookup(I842,Cats!$A:$B,2,false)</f>
        <v>X</v>
      </c>
    </row>
    <row r="843">
      <c r="A843" s="1">
        <v>137852.0</v>
      </c>
      <c r="B843" s="1">
        <v>485.0</v>
      </c>
      <c r="C843" s="1">
        <v>4.0</v>
      </c>
      <c r="D843" s="1" t="s">
        <v>75</v>
      </c>
      <c r="E843" s="1">
        <v>136.0</v>
      </c>
      <c r="F843" s="7" t="str">
        <f>vlookup(E843,Teams!A:B,2,false)</f>
        <v>NoHo B</v>
      </c>
      <c r="G843" s="1" t="b">
        <v>0</v>
      </c>
      <c r="H843" s="1" t="b">
        <v>0</v>
      </c>
      <c r="I843" s="1">
        <v>13.0</v>
      </c>
      <c r="J843" s="7" t="str">
        <f>vlookup(I843,Cats!$A:$B,2,false)</f>
        <v>X</v>
      </c>
    </row>
    <row r="844">
      <c r="A844" s="1">
        <v>137853.0</v>
      </c>
      <c r="B844" s="1">
        <v>485.0</v>
      </c>
      <c r="C844" s="1">
        <v>14.0</v>
      </c>
      <c r="D844" s="1" t="s">
        <v>151</v>
      </c>
      <c r="E844" s="1">
        <v>32.0</v>
      </c>
      <c r="F844" s="7" t="str">
        <f>vlookup(E844,Teams!A:B,2,false)</f>
        <v>NCSSM A</v>
      </c>
      <c r="G844" s="1" t="b">
        <v>1</v>
      </c>
      <c r="H844" s="1" t="b">
        <v>0</v>
      </c>
      <c r="I844" s="1">
        <v>14.0</v>
      </c>
      <c r="J844" s="7" t="str">
        <f>vlookup(I844,Cats!$A:$B,2,false)</f>
        <v>M</v>
      </c>
    </row>
    <row r="845">
      <c r="A845" s="1">
        <v>137854.0</v>
      </c>
      <c r="B845" s="1">
        <v>485.0</v>
      </c>
      <c r="C845" s="1">
        <v>0.0</v>
      </c>
      <c r="D845" s="1" t="s">
        <v>32</v>
      </c>
      <c r="E845" s="1">
        <v>136.0</v>
      </c>
      <c r="F845" s="7" t="str">
        <f>vlookup(E845,Teams!A:B,2,false)</f>
        <v>NoHo B</v>
      </c>
      <c r="G845" s="1" t="b">
        <v>0</v>
      </c>
      <c r="H845" s="1" t="b">
        <v>1</v>
      </c>
      <c r="I845" s="1">
        <v>14.0</v>
      </c>
      <c r="J845" s="7" t="str">
        <f>vlookup(I845,Cats!$A:$B,2,false)</f>
        <v>M</v>
      </c>
    </row>
    <row r="846">
      <c r="A846" s="1">
        <v>137855.0</v>
      </c>
      <c r="B846" s="1">
        <v>485.0</v>
      </c>
      <c r="C846" s="1">
        <v>14.0</v>
      </c>
      <c r="D846" s="1" t="s">
        <v>152</v>
      </c>
      <c r="E846" s="1">
        <v>32.0</v>
      </c>
      <c r="F846" s="7" t="str">
        <f>vlookup(E846,Teams!A:B,2,false)</f>
        <v>NCSSM A</v>
      </c>
      <c r="G846" s="1" t="b">
        <v>1</v>
      </c>
      <c r="H846" s="1" t="b">
        <v>0</v>
      </c>
      <c r="I846" s="1">
        <v>15.0</v>
      </c>
      <c r="J846" s="7" t="str">
        <f>vlookup(I846,Cats!$A:$B,2,false)</f>
        <v>C</v>
      </c>
    </row>
    <row r="847">
      <c r="A847" s="1">
        <v>137856.0</v>
      </c>
      <c r="B847" s="1">
        <v>485.0</v>
      </c>
      <c r="C847" s="1">
        <v>0.0</v>
      </c>
      <c r="D847" s="1" t="s">
        <v>75</v>
      </c>
      <c r="E847" s="1">
        <v>136.0</v>
      </c>
      <c r="F847" s="7" t="str">
        <f>vlookup(E847,Teams!A:B,2,false)</f>
        <v>NoHo B</v>
      </c>
      <c r="G847" s="1" t="b">
        <v>0</v>
      </c>
      <c r="H847" s="1" t="b">
        <v>0</v>
      </c>
      <c r="I847" s="1">
        <v>15.0</v>
      </c>
      <c r="J847" s="7" t="str">
        <f>vlookup(I847,Cats!$A:$B,2,false)</f>
        <v>C</v>
      </c>
    </row>
    <row r="848">
      <c r="A848" s="1">
        <v>137857.0</v>
      </c>
      <c r="B848" s="1">
        <v>485.0</v>
      </c>
      <c r="C848" s="1">
        <v>14.0</v>
      </c>
      <c r="D848" s="1" t="s">
        <v>153</v>
      </c>
      <c r="E848" s="1">
        <v>32.0</v>
      </c>
      <c r="F848" s="7" t="str">
        <f>vlookup(E848,Teams!A:B,2,false)</f>
        <v>NCSSM A</v>
      </c>
      <c r="G848" s="1" t="b">
        <v>1</v>
      </c>
      <c r="H848" s="1" t="b">
        <v>0</v>
      </c>
      <c r="I848" s="1">
        <v>16.0</v>
      </c>
      <c r="J848" s="7" t="str">
        <f>vlookup(I848,Cats!$A:$B,2,false)</f>
        <v>E</v>
      </c>
    </row>
    <row r="849">
      <c r="A849" s="1">
        <v>137858.0</v>
      </c>
      <c r="B849" s="1">
        <v>485.0</v>
      </c>
      <c r="C849" s="1">
        <v>-4.0</v>
      </c>
      <c r="D849" s="1" t="s">
        <v>156</v>
      </c>
      <c r="E849" s="1">
        <v>136.0</v>
      </c>
      <c r="F849" s="7" t="str">
        <f>vlookup(E849,Teams!A:B,2,false)</f>
        <v>NoHo B</v>
      </c>
      <c r="G849" s="1" t="b">
        <v>0</v>
      </c>
      <c r="H849" s="1" t="b">
        <v>0</v>
      </c>
      <c r="I849" s="1">
        <v>16.0</v>
      </c>
      <c r="J849" s="7" t="str">
        <f>vlookup(I849,Cats!$A:$B,2,false)</f>
        <v>E</v>
      </c>
    </row>
    <row r="850">
      <c r="A850" s="1">
        <v>137859.0</v>
      </c>
      <c r="B850" s="1">
        <v>485.0</v>
      </c>
      <c r="C850" s="1">
        <v>-4.0</v>
      </c>
      <c r="D850" s="1" t="s">
        <v>152</v>
      </c>
      <c r="E850" s="1">
        <v>32.0</v>
      </c>
      <c r="F850" s="7" t="str">
        <f>vlookup(E850,Teams!A:B,2,false)</f>
        <v>NCSSM A</v>
      </c>
      <c r="G850" s="1" t="b">
        <v>1</v>
      </c>
      <c r="H850" s="1" t="b">
        <v>0</v>
      </c>
      <c r="I850" s="1">
        <v>17.0</v>
      </c>
      <c r="J850" s="7" t="str">
        <f>vlookup(I850,Cats!$A:$B,2,false)</f>
        <v>B</v>
      </c>
    </row>
    <row r="851">
      <c r="A851" s="1">
        <v>137860.0</v>
      </c>
      <c r="B851" s="1">
        <v>485.0</v>
      </c>
      <c r="C851" s="1">
        <v>14.0</v>
      </c>
      <c r="D851" s="1" t="s">
        <v>75</v>
      </c>
      <c r="E851" s="1">
        <v>136.0</v>
      </c>
      <c r="F851" s="7" t="str">
        <f>vlookup(E851,Teams!A:B,2,false)</f>
        <v>NoHo B</v>
      </c>
      <c r="G851" s="1" t="b">
        <v>0</v>
      </c>
      <c r="H851" s="1" t="b">
        <v>0</v>
      </c>
      <c r="I851" s="1">
        <v>17.0</v>
      </c>
      <c r="J851" s="7" t="str">
        <f>vlookup(I851,Cats!$A:$B,2,false)</f>
        <v>B</v>
      </c>
    </row>
    <row r="852">
      <c r="A852" s="1">
        <v>137861.0</v>
      </c>
      <c r="B852" s="1">
        <v>485.0</v>
      </c>
      <c r="C852" s="1">
        <v>14.0</v>
      </c>
      <c r="D852" s="1" t="s">
        <v>154</v>
      </c>
      <c r="E852" s="1">
        <v>32.0</v>
      </c>
      <c r="F852" s="7" t="str">
        <f>vlookup(E852,Teams!A:B,2,false)</f>
        <v>NCSSM A</v>
      </c>
      <c r="G852" s="1" t="b">
        <v>1</v>
      </c>
      <c r="H852" s="1" t="b">
        <v>0</v>
      </c>
      <c r="I852" s="1">
        <v>18.0</v>
      </c>
      <c r="J852" s="7" t="str">
        <f>vlookup(I852,Cats!$A:$B,2,false)</f>
        <v>P</v>
      </c>
    </row>
    <row r="853">
      <c r="A853" s="1">
        <v>137862.0</v>
      </c>
      <c r="B853" s="1">
        <v>485.0</v>
      </c>
      <c r="C853" s="1">
        <v>0.0</v>
      </c>
      <c r="D853" s="1" t="s">
        <v>32</v>
      </c>
      <c r="E853" s="1">
        <v>136.0</v>
      </c>
      <c r="F853" s="7" t="str">
        <f>vlookup(E853,Teams!A:B,2,false)</f>
        <v>NoHo B</v>
      </c>
      <c r="G853" s="1" t="b">
        <v>0</v>
      </c>
      <c r="H853" s="1" t="b">
        <v>1</v>
      </c>
      <c r="I853" s="1">
        <v>18.0</v>
      </c>
      <c r="J853" s="7" t="str">
        <f>vlookup(I853,Cats!$A:$B,2,false)</f>
        <v>P</v>
      </c>
    </row>
    <row r="854">
      <c r="A854" s="1">
        <v>137863.0</v>
      </c>
      <c r="B854" s="1">
        <v>485.0</v>
      </c>
      <c r="C854" s="1">
        <v>14.0</v>
      </c>
      <c r="D854" s="1" t="s">
        <v>155</v>
      </c>
      <c r="E854" s="1">
        <v>32.0</v>
      </c>
      <c r="F854" s="7" t="str">
        <f>vlookup(E854,Teams!A:B,2,false)</f>
        <v>NCSSM A</v>
      </c>
      <c r="G854" s="1" t="b">
        <v>1</v>
      </c>
      <c r="H854" s="1" t="b">
        <v>0</v>
      </c>
      <c r="I854" s="1">
        <v>19.0</v>
      </c>
      <c r="J854" s="7" t="str">
        <f>vlookup(I854,Cats!$A:$B,2,false)</f>
        <v>X</v>
      </c>
    </row>
    <row r="855">
      <c r="A855" s="1">
        <v>137864.0</v>
      </c>
      <c r="B855" s="1">
        <v>485.0</v>
      </c>
      <c r="C855" s="1">
        <v>0.0</v>
      </c>
      <c r="D855" s="1" t="s">
        <v>32</v>
      </c>
      <c r="E855" s="1">
        <v>136.0</v>
      </c>
      <c r="F855" s="7" t="str">
        <f>vlookup(E855,Teams!A:B,2,false)</f>
        <v>NoHo B</v>
      </c>
      <c r="G855" s="1" t="b">
        <v>0</v>
      </c>
      <c r="H855" s="1" t="b">
        <v>1</v>
      </c>
      <c r="I855" s="1">
        <v>19.0</v>
      </c>
      <c r="J855" s="7" t="str">
        <f>vlookup(I855,Cats!$A:$B,2,false)</f>
        <v>X</v>
      </c>
    </row>
    <row r="856">
      <c r="A856" s="1">
        <v>137865.0</v>
      </c>
      <c r="B856" s="1">
        <v>485.0</v>
      </c>
      <c r="C856" s="1">
        <v>0.0</v>
      </c>
      <c r="D856" s="1" t="s">
        <v>32</v>
      </c>
      <c r="E856" s="1">
        <v>32.0</v>
      </c>
      <c r="F856" s="7" t="str">
        <f>vlookup(E856,Teams!A:B,2,false)</f>
        <v>NCSSM A</v>
      </c>
      <c r="G856" s="1" t="b">
        <v>1</v>
      </c>
      <c r="H856" s="1" t="b">
        <v>1</v>
      </c>
      <c r="I856" s="1">
        <v>20.0</v>
      </c>
      <c r="J856" s="7" t="str">
        <f>vlookup(I856,Cats!$A:$B,2,false)</f>
        <v>M</v>
      </c>
    </row>
    <row r="857">
      <c r="A857" s="1">
        <v>137866.0</v>
      </c>
      <c r="B857" s="1">
        <v>485.0</v>
      </c>
      <c r="C857" s="1">
        <v>0.0</v>
      </c>
      <c r="D857" s="1" t="s">
        <v>32</v>
      </c>
      <c r="E857" s="1">
        <v>136.0</v>
      </c>
      <c r="F857" s="7" t="str">
        <f>vlookup(E857,Teams!A:B,2,false)</f>
        <v>NoHo B</v>
      </c>
      <c r="G857" s="1" t="b">
        <v>0</v>
      </c>
      <c r="H857" s="1" t="b">
        <v>1</v>
      </c>
      <c r="I857" s="1">
        <v>20.0</v>
      </c>
      <c r="J857" s="7" t="str">
        <f>vlookup(I857,Cats!$A:$B,2,false)</f>
        <v>M</v>
      </c>
    </row>
    <row r="858">
      <c r="A858" s="1">
        <v>137867.0</v>
      </c>
      <c r="B858" s="1">
        <v>485.0</v>
      </c>
      <c r="C858" s="1">
        <v>14.0</v>
      </c>
      <c r="D858" s="1" t="s">
        <v>152</v>
      </c>
      <c r="E858" s="1">
        <v>32.0</v>
      </c>
      <c r="F858" s="7" t="str">
        <f>vlookup(E858,Teams!A:B,2,false)</f>
        <v>NCSSM A</v>
      </c>
      <c r="G858" s="1" t="b">
        <v>1</v>
      </c>
      <c r="H858" s="1" t="b">
        <v>0</v>
      </c>
      <c r="I858" s="1">
        <v>21.0</v>
      </c>
      <c r="J858" s="7" t="str">
        <f>vlookup(I858,Cats!$A:$B,2,false)</f>
        <v>C</v>
      </c>
    </row>
    <row r="859">
      <c r="A859" s="1">
        <v>137868.0</v>
      </c>
      <c r="B859" s="1">
        <v>485.0</v>
      </c>
      <c r="C859" s="1">
        <v>0.0</v>
      </c>
      <c r="D859" s="1" t="s">
        <v>75</v>
      </c>
      <c r="E859" s="1">
        <v>136.0</v>
      </c>
      <c r="F859" s="7" t="str">
        <f>vlookup(E859,Teams!A:B,2,false)</f>
        <v>NoHo B</v>
      </c>
      <c r="G859" s="1" t="b">
        <v>0</v>
      </c>
      <c r="H859" s="1" t="b">
        <v>0</v>
      </c>
      <c r="I859" s="1">
        <v>21.0</v>
      </c>
      <c r="J859" s="7" t="str">
        <f>vlookup(I859,Cats!$A:$B,2,false)</f>
        <v>C</v>
      </c>
    </row>
    <row r="860">
      <c r="A860" s="1">
        <v>137869.0</v>
      </c>
      <c r="B860" s="1">
        <v>485.0</v>
      </c>
      <c r="C860" s="1">
        <v>0.0</v>
      </c>
      <c r="D860" s="1" t="s">
        <v>153</v>
      </c>
      <c r="E860" s="1">
        <v>32.0</v>
      </c>
      <c r="F860" s="7" t="str">
        <f>vlookup(E860,Teams!A:B,2,false)</f>
        <v>NCSSM A</v>
      </c>
      <c r="G860" s="1" t="b">
        <v>1</v>
      </c>
      <c r="H860" s="1" t="b">
        <v>0</v>
      </c>
      <c r="I860" s="1">
        <v>22.0</v>
      </c>
      <c r="J860" s="7" t="str">
        <f>vlookup(I860,Cats!$A:$B,2,false)</f>
        <v>E</v>
      </c>
    </row>
    <row r="861">
      <c r="A861" s="1">
        <v>137870.0</v>
      </c>
      <c r="B861" s="1">
        <v>485.0</v>
      </c>
      <c r="C861" s="1">
        <v>0.0</v>
      </c>
      <c r="D861" s="1" t="s">
        <v>75</v>
      </c>
      <c r="E861" s="1">
        <v>136.0</v>
      </c>
      <c r="F861" s="7" t="str">
        <f>vlookup(E861,Teams!A:B,2,false)</f>
        <v>NoHo B</v>
      </c>
      <c r="G861" s="1" t="b">
        <v>0</v>
      </c>
      <c r="H861" s="1" t="b">
        <v>0</v>
      </c>
      <c r="I861" s="1">
        <v>22.0</v>
      </c>
      <c r="J861" s="7" t="str">
        <f>vlookup(I861,Cats!$A:$B,2,false)</f>
        <v>E</v>
      </c>
    </row>
    <row r="862">
      <c r="A862" s="1">
        <v>137871.0</v>
      </c>
      <c r="B862" s="1">
        <v>485.0</v>
      </c>
      <c r="C862" s="1">
        <v>14.0</v>
      </c>
      <c r="D862" s="1" t="s">
        <v>155</v>
      </c>
      <c r="E862" s="1">
        <v>32.0</v>
      </c>
      <c r="F862" s="7" t="str">
        <f>vlookup(E862,Teams!A:B,2,false)</f>
        <v>NCSSM A</v>
      </c>
      <c r="G862" s="1" t="b">
        <v>1</v>
      </c>
      <c r="H862" s="1" t="b">
        <v>0</v>
      </c>
      <c r="I862" s="1">
        <v>23.0</v>
      </c>
      <c r="J862" s="7" t="str">
        <f>vlookup(I862,Cats!$A:$B,2,false)</f>
        <v>B</v>
      </c>
    </row>
    <row r="863">
      <c r="A863" s="1">
        <v>137872.0</v>
      </c>
      <c r="B863" s="1">
        <v>485.0</v>
      </c>
      <c r="C863" s="1">
        <v>0.0</v>
      </c>
      <c r="D863" s="1" t="s">
        <v>32</v>
      </c>
      <c r="E863" s="1">
        <v>136.0</v>
      </c>
      <c r="F863" s="7" t="str">
        <f>vlookup(E863,Teams!A:B,2,false)</f>
        <v>NoHo B</v>
      </c>
      <c r="G863" s="1" t="b">
        <v>0</v>
      </c>
      <c r="H863" s="1" t="b">
        <v>1</v>
      </c>
      <c r="I863" s="1">
        <v>23.0</v>
      </c>
      <c r="J863" s="7" t="str">
        <f>vlookup(I863,Cats!$A:$B,2,false)</f>
        <v>B</v>
      </c>
    </row>
    <row r="864">
      <c r="A864" s="1">
        <v>137873.0</v>
      </c>
      <c r="B864" s="1">
        <v>485.0</v>
      </c>
      <c r="C864" s="1">
        <v>4.0</v>
      </c>
      <c r="D864" s="1" t="s">
        <v>154</v>
      </c>
      <c r="E864" s="1">
        <v>32.0</v>
      </c>
      <c r="F864" s="7" t="str">
        <f>vlookup(E864,Teams!A:B,2,false)</f>
        <v>NCSSM A</v>
      </c>
      <c r="G864" s="1" t="b">
        <v>1</v>
      </c>
      <c r="H864" s="1" t="b">
        <v>0</v>
      </c>
      <c r="I864" s="1">
        <v>24.0</v>
      </c>
      <c r="J864" s="7" t="str">
        <f>vlookup(I864,Cats!$A:$B,2,false)</f>
        <v>P</v>
      </c>
    </row>
    <row r="865">
      <c r="A865" s="1">
        <v>137874.0</v>
      </c>
      <c r="B865" s="1">
        <v>485.0</v>
      </c>
      <c r="C865" s="1">
        <v>0.0</v>
      </c>
      <c r="D865" s="1" t="s">
        <v>32</v>
      </c>
      <c r="E865" s="1">
        <v>136.0</v>
      </c>
      <c r="F865" s="7" t="str">
        <f>vlookup(E865,Teams!A:B,2,false)</f>
        <v>NoHo B</v>
      </c>
      <c r="G865" s="1" t="b">
        <v>0</v>
      </c>
      <c r="H865" s="1" t="b">
        <v>1</v>
      </c>
      <c r="I865" s="1">
        <v>24.0</v>
      </c>
      <c r="J865" s="7" t="str">
        <f>vlookup(I865,Cats!$A:$B,2,false)</f>
        <v>P</v>
      </c>
    </row>
    <row r="866">
      <c r="A866" s="1">
        <v>137875.0</v>
      </c>
      <c r="B866" s="1">
        <v>486.0</v>
      </c>
      <c r="C866" s="1">
        <v>0.0</v>
      </c>
      <c r="D866" s="1" t="s">
        <v>32</v>
      </c>
      <c r="E866" s="1">
        <v>19.0</v>
      </c>
      <c r="F866" s="7" t="str">
        <f>vlookup(E866,Teams!A:B,2,false)</f>
        <v>Interlake A</v>
      </c>
      <c r="G866" s="1" t="b">
        <v>1</v>
      </c>
      <c r="H866" s="1" t="b">
        <v>1</v>
      </c>
      <c r="I866" s="1">
        <v>1.0</v>
      </c>
      <c r="J866" s="7" t="str">
        <f>vlookup(I866,Cats!$A:$B,2,false)</f>
        <v>X</v>
      </c>
    </row>
    <row r="867">
      <c r="A867" s="1">
        <v>137876.0</v>
      </c>
      <c r="B867" s="1">
        <v>486.0</v>
      </c>
      <c r="C867" s="1">
        <v>4.0</v>
      </c>
      <c r="D867" s="1" t="s">
        <v>157</v>
      </c>
      <c r="E867" s="1">
        <v>46.0</v>
      </c>
      <c r="F867" s="7" t="str">
        <f>vlookup(E867,Teams!A:B,2,false)</f>
        <v>Wayzata</v>
      </c>
      <c r="G867" s="1" t="b">
        <v>0</v>
      </c>
      <c r="H867" s="1" t="b">
        <v>0</v>
      </c>
      <c r="I867" s="1">
        <v>1.0</v>
      </c>
      <c r="J867" s="7" t="str">
        <f>vlookup(I867,Cats!$A:$B,2,false)</f>
        <v>X</v>
      </c>
    </row>
    <row r="868">
      <c r="A868" s="1">
        <v>137877.0</v>
      </c>
      <c r="B868" s="1">
        <v>486.0</v>
      </c>
      <c r="C868" s="1">
        <v>0.0</v>
      </c>
      <c r="D868" s="1" t="s">
        <v>32</v>
      </c>
      <c r="E868" s="1">
        <v>19.0</v>
      </c>
      <c r="F868" s="7" t="str">
        <f>vlookup(E868,Teams!A:B,2,false)</f>
        <v>Interlake A</v>
      </c>
      <c r="G868" s="1" t="b">
        <v>1</v>
      </c>
      <c r="H868" s="1" t="b">
        <v>1</v>
      </c>
      <c r="I868" s="1">
        <v>2.0</v>
      </c>
      <c r="J868" s="7" t="str">
        <f>vlookup(I868,Cats!$A:$B,2,false)</f>
        <v>M</v>
      </c>
    </row>
    <row r="869">
      <c r="A869" s="1">
        <v>137878.0</v>
      </c>
      <c r="B869" s="1">
        <v>486.0</v>
      </c>
      <c r="C869" s="1">
        <v>4.0</v>
      </c>
      <c r="D869" s="1" t="s">
        <v>158</v>
      </c>
      <c r="E869" s="1">
        <v>46.0</v>
      </c>
      <c r="F869" s="7" t="str">
        <f>vlookup(E869,Teams!A:B,2,false)</f>
        <v>Wayzata</v>
      </c>
      <c r="G869" s="1" t="b">
        <v>0</v>
      </c>
      <c r="H869" s="1" t="b">
        <v>0</v>
      </c>
      <c r="I869" s="1">
        <v>2.0</v>
      </c>
      <c r="J869" s="7" t="str">
        <f>vlookup(I869,Cats!$A:$B,2,false)</f>
        <v>M</v>
      </c>
    </row>
    <row r="870">
      <c r="A870" s="1">
        <v>137879.0</v>
      </c>
      <c r="B870" s="1">
        <v>486.0</v>
      </c>
      <c r="C870" s="1">
        <v>0.0</v>
      </c>
      <c r="D870" s="1" t="s">
        <v>32</v>
      </c>
      <c r="E870" s="1">
        <v>19.0</v>
      </c>
      <c r="F870" s="7" t="str">
        <f>vlookup(E870,Teams!A:B,2,false)</f>
        <v>Interlake A</v>
      </c>
      <c r="G870" s="1" t="b">
        <v>1</v>
      </c>
      <c r="H870" s="1" t="b">
        <v>1</v>
      </c>
      <c r="I870" s="1">
        <v>3.0</v>
      </c>
      <c r="J870" s="7" t="str">
        <f>vlookup(I870,Cats!$A:$B,2,false)</f>
        <v>C</v>
      </c>
    </row>
    <row r="871">
      <c r="A871" s="1">
        <v>137880.0</v>
      </c>
      <c r="B871" s="1">
        <v>486.0</v>
      </c>
      <c r="C871" s="1">
        <v>14.0</v>
      </c>
      <c r="D871" s="1" t="s">
        <v>159</v>
      </c>
      <c r="E871" s="1">
        <v>46.0</v>
      </c>
      <c r="F871" s="7" t="str">
        <f>vlookup(E871,Teams!A:B,2,false)</f>
        <v>Wayzata</v>
      </c>
      <c r="G871" s="1" t="b">
        <v>0</v>
      </c>
      <c r="H871" s="1" t="b">
        <v>0</v>
      </c>
      <c r="I871" s="1">
        <v>3.0</v>
      </c>
      <c r="J871" s="7" t="str">
        <f>vlookup(I871,Cats!$A:$B,2,false)</f>
        <v>C</v>
      </c>
    </row>
    <row r="872">
      <c r="A872" s="1">
        <v>137881.0</v>
      </c>
      <c r="B872" s="1">
        <v>486.0</v>
      </c>
      <c r="C872" s="1">
        <v>4.0</v>
      </c>
      <c r="D872" s="1" t="s">
        <v>160</v>
      </c>
      <c r="E872" s="1">
        <v>19.0</v>
      </c>
      <c r="F872" s="7" t="str">
        <f>vlookup(E872,Teams!A:B,2,false)</f>
        <v>Interlake A</v>
      </c>
      <c r="G872" s="1" t="b">
        <v>1</v>
      </c>
      <c r="H872" s="1" t="b">
        <v>0</v>
      </c>
      <c r="I872" s="1">
        <v>4.0</v>
      </c>
      <c r="J872" s="7" t="str">
        <f>vlookup(I872,Cats!$A:$B,2,false)</f>
        <v>E</v>
      </c>
    </row>
    <row r="873">
      <c r="A873" s="1">
        <v>137882.0</v>
      </c>
      <c r="B873" s="1">
        <v>486.0</v>
      </c>
      <c r="C873" s="1">
        <v>0.0</v>
      </c>
      <c r="D873" s="1" t="s">
        <v>32</v>
      </c>
      <c r="E873" s="1">
        <v>46.0</v>
      </c>
      <c r="F873" s="7" t="str">
        <f>vlookup(E873,Teams!A:B,2,false)</f>
        <v>Wayzata</v>
      </c>
      <c r="G873" s="1" t="b">
        <v>0</v>
      </c>
      <c r="H873" s="1" t="b">
        <v>1</v>
      </c>
      <c r="I873" s="1">
        <v>4.0</v>
      </c>
      <c r="J873" s="7" t="str">
        <f>vlookup(I873,Cats!$A:$B,2,false)</f>
        <v>E</v>
      </c>
    </row>
    <row r="874">
      <c r="A874" s="1">
        <v>137883.0</v>
      </c>
      <c r="B874" s="1">
        <v>486.0</v>
      </c>
      <c r="C874" s="1">
        <v>0.0</v>
      </c>
      <c r="D874" s="1" t="s">
        <v>32</v>
      </c>
      <c r="E874" s="1">
        <v>19.0</v>
      </c>
      <c r="F874" s="7" t="str">
        <f>vlookup(E874,Teams!A:B,2,false)</f>
        <v>Interlake A</v>
      </c>
      <c r="G874" s="1" t="b">
        <v>1</v>
      </c>
      <c r="H874" s="1" t="b">
        <v>1</v>
      </c>
      <c r="I874" s="1">
        <v>5.0</v>
      </c>
      <c r="J874" s="7" t="str">
        <f>vlookup(I874,Cats!$A:$B,2,false)</f>
        <v>B</v>
      </c>
    </row>
    <row r="875">
      <c r="A875" s="1">
        <v>137884.0</v>
      </c>
      <c r="B875" s="1">
        <v>486.0</v>
      </c>
      <c r="C875" s="1">
        <v>14.0</v>
      </c>
      <c r="D875" s="1" t="s">
        <v>157</v>
      </c>
      <c r="E875" s="1">
        <v>46.0</v>
      </c>
      <c r="F875" s="7" t="str">
        <f>vlookup(E875,Teams!A:B,2,false)</f>
        <v>Wayzata</v>
      </c>
      <c r="G875" s="1" t="b">
        <v>0</v>
      </c>
      <c r="H875" s="1" t="b">
        <v>0</v>
      </c>
      <c r="I875" s="1">
        <v>5.0</v>
      </c>
      <c r="J875" s="7" t="str">
        <f>vlookup(I875,Cats!$A:$B,2,false)</f>
        <v>B</v>
      </c>
    </row>
    <row r="876">
      <c r="A876" s="1">
        <v>137885.0</v>
      </c>
      <c r="B876" s="1">
        <v>486.0</v>
      </c>
      <c r="C876" s="1">
        <v>0.0</v>
      </c>
      <c r="D876" s="1" t="s">
        <v>161</v>
      </c>
      <c r="E876" s="1">
        <v>19.0</v>
      </c>
      <c r="F876" s="7" t="str">
        <f>vlookup(E876,Teams!A:B,2,false)</f>
        <v>Interlake A</v>
      </c>
      <c r="G876" s="1" t="b">
        <v>1</v>
      </c>
      <c r="H876" s="1" t="b">
        <v>0</v>
      </c>
      <c r="I876" s="1">
        <v>6.0</v>
      </c>
      <c r="J876" s="7" t="str">
        <f>vlookup(I876,Cats!$A:$B,2,false)</f>
        <v>P</v>
      </c>
    </row>
    <row r="877">
      <c r="A877" s="1">
        <v>137886.0</v>
      </c>
      <c r="B877" s="1">
        <v>486.0</v>
      </c>
      <c r="C877" s="1">
        <v>0.0</v>
      </c>
      <c r="D877" s="1" t="s">
        <v>158</v>
      </c>
      <c r="E877" s="1">
        <v>46.0</v>
      </c>
      <c r="F877" s="7" t="str">
        <f>vlookup(E877,Teams!A:B,2,false)</f>
        <v>Wayzata</v>
      </c>
      <c r="G877" s="1" t="b">
        <v>0</v>
      </c>
      <c r="H877" s="1" t="b">
        <v>0</v>
      </c>
      <c r="I877" s="1">
        <v>6.0</v>
      </c>
      <c r="J877" s="7" t="str">
        <f>vlookup(I877,Cats!$A:$B,2,false)</f>
        <v>P</v>
      </c>
    </row>
    <row r="878">
      <c r="A878" s="1">
        <v>137887.0</v>
      </c>
      <c r="B878" s="1">
        <v>486.0</v>
      </c>
      <c r="C878" s="1">
        <v>14.0</v>
      </c>
      <c r="D878" s="1" t="s">
        <v>161</v>
      </c>
      <c r="E878" s="1">
        <v>19.0</v>
      </c>
      <c r="F878" s="7" t="str">
        <f>vlookup(E878,Teams!A:B,2,false)</f>
        <v>Interlake A</v>
      </c>
      <c r="G878" s="1" t="b">
        <v>1</v>
      </c>
      <c r="H878" s="1" t="b">
        <v>0</v>
      </c>
      <c r="I878" s="1">
        <v>7.0</v>
      </c>
      <c r="J878" s="7" t="str">
        <f>vlookup(I878,Cats!$A:$B,2,false)</f>
        <v>X</v>
      </c>
    </row>
    <row r="879">
      <c r="A879" s="1">
        <v>137888.0</v>
      </c>
      <c r="B879" s="1">
        <v>486.0</v>
      </c>
      <c r="C879" s="1">
        <v>0.0</v>
      </c>
      <c r="D879" s="1" t="s">
        <v>32</v>
      </c>
      <c r="E879" s="1">
        <v>46.0</v>
      </c>
      <c r="F879" s="7" t="str">
        <f>vlookup(E879,Teams!A:B,2,false)</f>
        <v>Wayzata</v>
      </c>
      <c r="G879" s="1" t="b">
        <v>0</v>
      </c>
      <c r="H879" s="1" t="b">
        <v>1</v>
      </c>
      <c r="I879" s="1">
        <v>7.0</v>
      </c>
      <c r="J879" s="7" t="str">
        <f>vlookup(I879,Cats!$A:$B,2,false)</f>
        <v>X</v>
      </c>
    </row>
    <row r="880">
      <c r="A880" s="1">
        <v>137889.0</v>
      </c>
      <c r="B880" s="1">
        <v>486.0</v>
      </c>
      <c r="C880" s="1">
        <v>0.0</v>
      </c>
      <c r="D880" s="1" t="s">
        <v>160</v>
      </c>
      <c r="E880" s="1">
        <v>19.0</v>
      </c>
      <c r="F880" s="7" t="str">
        <f>vlookup(E880,Teams!A:B,2,false)</f>
        <v>Interlake A</v>
      </c>
      <c r="G880" s="1" t="b">
        <v>1</v>
      </c>
      <c r="H880" s="1" t="b">
        <v>0</v>
      </c>
      <c r="I880" s="1">
        <v>8.0</v>
      </c>
      <c r="J880" s="7" t="str">
        <f>vlookup(I880,Cats!$A:$B,2,false)</f>
        <v>M</v>
      </c>
    </row>
    <row r="881">
      <c r="A881" s="1">
        <v>137890.0</v>
      </c>
      <c r="B881" s="1">
        <v>486.0</v>
      </c>
      <c r="C881" s="1">
        <v>0.0</v>
      </c>
      <c r="D881" s="1" t="s">
        <v>158</v>
      </c>
      <c r="E881" s="1">
        <v>46.0</v>
      </c>
      <c r="F881" s="7" t="str">
        <f>vlookup(E881,Teams!A:B,2,false)</f>
        <v>Wayzata</v>
      </c>
      <c r="G881" s="1" t="b">
        <v>0</v>
      </c>
      <c r="H881" s="1" t="b">
        <v>0</v>
      </c>
      <c r="I881" s="1">
        <v>8.0</v>
      </c>
      <c r="J881" s="7" t="str">
        <f>vlookup(I881,Cats!$A:$B,2,false)</f>
        <v>M</v>
      </c>
    </row>
    <row r="882">
      <c r="A882" s="1">
        <v>137891.0</v>
      </c>
      <c r="B882" s="1">
        <v>486.0</v>
      </c>
      <c r="C882" s="1">
        <v>14.0</v>
      </c>
      <c r="D882" s="1" t="s">
        <v>161</v>
      </c>
      <c r="E882" s="1">
        <v>19.0</v>
      </c>
      <c r="F882" s="7" t="str">
        <f>vlookup(E882,Teams!A:B,2,false)</f>
        <v>Interlake A</v>
      </c>
      <c r="G882" s="1" t="b">
        <v>1</v>
      </c>
      <c r="H882" s="1" t="b">
        <v>0</v>
      </c>
      <c r="I882" s="1">
        <v>9.0</v>
      </c>
      <c r="J882" s="7" t="str">
        <f>vlookup(I882,Cats!$A:$B,2,false)</f>
        <v>C</v>
      </c>
    </row>
    <row r="883">
      <c r="A883" s="1">
        <v>137892.0</v>
      </c>
      <c r="B883" s="1">
        <v>486.0</v>
      </c>
      <c r="C883" s="1">
        <v>0.0</v>
      </c>
      <c r="D883" s="1" t="s">
        <v>32</v>
      </c>
      <c r="E883" s="1">
        <v>46.0</v>
      </c>
      <c r="F883" s="7" t="str">
        <f>vlookup(E883,Teams!A:B,2,false)</f>
        <v>Wayzata</v>
      </c>
      <c r="G883" s="1" t="b">
        <v>0</v>
      </c>
      <c r="H883" s="1" t="b">
        <v>1</v>
      </c>
      <c r="I883" s="1">
        <v>9.0</v>
      </c>
      <c r="J883" s="7" t="str">
        <f>vlookup(I883,Cats!$A:$B,2,false)</f>
        <v>C</v>
      </c>
    </row>
    <row r="884">
      <c r="A884" s="1">
        <v>137893.0</v>
      </c>
      <c r="B884" s="1">
        <v>486.0</v>
      </c>
      <c r="C884" s="1">
        <v>14.0</v>
      </c>
      <c r="D884" s="1" t="s">
        <v>162</v>
      </c>
      <c r="E884" s="1">
        <v>19.0</v>
      </c>
      <c r="F884" s="7" t="str">
        <f>vlookup(E884,Teams!A:B,2,false)</f>
        <v>Interlake A</v>
      </c>
      <c r="G884" s="1" t="b">
        <v>1</v>
      </c>
      <c r="H884" s="1" t="b">
        <v>0</v>
      </c>
      <c r="I884" s="1">
        <v>10.0</v>
      </c>
      <c r="J884" s="7" t="str">
        <f>vlookup(I884,Cats!$A:$B,2,false)</f>
        <v>E</v>
      </c>
    </row>
    <row r="885">
      <c r="A885" s="1">
        <v>137894.0</v>
      </c>
      <c r="B885" s="1">
        <v>486.0</v>
      </c>
      <c r="C885" s="1">
        <v>-4.0</v>
      </c>
      <c r="D885" s="1" t="s">
        <v>159</v>
      </c>
      <c r="E885" s="1">
        <v>46.0</v>
      </c>
      <c r="F885" s="7" t="str">
        <f>vlookup(E885,Teams!A:B,2,false)</f>
        <v>Wayzata</v>
      </c>
      <c r="G885" s="1" t="b">
        <v>0</v>
      </c>
      <c r="H885" s="1" t="b">
        <v>0</v>
      </c>
      <c r="I885" s="1">
        <v>10.0</v>
      </c>
      <c r="J885" s="7" t="str">
        <f>vlookup(I885,Cats!$A:$B,2,false)</f>
        <v>E</v>
      </c>
    </row>
    <row r="886">
      <c r="A886" s="1">
        <v>137895.0</v>
      </c>
      <c r="B886" s="1">
        <v>486.0</v>
      </c>
      <c r="C886" s="1">
        <v>0.0</v>
      </c>
      <c r="D886" s="1" t="s">
        <v>32</v>
      </c>
      <c r="E886" s="1">
        <v>19.0</v>
      </c>
      <c r="F886" s="7" t="str">
        <f>vlookup(E886,Teams!A:B,2,false)</f>
        <v>Interlake A</v>
      </c>
      <c r="G886" s="1" t="b">
        <v>1</v>
      </c>
      <c r="H886" s="1" t="b">
        <v>1</v>
      </c>
      <c r="I886" s="1">
        <v>11.0</v>
      </c>
      <c r="J886" s="7" t="str">
        <f>vlookup(I886,Cats!$A:$B,2,false)</f>
        <v>B</v>
      </c>
    </row>
    <row r="887">
      <c r="A887" s="1">
        <v>137896.0</v>
      </c>
      <c r="B887" s="1">
        <v>486.0</v>
      </c>
      <c r="C887" s="1">
        <v>14.0</v>
      </c>
      <c r="D887" s="1" t="s">
        <v>157</v>
      </c>
      <c r="E887" s="1">
        <v>46.0</v>
      </c>
      <c r="F887" s="7" t="str">
        <f>vlookup(E887,Teams!A:B,2,false)</f>
        <v>Wayzata</v>
      </c>
      <c r="G887" s="1" t="b">
        <v>0</v>
      </c>
      <c r="H887" s="1" t="b">
        <v>0</v>
      </c>
      <c r="I887" s="1">
        <v>11.0</v>
      </c>
      <c r="J887" s="7" t="str">
        <f>vlookup(I887,Cats!$A:$B,2,false)</f>
        <v>B</v>
      </c>
    </row>
    <row r="888">
      <c r="A888" s="1">
        <v>137897.0</v>
      </c>
      <c r="B888" s="1">
        <v>486.0</v>
      </c>
      <c r="C888" s="1">
        <v>0.0</v>
      </c>
      <c r="D888" s="1" t="s">
        <v>32</v>
      </c>
      <c r="E888" s="1">
        <v>19.0</v>
      </c>
      <c r="F888" s="7" t="str">
        <f>vlookup(E888,Teams!A:B,2,false)</f>
        <v>Interlake A</v>
      </c>
      <c r="G888" s="1" t="b">
        <v>1</v>
      </c>
      <c r="H888" s="1" t="b">
        <v>1</v>
      </c>
      <c r="I888" s="1">
        <v>12.0</v>
      </c>
      <c r="J888" s="7" t="str">
        <f>vlookup(I888,Cats!$A:$B,2,false)</f>
        <v>P</v>
      </c>
    </row>
    <row r="889">
      <c r="A889" s="1">
        <v>137898.0</v>
      </c>
      <c r="B889" s="1">
        <v>486.0</v>
      </c>
      <c r="C889" s="1">
        <v>14.0</v>
      </c>
      <c r="D889" s="1" t="s">
        <v>158</v>
      </c>
      <c r="E889" s="1">
        <v>46.0</v>
      </c>
      <c r="F889" s="7" t="str">
        <f>vlookup(E889,Teams!A:B,2,false)</f>
        <v>Wayzata</v>
      </c>
      <c r="G889" s="1" t="b">
        <v>0</v>
      </c>
      <c r="H889" s="1" t="b">
        <v>0</v>
      </c>
      <c r="I889" s="1">
        <v>12.0</v>
      </c>
      <c r="J889" s="7" t="str">
        <f>vlookup(I889,Cats!$A:$B,2,false)</f>
        <v>P</v>
      </c>
    </row>
    <row r="890">
      <c r="A890" s="1">
        <v>137899.0</v>
      </c>
      <c r="B890" s="1">
        <v>486.0</v>
      </c>
      <c r="C890" s="1">
        <v>0.0</v>
      </c>
      <c r="D890" s="1" t="s">
        <v>32</v>
      </c>
      <c r="E890" s="1">
        <v>19.0</v>
      </c>
      <c r="F890" s="7" t="str">
        <f>vlookup(E890,Teams!A:B,2,false)</f>
        <v>Interlake A</v>
      </c>
      <c r="G890" s="1" t="b">
        <v>1</v>
      </c>
      <c r="H890" s="1" t="b">
        <v>1</v>
      </c>
      <c r="I890" s="1">
        <v>13.0</v>
      </c>
      <c r="J890" s="7" t="str">
        <f>vlookup(I890,Cats!$A:$B,2,false)</f>
        <v>X</v>
      </c>
    </row>
    <row r="891">
      <c r="A891" s="1">
        <v>137900.0</v>
      </c>
      <c r="B891" s="1">
        <v>486.0</v>
      </c>
      <c r="C891" s="1">
        <v>4.0</v>
      </c>
      <c r="D891" s="1" t="s">
        <v>163</v>
      </c>
      <c r="E891" s="1">
        <v>46.0</v>
      </c>
      <c r="F891" s="7" t="str">
        <f>vlookup(E891,Teams!A:B,2,false)</f>
        <v>Wayzata</v>
      </c>
      <c r="G891" s="1" t="b">
        <v>0</v>
      </c>
      <c r="H891" s="1" t="b">
        <v>0</v>
      </c>
      <c r="I891" s="1">
        <v>13.0</v>
      </c>
      <c r="J891" s="7" t="str">
        <f>vlookup(I891,Cats!$A:$B,2,false)</f>
        <v>X</v>
      </c>
    </row>
    <row r="892">
      <c r="A892" s="1">
        <v>137901.0</v>
      </c>
      <c r="B892" s="1">
        <v>486.0</v>
      </c>
      <c r="C892" s="1">
        <v>0.0</v>
      </c>
      <c r="D892" s="1" t="s">
        <v>164</v>
      </c>
      <c r="E892" s="1">
        <v>19.0</v>
      </c>
      <c r="F892" s="7" t="str">
        <f>vlookup(E892,Teams!A:B,2,false)</f>
        <v>Interlake A</v>
      </c>
      <c r="G892" s="1" t="b">
        <v>1</v>
      </c>
      <c r="H892" s="1" t="b">
        <v>0</v>
      </c>
      <c r="I892" s="1">
        <v>14.0</v>
      </c>
      <c r="J892" s="7" t="str">
        <f>vlookup(I892,Cats!$A:$B,2,false)</f>
        <v>M</v>
      </c>
    </row>
    <row r="893">
      <c r="A893" s="1">
        <v>137902.0</v>
      </c>
      <c r="B893" s="1">
        <v>486.0</v>
      </c>
      <c r="C893" s="1">
        <v>0.0</v>
      </c>
      <c r="D893" s="1" t="s">
        <v>158</v>
      </c>
      <c r="E893" s="1">
        <v>46.0</v>
      </c>
      <c r="F893" s="7" t="str">
        <f>vlookup(E893,Teams!A:B,2,false)</f>
        <v>Wayzata</v>
      </c>
      <c r="G893" s="1" t="b">
        <v>0</v>
      </c>
      <c r="H893" s="1" t="b">
        <v>0</v>
      </c>
      <c r="I893" s="1">
        <v>14.0</v>
      </c>
      <c r="J893" s="7" t="str">
        <f>vlookup(I893,Cats!$A:$B,2,false)</f>
        <v>M</v>
      </c>
    </row>
    <row r="894">
      <c r="A894" s="1">
        <v>137903.0</v>
      </c>
      <c r="B894" s="1">
        <v>486.0</v>
      </c>
      <c r="C894" s="1">
        <v>0.0</v>
      </c>
      <c r="D894" s="1" t="s">
        <v>32</v>
      </c>
      <c r="E894" s="1">
        <v>19.0</v>
      </c>
      <c r="F894" s="7" t="str">
        <f>vlookup(E894,Teams!A:B,2,false)</f>
        <v>Interlake A</v>
      </c>
      <c r="G894" s="1" t="b">
        <v>1</v>
      </c>
      <c r="H894" s="1" t="b">
        <v>1</v>
      </c>
      <c r="I894" s="1">
        <v>15.0</v>
      </c>
      <c r="J894" s="7" t="str">
        <f>vlookup(I894,Cats!$A:$B,2,false)</f>
        <v>C</v>
      </c>
    </row>
    <row r="895">
      <c r="A895" s="1">
        <v>137904.0</v>
      </c>
      <c r="B895" s="1">
        <v>486.0</v>
      </c>
      <c r="C895" s="1">
        <v>14.0</v>
      </c>
      <c r="D895" s="1" t="s">
        <v>163</v>
      </c>
      <c r="E895" s="1">
        <v>46.0</v>
      </c>
      <c r="F895" s="7" t="str">
        <f>vlookup(E895,Teams!A:B,2,false)</f>
        <v>Wayzata</v>
      </c>
      <c r="G895" s="1" t="b">
        <v>0</v>
      </c>
      <c r="H895" s="1" t="b">
        <v>0</v>
      </c>
      <c r="I895" s="1">
        <v>15.0</v>
      </c>
      <c r="J895" s="7" t="str">
        <f>vlookup(I895,Cats!$A:$B,2,false)</f>
        <v>C</v>
      </c>
    </row>
    <row r="896">
      <c r="A896" s="1">
        <v>137905.0</v>
      </c>
      <c r="B896" s="1">
        <v>486.0</v>
      </c>
      <c r="C896" s="1">
        <v>0.0</v>
      </c>
      <c r="D896" s="1" t="s">
        <v>32</v>
      </c>
      <c r="E896" s="1">
        <v>19.0</v>
      </c>
      <c r="F896" s="7" t="str">
        <f>vlookup(E896,Teams!A:B,2,false)</f>
        <v>Interlake A</v>
      </c>
      <c r="G896" s="1" t="b">
        <v>1</v>
      </c>
      <c r="H896" s="1" t="b">
        <v>1</v>
      </c>
      <c r="I896" s="1">
        <v>16.0</v>
      </c>
      <c r="J896" s="7" t="str">
        <f>vlookup(I896,Cats!$A:$B,2,false)</f>
        <v>E</v>
      </c>
    </row>
    <row r="897">
      <c r="A897" s="1">
        <v>137906.0</v>
      </c>
      <c r="B897" s="1">
        <v>486.0</v>
      </c>
      <c r="C897" s="1">
        <v>4.0</v>
      </c>
      <c r="D897" s="1" t="s">
        <v>158</v>
      </c>
      <c r="E897" s="1">
        <v>46.0</v>
      </c>
      <c r="F897" s="7" t="str">
        <f>vlookup(E897,Teams!A:B,2,false)</f>
        <v>Wayzata</v>
      </c>
      <c r="G897" s="1" t="b">
        <v>0</v>
      </c>
      <c r="H897" s="1" t="b">
        <v>0</v>
      </c>
      <c r="I897" s="1">
        <v>16.0</v>
      </c>
      <c r="J897" s="7" t="str">
        <f>vlookup(I897,Cats!$A:$B,2,false)</f>
        <v>E</v>
      </c>
    </row>
    <row r="898">
      <c r="A898" s="1">
        <v>137907.0</v>
      </c>
      <c r="B898" s="1">
        <v>486.0</v>
      </c>
      <c r="C898" s="1">
        <v>-4.0</v>
      </c>
      <c r="D898" s="1" t="s">
        <v>165</v>
      </c>
      <c r="E898" s="1">
        <v>19.0</v>
      </c>
      <c r="F898" s="7" t="str">
        <f>vlookup(E898,Teams!A:B,2,false)</f>
        <v>Interlake A</v>
      </c>
      <c r="G898" s="1" t="b">
        <v>1</v>
      </c>
      <c r="H898" s="1" t="b">
        <v>0</v>
      </c>
      <c r="I898" s="1">
        <v>17.0</v>
      </c>
      <c r="J898" s="7" t="str">
        <f>vlookup(I898,Cats!$A:$B,2,false)</f>
        <v>B</v>
      </c>
    </row>
    <row r="899">
      <c r="A899" s="1">
        <v>137908.0</v>
      </c>
      <c r="B899" s="1">
        <v>486.0</v>
      </c>
      <c r="C899" s="1">
        <v>14.0</v>
      </c>
      <c r="D899" s="1" t="s">
        <v>163</v>
      </c>
      <c r="E899" s="1">
        <v>46.0</v>
      </c>
      <c r="F899" s="7" t="str">
        <f>vlookup(E899,Teams!A:B,2,false)</f>
        <v>Wayzata</v>
      </c>
      <c r="G899" s="1" t="b">
        <v>0</v>
      </c>
      <c r="H899" s="1" t="b">
        <v>0</v>
      </c>
      <c r="I899" s="1">
        <v>17.0</v>
      </c>
      <c r="J899" s="7" t="str">
        <f>vlookup(I899,Cats!$A:$B,2,false)</f>
        <v>B</v>
      </c>
    </row>
    <row r="900">
      <c r="A900" s="1">
        <v>137909.0</v>
      </c>
      <c r="B900" s="1">
        <v>486.0</v>
      </c>
      <c r="C900" s="1">
        <v>0.0</v>
      </c>
      <c r="D900" s="1" t="s">
        <v>164</v>
      </c>
      <c r="E900" s="1">
        <v>19.0</v>
      </c>
      <c r="F900" s="7" t="str">
        <f>vlookup(E900,Teams!A:B,2,false)</f>
        <v>Interlake A</v>
      </c>
      <c r="G900" s="1" t="b">
        <v>1</v>
      </c>
      <c r="H900" s="1" t="b">
        <v>0</v>
      </c>
      <c r="I900" s="1">
        <v>18.0</v>
      </c>
      <c r="J900" s="7" t="str">
        <f>vlookup(I900,Cats!$A:$B,2,false)</f>
        <v>P</v>
      </c>
    </row>
    <row r="901">
      <c r="A901" s="1">
        <v>137910.0</v>
      </c>
      <c r="B901" s="1">
        <v>486.0</v>
      </c>
      <c r="C901" s="1">
        <v>14.0</v>
      </c>
      <c r="D901" s="1" t="s">
        <v>163</v>
      </c>
      <c r="E901" s="1">
        <v>46.0</v>
      </c>
      <c r="F901" s="7" t="str">
        <f>vlookup(E901,Teams!A:B,2,false)</f>
        <v>Wayzata</v>
      </c>
      <c r="G901" s="1" t="b">
        <v>0</v>
      </c>
      <c r="H901" s="1" t="b">
        <v>0</v>
      </c>
      <c r="I901" s="1">
        <v>18.0</v>
      </c>
      <c r="J901" s="7" t="str">
        <f>vlookup(I901,Cats!$A:$B,2,false)</f>
        <v>P</v>
      </c>
    </row>
    <row r="902">
      <c r="A902" s="1">
        <v>137911.0</v>
      </c>
      <c r="B902" s="1">
        <v>486.0</v>
      </c>
      <c r="C902" s="1">
        <v>4.0</v>
      </c>
      <c r="D902" s="1" t="s">
        <v>160</v>
      </c>
      <c r="E902" s="1">
        <v>19.0</v>
      </c>
      <c r="F902" s="7" t="str">
        <f>vlookup(E902,Teams!A:B,2,false)</f>
        <v>Interlake A</v>
      </c>
      <c r="G902" s="1" t="b">
        <v>1</v>
      </c>
      <c r="H902" s="1" t="b">
        <v>0</v>
      </c>
      <c r="I902" s="1">
        <v>19.0</v>
      </c>
      <c r="J902" s="7" t="str">
        <f>vlookup(I902,Cats!$A:$B,2,false)</f>
        <v>X</v>
      </c>
    </row>
    <row r="903">
      <c r="A903" s="1">
        <v>137912.0</v>
      </c>
      <c r="B903" s="1">
        <v>486.0</v>
      </c>
      <c r="C903" s="1">
        <v>0.0</v>
      </c>
      <c r="D903" s="1" t="s">
        <v>32</v>
      </c>
      <c r="E903" s="1">
        <v>46.0</v>
      </c>
      <c r="F903" s="7" t="str">
        <f>vlookup(E903,Teams!A:B,2,false)</f>
        <v>Wayzata</v>
      </c>
      <c r="G903" s="1" t="b">
        <v>0</v>
      </c>
      <c r="H903" s="1" t="b">
        <v>1</v>
      </c>
      <c r="I903" s="1">
        <v>19.0</v>
      </c>
      <c r="J903" s="7" t="str">
        <f>vlookup(I903,Cats!$A:$B,2,false)</f>
        <v>X</v>
      </c>
    </row>
    <row r="904">
      <c r="A904" s="1">
        <v>137913.0</v>
      </c>
      <c r="B904" s="1">
        <v>486.0</v>
      </c>
      <c r="C904" s="1">
        <v>0.0</v>
      </c>
      <c r="D904" s="1" t="s">
        <v>164</v>
      </c>
      <c r="E904" s="1">
        <v>19.0</v>
      </c>
      <c r="F904" s="7" t="str">
        <f>vlookup(E904,Teams!A:B,2,false)</f>
        <v>Interlake A</v>
      </c>
      <c r="G904" s="1" t="b">
        <v>1</v>
      </c>
      <c r="H904" s="1" t="b">
        <v>0</v>
      </c>
      <c r="I904" s="1">
        <v>20.0</v>
      </c>
      <c r="J904" s="7" t="str">
        <f>vlookup(I904,Cats!$A:$B,2,false)</f>
        <v>M</v>
      </c>
    </row>
    <row r="905">
      <c r="A905" s="1">
        <v>137914.0</v>
      </c>
      <c r="B905" s="1">
        <v>486.0</v>
      </c>
      <c r="C905" s="1">
        <v>0.0</v>
      </c>
      <c r="D905" s="1" t="s">
        <v>157</v>
      </c>
      <c r="E905" s="1">
        <v>46.0</v>
      </c>
      <c r="F905" s="7" t="str">
        <f>vlookup(E905,Teams!A:B,2,false)</f>
        <v>Wayzata</v>
      </c>
      <c r="G905" s="1" t="b">
        <v>0</v>
      </c>
      <c r="H905" s="1" t="b">
        <v>0</v>
      </c>
      <c r="I905" s="1">
        <v>20.0</v>
      </c>
      <c r="J905" s="7" t="str">
        <f>vlookup(I905,Cats!$A:$B,2,false)</f>
        <v>M</v>
      </c>
    </row>
    <row r="906">
      <c r="A906" s="1">
        <v>137915.0</v>
      </c>
      <c r="B906" s="1">
        <v>486.0</v>
      </c>
      <c r="C906" s="1">
        <v>14.0</v>
      </c>
      <c r="D906" s="1" t="s">
        <v>161</v>
      </c>
      <c r="E906" s="1">
        <v>19.0</v>
      </c>
      <c r="F906" s="7" t="str">
        <f>vlookup(E906,Teams!A:B,2,false)</f>
        <v>Interlake A</v>
      </c>
      <c r="G906" s="1" t="b">
        <v>1</v>
      </c>
      <c r="H906" s="1" t="b">
        <v>0</v>
      </c>
      <c r="I906" s="1">
        <v>21.0</v>
      </c>
      <c r="J906" s="7" t="str">
        <f>vlookup(I906,Cats!$A:$B,2,false)</f>
        <v>C</v>
      </c>
    </row>
    <row r="907">
      <c r="A907" s="1">
        <v>137916.0</v>
      </c>
      <c r="B907" s="1">
        <v>486.0</v>
      </c>
      <c r="C907" s="1">
        <v>0.0</v>
      </c>
      <c r="D907" s="1" t="s">
        <v>32</v>
      </c>
      <c r="E907" s="1">
        <v>46.0</v>
      </c>
      <c r="F907" s="7" t="str">
        <f>vlookup(E907,Teams!A:B,2,false)</f>
        <v>Wayzata</v>
      </c>
      <c r="G907" s="1" t="b">
        <v>0</v>
      </c>
      <c r="H907" s="1" t="b">
        <v>1</v>
      </c>
      <c r="I907" s="1">
        <v>21.0</v>
      </c>
      <c r="J907" s="7" t="str">
        <f>vlookup(I907,Cats!$A:$B,2,false)</f>
        <v>C</v>
      </c>
    </row>
    <row r="908">
      <c r="A908" s="1">
        <v>137917.0</v>
      </c>
      <c r="B908" s="1">
        <v>486.0</v>
      </c>
      <c r="C908" s="1">
        <v>4.0</v>
      </c>
      <c r="D908" s="1" t="s">
        <v>160</v>
      </c>
      <c r="E908" s="1">
        <v>19.0</v>
      </c>
      <c r="F908" s="7" t="str">
        <f>vlookup(E908,Teams!A:B,2,false)</f>
        <v>Interlake A</v>
      </c>
      <c r="G908" s="1" t="b">
        <v>1</v>
      </c>
      <c r="H908" s="1" t="b">
        <v>0</v>
      </c>
      <c r="I908" s="1">
        <v>22.0</v>
      </c>
      <c r="J908" s="7" t="str">
        <f>vlookup(I908,Cats!$A:$B,2,false)</f>
        <v>E</v>
      </c>
    </row>
    <row r="909">
      <c r="A909" s="1">
        <v>137918.0</v>
      </c>
      <c r="B909" s="1">
        <v>486.0</v>
      </c>
      <c r="C909" s="1">
        <v>-4.0</v>
      </c>
      <c r="D909" s="1" t="s">
        <v>159</v>
      </c>
      <c r="E909" s="1">
        <v>46.0</v>
      </c>
      <c r="F909" s="7" t="str">
        <f>vlookup(E909,Teams!A:B,2,false)</f>
        <v>Wayzata</v>
      </c>
      <c r="G909" s="1" t="b">
        <v>0</v>
      </c>
      <c r="H909" s="1" t="b">
        <v>0</v>
      </c>
      <c r="I909" s="1">
        <v>22.0</v>
      </c>
      <c r="J909" s="7" t="str">
        <f>vlookup(I909,Cats!$A:$B,2,false)</f>
        <v>E</v>
      </c>
    </row>
    <row r="910">
      <c r="A910" s="1">
        <v>137919.0</v>
      </c>
      <c r="B910" s="1">
        <v>486.0</v>
      </c>
      <c r="C910" s="1">
        <v>14.0</v>
      </c>
      <c r="D910" s="1" t="s">
        <v>165</v>
      </c>
      <c r="E910" s="1">
        <v>19.0</v>
      </c>
      <c r="F910" s="7" t="str">
        <f>vlookup(E910,Teams!A:B,2,false)</f>
        <v>Interlake A</v>
      </c>
      <c r="G910" s="1" t="b">
        <v>1</v>
      </c>
      <c r="H910" s="1" t="b">
        <v>0</v>
      </c>
      <c r="I910" s="1">
        <v>23.0</v>
      </c>
      <c r="J910" s="7" t="str">
        <f>vlookup(I910,Cats!$A:$B,2,false)</f>
        <v>B</v>
      </c>
    </row>
    <row r="911">
      <c r="A911" s="1">
        <v>137920.0</v>
      </c>
      <c r="B911" s="1">
        <v>486.0</v>
      </c>
      <c r="C911" s="1">
        <v>0.0</v>
      </c>
      <c r="D911" s="1" t="s">
        <v>32</v>
      </c>
      <c r="E911" s="1">
        <v>46.0</v>
      </c>
      <c r="F911" s="7" t="str">
        <f>vlookup(E911,Teams!A:B,2,false)</f>
        <v>Wayzata</v>
      </c>
      <c r="G911" s="1" t="b">
        <v>0</v>
      </c>
      <c r="H911" s="1" t="b">
        <v>1</v>
      </c>
      <c r="I911" s="1">
        <v>23.0</v>
      </c>
      <c r="J911" s="7" t="str">
        <f>vlookup(I911,Cats!$A:$B,2,false)</f>
        <v>B</v>
      </c>
    </row>
    <row r="912">
      <c r="A912" s="1">
        <v>137921.0</v>
      </c>
      <c r="B912" s="1">
        <v>486.0</v>
      </c>
      <c r="C912" s="1">
        <v>4.0</v>
      </c>
      <c r="D912" s="1" t="s">
        <v>164</v>
      </c>
      <c r="E912" s="1">
        <v>19.0</v>
      </c>
      <c r="F912" s="7" t="str">
        <f>vlookup(E912,Teams!A:B,2,false)</f>
        <v>Interlake A</v>
      </c>
      <c r="G912" s="1" t="b">
        <v>1</v>
      </c>
      <c r="H912" s="1" t="b">
        <v>0</v>
      </c>
      <c r="I912" s="1">
        <v>24.0</v>
      </c>
      <c r="J912" s="7" t="str">
        <f>vlookup(I912,Cats!$A:$B,2,false)</f>
        <v>P</v>
      </c>
    </row>
    <row r="913">
      <c r="A913" s="1">
        <v>137922.0</v>
      </c>
      <c r="B913" s="1">
        <v>486.0</v>
      </c>
      <c r="C913" s="1">
        <v>0.0</v>
      </c>
      <c r="D913" s="1" t="s">
        <v>32</v>
      </c>
      <c r="E913" s="1">
        <v>46.0</v>
      </c>
      <c r="F913" s="7" t="str">
        <f>vlookup(E913,Teams!A:B,2,false)</f>
        <v>Wayzata</v>
      </c>
      <c r="G913" s="1" t="b">
        <v>0</v>
      </c>
      <c r="H913" s="1" t="b">
        <v>1</v>
      </c>
      <c r="I913" s="1">
        <v>24.0</v>
      </c>
      <c r="J913" s="7" t="str">
        <f>vlookup(I913,Cats!$A:$B,2,false)</f>
        <v>P</v>
      </c>
    </row>
    <row r="914">
      <c r="A914" s="1">
        <v>137923.0</v>
      </c>
      <c r="B914" s="1">
        <v>487.0</v>
      </c>
      <c r="C914" s="1">
        <v>14.0</v>
      </c>
      <c r="D914" s="1" t="s">
        <v>166</v>
      </c>
      <c r="E914" s="1">
        <v>35.0</v>
      </c>
      <c r="F914" s="7" t="str">
        <f>vlookup(E914,Teams!A:B,2,false)</f>
        <v>NoHo</v>
      </c>
      <c r="G914" s="1" t="b">
        <v>1</v>
      </c>
      <c r="H914" s="1" t="b">
        <v>0</v>
      </c>
      <c r="I914" s="1">
        <v>1.0</v>
      </c>
      <c r="J914" s="7" t="str">
        <f>vlookup(I914,Cats!$A:$B,2,false)</f>
        <v>X</v>
      </c>
    </row>
    <row r="915">
      <c r="A915" s="1">
        <v>137924.0</v>
      </c>
      <c r="B915" s="1">
        <v>487.0</v>
      </c>
      <c r="C915" s="1">
        <v>0.0</v>
      </c>
      <c r="D915" s="1" t="s">
        <v>32</v>
      </c>
      <c r="E915" s="1">
        <v>40.0</v>
      </c>
      <c r="F915" s="7" t="str">
        <f>vlookup(E915,Teams!A:B,2,false)</f>
        <v>Seven Lakes</v>
      </c>
      <c r="G915" s="1" t="b">
        <v>0</v>
      </c>
      <c r="H915" s="1" t="b">
        <v>1</v>
      </c>
      <c r="I915" s="1">
        <v>1.0</v>
      </c>
      <c r="J915" s="7" t="str">
        <f>vlookup(I915,Cats!$A:$B,2,false)</f>
        <v>X</v>
      </c>
    </row>
    <row r="916">
      <c r="A916" s="1">
        <v>137925.0</v>
      </c>
      <c r="B916" s="1">
        <v>487.0</v>
      </c>
      <c r="C916" s="1">
        <v>14.0</v>
      </c>
      <c r="D916" s="1" t="s">
        <v>167</v>
      </c>
      <c r="E916" s="1">
        <v>35.0</v>
      </c>
      <c r="F916" s="7" t="str">
        <f>vlookup(E916,Teams!A:B,2,false)</f>
        <v>NoHo</v>
      </c>
      <c r="G916" s="1" t="b">
        <v>1</v>
      </c>
      <c r="H916" s="1" t="b">
        <v>0</v>
      </c>
      <c r="I916" s="1">
        <v>2.0</v>
      </c>
      <c r="J916" s="7" t="str">
        <f>vlookup(I916,Cats!$A:$B,2,false)</f>
        <v>M</v>
      </c>
    </row>
    <row r="917">
      <c r="A917" s="1">
        <v>137926.0</v>
      </c>
      <c r="B917" s="1">
        <v>487.0</v>
      </c>
      <c r="C917" s="1">
        <v>0.0</v>
      </c>
      <c r="D917" s="1" t="s">
        <v>168</v>
      </c>
      <c r="E917" s="1">
        <v>40.0</v>
      </c>
      <c r="F917" s="7" t="str">
        <f>vlookup(E917,Teams!A:B,2,false)</f>
        <v>Seven Lakes</v>
      </c>
      <c r="G917" s="1" t="b">
        <v>0</v>
      </c>
      <c r="H917" s="1" t="b">
        <v>0</v>
      </c>
      <c r="I917" s="1">
        <v>2.0</v>
      </c>
      <c r="J917" s="7" t="str">
        <f>vlookup(I917,Cats!$A:$B,2,false)</f>
        <v>M</v>
      </c>
    </row>
    <row r="918">
      <c r="A918" s="1">
        <v>137927.0</v>
      </c>
      <c r="B918" s="1">
        <v>487.0</v>
      </c>
      <c r="C918" s="1">
        <v>0.0</v>
      </c>
      <c r="D918" s="1" t="s">
        <v>169</v>
      </c>
      <c r="E918" s="1">
        <v>35.0</v>
      </c>
      <c r="F918" s="7" t="str">
        <f>vlookup(E918,Teams!A:B,2,false)</f>
        <v>NoHo</v>
      </c>
      <c r="G918" s="1" t="b">
        <v>1</v>
      </c>
      <c r="H918" s="1" t="b">
        <v>0</v>
      </c>
      <c r="I918" s="1">
        <v>3.0</v>
      </c>
      <c r="J918" s="7" t="str">
        <f>vlookup(I918,Cats!$A:$B,2,false)</f>
        <v>C</v>
      </c>
    </row>
    <row r="919">
      <c r="A919" s="1">
        <v>137928.0</v>
      </c>
      <c r="B919" s="1">
        <v>487.0</v>
      </c>
      <c r="C919" s="1">
        <v>-4.0</v>
      </c>
      <c r="D919" s="1" t="s">
        <v>170</v>
      </c>
      <c r="E919" s="1">
        <v>40.0</v>
      </c>
      <c r="F919" s="7" t="str">
        <f>vlookup(E919,Teams!A:B,2,false)</f>
        <v>Seven Lakes</v>
      </c>
      <c r="G919" s="1" t="b">
        <v>0</v>
      </c>
      <c r="H919" s="1" t="b">
        <v>0</v>
      </c>
      <c r="I919" s="1">
        <v>3.0</v>
      </c>
      <c r="J919" s="7" t="str">
        <f>vlookup(I919,Cats!$A:$B,2,false)</f>
        <v>C</v>
      </c>
    </row>
    <row r="920">
      <c r="A920" s="1">
        <v>137929.0</v>
      </c>
      <c r="B920" s="1">
        <v>487.0</v>
      </c>
      <c r="C920" s="1">
        <v>14.0</v>
      </c>
      <c r="D920" s="1" t="s">
        <v>166</v>
      </c>
      <c r="E920" s="1">
        <v>35.0</v>
      </c>
      <c r="F920" s="7" t="str">
        <f>vlookup(E920,Teams!A:B,2,false)</f>
        <v>NoHo</v>
      </c>
      <c r="G920" s="1" t="b">
        <v>1</v>
      </c>
      <c r="H920" s="1" t="b">
        <v>0</v>
      </c>
      <c r="I920" s="1">
        <v>4.0</v>
      </c>
      <c r="J920" s="7" t="str">
        <f>vlookup(I920,Cats!$A:$B,2,false)</f>
        <v>E</v>
      </c>
    </row>
    <row r="921">
      <c r="A921" s="1">
        <v>137930.0</v>
      </c>
      <c r="B921" s="1">
        <v>487.0</v>
      </c>
      <c r="C921" s="1">
        <v>0.0</v>
      </c>
      <c r="D921" s="1" t="s">
        <v>32</v>
      </c>
      <c r="E921" s="1">
        <v>40.0</v>
      </c>
      <c r="F921" s="7" t="str">
        <f>vlookup(E921,Teams!A:B,2,false)</f>
        <v>Seven Lakes</v>
      </c>
      <c r="G921" s="1" t="b">
        <v>0</v>
      </c>
      <c r="H921" s="1" t="b">
        <v>1</v>
      </c>
      <c r="I921" s="1">
        <v>4.0</v>
      </c>
      <c r="J921" s="7" t="str">
        <f>vlookup(I921,Cats!$A:$B,2,false)</f>
        <v>E</v>
      </c>
    </row>
    <row r="922">
      <c r="A922" s="1">
        <v>137931.0</v>
      </c>
      <c r="B922" s="1">
        <v>487.0</v>
      </c>
      <c r="C922" s="1">
        <v>14.0</v>
      </c>
      <c r="D922" s="1" t="s">
        <v>171</v>
      </c>
      <c r="E922" s="1">
        <v>35.0</v>
      </c>
      <c r="F922" s="7" t="str">
        <f>vlookup(E922,Teams!A:B,2,false)</f>
        <v>NoHo</v>
      </c>
      <c r="G922" s="1" t="b">
        <v>1</v>
      </c>
      <c r="H922" s="1" t="b">
        <v>0</v>
      </c>
      <c r="I922" s="1">
        <v>5.0</v>
      </c>
      <c r="J922" s="7" t="str">
        <f>vlookup(I922,Cats!$A:$B,2,false)</f>
        <v>B</v>
      </c>
    </row>
    <row r="923">
      <c r="A923" s="1">
        <v>137932.0</v>
      </c>
      <c r="B923" s="1">
        <v>487.0</v>
      </c>
      <c r="C923" s="1">
        <v>0.0</v>
      </c>
      <c r="D923" s="1" t="s">
        <v>32</v>
      </c>
      <c r="E923" s="1">
        <v>40.0</v>
      </c>
      <c r="F923" s="7" t="str">
        <f>vlookup(E923,Teams!A:B,2,false)</f>
        <v>Seven Lakes</v>
      </c>
      <c r="G923" s="1" t="b">
        <v>0</v>
      </c>
      <c r="H923" s="1" t="b">
        <v>1</v>
      </c>
      <c r="I923" s="1">
        <v>5.0</v>
      </c>
      <c r="J923" s="7" t="str">
        <f>vlookup(I923,Cats!$A:$B,2,false)</f>
        <v>B</v>
      </c>
    </row>
    <row r="924">
      <c r="A924" s="1">
        <v>137933.0</v>
      </c>
      <c r="B924" s="1">
        <v>487.0</v>
      </c>
      <c r="C924" s="1">
        <v>4.0</v>
      </c>
      <c r="D924" s="1" t="s">
        <v>167</v>
      </c>
      <c r="E924" s="1">
        <v>35.0</v>
      </c>
      <c r="F924" s="7" t="str">
        <f>vlookup(E924,Teams!A:B,2,false)</f>
        <v>NoHo</v>
      </c>
      <c r="G924" s="1" t="b">
        <v>1</v>
      </c>
      <c r="H924" s="1" t="b">
        <v>0</v>
      </c>
      <c r="I924" s="1">
        <v>6.0</v>
      </c>
      <c r="J924" s="7" t="str">
        <f>vlookup(I924,Cats!$A:$B,2,false)</f>
        <v>P</v>
      </c>
    </row>
    <row r="925">
      <c r="A925" s="1">
        <v>137934.0</v>
      </c>
      <c r="B925" s="1">
        <v>487.0</v>
      </c>
      <c r="C925" s="1">
        <v>0.0</v>
      </c>
      <c r="D925" s="1" t="s">
        <v>32</v>
      </c>
      <c r="E925" s="1">
        <v>40.0</v>
      </c>
      <c r="F925" s="7" t="str">
        <f>vlookup(E925,Teams!A:B,2,false)</f>
        <v>Seven Lakes</v>
      </c>
      <c r="G925" s="1" t="b">
        <v>0</v>
      </c>
      <c r="H925" s="1" t="b">
        <v>1</v>
      </c>
      <c r="I925" s="1">
        <v>6.0</v>
      </c>
      <c r="J925" s="7" t="str">
        <f>vlookup(I925,Cats!$A:$B,2,false)</f>
        <v>P</v>
      </c>
    </row>
    <row r="926">
      <c r="A926" s="1">
        <v>137935.0</v>
      </c>
      <c r="B926" s="1">
        <v>487.0</v>
      </c>
      <c r="C926" s="1">
        <v>14.0</v>
      </c>
      <c r="D926" s="1" t="s">
        <v>171</v>
      </c>
      <c r="E926" s="1">
        <v>35.0</v>
      </c>
      <c r="F926" s="7" t="str">
        <f>vlookup(E926,Teams!A:B,2,false)</f>
        <v>NoHo</v>
      </c>
      <c r="G926" s="1" t="b">
        <v>1</v>
      </c>
      <c r="H926" s="1" t="b">
        <v>0</v>
      </c>
      <c r="I926" s="1">
        <v>7.0</v>
      </c>
      <c r="J926" s="7" t="str">
        <f>vlookup(I926,Cats!$A:$B,2,false)</f>
        <v>X</v>
      </c>
    </row>
    <row r="927">
      <c r="A927" s="1">
        <v>137936.0</v>
      </c>
      <c r="B927" s="1">
        <v>487.0</v>
      </c>
      <c r="C927" s="1">
        <v>0.0</v>
      </c>
      <c r="D927" s="1" t="s">
        <v>32</v>
      </c>
      <c r="E927" s="1">
        <v>40.0</v>
      </c>
      <c r="F927" s="7" t="str">
        <f>vlookup(E927,Teams!A:B,2,false)</f>
        <v>Seven Lakes</v>
      </c>
      <c r="G927" s="1" t="b">
        <v>0</v>
      </c>
      <c r="H927" s="1" t="b">
        <v>1</v>
      </c>
      <c r="I927" s="1">
        <v>7.0</v>
      </c>
      <c r="J927" s="7" t="str">
        <f>vlookup(I927,Cats!$A:$B,2,false)</f>
        <v>X</v>
      </c>
    </row>
    <row r="928">
      <c r="A928" s="1">
        <v>137937.0</v>
      </c>
      <c r="B928" s="1">
        <v>487.0</v>
      </c>
      <c r="C928" s="1">
        <v>0.0</v>
      </c>
      <c r="D928" s="1" t="s">
        <v>167</v>
      </c>
      <c r="E928" s="1">
        <v>35.0</v>
      </c>
      <c r="F928" s="7" t="str">
        <f>vlookup(E928,Teams!A:B,2,false)</f>
        <v>NoHo</v>
      </c>
      <c r="G928" s="1" t="b">
        <v>1</v>
      </c>
      <c r="H928" s="1" t="b">
        <v>0</v>
      </c>
      <c r="I928" s="1">
        <v>8.0</v>
      </c>
      <c r="J928" s="7" t="str">
        <f>vlookup(I928,Cats!$A:$B,2,false)</f>
        <v>M</v>
      </c>
    </row>
    <row r="929">
      <c r="A929" s="1">
        <v>137938.0</v>
      </c>
      <c r="B929" s="1">
        <v>487.0</v>
      </c>
      <c r="C929" s="1">
        <v>4.0</v>
      </c>
      <c r="D929" s="1" t="s">
        <v>172</v>
      </c>
      <c r="E929" s="1">
        <v>40.0</v>
      </c>
      <c r="F929" s="7" t="str">
        <f>vlookup(E929,Teams!A:B,2,false)</f>
        <v>Seven Lakes</v>
      </c>
      <c r="G929" s="1" t="b">
        <v>0</v>
      </c>
      <c r="H929" s="1" t="b">
        <v>0</v>
      </c>
      <c r="I929" s="1">
        <v>8.0</v>
      </c>
      <c r="J929" s="7" t="str">
        <f>vlookup(I929,Cats!$A:$B,2,false)</f>
        <v>M</v>
      </c>
    </row>
    <row r="930">
      <c r="A930" s="1">
        <v>137939.0</v>
      </c>
      <c r="B930" s="1">
        <v>487.0</v>
      </c>
      <c r="C930" s="1">
        <v>0.0</v>
      </c>
      <c r="D930" s="1" t="s">
        <v>32</v>
      </c>
      <c r="E930" s="1">
        <v>35.0</v>
      </c>
      <c r="F930" s="7" t="str">
        <f>vlookup(E930,Teams!A:B,2,false)</f>
        <v>NoHo</v>
      </c>
      <c r="G930" s="1" t="b">
        <v>1</v>
      </c>
      <c r="H930" s="1" t="b">
        <v>1</v>
      </c>
      <c r="I930" s="1">
        <v>9.0</v>
      </c>
      <c r="J930" s="7" t="str">
        <f>vlookup(I930,Cats!$A:$B,2,false)</f>
        <v>C</v>
      </c>
    </row>
    <row r="931">
      <c r="A931" s="1">
        <v>137940.0</v>
      </c>
      <c r="B931" s="1">
        <v>487.0</v>
      </c>
      <c r="C931" s="1">
        <v>4.0</v>
      </c>
      <c r="D931" s="1" t="s">
        <v>170</v>
      </c>
      <c r="E931" s="1">
        <v>40.0</v>
      </c>
      <c r="F931" s="7" t="str">
        <f>vlookup(E931,Teams!A:B,2,false)</f>
        <v>Seven Lakes</v>
      </c>
      <c r="G931" s="1" t="b">
        <v>0</v>
      </c>
      <c r="H931" s="1" t="b">
        <v>0</v>
      </c>
      <c r="I931" s="1">
        <v>9.0</v>
      </c>
      <c r="J931" s="7" t="str">
        <f>vlookup(I931,Cats!$A:$B,2,false)</f>
        <v>C</v>
      </c>
    </row>
    <row r="932">
      <c r="A932" s="1">
        <v>137941.0</v>
      </c>
      <c r="B932" s="1">
        <v>487.0</v>
      </c>
      <c r="C932" s="1">
        <v>14.0</v>
      </c>
      <c r="D932" s="1" t="s">
        <v>166</v>
      </c>
      <c r="E932" s="1">
        <v>35.0</v>
      </c>
      <c r="F932" s="7" t="str">
        <f>vlookup(E932,Teams!A:B,2,false)</f>
        <v>NoHo</v>
      </c>
      <c r="G932" s="1" t="b">
        <v>1</v>
      </c>
      <c r="H932" s="1" t="b">
        <v>0</v>
      </c>
      <c r="I932" s="1">
        <v>10.0</v>
      </c>
      <c r="J932" s="7" t="str">
        <f>vlookup(I932,Cats!$A:$B,2,false)</f>
        <v>E</v>
      </c>
    </row>
    <row r="933">
      <c r="A933" s="1">
        <v>137942.0</v>
      </c>
      <c r="B933" s="1">
        <v>487.0</v>
      </c>
      <c r="C933" s="1">
        <v>0.0</v>
      </c>
      <c r="D933" s="1" t="s">
        <v>32</v>
      </c>
      <c r="E933" s="1">
        <v>40.0</v>
      </c>
      <c r="F933" s="7" t="str">
        <f>vlookup(E933,Teams!A:B,2,false)</f>
        <v>Seven Lakes</v>
      </c>
      <c r="G933" s="1" t="b">
        <v>0</v>
      </c>
      <c r="H933" s="1" t="b">
        <v>1</v>
      </c>
      <c r="I933" s="1">
        <v>10.0</v>
      </c>
      <c r="J933" s="7" t="str">
        <f>vlookup(I933,Cats!$A:$B,2,false)</f>
        <v>E</v>
      </c>
    </row>
    <row r="934">
      <c r="A934" s="1">
        <v>137943.0</v>
      </c>
      <c r="B934" s="1">
        <v>487.0</v>
      </c>
      <c r="C934" s="1">
        <v>0.0</v>
      </c>
      <c r="D934" s="1" t="s">
        <v>32</v>
      </c>
      <c r="E934" s="1">
        <v>35.0</v>
      </c>
      <c r="F934" s="7" t="str">
        <f>vlookup(E934,Teams!A:B,2,false)</f>
        <v>NoHo</v>
      </c>
      <c r="G934" s="1" t="b">
        <v>1</v>
      </c>
      <c r="H934" s="1" t="b">
        <v>1</v>
      </c>
      <c r="I934" s="1">
        <v>11.0</v>
      </c>
      <c r="J934" s="7" t="str">
        <f>vlookup(I934,Cats!$A:$B,2,false)</f>
        <v>B</v>
      </c>
    </row>
    <row r="935">
      <c r="A935" s="1">
        <v>137944.0</v>
      </c>
      <c r="B935" s="1">
        <v>487.0</v>
      </c>
      <c r="C935" s="1">
        <v>14.0</v>
      </c>
      <c r="D935" s="1" t="s">
        <v>172</v>
      </c>
      <c r="E935" s="1">
        <v>40.0</v>
      </c>
      <c r="F935" s="7" t="str">
        <f>vlookup(E935,Teams!A:B,2,false)</f>
        <v>Seven Lakes</v>
      </c>
      <c r="G935" s="1" t="b">
        <v>0</v>
      </c>
      <c r="H935" s="1" t="b">
        <v>0</v>
      </c>
      <c r="I935" s="1">
        <v>11.0</v>
      </c>
      <c r="J935" s="7" t="str">
        <f>vlookup(I935,Cats!$A:$B,2,false)</f>
        <v>B</v>
      </c>
    </row>
    <row r="936">
      <c r="A936" s="1">
        <v>137945.0</v>
      </c>
      <c r="B936" s="1">
        <v>487.0</v>
      </c>
      <c r="C936" s="1">
        <v>-4.0</v>
      </c>
      <c r="D936" s="1" t="s">
        <v>166</v>
      </c>
      <c r="E936" s="1">
        <v>35.0</v>
      </c>
      <c r="F936" s="7" t="str">
        <f>vlookup(E936,Teams!A:B,2,false)</f>
        <v>NoHo</v>
      </c>
      <c r="G936" s="1" t="b">
        <v>1</v>
      </c>
      <c r="H936" s="1" t="b">
        <v>0</v>
      </c>
      <c r="I936" s="1">
        <v>12.0</v>
      </c>
      <c r="J936" s="7" t="str">
        <f>vlookup(I936,Cats!$A:$B,2,false)</f>
        <v>P</v>
      </c>
    </row>
    <row r="937">
      <c r="A937" s="1">
        <v>137946.0</v>
      </c>
      <c r="B937" s="1">
        <v>487.0</v>
      </c>
      <c r="C937" s="1">
        <v>14.0</v>
      </c>
      <c r="D937" s="1" t="s">
        <v>173</v>
      </c>
      <c r="E937" s="1">
        <v>40.0</v>
      </c>
      <c r="F937" s="7" t="str">
        <f>vlookup(E937,Teams!A:B,2,false)</f>
        <v>Seven Lakes</v>
      </c>
      <c r="G937" s="1" t="b">
        <v>0</v>
      </c>
      <c r="H937" s="1" t="b">
        <v>0</v>
      </c>
      <c r="I937" s="1">
        <v>12.0</v>
      </c>
      <c r="J937" s="7" t="str">
        <f>vlookup(I937,Cats!$A:$B,2,false)</f>
        <v>P</v>
      </c>
    </row>
    <row r="938">
      <c r="A938" s="1">
        <v>137947.0</v>
      </c>
      <c r="B938" s="1">
        <v>487.0</v>
      </c>
      <c r="C938" s="1">
        <v>4.0</v>
      </c>
      <c r="D938" s="1" t="s">
        <v>166</v>
      </c>
      <c r="E938" s="1">
        <v>35.0</v>
      </c>
      <c r="F938" s="7" t="str">
        <f>vlookup(E938,Teams!A:B,2,false)</f>
        <v>NoHo</v>
      </c>
      <c r="G938" s="1" t="b">
        <v>1</v>
      </c>
      <c r="H938" s="1" t="b">
        <v>0</v>
      </c>
      <c r="I938" s="1">
        <v>13.0</v>
      </c>
      <c r="J938" s="7" t="str">
        <f>vlookup(I938,Cats!$A:$B,2,false)</f>
        <v>X</v>
      </c>
    </row>
    <row r="939">
      <c r="A939" s="1">
        <v>137948.0</v>
      </c>
      <c r="B939" s="1">
        <v>487.0</v>
      </c>
      <c r="C939" s="1">
        <v>0.0</v>
      </c>
      <c r="D939" s="1" t="s">
        <v>32</v>
      </c>
      <c r="E939" s="1">
        <v>40.0</v>
      </c>
      <c r="F939" s="7" t="str">
        <f>vlookup(E939,Teams!A:B,2,false)</f>
        <v>Seven Lakes</v>
      </c>
      <c r="G939" s="1" t="b">
        <v>0</v>
      </c>
      <c r="H939" s="1" t="b">
        <v>1</v>
      </c>
      <c r="I939" s="1">
        <v>13.0</v>
      </c>
      <c r="J939" s="7" t="str">
        <f>vlookup(I939,Cats!$A:$B,2,false)</f>
        <v>X</v>
      </c>
    </row>
    <row r="940">
      <c r="A940" s="1">
        <v>137949.0</v>
      </c>
      <c r="B940" s="1">
        <v>487.0</v>
      </c>
      <c r="C940" s="1">
        <v>14.0</v>
      </c>
      <c r="D940" s="1" t="s">
        <v>167</v>
      </c>
      <c r="E940" s="1">
        <v>35.0</v>
      </c>
      <c r="F940" s="7" t="str">
        <f>vlookup(E940,Teams!A:B,2,false)</f>
        <v>NoHo</v>
      </c>
      <c r="G940" s="1" t="b">
        <v>1</v>
      </c>
      <c r="H940" s="1" t="b">
        <v>0</v>
      </c>
      <c r="I940" s="1">
        <v>14.0</v>
      </c>
      <c r="J940" s="7" t="str">
        <f>vlookup(I940,Cats!$A:$B,2,false)</f>
        <v>M</v>
      </c>
    </row>
    <row r="941">
      <c r="A941" s="1">
        <v>137950.0</v>
      </c>
      <c r="B941" s="1">
        <v>487.0</v>
      </c>
      <c r="C941" s="1">
        <v>0.0</v>
      </c>
      <c r="D941" s="1" t="s">
        <v>32</v>
      </c>
      <c r="E941" s="1">
        <v>40.0</v>
      </c>
      <c r="F941" s="7" t="str">
        <f>vlookup(E941,Teams!A:B,2,false)</f>
        <v>Seven Lakes</v>
      </c>
      <c r="G941" s="1" t="b">
        <v>0</v>
      </c>
      <c r="H941" s="1" t="b">
        <v>1</v>
      </c>
      <c r="I941" s="1">
        <v>14.0</v>
      </c>
      <c r="J941" s="7" t="str">
        <f>vlookup(I941,Cats!$A:$B,2,false)</f>
        <v>M</v>
      </c>
    </row>
    <row r="942">
      <c r="A942" s="1">
        <v>137951.0</v>
      </c>
      <c r="B942" s="1">
        <v>487.0</v>
      </c>
      <c r="C942" s="1">
        <v>14.0</v>
      </c>
      <c r="D942" s="1" t="s">
        <v>169</v>
      </c>
      <c r="E942" s="1">
        <v>35.0</v>
      </c>
      <c r="F942" s="7" t="str">
        <f>vlookup(E942,Teams!A:B,2,false)</f>
        <v>NoHo</v>
      </c>
      <c r="G942" s="1" t="b">
        <v>1</v>
      </c>
      <c r="H942" s="1" t="b">
        <v>0</v>
      </c>
      <c r="I942" s="1">
        <v>15.0</v>
      </c>
      <c r="J942" s="7" t="str">
        <f>vlookup(I942,Cats!$A:$B,2,false)</f>
        <v>C</v>
      </c>
    </row>
    <row r="943">
      <c r="A943" s="1">
        <v>137952.0</v>
      </c>
      <c r="B943" s="1">
        <v>487.0</v>
      </c>
      <c r="C943" s="1">
        <v>0.0</v>
      </c>
      <c r="D943" s="1" t="s">
        <v>32</v>
      </c>
      <c r="E943" s="1">
        <v>40.0</v>
      </c>
      <c r="F943" s="7" t="str">
        <f>vlookup(E943,Teams!A:B,2,false)</f>
        <v>Seven Lakes</v>
      </c>
      <c r="G943" s="1" t="b">
        <v>0</v>
      </c>
      <c r="H943" s="1" t="b">
        <v>1</v>
      </c>
      <c r="I943" s="1">
        <v>15.0</v>
      </c>
      <c r="J943" s="7" t="str">
        <f>vlookup(I943,Cats!$A:$B,2,false)</f>
        <v>C</v>
      </c>
    </row>
    <row r="944">
      <c r="A944" s="1">
        <v>137953.0</v>
      </c>
      <c r="B944" s="1">
        <v>487.0</v>
      </c>
      <c r="C944" s="1">
        <v>0.0</v>
      </c>
      <c r="D944" s="1" t="s">
        <v>32</v>
      </c>
      <c r="E944" s="1">
        <v>35.0</v>
      </c>
      <c r="F944" s="7" t="str">
        <f>vlookup(E944,Teams!A:B,2,false)</f>
        <v>NoHo</v>
      </c>
      <c r="G944" s="1" t="b">
        <v>1</v>
      </c>
      <c r="H944" s="1" t="b">
        <v>1</v>
      </c>
      <c r="I944" s="1">
        <v>16.0</v>
      </c>
      <c r="J944" s="7" t="str">
        <f>vlookup(I944,Cats!$A:$B,2,false)</f>
        <v>E</v>
      </c>
    </row>
    <row r="945">
      <c r="A945" s="1">
        <v>137954.0</v>
      </c>
      <c r="B945" s="1">
        <v>487.0</v>
      </c>
      <c r="C945" s="1">
        <v>4.0</v>
      </c>
      <c r="D945" s="1" t="s">
        <v>173</v>
      </c>
      <c r="E945" s="1">
        <v>40.0</v>
      </c>
      <c r="F945" s="7" t="str">
        <f>vlookup(E945,Teams!A:B,2,false)</f>
        <v>Seven Lakes</v>
      </c>
      <c r="G945" s="1" t="b">
        <v>0</v>
      </c>
      <c r="H945" s="1" t="b">
        <v>0</v>
      </c>
      <c r="I945" s="1">
        <v>16.0</v>
      </c>
      <c r="J945" s="7" t="str">
        <f>vlookup(I945,Cats!$A:$B,2,false)</f>
        <v>E</v>
      </c>
    </row>
    <row r="946">
      <c r="A946" s="1">
        <v>137955.0</v>
      </c>
      <c r="B946" s="1">
        <v>487.0</v>
      </c>
      <c r="C946" s="1">
        <v>14.0</v>
      </c>
      <c r="D946" s="1" t="s">
        <v>171</v>
      </c>
      <c r="E946" s="1">
        <v>35.0</v>
      </c>
      <c r="F946" s="7" t="str">
        <f>vlookup(E946,Teams!A:B,2,false)</f>
        <v>NoHo</v>
      </c>
      <c r="G946" s="1" t="b">
        <v>1</v>
      </c>
      <c r="H946" s="1" t="b">
        <v>0</v>
      </c>
      <c r="I946" s="1">
        <v>17.0</v>
      </c>
      <c r="J946" s="7" t="str">
        <f>vlookup(I946,Cats!$A:$B,2,false)</f>
        <v>B</v>
      </c>
    </row>
    <row r="947">
      <c r="A947" s="1">
        <v>137956.0</v>
      </c>
      <c r="B947" s="1">
        <v>487.0</v>
      </c>
      <c r="C947" s="1">
        <v>-4.0</v>
      </c>
      <c r="D947" s="1" t="s">
        <v>170</v>
      </c>
      <c r="E947" s="1">
        <v>40.0</v>
      </c>
      <c r="F947" s="7" t="str">
        <f>vlookup(E947,Teams!A:B,2,false)</f>
        <v>Seven Lakes</v>
      </c>
      <c r="G947" s="1" t="b">
        <v>0</v>
      </c>
      <c r="H947" s="1" t="b">
        <v>0</v>
      </c>
      <c r="I947" s="1">
        <v>17.0</v>
      </c>
      <c r="J947" s="7" t="str">
        <f>vlookup(I947,Cats!$A:$B,2,false)</f>
        <v>B</v>
      </c>
    </row>
    <row r="948">
      <c r="A948" s="1">
        <v>137957.0</v>
      </c>
      <c r="B948" s="1">
        <v>487.0</v>
      </c>
      <c r="C948" s="1">
        <v>14.0</v>
      </c>
      <c r="D948" s="1" t="s">
        <v>167</v>
      </c>
      <c r="E948" s="1">
        <v>35.0</v>
      </c>
      <c r="F948" s="7" t="str">
        <f>vlookup(E948,Teams!A:B,2,false)</f>
        <v>NoHo</v>
      </c>
      <c r="G948" s="1" t="b">
        <v>1</v>
      </c>
      <c r="H948" s="1" t="b">
        <v>0</v>
      </c>
      <c r="I948" s="1">
        <v>18.0</v>
      </c>
      <c r="J948" s="7" t="str">
        <f>vlookup(I948,Cats!$A:$B,2,false)</f>
        <v>P</v>
      </c>
    </row>
    <row r="949">
      <c r="A949" s="1">
        <v>137958.0</v>
      </c>
      <c r="B949" s="1">
        <v>487.0</v>
      </c>
      <c r="C949" s="1">
        <v>0.0</v>
      </c>
      <c r="D949" s="1" t="s">
        <v>32</v>
      </c>
      <c r="E949" s="1">
        <v>40.0</v>
      </c>
      <c r="F949" s="7" t="str">
        <f>vlookup(E949,Teams!A:B,2,false)</f>
        <v>Seven Lakes</v>
      </c>
      <c r="G949" s="1" t="b">
        <v>0</v>
      </c>
      <c r="H949" s="1" t="b">
        <v>1</v>
      </c>
      <c r="I949" s="1">
        <v>18.0</v>
      </c>
      <c r="J949" s="7" t="str">
        <f>vlookup(I949,Cats!$A:$B,2,false)</f>
        <v>P</v>
      </c>
    </row>
    <row r="950">
      <c r="A950" s="1">
        <v>137959.0</v>
      </c>
      <c r="B950" s="1">
        <v>487.0</v>
      </c>
      <c r="C950" s="1">
        <v>4.0</v>
      </c>
      <c r="D950" s="1" t="s">
        <v>166</v>
      </c>
      <c r="E950" s="1">
        <v>35.0</v>
      </c>
      <c r="F950" s="7" t="str">
        <f>vlookup(E950,Teams!A:B,2,false)</f>
        <v>NoHo</v>
      </c>
      <c r="G950" s="1" t="b">
        <v>1</v>
      </c>
      <c r="H950" s="1" t="b">
        <v>0</v>
      </c>
      <c r="I950" s="1">
        <v>19.0</v>
      </c>
      <c r="J950" s="7" t="str">
        <f>vlookup(I950,Cats!$A:$B,2,false)</f>
        <v>X</v>
      </c>
    </row>
    <row r="951">
      <c r="A951" s="1">
        <v>137960.0</v>
      </c>
      <c r="B951" s="1">
        <v>487.0</v>
      </c>
      <c r="C951" s="1">
        <v>0.0</v>
      </c>
      <c r="D951" s="1" t="s">
        <v>32</v>
      </c>
      <c r="E951" s="1">
        <v>40.0</v>
      </c>
      <c r="F951" s="7" t="str">
        <f>vlookup(E951,Teams!A:B,2,false)</f>
        <v>Seven Lakes</v>
      </c>
      <c r="G951" s="1" t="b">
        <v>0</v>
      </c>
      <c r="H951" s="1" t="b">
        <v>1</v>
      </c>
      <c r="I951" s="1">
        <v>19.0</v>
      </c>
      <c r="J951" s="7" t="str">
        <f>vlookup(I951,Cats!$A:$B,2,false)</f>
        <v>X</v>
      </c>
    </row>
    <row r="952">
      <c r="A952" s="1">
        <v>137961.0</v>
      </c>
      <c r="B952" s="1">
        <v>487.0</v>
      </c>
      <c r="C952" s="1">
        <v>14.0</v>
      </c>
      <c r="D952" s="1" t="s">
        <v>167</v>
      </c>
      <c r="E952" s="1">
        <v>35.0</v>
      </c>
      <c r="F952" s="7" t="str">
        <f>vlookup(E952,Teams!A:B,2,false)</f>
        <v>NoHo</v>
      </c>
      <c r="G952" s="1" t="b">
        <v>1</v>
      </c>
      <c r="H952" s="1" t="b">
        <v>0</v>
      </c>
      <c r="I952" s="1">
        <v>20.0</v>
      </c>
      <c r="J952" s="7" t="str">
        <f>vlookup(I952,Cats!$A:$B,2,false)</f>
        <v>M</v>
      </c>
    </row>
    <row r="953">
      <c r="A953" s="1">
        <v>137962.0</v>
      </c>
      <c r="B953" s="1">
        <v>487.0</v>
      </c>
      <c r="C953" s="1">
        <v>0.0</v>
      </c>
      <c r="D953" s="1" t="s">
        <v>32</v>
      </c>
      <c r="E953" s="1">
        <v>40.0</v>
      </c>
      <c r="F953" s="7" t="str">
        <f>vlookup(E953,Teams!A:B,2,false)</f>
        <v>Seven Lakes</v>
      </c>
      <c r="G953" s="1" t="b">
        <v>0</v>
      </c>
      <c r="H953" s="1" t="b">
        <v>1</v>
      </c>
      <c r="I953" s="1">
        <v>20.0</v>
      </c>
      <c r="J953" s="7" t="str">
        <f>vlookup(I953,Cats!$A:$B,2,false)</f>
        <v>M</v>
      </c>
    </row>
    <row r="954">
      <c r="A954" s="1">
        <v>137963.0</v>
      </c>
      <c r="B954" s="1">
        <v>487.0</v>
      </c>
      <c r="C954" s="1">
        <v>0.0</v>
      </c>
      <c r="D954" s="1" t="s">
        <v>32</v>
      </c>
      <c r="E954" s="1">
        <v>35.0</v>
      </c>
      <c r="F954" s="7" t="str">
        <f>vlookup(E954,Teams!A:B,2,false)</f>
        <v>NoHo</v>
      </c>
      <c r="G954" s="1" t="b">
        <v>1</v>
      </c>
      <c r="H954" s="1" t="b">
        <v>1</v>
      </c>
      <c r="I954" s="1">
        <v>21.0</v>
      </c>
      <c r="J954" s="7" t="str">
        <f>vlookup(I954,Cats!$A:$B,2,false)</f>
        <v>C</v>
      </c>
    </row>
    <row r="955">
      <c r="A955" s="1">
        <v>137964.0</v>
      </c>
      <c r="B955" s="1">
        <v>487.0</v>
      </c>
      <c r="C955" s="1">
        <v>4.0</v>
      </c>
      <c r="D955" s="1" t="s">
        <v>170</v>
      </c>
      <c r="E955" s="1">
        <v>40.0</v>
      </c>
      <c r="F955" s="7" t="str">
        <f>vlookup(E955,Teams!A:B,2,false)</f>
        <v>Seven Lakes</v>
      </c>
      <c r="G955" s="1" t="b">
        <v>0</v>
      </c>
      <c r="H955" s="1" t="b">
        <v>0</v>
      </c>
      <c r="I955" s="1">
        <v>21.0</v>
      </c>
      <c r="J955" s="7" t="str">
        <f>vlookup(I955,Cats!$A:$B,2,false)</f>
        <v>C</v>
      </c>
    </row>
    <row r="956">
      <c r="A956" s="1">
        <v>137965.0</v>
      </c>
      <c r="B956" s="1">
        <v>487.0</v>
      </c>
      <c r="C956" s="1">
        <v>-4.0</v>
      </c>
      <c r="D956" s="1" t="s">
        <v>166</v>
      </c>
      <c r="E956" s="1">
        <v>35.0</v>
      </c>
      <c r="F956" s="7" t="str">
        <f>vlookup(E956,Teams!A:B,2,false)</f>
        <v>NoHo</v>
      </c>
      <c r="G956" s="1" t="b">
        <v>1</v>
      </c>
      <c r="H956" s="1" t="b">
        <v>0</v>
      </c>
      <c r="I956" s="1">
        <v>22.0</v>
      </c>
      <c r="J956" s="7" t="str">
        <f>vlookup(I956,Cats!$A:$B,2,false)</f>
        <v>E</v>
      </c>
    </row>
    <row r="957">
      <c r="A957" s="1">
        <v>137966.0</v>
      </c>
      <c r="B957" s="1">
        <v>487.0</v>
      </c>
      <c r="C957" s="1">
        <v>4.0</v>
      </c>
      <c r="D957" s="1" t="s">
        <v>173</v>
      </c>
      <c r="E957" s="1">
        <v>40.0</v>
      </c>
      <c r="F957" s="7" t="str">
        <f>vlookup(E957,Teams!A:B,2,false)</f>
        <v>Seven Lakes</v>
      </c>
      <c r="G957" s="1" t="b">
        <v>0</v>
      </c>
      <c r="H957" s="1" t="b">
        <v>0</v>
      </c>
      <c r="I957" s="1">
        <v>22.0</v>
      </c>
      <c r="J957" s="7" t="str">
        <f>vlookup(I957,Cats!$A:$B,2,false)</f>
        <v>E</v>
      </c>
    </row>
    <row r="958">
      <c r="A958" s="1">
        <v>137967.0</v>
      </c>
      <c r="B958" s="1">
        <v>487.0</v>
      </c>
      <c r="C958" s="1">
        <v>14.0</v>
      </c>
      <c r="D958" s="1" t="s">
        <v>171</v>
      </c>
      <c r="E958" s="1">
        <v>35.0</v>
      </c>
      <c r="F958" s="7" t="str">
        <f>vlookup(E958,Teams!A:B,2,false)</f>
        <v>NoHo</v>
      </c>
      <c r="G958" s="1" t="b">
        <v>1</v>
      </c>
      <c r="H958" s="1" t="b">
        <v>0</v>
      </c>
      <c r="I958" s="1">
        <v>23.0</v>
      </c>
      <c r="J958" s="7" t="str">
        <f>vlookup(I958,Cats!$A:$B,2,false)</f>
        <v>B</v>
      </c>
    </row>
    <row r="959">
      <c r="A959" s="1">
        <v>137968.0</v>
      </c>
      <c r="B959" s="1">
        <v>487.0</v>
      </c>
      <c r="C959" s="1">
        <v>0.0</v>
      </c>
      <c r="D959" s="1" t="s">
        <v>32</v>
      </c>
      <c r="E959" s="1">
        <v>40.0</v>
      </c>
      <c r="F959" s="7" t="str">
        <f>vlookup(E959,Teams!A:B,2,false)</f>
        <v>Seven Lakes</v>
      </c>
      <c r="G959" s="1" t="b">
        <v>0</v>
      </c>
      <c r="H959" s="1" t="b">
        <v>1</v>
      </c>
      <c r="I959" s="1">
        <v>23.0</v>
      </c>
      <c r="J959" s="7" t="str">
        <f>vlookup(I959,Cats!$A:$B,2,false)</f>
        <v>B</v>
      </c>
    </row>
    <row r="960">
      <c r="A960" s="1">
        <v>137969.0</v>
      </c>
      <c r="B960" s="1">
        <v>487.0</v>
      </c>
      <c r="C960" s="1">
        <v>14.0</v>
      </c>
      <c r="D960" s="1" t="s">
        <v>167</v>
      </c>
      <c r="E960" s="1">
        <v>35.0</v>
      </c>
      <c r="F960" s="7" t="str">
        <f>vlookup(E960,Teams!A:B,2,false)</f>
        <v>NoHo</v>
      </c>
      <c r="G960" s="1" t="b">
        <v>1</v>
      </c>
      <c r="H960" s="1" t="b">
        <v>0</v>
      </c>
      <c r="I960" s="1">
        <v>24.0</v>
      </c>
      <c r="J960" s="7" t="str">
        <f>vlookup(I960,Cats!$A:$B,2,false)</f>
        <v>P</v>
      </c>
    </row>
    <row r="961">
      <c r="A961" s="1">
        <v>137970.0</v>
      </c>
      <c r="B961" s="1">
        <v>487.0</v>
      </c>
      <c r="C961" s="1">
        <v>0.0</v>
      </c>
      <c r="D961" s="1" t="s">
        <v>32</v>
      </c>
      <c r="E961" s="1">
        <v>40.0</v>
      </c>
      <c r="F961" s="7" t="str">
        <f>vlookup(E961,Teams!A:B,2,false)</f>
        <v>Seven Lakes</v>
      </c>
      <c r="G961" s="1" t="b">
        <v>0</v>
      </c>
      <c r="H961" s="1" t="b">
        <v>1</v>
      </c>
      <c r="I961" s="1">
        <v>24.0</v>
      </c>
      <c r="J961" s="7" t="str">
        <f>vlookup(I961,Cats!$A:$B,2,false)</f>
        <v>P</v>
      </c>
    </row>
    <row r="962">
      <c r="A962" s="1">
        <v>137971.0</v>
      </c>
      <c r="B962" s="1">
        <v>488.0</v>
      </c>
      <c r="C962" s="1">
        <v>4.0</v>
      </c>
      <c r="D962" s="1" t="s">
        <v>30</v>
      </c>
      <c r="E962" s="1">
        <v>5.0</v>
      </c>
      <c r="F962" s="7" t="str">
        <f>vlookup(E962,Teams!A:B,2,false)</f>
        <v>Brookfield</v>
      </c>
      <c r="G962" s="1" t="b">
        <v>1</v>
      </c>
      <c r="H962" s="1" t="b">
        <v>0</v>
      </c>
      <c r="I962" s="1">
        <v>1.0</v>
      </c>
      <c r="J962" s="7" t="str">
        <f>vlookup(I962,Cats!$A:$B,2,false)</f>
        <v>X</v>
      </c>
    </row>
    <row r="963">
      <c r="A963" s="1">
        <v>137972.0</v>
      </c>
      <c r="B963" s="1">
        <v>488.0</v>
      </c>
      <c r="C963" s="1">
        <v>0.0</v>
      </c>
      <c r="D963" s="1" t="s">
        <v>32</v>
      </c>
      <c r="E963" s="1">
        <v>43.0</v>
      </c>
      <c r="F963" s="7" t="str">
        <f>vlookup(E963,Teams!A:B,2,false)</f>
        <v>Troy</v>
      </c>
      <c r="G963" s="1" t="b">
        <v>0</v>
      </c>
      <c r="H963" s="1" t="b">
        <v>1</v>
      </c>
      <c r="I963" s="1">
        <v>1.0</v>
      </c>
      <c r="J963" s="7" t="str">
        <f>vlookup(I963,Cats!$A:$B,2,false)</f>
        <v>X</v>
      </c>
    </row>
    <row r="964">
      <c r="A964" s="1">
        <v>137973.0</v>
      </c>
      <c r="B964" s="1">
        <v>488.0</v>
      </c>
      <c r="C964" s="1">
        <v>14.0</v>
      </c>
      <c r="D964" s="1" t="s">
        <v>30</v>
      </c>
      <c r="E964" s="1">
        <v>5.0</v>
      </c>
      <c r="F964" s="7" t="str">
        <f>vlookup(E964,Teams!A:B,2,false)</f>
        <v>Brookfield</v>
      </c>
      <c r="G964" s="1" t="b">
        <v>1</v>
      </c>
      <c r="H964" s="1" t="b">
        <v>0</v>
      </c>
      <c r="I964" s="1">
        <v>2.0</v>
      </c>
      <c r="J964" s="7" t="str">
        <f>vlookup(I964,Cats!$A:$B,2,false)</f>
        <v>M</v>
      </c>
    </row>
    <row r="965">
      <c r="A965" s="1">
        <v>137974.0</v>
      </c>
      <c r="B965" s="1">
        <v>488.0</v>
      </c>
      <c r="C965" s="1">
        <v>0.0</v>
      </c>
      <c r="D965" s="1" t="s">
        <v>174</v>
      </c>
      <c r="E965" s="1">
        <v>43.0</v>
      </c>
      <c r="F965" s="7" t="str">
        <f>vlookup(E965,Teams!A:B,2,false)</f>
        <v>Troy</v>
      </c>
      <c r="G965" s="1" t="b">
        <v>0</v>
      </c>
      <c r="H965" s="1" t="b">
        <v>0</v>
      </c>
      <c r="I965" s="1">
        <v>2.0</v>
      </c>
      <c r="J965" s="7" t="str">
        <f>vlookup(I965,Cats!$A:$B,2,false)</f>
        <v>M</v>
      </c>
    </row>
    <row r="966">
      <c r="A966" s="1">
        <v>137975.0</v>
      </c>
      <c r="B966" s="1">
        <v>488.0</v>
      </c>
      <c r="C966" s="1">
        <v>4.0</v>
      </c>
      <c r="D966" s="1" t="s">
        <v>30</v>
      </c>
      <c r="E966" s="1">
        <v>5.0</v>
      </c>
      <c r="F966" s="7" t="str">
        <f>vlookup(E966,Teams!A:B,2,false)</f>
        <v>Brookfield</v>
      </c>
      <c r="G966" s="1" t="b">
        <v>1</v>
      </c>
      <c r="H966" s="1" t="b">
        <v>0</v>
      </c>
      <c r="I966" s="1">
        <v>3.0</v>
      </c>
      <c r="J966" s="7" t="str">
        <f>vlookup(I966,Cats!$A:$B,2,false)</f>
        <v>C</v>
      </c>
    </row>
    <row r="967">
      <c r="A967" s="1">
        <v>137976.0</v>
      </c>
      <c r="B967" s="1">
        <v>488.0</v>
      </c>
      <c r="C967" s="1">
        <v>0.0</v>
      </c>
      <c r="D967" s="1" t="s">
        <v>32</v>
      </c>
      <c r="E967" s="1">
        <v>43.0</v>
      </c>
      <c r="F967" s="7" t="str">
        <f>vlookup(E967,Teams!A:B,2,false)</f>
        <v>Troy</v>
      </c>
      <c r="G967" s="1" t="b">
        <v>0</v>
      </c>
      <c r="H967" s="1" t="b">
        <v>1</v>
      </c>
      <c r="I967" s="1">
        <v>3.0</v>
      </c>
      <c r="J967" s="7" t="str">
        <f>vlookup(I967,Cats!$A:$B,2,false)</f>
        <v>C</v>
      </c>
    </row>
    <row r="968">
      <c r="A968" s="1">
        <v>137977.0</v>
      </c>
      <c r="B968" s="1">
        <v>488.0</v>
      </c>
      <c r="C968" s="1">
        <v>4.0</v>
      </c>
      <c r="D968" s="1" t="s">
        <v>30</v>
      </c>
      <c r="E968" s="1">
        <v>5.0</v>
      </c>
      <c r="F968" s="7" t="str">
        <f>vlookup(E968,Teams!A:B,2,false)</f>
        <v>Brookfield</v>
      </c>
      <c r="G968" s="1" t="b">
        <v>1</v>
      </c>
      <c r="H968" s="1" t="b">
        <v>0</v>
      </c>
      <c r="I968" s="1">
        <v>4.0</v>
      </c>
      <c r="J968" s="7" t="str">
        <f>vlookup(I968,Cats!$A:$B,2,false)</f>
        <v>E</v>
      </c>
    </row>
    <row r="969">
      <c r="A969" s="1">
        <v>137978.0</v>
      </c>
      <c r="B969" s="1">
        <v>488.0</v>
      </c>
      <c r="C969" s="1">
        <v>0.0</v>
      </c>
      <c r="D969" s="1" t="s">
        <v>175</v>
      </c>
      <c r="E969" s="1">
        <v>43.0</v>
      </c>
      <c r="F969" s="7" t="str">
        <f>vlookup(E969,Teams!A:B,2,false)</f>
        <v>Troy</v>
      </c>
      <c r="G969" s="1" t="b">
        <v>0</v>
      </c>
      <c r="H969" s="1" t="b">
        <v>0</v>
      </c>
      <c r="I969" s="1">
        <v>4.0</v>
      </c>
      <c r="J969" s="7" t="str">
        <f>vlookup(I969,Cats!$A:$B,2,false)</f>
        <v>E</v>
      </c>
    </row>
    <row r="970">
      <c r="A970" s="1">
        <v>137979.0</v>
      </c>
      <c r="B970" s="1">
        <v>488.0</v>
      </c>
      <c r="C970" s="1">
        <v>14.0</v>
      </c>
      <c r="D970" s="1" t="s">
        <v>30</v>
      </c>
      <c r="E970" s="1">
        <v>5.0</v>
      </c>
      <c r="F970" s="7" t="str">
        <f>vlookup(E970,Teams!A:B,2,false)</f>
        <v>Brookfield</v>
      </c>
      <c r="G970" s="1" t="b">
        <v>1</v>
      </c>
      <c r="H970" s="1" t="b">
        <v>0</v>
      </c>
      <c r="I970" s="1">
        <v>5.0</v>
      </c>
      <c r="J970" s="7" t="str">
        <f>vlookup(I970,Cats!$A:$B,2,false)</f>
        <v>B</v>
      </c>
    </row>
    <row r="971">
      <c r="A971" s="1">
        <v>137980.0</v>
      </c>
      <c r="B971" s="1">
        <v>488.0</v>
      </c>
      <c r="C971" s="1">
        <v>0.0</v>
      </c>
      <c r="D971" s="1" t="s">
        <v>32</v>
      </c>
      <c r="E971" s="1">
        <v>43.0</v>
      </c>
      <c r="F971" s="7" t="str">
        <f>vlookup(E971,Teams!A:B,2,false)</f>
        <v>Troy</v>
      </c>
      <c r="G971" s="1" t="b">
        <v>0</v>
      </c>
      <c r="H971" s="1" t="b">
        <v>1</v>
      </c>
      <c r="I971" s="1">
        <v>5.0</v>
      </c>
      <c r="J971" s="7" t="str">
        <f>vlookup(I971,Cats!$A:$B,2,false)</f>
        <v>B</v>
      </c>
    </row>
    <row r="972">
      <c r="A972" s="1">
        <v>137981.0</v>
      </c>
      <c r="B972" s="1">
        <v>488.0</v>
      </c>
      <c r="C972" s="1">
        <v>4.0</v>
      </c>
      <c r="D972" s="1" t="s">
        <v>30</v>
      </c>
      <c r="E972" s="1">
        <v>5.0</v>
      </c>
      <c r="F972" s="7" t="str">
        <f>vlookup(E972,Teams!A:B,2,false)</f>
        <v>Brookfield</v>
      </c>
      <c r="G972" s="1" t="b">
        <v>1</v>
      </c>
      <c r="H972" s="1" t="b">
        <v>0</v>
      </c>
      <c r="I972" s="1">
        <v>6.0</v>
      </c>
      <c r="J972" s="7" t="str">
        <f>vlookup(I972,Cats!$A:$B,2,false)</f>
        <v>P</v>
      </c>
    </row>
    <row r="973">
      <c r="A973" s="1">
        <v>137982.0</v>
      </c>
      <c r="B973" s="1">
        <v>488.0</v>
      </c>
      <c r="C973" s="1">
        <v>0.0</v>
      </c>
      <c r="D973" s="1" t="s">
        <v>176</v>
      </c>
      <c r="E973" s="1">
        <v>43.0</v>
      </c>
      <c r="F973" s="7" t="str">
        <f>vlookup(E973,Teams!A:B,2,false)</f>
        <v>Troy</v>
      </c>
      <c r="G973" s="1" t="b">
        <v>0</v>
      </c>
      <c r="H973" s="1" t="b">
        <v>0</v>
      </c>
      <c r="I973" s="1">
        <v>6.0</v>
      </c>
      <c r="J973" s="7" t="str">
        <f>vlookup(I973,Cats!$A:$B,2,false)</f>
        <v>P</v>
      </c>
    </row>
    <row r="974">
      <c r="A974" s="1">
        <v>137983.0</v>
      </c>
      <c r="B974" s="1">
        <v>488.0</v>
      </c>
      <c r="C974" s="1">
        <v>14.0</v>
      </c>
      <c r="D974" s="1" t="s">
        <v>30</v>
      </c>
      <c r="E974" s="1">
        <v>5.0</v>
      </c>
      <c r="F974" s="7" t="str">
        <f>vlookup(E974,Teams!A:B,2,false)</f>
        <v>Brookfield</v>
      </c>
      <c r="G974" s="1" t="b">
        <v>1</v>
      </c>
      <c r="H974" s="1" t="b">
        <v>0</v>
      </c>
      <c r="I974" s="1">
        <v>7.0</v>
      </c>
      <c r="J974" s="7" t="str">
        <f>vlookup(I974,Cats!$A:$B,2,false)</f>
        <v>X</v>
      </c>
    </row>
    <row r="975">
      <c r="A975" s="1">
        <v>137984.0</v>
      </c>
      <c r="B975" s="1">
        <v>488.0</v>
      </c>
      <c r="C975" s="1">
        <v>0.0</v>
      </c>
      <c r="D975" s="1" t="s">
        <v>32</v>
      </c>
      <c r="E975" s="1">
        <v>43.0</v>
      </c>
      <c r="F975" s="7" t="str">
        <f>vlookup(E975,Teams!A:B,2,false)</f>
        <v>Troy</v>
      </c>
      <c r="G975" s="1" t="b">
        <v>0</v>
      </c>
      <c r="H975" s="1" t="b">
        <v>1</v>
      </c>
      <c r="I975" s="1">
        <v>7.0</v>
      </c>
      <c r="J975" s="7" t="str">
        <f>vlookup(I975,Cats!$A:$B,2,false)</f>
        <v>X</v>
      </c>
    </row>
    <row r="976">
      <c r="A976" s="1">
        <v>137985.0</v>
      </c>
      <c r="B976" s="1">
        <v>488.0</v>
      </c>
      <c r="C976" s="1">
        <v>14.0</v>
      </c>
      <c r="D976" s="1" t="s">
        <v>177</v>
      </c>
      <c r="E976" s="1">
        <v>5.0</v>
      </c>
      <c r="F976" s="7" t="str">
        <f>vlookup(E976,Teams!A:B,2,false)</f>
        <v>Brookfield</v>
      </c>
      <c r="G976" s="1" t="b">
        <v>1</v>
      </c>
      <c r="H976" s="1" t="b">
        <v>0</v>
      </c>
      <c r="I976" s="1">
        <v>8.0</v>
      </c>
      <c r="J976" s="7" t="str">
        <f>vlookup(I976,Cats!$A:$B,2,false)</f>
        <v>M</v>
      </c>
    </row>
    <row r="977">
      <c r="A977" s="1">
        <v>137986.0</v>
      </c>
      <c r="B977" s="1">
        <v>488.0</v>
      </c>
      <c r="C977" s="1">
        <v>0.0</v>
      </c>
      <c r="D977" s="1" t="s">
        <v>32</v>
      </c>
      <c r="E977" s="1">
        <v>43.0</v>
      </c>
      <c r="F977" s="7" t="str">
        <f>vlookup(E977,Teams!A:B,2,false)</f>
        <v>Troy</v>
      </c>
      <c r="G977" s="1" t="b">
        <v>0</v>
      </c>
      <c r="H977" s="1" t="b">
        <v>1</v>
      </c>
      <c r="I977" s="1">
        <v>8.0</v>
      </c>
      <c r="J977" s="7" t="str">
        <f>vlookup(I977,Cats!$A:$B,2,false)</f>
        <v>M</v>
      </c>
    </row>
    <row r="978">
      <c r="A978" s="1">
        <v>137987.0</v>
      </c>
      <c r="B978" s="1">
        <v>488.0</v>
      </c>
      <c r="C978" s="1">
        <v>0.0</v>
      </c>
      <c r="D978" s="1" t="s">
        <v>32</v>
      </c>
      <c r="E978" s="1">
        <v>5.0</v>
      </c>
      <c r="F978" s="7" t="str">
        <f>vlookup(E978,Teams!A:B,2,false)</f>
        <v>Brookfield</v>
      </c>
      <c r="G978" s="1" t="b">
        <v>1</v>
      </c>
      <c r="H978" s="1" t="b">
        <v>1</v>
      </c>
      <c r="I978" s="1">
        <v>9.0</v>
      </c>
      <c r="J978" s="7" t="str">
        <f>vlookup(I978,Cats!$A:$B,2,false)</f>
        <v>C</v>
      </c>
    </row>
    <row r="979">
      <c r="A979" s="1">
        <v>137988.0</v>
      </c>
      <c r="B979" s="1">
        <v>488.0</v>
      </c>
      <c r="C979" s="1">
        <v>4.0</v>
      </c>
      <c r="D979" s="1" t="s">
        <v>178</v>
      </c>
      <c r="E979" s="1">
        <v>43.0</v>
      </c>
      <c r="F979" s="7" t="str">
        <f>vlookup(E979,Teams!A:B,2,false)</f>
        <v>Troy</v>
      </c>
      <c r="G979" s="1" t="b">
        <v>0</v>
      </c>
      <c r="H979" s="1" t="b">
        <v>0</v>
      </c>
      <c r="I979" s="1">
        <v>9.0</v>
      </c>
      <c r="J979" s="7" t="str">
        <f>vlookup(I979,Cats!$A:$B,2,false)</f>
        <v>C</v>
      </c>
    </row>
    <row r="980">
      <c r="A980" s="1">
        <v>137989.0</v>
      </c>
      <c r="B980" s="1">
        <v>488.0</v>
      </c>
      <c r="C980" s="1">
        <v>0.0</v>
      </c>
      <c r="D980" s="1" t="s">
        <v>32</v>
      </c>
      <c r="E980" s="1">
        <v>5.0</v>
      </c>
      <c r="F980" s="7" t="str">
        <f>vlookup(E980,Teams!A:B,2,false)</f>
        <v>Brookfield</v>
      </c>
      <c r="G980" s="1" t="b">
        <v>1</v>
      </c>
      <c r="H980" s="1" t="b">
        <v>1</v>
      </c>
      <c r="I980" s="1">
        <v>10.0</v>
      </c>
      <c r="J980" s="7" t="str">
        <f>vlookup(I980,Cats!$A:$B,2,false)</f>
        <v>E</v>
      </c>
    </row>
    <row r="981">
      <c r="A981" s="1">
        <v>137990.0</v>
      </c>
      <c r="B981" s="1">
        <v>488.0</v>
      </c>
      <c r="C981" s="1">
        <v>14.0</v>
      </c>
      <c r="D981" s="1" t="s">
        <v>179</v>
      </c>
      <c r="E981" s="1">
        <v>43.0</v>
      </c>
      <c r="F981" s="7" t="str">
        <f>vlookup(E981,Teams!A:B,2,false)</f>
        <v>Troy</v>
      </c>
      <c r="G981" s="1" t="b">
        <v>0</v>
      </c>
      <c r="H981" s="1" t="b">
        <v>0</v>
      </c>
      <c r="I981" s="1">
        <v>10.0</v>
      </c>
      <c r="J981" s="7" t="str">
        <f>vlookup(I981,Cats!$A:$B,2,false)</f>
        <v>E</v>
      </c>
    </row>
    <row r="982">
      <c r="A982" s="1">
        <v>137991.0</v>
      </c>
      <c r="B982" s="1">
        <v>488.0</v>
      </c>
      <c r="C982" s="1">
        <v>14.0</v>
      </c>
      <c r="D982" s="1" t="s">
        <v>30</v>
      </c>
      <c r="E982" s="1">
        <v>5.0</v>
      </c>
      <c r="F982" s="7" t="str">
        <f>vlookup(E982,Teams!A:B,2,false)</f>
        <v>Brookfield</v>
      </c>
      <c r="G982" s="1" t="b">
        <v>1</v>
      </c>
      <c r="H982" s="1" t="b">
        <v>0</v>
      </c>
      <c r="I982" s="1">
        <v>11.0</v>
      </c>
      <c r="J982" s="7" t="str">
        <f>vlookup(I982,Cats!$A:$B,2,false)</f>
        <v>B</v>
      </c>
    </row>
    <row r="983">
      <c r="A983" s="1">
        <v>137992.0</v>
      </c>
      <c r="B983" s="1">
        <v>488.0</v>
      </c>
      <c r="C983" s="1">
        <v>0.0</v>
      </c>
      <c r="D983" s="1" t="s">
        <v>178</v>
      </c>
      <c r="E983" s="1">
        <v>43.0</v>
      </c>
      <c r="F983" s="7" t="str">
        <f>vlookup(E983,Teams!A:B,2,false)</f>
        <v>Troy</v>
      </c>
      <c r="G983" s="1" t="b">
        <v>0</v>
      </c>
      <c r="H983" s="1" t="b">
        <v>0</v>
      </c>
      <c r="I983" s="1">
        <v>11.0</v>
      </c>
      <c r="J983" s="7" t="str">
        <f>vlookup(I983,Cats!$A:$B,2,false)</f>
        <v>B</v>
      </c>
    </row>
    <row r="984">
      <c r="A984" s="1">
        <v>137993.0</v>
      </c>
      <c r="B984" s="1">
        <v>488.0</v>
      </c>
      <c r="C984" s="1">
        <v>14.0</v>
      </c>
      <c r="D984" s="1" t="s">
        <v>30</v>
      </c>
      <c r="E984" s="1">
        <v>5.0</v>
      </c>
      <c r="F984" s="7" t="str">
        <f>vlookup(E984,Teams!A:B,2,false)</f>
        <v>Brookfield</v>
      </c>
      <c r="G984" s="1" t="b">
        <v>1</v>
      </c>
      <c r="H984" s="1" t="b">
        <v>0</v>
      </c>
      <c r="I984" s="1">
        <v>12.0</v>
      </c>
      <c r="J984" s="7" t="str">
        <f>vlookup(I984,Cats!$A:$B,2,false)</f>
        <v>P</v>
      </c>
    </row>
    <row r="985">
      <c r="A985" s="1">
        <v>137994.0</v>
      </c>
      <c r="B985" s="1">
        <v>488.0</v>
      </c>
      <c r="C985" s="1">
        <v>0.0</v>
      </c>
      <c r="D985" s="1" t="s">
        <v>32</v>
      </c>
      <c r="E985" s="1">
        <v>43.0</v>
      </c>
      <c r="F985" s="7" t="str">
        <f>vlookup(E985,Teams!A:B,2,false)</f>
        <v>Troy</v>
      </c>
      <c r="G985" s="1" t="b">
        <v>0</v>
      </c>
      <c r="H985" s="1" t="b">
        <v>1</v>
      </c>
      <c r="I985" s="1">
        <v>12.0</v>
      </c>
      <c r="J985" s="7" t="str">
        <f>vlookup(I985,Cats!$A:$B,2,false)</f>
        <v>P</v>
      </c>
    </row>
    <row r="986">
      <c r="A986" s="1">
        <v>137995.0</v>
      </c>
      <c r="B986" s="1">
        <v>488.0</v>
      </c>
      <c r="C986" s="1">
        <v>0.0</v>
      </c>
      <c r="D986" s="1" t="s">
        <v>32</v>
      </c>
      <c r="E986" s="1">
        <v>5.0</v>
      </c>
      <c r="F986" s="7" t="str">
        <f>vlookup(E986,Teams!A:B,2,false)</f>
        <v>Brookfield</v>
      </c>
      <c r="G986" s="1" t="b">
        <v>1</v>
      </c>
      <c r="H986" s="1" t="b">
        <v>1</v>
      </c>
      <c r="I986" s="1">
        <v>13.0</v>
      </c>
      <c r="J986" s="7" t="str">
        <f>vlookup(I986,Cats!$A:$B,2,false)</f>
        <v>X</v>
      </c>
    </row>
    <row r="987">
      <c r="A987" s="1">
        <v>137996.0</v>
      </c>
      <c r="B987" s="1">
        <v>488.0</v>
      </c>
      <c r="C987" s="1">
        <v>14.0</v>
      </c>
      <c r="D987" s="1" t="s">
        <v>174</v>
      </c>
      <c r="E987" s="1">
        <v>43.0</v>
      </c>
      <c r="F987" s="7" t="str">
        <f>vlookup(E987,Teams!A:B,2,false)</f>
        <v>Troy</v>
      </c>
      <c r="G987" s="1" t="b">
        <v>0</v>
      </c>
      <c r="H987" s="1" t="b">
        <v>0</v>
      </c>
      <c r="I987" s="1">
        <v>13.0</v>
      </c>
      <c r="J987" s="7" t="str">
        <f>vlookup(I987,Cats!$A:$B,2,false)</f>
        <v>X</v>
      </c>
    </row>
    <row r="988">
      <c r="A988" s="1">
        <v>137997.0</v>
      </c>
      <c r="B988" s="1">
        <v>488.0</v>
      </c>
      <c r="C988" s="1">
        <v>14.0</v>
      </c>
      <c r="D988" s="1" t="s">
        <v>177</v>
      </c>
      <c r="E988" s="1">
        <v>5.0</v>
      </c>
      <c r="F988" s="7" t="str">
        <f>vlookup(E988,Teams!A:B,2,false)</f>
        <v>Brookfield</v>
      </c>
      <c r="G988" s="1" t="b">
        <v>1</v>
      </c>
      <c r="H988" s="1" t="b">
        <v>0</v>
      </c>
      <c r="I988" s="1">
        <v>14.0</v>
      </c>
      <c r="J988" s="7" t="str">
        <f>vlookup(I988,Cats!$A:$B,2,false)</f>
        <v>M</v>
      </c>
    </row>
    <row r="989">
      <c r="A989" s="1">
        <v>137998.0</v>
      </c>
      <c r="B989" s="1">
        <v>488.0</v>
      </c>
      <c r="C989" s="1">
        <v>0.0</v>
      </c>
      <c r="D989" s="1" t="s">
        <v>32</v>
      </c>
      <c r="E989" s="1">
        <v>43.0</v>
      </c>
      <c r="F989" s="7" t="str">
        <f>vlookup(E989,Teams!A:B,2,false)</f>
        <v>Troy</v>
      </c>
      <c r="G989" s="1" t="b">
        <v>0</v>
      </c>
      <c r="H989" s="1" t="b">
        <v>1</v>
      </c>
      <c r="I989" s="1">
        <v>14.0</v>
      </c>
      <c r="J989" s="7" t="str">
        <f>vlookup(I989,Cats!$A:$B,2,false)</f>
        <v>M</v>
      </c>
    </row>
    <row r="990">
      <c r="A990" s="1">
        <v>137999.0</v>
      </c>
      <c r="B990" s="1">
        <v>488.0</v>
      </c>
      <c r="C990" s="1">
        <v>0.0</v>
      </c>
      <c r="D990" s="1" t="s">
        <v>32</v>
      </c>
      <c r="E990" s="1">
        <v>5.0</v>
      </c>
      <c r="F990" s="7" t="str">
        <f>vlookup(E990,Teams!A:B,2,false)</f>
        <v>Brookfield</v>
      </c>
      <c r="G990" s="1" t="b">
        <v>1</v>
      </c>
      <c r="H990" s="1" t="b">
        <v>1</v>
      </c>
      <c r="I990" s="1">
        <v>15.0</v>
      </c>
      <c r="J990" s="7" t="str">
        <f>vlookup(I990,Cats!$A:$B,2,false)</f>
        <v>C</v>
      </c>
    </row>
    <row r="991">
      <c r="A991" s="1">
        <v>138000.0</v>
      </c>
      <c r="B991" s="1">
        <v>488.0</v>
      </c>
      <c r="C991" s="1">
        <v>14.0</v>
      </c>
      <c r="D991" s="1" t="s">
        <v>174</v>
      </c>
      <c r="E991" s="1">
        <v>43.0</v>
      </c>
      <c r="F991" s="7" t="str">
        <f>vlookup(E991,Teams!A:B,2,false)</f>
        <v>Troy</v>
      </c>
      <c r="G991" s="1" t="b">
        <v>0</v>
      </c>
      <c r="H991" s="1" t="b">
        <v>0</v>
      </c>
      <c r="I991" s="1">
        <v>15.0</v>
      </c>
      <c r="J991" s="7" t="str">
        <f>vlookup(I991,Cats!$A:$B,2,false)</f>
        <v>C</v>
      </c>
    </row>
    <row r="992">
      <c r="A992" s="1">
        <v>138001.0</v>
      </c>
      <c r="B992" s="1">
        <v>488.0</v>
      </c>
      <c r="C992" s="1">
        <v>4.0</v>
      </c>
      <c r="D992" s="1" t="s">
        <v>177</v>
      </c>
      <c r="E992" s="1">
        <v>5.0</v>
      </c>
      <c r="F992" s="7" t="str">
        <f>vlookup(E992,Teams!A:B,2,false)</f>
        <v>Brookfield</v>
      </c>
      <c r="G992" s="1" t="b">
        <v>1</v>
      </c>
      <c r="H992" s="1" t="b">
        <v>0</v>
      </c>
      <c r="I992" s="1">
        <v>16.0</v>
      </c>
      <c r="J992" s="7" t="str">
        <f>vlookup(I992,Cats!$A:$B,2,false)</f>
        <v>E</v>
      </c>
    </row>
    <row r="993">
      <c r="A993" s="1">
        <v>138002.0</v>
      </c>
      <c r="B993" s="1">
        <v>488.0</v>
      </c>
      <c r="C993" s="1">
        <v>0.0</v>
      </c>
      <c r="D993" s="1" t="s">
        <v>176</v>
      </c>
      <c r="E993" s="1">
        <v>43.0</v>
      </c>
      <c r="F993" s="7" t="str">
        <f>vlookup(E993,Teams!A:B,2,false)</f>
        <v>Troy</v>
      </c>
      <c r="G993" s="1" t="b">
        <v>0</v>
      </c>
      <c r="H993" s="1" t="b">
        <v>0</v>
      </c>
      <c r="I993" s="1">
        <v>16.0</v>
      </c>
      <c r="J993" s="7" t="str">
        <f>vlookup(I993,Cats!$A:$B,2,false)</f>
        <v>E</v>
      </c>
    </row>
    <row r="994">
      <c r="A994" s="1">
        <v>138003.0</v>
      </c>
      <c r="B994" s="1">
        <v>488.0</v>
      </c>
      <c r="C994" s="1">
        <v>0.0</v>
      </c>
      <c r="D994" s="1" t="s">
        <v>32</v>
      </c>
      <c r="E994" s="1">
        <v>5.0</v>
      </c>
      <c r="F994" s="7" t="str">
        <f>vlookup(E994,Teams!A:B,2,false)</f>
        <v>Brookfield</v>
      </c>
      <c r="G994" s="1" t="b">
        <v>1</v>
      </c>
      <c r="H994" s="1" t="b">
        <v>1</v>
      </c>
      <c r="I994" s="1">
        <v>17.0</v>
      </c>
      <c r="J994" s="7" t="str">
        <f>vlookup(I994,Cats!$A:$B,2,false)</f>
        <v>B</v>
      </c>
    </row>
    <row r="995">
      <c r="A995" s="1">
        <v>138004.0</v>
      </c>
      <c r="B995" s="1">
        <v>488.0</v>
      </c>
      <c r="C995" s="1">
        <v>14.0</v>
      </c>
      <c r="D995" s="1" t="s">
        <v>178</v>
      </c>
      <c r="E995" s="1">
        <v>43.0</v>
      </c>
      <c r="F995" s="7" t="str">
        <f>vlookup(E995,Teams!A:B,2,false)</f>
        <v>Troy</v>
      </c>
      <c r="G995" s="1" t="b">
        <v>0</v>
      </c>
      <c r="H995" s="1" t="b">
        <v>0</v>
      </c>
      <c r="I995" s="1">
        <v>17.0</v>
      </c>
      <c r="J995" s="7" t="str">
        <f>vlookup(I995,Cats!$A:$B,2,false)</f>
        <v>B</v>
      </c>
    </row>
    <row r="996">
      <c r="A996" s="1">
        <v>138005.0</v>
      </c>
      <c r="B996" s="1">
        <v>488.0</v>
      </c>
      <c r="C996" s="1">
        <v>14.0</v>
      </c>
      <c r="D996" s="1" t="s">
        <v>30</v>
      </c>
      <c r="E996" s="1">
        <v>5.0</v>
      </c>
      <c r="F996" s="7" t="str">
        <f>vlookup(E996,Teams!A:B,2,false)</f>
        <v>Brookfield</v>
      </c>
      <c r="G996" s="1" t="b">
        <v>1</v>
      </c>
      <c r="H996" s="1" t="b">
        <v>0</v>
      </c>
      <c r="I996" s="1">
        <v>18.0</v>
      </c>
      <c r="J996" s="7" t="str">
        <f>vlookup(I996,Cats!$A:$B,2,false)</f>
        <v>P</v>
      </c>
    </row>
    <row r="997">
      <c r="A997" s="1">
        <v>138006.0</v>
      </c>
      <c r="B997" s="1">
        <v>488.0</v>
      </c>
      <c r="C997" s="1">
        <v>0.0</v>
      </c>
      <c r="D997" s="1" t="s">
        <v>176</v>
      </c>
      <c r="E997" s="1">
        <v>43.0</v>
      </c>
      <c r="F997" s="7" t="str">
        <f>vlookup(E997,Teams!A:B,2,false)</f>
        <v>Troy</v>
      </c>
      <c r="G997" s="1" t="b">
        <v>0</v>
      </c>
      <c r="H997" s="1" t="b">
        <v>0</v>
      </c>
      <c r="I997" s="1">
        <v>18.0</v>
      </c>
      <c r="J997" s="7" t="str">
        <f>vlookup(I997,Cats!$A:$B,2,false)</f>
        <v>P</v>
      </c>
    </row>
    <row r="998">
      <c r="A998" s="1">
        <v>138007.0</v>
      </c>
      <c r="B998" s="1">
        <v>488.0</v>
      </c>
      <c r="C998" s="1">
        <v>0.0</v>
      </c>
      <c r="D998" s="1" t="s">
        <v>32</v>
      </c>
      <c r="E998" s="1">
        <v>5.0</v>
      </c>
      <c r="F998" s="7" t="str">
        <f>vlookup(E998,Teams!A:B,2,false)</f>
        <v>Brookfield</v>
      </c>
      <c r="G998" s="1" t="b">
        <v>1</v>
      </c>
      <c r="H998" s="1" t="b">
        <v>1</v>
      </c>
      <c r="I998" s="1">
        <v>19.0</v>
      </c>
      <c r="J998" s="7" t="str">
        <f>vlookup(I998,Cats!$A:$B,2,false)</f>
        <v>X</v>
      </c>
    </row>
    <row r="999">
      <c r="A999" s="1">
        <v>138008.0</v>
      </c>
      <c r="B999" s="1">
        <v>488.0</v>
      </c>
      <c r="C999" s="1">
        <v>4.0</v>
      </c>
      <c r="D999" s="1" t="s">
        <v>176</v>
      </c>
      <c r="E999" s="1">
        <v>43.0</v>
      </c>
      <c r="F999" s="7" t="str">
        <f>vlookup(E999,Teams!A:B,2,false)</f>
        <v>Troy</v>
      </c>
      <c r="G999" s="1" t="b">
        <v>0</v>
      </c>
      <c r="H999" s="1" t="b">
        <v>0</v>
      </c>
      <c r="I999" s="1">
        <v>19.0</v>
      </c>
      <c r="J999" s="7" t="str">
        <f>vlookup(I999,Cats!$A:$B,2,false)</f>
        <v>X</v>
      </c>
    </row>
    <row r="1000">
      <c r="A1000" s="1">
        <v>138009.0</v>
      </c>
      <c r="B1000" s="1">
        <v>488.0</v>
      </c>
      <c r="C1000" s="1">
        <v>14.0</v>
      </c>
      <c r="D1000" s="1" t="s">
        <v>177</v>
      </c>
      <c r="E1000" s="1">
        <v>5.0</v>
      </c>
      <c r="F1000" s="7" t="str">
        <f>vlookup(E1000,Teams!A:B,2,false)</f>
        <v>Brookfield</v>
      </c>
      <c r="G1000" s="1" t="b">
        <v>1</v>
      </c>
      <c r="H1000" s="1" t="b">
        <v>0</v>
      </c>
      <c r="I1000" s="1">
        <v>20.0</v>
      </c>
      <c r="J1000" s="7" t="str">
        <f>vlookup(I1000,Cats!$A:$B,2,false)</f>
        <v>M</v>
      </c>
    </row>
    <row r="1001">
      <c r="A1001" s="1">
        <v>138010.0</v>
      </c>
      <c r="B1001" s="1">
        <v>488.0</v>
      </c>
      <c r="C1001" s="1">
        <v>0.0</v>
      </c>
      <c r="D1001" s="1" t="s">
        <v>32</v>
      </c>
      <c r="E1001" s="1">
        <v>43.0</v>
      </c>
      <c r="F1001" s="7" t="str">
        <f>vlookup(E1001,Teams!A:B,2,false)</f>
        <v>Troy</v>
      </c>
      <c r="G1001" s="1" t="b">
        <v>0</v>
      </c>
      <c r="H1001" s="1" t="b">
        <v>1</v>
      </c>
      <c r="I1001" s="1">
        <v>20.0</v>
      </c>
      <c r="J1001" s="7" t="str">
        <f>vlookup(I1001,Cats!$A:$B,2,false)</f>
        <v>M</v>
      </c>
    </row>
    <row r="1002">
      <c r="A1002" s="1">
        <v>138011.0</v>
      </c>
      <c r="B1002" s="1">
        <v>488.0</v>
      </c>
      <c r="C1002" s="1">
        <v>0.0</v>
      </c>
      <c r="D1002" s="1" t="s">
        <v>32</v>
      </c>
      <c r="E1002" s="1">
        <v>5.0</v>
      </c>
      <c r="F1002" s="7" t="str">
        <f>vlookup(E1002,Teams!A:B,2,false)</f>
        <v>Brookfield</v>
      </c>
      <c r="G1002" s="1" t="b">
        <v>1</v>
      </c>
      <c r="H1002" s="1" t="b">
        <v>1</v>
      </c>
      <c r="I1002" s="1">
        <v>21.0</v>
      </c>
      <c r="J1002" s="7" t="str">
        <f>vlookup(I1002,Cats!$A:$B,2,false)</f>
        <v>C</v>
      </c>
    </row>
    <row r="1003">
      <c r="A1003" s="1">
        <v>138012.0</v>
      </c>
      <c r="B1003" s="1">
        <v>488.0</v>
      </c>
      <c r="C1003" s="1">
        <v>4.0</v>
      </c>
      <c r="D1003" s="1" t="s">
        <v>179</v>
      </c>
      <c r="E1003" s="1">
        <v>43.0</v>
      </c>
      <c r="F1003" s="7" t="str">
        <f>vlookup(E1003,Teams!A:B,2,false)</f>
        <v>Troy</v>
      </c>
      <c r="G1003" s="1" t="b">
        <v>0</v>
      </c>
      <c r="H1003" s="1" t="b">
        <v>0</v>
      </c>
      <c r="I1003" s="1">
        <v>21.0</v>
      </c>
      <c r="J1003" s="7" t="str">
        <f>vlookup(I1003,Cats!$A:$B,2,false)</f>
        <v>C</v>
      </c>
    </row>
    <row r="1004">
      <c r="A1004" s="1">
        <v>138013.0</v>
      </c>
      <c r="B1004" s="1">
        <v>488.0</v>
      </c>
      <c r="C1004" s="1">
        <v>0.0</v>
      </c>
      <c r="D1004" s="1" t="s">
        <v>30</v>
      </c>
      <c r="E1004" s="1">
        <v>5.0</v>
      </c>
      <c r="F1004" s="7" t="str">
        <f>vlookup(E1004,Teams!A:B,2,false)</f>
        <v>Brookfield</v>
      </c>
      <c r="G1004" s="1" t="b">
        <v>1</v>
      </c>
      <c r="H1004" s="1" t="b">
        <v>0</v>
      </c>
      <c r="I1004" s="1">
        <v>22.0</v>
      </c>
      <c r="J1004" s="7" t="str">
        <f>vlookup(I1004,Cats!$A:$B,2,false)</f>
        <v>E</v>
      </c>
    </row>
    <row r="1005">
      <c r="A1005" s="1">
        <v>138014.0</v>
      </c>
      <c r="B1005" s="1">
        <v>488.0</v>
      </c>
      <c r="C1005" s="1">
        <v>4.0</v>
      </c>
      <c r="D1005" s="1" t="s">
        <v>179</v>
      </c>
      <c r="E1005" s="1">
        <v>43.0</v>
      </c>
      <c r="F1005" s="7" t="str">
        <f>vlookup(E1005,Teams!A:B,2,false)</f>
        <v>Troy</v>
      </c>
      <c r="G1005" s="1" t="b">
        <v>0</v>
      </c>
      <c r="H1005" s="1" t="b">
        <v>0</v>
      </c>
      <c r="I1005" s="1">
        <v>22.0</v>
      </c>
      <c r="J1005" s="7" t="str">
        <f>vlookup(I1005,Cats!$A:$B,2,false)</f>
        <v>E</v>
      </c>
    </row>
    <row r="1006">
      <c r="A1006" s="1">
        <v>138015.0</v>
      </c>
      <c r="B1006" s="1">
        <v>488.0</v>
      </c>
      <c r="C1006" s="1">
        <v>0.0</v>
      </c>
      <c r="D1006" s="1" t="s">
        <v>32</v>
      </c>
      <c r="E1006" s="1">
        <v>5.0</v>
      </c>
      <c r="F1006" s="7" t="str">
        <f>vlookup(E1006,Teams!A:B,2,false)</f>
        <v>Brookfield</v>
      </c>
      <c r="G1006" s="1" t="b">
        <v>1</v>
      </c>
      <c r="H1006" s="1" t="b">
        <v>1</v>
      </c>
      <c r="I1006" s="1">
        <v>23.0</v>
      </c>
      <c r="J1006" s="7" t="str">
        <f>vlookup(I1006,Cats!$A:$B,2,false)</f>
        <v>B</v>
      </c>
    </row>
    <row r="1007">
      <c r="A1007" s="1">
        <v>138016.0</v>
      </c>
      <c r="B1007" s="1">
        <v>488.0</v>
      </c>
      <c r="C1007" s="1">
        <v>14.0</v>
      </c>
      <c r="D1007" s="1" t="s">
        <v>178</v>
      </c>
      <c r="E1007" s="1">
        <v>43.0</v>
      </c>
      <c r="F1007" s="7" t="str">
        <f>vlookup(E1007,Teams!A:B,2,false)</f>
        <v>Troy</v>
      </c>
      <c r="G1007" s="1" t="b">
        <v>0</v>
      </c>
      <c r="H1007" s="1" t="b">
        <v>0</v>
      </c>
      <c r="I1007" s="1">
        <v>23.0</v>
      </c>
      <c r="J1007" s="7" t="str">
        <f>vlookup(I1007,Cats!$A:$B,2,false)</f>
        <v>B</v>
      </c>
    </row>
    <row r="1008">
      <c r="A1008" s="1">
        <v>138017.0</v>
      </c>
      <c r="B1008" s="1">
        <v>488.0</v>
      </c>
      <c r="C1008" s="1">
        <v>4.0</v>
      </c>
      <c r="D1008" s="1" t="s">
        <v>177</v>
      </c>
      <c r="E1008" s="1">
        <v>5.0</v>
      </c>
      <c r="F1008" s="7" t="str">
        <f>vlookup(E1008,Teams!A:B,2,false)</f>
        <v>Brookfield</v>
      </c>
      <c r="G1008" s="1" t="b">
        <v>1</v>
      </c>
      <c r="H1008" s="1" t="b">
        <v>0</v>
      </c>
      <c r="I1008" s="1">
        <v>24.0</v>
      </c>
      <c r="J1008" s="7" t="str">
        <f>vlookup(I1008,Cats!$A:$B,2,false)</f>
        <v>P</v>
      </c>
    </row>
    <row r="1009">
      <c r="A1009" s="1">
        <v>138018.0</v>
      </c>
      <c r="B1009" s="1">
        <v>488.0</v>
      </c>
      <c r="C1009" s="1">
        <v>0.0</v>
      </c>
      <c r="D1009" s="1" t="s">
        <v>32</v>
      </c>
      <c r="E1009" s="1">
        <v>43.0</v>
      </c>
      <c r="F1009" s="7" t="str">
        <f>vlookup(E1009,Teams!A:B,2,false)</f>
        <v>Troy</v>
      </c>
      <c r="G1009" s="1" t="b">
        <v>0</v>
      </c>
      <c r="H1009" s="1" t="b">
        <v>1</v>
      </c>
      <c r="I1009" s="1">
        <v>24.0</v>
      </c>
      <c r="J1009" s="7" t="str">
        <f>vlookup(I1009,Cats!$A:$B,2,false)</f>
        <v>P</v>
      </c>
    </row>
    <row r="1010">
      <c r="A1010" s="1">
        <v>138019.0</v>
      </c>
      <c r="B1010" s="1">
        <v>489.0</v>
      </c>
      <c r="C1010" s="1">
        <v>4.0</v>
      </c>
      <c r="D1010" s="1" t="s">
        <v>96</v>
      </c>
      <c r="E1010" s="1">
        <v>2.0</v>
      </c>
      <c r="F1010" s="7" t="str">
        <f>vlookup(E1010,Teams!A:B,2,false)</f>
        <v>Blair A</v>
      </c>
      <c r="G1010" s="1" t="b">
        <v>1</v>
      </c>
      <c r="H1010" s="1" t="b">
        <v>0</v>
      </c>
      <c r="I1010" s="1">
        <v>1.0</v>
      </c>
      <c r="J1010" s="7" t="str">
        <f>vlookup(I1010,Cats!$A:$B,2,false)</f>
        <v>X</v>
      </c>
    </row>
    <row r="1011">
      <c r="A1011" s="1">
        <v>138020.0</v>
      </c>
      <c r="B1011" s="1">
        <v>489.0</v>
      </c>
      <c r="C1011" s="1">
        <v>0.0</v>
      </c>
      <c r="D1011" s="1" t="s">
        <v>32</v>
      </c>
      <c r="E1011" s="1">
        <v>7.0</v>
      </c>
      <c r="F1011" s="7" t="str">
        <f>vlookup(E1011,Teams!A:B,2,false)</f>
        <v>Buchholz B</v>
      </c>
      <c r="G1011" s="1" t="b">
        <v>0</v>
      </c>
      <c r="H1011" s="1" t="b">
        <v>1</v>
      </c>
      <c r="I1011" s="1">
        <v>1.0</v>
      </c>
      <c r="J1011" s="7" t="str">
        <f>vlookup(I1011,Cats!$A:$B,2,false)</f>
        <v>X</v>
      </c>
    </row>
    <row r="1012">
      <c r="A1012" s="1">
        <v>138021.0</v>
      </c>
      <c r="B1012" s="1">
        <v>489.0</v>
      </c>
      <c r="C1012" s="1">
        <v>14.0</v>
      </c>
      <c r="D1012" s="1" t="s">
        <v>180</v>
      </c>
      <c r="E1012" s="1">
        <v>2.0</v>
      </c>
      <c r="F1012" s="7" t="str">
        <f>vlookup(E1012,Teams!A:B,2,false)</f>
        <v>Blair A</v>
      </c>
      <c r="G1012" s="1" t="b">
        <v>1</v>
      </c>
      <c r="H1012" s="1" t="b">
        <v>0</v>
      </c>
      <c r="I1012" s="1">
        <v>2.0</v>
      </c>
      <c r="J1012" s="7" t="str">
        <f>vlookup(I1012,Cats!$A:$B,2,false)</f>
        <v>M</v>
      </c>
    </row>
    <row r="1013">
      <c r="A1013" s="1">
        <v>138022.0</v>
      </c>
      <c r="B1013" s="1">
        <v>489.0</v>
      </c>
      <c r="C1013" s="1">
        <v>0.0</v>
      </c>
      <c r="D1013" s="1" t="s">
        <v>32</v>
      </c>
      <c r="E1013" s="1">
        <v>7.0</v>
      </c>
      <c r="F1013" s="7" t="str">
        <f>vlookup(E1013,Teams!A:B,2,false)</f>
        <v>Buchholz B</v>
      </c>
      <c r="G1013" s="1" t="b">
        <v>0</v>
      </c>
      <c r="H1013" s="1" t="b">
        <v>1</v>
      </c>
      <c r="I1013" s="1">
        <v>2.0</v>
      </c>
      <c r="J1013" s="7" t="str">
        <f>vlookup(I1013,Cats!$A:$B,2,false)</f>
        <v>M</v>
      </c>
    </row>
    <row r="1014">
      <c r="A1014" s="1">
        <v>138023.0</v>
      </c>
      <c r="B1014" s="1">
        <v>489.0</v>
      </c>
      <c r="C1014" s="1">
        <v>14.0</v>
      </c>
      <c r="D1014" s="1" t="s">
        <v>96</v>
      </c>
      <c r="E1014" s="1">
        <v>2.0</v>
      </c>
      <c r="F1014" s="7" t="str">
        <f>vlookup(E1014,Teams!A:B,2,false)</f>
        <v>Blair A</v>
      </c>
      <c r="G1014" s="1" t="b">
        <v>1</v>
      </c>
      <c r="H1014" s="1" t="b">
        <v>0</v>
      </c>
      <c r="I1014" s="1">
        <v>3.0</v>
      </c>
      <c r="J1014" s="7" t="str">
        <f>vlookup(I1014,Cats!$A:$B,2,false)</f>
        <v>C</v>
      </c>
    </row>
    <row r="1015">
      <c r="A1015" s="1">
        <v>138024.0</v>
      </c>
      <c r="B1015" s="1">
        <v>489.0</v>
      </c>
      <c r="C1015" s="1">
        <v>0.0</v>
      </c>
      <c r="D1015" s="1" t="s">
        <v>181</v>
      </c>
      <c r="E1015" s="1">
        <v>7.0</v>
      </c>
      <c r="F1015" s="7" t="str">
        <f>vlookup(E1015,Teams!A:B,2,false)</f>
        <v>Buchholz B</v>
      </c>
      <c r="G1015" s="1" t="b">
        <v>0</v>
      </c>
      <c r="H1015" s="1" t="b">
        <v>0</v>
      </c>
      <c r="I1015" s="1">
        <v>3.0</v>
      </c>
      <c r="J1015" s="7" t="str">
        <f>vlookup(I1015,Cats!$A:$B,2,false)</f>
        <v>C</v>
      </c>
    </row>
    <row r="1016">
      <c r="A1016" s="1">
        <v>138025.0</v>
      </c>
      <c r="B1016" s="1">
        <v>489.0</v>
      </c>
      <c r="C1016" s="1">
        <v>4.0</v>
      </c>
      <c r="D1016" s="1" t="s">
        <v>96</v>
      </c>
      <c r="E1016" s="1">
        <v>2.0</v>
      </c>
      <c r="F1016" s="7" t="str">
        <f>vlookup(E1016,Teams!A:B,2,false)</f>
        <v>Blair A</v>
      </c>
      <c r="G1016" s="1" t="b">
        <v>1</v>
      </c>
      <c r="H1016" s="1" t="b">
        <v>0</v>
      </c>
      <c r="I1016" s="1">
        <v>4.0</v>
      </c>
      <c r="J1016" s="7" t="str">
        <f>vlookup(I1016,Cats!$A:$B,2,false)</f>
        <v>E</v>
      </c>
    </row>
    <row r="1017">
      <c r="A1017" s="1">
        <v>138026.0</v>
      </c>
      <c r="B1017" s="1">
        <v>489.0</v>
      </c>
      <c r="C1017" s="1">
        <v>0.0</v>
      </c>
      <c r="D1017" s="1" t="s">
        <v>32</v>
      </c>
      <c r="E1017" s="1">
        <v>7.0</v>
      </c>
      <c r="F1017" s="7" t="str">
        <f>vlookup(E1017,Teams!A:B,2,false)</f>
        <v>Buchholz B</v>
      </c>
      <c r="G1017" s="1" t="b">
        <v>0</v>
      </c>
      <c r="H1017" s="1" t="b">
        <v>1</v>
      </c>
      <c r="I1017" s="1">
        <v>4.0</v>
      </c>
      <c r="J1017" s="7" t="str">
        <f>vlookup(I1017,Cats!$A:$B,2,false)</f>
        <v>E</v>
      </c>
    </row>
    <row r="1018">
      <c r="A1018" s="1">
        <v>138027.0</v>
      </c>
      <c r="B1018" s="1">
        <v>489.0</v>
      </c>
      <c r="C1018" s="1">
        <v>14.0</v>
      </c>
      <c r="D1018" s="1" t="s">
        <v>96</v>
      </c>
      <c r="E1018" s="1">
        <v>2.0</v>
      </c>
      <c r="F1018" s="7" t="str">
        <f>vlookup(E1018,Teams!A:B,2,false)</f>
        <v>Blair A</v>
      </c>
      <c r="G1018" s="1" t="b">
        <v>1</v>
      </c>
      <c r="H1018" s="1" t="b">
        <v>0</v>
      </c>
      <c r="I1018" s="1">
        <v>5.0</v>
      </c>
      <c r="J1018" s="7" t="str">
        <f>vlookup(I1018,Cats!$A:$B,2,false)</f>
        <v>B</v>
      </c>
    </row>
    <row r="1019">
      <c r="A1019" s="1">
        <v>138028.0</v>
      </c>
      <c r="B1019" s="1">
        <v>489.0</v>
      </c>
      <c r="C1019" s="1">
        <v>0.0</v>
      </c>
      <c r="D1019" s="1" t="s">
        <v>32</v>
      </c>
      <c r="E1019" s="1">
        <v>7.0</v>
      </c>
      <c r="F1019" s="7" t="str">
        <f>vlookup(E1019,Teams!A:B,2,false)</f>
        <v>Buchholz B</v>
      </c>
      <c r="G1019" s="1" t="b">
        <v>0</v>
      </c>
      <c r="H1019" s="1" t="b">
        <v>1</v>
      </c>
      <c r="I1019" s="1">
        <v>5.0</v>
      </c>
      <c r="J1019" s="7" t="str">
        <f>vlookup(I1019,Cats!$A:$B,2,false)</f>
        <v>B</v>
      </c>
    </row>
    <row r="1020">
      <c r="A1020" s="1">
        <v>138029.0</v>
      </c>
      <c r="B1020" s="1">
        <v>489.0</v>
      </c>
      <c r="C1020" s="1">
        <v>4.0</v>
      </c>
      <c r="D1020" s="1" t="s">
        <v>180</v>
      </c>
      <c r="E1020" s="1">
        <v>2.0</v>
      </c>
      <c r="F1020" s="7" t="str">
        <f>vlookup(E1020,Teams!A:B,2,false)</f>
        <v>Blair A</v>
      </c>
      <c r="G1020" s="1" t="b">
        <v>1</v>
      </c>
      <c r="H1020" s="1" t="b">
        <v>0</v>
      </c>
      <c r="I1020" s="1">
        <v>6.0</v>
      </c>
      <c r="J1020" s="7" t="str">
        <f>vlookup(I1020,Cats!$A:$B,2,false)</f>
        <v>P</v>
      </c>
    </row>
    <row r="1021">
      <c r="A1021" s="1">
        <v>138030.0</v>
      </c>
      <c r="B1021" s="1">
        <v>489.0</v>
      </c>
      <c r="C1021" s="1">
        <v>0.0</v>
      </c>
      <c r="D1021" s="1" t="s">
        <v>32</v>
      </c>
      <c r="E1021" s="1">
        <v>7.0</v>
      </c>
      <c r="F1021" s="7" t="str">
        <f>vlookup(E1021,Teams!A:B,2,false)</f>
        <v>Buchholz B</v>
      </c>
      <c r="G1021" s="1" t="b">
        <v>0</v>
      </c>
      <c r="H1021" s="1" t="b">
        <v>1</v>
      </c>
      <c r="I1021" s="1">
        <v>6.0</v>
      </c>
      <c r="J1021" s="7" t="str">
        <f>vlookup(I1021,Cats!$A:$B,2,false)</f>
        <v>P</v>
      </c>
    </row>
    <row r="1022">
      <c r="A1022" s="1">
        <v>138031.0</v>
      </c>
      <c r="B1022" s="1">
        <v>489.0</v>
      </c>
      <c r="C1022" s="1">
        <v>14.0</v>
      </c>
      <c r="D1022" s="1" t="s">
        <v>96</v>
      </c>
      <c r="E1022" s="1">
        <v>2.0</v>
      </c>
      <c r="F1022" s="7" t="str">
        <f>vlookup(E1022,Teams!A:B,2,false)</f>
        <v>Blair A</v>
      </c>
      <c r="G1022" s="1" t="b">
        <v>1</v>
      </c>
      <c r="H1022" s="1" t="b">
        <v>0</v>
      </c>
      <c r="I1022" s="1">
        <v>7.0</v>
      </c>
      <c r="J1022" s="7" t="str">
        <f>vlookup(I1022,Cats!$A:$B,2,false)</f>
        <v>X</v>
      </c>
    </row>
    <row r="1023">
      <c r="A1023" s="1">
        <v>138032.0</v>
      </c>
      <c r="B1023" s="1">
        <v>489.0</v>
      </c>
      <c r="C1023" s="1">
        <v>0.0</v>
      </c>
      <c r="D1023" s="1" t="s">
        <v>32</v>
      </c>
      <c r="E1023" s="1">
        <v>7.0</v>
      </c>
      <c r="F1023" s="7" t="str">
        <f>vlookup(E1023,Teams!A:B,2,false)</f>
        <v>Buchholz B</v>
      </c>
      <c r="G1023" s="1" t="b">
        <v>0</v>
      </c>
      <c r="H1023" s="1" t="b">
        <v>1</v>
      </c>
      <c r="I1023" s="1">
        <v>7.0</v>
      </c>
      <c r="J1023" s="7" t="str">
        <f>vlookup(I1023,Cats!$A:$B,2,false)</f>
        <v>X</v>
      </c>
    </row>
    <row r="1024">
      <c r="A1024" s="1">
        <v>138033.0</v>
      </c>
      <c r="B1024" s="1">
        <v>489.0</v>
      </c>
      <c r="C1024" s="1">
        <v>0.0</v>
      </c>
      <c r="D1024" s="1" t="s">
        <v>32</v>
      </c>
      <c r="E1024" s="1">
        <v>2.0</v>
      </c>
      <c r="F1024" s="7" t="str">
        <f>vlookup(E1024,Teams!A:B,2,false)</f>
        <v>Blair A</v>
      </c>
      <c r="G1024" s="1" t="b">
        <v>1</v>
      </c>
      <c r="H1024" s="1" t="b">
        <v>1</v>
      </c>
      <c r="I1024" s="1">
        <v>8.0</v>
      </c>
      <c r="J1024" s="7" t="str">
        <f>vlookup(I1024,Cats!$A:$B,2,false)</f>
        <v>M</v>
      </c>
    </row>
    <row r="1025">
      <c r="A1025" s="1">
        <v>138034.0</v>
      </c>
      <c r="B1025" s="1">
        <v>489.0</v>
      </c>
      <c r="C1025" s="1">
        <v>14.0</v>
      </c>
      <c r="D1025" s="1" t="s">
        <v>181</v>
      </c>
      <c r="E1025" s="1">
        <v>7.0</v>
      </c>
      <c r="F1025" s="7" t="str">
        <f>vlookup(E1025,Teams!A:B,2,false)</f>
        <v>Buchholz B</v>
      </c>
      <c r="G1025" s="1" t="b">
        <v>0</v>
      </c>
      <c r="H1025" s="1" t="b">
        <v>0</v>
      </c>
      <c r="I1025" s="1">
        <v>8.0</v>
      </c>
      <c r="J1025" s="7" t="str">
        <f>vlookup(I1025,Cats!$A:$B,2,false)</f>
        <v>M</v>
      </c>
    </row>
    <row r="1026">
      <c r="A1026" s="1">
        <v>138035.0</v>
      </c>
      <c r="B1026" s="1">
        <v>489.0</v>
      </c>
      <c r="C1026" s="1">
        <v>-4.0</v>
      </c>
      <c r="D1026" s="1" t="s">
        <v>96</v>
      </c>
      <c r="E1026" s="1">
        <v>2.0</v>
      </c>
      <c r="F1026" s="7" t="str">
        <f>vlookup(E1026,Teams!A:B,2,false)</f>
        <v>Blair A</v>
      </c>
      <c r="G1026" s="1" t="b">
        <v>1</v>
      </c>
      <c r="H1026" s="1" t="b">
        <v>0</v>
      </c>
      <c r="I1026" s="1">
        <v>9.0</v>
      </c>
      <c r="J1026" s="7" t="str">
        <f>vlookup(I1026,Cats!$A:$B,2,false)</f>
        <v>C</v>
      </c>
    </row>
    <row r="1027">
      <c r="A1027" s="1">
        <v>138036.0</v>
      </c>
      <c r="B1027" s="1">
        <v>489.0</v>
      </c>
      <c r="C1027" s="1">
        <v>0.0</v>
      </c>
      <c r="D1027" s="1" t="s">
        <v>182</v>
      </c>
      <c r="E1027" s="1">
        <v>7.0</v>
      </c>
      <c r="F1027" s="7" t="str">
        <f>vlookup(E1027,Teams!A:B,2,false)</f>
        <v>Buchholz B</v>
      </c>
      <c r="G1027" s="1" t="b">
        <v>0</v>
      </c>
      <c r="H1027" s="1" t="b">
        <v>0</v>
      </c>
      <c r="I1027" s="1">
        <v>9.0</v>
      </c>
      <c r="J1027" s="7" t="str">
        <f>vlookup(I1027,Cats!$A:$B,2,false)</f>
        <v>C</v>
      </c>
    </row>
    <row r="1028">
      <c r="A1028" s="1">
        <v>138037.0</v>
      </c>
      <c r="B1028" s="1">
        <v>489.0</v>
      </c>
      <c r="C1028" s="1">
        <v>14.0</v>
      </c>
      <c r="D1028" s="1" t="s">
        <v>96</v>
      </c>
      <c r="E1028" s="1">
        <v>2.0</v>
      </c>
      <c r="F1028" s="7" t="str">
        <f>vlookup(E1028,Teams!A:B,2,false)</f>
        <v>Blair A</v>
      </c>
      <c r="G1028" s="1" t="b">
        <v>1</v>
      </c>
      <c r="H1028" s="1" t="b">
        <v>0</v>
      </c>
      <c r="I1028" s="1">
        <v>10.0</v>
      </c>
      <c r="J1028" s="7" t="str">
        <f>vlookup(I1028,Cats!$A:$B,2,false)</f>
        <v>E</v>
      </c>
    </row>
    <row r="1029">
      <c r="A1029" s="1">
        <v>138038.0</v>
      </c>
      <c r="B1029" s="1">
        <v>489.0</v>
      </c>
      <c r="C1029" s="1">
        <v>0.0</v>
      </c>
      <c r="D1029" s="1" t="s">
        <v>32</v>
      </c>
      <c r="E1029" s="1">
        <v>7.0</v>
      </c>
      <c r="F1029" s="7" t="str">
        <f>vlookup(E1029,Teams!A:B,2,false)</f>
        <v>Buchholz B</v>
      </c>
      <c r="G1029" s="1" t="b">
        <v>0</v>
      </c>
      <c r="H1029" s="1" t="b">
        <v>1</v>
      </c>
      <c r="I1029" s="1">
        <v>10.0</v>
      </c>
      <c r="J1029" s="7" t="str">
        <f>vlookup(I1029,Cats!$A:$B,2,false)</f>
        <v>E</v>
      </c>
    </row>
    <row r="1030">
      <c r="A1030" s="1">
        <v>138039.0</v>
      </c>
      <c r="B1030" s="1">
        <v>489.0</v>
      </c>
      <c r="C1030" s="1">
        <v>14.0</v>
      </c>
      <c r="D1030" s="1" t="s">
        <v>96</v>
      </c>
      <c r="E1030" s="1">
        <v>2.0</v>
      </c>
      <c r="F1030" s="7" t="str">
        <f>vlookup(E1030,Teams!A:B,2,false)</f>
        <v>Blair A</v>
      </c>
      <c r="G1030" s="1" t="b">
        <v>1</v>
      </c>
      <c r="H1030" s="1" t="b">
        <v>0</v>
      </c>
      <c r="I1030" s="1">
        <v>11.0</v>
      </c>
      <c r="J1030" s="7" t="str">
        <f>vlookup(I1030,Cats!$A:$B,2,false)</f>
        <v>B</v>
      </c>
    </row>
    <row r="1031">
      <c r="A1031" s="1">
        <v>138040.0</v>
      </c>
      <c r="B1031" s="1">
        <v>489.0</v>
      </c>
      <c r="C1031" s="1">
        <v>0.0</v>
      </c>
      <c r="D1031" s="1" t="s">
        <v>32</v>
      </c>
      <c r="E1031" s="1">
        <v>7.0</v>
      </c>
      <c r="F1031" s="7" t="str">
        <f>vlookup(E1031,Teams!A:B,2,false)</f>
        <v>Buchholz B</v>
      </c>
      <c r="G1031" s="1" t="b">
        <v>0</v>
      </c>
      <c r="H1031" s="1" t="b">
        <v>1</v>
      </c>
      <c r="I1031" s="1">
        <v>11.0</v>
      </c>
      <c r="J1031" s="7" t="str">
        <f>vlookup(I1031,Cats!$A:$B,2,false)</f>
        <v>B</v>
      </c>
    </row>
    <row r="1032">
      <c r="A1032" s="1">
        <v>138041.0</v>
      </c>
      <c r="B1032" s="1">
        <v>489.0</v>
      </c>
      <c r="C1032" s="1">
        <v>-4.0</v>
      </c>
      <c r="D1032" s="1" t="s">
        <v>180</v>
      </c>
      <c r="E1032" s="1">
        <v>2.0</v>
      </c>
      <c r="F1032" s="7" t="str">
        <f>vlookup(E1032,Teams!A:B,2,false)</f>
        <v>Blair A</v>
      </c>
      <c r="G1032" s="1" t="b">
        <v>1</v>
      </c>
      <c r="H1032" s="1" t="b">
        <v>0</v>
      </c>
      <c r="I1032" s="1">
        <v>12.0</v>
      </c>
      <c r="J1032" s="7" t="str">
        <f>vlookup(I1032,Cats!$A:$B,2,false)</f>
        <v>P</v>
      </c>
    </row>
    <row r="1033">
      <c r="A1033" s="1">
        <v>138042.0</v>
      </c>
      <c r="B1033" s="1">
        <v>489.0</v>
      </c>
      <c r="C1033" s="1">
        <v>14.0</v>
      </c>
      <c r="D1033" s="1" t="s">
        <v>181</v>
      </c>
      <c r="E1033" s="1">
        <v>7.0</v>
      </c>
      <c r="F1033" s="7" t="str">
        <f>vlookup(E1033,Teams!A:B,2,false)</f>
        <v>Buchholz B</v>
      </c>
      <c r="G1033" s="1" t="b">
        <v>0</v>
      </c>
      <c r="H1033" s="1" t="b">
        <v>0</v>
      </c>
      <c r="I1033" s="1">
        <v>12.0</v>
      </c>
      <c r="J1033" s="7" t="str">
        <f>vlookup(I1033,Cats!$A:$B,2,false)</f>
        <v>P</v>
      </c>
    </row>
    <row r="1034">
      <c r="A1034" s="1">
        <v>138043.0</v>
      </c>
      <c r="B1034" s="1">
        <v>489.0</v>
      </c>
      <c r="C1034" s="1">
        <v>14.0</v>
      </c>
      <c r="D1034" s="1" t="s">
        <v>96</v>
      </c>
      <c r="E1034" s="1">
        <v>2.0</v>
      </c>
      <c r="F1034" s="7" t="str">
        <f>vlookup(E1034,Teams!A:B,2,false)</f>
        <v>Blair A</v>
      </c>
      <c r="G1034" s="1" t="b">
        <v>1</v>
      </c>
      <c r="H1034" s="1" t="b">
        <v>0</v>
      </c>
      <c r="I1034" s="1">
        <v>13.0</v>
      </c>
      <c r="J1034" s="7" t="str">
        <f>vlookup(I1034,Cats!$A:$B,2,false)</f>
        <v>X</v>
      </c>
    </row>
    <row r="1035">
      <c r="A1035" s="1">
        <v>138044.0</v>
      </c>
      <c r="B1035" s="1">
        <v>489.0</v>
      </c>
      <c r="C1035" s="1">
        <v>0.0</v>
      </c>
      <c r="D1035" s="1" t="s">
        <v>32</v>
      </c>
      <c r="E1035" s="1">
        <v>7.0</v>
      </c>
      <c r="F1035" s="7" t="str">
        <f>vlookup(E1035,Teams!A:B,2,false)</f>
        <v>Buchholz B</v>
      </c>
      <c r="G1035" s="1" t="b">
        <v>0</v>
      </c>
      <c r="H1035" s="1" t="b">
        <v>1</v>
      </c>
      <c r="I1035" s="1">
        <v>13.0</v>
      </c>
      <c r="J1035" s="7" t="str">
        <f>vlookup(I1035,Cats!$A:$B,2,false)</f>
        <v>X</v>
      </c>
    </row>
    <row r="1036">
      <c r="A1036" s="1">
        <v>138045.0</v>
      </c>
      <c r="B1036" s="1">
        <v>489.0</v>
      </c>
      <c r="C1036" s="1">
        <v>14.0</v>
      </c>
      <c r="D1036" s="1" t="s">
        <v>180</v>
      </c>
      <c r="E1036" s="1">
        <v>2.0</v>
      </c>
      <c r="F1036" s="7" t="str">
        <f>vlookup(E1036,Teams!A:B,2,false)</f>
        <v>Blair A</v>
      </c>
      <c r="G1036" s="1" t="b">
        <v>1</v>
      </c>
      <c r="H1036" s="1" t="b">
        <v>0</v>
      </c>
      <c r="I1036" s="1">
        <v>14.0</v>
      </c>
      <c r="J1036" s="7" t="str">
        <f>vlookup(I1036,Cats!$A:$B,2,false)</f>
        <v>M</v>
      </c>
    </row>
    <row r="1037">
      <c r="A1037" s="1">
        <v>138046.0</v>
      </c>
      <c r="B1037" s="1">
        <v>489.0</v>
      </c>
      <c r="C1037" s="1">
        <v>0.0</v>
      </c>
      <c r="D1037" s="1" t="s">
        <v>181</v>
      </c>
      <c r="E1037" s="1">
        <v>7.0</v>
      </c>
      <c r="F1037" s="7" t="str">
        <f>vlookup(E1037,Teams!A:B,2,false)</f>
        <v>Buchholz B</v>
      </c>
      <c r="G1037" s="1" t="b">
        <v>0</v>
      </c>
      <c r="H1037" s="1" t="b">
        <v>0</v>
      </c>
      <c r="I1037" s="1">
        <v>14.0</v>
      </c>
      <c r="J1037" s="7" t="str">
        <f>vlookup(I1037,Cats!$A:$B,2,false)</f>
        <v>M</v>
      </c>
    </row>
    <row r="1038">
      <c r="A1038" s="1">
        <v>138047.0</v>
      </c>
      <c r="B1038" s="1">
        <v>489.0</v>
      </c>
      <c r="C1038" s="1">
        <v>14.0</v>
      </c>
      <c r="D1038" s="1" t="s">
        <v>96</v>
      </c>
      <c r="E1038" s="1">
        <v>2.0</v>
      </c>
      <c r="F1038" s="7" t="str">
        <f>vlookup(E1038,Teams!A:B,2,false)</f>
        <v>Blair A</v>
      </c>
      <c r="G1038" s="1" t="b">
        <v>1</v>
      </c>
      <c r="H1038" s="1" t="b">
        <v>0</v>
      </c>
      <c r="I1038" s="1">
        <v>15.0</v>
      </c>
      <c r="J1038" s="7" t="str">
        <f>vlookup(I1038,Cats!$A:$B,2,false)</f>
        <v>C</v>
      </c>
    </row>
    <row r="1039">
      <c r="A1039" s="1">
        <v>138048.0</v>
      </c>
      <c r="B1039" s="1">
        <v>489.0</v>
      </c>
      <c r="C1039" s="1">
        <v>0.0</v>
      </c>
      <c r="D1039" s="1" t="s">
        <v>32</v>
      </c>
      <c r="E1039" s="1">
        <v>7.0</v>
      </c>
      <c r="F1039" s="7" t="str">
        <f>vlookup(E1039,Teams!A:B,2,false)</f>
        <v>Buchholz B</v>
      </c>
      <c r="G1039" s="1" t="b">
        <v>0</v>
      </c>
      <c r="H1039" s="1" t="b">
        <v>1</v>
      </c>
      <c r="I1039" s="1">
        <v>15.0</v>
      </c>
      <c r="J1039" s="7" t="str">
        <f>vlookup(I1039,Cats!$A:$B,2,false)</f>
        <v>C</v>
      </c>
    </row>
    <row r="1040">
      <c r="A1040" s="1">
        <v>138049.0</v>
      </c>
      <c r="B1040" s="1">
        <v>489.0</v>
      </c>
      <c r="C1040" s="1">
        <v>-4.0</v>
      </c>
      <c r="D1040" s="1" t="s">
        <v>96</v>
      </c>
      <c r="E1040" s="1">
        <v>2.0</v>
      </c>
      <c r="F1040" s="7" t="str">
        <f>vlookup(E1040,Teams!A:B,2,false)</f>
        <v>Blair A</v>
      </c>
      <c r="G1040" s="1" t="b">
        <v>1</v>
      </c>
      <c r="H1040" s="1" t="b">
        <v>0</v>
      </c>
      <c r="I1040" s="1">
        <v>16.0</v>
      </c>
      <c r="J1040" s="7" t="str">
        <f>vlookup(I1040,Cats!$A:$B,2,false)</f>
        <v>E</v>
      </c>
    </row>
    <row r="1041">
      <c r="A1041" s="1">
        <v>138050.0</v>
      </c>
      <c r="B1041" s="1">
        <v>489.0</v>
      </c>
      <c r="C1041" s="1">
        <v>4.0</v>
      </c>
      <c r="D1041" s="1" t="s">
        <v>182</v>
      </c>
      <c r="E1041" s="1">
        <v>7.0</v>
      </c>
      <c r="F1041" s="7" t="str">
        <f>vlookup(E1041,Teams!A:B,2,false)</f>
        <v>Buchholz B</v>
      </c>
      <c r="G1041" s="1" t="b">
        <v>0</v>
      </c>
      <c r="H1041" s="1" t="b">
        <v>0</v>
      </c>
      <c r="I1041" s="1">
        <v>16.0</v>
      </c>
      <c r="J1041" s="7" t="str">
        <f>vlookup(I1041,Cats!$A:$B,2,false)</f>
        <v>E</v>
      </c>
    </row>
    <row r="1042">
      <c r="A1042" s="1">
        <v>138051.0</v>
      </c>
      <c r="B1042" s="1">
        <v>489.0</v>
      </c>
      <c r="C1042" s="1">
        <v>14.0</v>
      </c>
      <c r="D1042" s="1" t="s">
        <v>96</v>
      </c>
      <c r="E1042" s="1">
        <v>2.0</v>
      </c>
      <c r="F1042" s="7" t="str">
        <f>vlookup(E1042,Teams!A:B,2,false)</f>
        <v>Blair A</v>
      </c>
      <c r="G1042" s="1" t="b">
        <v>1</v>
      </c>
      <c r="H1042" s="1" t="b">
        <v>0</v>
      </c>
      <c r="I1042" s="1">
        <v>17.0</v>
      </c>
      <c r="J1042" s="7" t="str">
        <f>vlookup(I1042,Cats!$A:$B,2,false)</f>
        <v>B</v>
      </c>
    </row>
    <row r="1043">
      <c r="A1043" s="1">
        <v>138052.0</v>
      </c>
      <c r="B1043" s="1">
        <v>489.0</v>
      </c>
      <c r="C1043" s="1">
        <v>0.0</v>
      </c>
      <c r="D1043" s="1" t="s">
        <v>32</v>
      </c>
      <c r="E1043" s="1">
        <v>7.0</v>
      </c>
      <c r="F1043" s="7" t="str">
        <f>vlookup(E1043,Teams!A:B,2,false)</f>
        <v>Buchholz B</v>
      </c>
      <c r="G1043" s="1" t="b">
        <v>0</v>
      </c>
      <c r="H1043" s="1" t="b">
        <v>1</v>
      </c>
      <c r="I1043" s="1">
        <v>17.0</v>
      </c>
      <c r="J1043" s="7" t="str">
        <f>vlookup(I1043,Cats!$A:$B,2,false)</f>
        <v>B</v>
      </c>
    </row>
    <row r="1044">
      <c r="A1044" s="1">
        <v>138053.0</v>
      </c>
      <c r="B1044" s="1">
        <v>489.0</v>
      </c>
      <c r="C1044" s="1">
        <v>14.0</v>
      </c>
      <c r="D1044" s="1" t="s">
        <v>180</v>
      </c>
      <c r="E1044" s="1">
        <v>2.0</v>
      </c>
      <c r="F1044" s="7" t="str">
        <f>vlookup(E1044,Teams!A:B,2,false)</f>
        <v>Blair A</v>
      </c>
      <c r="G1044" s="1" t="b">
        <v>1</v>
      </c>
      <c r="H1044" s="1" t="b">
        <v>0</v>
      </c>
      <c r="I1044" s="1">
        <v>18.0</v>
      </c>
      <c r="J1044" s="7" t="str">
        <f>vlookup(I1044,Cats!$A:$B,2,false)</f>
        <v>P</v>
      </c>
    </row>
    <row r="1045">
      <c r="A1045" s="1">
        <v>138054.0</v>
      </c>
      <c r="B1045" s="1">
        <v>489.0</v>
      </c>
      <c r="C1045" s="1">
        <v>-4.0</v>
      </c>
      <c r="D1045" s="1" t="s">
        <v>182</v>
      </c>
      <c r="E1045" s="1">
        <v>7.0</v>
      </c>
      <c r="F1045" s="7" t="str">
        <f>vlookup(E1045,Teams!A:B,2,false)</f>
        <v>Buchholz B</v>
      </c>
      <c r="G1045" s="1" t="b">
        <v>0</v>
      </c>
      <c r="H1045" s="1" t="b">
        <v>0</v>
      </c>
      <c r="I1045" s="1">
        <v>18.0</v>
      </c>
      <c r="J1045" s="7" t="str">
        <f>vlookup(I1045,Cats!$A:$B,2,false)</f>
        <v>P</v>
      </c>
    </row>
    <row r="1046">
      <c r="A1046" s="1">
        <v>138055.0</v>
      </c>
      <c r="B1046" s="1">
        <v>489.0</v>
      </c>
      <c r="C1046" s="1">
        <v>14.0</v>
      </c>
      <c r="D1046" s="1" t="s">
        <v>180</v>
      </c>
      <c r="E1046" s="1">
        <v>2.0</v>
      </c>
      <c r="F1046" s="7" t="str">
        <f>vlookup(E1046,Teams!A:B,2,false)</f>
        <v>Blair A</v>
      </c>
      <c r="G1046" s="1" t="b">
        <v>1</v>
      </c>
      <c r="H1046" s="1" t="b">
        <v>0</v>
      </c>
      <c r="I1046" s="1">
        <v>19.0</v>
      </c>
      <c r="J1046" s="7" t="str">
        <f>vlookup(I1046,Cats!$A:$B,2,false)</f>
        <v>X</v>
      </c>
    </row>
    <row r="1047">
      <c r="A1047" s="1">
        <v>138056.0</v>
      </c>
      <c r="B1047" s="1">
        <v>489.0</v>
      </c>
      <c r="C1047" s="1">
        <v>0.0</v>
      </c>
      <c r="D1047" s="1" t="s">
        <v>32</v>
      </c>
      <c r="E1047" s="1">
        <v>7.0</v>
      </c>
      <c r="F1047" s="7" t="str">
        <f>vlookup(E1047,Teams!A:B,2,false)</f>
        <v>Buchholz B</v>
      </c>
      <c r="G1047" s="1" t="b">
        <v>0</v>
      </c>
      <c r="H1047" s="1" t="b">
        <v>1</v>
      </c>
      <c r="I1047" s="1">
        <v>19.0</v>
      </c>
      <c r="J1047" s="7" t="str">
        <f>vlookup(I1047,Cats!$A:$B,2,false)</f>
        <v>X</v>
      </c>
    </row>
    <row r="1048">
      <c r="A1048" s="1">
        <v>138057.0</v>
      </c>
      <c r="B1048" s="1">
        <v>489.0</v>
      </c>
      <c r="C1048" s="1">
        <v>0.0</v>
      </c>
      <c r="D1048" s="1" t="s">
        <v>32</v>
      </c>
      <c r="E1048" s="1">
        <v>2.0</v>
      </c>
      <c r="F1048" s="7" t="str">
        <f>vlookup(E1048,Teams!A:B,2,false)</f>
        <v>Blair A</v>
      </c>
      <c r="G1048" s="1" t="b">
        <v>1</v>
      </c>
      <c r="H1048" s="1" t="b">
        <v>1</v>
      </c>
      <c r="I1048" s="1">
        <v>20.0</v>
      </c>
      <c r="J1048" s="7" t="str">
        <f>vlookup(I1048,Cats!$A:$B,2,false)</f>
        <v>M</v>
      </c>
    </row>
    <row r="1049">
      <c r="A1049" s="1">
        <v>138058.0</v>
      </c>
      <c r="B1049" s="1">
        <v>489.0</v>
      </c>
      <c r="C1049" s="1">
        <v>4.0</v>
      </c>
      <c r="D1049" s="1" t="s">
        <v>182</v>
      </c>
      <c r="E1049" s="1">
        <v>7.0</v>
      </c>
      <c r="F1049" s="7" t="str">
        <f>vlookup(E1049,Teams!A:B,2,false)</f>
        <v>Buchholz B</v>
      </c>
      <c r="G1049" s="1" t="b">
        <v>0</v>
      </c>
      <c r="H1049" s="1" t="b">
        <v>0</v>
      </c>
      <c r="I1049" s="1">
        <v>20.0</v>
      </c>
      <c r="J1049" s="7" t="str">
        <f>vlookup(I1049,Cats!$A:$B,2,false)</f>
        <v>M</v>
      </c>
    </row>
    <row r="1050">
      <c r="A1050" s="1">
        <v>138059.0</v>
      </c>
      <c r="B1050" s="1">
        <v>489.0</v>
      </c>
      <c r="C1050" s="1">
        <v>4.0</v>
      </c>
      <c r="D1050" s="1" t="s">
        <v>96</v>
      </c>
      <c r="E1050" s="1">
        <v>2.0</v>
      </c>
      <c r="F1050" s="7" t="str">
        <f>vlookup(E1050,Teams!A:B,2,false)</f>
        <v>Blair A</v>
      </c>
      <c r="G1050" s="1" t="b">
        <v>1</v>
      </c>
      <c r="H1050" s="1" t="b">
        <v>0</v>
      </c>
      <c r="I1050" s="1">
        <v>21.0</v>
      </c>
      <c r="J1050" s="7" t="str">
        <f>vlookup(I1050,Cats!$A:$B,2,false)</f>
        <v>C</v>
      </c>
    </row>
    <row r="1051">
      <c r="A1051" s="1">
        <v>138060.0</v>
      </c>
      <c r="B1051" s="1">
        <v>489.0</v>
      </c>
      <c r="C1051" s="1">
        <v>0.0</v>
      </c>
      <c r="D1051" s="1" t="s">
        <v>32</v>
      </c>
      <c r="E1051" s="1">
        <v>7.0</v>
      </c>
      <c r="F1051" s="7" t="str">
        <f>vlookup(E1051,Teams!A:B,2,false)</f>
        <v>Buchholz B</v>
      </c>
      <c r="G1051" s="1" t="b">
        <v>0</v>
      </c>
      <c r="H1051" s="1" t="b">
        <v>1</v>
      </c>
      <c r="I1051" s="1">
        <v>21.0</v>
      </c>
      <c r="J1051" s="7" t="str">
        <f>vlookup(I1051,Cats!$A:$B,2,false)</f>
        <v>C</v>
      </c>
    </row>
    <row r="1052">
      <c r="A1052" s="1">
        <v>138061.0</v>
      </c>
      <c r="B1052" s="1">
        <v>489.0</v>
      </c>
      <c r="C1052" s="1">
        <v>0.0</v>
      </c>
      <c r="D1052" s="1" t="s">
        <v>32</v>
      </c>
      <c r="E1052" s="1">
        <v>2.0</v>
      </c>
      <c r="F1052" s="7" t="str">
        <f>vlookup(E1052,Teams!A:B,2,false)</f>
        <v>Blair A</v>
      </c>
      <c r="G1052" s="1" t="b">
        <v>1</v>
      </c>
      <c r="H1052" s="1" t="b">
        <v>1</v>
      </c>
      <c r="I1052" s="1">
        <v>22.0</v>
      </c>
      <c r="J1052" s="7" t="str">
        <f>vlookup(I1052,Cats!$A:$B,2,false)</f>
        <v>E</v>
      </c>
    </row>
    <row r="1053">
      <c r="A1053" s="1">
        <v>138062.0</v>
      </c>
      <c r="B1053" s="1">
        <v>489.0</v>
      </c>
      <c r="C1053" s="1">
        <v>14.0</v>
      </c>
      <c r="D1053" s="1" t="s">
        <v>181</v>
      </c>
      <c r="E1053" s="1">
        <v>7.0</v>
      </c>
      <c r="F1053" s="7" t="str">
        <f>vlookup(E1053,Teams!A:B,2,false)</f>
        <v>Buchholz B</v>
      </c>
      <c r="G1053" s="1" t="b">
        <v>0</v>
      </c>
      <c r="H1053" s="1" t="b">
        <v>0</v>
      </c>
      <c r="I1053" s="1">
        <v>22.0</v>
      </c>
      <c r="J1053" s="7" t="str">
        <f>vlookup(I1053,Cats!$A:$B,2,false)</f>
        <v>E</v>
      </c>
    </row>
    <row r="1054">
      <c r="A1054" s="1">
        <v>138063.0</v>
      </c>
      <c r="B1054" s="1">
        <v>489.0</v>
      </c>
      <c r="C1054" s="1">
        <v>14.0</v>
      </c>
      <c r="D1054" s="1" t="s">
        <v>96</v>
      </c>
      <c r="E1054" s="1">
        <v>2.0</v>
      </c>
      <c r="F1054" s="7" t="str">
        <f>vlookup(E1054,Teams!A:B,2,false)</f>
        <v>Blair A</v>
      </c>
      <c r="G1054" s="1" t="b">
        <v>1</v>
      </c>
      <c r="H1054" s="1" t="b">
        <v>0</v>
      </c>
      <c r="I1054" s="1">
        <v>23.0</v>
      </c>
      <c r="J1054" s="7" t="str">
        <f>vlookup(I1054,Cats!$A:$B,2,false)</f>
        <v>B</v>
      </c>
    </row>
    <row r="1055">
      <c r="A1055" s="1">
        <v>138064.0</v>
      </c>
      <c r="B1055" s="1">
        <v>489.0</v>
      </c>
      <c r="C1055" s="1">
        <v>0.0</v>
      </c>
      <c r="D1055" s="1" t="s">
        <v>32</v>
      </c>
      <c r="E1055" s="1">
        <v>7.0</v>
      </c>
      <c r="F1055" s="7" t="str">
        <f>vlookup(E1055,Teams!A:B,2,false)</f>
        <v>Buchholz B</v>
      </c>
      <c r="G1055" s="1" t="b">
        <v>0</v>
      </c>
      <c r="H1055" s="1" t="b">
        <v>1</v>
      </c>
      <c r="I1055" s="1">
        <v>23.0</v>
      </c>
      <c r="J1055" s="7" t="str">
        <f>vlookup(I1055,Cats!$A:$B,2,false)</f>
        <v>B</v>
      </c>
    </row>
    <row r="1056">
      <c r="A1056" s="1">
        <v>138065.0</v>
      </c>
      <c r="B1056" s="1">
        <v>489.0</v>
      </c>
      <c r="C1056" s="1">
        <v>14.0</v>
      </c>
      <c r="D1056" s="1" t="s">
        <v>180</v>
      </c>
      <c r="E1056" s="1">
        <v>2.0</v>
      </c>
      <c r="F1056" s="7" t="str">
        <f>vlookup(E1056,Teams!A:B,2,false)</f>
        <v>Blair A</v>
      </c>
      <c r="G1056" s="1" t="b">
        <v>1</v>
      </c>
      <c r="H1056" s="1" t="b">
        <v>0</v>
      </c>
      <c r="I1056" s="1">
        <v>24.0</v>
      </c>
      <c r="J1056" s="7" t="str">
        <f>vlookup(I1056,Cats!$A:$B,2,false)</f>
        <v>P</v>
      </c>
    </row>
    <row r="1057">
      <c r="A1057" s="1">
        <v>138066.0</v>
      </c>
      <c r="B1057" s="1">
        <v>489.0</v>
      </c>
      <c r="C1057" s="1">
        <v>0.0</v>
      </c>
      <c r="D1057" s="1" t="s">
        <v>32</v>
      </c>
      <c r="E1057" s="1">
        <v>7.0</v>
      </c>
      <c r="F1057" s="7" t="str">
        <f>vlookup(E1057,Teams!A:B,2,false)</f>
        <v>Buchholz B</v>
      </c>
      <c r="G1057" s="1" t="b">
        <v>0</v>
      </c>
      <c r="H1057" s="1" t="b">
        <v>1</v>
      </c>
      <c r="I1057" s="1">
        <v>24.0</v>
      </c>
      <c r="J1057" s="7" t="str">
        <f>vlookup(I1057,Cats!$A:$B,2,false)</f>
        <v>P</v>
      </c>
    </row>
    <row r="1058">
      <c r="A1058" s="1">
        <v>138067.0</v>
      </c>
      <c r="B1058" s="1">
        <v>490.0</v>
      </c>
      <c r="C1058" s="1">
        <v>0.0</v>
      </c>
      <c r="D1058" s="1" t="s">
        <v>32</v>
      </c>
      <c r="E1058" s="1">
        <v>38.0</v>
      </c>
      <c r="F1058" s="7" t="str">
        <f>vlookup(E1058,Teams!A:B,2,false)</f>
        <v>RMHS</v>
      </c>
      <c r="G1058" s="1" t="b">
        <v>1</v>
      </c>
      <c r="H1058" s="1" t="b">
        <v>1</v>
      </c>
      <c r="I1058" s="1">
        <v>1.0</v>
      </c>
      <c r="J1058" s="7" t="str">
        <f>vlookup(I1058,Cats!$A:$B,2,false)</f>
        <v>X</v>
      </c>
    </row>
    <row r="1059">
      <c r="A1059" s="1">
        <v>138068.0</v>
      </c>
      <c r="B1059" s="1">
        <v>490.0</v>
      </c>
      <c r="C1059" s="1">
        <v>14.0</v>
      </c>
      <c r="D1059" s="1" t="s">
        <v>183</v>
      </c>
      <c r="E1059" s="1">
        <v>45.0</v>
      </c>
      <c r="F1059" s="7" t="str">
        <f>vlookup(E1059,Teams!A:B,2,false)</f>
        <v>Venice</v>
      </c>
      <c r="G1059" s="1" t="b">
        <v>0</v>
      </c>
      <c r="H1059" s="1" t="b">
        <v>0</v>
      </c>
      <c r="I1059" s="1">
        <v>1.0</v>
      </c>
      <c r="J1059" s="7" t="str">
        <f>vlookup(I1059,Cats!$A:$B,2,false)</f>
        <v>X</v>
      </c>
    </row>
    <row r="1060">
      <c r="A1060" s="1">
        <v>138069.0</v>
      </c>
      <c r="B1060" s="1">
        <v>490.0</v>
      </c>
      <c r="C1060" s="1">
        <v>14.0</v>
      </c>
      <c r="D1060" s="1" t="s">
        <v>184</v>
      </c>
      <c r="E1060" s="1">
        <v>38.0</v>
      </c>
      <c r="F1060" s="7" t="str">
        <f>vlookup(E1060,Teams!A:B,2,false)</f>
        <v>RMHS</v>
      </c>
      <c r="G1060" s="1" t="b">
        <v>1</v>
      </c>
      <c r="H1060" s="1" t="b">
        <v>0</v>
      </c>
      <c r="I1060" s="1">
        <v>2.0</v>
      </c>
      <c r="J1060" s="7" t="str">
        <f>vlookup(I1060,Cats!$A:$B,2,false)</f>
        <v>M</v>
      </c>
    </row>
    <row r="1061">
      <c r="A1061" s="1">
        <v>138070.0</v>
      </c>
      <c r="B1061" s="1">
        <v>490.0</v>
      </c>
      <c r="C1061" s="1">
        <v>0.0</v>
      </c>
      <c r="D1061" s="1" t="s">
        <v>32</v>
      </c>
      <c r="E1061" s="1">
        <v>45.0</v>
      </c>
      <c r="F1061" s="7" t="str">
        <f>vlookup(E1061,Teams!A:B,2,false)</f>
        <v>Venice</v>
      </c>
      <c r="G1061" s="1" t="b">
        <v>0</v>
      </c>
      <c r="H1061" s="1" t="b">
        <v>1</v>
      </c>
      <c r="I1061" s="1">
        <v>2.0</v>
      </c>
      <c r="J1061" s="7" t="str">
        <f>vlookup(I1061,Cats!$A:$B,2,false)</f>
        <v>M</v>
      </c>
    </row>
    <row r="1062">
      <c r="A1062" s="1">
        <v>138071.0</v>
      </c>
      <c r="B1062" s="1">
        <v>490.0</v>
      </c>
      <c r="C1062" s="1">
        <v>-4.0</v>
      </c>
      <c r="D1062" s="1" t="s">
        <v>185</v>
      </c>
      <c r="E1062" s="1">
        <v>38.0</v>
      </c>
      <c r="F1062" s="7" t="str">
        <f>vlookup(E1062,Teams!A:B,2,false)</f>
        <v>RMHS</v>
      </c>
      <c r="G1062" s="1" t="b">
        <v>1</v>
      </c>
      <c r="H1062" s="1" t="b">
        <v>0</v>
      </c>
      <c r="I1062" s="1">
        <v>3.0</v>
      </c>
      <c r="J1062" s="7" t="str">
        <f>vlookup(I1062,Cats!$A:$B,2,false)</f>
        <v>C</v>
      </c>
    </row>
    <row r="1063">
      <c r="A1063" s="1">
        <v>138072.0</v>
      </c>
      <c r="B1063" s="1">
        <v>490.0</v>
      </c>
      <c r="C1063" s="1">
        <v>0.0</v>
      </c>
      <c r="D1063" s="1" t="s">
        <v>186</v>
      </c>
      <c r="E1063" s="1">
        <v>45.0</v>
      </c>
      <c r="F1063" s="7" t="str">
        <f>vlookup(E1063,Teams!A:B,2,false)</f>
        <v>Venice</v>
      </c>
      <c r="G1063" s="1" t="b">
        <v>0</v>
      </c>
      <c r="H1063" s="1" t="b">
        <v>0</v>
      </c>
      <c r="I1063" s="1">
        <v>3.0</v>
      </c>
      <c r="J1063" s="7" t="str">
        <f>vlookup(I1063,Cats!$A:$B,2,false)</f>
        <v>C</v>
      </c>
    </row>
    <row r="1064">
      <c r="A1064" s="1">
        <v>138073.0</v>
      </c>
      <c r="B1064" s="1">
        <v>490.0</v>
      </c>
      <c r="C1064" s="1">
        <v>0.0</v>
      </c>
      <c r="D1064" s="1" t="s">
        <v>32</v>
      </c>
      <c r="E1064" s="1">
        <v>38.0</v>
      </c>
      <c r="F1064" s="7" t="str">
        <f>vlookup(E1064,Teams!A:B,2,false)</f>
        <v>RMHS</v>
      </c>
      <c r="G1064" s="1" t="b">
        <v>1</v>
      </c>
      <c r="H1064" s="1" t="b">
        <v>1</v>
      </c>
      <c r="I1064" s="1">
        <v>4.0</v>
      </c>
      <c r="J1064" s="7" t="str">
        <f>vlookup(I1064,Cats!$A:$B,2,false)</f>
        <v>E</v>
      </c>
    </row>
    <row r="1065">
      <c r="A1065" s="1">
        <v>138074.0</v>
      </c>
      <c r="B1065" s="1">
        <v>490.0</v>
      </c>
      <c r="C1065" s="1">
        <v>14.0</v>
      </c>
      <c r="D1065" s="1" t="s">
        <v>183</v>
      </c>
      <c r="E1065" s="1">
        <v>45.0</v>
      </c>
      <c r="F1065" s="7" t="str">
        <f>vlookup(E1065,Teams!A:B,2,false)</f>
        <v>Venice</v>
      </c>
      <c r="G1065" s="1" t="b">
        <v>0</v>
      </c>
      <c r="H1065" s="1" t="b">
        <v>0</v>
      </c>
      <c r="I1065" s="1">
        <v>4.0</v>
      </c>
      <c r="J1065" s="7" t="str">
        <f>vlookup(I1065,Cats!$A:$B,2,false)</f>
        <v>E</v>
      </c>
    </row>
    <row r="1066">
      <c r="A1066" s="1">
        <v>138075.0</v>
      </c>
      <c r="B1066" s="1">
        <v>490.0</v>
      </c>
      <c r="C1066" s="1">
        <v>0.0</v>
      </c>
      <c r="D1066" s="1" t="s">
        <v>32</v>
      </c>
      <c r="E1066" s="1">
        <v>38.0</v>
      </c>
      <c r="F1066" s="7" t="str">
        <f>vlookup(E1066,Teams!A:B,2,false)</f>
        <v>RMHS</v>
      </c>
      <c r="G1066" s="1" t="b">
        <v>1</v>
      </c>
      <c r="H1066" s="1" t="b">
        <v>1</v>
      </c>
      <c r="I1066" s="1">
        <v>5.0</v>
      </c>
      <c r="J1066" s="7" t="str">
        <f>vlookup(I1066,Cats!$A:$B,2,false)</f>
        <v>B</v>
      </c>
    </row>
    <row r="1067">
      <c r="A1067" s="1">
        <v>138076.0</v>
      </c>
      <c r="B1067" s="1">
        <v>490.0</v>
      </c>
      <c r="C1067" s="1">
        <v>14.0</v>
      </c>
      <c r="D1067" s="1" t="s">
        <v>186</v>
      </c>
      <c r="E1067" s="1">
        <v>45.0</v>
      </c>
      <c r="F1067" s="7" t="str">
        <f>vlookup(E1067,Teams!A:B,2,false)</f>
        <v>Venice</v>
      </c>
      <c r="G1067" s="1" t="b">
        <v>0</v>
      </c>
      <c r="H1067" s="1" t="b">
        <v>0</v>
      </c>
      <c r="I1067" s="1">
        <v>5.0</v>
      </c>
      <c r="J1067" s="7" t="str">
        <f>vlookup(I1067,Cats!$A:$B,2,false)</f>
        <v>B</v>
      </c>
    </row>
    <row r="1068">
      <c r="A1068" s="1">
        <v>138077.0</v>
      </c>
      <c r="B1068" s="1">
        <v>490.0</v>
      </c>
      <c r="C1068" s="1">
        <v>4.0</v>
      </c>
      <c r="D1068" s="1" t="s">
        <v>185</v>
      </c>
      <c r="E1068" s="1">
        <v>38.0</v>
      </c>
      <c r="F1068" s="7" t="str">
        <f>vlookup(E1068,Teams!A:B,2,false)</f>
        <v>RMHS</v>
      </c>
      <c r="G1068" s="1" t="b">
        <v>1</v>
      </c>
      <c r="H1068" s="1" t="b">
        <v>0</v>
      </c>
      <c r="I1068" s="1">
        <v>6.0</v>
      </c>
      <c r="J1068" s="7" t="str">
        <f>vlookup(I1068,Cats!$A:$B,2,false)</f>
        <v>P</v>
      </c>
    </row>
    <row r="1069">
      <c r="A1069" s="1">
        <v>138078.0</v>
      </c>
      <c r="B1069" s="1">
        <v>490.0</v>
      </c>
      <c r="C1069" s="1">
        <v>0.0</v>
      </c>
      <c r="D1069" s="1" t="s">
        <v>32</v>
      </c>
      <c r="E1069" s="1">
        <v>45.0</v>
      </c>
      <c r="F1069" s="7" t="str">
        <f>vlookup(E1069,Teams!A:B,2,false)</f>
        <v>Venice</v>
      </c>
      <c r="G1069" s="1" t="b">
        <v>0</v>
      </c>
      <c r="H1069" s="1" t="b">
        <v>1</v>
      </c>
      <c r="I1069" s="1">
        <v>6.0</v>
      </c>
      <c r="J1069" s="7" t="str">
        <f>vlookup(I1069,Cats!$A:$B,2,false)</f>
        <v>P</v>
      </c>
    </row>
    <row r="1070">
      <c r="A1070" s="1">
        <v>138079.0</v>
      </c>
      <c r="B1070" s="1">
        <v>490.0</v>
      </c>
      <c r="C1070" s="1">
        <v>14.0</v>
      </c>
      <c r="D1070" s="1" t="s">
        <v>185</v>
      </c>
      <c r="E1070" s="1">
        <v>38.0</v>
      </c>
      <c r="F1070" s="7" t="str">
        <f>vlookup(E1070,Teams!A:B,2,false)</f>
        <v>RMHS</v>
      </c>
      <c r="G1070" s="1" t="b">
        <v>1</v>
      </c>
      <c r="H1070" s="1" t="b">
        <v>0</v>
      </c>
      <c r="I1070" s="1">
        <v>7.0</v>
      </c>
      <c r="J1070" s="7" t="str">
        <f>vlookup(I1070,Cats!$A:$B,2,false)</f>
        <v>X</v>
      </c>
    </row>
    <row r="1071">
      <c r="A1071" s="1">
        <v>138080.0</v>
      </c>
      <c r="B1071" s="1">
        <v>490.0</v>
      </c>
      <c r="C1071" s="1">
        <v>0.0</v>
      </c>
      <c r="D1071" s="1" t="s">
        <v>32</v>
      </c>
      <c r="E1071" s="1">
        <v>45.0</v>
      </c>
      <c r="F1071" s="7" t="str">
        <f>vlookup(E1071,Teams!A:B,2,false)</f>
        <v>Venice</v>
      </c>
      <c r="G1071" s="1" t="b">
        <v>0</v>
      </c>
      <c r="H1071" s="1" t="b">
        <v>1</v>
      </c>
      <c r="I1071" s="1">
        <v>7.0</v>
      </c>
      <c r="J1071" s="7" t="str">
        <f>vlookup(I1071,Cats!$A:$B,2,false)</f>
        <v>X</v>
      </c>
    </row>
    <row r="1072">
      <c r="A1072" s="1">
        <v>138081.0</v>
      </c>
      <c r="B1072" s="1">
        <v>490.0</v>
      </c>
      <c r="C1072" s="1">
        <v>0.0</v>
      </c>
      <c r="D1072" s="1" t="s">
        <v>32</v>
      </c>
      <c r="E1072" s="1">
        <v>38.0</v>
      </c>
      <c r="F1072" s="7" t="str">
        <f>vlookup(E1072,Teams!A:B,2,false)</f>
        <v>RMHS</v>
      </c>
      <c r="G1072" s="1" t="b">
        <v>1</v>
      </c>
      <c r="H1072" s="1" t="b">
        <v>1</v>
      </c>
      <c r="I1072" s="1">
        <v>8.0</v>
      </c>
      <c r="J1072" s="7" t="str">
        <f>vlookup(I1072,Cats!$A:$B,2,false)</f>
        <v>M</v>
      </c>
    </row>
    <row r="1073">
      <c r="A1073" s="1">
        <v>138082.0</v>
      </c>
      <c r="B1073" s="1">
        <v>490.0</v>
      </c>
      <c r="C1073" s="1">
        <v>0.0</v>
      </c>
      <c r="D1073" s="1" t="s">
        <v>32</v>
      </c>
      <c r="E1073" s="1">
        <v>45.0</v>
      </c>
      <c r="F1073" s="7" t="str">
        <f>vlookup(E1073,Teams!A:B,2,false)</f>
        <v>Venice</v>
      </c>
      <c r="G1073" s="1" t="b">
        <v>0</v>
      </c>
      <c r="H1073" s="1" t="b">
        <v>1</v>
      </c>
      <c r="I1073" s="1">
        <v>8.0</v>
      </c>
      <c r="J1073" s="7" t="str">
        <f>vlookup(I1073,Cats!$A:$B,2,false)</f>
        <v>M</v>
      </c>
    </row>
    <row r="1074">
      <c r="A1074" s="1">
        <v>138083.0</v>
      </c>
      <c r="B1074" s="1">
        <v>490.0</v>
      </c>
      <c r="C1074" s="1">
        <v>0.0</v>
      </c>
      <c r="D1074" s="1" t="s">
        <v>32</v>
      </c>
      <c r="E1074" s="1">
        <v>38.0</v>
      </c>
      <c r="F1074" s="7" t="str">
        <f>vlookup(E1074,Teams!A:B,2,false)</f>
        <v>RMHS</v>
      </c>
      <c r="G1074" s="1" t="b">
        <v>1</v>
      </c>
      <c r="H1074" s="1" t="b">
        <v>1</v>
      </c>
      <c r="I1074" s="1">
        <v>9.0</v>
      </c>
      <c r="J1074" s="7" t="str">
        <f>vlookup(I1074,Cats!$A:$B,2,false)</f>
        <v>C</v>
      </c>
    </row>
    <row r="1075">
      <c r="A1075" s="1">
        <v>138084.0</v>
      </c>
      <c r="B1075" s="1">
        <v>490.0</v>
      </c>
      <c r="C1075" s="1">
        <v>4.0</v>
      </c>
      <c r="D1075" s="1" t="s">
        <v>187</v>
      </c>
      <c r="E1075" s="1">
        <v>45.0</v>
      </c>
      <c r="F1075" s="7" t="str">
        <f>vlookup(E1075,Teams!A:B,2,false)</f>
        <v>Venice</v>
      </c>
      <c r="G1075" s="1" t="b">
        <v>0</v>
      </c>
      <c r="H1075" s="1" t="b">
        <v>0</v>
      </c>
      <c r="I1075" s="1">
        <v>9.0</v>
      </c>
      <c r="J1075" s="7" t="str">
        <f>vlookup(I1075,Cats!$A:$B,2,false)</f>
        <v>C</v>
      </c>
    </row>
    <row r="1076">
      <c r="A1076" s="1">
        <v>138085.0</v>
      </c>
      <c r="B1076" s="1">
        <v>490.0</v>
      </c>
      <c r="C1076" s="1">
        <v>0.0</v>
      </c>
      <c r="D1076" s="1" t="s">
        <v>32</v>
      </c>
      <c r="E1076" s="1">
        <v>38.0</v>
      </c>
      <c r="F1076" s="7" t="str">
        <f>vlookup(E1076,Teams!A:B,2,false)</f>
        <v>RMHS</v>
      </c>
      <c r="G1076" s="1" t="b">
        <v>1</v>
      </c>
      <c r="H1076" s="1" t="b">
        <v>1</v>
      </c>
      <c r="I1076" s="1">
        <v>10.0</v>
      </c>
      <c r="J1076" s="7" t="str">
        <f>vlookup(I1076,Cats!$A:$B,2,false)</f>
        <v>E</v>
      </c>
    </row>
    <row r="1077">
      <c r="A1077" s="1">
        <v>138086.0</v>
      </c>
      <c r="B1077" s="1">
        <v>490.0</v>
      </c>
      <c r="C1077" s="1">
        <v>14.0</v>
      </c>
      <c r="D1077" s="1" t="s">
        <v>188</v>
      </c>
      <c r="E1077" s="1">
        <v>45.0</v>
      </c>
      <c r="F1077" s="7" t="str">
        <f>vlookup(E1077,Teams!A:B,2,false)</f>
        <v>Venice</v>
      </c>
      <c r="G1077" s="1" t="b">
        <v>0</v>
      </c>
      <c r="H1077" s="1" t="b">
        <v>0</v>
      </c>
      <c r="I1077" s="1">
        <v>10.0</v>
      </c>
      <c r="J1077" s="7" t="str">
        <f>vlookup(I1077,Cats!$A:$B,2,false)</f>
        <v>E</v>
      </c>
    </row>
    <row r="1078">
      <c r="A1078" s="1">
        <v>138087.0</v>
      </c>
      <c r="B1078" s="1">
        <v>490.0</v>
      </c>
      <c r="C1078" s="1">
        <v>4.0</v>
      </c>
      <c r="D1078" s="1" t="s">
        <v>185</v>
      </c>
      <c r="E1078" s="1">
        <v>38.0</v>
      </c>
      <c r="F1078" s="7" t="str">
        <f>vlookup(E1078,Teams!A:B,2,false)</f>
        <v>RMHS</v>
      </c>
      <c r="G1078" s="1" t="b">
        <v>1</v>
      </c>
      <c r="H1078" s="1" t="b">
        <v>0</v>
      </c>
      <c r="I1078" s="1">
        <v>11.0</v>
      </c>
      <c r="J1078" s="7" t="str">
        <f>vlookup(I1078,Cats!$A:$B,2,false)</f>
        <v>B</v>
      </c>
    </row>
    <row r="1079">
      <c r="A1079" s="1">
        <v>138088.0</v>
      </c>
      <c r="B1079" s="1">
        <v>490.0</v>
      </c>
      <c r="C1079" s="1">
        <v>0.0</v>
      </c>
      <c r="D1079" s="1" t="s">
        <v>32</v>
      </c>
      <c r="E1079" s="1">
        <v>45.0</v>
      </c>
      <c r="F1079" s="7" t="str">
        <f>vlookup(E1079,Teams!A:B,2,false)</f>
        <v>Venice</v>
      </c>
      <c r="G1079" s="1" t="b">
        <v>0</v>
      </c>
      <c r="H1079" s="1" t="b">
        <v>1</v>
      </c>
      <c r="I1079" s="1">
        <v>11.0</v>
      </c>
      <c r="J1079" s="7" t="str">
        <f>vlookup(I1079,Cats!$A:$B,2,false)</f>
        <v>B</v>
      </c>
    </row>
    <row r="1080">
      <c r="A1080" s="1">
        <v>138089.0</v>
      </c>
      <c r="B1080" s="1">
        <v>490.0</v>
      </c>
      <c r="C1080" s="1">
        <v>14.0</v>
      </c>
      <c r="D1080" s="1" t="s">
        <v>185</v>
      </c>
      <c r="E1080" s="1">
        <v>38.0</v>
      </c>
      <c r="F1080" s="7" t="str">
        <f>vlookup(E1080,Teams!A:B,2,false)</f>
        <v>RMHS</v>
      </c>
      <c r="G1080" s="1" t="b">
        <v>1</v>
      </c>
      <c r="H1080" s="1" t="b">
        <v>0</v>
      </c>
      <c r="I1080" s="1">
        <v>12.0</v>
      </c>
      <c r="J1080" s="7" t="str">
        <f>vlookup(I1080,Cats!$A:$B,2,false)</f>
        <v>P</v>
      </c>
    </row>
    <row r="1081">
      <c r="A1081" s="1">
        <v>138090.0</v>
      </c>
      <c r="B1081" s="1">
        <v>490.0</v>
      </c>
      <c r="C1081" s="1">
        <v>0.0</v>
      </c>
      <c r="D1081" s="1" t="s">
        <v>32</v>
      </c>
      <c r="E1081" s="1">
        <v>45.0</v>
      </c>
      <c r="F1081" s="7" t="str">
        <f>vlookup(E1081,Teams!A:B,2,false)</f>
        <v>Venice</v>
      </c>
      <c r="G1081" s="1" t="b">
        <v>0</v>
      </c>
      <c r="H1081" s="1" t="b">
        <v>1</v>
      </c>
      <c r="I1081" s="1">
        <v>12.0</v>
      </c>
      <c r="J1081" s="7" t="str">
        <f>vlookup(I1081,Cats!$A:$B,2,false)</f>
        <v>P</v>
      </c>
    </row>
    <row r="1082">
      <c r="A1082" s="1">
        <v>138091.0</v>
      </c>
      <c r="B1082" s="1">
        <v>490.0</v>
      </c>
      <c r="C1082" s="1">
        <v>14.0</v>
      </c>
      <c r="D1082" s="1" t="s">
        <v>185</v>
      </c>
      <c r="E1082" s="1">
        <v>38.0</v>
      </c>
      <c r="F1082" s="7" t="str">
        <f>vlookup(E1082,Teams!A:B,2,false)</f>
        <v>RMHS</v>
      </c>
      <c r="G1082" s="1" t="b">
        <v>1</v>
      </c>
      <c r="H1082" s="1" t="b">
        <v>0</v>
      </c>
      <c r="I1082" s="1">
        <v>13.0</v>
      </c>
      <c r="J1082" s="7" t="str">
        <f>vlookup(I1082,Cats!$A:$B,2,false)</f>
        <v>X</v>
      </c>
    </row>
    <row r="1083">
      <c r="A1083" s="1">
        <v>138092.0</v>
      </c>
      <c r="B1083" s="1">
        <v>490.0</v>
      </c>
      <c r="C1083" s="1">
        <v>0.0</v>
      </c>
      <c r="D1083" s="1" t="s">
        <v>32</v>
      </c>
      <c r="E1083" s="1">
        <v>45.0</v>
      </c>
      <c r="F1083" s="7" t="str">
        <f>vlookup(E1083,Teams!A:B,2,false)</f>
        <v>Venice</v>
      </c>
      <c r="G1083" s="1" t="b">
        <v>0</v>
      </c>
      <c r="H1083" s="1" t="b">
        <v>1</v>
      </c>
      <c r="I1083" s="1">
        <v>13.0</v>
      </c>
      <c r="J1083" s="7" t="str">
        <f>vlookup(I1083,Cats!$A:$B,2,false)</f>
        <v>X</v>
      </c>
    </row>
    <row r="1084">
      <c r="A1084" s="1">
        <v>138093.0</v>
      </c>
      <c r="B1084" s="1">
        <v>490.0</v>
      </c>
      <c r="C1084" s="1">
        <v>0.0</v>
      </c>
      <c r="D1084" s="1" t="s">
        <v>32</v>
      </c>
      <c r="E1084" s="1">
        <v>38.0</v>
      </c>
      <c r="F1084" s="7" t="str">
        <f>vlookup(E1084,Teams!A:B,2,false)</f>
        <v>RMHS</v>
      </c>
      <c r="G1084" s="1" t="b">
        <v>1</v>
      </c>
      <c r="H1084" s="1" t="b">
        <v>1</v>
      </c>
      <c r="I1084" s="1">
        <v>14.0</v>
      </c>
      <c r="J1084" s="7" t="str">
        <f>vlookup(I1084,Cats!$A:$B,2,false)</f>
        <v>M</v>
      </c>
    </row>
    <row r="1085">
      <c r="A1085" s="1">
        <v>138094.0</v>
      </c>
      <c r="B1085" s="1">
        <v>490.0</v>
      </c>
      <c r="C1085" s="1">
        <v>0.0</v>
      </c>
      <c r="D1085" s="1" t="s">
        <v>32</v>
      </c>
      <c r="E1085" s="1">
        <v>45.0</v>
      </c>
      <c r="F1085" s="7" t="str">
        <f>vlookup(E1085,Teams!A:B,2,false)</f>
        <v>Venice</v>
      </c>
      <c r="G1085" s="1" t="b">
        <v>0</v>
      </c>
      <c r="H1085" s="1" t="b">
        <v>1</v>
      </c>
      <c r="I1085" s="1">
        <v>14.0</v>
      </c>
      <c r="J1085" s="7" t="str">
        <f>vlookup(I1085,Cats!$A:$B,2,false)</f>
        <v>M</v>
      </c>
    </row>
    <row r="1086">
      <c r="A1086" s="1">
        <v>138095.0</v>
      </c>
      <c r="B1086" s="1">
        <v>490.0</v>
      </c>
      <c r="C1086" s="1">
        <v>0.0</v>
      </c>
      <c r="D1086" s="1" t="s">
        <v>32</v>
      </c>
      <c r="E1086" s="1">
        <v>38.0</v>
      </c>
      <c r="F1086" s="7" t="str">
        <f>vlookup(E1086,Teams!A:B,2,false)</f>
        <v>RMHS</v>
      </c>
      <c r="G1086" s="1" t="b">
        <v>1</v>
      </c>
      <c r="H1086" s="1" t="b">
        <v>1</v>
      </c>
      <c r="I1086" s="1">
        <v>15.0</v>
      </c>
      <c r="J1086" s="7" t="str">
        <f>vlookup(I1086,Cats!$A:$B,2,false)</f>
        <v>C</v>
      </c>
    </row>
    <row r="1087">
      <c r="A1087" s="1">
        <v>138096.0</v>
      </c>
      <c r="B1087" s="1">
        <v>490.0</v>
      </c>
      <c r="C1087" s="1">
        <v>14.0</v>
      </c>
      <c r="D1087" s="1" t="s">
        <v>186</v>
      </c>
      <c r="E1087" s="1">
        <v>45.0</v>
      </c>
      <c r="F1087" s="7" t="str">
        <f>vlookup(E1087,Teams!A:B,2,false)</f>
        <v>Venice</v>
      </c>
      <c r="G1087" s="1" t="b">
        <v>0</v>
      </c>
      <c r="H1087" s="1" t="b">
        <v>0</v>
      </c>
      <c r="I1087" s="1">
        <v>15.0</v>
      </c>
      <c r="J1087" s="7" t="str">
        <f>vlookup(I1087,Cats!$A:$B,2,false)</f>
        <v>C</v>
      </c>
    </row>
    <row r="1088">
      <c r="A1088" s="1">
        <v>138097.0</v>
      </c>
      <c r="B1088" s="1">
        <v>490.0</v>
      </c>
      <c r="C1088" s="1">
        <v>4.0</v>
      </c>
      <c r="D1088" s="1" t="s">
        <v>185</v>
      </c>
      <c r="E1088" s="1">
        <v>38.0</v>
      </c>
      <c r="F1088" s="7" t="str">
        <f>vlookup(E1088,Teams!A:B,2,false)</f>
        <v>RMHS</v>
      </c>
      <c r="G1088" s="1" t="b">
        <v>1</v>
      </c>
      <c r="H1088" s="1" t="b">
        <v>0</v>
      </c>
      <c r="I1088" s="1">
        <v>16.0</v>
      </c>
      <c r="J1088" s="7" t="str">
        <f>vlookup(I1088,Cats!$A:$B,2,false)</f>
        <v>E</v>
      </c>
    </row>
    <row r="1089">
      <c r="A1089" s="1">
        <v>138098.0</v>
      </c>
      <c r="B1089" s="1">
        <v>490.0</v>
      </c>
      <c r="C1089" s="1">
        <v>0.0</v>
      </c>
      <c r="D1089" s="1" t="s">
        <v>32</v>
      </c>
      <c r="E1089" s="1">
        <v>45.0</v>
      </c>
      <c r="F1089" s="7" t="str">
        <f>vlookup(E1089,Teams!A:B,2,false)</f>
        <v>Venice</v>
      </c>
      <c r="G1089" s="1" t="b">
        <v>0</v>
      </c>
      <c r="H1089" s="1" t="b">
        <v>1</v>
      </c>
      <c r="I1089" s="1">
        <v>16.0</v>
      </c>
      <c r="J1089" s="7" t="str">
        <f>vlookup(I1089,Cats!$A:$B,2,false)</f>
        <v>E</v>
      </c>
    </row>
    <row r="1090">
      <c r="A1090" s="1">
        <v>138099.0</v>
      </c>
      <c r="B1090" s="1">
        <v>490.0</v>
      </c>
      <c r="C1090" s="1">
        <v>14.0</v>
      </c>
      <c r="D1090" s="1" t="s">
        <v>185</v>
      </c>
      <c r="E1090" s="1">
        <v>38.0</v>
      </c>
      <c r="F1090" s="7" t="str">
        <f>vlookup(E1090,Teams!A:B,2,false)</f>
        <v>RMHS</v>
      </c>
      <c r="G1090" s="1" t="b">
        <v>1</v>
      </c>
      <c r="H1090" s="1" t="b">
        <v>0</v>
      </c>
      <c r="I1090" s="1">
        <v>17.0</v>
      </c>
      <c r="J1090" s="7" t="str">
        <f>vlookup(I1090,Cats!$A:$B,2,false)</f>
        <v>B</v>
      </c>
    </row>
    <row r="1091">
      <c r="A1091" s="1">
        <v>138100.0</v>
      </c>
      <c r="B1091" s="1">
        <v>490.0</v>
      </c>
      <c r="C1091" s="1">
        <v>0.0</v>
      </c>
      <c r="D1091" s="1" t="s">
        <v>32</v>
      </c>
      <c r="E1091" s="1">
        <v>45.0</v>
      </c>
      <c r="F1091" s="7" t="str">
        <f>vlookup(E1091,Teams!A:B,2,false)</f>
        <v>Venice</v>
      </c>
      <c r="G1091" s="1" t="b">
        <v>0</v>
      </c>
      <c r="H1091" s="1" t="b">
        <v>1</v>
      </c>
      <c r="I1091" s="1">
        <v>17.0</v>
      </c>
      <c r="J1091" s="7" t="str">
        <f>vlookup(I1091,Cats!$A:$B,2,false)</f>
        <v>B</v>
      </c>
    </row>
    <row r="1092">
      <c r="A1092" s="1">
        <v>138101.0</v>
      </c>
      <c r="B1092" s="1">
        <v>490.0</v>
      </c>
      <c r="C1092" s="1">
        <v>0.0</v>
      </c>
      <c r="D1092" s="1" t="s">
        <v>189</v>
      </c>
      <c r="E1092" s="1">
        <v>38.0</v>
      </c>
      <c r="F1092" s="7" t="str">
        <f>vlookup(E1092,Teams!A:B,2,false)</f>
        <v>RMHS</v>
      </c>
      <c r="G1092" s="1" t="b">
        <v>1</v>
      </c>
      <c r="H1092" s="1" t="b">
        <v>0</v>
      </c>
      <c r="I1092" s="1">
        <v>18.0</v>
      </c>
      <c r="J1092" s="7" t="str">
        <f>vlookup(I1092,Cats!$A:$B,2,false)</f>
        <v>P</v>
      </c>
    </row>
    <row r="1093">
      <c r="A1093" s="1">
        <v>138102.0</v>
      </c>
      <c r="B1093" s="1">
        <v>490.0</v>
      </c>
      <c r="C1093" s="1">
        <v>0.0</v>
      </c>
      <c r="D1093" s="1" t="s">
        <v>187</v>
      </c>
      <c r="E1093" s="1">
        <v>45.0</v>
      </c>
      <c r="F1093" s="7" t="str">
        <f>vlookup(E1093,Teams!A:B,2,false)</f>
        <v>Venice</v>
      </c>
      <c r="G1093" s="1" t="b">
        <v>0</v>
      </c>
      <c r="H1093" s="1" t="b">
        <v>0</v>
      </c>
      <c r="I1093" s="1">
        <v>18.0</v>
      </c>
      <c r="J1093" s="7" t="str">
        <f>vlookup(I1093,Cats!$A:$B,2,false)</f>
        <v>P</v>
      </c>
    </row>
    <row r="1094">
      <c r="A1094" s="1">
        <v>138103.0</v>
      </c>
      <c r="B1094" s="1">
        <v>490.0</v>
      </c>
      <c r="C1094" s="1">
        <v>0.0</v>
      </c>
      <c r="D1094" s="1" t="s">
        <v>32</v>
      </c>
      <c r="E1094" s="1">
        <v>38.0</v>
      </c>
      <c r="F1094" s="7" t="str">
        <f>vlookup(E1094,Teams!A:B,2,false)</f>
        <v>RMHS</v>
      </c>
      <c r="G1094" s="1" t="b">
        <v>1</v>
      </c>
      <c r="H1094" s="1" t="b">
        <v>1</v>
      </c>
      <c r="I1094" s="1">
        <v>19.0</v>
      </c>
      <c r="J1094" s="7" t="str">
        <f>vlookup(I1094,Cats!$A:$B,2,false)</f>
        <v>X</v>
      </c>
    </row>
    <row r="1095">
      <c r="A1095" s="1">
        <v>138104.0</v>
      </c>
      <c r="B1095" s="1">
        <v>490.0</v>
      </c>
      <c r="C1095" s="1">
        <v>14.0</v>
      </c>
      <c r="D1095" s="1" t="s">
        <v>183</v>
      </c>
      <c r="E1095" s="1">
        <v>45.0</v>
      </c>
      <c r="F1095" s="7" t="str">
        <f>vlookup(E1095,Teams!A:B,2,false)</f>
        <v>Venice</v>
      </c>
      <c r="G1095" s="1" t="b">
        <v>0</v>
      </c>
      <c r="H1095" s="1" t="b">
        <v>0</v>
      </c>
      <c r="I1095" s="1">
        <v>19.0</v>
      </c>
      <c r="J1095" s="7" t="str">
        <f>vlookup(I1095,Cats!$A:$B,2,false)</f>
        <v>X</v>
      </c>
    </row>
    <row r="1096">
      <c r="A1096" s="1">
        <v>138105.0</v>
      </c>
      <c r="B1096" s="1">
        <v>490.0</v>
      </c>
      <c r="C1096" s="1">
        <v>0.0</v>
      </c>
      <c r="D1096" s="1" t="s">
        <v>184</v>
      </c>
      <c r="E1096" s="1">
        <v>38.0</v>
      </c>
      <c r="F1096" s="7" t="str">
        <f>vlookup(E1096,Teams!A:B,2,false)</f>
        <v>RMHS</v>
      </c>
      <c r="G1096" s="1" t="b">
        <v>1</v>
      </c>
      <c r="H1096" s="1" t="b">
        <v>0</v>
      </c>
      <c r="I1096" s="1">
        <v>20.0</v>
      </c>
      <c r="J1096" s="7" t="str">
        <f>vlookup(I1096,Cats!$A:$B,2,false)</f>
        <v>M</v>
      </c>
    </row>
    <row r="1097">
      <c r="A1097" s="1">
        <v>138106.0</v>
      </c>
      <c r="B1097" s="1">
        <v>490.0</v>
      </c>
      <c r="C1097" s="1">
        <v>14.0</v>
      </c>
      <c r="D1097" s="1" t="s">
        <v>188</v>
      </c>
      <c r="E1097" s="1">
        <v>45.0</v>
      </c>
      <c r="F1097" s="7" t="str">
        <f>vlookup(E1097,Teams!A:B,2,false)</f>
        <v>Venice</v>
      </c>
      <c r="G1097" s="1" t="b">
        <v>0</v>
      </c>
      <c r="H1097" s="1" t="b">
        <v>0</v>
      </c>
      <c r="I1097" s="1">
        <v>20.0</v>
      </c>
      <c r="J1097" s="7" t="str">
        <f>vlookup(I1097,Cats!$A:$B,2,false)</f>
        <v>M</v>
      </c>
    </row>
    <row r="1098">
      <c r="A1098" s="1">
        <v>138107.0</v>
      </c>
      <c r="B1098" s="1">
        <v>490.0</v>
      </c>
      <c r="C1098" s="1">
        <v>0.0</v>
      </c>
      <c r="D1098" s="1" t="s">
        <v>32</v>
      </c>
      <c r="E1098" s="1">
        <v>38.0</v>
      </c>
      <c r="F1098" s="7" t="str">
        <f>vlookup(E1098,Teams!A:B,2,false)</f>
        <v>RMHS</v>
      </c>
      <c r="G1098" s="1" t="b">
        <v>1</v>
      </c>
      <c r="H1098" s="1" t="b">
        <v>1</v>
      </c>
      <c r="I1098" s="1">
        <v>21.0</v>
      </c>
      <c r="J1098" s="7" t="str">
        <f>vlookup(I1098,Cats!$A:$B,2,false)</f>
        <v>C</v>
      </c>
    </row>
    <row r="1099">
      <c r="A1099" s="1">
        <v>138108.0</v>
      </c>
      <c r="B1099" s="1">
        <v>490.0</v>
      </c>
      <c r="C1099" s="1">
        <v>14.0</v>
      </c>
      <c r="D1099" s="1" t="s">
        <v>188</v>
      </c>
      <c r="E1099" s="1">
        <v>45.0</v>
      </c>
      <c r="F1099" s="7" t="str">
        <f>vlookup(E1099,Teams!A:B,2,false)</f>
        <v>Venice</v>
      </c>
      <c r="G1099" s="1" t="b">
        <v>0</v>
      </c>
      <c r="H1099" s="1" t="b">
        <v>0</v>
      </c>
      <c r="I1099" s="1">
        <v>21.0</v>
      </c>
      <c r="J1099" s="7" t="str">
        <f>vlookup(I1099,Cats!$A:$B,2,false)</f>
        <v>C</v>
      </c>
    </row>
    <row r="1100">
      <c r="A1100" s="1">
        <v>138109.0</v>
      </c>
      <c r="B1100" s="1">
        <v>490.0</v>
      </c>
      <c r="C1100" s="1">
        <v>0.0</v>
      </c>
      <c r="D1100" s="1" t="s">
        <v>185</v>
      </c>
      <c r="E1100" s="1">
        <v>38.0</v>
      </c>
      <c r="F1100" s="7" t="str">
        <f>vlookup(E1100,Teams!A:B,2,false)</f>
        <v>RMHS</v>
      </c>
      <c r="G1100" s="1" t="b">
        <v>1</v>
      </c>
      <c r="H1100" s="1" t="b">
        <v>0</v>
      </c>
      <c r="I1100" s="1">
        <v>22.0</v>
      </c>
      <c r="J1100" s="7" t="str">
        <f>vlookup(I1100,Cats!$A:$B,2,false)</f>
        <v>E</v>
      </c>
    </row>
    <row r="1101">
      <c r="A1101" s="1">
        <v>138110.0</v>
      </c>
      <c r="B1101" s="1">
        <v>490.0</v>
      </c>
      <c r="C1101" s="1">
        <v>0.0</v>
      </c>
      <c r="D1101" s="1" t="s">
        <v>183</v>
      </c>
      <c r="E1101" s="1">
        <v>45.0</v>
      </c>
      <c r="F1101" s="7" t="str">
        <f>vlookup(E1101,Teams!A:B,2,false)</f>
        <v>Venice</v>
      </c>
      <c r="G1101" s="1" t="b">
        <v>0</v>
      </c>
      <c r="H1101" s="1" t="b">
        <v>0</v>
      </c>
      <c r="I1101" s="1">
        <v>22.0</v>
      </c>
      <c r="J1101" s="7" t="str">
        <f>vlookup(I1101,Cats!$A:$B,2,false)</f>
        <v>E</v>
      </c>
    </row>
    <row r="1102">
      <c r="A1102" s="1">
        <v>138111.0</v>
      </c>
      <c r="B1102" s="1">
        <v>490.0</v>
      </c>
      <c r="C1102" s="1">
        <v>14.0</v>
      </c>
      <c r="D1102" s="1" t="s">
        <v>185</v>
      </c>
      <c r="E1102" s="1">
        <v>38.0</v>
      </c>
      <c r="F1102" s="7" t="str">
        <f>vlookup(E1102,Teams!A:B,2,false)</f>
        <v>RMHS</v>
      </c>
      <c r="G1102" s="1" t="b">
        <v>1</v>
      </c>
      <c r="H1102" s="1" t="b">
        <v>0</v>
      </c>
      <c r="I1102" s="1">
        <v>23.0</v>
      </c>
      <c r="J1102" s="7" t="str">
        <f>vlookup(I1102,Cats!$A:$B,2,false)</f>
        <v>B</v>
      </c>
    </row>
    <row r="1103">
      <c r="A1103" s="1">
        <v>138112.0</v>
      </c>
      <c r="B1103" s="1">
        <v>490.0</v>
      </c>
      <c r="C1103" s="1">
        <v>0.0</v>
      </c>
      <c r="D1103" s="1" t="s">
        <v>32</v>
      </c>
      <c r="E1103" s="1">
        <v>45.0</v>
      </c>
      <c r="F1103" s="7" t="str">
        <f>vlookup(E1103,Teams!A:B,2,false)</f>
        <v>Venice</v>
      </c>
      <c r="G1103" s="1" t="b">
        <v>0</v>
      </c>
      <c r="H1103" s="1" t="b">
        <v>1</v>
      </c>
      <c r="I1103" s="1">
        <v>23.0</v>
      </c>
      <c r="J1103" s="7" t="str">
        <f>vlookup(I1103,Cats!$A:$B,2,false)</f>
        <v>B</v>
      </c>
    </row>
    <row r="1104">
      <c r="A1104" s="1">
        <v>138113.0</v>
      </c>
      <c r="B1104" s="1">
        <v>490.0</v>
      </c>
      <c r="C1104" s="1">
        <v>0.0</v>
      </c>
      <c r="D1104" s="1" t="s">
        <v>32</v>
      </c>
      <c r="E1104" s="1">
        <v>38.0</v>
      </c>
      <c r="F1104" s="7" t="str">
        <f>vlookup(E1104,Teams!A:B,2,false)</f>
        <v>RMHS</v>
      </c>
      <c r="G1104" s="1" t="b">
        <v>1</v>
      </c>
      <c r="H1104" s="1" t="b">
        <v>1</v>
      </c>
      <c r="I1104" s="1">
        <v>24.0</v>
      </c>
      <c r="J1104" s="7" t="str">
        <f>vlookup(I1104,Cats!$A:$B,2,false)</f>
        <v>P</v>
      </c>
    </row>
    <row r="1105">
      <c r="A1105" s="1">
        <v>138114.0</v>
      </c>
      <c r="B1105" s="1">
        <v>490.0</v>
      </c>
      <c r="C1105" s="1">
        <v>14.0</v>
      </c>
      <c r="D1105" s="1" t="s">
        <v>187</v>
      </c>
      <c r="E1105" s="1">
        <v>45.0</v>
      </c>
      <c r="F1105" s="7" t="str">
        <f>vlookup(E1105,Teams!A:B,2,false)</f>
        <v>Venice</v>
      </c>
      <c r="G1105" s="1" t="b">
        <v>0</v>
      </c>
      <c r="H1105" s="1" t="b">
        <v>0</v>
      </c>
      <c r="I1105" s="1">
        <v>24.0</v>
      </c>
      <c r="J1105" s="7" t="str">
        <f>vlookup(I1105,Cats!$A:$B,2,false)</f>
        <v>P</v>
      </c>
    </row>
    <row r="1106">
      <c r="A1106" s="1">
        <v>138115.0</v>
      </c>
      <c r="B1106" s="1">
        <v>491.0</v>
      </c>
      <c r="C1106" s="1">
        <v>0.0</v>
      </c>
      <c r="D1106" s="1" t="s">
        <v>32</v>
      </c>
      <c r="E1106" s="1">
        <v>17.0</v>
      </c>
      <c r="F1106" s="7" t="str">
        <f>vlookup(E1106,Teams!A:B,2,false)</f>
        <v>Green Hope</v>
      </c>
      <c r="G1106" s="1" t="b">
        <v>1</v>
      </c>
      <c r="H1106" s="1" t="b">
        <v>1</v>
      </c>
      <c r="I1106" s="1">
        <v>1.0</v>
      </c>
      <c r="J1106" s="7" t="str">
        <f>vlookup(I1106,Cats!$A:$B,2,false)</f>
        <v>X</v>
      </c>
    </row>
    <row r="1107">
      <c r="A1107" s="1">
        <v>138116.0</v>
      </c>
      <c r="B1107" s="1">
        <v>491.0</v>
      </c>
      <c r="C1107" s="1">
        <v>14.0</v>
      </c>
      <c r="D1107" s="1" t="s">
        <v>190</v>
      </c>
      <c r="E1107" s="1">
        <v>44.0</v>
      </c>
      <c r="F1107" s="7" t="str">
        <f>vlookup(E1107,Teams!A:B,2,false)</f>
        <v>University</v>
      </c>
      <c r="G1107" s="1" t="b">
        <v>0</v>
      </c>
      <c r="H1107" s="1" t="b">
        <v>0</v>
      </c>
      <c r="I1107" s="1">
        <v>1.0</v>
      </c>
      <c r="J1107" s="7" t="str">
        <f>vlookup(I1107,Cats!$A:$B,2,false)</f>
        <v>X</v>
      </c>
    </row>
    <row r="1108">
      <c r="A1108" s="1">
        <v>138117.0</v>
      </c>
      <c r="B1108" s="1">
        <v>491.0</v>
      </c>
      <c r="C1108" s="1">
        <v>0.0</v>
      </c>
      <c r="D1108" s="1" t="s">
        <v>32</v>
      </c>
      <c r="E1108" s="1">
        <v>17.0</v>
      </c>
      <c r="F1108" s="7" t="str">
        <f>vlookup(E1108,Teams!A:B,2,false)</f>
        <v>Green Hope</v>
      </c>
      <c r="G1108" s="1" t="b">
        <v>1</v>
      </c>
      <c r="H1108" s="1" t="b">
        <v>1</v>
      </c>
      <c r="I1108" s="1">
        <v>2.0</v>
      </c>
      <c r="J1108" s="7" t="str">
        <f>vlookup(I1108,Cats!$A:$B,2,false)</f>
        <v>M</v>
      </c>
    </row>
    <row r="1109">
      <c r="A1109" s="1">
        <v>138118.0</v>
      </c>
      <c r="B1109" s="1">
        <v>491.0</v>
      </c>
      <c r="C1109" s="1">
        <v>14.0</v>
      </c>
      <c r="D1109" s="1" t="s">
        <v>57</v>
      </c>
      <c r="E1109" s="1">
        <v>44.0</v>
      </c>
      <c r="F1109" s="7" t="str">
        <f>vlookup(E1109,Teams!A:B,2,false)</f>
        <v>University</v>
      </c>
      <c r="G1109" s="1" t="b">
        <v>0</v>
      </c>
      <c r="H1109" s="1" t="b">
        <v>0</v>
      </c>
      <c r="I1109" s="1">
        <v>2.0</v>
      </c>
      <c r="J1109" s="7" t="str">
        <f>vlookup(I1109,Cats!$A:$B,2,false)</f>
        <v>M</v>
      </c>
    </row>
    <row r="1110">
      <c r="A1110" s="1">
        <v>138119.0</v>
      </c>
      <c r="B1110" s="1">
        <v>491.0</v>
      </c>
      <c r="C1110" s="1">
        <v>0.0</v>
      </c>
      <c r="D1110" s="1" t="s">
        <v>32</v>
      </c>
      <c r="E1110" s="1">
        <v>17.0</v>
      </c>
      <c r="F1110" s="7" t="str">
        <f>vlookup(E1110,Teams!A:B,2,false)</f>
        <v>Green Hope</v>
      </c>
      <c r="G1110" s="1" t="b">
        <v>1</v>
      </c>
      <c r="H1110" s="1" t="b">
        <v>1</v>
      </c>
      <c r="I1110" s="1">
        <v>3.0</v>
      </c>
      <c r="J1110" s="7" t="str">
        <f>vlookup(I1110,Cats!$A:$B,2,false)</f>
        <v>C</v>
      </c>
    </row>
    <row r="1111">
      <c r="A1111" s="1">
        <v>138120.0</v>
      </c>
      <c r="B1111" s="1">
        <v>491.0</v>
      </c>
      <c r="C1111" s="1">
        <v>14.0</v>
      </c>
      <c r="D1111" s="1" t="s">
        <v>57</v>
      </c>
      <c r="E1111" s="1">
        <v>44.0</v>
      </c>
      <c r="F1111" s="7" t="str">
        <f>vlookup(E1111,Teams!A:B,2,false)</f>
        <v>University</v>
      </c>
      <c r="G1111" s="1" t="b">
        <v>0</v>
      </c>
      <c r="H1111" s="1" t="b">
        <v>0</v>
      </c>
      <c r="I1111" s="1">
        <v>3.0</v>
      </c>
      <c r="J1111" s="7" t="str">
        <f>vlookup(I1111,Cats!$A:$B,2,false)</f>
        <v>C</v>
      </c>
    </row>
    <row r="1112">
      <c r="A1112" s="1">
        <v>138121.0</v>
      </c>
      <c r="B1112" s="1">
        <v>491.0</v>
      </c>
      <c r="C1112" s="1">
        <v>0.0</v>
      </c>
      <c r="D1112" s="1" t="s">
        <v>191</v>
      </c>
      <c r="E1112" s="1">
        <v>17.0</v>
      </c>
      <c r="F1112" s="7" t="str">
        <f>vlookup(E1112,Teams!A:B,2,false)</f>
        <v>Green Hope</v>
      </c>
      <c r="G1112" s="1" t="b">
        <v>1</v>
      </c>
      <c r="H1112" s="1" t="b">
        <v>0</v>
      </c>
      <c r="I1112" s="1">
        <v>4.0</v>
      </c>
      <c r="J1112" s="7" t="str">
        <f>vlookup(I1112,Cats!$A:$B,2,false)</f>
        <v>E</v>
      </c>
    </row>
    <row r="1113">
      <c r="A1113" s="1">
        <v>138122.0</v>
      </c>
      <c r="B1113" s="1">
        <v>491.0</v>
      </c>
      <c r="C1113" s="1">
        <v>4.0</v>
      </c>
      <c r="D1113" s="1" t="s">
        <v>190</v>
      </c>
      <c r="E1113" s="1">
        <v>44.0</v>
      </c>
      <c r="F1113" s="7" t="str">
        <f>vlookup(E1113,Teams!A:B,2,false)</f>
        <v>University</v>
      </c>
      <c r="G1113" s="1" t="b">
        <v>0</v>
      </c>
      <c r="H1113" s="1" t="b">
        <v>0</v>
      </c>
      <c r="I1113" s="1">
        <v>4.0</v>
      </c>
      <c r="J1113" s="7" t="str">
        <f>vlookup(I1113,Cats!$A:$B,2,false)</f>
        <v>E</v>
      </c>
    </row>
    <row r="1114">
      <c r="A1114" s="1">
        <v>138123.0</v>
      </c>
      <c r="B1114" s="1">
        <v>491.0</v>
      </c>
      <c r="C1114" s="1">
        <v>14.0</v>
      </c>
      <c r="D1114" s="1" t="s">
        <v>192</v>
      </c>
      <c r="E1114" s="1">
        <v>17.0</v>
      </c>
      <c r="F1114" s="7" t="str">
        <f>vlookup(E1114,Teams!A:B,2,false)</f>
        <v>Green Hope</v>
      </c>
      <c r="G1114" s="1" t="b">
        <v>1</v>
      </c>
      <c r="H1114" s="1" t="b">
        <v>0</v>
      </c>
      <c r="I1114" s="1">
        <v>5.0</v>
      </c>
      <c r="J1114" s="7" t="str">
        <f>vlookup(I1114,Cats!$A:$B,2,false)</f>
        <v>B</v>
      </c>
    </row>
    <row r="1115">
      <c r="A1115" s="1">
        <v>138124.0</v>
      </c>
      <c r="B1115" s="1">
        <v>491.0</v>
      </c>
      <c r="C1115" s="1">
        <v>0.0</v>
      </c>
      <c r="D1115" s="1" t="s">
        <v>32</v>
      </c>
      <c r="E1115" s="1">
        <v>44.0</v>
      </c>
      <c r="F1115" s="7" t="str">
        <f>vlookup(E1115,Teams!A:B,2,false)</f>
        <v>University</v>
      </c>
      <c r="G1115" s="1" t="b">
        <v>0</v>
      </c>
      <c r="H1115" s="1" t="b">
        <v>1</v>
      </c>
      <c r="I1115" s="1">
        <v>5.0</v>
      </c>
      <c r="J1115" s="7" t="str">
        <f>vlookup(I1115,Cats!$A:$B,2,false)</f>
        <v>B</v>
      </c>
    </row>
    <row r="1116">
      <c r="A1116" s="1">
        <v>138125.0</v>
      </c>
      <c r="B1116" s="1">
        <v>491.0</v>
      </c>
      <c r="C1116" s="1">
        <v>4.0</v>
      </c>
      <c r="D1116" s="1" t="s">
        <v>191</v>
      </c>
      <c r="E1116" s="1">
        <v>17.0</v>
      </c>
      <c r="F1116" s="7" t="str">
        <f>vlookup(E1116,Teams!A:B,2,false)</f>
        <v>Green Hope</v>
      </c>
      <c r="G1116" s="1" t="b">
        <v>1</v>
      </c>
      <c r="H1116" s="1" t="b">
        <v>0</v>
      </c>
      <c r="I1116" s="1">
        <v>6.0</v>
      </c>
      <c r="J1116" s="7" t="str">
        <f>vlookup(I1116,Cats!$A:$B,2,false)</f>
        <v>P</v>
      </c>
    </row>
    <row r="1117">
      <c r="A1117" s="1">
        <v>138126.0</v>
      </c>
      <c r="B1117" s="1">
        <v>491.0</v>
      </c>
      <c r="C1117" s="1">
        <v>0.0</v>
      </c>
      <c r="D1117" s="1" t="s">
        <v>32</v>
      </c>
      <c r="E1117" s="1">
        <v>44.0</v>
      </c>
      <c r="F1117" s="7" t="str">
        <f>vlookup(E1117,Teams!A:B,2,false)</f>
        <v>University</v>
      </c>
      <c r="G1117" s="1" t="b">
        <v>0</v>
      </c>
      <c r="H1117" s="1" t="b">
        <v>1</v>
      </c>
      <c r="I1117" s="1">
        <v>6.0</v>
      </c>
      <c r="J1117" s="7" t="str">
        <f>vlookup(I1117,Cats!$A:$B,2,false)</f>
        <v>P</v>
      </c>
    </row>
    <row r="1118">
      <c r="A1118" s="1">
        <v>138127.0</v>
      </c>
      <c r="B1118" s="1">
        <v>491.0</v>
      </c>
      <c r="C1118" s="1">
        <v>14.0</v>
      </c>
      <c r="D1118" s="1" t="s">
        <v>193</v>
      </c>
      <c r="E1118" s="1">
        <v>17.0</v>
      </c>
      <c r="F1118" s="7" t="str">
        <f>vlookup(E1118,Teams!A:B,2,false)</f>
        <v>Green Hope</v>
      </c>
      <c r="G1118" s="1" t="b">
        <v>1</v>
      </c>
      <c r="H1118" s="1" t="b">
        <v>0</v>
      </c>
      <c r="I1118" s="1">
        <v>7.0</v>
      </c>
      <c r="J1118" s="7" t="str">
        <f>vlookup(I1118,Cats!$A:$B,2,false)</f>
        <v>X</v>
      </c>
    </row>
    <row r="1119">
      <c r="A1119" s="1">
        <v>138128.0</v>
      </c>
      <c r="B1119" s="1">
        <v>491.0</v>
      </c>
      <c r="C1119" s="1">
        <v>0.0</v>
      </c>
      <c r="D1119" s="1" t="s">
        <v>32</v>
      </c>
      <c r="E1119" s="1">
        <v>44.0</v>
      </c>
      <c r="F1119" s="7" t="str">
        <f>vlookup(E1119,Teams!A:B,2,false)</f>
        <v>University</v>
      </c>
      <c r="G1119" s="1" t="b">
        <v>0</v>
      </c>
      <c r="H1119" s="1" t="b">
        <v>1</v>
      </c>
      <c r="I1119" s="1">
        <v>7.0</v>
      </c>
      <c r="J1119" s="7" t="str">
        <f>vlookup(I1119,Cats!$A:$B,2,false)</f>
        <v>X</v>
      </c>
    </row>
    <row r="1120">
      <c r="A1120" s="1">
        <v>138129.0</v>
      </c>
      <c r="B1120" s="1">
        <v>491.0</v>
      </c>
      <c r="C1120" s="1">
        <v>0.0</v>
      </c>
      <c r="D1120" s="1" t="s">
        <v>32</v>
      </c>
      <c r="E1120" s="1">
        <v>17.0</v>
      </c>
      <c r="F1120" s="7" t="str">
        <f>vlookup(E1120,Teams!A:B,2,false)</f>
        <v>Green Hope</v>
      </c>
      <c r="G1120" s="1" t="b">
        <v>1</v>
      </c>
      <c r="H1120" s="1" t="b">
        <v>1</v>
      </c>
      <c r="I1120" s="1">
        <v>8.0</v>
      </c>
      <c r="J1120" s="7" t="str">
        <f>vlookup(I1120,Cats!$A:$B,2,false)</f>
        <v>M</v>
      </c>
    </row>
    <row r="1121">
      <c r="A1121" s="1">
        <v>138130.0</v>
      </c>
      <c r="B1121" s="1">
        <v>491.0</v>
      </c>
      <c r="C1121" s="1">
        <v>14.0</v>
      </c>
      <c r="D1121" s="1" t="s">
        <v>57</v>
      </c>
      <c r="E1121" s="1">
        <v>44.0</v>
      </c>
      <c r="F1121" s="7" t="str">
        <f>vlookup(E1121,Teams!A:B,2,false)</f>
        <v>University</v>
      </c>
      <c r="G1121" s="1" t="b">
        <v>0</v>
      </c>
      <c r="H1121" s="1" t="b">
        <v>0</v>
      </c>
      <c r="I1121" s="1">
        <v>8.0</v>
      </c>
      <c r="J1121" s="7" t="str">
        <f>vlookup(I1121,Cats!$A:$B,2,false)</f>
        <v>M</v>
      </c>
    </row>
    <row r="1122">
      <c r="A1122" s="1">
        <v>138131.0</v>
      </c>
      <c r="B1122" s="1">
        <v>491.0</v>
      </c>
      <c r="C1122" s="1">
        <v>4.0</v>
      </c>
      <c r="D1122" s="1" t="s">
        <v>191</v>
      </c>
      <c r="E1122" s="1">
        <v>17.0</v>
      </c>
      <c r="F1122" s="7" t="str">
        <f>vlookup(E1122,Teams!A:B,2,false)</f>
        <v>Green Hope</v>
      </c>
      <c r="G1122" s="1" t="b">
        <v>1</v>
      </c>
      <c r="H1122" s="1" t="b">
        <v>0</v>
      </c>
      <c r="I1122" s="1">
        <v>9.0</v>
      </c>
      <c r="J1122" s="7" t="str">
        <f>vlookup(I1122,Cats!$A:$B,2,false)</f>
        <v>C</v>
      </c>
    </row>
    <row r="1123">
      <c r="A1123" s="1">
        <v>138132.0</v>
      </c>
      <c r="B1123" s="1">
        <v>491.0</v>
      </c>
      <c r="C1123" s="1">
        <v>-4.0</v>
      </c>
      <c r="D1123" s="1" t="s">
        <v>194</v>
      </c>
      <c r="E1123" s="1">
        <v>44.0</v>
      </c>
      <c r="F1123" s="7" t="str">
        <f>vlookup(E1123,Teams!A:B,2,false)</f>
        <v>University</v>
      </c>
      <c r="G1123" s="1" t="b">
        <v>0</v>
      </c>
      <c r="H1123" s="1" t="b">
        <v>0</v>
      </c>
      <c r="I1123" s="1">
        <v>9.0</v>
      </c>
      <c r="J1123" s="7" t="str">
        <f>vlookup(I1123,Cats!$A:$B,2,false)</f>
        <v>C</v>
      </c>
    </row>
    <row r="1124">
      <c r="A1124" s="1">
        <v>138133.0</v>
      </c>
      <c r="B1124" s="1">
        <v>491.0</v>
      </c>
      <c r="C1124" s="1">
        <v>14.0</v>
      </c>
      <c r="D1124" s="1" t="s">
        <v>193</v>
      </c>
      <c r="E1124" s="1">
        <v>17.0</v>
      </c>
      <c r="F1124" s="7" t="str">
        <f>vlookup(E1124,Teams!A:B,2,false)</f>
        <v>Green Hope</v>
      </c>
      <c r="G1124" s="1" t="b">
        <v>1</v>
      </c>
      <c r="H1124" s="1" t="b">
        <v>0</v>
      </c>
      <c r="I1124" s="1">
        <v>10.0</v>
      </c>
      <c r="J1124" s="7" t="str">
        <f>vlookup(I1124,Cats!$A:$B,2,false)</f>
        <v>E</v>
      </c>
    </row>
    <row r="1125">
      <c r="A1125" s="1">
        <v>138134.0</v>
      </c>
      <c r="B1125" s="1">
        <v>491.0</v>
      </c>
      <c r="C1125" s="1">
        <v>0.0</v>
      </c>
      <c r="D1125" s="1" t="s">
        <v>32</v>
      </c>
      <c r="E1125" s="1">
        <v>44.0</v>
      </c>
      <c r="F1125" s="7" t="str">
        <f>vlookup(E1125,Teams!A:B,2,false)</f>
        <v>University</v>
      </c>
      <c r="G1125" s="1" t="b">
        <v>0</v>
      </c>
      <c r="H1125" s="1" t="b">
        <v>1</v>
      </c>
      <c r="I1125" s="1">
        <v>10.0</v>
      </c>
      <c r="J1125" s="7" t="str">
        <f>vlookup(I1125,Cats!$A:$B,2,false)</f>
        <v>E</v>
      </c>
    </row>
    <row r="1126">
      <c r="A1126" s="1">
        <v>138135.0</v>
      </c>
      <c r="B1126" s="1">
        <v>491.0</v>
      </c>
      <c r="C1126" s="1">
        <v>0.0</v>
      </c>
      <c r="D1126" s="1" t="s">
        <v>32</v>
      </c>
      <c r="E1126" s="1">
        <v>17.0</v>
      </c>
      <c r="F1126" s="7" t="str">
        <f>vlookup(E1126,Teams!A:B,2,false)</f>
        <v>Green Hope</v>
      </c>
      <c r="G1126" s="1" t="b">
        <v>1</v>
      </c>
      <c r="H1126" s="1" t="b">
        <v>1</v>
      </c>
      <c r="I1126" s="1">
        <v>11.0</v>
      </c>
      <c r="J1126" s="7" t="str">
        <f>vlookup(I1126,Cats!$A:$B,2,false)</f>
        <v>B</v>
      </c>
    </row>
    <row r="1127">
      <c r="A1127" s="1">
        <v>138136.0</v>
      </c>
      <c r="B1127" s="1">
        <v>491.0</v>
      </c>
      <c r="C1127" s="1">
        <v>14.0</v>
      </c>
      <c r="D1127" s="1" t="s">
        <v>57</v>
      </c>
      <c r="E1127" s="1">
        <v>44.0</v>
      </c>
      <c r="F1127" s="7" t="str">
        <f>vlookup(E1127,Teams!A:B,2,false)</f>
        <v>University</v>
      </c>
      <c r="G1127" s="1" t="b">
        <v>0</v>
      </c>
      <c r="H1127" s="1" t="b">
        <v>0</v>
      </c>
      <c r="I1127" s="1">
        <v>11.0</v>
      </c>
      <c r="J1127" s="7" t="str">
        <f>vlookup(I1127,Cats!$A:$B,2,false)</f>
        <v>B</v>
      </c>
    </row>
    <row r="1128">
      <c r="A1128" s="1">
        <v>138137.0</v>
      </c>
      <c r="B1128" s="1">
        <v>491.0</v>
      </c>
      <c r="C1128" s="1">
        <v>-4.0</v>
      </c>
      <c r="D1128" s="1" t="s">
        <v>192</v>
      </c>
      <c r="E1128" s="1">
        <v>17.0</v>
      </c>
      <c r="F1128" s="7" t="str">
        <f>vlookup(E1128,Teams!A:B,2,false)</f>
        <v>Green Hope</v>
      </c>
      <c r="G1128" s="1" t="b">
        <v>1</v>
      </c>
      <c r="H1128" s="1" t="b">
        <v>0</v>
      </c>
      <c r="I1128" s="1">
        <v>12.0</v>
      </c>
      <c r="J1128" s="7" t="str">
        <f>vlookup(I1128,Cats!$A:$B,2,false)</f>
        <v>P</v>
      </c>
    </row>
    <row r="1129">
      <c r="A1129" s="1">
        <v>138138.0</v>
      </c>
      <c r="B1129" s="1">
        <v>491.0</v>
      </c>
      <c r="C1129" s="1">
        <v>14.0</v>
      </c>
      <c r="D1129" s="1" t="s">
        <v>57</v>
      </c>
      <c r="E1129" s="1">
        <v>44.0</v>
      </c>
      <c r="F1129" s="7" t="str">
        <f>vlookup(E1129,Teams!A:B,2,false)</f>
        <v>University</v>
      </c>
      <c r="G1129" s="1" t="b">
        <v>0</v>
      </c>
      <c r="H1129" s="1" t="b">
        <v>0</v>
      </c>
      <c r="I1129" s="1">
        <v>12.0</v>
      </c>
      <c r="J1129" s="7" t="str">
        <f>vlookup(I1129,Cats!$A:$B,2,false)</f>
        <v>P</v>
      </c>
    </row>
    <row r="1130">
      <c r="A1130" s="1">
        <v>138139.0</v>
      </c>
      <c r="B1130" s="1">
        <v>491.0</v>
      </c>
      <c r="C1130" s="1">
        <v>14.0</v>
      </c>
      <c r="D1130" s="1" t="s">
        <v>193</v>
      </c>
      <c r="E1130" s="1">
        <v>17.0</v>
      </c>
      <c r="F1130" s="7" t="str">
        <f>vlookup(E1130,Teams!A:B,2,false)</f>
        <v>Green Hope</v>
      </c>
      <c r="G1130" s="1" t="b">
        <v>1</v>
      </c>
      <c r="H1130" s="1" t="b">
        <v>0</v>
      </c>
      <c r="I1130" s="1">
        <v>13.0</v>
      </c>
      <c r="J1130" s="7" t="str">
        <f>vlookup(I1130,Cats!$A:$B,2,false)</f>
        <v>X</v>
      </c>
    </row>
    <row r="1131">
      <c r="A1131" s="1">
        <v>138140.0</v>
      </c>
      <c r="B1131" s="1">
        <v>491.0</v>
      </c>
      <c r="C1131" s="1">
        <v>0.0</v>
      </c>
      <c r="D1131" s="1" t="s">
        <v>32</v>
      </c>
      <c r="E1131" s="1">
        <v>44.0</v>
      </c>
      <c r="F1131" s="7" t="str">
        <f>vlookup(E1131,Teams!A:B,2,false)</f>
        <v>University</v>
      </c>
      <c r="G1131" s="1" t="b">
        <v>0</v>
      </c>
      <c r="H1131" s="1" t="b">
        <v>1</v>
      </c>
      <c r="I1131" s="1">
        <v>13.0</v>
      </c>
      <c r="J1131" s="7" t="str">
        <f>vlookup(I1131,Cats!$A:$B,2,false)</f>
        <v>X</v>
      </c>
    </row>
    <row r="1132">
      <c r="A1132" s="1">
        <v>138141.0</v>
      </c>
      <c r="B1132" s="1">
        <v>491.0</v>
      </c>
      <c r="C1132" s="1">
        <v>0.0</v>
      </c>
      <c r="D1132" s="1" t="s">
        <v>32</v>
      </c>
      <c r="E1132" s="1">
        <v>17.0</v>
      </c>
      <c r="F1132" s="7" t="str">
        <f>vlookup(E1132,Teams!A:B,2,false)</f>
        <v>Green Hope</v>
      </c>
      <c r="G1132" s="1" t="b">
        <v>1</v>
      </c>
      <c r="H1132" s="1" t="b">
        <v>1</v>
      </c>
      <c r="I1132" s="1">
        <v>14.0</v>
      </c>
      <c r="J1132" s="7" t="str">
        <f>vlookup(I1132,Cats!$A:$B,2,false)</f>
        <v>M</v>
      </c>
    </row>
    <row r="1133">
      <c r="A1133" s="1">
        <v>138142.0</v>
      </c>
      <c r="B1133" s="1">
        <v>491.0</v>
      </c>
      <c r="C1133" s="1">
        <v>14.0</v>
      </c>
      <c r="D1133" s="1" t="s">
        <v>194</v>
      </c>
      <c r="E1133" s="1">
        <v>44.0</v>
      </c>
      <c r="F1133" s="7" t="str">
        <f>vlookup(E1133,Teams!A:B,2,false)</f>
        <v>University</v>
      </c>
      <c r="G1133" s="1" t="b">
        <v>0</v>
      </c>
      <c r="H1133" s="1" t="b">
        <v>0</v>
      </c>
      <c r="I1133" s="1">
        <v>14.0</v>
      </c>
      <c r="J1133" s="7" t="str">
        <f>vlookup(I1133,Cats!$A:$B,2,false)</f>
        <v>M</v>
      </c>
    </row>
    <row r="1134">
      <c r="A1134" s="1">
        <v>138143.0</v>
      </c>
      <c r="B1134" s="1">
        <v>491.0</v>
      </c>
      <c r="C1134" s="1">
        <v>0.0</v>
      </c>
      <c r="D1134" s="1" t="s">
        <v>32</v>
      </c>
      <c r="E1134" s="1">
        <v>17.0</v>
      </c>
      <c r="F1134" s="7" t="str">
        <f>vlookup(E1134,Teams!A:B,2,false)</f>
        <v>Green Hope</v>
      </c>
      <c r="G1134" s="1" t="b">
        <v>1</v>
      </c>
      <c r="H1134" s="1" t="b">
        <v>1</v>
      </c>
      <c r="I1134" s="1">
        <v>15.0</v>
      </c>
      <c r="J1134" s="7" t="str">
        <f>vlookup(I1134,Cats!$A:$B,2,false)</f>
        <v>C</v>
      </c>
    </row>
    <row r="1135">
      <c r="A1135" s="1">
        <v>138144.0</v>
      </c>
      <c r="B1135" s="1">
        <v>491.0</v>
      </c>
      <c r="C1135" s="1">
        <v>14.0</v>
      </c>
      <c r="D1135" s="1" t="s">
        <v>57</v>
      </c>
      <c r="E1135" s="1">
        <v>44.0</v>
      </c>
      <c r="F1135" s="7" t="str">
        <f>vlookup(E1135,Teams!A:B,2,false)</f>
        <v>University</v>
      </c>
      <c r="G1135" s="1" t="b">
        <v>0</v>
      </c>
      <c r="H1135" s="1" t="b">
        <v>0</v>
      </c>
      <c r="I1135" s="1">
        <v>15.0</v>
      </c>
      <c r="J1135" s="7" t="str">
        <f>vlookup(I1135,Cats!$A:$B,2,false)</f>
        <v>C</v>
      </c>
    </row>
    <row r="1136">
      <c r="A1136" s="1">
        <v>138145.0</v>
      </c>
      <c r="B1136" s="1">
        <v>491.0</v>
      </c>
      <c r="C1136" s="1">
        <v>0.0</v>
      </c>
      <c r="D1136" s="1" t="s">
        <v>32</v>
      </c>
      <c r="E1136" s="1">
        <v>17.0</v>
      </c>
      <c r="F1136" s="7" t="str">
        <f>vlookup(E1136,Teams!A:B,2,false)</f>
        <v>Green Hope</v>
      </c>
      <c r="G1136" s="1" t="b">
        <v>1</v>
      </c>
      <c r="H1136" s="1" t="b">
        <v>1</v>
      </c>
      <c r="I1136" s="1">
        <v>16.0</v>
      </c>
      <c r="J1136" s="7" t="str">
        <f>vlookup(I1136,Cats!$A:$B,2,false)</f>
        <v>E</v>
      </c>
    </row>
    <row r="1137">
      <c r="A1137" s="1">
        <v>138146.0</v>
      </c>
      <c r="B1137" s="1">
        <v>491.0</v>
      </c>
      <c r="C1137" s="1">
        <v>4.0</v>
      </c>
      <c r="D1137" s="1" t="s">
        <v>57</v>
      </c>
      <c r="E1137" s="1">
        <v>44.0</v>
      </c>
      <c r="F1137" s="7" t="str">
        <f>vlookup(E1137,Teams!A:B,2,false)</f>
        <v>University</v>
      </c>
      <c r="G1137" s="1" t="b">
        <v>0</v>
      </c>
      <c r="H1137" s="1" t="b">
        <v>0</v>
      </c>
      <c r="I1137" s="1">
        <v>16.0</v>
      </c>
      <c r="J1137" s="7" t="str">
        <f>vlookup(I1137,Cats!$A:$B,2,false)</f>
        <v>E</v>
      </c>
    </row>
    <row r="1138">
      <c r="A1138" s="1">
        <v>138147.0</v>
      </c>
      <c r="B1138" s="1">
        <v>491.0</v>
      </c>
      <c r="C1138" s="1">
        <v>0.0</v>
      </c>
      <c r="D1138" s="1" t="s">
        <v>192</v>
      </c>
      <c r="E1138" s="1">
        <v>17.0</v>
      </c>
      <c r="F1138" s="7" t="str">
        <f>vlookup(E1138,Teams!A:B,2,false)</f>
        <v>Green Hope</v>
      </c>
      <c r="G1138" s="1" t="b">
        <v>1</v>
      </c>
      <c r="H1138" s="1" t="b">
        <v>0</v>
      </c>
      <c r="I1138" s="1">
        <v>17.0</v>
      </c>
      <c r="J1138" s="7" t="str">
        <f>vlookup(I1138,Cats!$A:$B,2,false)</f>
        <v>B</v>
      </c>
    </row>
    <row r="1139">
      <c r="A1139" s="1">
        <v>138148.0</v>
      </c>
      <c r="B1139" s="1">
        <v>491.0</v>
      </c>
      <c r="C1139" s="1">
        <v>0.0</v>
      </c>
      <c r="D1139" s="1" t="s">
        <v>57</v>
      </c>
      <c r="E1139" s="1">
        <v>44.0</v>
      </c>
      <c r="F1139" s="7" t="str">
        <f>vlookup(E1139,Teams!A:B,2,false)</f>
        <v>University</v>
      </c>
      <c r="G1139" s="1" t="b">
        <v>0</v>
      </c>
      <c r="H1139" s="1" t="b">
        <v>0</v>
      </c>
      <c r="I1139" s="1">
        <v>17.0</v>
      </c>
      <c r="J1139" s="7" t="str">
        <f>vlookup(I1139,Cats!$A:$B,2,false)</f>
        <v>B</v>
      </c>
    </row>
    <row r="1140">
      <c r="A1140" s="1">
        <v>138149.0</v>
      </c>
      <c r="B1140" s="1">
        <v>491.0</v>
      </c>
      <c r="C1140" s="1">
        <v>0.0</v>
      </c>
      <c r="D1140" s="1" t="s">
        <v>193</v>
      </c>
      <c r="E1140" s="1">
        <v>17.0</v>
      </c>
      <c r="F1140" s="7" t="str">
        <f>vlookup(E1140,Teams!A:B,2,false)</f>
        <v>Green Hope</v>
      </c>
      <c r="G1140" s="1" t="b">
        <v>1</v>
      </c>
      <c r="H1140" s="1" t="b">
        <v>0</v>
      </c>
      <c r="I1140" s="1">
        <v>18.0</v>
      </c>
      <c r="J1140" s="7" t="str">
        <f>vlookup(I1140,Cats!$A:$B,2,false)</f>
        <v>P</v>
      </c>
    </row>
    <row r="1141">
      <c r="A1141" s="1">
        <v>138150.0</v>
      </c>
      <c r="B1141" s="1">
        <v>491.0</v>
      </c>
      <c r="C1141" s="1">
        <v>0.0</v>
      </c>
      <c r="D1141" s="1" t="s">
        <v>57</v>
      </c>
      <c r="E1141" s="1">
        <v>44.0</v>
      </c>
      <c r="F1141" s="7" t="str">
        <f>vlookup(E1141,Teams!A:B,2,false)</f>
        <v>University</v>
      </c>
      <c r="G1141" s="1" t="b">
        <v>0</v>
      </c>
      <c r="H1141" s="1" t="b">
        <v>0</v>
      </c>
      <c r="I1141" s="1">
        <v>18.0</v>
      </c>
      <c r="J1141" s="7" t="str">
        <f>vlookup(I1141,Cats!$A:$B,2,false)</f>
        <v>P</v>
      </c>
    </row>
    <row r="1142">
      <c r="A1142" s="1">
        <v>138151.0</v>
      </c>
      <c r="B1142" s="1">
        <v>491.0</v>
      </c>
      <c r="C1142" s="1">
        <v>0.0</v>
      </c>
      <c r="D1142" s="1" t="s">
        <v>32</v>
      </c>
      <c r="E1142" s="1">
        <v>17.0</v>
      </c>
      <c r="F1142" s="7" t="str">
        <f>vlookup(E1142,Teams!A:B,2,false)</f>
        <v>Green Hope</v>
      </c>
      <c r="G1142" s="1" t="b">
        <v>1</v>
      </c>
      <c r="H1142" s="1" t="b">
        <v>1</v>
      </c>
      <c r="I1142" s="1">
        <v>19.0</v>
      </c>
      <c r="J1142" s="7" t="str">
        <f>vlookup(I1142,Cats!$A:$B,2,false)</f>
        <v>X</v>
      </c>
    </row>
    <row r="1143">
      <c r="A1143" s="1">
        <v>138152.0</v>
      </c>
      <c r="B1143" s="1">
        <v>491.0</v>
      </c>
      <c r="C1143" s="1">
        <v>14.0</v>
      </c>
      <c r="D1143" s="1" t="s">
        <v>194</v>
      </c>
      <c r="E1143" s="1">
        <v>44.0</v>
      </c>
      <c r="F1143" s="7" t="str">
        <f>vlookup(E1143,Teams!A:B,2,false)</f>
        <v>University</v>
      </c>
      <c r="G1143" s="1" t="b">
        <v>0</v>
      </c>
      <c r="H1143" s="1" t="b">
        <v>0</v>
      </c>
      <c r="I1143" s="1">
        <v>19.0</v>
      </c>
      <c r="J1143" s="7" t="str">
        <f>vlookup(I1143,Cats!$A:$B,2,false)</f>
        <v>X</v>
      </c>
    </row>
    <row r="1144">
      <c r="A1144" s="1">
        <v>138153.0</v>
      </c>
      <c r="B1144" s="1">
        <v>491.0</v>
      </c>
      <c r="C1144" s="1">
        <v>0.0</v>
      </c>
      <c r="D1144" s="1" t="s">
        <v>32</v>
      </c>
      <c r="E1144" s="1">
        <v>17.0</v>
      </c>
      <c r="F1144" s="7" t="str">
        <f>vlookup(E1144,Teams!A:B,2,false)</f>
        <v>Green Hope</v>
      </c>
      <c r="G1144" s="1" t="b">
        <v>1</v>
      </c>
      <c r="H1144" s="1" t="b">
        <v>1</v>
      </c>
      <c r="I1144" s="1">
        <v>20.0</v>
      </c>
      <c r="J1144" s="7" t="str">
        <f>vlookup(I1144,Cats!$A:$B,2,false)</f>
        <v>M</v>
      </c>
    </row>
    <row r="1145">
      <c r="A1145" s="1">
        <v>138154.0</v>
      </c>
      <c r="B1145" s="1">
        <v>491.0</v>
      </c>
      <c r="C1145" s="1">
        <v>14.0</v>
      </c>
      <c r="D1145" s="1" t="s">
        <v>57</v>
      </c>
      <c r="E1145" s="1">
        <v>44.0</v>
      </c>
      <c r="F1145" s="7" t="str">
        <f>vlookup(E1145,Teams!A:B,2,false)</f>
        <v>University</v>
      </c>
      <c r="G1145" s="1" t="b">
        <v>0</v>
      </c>
      <c r="H1145" s="1" t="b">
        <v>0</v>
      </c>
      <c r="I1145" s="1">
        <v>20.0</v>
      </c>
      <c r="J1145" s="7" t="str">
        <f>vlookup(I1145,Cats!$A:$B,2,false)</f>
        <v>M</v>
      </c>
    </row>
    <row r="1146">
      <c r="A1146" s="1">
        <v>138155.0</v>
      </c>
      <c r="B1146" s="1">
        <v>491.0</v>
      </c>
      <c r="C1146" s="1">
        <v>0.0</v>
      </c>
      <c r="D1146" s="1" t="s">
        <v>32</v>
      </c>
      <c r="E1146" s="1">
        <v>17.0</v>
      </c>
      <c r="F1146" s="7" t="str">
        <f>vlookup(E1146,Teams!A:B,2,false)</f>
        <v>Green Hope</v>
      </c>
      <c r="G1146" s="1" t="b">
        <v>1</v>
      </c>
      <c r="H1146" s="1" t="b">
        <v>1</v>
      </c>
      <c r="I1146" s="1">
        <v>21.0</v>
      </c>
      <c r="J1146" s="7" t="str">
        <f>vlookup(I1146,Cats!$A:$B,2,false)</f>
        <v>C</v>
      </c>
    </row>
    <row r="1147">
      <c r="A1147" s="1">
        <v>138156.0</v>
      </c>
      <c r="B1147" s="1">
        <v>491.0</v>
      </c>
      <c r="C1147" s="1">
        <v>4.0</v>
      </c>
      <c r="D1147" s="1" t="s">
        <v>57</v>
      </c>
      <c r="E1147" s="1">
        <v>44.0</v>
      </c>
      <c r="F1147" s="7" t="str">
        <f>vlookup(E1147,Teams!A:B,2,false)</f>
        <v>University</v>
      </c>
      <c r="G1147" s="1" t="b">
        <v>0</v>
      </c>
      <c r="H1147" s="1" t="b">
        <v>0</v>
      </c>
      <c r="I1147" s="1">
        <v>21.0</v>
      </c>
      <c r="J1147" s="7" t="str">
        <f>vlookup(I1147,Cats!$A:$B,2,false)</f>
        <v>C</v>
      </c>
    </row>
    <row r="1148">
      <c r="A1148" s="1">
        <v>138157.0</v>
      </c>
      <c r="B1148" s="1">
        <v>491.0</v>
      </c>
      <c r="C1148" s="1">
        <v>0.0</v>
      </c>
      <c r="D1148" s="1" t="s">
        <v>191</v>
      </c>
      <c r="E1148" s="1">
        <v>17.0</v>
      </c>
      <c r="F1148" s="7" t="str">
        <f>vlookup(E1148,Teams!A:B,2,false)</f>
        <v>Green Hope</v>
      </c>
      <c r="G1148" s="1" t="b">
        <v>1</v>
      </c>
      <c r="H1148" s="1" t="b">
        <v>0</v>
      </c>
      <c r="I1148" s="1">
        <v>22.0</v>
      </c>
      <c r="J1148" s="7" t="str">
        <f>vlookup(I1148,Cats!$A:$B,2,false)</f>
        <v>E</v>
      </c>
    </row>
    <row r="1149">
      <c r="A1149" s="1">
        <v>138158.0</v>
      </c>
      <c r="B1149" s="1">
        <v>491.0</v>
      </c>
      <c r="C1149" s="1">
        <v>0.0</v>
      </c>
      <c r="D1149" s="1" t="s">
        <v>57</v>
      </c>
      <c r="E1149" s="1">
        <v>44.0</v>
      </c>
      <c r="F1149" s="7" t="str">
        <f>vlookup(E1149,Teams!A:B,2,false)</f>
        <v>University</v>
      </c>
      <c r="G1149" s="1" t="b">
        <v>0</v>
      </c>
      <c r="H1149" s="1" t="b">
        <v>0</v>
      </c>
      <c r="I1149" s="1">
        <v>22.0</v>
      </c>
      <c r="J1149" s="7" t="str">
        <f>vlookup(I1149,Cats!$A:$B,2,false)</f>
        <v>E</v>
      </c>
    </row>
    <row r="1150">
      <c r="A1150" s="1">
        <v>138159.0</v>
      </c>
      <c r="B1150" s="1">
        <v>491.0</v>
      </c>
      <c r="C1150" s="1">
        <v>4.0</v>
      </c>
      <c r="D1150" s="1" t="s">
        <v>191</v>
      </c>
      <c r="E1150" s="1">
        <v>17.0</v>
      </c>
      <c r="F1150" s="7" t="str">
        <f>vlookup(E1150,Teams!A:B,2,false)</f>
        <v>Green Hope</v>
      </c>
      <c r="G1150" s="1" t="b">
        <v>1</v>
      </c>
      <c r="H1150" s="1" t="b">
        <v>0</v>
      </c>
      <c r="I1150" s="1">
        <v>23.0</v>
      </c>
      <c r="J1150" s="7" t="str">
        <f>vlookup(I1150,Cats!$A:$B,2,false)</f>
        <v>B</v>
      </c>
    </row>
    <row r="1151">
      <c r="A1151" s="1">
        <v>138160.0</v>
      </c>
      <c r="B1151" s="1">
        <v>491.0</v>
      </c>
      <c r="C1151" s="1">
        <v>0.0</v>
      </c>
      <c r="D1151" s="1" t="s">
        <v>32</v>
      </c>
      <c r="E1151" s="1">
        <v>44.0</v>
      </c>
      <c r="F1151" s="7" t="str">
        <f>vlookup(E1151,Teams!A:B,2,false)</f>
        <v>University</v>
      </c>
      <c r="G1151" s="1" t="b">
        <v>0</v>
      </c>
      <c r="H1151" s="1" t="b">
        <v>1</v>
      </c>
      <c r="I1151" s="1">
        <v>23.0</v>
      </c>
      <c r="J1151" s="7" t="str">
        <f>vlookup(I1151,Cats!$A:$B,2,false)</f>
        <v>B</v>
      </c>
    </row>
    <row r="1152">
      <c r="A1152" s="1">
        <v>138161.0</v>
      </c>
      <c r="B1152" s="1">
        <v>491.0</v>
      </c>
      <c r="C1152" s="1">
        <v>4.0</v>
      </c>
      <c r="D1152" s="1" t="s">
        <v>191</v>
      </c>
      <c r="E1152" s="1">
        <v>17.0</v>
      </c>
      <c r="F1152" s="7" t="str">
        <f>vlookup(E1152,Teams!A:B,2,false)</f>
        <v>Green Hope</v>
      </c>
      <c r="G1152" s="1" t="b">
        <v>1</v>
      </c>
      <c r="H1152" s="1" t="b">
        <v>0</v>
      </c>
      <c r="I1152" s="1">
        <v>24.0</v>
      </c>
      <c r="J1152" s="7" t="str">
        <f>vlookup(I1152,Cats!$A:$B,2,false)</f>
        <v>P</v>
      </c>
    </row>
    <row r="1153">
      <c r="A1153" s="1">
        <v>138162.0</v>
      </c>
      <c r="B1153" s="1">
        <v>491.0</v>
      </c>
      <c r="C1153" s="1">
        <v>0.0</v>
      </c>
      <c r="D1153" s="1" t="s">
        <v>32</v>
      </c>
      <c r="E1153" s="1">
        <v>44.0</v>
      </c>
      <c r="F1153" s="7" t="str">
        <f>vlookup(E1153,Teams!A:B,2,false)</f>
        <v>University</v>
      </c>
      <c r="G1153" s="1" t="b">
        <v>0</v>
      </c>
      <c r="H1153" s="1" t="b">
        <v>1</v>
      </c>
      <c r="I1153" s="1">
        <v>24.0</v>
      </c>
      <c r="J1153" s="7" t="str">
        <f>vlookup(I1153,Cats!$A:$B,2,false)</f>
        <v>P</v>
      </c>
    </row>
    <row r="1154">
      <c r="A1154" s="1">
        <v>138163.0</v>
      </c>
      <c r="B1154" s="1">
        <v>492.0</v>
      </c>
      <c r="C1154" s="1">
        <v>14.0</v>
      </c>
      <c r="D1154" s="1" t="s">
        <v>54</v>
      </c>
      <c r="E1154" s="1">
        <v>16.0</v>
      </c>
      <c r="F1154" s="7" t="str">
        <f>vlookup(E1154,Teams!A:B,2,false)</f>
        <v>Enloe B</v>
      </c>
      <c r="G1154" s="1" t="b">
        <v>1</v>
      </c>
      <c r="H1154" s="1" t="b">
        <v>0</v>
      </c>
      <c r="I1154" s="1">
        <v>1.0</v>
      </c>
      <c r="J1154" s="7" t="str">
        <f>vlookup(I1154,Cats!$A:$B,2,false)</f>
        <v>X</v>
      </c>
    </row>
    <row r="1155">
      <c r="A1155" s="1">
        <v>138164.0</v>
      </c>
      <c r="B1155" s="1">
        <v>492.0</v>
      </c>
      <c r="C1155" s="1">
        <v>0.0</v>
      </c>
      <c r="D1155" s="1" t="s">
        <v>32</v>
      </c>
      <c r="E1155" s="1">
        <v>36.0</v>
      </c>
      <c r="F1155" s="7" t="str">
        <f>vlookup(E1155,Teams!A:B,2,false)</f>
        <v>PRISMS</v>
      </c>
      <c r="G1155" s="1" t="b">
        <v>0</v>
      </c>
      <c r="H1155" s="1" t="b">
        <v>1</v>
      </c>
      <c r="I1155" s="1">
        <v>1.0</v>
      </c>
      <c r="J1155" s="7" t="str">
        <f>vlookup(I1155,Cats!$A:$B,2,false)</f>
        <v>X</v>
      </c>
    </row>
    <row r="1156">
      <c r="A1156" s="1">
        <v>138165.0</v>
      </c>
      <c r="B1156" s="1">
        <v>492.0</v>
      </c>
      <c r="C1156" s="1">
        <v>0.0</v>
      </c>
      <c r="D1156" s="1" t="s">
        <v>32</v>
      </c>
      <c r="E1156" s="1">
        <v>16.0</v>
      </c>
      <c r="F1156" s="7" t="str">
        <f>vlookup(E1156,Teams!A:B,2,false)</f>
        <v>Enloe B</v>
      </c>
      <c r="G1156" s="1" t="b">
        <v>1</v>
      </c>
      <c r="H1156" s="1" t="b">
        <v>1</v>
      </c>
      <c r="I1156" s="1">
        <v>2.0</v>
      </c>
      <c r="J1156" s="7" t="str">
        <f>vlookup(I1156,Cats!$A:$B,2,false)</f>
        <v>M</v>
      </c>
    </row>
    <row r="1157">
      <c r="A1157" s="1">
        <v>138166.0</v>
      </c>
      <c r="B1157" s="1">
        <v>492.0</v>
      </c>
      <c r="C1157" s="1">
        <v>14.0</v>
      </c>
      <c r="D1157" s="1" t="s">
        <v>195</v>
      </c>
      <c r="E1157" s="1">
        <v>36.0</v>
      </c>
      <c r="F1157" s="7" t="str">
        <f>vlookup(E1157,Teams!A:B,2,false)</f>
        <v>PRISMS</v>
      </c>
      <c r="G1157" s="1" t="b">
        <v>0</v>
      </c>
      <c r="H1157" s="1" t="b">
        <v>0</v>
      </c>
      <c r="I1157" s="1">
        <v>2.0</v>
      </c>
      <c r="J1157" s="7" t="str">
        <f>vlookup(I1157,Cats!$A:$B,2,false)</f>
        <v>M</v>
      </c>
    </row>
    <row r="1158">
      <c r="A1158" s="1">
        <v>138167.0</v>
      </c>
      <c r="B1158" s="1">
        <v>492.0</v>
      </c>
      <c r="C1158" s="1">
        <v>4.0</v>
      </c>
      <c r="D1158" s="1" t="s">
        <v>54</v>
      </c>
      <c r="E1158" s="1">
        <v>16.0</v>
      </c>
      <c r="F1158" s="7" t="str">
        <f>vlookup(E1158,Teams!A:B,2,false)</f>
        <v>Enloe B</v>
      </c>
      <c r="G1158" s="1" t="b">
        <v>1</v>
      </c>
      <c r="H1158" s="1" t="b">
        <v>0</v>
      </c>
      <c r="I1158" s="1">
        <v>3.0</v>
      </c>
      <c r="J1158" s="7" t="str">
        <f>vlookup(I1158,Cats!$A:$B,2,false)</f>
        <v>C</v>
      </c>
    </row>
    <row r="1159">
      <c r="A1159" s="1">
        <v>138168.0</v>
      </c>
      <c r="B1159" s="1">
        <v>492.0</v>
      </c>
      <c r="C1159" s="1">
        <v>0.0</v>
      </c>
      <c r="D1159" s="1" t="s">
        <v>32</v>
      </c>
      <c r="E1159" s="1">
        <v>36.0</v>
      </c>
      <c r="F1159" s="7" t="str">
        <f>vlookup(E1159,Teams!A:B,2,false)</f>
        <v>PRISMS</v>
      </c>
      <c r="G1159" s="1" t="b">
        <v>0</v>
      </c>
      <c r="H1159" s="1" t="b">
        <v>1</v>
      </c>
      <c r="I1159" s="1">
        <v>3.0</v>
      </c>
      <c r="J1159" s="7" t="str">
        <f>vlookup(I1159,Cats!$A:$B,2,false)</f>
        <v>C</v>
      </c>
    </row>
    <row r="1160">
      <c r="A1160" s="1">
        <v>138169.0</v>
      </c>
      <c r="B1160" s="1">
        <v>492.0</v>
      </c>
      <c r="C1160" s="1">
        <v>4.0</v>
      </c>
      <c r="D1160" s="1" t="s">
        <v>56</v>
      </c>
      <c r="E1160" s="1">
        <v>16.0</v>
      </c>
      <c r="F1160" s="7" t="str">
        <f>vlookup(E1160,Teams!A:B,2,false)</f>
        <v>Enloe B</v>
      </c>
      <c r="G1160" s="1" t="b">
        <v>1</v>
      </c>
      <c r="H1160" s="1" t="b">
        <v>0</v>
      </c>
      <c r="I1160" s="1">
        <v>4.0</v>
      </c>
      <c r="J1160" s="7" t="str">
        <f>vlookup(I1160,Cats!$A:$B,2,false)</f>
        <v>E</v>
      </c>
    </row>
    <row r="1161">
      <c r="A1161" s="1">
        <v>138170.0</v>
      </c>
      <c r="B1161" s="1">
        <v>492.0</v>
      </c>
      <c r="C1161" s="1">
        <v>0.0</v>
      </c>
      <c r="D1161" s="1" t="s">
        <v>32</v>
      </c>
      <c r="E1161" s="1">
        <v>36.0</v>
      </c>
      <c r="F1161" s="7" t="str">
        <f>vlookup(E1161,Teams!A:B,2,false)</f>
        <v>PRISMS</v>
      </c>
      <c r="G1161" s="1" t="b">
        <v>0</v>
      </c>
      <c r="H1161" s="1" t="b">
        <v>1</v>
      </c>
      <c r="I1161" s="1">
        <v>4.0</v>
      </c>
      <c r="J1161" s="7" t="str">
        <f>vlookup(I1161,Cats!$A:$B,2,false)</f>
        <v>E</v>
      </c>
    </row>
    <row r="1162">
      <c r="A1162" s="1">
        <v>138171.0</v>
      </c>
      <c r="B1162" s="1">
        <v>492.0</v>
      </c>
      <c r="C1162" s="1">
        <v>-4.0</v>
      </c>
      <c r="D1162" s="1" t="s">
        <v>58</v>
      </c>
      <c r="E1162" s="1">
        <v>16.0</v>
      </c>
      <c r="F1162" s="7" t="str">
        <f>vlookup(E1162,Teams!A:B,2,false)</f>
        <v>Enloe B</v>
      </c>
      <c r="G1162" s="1" t="b">
        <v>1</v>
      </c>
      <c r="H1162" s="1" t="b">
        <v>0</v>
      </c>
      <c r="I1162" s="1">
        <v>5.0</v>
      </c>
      <c r="J1162" s="7" t="str">
        <f>vlookup(I1162,Cats!$A:$B,2,false)</f>
        <v>B</v>
      </c>
    </row>
    <row r="1163">
      <c r="A1163" s="1">
        <v>138172.0</v>
      </c>
      <c r="B1163" s="1">
        <v>492.0</v>
      </c>
      <c r="C1163" s="1">
        <v>0.0</v>
      </c>
      <c r="D1163" s="1" t="s">
        <v>94</v>
      </c>
      <c r="E1163" s="1">
        <v>36.0</v>
      </c>
      <c r="F1163" s="7" t="str">
        <f>vlookup(E1163,Teams!A:B,2,false)</f>
        <v>PRISMS</v>
      </c>
      <c r="G1163" s="1" t="b">
        <v>0</v>
      </c>
      <c r="H1163" s="1" t="b">
        <v>0</v>
      </c>
      <c r="I1163" s="1">
        <v>5.0</v>
      </c>
      <c r="J1163" s="7" t="str">
        <f>vlookup(I1163,Cats!$A:$B,2,false)</f>
        <v>B</v>
      </c>
    </row>
    <row r="1164">
      <c r="A1164" s="1">
        <v>138173.0</v>
      </c>
      <c r="B1164" s="1">
        <v>492.0</v>
      </c>
      <c r="C1164" s="1">
        <v>4.0</v>
      </c>
      <c r="D1164" s="1" t="s">
        <v>54</v>
      </c>
      <c r="E1164" s="1">
        <v>16.0</v>
      </c>
      <c r="F1164" s="7" t="str">
        <f>vlookup(E1164,Teams!A:B,2,false)</f>
        <v>Enloe B</v>
      </c>
      <c r="G1164" s="1" t="b">
        <v>1</v>
      </c>
      <c r="H1164" s="1" t="b">
        <v>0</v>
      </c>
      <c r="I1164" s="1">
        <v>6.0</v>
      </c>
      <c r="J1164" s="7" t="str">
        <f>vlookup(I1164,Cats!$A:$B,2,false)</f>
        <v>P</v>
      </c>
    </row>
    <row r="1165">
      <c r="A1165" s="1">
        <v>138174.0</v>
      </c>
      <c r="B1165" s="1">
        <v>492.0</v>
      </c>
      <c r="C1165" s="1">
        <v>0.0</v>
      </c>
      <c r="D1165" s="1" t="s">
        <v>32</v>
      </c>
      <c r="E1165" s="1">
        <v>36.0</v>
      </c>
      <c r="F1165" s="7" t="str">
        <f>vlookup(E1165,Teams!A:B,2,false)</f>
        <v>PRISMS</v>
      </c>
      <c r="G1165" s="1" t="b">
        <v>0</v>
      </c>
      <c r="H1165" s="1" t="b">
        <v>1</v>
      </c>
      <c r="I1165" s="1">
        <v>6.0</v>
      </c>
      <c r="J1165" s="7" t="str">
        <f>vlookup(I1165,Cats!$A:$B,2,false)</f>
        <v>P</v>
      </c>
    </row>
    <row r="1166">
      <c r="A1166" s="1">
        <v>138175.0</v>
      </c>
      <c r="B1166" s="1">
        <v>492.0</v>
      </c>
      <c r="C1166" s="1">
        <v>14.0</v>
      </c>
      <c r="D1166" s="1" t="s">
        <v>54</v>
      </c>
      <c r="E1166" s="1">
        <v>16.0</v>
      </c>
      <c r="F1166" s="7" t="str">
        <f>vlookup(E1166,Teams!A:B,2,false)</f>
        <v>Enloe B</v>
      </c>
      <c r="G1166" s="1" t="b">
        <v>1</v>
      </c>
      <c r="H1166" s="1" t="b">
        <v>0</v>
      </c>
      <c r="I1166" s="1">
        <v>7.0</v>
      </c>
      <c r="J1166" s="7" t="str">
        <f>vlookup(I1166,Cats!$A:$B,2,false)</f>
        <v>X</v>
      </c>
    </row>
    <row r="1167">
      <c r="A1167" s="1">
        <v>138176.0</v>
      </c>
      <c r="B1167" s="1">
        <v>492.0</v>
      </c>
      <c r="C1167" s="1">
        <v>0.0</v>
      </c>
      <c r="D1167" s="1" t="s">
        <v>32</v>
      </c>
      <c r="E1167" s="1">
        <v>36.0</v>
      </c>
      <c r="F1167" s="7" t="str">
        <f>vlookup(E1167,Teams!A:B,2,false)</f>
        <v>PRISMS</v>
      </c>
      <c r="G1167" s="1" t="b">
        <v>0</v>
      </c>
      <c r="H1167" s="1" t="b">
        <v>1</v>
      </c>
      <c r="I1167" s="1">
        <v>7.0</v>
      </c>
      <c r="J1167" s="7" t="str">
        <f>vlookup(I1167,Cats!$A:$B,2,false)</f>
        <v>X</v>
      </c>
    </row>
    <row r="1168">
      <c r="A1168" s="1">
        <v>138177.0</v>
      </c>
      <c r="B1168" s="1">
        <v>492.0</v>
      </c>
      <c r="C1168" s="1">
        <v>0.0</v>
      </c>
      <c r="D1168" s="1" t="s">
        <v>54</v>
      </c>
      <c r="E1168" s="1">
        <v>16.0</v>
      </c>
      <c r="F1168" s="7" t="str">
        <f>vlookup(E1168,Teams!A:B,2,false)</f>
        <v>Enloe B</v>
      </c>
      <c r="G1168" s="1" t="b">
        <v>1</v>
      </c>
      <c r="H1168" s="1" t="b">
        <v>0</v>
      </c>
      <c r="I1168" s="1">
        <v>8.0</v>
      </c>
      <c r="J1168" s="7" t="str">
        <f>vlookup(I1168,Cats!$A:$B,2,false)</f>
        <v>M</v>
      </c>
    </row>
    <row r="1169">
      <c r="A1169" s="1">
        <v>138178.0</v>
      </c>
      <c r="B1169" s="1">
        <v>492.0</v>
      </c>
      <c r="C1169" s="1">
        <v>0.0</v>
      </c>
      <c r="D1169" s="1" t="s">
        <v>32</v>
      </c>
      <c r="E1169" s="1">
        <v>36.0</v>
      </c>
      <c r="F1169" s="7" t="str">
        <f>vlookup(E1169,Teams!A:B,2,false)</f>
        <v>PRISMS</v>
      </c>
      <c r="G1169" s="1" t="b">
        <v>0</v>
      </c>
      <c r="H1169" s="1" t="b">
        <v>1</v>
      </c>
      <c r="I1169" s="1">
        <v>8.0</v>
      </c>
      <c r="J1169" s="7" t="str">
        <f>vlookup(I1169,Cats!$A:$B,2,false)</f>
        <v>M</v>
      </c>
    </row>
    <row r="1170">
      <c r="A1170" s="1">
        <v>138179.0</v>
      </c>
      <c r="B1170" s="1">
        <v>492.0</v>
      </c>
      <c r="C1170" s="1">
        <v>0.0</v>
      </c>
      <c r="D1170" s="1" t="s">
        <v>32</v>
      </c>
      <c r="E1170" s="1">
        <v>16.0</v>
      </c>
      <c r="F1170" s="7" t="str">
        <f>vlookup(E1170,Teams!A:B,2,false)</f>
        <v>Enloe B</v>
      </c>
      <c r="G1170" s="1" t="b">
        <v>1</v>
      </c>
      <c r="H1170" s="1" t="b">
        <v>1</v>
      </c>
      <c r="I1170" s="1">
        <v>9.0</v>
      </c>
      <c r="J1170" s="7" t="str">
        <f>vlookup(I1170,Cats!$A:$B,2,false)</f>
        <v>C</v>
      </c>
    </row>
    <row r="1171">
      <c r="A1171" s="1">
        <v>138180.0</v>
      </c>
      <c r="B1171" s="1">
        <v>492.0</v>
      </c>
      <c r="C1171" s="1">
        <v>4.0</v>
      </c>
      <c r="D1171" s="1" t="s">
        <v>94</v>
      </c>
      <c r="E1171" s="1">
        <v>36.0</v>
      </c>
      <c r="F1171" s="7" t="str">
        <f>vlookup(E1171,Teams!A:B,2,false)</f>
        <v>PRISMS</v>
      </c>
      <c r="G1171" s="1" t="b">
        <v>0</v>
      </c>
      <c r="H1171" s="1" t="b">
        <v>0</v>
      </c>
      <c r="I1171" s="1">
        <v>9.0</v>
      </c>
      <c r="J1171" s="7" t="str">
        <f>vlookup(I1171,Cats!$A:$B,2,false)</f>
        <v>C</v>
      </c>
    </row>
    <row r="1172">
      <c r="A1172" s="1">
        <v>138181.0</v>
      </c>
      <c r="B1172" s="1">
        <v>492.0</v>
      </c>
      <c r="C1172" s="1">
        <v>14.0</v>
      </c>
      <c r="D1172" s="1" t="s">
        <v>196</v>
      </c>
      <c r="E1172" s="1">
        <v>16.0</v>
      </c>
      <c r="F1172" s="7" t="str">
        <f>vlookup(E1172,Teams!A:B,2,false)</f>
        <v>Enloe B</v>
      </c>
      <c r="G1172" s="1" t="b">
        <v>1</v>
      </c>
      <c r="H1172" s="1" t="b">
        <v>0</v>
      </c>
      <c r="I1172" s="1">
        <v>10.0</v>
      </c>
      <c r="J1172" s="7" t="str">
        <f>vlookup(I1172,Cats!$A:$B,2,false)</f>
        <v>E</v>
      </c>
    </row>
    <row r="1173">
      <c r="A1173" s="1">
        <v>138182.0</v>
      </c>
      <c r="B1173" s="1">
        <v>492.0</v>
      </c>
      <c r="C1173" s="1">
        <v>0.0</v>
      </c>
      <c r="D1173" s="1" t="s">
        <v>93</v>
      </c>
      <c r="E1173" s="1">
        <v>36.0</v>
      </c>
      <c r="F1173" s="7" t="str">
        <f>vlookup(E1173,Teams!A:B,2,false)</f>
        <v>PRISMS</v>
      </c>
      <c r="G1173" s="1" t="b">
        <v>0</v>
      </c>
      <c r="H1173" s="1" t="b">
        <v>0</v>
      </c>
      <c r="I1173" s="1">
        <v>10.0</v>
      </c>
      <c r="J1173" s="7" t="str">
        <f>vlookup(I1173,Cats!$A:$B,2,false)</f>
        <v>E</v>
      </c>
    </row>
    <row r="1174">
      <c r="A1174" s="1">
        <v>138183.0</v>
      </c>
      <c r="B1174" s="1">
        <v>492.0</v>
      </c>
      <c r="C1174" s="1">
        <v>0.0</v>
      </c>
      <c r="D1174" s="1" t="s">
        <v>58</v>
      </c>
      <c r="E1174" s="1">
        <v>16.0</v>
      </c>
      <c r="F1174" s="7" t="str">
        <f>vlookup(E1174,Teams!A:B,2,false)</f>
        <v>Enloe B</v>
      </c>
      <c r="G1174" s="1" t="b">
        <v>1</v>
      </c>
      <c r="H1174" s="1" t="b">
        <v>0</v>
      </c>
      <c r="I1174" s="1">
        <v>11.0</v>
      </c>
      <c r="J1174" s="7" t="str">
        <f>vlookup(I1174,Cats!$A:$B,2,false)</f>
        <v>B</v>
      </c>
    </row>
    <row r="1175">
      <c r="A1175" s="1">
        <v>138184.0</v>
      </c>
      <c r="B1175" s="1">
        <v>492.0</v>
      </c>
      <c r="C1175" s="1">
        <v>0.0</v>
      </c>
      <c r="D1175" s="1" t="s">
        <v>32</v>
      </c>
      <c r="E1175" s="1">
        <v>36.0</v>
      </c>
      <c r="F1175" s="7" t="str">
        <f>vlookup(E1175,Teams!A:B,2,false)</f>
        <v>PRISMS</v>
      </c>
      <c r="G1175" s="1" t="b">
        <v>0</v>
      </c>
      <c r="H1175" s="1" t="b">
        <v>1</v>
      </c>
      <c r="I1175" s="1">
        <v>11.0</v>
      </c>
      <c r="J1175" s="7" t="str">
        <f>vlookup(I1175,Cats!$A:$B,2,false)</f>
        <v>B</v>
      </c>
    </row>
    <row r="1176">
      <c r="A1176" s="1">
        <v>138185.0</v>
      </c>
      <c r="B1176" s="1">
        <v>492.0</v>
      </c>
      <c r="C1176" s="1">
        <v>0.0</v>
      </c>
      <c r="D1176" s="1" t="s">
        <v>32</v>
      </c>
      <c r="E1176" s="1">
        <v>16.0</v>
      </c>
      <c r="F1176" s="7" t="str">
        <f>vlookup(E1176,Teams!A:B,2,false)</f>
        <v>Enloe B</v>
      </c>
      <c r="G1176" s="1" t="b">
        <v>1</v>
      </c>
      <c r="H1176" s="1" t="b">
        <v>1</v>
      </c>
      <c r="I1176" s="1">
        <v>12.0</v>
      </c>
      <c r="J1176" s="7" t="str">
        <f>vlookup(I1176,Cats!$A:$B,2,false)</f>
        <v>P</v>
      </c>
    </row>
    <row r="1177">
      <c r="A1177" s="1">
        <v>138186.0</v>
      </c>
      <c r="B1177" s="1">
        <v>492.0</v>
      </c>
      <c r="C1177" s="1">
        <v>14.0</v>
      </c>
      <c r="D1177" s="1" t="s">
        <v>93</v>
      </c>
      <c r="E1177" s="1">
        <v>36.0</v>
      </c>
      <c r="F1177" s="7" t="str">
        <f>vlookup(E1177,Teams!A:B,2,false)</f>
        <v>PRISMS</v>
      </c>
      <c r="G1177" s="1" t="b">
        <v>0</v>
      </c>
      <c r="H1177" s="1" t="b">
        <v>0</v>
      </c>
      <c r="I1177" s="1">
        <v>12.0</v>
      </c>
      <c r="J1177" s="7" t="str">
        <f>vlookup(I1177,Cats!$A:$B,2,false)</f>
        <v>P</v>
      </c>
    </row>
    <row r="1178">
      <c r="A1178" s="1">
        <v>138187.0</v>
      </c>
      <c r="B1178" s="1">
        <v>492.0</v>
      </c>
      <c r="C1178" s="1">
        <v>14.0</v>
      </c>
      <c r="D1178" s="1" t="s">
        <v>56</v>
      </c>
      <c r="E1178" s="1">
        <v>16.0</v>
      </c>
      <c r="F1178" s="7" t="str">
        <f>vlookup(E1178,Teams!A:B,2,false)</f>
        <v>Enloe B</v>
      </c>
      <c r="G1178" s="1" t="b">
        <v>1</v>
      </c>
      <c r="H1178" s="1" t="b">
        <v>0</v>
      </c>
      <c r="I1178" s="1">
        <v>13.0</v>
      </c>
      <c r="J1178" s="7" t="str">
        <f>vlookup(I1178,Cats!$A:$B,2,false)</f>
        <v>X</v>
      </c>
    </row>
    <row r="1179">
      <c r="A1179" s="1">
        <v>138188.0</v>
      </c>
      <c r="B1179" s="1">
        <v>492.0</v>
      </c>
      <c r="C1179" s="1">
        <v>0.0</v>
      </c>
      <c r="D1179" s="1" t="s">
        <v>32</v>
      </c>
      <c r="E1179" s="1">
        <v>36.0</v>
      </c>
      <c r="F1179" s="7" t="str">
        <f>vlookup(E1179,Teams!A:B,2,false)</f>
        <v>PRISMS</v>
      </c>
      <c r="G1179" s="1" t="b">
        <v>0</v>
      </c>
      <c r="H1179" s="1" t="b">
        <v>1</v>
      </c>
      <c r="I1179" s="1">
        <v>13.0</v>
      </c>
      <c r="J1179" s="7" t="str">
        <f>vlookup(I1179,Cats!$A:$B,2,false)</f>
        <v>X</v>
      </c>
    </row>
    <row r="1180">
      <c r="A1180" s="1">
        <v>138189.0</v>
      </c>
      <c r="B1180" s="1">
        <v>492.0</v>
      </c>
      <c r="C1180" s="1">
        <v>14.0</v>
      </c>
      <c r="D1180" s="1" t="s">
        <v>59</v>
      </c>
      <c r="E1180" s="1">
        <v>16.0</v>
      </c>
      <c r="F1180" s="7" t="str">
        <f>vlookup(E1180,Teams!A:B,2,false)</f>
        <v>Enloe B</v>
      </c>
      <c r="G1180" s="1" t="b">
        <v>1</v>
      </c>
      <c r="H1180" s="1" t="b">
        <v>0</v>
      </c>
      <c r="I1180" s="1">
        <v>14.0</v>
      </c>
      <c r="J1180" s="7" t="str">
        <f>vlookup(I1180,Cats!$A:$B,2,false)</f>
        <v>M</v>
      </c>
    </row>
    <row r="1181">
      <c r="A1181" s="1">
        <v>138190.0</v>
      </c>
      <c r="B1181" s="1">
        <v>492.0</v>
      </c>
      <c r="C1181" s="1">
        <v>0.0</v>
      </c>
      <c r="D1181" s="1" t="s">
        <v>32</v>
      </c>
      <c r="E1181" s="1">
        <v>36.0</v>
      </c>
      <c r="F1181" s="7" t="str">
        <f>vlookup(E1181,Teams!A:B,2,false)</f>
        <v>PRISMS</v>
      </c>
      <c r="G1181" s="1" t="b">
        <v>0</v>
      </c>
      <c r="H1181" s="1" t="b">
        <v>1</v>
      </c>
      <c r="I1181" s="1">
        <v>14.0</v>
      </c>
      <c r="J1181" s="7" t="str">
        <f>vlookup(I1181,Cats!$A:$B,2,false)</f>
        <v>M</v>
      </c>
    </row>
    <row r="1182">
      <c r="A1182" s="1">
        <v>138191.0</v>
      </c>
      <c r="B1182" s="1">
        <v>492.0</v>
      </c>
      <c r="C1182" s="1">
        <v>0.0</v>
      </c>
      <c r="D1182" s="1" t="s">
        <v>54</v>
      </c>
      <c r="E1182" s="1">
        <v>16.0</v>
      </c>
      <c r="F1182" s="7" t="str">
        <f>vlookup(E1182,Teams!A:B,2,false)</f>
        <v>Enloe B</v>
      </c>
      <c r="G1182" s="1" t="b">
        <v>1</v>
      </c>
      <c r="H1182" s="1" t="b">
        <v>0</v>
      </c>
      <c r="I1182" s="1">
        <v>15.0</v>
      </c>
      <c r="J1182" s="7" t="str">
        <f>vlookup(I1182,Cats!$A:$B,2,false)</f>
        <v>C</v>
      </c>
    </row>
    <row r="1183">
      <c r="A1183" s="1">
        <v>138192.0</v>
      </c>
      <c r="B1183" s="1">
        <v>492.0</v>
      </c>
      <c r="C1183" s="1">
        <v>0.0</v>
      </c>
      <c r="D1183" s="1" t="s">
        <v>32</v>
      </c>
      <c r="E1183" s="1">
        <v>36.0</v>
      </c>
      <c r="F1183" s="7" t="str">
        <f>vlookup(E1183,Teams!A:B,2,false)</f>
        <v>PRISMS</v>
      </c>
      <c r="G1183" s="1" t="b">
        <v>0</v>
      </c>
      <c r="H1183" s="1" t="b">
        <v>1</v>
      </c>
      <c r="I1183" s="1">
        <v>15.0</v>
      </c>
      <c r="J1183" s="7" t="str">
        <f>vlookup(I1183,Cats!$A:$B,2,false)</f>
        <v>C</v>
      </c>
    </row>
    <row r="1184">
      <c r="A1184" s="1">
        <v>138193.0</v>
      </c>
      <c r="B1184" s="1">
        <v>492.0</v>
      </c>
      <c r="C1184" s="1">
        <v>14.0</v>
      </c>
      <c r="D1184" s="1" t="s">
        <v>196</v>
      </c>
      <c r="E1184" s="1">
        <v>16.0</v>
      </c>
      <c r="F1184" s="7" t="str">
        <f>vlookup(E1184,Teams!A:B,2,false)</f>
        <v>Enloe B</v>
      </c>
      <c r="G1184" s="1" t="b">
        <v>1</v>
      </c>
      <c r="H1184" s="1" t="b">
        <v>0</v>
      </c>
      <c r="I1184" s="1">
        <v>16.0</v>
      </c>
      <c r="J1184" s="7" t="str">
        <f>vlookup(I1184,Cats!$A:$B,2,false)</f>
        <v>E</v>
      </c>
    </row>
    <row r="1185">
      <c r="A1185" s="1">
        <v>138194.0</v>
      </c>
      <c r="B1185" s="1">
        <v>492.0</v>
      </c>
      <c r="C1185" s="1">
        <v>-4.0</v>
      </c>
      <c r="D1185" s="1" t="s">
        <v>93</v>
      </c>
      <c r="E1185" s="1">
        <v>36.0</v>
      </c>
      <c r="F1185" s="7" t="str">
        <f>vlookup(E1185,Teams!A:B,2,false)</f>
        <v>PRISMS</v>
      </c>
      <c r="G1185" s="1" t="b">
        <v>0</v>
      </c>
      <c r="H1185" s="1" t="b">
        <v>0</v>
      </c>
      <c r="I1185" s="1">
        <v>16.0</v>
      </c>
      <c r="J1185" s="7" t="str">
        <f>vlookup(I1185,Cats!$A:$B,2,false)</f>
        <v>E</v>
      </c>
    </row>
    <row r="1186">
      <c r="A1186" s="1">
        <v>138195.0</v>
      </c>
      <c r="B1186" s="1">
        <v>492.0</v>
      </c>
      <c r="C1186" s="1">
        <v>14.0</v>
      </c>
      <c r="D1186" s="1" t="s">
        <v>58</v>
      </c>
      <c r="E1186" s="1">
        <v>16.0</v>
      </c>
      <c r="F1186" s="7" t="str">
        <f>vlookup(E1186,Teams!A:B,2,false)</f>
        <v>Enloe B</v>
      </c>
      <c r="G1186" s="1" t="b">
        <v>1</v>
      </c>
      <c r="H1186" s="1" t="b">
        <v>0</v>
      </c>
      <c r="I1186" s="1">
        <v>17.0</v>
      </c>
      <c r="J1186" s="7" t="str">
        <f>vlookup(I1186,Cats!$A:$B,2,false)</f>
        <v>B</v>
      </c>
    </row>
    <row r="1187">
      <c r="A1187" s="1">
        <v>138196.0</v>
      </c>
      <c r="B1187" s="1">
        <v>492.0</v>
      </c>
      <c r="C1187" s="1">
        <v>0.0</v>
      </c>
      <c r="D1187" s="1" t="s">
        <v>32</v>
      </c>
      <c r="E1187" s="1">
        <v>36.0</v>
      </c>
      <c r="F1187" s="7" t="str">
        <f>vlookup(E1187,Teams!A:B,2,false)</f>
        <v>PRISMS</v>
      </c>
      <c r="G1187" s="1" t="b">
        <v>0</v>
      </c>
      <c r="H1187" s="1" t="b">
        <v>1</v>
      </c>
      <c r="I1187" s="1">
        <v>17.0</v>
      </c>
      <c r="J1187" s="7" t="str">
        <f>vlookup(I1187,Cats!$A:$B,2,false)</f>
        <v>B</v>
      </c>
    </row>
    <row r="1188">
      <c r="A1188" s="1">
        <v>138197.0</v>
      </c>
      <c r="B1188" s="1">
        <v>492.0</v>
      </c>
      <c r="C1188" s="1">
        <v>14.0</v>
      </c>
      <c r="D1188" s="1" t="s">
        <v>54</v>
      </c>
      <c r="E1188" s="1">
        <v>16.0</v>
      </c>
      <c r="F1188" s="7" t="str">
        <f>vlookup(E1188,Teams!A:B,2,false)</f>
        <v>Enloe B</v>
      </c>
      <c r="G1188" s="1" t="b">
        <v>1</v>
      </c>
      <c r="H1188" s="1" t="b">
        <v>0</v>
      </c>
      <c r="I1188" s="1">
        <v>18.0</v>
      </c>
      <c r="J1188" s="7" t="str">
        <f>vlookup(I1188,Cats!$A:$B,2,false)</f>
        <v>P</v>
      </c>
    </row>
    <row r="1189">
      <c r="A1189" s="1">
        <v>138198.0</v>
      </c>
      <c r="B1189" s="1">
        <v>492.0</v>
      </c>
      <c r="C1189" s="1">
        <v>0.0</v>
      </c>
      <c r="D1189" s="1" t="s">
        <v>32</v>
      </c>
      <c r="E1189" s="1">
        <v>36.0</v>
      </c>
      <c r="F1189" s="7" t="str">
        <f>vlookup(E1189,Teams!A:B,2,false)</f>
        <v>PRISMS</v>
      </c>
      <c r="G1189" s="1" t="b">
        <v>0</v>
      </c>
      <c r="H1189" s="1" t="b">
        <v>1</v>
      </c>
      <c r="I1189" s="1">
        <v>18.0</v>
      </c>
      <c r="J1189" s="7" t="str">
        <f>vlookup(I1189,Cats!$A:$B,2,false)</f>
        <v>P</v>
      </c>
    </row>
    <row r="1190">
      <c r="A1190" s="1">
        <v>138199.0</v>
      </c>
      <c r="B1190" s="1">
        <v>492.0</v>
      </c>
      <c r="C1190" s="1">
        <v>14.0</v>
      </c>
      <c r="D1190" s="1" t="s">
        <v>54</v>
      </c>
      <c r="E1190" s="1">
        <v>16.0</v>
      </c>
      <c r="F1190" s="7" t="str">
        <f>vlookup(E1190,Teams!A:B,2,false)</f>
        <v>Enloe B</v>
      </c>
      <c r="G1190" s="1" t="b">
        <v>1</v>
      </c>
      <c r="H1190" s="1" t="b">
        <v>0</v>
      </c>
      <c r="I1190" s="1">
        <v>19.0</v>
      </c>
      <c r="J1190" s="7" t="str">
        <f>vlookup(I1190,Cats!$A:$B,2,false)</f>
        <v>X</v>
      </c>
    </row>
    <row r="1191">
      <c r="A1191" s="1">
        <v>138200.0</v>
      </c>
      <c r="B1191" s="1">
        <v>492.0</v>
      </c>
      <c r="C1191" s="1">
        <v>0.0</v>
      </c>
      <c r="D1191" s="1" t="s">
        <v>32</v>
      </c>
      <c r="E1191" s="1">
        <v>36.0</v>
      </c>
      <c r="F1191" s="7" t="str">
        <f>vlookup(E1191,Teams!A:B,2,false)</f>
        <v>PRISMS</v>
      </c>
      <c r="G1191" s="1" t="b">
        <v>0</v>
      </c>
      <c r="H1191" s="1" t="b">
        <v>1</v>
      </c>
      <c r="I1191" s="1">
        <v>19.0</v>
      </c>
      <c r="J1191" s="7" t="str">
        <f>vlookup(I1191,Cats!$A:$B,2,false)</f>
        <v>X</v>
      </c>
    </row>
    <row r="1192">
      <c r="A1192" s="1">
        <v>138201.0</v>
      </c>
      <c r="B1192" s="1">
        <v>492.0</v>
      </c>
      <c r="C1192" s="1">
        <v>14.0</v>
      </c>
      <c r="D1192" s="1" t="s">
        <v>59</v>
      </c>
      <c r="E1192" s="1">
        <v>16.0</v>
      </c>
      <c r="F1192" s="7" t="str">
        <f>vlookup(E1192,Teams!A:B,2,false)</f>
        <v>Enloe B</v>
      </c>
      <c r="G1192" s="1" t="b">
        <v>1</v>
      </c>
      <c r="H1192" s="1" t="b">
        <v>0</v>
      </c>
      <c r="I1192" s="1">
        <v>20.0</v>
      </c>
      <c r="J1192" s="7" t="str">
        <f>vlookup(I1192,Cats!$A:$B,2,false)</f>
        <v>M</v>
      </c>
    </row>
    <row r="1193">
      <c r="A1193" s="1">
        <v>138202.0</v>
      </c>
      <c r="B1193" s="1">
        <v>492.0</v>
      </c>
      <c r="C1193" s="1">
        <v>0.0</v>
      </c>
      <c r="D1193" s="1" t="s">
        <v>32</v>
      </c>
      <c r="E1193" s="1">
        <v>36.0</v>
      </c>
      <c r="F1193" s="7" t="str">
        <f>vlookup(E1193,Teams!A:B,2,false)</f>
        <v>PRISMS</v>
      </c>
      <c r="G1193" s="1" t="b">
        <v>0</v>
      </c>
      <c r="H1193" s="1" t="b">
        <v>1</v>
      </c>
      <c r="I1193" s="1">
        <v>20.0</v>
      </c>
      <c r="J1193" s="7" t="str">
        <f>vlookup(I1193,Cats!$A:$B,2,false)</f>
        <v>M</v>
      </c>
    </row>
    <row r="1194">
      <c r="A1194" s="1">
        <v>138203.0</v>
      </c>
      <c r="B1194" s="1">
        <v>492.0</v>
      </c>
      <c r="C1194" s="1">
        <v>0.0</v>
      </c>
      <c r="D1194" s="1" t="s">
        <v>54</v>
      </c>
      <c r="E1194" s="1">
        <v>16.0</v>
      </c>
      <c r="F1194" s="7" t="str">
        <f>vlookup(E1194,Teams!A:B,2,false)</f>
        <v>Enloe B</v>
      </c>
      <c r="G1194" s="1" t="b">
        <v>1</v>
      </c>
      <c r="H1194" s="1" t="b">
        <v>0</v>
      </c>
      <c r="I1194" s="1">
        <v>21.0</v>
      </c>
      <c r="J1194" s="7" t="str">
        <f>vlookup(I1194,Cats!$A:$B,2,false)</f>
        <v>C</v>
      </c>
    </row>
    <row r="1195">
      <c r="A1195" s="1">
        <v>138204.0</v>
      </c>
      <c r="B1195" s="1">
        <v>492.0</v>
      </c>
      <c r="C1195" s="1">
        <v>4.0</v>
      </c>
      <c r="D1195" s="1" t="s">
        <v>94</v>
      </c>
      <c r="E1195" s="1">
        <v>36.0</v>
      </c>
      <c r="F1195" s="7" t="str">
        <f>vlookup(E1195,Teams!A:B,2,false)</f>
        <v>PRISMS</v>
      </c>
      <c r="G1195" s="1" t="b">
        <v>0</v>
      </c>
      <c r="H1195" s="1" t="b">
        <v>0</v>
      </c>
      <c r="I1195" s="1">
        <v>21.0</v>
      </c>
      <c r="J1195" s="7" t="str">
        <f>vlookup(I1195,Cats!$A:$B,2,false)</f>
        <v>C</v>
      </c>
    </row>
    <row r="1196">
      <c r="A1196" s="1">
        <v>138205.0</v>
      </c>
      <c r="B1196" s="1">
        <v>492.0</v>
      </c>
      <c r="C1196" s="1">
        <v>4.0</v>
      </c>
      <c r="D1196" s="1" t="s">
        <v>54</v>
      </c>
      <c r="E1196" s="1">
        <v>16.0</v>
      </c>
      <c r="F1196" s="7" t="str">
        <f>vlookup(E1196,Teams!A:B,2,false)</f>
        <v>Enloe B</v>
      </c>
      <c r="G1196" s="1" t="b">
        <v>1</v>
      </c>
      <c r="H1196" s="1" t="b">
        <v>0</v>
      </c>
      <c r="I1196" s="1">
        <v>22.0</v>
      </c>
      <c r="J1196" s="7" t="str">
        <f>vlookup(I1196,Cats!$A:$B,2,false)</f>
        <v>E</v>
      </c>
    </row>
    <row r="1197">
      <c r="A1197" s="1">
        <v>138206.0</v>
      </c>
      <c r="B1197" s="1">
        <v>492.0</v>
      </c>
      <c r="C1197" s="1">
        <v>0.0</v>
      </c>
      <c r="D1197" s="1" t="s">
        <v>32</v>
      </c>
      <c r="E1197" s="1">
        <v>36.0</v>
      </c>
      <c r="F1197" s="7" t="str">
        <f>vlookup(E1197,Teams!A:B,2,false)</f>
        <v>PRISMS</v>
      </c>
      <c r="G1197" s="1" t="b">
        <v>0</v>
      </c>
      <c r="H1197" s="1" t="b">
        <v>1</v>
      </c>
      <c r="I1197" s="1">
        <v>22.0</v>
      </c>
      <c r="J1197" s="7" t="str">
        <f>vlookup(I1197,Cats!$A:$B,2,false)</f>
        <v>E</v>
      </c>
    </row>
    <row r="1198">
      <c r="A1198" s="1">
        <v>138207.0</v>
      </c>
      <c r="B1198" s="1">
        <v>492.0</v>
      </c>
      <c r="C1198" s="1">
        <v>4.0</v>
      </c>
      <c r="D1198" s="1" t="s">
        <v>58</v>
      </c>
      <c r="E1198" s="1">
        <v>16.0</v>
      </c>
      <c r="F1198" s="7" t="str">
        <f>vlookup(E1198,Teams!A:B,2,false)</f>
        <v>Enloe B</v>
      </c>
      <c r="G1198" s="1" t="b">
        <v>1</v>
      </c>
      <c r="H1198" s="1" t="b">
        <v>0</v>
      </c>
      <c r="I1198" s="1">
        <v>23.0</v>
      </c>
      <c r="J1198" s="7" t="str">
        <f>vlookup(I1198,Cats!$A:$B,2,false)</f>
        <v>B</v>
      </c>
    </row>
    <row r="1199">
      <c r="A1199" s="1">
        <v>138208.0</v>
      </c>
      <c r="B1199" s="1">
        <v>492.0</v>
      </c>
      <c r="C1199" s="1">
        <v>0.0</v>
      </c>
      <c r="D1199" s="1" t="s">
        <v>32</v>
      </c>
      <c r="E1199" s="1">
        <v>36.0</v>
      </c>
      <c r="F1199" s="7" t="str">
        <f>vlookup(E1199,Teams!A:B,2,false)</f>
        <v>PRISMS</v>
      </c>
      <c r="G1199" s="1" t="b">
        <v>0</v>
      </c>
      <c r="H1199" s="1" t="b">
        <v>1</v>
      </c>
      <c r="I1199" s="1">
        <v>23.0</v>
      </c>
      <c r="J1199" s="7" t="str">
        <f>vlookup(I1199,Cats!$A:$B,2,false)</f>
        <v>B</v>
      </c>
    </row>
    <row r="1200">
      <c r="A1200" s="1">
        <v>138209.0</v>
      </c>
      <c r="B1200" s="1">
        <v>492.0</v>
      </c>
      <c r="C1200" s="1">
        <v>4.0</v>
      </c>
      <c r="D1200" s="1" t="s">
        <v>54</v>
      </c>
      <c r="E1200" s="1">
        <v>16.0</v>
      </c>
      <c r="F1200" s="7" t="str">
        <f>vlookup(E1200,Teams!A:B,2,false)</f>
        <v>Enloe B</v>
      </c>
      <c r="G1200" s="1" t="b">
        <v>1</v>
      </c>
      <c r="H1200" s="1" t="b">
        <v>0</v>
      </c>
      <c r="I1200" s="1">
        <v>24.0</v>
      </c>
      <c r="J1200" s="7" t="str">
        <f>vlookup(I1200,Cats!$A:$B,2,false)</f>
        <v>P</v>
      </c>
    </row>
    <row r="1201">
      <c r="A1201" s="1">
        <v>138210.0</v>
      </c>
      <c r="B1201" s="1">
        <v>492.0</v>
      </c>
      <c r="C1201" s="1">
        <v>0.0</v>
      </c>
      <c r="D1201" s="1" t="s">
        <v>32</v>
      </c>
      <c r="E1201" s="1">
        <v>36.0</v>
      </c>
      <c r="F1201" s="7" t="str">
        <f>vlookup(E1201,Teams!A:B,2,false)</f>
        <v>PRISMS</v>
      </c>
      <c r="G1201" s="1" t="b">
        <v>0</v>
      </c>
      <c r="H1201" s="1" t="b">
        <v>1</v>
      </c>
      <c r="I1201" s="1">
        <v>24.0</v>
      </c>
      <c r="J1201" s="7" t="str">
        <f>vlookup(I1201,Cats!$A:$B,2,false)</f>
        <v>P</v>
      </c>
    </row>
    <row r="1202">
      <c r="A1202" s="1">
        <v>138211.0</v>
      </c>
      <c r="B1202" s="1">
        <v>493.0</v>
      </c>
      <c r="C1202" s="1">
        <v>14.0</v>
      </c>
      <c r="D1202" s="1" t="s">
        <v>197</v>
      </c>
      <c r="E1202" s="1">
        <v>4.0</v>
      </c>
      <c r="F1202" s="7" t="str">
        <f>vlookup(E1202,Teams!A:B,2,false)</f>
        <v>Blair C</v>
      </c>
      <c r="G1202" s="1" t="b">
        <v>1</v>
      </c>
      <c r="H1202" s="1" t="b">
        <v>0</v>
      </c>
      <c r="I1202" s="1">
        <v>1.0</v>
      </c>
      <c r="J1202" s="7" t="str">
        <f>vlookup(I1202,Cats!$A:$B,2,false)</f>
        <v>X</v>
      </c>
    </row>
    <row r="1203">
      <c r="A1203" s="1">
        <v>138212.0</v>
      </c>
      <c r="B1203" s="1">
        <v>493.0</v>
      </c>
      <c r="C1203" s="1">
        <v>0.0</v>
      </c>
      <c r="D1203" s="1" t="s">
        <v>32</v>
      </c>
      <c r="E1203" s="1">
        <v>42.0</v>
      </c>
      <c r="F1203" s="7" t="str">
        <f>vlookup(E1203,Teams!A:B,2,false)</f>
        <v>Tesla STEM</v>
      </c>
      <c r="G1203" s="1" t="b">
        <v>0</v>
      </c>
      <c r="H1203" s="1" t="b">
        <v>1</v>
      </c>
      <c r="I1203" s="1">
        <v>1.0</v>
      </c>
      <c r="J1203" s="7" t="str">
        <f>vlookup(I1203,Cats!$A:$B,2,false)</f>
        <v>X</v>
      </c>
    </row>
    <row r="1204">
      <c r="A1204" s="1">
        <v>138213.0</v>
      </c>
      <c r="B1204" s="1">
        <v>493.0</v>
      </c>
      <c r="C1204" s="1">
        <v>0.0</v>
      </c>
      <c r="D1204" s="1" t="s">
        <v>43</v>
      </c>
      <c r="E1204" s="1">
        <v>4.0</v>
      </c>
      <c r="F1204" s="7" t="str">
        <f>vlookup(E1204,Teams!A:B,2,false)</f>
        <v>Blair C</v>
      </c>
      <c r="G1204" s="1" t="b">
        <v>1</v>
      </c>
      <c r="H1204" s="1" t="b">
        <v>0</v>
      </c>
      <c r="I1204" s="1">
        <v>2.0</v>
      </c>
      <c r="J1204" s="7" t="str">
        <f>vlookup(I1204,Cats!$A:$B,2,false)</f>
        <v>M</v>
      </c>
    </row>
    <row r="1205">
      <c r="A1205" s="1">
        <v>138214.0</v>
      </c>
      <c r="B1205" s="1">
        <v>493.0</v>
      </c>
      <c r="C1205" s="1">
        <v>14.0</v>
      </c>
      <c r="D1205" s="1" t="s">
        <v>133</v>
      </c>
      <c r="E1205" s="1">
        <v>42.0</v>
      </c>
      <c r="F1205" s="7" t="str">
        <f>vlookup(E1205,Teams!A:B,2,false)</f>
        <v>Tesla STEM</v>
      </c>
      <c r="G1205" s="1" t="b">
        <v>0</v>
      </c>
      <c r="H1205" s="1" t="b">
        <v>0</v>
      </c>
      <c r="I1205" s="1">
        <v>2.0</v>
      </c>
      <c r="J1205" s="7" t="str">
        <f>vlookup(I1205,Cats!$A:$B,2,false)</f>
        <v>M</v>
      </c>
    </row>
    <row r="1206">
      <c r="A1206" s="1">
        <v>138215.0</v>
      </c>
      <c r="B1206" s="1">
        <v>493.0</v>
      </c>
      <c r="C1206" s="1">
        <v>0.0</v>
      </c>
      <c r="D1206" s="1" t="s">
        <v>32</v>
      </c>
      <c r="E1206" s="1">
        <v>4.0</v>
      </c>
      <c r="F1206" s="7" t="str">
        <f>vlookup(E1206,Teams!A:B,2,false)</f>
        <v>Blair C</v>
      </c>
      <c r="G1206" s="1" t="b">
        <v>1</v>
      </c>
      <c r="H1206" s="1" t="b">
        <v>1</v>
      </c>
      <c r="I1206" s="1">
        <v>3.0</v>
      </c>
      <c r="J1206" s="7" t="str">
        <f>vlookup(I1206,Cats!$A:$B,2,false)</f>
        <v>C</v>
      </c>
    </row>
    <row r="1207">
      <c r="A1207" s="1">
        <v>138216.0</v>
      </c>
      <c r="B1207" s="1">
        <v>493.0</v>
      </c>
      <c r="C1207" s="1">
        <v>4.0</v>
      </c>
      <c r="D1207" s="1" t="s">
        <v>134</v>
      </c>
      <c r="E1207" s="1">
        <v>42.0</v>
      </c>
      <c r="F1207" s="7" t="str">
        <f>vlookup(E1207,Teams!A:B,2,false)</f>
        <v>Tesla STEM</v>
      </c>
      <c r="G1207" s="1" t="b">
        <v>0</v>
      </c>
      <c r="H1207" s="1" t="b">
        <v>0</v>
      </c>
      <c r="I1207" s="1">
        <v>3.0</v>
      </c>
      <c r="J1207" s="7" t="str">
        <f>vlookup(I1207,Cats!$A:$B,2,false)</f>
        <v>C</v>
      </c>
    </row>
    <row r="1208">
      <c r="A1208" s="1">
        <v>138217.0</v>
      </c>
      <c r="B1208" s="1">
        <v>493.0</v>
      </c>
      <c r="C1208" s="1">
        <v>0.0</v>
      </c>
      <c r="D1208" s="1" t="s">
        <v>32</v>
      </c>
      <c r="E1208" s="1">
        <v>4.0</v>
      </c>
      <c r="F1208" s="7" t="str">
        <f>vlookup(E1208,Teams!A:B,2,false)</f>
        <v>Blair C</v>
      </c>
      <c r="G1208" s="1" t="b">
        <v>1</v>
      </c>
      <c r="H1208" s="1" t="b">
        <v>1</v>
      </c>
      <c r="I1208" s="1">
        <v>4.0</v>
      </c>
      <c r="J1208" s="7" t="str">
        <f>vlookup(I1208,Cats!$A:$B,2,false)</f>
        <v>E</v>
      </c>
    </row>
    <row r="1209">
      <c r="A1209" s="1">
        <v>138218.0</v>
      </c>
      <c r="B1209" s="1">
        <v>493.0</v>
      </c>
      <c r="C1209" s="1">
        <v>14.0</v>
      </c>
      <c r="D1209" s="1" t="s">
        <v>130</v>
      </c>
      <c r="E1209" s="1">
        <v>42.0</v>
      </c>
      <c r="F1209" s="7" t="str">
        <f>vlookup(E1209,Teams!A:B,2,false)</f>
        <v>Tesla STEM</v>
      </c>
      <c r="G1209" s="1" t="b">
        <v>0</v>
      </c>
      <c r="H1209" s="1" t="b">
        <v>0</v>
      </c>
      <c r="I1209" s="1">
        <v>4.0</v>
      </c>
      <c r="J1209" s="7" t="str">
        <f>vlookup(I1209,Cats!$A:$B,2,false)</f>
        <v>E</v>
      </c>
    </row>
    <row r="1210">
      <c r="A1210" s="1">
        <v>138219.0</v>
      </c>
      <c r="B1210" s="1">
        <v>493.0</v>
      </c>
      <c r="C1210" s="1">
        <v>0.0</v>
      </c>
      <c r="D1210" s="1" t="s">
        <v>197</v>
      </c>
      <c r="E1210" s="1">
        <v>4.0</v>
      </c>
      <c r="F1210" s="7" t="str">
        <f>vlookup(E1210,Teams!A:B,2,false)</f>
        <v>Blair C</v>
      </c>
      <c r="G1210" s="1" t="b">
        <v>1</v>
      </c>
      <c r="H1210" s="1" t="b">
        <v>0</v>
      </c>
      <c r="I1210" s="1">
        <v>5.0</v>
      </c>
      <c r="J1210" s="7" t="str">
        <f>vlookup(I1210,Cats!$A:$B,2,false)</f>
        <v>B</v>
      </c>
    </row>
    <row r="1211">
      <c r="A1211" s="1">
        <v>138220.0</v>
      </c>
      <c r="B1211" s="1">
        <v>493.0</v>
      </c>
      <c r="C1211" s="1">
        <v>0.0</v>
      </c>
      <c r="D1211" s="1" t="s">
        <v>134</v>
      </c>
      <c r="E1211" s="1">
        <v>42.0</v>
      </c>
      <c r="F1211" s="7" t="str">
        <f>vlookup(E1211,Teams!A:B,2,false)</f>
        <v>Tesla STEM</v>
      </c>
      <c r="G1211" s="1" t="b">
        <v>0</v>
      </c>
      <c r="H1211" s="1" t="b">
        <v>0</v>
      </c>
      <c r="I1211" s="1">
        <v>5.0</v>
      </c>
      <c r="J1211" s="7" t="str">
        <f>vlookup(I1211,Cats!$A:$B,2,false)</f>
        <v>B</v>
      </c>
    </row>
    <row r="1212">
      <c r="A1212" s="1">
        <v>138221.0</v>
      </c>
      <c r="B1212" s="1">
        <v>493.0</v>
      </c>
      <c r="C1212" s="1">
        <v>0.0</v>
      </c>
      <c r="D1212" s="1" t="s">
        <v>32</v>
      </c>
      <c r="E1212" s="1">
        <v>4.0</v>
      </c>
      <c r="F1212" s="7" t="str">
        <f>vlookup(E1212,Teams!A:B,2,false)</f>
        <v>Blair C</v>
      </c>
      <c r="G1212" s="1" t="b">
        <v>1</v>
      </c>
      <c r="H1212" s="1" t="b">
        <v>1</v>
      </c>
      <c r="I1212" s="1">
        <v>6.0</v>
      </c>
      <c r="J1212" s="7" t="str">
        <f>vlookup(I1212,Cats!$A:$B,2,false)</f>
        <v>P</v>
      </c>
    </row>
    <row r="1213">
      <c r="A1213" s="1">
        <v>138222.0</v>
      </c>
      <c r="B1213" s="1">
        <v>493.0</v>
      </c>
      <c r="C1213" s="1">
        <v>14.0</v>
      </c>
      <c r="D1213" s="1" t="s">
        <v>133</v>
      </c>
      <c r="E1213" s="1">
        <v>42.0</v>
      </c>
      <c r="F1213" s="7" t="str">
        <f>vlookup(E1213,Teams!A:B,2,false)</f>
        <v>Tesla STEM</v>
      </c>
      <c r="G1213" s="1" t="b">
        <v>0</v>
      </c>
      <c r="H1213" s="1" t="b">
        <v>0</v>
      </c>
      <c r="I1213" s="1">
        <v>6.0</v>
      </c>
      <c r="J1213" s="7" t="str">
        <f>vlookup(I1213,Cats!$A:$B,2,false)</f>
        <v>P</v>
      </c>
    </row>
    <row r="1214">
      <c r="A1214" s="1">
        <v>138223.0</v>
      </c>
      <c r="B1214" s="1">
        <v>493.0</v>
      </c>
      <c r="C1214" s="1">
        <v>14.0</v>
      </c>
      <c r="D1214" s="1" t="s">
        <v>42</v>
      </c>
      <c r="E1214" s="1">
        <v>4.0</v>
      </c>
      <c r="F1214" s="7" t="str">
        <f>vlookup(E1214,Teams!A:B,2,false)</f>
        <v>Blair C</v>
      </c>
      <c r="G1214" s="1" t="b">
        <v>1</v>
      </c>
      <c r="H1214" s="1" t="b">
        <v>0</v>
      </c>
      <c r="I1214" s="1">
        <v>7.0</v>
      </c>
      <c r="J1214" s="7" t="str">
        <f>vlookup(I1214,Cats!$A:$B,2,false)</f>
        <v>X</v>
      </c>
    </row>
    <row r="1215">
      <c r="A1215" s="1">
        <v>138224.0</v>
      </c>
      <c r="B1215" s="1">
        <v>493.0</v>
      </c>
      <c r="C1215" s="1">
        <v>0.0</v>
      </c>
      <c r="D1215" s="1" t="s">
        <v>32</v>
      </c>
      <c r="E1215" s="1">
        <v>42.0</v>
      </c>
      <c r="F1215" s="7" t="str">
        <f>vlookup(E1215,Teams!A:B,2,false)</f>
        <v>Tesla STEM</v>
      </c>
      <c r="G1215" s="1" t="b">
        <v>0</v>
      </c>
      <c r="H1215" s="1" t="b">
        <v>1</v>
      </c>
      <c r="I1215" s="1">
        <v>7.0</v>
      </c>
      <c r="J1215" s="7" t="str">
        <f>vlookup(I1215,Cats!$A:$B,2,false)</f>
        <v>X</v>
      </c>
    </row>
    <row r="1216">
      <c r="A1216" s="1">
        <v>138225.0</v>
      </c>
      <c r="B1216" s="1">
        <v>493.0</v>
      </c>
      <c r="C1216" s="1">
        <v>0.0</v>
      </c>
      <c r="D1216" s="1" t="s">
        <v>198</v>
      </c>
      <c r="E1216" s="1">
        <v>4.0</v>
      </c>
      <c r="F1216" s="7" t="str">
        <f>vlookup(E1216,Teams!A:B,2,false)</f>
        <v>Blair C</v>
      </c>
      <c r="G1216" s="1" t="b">
        <v>1</v>
      </c>
      <c r="H1216" s="1" t="b">
        <v>0</v>
      </c>
      <c r="I1216" s="1">
        <v>8.0</v>
      </c>
      <c r="J1216" s="7" t="str">
        <f>vlookup(I1216,Cats!$A:$B,2,false)</f>
        <v>M</v>
      </c>
    </row>
    <row r="1217">
      <c r="A1217" s="1">
        <v>138226.0</v>
      </c>
      <c r="B1217" s="1">
        <v>493.0</v>
      </c>
      <c r="C1217" s="1">
        <v>14.0</v>
      </c>
      <c r="D1217" s="1" t="s">
        <v>133</v>
      </c>
      <c r="E1217" s="1">
        <v>42.0</v>
      </c>
      <c r="F1217" s="7" t="str">
        <f>vlookup(E1217,Teams!A:B,2,false)</f>
        <v>Tesla STEM</v>
      </c>
      <c r="G1217" s="1" t="b">
        <v>0</v>
      </c>
      <c r="H1217" s="1" t="b">
        <v>0</v>
      </c>
      <c r="I1217" s="1">
        <v>8.0</v>
      </c>
      <c r="J1217" s="7" t="str">
        <f>vlookup(I1217,Cats!$A:$B,2,false)</f>
        <v>M</v>
      </c>
    </row>
    <row r="1218">
      <c r="A1218" s="1">
        <v>138227.0</v>
      </c>
      <c r="B1218" s="1">
        <v>493.0</v>
      </c>
      <c r="C1218" s="1">
        <v>0.0</v>
      </c>
      <c r="D1218" s="1" t="s">
        <v>32</v>
      </c>
      <c r="E1218" s="1">
        <v>4.0</v>
      </c>
      <c r="F1218" s="7" t="str">
        <f>vlookup(E1218,Teams!A:B,2,false)</f>
        <v>Blair C</v>
      </c>
      <c r="G1218" s="1" t="b">
        <v>1</v>
      </c>
      <c r="H1218" s="1" t="b">
        <v>1</v>
      </c>
      <c r="I1218" s="1">
        <v>9.0</v>
      </c>
      <c r="J1218" s="7" t="str">
        <f>vlookup(I1218,Cats!$A:$B,2,false)</f>
        <v>C</v>
      </c>
    </row>
    <row r="1219">
      <c r="A1219" s="1">
        <v>138228.0</v>
      </c>
      <c r="B1219" s="1">
        <v>493.0</v>
      </c>
      <c r="C1219" s="1">
        <v>14.0</v>
      </c>
      <c r="D1219" s="1" t="s">
        <v>135</v>
      </c>
      <c r="E1219" s="1">
        <v>42.0</v>
      </c>
      <c r="F1219" s="7" t="str">
        <f>vlookup(E1219,Teams!A:B,2,false)</f>
        <v>Tesla STEM</v>
      </c>
      <c r="G1219" s="1" t="b">
        <v>0</v>
      </c>
      <c r="H1219" s="1" t="b">
        <v>0</v>
      </c>
      <c r="I1219" s="1">
        <v>9.0</v>
      </c>
      <c r="J1219" s="7" t="str">
        <f>vlookup(I1219,Cats!$A:$B,2,false)</f>
        <v>C</v>
      </c>
    </row>
    <row r="1220">
      <c r="A1220" s="1">
        <v>138229.0</v>
      </c>
      <c r="B1220" s="1">
        <v>493.0</v>
      </c>
      <c r="C1220" s="1">
        <v>14.0</v>
      </c>
      <c r="D1220" s="1" t="s">
        <v>42</v>
      </c>
      <c r="E1220" s="1">
        <v>4.0</v>
      </c>
      <c r="F1220" s="7" t="str">
        <f>vlookup(E1220,Teams!A:B,2,false)</f>
        <v>Blair C</v>
      </c>
      <c r="G1220" s="1" t="b">
        <v>1</v>
      </c>
      <c r="H1220" s="1" t="b">
        <v>0</v>
      </c>
      <c r="I1220" s="1">
        <v>10.0</v>
      </c>
      <c r="J1220" s="7" t="str">
        <f>vlookup(I1220,Cats!$A:$B,2,false)</f>
        <v>E</v>
      </c>
    </row>
    <row r="1221">
      <c r="A1221" s="1">
        <v>138230.0</v>
      </c>
      <c r="B1221" s="1">
        <v>493.0</v>
      </c>
      <c r="C1221" s="1">
        <v>-4.0</v>
      </c>
      <c r="D1221" s="1" t="s">
        <v>130</v>
      </c>
      <c r="E1221" s="1">
        <v>42.0</v>
      </c>
      <c r="F1221" s="7" t="str">
        <f>vlookup(E1221,Teams!A:B,2,false)</f>
        <v>Tesla STEM</v>
      </c>
      <c r="G1221" s="1" t="b">
        <v>0</v>
      </c>
      <c r="H1221" s="1" t="b">
        <v>0</v>
      </c>
      <c r="I1221" s="1">
        <v>10.0</v>
      </c>
      <c r="J1221" s="7" t="str">
        <f>vlookup(I1221,Cats!$A:$B,2,false)</f>
        <v>E</v>
      </c>
    </row>
    <row r="1222">
      <c r="A1222" s="1">
        <v>138231.0</v>
      </c>
      <c r="B1222" s="1">
        <v>493.0</v>
      </c>
      <c r="C1222" s="1">
        <v>0.0</v>
      </c>
      <c r="D1222" s="1" t="s">
        <v>42</v>
      </c>
      <c r="E1222" s="1">
        <v>4.0</v>
      </c>
      <c r="F1222" s="7" t="str">
        <f>vlookup(E1222,Teams!A:B,2,false)</f>
        <v>Blair C</v>
      </c>
      <c r="G1222" s="1" t="b">
        <v>1</v>
      </c>
      <c r="H1222" s="1" t="b">
        <v>0</v>
      </c>
      <c r="I1222" s="1">
        <v>11.0</v>
      </c>
      <c r="J1222" s="7" t="str">
        <f>vlookup(I1222,Cats!$A:$B,2,false)</f>
        <v>B</v>
      </c>
    </row>
    <row r="1223">
      <c r="A1223" s="1">
        <v>138232.0</v>
      </c>
      <c r="B1223" s="1">
        <v>493.0</v>
      </c>
      <c r="C1223" s="1">
        <v>0.0</v>
      </c>
      <c r="D1223" s="1" t="s">
        <v>134</v>
      </c>
      <c r="E1223" s="1">
        <v>42.0</v>
      </c>
      <c r="F1223" s="7" t="str">
        <f>vlookup(E1223,Teams!A:B,2,false)</f>
        <v>Tesla STEM</v>
      </c>
      <c r="G1223" s="1" t="b">
        <v>0</v>
      </c>
      <c r="H1223" s="1" t="b">
        <v>0</v>
      </c>
      <c r="I1223" s="1">
        <v>11.0</v>
      </c>
      <c r="J1223" s="7" t="str">
        <f>vlookup(I1223,Cats!$A:$B,2,false)</f>
        <v>B</v>
      </c>
    </row>
    <row r="1224">
      <c r="A1224" s="1">
        <v>138233.0</v>
      </c>
      <c r="B1224" s="1">
        <v>493.0</v>
      </c>
      <c r="C1224" s="1">
        <v>0.0</v>
      </c>
      <c r="D1224" s="1" t="s">
        <v>32</v>
      </c>
      <c r="E1224" s="1">
        <v>4.0</v>
      </c>
      <c r="F1224" s="7" t="str">
        <f>vlookup(E1224,Teams!A:B,2,false)</f>
        <v>Blair C</v>
      </c>
      <c r="G1224" s="1" t="b">
        <v>1</v>
      </c>
      <c r="H1224" s="1" t="b">
        <v>1</v>
      </c>
      <c r="I1224" s="1">
        <v>12.0</v>
      </c>
      <c r="J1224" s="7" t="str">
        <f>vlookup(I1224,Cats!$A:$B,2,false)</f>
        <v>P</v>
      </c>
    </row>
    <row r="1225">
      <c r="A1225" s="1">
        <v>138234.0</v>
      </c>
      <c r="B1225" s="1">
        <v>493.0</v>
      </c>
      <c r="C1225" s="1">
        <v>14.0</v>
      </c>
      <c r="D1225" s="1" t="s">
        <v>133</v>
      </c>
      <c r="E1225" s="1">
        <v>42.0</v>
      </c>
      <c r="F1225" s="7" t="str">
        <f>vlookup(E1225,Teams!A:B,2,false)</f>
        <v>Tesla STEM</v>
      </c>
      <c r="G1225" s="1" t="b">
        <v>0</v>
      </c>
      <c r="H1225" s="1" t="b">
        <v>0</v>
      </c>
      <c r="I1225" s="1">
        <v>12.0</v>
      </c>
      <c r="J1225" s="7" t="str">
        <f>vlookup(I1225,Cats!$A:$B,2,false)</f>
        <v>P</v>
      </c>
    </row>
    <row r="1226">
      <c r="A1226" s="1">
        <v>138235.0</v>
      </c>
      <c r="B1226" s="1">
        <v>493.0</v>
      </c>
      <c r="C1226" s="1">
        <v>0.0</v>
      </c>
      <c r="D1226" s="1" t="s">
        <v>43</v>
      </c>
      <c r="E1226" s="1">
        <v>4.0</v>
      </c>
      <c r="F1226" s="7" t="str">
        <f>vlookup(E1226,Teams!A:B,2,false)</f>
        <v>Blair C</v>
      </c>
      <c r="G1226" s="1" t="b">
        <v>1</v>
      </c>
      <c r="H1226" s="1" t="b">
        <v>0</v>
      </c>
      <c r="I1226" s="1">
        <v>13.0</v>
      </c>
      <c r="J1226" s="7" t="str">
        <f>vlookup(I1226,Cats!$A:$B,2,false)</f>
        <v>X</v>
      </c>
    </row>
    <row r="1227">
      <c r="A1227" s="1">
        <v>138236.0</v>
      </c>
      <c r="B1227" s="1">
        <v>493.0</v>
      </c>
      <c r="C1227" s="1">
        <v>14.0</v>
      </c>
      <c r="D1227" s="1" t="s">
        <v>130</v>
      </c>
      <c r="E1227" s="1">
        <v>42.0</v>
      </c>
      <c r="F1227" s="7" t="str">
        <f>vlookup(E1227,Teams!A:B,2,false)</f>
        <v>Tesla STEM</v>
      </c>
      <c r="G1227" s="1" t="b">
        <v>0</v>
      </c>
      <c r="H1227" s="1" t="b">
        <v>0</v>
      </c>
      <c r="I1227" s="1">
        <v>13.0</v>
      </c>
      <c r="J1227" s="7" t="str">
        <f>vlookup(I1227,Cats!$A:$B,2,false)</f>
        <v>X</v>
      </c>
    </row>
    <row r="1228">
      <c r="A1228" s="1">
        <v>138237.0</v>
      </c>
      <c r="B1228" s="1">
        <v>493.0</v>
      </c>
      <c r="C1228" s="1">
        <v>0.0</v>
      </c>
      <c r="D1228" s="1" t="s">
        <v>32</v>
      </c>
      <c r="E1228" s="1">
        <v>4.0</v>
      </c>
      <c r="F1228" s="7" t="str">
        <f>vlookup(E1228,Teams!A:B,2,false)</f>
        <v>Blair C</v>
      </c>
      <c r="G1228" s="1" t="b">
        <v>1</v>
      </c>
      <c r="H1228" s="1" t="b">
        <v>1</v>
      </c>
      <c r="I1228" s="1">
        <v>14.0</v>
      </c>
      <c r="J1228" s="7" t="str">
        <f>vlookup(I1228,Cats!$A:$B,2,false)</f>
        <v>M</v>
      </c>
    </row>
    <row r="1229">
      <c r="A1229" s="1">
        <v>138238.0</v>
      </c>
      <c r="B1229" s="1">
        <v>493.0</v>
      </c>
      <c r="C1229" s="1">
        <v>14.0</v>
      </c>
      <c r="D1229" s="1" t="s">
        <v>134</v>
      </c>
      <c r="E1229" s="1">
        <v>42.0</v>
      </c>
      <c r="F1229" s="7" t="str">
        <f>vlookup(E1229,Teams!A:B,2,false)</f>
        <v>Tesla STEM</v>
      </c>
      <c r="G1229" s="1" t="b">
        <v>0</v>
      </c>
      <c r="H1229" s="1" t="b">
        <v>0</v>
      </c>
      <c r="I1229" s="1">
        <v>14.0</v>
      </c>
      <c r="J1229" s="7" t="str">
        <f>vlookup(I1229,Cats!$A:$B,2,false)</f>
        <v>M</v>
      </c>
    </row>
    <row r="1230">
      <c r="A1230" s="1">
        <v>138239.0</v>
      </c>
      <c r="B1230" s="1">
        <v>493.0</v>
      </c>
      <c r="C1230" s="1">
        <v>0.0</v>
      </c>
      <c r="D1230" s="1" t="s">
        <v>42</v>
      </c>
      <c r="E1230" s="1">
        <v>4.0</v>
      </c>
      <c r="F1230" s="7" t="str">
        <f>vlookup(E1230,Teams!A:B,2,false)</f>
        <v>Blair C</v>
      </c>
      <c r="G1230" s="1" t="b">
        <v>1</v>
      </c>
      <c r="H1230" s="1" t="b">
        <v>0</v>
      </c>
      <c r="I1230" s="1">
        <v>15.0</v>
      </c>
      <c r="J1230" s="7" t="str">
        <f>vlookup(I1230,Cats!$A:$B,2,false)</f>
        <v>C</v>
      </c>
    </row>
    <row r="1231">
      <c r="A1231" s="1">
        <v>138240.0</v>
      </c>
      <c r="B1231" s="1">
        <v>493.0</v>
      </c>
      <c r="C1231" s="1">
        <v>0.0</v>
      </c>
      <c r="D1231" s="1" t="s">
        <v>135</v>
      </c>
      <c r="E1231" s="1">
        <v>42.0</v>
      </c>
      <c r="F1231" s="7" t="str">
        <f>vlookup(E1231,Teams!A:B,2,false)</f>
        <v>Tesla STEM</v>
      </c>
      <c r="G1231" s="1" t="b">
        <v>0</v>
      </c>
      <c r="H1231" s="1" t="b">
        <v>0</v>
      </c>
      <c r="I1231" s="1">
        <v>15.0</v>
      </c>
      <c r="J1231" s="7" t="str">
        <f>vlookup(I1231,Cats!$A:$B,2,false)</f>
        <v>C</v>
      </c>
    </row>
    <row r="1232">
      <c r="A1232" s="1">
        <v>138241.0</v>
      </c>
      <c r="B1232" s="1">
        <v>493.0</v>
      </c>
      <c r="C1232" s="1">
        <v>0.0</v>
      </c>
      <c r="D1232" s="1" t="s">
        <v>43</v>
      </c>
      <c r="E1232" s="1">
        <v>4.0</v>
      </c>
      <c r="F1232" s="7" t="str">
        <f>vlookup(E1232,Teams!A:B,2,false)</f>
        <v>Blair C</v>
      </c>
      <c r="G1232" s="1" t="b">
        <v>1</v>
      </c>
      <c r="H1232" s="1" t="b">
        <v>0</v>
      </c>
      <c r="I1232" s="1">
        <v>16.0</v>
      </c>
      <c r="J1232" s="7" t="str">
        <f>vlookup(I1232,Cats!$A:$B,2,false)</f>
        <v>E</v>
      </c>
    </row>
    <row r="1233">
      <c r="A1233" s="1">
        <v>138242.0</v>
      </c>
      <c r="B1233" s="1">
        <v>493.0</v>
      </c>
      <c r="C1233" s="1">
        <v>14.0</v>
      </c>
      <c r="D1233" s="1" t="s">
        <v>130</v>
      </c>
      <c r="E1233" s="1">
        <v>42.0</v>
      </c>
      <c r="F1233" s="7" t="str">
        <f>vlookup(E1233,Teams!A:B,2,false)</f>
        <v>Tesla STEM</v>
      </c>
      <c r="G1233" s="1" t="b">
        <v>0</v>
      </c>
      <c r="H1233" s="1" t="b">
        <v>0</v>
      </c>
      <c r="I1233" s="1">
        <v>16.0</v>
      </c>
      <c r="J1233" s="7" t="str">
        <f>vlookup(I1233,Cats!$A:$B,2,false)</f>
        <v>E</v>
      </c>
    </row>
    <row r="1234">
      <c r="A1234" s="1">
        <v>138243.0</v>
      </c>
      <c r="B1234" s="1">
        <v>493.0</v>
      </c>
      <c r="C1234" s="1">
        <v>0.0</v>
      </c>
      <c r="D1234" s="1" t="s">
        <v>43</v>
      </c>
      <c r="E1234" s="1">
        <v>4.0</v>
      </c>
      <c r="F1234" s="7" t="str">
        <f>vlookup(E1234,Teams!A:B,2,false)</f>
        <v>Blair C</v>
      </c>
      <c r="G1234" s="1" t="b">
        <v>1</v>
      </c>
      <c r="H1234" s="1" t="b">
        <v>0</v>
      </c>
      <c r="I1234" s="1">
        <v>17.0</v>
      </c>
      <c r="J1234" s="7" t="str">
        <f>vlookup(I1234,Cats!$A:$B,2,false)</f>
        <v>B</v>
      </c>
    </row>
    <row r="1235">
      <c r="A1235" s="1">
        <v>138244.0</v>
      </c>
      <c r="B1235" s="1">
        <v>493.0</v>
      </c>
      <c r="C1235" s="1">
        <v>0.0</v>
      </c>
      <c r="D1235" s="1" t="s">
        <v>134</v>
      </c>
      <c r="E1235" s="1">
        <v>42.0</v>
      </c>
      <c r="F1235" s="7" t="str">
        <f>vlookup(E1235,Teams!A:B,2,false)</f>
        <v>Tesla STEM</v>
      </c>
      <c r="G1235" s="1" t="b">
        <v>0</v>
      </c>
      <c r="H1235" s="1" t="b">
        <v>0</v>
      </c>
      <c r="I1235" s="1">
        <v>17.0</v>
      </c>
      <c r="J1235" s="7" t="str">
        <f>vlookup(I1235,Cats!$A:$B,2,false)</f>
        <v>B</v>
      </c>
    </row>
    <row r="1236">
      <c r="A1236" s="1">
        <v>138245.0</v>
      </c>
      <c r="B1236" s="1">
        <v>493.0</v>
      </c>
      <c r="C1236" s="1">
        <v>0.0</v>
      </c>
      <c r="D1236" s="1" t="s">
        <v>32</v>
      </c>
      <c r="E1236" s="1">
        <v>4.0</v>
      </c>
      <c r="F1236" s="7" t="str">
        <f>vlookup(E1236,Teams!A:B,2,false)</f>
        <v>Blair C</v>
      </c>
      <c r="G1236" s="1" t="b">
        <v>1</v>
      </c>
      <c r="H1236" s="1" t="b">
        <v>1</v>
      </c>
      <c r="I1236" s="1">
        <v>18.0</v>
      </c>
      <c r="J1236" s="7" t="str">
        <f>vlookup(I1236,Cats!$A:$B,2,false)</f>
        <v>P</v>
      </c>
    </row>
    <row r="1237">
      <c r="A1237" s="1">
        <v>138246.0</v>
      </c>
      <c r="B1237" s="1">
        <v>493.0</v>
      </c>
      <c r="C1237" s="1">
        <v>14.0</v>
      </c>
      <c r="D1237" s="1" t="s">
        <v>133</v>
      </c>
      <c r="E1237" s="1">
        <v>42.0</v>
      </c>
      <c r="F1237" s="7" t="str">
        <f>vlookup(E1237,Teams!A:B,2,false)</f>
        <v>Tesla STEM</v>
      </c>
      <c r="G1237" s="1" t="b">
        <v>0</v>
      </c>
      <c r="H1237" s="1" t="b">
        <v>0</v>
      </c>
      <c r="I1237" s="1">
        <v>18.0</v>
      </c>
      <c r="J1237" s="7" t="str">
        <f>vlookup(I1237,Cats!$A:$B,2,false)</f>
        <v>P</v>
      </c>
    </row>
    <row r="1238">
      <c r="A1238" s="1">
        <v>138247.0</v>
      </c>
      <c r="B1238" s="1">
        <v>493.0</v>
      </c>
      <c r="C1238" s="1">
        <v>14.0</v>
      </c>
      <c r="D1238" s="1" t="s">
        <v>197</v>
      </c>
      <c r="E1238" s="1">
        <v>4.0</v>
      </c>
      <c r="F1238" s="7" t="str">
        <f>vlookup(E1238,Teams!A:B,2,false)</f>
        <v>Blair C</v>
      </c>
      <c r="G1238" s="1" t="b">
        <v>1</v>
      </c>
      <c r="H1238" s="1" t="b">
        <v>0</v>
      </c>
      <c r="I1238" s="1">
        <v>19.0</v>
      </c>
      <c r="J1238" s="7" t="str">
        <f>vlookup(I1238,Cats!$A:$B,2,false)</f>
        <v>X</v>
      </c>
    </row>
    <row r="1239">
      <c r="A1239" s="1">
        <v>138248.0</v>
      </c>
      <c r="B1239" s="1">
        <v>493.0</v>
      </c>
      <c r="C1239" s="1">
        <v>0.0</v>
      </c>
      <c r="D1239" s="1" t="s">
        <v>32</v>
      </c>
      <c r="E1239" s="1">
        <v>42.0</v>
      </c>
      <c r="F1239" s="7" t="str">
        <f>vlookup(E1239,Teams!A:B,2,false)</f>
        <v>Tesla STEM</v>
      </c>
      <c r="G1239" s="1" t="b">
        <v>0</v>
      </c>
      <c r="H1239" s="1" t="b">
        <v>1</v>
      </c>
      <c r="I1239" s="1">
        <v>19.0</v>
      </c>
      <c r="J1239" s="7" t="str">
        <f>vlookup(I1239,Cats!$A:$B,2,false)</f>
        <v>X</v>
      </c>
    </row>
    <row r="1240">
      <c r="A1240" s="1">
        <v>138249.0</v>
      </c>
      <c r="B1240" s="1">
        <v>493.0</v>
      </c>
      <c r="C1240" s="1">
        <v>14.0</v>
      </c>
      <c r="D1240" s="1" t="s">
        <v>43</v>
      </c>
      <c r="E1240" s="1">
        <v>4.0</v>
      </c>
      <c r="F1240" s="7" t="str">
        <f>vlookup(E1240,Teams!A:B,2,false)</f>
        <v>Blair C</v>
      </c>
      <c r="G1240" s="1" t="b">
        <v>1</v>
      </c>
      <c r="H1240" s="1" t="b">
        <v>0</v>
      </c>
      <c r="I1240" s="1">
        <v>20.0</v>
      </c>
      <c r="J1240" s="7" t="str">
        <f>vlookup(I1240,Cats!$A:$B,2,false)</f>
        <v>M</v>
      </c>
    </row>
    <row r="1241">
      <c r="A1241" s="1">
        <v>138250.0</v>
      </c>
      <c r="B1241" s="1">
        <v>493.0</v>
      </c>
      <c r="C1241" s="1">
        <v>0.0</v>
      </c>
      <c r="D1241" s="1" t="s">
        <v>32</v>
      </c>
      <c r="E1241" s="1">
        <v>42.0</v>
      </c>
      <c r="F1241" s="7" t="str">
        <f>vlookup(E1241,Teams!A:B,2,false)</f>
        <v>Tesla STEM</v>
      </c>
      <c r="G1241" s="1" t="b">
        <v>0</v>
      </c>
      <c r="H1241" s="1" t="b">
        <v>1</v>
      </c>
      <c r="I1241" s="1">
        <v>20.0</v>
      </c>
      <c r="J1241" s="7" t="str">
        <f>vlookup(I1241,Cats!$A:$B,2,false)</f>
        <v>M</v>
      </c>
    </row>
    <row r="1242">
      <c r="A1242" s="1">
        <v>138251.0</v>
      </c>
      <c r="B1242" s="1">
        <v>493.0</v>
      </c>
      <c r="C1242" s="1">
        <v>0.0</v>
      </c>
      <c r="D1242" s="1" t="s">
        <v>32</v>
      </c>
      <c r="E1242" s="1">
        <v>4.0</v>
      </c>
      <c r="F1242" s="7" t="str">
        <f>vlookup(E1242,Teams!A:B,2,false)</f>
        <v>Blair C</v>
      </c>
      <c r="G1242" s="1" t="b">
        <v>1</v>
      </c>
      <c r="H1242" s="1" t="b">
        <v>1</v>
      </c>
      <c r="I1242" s="1">
        <v>21.0</v>
      </c>
      <c r="J1242" s="7" t="str">
        <f>vlookup(I1242,Cats!$A:$B,2,false)</f>
        <v>C</v>
      </c>
    </row>
    <row r="1243">
      <c r="A1243" s="1">
        <v>138252.0</v>
      </c>
      <c r="B1243" s="1">
        <v>493.0</v>
      </c>
      <c r="C1243" s="1">
        <v>14.0</v>
      </c>
      <c r="D1243" s="1" t="s">
        <v>135</v>
      </c>
      <c r="E1243" s="1">
        <v>42.0</v>
      </c>
      <c r="F1243" s="7" t="str">
        <f>vlookup(E1243,Teams!A:B,2,false)</f>
        <v>Tesla STEM</v>
      </c>
      <c r="G1243" s="1" t="b">
        <v>0</v>
      </c>
      <c r="H1243" s="1" t="b">
        <v>0</v>
      </c>
      <c r="I1243" s="1">
        <v>21.0</v>
      </c>
      <c r="J1243" s="7" t="str">
        <f>vlookup(I1243,Cats!$A:$B,2,false)</f>
        <v>C</v>
      </c>
    </row>
    <row r="1244">
      <c r="A1244" s="1">
        <v>138253.0</v>
      </c>
      <c r="B1244" s="1">
        <v>493.0</v>
      </c>
      <c r="C1244" s="1">
        <v>0.0</v>
      </c>
      <c r="D1244" s="1" t="s">
        <v>43</v>
      </c>
      <c r="E1244" s="1">
        <v>4.0</v>
      </c>
      <c r="F1244" s="7" t="str">
        <f>vlookup(E1244,Teams!A:B,2,false)</f>
        <v>Blair C</v>
      </c>
      <c r="G1244" s="1" t="b">
        <v>1</v>
      </c>
      <c r="H1244" s="1" t="b">
        <v>0</v>
      </c>
      <c r="I1244" s="1">
        <v>22.0</v>
      </c>
      <c r="J1244" s="7" t="str">
        <f>vlookup(I1244,Cats!$A:$B,2,false)</f>
        <v>E</v>
      </c>
    </row>
    <row r="1245">
      <c r="A1245" s="1">
        <v>138254.0</v>
      </c>
      <c r="B1245" s="1">
        <v>493.0</v>
      </c>
      <c r="C1245" s="1">
        <v>0.0</v>
      </c>
      <c r="D1245" s="1" t="s">
        <v>130</v>
      </c>
      <c r="E1245" s="1">
        <v>42.0</v>
      </c>
      <c r="F1245" s="7" t="str">
        <f>vlookup(E1245,Teams!A:B,2,false)</f>
        <v>Tesla STEM</v>
      </c>
      <c r="G1245" s="1" t="b">
        <v>0</v>
      </c>
      <c r="H1245" s="1" t="b">
        <v>0</v>
      </c>
      <c r="I1245" s="1">
        <v>22.0</v>
      </c>
      <c r="J1245" s="7" t="str">
        <f>vlookup(I1245,Cats!$A:$B,2,false)</f>
        <v>E</v>
      </c>
    </row>
    <row r="1246">
      <c r="A1246" s="1">
        <v>138255.0</v>
      </c>
      <c r="B1246" s="1">
        <v>493.0</v>
      </c>
      <c r="C1246" s="1">
        <v>0.0</v>
      </c>
      <c r="D1246" s="1" t="s">
        <v>32</v>
      </c>
      <c r="E1246" s="1">
        <v>4.0</v>
      </c>
      <c r="F1246" s="7" t="str">
        <f>vlookup(E1246,Teams!A:B,2,false)</f>
        <v>Blair C</v>
      </c>
      <c r="G1246" s="1" t="b">
        <v>1</v>
      </c>
      <c r="H1246" s="1" t="b">
        <v>1</v>
      </c>
      <c r="I1246" s="1">
        <v>23.0</v>
      </c>
      <c r="J1246" s="7" t="str">
        <f>vlookup(I1246,Cats!$A:$B,2,false)</f>
        <v>B</v>
      </c>
    </row>
    <row r="1247">
      <c r="A1247" s="1">
        <v>138256.0</v>
      </c>
      <c r="B1247" s="1">
        <v>493.0</v>
      </c>
      <c r="C1247" s="1">
        <v>0.0</v>
      </c>
      <c r="D1247" s="1" t="s">
        <v>130</v>
      </c>
      <c r="E1247" s="1">
        <v>42.0</v>
      </c>
      <c r="F1247" s="7" t="str">
        <f>vlookup(E1247,Teams!A:B,2,false)</f>
        <v>Tesla STEM</v>
      </c>
      <c r="G1247" s="1" t="b">
        <v>0</v>
      </c>
      <c r="H1247" s="1" t="b">
        <v>0</v>
      </c>
      <c r="I1247" s="1">
        <v>23.0</v>
      </c>
      <c r="J1247" s="7" t="str">
        <f>vlookup(I1247,Cats!$A:$B,2,false)</f>
        <v>B</v>
      </c>
    </row>
    <row r="1248">
      <c r="A1248" s="1">
        <v>138257.0</v>
      </c>
      <c r="B1248" s="1">
        <v>493.0</v>
      </c>
      <c r="C1248" s="1">
        <v>0.0</v>
      </c>
      <c r="D1248" s="1" t="s">
        <v>32</v>
      </c>
      <c r="E1248" s="1">
        <v>4.0</v>
      </c>
      <c r="F1248" s="7" t="str">
        <f>vlookup(E1248,Teams!A:B,2,false)</f>
        <v>Blair C</v>
      </c>
      <c r="G1248" s="1" t="b">
        <v>1</v>
      </c>
      <c r="H1248" s="1" t="b">
        <v>1</v>
      </c>
      <c r="I1248" s="1">
        <v>24.0</v>
      </c>
      <c r="J1248" s="7" t="str">
        <f>vlookup(I1248,Cats!$A:$B,2,false)</f>
        <v>P</v>
      </c>
    </row>
    <row r="1249">
      <c r="A1249" s="1">
        <v>138258.0</v>
      </c>
      <c r="B1249" s="1">
        <v>493.0</v>
      </c>
      <c r="C1249" s="1">
        <v>14.0</v>
      </c>
      <c r="D1249" s="1" t="s">
        <v>133</v>
      </c>
      <c r="E1249" s="1">
        <v>42.0</v>
      </c>
      <c r="F1249" s="7" t="str">
        <f>vlookup(E1249,Teams!A:B,2,false)</f>
        <v>Tesla STEM</v>
      </c>
      <c r="G1249" s="1" t="b">
        <v>0</v>
      </c>
      <c r="H1249" s="1" t="b">
        <v>0</v>
      </c>
      <c r="I1249" s="1">
        <v>24.0</v>
      </c>
      <c r="J1249" s="7" t="str">
        <f>vlookup(I1249,Cats!$A:$B,2,false)</f>
        <v>P</v>
      </c>
    </row>
    <row r="1250">
      <c r="A1250" s="1">
        <v>138259.0</v>
      </c>
      <c r="B1250" s="1">
        <v>494.0</v>
      </c>
      <c r="C1250" s="1">
        <v>0.0</v>
      </c>
      <c r="D1250" s="1" t="s">
        <v>32</v>
      </c>
      <c r="E1250" s="1">
        <v>22.0</v>
      </c>
      <c r="F1250" s="7" t="str">
        <f>vlookup(E1250,Teams!A:B,2,false)</f>
        <v>Ladue</v>
      </c>
      <c r="G1250" s="1" t="b">
        <v>1</v>
      </c>
      <c r="H1250" s="1" t="b">
        <v>1</v>
      </c>
      <c r="I1250" s="1">
        <v>1.0</v>
      </c>
      <c r="J1250" s="7" t="str">
        <f>vlookup(I1250,Cats!$A:$B,2,false)</f>
        <v>X</v>
      </c>
    </row>
    <row r="1251">
      <c r="A1251" s="1">
        <v>138260.0</v>
      </c>
      <c r="B1251" s="1">
        <v>494.0</v>
      </c>
      <c r="C1251" s="1">
        <v>4.0</v>
      </c>
      <c r="D1251" s="1" t="s">
        <v>76</v>
      </c>
      <c r="E1251" s="1">
        <v>34.0</v>
      </c>
      <c r="F1251" s="7" t="str">
        <f>vlookup(E1251,Teams!A:B,2,false)</f>
        <v>Niskayuna</v>
      </c>
      <c r="G1251" s="1" t="b">
        <v>0</v>
      </c>
      <c r="H1251" s="1" t="b">
        <v>0</v>
      </c>
      <c r="I1251" s="1">
        <v>1.0</v>
      </c>
      <c r="J1251" s="7" t="str">
        <f>vlookup(I1251,Cats!$A:$B,2,false)</f>
        <v>X</v>
      </c>
    </row>
    <row r="1252">
      <c r="A1252" s="1">
        <v>138261.0</v>
      </c>
      <c r="B1252" s="1">
        <v>494.0</v>
      </c>
      <c r="C1252" s="1">
        <v>14.0</v>
      </c>
      <c r="D1252" s="1" t="s">
        <v>78</v>
      </c>
      <c r="E1252" s="1">
        <v>22.0</v>
      </c>
      <c r="F1252" s="7" t="str">
        <f>vlookup(E1252,Teams!A:B,2,false)</f>
        <v>Ladue</v>
      </c>
      <c r="G1252" s="1" t="b">
        <v>1</v>
      </c>
      <c r="H1252" s="1" t="b">
        <v>0</v>
      </c>
      <c r="I1252" s="1">
        <v>2.0</v>
      </c>
      <c r="J1252" s="7" t="str">
        <f>vlookup(I1252,Cats!$A:$B,2,false)</f>
        <v>M</v>
      </c>
    </row>
    <row r="1253">
      <c r="A1253" s="1">
        <v>138262.0</v>
      </c>
      <c r="B1253" s="1">
        <v>494.0</v>
      </c>
      <c r="C1253" s="1">
        <v>0.0</v>
      </c>
      <c r="D1253" s="1" t="s">
        <v>32</v>
      </c>
      <c r="E1253" s="1">
        <v>34.0</v>
      </c>
      <c r="F1253" s="7" t="str">
        <f>vlookup(E1253,Teams!A:B,2,false)</f>
        <v>Niskayuna</v>
      </c>
      <c r="G1253" s="1" t="b">
        <v>0</v>
      </c>
      <c r="H1253" s="1" t="b">
        <v>1</v>
      </c>
      <c r="I1253" s="1">
        <v>2.0</v>
      </c>
      <c r="J1253" s="7" t="str">
        <f>vlookup(I1253,Cats!$A:$B,2,false)</f>
        <v>M</v>
      </c>
    </row>
    <row r="1254">
      <c r="A1254" s="1">
        <v>138263.0</v>
      </c>
      <c r="B1254" s="1">
        <v>494.0</v>
      </c>
      <c r="C1254" s="1">
        <v>4.0</v>
      </c>
      <c r="D1254" s="1" t="s">
        <v>86</v>
      </c>
      <c r="E1254" s="1">
        <v>22.0</v>
      </c>
      <c r="F1254" s="7" t="str">
        <f>vlookup(E1254,Teams!A:B,2,false)</f>
        <v>Ladue</v>
      </c>
      <c r="G1254" s="1" t="b">
        <v>1</v>
      </c>
      <c r="H1254" s="1" t="b">
        <v>0</v>
      </c>
      <c r="I1254" s="1">
        <v>3.0</v>
      </c>
      <c r="J1254" s="7" t="str">
        <f>vlookup(I1254,Cats!$A:$B,2,false)</f>
        <v>C</v>
      </c>
    </row>
    <row r="1255">
      <c r="A1255" s="1">
        <v>138264.0</v>
      </c>
      <c r="B1255" s="1">
        <v>494.0</v>
      </c>
      <c r="C1255" s="1">
        <v>0.0</v>
      </c>
      <c r="D1255" s="1" t="s">
        <v>32</v>
      </c>
      <c r="E1255" s="1">
        <v>34.0</v>
      </c>
      <c r="F1255" s="7" t="str">
        <f>vlookup(E1255,Teams!A:B,2,false)</f>
        <v>Niskayuna</v>
      </c>
      <c r="G1255" s="1" t="b">
        <v>0</v>
      </c>
      <c r="H1255" s="1" t="b">
        <v>1</v>
      </c>
      <c r="I1255" s="1">
        <v>3.0</v>
      </c>
      <c r="J1255" s="7" t="str">
        <f>vlookup(I1255,Cats!$A:$B,2,false)</f>
        <v>C</v>
      </c>
    </row>
    <row r="1256">
      <c r="A1256" s="1">
        <v>138265.0</v>
      </c>
      <c r="B1256" s="1">
        <v>494.0</v>
      </c>
      <c r="C1256" s="1">
        <v>4.0</v>
      </c>
      <c r="D1256" s="1" t="s">
        <v>85</v>
      </c>
      <c r="E1256" s="1">
        <v>22.0</v>
      </c>
      <c r="F1256" s="7" t="str">
        <f>vlookup(E1256,Teams!A:B,2,false)</f>
        <v>Ladue</v>
      </c>
      <c r="G1256" s="1" t="b">
        <v>1</v>
      </c>
      <c r="H1256" s="1" t="b">
        <v>0</v>
      </c>
      <c r="I1256" s="1">
        <v>4.0</v>
      </c>
      <c r="J1256" s="7" t="str">
        <f>vlookup(I1256,Cats!$A:$B,2,false)</f>
        <v>E</v>
      </c>
    </row>
    <row r="1257">
      <c r="A1257" s="1">
        <v>138266.0</v>
      </c>
      <c r="B1257" s="1">
        <v>494.0</v>
      </c>
      <c r="C1257" s="1">
        <v>0.0</v>
      </c>
      <c r="D1257" s="1" t="s">
        <v>71</v>
      </c>
      <c r="E1257" s="1">
        <v>34.0</v>
      </c>
      <c r="F1257" s="7" t="str">
        <f>vlookup(E1257,Teams!A:B,2,false)</f>
        <v>Niskayuna</v>
      </c>
      <c r="G1257" s="1" t="b">
        <v>0</v>
      </c>
      <c r="H1257" s="1" t="b">
        <v>0</v>
      </c>
      <c r="I1257" s="1">
        <v>4.0</v>
      </c>
      <c r="J1257" s="7" t="str">
        <f>vlookup(I1257,Cats!$A:$B,2,false)</f>
        <v>E</v>
      </c>
    </row>
    <row r="1258">
      <c r="A1258" s="1">
        <v>138267.0</v>
      </c>
      <c r="B1258" s="1">
        <v>494.0</v>
      </c>
      <c r="C1258" s="1">
        <v>0.0</v>
      </c>
      <c r="D1258" s="1" t="s">
        <v>32</v>
      </c>
      <c r="E1258" s="1">
        <v>22.0</v>
      </c>
      <c r="F1258" s="7" t="str">
        <f>vlookup(E1258,Teams!A:B,2,false)</f>
        <v>Ladue</v>
      </c>
      <c r="G1258" s="1" t="b">
        <v>1</v>
      </c>
      <c r="H1258" s="1" t="b">
        <v>1</v>
      </c>
      <c r="I1258" s="1">
        <v>5.0</v>
      </c>
      <c r="J1258" s="7" t="str">
        <f>vlookup(I1258,Cats!$A:$B,2,false)</f>
        <v>B</v>
      </c>
    </row>
    <row r="1259">
      <c r="A1259" s="1">
        <v>138268.0</v>
      </c>
      <c r="B1259" s="1">
        <v>494.0</v>
      </c>
      <c r="C1259" s="1">
        <v>4.0</v>
      </c>
      <c r="D1259" s="1" t="s">
        <v>71</v>
      </c>
      <c r="E1259" s="1">
        <v>34.0</v>
      </c>
      <c r="F1259" s="7" t="str">
        <f>vlookup(E1259,Teams!A:B,2,false)</f>
        <v>Niskayuna</v>
      </c>
      <c r="G1259" s="1" t="b">
        <v>0</v>
      </c>
      <c r="H1259" s="1" t="b">
        <v>0</v>
      </c>
      <c r="I1259" s="1">
        <v>5.0</v>
      </c>
      <c r="J1259" s="7" t="str">
        <f>vlookup(I1259,Cats!$A:$B,2,false)</f>
        <v>B</v>
      </c>
    </row>
    <row r="1260">
      <c r="A1260" s="1">
        <v>138269.0</v>
      </c>
      <c r="B1260" s="1">
        <v>494.0</v>
      </c>
      <c r="C1260" s="1">
        <v>4.0</v>
      </c>
      <c r="D1260" s="1" t="s">
        <v>78</v>
      </c>
      <c r="E1260" s="1">
        <v>22.0</v>
      </c>
      <c r="F1260" s="7" t="str">
        <f>vlookup(E1260,Teams!A:B,2,false)</f>
        <v>Ladue</v>
      </c>
      <c r="G1260" s="1" t="b">
        <v>1</v>
      </c>
      <c r="H1260" s="1" t="b">
        <v>0</v>
      </c>
      <c r="I1260" s="1">
        <v>6.0</v>
      </c>
      <c r="J1260" s="7" t="str">
        <f>vlookup(I1260,Cats!$A:$B,2,false)</f>
        <v>P</v>
      </c>
    </row>
    <row r="1261">
      <c r="A1261" s="1">
        <v>138270.0</v>
      </c>
      <c r="B1261" s="1">
        <v>494.0</v>
      </c>
      <c r="C1261" s="1">
        <v>0.0</v>
      </c>
      <c r="D1261" s="1" t="s">
        <v>71</v>
      </c>
      <c r="E1261" s="1">
        <v>34.0</v>
      </c>
      <c r="F1261" s="7" t="str">
        <f>vlookup(E1261,Teams!A:B,2,false)</f>
        <v>Niskayuna</v>
      </c>
      <c r="G1261" s="1" t="b">
        <v>0</v>
      </c>
      <c r="H1261" s="1" t="b">
        <v>0</v>
      </c>
      <c r="I1261" s="1">
        <v>6.0</v>
      </c>
      <c r="J1261" s="7" t="str">
        <f>vlookup(I1261,Cats!$A:$B,2,false)</f>
        <v>P</v>
      </c>
    </row>
    <row r="1262">
      <c r="A1262" s="1">
        <v>138271.0</v>
      </c>
      <c r="B1262" s="1">
        <v>494.0</v>
      </c>
      <c r="C1262" s="1">
        <v>-4.0</v>
      </c>
      <c r="D1262" s="1" t="s">
        <v>85</v>
      </c>
      <c r="E1262" s="1">
        <v>22.0</v>
      </c>
      <c r="F1262" s="7" t="str">
        <f>vlookup(E1262,Teams!A:B,2,false)</f>
        <v>Ladue</v>
      </c>
      <c r="G1262" s="1" t="b">
        <v>1</v>
      </c>
      <c r="H1262" s="1" t="b">
        <v>0</v>
      </c>
      <c r="I1262" s="1">
        <v>7.0</v>
      </c>
      <c r="J1262" s="7" t="str">
        <f>vlookup(I1262,Cats!$A:$B,2,false)</f>
        <v>X</v>
      </c>
    </row>
    <row r="1263">
      <c r="A1263" s="1">
        <v>138272.0</v>
      </c>
      <c r="B1263" s="1">
        <v>494.0</v>
      </c>
      <c r="C1263" s="1">
        <v>14.0</v>
      </c>
      <c r="D1263" s="1" t="s">
        <v>71</v>
      </c>
      <c r="E1263" s="1">
        <v>34.0</v>
      </c>
      <c r="F1263" s="7" t="str">
        <f>vlookup(E1263,Teams!A:B,2,false)</f>
        <v>Niskayuna</v>
      </c>
      <c r="G1263" s="1" t="b">
        <v>0</v>
      </c>
      <c r="H1263" s="1" t="b">
        <v>0</v>
      </c>
      <c r="I1263" s="1">
        <v>7.0</v>
      </c>
      <c r="J1263" s="7" t="str">
        <f>vlookup(I1263,Cats!$A:$B,2,false)</f>
        <v>X</v>
      </c>
    </row>
    <row r="1264">
      <c r="A1264" s="1">
        <v>138273.0</v>
      </c>
      <c r="B1264" s="1">
        <v>494.0</v>
      </c>
      <c r="C1264" s="1">
        <v>14.0</v>
      </c>
      <c r="D1264" s="1" t="s">
        <v>78</v>
      </c>
      <c r="E1264" s="1">
        <v>22.0</v>
      </c>
      <c r="F1264" s="7" t="str">
        <f>vlookup(E1264,Teams!A:B,2,false)</f>
        <v>Ladue</v>
      </c>
      <c r="G1264" s="1" t="b">
        <v>1</v>
      </c>
      <c r="H1264" s="1" t="b">
        <v>0</v>
      </c>
      <c r="I1264" s="1">
        <v>8.0</v>
      </c>
      <c r="J1264" s="7" t="str">
        <f>vlookup(I1264,Cats!$A:$B,2,false)</f>
        <v>M</v>
      </c>
    </row>
    <row r="1265">
      <c r="A1265" s="1">
        <v>138274.0</v>
      </c>
      <c r="B1265" s="1">
        <v>494.0</v>
      </c>
      <c r="C1265" s="1">
        <v>0.0</v>
      </c>
      <c r="D1265" s="1" t="s">
        <v>32</v>
      </c>
      <c r="E1265" s="1">
        <v>34.0</v>
      </c>
      <c r="F1265" s="7" t="str">
        <f>vlookup(E1265,Teams!A:B,2,false)</f>
        <v>Niskayuna</v>
      </c>
      <c r="G1265" s="1" t="b">
        <v>0</v>
      </c>
      <c r="H1265" s="1" t="b">
        <v>1</v>
      </c>
      <c r="I1265" s="1">
        <v>8.0</v>
      </c>
      <c r="J1265" s="7" t="str">
        <f>vlookup(I1265,Cats!$A:$B,2,false)</f>
        <v>M</v>
      </c>
    </row>
    <row r="1266">
      <c r="A1266" s="1">
        <v>138275.0</v>
      </c>
      <c r="B1266" s="1">
        <v>494.0</v>
      </c>
      <c r="C1266" s="1">
        <v>14.0</v>
      </c>
      <c r="D1266" s="1" t="s">
        <v>82</v>
      </c>
      <c r="E1266" s="1">
        <v>22.0</v>
      </c>
      <c r="F1266" s="7" t="str">
        <f>vlookup(E1266,Teams!A:B,2,false)</f>
        <v>Ladue</v>
      </c>
      <c r="G1266" s="1" t="b">
        <v>1</v>
      </c>
      <c r="H1266" s="1" t="b">
        <v>0</v>
      </c>
      <c r="I1266" s="1">
        <v>9.0</v>
      </c>
      <c r="J1266" s="7" t="str">
        <f>vlookup(I1266,Cats!$A:$B,2,false)</f>
        <v>C</v>
      </c>
    </row>
    <row r="1267">
      <c r="A1267" s="1">
        <v>138276.0</v>
      </c>
      <c r="B1267" s="1">
        <v>494.0</v>
      </c>
      <c r="C1267" s="1">
        <v>0.0</v>
      </c>
      <c r="D1267" s="1" t="s">
        <v>32</v>
      </c>
      <c r="E1267" s="1">
        <v>34.0</v>
      </c>
      <c r="F1267" s="7" t="str">
        <f>vlookup(E1267,Teams!A:B,2,false)</f>
        <v>Niskayuna</v>
      </c>
      <c r="G1267" s="1" t="b">
        <v>0</v>
      </c>
      <c r="H1267" s="1" t="b">
        <v>1</v>
      </c>
      <c r="I1267" s="1">
        <v>9.0</v>
      </c>
      <c r="J1267" s="7" t="str">
        <f>vlookup(I1267,Cats!$A:$B,2,false)</f>
        <v>C</v>
      </c>
    </row>
    <row r="1268">
      <c r="A1268" s="1">
        <v>138277.0</v>
      </c>
      <c r="B1268" s="1">
        <v>494.0</v>
      </c>
      <c r="C1268" s="1">
        <v>0.0</v>
      </c>
      <c r="D1268" s="1" t="s">
        <v>32</v>
      </c>
      <c r="E1268" s="1">
        <v>22.0</v>
      </c>
      <c r="F1268" s="7" t="str">
        <f>vlookup(E1268,Teams!A:B,2,false)</f>
        <v>Ladue</v>
      </c>
      <c r="G1268" s="1" t="b">
        <v>1</v>
      </c>
      <c r="H1268" s="1" t="b">
        <v>1</v>
      </c>
      <c r="I1268" s="1">
        <v>10.0</v>
      </c>
      <c r="J1268" s="7" t="str">
        <f>vlookup(I1268,Cats!$A:$B,2,false)</f>
        <v>E</v>
      </c>
    </row>
    <row r="1269">
      <c r="A1269" s="1">
        <v>138278.0</v>
      </c>
      <c r="B1269" s="1">
        <v>494.0</v>
      </c>
      <c r="C1269" s="1">
        <v>4.0</v>
      </c>
      <c r="D1269" s="1" t="s">
        <v>71</v>
      </c>
      <c r="E1269" s="1">
        <v>34.0</v>
      </c>
      <c r="F1269" s="7" t="str">
        <f>vlookup(E1269,Teams!A:B,2,false)</f>
        <v>Niskayuna</v>
      </c>
      <c r="G1269" s="1" t="b">
        <v>0</v>
      </c>
      <c r="H1269" s="1" t="b">
        <v>0</v>
      </c>
      <c r="I1269" s="1">
        <v>10.0</v>
      </c>
      <c r="J1269" s="7" t="str">
        <f>vlookup(I1269,Cats!$A:$B,2,false)</f>
        <v>E</v>
      </c>
    </row>
    <row r="1270">
      <c r="A1270" s="1">
        <v>138279.0</v>
      </c>
      <c r="B1270" s="1">
        <v>494.0</v>
      </c>
      <c r="C1270" s="1">
        <v>4.0</v>
      </c>
      <c r="D1270" s="1" t="s">
        <v>85</v>
      </c>
      <c r="E1270" s="1">
        <v>22.0</v>
      </c>
      <c r="F1270" s="7" t="str">
        <f>vlookup(E1270,Teams!A:B,2,false)</f>
        <v>Ladue</v>
      </c>
      <c r="G1270" s="1" t="b">
        <v>1</v>
      </c>
      <c r="H1270" s="1" t="b">
        <v>0</v>
      </c>
      <c r="I1270" s="1">
        <v>11.0</v>
      </c>
      <c r="J1270" s="7" t="str">
        <f>vlookup(I1270,Cats!$A:$B,2,false)</f>
        <v>B</v>
      </c>
    </row>
    <row r="1271">
      <c r="A1271" s="1">
        <v>138280.0</v>
      </c>
      <c r="B1271" s="1">
        <v>494.0</v>
      </c>
      <c r="C1271" s="1">
        <v>0.0</v>
      </c>
      <c r="D1271" s="1" t="s">
        <v>32</v>
      </c>
      <c r="E1271" s="1">
        <v>34.0</v>
      </c>
      <c r="F1271" s="7" t="str">
        <f>vlookup(E1271,Teams!A:B,2,false)</f>
        <v>Niskayuna</v>
      </c>
      <c r="G1271" s="1" t="b">
        <v>0</v>
      </c>
      <c r="H1271" s="1" t="b">
        <v>1</v>
      </c>
      <c r="I1271" s="1">
        <v>11.0</v>
      </c>
      <c r="J1271" s="7" t="str">
        <f>vlookup(I1271,Cats!$A:$B,2,false)</f>
        <v>B</v>
      </c>
    </row>
    <row r="1272">
      <c r="A1272" s="1">
        <v>138281.0</v>
      </c>
      <c r="B1272" s="1">
        <v>494.0</v>
      </c>
      <c r="C1272" s="1">
        <v>0.0</v>
      </c>
      <c r="D1272" s="1" t="s">
        <v>85</v>
      </c>
      <c r="E1272" s="1">
        <v>22.0</v>
      </c>
      <c r="F1272" s="7" t="str">
        <f>vlookup(E1272,Teams!A:B,2,false)</f>
        <v>Ladue</v>
      </c>
      <c r="G1272" s="1" t="b">
        <v>1</v>
      </c>
      <c r="H1272" s="1" t="b">
        <v>0</v>
      </c>
      <c r="I1272" s="1">
        <v>12.0</v>
      </c>
      <c r="J1272" s="7" t="str">
        <f>vlookup(I1272,Cats!$A:$B,2,false)</f>
        <v>P</v>
      </c>
    </row>
    <row r="1273">
      <c r="A1273" s="1">
        <v>138282.0</v>
      </c>
      <c r="B1273" s="1">
        <v>494.0</v>
      </c>
      <c r="C1273" s="1">
        <v>0.0</v>
      </c>
      <c r="D1273" s="1" t="s">
        <v>71</v>
      </c>
      <c r="E1273" s="1">
        <v>34.0</v>
      </c>
      <c r="F1273" s="7" t="str">
        <f>vlookup(E1273,Teams!A:B,2,false)</f>
        <v>Niskayuna</v>
      </c>
      <c r="G1273" s="1" t="b">
        <v>0</v>
      </c>
      <c r="H1273" s="1" t="b">
        <v>0</v>
      </c>
      <c r="I1273" s="1">
        <v>12.0</v>
      </c>
      <c r="J1273" s="7" t="str">
        <f>vlookup(I1273,Cats!$A:$B,2,false)</f>
        <v>P</v>
      </c>
    </row>
    <row r="1274">
      <c r="A1274" s="1">
        <v>138283.0</v>
      </c>
      <c r="B1274" s="1">
        <v>494.0</v>
      </c>
      <c r="C1274" s="1">
        <v>0.0</v>
      </c>
      <c r="D1274" s="1" t="s">
        <v>32</v>
      </c>
      <c r="E1274" s="1">
        <v>22.0</v>
      </c>
      <c r="F1274" s="7" t="str">
        <f>vlookup(E1274,Teams!A:B,2,false)</f>
        <v>Ladue</v>
      </c>
      <c r="G1274" s="1" t="b">
        <v>1</v>
      </c>
      <c r="H1274" s="1" t="b">
        <v>1</v>
      </c>
      <c r="I1274" s="1">
        <v>13.0</v>
      </c>
      <c r="J1274" s="7" t="str">
        <f>vlookup(I1274,Cats!$A:$B,2,false)</f>
        <v>X</v>
      </c>
    </row>
    <row r="1275">
      <c r="A1275" s="1">
        <v>138284.0</v>
      </c>
      <c r="B1275" s="1">
        <v>494.0</v>
      </c>
      <c r="C1275" s="1">
        <v>14.0</v>
      </c>
      <c r="D1275" s="1" t="s">
        <v>71</v>
      </c>
      <c r="E1275" s="1">
        <v>34.0</v>
      </c>
      <c r="F1275" s="7" t="str">
        <f>vlookup(E1275,Teams!A:B,2,false)</f>
        <v>Niskayuna</v>
      </c>
      <c r="G1275" s="1" t="b">
        <v>0</v>
      </c>
      <c r="H1275" s="1" t="b">
        <v>0</v>
      </c>
      <c r="I1275" s="1">
        <v>13.0</v>
      </c>
      <c r="J1275" s="7" t="str">
        <f>vlookup(I1275,Cats!$A:$B,2,false)</f>
        <v>X</v>
      </c>
    </row>
    <row r="1276">
      <c r="A1276" s="1">
        <v>138285.0</v>
      </c>
      <c r="B1276" s="1">
        <v>494.0</v>
      </c>
      <c r="C1276" s="1">
        <v>14.0</v>
      </c>
      <c r="D1276" s="1" t="s">
        <v>78</v>
      </c>
      <c r="E1276" s="1">
        <v>22.0</v>
      </c>
      <c r="F1276" s="7" t="str">
        <f>vlookup(E1276,Teams!A:B,2,false)</f>
        <v>Ladue</v>
      </c>
      <c r="G1276" s="1" t="b">
        <v>1</v>
      </c>
      <c r="H1276" s="1" t="b">
        <v>0</v>
      </c>
      <c r="I1276" s="1">
        <v>14.0</v>
      </c>
      <c r="J1276" s="7" t="str">
        <f>vlookup(I1276,Cats!$A:$B,2,false)</f>
        <v>M</v>
      </c>
    </row>
    <row r="1277">
      <c r="A1277" s="1">
        <v>138286.0</v>
      </c>
      <c r="B1277" s="1">
        <v>494.0</v>
      </c>
      <c r="C1277" s="1">
        <v>0.0</v>
      </c>
      <c r="D1277" s="1" t="s">
        <v>32</v>
      </c>
      <c r="E1277" s="1">
        <v>34.0</v>
      </c>
      <c r="F1277" s="7" t="str">
        <f>vlookup(E1277,Teams!A:B,2,false)</f>
        <v>Niskayuna</v>
      </c>
      <c r="G1277" s="1" t="b">
        <v>0</v>
      </c>
      <c r="H1277" s="1" t="b">
        <v>1</v>
      </c>
      <c r="I1277" s="1">
        <v>14.0</v>
      </c>
      <c r="J1277" s="7" t="str">
        <f>vlookup(I1277,Cats!$A:$B,2,false)</f>
        <v>M</v>
      </c>
    </row>
    <row r="1278">
      <c r="A1278" s="1">
        <v>138287.0</v>
      </c>
      <c r="B1278" s="1">
        <v>494.0</v>
      </c>
      <c r="C1278" s="1">
        <v>0.0</v>
      </c>
      <c r="D1278" s="1" t="s">
        <v>82</v>
      </c>
      <c r="E1278" s="1">
        <v>22.0</v>
      </c>
      <c r="F1278" s="7" t="str">
        <f>vlookup(E1278,Teams!A:B,2,false)</f>
        <v>Ladue</v>
      </c>
      <c r="G1278" s="1" t="b">
        <v>1</v>
      </c>
      <c r="H1278" s="1" t="b">
        <v>0</v>
      </c>
      <c r="I1278" s="1">
        <v>15.0</v>
      </c>
      <c r="J1278" s="7" t="str">
        <f>vlookup(I1278,Cats!$A:$B,2,false)</f>
        <v>C</v>
      </c>
    </row>
    <row r="1279">
      <c r="A1279" s="1">
        <v>138288.0</v>
      </c>
      <c r="B1279" s="1">
        <v>494.0</v>
      </c>
      <c r="C1279" s="1">
        <v>0.0</v>
      </c>
      <c r="D1279" s="1" t="s">
        <v>71</v>
      </c>
      <c r="E1279" s="1">
        <v>34.0</v>
      </c>
      <c r="F1279" s="7" t="str">
        <f>vlookup(E1279,Teams!A:B,2,false)</f>
        <v>Niskayuna</v>
      </c>
      <c r="G1279" s="1" t="b">
        <v>0</v>
      </c>
      <c r="H1279" s="1" t="b">
        <v>0</v>
      </c>
      <c r="I1279" s="1">
        <v>15.0</v>
      </c>
      <c r="J1279" s="7" t="str">
        <f>vlookup(I1279,Cats!$A:$B,2,false)</f>
        <v>C</v>
      </c>
    </row>
    <row r="1280">
      <c r="A1280" s="1">
        <v>138289.0</v>
      </c>
      <c r="B1280" s="1">
        <v>494.0</v>
      </c>
      <c r="C1280" s="1">
        <v>0.0</v>
      </c>
      <c r="D1280" s="1" t="s">
        <v>81</v>
      </c>
      <c r="E1280" s="1">
        <v>22.0</v>
      </c>
      <c r="F1280" s="7" t="str">
        <f>vlookup(E1280,Teams!A:B,2,false)</f>
        <v>Ladue</v>
      </c>
      <c r="G1280" s="1" t="b">
        <v>1</v>
      </c>
      <c r="H1280" s="1" t="b">
        <v>0</v>
      </c>
      <c r="I1280" s="1">
        <v>16.0</v>
      </c>
      <c r="J1280" s="7" t="str">
        <f>vlookup(I1280,Cats!$A:$B,2,false)</f>
        <v>E</v>
      </c>
    </row>
    <row r="1281">
      <c r="A1281" s="1">
        <v>138290.0</v>
      </c>
      <c r="B1281" s="1">
        <v>494.0</v>
      </c>
      <c r="C1281" s="1">
        <v>0.0</v>
      </c>
      <c r="D1281" s="1" t="s">
        <v>71</v>
      </c>
      <c r="E1281" s="1">
        <v>34.0</v>
      </c>
      <c r="F1281" s="7" t="str">
        <f>vlookup(E1281,Teams!A:B,2,false)</f>
        <v>Niskayuna</v>
      </c>
      <c r="G1281" s="1" t="b">
        <v>0</v>
      </c>
      <c r="H1281" s="1" t="b">
        <v>0</v>
      </c>
      <c r="I1281" s="1">
        <v>16.0</v>
      </c>
      <c r="J1281" s="7" t="str">
        <f>vlookup(I1281,Cats!$A:$B,2,false)</f>
        <v>E</v>
      </c>
    </row>
    <row r="1282">
      <c r="A1282" s="1">
        <v>138291.0</v>
      </c>
      <c r="B1282" s="1">
        <v>494.0</v>
      </c>
      <c r="C1282" s="1">
        <v>0.0</v>
      </c>
      <c r="D1282" s="1" t="s">
        <v>32</v>
      </c>
      <c r="E1282" s="1">
        <v>22.0</v>
      </c>
      <c r="F1282" s="7" t="str">
        <f>vlookup(E1282,Teams!A:B,2,false)</f>
        <v>Ladue</v>
      </c>
      <c r="G1282" s="1" t="b">
        <v>1</v>
      </c>
      <c r="H1282" s="1" t="b">
        <v>1</v>
      </c>
      <c r="I1282" s="1">
        <v>17.0</v>
      </c>
      <c r="J1282" s="7" t="str">
        <f>vlookup(I1282,Cats!$A:$B,2,false)</f>
        <v>B</v>
      </c>
    </row>
    <row r="1283">
      <c r="A1283" s="1">
        <v>138292.0</v>
      </c>
      <c r="B1283" s="1">
        <v>494.0</v>
      </c>
      <c r="C1283" s="1">
        <v>14.0</v>
      </c>
      <c r="D1283" s="1" t="s">
        <v>71</v>
      </c>
      <c r="E1283" s="1">
        <v>34.0</v>
      </c>
      <c r="F1283" s="7" t="str">
        <f>vlookup(E1283,Teams!A:B,2,false)</f>
        <v>Niskayuna</v>
      </c>
      <c r="G1283" s="1" t="b">
        <v>0</v>
      </c>
      <c r="H1283" s="1" t="b">
        <v>0</v>
      </c>
      <c r="I1283" s="1">
        <v>17.0</v>
      </c>
      <c r="J1283" s="7" t="str">
        <f>vlookup(I1283,Cats!$A:$B,2,false)</f>
        <v>B</v>
      </c>
    </row>
    <row r="1284">
      <c r="A1284" s="1">
        <v>138293.0</v>
      </c>
      <c r="B1284" s="1">
        <v>494.0</v>
      </c>
      <c r="C1284" s="1">
        <v>14.0</v>
      </c>
      <c r="D1284" s="1" t="s">
        <v>85</v>
      </c>
      <c r="E1284" s="1">
        <v>22.0</v>
      </c>
      <c r="F1284" s="7" t="str">
        <f>vlookup(E1284,Teams!A:B,2,false)</f>
        <v>Ladue</v>
      </c>
      <c r="G1284" s="1" t="b">
        <v>1</v>
      </c>
      <c r="H1284" s="1" t="b">
        <v>0</v>
      </c>
      <c r="I1284" s="1">
        <v>18.0</v>
      </c>
      <c r="J1284" s="7" t="str">
        <f>vlookup(I1284,Cats!$A:$B,2,false)</f>
        <v>P</v>
      </c>
    </row>
    <row r="1285">
      <c r="A1285" s="1">
        <v>138294.0</v>
      </c>
      <c r="B1285" s="1">
        <v>494.0</v>
      </c>
      <c r="C1285" s="1">
        <v>0.0</v>
      </c>
      <c r="D1285" s="1" t="s">
        <v>71</v>
      </c>
      <c r="E1285" s="1">
        <v>34.0</v>
      </c>
      <c r="F1285" s="7" t="str">
        <f>vlookup(E1285,Teams!A:B,2,false)</f>
        <v>Niskayuna</v>
      </c>
      <c r="G1285" s="1" t="b">
        <v>0</v>
      </c>
      <c r="H1285" s="1" t="b">
        <v>0</v>
      </c>
      <c r="I1285" s="1">
        <v>18.0</v>
      </c>
      <c r="J1285" s="7" t="str">
        <f>vlookup(I1285,Cats!$A:$B,2,false)</f>
        <v>P</v>
      </c>
    </row>
    <row r="1286">
      <c r="A1286" s="1">
        <v>138295.0</v>
      </c>
      <c r="B1286" s="1">
        <v>494.0</v>
      </c>
      <c r="C1286" s="1">
        <v>14.0</v>
      </c>
      <c r="D1286" s="1" t="s">
        <v>86</v>
      </c>
      <c r="E1286" s="1">
        <v>22.0</v>
      </c>
      <c r="F1286" s="7" t="str">
        <f>vlookup(E1286,Teams!A:B,2,false)</f>
        <v>Ladue</v>
      </c>
      <c r="G1286" s="1" t="b">
        <v>1</v>
      </c>
      <c r="H1286" s="1" t="b">
        <v>0</v>
      </c>
      <c r="I1286" s="1">
        <v>19.0</v>
      </c>
      <c r="J1286" s="7" t="str">
        <f>vlookup(I1286,Cats!$A:$B,2,false)</f>
        <v>X</v>
      </c>
    </row>
    <row r="1287">
      <c r="A1287" s="1">
        <v>138296.0</v>
      </c>
      <c r="B1287" s="1">
        <v>494.0</v>
      </c>
      <c r="C1287" s="1">
        <v>0.0</v>
      </c>
      <c r="D1287" s="1" t="s">
        <v>32</v>
      </c>
      <c r="E1287" s="1">
        <v>34.0</v>
      </c>
      <c r="F1287" s="7" t="str">
        <f>vlookup(E1287,Teams!A:B,2,false)</f>
        <v>Niskayuna</v>
      </c>
      <c r="G1287" s="1" t="b">
        <v>0</v>
      </c>
      <c r="H1287" s="1" t="b">
        <v>1</v>
      </c>
      <c r="I1287" s="1">
        <v>19.0</v>
      </c>
      <c r="J1287" s="7" t="str">
        <f>vlookup(I1287,Cats!$A:$B,2,false)</f>
        <v>X</v>
      </c>
    </row>
    <row r="1288">
      <c r="A1288" s="1">
        <v>138297.0</v>
      </c>
      <c r="B1288" s="1">
        <v>494.0</v>
      </c>
      <c r="C1288" s="1">
        <v>0.0</v>
      </c>
      <c r="D1288" s="1" t="s">
        <v>32</v>
      </c>
      <c r="E1288" s="1">
        <v>22.0</v>
      </c>
      <c r="F1288" s="7" t="str">
        <f>vlookup(E1288,Teams!A:B,2,false)</f>
        <v>Ladue</v>
      </c>
      <c r="G1288" s="1" t="b">
        <v>1</v>
      </c>
      <c r="H1288" s="1" t="b">
        <v>1</v>
      </c>
      <c r="I1288" s="1">
        <v>20.0</v>
      </c>
      <c r="J1288" s="7" t="str">
        <f>vlookup(I1288,Cats!$A:$B,2,false)</f>
        <v>M</v>
      </c>
    </row>
    <row r="1289">
      <c r="A1289" s="1">
        <v>138298.0</v>
      </c>
      <c r="B1289" s="1">
        <v>494.0</v>
      </c>
      <c r="C1289" s="1">
        <v>14.0</v>
      </c>
      <c r="D1289" s="1" t="s">
        <v>71</v>
      </c>
      <c r="E1289" s="1">
        <v>34.0</v>
      </c>
      <c r="F1289" s="7" t="str">
        <f>vlookup(E1289,Teams!A:B,2,false)</f>
        <v>Niskayuna</v>
      </c>
      <c r="G1289" s="1" t="b">
        <v>0</v>
      </c>
      <c r="H1289" s="1" t="b">
        <v>0</v>
      </c>
      <c r="I1289" s="1">
        <v>20.0</v>
      </c>
      <c r="J1289" s="7" t="str">
        <f>vlookup(I1289,Cats!$A:$B,2,false)</f>
        <v>M</v>
      </c>
    </row>
    <row r="1290">
      <c r="A1290" s="1">
        <v>138299.0</v>
      </c>
      <c r="B1290" s="1">
        <v>494.0</v>
      </c>
      <c r="C1290" s="1">
        <v>14.0</v>
      </c>
      <c r="D1290" s="1" t="s">
        <v>82</v>
      </c>
      <c r="E1290" s="1">
        <v>22.0</v>
      </c>
      <c r="F1290" s="7" t="str">
        <f>vlookup(E1290,Teams!A:B,2,false)</f>
        <v>Ladue</v>
      </c>
      <c r="G1290" s="1" t="b">
        <v>1</v>
      </c>
      <c r="H1290" s="1" t="b">
        <v>0</v>
      </c>
      <c r="I1290" s="1">
        <v>21.0</v>
      </c>
      <c r="J1290" s="7" t="str">
        <f>vlookup(I1290,Cats!$A:$B,2,false)</f>
        <v>C</v>
      </c>
    </row>
    <row r="1291">
      <c r="A1291" s="1">
        <v>138300.0</v>
      </c>
      <c r="B1291" s="1">
        <v>494.0</v>
      </c>
      <c r="C1291" s="1">
        <v>0.0</v>
      </c>
      <c r="D1291" s="1" t="s">
        <v>32</v>
      </c>
      <c r="E1291" s="1">
        <v>34.0</v>
      </c>
      <c r="F1291" s="7" t="str">
        <f>vlookup(E1291,Teams!A:B,2,false)</f>
        <v>Niskayuna</v>
      </c>
      <c r="G1291" s="1" t="b">
        <v>0</v>
      </c>
      <c r="H1291" s="1" t="b">
        <v>1</v>
      </c>
      <c r="I1291" s="1">
        <v>21.0</v>
      </c>
      <c r="J1291" s="7" t="str">
        <f>vlookup(I1291,Cats!$A:$B,2,false)</f>
        <v>C</v>
      </c>
    </row>
    <row r="1292">
      <c r="A1292" s="1">
        <v>138301.0</v>
      </c>
      <c r="B1292" s="1">
        <v>494.0</v>
      </c>
      <c r="C1292" s="1">
        <v>0.0</v>
      </c>
      <c r="D1292" s="1" t="s">
        <v>81</v>
      </c>
      <c r="E1292" s="1">
        <v>22.0</v>
      </c>
      <c r="F1292" s="7" t="str">
        <f>vlookup(E1292,Teams!A:B,2,false)</f>
        <v>Ladue</v>
      </c>
      <c r="G1292" s="1" t="b">
        <v>1</v>
      </c>
      <c r="H1292" s="1" t="b">
        <v>0</v>
      </c>
      <c r="I1292" s="1">
        <v>22.0</v>
      </c>
      <c r="J1292" s="7" t="str">
        <f>vlookup(I1292,Cats!$A:$B,2,false)</f>
        <v>E</v>
      </c>
    </row>
    <row r="1293">
      <c r="A1293" s="1">
        <v>138302.0</v>
      </c>
      <c r="B1293" s="1">
        <v>494.0</v>
      </c>
      <c r="C1293" s="1">
        <v>0.0</v>
      </c>
      <c r="D1293" s="1" t="s">
        <v>71</v>
      </c>
      <c r="E1293" s="1">
        <v>34.0</v>
      </c>
      <c r="F1293" s="7" t="str">
        <f>vlookup(E1293,Teams!A:B,2,false)</f>
        <v>Niskayuna</v>
      </c>
      <c r="G1293" s="1" t="b">
        <v>0</v>
      </c>
      <c r="H1293" s="1" t="b">
        <v>0</v>
      </c>
      <c r="I1293" s="1">
        <v>22.0</v>
      </c>
      <c r="J1293" s="7" t="str">
        <f>vlookup(I1293,Cats!$A:$B,2,false)</f>
        <v>E</v>
      </c>
    </row>
    <row r="1294">
      <c r="A1294" s="1">
        <v>138303.0</v>
      </c>
      <c r="B1294" s="1">
        <v>494.0</v>
      </c>
      <c r="C1294" s="1">
        <v>0.0</v>
      </c>
      <c r="D1294" s="1" t="s">
        <v>32</v>
      </c>
      <c r="E1294" s="1">
        <v>22.0</v>
      </c>
      <c r="F1294" s="7" t="str">
        <f>vlookup(E1294,Teams!A:B,2,false)</f>
        <v>Ladue</v>
      </c>
      <c r="G1294" s="1" t="b">
        <v>1</v>
      </c>
      <c r="H1294" s="1" t="b">
        <v>1</v>
      </c>
      <c r="I1294" s="1">
        <v>23.0</v>
      </c>
      <c r="J1294" s="7" t="str">
        <f>vlookup(I1294,Cats!$A:$B,2,false)</f>
        <v>B</v>
      </c>
    </row>
    <row r="1295">
      <c r="A1295" s="1">
        <v>138304.0</v>
      </c>
      <c r="B1295" s="1">
        <v>494.0</v>
      </c>
      <c r="C1295" s="1">
        <v>14.0</v>
      </c>
      <c r="D1295" s="1" t="s">
        <v>71</v>
      </c>
      <c r="E1295" s="1">
        <v>34.0</v>
      </c>
      <c r="F1295" s="7" t="str">
        <f>vlookup(E1295,Teams!A:B,2,false)</f>
        <v>Niskayuna</v>
      </c>
      <c r="G1295" s="1" t="b">
        <v>0</v>
      </c>
      <c r="H1295" s="1" t="b">
        <v>0</v>
      </c>
      <c r="I1295" s="1">
        <v>23.0</v>
      </c>
      <c r="J1295" s="7" t="str">
        <f>vlookup(I1295,Cats!$A:$B,2,false)</f>
        <v>B</v>
      </c>
    </row>
    <row r="1296">
      <c r="A1296" s="1">
        <v>138305.0</v>
      </c>
      <c r="B1296" s="1">
        <v>494.0</v>
      </c>
      <c r="C1296" s="1">
        <v>0.0</v>
      </c>
      <c r="D1296" s="1" t="s">
        <v>85</v>
      </c>
      <c r="E1296" s="1">
        <v>22.0</v>
      </c>
      <c r="F1296" s="7" t="str">
        <f>vlookup(E1296,Teams!A:B,2,false)</f>
        <v>Ladue</v>
      </c>
      <c r="G1296" s="1" t="b">
        <v>1</v>
      </c>
      <c r="H1296" s="1" t="b">
        <v>0</v>
      </c>
      <c r="I1296" s="1">
        <v>24.0</v>
      </c>
      <c r="J1296" s="7" t="str">
        <f>vlookup(I1296,Cats!$A:$B,2,false)</f>
        <v>P</v>
      </c>
    </row>
    <row r="1297">
      <c r="A1297" s="1">
        <v>138306.0</v>
      </c>
      <c r="B1297" s="1">
        <v>494.0</v>
      </c>
      <c r="C1297" s="1">
        <v>0.0</v>
      </c>
      <c r="D1297" s="1" t="s">
        <v>71</v>
      </c>
      <c r="E1297" s="1">
        <v>34.0</v>
      </c>
      <c r="F1297" s="7" t="str">
        <f>vlookup(E1297,Teams!A:B,2,false)</f>
        <v>Niskayuna</v>
      </c>
      <c r="G1297" s="1" t="b">
        <v>0</v>
      </c>
      <c r="H1297" s="1" t="b">
        <v>0</v>
      </c>
      <c r="I1297" s="1">
        <v>24.0</v>
      </c>
      <c r="J1297" s="7" t="str">
        <f>vlookup(I1297,Cats!$A:$B,2,false)</f>
        <v>P</v>
      </c>
    </row>
    <row r="1298">
      <c r="A1298" s="1">
        <v>138307.0</v>
      </c>
      <c r="B1298" s="1">
        <v>495.0</v>
      </c>
      <c r="C1298" s="1">
        <v>14.0</v>
      </c>
      <c r="D1298" s="1" t="s">
        <v>80</v>
      </c>
      <c r="E1298" s="1">
        <v>24.0</v>
      </c>
      <c r="F1298" s="7" t="str">
        <f>vlookup(E1298,Teams!A:B,2,false)</f>
        <v>Lexington A</v>
      </c>
      <c r="G1298" s="1" t="b">
        <v>1</v>
      </c>
      <c r="H1298" s="1" t="b">
        <v>0</v>
      </c>
      <c r="I1298" s="1">
        <v>1.0</v>
      </c>
      <c r="J1298" s="7" t="str">
        <f>vlookup(I1298,Cats!$A:$B,2,false)</f>
        <v>X</v>
      </c>
    </row>
    <row r="1299">
      <c r="A1299" s="1">
        <v>138308.0</v>
      </c>
      <c r="B1299" s="1">
        <v>495.0</v>
      </c>
      <c r="C1299" s="1">
        <v>0.0</v>
      </c>
      <c r="D1299" s="1" t="s">
        <v>32</v>
      </c>
      <c r="E1299" s="1">
        <v>30.0</v>
      </c>
      <c r="F1299" s="7" t="str">
        <f>vlookup(E1299,Teams!A:B,2,false)</f>
        <v>#N/A</v>
      </c>
      <c r="G1299" s="1" t="b">
        <v>0</v>
      </c>
      <c r="H1299" s="1" t="b">
        <v>1</v>
      </c>
      <c r="I1299" s="1">
        <v>1.0</v>
      </c>
      <c r="J1299" s="7" t="str">
        <f>vlookup(I1299,Cats!$A:$B,2,false)</f>
        <v>X</v>
      </c>
    </row>
    <row r="1300">
      <c r="A1300" s="1">
        <v>138309.0</v>
      </c>
      <c r="B1300" s="1">
        <v>495.0</v>
      </c>
      <c r="C1300" s="1">
        <v>14.0</v>
      </c>
      <c r="D1300" s="1" t="s">
        <v>80</v>
      </c>
      <c r="E1300" s="1">
        <v>24.0</v>
      </c>
      <c r="F1300" s="7" t="str">
        <f>vlookup(E1300,Teams!A:B,2,false)</f>
        <v>Lexington A</v>
      </c>
      <c r="G1300" s="1" t="b">
        <v>1</v>
      </c>
      <c r="H1300" s="1" t="b">
        <v>0</v>
      </c>
      <c r="I1300" s="1">
        <v>2.0</v>
      </c>
      <c r="J1300" s="7" t="str">
        <f>vlookup(I1300,Cats!$A:$B,2,false)</f>
        <v>M</v>
      </c>
    </row>
    <row r="1301">
      <c r="A1301" s="1">
        <v>138310.0</v>
      </c>
      <c r="B1301" s="1">
        <v>495.0</v>
      </c>
      <c r="C1301" s="1">
        <v>0.0</v>
      </c>
      <c r="D1301" s="1" t="s">
        <v>32</v>
      </c>
      <c r="E1301" s="1">
        <v>30.0</v>
      </c>
      <c r="F1301" s="7" t="str">
        <f>vlookup(E1301,Teams!A:B,2,false)</f>
        <v>#N/A</v>
      </c>
      <c r="G1301" s="1" t="b">
        <v>0</v>
      </c>
      <c r="H1301" s="1" t="b">
        <v>1</v>
      </c>
      <c r="I1301" s="1">
        <v>2.0</v>
      </c>
      <c r="J1301" s="7" t="str">
        <f>vlookup(I1301,Cats!$A:$B,2,false)</f>
        <v>M</v>
      </c>
    </row>
    <row r="1302">
      <c r="A1302" s="1">
        <v>138311.0</v>
      </c>
      <c r="B1302" s="1">
        <v>495.0</v>
      </c>
      <c r="C1302" s="1">
        <v>4.0</v>
      </c>
      <c r="D1302" s="1" t="s">
        <v>83</v>
      </c>
      <c r="E1302" s="1">
        <v>24.0</v>
      </c>
      <c r="F1302" s="7" t="str">
        <f>vlookup(E1302,Teams!A:B,2,false)</f>
        <v>Lexington A</v>
      </c>
      <c r="G1302" s="1" t="b">
        <v>1</v>
      </c>
      <c r="H1302" s="1" t="b">
        <v>0</v>
      </c>
      <c r="I1302" s="1">
        <v>3.0</v>
      </c>
      <c r="J1302" s="7" t="str">
        <f>vlookup(I1302,Cats!$A:$B,2,false)</f>
        <v>C</v>
      </c>
    </row>
    <row r="1303">
      <c r="A1303" s="1">
        <v>138312.0</v>
      </c>
      <c r="B1303" s="1">
        <v>495.0</v>
      </c>
      <c r="C1303" s="1">
        <v>0.0</v>
      </c>
      <c r="D1303" s="1" t="s">
        <v>32</v>
      </c>
      <c r="E1303" s="1">
        <v>30.0</v>
      </c>
      <c r="F1303" s="7" t="str">
        <f>vlookup(E1303,Teams!A:B,2,false)</f>
        <v>#N/A</v>
      </c>
      <c r="G1303" s="1" t="b">
        <v>0</v>
      </c>
      <c r="H1303" s="1" t="b">
        <v>1</v>
      </c>
      <c r="I1303" s="1">
        <v>3.0</v>
      </c>
      <c r="J1303" s="7" t="str">
        <f>vlookup(I1303,Cats!$A:$B,2,false)</f>
        <v>C</v>
      </c>
    </row>
    <row r="1304">
      <c r="A1304" s="1">
        <v>138313.0</v>
      </c>
      <c r="B1304" s="1">
        <v>495.0</v>
      </c>
      <c r="C1304" s="1">
        <v>0.0</v>
      </c>
      <c r="D1304" s="1" t="s">
        <v>79</v>
      </c>
      <c r="E1304" s="1">
        <v>24.0</v>
      </c>
      <c r="F1304" s="7" t="str">
        <f>vlookup(E1304,Teams!A:B,2,false)</f>
        <v>Lexington A</v>
      </c>
      <c r="G1304" s="1" t="b">
        <v>1</v>
      </c>
      <c r="H1304" s="1" t="b">
        <v>0</v>
      </c>
      <c r="I1304" s="1">
        <v>4.0</v>
      </c>
      <c r="J1304" s="7" t="str">
        <f>vlookup(I1304,Cats!$A:$B,2,false)</f>
        <v>E</v>
      </c>
    </row>
    <row r="1305">
      <c r="A1305" s="1">
        <v>138314.0</v>
      </c>
      <c r="B1305" s="1">
        <v>495.0</v>
      </c>
      <c r="C1305" s="1">
        <v>0.0</v>
      </c>
      <c r="D1305" s="1" t="s">
        <v>32</v>
      </c>
      <c r="E1305" s="1">
        <v>30.0</v>
      </c>
      <c r="F1305" s="7" t="str">
        <f>vlookup(E1305,Teams!A:B,2,false)</f>
        <v>#N/A</v>
      </c>
      <c r="G1305" s="1" t="b">
        <v>0</v>
      </c>
      <c r="H1305" s="1" t="b">
        <v>1</v>
      </c>
      <c r="I1305" s="1">
        <v>4.0</v>
      </c>
      <c r="J1305" s="7" t="str">
        <f>vlookup(I1305,Cats!$A:$B,2,false)</f>
        <v>E</v>
      </c>
    </row>
    <row r="1306">
      <c r="A1306" s="1">
        <v>138315.0</v>
      </c>
      <c r="B1306" s="1">
        <v>495.0</v>
      </c>
      <c r="C1306" s="1">
        <v>0.0</v>
      </c>
      <c r="D1306" s="1" t="s">
        <v>83</v>
      </c>
      <c r="E1306" s="1">
        <v>24.0</v>
      </c>
      <c r="F1306" s="7" t="str">
        <f>vlookup(E1306,Teams!A:B,2,false)</f>
        <v>Lexington A</v>
      </c>
      <c r="G1306" s="1" t="b">
        <v>1</v>
      </c>
      <c r="H1306" s="1" t="b">
        <v>0</v>
      </c>
      <c r="I1306" s="1">
        <v>5.0</v>
      </c>
      <c r="J1306" s="7" t="str">
        <f>vlookup(I1306,Cats!$A:$B,2,false)</f>
        <v>B</v>
      </c>
    </row>
    <row r="1307">
      <c r="A1307" s="1">
        <v>138316.0</v>
      </c>
      <c r="B1307" s="1">
        <v>495.0</v>
      </c>
      <c r="C1307" s="1">
        <v>0.0</v>
      </c>
      <c r="D1307" s="1" t="s">
        <v>32</v>
      </c>
      <c r="E1307" s="1">
        <v>30.0</v>
      </c>
      <c r="F1307" s="7" t="str">
        <f>vlookup(E1307,Teams!A:B,2,false)</f>
        <v>#N/A</v>
      </c>
      <c r="G1307" s="1" t="b">
        <v>0</v>
      </c>
      <c r="H1307" s="1" t="b">
        <v>1</v>
      </c>
      <c r="I1307" s="1">
        <v>5.0</v>
      </c>
      <c r="J1307" s="7" t="str">
        <f>vlookup(I1307,Cats!$A:$B,2,false)</f>
        <v>B</v>
      </c>
    </row>
    <row r="1308">
      <c r="A1308" s="1">
        <v>138317.0</v>
      </c>
      <c r="B1308" s="1">
        <v>495.0</v>
      </c>
      <c r="C1308" s="1">
        <v>14.0</v>
      </c>
      <c r="D1308" s="1" t="s">
        <v>80</v>
      </c>
      <c r="E1308" s="1">
        <v>24.0</v>
      </c>
      <c r="F1308" s="7" t="str">
        <f>vlookup(E1308,Teams!A:B,2,false)</f>
        <v>Lexington A</v>
      </c>
      <c r="G1308" s="1" t="b">
        <v>1</v>
      </c>
      <c r="H1308" s="1" t="b">
        <v>0</v>
      </c>
      <c r="I1308" s="1">
        <v>6.0</v>
      </c>
      <c r="J1308" s="7" t="str">
        <f>vlookup(I1308,Cats!$A:$B,2,false)</f>
        <v>P</v>
      </c>
    </row>
    <row r="1309">
      <c r="A1309" s="1">
        <v>138318.0</v>
      </c>
      <c r="B1309" s="1">
        <v>495.0</v>
      </c>
      <c r="C1309" s="1">
        <v>0.0</v>
      </c>
      <c r="D1309" s="1" t="s">
        <v>32</v>
      </c>
      <c r="E1309" s="1">
        <v>30.0</v>
      </c>
      <c r="F1309" s="7" t="str">
        <f>vlookup(E1309,Teams!A:B,2,false)</f>
        <v>#N/A</v>
      </c>
      <c r="G1309" s="1" t="b">
        <v>0</v>
      </c>
      <c r="H1309" s="1" t="b">
        <v>1</v>
      </c>
      <c r="I1309" s="1">
        <v>6.0</v>
      </c>
      <c r="J1309" s="7" t="str">
        <f>vlookup(I1309,Cats!$A:$B,2,false)</f>
        <v>P</v>
      </c>
    </row>
    <row r="1310">
      <c r="A1310" s="1">
        <v>138319.0</v>
      </c>
      <c r="B1310" s="1">
        <v>495.0</v>
      </c>
      <c r="C1310" s="1">
        <v>14.0</v>
      </c>
      <c r="D1310" s="1" t="s">
        <v>84</v>
      </c>
      <c r="E1310" s="1">
        <v>24.0</v>
      </c>
      <c r="F1310" s="7" t="str">
        <f>vlookup(E1310,Teams!A:B,2,false)</f>
        <v>Lexington A</v>
      </c>
      <c r="G1310" s="1" t="b">
        <v>1</v>
      </c>
      <c r="H1310" s="1" t="b">
        <v>0</v>
      </c>
      <c r="I1310" s="1">
        <v>7.0</v>
      </c>
      <c r="J1310" s="7" t="str">
        <f>vlookup(I1310,Cats!$A:$B,2,false)</f>
        <v>X</v>
      </c>
    </row>
    <row r="1311">
      <c r="A1311" s="1">
        <v>138320.0</v>
      </c>
      <c r="B1311" s="1">
        <v>495.0</v>
      </c>
      <c r="C1311" s="1">
        <v>0.0</v>
      </c>
      <c r="D1311" s="1" t="s">
        <v>32</v>
      </c>
      <c r="E1311" s="1">
        <v>30.0</v>
      </c>
      <c r="F1311" s="7" t="str">
        <f>vlookup(E1311,Teams!A:B,2,false)</f>
        <v>#N/A</v>
      </c>
      <c r="G1311" s="1" t="b">
        <v>0</v>
      </c>
      <c r="H1311" s="1" t="b">
        <v>1</v>
      </c>
      <c r="I1311" s="1">
        <v>7.0</v>
      </c>
      <c r="J1311" s="7" t="str">
        <f>vlookup(I1311,Cats!$A:$B,2,false)</f>
        <v>X</v>
      </c>
    </row>
    <row r="1312">
      <c r="A1312" s="1">
        <v>138321.0</v>
      </c>
      <c r="B1312" s="1">
        <v>495.0</v>
      </c>
      <c r="C1312" s="1">
        <v>14.0</v>
      </c>
      <c r="D1312" s="1" t="s">
        <v>80</v>
      </c>
      <c r="E1312" s="1">
        <v>24.0</v>
      </c>
      <c r="F1312" s="7" t="str">
        <f>vlookup(E1312,Teams!A:B,2,false)</f>
        <v>Lexington A</v>
      </c>
      <c r="G1312" s="1" t="b">
        <v>1</v>
      </c>
      <c r="H1312" s="1" t="b">
        <v>0</v>
      </c>
      <c r="I1312" s="1">
        <v>8.0</v>
      </c>
      <c r="J1312" s="7" t="str">
        <f>vlookup(I1312,Cats!$A:$B,2,false)</f>
        <v>M</v>
      </c>
    </row>
    <row r="1313">
      <c r="A1313" s="1">
        <v>138322.0</v>
      </c>
      <c r="B1313" s="1">
        <v>495.0</v>
      </c>
      <c r="C1313" s="1">
        <v>0.0</v>
      </c>
      <c r="D1313" s="1" t="s">
        <v>32</v>
      </c>
      <c r="E1313" s="1">
        <v>30.0</v>
      </c>
      <c r="F1313" s="7" t="str">
        <f>vlookup(E1313,Teams!A:B,2,false)</f>
        <v>#N/A</v>
      </c>
      <c r="G1313" s="1" t="b">
        <v>0</v>
      </c>
      <c r="H1313" s="1" t="b">
        <v>1</v>
      </c>
      <c r="I1313" s="1">
        <v>8.0</v>
      </c>
      <c r="J1313" s="7" t="str">
        <f>vlookup(I1313,Cats!$A:$B,2,false)</f>
        <v>M</v>
      </c>
    </row>
    <row r="1314">
      <c r="A1314" s="1">
        <v>138323.0</v>
      </c>
      <c r="B1314" s="1">
        <v>495.0</v>
      </c>
      <c r="C1314" s="1">
        <v>14.0</v>
      </c>
      <c r="D1314" s="1" t="s">
        <v>83</v>
      </c>
      <c r="E1314" s="1">
        <v>24.0</v>
      </c>
      <c r="F1314" s="7" t="str">
        <f>vlookup(E1314,Teams!A:B,2,false)</f>
        <v>Lexington A</v>
      </c>
      <c r="G1314" s="1" t="b">
        <v>1</v>
      </c>
      <c r="H1314" s="1" t="b">
        <v>0</v>
      </c>
      <c r="I1314" s="1">
        <v>9.0</v>
      </c>
      <c r="J1314" s="7" t="str">
        <f>vlookup(I1314,Cats!$A:$B,2,false)</f>
        <v>C</v>
      </c>
    </row>
    <row r="1315">
      <c r="A1315" s="1">
        <v>138324.0</v>
      </c>
      <c r="B1315" s="1">
        <v>495.0</v>
      </c>
      <c r="C1315" s="1">
        <v>0.0</v>
      </c>
      <c r="D1315" s="1" t="s">
        <v>32</v>
      </c>
      <c r="E1315" s="1">
        <v>30.0</v>
      </c>
      <c r="F1315" s="7" t="str">
        <f>vlookup(E1315,Teams!A:B,2,false)</f>
        <v>#N/A</v>
      </c>
      <c r="G1315" s="1" t="b">
        <v>0</v>
      </c>
      <c r="H1315" s="1" t="b">
        <v>1</v>
      </c>
      <c r="I1315" s="1">
        <v>9.0</v>
      </c>
      <c r="J1315" s="7" t="str">
        <f>vlookup(I1315,Cats!$A:$B,2,false)</f>
        <v>C</v>
      </c>
    </row>
    <row r="1316">
      <c r="A1316" s="1">
        <v>138325.0</v>
      </c>
      <c r="B1316" s="1">
        <v>495.0</v>
      </c>
      <c r="C1316" s="1">
        <v>14.0</v>
      </c>
      <c r="D1316" s="1" t="s">
        <v>84</v>
      </c>
      <c r="E1316" s="1">
        <v>24.0</v>
      </c>
      <c r="F1316" s="7" t="str">
        <f>vlookup(E1316,Teams!A:B,2,false)</f>
        <v>Lexington A</v>
      </c>
      <c r="G1316" s="1" t="b">
        <v>1</v>
      </c>
      <c r="H1316" s="1" t="b">
        <v>0</v>
      </c>
      <c r="I1316" s="1">
        <v>10.0</v>
      </c>
      <c r="J1316" s="7" t="str">
        <f>vlookup(I1316,Cats!$A:$B,2,false)</f>
        <v>E</v>
      </c>
    </row>
    <row r="1317">
      <c r="A1317" s="1">
        <v>138326.0</v>
      </c>
      <c r="B1317" s="1">
        <v>495.0</v>
      </c>
      <c r="C1317" s="1">
        <v>0.0</v>
      </c>
      <c r="D1317" s="1" t="s">
        <v>32</v>
      </c>
      <c r="E1317" s="1">
        <v>30.0</v>
      </c>
      <c r="F1317" s="7" t="str">
        <f>vlookup(E1317,Teams!A:B,2,false)</f>
        <v>#N/A</v>
      </c>
      <c r="G1317" s="1" t="b">
        <v>0</v>
      </c>
      <c r="H1317" s="1" t="b">
        <v>1</v>
      </c>
      <c r="I1317" s="1">
        <v>10.0</v>
      </c>
      <c r="J1317" s="7" t="str">
        <f>vlookup(I1317,Cats!$A:$B,2,false)</f>
        <v>E</v>
      </c>
    </row>
    <row r="1318">
      <c r="A1318" s="1">
        <v>138327.0</v>
      </c>
      <c r="B1318" s="1">
        <v>495.0</v>
      </c>
      <c r="C1318" s="1">
        <v>0.0</v>
      </c>
      <c r="D1318" s="1" t="s">
        <v>79</v>
      </c>
      <c r="E1318" s="1">
        <v>24.0</v>
      </c>
      <c r="F1318" s="7" t="str">
        <f>vlookup(E1318,Teams!A:B,2,false)</f>
        <v>Lexington A</v>
      </c>
      <c r="G1318" s="1" t="b">
        <v>1</v>
      </c>
      <c r="H1318" s="1" t="b">
        <v>0</v>
      </c>
      <c r="I1318" s="1">
        <v>11.0</v>
      </c>
      <c r="J1318" s="7" t="str">
        <f>vlookup(I1318,Cats!$A:$B,2,false)</f>
        <v>B</v>
      </c>
    </row>
    <row r="1319">
      <c r="A1319" s="1">
        <v>138328.0</v>
      </c>
      <c r="B1319" s="1">
        <v>495.0</v>
      </c>
      <c r="C1319" s="1">
        <v>0.0</v>
      </c>
      <c r="D1319" s="1" t="s">
        <v>32</v>
      </c>
      <c r="E1319" s="1">
        <v>30.0</v>
      </c>
      <c r="F1319" s="7" t="str">
        <f>vlookup(E1319,Teams!A:B,2,false)</f>
        <v>#N/A</v>
      </c>
      <c r="G1319" s="1" t="b">
        <v>0</v>
      </c>
      <c r="H1319" s="1" t="b">
        <v>1</v>
      </c>
      <c r="I1319" s="1">
        <v>11.0</v>
      </c>
      <c r="J1319" s="7" t="str">
        <f>vlookup(I1319,Cats!$A:$B,2,false)</f>
        <v>B</v>
      </c>
    </row>
    <row r="1320">
      <c r="A1320" s="1">
        <v>138329.0</v>
      </c>
      <c r="B1320" s="1">
        <v>495.0</v>
      </c>
      <c r="C1320" s="1">
        <v>14.0</v>
      </c>
      <c r="D1320" s="1" t="s">
        <v>80</v>
      </c>
      <c r="E1320" s="1">
        <v>24.0</v>
      </c>
      <c r="F1320" s="7" t="str">
        <f>vlookup(E1320,Teams!A:B,2,false)</f>
        <v>Lexington A</v>
      </c>
      <c r="G1320" s="1" t="b">
        <v>1</v>
      </c>
      <c r="H1320" s="1" t="b">
        <v>0</v>
      </c>
      <c r="I1320" s="1">
        <v>12.0</v>
      </c>
      <c r="J1320" s="7" t="str">
        <f>vlookup(I1320,Cats!$A:$B,2,false)</f>
        <v>P</v>
      </c>
    </row>
    <row r="1321">
      <c r="A1321" s="1">
        <v>138330.0</v>
      </c>
      <c r="B1321" s="1">
        <v>495.0</v>
      </c>
      <c r="C1321" s="1">
        <v>0.0</v>
      </c>
      <c r="D1321" s="1" t="s">
        <v>32</v>
      </c>
      <c r="E1321" s="1">
        <v>30.0</v>
      </c>
      <c r="F1321" s="7" t="str">
        <f>vlookup(E1321,Teams!A:B,2,false)</f>
        <v>#N/A</v>
      </c>
      <c r="G1321" s="1" t="b">
        <v>0</v>
      </c>
      <c r="H1321" s="1" t="b">
        <v>1</v>
      </c>
      <c r="I1321" s="1">
        <v>12.0</v>
      </c>
      <c r="J1321" s="7" t="str">
        <f>vlookup(I1321,Cats!$A:$B,2,false)</f>
        <v>P</v>
      </c>
    </row>
    <row r="1322">
      <c r="A1322" s="1">
        <v>138331.0</v>
      </c>
      <c r="B1322" s="1">
        <v>495.0</v>
      </c>
      <c r="C1322" s="1">
        <v>0.0</v>
      </c>
      <c r="D1322" s="1" t="s">
        <v>79</v>
      </c>
      <c r="E1322" s="1">
        <v>24.0</v>
      </c>
      <c r="F1322" s="7" t="str">
        <f>vlookup(E1322,Teams!A:B,2,false)</f>
        <v>Lexington A</v>
      </c>
      <c r="G1322" s="1" t="b">
        <v>1</v>
      </c>
      <c r="H1322" s="1" t="b">
        <v>0</v>
      </c>
      <c r="I1322" s="1">
        <v>13.0</v>
      </c>
      <c r="J1322" s="7" t="str">
        <f>vlookup(I1322,Cats!$A:$B,2,false)</f>
        <v>X</v>
      </c>
    </row>
    <row r="1323">
      <c r="A1323" s="1">
        <v>138332.0</v>
      </c>
      <c r="B1323" s="1">
        <v>495.0</v>
      </c>
      <c r="C1323" s="1">
        <v>0.0</v>
      </c>
      <c r="D1323" s="1" t="s">
        <v>32</v>
      </c>
      <c r="E1323" s="1">
        <v>30.0</v>
      </c>
      <c r="F1323" s="7" t="str">
        <f>vlookup(E1323,Teams!A:B,2,false)</f>
        <v>#N/A</v>
      </c>
      <c r="G1323" s="1" t="b">
        <v>0</v>
      </c>
      <c r="H1323" s="1" t="b">
        <v>1</v>
      </c>
      <c r="I1323" s="1">
        <v>13.0</v>
      </c>
      <c r="J1323" s="7" t="str">
        <f>vlookup(I1323,Cats!$A:$B,2,false)</f>
        <v>X</v>
      </c>
    </row>
    <row r="1324">
      <c r="A1324" s="1">
        <v>138333.0</v>
      </c>
      <c r="B1324" s="1">
        <v>495.0</v>
      </c>
      <c r="C1324" s="1">
        <v>14.0</v>
      </c>
      <c r="D1324" s="1" t="s">
        <v>80</v>
      </c>
      <c r="E1324" s="1">
        <v>24.0</v>
      </c>
      <c r="F1324" s="7" t="str">
        <f>vlookup(E1324,Teams!A:B,2,false)</f>
        <v>Lexington A</v>
      </c>
      <c r="G1324" s="1" t="b">
        <v>1</v>
      </c>
      <c r="H1324" s="1" t="b">
        <v>0</v>
      </c>
      <c r="I1324" s="1">
        <v>14.0</v>
      </c>
      <c r="J1324" s="7" t="str">
        <f>vlookup(I1324,Cats!$A:$B,2,false)</f>
        <v>M</v>
      </c>
    </row>
    <row r="1325">
      <c r="A1325" s="1">
        <v>138334.0</v>
      </c>
      <c r="B1325" s="1">
        <v>495.0</v>
      </c>
      <c r="C1325" s="1">
        <v>0.0</v>
      </c>
      <c r="D1325" s="1" t="s">
        <v>32</v>
      </c>
      <c r="E1325" s="1">
        <v>30.0</v>
      </c>
      <c r="F1325" s="7" t="str">
        <f>vlookup(E1325,Teams!A:B,2,false)</f>
        <v>#N/A</v>
      </c>
      <c r="G1325" s="1" t="b">
        <v>0</v>
      </c>
      <c r="H1325" s="1" t="b">
        <v>1</v>
      </c>
      <c r="I1325" s="1">
        <v>14.0</v>
      </c>
      <c r="J1325" s="7" t="str">
        <f>vlookup(I1325,Cats!$A:$B,2,false)</f>
        <v>M</v>
      </c>
    </row>
    <row r="1326">
      <c r="A1326" s="1">
        <v>138335.0</v>
      </c>
      <c r="B1326" s="1">
        <v>495.0</v>
      </c>
      <c r="C1326" s="1">
        <v>0.0</v>
      </c>
      <c r="D1326" s="1" t="s">
        <v>80</v>
      </c>
      <c r="E1326" s="1">
        <v>24.0</v>
      </c>
      <c r="F1326" s="7" t="str">
        <f>vlookup(E1326,Teams!A:B,2,false)</f>
        <v>Lexington A</v>
      </c>
      <c r="G1326" s="1" t="b">
        <v>1</v>
      </c>
      <c r="H1326" s="1" t="b">
        <v>0</v>
      </c>
      <c r="I1326" s="1">
        <v>15.0</v>
      </c>
      <c r="J1326" s="7" t="str">
        <f>vlookup(I1326,Cats!$A:$B,2,false)</f>
        <v>C</v>
      </c>
    </row>
    <row r="1327">
      <c r="A1327" s="1">
        <v>138336.0</v>
      </c>
      <c r="B1327" s="1">
        <v>495.0</v>
      </c>
      <c r="C1327" s="1">
        <v>0.0</v>
      </c>
      <c r="D1327" s="1" t="s">
        <v>32</v>
      </c>
      <c r="E1327" s="1">
        <v>30.0</v>
      </c>
      <c r="F1327" s="7" t="str">
        <f>vlookup(E1327,Teams!A:B,2,false)</f>
        <v>#N/A</v>
      </c>
      <c r="G1327" s="1" t="b">
        <v>0</v>
      </c>
      <c r="H1327" s="1" t="b">
        <v>1</v>
      </c>
      <c r="I1327" s="1">
        <v>15.0</v>
      </c>
      <c r="J1327" s="7" t="str">
        <f>vlookup(I1327,Cats!$A:$B,2,false)</f>
        <v>C</v>
      </c>
    </row>
    <row r="1328">
      <c r="A1328" s="1">
        <v>138337.0</v>
      </c>
      <c r="B1328" s="1">
        <v>495.0</v>
      </c>
      <c r="C1328" s="1">
        <v>0.0</v>
      </c>
      <c r="D1328" s="1" t="s">
        <v>79</v>
      </c>
      <c r="E1328" s="1">
        <v>24.0</v>
      </c>
      <c r="F1328" s="7" t="str">
        <f>vlookup(E1328,Teams!A:B,2,false)</f>
        <v>Lexington A</v>
      </c>
      <c r="G1328" s="1" t="b">
        <v>1</v>
      </c>
      <c r="H1328" s="1" t="b">
        <v>0</v>
      </c>
      <c r="I1328" s="1">
        <v>16.0</v>
      </c>
      <c r="J1328" s="7" t="str">
        <f>vlookup(I1328,Cats!$A:$B,2,false)</f>
        <v>E</v>
      </c>
    </row>
    <row r="1329">
      <c r="A1329" s="1">
        <v>138338.0</v>
      </c>
      <c r="B1329" s="1">
        <v>495.0</v>
      </c>
      <c r="C1329" s="1">
        <v>0.0</v>
      </c>
      <c r="D1329" s="1" t="s">
        <v>32</v>
      </c>
      <c r="E1329" s="1">
        <v>30.0</v>
      </c>
      <c r="F1329" s="7" t="str">
        <f>vlookup(E1329,Teams!A:B,2,false)</f>
        <v>#N/A</v>
      </c>
      <c r="G1329" s="1" t="b">
        <v>0</v>
      </c>
      <c r="H1329" s="1" t="b">
        <v>1</v>
      </c>
      <c r="I1329" s="1">
        <v>16.0</v>
      </c>
      <c r="J1329" s="7" t="str">
        <f>vlookup(I1329,Cats!$A:$B,2,false)</f>
        <v>E</v>
      </c>
    </row>
    <row r="1330">
      <c r="A1330" s="1">
        <v>138339.0</v>
      </c>
      <c r="B1330" s="1">
        <v>495.0</v>
      </c>
      <c r="C1330" s="1">
        <v>0.0</v>
      </c>
      <c r="D1330" s="1" t="s">
        <v>83</v>
      </c>
      <c r="E1330" s="1">
        <v>24.0</v>
      </c>
      <c r="F1330" s="7" t="str">
        <f>vlookup(E1330,Teams!A:B,2,false)</f>
        <v>Lexington A</v>
      </c>
      <c r="G1330" s="1" t="b">
        <v>1</v>
      </c>
      <c r="H1330" s="1" t="b">
        <v>0</v>
      </c>
      <c r="I1330" s="1">
        <v>17.0</v>
      </c>
      <c r="J1330" s="7" t="str">
        <f>vlookup(I1330,Cats!$A:$B,2,false)</f>
        <v>B</v>
      </c>
    </row>
    <row r="1331">
      <c r="A1331" s="1">
        <v>138340.0</v>
      </c>
      <c r="B1331" s="1">
        <v>495.0</v>
      </c>
      <c r="C1331" s="1">
        <v>0.0</v>
      </c>
      <c r="D1331" s="1" t="s">
        <v>32</v>
      </c>
      <c r="E1331" s="1">
        <v>30.0</v>
      </c>
      <c r="F1331" s="7" t="str">
        <f>vlookup(E1331,Teams!A:B,2,false)</f>
        <v>#N/A</v>
      </c>
      <c r="G1331" s="1" t="b">
        <v>0</v>
      </c>
      <c r="H1331" s="1" t="b">
        <v>1</v>
      </c>
      <c r="I1331" s="1">
        <v>17.0</v>
      </c>
      <c r="J1331" s="7" t="str">
        <f>vlookup(I1331,Cats!$A:$B,2,false)</f>
        <v>B</v>
      </c>
    </row>
    <row r="1332">
      <c r="A1332" s="1">
        <v>138341.0</v>
      </c>
      <c r="B1332" s="1">
        <v>495.0</v>
      </c>
      <c r="C1332" s="1">
        <v>14.0</v>
      </c>
      <c r="D1332" s="1" t="s">
        <v>80</v>
      </c>
      <c r="E1332" s="1">
        <v>24.0</v>
      </c>
      <c r="F1332" s="7" t="str">
        <f>vlookup(E1332,Teams!A:B,2,false)</f>
        <v>Lexington A</v>
      </c>
      <c r="G1332" s="1" t="b">
        <v>1</v>
      </c>
      <c r="H1332" s="1" t="b">
        <v>0</v>
      </c>
      <c r="I1332" s="1">
        <v>18.0</v>
      </c>
      <c r="J1332" s="7" t="str">
        <f>vlookup(I1332,Cats!$A:$B,2,false)</f>
        <v>P</v>
      </c>
    </row>
    <row r="1333">
      <c r="A1333" s="1">
        <v>138342.0</v>
      </c>
      <c r="B1333" s="1">
        <v>495.0</v>
      </c>
      <c r="C1333" s="1">
        <v>0.0</v>
      </c>
      <c r="D1333" s="1" t="s">
        <v>32</v>
      </c>
      <c r="E1333" s="1">
        <v>30.0</v>
      </c>
      <c r="F1333" s="7" t="str">
        <f>vlookup(E1333,Teams!A:B,2,false)</f>
        <v>#N/A</v>
      </c>
      <c r="G1333" s="1" t="b">
        <v>0</v>
      </c>
      <c r="H1333" s="1" t="b">
        <v>1</v>
      </c>
      <c r="I1333" s="1">
        <v>18.0</v>
      </c>
      <c r="J1333" s="7" t="str">
        <f>vlookup(I1333,Cats!$A:$B,2,false)</f>
        <v>P</v>
      </c>
    </row>
    <row r="1334">
      <c r="A1334" s="1">
        <v>138343.0</v>
      </c>
      <c r="B1334" s="1">
        <v>495.0</v>
      </c>
      <c r="C1334" s="1">
        <v>0.0</v>
      </c>
      <c r="D1334" s="1" t="s">
        <v>84</v>
      </c>
      <c r="E1334" s="1">
        <v>24.0</v>
      </c>
      <c r="F1334" s="7" t="str">
        <f>vlookup(E1334,Teams!A:B,2,false)</f>
        <v>Lexington A</v>
      </c>
      <c r="G1334" s="1" t="b">
        <v>1</v>
      </c>
      <c r="H1334" s="1" t="b">
        <v>0</v>
      </c>
      <c r="I1334" s="1">
        <v>19.0</v>
      </c>
      <c r="J1334" s="7" t="str">
        <f>vlookup(I1334,Cats!$A:$B,2,false)</f>
        <v>X</v>
      </c>
    </row>
    <row r="1335">
      <c r="A1335" s="1">
        <v>138344.0</v>
      </c>
      <c r="B1335" s="1">
        <v>495.0</v>
      </c>
      <c r="C1335" s="1">
        <v>0.0</v>
      </c>
      <c r="D1335" s="1" t="s">
        <v>32</v>
      </c>
      <c r="E1335" s="1">
        <v>30.0</v>
      </c>
      <c r="F1335" s="7" t="str">
        <f>vlookup(E1335,Teams!A:B,2,false)</f>
        <v>#N/A</v>
      </c>
      <c r="G1335" s="1" t="b">
        <v>0</v>
      </c>
      <c r="H1335" s="1" t="b">
        <v>1</v>
      </c>
      <c r="I1335" s="1">
        <v>19.0</v>
      </c>
      <c r="J1335" s="7" t="str">
        <f>vlookup(I1335,Cats!$A:$B,2,false)</f>
        <v>X</v>
      </c>
    </row>
    <row r="1336">
      <c r="A1336" s="1">
        <v>138345.0</v>
      </c>
      <c r="B1336" s="1">
        <v>495.0</v>
      </c>
      <c r="C1336" s="1">
        <v>14.0</v>
      </c>
      <c r="D1336" s="1" t="s">
        <v>80</v>
      </c>
      <c r="E1336" s="1">
        <v>24.0</v>
      </c>
      <c r="F1336" s="7" t="str">
        <f>vlookup(E1336,Teams!A:B,2,false)</f>
        <v>Lexington A</v>
      </c>
      <c r="G1336" s="1" t="b">
        <v>1</v>
      </c>
      <c r="H1336" s="1" t="b">
        <v>0</v>
      </c>
      <c r="I1336" s="1">
        <v>20.0</v>
      </c>
      <c r="J1336" s="7" t="str">
        <f>vlookup(I1336,Cats!$A:$B,2,false)</f>
        <v>M</v>
      </c>
    </row>
    <row r="1337">
      <c r="A1337" s="1">
        <v>138346.0</v>
      </c>
      <c r="B1337" s="1">
        <v>495.0</v>
      </c>
      <c r="C1337" s="1">
        <v>0.0</v>
      </c>
      <c r="D1337" s="1" t="s">
        <v>32</v>
      </c>
      <c r="E1337" s="1">
        <v>30.0</v>
      </c>
      <c r="F1337" s="7" t="str">
        <f>vlookup(E1337,Teams!A:B,2,false)</f>
        <v>#N/A</v>
      </c>
      <c r="G1337" s="1" t="b">
        <v>0</v>
      </c>
      <c r="H1337" s="1" t="b">
        <v>1</v>
      </c>
      <c r="I1337" s="1">
        <v>20.0</v>
      </c>
      <c r="J1337" s="7" t="str">
        <f>vlookup(I1337,Cats!$A:$B,2,false)</f>
        <v>M</v>
      </c>
    </row>
    <row r="1338">
      <c r="A1338" s="1">
        <v>138347.0</v>
      </c>
      <c r="B1338" s="1">
        <v>495.0</v>
      </c>
      <c r="C1338" s="1">
        <v>4.0</v>
      </c>
      <c r="D1338" s="1" t="s">
        <v>83</v>
      </c>
      <c r="E1338" s="1">
        <v>24.0</v>
      </c>
      <c r="F1338" s="7" t="str">
        <f>vlookup(E1338,Teams!A:B,2,false)</f>
        <v>Lexington A</v>
      </c>
      <c r="G1338" s="1" t="b">
        <v>1</v>
      </c>
      <c r="H1338" s="1" t="b">
        <v>0</v>
      </c>
      <c r="I1338" s="1">
        <v>21.0</v>
      </c>
      <c r="J1338" s="7" t="str">
        <f>vlookup(I1338,Cats!$A:$B,2,false)</f>
        <v>C</v>
      </c>
    </row>
    <row r="1339">
      <c r="A1339" s="1">
        <v>138348.0</v>
      </c>
      <c r="B1339" s="1">
        <v>495.0</v>
      </c>
      <c r="C1339" s="1">
        <v>0.0</v>
      </c>
      <c r="D1339" s="1" t="s">
        <v>32</v>
      </c>
      <c r="E1339" s="1">
        <v>30.0</v>
      </c>
      <c r="F1339" s="7" t="str">
        <f>vlookup(E1339,Teams!A:B,2,false)</f>
        <v>#N/A</v>
      </c>
      <c r="G1339" s="1" t="b">
        <v>0</v>
      </c>
      <c r="H1339" s="1" t="b">
        <v>1</v>
      </c>
      <c r="I1339" s="1">
        <v>21.0</v>
      </c>
      <c r="J1339" s="7" t="str">
        <f>vlookup(I1339,Cats!$A:$B,2,false)</f>
        <v>C</v>
      </c>
    </row>
    <row r="1340">
      <c r="A1340" s="1">
        <v>138349.0</v>
      </c>
      <c r="B1340" s="1">
        <v>495.0</v>
      </c>
      <c r="C1340" s="1">
        <v>0.0</v>
      </c>
      <c r="D1340" s="1" t="s">
        <v>80</v>
      </c>
      <c r="E1340" s="1">
        <v>24.0</v>
      </c>
      <c r="F1340" s="7" t="str">
        <f>vlookup(E1340,Teams!A:B,2,false)</f>
        <v>Lexington A</v>
      </c>
      <c r="G1340" s="1" t="b">
        <v>1</v>
      </c>
      <c r="H1340" s="1" t="b">
        <v>0</v>
      </c>
      <c r="I1340" s="1">
        <v>22.0</v>
      </c>
      <c r="J1340" s="7" t="str">
        <f>vlookup(I1340,Cats!$A:$B,2,false)</f>
        <v>E</v>
      </c>
    </row>
    <row r="1341">
      <c r="A1341" s="1">
        <v>138350.0</v>
      </c>
      <c r="B1341" s="1">
        <v>495.0</v>
      </c>
      <c r="C1341" s="1">
        <v>0.0</v>
      </c>
      <c r="D1341" s="1" t="s">
        <v>32</v>
      </c>
      <c r="E1341" s="1">
        <v>30.0</v>
      </c>
      <c r="F1341" s="7" t="str">
        <f>vlookup(E1341,Teams!A:B,2,false)</f>
        <v>#N/A</v>
      </c>
      <c r="G1341" s="1" t="b">
        <v>0</v>
      </c>
      <c r="H1341" s="1" t="b">
        <v>1</v>
      </c>
      <c r="I1341" s="1">
        <v>22.0</v>
      </c>
      <c r="J1341" s="7" t="str">
        <f>vlookup(I1341,Cats!$A:$B,2,false)</f>
        <v>E</v>
      </c>
    </row>
    <row r="1342">
      <c r="A1342" s="1">
        <v>138351.0</v>
      </c>
      <c r="B1342" s="1">
        <v>495.0</v>
      </c>
      <c r="C1342" s="1">
        <v>4.0</v>
      </c>
      <c r="D1342" s="1" t="s">
        <v>83</v>
      </c>
      <c r="E1342" s="1">
        <v>24.0</v>
      </c>
      <c r="F1342" s="7" t="str">
        <f>vlookup(E1342,Teams!A:B,2,false)</f>
        <v>Lexington A</v>
      </c>
      <c r="G1342" s="1" t="b">
        <v>1</v>
      </c>
      <c r="H1342" s="1" t="b">
        <v>0</v>
      </c>
      <c r="I1342" s="1">
        <v>23.0</v>
      </c>
      <c r="J1342" s="7" t="str">
        <f>vlookup(I1342,Cats!$A:$B,2,false)</f>
        <v>B</v>
      </c>
    </row>
    <row r="1343">
      <c r="A1343" s="1">
        <v>138352.0</v>
      </c>
      <c r="B1343" s="1">
        <v>495.0</v>
      </c>
      <c r="C1343" s="1">
        <v>0.0</v>
      </c>
      <c r="D1343" s="1" t="s">
        <v>32</v>
      </c>
      <c r="E1343" s="1">
        <v>30.0</v>
      </c>
      <c r="F1343" s="7" t="str">
        <f>vlookup(E1343,Teams!A:B,2,false)</f>
        <v>#N/A</v>
      </c>
      <c r="G1343" s="1" t="b">
        <v>0</v>
      </c>
      <c r="H1343" s="1" t="b">
        <v>1</v>
      </c>
      <c r="I1343" s="1">
        <v>23.0</v>
      </c>
      <c r="J1343" s="7" t="str">
        <f>vlookup(I1343,Cats!$A:$B,2,false)</f>
        <v>B</v>
      </c>
    </row>
    <row r="1344">
      <c r="A1344" s="1">
        <v>138353.0</v>
      </c>
      <c r="B1344" s="1">
        <v>495.0</v>
      </c>
      <c r="C1344" s="1">
        <v>0.0</v>
      </c>
      <c r="D1344" s="1" t="s">
        <v>32</v>
      </c>
      <c r="E1344" s="1">
        <v>24.0</v>
      </c>
      <c r="F1344" s="7" t="str">
        <f>vlookup(E1344,Teams!A:B,2,false)</f>
        <v>Lexington A</v>
      </c>
      <c r="G1344" s="1" t="b">
        <v>1</v>
      </c>
      <c r="H1344" s="1" t="b">
        <v>1</v>
      </c>
      <c r="I1344" s="1">
        <v>24.0</v>
      </c>
      <c r="J1344" s="7" t="str">
        <f>vlookup(I1344,Cats!$A:$B,2,false)</f>
        <v>P</v>
      </c>
    </row>
    <row r="1345">
      <c r="A1345" s="1">
        <v>138354.0</v>
      </c>
      <c r="B1345" s="1">
        <v>495.0</v>
      </c>
      <c r="C1345" s="1">
        <v>0.0</v>
      </c>
      <c r="D1345" s="1" t="s">
        <v>32</v>
      </c>
      <c r="E1345" s="1">
        <v>30.0</v>
      </c>
      <c r="F1345" s="7" t="str">
        <f>vlookup(E1345,Teams!A:B,2,false)</f>
        <v>#N/A</v>
      </c>
      <c r="G1345" s="1" t="b">
        <v>0</v>
      </c>
      <c r="H1345" s="1" t="b">
        <v>1</v>
      </c>
      <c r="I1345" s="1">
        <v>24.0</v>
      </c>
      <c r="J1345" s="7" t="str">
        <f>vlookup(I1345,Cats!$A:$B,2,false)</f>
        <v>P</v>
      </c>
    </row>
    <row r="1346">
      <c r="A1346" s="1">
        <v>138355.0</v>
      </c>
      <c r="B1346" s="1">
        <v>496.0</v>
      </c>
      <c r="C1346" s="1">
        <v>14.0</v>
      </c>
      <c r="D1346" s="1" t="s">
        <v>67</v>
      </c>
      <c r="E1346" s="1">
        <v>1.0</v>
      </c>
      <c r="F1346" s="7" t="str">
        <f>vlookup(E1346,Teams!A:B,2,false)</f>
        <v>ASFA</v>
      </c>
      <c r="G1346" s="1" t="b">
        <v>1</v>
      </c>
      <c r="H1346" s="1" t="b">
        <v>0</v>
      </c>
      <c r="I1346" s="1">
        <v>1.0</v>
      </c>
      <c r="J1346" s="7" t="str">
        <f>vlookup(I1346,Cats!$A:$B,2,false)</f>
        <v>X</v>
      </c>
    </row>
    <row r="1347">
      <c r="A1347" s="1">
        <v>138356.0</v>
      </c>
      <c r="B1347" s="1">
        <v>496.0</v>
      </c>
      <c r="C1347" s="1">
        <v>0.0</v>
      </c>
      <c r="D1347" s="1" t="s">
        <v>32</v>
      </c>
      <c r="E1347" s="1">
        <v>43.0</v>
      </c>
      <c r="F1347" s="7" t="str">
        <f>vlookup(E1347,Teams!A:B,2,false)</f>
        <v>Troy</v>
      </c>
      <c r="G1347" s="1" t="b">
        <v>0</v>
      </c>
      <c r="H1347" s="1" t="b">
        <v>1</v>
      </c>
      <c r="I1347" s="1">
        <v>1.0</v>
      </c>
      <c r="J1347" s="7" t="str">
        <f>vlookup(I1347,Cats!$A:$B,2,false)</f>
        <v>X</v>
      </c>
    </row>
    <row r="1348">
      <c r="A1348" s="1">
        <v>138357.0</v>
      </c>
      <c r="B1348" s="1">
        <v>496.0</v>
      </c>
      <c r="C1348" s="1">
        <v>14.0</v>
      </c>
      <c r="D1348" s="1" t="s">
        <v>98</v>
      </c>
      <c r="E1348" s="1">
        <v>1.0</v>
      </c>
      <c r="F1348" s="7" t="str">
        <f>vlookup(E1348,Teams!A:B,2,false)</f>
        <v>ASFA</v>
      </c>
      <c r="G1348" s="1" t="b">
        <v>1</v>
      </c>
      <c r="H1348" s="1" t="b">
        <v>0</v>
      </c>
      <c r="I1348" s="1">
        <v>2.0</v>
      </c>
      <c r="J1348" s="7" t="str">
        <f>vlookup(I1348,Cats!$A:$B,2,false)</f>
        <v>M</v>
      </c>
    </row>
    <row r="1349">
      <c r="A1349" s="1">
        <v>138358.0</v>
      </c>
      <c r="B1349" s="1">
        <v>496.0</v>
      </c>
      <c r="C1349" s="1">
        <v>0.0</v>
      </c>
      <c r="D1349" s="1" t="s">
        <v>174</v>
      </c>
      <c r="E1349" s="1">
        <v>43.0</v>
      </c>
      <c r="F1349" s="7" t="str">
        <f>vlookup(E1349,Teams!A:B,2,false)</f>
        <v>Troy</v>
      </c>
      <c r="G1349" s="1" t="b">
        <v>0</v>
      </c>
      <c r="H1349" s="1" t="b">
        <v>0</v>
      </c>
      <c r="I1349" s="1">
        <v>2.0</v>
      </c>
      <c r="J1349" s="7" t="str">
        <f>vlookup(I1349,Cats!$A:$B,2,false)</f>
        <v>M</v>
      </c>
    </row>
    <row r="1350">
      <c r="A1350" s="1">
        <v>138359.0</v>
      </c>
      <c r="B1350" s="1">
        <v>496.0</v>
      </c>
      <c r="C1350" s="1">
        <v>0.0</v>
      </c>
      <c r="D1350" s="1" t="s">
        <v>32</v>
      </c>
      <c r="E1350" s="1">
        <v>1.0</v>
      </c>
      <c r="F1350" s="7" t="str">
        <f>vlookup(E1350,Teams!A:B,2,false)</f>
        <v>ASFA</v>
      </c>
      <c r="G1350" s="1" t="b">
        <v>1</v>
      </c>
      <c r="H1350" s="1" t="b">
        <v>1</v>
      </c>
      <c r="I1350" s="1">
        <v>3.0</v>
      </c>
      <c r="J1350" s="7" t="str">
        <f>vlookup(I1350,Cats!$A:$B,2,false)</f>
        <v>C</v>
      </c>
    </row>
    <row r="1351">
      <c r="A1351" s="1">
        <v>138360.0</v>
      </c>
      <c r="B1351" s="1">
        <v>496.0</v>
      </c>
      <c r="C1351" s="1">
        <v>14.0</v>
      </c>
      <c r="D1351" s="1" t="s">
        <v>178</v>
      </c>
      <c r="E1351" s="1">
        <v>43.0</v>
      </c>
      <c r="F1351" s="7" t="str">
        <f>vlookup(E1351,Teams!A:B,2,false)</f>
        <v>Troy</v>
      </c>
      <c r="G1351" s="1" t="b">
        <v>0</v>
      </c>
      <c r="H1351" s="1" t="b">
        <v>0</v>
      </c>
      <c r="I1351" s="1">
        <v>3.0</v>
      </c>
      <c r="J1351" s="7" t="str">
        <f>vlookup(I1351,Cats!$A:$B,2,false)</f>
        <v>C</v>
      </c>
    </row>
    <row r="1352">
      <c r="A1352" s="1">
        <v>138361.0</v>
      </c>
      <c r="B1352" s="1">
        <v>496.0</v>
      </c>
      <c r="C1352" s="1">
        <v>4.0</v>
      </c>
      <c r="D1352" s="1" t="s">
        <v>67</v>
      </c>
      <c r="E1352" s="1">
        <v>1.0</v>
      </c>
      <c r="F1352" s="7" t="str">
        <f>vlookup(E1352,Teams!A:B,2,false)</f>
        <v>ASFA</v>
      </c>
      <c r="G1352" s="1" t="b">
        <v>1</v>
      </c>
      <c r="H1352" s="1" t="b">
        <v>0</v>
      </c>
      <c r="I1352" s="1">
        <v>4.0</v>
      </c>
      <c r="J1352" s="7" t="str">
        <f>vlookup(I1352,Cats!$A:$B,2,false)</f>
        <v>E</v>
      </c>
    </row>
    <row r="1353">
      <c r="A1353" s="1">
        <v>138362.0</v>
      </c>
      <c r="B1353" s="1">
        <v>496.0</v>
      </c>
      <c r="C1353" s="1">
        <v>0.0</v>
      </c>
      <c r="D1353" s="1" t="s">
        <v>32</v>
      </c>
      <c r="E1353" s="1">
        <v>43.0</v>
      </c>
      <c r="F1353" s="7" t="str">
        <f>vlookup(E1353,Teams!A:B,2,false)</f>
        <v>Troy</v>
      </c>
      <c r="G1353" s="1" t="b">
        <v>0</v>
      </c>
      <c r="H1353" s="1" t="b">
        <v>1</v>
      </c>
      <c r="I1353" s="1">
        <v>4.0</v>
      </c>
      <c r="J1353" s="7" t="str">
        <f>vlookup(I1353,Cats!$A:$B,2,false)</f>
        <v>E</v>
      </c>
    </row>
    <row r="1354">
      <c r="A1354" s="1">
        <v>138363.0</v>
      </c>
      <c r="B1354" s="1">
        <v>496.0</v>
      </c>
      <c r="C1354" s="1">
        <v>4.0</v>
      </c>
      <c r="D1354" s="1" t="s">
        <v>99</v>
      </c>
      <c r="E1354" s="1">
        <v>1.0</v>
      </c>
      <c r="F1354" s="7" t="str">
        <f>vlookup(E1354,Teams!A:B,2,false)</f>
        <v>ASFA</v>
      </c>
      <c r="G1354" s="1" t="b">
        <v>1</v>
      </c>
      <c r="H1354" s="1" t="b">
        <v>0</v>
      </c>
      <c r="I1354" s="1">
        <v>5.0</v>
      </c>
      <c r="J1354" s="7" t="str">
        <f>vlookup(I1354,Cats!$A:$B,2,false)</f>
        <v>B</v>
      </c>
    </row>
    <row r="1355">
      <c r="A1355" s="1">
        <v>138364.0</v>
      </c>
      <c r="B1355" s="1">
        <v>496.0</v>
      </c>
      <c r="C1355" s="1">
        <v>-4.0</v>
      </c>
      <c r="D1355" s="1" t="s">
        <v>174</v>
      </c>
      <c r="E1355" s="1">
        <v>43.0</v>
      </c>
      <c r="F1355" s="7" t="str">
        <f>vlookup(E1355,Teams!A:B,2,false)</f>
        <v>Troy</v>
      </c>
      <c r="G1355" s="1" t="b">
        <v>0</v>
      </c>
      <c r="H1355" s="1" t="b">
        <v>0</v>
      </c>
      <c r="I1355" s="1">
        <v>5.0</v>
      </c>
      <c r="J1355" s="7" t="str">
        <f>vlookup(I1355,Cats!$A:$B,2,false)</f>
        <v>B</v>
      </c>
    </row>
    <row r="1356">
      <c r="A1356" s="1">
        <v>138365.0</v>
      </c>
      <c r="B1356" s="1">
        <v>496.0</v>
      </c>
      <c r="C1356" s="1">
        <v>4.0</v>
      </c>
      <c r="D1356" s="1" t="s">
        <v>99</v>
      </c>
      <c r="E1356" s="1">
        <v>1.0</v>
      </c>
      <c r="F1356" s="7" t="str">
        <f>vlookup(E1356,Teams!A:B,2,false)</f>
        <v>ASFA</v>
      </c>
      <c r="G1356" s="1" t="b">
        <v>1</v>
      </c>
      <c r="H1356" s="1" t="b">
        <v>0</v>
      </c>
      <c r="I1356" s="1">
        <v>6.0</v>
      </c>
      <c r="J1356" s="7" t="str">
        <f>vlookup(I1356,Cats!$A:$B,2,false)</f>
        <v>P</v>
      </c>
    </row>
    <row r="1357">
      <c r="A1357" s="1">
        <v>138366.0</v>
      </c>
      <c r="B1357" s="1">
        <v>496.0</v>
      </c>
      <c r="C1357" s="1">
        <v>0.0</v>
      </c>
      <c r="D1357" s="1" t="s">
        <v>174</v>
      </c>
      <c r="E1357" s="1">
        <v>43.0</v>
      </c>
      <c r="F1357" s="7" t="str">
        <f>vlookup(E1357,Teams!A:B,2,false)</f>
        <v>Troy</v>
      </c>
      <c r="G1357" s="1" t="b">
        <v>0</v>
      </c>
      <c r="H1357" s="1" t="b">
        <v>0</v>
      </c>
      <c r="I1357" s="1">
        <v>6.0</v>
      </c>
      <c r="J1357" s="7" t="str">
        <f>vlookup(I1357,Cats!$A:$B,2,false)</f>
        <v>P</v>
      </c>
    </row>
    <row r="1358">
      <c r="A1358" s="1">
        <v>138367.0</v>
      </c>
      <c r="B1358" s="1">
        <v>496.0</v>
      </c>
      <c r="C1358" s="1">
        <v>0.0</v>
      </c>
      <c r="D1358" s="1" t="s">
        <v>32</v>
      </c>
      <c r="E1358" s="1">
        <v>1.0</v>
      </c>
      <c r="F1358" s="7" t="str">
        <f>vlookup(E1358,Teams!A:B,2,false)</f>
        <v>ASFA</v>
      </c>
      <c r="G1358" s="1" t="b">
        <v>1</v>
      </c>
      <c r="H1358" s="1" t="b">
        <v>1</v>
      </c>
      <c r="I1358" s="1">
        <v>7.0</v>
      </c>
      <c r="J1358" s="7" t="str">
        <f>vlookup(I1358,Cats!$A:$B,2,false)</f>
        <v>X</v>
      </c>
    </row>
    <row r="1359">
      <c r="A1359" s="1">
        <v>138368.0</v>
      </c>
      <c r="B1359" s="1">
        <v>496.0</v>
      </c>
      <c r="C1359" s="1">
        <v>14.0</v>
      </c>
      <c r="D1359" s="1" t="s">
        <v>179</v>
      </c>
      <c r="E1359" s="1">
        <v>43.0</v>
      </c>
      <c r="F1359" s="7" t="str">
        <f>vlookup(E1359,Teams!A:B,2,false)</f>
        <v>Troy</v>
      </c>
      <c r="G1359" s="1" t="b">
        <v>0</v>
      </c>
      <c r="H1359" s="1" t="b">
        <v>0</v>
      </c>
      <c r="I1359" s="1">
        <v>7.0</v>
      </c>
      <c r="J1359" s="7" t="str">
        <f>vlookup(I1359,Cats!$A:$B,2,false)</f>
        <v>X</v>
      </c>
    </row>
    <row r="1360">
      <c r="A1360" s="1">
        <v>138369.0</v>
      </c>
      <c r="B1360" s="1">
        <v>496.0</v>
      </c>
      <c r="C1360" s="1">
        <v>14.0</v>
      </c>
      <c r="D1360" s="1" t="s">
        <v>67</v>
      </c>
      <c r="E1360" s="1">
        <v>1.0</v>
      </c>
      <c r="F1360" s="7" t="str">
        <f>vlookup(E1360,Teams!A:B,2,false)</f>
        <v>ASFA</v>
      </c>
      <c r="G1360" s="1" t="b">
        <v>1</v>
      </c>
      <c r="H1360" s="1" t="b">
        <v>0</v>
      </c>
      <c r="I1360" s="1">
        <v>8.0</v>
      </c>
      <c r="J1360" s="7" t="str">
        <f>vlookup(I1360,Cats!$A:$B,2,false)</f>
        <v>M</v>
      </c>
    </row>
    <row r="1361">
      <c r="A1361" s="1">
        <v>138370.0</v>
      </c>
      <c r="B1361" s="1">
        <v>496.0</v>
      </c>
      <c r="C1361" s="1">
        <v>0.0</v>
      </c>
      <c r="D1361" s="1" t="s">
        <v>32</v>
      </c>
      <c r="E1361" s="1">
        <v>43.0</v>
      </c>
      <c r="F1361" s="7" t="str">
        <f>vlookup(E1361,Teams!A:B,2,false)</f>
        <v>Troy</v>
      </c>
      <c r="G1361" s="1" t="b">
        <v>0</v>
      </c>
      <c r="H1361" s="1" t="b">
        <v>1</v>
      </c>
      <c r="I1361" s="1">
        <v>8.0</v>
      </c>
      <c r="J1361" s="7" t="str">
        <f>vlookup(I1361,Cats!$A:$B,2,false)</f>
        <v>M</v>
      </c>
    </row>
    <row r="1362">
      <c r="A1362" s="1">
        <v>138371.0</v>
      </c>
      <c r="B1362" s="1">
        <v>496.0</v>
      </c>
      <c r="C1362" s="1">
        <v>4.0</v>
      </c>
      <c r="D1362" s="1" t="s">
        <v>67</v>
      </c>
      <c r="E1362" s="1">
        <v>1.0</v>
      </c>
      <c r="F1362" s="7" t="str">
        <f>vlookup(E1362,Teams!A:B,2,false)</f>
        <v>ASFA</v>
      </c>
      <c r="G1362" s="1" t="b">
        <v>1</v>
      </c>
      <c r="H1362" s="1" t="b">
        <v>0</v>
      </c>
      <c r="I1362" s="1">
        <v>9.0</v>
      </c>
      <c r="J1362" s="7" t="str">
        <f>vlookup(I1362,Cats!$A:$B,2,false)</f>
        <v>C</v>
      </c>
    </row>
    <row r="1363">
      <c r="A1363" s="1">
        <v>138372.0</v>
      </c>
      <c r="B1363" s="1">
        <v>496.0</v>
      </c>
      <c r="C1363" s="1">
        <v>0.0</v>
      </c>
      <c r="D1363" s="1" t="s">
        <v>179</v>
      </c>
      <c r="E1363" s="1">
        <v>43.0</v>
      </c>
      <c r="F1363" s="7" t="str">
        <f>vlookup(E1363,Teams!A:B,2,false)</f>
        <v>Troy</v>
      </c>
      <c r="G1363" s="1" t="b">
        <v>0</v>
      </c>
      <c r="H1363" s="1" t="b">
        <v>0</v>
      </c>
      <c r="I1363" s="1">
        <v>9.0</v>
      </c>
      <c r="J1363" s="7" t="str">
        <f>vlookup(I1363,Cats!$A:$B,2,false)</f>
        <v>C</v>
      </c>
    </row>
    <row r="1364">
      <c r="A1364" s="1">
        <v>138373.0</v>
      </c>
      <c r="B1364" s="1">
        <v>496.0</v>
      </c>
      <c r="C1364" s="1">
        <v>0.0</v>
      </c>
      <c r="D1364" s="1" t="s">
        <v>32</v>
      </c>
      <c r="E1364" s="1">
        <v>1.0</v>
      </c>
      <c r="F1364" s="7" t="str">
        <f>vlookup(E1364,Teams!A:B,2,false)</f>
        <v>ASFA</v>
      </c>
      <c r="G1364" s="1" t="b">
        <v>1</v>
      </c>
      <c r="H1364" s="1" t="b">
        <v>1</v>
      </c>
      <c r="I1364" s="1">
        <v>10.0</v>
      </c>
      <c r="J1364" s="7" t="str">
        <f>vlookup(I1364,Cats!$A:$B,2,false)</f>
        <v>E</v>
      </c>
    </row>
    <row r="1365">
      <c r="A1365" s="1">
        <v>138374.0</v>
      </c>
      <c r="B1365" s="1">
        <v>496.0</v>
      </c>
      <c r="C1365" s="1">
        <v>14.0</v>
      </c>
      <c r="D1365" s="1" t="s">
        <v>176</v>
      </c>
      <c r="E1365" s="1">
        <v>43.0</v>
      </c>
      <c r="F1365" s="7" t="str">
        <f>vlookup(E1365,Teams!A:B,2,false)</f>
        <v>Troy</v>
      </c>
      <c r="G1365" s="1" t="b">
        <v>0</v>
      </c>
      <c r="H1365" s="1" t="b">
        <v>0</v>
      </c>
      <c r="I1365" s="1">
        <v>10.0</v>
      </c>
      <c r="J1365" s="7" t="str">
        <f>vlookup(I1365,Cats!$A:$B,2,false)</f>
        <v>E</v>
      </c>
    </row>
    <row r="1366">
      <c r="A1366" s="1">
        <v>138375.0</v>
      </c>
      <c r="B1366" s="1">
        <v>496.0</v>
      </c>
      <c r="C1366" s="1">
        <v>0.0</v>
      </c>
      <c r="D1366" s="1" t="s">
        <v>32</v>
      </c>
      <c r="E1366" s="1">
        <v>1.0</v>
      </c>
      <c r="F1366" s="7" t="str">
        <f>vlookup(E1366,Teams!A:B,2,false)</f>
        <v>ASFA</v>
      </c>
      <c r="G1366" s="1" t="b">
        <v>1</v>
      </c>
      <c r="H1366" s="1" t="b">
        <v>1</v>
      </c>
      <c r="I1366" s="1">
        <v>11.0</v>
      </c>
      <c r="J1366" s="7" t="str">
        <f>vlookup(I1366,Cats!$A:$B,2,false)</f>
        <v>B</v>
      </c>
    </row>
    <row r="1367">
      <c r="A1367" s="1">
        <v>138376.0</v>
      </c>
      <c r="B1367" s="1">
        <v>496.0</v>
      </c>
      <c r="C1367" s="1">
        <v>14.0</v>
      </c>
      <c r="D1367" s="1" t="s">
        <v>178</v>
      </c>
      <c r="E1367" s="1">
        <v>43.0</v>
      </c>
      <c r="F1367" s="7" t="str">
        <f>vlookup(E1367,Teams!A:B,2,false)</f>
        <v>Troy</v>
      </c>
      <c r="G1367" s="1" t="b">
        <v>0</v>
      </c>
      <c r="H1367" s="1" t="b">
        <v>0</v>
      </c>
      <c r="I1367" s="1">
        <v>11.0</v>
      </c>
      <c r="J1367" s="7" t="str">
        <f>vlookup(I1367,Cats!$A:$B,2,false)</f>
        <v>B</v>
      </c>
    </row>
    <row r="1368">
      <c r="A1368" s="1">
        <v>138377.0</v>
      </c>
      <c r="B1368" s="1">
        <v>496.0</v>
      </c>
      <c r="C1368" s="1">
        <v>0.0</v>
      </c>
      <c r="D1368" s="1" t="s">
        <v>32</v>
      </c>
      <c r="E1368" s="1">
        <v>1.0</v>
      </c>
      <c r="F1368" s="7" t="str">
        <f>vlookup(E1368,Teams!A:B,2,false)</f>
        <v>ASFA</v>
      </c>
      <c r="G1368" s="1" t="b">
        <v>1</v>
      </c>
      <c r="H1368" s="1" t="b">
        <v>1</v>
      </c>
      <c r="I1368" s="1">
        <v>12.0</v>
      </c>
      <c r="J1368" s="7" t="str">
        <f>vlookup(I1368,Cats!$A:$B,2,false)</f>
        <v>P</v>
      </c>
    </row>
    <row r="1369">
      <c r="A1369" s="1">
        <v>138378.0</v>
      </c>
      <c r="B1369" s="1">
        <v>496.0</v>
      </c>
      <c r="C1369" s="1">
        <v>14.0</v>
      </c>
      <c r="D1369" s="1" t="s">
        <v>179</v>
      </c>
      <c r="E1369" s="1">
        <v>43.0</v>
      </c>
      <c r="F1369" s="7" t="str">
        <f>vlookup(E1369,Teams!A:B,2,false)</f>
        <v>Troy</v>
      </c>
      <c r="G1369" s="1" t="b">
        <v>0</v>
      </c>
      <c r="H1369" s="1" t="b">
        <v>0</v>
      </c>
      <c r="I1369" s="1">
        <v>12.0</v>
      </c>
      <c r="J1369" s="7" t="str">
        <f>vlookup(I1369,Cats!$A:$B,2,false)</f>
        <v>P</v>
      </c>
    </row>
    <row r="1370">
      <c r="A1370" s="1">
        <v>138379.0</v>
      </c>
      <c r="B1370" s="1">
        <v>496.0</v>
      </c>
      <c r="C1370" s="1">
        <v>0.0</v>
      </c>
      <c r="D1370" s="1" t="s">
        <v>32</v>
      </c>
      <c r="E1370" s="1">
        <v>1.0</v>
      </c>
      <c r="F1370" s="7" t="str">
        <f>vlookup(E1370,Teams!A:B,2,false)</f>
        <v>ASFA</v>
      </c>
      <c r="G1370" s="1" t="b">
        <v>1</v>
      </c>
      <c r="H1370" s="1" t="b">
        <v>1</v>
      </c>
      <c r="I1370" s="1">
        <v>13.0</v>
      </c>
      <c r="J1370" s="7" t="str">
        <f>vlookup(I1370,Cats!$A:$B,2,false)</f>
        <v>X</v>
      </c>
    </row>
    <row r="1371">
      <c r="A1371" s="1">
        <v>138380.0</v>
      </c>
      <c r="B1371" s="1">
        <v>496.0</v>
      </c>
      <c r="C1371" s="1">
        <v>14.0</v>
      </c>
      <c r="D1371" s="1" t="s">
        <v>179</v>
      </c>
      <c r="E1371" s="1">
        <v>43.0</v>
      </c>
      <c r="F1371" s="7" t="str">
        <f>vlookup(E1371,Teams!A:B,2,false)</f>
        <v>Troy</v>
      </c>
      <c r="G1371" s="1" t="b">
        <v>0</v>
      </c>
      <c r="H1371" s="1" t="b">
        <v>0</v>
      </c>
      <c r="I1371" s="1">
        <v>13.0</v>
      </c>
      <c r="J1371" s="7" t="str">
        <f>vlookup(I1371,Cats!$A:$B,2,false)</f>
        <v>X</v>
      </c>
    </row>
    <row r="1372">
      <c r="A1372" s="1">
        <v>138381.0</v>
      </c>
      <c r="B1372" s="1">
        <v>496.0</v>
      </c>
      <c r="C1372" s="1">
        <v>14.0</v>
      </c>
      <c r="D1372" s="1" t="s">
        <v>67</v>
      </c>
      <c r="E1372" s="1">
        <v>1.0</v>
      </c>
      <c r="F1372" s="7" t="str">
        <f>vlookup(E1372,Teams!A:B,2,false)</f>
        <v>ASFA</v>
      </c>
      <c r="G1372" s="1" t="b">
        <v>1</v>
      </c>
      <c r="H1372" s="1" t="b">
        <v>0</v>
      </c>
      <c r="I1372" s="1">
        <v>14.0</v>
      </c>
      <c r="J1372" s="7" t="str">
        <f>vlookup(I1372,Cats!$A:$B,2,false)</f>
        <v>M</v>
      </c>
    </row>
    <row r="1373">
      <c r="A1373" s="1">
        <v>138382.0</v>
      </c>
      <c r="B1373" s="1">
        <v>496.0</v>
      </c>
      <c r="C1373" s="1">
        <v>0.0</v>
      </c>
      <c r="D1373" s="1" t="s">
        <v>32</v>
      </c>
      <c r="E1373" s="1">
        <v>43.0</v>
      </c>
      <c r="F1373" s="7" t="str">
        <f>vlookup(E1373,Teams!A:B,2,false)</f>
        <v>Troy</v>
      </c>
      <c r="G1373" s="1" t="b">
        <v>0</v>
      </c>
      <c r="H1373" s="1" t="b">
        <v>1</v>
      </c>
      <c r="I1373" s="1">
        <v>14.0</v>
      </c>
      <c r="J1373" s="7" t="str">
        <f>vlookup(I1373,Cats!$A:$B,2,false)</f>
        <v>M</v>
      </c>
    </row>
    <row r="1374">
      <c r="A1374" s="1">
        <v>138383.0</v>
      </c>
      <c r="B1374" s="1">
        <v>496.0</v>
      </c>
      <c r="C1374" s="1">
        <v>0.0</v>
      </c>
      <c r="D1374" s="1" t="s">
        <v>99</v>
      </c>
      <c r="E1374" s="1">
        <v>1.0</v>
      </c>
      <c r="F1374" s="7" t="str">
        <f>vlookup(E1374,Teams!A:B,2,false)</f>
        <v>ASFA</v>
      </c>
      <c r="G1374" s="1" t="b">
        <v>1</v>
      </c>
      <c r="H1374" s="1" t="b">
        <v>0</v>
      </c>
      <c r="I1374" s="1">
        <v>15.0</v>
      </c>
      <c r="J1374" s="7" t="str">
        <f>vlookup(I1374,Cats!$A:$B,2,false)</f>
        <v>C</v>
      </c>
    </row>
    <row r="1375">
      <c r="A1375" s="1">
        <v>138384.0</v>
      </c>
      <c r="B1375" s="1">
        <v>496.0</v>
      </c>
      <c r="C1375" s="1">
        <v>0.0</v>
      </c>
      <c r="D1375" s="1" t="s">
        <v>174</v>
      </c>
      <c r="E1375" s="1">
        <v>43.0</v>
      </c>
      <c r="F1375" s="7" t="str">
        <f>vlookup(E1375,Teams!A:B,2,false)</f>
        <v>Troy</v>
      </c>
      <c r="G1375" s="1" t="b">
        <v>0</v>
      </c>
      <c r="H1375" s="1" t="b">
        <v>0</v>
      </c>
      <c r="I1375" s="1">
        <v>15.0</v>
      </c>
      <c r="J1375" s="7" t="str">
        <f>vlookup(I1375,Cats!$A:$B,2,false)</f>
        <v>C</v>
      </c>
    </row>
    <row r="1376">
      <c r="A1376" s="1">
        <v>138385.0</v>
      </c>
      <c r="B1376" s="1">
        <v>496.0</v>
      </c>
      <c r="C1376" s="1">
        <v>0.0</v>
      </c>
      <c r="D1376" s="1" t="s">
        <v>67</v>
      </c>
      <c r="E1376" s="1">
        <v>1.0</v>
      </c>
      <c r="F1376" s="7" t="str">
        <f>vlookup(E1376,Teams!A:B,2,false)</f>
        <v>ASFA</v>
      </c>
      <c r="G1376" s="1" t="b">
        <v>1</v>
      </c>
      <c r="H1376" s="1" t="b">
        <v>0</v>
      </c>
      <c r="I1376" s="1">
        <v>16.0</v>
      </c>
      <c r="J1376" s="7" t="str">
        <f>vlookup(I1376,Cats!$A:$B,2,false)</f>
        <v>E</v>
      </c>
    </row>
    <row r="1377">
      <c r="A1377" s="1">
        <v>138386.0</v>
      </c>
      <c r="B1377" s="1">
        <v>496.0</v>
      </c>
      <c r="C1377" s="1">
        <v>0.0</v>
      </c>
      <c r="D1377" s="1" t="s">
        <v>176</v>
      </c>
      <c r="E1377" s="1">
        <v>43.0</v>
      </c>
      <c r="F1377" s="7" t="str">
        <f>vlookup(E1377,Teams!A:B,2,false)</f>
        <v>Troy</v>
      </c>
      <c r="G1377" s="1" t="b">
        <v>0</v>
      </c>
      <c r="H1377" s="1" t="b">
        <v>0</v>
      </c>
      <c r="I1377" s="1">
        <v>16.0</v>
      </c>
      <c r="J1377" s="7" t="str">
        <f>vlookup(I1377,Cats!$A:$B,2,false)</f>
        <v>E</v>
      </c>
    </row>
    <row r="1378">
      <c r="A1378" s="1">
        <v>138387.0</v>
      </c>
      <c r="B1378" s="1">
        <v>496.0</v>
      </c>
      <c r="C1378" s="1">
        <v>0.0</v>
      </c>
      <c r="D1378" s="1" t="s">
        <v>32</v>
      </c>
      <c r="E1378" s="1">
        <v>1.0</v>
      </c>
      <c r="F1378" s="7" t="str">
        <f>vlookup(E1378,Teams!A:B,2,false)</f>
        <v>ASFA</v>
      </c>
      <c r="G1378" s="1" t="b">
        <v>1</v>
      </c>
      <c r="H1378" s="1" t="b">
        <v>1</v>
      </c>
      <c r="I1378" s="1">
        <v>17.0</v>
      </c>
      <c r="J1378" s="7" t="str">
        <f>vlookup(I1378,Cats!$A:$B,2,false)</f>
        <v>B</v>
      </c>
    </row>
    <row r="1379">
      <c r="A1379" s="1">
        <v>138388.0</v>
      </c>
      <c r="B1379" s="1">
        <v>496.0</v>
      </c>
      <c r="C1379" s="1">
        <v>14.0</v>
      </c>
      <c r="D1379" s="1" t="s">
        <v>178</v>
      </c>
      <c r="E1379" s="1">
        <v>43.0</v>
      </c>
      <c r="F1379" s="7" t="str">
        <f>vlookup(E1379,Teams!A:B,2,false)</f>
        <v>Troy</v>
      </c>
      <c r="G1379" s="1" t="b">
        <v>0</v>
      </c>
      <c r="H1379" s="1" t="b">
        <v>0</v>
      </c>
      <c r="I1379" s="1">
        <v>17.0</v>
      </c>
      <c r="J1379" s="7" t="str">
        <f>vlookup(I1379,Cats!$A:$B,2,false)</f>
        <v>B</v>
      </c>
    </row>
    <row r="1380">
      <c r="A1380" s="1">
        <v>138389.0</v>
      </c>
      <c r="B1380" s="1">
        <v>496.0</v>
      </c>
      <c r="C1380" s="1">
        <v>0.0</v>
      </c>
      <c r="D1380" s="1" t="s">
        <v>67</v>
      </c>
      <c r="E1380" s="1">
        <v>1.0</v>
      </c>
      <c r="F1380" s="7" t="str">
        <f>vlookup(E1380,Teams!A:B,2,false)</f>
        <v>ASFA</v>
      </c>
      <c r="G1380" s="1" t="b">
        <v>1</v>
      </c>
      <c r="H1380" s="1" t="b">
        <v>0</v>
      </c>
      <c r="I1380" s="1">
        <v>18.0</v>
      </c>
      <c r="J1380" s="7" t="str">
        <f>vlookup(I1380,Cats!$A:$B,2,false)</f>
        <v>P</v>
      </c>
    </row>
    <row r="1381">
      <c r="A1381" s="1">
        <v>138390.0</v>
      </c>
      <c r="B1381" s="1">
        <v>496.0</v>
      </c>
      <c r="C1381" s="1">
        <v>0.0</v>
      </c>
      <c r="D1381" s="1" t="s">
        <v>174</v>
      </c>
      <c r="E1381" s="1">
        <v>43.0</v>
      </c>
      <c r="F1381" s="7" t="str">
        <f>vlookup(E1381,Teams!A:B,2,false)</f>
        <v>Troy</v>
      </c>
      <c r="G1381" s="1" t="b">
        <v>0</v>
      </c>
      <c r="H1381" s="1" t="b">
        <v>0</v>
      </c>
      <c r="I1381" s="1">
        <v>18.0</v>
      </c>
      <c r="J1381" s="7" t="str">
        <f>vlookup(I1381,Cats!$A:$B,2,false)</f>
        <v>P</v>
      </c>
    </row>
    <row r="1382">
      <c r="A1382" s="1">
        <v>138391.0</v>
      </c>
      <c r="B1382" s="1">
        <v>496.0</v>
      </c>
      <c r="C1382" s="1">
        <v>14.0</v>
      </c>
      <c r="D1382" s="1" t="s">
        <v>99</v>
      </c>
      <c r="E1382" s="1">
        <v>1.0</v>
      </c>
      <c r="F1382" s="7" t="str">
        <f>vlookup(E1382,Teams!A:B,2,false)</f>
        <v>ASFA</v>
      </c>
      <c r="G1382" s="1" t="b">
        <v>1</v>
      </c>
      <c r="H1382" s="1" t="b">
        <v>0</v>
      </c>
      <c r="I1382" s="1">
        <v>19.0</v>
      </c>
      <c r="J1382" s="7" t="str">
        <f>vlookup(I1382,Cats!$A:$B,2,false)</f>
        <v>X</v>
      </c>
    </row>
    <row r="1383">
      <c r="A1383" s="1">
        <v>138392.0</v>
      </c>
      <c r="B1383" s="1">
        <v>496.0</v>
      </c>
      <c r="C1383" s="1">
        <v>-4.0</v>
      </c>
      <c r="D1383" s="1" t="s">
        <v>178</v>
      </c>
      <c r="E1383" s="1">
        <v>43.0</v>
      </c>
      <c r="F1383" s="7" t="str">
        <f>vlookup(E1383,Teams!A:B,2,false)</f>
        <v>Troy</v>
      </c>
      <c r="G1383" s="1" t="b">
        <v>0</v>
      </c>
      <c r="H1383" s="1" t="b">
        <v>0</v>
      </c>
      <c r="I1383" s="1">
        <v>19.0</v>
      </c>
      <c r="J1383" s="7" t="str">
        <f>vlookup(I1383,Cats!$A:$B,2,false)</f>
        <v>X</v>
      </c>
    </row>
    <row r="1384">
      <c r="A1384" s="1">
        <v>138393.0</v>
      </c>
      <c r="B1384" s="1">
        <v>496.0</v>
      </c>
      <c r="C1384" s="1">
        <v>14.0</v>
      </c>
      <c r="D1384" s="1" t="s">
        <v>67</v>
      </c>
      <c r="E1384" s="1">
        <v>1.0</v>
      </c>
      <c r="F1384" s="7" t="str">
        <f>vlookup(E1384,Teams!A:B,2,false)</f>
        <v>ASFA</v>
      </c>
      <c r="G1384" s="1" t="b">
        <v>1</v>
      </c>
      <c r="H1384" s="1" t="b">
        <v>0</v>
      </c>
      <c r="I1384" s="1">
        <v>20.0</v>
      </c>
      <c r="J1384" s="7" t="str">
        <f>vlookup(I1384,Cats!$A:$B,2,false)</f>
        <v>M</v>
      </c>
    </row>
    <row r="1385">
      <c r="A1385" s="1">
        <v>138394.0</v>
      </c>
      <c r="B1385" s="1">
        <v>496.0</v>
      </c>
      <c r="C1385" s="1">
        <v>-4.0</v>
      </c>
      <c r="D1385" s="1" t="s">
        <v>174</v>
      </c>
      <c r="E1385" s="1">
        <v>43.0</v>
      </c>
      <c r="F1385" s="7" t="str">
        <f>vlookup(E1385,Teams!A:B,2,false)</f>
        <v>Troy</v>
      </c>
      <c r="G1385" s="1" t="b">
        <v>0</v>
      </c>
      <c r="H1385" s="1" t="b">
        <v>0</v>
      </c>
      <c r="I1385" s="1">
        <v>20.0</v>
      </c>
      <c r="J1385" s="7" t="str">
        <f>vlookup(I1385,Cats!$A:$B,2,false)</f>
        <v>M</v>
      </c>
    </row>
    <row r="1386">
      <c r="A1386" s="1">
        <v>138395.0</v>
      </c>
      <c r="B1386" s="1">
        <v>496.0</v>
      </c>
      <c r="C1386" s="1">
        <v>14.0</v>
      </c>
      <c r="D1386" s="1" t="s">
        <v>67</v>
      </c>
      <c r="E1386" s="1">
        <v>1.0</v>
      </c>
      <c r="F1386" s="7" t="str">
        <f>vlookup(E1386,Teams!A:B,2,false)</f>
        <v>ASFA</v>
      </c>
      <c r="G1386" s="1" t="b">
        <v>1</v>
      </c>
      <c r="H1386" s="1" t="b">
        <v>0</v>
      </c>
      <c r="I1386" s="1">
        <v>21.0</v>
      </c>
      <c r="J1386" s="7" t="str">
        <f>vlookup(I1386,Cats!$A:$B,2,false)</f>
        <v>C</v>
      </c>
    </row>
    <row r="1387">
      <c r="A1387" s="1">
        <v>138396.0</v>
      </c>
      <c r="B1387" s="1">
        <v>496.0</v>
      </c>
      <c r="C1387" s="1">
        <v>0.0</v>
      </c>
      <c r="D1387" s="1" t="s">
        <v>32</v>
      </c>
      <c r="E1387" s="1">
        <v>43.0</v>
      </c>
      <c r="F1387" s="7" t="str">
        <f>vlookup(E1387,Teams!A:B,2,false)</f>
        <v>Troy</v>
      </c>
      <c r="G1387" s="1" t="b">
        <v>0</v>
      </c>
      <c r="H1387" s="1" t="b">
        <v>1</v>
      </c>
      <c r="I1387" s="1">
        <v>21.0</v>
      </c>
      <c r="J1387" s="7" t="str">
        <f>vlookup(I1387,Cats!$A:$B,2,false)</f>
        <v>C</v>
      </c>
    </row>
    <row r="1388">
      <c r="A1388" s="1">
        <v>138397.0</v>
      </c>
      <c r="B1388" s="1">
        <v>496.0</v>
      </c>
      <c r="C1388" s="1">
        <v>0.0</v>
      </c>
      <c r="D1388" s="1" t="s">
        <v>67</v>
      </c>
      <c r="E1388" s="1">
        <v>1.0</v>
      </c>
      <c r="F1388" s="7" t="str">
        <f>vlookup(E1388,Teams!A:B,2,false)</f>
        <v>ASFA</v>
      </c>
      <c r="G1388" s="1" t="b">
        <v>1</v>
      </c>
      <c r="H1388" s="1" t="b">
        <v>0</v>
      </c>
      <c r="I1388" s="1">
        <v>22.0</v>
      </c>
      <c r="J1388" s="7" t="str">
        <f>vlookup(I1388,Cats!$A:$B,2,false)</f>
        <v>E</v>
      </c>
    </row>
    <row r="1389">
      <c r="A1389" s="1">
        <v>138398.0</v>
      </c>
      <c r="B1389" s="1">
        <v>496.0</v>
      </c>
      <c r="C1389" s="1">
        <v>0.0</v>
      </c>
      <c r="D1389" s="1" t="s">
        <v>176</v>
      </c>
      <c r="E1389" s="1">
        <v>43.0</v>
      </c>
      <c r="F1389" s="7" t="str">
        <f>vlookup(E1389,Teams!A:B,2,false)</f>
        <v>Troy</v>
      </c>
      <c r="G1389" s="1" t="b">
        <v>0</v>
      </c>
      <c r="H1389" s="1" t="b">
        <v>0</v>
      </c>
      <c r="I1389" s="1">
        <v>22.0</v>
      </c>
      <c r="J1389" s="7" t="str">
        <f>vlookup(I1389,Cats!$A:$B,2,false)</f>
        <v>E</v>
      </c>
    </row>
    <row r="1390">
      <c r="A1390" s="1">
        <v>138399.0</v>
      </c>
      <c r="B1390" s="1">
        <v>496.0</v>
      </c>
      <c r="C1390" s="1">
        <v>0.0</v>
      </c>
      <c r="D1390" s="1" t="s">
        <v>32</v>
      </c>
      <c r="E1390" s="1">
        <v>1.0</v>
      </c>
      <c r="F1390" s="7" t="str">
        <f>vlookup(E1390,Teams!A:B,2,false)</f>
        <v>ASFA</v>
      </c>
      <c r="G1390" s="1" t="b">
        <v>1</v>
      </c>
      <c r="H1390" s="1" t="b">
        <v>1</v>
      </c>
      <c r="I1390" s="1">
        <v>23.0</v>
      </c>
      <c r="J1390" s="7" t="str">
        <f>vlookup(I1390,Cats!$A:$B,2,false)</f>
        <v>B</v>
      </c>
    </row>
    <row r="1391">
      <c r="A1391" s="1">
        <v>138400.0</v>
      </c>
      <c r="B1391" s="1">
        <v>496.0</v>
      </c>
      <c r="C1391" s="1">
        <v>4.0</v>
      </c>
      <c r="D1391" s="1" t="s">
        <v>178</v>
      </c>
      <c r="E1391" s="1">
        <v>43.0</v>
      </c>
      <c r="F1391" s="7" t="str">
        <f>vlookup(E1391,Teams!A:B,2,false)</f>
        <v>Troy</v>
      </c>
      <c r="G1391" s="1" t="b">
        <v>0</v>
      </c>
      <c r="H1391" s="1" t="b">
        <v>0</v>
      </c>
      <c r="I1391" s="1">
        <v>23.0</v>
      </c>
      <c r="J1391" s="7" t="str">
        <f>vlookup(I1391,Cats!$A:$B,2,false)</f>
        <v>B</v>
      </c>
    </row>
    <row r="1392">
      <c r="A1392" s="1">
        <v>138401.0</v>
      </c>
      <c r="B1392" s="1">
        <v>496.0</v>
      </c>
      <c r="C1392" s="1">
        <v>0.0</v>
      </c>
      <c r="D1392" s="1" t="s">
        <v>67</v>
      </c>
      <c r="E1392" s="1">
        <v>1.0</v>
      </c>
      <c r="F1392" s="7" t="str">
        <f>vlookup(E1392,Teams!A:B,2,false)</f>
        <v>ASFA</v>
      </c>
      <c r="G1392" s="1" t="b">
        <v>1</v>
      </c>
      <c r="H1392" s="1" t="b">
        <v>0</v>
      </c>
      <c r="I1392" s="1">
        <v>24.0</v>
      </c>
      <c r="J1392" s="7" t="str">
        <f>vlookup(I1392,Cats!$A:$B,2,false)</f>
        <v>P</v>
      </c>
    </row>
    <row r="1393">
      <c r="A1393" s="1">
        <v>138402.0</v>
      </c>
      <c r="B1393" s="1">
        <v>496.0</v>
      </c>
      <c r="C1393" s="1">
        <v>0.0</v>
      </c>
      <c r="D1393" s="1" t="s">
        <v>174</v>
      </c>
      <c r="E1393" s="1">
        <v>43.0</v>
      </c>
      <c r="F1393" s="7" t="str">
        <f>vlookup(E1393,Teams!A:B,2,false)</f>
        <v>Troy</v>
      </c>
      <c r="G1393" s="1" t="b">
        <v>0</v>
      </c>
      <c r="H1393" s="1" t="b">
        <v>0</v>
      </c>
      <c r="I1393" s="1">
        <v>24.0</v>
      </c>
      <c r="J1393" s="7" t="str">
        <f>vlookup(I1393,Cats!$A:$B,2,false)</f>
        <v>P</v>
      </c>
    </row>
    <row r="1394">
      <c r="A1394" s="1">
        <v>138403.0</v>
      </c>
      <c r="B1394" s="1">
        <v>497.0</v>
      </c>
      <c r="C1394" s="1">
        <v>4.0</v>
      </c>
      <c r="D1394" s="1" t="s">
        <v>31</v>
      </c>
      <c r="E1394" s="1">
        <v>9.0</v>
      </c>
      <c r="F1394" s="7" t="str">
        <f>vlookup(E1394,Teams!A:B,2,false)</f>
        <v>Centennial</v>
      </c>
      <c r="G1394" s="1" t="b">
        <v>1</v>
      </c>
      <c r="H1394" s="1" t="b">
        <v>0</v>
      </c>
      <c r="I1394" s="1">
        <v>1.0</v>
      </c>
      <c r="J1394" s="7" t="str">
        <f>vlookup(I1394,Cats!$A:$B,2,false)</f>
        <v>X</v>
      </c>
    </row>
    <row r="1395">
      <c r="A1395" s="1">
        <v>138404.0</v>
      </c>
      <c r="B1395" s="1">
        <v>497.0</v>
      </c>
      <c r="C1395" s="1">
        <v>0.0</v>
      </c>
      <c r="D1395" s="1" t="s">
        <v>32</v>
      </c>
      <c r="E1395" s="1">
        <v>48.0</v>
      </c>
      <c r="F1395" s="7" t="str">
        <f>vlookup(E1395,Teams!A:B,2,false)</f>
        <v>WWPN</v>
      </c>
      <c r="G1395" s="1" t="b">
        <v>0</v>
      </c>
      <c r="H1395" s="1" t="b">
        <v>1</v>
      </c>
      <c r="I1395" s="1">
        <v>1.0</v>
      </c>
      <c r="J1395" s="7" t="str">
        <f>vlookup(I1395,Cats!$A:$B,2,false)</f>
        <v>X</v>
      </c>
    </row>
    <row r="1396">
      <c r="A1396" s="1">
        <v>138405.0</v>
      </c>
      <c r="B1396" s="1">
        <v>497.0</v>
      </c>
      <c r="C1396" s="1">
        <v>0.0</v>
      </c>
      <c r="D1396" s="1" t="s">
        <v>32</v>
      </c>
      <c r="E1396" s="1">
        <v>9.0</v>
      </c>
      <c r="F1396" s="7" t="str">
        <f>vlookup(E1396,Teams!A:B,2,false)</f>
        <v>Centennial</v>
      </c>
      <c r="G1396" s="1" t="b">
        <v>1</v>
      </c>
      <c r="H1396" s="1" t="b">
        <v>1</v>
      </c>
      <c r="I1396" s="1">
        <v>2.0</v>
      </c>
      <c r="J1396" s="7" t="str">
        <f>vlookup(I1396,Cats!$A:$B,2,false)</f>
        <v>M</v>
      </c>
    </row>
    <row r="1397">
      <c r="A1397" s="1">
        <v>138406.0</v>
      </c>
      <c r="B1397" s="1">
        <v>497.0</v>
      </c>
      <c r="C1397" s="1">
        <v>14.0</v>
      </c>
      <c r="D1397" s="1" t="s">
        <v>53</v>
      </c>
      <c r="E1397" s="1">
        <v>48.0</v>
      </c>
      <c r="F1397" s="7" t="str">
        <f>vlookup(E1397,Teams!A:B,2,false)</f>
        <v>WWPN</v>
      </c>
      <c r="G1397" s="1" t="b">
        <v>0</v>
      </c>
      <c r="H1397" s="1" t="b">
        <v>0</v>
      </c>
      <c r="I1397" s="1">
        <v>2.0</v>
      </c>
      <c r="J1397" s="7" t="str">
        <f>vlookup(I1397,Cats!$A:$B,2,false)</f>
        <v>M</v>
      </c>
    </row>
    <row r="1398">
      <c r="A1398" s="1">
        <v>138407.0</v>
      </c>
      <c r="B1398" s="1">
        <v>497.0</v>
      </c>
      <c r="C1398" s="1">
        <v>4.0</v>
      </c>
      <c r="D1398" s="1" t="s">
        <v>31</v>
      </c>
      <c r="E1398" s="1">
        <v>9.0</v>
      </c>
      <c r="F1398" s="7" t="str">
        <f>vlookup(E1398,Teams!A:B,2,false)</f>
        <v>Centennial</v>
      </c>
      <c r="G1398" s="1" t="b">
        <v>1</v>
      </c>
      <c r="H1398" s="1" t="b">
        <v>0</v>
      </c>
      <c r="I1398" s="1">
        <v>3.0</v>
      </c>
      <c r="J1398" s="7" t="str">
        <f>vlookup(I1398,Cats!$A:$B,2,false)</f>
        <v>C</v>
      </c>
    </row>
    <row r="1399">
      <c r="A1399" s="1">
        <v>138408.0</v>
      </c>
      <c r="B1399" s="1">
        <v>497.0</v>
      </c>
      <c r="C1399" s="1">
        <v>0.0</v>
      </c>
      <c r="D1399" s="1" t="s">
        <v>32</v>
      </c>
      <c r="E1399" s="1">
        <v>48.0</v>
      </c>
      <c r="F1399" s="7" t="str">
        <f>vlookup(E1399,Teams!A:B,2,false)</f>
        <v>WWPN</v>
      </c>
      <c r="G1399" s="1" t="b">
        <v>0</v>
      </c>
      <c r="H1399" s="1" t="b">
        <v>1</v>
      </c>
      <c r="I1399" s="1">
        <v>3.0</v>
      </c>
      <c r="J1399" s="7" t="str">
        <f>vlookup(I1399,Cats!$A:$B,2,false)</f>
        <v>C</v>
      </c>
    </row>
    <row r="1400">
      <c r="A1400" s="1">
        <v>138409.0</v>
      </c>
      <c r="B1400" s="1">
        <v>497.0</v>
      </c>
      <c r="C1400" s="1">
        <v>-4.0</v>
      </c>
      <c r="D1400" s="1" t="s">
        <v>31</v>
      </c>
      <c r="E1400" s="1">
        <v>9.0</v>
      </c>
      <c r="F1400" s="7" t="str">
        <f>vlookup(E1400,Teams!A:B,2,false)</f>
        <v>Centennial</v>
      </c>
      <c r="G1400" s="1" t="b">
        <v>1</v>
      </c>
      <c r="H1400" s="1" t="b">
        <v>0</v>
      </c>
      <c r="I1400" s="1">
        <v>4.0</v>
      </c>
      <c r="J1400" s="7" t="str">
        <f>vlookup(I1400,Cats!$A:$B,2,false)</f>
        <v>E</v>
      </c>
    </row>
    <row r="1401">
      <c r="A1401" s="1">
        <v>138410.0</v>
      </c>
      <c r="B1401" s="1">
        <v>497.0</v>
      </c>
      <c r="C1401" s="1">
        <v>0.0</v>
      </c>
      <c r="D1401" s="1" t="s">
        <v>48</v>
      </c>
      <c r="E1401" s="1">
        <v>48.0</v>
      </c>
      <c r="F1401" s="7" t="str">
        <f>vlookup(E1401,Teams!A:B,2,false)</f>
        <v>WWPN</v>
      </c>
      <c r="G1401" s="1" t="b">
        <v>0</v>
      </c>
      <c r="H1401" s="1" t="b">
        <v>0</v>
      </c>
      <c r="I1401" s="1">
        <v>4.0</v>
      </c>
      <c r="J1401" s="7" t="str">
        <f>vlookup(I1401,Cats!$A:$B,2,false)</f>
        <v>E</v>
      </c>
    </row>
    <row r="1402">
      <c r="A1402" s="1">
        <v>138411.0</v>
      </c>
      <c r="B1402" s="1">
        <v>497.0</v>
      </c>
      <c r="C1402" s="1">
        <v>0.0</v>
      </c>
      <c r="D1402" s="1" t="s">
        <v>31</v>
      </c>
      <c r="E1402" s="1">
        <v>9.0</v>
      </c>
      <c r="F1402" s="7" t="str">
        <f>vlookup(E1402,Teams!A:B,2,false)</f>
        <v>Centennial</v>
      </c>
      <c r="G1402" s="1" t="b">
        <v>1</v>
      </c>
      <c r="H1402" s="1" t="b">
        <v>0</v>
      </c>
      <c r="I1402" s="1">
        <v>5.0</v>
      </c>
      <c r="J1402" s="7" t="str">
        <f>vlookup(I1402,Cats!$A:$B,2,false)</f>
        <v>B</v>
      </c>
    </row>
    <row r="1403">
      <c r="A1403" s="1">
        <v>138412.0</v>
      </c>
      <c r="B1403" s="1">
        <v>497.0</v>
      </c>
      <c r="C1403" s="1">
        <v>-4.0</v>
      </c>
      <c r="D1403" s="1" t="s">
        <v>51</v>
      </c>
      <c r="E1403" s="1">
        <v>48.0</v>
      </c>
      <c r="F1403" s="7" t="str">
        <f>vlookup(E1403,Teams!A:B,2,false)</f>
        <v>WWPN</v>
      </c>
      <c r="G1403" s="1" t="b">
        <v>0</v>
      </c>
      <c r="H1403" s="1" t="b">
        <v>0</v>
      </c>
      <c r="I1403" s="1">
        <v>5.0</v>
      </c>
      <c r="J1403" s="7" t="str">
        <f>vlookup(I1403,Cats!$A:$B,2,false)</f>
        <v>B</v>
      </c>
    </row>
    <row r="1404">
      <c r="A1404" s="1">
        <v>138413.0</v>
      </c>
      <c r="B1404" s="1">
        <v>497.0</v>
      </c>
      <c r="C1404" s="1">
        <v>4.0</v>
      </c>
      <c r="D1404" s="1" t="s">
        <v>31</v>
      </c>
      <c r="E1404" s="1">
        <v>9.0</v>
      </c>
      <c r="F1404" s="7" t="str">
        <f>vlookup(E1404,Teams!A:B,2,false)</f>
        <v>Centennial</v>
      </c>
      <c r="G1404" s="1" t="b">
        <v>1</v>
      </c>
      <c r="H1404" s="1" t="b">
        <v>0</v>
      </c>
      <c r="I1404" s="1">
        <v>6.0</v>
      </c>
      <c r="J1404" s="7" t="str">
        <f>vlookup(I1404,Cats!$A:$B,2,false)</f>
        <v>P</v>
      </c>
    </row>
    <row r="1405">
      <c r="A1405" s="1">
        <v>138414.0</v>
      </c>
      <c r="B1405" s="1">
        <v>497.0</v>
      </c>
      <c r="C1405" s="1">
        <v>0.0</v>
      </c>
      <c r="D1405" s="1" t="s">
        <v>32</v>
      </c>
      <c r="E1405" s="1">
        <v>48.0</v>
      </c>
      <c r="F1405" s="7" t="str">
        <f>vlookup(E1405,Teams!A:B,2,false)</f>
        <v>WWPN</v>
      </c>
      <c r="G1405" s="1" t="b">
        <v>0</v>
      </c>
      <c r="H1405" s="1" t="b">
        <v>1</v>
      </c>
      <c r="I1405" s="1">
        <v>6.0</v>
      </c>
      <c r="J1405" s="7" t="str">
        <f>vlookup(I1405,Cats!$A:$B,2,false)</f>
        <v>P</v>
      </c>
    </row>
    <row r="1406">
      <c r="A1406" s="1">
        <v>138415.0</v>
      </c>
      <c r="B1406" s="1">
        <v>497.0</v>
      </c>
      <c r="C1406" s="1">
        <v>14.0</v>
      </c>
      <c r="D1406" s="1" t="s">
        <v>60</v>
      </c>
      <c r="E1406" s="1">
        <v>9.0</v>
      </c>
      <c r="F1406" s="7" t="str">
        <f>vlookup(E1406,Teams!A:B,2,false)</f>
        <v>Centennial</v>
      </c>
      <c r="G1406" s="1" t="b">
        <v>1</v>
      </c>
      <c r="H1406" s="1" t="b">
        <v>0</v>
      </c>
      <c r="I1406" s="1">
        <v>7.0</v>
      </c>
      <c r="J1406" s="7" t="str">
        <f>vlookup(I1406,Cats!$A:$B,2,false)</f>
        <v>X</v>
      </c>
    </row>
    <row r="1407">
      <c r="A1407" s="1">
        <v>138416.0</v>
      </c>
      <c r="B1407" s="1">
        <v>497.0</v>
      </c>
      <c r="C1407" s="1">
        <v>0.0</v>
      </c>
      <c r="D1407" s="1" t="s">
        <v>32</v>
      </c>
      <c r="E1407" s="1">
        <v>48.0</v>
      </c>
      <c r="F1407" s="7" t="str">
        <f>vlookup(E1407,Teams!A:B,2,false)</f>
        <v>WWPN</v>
      </c>
      <c r="G1407" s="1" t="b">
        <v>0</v>
      </c>
      <c r="H1407" s="1" t="b">
        <v>1</v>
      </c>
      <c r="I1407" s="1">
        <v>7.0</v>
      </c>
      <c r="J1407" s="7" t="str">
        <f>vlookup(I1407,Cats!$A:$B,2,false)</f>
        <v>X</v>
      </c>
    </row>
    <row r="1408">
      <c r="A1408" s="1">
        <v>138417.0</v>
      </c>
      <c r="B1408" s="1">
        <v>497.0</v>
      </c>
      <c r="C1408" s="1">
        <v>0.0</v>
      </c>
      <c r="D1408" s="1" t="s">
        <v>32</v>
      </c>
      <c r="E1408" s="1">
        <v>9.0</v>
      </c>
      <c r="F1408" s="7" t="str">
        <f>vlookup(E1408,Teams!A:B,2,false)</f>
        <v>Centennial</v>
      </c>
      <c r="G1408" s="1" t="b">
        <v>1</v>
      </c>
      <c r="H1408" s="1" t="b">
        <v>1</v>
      </c>
      <c r="I1408" s="1">
        <v>8.0</v>
      </c>
      <c r="J1408" s="7" t="str">
        <f>vlookup(I1408,Cats!$A:$B,2,false)</f>
        <v>M</v>
      </c>
    </row>
    <row r="1409">
      <c r="A1409" s="1">
        <v>138418.0</v>
      </c>
      <c r="B1409" s="1">
        <v>497.0</v>
      </c>
      <c r="C1409" s="1">
        <v>14.0</v>
      </c>
      <c r="D1409" s="1" t="s">
        <v>53</v>
      </c>
      <c r="E1409" s="1">
        <v>48.0</v>
      </c>
      <c r="F1409" s="7" t="str">
        <f>vlookup(E1409,Teams!A:B,2,false)</f>
        <v>WWPN</v>
      </c>
      <c r="G1409" s="1" t="b">
        <v>0</v>
      </c>
      <c r="H1409" s="1" t="b">
        <v>0</v>
      </c>
      <c r="I1409" s="1">
        <v>8.0</v>
      </c>
      <c r="J1409" s="7" t="str">
        <f>vlookup(I1409,Cats!$A:$B,2,false)</f>
        <v>M</v>
      </c>
    </row>
    <row r="1410">
      <c r="A1410" s="1">
        <v>138419.0</v>
      </c>
      <c r="B1410" s="1">
        <v>497.0</v>
      </c>
      <c r="C1410" s="1">
        <v>14.0</v>
      </c>
      <c r="D1410" s="1" t="s">
        <v>31</v>
      </c>
      <c r="E1410" s="1">
        <v>9.0</v>
      </c>
      <c r="F1410" s="7" t="str">
        <f>vlookup(E1410,Teams!A:B,2,false)</f>
        <v>Centennial</v>
      </c>
      <c r="G1410" s="1" t="b">
        <v>1</v>
      </c>
      <c r="H1410" s="1" t="b">
        <v>0</v>
      </c>
      <c r="I1410" s="1">
        <v>9.0</v>
      </c>
      <c r="J1410" s="7" t="str">
        <f>vlookup(I1410,Cats!$A:$B,2,false)</f>
        <v>C</v>
      </c>
    </row>
    <row r="1411">
      <c r="A1411" s="1">
        <v>138420.0</v>
      </c>
      <c r="B1411" s="1">
        <v>497.0</v>
      </c>
      <c r="C1411" s="1">
        <v>0.0</v>
      </c>
      <c r="D1411" s="1" t="s">
        <v>32</v>
      </c>
      <c r="E1411" s="1">
        <v>48.0</v>
      </c>
      <c r="F1411" s="7" t="str">
        <f>vlookup(E1411,Teams!A:B,2,false)</f>
        <v>WWPN</v>
      </c>
      <c r="G1411" s="1" t="b">
        <v>0</v>
      </c>
      <c r="H1411" s="1" t="b">
        <v>1</v>
      </c>
      <c r="I1411" s="1">
        <v>9.0</v>
      </c>
      <c r="J1411" s="7" t="str">
        <f>vlookup(I1411,Cats!$A:$B,2,false)</f>
        <v>C</v>
      </c>
    </row>
    <row r="1412">
      <c r="A1412" s="1">
        <v>138421.0</v>
      </c>
      <c r="B1412" s="1">
        <v>497.0</v>
      </c>
      <c r="C1412" s="1">
        <v>0.0</v>
      </c>
      <c r="D1412" s="1" t="s">
        <v>32</v>
      </c>
      <c r="E1412" s="1">
        <v>9.0</v>
      </c>
      <c r="F1412" s="7" t="str">
        <f>vlookup(E1412,Teams!A:B,2,false)</f>
        <v>Centennial</v>
      </c>
      <c r="G1412" s="1" t="b">
        <v>1</v>
      </c>
      <c r="H1412" s="1" t="b">
        <v>1</v>
      </c>
      <c r="I1412" s="1">
        <v>10.0</v>
      </c>
      <c r="J1412" s="7" t="str">
        <f>vlookup(I1412,Cats!$A:$B,2,false)</f>
        <v>E</v>
      </c>
    </row>
    <row r="1413">
      <c r="A1413" s="1">
        <v>138422.0</v>
      </c>
      <c r="B1413" s="1">
        <v>497.0</v>
      </c>
      <c r="C1413" s="1">
        <v>14.0</v>
      </c>
      <c r="D1413" s="1" t="s">
        <v>46</v>
      </c>
      <c r="E1413" s="1">
        <v>48.0</v>
      </c>
      <c r="F1413" s="7" t="str">
        <f>vlookup(E1413,Teams!A:B,2,false)</f>
        <v>WWPN</v>
      </c>
      <c r="G1413" s="1" t="b">
        <v>0</v>
      </c>
      <c r="H1413" s="1" t="b">
        <v>0</v>
      </c>
      <c r="I1413" s="1">
        <v>10.0</v>
      </c>
      <c r="J1413" s="7" t="str">
        <f>vlookup(I1413,Cats!$A:$B,2,false)</f>
        <v>E</v>
      </c>
    </row>
    <row r="1414">
      <c r="A1414" s="1">
        <v>138423.0</v>
      </c>
      <c r="B1414" s="1">
        <v>497.0</v>
      </c>
      <c r="C1414" s="1">
        <v>0.0</v>
      </c>
      <c r="D1414" s="1" t="s">
        <v>32</v>
      </c>
      <c r="E1414" s="1">
        <v>9.0</v>
      </c>
      <c r="F1414" s="7" t="str">
        <f>vlookup(E1414,Teams!A:B,2,false)</f>
        <v>Centennial</v>
      </c>
      <c r="G1414" s="1" t="b">
        <v>1</v>
      </c>
      <c r="H1414" s="1" t="b">
        <v>1</v>
      </c>
      <c r="I1414" s="1">
        <v>11.0</v>
      </c>
      <c r="J1414" s="7" t="str">
        <f>vlookup(I1414,Cats!$A:$B,2,false)</f>
        <v>B</v>
      </c>
    </row>
    <row r="1415">
      <c r="A1415" s="1">
        <v>138424.0</v>
      </c>
      <c r="B1415" s="1">
        <v>497.0</v>
      </c>
      <c r="C1415" s="1">
        <v>14.0</v>
      </c>
      <c r="D1415" s="1" t="s">
        <v>51</v>
      </c>
      <c r="E1415" s="1">
        <v>48.0</v>
      </c>
      <c r="F1415" s="7" t="str">
        <f>vlookup(E1415,Teams!A:B,2,false)</f>
        <v>WWPN</v>
      </c>
      <c r="G1415" s="1" t="b">
        <v>0</v>
      </c>
      <c r="H1415" s="1" t="b">
        <v>0</v>
      </c>
      <c r="I1415" s="1">
        <v>11.0</v>
      </c>
      <c r="J1415" s="7" t="str">
        <f>vlookup(I1415,Cats!$A:$B,2,false)</f>
        <v>B</v>
      </c>
    </row>
    <row r="1416">
      <c r="A1416" s="1">
        <v>138425.0</v>
      </c>
      <c r="B1416" s="1">
        <v>497.0</v>
      </c>
      <c r="C1416" s="1">
        <v>0.0</v>
      </c>
      <c r="D1416" s="1" t="s">
        <v>32</v>
      </c>
      <c r="E1416" s="1">
        <v>9.0</v>
      </c>
      <c r="F1416" s="7" t="str">
        <f>vlookup(E1416,Teams!A:B,2,false)</f>
        <v>Centennial</v>
      </c>
      <c r="G1416" s="1" t="b">
        <v>1</v>
      </c>
      <c r="H1416" s="1" t="b">
        <v>1</v>
      </c>
      <c r="I1416" s="1">
        <v>12.0</v>
      </c>
      <c r="J1416" s="7" t="str">
        <f>vlookup(I1416,Cats!$A:$B,2,false)</f>
        <v>P</v>
      </c>
    </row>
    <row r="1417">
      <c r="A1417" s="1">
        <v>138426.0</v>
      </c>
      <c r="B1417" s="1">
        <v>497.0</v>
      </c>
      <c r="C1417" s="1">
        <v>14.0</v>
      </c>
      <c r="D1417" s="1" t="s">
        <v>46</v>
      </c>
      <c r="E1417" s="1">
        <v>48.0</v>
      </c>
      <c r="F1417" s="7" t="str">
        <f>vlookup(E1417,Teams!A:B,2,false)</f>
        <v>WWPN</v>
      </c>
      <c r="G1417" s="1" t="b">
        <v>0</v>
      </c>
      <c r="H1417" s="1" t="b">
        <v>0</v>
      </c>
      <c r="I1417" s="1">
        <v>12.0</v>
      </c>
      <c r="J1417" s="7" t="str">
        <f>vlookup(I1417,Cats!$A:$B,2,false)</f>
        <v>P</v>
      </c>
    </row>
    <row r="1418">
      <c r="A1418" s="1">
        <v>138427.0</v>
      </c>
      <c r="B1418" s="1">
        <v>497.0</v>
      </c>
      <c r="C1418" s="1">
        <v>0.0</v>
      </c>
      <c r="D1418" s="1" t="s">
        <v>31</v>
      </c>
      <c r="E1418" s="1">
        <v>9.0</v>
      </c>
      <c r="F1418" s="7" t="str">
        <f>vlookup(E1418,Teams!A:B,2,false)</f>
        <v>Centennial</v>
      </c>
      <c r="G1418" s="1" t="b">
        <v>1</v>
      </c>
      <c r="H1418" s="1" t="b">
        <v>0</v>
      </c>
      <c r="I1418" s="1">
        <v>13.0</v>
      </c>
      <c r="J1418" s="7" t="str">
        <f>vlookup(I1418,Cats!$A:$B,2,false)</f>
        <v>X</v>
      </c>
    </row>
    <row r="1419">
      <c r="A1419" s="1">
        <v>138428.0</v>
      </c>
      <c r="B1419" s="1">
        <v>497.0</v>
      </c>
      <c r="C1419" s="1">
        <v>4.0</v>
      </c>
      <c r="D1419" s="1" t="s">
        <v>46</v>
      </c>
      <c r="E1419" s="1">
        <v>48.0</v>
      </c>
      <c r="F1419" s="7" t="str">
        <f>vlookup(E1419,Teams!A:B,2,false)</f>
        <v>WWPN</v>
      </c>
      <c r="G1419" s="1" t="b">
        <v>0</v>
      </c>
      <c r="H1419" s="1" t="b">
        <v>0</v>
      </c>
      <c r="I1419" s="1">
        <v>13.0</v>
      </c>
      <c r="J1419" s="7" t="str">
        <f>vlookup(I1419,Cats!$A:$B,2,false)</f>
        <v>X</v>
      </c>
    </row>
    <row r="1420">
      <c r="A1420" s="1">
        <v>138429.0</v>
      </c>
      <c r="B1420" s="1">
        <v>497.0</v>
      </c>
      <c r="C1420" s="1">
        <v>14.0</v>
      </c>
      <c r="D1420" s="1" t="s">
        <v>31</v>
      </c>
      <c r="E1420" s="1">
        <v>9.0</v>
      </c>
      <c r="F1420" s="7" t="str">
        <f>vlookup(E1420,Teams!A:B,2,false)</f>
        <v>Centennial</v>
      </c>
      <c r="G1420" s="1" t="b">
        <v>1</v>
      </c>
      <c r="H1420" s="1" t="b">
        <v>0</v>
      </c>
      <c r="I1420" s="1">
        <v>14.0</v>
      </c>
      <c r="J1420" s="7" t="str">
        <f>vlookup(I1420,Cats!$A:$B,2,false)</f>
        <v>M</v>
      </c>
    </row>
    <row r="1421">
      <c r="A1421" s="1">
        <v>138430.0</v>
      </c>
      <c r="B1421" s="1">
        <v>497.0</v>
      </c>
      <c r="C1421" s="1">
        <v>0.0</v>
      </c>
      <c r="D1421" s="1" t="s">
        <v>32</v>
      </c>
      <c r="E1421" s="1">
        <v>48.0</v>
      </c>
      <c r="F1421" s="7" t="str">
        <f>vlookup(E1421,Teams!A:B,2,false)</f>
        <v>WWPN</v>
      </c>
      <c r="G1421" s="1" t="b">
        <v>0</v>
      </c>
      <c r="H1421" s="1" t="b">
        <v>1</v>
      </c>
      <c r="I1421" s="1">
        <v>14.0</v>
      </c>
      <c r="J1421" s="7" t="str">
        <f>vlookup(I1421,Cats!$A:$B,2,false)</f>
        <v>M</v>
      </c>
    </row>
    <row r="1422">
      <c r="A1422" s="1">
        <v>138431.0</v>
      </c>
      <c r="B1422" s="1">
        <v>497.0</v>
      </c>
      <c r="C1422" s="1">
        <v>0.0</v>
      </c>
      <c r="D1422" s="1" t="s">
        <v>31</v>
      </c>
      <c r="E1422" s="1">
        <v>9.0</v>
      </c>
      <c r="F1422" s="7" t="str">
        <f>vlookup(E1422,Teams!A:B,2,false)</f>
        <v>Centennial</v>
      </c>
      <c r="G1422" s="1" t="b">
        <v>1</v>
      </c>
      <c r="H1422" s="1" t="b">
        <v>0</v>
      </c>
      <c r="I1422" s="1">
        <v>15.0</v>
      </c>
      <c r="J1422" s="7" t="str">
        <f>vlookup(I1422,Cats!$A:$B,2,false)</f>
        <v>C</v>
      </c>
    </row>
    <row r="1423">
      <c r="A1423" s="1">
        <v>138432.0</v>
      </c>
      <c r="B1423" s="1">
        <v>497.0</v>
      </c>
      <c r="C1423" s="1">
        <v>0.0</v>
      </c>
      <c r="D1423" s="1" t="s">
        <v>46</v>
      </c>
      <c r="E1423" s="1">
        <v>48.0</v>
      </c>
      <c r="F1423" s="7" t="str">
        <f>vlookup(E1423,Teams!A:B,2,false)</f>
        <v>WWPN</v>
      </c>
      <c r="G1423" s="1" t="b">
        <v>0</v>
      </c>
      <c r="H1423" s="1" t="b">
        <v>0</v>
      </c>
      <c r="I1423" s="1">
        <v>15.0</v>
      </c>
      <c r="J1423" s="7" t="str">
        <f>vlookup(I1423,Cats!$A:$B,2,false)</f>
        <v>C</v>
      </c>
    </row>
    <row r="1424">
      <c r="A1424" s="1">
        <v>138433.0</v>
      </c>
      <c r="B1424" s="1">
        <v>497.0</v>
      </c>
      <c r="C1424" s="1">
        <v>0.0</v>
      </c>
      <c r="D1424" s="1" t="s">
        <v>31</v>
      </c>
      <c r="E1424" s="1">
        <v>9.0</v>
      </c>
      <c r="F1424" s="7" t="str">
        <f>vlookup(E1424,Teams!A:B,2,false)</f>
        <v>Centennial</v>
      </c>
      <c r="G1424" s="1" t="b">
        <v>1</v>
      </c>
      <c r="H1424" s="1" t="b">
        <v>0</v>
      </c>
      <c r="I1424" s="1">
        <v>16.0</v>
      </c>
      <c r="J1424" s="7" t="str">
        <f>vlookup(I1424,Cats!$A:$B,2,false)</f>
        <v>E</v>
      </c>
    </row>
    <row r="1425">
      <c r="A1425" s="1">
        <v>138434.0</v>
      </c>
      <c r="B1425" s="1">
        <v>497.0</v>
      </c>
      <c r="C1425" s="1">
        <v>0.0</v>
      </c>
      <c r="D1425" s="1" t="s">
        <v>49</v>
      </c>
      <c r="E1425" s="1">
        <v>48.0</v>
      </c>
      <c r="F1425" s="7" t="str">
        <f>vlookup(E1425,Teams!A:B,2,false)</f>
        <v>WWPN</v>
      </c>
      <c r="G1425" s="1" t="b">
        <v>0</v>
      </c>
      <c r="H1425" s="1" t="b">
        <v>0</v>
      </c>
      <c r="I1425" s="1">
        <v>16.0</v>
      </c>
      <c r="J1425" s="7" t="str">
        <f>vlookup(I1425,Cats!$A:$B,2,false)</f>
        <v>E</v>
      </c>
    </row>
    <row r="1426">
      <c r="A1426" s="1">
        <v>138435.0</v>
      </c>
      <c r="B1426" s="1">
        <v>497.0</v>
      </c>
      <c r="C1426" s="1">
        <v>14.0</v>
      </c>
      <c r="D1426" s="1" t="s">
        <v>31</v>
      </c>
      <c r="E1426" s="1">
        <v>9.0</v>
      </c>
      <c r="F1426" s="7" t="str">
        <f>vlookup(E1426,Teams!A:B,2,false)</f>
        <v>Centennial</v>
      </c>
      <c r="G1426" s="1" t="b">
        <v>1</v>
      </c>
      <c r="H1426" s="1" t="b">
        <v>0</v>
      </c>
      <c r="I1426" s="1">
        <v>17.0</v>
      </c>
      <c r="J1426" s="7" t="str">
        <f>vlookup(I1426,Cats!$A:$B,2,false)</f>
        <v>B</v>
      </c>
    </row>
    <row r="1427">
      <c r="A1427" s="1">
        <v>138436.0</v>
      </c>
      <c r="B1427" s="1">
        <v>497.0</v>
      </c>
      <c r="C1427" s="1">
        <v>0.0</v>
      </c>
      <c r="D1427" s="1" t="s">
        <v>32</v>
      </c>
      <c r="E1427" s="1">
        <v>48.0</v>
      </c>
      <c r="F1427" s="7" t="str">
        <f>vlookup(E1427,Teams!A:B,2,false)</f>
        <v>WWPN</v>
      </c>
      <c r="G1427" s="1" t="b">
        <v>0</v>
      </c>
      <c r="H1427" s="1" t="b">
        <v>1</v>
      </c>
      <c r="I1427" s="1">
        <v>17.0</v>
      </c>
      <c r="J1427" s="7" t="str">
        <f>vlookup(I1427,Cats!$A:$B,2,false)</f>
        <v>B</v>
      </c>
    </row>
    <row r="1428">
      <c r="A1428" s="1">
        <v>138437.0</v>
      </c>
      <c r="B1428" s="1">
        <v>497.0</v>
      </c>
      <c r="C1428" s="1">
        <v>14.0</v>
      </c>
      <c r="D1428" s="1" t="s">
        <v>31</v>
      </c>
      <c r="E1428" s="1">
        <v>9.0</v>
      </c>
      <c r="F1428" s="7" t="str">
        <f>vlookup(E1428,Teams!A:B,2,false)</f>
        <v>Centennial</v>
      </c>
      <c r="G1428" s="1" t="b">
        <v>1</v>
      </c>
      <c r="H1428" s="1" t="b">
        <v>0</v>
      </c>
      <c r="I1428" s="1">
        <v>18.0</v>
      </c>
      <c r="J1428" s="7" t="str">
        <f>vlookup(I1428,Cats!$A:$B,2,false)</f>
        <v>P</v>
      </c>
    </row>
    <row r="1429">
      <c r="A1429" s="1">
        <v>138438.0</v>
      </c>
      <c r="B1429" s="1">
        <v>497.0</v>
      </c>
      <c r="C1429" s="1">
        <v>0.0</v>
      </c>
      <c r="D1429" s="1" t="s">
        <v>32</v>
      </c>
      <c r="E1429" s="1">
        <v>48.0</v>
      </c>
      <c r="F1429" s="7" t="str">
        <f>vlookup(E1429,Teams!A:B,2,false)</f>
        <v>WWPN</v>
      </c>
      <c r="G1429" s="1" t="b">
        <v>0</v>
      </c>
      <c r="H1429" s="1" t="b">
        <v>1</v>
      </c>
      <c r="I1429" s="1">
        <v>18.0</v>
      </c>
      <c r="J1429" s="7" t="str">
        <f>vlookup(I1429,Cats!$A:$B,2,false)</f>
        <v>P</v>
      </c>
    </row>
    <row r="1430">
      <c r="A1430" s="1">
        <v>138439.0</v>
      </c>
      <c r="B1430" s="1">
        <v>497.0</v>
      </c>
      <c r="C1430" s="1">
        <v>14.0</v>
      </c>
      <c r="D1430" s="1" t="s">
        <v>31</v>
      </c>
      <c r="E1430" s="1">
        <v>9.0</v>
      </c>
      <c r="F1430" s="7" t="str">
        <f>vlookup(E1430,Teams!A:B,2,false)</f>
        <v>Centennial</v>
      </c>
      <c r="G1430" s="1" t="b">
        <v>1</v>
      </c>
      <c r="H1430" s="1" t="b">
        <v>0</v>
      </c>
      <c r="I1430" s="1">
        <v>19.0</v>
      </c>
      <c r="J1430" s="7" t="str">
        <f>vlookup(I1430,Cats!$A:$B,2,false)</f>
        <v>X</v>
      </c>
    </row>
    <row r="1431">
      <c r="A1431" s="1">
        <v>138440.0</v>
      </c>
      <c r="B1431" s="1">
        <v>497.0</v>
      </c>
      <c r="C1431" s="1">
        <v>0.0</v>
      </c>
      <c r="D1431" s="1" t="s">
        <v>32</v>
      </c>
      <c r="E1431" s="1">
        <v>48.0</v>
      </c>
      <c r="F1431" s="7" t="str">
        <f>vlookup(E1431,Teams!A:B,2,false)</f>
        <v>WWPN</v>
      </c>
      <c r="G1431" s="1" t="b">
        <v>0</v>
      </c>
      <c r="H1431" s="1" t="b">
        <v>1</v>
      </c>
      <c r="I1431" s="1">
        <v>19.0</v>
      </c>
      <c r="J1431" s="7" t="str">
        <f>vlookup(I1431,Cats!$A:$B,2,false)</f>
        <v>X</v>
      </c>
    </row>
    <row r="1432">
      <c r="A1432" s="1">
        <v>138441.0</v>
      </c>
      <c r="B1432" s="1">
        <v>497.0</v>
      </c>
      <c r="C1432" s="1">
        <v>0.0</v>
      </c>
      <c r="D1432" s="1" t="s">
        <v>32</v>
      </c>
      <c r="E1432" s="1">
        <v>9.0</v>
      </c>
      <c r="F1432" s="7" t="str">
        <f>vlookup(E1432,Teams!A:B,2,false)</f>
        <v>Centennial</v>
      </c>
      <c r="G1432" s="1" t="b">
        <v>1</v>
      </c>
      <c r="H1432" s="1" t="b">
        <v>1</v>
      </c>
      <c r="I1432" s="1">
        <v>20.0</v>
      </c>
      <c r="J1432" s="7" t="str">
        <f>vlookup(I1432,Cats!$A:$B,2,false)</f>
        <v>M</v>
      </c>
    </row>
    <row r="1433">
      <c r="A1433" s="1">
        <v>138442.0</v>
      </c>
      <c r="B1433" s="1">
        <v>497.0</v>
      </c>
      <c r="C1433" s="1">
        <v>4.0</v>
      </c>
      <c r="D1433" s="1" t="s">
        <v>48</v>
      </c>
      <c r="E1433" s="1">
        <v>48.0</v>
      </c>
      <c r="F1433" s="7" t="str">
        <f>vlookup(E1433,Teams!A:B,2,false)</f>
        <v>WWPN</v>
      </c>
      <c r="G1433" s="1" t="b">
        <v>0</v>
      </c>
      <c r="H1433" s="1" t="b">
        <v>0</v>
      </c>
      <c r="I1433" s="1">
        <v>20.0</v>
      </c>
      <c r="J1433" s="7" t="str">
        <f>vlookup(I1433,Cats!$A:$B,2,false)</f>
        <v>M</v>
      </c>
    </row>
    <row r="1434">
      <c r="A1434" s="1">
        <v>138443.0</v>
      </c>
      <c r="B1434" s="1">
        <v>497.0</v>
      </c>
      <c r="C1434" s="1">
        <v>14.0</v>
      </c>
      <c r="D1434" s="1" t="s">
        <v>31</v>
      </c>
      <c r="E1434" s="1">
        <v>9.0</v>
      </c>
      <c r="F1434" s="7" t="str">
        <f>vlookup(E1434,Teams!A:B,2,false)</f>
        <v>Centennial</v>
      </c>
      <c r="G1434" s="1" t="b">
        <v>1</v>
      </c>
      <c r="H1434" s="1" t="b">
        <v>0</v>
      </c>
      <c r="I1434" s="1">
        <v>21.0</v>
      </c>
      <c r="J1434" s="7" t="str">
        <f>vlookup(I1434,Cats!$A:$B,2,false)</f>
        <v>C</v>
      </c>
    </row>
    <row r="1435">
      <c r="A1435" s="1">
        <v>138444.0</v>
      </c>
      <c r="B1435" s="1">
        <v>497.0</v>
      </c>
      <c r="C1435" s="1">
        <v>0.0</v>
      </c>
      <c r="D1435" s="1" t="s">
        <v>32</v>
      </c>
      <c r="E1435" s="1">
        <v>48.0</v>
      </c>
      <c r="F1435" s="7" t="str">
        <f>vlookup(E1435,Teams!A:B,2,false)</f>
        <v>WWPN</v>
      </c>
      <c r="G1435" s="1" t="b">
        <v>0</v>
      </c>
      <c r="H1435" s="1" t="b">
        <v>1</v>
      </c>
      <c r="I1435" s="1">
        <v>21.0</v>
      </c>
      <c r="J1435" s="7" t="str">
        <f>vlookup(I1435,Cats!$A:$B,2,false)</f>
        <v>C</v>
      </c>
    </row>
    <row r="1436">
      <c r="A1436" s="1">
        <v>138445.0</v>
      </c>
      <c r="B1436" s="1">
        <v>497.0</v>
      </c>
      <c r="C1436" s="1">
        <v>0.0</v>
      </c>
      <c r="D1436" s="1" t="s">
        <v>55</v>
      </c>
      <c r="E1436" s="1">
        <v>9.0</v>
      </c>
      <c r="F1436" s="7" t="str">
        <f>vlookup(E1436,Teams!A:B,2,false)</f>
        <v>Centennial</v>
      </c>
      <c r="G1436" s="1" t="b">
        <v>1</v>
      </c>
      <c r="H1436" s="1" t="b">
        <v>0</v>
      </c>
      <c r="I1436" s="1">
        <v>22.0</v>
      </c>
      <c r="J1436" s="7" t="str">
        <f>vlookup(I1436,Cats!$A:$B,2,false)</f>
        <v>E</v>
      </c>
    </row>
    <row r="1437">
      <c r="A1437" s="1">
        <v>138446.0</v>
      </c>
      <c r="B1437" s="1">
        <v>497.0</v>
      </c>
      <c r="C1437" s="1">
        <v>0.0</v>
      </c>
      <c r="D1437" s="1" t="s">
        <v>46</v>
      </c>
      <c r="E1437" s="1">
        <v>48.0</v>
      </c>
      <c r="F1437" s="7" t="str">
        <f>vlookup(E1437,Teams!A:B,2,false)</f>
        <v>WWPN</v>
      </c>
      <c r="G1437" s="1" t="b">
        <v>0</v>
      </c>
      <c r="H1437" s="1" t="b">
        <v>0</v>
      </c>
      <c r="I1437" s="1">
        <v>22.0</v>
      </c>
      <c r="J1437" s="7" t="str">
        <f>vlookup(I1437,Cats!$A:$B,2,false)</f>
        <v>E</v>
      </c>
    </row>
    <row r="1438">
      <c r="A1438" s="1">
        <v>138447.0</v>
      </c>
      <c r="B1438" s="1">
        <v>497.0</v>
      </c>
      <c r="C1438" s="1">
        <v>4.0</v>
      </c>
      <c r="D1438" s="1" t="s">
        <v>31</v>
      </c>
      <c r="E1438" s="1">
        <v>9.0</v>
      </c>
      <c r="F1438" s="7" t="str">
        <f>vlookup(E1438,Teams!A:B,2,false)</f>
        <v>Centennial</v>
      </c>
      <c r="G1438" s="1" t="b">
        <v>1</v>
      </c>
      <c r="H1438" s="1" t="b">
        <v>0</v>
      </c>
      <c r="I1438" s="1">
        <v>23.0</v>
      </c>
      <c r="J1438" s="7" t="str">
        <f>vlookup(I1438,Cats!$A:$B,2,false)</f>
        <v>B</v>
      </c>
    </row>
    <row r="1439">
      <c r="A1439" s="1">
        <v>138448.0</v>
      </c>
      <c r="B1439" s="1">
        <v>497.0</v>
      </c>
      <c r="C1439" s="1">
        <v>0.0</v>
      </c>
      <c r="D1439" s="1" t="s">
        <v>32</v>
      </c>
      <c r="E1439" s="1">
        <v>48.0</v>
      </c>
      <c r="F1439" s="7" t="str">
        <f>vlookup(E1439,Teams!A:B,2,false)</f>
        <v>WWPN</v>
      </c>
      <c r="G1439" s="1" t="b">
        <v>0</v>
      </c>
      <c r="H1439" s="1" t="b">
        <v>1</v>
      </c>
      <c r="I1439" s="1">
        <v>23.0</v>
      </c>
      <c r="J1439" s="7" t="str">
        <f>vlookup(I1439,Cats!$A:$B,2,false)</f>
        <v>B</v>
      </c>
    </row>
    <row r="1440">
      <c r="A1440" s="1">
        <v>138449.0</v>
      </c>
      <c r="B1440" s="1">
        <v>497.0</v>
      </c>
      <c r="C1440" s="1">
        <v>14.0</v>
      </c>
      <c r="D1440" s="1" t="s">
        <v>31</v>
      </c>
      <c r="E1440" s="1">
        <v>9.0</v>
      </c>
      <c r="F1440" s="7" t="str">
        <f>vlookup(E1440,Teams!A:B,2,false)</f>
        <v>Centennial</v>
      </c>
      <c r="G1440" s="1" t="b">
        <v>1</v>
      </c>
      <c r="H1440" s="1" t="b">
        <v>0</v>
      </c>
      <c r="I1440" s="1">
        <v>24.0</v>
      </c>
      <c r="J1440" s="7" t="str">
        <f>vlookup(I1440,Cats!$A:$B,2,false)</f>
        <v>P</v>
      </c>
    </row>
    <row r="1441">
      <c r="A1441" s="1">
        <v>138450.0</v>
      </c>
      <c r="B1441" s="1">
        <v>497.0</v>
      </c>
      <c r="C1441" s="1">
        <v>0.0</v>
      </c>
      <c r="D1441" s="1" t="s">
        <v>32</v>
      </c>
      <c r="E1441" s="1">
        <v>48.0</v>
      </c>
      <c r="F1441" s="7" t="str">
        <f>vlookup(E1441,Teams!A:B,2,false)</f>
        <v>WWPN</v>
      </c>
      <c r="G1441" s="1" t="b">
        <v>0</v>
      </c>
      <c r="H1441" s="1" t="b">
        <v>1</v>
      </c>
      <c r="I1441" s="1">
        <v>24.0</v>
      </c>
      <c r="J1441" s="7" t="str">
        <f>vlookup(I1441,Cats!$A:$B,2,false)</f>
        <v>P</v>
      </c>
    </row>
    <row r="1442">
      <c r="A1442" s="1">
        <v>138451.0</v>
      </c>
      <c r="B1442" s="1">
        <v>498.0</v>
      </c>
      <c r="C1442" s="1">
        <v>0.0</v>
      </c>
      <c r="D1442" s="1" t="s">
        <v>32</v>
      </c>
      <c r="E1442" s="1">
        <v>134.0</v>
      </c>
      <c r="F1442" s="7" t="str">
        <f>vlookup(E1442,Teams!A:B,2,false)</f>
        <v>Iolani</v>
      </c>
      <c r="G1442" s="1" t="b">
        <v>1</v>
      </c>
      <c r="H1442" s="1" t="b">
        <v>1</v>
      </c>
      <c r="I1442" s="1">
        <v>1.0</v>
      </c>
      <c r="J1442" s="7" t="str">
        <f>vlookup(I1442,Cats!$A:$B,2,false)</f>
        <v>X</v>
      </c>
    </row>
    <row r="1443">
      <c r="A1443" s="1">
        <v>138452.0</v>
      </c>
      <c r="B1443" s="1">
        <v>498.0</v>
      </c>
      <c r="C1443" s="1">
        <v>14.0</v>
      </c>
      <c r="D1443" s="1" t="s">
        <v>41</v>
      </c>
      <c r="E1443" s="1">
        <v>23.0</v>
      </c>
      <c r="F1443" s="7" t="str">
        <f>vlookup(E1443,Teams!A:B,2,false)</f>
        <v>Lakeside</v>
      </c>
      <c r="G1443" s="1" t="b">
        <v>0</v>
      </c>
      <c r="H1443" s="1" t="b">
        <v>0</v>
      </c>
      <c r="I1443" s="1">
        <v>1.0</v>
      </c>
      <c r="J1443" s="7" t="str">
        <f>vlookup(I1443,Cats!$A:$B,2,false)</f>
        <v>X</v>
      </c>
    </row>
    <row r="1444">
      <c r="A1444" s="1">
        <v>138453.0</v>
      </c>
      <c r="B1444" s="1">
        <v>498.0</v>
      </c>
      <c r="C1444" s="1">
        <v>0.0</v>
      </c>
      <c r="D1444" s="1" t="s">
        <v>32</v>
      </c>
      <c r="E1444" s="1">
        <v>134.0</v>
      </c>
      <c r="F1444" s="7" t="str">
        <f>vlookup(E1444,Teams!A:B,2,false)</f>
        <v>Iolani</v>
      </c>
      <c r="G1444" s="1" t="b">
        <v>1</v>
      </c>
      <c r="H1444" s="1" t="b">
        <v>1</v>
      </c>
      <c r="I1444" s="1">
        <v>2.0</v>
      </c>
      <c r="J1444" s="7" t="str">
        <f>vlookup(I1444,Cats!$A:$B,2,false)</f>
        <v>M</v>
      </c>
    </row>
    <row r="1445">
      <c r="A1445" s="1">
        <v>138454.0</v>
      </c>
      <c r="B1445" s="1">
        <v>498.0</v>
      </c>
      <c r="C1445" s="1">
        <v>14.0</v>
      </c>
      <c r="D1445" s="1" t="s">
        <v>41</v>
      </c>
      <c r="E1445" s="1">
        <v>23.0</v>
      </c>
      <c r="F1445" s="7" t="str">
        <f>vlookup(E1445,Teams!A:B,2,false)</f>
        <v>Lakeside</v>
      </c>
      <c r="G1445" s="1" t="b">
        <v>0</v>
      </c>
      <c r="H1445" s="1" t="b">
        <v>0</v>
      </c>
      <c r="I1445" s="1">
        <v>2.0</v>
      </c>
      <c r="J1445" s="7" t="str">
        <f>vlookup(I1445,Cats!$A:$B,2,false)</f>
        <v>M</v>
      </c>
    </row>
    <row r="1446">
      <c r="A1446" s="1">
        <v>138455.0</v>
      </c>
      <c r="B1446" s="1">
        <v>498.0</v>
      </c>
      <c r="C1446" s="1">
        <v>4.0</v>
      </c>
      <c r="D1446" s="1" t="s">
        <v>41</v>
      </c>
      <c r="E1446" s="1">
        <v>23.0</v>
      </c>
      <c r="F1446" s="7" t="str">
        <f>vlookup(E1446,Teams!A:B,2,false)</f>
        <v>Lakeside</v>
      </c>
      <c r="G1446" s="1" t="b">
        <v>0</v>
      </c>
      <c r="H1446" s="1" t="b">
        <v>0</v>
      </c>
      <c r="I1446" s="1">
        <v>3.0</v>
      </c>
      <c r="J1446" s="7" t="str">
        <f>vlookup(I1446,Cats!$A:$B,2,false)</f>
        <v>C</v>
      </c>
    </row>
    <row r="1447">
      <c r="A1447" s="1">
        <v>138456.0</v>
      </c>
      <c r="B1447" s="1">
        <v>498.0</v>
      </c>
      <c r="C1447" s="1">
        <v>0.0</v>
      </c>
      <c r="D1447" s="1" t="s">
        <v>32</v>
      </c>
      <c r="E1447" s="1">
        <v>134.0</v>
      </c>
      <c r="F1447" s="7" t="str">
        <f>vlookup(E1447,Teams!A:B,2,false)</f>
        <v>Iolani</v>
      </c>
      <c r="G1447" s="1" t="b">
        <v>1</v>
      </c>
      <c r="H1447" s="1" t="b">
        <v>1</v>
      </c>
      <c r="I1447" s="1">
        <v>3.0</v>
      </c>
      <c r="J1447" s="7" t="str">
        <f>vlookup(I1447,Cats!$A:$B,2,false)</f>
        <v>C</v>
      </c>
    </row>
    <row r="1448">
      <c r="A1448" s="1">
        <v>138457.0</v>
      </c>
      <c r="B1448" s="1">
        <v>498.0</v>
      </c>
      <c r="C1448" s="1">
        <v>0.0</v>
      </c>
      <c r="D1448" s="1" t="s">
        <v>32</v>
      </c>
      <c r="E1448" s="1">
        <v>134.0</v>
      </c>
      <c r="F1448" s="7" t="str">
        <f>vlookup(E1448,Teams!A:B,2,false)</f>
        <v>Iolani</v>
      </c>
      <c r="G1448" s="1" t="b">
        <v>1</v>
      </c>
      <c r="H1448" s="1" t="b">
        <v>1</v>
      </c>
      <c r="I1448" s="1">
        <v>4.0</v>
      </c>
      <c r="J1448" s="7" t="str">
        <f>vlookup(I1448,Cats!$A:$B,2,false)</f>
        <v>E</v>
      </c>
    </row>
    <row r="1449">
      <c r="A1449" s="1">
        <v>138458.0</v>
      </c>
      <c r="B1449" s="1">
        <v>498.0</v>
      </c>
      <c r="C1449" s="1">
        <v>4.0</v>
      </c>
      <c r="D1449" s="1" t="s">
        <v>41</v>
      </c>
      <c r="E1449" s="1">
        <v>23.0</v>
      </c>
      <c r="F1449" s="7" t="str">
        <f>vlookup(E1449,Teams!A:B,2,false)</f>
        <v>Lakeside</v>
      </c>
      <c r="G1449" s="1" t="b">
        <v>0</v>
      </c>
      <c r="H1449" s="1" t="b">
        <v>0</v>
      </c>
      <c r="I1449" s="1">
        <v>4.0</v>
      </c>
      <c r="J1449" s="7" t="str">
        <f>vlookup(I1449,Cats!$A:$B,2,false)</f>
        <v>E</v>
      </c>
    </row>
    <row r="1450">
      <c r="A1450" s="1">
        <v>138459.0</v>
      </c>
      <c r="B1450" s="1">
        <v>498.0</v>
      </c>
      <c r="C1450" s="1">
        <v>0.0</v>
      </c>
      <c r="D1450" s="1" t="s">
        <v>50</v>
      </c>
      <c r="E1450" s="1">
        <v>134.0</v>
      </c>
      <c r="F1450" s="7" t="str">
        <f>vlookup(E1450,Teams!A:B,2,false)</f>
        <v>Iolani</v>
      </c>
      <c r="G1450" s="1" t="b">
        <v>1</v>
      </c>
      <c r="H1450" s="1" t="b">
        <v>0</v>
      </c>
      <c r="I1450" s="1">
        <v>5.0</v>
      </c>
      <c r="J1450" s="7" t="str">
        <f>vlookup(I1450,Cats!$A:$B,2,false)</f>
        <v>B</v>
      </c>
    </row>
    <row r="1451">
      <c r="A1451" s="1">
        <v>138460.0</v>
      </c>
      <c r="B1451" s="1">
        <v>498.0</v>
      </c>
      <c r="C1451" s="1">
        <v>0.0</v>
      </c>
      <c r="D1451" s="1" t="s">
        <v>41</v>
      </c>
      <c r="E1451" s="1">
        <v>23.0</v>
      </c>
      <c r="F1451" s="7" t="str">
        <f>vlookup(E1451,Teams!A:B,2,false)</f>
        <v>Lakeside</v>
      </c>
      <c r="G1451" s="1" t="b">
        <v>0</v>
      </c>
      <c r="H1451" s="1" t="b">
        <v>0</v>
      </c>
      <c r="I1451" s="1">
        <v>5.0</v>
      </c>
      <c r="J1451" s="7" t="str">
        <f>vlookup(I1451,Cats!$A:$B,2,false)</f>
        <v>B</v>
      </c>
    </row>
    <row r="1452">
      <c r="A1452" s="1">
        <v>138461.0</v>
      </c>
      <c r="B1452" s="1">
        <v>498.0</v>
      </c>
      <c r="C1452" s="1">
        <v>14.0</v>
      </c>
      <c r="D1452" s="1" t="s">
        <v>50</v>
      </c>
      <c r="E1452" s="1">
        <v>134.0</v>
      </c>
      <c r="F1452" s="7" t="str">
        <f>vlookup(E1452,Teams!A:B,2,false)</f>
        <v>Iolani</v>
      </c>
      <c r="G1452" s="1" t="b">
        <v>1</v>
      </c>
      <c r="H1452" s="1" t="b">
        <v>0</v>
      </c>
      <c r="I1452" s="1">
        <v>6.0</v>
      </c>
      <c r="J1452" s="7" t="str">
        <f>vlookup(I1452,Cats!$A:$B,2,false)</f>
        <v>P</v>
      </c>
    </row>
    <row r="1453">
      <c r="A1453" s="1">
        <v>138462.0</v>
      </c>
      <c r="B1453" s="1">
        <v>498.0</v>
      </c>
      <c r="C1453" s="1">
        <v>0.0</v>
      </c>
      <c r="D1453" s="1" t="s">
        <v>32</v>
      </c>
      <c r="E1453" s="1">
        <v>23.0</v>
      </c>
      <c r="F1453" s="7" t="str">
        <f>vlookup(E1453,Teams!A:B,2,false)</f>
        <v>Lakeside</v>
      </c>
      <c r="G1453" s="1" t="b">
        <v>0</v>
      </c>
      <c r="H1453" s="1" t="b">
        <v>1</v>
      </c>
      <c r="I1453" s="1">
        <v>6.0</v>
      </c>
      <c r="J1453" s="7" t="str">
        <f>vlookup(I1453,Cats!$A:$B,2,false)</f>
        <v>P</v>
      </c>
    </row>
    <row r="1454">
      <c r="A1454" s="1">
        <v>138463.0</v>
      </c>
      <c r="B1454" s="1">
        <v>498.0</v>
      </c>
      <c r="C1454" s="1">
        <v>0.0</v>
      </c>
      <c r="D1454" s="1" t="s">
        <v>32</v>
      </c>
      <c r="E1454" s="1">
        <v>134.0</v>
      </c>
      <c r="F1454" s="7" t="str">
        <f>vlookup(E1454,Teams!A:B,2,false)</f>
        <v>Iolani</v>
      </c>
      <c r="G1454" s="1" t="b">
        <v>1</v>
      </c>
      <c r="H1454" s="1" t="b">
        <v>1</v>
      </c>
      <c r="I1454" s="1">
        <v>7.0</v>
      </c>
      <c r="J1454" s="7" t="str">
        <f>vlookup(I1454,Cats!$A:$B,2,false)</f>
        <v>X</v>
      </c>
    </row>
    <row r="1455">
      <c r="A1455" s="1">
        <v>138464.0</v>
      </c>
      <c r="B1455" s="1">
        <v>498.0</v>
      </c>
      <c r="C1455" s="1">
        <v>14.0</v>
      </c>
      <c r="D1455" s="1" t="s">
        <v>95</v>
      </c>
      <c r="E1455" s="1">
        <v>23.0</v>
      </c>
      <c r="F1455" s="7" t="str">
        <f>vlookup(E1455,Teams!A:B,2,false)</f>
        <v>Lakeside</v>
      </c>
      <c r="G1455" s="1" t="b">
        <v>0</v>
      </c>
      <c r="H1455" s="1" t="b">
        <v>0</v>
      </c>
      <c r="I1455" s="1">
        <v>7.0</v>
      </c>
      <c r="J1455" s="7" t="str">
        <f>vlookup(I1455,Cats!$A:$B,2,false)</f>
        <v>X</v>
      </c>
    </row>
    <row r="1456">
      <c r="A1456" s="1">
        <v>138465.0</v>
      </c>
      <c r="B1456" s="1">
        <v>498.0</v>
      </c>
      <c r="C1456" s="1">
        <v>0.0</v>
      </c>
      <c r="D1456" s="1" t="s">
        <v>32</v>
      </c>
      <c r="E1456" s="1">
        <v>134.0</v>
      </c>
      <c r="F1456" s="7" t="str">
        <f>vlookup(E1456,Teams!A:B,2,false)</f>
        <v>Iolani</v>
      </c>
      <c r="G1456" s="1" t="b">
        <v>1</v>
      </c>
      <c r="H1456" s="1" t="b">
        <v>1</v>
      </c>
      <c r="I1456" s="1">
        <v>8.0</v>
      </c>
      <c r="J1456" s="7" t="str">
        <f>vlookup(I1456,Cats!$A:$B,2,false)</f>
        <v>M</v>
      </c>
    </row>
    <row r="1457">
      <c r="A1457" s="1">
        <v>138466.0</v>
      </c>
      <c r="B1457" s="1">
        <v>498.0</v>
      </c>
      <c r="C1457" s="1">
        <v>14.0</v>
      </c>
      <c r="D1457" s="1" t="s">
        <v>41</v>
      </c>
      <c r="E1457" s="1">
        <v>23.0</v>
      </c>
      <c r="F1457" s="7" t="str">
        <f>vlookup(E1457,Teams!A:B,2,false)</f>
        <v>Lakeside</v>
      </c>
      <c r="G1457" s="1" t="b">
        <v>0</v>
      </c>
      <c r="H1457" s="1" t="b">
        <v>0</v>
      </c>
      <c r="I1457" s="1">
        <v>8.0</v>
      </c>
      <c r="J1457" s="7" t="str">
        <f>vlookup(I1457,Cats!$A:$B,2,false)</f>
        <v>M</v>
      </c>
    </row>
    <row r="1458">
      <c r="A1458" s="1">
        <v>138467.0</v>
      </c>
      <c r="B1458" s="1">
        <v>498.0</v>
      </c>
      <c r="C1458" s="1">
        <v>14.0</v>
      </c>
      <c r="D1458" s="1" t="s">
        <v>50</v>
      </c>
      <c r="E1458" s="1">
        <v>134.0</v>
      </c>
      <c r="F1458" s="7" t="str">
        <f>vlookup(E1458,Teams!A:B,2,false)</f>
        <v>Iolani</v>
      </c>
      <c r="G1458" s="1" t="b">
        <v>1</v>
      </c>
      <c r="H1458" s="1" t="b">
        <v>0</v>
      </c>
      <c r="I1458" s="1">
        <v>9.0</v>
      </c>
      <c r="J1458" s="7" t="str">
        <f>vlookup(I1458,Cats!$A:$B,2,false)</f>
        <v>C</v>
      </c>
    </row>
    <row r="1459">
      <c r="A1459" s="1">
        <v>138468.0</v>
      </c>
      <c r="B1459" s="1">
        <v>498.0</v>
      </c>
      <c r="C1459" s="1">
        <v>0.0</v>
      </c>
      <c r="D1459" s="1" t="s">
        <v>32</v>
      </c>
      <c r="E1459" s="1">
        <v>23.0</v>
      </c>
      <c r="F1459" s="7" t="str">
        <f>vlookup(E1459,Teams!A:B,2,false)</f>
        <v>Lakeside</v>
      </c>
      <c r="G1459" s="1" t="b">
        <v>0</v>
      </c>
      <c r="H1459" s="1" t="b">
        <v>1</v>
      </c>
      <c r="I1459" s="1">
        <v>9.0</v>
      </c>
      <c r="J1459" s="7" t="str">
        <f>vlookup(I1459,Cats!$A:$B,2,false)</f>
        <v>C</v>
      </c>
    </row>
    <row r="1460">
      <c r="A1460" s="1">
        <v>138469.0</v>
      </c>
      <c r="B1460" s="1">
        <v>498.0</v>
      </c>
      <c r="C1460" s="1">
        <v>0.0</v>
      </c>
      <c r="D1460" s="1" t="s">
        <v>32</v>
      </c>
      <c r="E1460" s="1">
        <v>134.0</v>
      </c>
      <c r="F1460" s="7" t="str">
        <f>vlookup(E1460,Teams!A:B,2,false)</f>
        <v>Iolani</v>
      </c>
      <c r="G1460" s="1" t="b">
        <v>1</v>
      </c>
      <c r="H1460" s="1" t="b">
        <v>1</v>
      </c>
      <c r="I1460" s="1">
        <v>10.0</v>
      </c>
      <c r="J1460" s="7" t="str">
        <f>vlookup(I1460,Cats!$A:$B,2,false)</f>
        <v>E</v>
      </c>
    </row>
    <row r="1461">
      <c r="A1461" s="1">
        <v>138470.0</v>
      </c>
      <c r="B1461" s="1">
        <v>498.0</v>
      </c>
      <c r="C1461" s="1">
        <v>4.0</v>
      </c>
      <c r="D1461" s="1" t="s">
        <v>41</v>
      </c>
      <c r="E1461" s="1">
        <v>23.0</v>
      </c>
      <c r="F1461" s="7" t="str">
        <f>vlookup(E1461,Teams!A:B,2,false)</f>
        <v>Lakeside</v>
      </c>
      <c r="G1461" s="1" t="b">
        <v>0</v>
      </c>
      <c r="H1461" s="1" t="b">
        <v>0</v>
      </c>
      <c r="I1461" s="1">
        <v>10.0</v>
      </c>
      <c r="J1461" s="7" t="str">
        <f>vlookup(I1461,Cats!$A:$B,2,false)</f>
        <v>E</v>
      </c>
    </row>
    <row r="1462">
      <c r="A1462" s="1">
        <v>138471.0</v>
      </c>
      <c r="B1462" s="1">
        <v>498.0</v>
      </c>
      <c r="C1462" s="1">
        <v>0.0</v>
      </c>
      <c r="D1462" s="1" t="s">
        <v>50</v>
      </c>
      <c r="E1462" s="1">
        <v>134.0</v>
      </c>
      <c r="F1462" s="7" t="str">
        <f>vlookup(E1462,Teams!A:B,2,false)</f>
        <v>Iolani</v>
      </c>
      <c r="G1462" s="1" t="b">
        <v>1</v>
      </c>
      <c r="H1462" s="1" t="b">
        <v>0</v>
      </c>
      <c r="I1462" s="1">
        <v>11.0</v>
      </c>
      <c r="J1462" s="7" t="str">
        <f>vlookup(I1462,Cats!$A:$B,2,false)</f>
        <v>B</v>
      </c>
    </row>
    <row r="1463">
      <c r="A1463" s="1">
        <v>138472.0</v>
      </c>
      <c r="B1463" s="1">
        <v>498.0</v>
      </c>
      <c r="C1463" s="1">
        <v>0.0</v>
      </c>
      <c r="D1463" s="1" t="s">
        <v>41</v>
      </c>
      <c r="E1463" s="1">
        <v>23.0</v>
      </c>
      <c r="F1463" s="7" t="str">
        <f>vlookup(E1463,Teams!A:B,2,false)</f>
        <v>Lakeside</v>
      </c>
      <c r="G1463" s="1" t="b">
        <v>0</v>
      </c>
      <c r="H1463" s="1" t="b">
        <v>0</v>
      </c>
      <c r="I1463" s="1">
        <v>11.0</v>
      </c>
      <c r="J1463" s="7" t="str">
        <f>vlookup(I1463,Cats!$A:$B,2,false)</f>
        <v>B</v>
      </c>
    </row>
    <row r="1464">
      <c r="A1464" s="1">
        <v>138473.0</v>
      </c>
      <c r="B1464" s="1">
        <v>498.0</v>
      </c>
      <c r="C1464" s="1">
        <v>14.0</v>
      </c>
      <c r="D1464" s="1" t="s">
        <v>50</v>
      </c>
      <c r="E1464" s="1">
        <v>134.0</v>
      </c>
      <c r="F1464" s="7" t="str">
        <f>vlookup(E1464,Teams!A:B,2,false)</f>
        <v>Iolani</v>
      </c>
      <c r="G1464" s="1" t="b">
        <v>1</v>
      </c>
      <c r="H1464" s="1" t="b">
        <v>0</v>
      </c>
      <c r="I1464" s="1">
        <v>12.0</v>
      </c>
      <c r="J1464" s="7" t="str">
        <f>vlookup(I1464,Cats!$A:$B,2,false)</f>
        <v>P</v>
      </c>
    </row>
    <row r="1465">
      <c r="A1465" s="1">
        <v>138474.0</v>
      </c>
      <c r="B1465" s="1">
        <v>498.0</v>
      </c>
      <c r="C1465" s="1">
        <v>-4.0</v>
      </c>
      <c r="D1465" s="1" t="s">
        <v>95</v>
      </c>
      <c r="E1465" s="1">
        <v>23.0</v>
      </c>
      <c r="F1465" s="7" t="str">
        <f>vlookup(E1465,Teams!A:B,2,false)</f>
        <v>Lakeside</v>
      </c>
      <c r="G1465" s="1" t="b">
        <v>0</v>
      </c>
      <c r="H1465" s="1" t="b">
        <v>0</v>
      </c>
      <c r="I1465" s="1">
        <v>12.0</v>
      </c>
      <c r="J1465" s="7" t="str">
        <f>vlookup(I1465,Cats!$A:$B,2,false)</f>
        <v>P</v>
      </c>
    </row>
    <row r="1466">
      <c r="A1466" s="1">
        <v>138475.0</v>
      </c>
      <c r="B1466" s="1">
        <v>498.0</v>
      </c>
      <c r="C1466" s="1">
        <v>0.0</v>
      </c>
      <c r="D1466" s="1" t="s">
        <v>32</v>
      </c>
      <c r="E1466" s="1">
        <v>134.0</v>
      </c>
      <c r="F1466" s="7" t="str">
        <f>vlookup(E1466,Teams!A:B,2,false)</f>
        <v>Iolani</v>
      </c>
      <c r="G1466" s="1" t="b">
        <v>1</v>
      </c>
      <c r="H1466" s="1" t="b">
        <v>1</v>
      </c>
      <c r="I1466" s="1">
        <v>13.0</v>
      </c>
      <c r="J1466" s="7" t="str">
        <f>vlookup(I1466,Cats!$A:$B,2,false)</f>
        <v>X</v>
      </c>
    </row>
    <row r="1467">
      <c r="A1467" s="1">
        <v>138476.0</v>
      </c>
      <c r="B1467" s="1">
        <v>498.0</v>
      </c>
      <c r="C1467" s="1">
        <v>14.0</v>
      </c>
      <c r="D1467" s="1" t="s">
        <v>41</v>
      </c>
      <c r="E1467" s="1">
        <v>23.0</v>
      </c>
      <c r="F1467" s="7" t="str">
        <f>vlookup(E1467,Teams!A:B,2,false)</f>
        <v>Lakeside</v>
      </c>
      <c r="G1467" s="1" t="b">
        <v>0</v>
      </c>
      <c r="H1467" s="1" t="b">
        <v>0</v>
      </c>
      <c r="I1467" s="1">
        <v>13.0</v>
      </c>
      <c r="J1467" s="7" t="str">
        <f>vlookup(I1467,Cats!$A:$B,2,false)</f>
        <v>X</v>
      </c>
    </row>
    <row r="1468">
      <c r="A1468" s="1">
        <v>138477.0</v>
      </c>
      <c r="B1468" s="1">
        <v>498.0</v>
      </c>
      <c r="C1468" s="1">
        <v>0.0</v>
      </c>
      <c r="D1468" s="1" t="s">
        <v>32</v>
      </c>
      <c r="E1468" s="1">
        <v>134.0</v>
      </c>
      <c r="F1468" s="7" t="str">
        <f>vlookup(E1468,Teams!A:B,2,false)</f>
        <v>Iolani</v>
      </c>
      <c r="G1468" s="1" t="b">
        <v>1</v>
      </c>
      <c r="H1468" s="1" t="b">
        <v>1</v>
      </c>
      <c r="I1468" s="1">
        <v>14.0</v>
      </c>
      <c r="J1468" s="7" t="str">
        <f>vlookup(I1468,Cats!$A:$B,2,false)</f>
        <v>M</v>
      </c>
    </row>
    <row r="1469">
      <c r="A1469" s="1">
        <v>138478.0</v>
      </c>
      <c r="B1469" s="1">
        <v>498.0</v>
      </c>
      <c r="C1469" s="1">
        <v>14.0</v>
      </c>
      <c r="D1469" s="1" t="s">
        <v>95</v>
      </c>
      <c r="E1469" s="1">
        <v>23.0</v>
      </c>
      <c r="F1469" s="7" t="str">
        <f>vlookup(E1469,Teams!A:B,2,false)</f>
        <v>Lakeside</v>
      </c>
      <c r="G1469" s="1" t="b">
        <v>0</v>
      </c>
      <c r="H1469" s="1" t="b">
        <v>0</v>
      </c>
      <c r="I1469" s="1">
        <v>14.0</v>
      </c>
      <c r="J1469" s="7" t="str">
        <f>vlookup(I1469,Cats!$A:$B,2,false)</f>
        <v>M</v>
      </c>
    </row>
    <row r="1470">
      <c r="A1470" s="1">
        <v>138479.0</v>
      </c>
      <c r="B1470" s="1">
        <v>498.0</v>
      </c>
      <c r="C1470" s="1">
        <v>0.0</v>
      </c>
      <c r="D1470" s="1" t="s">
        <v>32</v>
      </c>
      <c r="E1470" s="1">
        <v>134.0</v>
      </c>
      <c r="F1470" s="7" t="str">
        <f>vlookup(E1470,Teams!A:B,2,false)</f>
        <v>Iolani</v>
      </c>
      <c r="G1470" s="1" t="b">
        <v>1</v>
      </c>
      <c r="H1470" s="1" t="b">
        <v>1</v>
      </c>
      <c r="I1470" s="1">
        <v>15.0</v>
      </c>
      <c r="J1470" s="7" t="str">
        <f>vlookup(I1470,Cats!$A:$B,2,false)</f>
        <v>C</v>
      </c>
    </row>
    <row r="1471">
      <c r="A1471" s="1">
        <v>138480.0</v>
      </c>
      <c r="B1471" s="1">
        <v>498.0</v>
      </c>
      <c r="C1471" s="1">
        <v>0.0</v>
      </c>
      <c r="D1471" s="1" t="s">
        <v>95</v>
      </c>
      <c r="E1471" s="1">
        <v>23.0</v>
      </c>
      <c r="F1471" s="7" t="str">
        <f>vlookup(E1471,Teams!A:B,2,false)</f>
        <v>Lakeside</v>
      </c>
      <c r="G1471" s="1" t="b">
        <v>0</v>
      </c>
      <c r="H1471" s="1" t="b">
        <v>0</v>
      </c>
      <c r="I1471" s="1">
        <v>15.0</v>
      </c>
      <c r="J1471" s="7" t="str">
        <f>vlookup(I1471,Cats!$A:$B,2,false)</f>
        <v>C</v>
      </c>
    </row>
    <row r="1472">
      <c r="A1472" s="1">
        <v>138481.0</v>
      </c>
      <c r="B1472" s="1">
        <v>498.0</v>
      </c>
      <c r="C1472" s="1">
        <v>0.0</v>
      </c>
      <c r="D1472" s="1" t="s">
        <v>32</v>
      </c>
      <c r="E1472" s="1">
        <v>134.0</v>
      </c>
      <c r="F1472" s="7" t="str">
        <f>vlookup(E1472,Teams!A:B,2,false)</f>
        <v>Iolani</v>
      </c>
      <c r="G1472" s="1" t="b">
        <v>1</v>
      </c>
      <c r="H1472" s="1" t="b">
        <v>1</v>
      </c>
      <c r="I1472" s="1">
        <v>16.0</v>
      </c>
      <c r="J1472" s="7" t="str">
        <f>vlookup(I1472,Cats!$A:$B,2,false)</f>
        <v>E</v>
      </c>
    </row>
    <row r="1473">
      <c r="A1473" s="1">
        <v>138482.0</v>
      </c>
      <c r="B1473" s="1">
        <v>498.0</v>
      </c>
      <c r="C1473" s="1">
        <v>14.0</v>
      </c>
      <c r="D1473" s="1" t="s">
        <v>41</v>
      </c>
      <c r="E1473" s="1">
        <v>23.0</v>
      </c>
      <c r="F1473" s="7" t="str">
        <f>vlookup(E1473,Teams!A:B,2,false)</f>
        <v>Lakeside</v>
      </c>
      <c r="G1473" s="1" t="b">
        <v>0</v>
      </c>
      <c r="H1473" s="1" t="b">
        <v>0</v>
      </c>
      <c r="I1473" s="1">
        <v>16.0</v>
      </c>
      <c r="J1473" s="7" t="str">
        <f>vlookup(I1473,Cats!$A:$B,2,false)</f>
        <v>E</v>
      </c>
    </row>
    <row r="1474">
      <c r="A1474" s="1">
        <v>138483.0</v>
      </c>
      <c r="B1474" s="1">
        <v>498.0</v>
      </c>
      <c r="C1474" s="1">
        <v>0.0</v>
      </c>
      <c r="D1474" s="1" t="s">
        <v>199</v>
      </c>
      <c r="E1474" s="1">
        <v>134.0</v>
      </c>
      <c r="F1474" s="7" t="str">
        <f>vlookup(E1474,Teams!A:B,2,false)</f>
        <v>Iolani</v>
      </c>
      <c r="G1474" s="1" t="b">
        <v>1</v>
      </c>
      <c r="H1474" s="1" t="b">
        <v>0</v>
      </c>
      <c r="I1474" s="1">
        <v>17.0</v>
      </c>
      <c r="J1474" s="7" t="str">
        <f>vlookup(I1474,Cats!$A:$B,2,false)</f>
        <v>B</v>
      </c>
    </row>
    <row r="1475">
      <c r="A1475" s="1">
        <v>138484.0</v>
      </c>
      <c r="B1475" s="1">
        <v>498.0</v>
      </c>
      <c r="C1475" s="1">
        <v>14.0</v>
      </c>
      <c r="D1475" s="1" t="s">
        <v>95</v>
      </c>
      <c r="E1475" s="1">
        <v>23.0</v>
      </c>
      <c r="F1475" s="7" t="str">
        <f>vlookup(E1475,Teams!A:B,2,false)</f>
        <v>Lakeside</v>
      </c>
      <c r="G1475" s="1" t="b">
        <v>0</v>
      </c>
      <c r="H1475" s="1" t="b">
        <v>0</v>
      </c>
      <c r="I1475" s="1">
        <v>17.0</v>
      </c>
      <c r="J1475" s="7" t="str">
        <f>vlookup(I1475,Cats!$A:$B,2,false)</f>
        <v>B</v>
      </c>
    </row>
    <row r="1476">
      <c r="A1476" s="1">
        <v>138485.0</v>
      </c>
      <c r="B1476" s="1">
        <v>498.0</v>
      </c>
      <c r="C1476" s="1">
        <v>14.0</v>
      </c>
      <c r="D1476" s="1" t="s">
        <v>47</v>
      </c>
      <c r="E1476" s="1">
        <v>134.0</v>
      </c>
      <c r="F1476" s="7" t="str">
        <f>vlookup(E1476,Teams!A:B,2,false)</f>
        <v>Iolani</v>
      </c>
      <c r="G1476" s="1" t="b">
        <v>1</v>
      </c>
      <c r="H1476" s="1" t="b">
        <v>0</v>
      </c>
      <c r="I1476" s="1">
        <v>18.0</v>
      </c>
      <c r="J1476" s="7" t="str">
        <f>vlookup(I1476,Cats!$A:$B,2,false)</f>
        <v>P</v>
      </c>
    </row>
    <row r="1477">
      <c r="A1477" s="1">
        <v>138486.0</v>
      </c>
      <c r="B1477" s="1">
        <v>498.0</v>
      </c>
      <c r="C1477" s="1">
        <v>0.0</v>
      </c>
      <c r="D1477" s="1" t="s">
        <v>95</v>
      </c>
      <c r="E1477" s="1">
        <v>23.0</v>
      </c>
      <c r="F1477" s="7" t="str">
        <f>vlookup(E1477,Teams!A:B,2,false)</f>
        <v>Lakeside</v>
      </c>
      <c r="G1477" s="1" t="b">
        <v>0</v>
      </c>
      <c r="H1477" s="1" t="b">
        <v>0</v>
      </c>
      <c r="I1477" s="1">
        <v>18.0</v>
      </c>
      <c r="J1477" s="7" t="str">
        <f>vlookup(I1477,Cats!$A:$B,2,false)</f>
        <v>P</v>
      </c>
    </row>
    <row r="1478">
      <c r="A1478" s="1">
        <v>138487.0</v>
      </c>
      <c r="B1478" s="1">
        <v>498.0</v>
      </c>
      <c r="C1478" s="1">
        <v>14.0</v>
      </c>
      <c r="D1478" s="1" t="s">
        <v>50</v>
      </c>
      <c r="E1478" s="1">
        <v>134.0</v>
      </c>
      <c r="F1478" s="7" t="str">
        <f>vlookup(E1478,Teams!A:B,2,false)</f>
        <v>Iolani</v>
      </c>
      <c r="G1478" s="1" t="b">
        <v>1</v>
      </c>
      <c r="H1478" s="1" t="b">
        <v>0</v>
      </c>
      <c r="I1478" s="1">
        <v>19.0</v>
      </c>
      <c r="J1478" s="7" t="str">
        <f>vlookup(I1478,Cats!$A:$B,2,false)</f>
        <v>X</v>
      </c>
    </row>
    <row r="1479">
      <c r="A1479" s="1">
        <v>138488.0</v>
      </c>
      <c r="B1479" s="1">
        <v>498.0</v>
      </c>
      <c r="C1479" s="1">
        <v>0.0</v>
      </c>
      <c r="D1479" s="1" t="s">
        <v>32</v>
      </c>
      <c r="E1479" s="1">
        <v>23.0</v>
      </c>
      <c r="F1479" s="7" t="str">
        <f>vlookup(E1479,Teams!A:B,2,false)</f>
        <v>Lakeside</v>
      </c>
      <c r="G1479" s="1" t="b">
        <v>0</v>
      </c>
      <c r="H1479" s="1" t="b">
        <v>1</v>
      </c>
      <c r="I1479" s="1">
        <v>19.0</v>
      </c>
      <c r="J1479" s="7" t="str">
        <f>vlookup(I1479,Cats!$A:$B,2,false)</f>
        <v>X</v>
      </c>
    </row>
    <row r="1480">
      <c r="A1480" s="1">
        <v>138489.0</v>
      </c>
      <c r="B1480" s="1">
        <v>498.0</v>
      </c>
      <c r="C1480" s="1">
        <v>4.0</v>
      </c>
      <c r="D1480" s="1" t="s">
        <v>50</v>
      </c>
      <c r="E1480" s="1">
        <v>134.0</v>
      </c>
      <c r="F1480" s="7" t="str">
        <f>vlookup(E1480,Teams!A:B,2,false)</f>
        <v>Iolani</v>
      </c>
      <c r="G1480" s="1" t="b">
        <v>1</v>
      </c>
      <c r="H1480" s="1" t="b">
        <v>0</v>
      </c>
      <c r="I1480" s="1">
        <v>20.0</v>
      </c>
      <c r="J1480" s="7" t="str">
        <f>vlookup(I1480,Cats!$A:$B,2,false)</f>
        <v>M</v>
      </c>
    </row>
    <row r="1481">
      <c r="A1481" s="1">
        <v>138490.0</v>
      </c>
      <c r="B1481" s="1">
        <v>498.0</v>
      </c>
      <c r="C1481" s="1">
        <v>0.0</v>
      </c>
      <c r="D1481" s="1" t="s">
        <v>32</v>
      </c>
      <c r="E1481" s="1">
        <v>23.0</v>
      </c>
      <c r="F1481" s="7" t="str">
        <f>vlookup(E1481,Teams!A:B,2,false)</f>
        <v>Lakeside</v>
      </c>
      <c r="G1481" s="1" t="b">
        <v>0</v>
      </c>
      <c r="H1481" s="1" t="b">
        <v>1</v>
      </c>
      <c r="I1481" s="1">
        <v>20.0</v>
      </c>
      <c r="J1481" s="7" t="str">
        <f>vlookup(I1481,Cats!$A:$B,2,false)</f>
        <v>M</v>
      </c>
    </row>
    <row r="1482">
      <c r="A1482" s="1">
        <v>138491.0</v>
      </c>
      <c r="B1482" s="1">
        <v>498.0</v>
      </c>
      <c r="C1482" s="1">
        <v>0.0</v>
      </c>
      <c r="D1482" s="1" t="s">
        <v>32</v>
      </c>
      <c r="E1482" s="1">
        <v>134.0</v>
      </c>
      <c r="F1482" s="7" t="str">
        <f>vlookup(E1482,Teams!A:B,2,false)</f>
        <v>Iolani</v>
      </c>
      <c r="G1482" s="1" t="b">
        <v>1</v>
      </c>
      <c r="H1482" s="1" t="b">
        <v>1</v>
      </c>
      <c r="I1482" s="1">
        <v>21.0</v>
      </c>
      <c r="J1482" s="7" t="str">
        <f>vlookup(I1482,Cats!$A:$B,2,false)</f>
        <v>C</v>
      </c>
    </row>
    <row r="1483">
      <c r="A1483" s="1">
        <v>138492.0</v>
      </c>
      <c r="B1483" s="1">
        <v>498.0</v>
      </c>
      <c r="C1483" s="1">
        <v>14.0</v>
      </c>
      <c r="D1483" s="1" t="s">
        <v>41</v>
      </c>
      <c r="E1483" s="1">
        <v>23.0</v>
      </c>
      <c r="F1483" s="7" t="str">
        <f>vlookup(E1483,Teams!A:B,2,false)</f>
        <v>Lakeside</v>
      </c>
      <c r="G1483" s="1" t="b">
        <v>0</v>
      </c>
      <c r="H1483" s="1" t="b">
        <v>0</v>
      </c>
      <c r="I1483" s="1">
        <v>21.0</v>
      </c>
      <c r="J1483" s="7" t="str">
        <f>vlookup(I1483,Cats!$A:$B,2,false)</f>
        <v>C</v>
      </c>
    </row>
    <row r="1484">
      <c r="A1484" s="1">
        <v>138493.0</v>
      </c>
      <c r="B1484" s="1">
        <v>498.0</v>
      </c>
      <c r="C1484" s="1">
        <v>0.0</v>
      </c>
      <c r="D1484" s="1" t="s">
        <v>47</v>
      </c>
      <c r="E1484" s="1">
        <v>134.0</v>
      </c>
      <c r="F1484" s="7" t="str">
        <f>vlookup(E1484,Teams!A:B,2,false)</f>
        <v>Iolani</v>
      </c>
      <c r="G1484" s="1" t="b">
        <v>1</v>
      </c>
      <c r="H1484" s="1" t="b">
        <v>0</v>
      </c>
      <c r="I1484" s="1">
        <v>22.0</v>
      </c>
      <c r="J1484" s="7" t="str">
        <f>vlookup(I1484,Cats!$A:$B,2,false)</f>
        <v>E</v>
      </c>
    </row>
    <row r="1485">
      <c r="A1485" s="1">
        <v>138494.0</v>
      </c>
      <c r="B1485" s="1">
        <v>498.0</v>
      </c>
      <c r="C1485" s="1">
        <v>0.0</v>
      </c>
      <c r="D1485" s="1" t="s">
        <v>41</v>
      </c>
      <c r="E1485" s="1">
        <v>23.0</v>
      </c>
      <c r="F1485" s="7" t="str">
        <f>vlookup(E1485,Teams!A:B,2,false)</f>
        <v>Lakeside</v>
      </c>
      <c r="G1485" s="1" t="b">
        <v>0</v>
      </c>
      <c r="H1485" s="1" t="b">
        <v>0</v>
      </c>
      <c r="I1485" s="1">
        <v>22.0</v>
      </c>
      <c r="J1485" s="7" t="str">
        <f>vlookup(I1485,Cats!$A:$B,2,false)</f>
        <v>E</v>
      </c>
    </row>
    <row r="1486">
      <c r="A1486" s="1">
        <v>138495.0</v>
      </c>
      <c r="B1486" s="1">
        <v>498.0</v>
      </c>
      <c r="C1486" s="1">
        <v>0.0</v>
      </c>
      <c r="D1486" s="1" t="s">
        <v>32</v>
      </c>
      <c r="E1486" s="1">
        <v>134.0</v>
      </c>
      <c r="F1486" s="7" t="str">
        <f>vlookup(E1486,Teams!A:B,2,false)</f>
        <v>Iolani</v>
      </c>
      <c r="G1486" s="1" t="b">
        <v>1</v>
      </c>
      <c r="H1486" s="1" t="b">
        <v>1</v>
      </c>
      <c r="I1486" s="1">
        <v>23.0</v>
      </c>
      <c r="J1486" s="7" t="str">
        <f>vlookup(I1486,Cats!$A:$B,2,false)</f>
        <v>B</v>
      </c>
    </row>
    <row r="1487">
      <c r="A1487" s="1">
        <v>138496.0</v>
      </c>
      <c r="B1487" s="1">
        <v>498.0</v>
      </c>
      <c r="C1487" s="1">
        <v>4.0</v>
      </c>
      <c r="D1487" s="1" t="s">
        <v>41</v>
      </c>
      <c r="E1487" s="1">
        <v>23.0</v>
      </c>
      <c r="F1487" s="7" t="str">
        <f>vlookup(E1487,Teams!A:B,2,false)</f>
        <v>Lakeside</v>
      </c>
      <c r="G1487" s="1" t="b">
        <v>0</v>
      </c>
      <c r="H1487" s="1" t="b">
        <v>0</v>
      </c>
      <c r="I1487" s="1">
        <v>23.0</v>
      </c>
      <c r="J1487" s="7" t="str">
        <f>vlookup(I1487,Cats!$A:$B,2,false)</f>
        <v>B</v>
      </c>
    </row>
    <row r="1488">
      <c r="A1488" s="1">
        <v>138497.0</v>
      </c>
      <c r="B1488" s="1">
        <v>498.0</v>
      </c>
      <c r="C1488" s="1">
        <v>14.0</v>
      </c>
      <c r="D1488" s="1" t="s">
        <v>50</v>
      </c>
      <c r="E1488" s="1">
        <v>134.0</v>
      </c>
      <c r="F1488" s="7" t="str">
        <f>vlookup(E1488,Teams!A:B,2,false)</f>
        <v>Iolani</v>
      </c>
      <c r="G1488" s="1" t="b">
        <v>1</v>
      </c>
      <c r="H1488" s="1" t="b">
        <v>0</v>
      </c>
      <c r="I1488" s="1">
        <v>24.0</v>
      </c>
      <c r="J1488" s="7" t="str">
        <f>vlookup(I1488,Cats!$A:$B,2,false)</f>
        <v>P</v>
      </c>
    </row>
    <row r="1489">
      <c r="A1489" s="1">
        <v>138498.0</v>
      </c>
      <c r="B1489" s="1">
        <v>498.0</v>
      </c>
      <c r="C1489" s="1">
        <v>0.0</v>
      </c>
      <c r="D1489" s="1" t="s">
        <v>32</v>
      </c>
      <c r="E1489" s="1">
        <v>23.0</v>
      </c>
      <c r="F1489" s="7" t="str">
        <f>vlookup(E1489,Teams!A:B,2,false)</f>
        <v>Lakeside</v>
      </c>
      <c r="G1489" s="1" t="b">
        <v>0</v>
      </c>
      <c r="H1489" s="1" t="b">
        <v>1</v>
      </c>
      <c r="I1489" s="1">
        <v>24.0</v>
      </c>
      <c r="J1489" s="7" t="str">
        <f>vlookup(I1489,Cats!$A:$B,2,false)</f>
        <v>P</v>
      </c>
    </row>
    <row r="1490">
      <c r="A1490" s="1">
        <v>138499.0</v>
      </c>
      <c r="B1490" s="1">
        <v>499.0</v>
      </c>
      <c r="C1490" s="1">
        <v>0.0</v>
      </c>
      <c r="D1490" s="1" t="s">
        <v>32</v>
      </c>
      <c r="E1490" s="1">
        <v>25.0</v>
      </c>
      <c r="F1490" s="7" t="str">
        <f>vlookup(E1490,Teams!A:B,2,false)</f>
        <v>Lexington B</v>
      </c>
      <c r="G1490" s="1" t="b">
        <v>1</v>
      </c>
      <c r="H1490" s="1" t="b">
        <v>1</v>
      </c>
      <c r="I1490" s="1">
        <v>1.0</v>
      </c>
      <c r="J1490" s="7" t="str">
        <f>vlookup(I1490,Cats!$A:$B,2,false)</f>
        <v>X</v>
      </c>
    </row>
    <row r="1491">
      <c r="A1491" s="1">
        <v>138500.0</v>
      </c>
      <c r="B1491" s="1">
        <v>499.0</v>
      </c>
      <c r="C1491" s="1">
        <v>14.0</v>
      </c>
      <c r="D1491" s="1" t="s">
        <v>151</v>
      </c>
      <c r="E1491" s="1">
        <v>32.0</v>
      </c>
      <c r="F1491" s="7" t="str">
        <f>vlookup(E1491,Teams!A:B,2,false)</f>
        <v>NCSSM A</v>
      </c>
      <c r="G1491" s="1" t="b">
        <v>0</v>
      </c>
      <c r="H1491" s="1" t="b">
        <v>0</v>
      </c>
      <c r="I1491" s="1">
        <v>1.0</v>
      </c>
      <c r="J1491" s="7" t="str">
        <f>vlookup(I1491,Cats!$A:$B,2,false)</f>
        <v>X</v>
      </c>
    </row>
    <row r="1492">
      <c r="A1492" s="1">
        <v>138501.0</v>
      </c>
      <c r="B1492" s="1">
        <v>499.0</v>
      </c>
      <c r="C1492" s="1">
        <v>0.0</v>
      </c>
      <c r="D1492" s="1" t="s">
        <v>32</v>
      </c>
      <c r="E1492" s="1">
        <v>25.0</v>
      </c>
      <c r="F1492" s="7" t="str">
        <f>vlookup(E1492,Teams!A:B,2,false)</f>
        <v>Lexington B</v>
      </c>
      <c r="G1492" s="1" t="b">
        <v>1</v>
      </c>
      <c r="H1492" s="1" t="b">
        <v>1</v>
      </c>
      <c r="I1492" s="1">
        <v>2.0</v>
      </c>
      <c r="J1492" s="7" t="str">
        <f>vlookup(I1492,Cats!$A:$B,2,false)</f>
        <v>M</v>
      </c>
    </row>
    <row r="1493">
      <c r="A1493" s="1">
        <v>138502.0</v>
      </c>
      <c r="B1493" s="1">
        <v>499.0</v>
      </c>
      <c r="C1493" s="1">
        <v>14.0</v>
      </c>
      <c r="D1493" s="1" t="s">
        <v>151</v>
      </c>
      <c r="E1493" s="1">
        <v>32.0</v>
      </c>
      <c r="F1493" s="7" t="str">
        <f>vlookup(E1493,Teams!A:B,2,false)</f>
        <v>NCSSM A</v>
      </c>
      <c r="G1493" s="1" t="b">
        <v>0</v>
      </c>
      <c r="H1493" s="1" t="b">
        <v>0</v>
      </c>
      <c r="I1493" s="1">
        <v>2.0</v>
      </c>
      <c r="J1493" s="7" t="str">
        <f>vlookup(I1493,Cats!$A:$B,2,false)</f>
        <v>M</v>
      </c>
    </row>
    <row r="1494">
      <c r="A1494" s="1">
        <v>138503.0</v>
      </c>
      <c r="B1494" s="1">
        <v>499.0</v>
      </c>
      <c r="C1494" s="1">
        <v>4.0</v>
      </c>
      <c r="D1494" s="1" t="s">
        <v>144</v>
      </c>
      <c r="E1494" s="1">
        <v>25.0</v>
      </c>
      <c r="F1494" s="7" t="str">
        <f>vlookup(E1494,Teams!A:B,2,false)</f>
        <v>Lexington B</v>
      </c>
      <c r="G1494" s="1" t="b">
        <v>1</v>
      </c>
      <c r="H1494" s="1" t="b">
        <v>0</v>
      </c>
      <c r="I1494" s="1">
        <v>3.0</v>
      </c>
      <c r="J1494" s="7" t="str">
        <f>vlookup(I1494,Cats!$A:$B,2,false)</f>
        <v>C</v>
      </c>
    </row>
    <row r="1495">
      <c r="A1495" s="1">
        <v>138504.0</v>
      </c>
      <c r="B1495" s="1">
        <v>499.0</v>
      </c>
      <c r="C1495" s="1">
        <v>0.0</v>
      </c>
      <c r="D1495" s="1" t="s">
        <v>32</v>
      </c>
      <c r="E1495" s="1">
        <v>32.0</v>
      </c>
      <c r="F1495" s="7" t="str">
        <f>vlookup(E1495,Teams!A:B,2,false)</f>
        <v>NCSSM A</v>
      </c>
      <c r="G1495" s="1" t="b">
        <v>0</v>
      </c>
      <c r="H1495" s="1" t="b">
        <v>1</v>
      </c>
      <c r="I1495" s="1">
        <v>3.0</v>
      </c>
      <c r="J1495" s="7" t="str">
        <f>vlookup(I1495,Cats!$A:$B,2,false)</f>
        <v>C</v>
      </c>
    </row>
    <row r="1496">
      <c r="A1496" s="1">
        <v>138505.0</v>
      </c>
      <c r="B1496" s="1">
        <v>499.0</v>
      </c>
      <c r="C1496" s="1">
        <v>4.0</v>
      </c>
      <c r="D1496" s="1" t="s">
        <v>137</v>
      </c>
      <c r="E1496" s="1">
        <v>25.0</v>
      </c>
      <c r="F1496" s="7" t="str">
        <f>vlookup(E1496,Teams!A:B,2,false)</f>
        <v>Lexington B</v>
      </c>
      <c r="G1496" s="1" t="b">
        <v>1</v>
      </c>
      <c r="H1496" s="1" t="b">
        <v>0</v>
      </c>
      <c r="I1496" s="1">
        <v>4.0</v>
      </c>
      <c r="J1496" s="7" t="str">
        <f>vlookup(I1496,Cats!$A:$B,2,false)</f>
        <v>E</v>
      </c>
    </row>
    <row r="1497">
      <c r="A1497" s="1">
        <v>138506.0</v>
      </c>
      <c r="B1497" s="1">
        <v>499.0</v>
      </c>
      <c r="C1497" s="1">
        <v>0.0</v>
      </c>
      <c r="D1497" s="1" t="s">
        <v>32</v>
      </c>
      <c r="E1497" s="1">
        <v>32.0</v>
      </c>
      <c r="F1497" s="7" t="str">
        <f>vlookup(E1497,Teams!A:B,2,false)</f>
        <v>NCSSM A</v>
      </c>
      <c r="G1497" s="1" t="b">
        <v>0</v>
      </c>
      <c r="H1497" s="1" t="b">
        <v>1</v>
      </c>
      <c r="I1497" s="1">
        <v>4.0</v>
      </c>
      <c r="J1497" s="7" t="str">
        <f>vlookup(I1497,Cats!$A:$B,2,false)</f>
        <v>E</v>
      </c>
    </row>
    <row r="1498">
      <c r="A1498" s="1">
        <v>138507.0</v>
      </c>
      <c r="B1498" s="1">
        <v>499.0</v>
      </c>
      <c r="C1498" s="1">
        <v>0.0</v>
      </c>
      <c r="D1498" s="1" t="s">
        <v>138</v>
      </c>
      <c r="E1498" s="1">
        <v>25.0</v>
      </c>
      <c r="F1498" s="7" t="str">
        <f>vlookup(E1498,Teams!A:B,2,false)</f>
        <v>Lexington B</v>
      </c>
      <c r="G1498" s="1" t="b">
        <v>1</v>
      </c>
      <c r="H1498" s="1" t="b">
        <v>0</v>
      </c>
      <c r="I1498" s="1">
        <v>5.0</v>
      </c>
      <c r="J1498" s="7" t="str">
        <f>vlookup(I1498,Cats!$A:$B,2,false)</f>
        <v>B</v>
      </c>
    </row>
    <row r="1499">
      <c r="A1499" s="1">
        <v>138508.0</v>
      </c>
      <c r="B1499" s="1">
        <v>499.0</v>
      </c>
      <c r="C1499" s="1">
        <v>-4.0</v>
      </c>
      <c r="D1499" s="1" t="s">
        <v>152</v>
      </c>
      <c r="E1499" s="1">
        <v>32.0</v>
      </c>
      <c r="F1499" s="7" t="str">
        <f>vlookup(E1499,Teams!A:B,2,false)</f>
        <v>NCSSM A</v>
      </c>
      <c r="G1499" s="1" t="b">
        <v>0</v>
      </c>
      <c r="H1499" s="1" t="b">
        <v>0</v>
      </c>
      <c r="I1499" s="1">
        <v>5.0</v>
      </c>
      <c r="J1499" s="7" t="str">
        <f>vlookup(I1499,Cats!$A:$B,2,false)</f>
        <v>B</v>
      </c>
    </row>
    <row r="1500">
      <c r="A1500" s="1">
        <v>138509.0</v>
      </c>
      <c r="B1500" s="1">
        <v>499.0</v>
      </c>
      <c r="C1500" s="1">
        <v>14.0</v>
      </c>
      <c r="D1500" s="1" t="s">
        <v>140</v>
      </c>
      <c r="E1500" s="1">
        <v>25.0</v>
      </c>
      <c r="F1500" s="7" t="str">
        <f>vlookup(E1500,Teams!A:B,2,false)</f>
        <v>Lexington B</v>
      </c>
      <c r="G1500" s="1" t="b">
        <v>1</v>
      </c>
      <c r="H1500" s="1" t="b">
        <v>0</v>
      </c>
      <c r="I1500" s="1">
        <v>6.0</v>
      </c>
      <c r="J1500" s="7" t="str">
        <f>vlookup(I1500,Cats!$A:$B,2,false)</f>
        <v>P</v>
      </c>
    </row>
    <row r="1501">
      <c r="A1501" s="1">
        <v>138510.0</v>
      </c>
      <c r="B1501" s="1">
        <v>499.0</v>
      </c>
      <c r="C1501" s="1">
        <v>0.0</v>
      </c>
      <c r="D1501" s="1" t="s">
        <v>32</v>
      </c>
      <c r="E1501" s="1">
        <v>32.0</v>
      </c>
      <c r="F1501" s="7" t="str">
        <f>vlookup(E1501,Teams!A:B,2,false)</f>
        <v>NCSSM A</v>
      </c>
      <c r="G1501" s="1" t="b">
        <v>0</v>
      </c>
      <c r="H1501" s="1" t="b">
        <v>1</v>
      </c>
      <c r="I1501" s="1">
        <v>6.0</v>
      </c>
      <c r="J1501" s="7" t="str">
        <f>vlookup(I1501,Cats!$A:$B,2,false)</f>
        <v>P</v>
      </c>
    </row>
    <row r="1502">
      <c r="A1502" s="1">
        <v>138511.0</v>
      </c>
      <c r="B1502" s="1">
        <v>499.0</v>
      </c>
      <c r="C1502" s="1">
        <v>14.0</v>
      </c>
      <c r="D1502" s="1" t="s">
        <v>144</v>
      </c>
      <c r="E1502" s="1">
        <v>25.0</v>
      </c>
      <c r="F1502" s="7" t="str">
        <f>vlookup(E1502,Teams!A:B,2,false)</f>
        <v>Lexington B</v>
      </c>
      <c r="G1502" s="1" t="b">
        <v>1</v>
      </c>
      <c r="H1502" s="1" t="b">
        <v>0</v>
      </c>
      <c r="I1502" s="1">
        <v>7.0</v>
      </c>
      <c r="J1502" s="7" t="str">
        <f>vlookup(I1502,Cats!$A:$B,2,false)</f>
        <v>X</v>
      </c>
    </row>
    <row r="1503">
      <c r="A1503" s="1">
        <v>138512.0</v>
      </c>
      <c r="B1503" s="1">
        <v>499.0</v>
      </c>
      <c r="C1503" s="1">
        <v>-4.0</v>
      </c>
      <c r="D1503" s="1" t="s">
        <v>155</v>
      </c>
      <c r="E1503" s="1">
        <v>32.0</v>
      </c>
      <c r="F1503" s="7" t="str">
        <f>vlookup(E1503,Teams!A:B,2,false)</f>
        <v>NCSSM A</v>
      </c>
      <c r="G1503" s="1" t="b">
        <v>0</v>
      </c>
      <c r="H1503" s="1" t="b">
        <v>0</v>
      </c>
      <c r="I1503" s="1">
        <v>7.0</v>
      </c>
      <c r="J1503" s="7" t="str">
        <f>vlookup(I1503,Cats!$A:$B,2,false)</f>
        <v>X</v>
      </c>
    </row>
    <row r="1504">
      <c r="A1504" s="1">
        <v>138513.0</v>
      </c>
      <c r="B1504" s="1">
        <v>499.0</v>
      </c>
      <c r="C1504" s="1">
        <v>4.0</v>
      </c>
      <c r="D1504" s="1" t="s">
        <v>138</v>
      </c>
      <c r="E1504" s="1">
        <v>25.0</v>
      </c>
      <c r="F1504" s="7" t="str">
        <f>vlookup(E1504,Teams!A:B,2,false)</f>
        <v>Lexington B</v>
      </c>
      <c r="G1504" s="1" t="b">
        <v>1</v>
      </c>
      <c r="H1504" s="1" t="b">
        <v>0</v>
      </c>
      <c r="I1504" s="1">
        <v>8.0</v>
      </c>
      <c r="J1504" s="7" t="str">
        <f>vlookup(I1504,Cats!$A:$B,2,false)</f>
        <v>M</v>
      </c>
    </row>
    <row r="1505">
      <c r="A1505" s="1">
        <v>138514.0</v>
      </c>
      <c r="B1505" s="1">
        <v>499.0</v>
      </c>
      <c r="C1505" s="1">
        <v>0.0</v>
      </c>
      <c r="D1505" s="1" t="s">
        <v>151</v>
      </c>
      <c r="E1505" s="1">
        <v>32.0</v>
      </c>
      <c r="F1505" s="7" t="str">
        <f>vlookup(E1505,Teams!A:B,2,false)</f>
        <v>NCSSM A</v>
      </c>
      <c r="G1505" s="1" t="b">
        <v>0</v>
      </c>
      <c r="H1505" s="1" t="b">
        <v>0</v>
      </c>
      <c r="I1505" s="1">
        <v>8.0</v>
      </c>
      <c r="J1505" s="7" t="str">
        <f>vlookup(I1505,Cats!$A:$B,2,false)</f>
        <v>M</v>
      </c>
    </row>
    <row r="1506">
      <c r="A1506" s="1">
        <v>138515.0</v>
      </c>
      <c r="B1506" s="1">
        <v>499.0</v>
      </c>
      <c r="C1506" s="1">
        <v>-4.0</v>
      </c>
      <c r="D1506" s="1" t="s">
        <v>144</v>
      </c>
      <c r="E1506" s="1">
        <v>25.0</v>
      </c>
      <c r="F1506" s="7" t="str">
        <f>vlookup(E1506,Teams!A:B,2,false)</f>
        <v>Lexington B</v>
      </c>
      <c r="G1506" s="1" t="b">
        <v>1</v>
      </c>
      <c r="H1506" s="1" t="b">
        <v>0</v>
      </c>
      <c r="I1506" s="1">
        <v>9.0</v>
      </c>
      <c r="J1506" s="7" t="str">
        <f>vlookup(I1506,Cats!$A:$B,2,false)</f>
        <v>C</v>
      </c>
    </row>
    <row r="1507">
      <c r="A1507" s="1">
        <v>138516.0</v>
      </c>
      <c r="B1507" s="1">
        <v>499.0</v>
      </c>
      <c r="C1507" s="1">
        <v>4.0</v>
      </c>
      <c r="D1507" s="1" t="s">
        <v>155</v>
      </c>
      <c r="E1507" s="1">
        <v>32.0</v>
      </c>
      <c r="F1507" s="7" t="str">
        <f>vlookup(E1507,Teams!A:B,2,false)</f>
        <v>NCSSM A</v>
      </c>
      <c r="G1507" s="1" t="b">
        <v>0</v>
      </c>
      <c r="H1507" s="1" t="b">
        <v>0</v>
      </c>
      <c r="I1507" s="1">
        <v>9.0</v>
      </c>
      <c r="J1507" s="7" t="str">
        <f>vlookup(I1507,Cats!$A:$B,2,false)</f>
        <v>C</v>
      </c>
    </row>
    <row r="1508">
      <c r="A1508" s="1">
        <v>138517.0</v>
      </c>
      <c r="B1508" s="1">
        <v>499.0</v>
      </c>
      <c r="C1508" s="1">
        <v>-4.0</v>
      </c>
      <c r="D1508" s="1" t="s">
        <v>137</v>
      </c>
      <c r="E1508" s="1">
        <v>25.0</v>
      </c>
      <c r="F1508" s="7" t="str">
        <f>vlookup(E1508,Teams!A:B,2,false)</f>
        <v>Lexington B</v>
      </c>
      <c r="G1508" s="1" t="b">
        <v>1</v>
      </c>
      <c r="H1508" s="1" t="b">
        <v>0</v>
      </c>
      <c r="I1508" s="1">
        <v>10.0</v>
      </c>
      <c r="J1508" s="7" t="str">
        <f>vlookup(I1508,Cats!$A:$B,2,false)</f>
        <v>E</v>
      </c>
    </row>
    <row r="1509">
      <c r="A1509" s="1">
        <v>138518.0</v>
      </c>
      <c r="B1509" s="1">
        <v>499.0</v>
      </c>
      <c r="C1509" s="1">
        <v>0.0</v>
      </c>
      <c r="D1509" s="1" t="s">
        <v>155</v>
      </c>
      <c r="E1509" s="1">
        <v>32.0</v>
      </c>
      <c r="F1509" s="7" t="str">
        <f>vlookup(E1509,Teams!A:B,2,false)</f>
        <v>NCSSM A</v>
      </c>
      <c r="G1509" s="1" t="b">
        <v>0</v>
      </c>
      <c r="H1509" s="1" t="b">
        <v>0</v>
      </c>
      <c r="I1509" s="1">
        <v>10.0</v>
      </c>
      <c r="J1509" s="7" t="str">
        <f>vlookup(I1509,Cats!$A:$B,2,false)</f>
        <v>E</v>
      </c>
    </row>
    <row r="1510">
      <c r="A1510" s="1">
        <v>138519.0</v>
      </c>
      <c r="B1510" s="1">
        <v>499.0</v>
      </c>
      <c r="C1510" s="1">
        <v>0.0</v>
      </c>
      <c r="D1510" s="1" t="s">
        <v>32</v>
      </c>
      <c r="E1510" s="1">
        <v>25.0</v>
      </c>
      <c r="F1510" s="7" t="str">
        <f>vlookup(E1510,Teams!A:B,2,false)</f>
        <v>Lexington B</v>
      </c>
      <c r="G1510" s="1" t="b">
        <v>1</v>
      </c>
      <c r="H1510" s="1" t="b">
        <v>1</v>
      </c>
      <c r="I1510" s="1">
        <v>11.0</v>
      </c>
      <c r="J1510" s="7" t="str">
        <f>vlookup(I1510,Cats!$A:$B,2,false)</f>
        <v>B</v>
      </c>
    </row>
    <row r="1511">
      <c r="A1511" s="1">
        <v>138520.0</v>
      </c>
      <c r="B1511" s="1">
        <v>499.0</v>
      </c>
      <c r="C1511" s="1">
        <v>14.0</v>
      </c>
      <c r="D1511" s="1" t="s">
        <v>152</v>
      </c>
      <c r="E1511" s="1">
        <v>32.0</v>
      </c>
      <c r="F1511" s="7" t="str">
        <f>vlookup(E1511,Teams!A:B,2,false)</f>
        <v>NCSSM A</v>
      </c>
      <c r="G1511" s="1" t="b">
        <v>0</v>
      </c>
      <c r="H1511" s="1" t="b">
        <v>0</v>
      </c>
      <c r="I1511" s="1">
        <v>11.0</v>
      </c>
      <c r="J1511" s="7" t="str">
        <f>vlookup(I1511,Cats!$A:$B,2,false)</f>
        <v>B</v>
      </c>
    </row>
    <row r="1512">
      <c r="A1512" s="1">
        <v>138521.0</v>
      </c>
      <c r="B1512" s="1">
        <v>499.0</v>
      </c>
      <c r="C1512" s="1">
        <v>0.0</v>
      </c>
      <c r="D1512" s="1" t="s">
        <v>32</v>
      </c>
      <c r="E1512" s="1">
        <v>25.0</v>
      </c>
      <c r="F1512" s="7" t="str">
        <f>vlookup(E1512,Teams!A:B,2,false)</f>
        <v>Lexington B</v>
      </c>
      <c r="G1512" s="1" t="b">
        <v>1</v>
      </c>
      <c r="H1512" s="1" t="b">
        <v>1</v>
      </c>
      <c r="I1512" s="1">
        <v>12.0</v>
      </c>
      <c r="J1512" s="7" t="str">
        <f>vlookup(I1512,Cats!$A:$B,2,false)</f>
        <v>P</v>
      </c>
    </row>
    <row r="1513">
      <c r="A1513" s="1">
        <v>138522.0</v>
      </c>
      <c r="B1513" s="1">
        <v>499.0</v>
      </c>
      <c r="C1513" s="1">
        <v>14.0</v>
      </c>
      <c r="D1513" s="1" t="s">
        <v>154</v>
      </c>
      <c r="E1513" s="1">
        <v>32.0</v>
      </c>
      <c r="F1513" s="7" t="str">
        <f>vlookup(E1513,Teams!A:B,2,false)</f>
        <v>NCSSM A</v>
      </c>
      <c r="G1513" s="1" t="b">
        <v>0</v>
      </c>
      <c r="H1513" s="1" t="b">
        <v>0</v>
      </c>
      <c r="I1513" s="1">
        <v>12.0</v>
      </c>
      <c r="J1513" s="7" t="str">
        <f>vlookup(I1513,Cats!$A:$B,2,false)</f>
        <v>P</v>
      </c>
    </row>
    <row r="1514">
      <c r="A1514" s="1">
        <v>138523.0</v>
      </c>
      <c r="B1514" s="1">
        <v>499.0</v>
      </c>
      <c r="C1514" s="1">
        <v>14.0</v>
      </c>
      <c r="D1514" s="1" t="s">
        <v>137</v>
      </c>
      <c r="E1514" s="1">
        <v>25.0</v>
      </c>
      <c r="F1514" s="7" t="str">
        <f>vlookup(E1514,Teams!A:B,2,false)</f>
        <v>Lexington B</v>
      </c>
      <c r="G1514" s="1" t="b">
        <v>1</v>
      </c>
      <c r="H1514" s="1" t="b">
        <v>0</v>
      </c>
      <c r="I1514" s="1">
        <v>13.0</v>
      </c>
      <c r="J1514" s="7" t="str">
        <f>vlookup(I1514,Cats!$A:$B,2,false)</f>
        <v>X</v>
      </c>
    </row>
    <row r="1515">
      <c r="A1515" s="1">
        <v>138524.0</v>
      </c>
      <c r="B1515" s="1">
        <v>499.0</v>
      </c>
      <c r="C1515" s="1">
        <v>0.0</v>
      </c>
      <c r="D1515" s="1" t="s">
        <v>32</v>
      </c>
      <c r="E1515" s="1">
        <v>32.0</v>
      </c>
      <c r="F1515" s="7" t="str">
        <f>vlookup(E1515,Teams!A:B,2,false)</f>
        <v>NCSSM A</v>
      </c>
      <c r="G1515" s="1" t="b">
        <v>0</v>
      </c>
      <c r="H1515" s="1" t="b">
        <v>1</v>
      </c>
      <c r="I1515" s="1">
        <v>13.0</v>
      </c>
      <c r="J1515" s="7" t="str">
        <f>vlookup(I1515,Cats!$A:$B,2,false)</f>
        <v>X</v>
      </c>
    </row>
    <row r="1516">
      <c r="A1516" s="1">
        <v>138525.0</v>
      </c>
      <c r="B1516" s="1">
        <v>499.0</v>
      </c>
      <c r="C1516" s="1">
        <v>0.0</v>
      </c>
      <c r="D1516" s="1" t="s">
        <v>32</v>
      </c>
      <c r="E1516" s="1">
        <v>25.0</v>
      </c>
      <c r="F1516" s="7" t="str">
        <f>vlookup(E1516,Teams!A:B,2,false)</f>
        <v>Lexington B</v>
      </c>
      <c r="G1516" s="1" t="b">
        <v>1</v>
      </c>
      <c r="H1516" s="1" t="b">
        <v>1</v>
      </c>
      <c r="I1516" s="1">
        <v>14.0</v>
      </c>
      <c r="J1516" s="7" t="str">
        <f>vlookup(I1516,Cats!$A:$B,2,false)</f>
        <v>M</v>
      </c>
    </row>
    <row r="1517">
      <c r="A1517" s="1">
        <v>138526.0</v>
      </c>
      <c r="B1517" s="1">
        <v>499.0</v>
      </c>
      <c r="C1517" s="1">
        <v>14.0</v>
      </c>
      <c r="D1517" s="1" t="s">
        <v>151</v>
      </c>
      <c r="E1517" s="1">
        <v>32.0</v>
      </c>
      <c r="F1517" s="7" t="str">
        <f>vlookup(E1517,Teams!A:B,2,false)</f>
        <v>NCSSM A</v>
      </c>
      <c r="G1517" s="1" t="b">
        <v>0</v>
      </c>
      <c r="H1517" s="1" t="b">
        <v>0</v>
      </c>
      <c r="I1517" s="1">
        <v>14.0</v>
      </c>
      <c r="J1517" s="7" t="str">
        <f>vlookup(I1517,Cats!$A:$B,2,false)</f>
        <v>M</v>
      </c>
    </row>
    <row r="1518">
      <c r="A1518" s="1">
        <v>138527.0</v>
      </c>
      <c r="B1518" s="1">
        <v>499.0</v>
      </c>
      <c r="C1518" s="1">
        <v>0.0</v>
      </c>
      <c r="D1518" s="1" t="s">
        <v>137</v>
      </c>
      <c r="E1518" s="1">
        <v>25.0</v>
      </c>
      <c r="F1518" s="7" t="str">
        <f>vlookup(E1518,Teams!A:B,2,false)</f>
        <v>Lexington B</v>
      </c>
      <c r="G1518" s="1" t="b">
        <v>1</v>
      </c>
      <c r="H1518" s="1" t="b">
        <v>0</v>
      </c>
      <c r="I1518" s="1">
        <v>15.0</v>
      </c>
      <c r="J1518" s="7" t="str">
        <f>vlookup(I1518,Cats!$A:$B,2,false)</f>
        <v>C</v>
      </c>
    </row>
    <row r="1519">
      <c r="A1519" s="1">
        <v>138528.0</v>
      </c>
      <c r="B1519" s="1">
        <v>499.0</v>
      </c>
      <c r="C1519" s="1">
        <v>14.0</v>
      </c>
      <c r="D1519" s="1" t="s">
        <v>152</v>
      </c>
      <c r="E1519" s="1">
        <v>32.0</v>
      </c>
      <c r="F1519" s="7" t="str">
        <f>vlookup(E1519,Teams!A:B,2,false)</f>
        <v>NCSSM A</v>
      </c>
      <c r="G1519" s="1" t="b">
        <v>0</v>
      </c>
      <c r="H1519" s="1" t="b">
        <v>0</v>
      </c>
      <c r="I1519" s="1">
        <v>15.0</v>
      </c>
      <c r="J1519" s="7" t="str">
        <f>vlookup(I1519,Cats!$A:$B,2,false)</f>
        <v>C</v>
      </c>
    </row>
    <row r="1520">
      <c r="A1520" s="1">
        <v>138529.0</v>
      </c>
      <c r="B1520" s="1">
        <v>499.0</v>
      </c>
      <c r="C1520" s="1">
        <v>0.0</v>
      </c>
      <c r="D1520" s="1" t="s">
        <v>137</v>
      </c>
      <c r="E1520" s="1">
        <v>25.0</v>
      </c>
      <c r="F1520" s="7" t="str">
        <f>vlookup(E1520,Teams!A:B,2,false)</f>
        <v>Lexington B</v>
      </c>
      <c r="G1520" s="1" t="b">
        <v>1</v>
      </c>
      <c r="H1520" s="1" t="b">
        <v>0</v>
      </c>
      <c r="I1520" s="1">
        <v>16.0</v>
      </c>
      <c r="J1520" s="7" t="str">
        <f>vlookup(I1520,Cats!$A:$B,2,false)</f>
        <v>E</v>
      </c>
    </row>
    <row r="1521">
      <c r="A1521" s="1">
        <v>138530.0</v>
      </c>
      <c r="B1521" s="1">
        <v>499.0</v>
      </c>
      <c r="C1521" s="1">
        <v>0.0</v>
      </c>
      <c r="D1521" s="1" t="s">
        <v>155</v>
      </c>
      <c r="E1521" s="1">
        <v>32.0</v>
      </c>
      <c r="F1521" s="7" t="str">
        <f>vlookup(E1521,Teams!A:B,2,false)</f>
        <v>NCSSM A</v>
      </c>
      <c r="G1521" s="1" t="b">
        <v>0</v>
      </c>
      <c r="H1521" s="1" t="b">
        <v>0</v>
      </c>
      <c r="I1521" s="1">
        <v>16.0</v>
      </c>
      <c r="J1521" s="7" t="str">
        <f>vlookup(I1521,Cats!$A:$B,2,false)</f>
        <v>E</v>
      </c>
    </row>
    <row r="1522">
      <c r="A1522" s="1">
        <v>138531.0</v>
      </c>
      <c r="B1522" s="1">
        <v>499.0</v>
      </c>
      <c r="C1522" s="1">
        <v>-4.0</v>
      </c>
      <c r="D1522" s="1" t="s">
        <v>138</v>
      </c>
      <c r="E1522" s="1">
        <v>25.0</v>
      </c>
      <c r="F1522" s="7" t="str">
        <f>vlookup(E1522,Teams!A:B,2,false)</f>
        <v>Lexington B</v>
      </c>
      <c r="G1522" s="1" t="b">
        <v>1</v>
      </c>
      <c r="H1522" s="1" t="b">
        <v>0</v>
      </c>
      <c r="I1522" s="1">
        <v>17.0</v>
      </c>
      <c r="J1522" s="7" t="str">
        <f>vlookup(I1522,Cats!$A:$B,2,false)</f>
        <v>B</v>
      </c>
    </row>
    <row r="1523">
      <c r="A1523" s="1">
        <v>138532.0</v>
      </c>
      <c r="B1523" s="1">
        <v>499.0</v>
      </c>
      <c r="C1523" s="1">
        <v>0.0</v>
      </c>
      <c r="D1523" s="1" t="s">
        <v>152</v>
      </c>
      <c r="E1523" s="1">
        <v>32.0</v>
      </c>
      <c r="F1523" s="7" t="str">
        <f>vlookup(E1523,Teams!A:B,2,false)</f>
        <v>NCSSM A</v>
      </c>
      <c r="G1523" s="1" t="b">
        <v>0</v>
      </c>
      <c r="H1523" s="1" t="b">
        <v>0</v>
      </c>
      <c r="I1523" s="1">
        <v>17.0</v>
      </c>
      <c r="J1523" s="7" t="str">
        <f>vlookup(I1523,Cats!$A:$B,2,false)</f>
        <v>B</v>
      </c>
    </row>
    <row r="1524">
      <c r="A1524" s="1">
        <v>138533.0</v>
      </c>
      <c r="B1524" s="1">
        <v>499.0</v>
      </c>
      <c r="C1524" s="1">
        <v>0.0</v>
      </c>
      <c r="D1524" s="1" t="s">
        <v>32</v>
      </c>
      <c r="E1524" s="1">
        <v>25.0</v>
      </c>
      <c r="F1524" s="7" t="str">
        <f>vlookup(E1524,Teams!A:B,2,false)</f>
        <v>Lexington B</v>
      </c>
      <c r="G1524" s="1" t="b">
        <v>1</v>
      </c>
      <c r="H1524" s="1" t="b">
        <v>1</v>
      </c>
      <c r="I1524" s="1">
        <v>18.0</v>
      </c>
      <c r="J1524" s="7" t="str">
        <f>vlookup(I1524,Cats!$A:$B,2,false)</f>
        <v>P</v>
      </c>
    </row>
    <row r="1525">
      <c r="A1525" s="1">
        <v>138534.0</v>
      </c>
      <c r="B1525" s="1">
        <v>499.0</v>
      </c>
      <c r="C1525" s="1">
        <v>14.0</v>
      </c>
      <c r="D1525" s="1" t="s">
        <v>151</v>
      </c>
      <c r="E1525" s="1">
        <v>32.0</v>
      </c>
      <c r="F1525" s="7" t="str">
        <f>vlookup(E1525,Teams!A:B,2,false)</f>
        <v>NCSSM A</v>
      </c>
      <c r="G1525" s="1" t="b">
        <v>0</v>
      </c>
      <c r="H1525" s="1" t="b">
        <v>0</v>
      </c>
      <c r="I1525" s="1">
        <v>18.0</v>
      </c>
      <c r="J1525" s="7" t="str">
        <f>vlookup(I1525,Cats!$A:$B,2,false)</f>
        <v>P</v>
      </c>
    </row>
    <row r="1526">
      <c r="A1526" s="1">
        <v>138535.0</v>
      </c>
      <c r="B1526" s="1">
        <v>499.0</v>
      </c>
      <c r="C1526" s="1">
        <v>0.0</v>
      </c>
      <c r="D1526" s="1" t="s">
        <v>137</v>
      </c>
      <c r="E1526" s="1">
        <v>25.0</v>
      </c>
      <c r="F1526" s="7" t="str">
        <f>vlookup(E1526,Teams!A:B,2,false)</f>
        <v>Lexington B</v>
      </c>
      <c r="G1526" s="1" t="b">
        <v>1</v>
      </c>
      <c r="H1526" s="1" t="b">
        <v>0</v>
      </c>
      <c r="I1526" s="1">
        <v>19.0</v>
      </c>
      <c r="J1526" s="7" t="str">
        <f>vlookup(I1526,Cats!$A:$B,2,false)</f>
        <v>X</v>
      </c>
    </row>
    <row r="1527">
      <c r="A1527" s="1">
        <v>138536.0</v>
      </c>
      <c r="B1527" s="1">
        <v>499.0</v>
      </c>
      <c r="C1527" s="1">
        <v>0.0</v>
      </c>
      <c r="D1527" s="1" t="s">
        <v>152</v>
      </c>
      <c r="E1527" s="1">
        <v>32.0</v>
      </c>
      <c r="F1527" s="7" t="str">
        <f>vlookup(E1527,Teams!A:B,2,false)</f>
        <v>NCSSM A</v>
      </c>
      <c r="G1527" s="1" t="b">
        <v>0</v>
      </c>
      <c r="H1527" s="1" t="b">
        <v>0</v>
      </c>
      <c r="I1527" s="1">
        <v>19.0</v>
      </c>
      <c r="J1527" s="7" t="str">
        <f>vlookup(I1527,Cats!$A:$B,2,false)</f>
        <v>X</v>
      </c>
    </row>
    <row r="1528">
      <c r="A1528" s="1">
        <v>138537.0</v>
      </c>
      <c r="B1528" s="1">
        <v>499.0</v>
      </c>
      <c r="C1528" s="1">
        <v>4.0</v>
      </c>
      <c r="D1528" s="1" t="s">
        <v>138</v>
      </c>
      <c r="E1528" s="1">
        <v>25.0</v>
      </c>
      <c r="F1528" s="7" t="str">
        <f>vlookup(E1528,Teams!A:B,2,false)</f>
        <v>Lexington B</v>
      </c>
      <c r="G1528" s="1" t="b">
        <v>1</v>
      </c>
      <c r="H1528" s="1" t="b">
        <v>0</v>
      </c>
      <c r="I1528" s="1">
        <v>20.0</v>
      </c>
      <c r="J1528" s="7" t="str">
        <f>vlookup(I1528,Cats!$A:$B,2,false)</f>
        <v>M</v>
      </c>
    </row>
    <row r="1529">
      <c r="A1529" s="1">
        <v>138538.0</v>
      </c>
      <c r="B1529" s="1">
        <v>499.0</v>
      </c>
      <c r="C1529" s="1">
        <v>0.0</v>
      </c>
      <c r="D1529" s="1" t="s">
        <v>32</v>
      </c>
      <c r="E1529" s="1">
        <v>32.0</v>
      </c>
      <c r="F1529" s="7" t="str">
        <f>vlookup(E1529,Teams!A:B,2,false)</f>
        <v>NCSSM A</v>
      </c>
      <c r="G1529" s="1" t="b">
        <v>0</v>
      </c>
      <c r="H1529" s="1" t="b">
        <v>1</v>
      </c>
      <c r="I1529" s="1">
        <v>20.0</v>
      </c>
      <c r="J1529" s="7" t="str">
        <f>vlookup(I1529,Cats!$A:$B,2,false)</f>
        <v>M</v>
      </c>
    </row>
    <row r="1530">
      <c r="A1530" s="1">
        <v>138539.0</v>
      </c>
      <c r="B1530" s="1">
        <v>499.0</v>
      </c>
      <c r="C1530" s="1">
        <v>0.0</v>
      </c>
      <c r="D1530" s="1" t="s">
        <v>137</v>
      </c>
      <c r="E1530" s="1">
        <v>25.0</v>
      </c>
      <c r="F1530" s="7" t="str">
        <f>vlookup(E1530,Teams!A:B,2,false)</f>
        <v>Lexington B</v>
      </c>
      <c r="G1530" s="1" t="b">
        <v>1</v>
      </c>
      <c r="H1530" s="1" t="b">
        <v>0</v>
      </c>
      <c r="I1530" s="1">
        <v>21.0</v>
      </c>
      <c r="J1530" s="7" t="str">
        <f>vlookup(I1530,Cats!$A:$B,2,false)</f>
        <v>C</v>
      </c>
    </row>
    <row r="1531">
      <c r="A1531" s="1">
        <v>138540.0</v>
      </c>
      <c r="B1531" s="1">
        <v>499.0</v>
      </c>
      <c r="C1531" s="1">
        <v>14.0</v>
      </c>
      <c r="D1531" s="1" t="s">
        <v>152</v>
      </c>
      <c r="E1531" s="1">
        <v>32.0</v>
      </c>
      <c r="F1531" s="7" t="str">
        <f>vlookup(E1531,Teams!A:B,2,false)</f>
        <v>NCSSM A</v>
      </c>
      <c r="G1531" s="1" t="b">
        <v>0</v>
      </c>
      <c r="H1531" s="1" t="b">
        <v>0</v>
      </c>
      <c r="I1531" s="1">
        <v>21.0</v>
      </c>
      <c r="J1531" s="7" t="str">
        <f>vlookup(I1531,Cats!$A:$B,2,false)</f>
        <v>C</v>
      </c>
    </row>
    <row r="1532">
      <c r="A1532" s="1">
        <v>138541.0</v>
      </c>
      <c r="B1532" s="1">
        <v>499.0</v>
      </c>
      <c r="C1532" s="1">
        <v>0.0</v>
      </c>
      <c r="D1532" s="1" t="s">
        <v>137</v>
      </c>
      <c r="E1532" s="1">
        <v>25.0</v>
      </c>
      <c r="F1532" s="7" t="str">
        <f>vlookup(E1532,Teams!A:B,2,false)</f>
        <v>Lexington B</v>
      </c>
      <c r="G1532" s="1" t="b">
        <v>1</v>
      </c>
      <c r="H1532" s="1" t="b">
        <v>0</v>
      </c>
      <c r="I1532" s="1">
        <v>22.0</v>
      </c>
      <c r="J1532" s="7" t="str">
        <f>vlookup(I1532,Cats!$A:$B,2,false)</f>
        <v>E</v>
      </c>
    </row>
    <row r="1533">
      <c r="A1533" s="1">
        <v>138542.0</v>
      </c>
      <c r="B1533" s="1">
        <v>499.0</v>
      </c>
      <c r="C1533" s="1">
        <v>0.0</v>
      </c>
      <c r="D1533" s="1" t="s">
        <v>154</v>
      </c>
      <c r="E1533" s="1">
        <v>32.0</v>
      </c>
      <c r="F1533" s="7" t="str">
        <f>vlookup(E1533,Teams!A:B,2,false)</f>
        <v>NCSSM A</v>
      </c>
      <c r="G1533" s="1" t="b">
        <v>0</v>
      </c>
      <c r="H1533" s="1" t="b">
        <v>0</v>
      </c>
      <c r="I1533" s="1">
        <v>22.0</v>
      </c>
      <c r="J1533" s="7" t="str">
        <f>vlookup(I1533,Cats!$A:$B,2,false)</f>
        <v>E</v>
      </c>
    </row>
    <row r="1534">
      <c r="A1534" s="1">
        <v>138543.0</v>
      </c>
      <c r="B1534" s="1">
        <v>499.0</v>
      </c>
      <c r="C1534" s="1">
        <v>4.0</v>
      </c>
      <c r="D1534" s="1" t="s">
        <v>137</v>
      </c>
      <c r="E1534" s="1">
        <v>25.0</v>
      </c>
      <c r="F1534" s="7" t="str">
        <f>vlookup(E1534,Teams!A:B,2,false)</f>
        <v>Lexington B</v>
      </c>
      <c r="G1534" s="1" t="b">
        <v>1</v>
      </c>
      <c r="H1534" s="1" t="b">
        <v>0</v>
      </c>
      <c r="I1534" s="1">
        <v>23.0</v>
      </c>
      <c r="J1534" s="7" t="str">
        <f>vlookup(I1534,Cats!$A:$B,2,false)</f>
        <v>B</v>
      </c>
    </row>
    <row r="1535">
      <c r="A1535" s="1">
        <v>138544.0</v>
      </c>
      <c r="B1535" s="1">
        <v>499.0</v>
      </c>
      <c r="C1535" s="1">
        <v>0.0</v>
      </c>
      <c r="D1535" s="1" t="s">
        <v>32</v>
      </c>
      <c r="E1535" s="1">
        <v>32.0</v>
      </c>
      <c r="F1535" s="7" t="str">
        <f>vlookup(E1535,Teams!A:B,2,false)</f>
        <v>NCSSM A</v>
      </c>
      <c r="G1535" s="1" t="b">
        <v>0</v>
      </c>
      <c r="H1535" s="1" t="b">
        <v>1</v>
      </c>
      <c r="I1535" s="1">
        <v>23.0</v>
      </c>
      <c r="J1535" s="7" t="str">
        <f>vlookup(I1535,Cats!$A:$B,2,false)</f>
        <v>B</v>
      </c>
    </row>
    <row r="1536">
      <c r="A1536" s="1">
        <v>138545.0</v>
      </c>
      <c r="B1536" s="1">
        <v>499.0</v>
      </c>
      <c r="C1536" s="1">
        <v>14.0</v>
      </c>
      <c r="D1536" s="1" t="s">
        <v>140</v>
      </c>
      <c r="E1536" s="1">
        <v>25.0</v>
      </c>
      <c r="F1536" s="7" t="str">
        <f>vlookup(E1536,Teams!A:B,2,false)</f>
        <v>Lexington B</v>
      </c>
      <c r="G1536" s="1" t="b">
        <v>1</v>
      </c>
      <c r="H1536" s="1" t="b">
        <v>0</v>
      </c>
      <c r="I1536" s="1">
        <v>24.0</v>
      </c>
      <c r="J1536" s="7" t="str">
        <f>vlookup(I1536,Cats!$A:$B,2,false)</f>
        <v>P</v>
      </c>
    </row>
    <row r="1537">
      <c r="A1537" s="1">
        <v>138546.0</v>
      </c>
      <c r="B1537" s="1">
        <v>499.0</v>
      </c>
      <c r="C1537" s="1">
        <v>0.0</v>
      </c>
      <c r="D1537" s="1" t="s">
        <v>32</v>
      </c>
      <c r="E1537" s="1">
        <v>32.0</v>
      </c>
      <c r="F1537" s="7" t="str">
        <f>vlookup(E1537,Teams!A:B,2,false)</f>
        <v>NCSSM A</v>
      </c>
      <c r="G1537" s="1" t="b">
        <v>0</v>
      </c>
      <c r="H1537" s="1" t="b">
        <v>1</v>
      </c>
      <c r="I1537" s="1">
        <v>24.0</v>
      </c>
      <c r="J1537" s="7" t="str">
        <f>vlookup(I1537,Cats!$A:$B,2,false)</f>
        <v>P</v>
      </c>
    </row>
    <row r="1538">
      <c r="A1538" s="1">
        <v>138547.0</v>
      </c>
      <c r="B1538" s="1">
        <v>500.0</v>
      </c>
      <c r="C1538" s="1">
        <v>4.0</v>
      </c>
      <c r="D1538" s="1" t="s">
        <v>124</v>
      </c>
      <c r="E1538" s="1">
        <v>8.0</v>
      </c>
      <c r="F1538" s="7" t="str">
        <f>vlookup(E1538,Teams!A:B,2,false)</f>
        <v>Canyon Crest</v>
      </c>
      <c r="G1538" s="1" t="b">
        <v>1</v>
      </c>
      <c r="H1538" s="1" t="b">
        <v>0</v>
      </c>
      <c r="I1538" s="1">
        <v>1.0</v>
      </c>
      <c r="J1538" s="7" t="str">
        <f>vlookup(I1538,Cats!$A:$B,2,false)</f>
        <v>X</v>
      </c>
    </row>
    <row r="1539">
      <c r="A1539" s="1">
        <v>138548.0</v>
      </c>
      <c r="B1539" s="1">
        <v>500.0</v>
      </c>
      <c r="C1539" s="1">
        <v>0.0</v>
      </c>
      <c r="D1539" s="1" t="s">
        <v>200</v>
      </c>
      <c r="E1539" s="1">
        <v>47.0</v>
      </c>
      <c r="F1539" s="7" t="str">
        <f>vlookup(E1539,Teams!A:B,2,false)</f>
        <v>Westminster</v>
      </c>
      <c r="G1539" s="1" t="b">
        <v>0</v>
      </c>
      <c r="H1539" s="1" t="b">
        <v>0</v>
      </c>
      <c r="I1539" s="1">
        <v>1.0</v>
      </c>
      <c r="J1539" s="7" t="str">
        <f>vlookup(I1539,Cats!$A:$B,2,false)</f>
        <v>X</v>
      </c>
    </row>
    <row r="1540">
      <c r="A1540" s="1">
        <v>138549.0</v>
      </c>
      <c r="B1540" s="1">
        <v>500.0</v>
      </c>
      <c r="C1540" s="1">
        <v>0.0</v>
      </c>
      <c r="D1540" s="1" t="s">
        <v>121</v>
      </c>
      <c r="E1540" s="1">
        <v>8.0</v>
      </c>
      <c r="F1540" s="7" t="str">
        <f>vlookup(E1540,Teams!A:B,2,false)</f>
        <v>Canyon Crest</v>
      </c>
      <c r="G1540" s="1" t="b">
        <v>1</v>
      </c>
      <c r="H1540" s="1" t="b">
        <v>0</v>
      </c>
      <c r="I1540" s="1">
        <v>2.0</v>
      </c>
      <c r="J1540" s="7" t="str">
        <f>vlookup(I1540,Cats!$A:$B,2,false)</f>
        <v>M</v>
      </c>
    </row>
    <row r="1541">
      <c r="A1541" s="1">
        <v>138550.0</v>
      </c>
      <c r="B1541" s="1">
        <v>500.0</v>
      </c>
      <c r="C1541" s="1">
        <v>0.0</v>
      </c>
      <c r="D1541" s="1" t="s">
        <v>128</v>
      </c>
      <c r="E1541" s="1">
        <v>47.0</v>
      </c>
      <c r="F1541" s="7" t="str">
        <f>vlookup(E1541,Teams!A:B,2,false)</f>
        <v>Westminster</v>
      </c>
      <c r="G1541" s="1" t="b">
        <v>0</v>
      </c>
      <c r="H1541" s="1" t="b">
        <v>0</v>
      </c>
      <c r="I1541" s="1">
        <v>2.0</v>
      </c>
      <c r="J1541" s="7" t="str">
        <f>vlookup(I1541,Cats!$A:$B,2,false)</f>
        <v>M</v>
      </c>
    </row>
    <row r="1542">
      <c r="A1542" s="1">
        <v>138551.0</v>
      </c>
      <c r="B1542" s="1">
        <v>500.0</v>
      </c>
      <c r="C1542" s="1">
        <v>0.0</v>
      </c>
      <c r="D1542" s="1" t="s">
        <v>32</v>
      </c>
      <c r="E1542" s="1">
        <v>8.0</v>
      </c>
      <c r="F1542" s="7" t="str">
        <f>vlookup(E1542,Teams!A:B,2,false)</f>
        <v>Canyon Crest</v>
      </c>
      <c r="G1542" s="1" t="b">
        <v>1</v>
      </c>
      <c r="H1542" s="1" t="b">
        <v>1</v>
      </c>
      <c r="I1542" s="1">
        <v>3.0</v>
      </c>
      <c r="J1542" s="7" t="str">
        <f>vlookup(I1542,Cats!$A:$B,2,false)</f>
        <v>C</v>
      </c>
    </row>
    <row r="1543">
      <c r="A1543" s="1">
        <v>138552.0</v>
      </c>
      <c r="B1543" s="1">
        <v>500.0</v>
      </c>
      <c r="C1543" s="1">
        <v>4.0</v>
      </c>
      <c r="D1543" s="1" t="s">
        <v>200</v>
      </c>
      <c r="E1543" s="1">
        <v>47.0</v>
      </c>
      <c r="F1543" s="7" t="str">
        <f>vlookup(E1543,Teams!A:B,2,false)</f>
        <v>Westminster</v>
      </c>
      <c r="G1543" s="1" t="b">
        <v>0</v>
      </c>
      <c r="H1543" s="1" t="b">
        <v>0</v>
      </c>
      <c r="I1543" s="1">
        <v>3.0</v>
      </c>
      <c r="J1543" s="7" t="str">
        <f>vlookup(I1543,Cats!$A:$B,2,false)</f>
        <v>C</v>
      </c>
    </row>
    <row r="1544">
      <c r="A1544" s="1">
        <v>138553.0</v>
      </c>
      <c r="B1544" s="1">
        <v>500.0</v>
      </c>
      <c r="C1544" s="1">
        <v>0.0</v>
      </c>
      <c r="D1544" s="1" t="s">
        <v>32</v>
      </c>
      <c r="E1544" s="1">
        <v>8.0</v>
      </c>
      <c r="F1544" s="7" t="str">
        <f>vlookup(E1544,Teams!A:B,2,false)</f>
        <v>Canyon Crest</v>
      </c>
      <c r="G1544" s="1" t="b">
        <v>1</v>
      </c>
      <c r="H1544" s="1" t="b">
        <v>1</v>
      </c>
      <c r="I1544" s="1">
        <v>4.0</v>
      </c>
      <c r="J1544" s="7" t="str">
        <f>vlookup(I1544,Cats!$A:$B,2,false)</f>
        <v>E</v>
      </c>
    </row>
    <row r="1545">
      <c r="A1545" s="1">
        <v>138554.0</v>
      </c>
      <c r="B1545" s="1">
        <v>500.0</v>
      </c>
      <c r="C1545" s="1">
        <v>14.0</v>
      </c>
      <c r="D1545" s="1" t="s">
        <v>125</v>
      </c>
      <c r="E1545" s="1">
        <v>47.0</v>
      </c>
      <c r="F1545" s="7" t="str">
        <f>vlookup(E1545,Teams!A:B,2,false)</f>
        <v>Westminster</v>
      </c>
      <c r="G1545" s="1" t="b">
        <v>0</v>
      </c>
      <c r="H1545" s="1" t="b">
        <v>0</v>
      </c>
      <c r="I1545" s="1">
        <v>4.0</v>
      </c>
      <c r="J1545" s="7" t="str">
        <f>vlookup(I1545,Cats!$A:$B,2,false)</f>
        <v>E</v>
      </c>
    </row>
    <row r="1546">
      <c r="A1546" s="1">
        <v>138555.0</v>
      </c>
      <c r="B1546" s="1">
        <v>500.0</v>
      </c>
      <c r="C1546" s="1">
        <v>0.0</v>
      </c>
      <c r="D1546" s="1" t="s">
        <v>32</v>
      </c>
      <c r="E1546" s="1">
        <v>8.0</v>
      </c>
      <c r="F1546" s="7" t="str">
        <f>vlookup(E1546,Teams!A:B,2,false)</f>
        <v>Canyon Crest</v>
      </c>
      <c r="G1546" s="1" t="b">
        <v>1</v>
      </c>
      <c r="H1546" s="1" t="b">
        <v>1</v>
      </c>
      <c r="I1546" s="1">
        <v>5.0</v>
      </c>
      <c r="J1546" s="7" t="str">
        <f>vlookup(I1546,Cats!$A:$B,2,false)</f>
        <v>B</v>
      </c>
    </row>
    <row r="1547">
      <c r="A1547" s="1">
        <v>138556.0</v>
      </c>
      <c r="B1547" s="1">
        <v>500.0</v>
      </c>
      <c r="C1547" s="1">
        <v>4.0</v>
      </c>
      <c r="D1547" s="1" t="s">
        <v>125</v>
      </c>
      <c r="E1547" s="1">
        <v>47.0</v>
      </c>
      <c r="F1547" s="7" t="str">
        <f>vlookup(E1547,Teams!A:B,2,false)</f>
        <v>Westminster</v>
      </c>
      <c r="G1547" s="1" t="b">
        <v>0</v>
      </c>
      <c r="H1547" s="1" t="b">
        <v>0</v>
      </c>
      <c r="I1547" s="1">
        <v>5.0</v>
      </c>
      <c r="J1547" s="7" t="str">
        <f>vlookup(I1547,Cats!$A:$B,2,false)</f>
        <v>B</v>
      </c>
    </row>
    <row r="1548">
      <c r="A1548" s="1">
        <v>138557.0</v>
      </c>
      <c r="B1548" s="1">
        <v>500.0</v>
      </c>
      <c r="C1548" s="1">
        <v>14.0</v>
      </c>
      <c r="D1548" s="1" t="s">
        <v>123</v>
      </c>
      <c r="E1548" s="1">
        <v>8.0</v>
      </c>
      <c r="F1548" s="7" t="str">
        <f>vlookup(E1548,Teams!A:B,2,false)</f>
        <v>Canyon Crest</v>
      </c>
      <c r="G1548" s="1" t="b">
        <v>1</v>
      </c>
      <c r="H1548" s="1" t="b">
        <v>0</v>
      </c>
      <c r="I1548" s="1">
        <v>6.0</v>
      </c>
      <c r="J1548" s="7" t="str">
        <f>vlookup(I1548,Cats!$A:$B,2,false)</f>
        <v>P</v>
      </c>
    </row>
    <row r="1549">
      <c r="A1549" s="1">
        <v>138558.0</v>
      </c>
      <c r="B1549" s="1">
        <v>500.0</v>
      </c>
      <c r="C1549" s="1">
        <v>-4.0</v>
      </c>
      <c r="D1549" s="1" t="s">
        <v>128</v>
      </c>
      <c r="E1549" s="1">
        <v>47.0</v>
      </c>
      <c r="F1549" s="7" t="str">
        <f>vlookup(E1549,Teams!A:B,2,false)</f>
        <v>Westminster</v>
      </c>
      <c r="G1549" s="1" t="b">
        <v>0</v>
      </c>
      <c r="H1549" s="1" t="b">
        <v>0</v>
      </c>
      <c r="I1549" s="1">
        <v>6.0</v>
      </c>
      <c r="J1549" s="7" t="str">
        <f>vlookup(I1549,Cats!$A:$B,2,false)</f>
        <v>P</v>
      </c>
    </row>
    <row r="1550">
      <c r="A1550" s="1">
        <v>138559.0</v>
      </c>
      <c r="B1550" s="1">
        <v>500.0</v>
      </c>
      <c r="C1550" s="1">
        <v>0.0</v>
      </c>
      <c r="D1550" s="1" t="s">
        <v>32</v>
      </c>
      <c r="E1550" s="1">
        <v>8.0</v>
      </c>
      <c r="F1550" s="7" t="str">
        <f>vlookup(E1550,Teams!A:B,2,false)</f>
        <v>Canyon Crest</v>
      </c>
      <c r="G1550" s="1" t="b">
        <v>1</v>
      </c>
      <c r="H1550" s="1" t="b">
        <v>1</v>
      </c>
      <c r="I1550" s="1">
        <v>7.0</v>
      </c>
      <c r="J1550" s="7" t="str">
        <f>vlookup(I1550,Cats!$A:$B,2,false)</f>
        <v>X</v>
      </c>
    </row>
    <row r="1551">
      <c r="A1551" s="1">
        <v>138560.0</v>
      </c>
      <c r="B1551" s="1">
        <v>500.0</v>
      </c>
      <c r="C1551" s="1">
        <v>14.0</v>
      </c>
      <c r="D1551" s="1" t="s">
        <v>125</v>
      </c>
      <c r="E1551" s="1">
        <v>47.0</v>
      </c>
      <c r="F1551" s="7" t="str">
        <f>vlookup(E1551,Teams!A:B,2,false)</f>
        <v>Westminster</v>
      </c>
      <c r="G1551" s="1" t="b">
        <v>0</v>
      </c>
      <c r="H1551" s="1" t="b">
        <v>0</v>
      </c>
      <c r="I1551" s="1">
        <v>7.0</v>
      </c>
      <c r="J1551" s="7" t="str">
        <f>vlookup(I1551,Cats!$A:$B,2,false)</f>
        <v>X</v>
      </c>
    </row>
    <row r="1552">
      <c r="A1552" s="1">
        <v>138561.0</v>
      </c>
      <c r="B1552" s="1">
        <v>500.0</v>
      </c>
      <c r="C1552" s="1">
        <v>14.0</v>
      </c>
      <c r="D1552" s="1" t="s">
        <v>124</v>
      </c>
      <c r="E1552" s="1">
        <v>8.0</v>
      </c>
      <c r="F1552" s="7" t="str">
        <f>vlookup(E1552,Teams!A:B,2,false)</f>
        <v>Canyon Crest</v>
      </c>
      <c r="G1552" s="1" t="b">
        <v>1</v>
      </c>
      <c r="H1552" s="1" t="b">
        <v>0</v>
      </c>
      <c r="I1552" s="1">
        <v>8.0</v>
      </c>
      <c r="J1552" s="7" t="str">
        <f>vlookup(I1552,Cats!$A:$B,2,false)</f>
        <v>M</v>
      </c>
    </row>
    <row r="1553">
      <c r="A1553" s="1">
        <v>138562.0</v>
      </c>
      <c r="B1553" s="1">
        <v>500.0</v>
      </c>
      <c r="C1553" s="1">
        <v>0.0</v>
      </c>
      <c r="D1553" s="1" t="s">
        <v>200</v>
      </c>
      <c r="E1553" s="1">
        <v>47.0</v>
      </c>
      <c r="F1553" s="7" t="str">
        <f>vlookup(E1553,Teams!A:B,2,false)</f>
        <v>Westminster</v>
      </c>
      <c r="G1553" s="1" t="b">
        <v>0</v>
      </c>
      <c r="H1553" s="1" t="b">
        <v>0</v>
      </c>
      <c r="I1553" s="1">
        <v>8.0</v>
      </c>
      <c r="J1553" s="7" t="str">
        <f>vlookup(I1553,Cats!$A:$B,2,false)</f>
        <v>M</v>
      </c>
    </row>
    <row r="1554">
      <c r="A1554" s="1">
        <v>138563.0</v>
      </c>
      <c r="B1554" s="1">
        <v>500.0</v>
      </c>
      <c r="C1554" s="1">
        <v>0.0</v>
      </c>
      <c r="D1554" s="1" t="s">
        <v>32</v>
      </c>
      <c r="E1554" s="1">
        <v>8.0</v>
      </c>
      <c r="F1554" s="7" t="str">
        <f>vlookup(E1554,Teams!A:B,2,false)</f>
        <v>Canyon Crest</v>
      </c>
      <c r="G1554" s="1" t="b">
        <v>1</v>
      </c>
      <c r="H1554" s="1" t="b">
        <v>1</v>
      </c>
      <c r="I1554" s="1">
        <v>9.0</v>
      </c>
      <c r="J1554" s="7" t="str">
        <f>vlookup(I1554,Cats!$A:$B,2,false)</f>
        <v>C</v>
      </c>
    </row>
    <row r="1555">
      <c r="A1555" s="1">
        <v>138564.0</v>
      </c>
      <c r="B1555" s="1">
        <v>500.0</v>
      </c>
      <c r="C1555" s="1">
        <v>4.0</v>
      </c>
      <c r="D1555" s="1" t="s">
        <v>200</v>
      </c>
      <c r="E1555" s="1">
        <v>47.0</v>
      </c>
      <c r="F1555" s="7" t="str">
        <f>vlookup(E1555,Teams!A:B,2,false)</f>
        <v>Westminster</v>
      </c>
      <c r="G1555" s="1" t="b">
        <v>0</v>
      </c>
      <c r="H1555" s="1" t="b">
        <v>0</v>
      </c>
      <c r="I1555" s="1">
        <v>9.0</v>
      </c>
      <c r="J1555" s="7" t="str">
        <f>vlookup(I1555,Cats!$A:$B,2,false)</f>
        <v>C</v>
      </c>
    </row>
    <row r="1556">
      <c r="A1556" s="1">
        <v>138565.0</v>
      </c>
      <c r="B1556" s="1">
        <v>500.0</v>
      </c>
      <c r="C1556" s="1">
        <v>0.0</v>
      </c>
      <c r="D1556" s="1" t="s">
        <v>32</v>
      </c>
      <c r="E1556" s="1">
        <v>8.0</v>
      </c>
      <c r="F1556" s="7" t="str">
        <f>vlookup(E1556,Teams!A:B,2,false)</f>
        <v>Canyon Crest</v>
      </c>
      <c r="G1556" s="1" t="b">
        <v>1</v>
      </c>
      <c r="H1556" s="1" t="b">
        <v>1</v>
      </c>
      <c r="I1556" s="1">
        <v>10.0</v>
      </c>
      <c r="J1556" s="7" t="str">
        <f>vlookup(I1556,Cats!$A:$B,2,false)</f>
        <v>E</v>
      </c>
    </row>
    <row r="1557">
      <c r="A1557" s="1">
        <v>138566.0</v>
      </c>
      <c r="B1557" s="1">
        <v>500.0</v>
      </c>
      <c r="C1557" s="1">
        <v>14.0</v>
      </c>
      <c r="D1557" s="1" t="s">
        <v>125</v>
      </c>
      <c r="E1557" s="1">
        <v>47.0</v>
      </c>
      <c r="F1557" s="7" t="str">
        <f>vlookup(E1557,Teams!A:B,2,false)</f>
        <v>Westminster</v>
      </c>
      <c r="G1557" s="1" t="b">
        <v>0</v>
      </c>
      <c r="H1557" s="1" t="b">
        <v>0</v>
      </c>
      <c r="I1557" s="1">
        <v>10.0</v>
      </c>
      <c r="J1557" s="7" t="str">
        <f>vlookup(I1557,Cats!$A:$B,2,false)</f>
        <v>E</v>
      </c>
    </row>
    <row r="1558">
      <c r="A1558" s="1">
        <v>138567.0</v>
      </c>
      <c r="B1558" s="1">
        <v>500.0</v>
      </c>
      <c r="C1558" s="1">
        <v>4.0</v>
      </c>
      <c r="D1558" s="1" t="s">
        <v>123</v>
      </c>
      <c r="E1558" s="1">
        <v>8.0</v>
      </c>
      <c r="F1558" s="7" t="str">
        <f>vlookup(E1558,Teams!A:B,2,false)</f>
        <v>Canyon Crest</v>
      </c>
      <c r="G1558" s="1" t="b">
        <v>1</v>
      </c>
      <c r="H1558" s="1" t="b">
        <v>0</v>
      </c>
      <c r="I1558" s="1">
        <v>11.0</v>
      </c>
      <c r="J1558" s="7" t="str">
        <f>vlookup(I1558,Cats!$A:$B,2,false)</f>
        <v>B</v>
      </c>
    </row>
    <row r="1559">
      <c r="A1559" s="1">
        <v>138568.0</v>
      </c>
      <c r="B1559" s="1">
        <v>500.0</v>
      </c>
      <c r="C1559" s="1">
        <v>0.0</v>
      </c>
      <c r="D1559" s="1" t="s">
        <v>125</v>
      </c>
      <c r="E1559" s="1">
        <v>47.0</v>
      </c>
      <c r="F1559" s="7" t="str">
        <f>vlookup(E1559,Teams!A:B,2,false)</f>
        <v>Westminster</v>
      </c>
      <c r="G1559" s="1" t="b">
        <v>0</v>
      </c>
      <c r="H1559" s="1" t="b">
        <v>0</v>
      </c>
      <c r="I1559" s="1">
        <v>11.0</v>
      </c>
      <c r="J1559" s="7" t="str">
        <f>vlookup(I1559,Cats!$A:$B,2,false)</f>
        <v>B</v>
      </c>
    </row>
    <row r="1560">
      <c r="A1560" s="1">
        <v>138569.0</v>
      </c>
      <c r="B1560" s="1">
        <v>500.0</v>
      </c>
      <c r="C1560" s="1">
        <v>0.0</v>
      </c>
      <c r="D1560" s="1" t="s">
        <v>32</v>
      </c>
      <c r="E1560" s="1">
        <v>8.0</v>
      </c>
      <c r="F1560" s="7" t="str">
        <f>vlookup(E1560,Teams!A:B,2,false)</f>
        <v>Canyon Crest</v>
      </c>
      <c r="G1560" s="1" t="b">
        <v>1</v>
      </c>
      <c r="H1560" s="1" t="b">
        <v>1</v>
      </c>
      <c r="I1560" s="1">
        <v>12.0</v>
      </c>
      <c r="J1560" s="7" t="str">
        <f>vlookup(I1560,Cats!$A:$B,2,false)</f>
        <v>P</v>
      </c>
    </row>
    <row r="1561">
      <c r="A1561" s="1">
        <v>138570.0</v>
      </c>
      <c r="B1561" s="1">
        <v>500.0</v>
      </c>
      <c r="C1561" s="1">
        <v>14.0</v>
      </c>
      <c r="D1561" s="1" t="s">
        <v>128</v>
      </c>
      <c r="E1561" s="1">
        <v>47.0</v>
      </c>
      <c r="F1561" s="7" t="str">
        <f>vlookup(E1561,Teams!A:B,2,false)</f>
        <v>Westminster</v>
      </c>
      <c r="G1561" s="1" t="b">
        <v>0</v>
      </c>
      <c r="H1561" s="1" t="b">
        <v>0</v>
      </c>
      <c r="I1561" s="1">
        <v>12.0</v>
      </c>
      <c r="J1561" s="7" t="str">
        <f>vlookup(I1561,Cats!$A:$B,2,false)</f>
        <v>P</v>
      </c>
    </row>
    <row r="1562">
      <c r="A1562" s="1">
        <v>138571.0</v>
      </c>
      <c r="B1562" s="1">
        <v>500.0</v>
      </c>
      <c r="C1562" s="1">
        <v>0.0</v>
      </c>
      <c r="D1562" s="1" t="s">
        <v>32</v>
      </c>
      <c r="E1562" s="1">
        <v>8.0</v>
      </c>
      <c r="F1562" s="7" t="str">
        <f>vlookup(E1562,Teams!A:B,2,false)</f>
        <v>Canyon Crest</v>
      </c>
      <c r="G1562" s="1" t="b">
        <v>1</v>
      </c>
      <c r="H1562" s="1" t="b">
        <v>1</v>
      </c>
      <c r="I1562" s="1">
        <v>13.0</v>
      </c>
      <c r="J1562" s="7" t="str">
        <f>vlookup(I1562,Cats!$A:$B,2,false)</f>
        <v>X</v>
      </c>
    </row>
    <row r="1563">
      <c r="A1563" s="1">
        <v>138572.0</v>
      </c>
      <c r="B1563" s="1">
        <v>500.0</v>
      </c>
      <c r="C1563" s="1">
        <v>14.0</v>
      </c>
      <c r="D1563" s="1" t="s">
        <v>125</v>
      </c>
      <c r="E1563" s="1">
        <v>47.0</v>
      </c>
      <c r="F1563" s="7" t="str">
        <f>vlookup(E1563,Teams!A:B,2,false)</f>
        <v>Westminster</v>
      </c>
      <c r="G1563" s="1" t="b">
        <v>0</v>
      </c>
      <c r="H1563" s="1" t="b">
        <v>0</v>
      </c>
      <c r="I1563" s="1">
        <v>13.0</v>
      </c>
      <c r="J1563" s="7" t="str">
        <f>vlookup(I1563,Cats!$A:$B,2,false)</f>
        <v>X</v>
      </c>
    </row>
    <row r="1564">
      <c r="A1564" s="1">
        <v>138573.0</v>
      </c>
      <c r="B1564" s="1">
        <v>500.0</v>
      </c>
      <c r="C1564" s="1">
        <v>-4.0</v>
      </c>
      <c r="D1564" s="1" t="s">
        <v>121</v>
      </c>
      <c r="E1564" s="1">
        <v>8.0</v>
      </c>
      <c r="F1564" s="7" t="str">
        <f>vlookup(E1564,Teams!A:B,2,false)</f>
        <v>Canyon Crest</v>
      </c>
      <c r="G1564" s="1" t="b">
        <v>1</v>
      </c>
      <c r="H1564" s="1" t="b">
        <v>0</v>
      </c>
      <c r="I1564" s="1">
        <v>14.0</v>
      </c>
      <c r="J1564" s="7" t="str">
        <f>vlookup(I1564,Cats!$A:$B,2,false)</f>
        <v>M</v>
      </c>
    </row>
    <row r="1565">
      <c r="A1565" s="1">
        <v>138574.0</v>
      </c>
      <c r="B1565" s="1">
        <v>500.0</v>
      </c>
      <c r="C1565" s="1">
        <v>14.0</v>
      </c>
      <c r="D1565" s="1" t="s">
        <v>128</v>
      </c>
      <c r="E1565" s="1">
        <v>47.0</v>
      </c>
      <c r="F1565" s="7" t="str">
        <f>vlookup(E1565,Teams!A:B,2,false)</f>
        <v>Westminster</v>
      </c>
      <c r="G1565" s="1" t="b">
        <v>0</v>
      </c>
      <c r="H1565" s="1" t="b">
        <v>0</v>
      </c>
      <c r="I1565" s="1">
        <v>14.0</v>
      </c>
      <c r="J1565" s="7" t="str">
        <f>vlookup(I1565,Cats!$A:$B,2,false)</f>
        <v>M</v>
      </c>
    </row>
    <row r="1566">
      <c r="A1566" s="1">
        <v>138575.0</v>
      </c>
      <c r="B1566" s="1">
        <v>500.0</v>
      </c>
      <c r="C1566" s="1">
        <v>0.0</v>
      </c>
      <c r="D1566" s="1" t="s">
        <v>123</v>
      </c>
      <c r="E1566" s="1">
        <v>8.0</v>
      </c>
      <c r="F1566" s="7" t="str">
        <f>vlookup(E1566,Teams!A:B,2,false)</f>
        <v>Canyon Crest</v>
      </c>
      <c r="G1566" s="1" t="b">
        <v>1</v>
      </c>
      <c r="H1566" s="1" t="b">
        <v>0</v>
      </c>
      <c r="I1566" s="1">
        <v>15.0</v>
      </c>
      <c r="J1566" s="7" t="str">
        <f>vlookup(I1566,Cats!$A:$B,2,false)</f>
        <v>C</v>
      </c>
    </row>
    <row r="1567">
      <c r="A1567" s="1">
        <v>138576.0</v>
      </c>
      <c r="B1567" s="1">
        <v>500.0</v>
      </c>
      <c r="C1567" s="1">
        <v>-4.0</v>
      </c>
      <c r="D1567" s="1" t="s">
        <v>200</v>
      </c>
      <c r="E1567" s="1">
        <v>47.0</v>
      </c>
      <c r="F1567" s="7" t="str">
        <f>vlookup(E1567,Teams!A:B,2,false)</f>
        <v>Westminster</v>
      </c>
      <c r="G1567" s="1" t="b">
        <v>0</v>
      </c>
      <c r="H1567" s="1" t="b">
        <v>0</v>
      </c>
      <c r="I1567" s="1">
        <v>15.0</v>
      </c>
      <c r="J1567" s="7" t="str">
        <f>vlookup(I1567,Cats!$A:$B,2,false)</f>
        <v>C</v>
      </c>
    </row>
    <row r="1568">
      <c r="A1568" s="1">
        <v>138577.0</v>
      </c>
      <c r="B1568" s="1">
        <v>500.0</v>
      </c>
      <c r="C1568" s="1">
        <v>14.0</v>
      </c>
      <c r="D1568" s="1" t="s">
        <v>123</v>
      </c>
      <c r="E1568" s="1">
        <v>8.0</v>
      </c>
      <c r="F1568" s="7" t="str">
        <f>vlookup(E1568,Teams!A:B,2,false)</f>
        <v>Canyon Crest</v>
      </c>
      <c r="G1568" s="1" t="b">
        <v>1</v>
      </c>
      <c r="H1568" s="1" t="b">
        <v>0</v>
      </c>
      <c r="I1568" s="1">
        <v>16.0</v>
      </c>
      <c r="J1568" s="7" t="str">
        <f>vlookup(I1568,Cats!$A:$B,2,false)</f>
        <v>E</v>
      </c>
    </row>
    <row r="1569">
      <c r="A1569" s="1">
        <v>138578.0</v>
      </c>
      <c r="B1569" s="1">
        <v>500.0</v>
      </c>
      <c r="C1569" s="1">
        <v>0.0</v>
      </c>
      <c r="D1569" s="1" t="s">
        <v>125</v>
      </c>
      <c r="E1569" s="1">
        <v>47.0</v>
      </c>
      <c r="F1569" s="7" t="str">
        <f>vlookup(E1569,Teams!A:B,2,false)</f>
        <v>Westminster</v>
      </c>
      <c r="G1569" s="1" t="b">
        <v>0</v>
      </c>
      <c r="H1569" s="1" t="b">
        <v>0</v>
      </c>
      <c r="I1569" s="1">
        <v>16.0</v>
      </c>
      <c r="J1569" s="7" t="str">
        <f>vlookup(I1569,Cats!$A:$B,2,false)</f>
        <v>E</v>
      </c>
    </row>
    <row r="1570">
      <c r="A1570" s="1">
        <v>138579.0</v>
      </c>
      <c r="B1570" s="1">
        <v>500.0</v>
      </c>
      <c r="C1570" s="1">
        <v>14.0</v>
      </c>
      <c r="D1570" s="1" t="s">
        <v>123</v>
      </c>
      <c r="E1570" s="1">
        <v>8.0</v>
      </c>
      <c r="F1570" s="7" t="str">
        <f>vlookup(E1570,Teams!A:B,2,false)</f>
        <v>Canyon Crest</v>
      </c>
      <c r="G1570" s="1" t="b">
        <v>1</v>
      </c>
      <c r="H1570" s="1" t="b">
        <v>0</v>
      </c>
      <c r="I1570" s="1">
        <v>17.0</v>
      </c>
      <c r="J1570" s="7" t="str">
        <f>vlookup(I1570,Cats!$A:$B,2,false)</f>
        <v>B</v>
      </c>
    </row>
    <row r="1571">
      <c r="A1571" s="1">
        <v>138580.0</v>
      </c>
      <c r="B1571" s="1">
        <v>500.0</v>
      </c>
      <c r="C1571" s="1">
        <v>-4.0</v>
      </c>
      <c r="D1571" s="1" t="s">
        <v>125</v>
      </c>
      <c r="E1571" s="1">
        <v>47.0</v>
      </c>
      <c r="F1571" s="7" t="str">
        <f>vlookup(E1571,Teams!A:B,2,false)</f>
        <v>Westminster</v>
      </c>
      <c r="G1571" s="1" t="b">
        <v>0</v>
      </c>
      <c r="H1571" s="1" t="b">
        <v>0</v>
      </c>
      <c r="I1571" s="1">
        <v>17.0</v>
      </c>
      <c r="J1571" s="7" t="str">
        <f>vlookup(I1571,Cats!$A:$B,2,false)</f>
        <v>B</v>
      </c>
    </row>
    <row r="1572">
      <c r="A1572" s="1">
        <v>138581.0</v>
      </c>
      <c r="B1572" s="1">
        <v>500.0</v>
      </c>
      <c r="C1572" s="1">
        <v>0.0</v>
      </c>
      <c r="D1572" s="1" t="s">
        <v>32</v>
      </c>
      <c r="E1572" s="1">
        <v>8.0</v>
      </c>
      <c r="F1572" s="7" t="str">
        <f>vlookup(E1572,Teams!A:B,2,false)</f>
        <v>Canyon Crest</v>
      </c>
      <c r="G1572" s="1" t="b">
        <v>1</v>
      </c>
      <c r="H1572" s="1" t="b">
        <v>1</v>
      </c>
      <c r="I1572" s="1">
        <v>18.0</v>
      </c>
      <c r="J1572" s="7" t="str">
        <f>vlookup(I1572,Cats!$A:$B,2,false)</f>
        <v>P</v>
      </c>
    </row>
    <row r="1573">
      <c r="A1573" s="1">
        <v>138582.0</v>
      </c>
      <c r="B1573" s="1">
        <v>500.0</v>
      </c>
      <c r="C1573" s="1">
        <v>14.0</v>
      </c>
      <c r="D1573" s="1" t="s">
        <v>128</v>
      </c>
      <c r="E1573" s="1">
        <v>47.0</v>
      </c>
      <c r="F1573" s="7" t="str">
        <f>vlookup(E1573,Teams!A:B,2,false)</f>
        <v>Westminster</v>
      </c>
      <c r="G1573" s="1" t="b">
        <v>0</v>
      </c>
      <c r="H1573" s="1" t="b">
        <v>0</v>
      </c>
      <c r="I1573" s="1">
        <v>18.0</v>
      </c>
      <c r="J1573" s="7" t="str">
        <f>vlookup(I1573,Cats!$A:$B,2,false)</f>
        <v>P</v>
      </c>
    </row>
    <row r="1574">
      <c r="A1574" s="1">
        <v>138583.0</v>
      </c>
      <c r="B1574" s="1">
        <v>500.0</v>
      </c>
      <c r="C1574" s="1">
        <v>0.0</v>
      </c>
      <c r="D1574" s="1" t="s">
        <v>32</v>
      </c>
      <c r="E1574" s="1">
        <v>8.0</v>
      </c>
      <c r="F1574" s="7" t="str">
        <f>vlookup(E1574,Teams!A:B,2,false)</f>
        <v>Canyon Crest</v>
      </c>
      <c r="G1574" s="1" t="b">
        <v>1</v>
      </c>
      <c r="H1574" s="1" t="b">
        <v>1</v>
      </c>
      <c r="I1574" s="1">
        <v>19.0</v>
      </c>
      <c r="J1574" s="7" t="str">
        <f>vlookup(I1574,Cats!$A:$B,2,false)</f>
        <v>X</v>
      </c>
    </row>
    <row r="1575">
      <c r="A1575" s="1">
        <v>138584.0</v>
      </c>
      <c r="B1575" s="1">
        <v>500.0</v>
      </c>
      <c r="C1575" s="1">
        <v>14.0</v>
      </c>
      <c r="D1575" s="1" t="s">
        <v>125</v>
      </c>
      <c r="E1575" s="1">
        <v>47.0</v>
      </c>
      <c r="F1575" s="7" t="str">
        <f>vlookup(E1575,Teams!A:B,2,false)</f>
        <v>Westminster</v>
      </c>
      <c r="G1575" s="1" t="b">
        <v>0</v>
      </c>
      <c r="H1575" s="1" t="b">
        <v>0</v>
      </c>
      <c r="I1575" s="1">
        <v>19.0</v>
      </c>
      <c r="J1575" s="7" t="str">
        <f>vlookup(I1575,Cats!$A:$B,2,false)</f>
        <v>X</v>
      </c>
    </row>
    <row r="1576">
      <c r="A1576" s="1">
        <v>138585.0</v>
      </c>
      <c r="B1576" s="1">
        <v>500.0</v>
      </c>
      <c r="C1576" s="1">
        <v>14.0</v>
      </c>
      <c r="D1576" s="1" t="s">
        <v>124</v>
      </c>
      <c r="E1576" s="1">
        <v>8.0</v>
      </c>
      <c r="F1576" s="7" t="str">
        <f>vlookup(E1576,Teams!A:B,2,false)</f>
        <v>Canyon Crest</v>
      </c>
      <c r="G1576" s="1" t="b">
        <v>1</v>
      </c>
      <c r="H1576" s="1" t="b">
        <v>0</v>
      </c>
      <c r="I1576" s="1">
        <v>20.0</v>
      </c>
      <c r="J1576" s="7" t="str">
        <f>vlookup(I1576,Cats!$A:$B,2,false)</f>
        <v>M</v>
      </c>
    </row>
    <row r="1577">
      <c r="A1577" s="1">
        <v>138586.0</v>
      </c>
      <c r="B1577" s="1">
        <v>500.0</v>
      </c>
      <c r="C1577" s="1">
        <v>-4.0</v>
      </c>
      <c r="D1577" s="1" t="s">
        <v>128</v>
      </c>
      <c r="E1577" s="1">
        <v>47.0</v>
      </c>
      <c r="F1577" s="7" t="str">
        <f>vlookup(E1577,Teams!A:B,2,false)</f>
        <v>Westminster</v>
      </c>
      <c r="G1577" s="1" t="b">
        <v>0</v>
      </c>
      <c r="H1577" s="1" t="b">
        <v>0</v>
      </c>
      <c r="I1577" s="1">
        <v>20.0</v>
      </c>
      <c r="J1577" s="7" t="str">
        <f>vlookup(I1577,Cats!$A:$B,2,false)</f>
        <v>M</v>
      </c>
    </row>
    <row r="1578">
      <c r="A1578" s="1">
        <v>138587.0</v>
      </c>
      <c r="B1578" s="1">
        <v>500.0</v>
      </c>
      <c r="C1578" s="1">
        <v>0.0</v>
      </c>
      <c r="D1578" s="1" t="s">
        <v>32</v>
      </c>
      <c r="E1578" s="1">
        <v>8.0</v>
      </c>
      <c r="F1578" s="7" t="str">
        <f>vlookup(E1578,Teams!A:B,2,false)</f>
        <v>Canyon Crest</v>
      </c>
      <c r="G1578" s="1" t="b">
        <v>1</v>
      </c>
      <c r="H1578" s="1" t="b">
        <v>1</v>
      </c>
      <c r="I1578" s="1">
        <v>21.0</v>
      </c>
      <c r="J1578" s="7" t="str">
        <f>vlookup(I1578,Cats!$A:$B,2,false)</f>
        <v>C</v>
      </c>
    </row>
    <row r="1579">
      <c r="A1579" s="1">
        <v>138588.0</v>
      </c>
      <c r="B1579" s="1">
        <v>500.0</v>
      </c>
      <c r="C1579" s="1">
        <v>14.0</v>
      </c>
      <c r="D1579" s="1" t="s">
        <v>200</v>
      </c>
      <c r="E1579" s="1">
        <v>47.0</v>
      </c>
      <c r="F1579" s="7" t="str">
        <f>vlookup(E1579,Teams!A:B,2,false)</f>
        <v>Westminster</v>
      </c>
      <c r="G1579" s="1" t="b">
        <v>0</v>
      </c>
      <c r="H1579" s="1" t="b">
        <v>0</v>
      </c>
      <c r="I1579" s="1">
        <v>21.0</v>
      </c>
      <c r="J1579" s="7" t="str">
        <f>vlookup(I1579,Cats!$A:$B,2,false)</f>
        <v>C</v>
      </c>
    </row>
    <row r="1580">
      <c r="A1580" s="1">
        <v>138589.0</v>
      </c>
      <c r="B1580" s="1">
        <v>500.0</v>
      </c>
      <c r="C1580" s="1">
        <v>14.0</v>
      </c>
      <c r="D1580" s="1" t="s">
        <v>123</v>
      </c>
      <c r="E1580" s="1">
        <v>8.0</v>
      </c>
      <c r="F1580" s="7" t="str">
        <f>vlookup(E1580,Teams!A:B,2,false)</f>
        <v>Canyon Crest</v>
      </c>
      <c r="G1580" s="1" t="b">
        <v>1</v>
      </c>
      <c r="H1580" s="1" t="b">
        <v>0</v>
      </c>
      <c r="I1580" s="1">
        <v>22.0</v>
      </c>
      <c r="J1580" s="7" t="str">
        <f>vlookup(I1580,Cats!$A:$B,2,false)</f>
        <v>E</v>
      </c>
    </row>
    <row r="1581">
      <c r="A1581" s="1">
        <v>138590.0</v>
      </c>
      <c r="B1581" s="1">
        <v>500.0</v>
      </c>
      <c r="C1581" s="1">
        <v>0.0</v>
      </c>
      <c r="D1581" s="1" t="s">
        <v>125</v>
      </c>
      <c r="E1581" s="1">
        <v>47.0</v>
      </c>
      <c r="F1581" s="7" t="str">
        <f>vlookup(E1581,Teams!A:B,2,false)</f>
        <v>Westminster</v>
      </c>
      <c r="G1581" s="1" t="b">
        <v>0</v>
      </c>
      <c r="H1581" s="1" t="b">
        <v>0</v>
      </c>
      <c r="I1581" s="1">
        <v>22.0</v>
      </c>
      <c r="J1581" s="7" t="str">
        <f>vlookup(I1581,Cats!$A:$B,2,false)</f>
        <v>E</v>
      </c>
    </row>
    <row r="1582">
      <c r="A1582" s="1">
        <v>138591.0</v>
      </c>
      <c r="B1582" s="1">
        <v>500.0</v>
      </c>
      <c r="C1582" s="1">
        <v>0.0</v>
      </c>
      <c r="D1582" s="1" t="s">
        <v>32</v>
      </c>
      <c r="E1582" s="1">
        <v>8.0</v>
      </c>
      <c r="F1582" s="7" t="str">
        <f>vlookup(E1582,Teams!A:B,2,false)</f>
        <v>Canyon Crest</v>
      </c>
      <c r="G1582" s="1" t="b">
        <v>1</v>
      </c>
      <c r="H1582" s="1" t="b">
        <v>1</v>
      </c>
      <c r="I1582" s="1">
        <v>23.0</v>
      </c>
      <c r="J1582" s="7" t="str">
        <f>vlookup(I1582,Cats!$A:$B,2,false)</f>
        <v>B</v>
      </c>
    </row>
    <row r="1583">
      <c r="A1583" s="1">
        <v>138592.0</v>
      </c>
      <c r="B1583" s="1">
        <v>500.0</v>
      </c>
      <c r="C1583" s="1">
        <v>14.0</v>
      </c>
      <c r="D1583" s="1" t="s">
        <v>125</v>
      </c>
      <c r="E1583" s="1">
        <v>47.0</v>
      </c>
      <c r="F1583" s="7" t="str">
        <f>vlookup(E1583,Teams!A:B,2,false)</f>
        <v>Westminster</v>
      </c>
      <c r="G1583" s="1" t="b">
        <v>0</v>
      </c>
      <c r="H1583" s="1" t="b">
        <v>0</v>
      </c>
      <c r="I1583" s="1">
        <v>23.0</v>
      </c>
      <c r="J1583" s="7" t="str">
        <f>vlookup(I1583,Cats!$A:$B,2,false)</f>
        <v>B</v>
      </c>
    </row>
    <row r="1584">
      <c r="A1584" s="1">
        <v>138593.0</v>
      </c>
      <c r="B1584" s="1">
        <v>500.0</v>
      </c>
      <c r="C1584" s="1">
        <v>0.0</v>
      </c>
      <c r="D1584" s="1" t="s">
        <v>121</v>
      </c>
      <c r="E1584" s="1">
        <v>8.0</v>
      </c>
      <c r="F1584" s="7" t="str">
        <f>vlookup(E1584,Teams!A:B,2,false)</f>
        <v>Canyon Crest</v>
      </c>
      <c r="G1584" s="1" t="b">
        <v>1</v>
      </c>
      <c r="H1584" s="1" t="b">
        <v>0</v>
      </c>
      <c r="I1584" s="1">
        <v>24.0</v>
      </c>
      <c r="J1584" s="7" t="str">
        <f>vlookup(I1584,Cats!$A:$B,2,false)</f>
        <v>P</v>
      </c>
    </row>
    <row r="1585">
      <c r="A1585" s="1">
        <v>138594.0</v>
      </c>
      <c r="B1585" s="1">
        <v>500.0</v>
      </c>
      <c r="C1585" s="1">
        <v>0.0</v>
      </c>
      <c r="D1585" s="1" t="s">
        <v>128</v>
      </c>
      <c r="E1585" s="1">
        <v>47.0</v>
      </c>
      <c r="F1585" s="7" t="str">
        <f>vlookup(E1585,Teams!A:B,2,false)</f>
        <v>Westminster</v>
      </c>
      <c r="G1585" s="1" t="b">
        <v>0</v>
      </c>
      <c r="H1585" s="1" t="b">
        <v>0</v>
      </c>
      <c r="I1585" s="1">
        <v>24.0</v>
      </c>
      <c r="J1585" s="7" t="str">
        <f>vlookup(I1585,Cats!$A:$B,2,false)</f>
        <v>P</v>
      </c>
    </row>
    <row r="1586">
      <c r="A1586" s="1">
        <v>138595.0</v>
      </c>
      <c r="B1586" s="1">
        <v>501.0</v>
      </c>
      <c r="C1586" s="1">
        <v>14.0</v>
      </c>
      <c r="D1586" s="1" t="s">
        <v>201</v>
      </c>
      <c r="E1586" s="1">
        <v>135.0</v>
      </c>
      <c r="F1586" s="7" t="str">
        <f>vlookup(E1586,Teams!A:B,2,false)</f>
        <v>AHS Broward</v>
      </c>
      <c r="G1586" s="1" t="b">
        <v>1</v>
      </c>
      <c r="H1586" s="1" t="b">
        <v>0</v>
      </c>
      <c r="I1586" s="1">
        <v>1.0</v>
      </c>
      <c r="J1586" s="7" t="str">
        <f>vlookup(I1586,Cats!$A:$B,2,false)</f>
        <v>X</v>
      </c>
    </row>
    <row r="1587">
      <c r="A1587" s="1">
        <v>138596.0</v>
      </c>
      <c r="B1587" s="1">
        <v>501.0</v>
      </c>
      <c r="C1587" s="1">
        <v>0.0</v>
      </c>
      <c r="D1587" s="1" t="s">
        <v>141</v>
      </c>
      <c r="E1587" s="1">
        <v>41.0</v>
      </c>
      <c r="F1587" s="7" t="str">
        <f>vlookup(E1587,Teams!A:B,2,false)</f>
        <v>Shen</v>
      </c>
      <c r="G1587" s="1" t="b">
        <v>0</v>
      </c>
      <c r="H1587" s="1" t="b">
        <v>0</v>
      </c>
      <c r="I1587" s="1">
        <v>1.0</v>
      </c>
      <c r="J1587" s="7" t="str">
        <f>vlookup(I1587,Cats!$A:$B,2,false)</f>
        <v>X</v>
      </c>
    </row>
    <row r="1588">
      <c r="A1588" s="1">
        <v>138597.0</v>
      </c>
      <c r="B1588" s="1">
        <v>501.0</v>
      </c>
      <c r="C1588" s="1">
        <v>14.0</v>
      </c>
      <c r="D1588" s="1" t="s">
        <v>146</v>
      </c>
      <c r="E1588" s="1">
        <v>135.0</v>
      </c>
      <c r="F1588" s="7" t="str">
        <f>vlookup(E1588,Teams!A:B,2,false)</f>
        <v>AHS Broward</v>
      </c>
      <c r="G1588" s="1" t="b">
        <v>1</v>
      </c>
      <c r="H1588" s="1" t="b">
        <v>0</v>
      </c>
      <c r="I1588" s="1">
        <v>2.0</v>
      </c>
      <c r="J1588" s="7" t="str">
        <f>vlookup(I1588,Cats!$A:$B,2,false)</f>
        <v>M</v>
      </c>
    </row>
    <row r="1589">
      <c r="A1589" s="1">
        <v>138598.0</v>
      </c>
      <c r="B1589" s="1">
        <v>501.0</v>
      </c>
      <c r="C1589" s="1">
        <v>0.0</v>
      </c>
      <c r="D1589" s="1" t="s">
        <v>32</v>
      </c>
      <c r="E1589" s="1">
        <v>41.0</v>
      </c>
      <c r="F1589" s="7" t="str">
        <f>vlookup(E1589,Teams!A:B,2,false)</f>
        <v>Shen</v>
      </c>
      <c r="G1589" s="1" t="b">
        <v>0</v>
      </c>
      <c r="H1589" s="1" t="b">
        <v>1</v>
      </c>
      <c r="I1589" s="1">
        <v>2.0</v>
      </c>
      <c r="J1589" s="7" t="str">
        <f>vlookup(I1589,Cats!$A:$B,2,false)</f>
        <v>M</v>
      </c>
    </row>
    <row r="1590">
      <c r="A1590" s="1">
        <v>138599.0</v>
      </c>
      <c r="B1590" s="1">
        <v>501.0</v>
      </c>
      <c r="C1590" s="1">
        <v>0.0</v>
      </c>
      <c r="D1590" s="1" t="s">
        <v>32</v>
      </c>
      <c r="E1590" s="1">
        <v>135.0</v>
      </c>
      <c r="F1590" s="7" t="str">
        <f>vlookup(E1590,Teams!A:B,2,false)</f>
        <v>AHS Broward</v>
      </c>
      <c r="G1590" s="1" t="b">
        <v>1</v>
      </c>
      <c r="H1590" s="1" t="b">
        <v>1</v>
      </c>
      <c r="I1590" s="1">
        <v>3.0</v>
      </c>
      <c r="J1590" s="7" t="str">
        <f>vlookup(I1590,Cats!$A:$B,2,false)</f>
        <v>C</v>
      </c>
    </row>
    <row r="1591">
      <c r="A1591" s="1">
        <v>138600.0</v>
      </c>
      <c r="B1591" s="1">
        <v>501.0</v>
      </c>
      <c r="C1591" s="1">
        <v>14.0</v>
      </c>
      <c r="D1591" s="1" t="s">
        <v>92</v>
      </c>
      <c r="E1591" s="1">
        <v>41.0</v>
      </c>
      <c r="F1591" s="7" t="str">
        <f>vlookup(E1591,Teams!A:B,2,false)</f>
        <v>Shen</v>
      </c>
      <c r="G1591" s="1" t="b">
        <v>0</v>
      </c>
      <c r="H1591" s="1" t="b">
        <v>0</v>
      </c>
      <c r="I1591" s="1">
        <v>3.0</v>
      </c>
      <c r="J1591" s="7" t="str">
        <f>vlookup(I1591,Cats!$A:$B,2,false)</f>
        <v>C</v>
      </c>
    </row>
    <row r="1592">
      <c r="A1592" s="1">
        <v>138601.0</v>
      </c>
      <c r="B1592" s="1">
        <v>501.0</v>
      </c>
      <c r="C1592" s="1">
        <v>4.0</v>
      </c>
      <c r="D1592" s="1" t="s">
        <v>201</v>
      </c>
      <c r="E1592" s="1">
        <v>135.0</v>
      </c>
      <c r="F1592" s="7" t="str">
        <f>vlookup(E1592,Teams!A:B,2,false)</f>
        <v>AHS Broward</v>
      </c>
      <c r="G1592" s="1" t="b">
        <v>1</v>
      </c>
      <c r="H1592" s="1" t="b">
        <v>0</v>
      </c>
      <c r="I1592" s="1">
        <v>4.0</v>
      </c>
      <c r="J1592" s="7" t="str">
        <f>vlookup(I1592,Cats!$A:$B,2,false)</f>
        <v>E</v>
      </c>
    </row>
    <row r="1593">
      <c r="A1593" s="1">
        <v>138602.0</v>
      </c>
      <c r="B1593" s="1">
        <v>501.0</v>
      </c>
      <c r="C1593" s="1">
        <v>-4.0</v>
      </c>
      <c r="D1593" s="1" t="s">
        <v>92</v>
      </c>
      <c r="E1593" s="1">
        <v>41.0</v>
      </c>
      <c r="F1593" s="7" t="str">
        <f>vlookup(E1593,Teams!A:B,2,false)</f>
        <v>Shen</v>
      </c>
      <c r="G1593" s="1" t="b">
        <v>0</v>
      </c>
      <c r="H1593" s="1" t="b">
        <v>0</v>
      </c>
      <c r="I1593" s="1">
        <v>4.0</v>
      </c>
      <c r="J1593" s="7" t="str">
        <f>vlookup(I1593,Cats!$A:$B,2,false)</f>
        <v>E</v>
      </c>
    </row>
    <row r="1594">
      <c r="A1594" s="1">
        <v>138603.0</v>
      </c>
      <c r="B1594" s="1">
        <v>501.0</v>
      </c>
      <c r="C1594" s="1">
        <v>0.0</v>
      </c>
      <c r="D1594" s="1" t="s">
        <v>32</v>
      </c>
      <c r="E1594" s="1">
        <v>135.0</v>
      </c>
      <c r="F1594" s="7" t="str">
        <f>vlookup(E1594,Teams!A:B,2,false)</f>
        <v>AHS Broward</v>
      </c>
      <c r="G1594" s="1" t="b">
        <v>1</v>
      </c>
      <c r="H1594" s="1" t="b">
        <v>1</v>
      </c>
      <c r="I1594" s="1">
        <v>5.0</v>
      </c>
      <c r="J1594" s="7" t="str">
        <f>vlookup(I1594,Cats!$A:$B,2,false)</f>
        <v>B</v>
      </c>
    </row>
    <row r="1595">
      <c r="A1595" s="1">
        <v>138604.0</v>
      </c>
      <c r="B1595" s="1">
        <v>501.0</v>
      </c>
      <c r="C1595" s="1">
        <v>14.0</v>
      </c>
      <c r="D1595" s="1" t="s">
        <v>141</v>
      </c>
      <c r="E1595" s="1">
        <v>41.0</v>
      </c>
      <c r="F1595" s="7" t="str">
        <f>vlookup(E1595,Teams!A:B,2,false)</f>
        <v>Shen</v>
      </c>
      <c r="G1595" s="1" t="b">
        <v>0</v>
      </c>
      <c r="H1595" s="1" t="b">
        <v>0</v>
      </c>
      <c r="I1595" s="1">
        <v>5.0</v>
      </c>
      <c r="J1595" s="7" t="str">
        <f>vlookup(I1595,Cats!$A:$B,2,false)</f>
        <v>B</v>
      </c>
    </row>
    <row r="1596">
      <c r="A1596" s="1">
        <v>138605.0</v>
      </c>
      <c r="B1596" s="1">
        <v>501.0</v>
      </c>
      <c r="C1596" s="1">
        <v>0.0</v>
      </c>
      <c r="D1596" s="1" t="s">
        <v>32</v>
      </c>
      <c r="E1596" s="1">
        <v>135.0</v>
      </c>
      <c r="F1596" s="7" t="str">
        <f>vlookup(E1596,Teams!A:B,2,false)</f>
        <v>AHS Broward</v>
      </c>
      <c r="G1596" s="1" t="b">
        <v>1</v>
      </c>
      <c r="H1596" s="1" t="b">
        <v>1</v>
      </c>
      <c r="I1596" s="1">
        <v>6.0</v>
      </c>
      <c r="J1596" s="7" t="str">
        <f>vlookup(I1596,Cats!$A:$B,2,false)</f>
        <v>P</v>
      </c>
    </row>
    <row r="1597">
      <c r="A1597" s="1">
        <v>138606.0</v>
      </c>
      <c r="B1597" s="1">
        <v>501.0</v>
      </c>
      <c r="C1597" s="1">
        <v>4.0</v>
      </c>
      <c r="D1597" s="1" t="s">
        <v>139</v>
      </c>
      <c r="E1597" s="1">
        <v>41.0</v>
      </c>
      <c r="F1597" s="7" t="str">
        <f>vlookup(E1597,Teams!A:B,2,false)</f>
        <v>Shen</v>
      </c>
      <c r="G1597" s="1" t="b">
        <v>0</v>
      </c>
      <c r="H1597" s="1" t="b">
        <v>0</v>
      </c>
      <c r="I1597" s="1">
        <v>6.0</v>
      </c>
      <c r="J1597" s="7" t="str">
        <f>vlookup(I1597,Cats!$A:$B,2,false)</f>
        <v>P</v>
      </c>
    </row>
    <row r="1598">
      <c r="A1598" s="1">
        <v>138607.0</v>
      </c>
      <c r="B1598" s="1">
        <v>501.0</v>
      </c>
      <c r="C1598" s="1">
        <v>14.0</v>
      </c>
      <c r="D1598" s="1" t="s">
        <v>145</v>
      </c>
      <c r="E1598" s="1">
        <v>135.0</v>
      </c>
      <c r="F1598" s="7" t="str">
        <f>vlookup(E1598,Teams!A:B,2,false)</f>
        <v>AHS Broward</v>
      </c>
      <c r="G1598" s="1" t="b">
        <v>1</v>
      </c>
      <c r="H1598" s="1" t="b">
        <v>0</v>
      </c>
      <c r="I1598" s="1">
        <v>7.0</v>
      </c>
      <c r="J1598" s="7" t="str">
        <f>vlookup(I1598,Cats!$A:$B,2,false)</f>
        <v>X</v>
      </c>
    </row>
    <row r="1599">
      <c r="A1599" s="1">
        <v>138608.0</v>
      </c>
      <c r="B1599" s="1">
        <v>501.0</v>
      </c>
      <c r="C1599" s="1">
        <v>0.0</v>
      </c>
      <c r="D1599" s="1" t="s">
        <v>32</v>
      </c>
      <c r="E1599" s="1">
        <v>41.0</v>
      </c>
      <c r="F1599" s="7" t="str">
        <f>vlookup(E1599,Teams!A:B,2,false)</f>
        <v>Shen</v>
      </c>
      <c r="G1599" s="1" t="b">
        <v>0</v>
      </c>
      <c r="H1599" s="1" t="b">
        <v>1</v>
      </c>
      <c r="I1599" s="1">
        <v>7.0</v>
      </c>
      <c r="J1599" s="7" t="str">
        <f>vlookup(I1599,Cats!$A:$B,2,false)</f>
        <v>X</v>
      </c>
    </row>
    <row r="1600">
      <c r="A1600" s="1">
        <v>138609.0</v>
      </c>
      <c r="B1600" s="1">
        <v>501.0</v>
      </c>
      <c r="C1600" s="1">
        <v>4.0</v>
      </c>
      <c r="D1600" s="1" t="s">
        <v>146</v>
      </c>
      <c r="E1600" s="1">
        <v>135.0</v>
      </c>
      <c r="F1600" s="7" t="str">
        <f>vlookup(E1600,Teams!A:B,2,false)</f>
        <v>AHS Broward</v>
      </c>
      <c r="G1600" s="1" t="b">
        <v>1</v>
      </c>
      <c r="H1600" s="1" t="b">
        <v>0</v>
      </c>
      <c r="I1600" s="1">
        <v>8.0</v>
      </c>
      <c r="J1600" s="7" t="str">
        <f>vlookup(I1600,Cats!$A:$B,2,false)</f>
        <v>M</v>
      </c>
    </row>
    <row r="1601">
      <c r="A1601" s="1">
        <v>138610.0</v>
      </c>
      <c r="B1601" s="1">
        <v>501.0</v>
      </c>
      <c r="C1601" s="1">
        <v>0.0</v>
      </c>
      <c r="D1601" s="1" t="s">
        <v>32</v>
      </c>
      <c r="E1601" s="1">
        <v>41.0</v>
      </c>
      <c r="F1601" s="7" t="str">
        <f>vlookup(E1601,Teams!A:B,2,false)</f>
        <v>Shen</v>
      </c>
      <c r="G1601" s="1" t="b">
        <v>0</v>
      </c>
      <c r="H1601" s="1" t="b">
        <v>1</v>
      </c>
      <c r="I1601" s="1">
        <v>8.0</v>
      </c>
      <c r="J1601" s="7" t="str">
        <f>vlookup(I1601,Cats!$A:$B,2,false)</f>
        <v>M</v>
      </c>
    </row>
    <row r="1602">
      <c r="A1602" s="1">
        <v>138611.0</v>
      </c>
      <c r="B1602" s="1">
        <v>501.0</v>
      </c>
      <c r="C1602" s="1">
        <v>4.0</v>
      </c>
      <c r="D1602" s="1" t="s">
        <v>146</v>
      </c>
      <c r="E1602" s="1">
        <v>135.0</v>
      </c>
      <c r="F1602" s="7" t="str">
        <f>vlookup(E1602,Teams!A:B,2,false)</f>
        <v>AHS Broward</v>
      </c>
      <c r="G1602" s="1" t="b">
        <v>1</v>
      </c>
      <c r="H1602" s="1" t="b">
        <v>0</v>
      </c>
      <c r="I1602" s="1">
        <v>9.0</v>
      </c>
      <c r="J1602" s="7" t="str">
        <f>vlookup(I1602,Cats!$A:$B,2,false)</f>
        <v>C</v>
      </c>
    </row>
    <row r="1603">
      <c r="A1603" s="1">
        <v>138612.0</v>
      </c>
      <c r="B1603" s="1">
        <v>501.0</v>
      </c>
      <c r="C1603" s="1">
        <v>0.0</v>
      </c>
      <c r="D1603" s="1" t="s">
        <v>32</v>
      </c>
      <c r="E1603" s="1">
        <v>41.0</v>
      </c>
      <c r="F1603" s="7" t="str">
        <f>vlookup(E1603,Teams!A:B,2,false)</f>
        <v>Shen</v>
      </c>
      <c r="G1603" s="1" t="b">
        <v>0</v>
      </c>
      <c r="H1603" s="1" t="b">
        <v>1</v>
      </c>
      <c r="I1603" s="1">
        <v>9.0</v>
      </c>
      <c r="J1603" s="7" t="str">
        <f>vlookup(I1603,Cats!$A:$B,2,false)</f>
        <v>C</v>
      </c>
    </row>
    <row r="1604">
      <c r="A1604" s="1">
        <v>138613.0</v>
      </c>
      <c r="B1604" s="1">
        <v>501.0</v>
      </c>
      <c r="C1604" s="1">
        <v>4.0</v>
      </c>
      <c r="D1604" s="1" t="s">
        <v>145</v>
      </c>
      <c r="E1604" s="1">
        <v>135.0</v>
      </c>
      <c r="F1604" s="7" t="str">
        <f>vlookup(E1604,Teams!A:B,2,false)</f>
        <v>AHS Broward</v>
      </c>
      <c r="G1604" s="1" t="b">
        <v>1</v>
      </c>
      <c r="H1604" s="1" t="b">
        <v>0</v>
      </c>
      <c r="I1604" s="1">
        <v>10.0</v>
      </c>
      <c r="J1604" s="7" t="str">
        <f>vlookup(I1604,Cats!$A:$B,2,false)</f>
        <v>E</v>
      </c>
    </row>
    <row r="1605">
      <c r="A1605" s="1">
        <v>138614.0</v>
      </c>
      <c r="B1605" s="1">
        <v>501.0</v>
      </c>
      <c r="C1605" s="1">
        <v>0.0</v>
      </c>
      <c r="D1605" s="1" t="s">
        <v>32</v>
      </c>
      <c r="E1605" s="1">
        <v>41.0</v>
      </c>
      <c r="F1605" s="7" t="str">
        <f>vlookup(E1605,Teams!A:B,2,false)</f>
        <v>Shen</v>
      </c>
      <c r="G1605" s="1" t="b">
        <v>0</v>
      </c>
      <c r="H1605" s="1" t="b">
        <v>1</v>
      </c>
      <c r="I1605" s="1">
        <v>10.0</v>
      </c>
      <c r="J1605" s="7" t="str">
        <f>vlookup(I1605,Cats!$A:$B,2,false)</f>
        <v>E</v>
      </c>
    </row>
    <row r="1606">
      <c r="A1606" s="1">
        <v>138615.0</v>
      </c>
      <c r="B1606" s="1">
        <v>501.0</v>
      </c>
      <c r="C1606" s="1">
        <v>0.0</v>
      </c>
      <c r="D1606" s="1" t="s">
        <v>32</v>
      </c>
      <c r="E1606" s="1">
        <v>135.0</v>
      </c>
      <c r="F1606" s="7" t="str">
        <f>vlookup(E1606,Teams!A:B,2,false)</f>
        <v>AHS Broward</v>
      </c>
      <c r="G1606" s="1" t="b">
        <v>1</v>
      </c>
      <c r="H1606" s="1" t="b">
        <v>1</v>
      </c>
      <c r="I1606" s="1">
        <v>11.0</v>
      </c>
      <c r="J1606" s="7" t="str">
        <f>vlookup(I1606,Cats!$A:$B,2,false)</f>
        <v>B</v>
      </c>
    </row>
    <row r="1607">
      <c r="A1607" s="1">
        <v>138616.0</v>
      </c>
      <c r="B1607" s="1">
        <v>501.0</v>
      </c>
      <c r="C1607" s="1">
        <v>14.0</v>
      </c>
      <c r="D1607" s="1" t="s">
        <v>92</v>
      </c>
      <c r="E1607" s="1">
        <v>41.0</v>
      </c>
      <c r="F1607" s="7" t="str">
        <f>vlookup(E1607,Teams!A:B,2,false)</f>
        <v>Shen</v>
      </c>
      <c r="G1607" s="1" t="b">
        <v>0</v>
      </c>
      <c r="H1607" s="1" t="b">
        <v>0</v>
      </c>
      <c r="I1607" s="1">
        <v>11.0</v>
      </c>
      <c r="J1607" s="7" t="str">
        <f>vlookup(I1607,Cats!$A:$B,2,false)</f>
        <v>B</v>
      </c>
    </row>
    <row r="1608">
      <c r="A1608" s="1">
        <v>138617.0</v>
      </c>
      <c r="B1608" s="1">
        <v>501.0</v>
      </c>
      <c r="C1608" s="1">
        <v>14.0</v>
      </c>
      <c r="D1608" s="1" t="s">
        <v>201</v>
      </c>
      <c r="E1608" s="1">
        <v>135.0</v>
      </c>
      <c r="F1608" s="7" t="str">
        <f>vlookup(E1608,Teams!A:B,2,false)</f>
        <v>AHS Broward</v>
      </c>
      <c r="G1608" s="1" t="b">
        <v>1</v>
      </c>
      <c r="H1608" s="1" t="b">
        <v>0</v>
      </c>
      <c r="I1608" s="1">
        <v>12.0</v>
      </c>
      <c r="J1608" s="7" t="str">
        <f>vlookup(I1608,Cats!$A:$B,2,false)</f>
        <v>P</v>
      </c>
    </row>
    <row r="1609">
      <c r="A1609" s="1">
        <v>138618.0</v>
      </c>
      <c r="B1609" s="1">
        <v>501.0</v>
      </c>
      <c r="C1609" s="1">
        <v>0.0</v>
      </c>
      <c r="D1609" s="1" t="s">
        <v>32</v>
      </c>
      <c r="E1609" s="1">
        <v>41.0</v>
      </c>
      <c r="F1609" s="7" t="str">
        <f>vlookup(E1609,Teams!A:B,2,false)</f>
        <v>Shen</v>
      </c>
      <c r="G1609" s="1" t="b">
        <v>0</v>
      </c>
      <c r="H1609" s="1" t="b">
        <v>1</v>
      </c>
      <c r="I1609" s="1">
        <v>12.0</v>
      </c>
      <c r="J1609" s="7" t="str">
        <f>vlookup(I1609,Cats!$A:$B,2,false)</f>
        <v>P</v>
      </c>
    </row>
    <row r="1610">
      <c r="A1610" s="1">
        <v>138619.0</v>
      </c>
      <c r="B1610" s="1">
        <v>501.0</v>
      </c>
      <c r="C1610" s="1">
        <v>14.0</v>
      </c>
      <c r="D1610" s="1" t="s">
        <v>201</v>
      </c>
      <c r="E1610" s="1">
        <v>135.0</v>
      </c>
      <c r="F1610" s="7" t="str">
        <f>vlookup(E1610,Teams!A:B,2,false)</f>
        <v>AHS Broward</v>
      </c>
      <c r="G1610" s="1" t="b">
        <v>1</v>
      </c>
      <c r="H1610" s="1" t="b">
        <v>0</v>
      </c>
      <c r="I1610" s="1">
        <v>13.0</v>
      </c>
      <c r="J1610" s="7" t="str">
        <f>vlookup(I1610,Cats!$A:$B,2,false)</f>
        <v>X</v>
      </c>
    </row>
    <row r="1611">
      <c r="A1611" s="1">
        <v>138620.0</v>
      </c>
      <c r="B1611" s="1">
        <v>501.0</v>
      </c>
      <c r="C1611" s="1">
        <v>0.0</v>
      </c>
      <c r="D1611" s="1" t="s">
        <v>32</v>
      </c>
      <c r="E1611" s="1">
        <v>41.0</v>
      </c>
      <c r="F1611" s="7" t="str">
        <f>vlookup(E1611,Teams!A:B,2,false)</f>
        <v>Shen</v>
      </c>
      <c r="G1611" s="1" t="b">
        <v>0</v>
      </c>
      <c r="H1611" s="1" t="b">
        <v>1</v>
      </c>
      <c r="I1611" s="1">
        <v>13.0</v>
      </c>
      <c r="J1611" s="7" t="str">
        <f>vlookup(I1611,Cats!$A:$B,2,false)</f>
        <v>X</v>
      </c>
    </row>
    <row r="1612">
      <c r="A1612" s="1">
        <v>138621.0</v>
      </c>
      <c r="B1612" s="1">
        <v>501.0</v>
      </c>
      <c r="C1612" s="1">
        <v>14.0</v>
      </c>
      <c r="D1612" s="1" t="s">
        <v>201</v>
      </c>
      <c r="E1612" s="1">
        <v>135.0</v>
      </c>
      <c r="F1612" s="7" t="str">
        <f>vlookup(E1612,Teams!A:B,2,false)</f>
        <v>AHS Broward</v>
      </c>
      <c r="G1612" s="1" t="b">
        <v>1</v>
      </c>
      <c r="H1612" s="1" t="b">
        <v>0</v>
      </c>
      <c r="I1612" s="1">
        <v>14.0</v>
      </c>
      <c r="J1612" s="7" t="str">
        <f>vlookup(I1612,Cats!$A:$B,2,false)</f>
        <v>M</v>
      </c>
    </row>
    <row r="1613">
      <c r="A1613" s="1">
        <v>138622.0</v>
      </c>
      <c r="B1613" s="1">
        <v>501.0</v>
      </c>
      <c r="C1613" s="1">
        <v>-4.0</v>
      </c>
      <c r="D1613" s="1" t="s">
        <v>139</v>
      </c>
      <c r="E1613" s="1">
        <v>41.0</v>
      </c>
      <c r="F1613" s="7" t="str">
        <f>vlookup(E1613,Teams!A:B,2,false)</f>
        <v>Shen</v>
      </c>
      <c r="G1613" s="1" t="b">
        <v>0</v>
      </c>
      <c r="H1613" s="1" t="b">
        <v>0</v>
      </c>
      <c r="I1613" s="1">
        <v>14.0</v>
      </c>
      <c r="J1613" s="7" t="str">
        <f>vlookup(I1613,Cats!$A:$B,2,false)</f>
        <v>M</v>
      </c>
    </row>
    <row r="1614">
      <c r="A1614" s="1">
        <v>138623.0</v>
      </c>
      <c r="B1614" s="1">
        <v>501.0</v>
      </c>
      <c r="C1614" s="1">
        <v>0.0</v>
      </c>
      <c r="D1614" s="1" t="s">
        <v>146</v>
      </c>
      <c r="E1614" s="1">
        <v>135.0</v>
      </c>
      <c r="F1614" s="7" t="str">
        <f>vlookup(E1614,Teams!A:B,2,false)</f>
        <v>AHS Broward</v>
      </c>
      <c r="G1614" s="1" t="b">
        <v>1</v>
      </c>
      <c r="H1614" s="1" t="b">
        <v>0</v>
      </c>
      <c r="I1614" s="1">
        <v>15.0</v>
      </c>
      <c r="J1614" s="7" t="str">
        <f>vlookup(I1614,Cats!$A:$B,2,false)</f>
        <v>C</v>
      </c>
    </row>
    <row r="1615">
      <c r="A1615" s="1">
        <v>138624.0</v>
      </c>
      <c r="B1615" s="1">
        <v>501.0</v>
      </c>
      <c r="C1615" s="1">
        <v>0.0</v>
      </c>
      <c r="D1615" s="1" t="s">
        <v>142</v>
      </c>
      <c r="E1615" s="1">
        <v>41.0</v>
      </c>
      <c r="F1615" s="7" t="str">
        <f>vlookup(E1615,Teams!A:B,2,false)</f>
        <v>Shen</v>
      </c>
      <c r="G1615" s="1" t="b">
        <v>0</v>
      </c>
      <c r="H1615" s="1" t="b">
        <v>0</v>
      </c>
      <c r="I1615" s="1">
        <v>15.0</v>
      </c>
      <c r="J1615" s="7" t="str">
        <f>vlookup(I1615,Cats!$A:$B,2,false)</f>
        <v>C</v>
      </c>
    </row>
    <row r="1616">
      <c r="A1616" s="1">
        <v>138625.0</v>
      </c>
      <c r="B1616" s="1">
        <v>501.0</v>
      </c>
      <c r="C1616" s="1">
        <v>4.0</v>
      </c>
      <c r="D1616" s="1" t="s">
        <v>146</v>
      </c>
      <c r="E1616" s="1">
        <v>135.0</v>
      </c>
      <c r="F1616" s="7" t="str">
        <f>vlookup(E1616,Teams!A:B,2,false)</f>
        <v>AHS Broward</v>
      </c>
      <c r="G1616" s="1" t="b">
        <v>1</v>
      </c>
      <c r="H1616" s="1" t="b">
        <v>0</v>
      </c>
      <c r="I1616" s="1">
        <v>16.0</v>
      </c>
      <c r="J1616" s="7" t="str">
        <f>vlookup(I1616,Cats!$A:$B,2,false)</f>
        <v>E</v>
      </c>
    </row>
    <row r="1617">
      <c r="A1617" s="1">
        <v>138626.0</v>
      </c>
      <c r="B1617" s="1">
        <v>501.0</v>
      </c>
      <c r="C1617" s="1">
        <v>0.0</v>
      </c>
      <c r="D1617" s="1" t="s">
        <v>92</v>
      </c>
      <c r="E1617" s="1">
        <v>41.0</v>
      </c>
      <c r="F1617" s="7" t="str">
        <f>vlookup(E1617,Teams!A:B,2,false)</f>
        <v>Shen</v>
      </c>
      <c r="G1617" s="1" t="b">
        <v>0</v>
      </c>
      <c r="H1617" s="1" t="b">
        <v>0</v>
      </c>
      <c r="I1617" s="1">
        <v>16.0</v>
      </c>
      <c r="J1617" s="7" t="str">
        <f>vlookup(I1617,Cats!$A:$B,2,false)</f>
        <v>E</v>
      </c>
    </row>
    <row r="1618">
      <c r="A1618" s="1">
        <v>138627.0</v>
      </c>
      <c r="B1618" s="1">
        <v>501.0</v>
      </c>
      <c r="C1618" s="1">
        <v>14.0</v>
      </c>
      <c r="D1618" s="1" t="s">
        <v>149</v>
      </c>
      <c r="E1618" s="1">
        <v>135.0</v>
      </c>
      <c r="F1618" s="7" t="str">
        <f>vlookup(E1618,Teams!A:B,2,false)</f>
        <v>AHS Broward</v>
      </c>
      <c r="G1618" s="1" t="b">
        <v>1</v>
      </c>
      <c r="H1618" s="1" t="b">
        <v>0</v>
      </c>
      <c r="I1618" s="1">
        <v>17.0</v>
      </c>
      <c r="J1618" s="7" t="str">
        <f>vlookup(I1618,Cats!$A:$B,2,false)</f>
        <v>B</v>
      </c>
    </row>
    <row r="1619">
      <c r="A1619" s="1">
        <v>138628.0</v>
      </c>
      <c r="B1619" s="1">
        <v>501.0</v>
      </c>
      <c r="C1619" s="1">
        <v>-4.0</v>
      </c>
      <c r="D1619" s="1" t="s">
        <v>141</v>
      </c>
      <c r="E1619" s="1">
        <v>41.0</v>
      </c>
      <c r="F1619" s="7" t="str">
        <f>vlookup(E1619,Teams!A:B,2,false)</f>
        <v>Shen</v>
      </c>
      <c r="G1619" s="1" t="b">
        <v>0</v>
      </c>
      <c r="H1619" s="1" t="b">
        <v>0</v>
      </c>
      <c r="I1619" s="1">
        <v>17.0</v>
      </c>
      <c r="J1619" s="7" t="str">
        <f>vlookup(I1619,Cats!$A:$B,2,false)</f>
        <v>B</v>
      </c>
    </row>
    <row r="1620">
      <c r="A1620" s="1">
        <v>138629.0</v>
      </c>
      <c r="B1620" s="1">
        <v>501.0</v>
      </c>
      <c r="C1620" s="1">
        <v>14.0</v>
      </c>
      <c r="D1620" s="1" t="s">
        <v>146</v>
      </c>
      <c r="E1620" s="1">
        <v>135.0</v>
      </c>
      <c r="F1620" s="7" t="str">
        <f>vlookup(E1620,Teams!A:B,2,false)</f>
        <v>AHS Broward</v>
      </c>
      <c r="G1620" s="1" t="b">
        <v>1</v>
      </c>
      <c r="H1620" s="1" t="b">
        <v>0</v>
      </c>
      <c r="I1620" s="1">
        <v>18.0</v>
      </c>
      <c r="J1620" s="7" t="str">
        <f>vlookup(I1620,Cats!$A:$B,2,false)</f>
        <v>P</v>
      </c>
    </row>
    <row r="1621">
      <c r="A1621" s="1">
        <v>138630.0</v>
      </c>
      <c r="B1621" s="1">
        <v>501.0</v>
      </c>
      <c r="C1621" s="1">
        <v>0.0</v>
      </c>
      <c r="D1621" s="1" t="s">
        <v>143</v>
      </c>
      <c r="E1621" s="1">
        <v>41.0</v>
      </c>
      <c r="F1621" s="7" t="str">
        <f>vlookup(E1621,Teams!A:B,2,false)</f>
        <v>Shen</v>
      </c>
      <c r="G1621" s="1" t="b">
        <v>0</v>
      </c>
      <c r="H1621" s="1" t="b">
        <v>0</v>
      </c>
      <c r="I1621" s="1">
        <v>18.0</v>
      </c>
      <c r="J1621" s="7" t="str">
        <f>vlookup(I1621,Cats!$A:$B,2,false)</f>
        <v>P</v>
      </c>
    </row>
    <row r="1622">
      <c r="A1622" s="1">
        <v>138631.0</v>
      </c>
      <c r="B1622" s="1">
        <v>501.0</v>
      </c>
      <c r="C1622" s="1">
        <v>0.0</v>
      </c>
      <c r="D1622" s="1" t="s">
        <v>32</v>
      </c>
      <c r="E1622" s="1">
        <v>135.0</v>
      </c>
      <c r="F1622" s="7" t="str">
        <f>vlookup(E1622,Teams!A:B,2,false)</f>
        <v>AHS Broward</v>
      </c>
      <c r="G1622" s="1" t="b">
        <v>1</v>
      </c>
      <c r="H1622" s="1" t="b">
        <v>1</v>
      </c>
      <c r="I1622" s="1">
        <v>19.0</v>
      </c>
      <c r="J1622" s="7" t="str">
        <f>vlookup(I1622,Cats!$A:$B,2,false)</f>
        <v>X</v>
      </c>
    </row>
    <row r="1623">
      <c r="A1623" s="1">
        <v>138632.0</v>
      </c>
      <c r="B1623" s="1">
        <v>501.0</v>
      </c>
      <c r="C1623" s="1">
        <v>14.0</v>
      </c>
      <c r="D1623" s="1" t="s">
        <v>141</v>
      </c>
      <c r="E1623" s="1">
        <v>41.0</v>
      </c>
      <c r="F1623" s="7" t="str">
        <f>vlookup(E1623,Teams!A:B,2,false)</f>
        <v>Shen</v>
      </c>
      <c r="G1623" s="1" t="b">
        <v>0</v>
      </c>
      <c r="H1623" s="1" t="b">
        <v>0</v>
      </c>
      <c r="I1623" s="1">
        <v>19.0</v>
      </c>
      <c r="J1623" s="7" t="str">
        <f>vlookup(I1623,Cats!$A:$B,2,false)</f>
        <v>X</v>
      </c>
    </row>
    <row r="1624">
      <c r="A1624" s="1">
        <v>138633.0</v>
      </c>
      <c r="B1624" s="1">
        <v>501.0</v>
      </c>
      <c r="C1624" s="1">
        <v>0.0</v>
      </c>
      <c r="D1624" s="1" t="s">
        <v>32</v>
      </c>
      <c r="E1624" s="1">
        <v>135.0</v>
      </c>
      <c r="F1624" s="7" t="str">
        <f>vlookup(E1624,Teams!A:B,2,false)</f>
        <v>AHS Broward</v>
      </c>
      <c r="G1624" s="1" t="b">
        <v>1</v>
      </c>
      <c r="H1624" s="1" t="b">
        <v>1</v>
      </c>
      <c r="I1624" s="1">
        <v>20.0</v>
      </c>
      <c r="J1624" s="7" t="str">
        <f>vlookup(I1624,Cats!$A:$B,2,false)</f>
        <v>M</v>
      </c>
    </row>
    <row r="1625">
      <c r="A1625" s="1">
        <v>138634.0</v>
      </c>
      <c r="B1625" s="1">
        <v>501.0</v>
      </c>
      <c r="C1625" s="1">
        <v>4.0</v>
      </c>
      <c r="D1625" s="1" t="s">
        <v>139</v>
      </c>
      <c r="E1625" s="1">
        <v>41.0</v>
      </c>
      <c r="F1625" s="7" t="str">
        <f>vlookup(E1625,Teams!A:B,2,false)</f>
        <v>Shen</v>
      </c>
      <c r="G1625" s="1" t="b">
        <v>0</v>
      </c>
      <c r="H1625" s="1" t="b">
        <v>0</v>
      </c>
      <c r="I1625" s="1">
        <v>20.0</v>
      </c>
      <c r="J1625" s="7" t="str">
        <f>vlookup(I1625,Cats!$A:$B,2,false)</f>
        <v>M</v>
      </c>
    </row>
    <row r="1626">
      <c r="A1626" s="1">
        <v>138635.0</v>
      </c>
      <c r="B1626" s="1">
        <v>501.0</v>
      </c>
      <c r="C1626" s="1">
        <v>0.0</v>
      </c>
      <c r="D1626" s="1" t="s">
        <v>32</v>
      </c>
      <c r="E1626" s="1">
        <v>135.0</v>
      </c>
      <c r="F1626" s="7" t="str">
        <f>vlookup(E1626,Teams!A:B,2,false)</f>
        <v>AHS Broward</v>
      </c>
      <c r="G1626" s="1" t="b">
        <v>1</v>
      </c>
      <c r="H1626" s="1" t="b">
        <v>1</v>
      </c>
      <c r="I1626" s="1">
        <v>21.0</v>
      </c>
      <c r="J1626" s="7" t="str">
        <f>vlookup(I1626,Cats!$A:$B,2,false)</f>
        <v>C</v>
      </c>
    </row>
    <row r="1627">
      <c r="A1627" s="1">
        <v>138636.0</v>
      </c>
      <c r="B1627" s="1">
        <v>501.0</v>
      </c>
      <c r="C1627" s="1">
        <v>14.0</v>
      </c>
      <c r="D1627" s="1" t="s">
        <v>142</v>
      </c>
      <c r="E1627" s="1">
        <v>41.0</v>
      </c>
      <c r="F1627" s="7" t="str">
        <f>vlookup(E1627,Teams!A:B,2,false)</f>
        <v>Shen</v>
      </c>
      <c r="G1627" s="1" t="b">
        <v>0</v>
      </c>
      <c r="H1627" s="1" t="b">
        <v>0</v>
      </c>
      <c r="I1627" s="1">
        <v>21.0</v>
      </c>
      <c r="J1627" s="7" t="str">
        <f>vlookup(I1627,Cats!$A:$B,2,false)</f>
        <v>C</v>
      </c>
    </row>
    <row r="1628">
      <c r="A1628" s="1">
        <v>138637.0</v>
      </c>
      <c r="B1628" s="1">
        <v>501.0</v>
      </c>
      <c r="C1628" s="1">
        <v>0.0</v>
      </c>
      <c r="D1628" s="1" t="s">
        <v>146</v>
      </c>
      <c r="E1628" s="1">
        <v>135.0</v>
      </c>
      <c r="F1628" s="7" t="str">
        <f>vlookup(E1628,Teams!A:B,2,false)</f>
        <v>AHS Broward</v>
      </c>
      <c r="G1628" s="1" t="b">
        <v>1</v>
      </c>
      <c r="H1628" s="1" t="b">
        <v>0</v>
      </c>
      <c r="I1628" s="1">
        <v>22.0</v>
      </c>
      <c r="J1628" s="7" t="str">
        <f>vlookup(I1628,Cats!$A:$B,2,false)</f>
        <v>E</v>
      </c>
    </row>
    <row r="1629">
      <c r="A1629" s="1">
        <v>138638.0</v>
      </c>
      <c r="B1629" s="1">
        <v>501.0</v>
      </c>
      <c r="C1629" s="1">
        <v>0.0</v>
      </c>
      <c r="D1629" s="1" t="s">
        <v>92</v>
      </c>
      <c r="E1629" s="1">
        <v>41.0</v>
      </c>
      <c r="F1629" s="7" t="str">
        <f>vlookup(E1629,Teams!A:B,2,false)</f>
        <v>Shen</v>
      </c>
      <c r="G1629" s="1" t="b">
        <v>0</v>
      </c>
      <c r="H1629" s="1" t="b">
        <v>0</v>
      </c>
      <c r="I1629" s="1">
        <v>22.0</v>
      </c>
      <c r="J1629" s="7" t="str">
        <f>vlookup(I1629,Cats!$A:$B,2,false)</f>
        <v>E</v>
      </c>
    </row>
    <row r="1630">
      <c r="A1630" s="1">
        <v>138639.0</v>
      </c>
      <c r="B1630" s="1">
        <v>501.0</v>
      </c>
      <c r="C1630" s="1">
        <v>14.0</v>
      </c>
      <c r="D1630" s="1" t="s">
        <v>149</v>
      </c>
      <c r="E1630" s="1">
        <v>135.0</v>
      </c>
      <c r="F1630" s="7" t="str">
        <f>vlookup(E1630,Teams!A:B,2,false)</f>
        <v>AHS Broward</v>
      </c>
      <c r="G1630" s="1" t="b">
        <v>1</v>
      </c>
      <c r="H1630" s="1" t="b">
        <v>0</v>
      </c>
      <c r="I1630" s="1">
        <v>23.0</v>
      </c>
      <c r="J1630" s="7" t="str">
        <f>vlookup(I1630,Cats!$A:$B,2,false)</f>
        <v>B</v>
      </c>
    </row>
    <row r="1631">
      <c r="A1631" s="1">
        <v>138640.0</v>
      </c>
      <c r="B1631" s="1">
        <v>501.0</v>
      </c>
      <c r="C1631" s="1">
        <v>0.0</v>
      </c>
      <c r="D1631" s="1" t="s">
        <v>32</v>
      </c>
      <c r="E1631" s="1">
        <v>41.0</v>
      </c>
      <c r="F1631" s="7" t="str">
        <f>vlookup(E1631,Teams!A:B,2,false)</f>
        <v>Shen</v>
      </c>
      <c r="G1631" s="1" t="b">
        <v>0</v>
      </c>
      <c r="H1631" s="1" t="b">
        <v>1</v>
      </c>
      <c r="I1631" s="1">
        <v>23.0</v>
      </c>
      <c r="J1631" s="7" t="str">
        <f>vlookup(I1631,Cats!$A:$B,2,false)</f>
        <v>B</v>
      </c>
    </row>
    <row r="1632">
      <c r="A1632" s="1">
        <v>138641.0</v>
      </c>
      <c r="B1632" s="1">
        <v>501.0</v>
      </c>
      <c r="C1632" s="1">
        <v>4.0</v>
      </c>
      <c r="D1632" s="1" t="s">
        <v>150</v>
      </c>
      <c r="E1632" s="1">
        <v>135.0</v>
      </c>
      <c r="F1632" s="7" t="str">
        <f>vlookup(E1632,Teams!A:B,2,false)</f>
        <v>AHS Broward</v>
      </c>
      <c r="G1632" s="1" t="b">
        <v>1</v>
      </c>
      <c r="H1632" s="1" t="b">
        <v>0</v>
      </c>
      <c r="I1632" s="1">
        <v>24.0</v>
      </c>
      <c r="J1632" s="7" t="str">
        <f>vlookup(I1632,Cats!$A:$B,2,false)</f>
        <v>P</v>
      </c>
    </row>
    <row r="1633">
      <c r="A1633" s="1">
        <v>138642.0</v>
      </c>
      <c r="B1633" s="1">
        <v>501.0</v>
      </c>
      <c r="C1633" s="1">
        <v>0.0</v>
      </c>
      <c r="D1633" s="1" t="s">
        <v>32</v>
      </c>
      <c r="E1633" s="1">
        <v>41.0</v>
      </c>
      <c r="F1633" s="7" t="str">
        <f>vlookup(E1633,Teams!A:B,2,false)</f>
        <v>Shen</v>
      </c>
      <c r="G1633" s="1" t="b">
        <v>0</v>
      </c>
      <c r="H1633" s="1" t="b">
        <v>1</v>
      </c>
      <c r="I1633" s="1">
        <v>24.0</v>
      </c>
      <c r="J1633" s="7" t="str">
        <f>vlookup(I1633,Cats!$A:$B,2,false)</f>
        <v>P</v>
      </c>
    </row>
    <row r="1634">
      <c r="A1634" s="1">
        <v>138643.0</v>
      </c>
      <c r="B1634" s="1">
        <v>502.0</v>
      </c>
      <c r="C1634" s="1">
        <v>0.0</v>
      </c>
      <c r="D1634" s="1" t="s">
        <v>32</v>
      </c>
      <c r="E1634" s="1">
        <v>17.0</v>
      </c>
      <c r="F1634" s="7" t="str">
        <f>vlookup(E1634,Teams!A:B,2,false)</f>
        <v>Green Hope</v>
      </c>
      <c r="G1634" s="1" t="b">
        <v>1</v>
      </c>
      <c r="H1634" s="1" t="b">
        <v>1</v>
      </c>
      <c r="I1634" s="1">
        <v>1.0</v>
      </c>
      <c r="J1634" s="7" t="str">
        <f>vlookup(I1634,Cats!$A:$B,2,false)</f>
        <v>X</v>
      </c>
    </row>
    <row r="1635">
      <c r="A1635" s="1">
        <v>138644.0</v>
      </c>
      <c r="B1635" s="1">
        <v>502.0</v>
      </c>
      <c r="C1635" s="1">
        <v>14.0</v>
      </c>
      <c r="D1635" s="1" t="s">
        <v>112</v>
      </c>
      <c r="E1635" s="1">
        <v>26.0</v>
      </c>
      <c r="F1635" s="7" t="str">
        <f>vlookup(E1635,Teams!A:B,2,false)</f>
        <v>Lynbrook</v>
      </c>
      <c r="G1635" s="1" t="b">
        <v>0</v>
      </c>
      <c r="H1635" s="1" t="b">
        <v>0</v>
      </c>
      <c r="I1635" s="1">
        <v>1.0</v>
      </c>
      <c r="J1635" s="7" t="str">
        <f>vlookup(I1635,Cats!$A:$B,2,false)</f>
        <v>X</v>
      </c>
    </row>
    <row r="1636">
      <c r="A1636" s="1">
        <v>138645.0</v>
      </c>
      <c r="B1636" s="1">
        <v>502.0</v>
      </c>
      <c r="C1636" s="1">
        <v>0.0</v>
      </c>
      <c r="D1636" s="1" t="s">
        <v>32</v>
      </c>
      <c r="E1636" s="1">
        <v>17.0</v>
      </c>
      <c r="F1636" s="7" t="str">
        <f>vlookup(E1636,Teams!A:B,2,false)</f>
        <v>Green Hope</v>
      </c>
      <c r="G1636" s="1" t="b">
        <v>1</v>
      </c>
      <c r="H1636" s="1" t="b">
        <v>1</v>
      </c>
      <c r="I1636" s="1">
        <v>2.0</v>
      </c>
      <c r="J1636" s="7" t="str">
        <f>vlookup(I1636,Cats!$A:$B,2,false)</f>
        <v>M</v>
      </c>
    </row>
    <row r="1637">
      <c r="A1637" s="1">
        <v>138646.0</v>
      </c>
      <c r="B1637" s="1">
        <v>502.0</v>
      </c>
      <c r="C1637" s="1">
        <v>14.0</v>
      </c>
      <c r="D1637" s="1" t="s">
        <v>112</v>
      </c>
      <c r="E1637" s="1">
        <v>26.0</v>
      </c>
      <c r="F1637" s="7" t="str">
        <f>vlookup(E1637,Teams!A:B,2,false)</f>
        <v>Lynbrook</v>
      </c>
      <c r="G1637" s="1" t="b">
        <v>0</v>
      </c>
      <c r="H1637" s="1" t="b">
        <v>0</v>
      </c>
      <c r="I1637" s="1">
        <v>2.0</v>
      </c>
      <c r="J1637" s="7" t="str">
        <f>vlookup(I1637,Cats!$A:$B,2,false)</f>
        <v>M</v>
      </c>
    </row>
    <row r="1638">
      <c r="A1638" s="1">
        <v>138647.0</v>
      </c>
      <c r="B1638" s="1">
        <v>502.0</v>
      </c>
      <c r="C1638" s="1">
        <v>4.0</v>
      </c>
      <c r="D1638" s="1" t="s">
        <v>192</v>
      </c>
      <c r="E1638" s="1">
        <v>17.0</v>
      </c>
      <c r="F1638" s="7" t="str">
        <f>vlookup(E1638,Teams!A:B,2,false)</f>
        <v>Green Hope</v>
      </c>
      <c r="G1638" s="1" t="b">
        <v>1</v>
      </c>
      <c r="H1638" s="1" t="b">
        <v>0</v>
      </c>
      <c r="I1638" s="1">
        <v>3.0</v>
      </c>
      <c r="J1638" s="7" t="str">
        <f>vlookup(I1638,Cats!$A:$B,2,false)</f>
        <v>C</v>
      </c>
    </row>
    <row r="1639">
      <c r="A1639" s="1">
        <v>138648.0</v>
      </c>
      <c r="B1639" s="1">
        <v>502.0</v>
      </c>
      <c r="C1639" s="1">
        <v>0.0</v>
      </c>
      <c r="D1639" s="1" t="s">
        <v>112</v>
      </c>
      <c r="E1639" s="1">
        <v>26.0</v>
      </c>
      <c r="F1639" s="7" t="str">
        <f>vlookup(E1639,Teams!A:B,2,false)</f>
        <v>Lynbrook</v>
      </c>
      <c r="G1639" s="1" t="b">
        <v>0</v>
      </c>
      <c r="H1639" s="1" t="b">
        <v>0</v>
      </c>
      <c r="I1639" s="1">
        <v>3.0</v>
      </c>
      <c r="J1639" s="7" t="str">
        <f>vlookup(I1639,Cats!$A:$B,2,false)</f>
        <v>C</v>
      </c>
    </row>
    <row r="1640">
      <c r="A1640" s="1">
        <v>138649.0</v>
      </c>
      <c r="B1640" s="1">
        <v>502.0</v>
      </c>
      <c r="C1640" s="1">
        <v>0.0</v>
      </c>
      <c r="D1640" s="1" t="s">
        <v>32</v>
      </c>
      <c r="E1640" s="1">
        <v>26.0</v>
      </c>
      <c r="F1640" s="7" t="str">
        <f>vlookup(E1640,Teams!A:B,2,false)</f>
        <v>Lynbrook</v>
      </c>
      <c r="G1640" s="1" t="b">
        <v>0</v>
      </c>
      <c r="H1640" s="1" t="b">
        <v>1</v>
      </c>
      <c r="I1640" s="1">
        <v>4.0</v>
      </c>
      <c r="J1640" s="7" t="str">
        <f>vlookup(I1640,Cats!$A:$B,2,false)</f>
        <v>E</v>
      </c>
    </row>
    <row r="1641">
      <c r="A1641" s="1">
        <v>138650.0</v>
      </c>
      <c r="B1641" s="1">
        <v>502.0</v>
      </c>
      <c r="C1641" s="1">
        <v>4.0</v>
      </c>
      <c r="D1641" s="1" t="s">
        <v>191</v>
      </c>
      <c r="E1641" s="1">
        <v>17.0</v>
      </c>
      <c r="F1641" s="7" t="str">
        <f>vlookup(E1641,Teams!A:B,2,false)</f>
        <v>Green Hope</v>
      </c>
      <c r="G1641" s="1" t="b">
        <v>1</v>
      </c>
      <c r="H1641" s="1" t="b">
        <v>0</v>
      </c>
      <c r="I1641" s="1">
        <v>4.0</v>
      </c>
      <c r="J1641" s="7" t="str">
        <f>vlookup(I1641,Cats!$A:$B,2,false)</f>
        <v>E</v>
      </c>
    </row>
    <row r="1642">
      <c r="A1642" s="1">
        <v>138651.0</v>
      </c>
      <c r="B1642" s="1">
        <v>502.0</v>
      </c>
      <c r="C1642" s="1">
        <v>0.0</v>
      </c>
      <c r="D1642" s="1" t="s">
        <v>192</v>
      </c>
      <c r="E1642" s="1">
        <v>17.0</v>
      </c>
      <c r="F1642" s="7" t="str">
        <f>vlookup(E1642,Teams!A:B,2,false)</f>
        <v>Green Hope</v>
      </c>
      <c r="G1642" s="1" t="b">
        <v>1</v>
      </c>
      <c r="H1642" s="1" t="b">
        <v>0</v>
      </c>
      <c r="I1642" s="1">
        <v>5.0</v>
      </c>
      <c r="J1642" s="7" t="str">
        <f>vlookup(I1642,Cats!$A:$B,2,false)</f>
        <v>B</v>
      </c>
    </row>
    <row r="1643">
      <c r="A1643" s="1">
        <v>138652.0</v>
      </c>
      <c r="B1643" s="1">
        <v>502.0</v>
      </c>
      <c r="C1643" s="1">
        <v>0.0</v>
      </c>
      <c r="D1643" s="1" t="s">
        <v>112</v>
      </c>
      <c r="E1643" s="1">
        <v>26.0</v>
      </c>
      <c r="F1643" s="7" t="str">
        <f>vlookup(E1643,Teams!A:B,2,false)</f>
        <v>Lynbrook</v>
      </c>
      <c r="G1643" s="1" t="b">
        <v>0</v>
      </c>
      <c r="H1643" s="1" t="b">
        <v>0</v>
      </c>
      <c r="I1643" s="1">
        <v>5.0</v>
      </c>
      <c r="J1643" s="7" t="str">
        <f>vlookup(I1643,Cats!$A:$B,2,false)</f>
        <v>B</v>
      </c>
    </row>
    <row r="1644">
      <c r="A1644" s="1">
        <v>138653.0</v>
      </c>
      <c r="B1644" s="1">
        <v>502.0</v>
      </c>
      <c r="C1644" s="1">
        <v>0.0</v>
      </c>
      <c r="D1644" s="1" t="s">
        <v>32</v>
      </c>
      <c r="E1644" s="1">
        <v>17.0</v>
      </c>
      <c r="F1644" s="7" t="str">
        <f>vlookup(E1644,Teams!A:B,2,false)</f>
        <v>Green Hope</v>
      </c>
      <c r="G1644" s="1" t="b">
        <v>1</v>
      </c>
      <c r="H1644" s="1" t="b">
        <v>1</v>
      </c>
      <c r="I1644" s="1">
        <v>6.0</v>
      </c>
      <c r="J1644" s="7" t="str">
        <f>vlookup(I1644,Cats!$A:$B,2,false)</f>
        <v>P</v>
      </c>
    </row>
    <row r="1645">
      <c r="A1645" s="1">
        <v>138654.0</v>
      </c>
      <c r="B1645" s="1">
        <v>502.0</v>
      </c>
      <c r="C1645" s="1">
        <v>14.0</v>
      </c>
      <c r="D1645" s="1" t="s">
        <v>202</v>
      </c>
      <c r="E1645" s="1">
        <v>26.0</v>
      </c>
      <c r="F1645" s="7" t="str">
        <f>vlookup(E1645,Teams!A:B,2,false)</f>
        <v>Lynbrook</v>
      </c>
      <c r="G1645" s="1" t="b">
        <v>0</v>
      </c>
      <c r="H1645" s="1" t="b">
        <v>0</v>
      </c>
      <c r="I1645" s="1">
        <v>6.0</v>
      </c>
      <c r="J1645" s="7" t="str">
        <f>vlookup(I1645,Cats!$A:$B,2,false)</f>
        <v>P</v>
      </c>
    </row>
    <row r="1646">
      <c r="A1646" s="1">
        <v>138655.0</v>
      </c>
      <c r="B1646" s="1">
        <v>502.0</v>
      </c>
      <c r="C1646" s="1">
        <v>14.0</v>
      </c>
      <c r="D1646" s="1" t="s">
        <v>192</v>
      </c>
      <c r="E1646" s="1">
        <v>17.0</v>
      </c>
      <c r="F1646" s="7" t="str">
        <f>vlookup(E1646,Teams!A:B,2,false)</f>
        <v>Green Hope</v>
      </c>
      <c r="G1646" s="1" t="b">
        <v>1</v>
      </c>
      <c r="H1646" s="1" t="b">
        <v>0</v>
      </c>
      <c r="I1646" s="1">
        <v>7.0</v>
      </c>
      <c r="J1646" s="7" t="str">
        <f>vlookup(I1646,Cats!$A:$B,2,false)</f>
        <v>X</v>
      </c>
    </row>
    <row r="1647">
      <c r="A1647" s="1">
        <v>138656.0</v>
      </c>
      <c r="B1647" s="1">
        <v>502.0</v>
      </c>
      <c r="C1647" s="1">
        <v>0.0</v>
      </c>
      <c r="D1647" s="1" t="s">
        <v>32</v>
      </c>
      <c r="E1647" s="1">
        <v>26.0</v>
      </c>
      <c r="F1647" s="7" t="str">
        <f>vlookup(E1647,Teams!A:B,2,false)</f>
        <v>Lynbrook</v>
      </c>
      <c r="G1647" s="1" t="b">
        <v>0</v>
      </c>
      <c r="H1647" s="1" t="b">
        <v>1</v>
      </c>
      <c r="I1647" s="1">
        <v>7.0</v>
      </c>
      <c r="J1647" s="7" t="str">
        <f>vlookup(I1647,Cats!$A:$B,2,false)</f>
        <v>X</v>
      </c>
    </row>
    <row r="1648">
      <c r="A1648" s="1">
        <v>138657.0</v>
      </c>
      <c r="B1648" s="1">
        <v>502.0</v>
      </c>
      <c r="C1648" s="1">
        <v>0.0</v>
      </c>
      <c r="D1648" s="1" t="s">
        <v>32</v>
      </c>
      <c r="E1648" s="1">
        <v>17.0</v>
      </c>
      <c r="F1648" s="7" t="str">
        <f>vlookup(E1648,Teams!A:B,2,false)</f>
        <v>Green Hope</v>
      </c>
      <c r="G1648" s="1" t="b">
        <v>1</v>
      </c>
      <c r="H1648" s="1" t="b">
        <v>1</v>
      </c>
      <c r="I1648" s="1">
        <v>8.0</v>
      </c>
      <c r="J1648" s="7" t="str">
        <f>vlookup(I1648,Cats!$A:$B,2,false)</f>
        <v>M</v>
      </c>
    </row>
    <row r="1649">
      <c r="A1649" s="1">
        <v>138658.0</v>
      </c>
      <c r="B1649" s="1">
        <v>502.0</v>
      </c>
      <c r="C1649" s="1">
        <v>14.0</v>
      </c>
      <c r="D1649" s="1" t="s">
        <v>110</v>
      </c>
      <c r="E1649" s="1">
        <v>26.0</v>
      </c>
      <c r="F1649" s="7" t="str">
        <f>vlookup(E1649,Teams!A:B,2,false)</f>
        <v>Lynbrook</v>
      </c>
      <c r="G1649" s="1" t="b">
        <v>0</v>
      </c>
      <c r="H1649" s="1" t="b">
        <v>0</v>
      </c>
      <c r="I1649" s="1">
        <v>8.0</v>
      </c>
      <c r="J1649" s="7" t="str">
        <f>vlookup(I1649,Cats!$A:$B,2,false)</f>
        <v>M</v>
      </c>
    </row>
    <row r="1650">
      <c r="A1650" s="1">
        <v>138659.0</v>
      </c>
      <c r="B1650" s="1">
        <v>502.0</v>
      </c>
      <c r="C1650" s="1">
        <v>0.0</v>
      </c>
      <c r="D1650" s="1" t="s">
        <v>32</v>
      </c>
      <c r="E1650" s="1">
        <v>17.0</v>
      </c>
      <c r="F1650" s="7" t="str">
        <f>vlookup(E1650,Teams!A:B,2,false)</f>
        <v>Green Hope</v>
      </c>
      <c r="G1650" s="1" t="b">
        <v>1</v>
      </c>
      <c r="H1650" s="1" t="b">
        <v>1</v>
      </c>
      <c r="I1650" s="1">
        <v>9.0</v>
      </c>
      <c r="J1650" s="7" t="str">
        <f>vlookup(I1650,Cats!$A:$B,2,false)</f>
        <v>C</v>
      </c>
    </row>
    <row r="1651">
      <c r="A1651" s="1">
        <v>138660.0</v>
      </c>
      <c r="B1651" s="1">
        <v>502.0</v>
      </c>
      <c r="C1651" s="1">
        <v>4.0</v>
      </c>
      <c r="D1651" s="1" t="s">
        <v>112</v>
      </c>
      <c r="E1651" s="1">
        <v>26.0</v>
      </c>
      <c r="F1651" s="7" t="str">
        <f>vlookup(E1651,Teams!A:B,2,false)</f>
        <v>Lynbrook</v>
      </c>
      <c r="G1651" s="1" t="b">
        <v>0</v>
      </c>
      <c r="H1651" s="1" t="b">
        <v>0</v>
      </c>
      <c r="I1651" s="1">
        <v>9.0</v>
      </c>
      <c r="J1651" s="7" t="str">
        <f>vlookup(I1651,Cats!$A:$B,2,false)</f>
        <v>C</v>
      </c>
    </row>
    <row r="1652">
      <c r="A1652" s="1">
        <v>138661.0</v>
      </c>
      <c r="B1652" s="1">
        <v>502.0</v>
      </c>
      <c r="C1652" s="1">
        <v>14.0</v>
      </c>
      <c r="D1652" s="1" t="s">
        <v>191</v>
      </c>
      <c r="E1652" s="1">
        <v>17.0</v>
      </c>
      <c r="F1652" s="7" t="str">
        <f>vlookup(E1652,Teams!A:B,2,false)</f>
        <v>Green Hope</v>
      </c>
      <c r="G1652" s="1" t="b">
        <v>1</v>
      </c>
      <c r="H1652" s="1" t="b">
        <v>0</v>
      </c>
      <c r="I1652" s="1">
        <v>10.0</v>
      </c>
      <c r="J1652" s="7" t="str">
        <f>vlookup(I1652,Cats!$A:$B,2,false)</f>
        <v>E</v>
      </c>
    </row>
    <row r="1653">
      <c r="A1653" s="1">
        <v>138662.0</v>
      </c>
      <c r="B1653" s="1">
        <v>502.0</v>
      </c>
      <c r="C1653" s="1">
        <v>0.0</v>
      </c>
      <c r="D1653" s="1" t="s">
        <v>32</v>
      </c>
      <c r="E1653" s="1">
        <v>26.0</v>
      </c>
      <c r="F1653" s="7" t="str">
        <f>vlookup(E1653,Teams!A:B,2,false)</f>
        <v>Lynbrook</v>
      </c>
      <c r="G1653" s="1" t="b">
        <v>0</v>
      </c>
      <c r="H1653" s="1" t="b">
        <v>1</v>
      </c>
      <c r="I1653" s="1">
        <v>10.0</v>
      </c>
      <c r="J1653" s="7" t="str">
        <f>vlookup(I1653,Cats!$A:$B,2,false)</f>
        <v>E</v>
      </c>
    </row>
    <row r="1654">
      <c r="A1654" s="1">
        <v>138663.0</v>
      </c>
      <c r="B1654" s="1">
        <v>502.0</v>
      </c>
      <c r="C1654" s="1">
        <v>4.0</v>
      </c>
      <c r="D1654" s="1" t="s">
        <v>192</v>
      </c>
      <c r="E1654" s="1">
        <v>17.0</v>
      </c>
      <c r="F1654" s="7" t="str">
        <f>vlookup(E1654,Teams!A:B,2,false)</f>
        <v>Green Hope</v>
      </c>
      <c r="G1654" s="1" t="b">
        <v>1</v>
      </c>
      <c r="H1654" s="1" t="b">
        <v>0</v>
      </c>
      <c r="I1654" s="1">
        <v>11.0</v>
      </c>
      <c r="J1654" s="7" t="str">
        <f>vlookup(I1654,Cats!$A:$B,2,false)</f>
        <v>B</v>
      </c>
    </row>
    <row r="1655">
      <c r="A1655" s="1">
        <v>138664.0</v>
      </c>
      <c r="B1655" s="1">
        <v>502.0</v>
      </c>
      <c r="C1655" s="1">
        <v>0.0</v>
      </c>
      <c r="D1655" s="1" t="s">
        <v>113</v>
      </c>
      <c r="E1655" s="1">
        <v>26.0</v>
      </c>
      <c r="F1655" s="7" t="str">
        <f>vlookup(E1655,Teams!A:B,2,false)</f>
        <v>Lynbrook</v>
      </c>
      <c r="G1655" s="1" t="b">
        <v>0</v>
      </c>
      <c r="H1655" s="1" t="b">
        <v>0</v>
      </c>
      <c r="I1655" s="1">
        <v>11.0</v>
      </c>
      <c r="J1655" s="7" t="str">
        <f>vlookup(I1655,Cats!$A:$B,2,false)</f>
        <v>B</v>
      </c>
    </row>
    <row r="1656">
      <c r="A1656" s="1">
        <v>138665.0</v>
      </c>
      <c r="B1656" s="1">
        <v>502.0</v>
      </c>
      <c r="C1656" s="1">
        <v>4.0</v>
      </c>
      <c r="D1656" s="1" t="s">
        <v>191</v>
      </c>
      <c r="E1656" s="1">
        <v>17.0</v>
      </c>
      <c r="F1656" s="7" t="str">
        <f>vlookup(E1656,Teams!A:B,2,false)</f>
        <v>Green Hope</v>
      </c>
      <c r="G1656" s="1" t="b">
        <v>1</v>
      </c>
      <c r="H1656" s="1" t="b">
        <v>0</v>
      </c>
      <c r="I1656" s="1">
        <v>12.0</v>
      </c>
      <c r="J1656" s="7" t="str">
        <f>vlookup(I1656,Cats!$A:$B,2,false)</f>
        <v>P</v>
      </c>
    </row>
    <row r="1657">
      <c r="A1657" s="1">
        <v>138666.0</v>
      </c>
      <c r="B1657" s="1">
        <v>502.0</v>
      </c>
      <c r="C1657" s="1">
        <v>0.0</v>
      </c>
      <c r="D1657" s="1" t="s">
        <v>32</v>
      </c>
      <c r="E1657" s="1">
        <v>26.0</v>
      </c>
      <c r="F1657" s="7" t="str">
        <f>vlookup(E1657,Teams!A:B,2,false)</f>
        <v>Lynbrook</v>
      </c>
      <c r="G1657" s="1" t="b">
        <v>0</v>
      </c>
      <c r="H1657" s="1" t="b">
        <v>1</v>
      </c>
      <c r="I1657" s="1">
        <v>12.0</v>
      </c>
      <c r="J1657" s="7" t="str">
        <f>vlookup(I1657,Cats!$A:$B,2,false)</f>
        <v>P</v>
      </c>
    </row>
    <row r="1658">
      <c r="A1658" s="1">
        <v>138667.0</v>
      </c>
      <c r="B1658" s="1">
        <v>502.0</v>
      </c>
      <c r="C1658" s="1">
        <v>0.0</v>
      </c>
      <c r="D1658" s="1" t="s">
        <v>32</v>
      </c>
      <c r="E1658" s="1">
        <v>17.0</v>
      </c>
      <c r="F1658" s="7" t="str">
        <f>vlookup(E1658,Teams!A:B,2,false)</f>
        <v>Green Hope</v>
      </c>
      <c r="G1658" s="1" t="b">
        <v>1</v>
      </c>
      <c r="H1658" s="1" t="b">
        <v>1</v>
      </c>
      <c r="I1658" s="1">
        <v>13.0</v>
      </c>
      <c r="J1658" s="7" t="str">
        <f>vlookup(I1658,Cats!$A:$B,2,false)</f>
        <v>X</v>
      </c>
    </row>
    <row r="1659">
      <c r="A1659" s="1">
        <v>138668.0</v>
      </c>
      <c r="B1659" s="1">
        <v>502.0</v>
      </c>
      <c r="C1659" s="1">
        <v>14.0</v>
      </c>
      <c r="D1659" s="1" t="s">
        <v>109</v>
      </c>
      <c r="E1659" s="1">
        <v>26.0</v>
      </c>
      <c r="F1659" s="7" t="str">
        <f>vlookup(E1659,Teams!A:B,2,false)</f>
        <v>Lynbrook</v>
      </c>
      <c r="G1659" s="1" t="b">
        <v>0</v>
      </c>
      <c r="H1659" s="1" t="b">
        <v>0</v>
      </c>
      <c r="I1659" s="1">
        <v>13.0</v>
      </c>
      <c r="J1659" s="7" t="str">
        <f>vlookup(I1659,Cats!$A:$B,2,false)</f>
        <v>X</v>
      </c>
    </row>
    <row r="1660">
      <c r="A1660" s="1">
        <v>138669.0</v>
      </c>
      <c r="B1660" s="1">
        <v>502.0</v>
      </c>
      <c r="C1660" s="1">
        <v>0.0</v>
      </c>
      <c r="D1660" s="1" t="s">
        <v>32</v>
      </c>
      <c r="E1660" s="1">
        <v>17.0</v>
      </c>
      <c r="F1660" s="7" t="str">
        <f>vlookup(E1660,Teams!A:B,2,false)</f>
        <v>Green Hope</v>
      </c>
      <c r="G1660" s="1" t="b">
        <v>1</v>
      </c>
      <c r="H1660" s="1" t="b">
        <v>1</v>
      </c>
      <c r="I1660" s="1">
        <v>14.0</v>
      </c>
      <c r="J1660" s="7" t="str">
        <f>vlookup(I1660,Cats!$A:$B,2,false)</f>
        <v>M</v>
      </c>
    </row>
    <row r="1661">
      <c r="A1661" s="1">
        <v>138670.0</v>
      </c>
      <c r="B1661" s="1">
        <v>502.0</v>
      </c>
      <c r="C1661" s="1">
        <v>14.0</v>
      </c>
      <c r="D1661" s="1" t="s">
        <v>110</v>
      </c>
      <c r="E1661" s="1">
        <v>26.0</v>
      </c>
      <c r="F1661" s="7" t="str">
        <f>vlookup(E1661,Teams!A:B,2,false)</f>
        <v>Lynbrook</v>
      </c>
      <c r="G1661" s="1" t="b">
        <v>0</v>
      </c>
      <c r="H1661" s="1" t="b">
        <v>0</v>
      </c>
      <c r="I1661" s="1">
        <v>14.0</v>
      </c>
      <c r="J1661" s="7" t="str">
        <f>vlookup(I1661,Cats!$A:$B,2,false)</f>
        <v>M</v>
      </c>
    </row>
    <row r="1662">
      <c r="A1662" s="1">
        <v>138671.0</v>
      </c>
      <c r="B1662" s="1">
        <v>502.0</v>
      </c>
      <c r="C1662" s="1">
        <v>0.0</v>
      </c>
      <c r="D1662" s="1" t="s">
        <v>191</v>
      </c>
      <c r="E1662" s="1">
        <v>17.0</v>
      </c>
      <c r="F1662" s="7" t="str">
        <f>vlookup(E1662,Teams!A:B,2,false)</f>
        <v>Green Hope</v>
      </c>
      <c r="G1662" s="1" t="b">
        <v>1</v>
      </c>
      <c r="H1662" s="1" t="b">
        <v>0</v>
      </c>
      <c r="I1662" s="1">
        <v>15.0</v>
      </c>
      <c r="J1662" s="7" t="str">
        <f>vlookup(I1662,Cats!$A:$B,2,false)</f>
        <v>C</v>
      </c>
    </row>
    <row r="1663">
      <c r="A1663" s="1">
        <v>138672.0</v>
      </c>
      <c r="B1663" s="1">
        <v>502.0</v>
      </c>
      <c r="C1663" s="1">
        <v>0.0</v>
      </c>
      <c r="D1663" s="1" t="s">
        <v>112</v>
      </c>
      <c r="E1663" s="1">
        <v>26.0</v>
      </c>
      <c r="F1663" s="7" t="str">
        <f>vlookup(E1663,Teams!A:B,2,false)</f>
        <v>Lynbrook</v>
      </c>
      <c r="G1663" s="1" t="b">
        <v>0</v>
      </c>
      <c r="H1663" s="1" t="b">
        <v>0</v>
      </c>
      <c r="I1663" s="1">
        <v>15.0</v>
      </c>
      <c r="J1663" s="7" t="str">
        <f>vlookup(I1663,Cats!$A:$B,2,false)</f>
        <v>C</v>
      </c>
    </row>
    <row r="1664">
      <c r="A1664" s="1">
        <v>138673.0</v>
      </c>
      <c r="B1664" s="1">
        <v>502.0</v>
      </c>
      <c r="C1664" s="1">
        <v>0.0</v>
      </c>
      <c r="D1664" s="1" t="s">
        <v>32</v>
      </c>
      <c r="E1664" s="1">
        <v>17.0</v>
      </c>
      <c r="F1664" s="7" t="str">
        <f>vlookup(E1664,Teams!A:B,2,false)</f>
        <v>Green Hope</v>
      </c>
      <c r="G1664" s="1" t="b">
        <v>1</v>
      </c>
      <c r="H1664" s="1" t="b">
        <v>1</v>
      </c>
      <c r="I1664" s="1">
        <v>16.0</v>
      </c>
      <c r="J1664" s="7" t="str">
        <f>vlookup(I1664,Cats!$A:$B,2,false)</f>
        <v>E</v>
      </c>
    </row>
    <row r="1665">
      <c r="A1665" s="1">
        <v>138674.0</v>
      </c>
      <c r="B1665" s="1">
        <v>502.0</v>
      </c>
      <c r="C1665" s="1">
        <v>4.0</v>
      </c>
      <c r="D1665" s="1" t="s">
        <v>109</v>
      </c>
      <c r="E1665" s="1">
        <v>26.0</v>
      </c>
      <c r="F1665" s="7" t="str">
        <f>vlookup(E1665,Teams!A:B,2,false)</f>
        <v>Lynbrook</v>
      </c>
      <c r="G1665" s="1" t="b">
        <v>0</v>
      </c>
      <c r="H1665" s="1" t="b">
        <v>0</v>
      </c>
      <c r="I1665" s="1">
        <v>16.0</v>
      </c>
      <c r="J1665" s="7" t="str">
        <f>vlookup(I1665,Cats!$A:$B,2,false)</f>
        <v>E</v>
      </c>
    </row>
    <row r="1666">
      <c r="A1666" s="1">
        <v>138675.0</v>
      </c>
      <c r="B1666" s="1">
        <v>502.0</v>
      </c>
      <c r="C1666" s="1">
        <v>0.0</v>
      </c>
      <c r="D1666" s="1" t="s">
        <v>32</v>
      </c>
      <c r="E1666" s="1">
        <v>17.0</v>
      </c>
      <c r="F1666" s="7" t="str">
        <f>vlookup(E1666,Teams!A:B,2,false)</f>
        <v>Green Hope</v>
      </c>
      <c r="G1666" s="1" t="b">
        <v>1</v>
      </c>
      <c r="H1666" s="1" t="b">
        <v>1</v>
      </c>
      <c r="I1666" s="1">
        <v>17.0</v>
      </c>
      <c r="J1666" s="7" t="str">
        <f>vlookup(I1666,Cats!$A:$B,2,false)</f>
        <v>B</v>
      </c>
    </row>
    <row r="1667">
      <c r="A1667" s="1">
        <v>138676.0</v>
      </c>
      <c r="B1667" s="1">
        <v>502.0</v>
      </c>
      <c r="C1667" s="1">
        <v>14.0</v>
      </c>
      <c r="D1667" s="1" t="s">
        <v>113</v>
      </c>
      <c r="E1667" s="1">
        <v>26.0</v>
      </c>
      <c r="F1667" s="7" t="str">
        <f>vlookup(E1667,Teams!A:B,2,false)</f>
        <v>Lynbrook</v>
      </c>
      <c r="G1667" s="1" t="b">
        <v>0</v>
      </c>
      <c r="H1667" s="1" t="b">
        <v>0</v>
      </c>
      <c r="I1667" s="1">
        <v>17.0</v>
      </c>
      <c r="J1667" s="7" t="str">
        <f>vlookup(I1667,Cats!$A:$B,2,false)</f>
        <v>B</v>
      </c>
    </row>
    <row r="1668">
      <c r="A1668" s="1">
        <v>138677.0</v>
      </c>
      <c r="B1668" s="1">
        <v>502.0</v>
      </c>
      <c r="C1668" s="1">
        <v>14.0</v>
      </c>
      <c r="D1668" s="1" t="s">
        <v>191</v>
      </c>
      <c r="E1668" s="1">
        <v>17.0</v>
      </c>
      <c r="F1668" s="7" t="str">
        <f>vlookup(E1668,Teams!A:B,2,false)</f>
        <v>Green Hope</v>
      </c>
      <c r="G1668" s="1" t="b">
        <v>1</v>
      </c>
      <c r="H1668" s="1" t="b">
        <v>0</v>
      </c>
      <c r="I1668" s="1">
        <v>18.0</v>
      </c>
      <c r="J1668" s="7" t="str">
        <f>vlookup(I1668,Cats!$A:$B,2,false)</f>
        <v>P</v>
      </c>
    </row>
    <row r="1669">
      <c r="A1669" s="1">
        <v>138678.0</v>
      </c>
      <c r="B1669" s="1">
        <v>502.0</v>
      </c>
      <c r="C1669" s="1">
        <v>0.0</v>
      </c>
      <c r="D1669" s="1" t="s">
        <v>32</v>
      </c>
      <c r="E1669" s="1">
        <v>26.0</v>
      </c>
      <c r="F1669" s="7" t="str">
        <f>vlookup(E1669,Teams!A:B,2,false)</f>
        <v>Lynbrook</v>
      </c>
      <c r="G1669" s="1" t="b">
        <v>0</v>
      </c>
      <c r="H1669" s="1" t="b">
        <v>1</v>
      </c>
      <c r="I1669" s="1">
        <v>18.0</v>
      </c>
      <c r="J1669" s="7" t="str">
        <f>vlookup(I1669,Cats!$A:$B,2,false)</f>
        <v>P</v>
      </c>
    </row>
    <row r="1670">
      <c r="A1670" s="1">
        <v>138679.0</v>
      </c>
      <c r="B1670" s="1">
        <v>502.0</v>
      </c>
      <c r="C1670" s="1">
        <v>-4.0</v>
      </c>
      <c r="D1670" s="1" t="s">
        <v>203</v>
      </c>
      <c r="E1670" s="1">
        <v>17.0</v>
      </c>
      <c r="F1670" s="7" t="str">
        <f>vlookup(E1670,Teams!A:B,2,false)</f>
        <v>Green Hope</v>
      </c>
      <c r="G1670" s="1" t="b">
        <v>1</v>
      </c>
      <c r="H1670" s="1" t="b">
        <v>0</v>
      </c>
      <c r="I1670" s="1">
        <v>19.0</v>
      </c>
      <c r="J1670" s="7" t="str">
        <f>vlookup(I1670,Cats!$A:$B,2,false)</f>
        <v>X</v>
      </c>
    </row>
    <row r="1671">
      <c r="A1671" s="1">
        <v>138680.0</v>
      </c>
      <c r="B1671" s="1">
        <v>502.0</v>
      </c>
      <c r="C1671" s="1">
        <v>14.0</v>
      </c>
      <c r="D1671" s="1" t="s">
        <v>113</v>
      </c>
      <c r="E1671" s="1">
        <v>26.0</v>
      </c>
      <c r="F1671" s="7" t="str">
        <f>vlookup(E1671,Teams!A:B,2,false)</f>
        <v>Lynbrook</v>
      </c>
      <c r="G1671" s="1" t="b">
        <v>0</v>
      </c>
      <c r="H1671" s="1" t="b">
        <v>0</v>
      </c>
      <c r="I1671" s="1">
        <v>19.0</v>
      </c>
      <c r="J1671" s="7" t="str">
        <f>vlookup(I1671,Cats!$A:$B,2,false)</f>
        <v>X</v>
      </c>
    </row>
    <row r="1672">
      <c r="A1672" s="1">
        <v>138681.0</v>
      </c>
      <c r="B1672" s="1">
        <v>502.0</v>
      </c>
      <c r="C1672" s="1">
        <v>0.0</v>
      </c>
      <c r="D1672" s="1" t="s">
        <v>32</v>
      </c>
      <c r="E1672" s="1">
        <v>17.0</v>
      </c>
      <c r="F1672" s="7" t="str">
        <f>vlookup(E1672,Teams!A:B,2,false)</f>
        <v>Green Hope</v>
      </c>
      <c r="G1672" s="1" t="b">
        <v>1</v>
      </c>
      <c r="H1672" s="1" t="b">
        <v>1</v>
      </c>
      <c r="I1672" s="1">
        <v>20.0</v>
      </c>
      <c r="J1672" s="7" t="str">
        <f>vlookup(I1672,Cats!$A:$B,2,false)</f>
        <v>M</v>
      </c>
    </row>
    <row r="1673">
      <c r="A1673" s="1">
        <v>138682.0</v>
      </c>
      <c r="B1673" s="1">
        <v>502.0</v>
      </c>
      <c r="C1673" s="1">
        <v>14.0</v>
      </c>
      <c r="D1673" s="1" t="s">
        <v>110</v>
      </c>
      <c r="E1673" s="1">
        <v>26.0</v>
      </c>
      <c r="F1673" s="7" t="str">
        <f>vlookup(E1673,Teams!A:B,2,false)</f>
        <v>Lynbrook</v>
      </c>
      <c r="G1673" s="1" t="b">
        <v>0</v>
      </c>
      <c r="H1673" s="1" t="b">
        <v>0</v>
      </c>
      <c r="I1673" s="1">
        <v>20.0</v>
      </c>
      <c r="J1673" s="7" t="str">
        <f>vlookup(I1673,Cats!$A:$B,2,false)</f>
        <v>M</v>
      </c>
    </row>
    <row r="1674">
      <c r="A1674" s="1">
        <v>138683.0</v>
      </c>
      <c r="B1674" s="1">
        <v>502.0</v>
      </c>
      <c r="C1674" s="1">
        <v>14.0</v>
      </c>
      <c r="D1674" s="1" t="s">
        <v>193</v>
      </c>
      <c r="E1674" s="1">
        <v>17.0</v>
      </c>
      <c r="F1674" s="7" t="str">
        <f>vlookup(E1674,Teams!A:B,2,false)</f>
        <v>Green Hope</v>
      </c>
      <c r="G1674" s="1" t="b">
        <v>1</v>
      </c>
      <c r="H1674" s="1" t="b">
        <v>0</v>
      </c>
      <c r="I1674" s="1">
        <v>21.0</v>
      </c>
      <c r="J1674" s="7" t="str">
        <f>vlookup(I1674,Cats!$A:$B,2,false)</f>
        <v>C</v>
      </c>
    </row>
    <row r="1675">
      <c r="A1675" s="1">
        <v>138684.0</v>
      </c>
      <c r="B1675" s="1">
        <v>502.0</v>
      </c>
      <c r="C1675" s="1">
        <v>0.0</v>
      </c>
      <c r="D1675" s="1" t="s">
        <v>32</v>
      </c>
      <c r="E1675" s="1">
        <v>26.0</v>
      </c>
      <c r="F1675" s="7" t="str">
        <f>vlookup(E1675,Teams!A:B,2,false)</f>
        <v>Lynbrook</v>
      </c>
      <c r="G1675" s="1" t="b">
        <v>0</v>
      </c>
      <c r="H1675" s="1" t="b">
        <v>1</v>
      </c>
      <c r="I1675" s="1">
        <v>21.0</v>
      </c>
      <c r="J1675" s="7" t="str">
        <f>vlookup(I1675,Cats!$A:$B,2,false)</f>
        <v>C</v>
      </c>
    </row>
    <row r="1676">
      <c r="A1676" s="1">
        <v>138685.0</v>
      </c>
      <c r="B1676" s="1">
        <v>502.0</v>
      </c>
      <c r="C1676" s="1">
        <v>0.0</v>
      </c>
      <c r="D1676" s="1" t="s">
        <v>191</v>
      </c>
      <c r="E1676" s="1">
        <v>17.0</v>
      </c>
      <c r="F1676" s="7" t="str">
        <f>vlookup(E1676,Teams!A:B,2,false)</f>
        <v>Green Hope</v>
      </c>
      <c r="G1676" s="1" t="b">
        <v>1</v>
      </c>
      <c r="H1676" s="1" t="b">
        <v>0</v>
      </c>
      <c r="I1676" s="1">
        <v>22.0</v>
      </c>
      <c r="J1676" s="7" t="str">
        <f>vlookup(I1676,Cats!$A:$B,2,false)</f>
        <v>E</v>
      </c>
    </row>
    <row r="1677">
      <c r="A1677" s="1">
        <v>138686.0</v>
      </c>
      <c r="B1677" s="1">
        <v>502.0</v>
      </c>
      <c r="C1677" s="1">
        <v>0.0</v>
      </c>
      <c r="D1677" s="1" t="s">
        <v>109</v>
      </c>
      <c r="E1677" s="1">
        <v>26.0</v>
      </c>
      <c r="F1677" s="7" t="str">
        <f>vlookup(E1677,Teams!A:B,2,false)</f>
        <v>Lynbrook</v>
      </c>
      <c r="G1677" s="1" t="b">
        <v>0</v>
      </c>
      <c r="H1677" s="1" t="b">
        <v>0</v>
      </c>
      <c r="I1677" s="1">
        <v>22.0</v>
      </c>
      <c r="J1677" s="7" t="str">
        <f>vlookup(I1677,Cats!$A:$B,2,false)</f>
        <v>E</v>
      </c>
    </row>
    <row r="1678">
      <c r="A1678" s="1">
        <v>138687.0</v>
      </c>
      <c r="B1678" s="1">
        <v>502.0</v>
      </c>
      <c r="C1678" s="1">
        <v>0.0</v>
      </c>
      <c r="D1678" s="1" t="s">
        <v>32</v>
      </c>
      <c r="E1678" s="1">
        <v>17.0</v>
      </c>
      <c r="F1678" s="7" t="str">
        <f>vlookup(E1678,Teams!A:B,2,false)</f>
        <v>Green Hope</v>
      </c>
      <c r="G1678" s="1" t="b">
        <v>1</v>
      </c>
      <c r="H1678" s="1" t="b">
        <v>1</v>
      </c>
      <c r="I1678" s="1">
        <v>23.0</v>
      </c>
      <c r="J1678" s="7" t="str">
        <f>vlookup(I1678,Cats!$A:$B,2,false)</f>
        <v>B</v>
      </c>
    </row>
    <row r="1679">
      <c r="A1679" s="1">
        <v>138688.0</v>
      </c>
      <c r="B1679" s="1">
        <v>502.0</v>
      </c>
      <c r="C1679" s="1">
        <v>4.0</v>
      </c>
      <c r="D1679" s="1" t="s">
        <v>110</v>
      </c>
      <c r="E1679" s="1">
        <v>26.0</v>
      </c>
      <c r="F1679" s="7" t="str">
        <f>vlookup(E1679,Teams!A:B,2,false)</f>
        <v>Lynbrook</v>
      </c>
      <c r="G1679" s="1" t="b">
        <v>0</v>
      </c>
      <c r="H1679" s="1" t="b">
        <v>0</v>
      </c>
      <c r="I1679" s="1">
        <v>23.0</v>
      </c>
      <c r="J1679" s="7" t="str">
        <f>vlookup(I1679,Cats!$A:$B,2,false)</f>
        <v>B</v>
      </c>
    </row>
    <row r="1680">
      <c r="A1680" s="1">
        <v>138689.0</v>
      </c>
      <c r="B1680" s="1">
        <v>502.0</v>
      </c>
      <c r="C1680" s="1">
        <v>0.0</v>
      </c>
      <c r="D1680" s="1" t="s">
        <v>32</v>
      </c>
      <c r="E1680" s="1">
        <v>17.0</v>
      </c>
      <c r="F1680" s="7" t="str">
        <f>vlookup(E1680,Teams!A:B,2,false)</f>
        <v>Green Hope</v>
      </c>
      <c r="G1680" s="1" t="b">
        <v>1</v>
      </c>
      <c r="H1680" s="1" t="b">
        <v>1</v>
      </c>
      <c r="I1680" s="1">
        <v>24.0</v>
      </c>
      <c r="J1680" s="7" t="str">
        <f>vlookup(I1680,Cats!$A:$B,2,false)</f>
        <v>P</v>
      </c>
    </row>
    <row r="1681">
      <c r="A1681" s="1">
        <v>138690.0</v>
      </c>
      <c r="B1681" s="1">
        <v>502.0</v>
      </c>
      <c r="C1681" s="1">
        <v>14.0</v>
      </c>
      <c r="D1681" s="1" t="s">
        <v>202</v>
      </c>
      <c r="E1681" s="1">
        <v>26.0</v>
      </c>
      <c r="F1681" s="7" t="str">
        <f>vlookup(E1681,Teams!A:B,2,false)</f>
        <v>Lynbrook</v>
      </c>
      <c r="G1681" s="1" t="b">
        <v>0</v>
      </c>
      <c r="H1681" s="1" t="b">
        <v>0</v>
      </c>
      <c r="I1681" s="1">
        <v>24.0</v>
      </c>
      <c r="J1681" s="7" t="str">
        <f>vlookup(I1681,Cats!$A:$B,2,false)</f>
        <v>P</v>
      </c>
    </row>
    <row r="1682">
      <c r="A1682" s="1">
        <v>138691.0</v>
      </c>
      <c r="B1682" s="1">
        <v>503.0</v>
      </c>
      <c r="C1682" s="1">
        <v>0.0</v>
      </c>
      <c r="D1682" s="1" t="s">
        <v>32</v>
      </c>
      <c r="E1682" s="1">
        <v>11.0</v>
      </c>
      <c r="F1682" s="7" t="str">
        <f>vlookup(E1682,Teams!A:B,2,false)</f>
        <v>Cupertino</v>
      </c>
      <c r="G1682" s="1" t="b">
        <v>1</v>
      </c>
      <c r="H1682" s="1" t="b">
        <v>1</v>
      </c>
      <c r="I1682" s="1">
        <v>1.0</v>
      </c>
      <c r="J1682" s="7" t="str">
        <f>vlookup(I1682,Cats!$A:$B,2,false)</f>
        <v>X</v>
      </c>
    </row>
    <row r="1683">
      <c r="A1683" s="1">
        <v>138692.0</v>
      </c>
      <c r="B1683" s="1">
        <v>503.0</v>
      </c>
      <c r="C1683" s="1">
        <v>14.0</v>
      </c>
      <c r="D1683" s="1" t="s">
        <v>35</v>
      </c>
      <c r="E1683" s="1">
        <v>12.0</v>
      </c>
      <c r="F1683" s="7" t="str">
        <f>vlookup(E1683,Teams!A:B,2,false)</f>
        <v>Davidson</v>
      </c>
      <c r="G1683" s="1" t="b">
        <v>0</v>
      </c>
      <c r="H1683" s="1" t="b">
        <v>0</v>
      </c>
      <c r="I1683" s="1">
        <v>1.0</v>
      </c>
      <c r="J1683" s="7" t="str">
        <f>vlookup(I1683,Cats!$A:$B,2,false)</f>
        <v>X</v>
      </c>
    </row>
    <row r="1684">
      <c r="A1684" s="1">
        <v>138693.0</v>
      </c>
      <c r="B1684" s="1">
        <v>503.0</v>
      </c>
      <c r="C1684" s="1">
        <v>0.0</v>
      </c>
      <c r="D1684" s="1" t="s">
        <v>131</v>
      </c>
      <c r="E1684" s="1">
        <v>11.0</v>
      </c>
      <c r="F1684" s="7" t="str">
        <f>vlookup(E1684,Teams!A:B,2,false)</f>
        <v>Cupertino</v>
      </c>
      <c r="G1684" s="1" t="b">
        <v>1</v>
      </c>
      <c r="H1684" s="1" t="b">
        <v>0</v>
      </c>
      <c r="I1684" s="1">
        <v>2.0</v>
      </c>
      <c r="J1684" s="7" t="str">
        <f>vlookup(I1684,Cats!$A:$B,2,false)</f>
        <v>M</v>
      </c>
    </row>
    <row r="1685">
      <c r="A1685" s="1">
        <v>138694.0</v>
      </c>
      <c r="B1685" s="1">
        <v>503.0</v>
      </c>
      <c r="C1685" s="1">
        <v>0.0</v>
      </c>
      <c r="D1685" s="1" t="s">
        <v>33</v>
      </c>
      <c r="E1685" s="1">
        <v>12.0</v>
      </c>
      <c r="F1685" s="7" t="str">
        <f>vlookup(E1685,Teams!A:B,2,false)</f>
        <v>Davidson</v>
      </c>
      <c r="G1685" s="1" t="b">
        <v>0</v>
      </c>
      <c r="H1685" s="1" t="b">
        <v>0</v>
      </c>
      <c r="I1685" s="1">
        <v>2.0</v>
      </c>
      <c r="J1685" s="7" t="str">
        <f>vlookup(I1685,Cats!$A:$B,2,false)</f>
        <v>M</v>
      </c>
    </row>
    <row r="1686">
      <c r="A1686" s="1">
        <v>138695.0</v>
      </c>
      <c r="B1686" s="1">
        <v>503.0</v>
      </c>
      <c r="C1686" s="1">
        <v>0.0</v>
      </c>
      <c r="D1686" s="1" t="s">
        <v>32</v>
      </c>
      <c r="E1686" s="1">
        <v>11.0</v>
      </c>
      <c r="F1686" s="7" t="str">
        <f>vlookup(E1686,Teams!A:B,2,false)</f>
        <v>Cupertino</v>
      </c>
      <c r="G1686" s="1" t="b">
        <v>1</v>
      </c>
      <c r="H1686" s="1" t="b">
        <v>1</v>
      </c>
      <c r="I1686" s="1">
        <v>3.0</v>
      </c>
      <c r="J1686" s="7" t="str">
        <f>vlookup(I1686,Cats!$A:$B,2,false)</f>
        <v>C</v>
      </c>
    </row>
    <row r="1687">
      <c r="A1687" s="1">
        <v>138696.0</v>
      </c>
      <c r="B1687" s="1">
        <v>503.0</v>
      </c>
      <c r="C1687" s="1">
        <v>14.0</v>
      </c>
      <c r="D1687" s="1" t="s">
        <v>37</v>
      </c>
      <c r="E1687" s="1">
        <v>12.0</v>
      </c>
      <c r="F1687" s="7" t="str">
        <f>vlookup(E1687,Teams!A:B,2,false)</f>
        <v>Davidson</v>
      </c>
      <c r="G1687" s="1" t="b">
        <v>0</v>
      </c>
      <c r="H1687" s="1" t="b">
        <v>0</v>
      </c>
      <c r="I1687" s="1">
        <v>3.0</v>
      </c>
      <c r="J1687" s="7" t="str">
        <f>vlookup(I1687,Cats!$A:$B,2,false)</f>
        <v>C</v>
      </c>
    </row>
    <row r="1688">
      <c r="A1688" s="1">
        <v>138697.0</v>
      </c>
      <c r="B1688" s="1">
        <v>503.0</v>
      </c>
      <c r="C1688" s="1">
        <v>0.0</v>
      </c>
      <c r="D1688" s="1" t="s">
        <v>32</v>
      </c>
      <c r="E1688" s="1">
        <v>11.0</v>
      </c>
      <c r="F1688" s="7" t="str">
        <f>vlookup(E1688,Teams!A:B,2,false)</f>
        <v>Cupertino</v>
      </c>
      <c r="G1688" s="1" t="b">
        <v>1</v>
      </c>
      <c r="H1688" s="1" t="b">
        <v>1</v>
      </c>
      <c r="I1688" s="1">
        <v>4.0</v>
      </c>
      <c r="J1688" s="7" t="str">
        <f>vlookup(I1688,Cats!$A:$B,2,false)</f>
        <v>E</v>
      </c>
    </row>
    <row r="1689">
      <c r="A1689" s="1">
        <v>138698.0</v>
      </c>
      <c r="B1689" s="1">
        <v>503.0</v>
      </c>
      <c r="C1689" s="1">
        <v>14.0</v>
      </c>
      <c r="D1689" s="1" t="s">
        <v>19</v>
      </c>
      <c r="E1689" s="1">
        <v>12.0</v>
      </c>
      <c r="F1689" s="7" t="str">
        <f>vlookup(E1689,Teams!A:B,2,false)</f>
        <v>Davidson</v>
      </c>
      <c r="G1689" s="1" t="b">
        <v>0</v>
      </c>
      <c r="H1689" s="1" t="b">
        <v>0</v>
      </c>
      <c r="I1689" s="1">
        <v>4.0</v>
      </c>
      <c r="J1689" s="7" t="str">
        <f>vlookup(I1689,Cats!$A:$B,2,false)</f>
        <v>E</v>
      </c>
    </row>
    <row r="1690">
      <c r="A1690" s="1">
        <v>138699.0</v>
      </c>
      <c r="B1690" s="1">
        <v>503.0</v>
      </c>
      <c r="C1690" s="1">
        <v>14.0</v>
      </c>
      <c r="D1690" s="1" t="s">
        <v>132</v>
      </c>
      <c r="E1690" s="1">
        <v>11.0</v>
      </c>
      <c r="F1690" s="7" t="str">
        <f>vlookup(E1690,Teams!A:B,2,false)</f>
        <v>Cupertino</v>
      </c>
      <c r="G1690" s="1" t="b">
        <v>1</v>
      </c>
      <c r="H1690" s="1" t="b">
        <v>0</v>
      </c>
      <c r="I1690" s="1">
        <v>5.0</v>
      </c>
      <c r="J1690" s="7" t="str">
        <f>vlookup(I1690,Cats!$A:$B,2,false)</f>
        <v>B</v>
      </c>
    </row>
    <row r="1691">
      <c r="A1691" s="1">
        <v>138700.0</v>
      </c>
      <c r="B1691" s="1">
        <v>503.0</v>
      </c>
      <c r="C1691" s="1">
        <v>0.0</v>
      </c>
      <c r="D1691" s="1" t="s">
        <v>32</v>
      </c>
      <c r="E1691" s="1">
        <v>12.0</v>
      </c>
      <c r="F1691" s="7" t="str">
        <f>vlookup(E1691,Teams!A:B,2,false)</f>
        <v>Davidson</v>
      </c>
      <c r="G1691" s="1" t="b">
        <v>0</v>
      </c>
      <c r="H1691" s="1" t="b">
        <v>1</v>
      </c>
      <c r="I1691" s="1">
        <v>5.0</v>
      </c>
      <c r="J1691" s="7" t="str">
        <f>vlookup(I1691,Cats!$A:$B,2,false)</f>
        <v>B</v>
      </c>
    </row>
    <row r="1692">
      <c r="A1692" s="1">
        <v>138701.0</v>
      </c>
      <c r="B1692" s="1">
        <v>503.0</v>
      </c>
      <c r="C1692" s="1">
        <v>0.0</v>
      </c>
      <c r="D1692" s="1" t="s">
        <v>32</v>
      </c>
      <c r="E1692" s="1">
        <v>11.0</v>
      </c>
      <c r="F1692" s="7" t="str">
        <f>vlookup(E1692,Teams!A:B,2,false)</f>
        <v>Cupertino</v>
      </c>
      <c r="G1692" s="1" t="b">
        <v>1</v>
      </c>
      <c r="H1692" s="1" t="b">
        <v>1</v>
      </c>
      <c r="I1692" s="1">
        <v>6.0</v>
      </c>
      <c r="J1692" s="7" t="str">
        <f>vlookup(I1692,Cats!$A:$B,2,false)</f>
        <v>P</v>
      </c>
    </row>
    <row r="1693">
      <c r="A1693" s="1">
        <v>138702.0</v>
      </c>
      <c r="B1693" s="1">
        <v>503.0</v>
      </c>
      <c r="C1693" s="1">
        <v>14.0</v>
      </c>
      <c r="D1693" s="1" t="s">
        <v>19</v>
      </c>
      <c r="E1693" s="1">
        <v>12.0</v>
      </c>
      <c r="F1693" s="7" t="str">
        <f>vlookup(E1693,Teams!A:B,2,false)</f>
        <v>Davidson</v>
      </c>
      <c r="G1693" s="1" t="b">
        <v>0</v>
      </c>
      <c r="H1693" s="1" t="b">
        <v>0</v>
      </c>
      <c r="I1693" s="1">
        <v>6.0</v>
      </c>
      <c r="J1693" s="7" t="str">
        <f>vlookup(I1693,Cats!$A:$B,2,false)</f>
        <v>P</v>
      </c>
    </row>
    <row r="1694">
      <c r="A1694" s="1">
        <v>138703.0</v>
      </c>
      <c r="B1694" s="1">
        <v>503.0</v>
      </c>
      <c r="C1694" s="1">
        <v>14.0</v>
      </c>
      <c r="D1694" s="1" t="s">
        <v>132</v>
      </c>
      <c r="E1694" s="1">
        <v>11.0</v>
      </c>
      <c r="F1694" s="7" t="str">
        <f>vlookup(E1694,Teams!A:B,2,false)</f>
        <v>Cupertino</v>
      </c>
      <c r="G1694" s="1" t="b">
        <v>1</v>
      </c>
      <c r="H1694" s="1" t="b">
        <v>0</v>
      </c>
      <c r="I1694" s="1">
        <v>7.0</v>
      </c>
      <c r="J1694" s="7" t="str">
        <f>vlookup(I1694,Cats!$A:$B,2,false)</f>
        <v>X</v>
      </c>
    </row>
    <row r="1695">
      <c r="A1695" s="1">
        <v>138704.0</v>
      </c>
      <c r="B1695" s="1">
        <v>503.0</v>
      </c>
      <c r="C1695" s="1">
        <v>0.0</v>
      </c>
      <c r="D1695" s="1" t="s">
        <v>32</v>
      </c>
      <c r="E1695" s="1">
        <v>12.0</v>
      </c>
      <c r="F1695" s="7" t="str">
        <f>vlookup(E1695,Teams!A:B,2,false)</f>
        <v>Davidson</v>
      </c>
      <c r="G1695" s="1" t="b">
        <v>0</v>
      </c>
      <c r="H1695" s="1" t="b">
        <v>1</v>
      </c>
      <c r="I1695" s="1">
        <v>7.0</v>
      </c>
      <c r="J1695" s="7" t="str">
        <f>vlookup(I1695,Cats!$A:$B,2,false)</f>
        <v>X</v>
      </c>
    </row>
    <row r="1696">
      <c r="A1696" s="1">
        <v>138705.0</v>
      </c>
      <c r="B1696" s="1">
        <v>503.0</v>
      </c>
      <c r="C1696" s="1">
        <v>14.0</v>
      </c>
      <c r="D1696" s="1" t="s">
        <v>136</v>
      </c>
      <c r="E1696" s="1">
        <v>11.0</v>
      </c>
      <c r="F1696" s="7" t="str">
        <f>vlookup(E1696,Teams!A:B,2,false)</f>
        <v>Cupertino</v>
      </c>
      <c r="G1696" s="1" t="b">
        <v>1</v>
      </c>
      <c r="H1696" s="1" t="b">
        <v>0</v>
      </c>
      <c r="I1696" s="1">
        <v>8.0</v>
      </c>
      <c r="J1696" s="7" t="str">
        <f>vlookup(I1696,Cats!$A:$B,2,false)</f>
        <v>M</v>
      </c>
    </row>
    <row r="1697">
      <c r="A1697" s="1">
        <v>138706.0</v>
      </c>
      <c r="B1697" s="1">
        <v>503.0</v>
      </c>
      <c r="C1697" s="1">
        <v>0.0</v>
      </c>
      <c r="D1697" s="1" t="s">
        <v>32</v>
      </c>
      <c r="E1697" s="1">
        <v>12.0</v>
      </c>
      <c r="F1697" s="7" t="str">
        <f>vlookup(E1697,Teams!A:B,2,false)</f>
        <v>Davidson</v>
      </c>
      <c r="G1697" s="1" t="b">
        <v>0</v>
      </c>
      <c r="H1697" s="1" t="b">
        <v>1</v>
      </c>
      <c r="I1697" s="1">
        <v>8.0</v>
      </c>
      <c r="J1697" s="7" t="str">
        <f>vlookup(I1697,Cats!$A:$B,2,false)</f>
        <v>M</v>
      </c>
    </row>
    <row r="1698">
      <c r="A1698" s="1">
        <v>138707.0</v>
      </c>
      <c r="B1698" s="1">
        <v>503.0</v>
      </c>
      <c r="C1698" s="1">
        <v>0.0</v>
      </c>
      <c r="D1698" s="1" t="s">
        <v>32</v>
      </c>
      <c r="E1698" s="1">
        <v>11.0</v>
      </c>
      <c r="F1698" s="7" t="str">
        <f>vlookup(E1698,Teams!A:B,2,false)</f>
        <v>Cupertino</v>
      </c>
      <c r="G1698" s="1" t="b">
        <v>1</v>
      </c>
      <c r="H1698" s="1" t="b">
        <v>1</v>
      </c>
      <c r="I1698" s="1">
        <v>9.0</v>
      </c>
      <c r="J1698" s="7" t="str">
        <f>vlookup(I1698,Cats!$A:$B,2,false)</f>
        <v>C</v>
      </c>
    </row>
    <row r="1699">
      <c r="A1699" s="1">
        <v>138708.0</v>
      </c>
      <c r="B1699" s="1">
        <v>503.0</v>
      </c>
      <c r="C1699" s="1">
        <v>4.0</v>
      </c>
      <c r="D1699" s="1" t="s">
        <v>37</v>
      </c>
      <c r="E1699" s="1">
        <v>12.0</v>
      </c>
      <c r="F1699" s="7" t="str">
        <f>vlookup(E1699,Teams!A:B,2,false)</f>
        <v>Davidson</v>
      </c>
      <c r="G1699" s="1" t="b">
        <v>0</v>
      </c>
      <c r="H1699" s="1" t="b">
        <v>0</v>
      </c>
      <c r="I1699" s="1">
        <v>9.0</v>
      </c>
      <c r="J1699" s="7" t="str">
        <f>vlookup(I1699,Cats!$A:$B,2,false)</f>
        <v>C</v>
      </c>
    </row>
    <row r="1700">
      <c r="A1700" s="1">
        <v>138709.0</v>
      </c>
      <c r="B1700" s="1">
        <v>503.0</v>
      </c>
      <c r="C1700" s="1">
        <v>4.0</v>
      </c>
      <c r="D1700" s="1" t="s">
        <v>132</v>
      </c>
      <c r="E1700" s="1">
        <v>11.0</v>
      </c>
      <c r="F1700" s="7" t="str">
        <f>vlookup(E1700,Teams!A:B,2,false)</f>
        <v>Cupertino</v>
      </c>
      <c r="G1700" s="1" t="b">
        <v>1</v>
      </c>
      <c r="H1700" s="1" t="b">
        <v>0</v>
      </c>
      <c r="I1700" s="1">
        <v>10.0</v>
      </c>
      <c r="J1700" s="7" t="str">
        <f>vlookup(I1700,Cats!$A:$B,2,false)</f>
        <v>E</v>
      </c>
    </row>
    <row r="1701">
      <c r="A1701" s="1">
        <v>138710.0</v>
      </c>
      <c r="B1701" s="1">
        <v>503.0</v>
      </c>
      <c r="C1701" s="1">
        <v>0.0</v>
      </c>
      <c r="D1701" s="1" t="s">
        <v>32</v>
      </c>
      <c r="E1701" s="1">
        <v>12.0</v>
      </c>
      <c r="F1701" s="7" t="str">
        <f>vlookup(E1701,Teams!A:B,2,false)</f>
        <v>Davidson</v>
      </c>
      <c r="G1701" s="1" t="b">
        <v>0</v>
      </c>
      <c r="H1701" s="1" t="b">
        <v>1</v>
      </c>
      <c r="I1701" s="1">
        <v>10.0</v>
      </c>
      <c r="J1701" s="7" t="str">
        <f>vlookup(I1701,Cats!$A:$B,2,false)</f>
        <v>E</v>
      </c>
    </row>
    <row r="1702">
      <c r="A1702" s="1">
        <v>138711.0</v>
      </c>
      <c r="B1702" s="1">
        <v>503.0</v>
      </c>
      <c r="C1702" s="1">
        <v>14.0</v>
      </c>
      <c r="D1702" s="1" t="s">
        <v>132</v>
      </c>
      <c r="E1702" s="1">
        <v>11.0</v>
      </c>
      <c r="F1702" s="7" t="str">
        <f>vlookup(E1702,Teams!A:B,2,false)</f>
        <v>Cupertino</v>
      </c>
      <c r="G1702" s="1" t="b">
        <v>1</v>
      </c>
      <c r="H1702" s="1" t="b">
        <v>0</v>
      </c>
      <c r="I1702" s="1">
        <v>11.0</v>
      </c>
      <c r="J1702" s="7" t="str">
        <f>vlookup(I1702,Cats!$A:$B,2,false)</f>
        <v>B</v>
      </c>
    </row>
    <row r="1703">
      <c r="A1703" s="1">
        <v>138712.0</v>
      </c>
      <c r="B1703" s="1">
        <v>503.0</v>
      </c>
      <c r="C1703" s="1">
        <v>0.0</v>
      </c>
      <c r="D1703" s="1" t="s">
        <v>32</v>
      </c>
      <c r="E1703" s="1">
        <v>12.0</v>
      </c>
      <c r="F1703" s="7" t="str">
        <f>vlookup(E1703,Teams!A:B,2,false)</f>
        <v>Davidson</v>
      </c>
      <c r="G1703" s="1" t="b">
        <v>0</v>
      </c>
      <c r="H1703" s="1" t="b">
        <v>1</v>
      </c>
      <c r="I1703" s="1">
        <v>11.0</v>
      </c>
      <c r="J1703" s="7" t="str">
        <f>vlookup(I1703,Cats!$A:$B,2,false)</f>
        <v>B</v>
      </c>
    </row>
    <row r="1704">
      <c r="A1704" s="1">
        <v>138713.0</v>
      </c>
      <c r="B1704" s="1">
        <v>503.0</v>
      </c>
      <c r="C1704" s="1">
        <v>0.0</v>
      </c>
      <c r="D1704" s="1" t="s">
        <v>32</v>
      </c>
      <c r="E1704" s="1">
        <v>11.0</v>
      </c>
      <c r="F1704" s="7" t="str">
        <f>vlookup(E1704,Teams!A:B,2,false)</f>
        <v>Cupertino</v>
      </c>
      <c r="G1704" s="1" t="b">
        <v>1</v>
      </c>
      <c r="H1704" s="1" t="b">
        <v>1</v>
      </c>
      <c r="I1704" s="1">
        <v>12.0</v>
      </c>
      <c r="J1704" s="7" t="str">
        <f>vlookup(I1704,Cats!$A:$B,2,false)</f>
        <v>P</v>
      </c>
    </row>
    <row r="1705">
      <c r="A1705" s="1">
        <v>138714.0</v>
      </c>
      <c r="B1705" s="1">
        <v>503.0</v>
      </c>
      <c r="C1705" s="1">
        <v>14.0</v>
      </c>
      <c r="D1705" s="1" t="s">
        <v>33</v>
      </c>
      <c r="E1705" s="1">
        <v>12.0</v>
      </c>
      <c r="F1705" s="7" t="str">
        <f>vlookup(E1705,Teams!A:B,2,false)</f>
        <v>Davidson</v>
      </c>
      <c r="G1705" s="1" t="b">
        <v>0</v>
      </c>
      <c r="H1705" s="1" t="b">
        <v>0</v>
      </c>
      <c r="I1705" s="1">
        <v>12.0</v>
      </c>
      <c r="J1705" s="7" t="str">
        <f>vlookup(I1705,Cats!$A:$B,2,false)</f>
        <v>P</v>
      </c>
    </row>
    <row r="1706">
      <c r="A1706" s="1">
        <v>138715.0</v>
      </c>
      <c r="B1706" s="1">
        <v>503.0</v>
      </c>
      <c r="C1706" s="1">
        <v>0.0</v>
      </c>
      <c r="D1706" s="1" t="s">
        <v>32</v>
      </c>
      <c r="E1706" s="1">
        <v>11.0</v>
      </c>
      <c r="F1706" s="7" t="str">
        <f>vlookup(E1706,Teams!A:B,2,false)</f>
        <v>Cupertino</v>
      </c>
      <c r="G1706" s="1" t="b">
        <v>1</v>
      </c>
      <c r="H1706" s="1" t="b">
        <v>1</v>
      </c>
      <c r="I1706" s="1">
        <v>13.0</v>
      </c>
      <c r="J1706" s="7" t="str">
        <f>vlookup(I1706,Cats!$A:$B,2,false)</f>
        <v>X</v>
      </c>
    </row>
    <row r="1707">
      <c r="A1707" s="1">
        <v>138716.0</v>
      </c>
      <c r="B1707" s="1">
        <v>503.0</v>
      </c>
      <c r="C1707" s="1">
        <v>14.0</v>
      </c>
      <c r="D1707" s="1" t="s">
        <v>19</v>
      </c>
      <c r="E1707" s="1">
        <v>12.0</v>
      </c>
      <c r="F1707" s="7" t="str">
        <f>vlookup(E1707,Teams!A:B,2,false)</f>
        <v>Davidson</v>
      </c>
      <c r="G1707" s="1" t="b">
        <v>0</v>
      </c>
      <c r="H1707" s="1" t="b">
        <v>0</v>
      </c>
      <c r="I1707" s="1">
        <v>13.0</v>
      </c>
      <c r="J1707" s="7" t="str">
        <f>vlookup(I1707,Cats!$A:$B,2,false)</f>
        <v>X</v>
      </c>
    </row>
    <row r="1708">
      <c r="A1708" s="1">
        <v>138717.0</v>
      </c>
      <c r="B1708" s="1">
        <v>503.0</v>
      </c>
      <c r="C1708" s="1">
        <v>14.0</v>
      </c>
      <c r="D1708" s="1" t="s">
        <v>131</v>
      </c>
      <c r="E1708" s="1">
        <v>11.0</v>
      </c>
      <c r="F1708" s="7" t="str">
        <f>vlookup(E1708,Teams!A:B,2,false)</f>
        <v>Cupertino</v>
      </c>
      <c r="G1708" s="1" t="b">
        <v>1</v>
      </c>
      <c r="H1708" s="1" t="b">
        <v>0</v>
      </c>
      <c r="I1708" s="1">
        <v>14.0</v>
      </c>
      <c r="J1708" s="7" t="str">
        <f>vlookup(I1708,Cats!$A:$B,2,false)</f>
        <v>M</v>
      </c>
    </row>
    <row r="1709">
      <c r="A1709" s="1">
        <v>138718.0</v>
      </c>
      <c r="B1709" s="1">
        <v>503.0</v>
      </c>
      <c r="C1709" s="1">
        <v>0.0</v>
      </c>
      <c r="D1709" s="1" t="s">
        <v>32</v>
      </c>
      <c r="E1709" s="1">
        <v>12.0</v>
      </c>
      <c r="F1709" s="7" t="str">
        <f>vlookup(E1709,Teams!A:B,2,false)</f>
        <v>Davidson</v>
      </c>
      <c r="G1709" s="1" t="b">
        <v>0</v>
      </c>
      <c r="H1709" s="1" t="b">
        <v>1</v>
      </c>
      <c r="I1709" s="1">
        <v>14.0</v>
      </c>
      <c r="J1709" s="7" t="str">
        <f>vlookup(I1709,Cats!$A:$B,2,false)</f>
        <v>M</v>
      </c>
    </row>
    <row r="1710">
      <c r="A1710" s="1">
        <v>138719.0</v>
      </c>
      <c r="B1710" s="1">
        <v>503.0</v>
      </c>
      <c r="C1710" s="1">
        <v>0.0</v>
      </c>
      <c r="D1710" s="1" t="s">
        <v>32</v>
      </c>
      <c r="E1710" s="1">
        <v>11.0</v>
      </c>
      <c r="F1710" s="7" t="str">
        <f>vlookup(E1710,Teams!A:B,2,false)</f>
        <v>Cupertino</v>
      </c>
      <c r="G1710" s="1" t="b">
        <v>1</v>
      </c>
      <c r="H1710" s="1" t="b">
        <v>1</v>
      </c>
      <c r="I1710" s="1">
        <v>15.0</v>
      </c>
      <c r="J1710" s="7" t="str">
        <f>vlookup(I1710,Cats!$A:$B,2,false)</f>
        <v>C</v>
      </c>
    </row>
    <row r="1711">
      <c r="A1711" s="1">
        <v>138720.0</v>
      </c>
      <c r="B1711" s="1">
        <v>503.0</v>
      </c>
      <c r="C1711" s="1">
        <v>4.0</v>
      </c>
      <c r="D1711" s="1" t="s">
        <v>19</v>
      </c>
      <c r="E1711" s="1">
        <v>12.0</v>
      </c>
      <c r="F1711" s="7" t="str">
        <f>vlookup(E1711,Teams!A:B,2,false)</f>
        <v>Davidson</v>
      </c>
      <c r="G1711" s="1" t="b">
        <v>0</v>
      </c>
      <c r="H1711" s="1" t="b">
        <v>0</v>
      </c>
      <c r="I1711" s="1">
        <v>15.0</v>
      </c>
      <c r="J1711" s="7" t="str">
        <f>vlookup(I1711,Cats!$A:$B,2,false)</f>
        <v>C</v>
      </c>
    </row>
    <row r="1712">
      <c r="A1712" s="1">
        <v>138721.0</v>
      </c>
      <c r="B1712" s="1">
        <v>503.0</v>
      </c>
      <c r="C1712" s="1">
        <v>0.0</v>
      </c>
      <c r="D1712" s="1" t="s">
        <v>32</v>
      </c>
      <c r="E1712" s="1">
        <v>11.0</v>
      </c>
      <c r="F1712" s="7" t="str">
        <f>vlookup(E1712,Teams!A:B,2,false)</f>
        <v>Cupertino</v>
      </c>
      <c r="G1712" s="1" t="b">
        <v>1</v>
      </c>
      <c r="H1712" s="1" t="b">
        <v>1</v>
      </c>
      <c r="I1712" s="1">
        <v>16.0</v>
      </c>
      <c r="J1712" s="7" t="str">
        <f>vlookup(I1712,Cats!$A:$B,2,false)</f>
        <v>E</v>
      </c>
    </row>
    <row r="1713">
      <c r="A1713" s="1">
        <v>138722.0</v>
      </c>
      <c r="B1713" s="1">
        <v>503.0</v>
      </c>
      <c r="C1713" s="1">
        <v>14.0</v>
      </c>
      <c r="D1713" s="1" t="s">
        <v>19</v>
      </c>
      <c r="E1713" s="1">
        <v>12.0</v>
      </c>
      <c r="F1713" s="7" t="str">
        <f>vlookup(E1713,Teams!A:B,2,false)</f>
        <v>Davidson</v>
      </c>
      <c r="G1713" s="1" t="b">
        <v>0</v>
      </c>
      <c r="H1713" s="1" t="b">
        <v>0</v>
      </c>
      <c r="I1713" s="1">
        <v>16.0</v>
      </c>
      <c r="J1713" s="7" t="str">
        <f>vlookup(I1713,Cats!$A:$B,2,false)</f>
        <v>E</v>
      </c>
    </row>
    <row r="1714">
      <c r="A1714" s="1">
        <v>138723.0</v>
      </c>
      <c r="B1714" s="1">
        <v>503.0</v>
      </c>
      <c r="C1714" s="1">
        <v>14.0</v>
      </c>
      <c r="D1714" s="1" t="s">
        <v>132</v>
      </c>
      <c r="E1714" s="1">
        <v>11.0</v>
      </c>
      <c r="F1714" s="7" t="str">
        <f>vlookup(E1714,Teams!A:B,2,false)</f>
        <v>Cupertino</v>
      </c>
      <c r="G1714" s="1" t="b">
        <v>1</v>
      </c>
      <c r="H1714" s="1" t="b">
        <v>0</v>
      </c>
      <c r="I1714" s="1">
        <v>17.0</v>
      </c>
      <c r="J1714" s="7" t="str">
        <f>vlookup(I1714,Cats!$A:$B,2,false)</f>
        <v>B</v>
      </c>
    </row>
    <row r="1715">
      <c r="A1715" s="1">
        <v>138724.0</v>
      </c>
      <c r="B1715" s="1">
        <v>503.0</v>
      </c>
      <c r="C1715" s="1">
        <v>0.0</v>
      </c>
      <c r="D1715" s="1" t="s">
        <v>32</v>
      </c>
      <c r="E1715" s="1">
        <v>12.0</v>
      </c>
      <c r="F1715" s="7" t="str">
        <f>vlookup(E1715,Teams!A:B,2,false)</f>
        <v>Davidson</v>
      </c>
      <c r="G1715" s="1" t="b">
        <v>0</v>
      </c>
      <c r="H1715" s="1" t="b">
        <v>1</v>
      </c>
      <c r="I1715" s="1">
        <v>17.0</v>
      </c>
      <c r="J1715" s="7" t="str">
        <f>vlookup(I1715,Cats!$A:$B,2,false)</f>
        <v>B</v>
      </c>
    </row>
    <row r="1716">
      <c r="A1716" s="1">
        <v>138725.0</v>
      </c>
      <c r="B1716" s="1">
        <v>503.0</v>
      </c>
      <c r="C1716" s="1">
        <v>0.0</v>
      </c>
      <c r="D1716" s="1" t="s">
        <v>131</v>
      </c>
      <c r="E1716" s="1">
        <v>11.0</v>
      </c>
      <c r="F1716" s="7" t="str">
        <f>vlookup(E1716,Teams!A:B,2,false)</f>
        <v>Cupertino</v>
      </c>
      <c r="G1716" s="1" t="b">
        <v>1</v>
      </c>
      <c r="H1716" s="1" t="b">
        <v>0</v>
      </c>
      <c r="I1716" s="1">
        <v>18.0</v>
      </c>
      <c r="J1716" s="7" t="str">
        <f>vlookup(I1716,Cats!$A:$B,2,false)</f>
        <v>P</v>
      </c>
    </row>
    <row r="1717">
      <c r="A1717" s="1">
        <v>138726.0</v>
      </c>
      <c r="B1717" s="1">
        <v>503.0</v>
      </c>
      <c r="C1717" s="1">
        <v>0.0</v>
      </c>
      <c r="D1717" s="1" t="s">
        <v>35</v>
      </c>
      <c r="E1717" s="1">
        <v>12.0</v>
      </c>
      <c r="F1717" s="7" t="str">
        <f>vlookup(E1717,Teams!A:B,2,false)</f>
        <v>Davidson</v>
      </c>
      <c r="G1717" s="1" t="b">
        <v>0</v>
      </c>
      <c r="H1717" s="1" t="b">
        <v>0</v>
      </c>
      <c r="I1717" s="1">
        <v>18.0</v>
      </c>
      <c r="J1717" s="7" t="str">
        <f>vlookup(I1717,Cats!$A:$B,2,false)</f>
        <v>P</v>
      </c>
    </row>
    <row r="1718">
      <c r="A1718" s="1">
        <v>138727.0</v>
      </c>
      <c r="B1718" s="1">
        <v>503.0</v>
      </c>
      <c r="C1718" s="1">
        <v>0.0</v>
      </c>
      <c r="D1718" s="1" t="s">
        <v>32</v>
      </c>
      <c r="E1718" s="1">
        <v>11.0</v>
      </c>
      <c r="F1718" s="7" t="str">
        <f>vlookup(E1718,Teams!A:B,2,false)</f>
        <v>Cupertino</v>
      </c>
      <c r="G1718" s="1" t="b">
        <v>1</v>
      </c>
      <c r="H1718" s="1" t="b">
        <v>1</v>
      </c>
      <c r="I1718" s="1">
        <v>19.0</v>
      </c>
      <c r="J1718" s="7" t="str">
        <f>vlookup(I1718,Cats!$A:$B,2,false)</f>
        <v>X</v>
      </c>
    </row>
    <row r="1719">
      <c r="A1719" s="1">
        <v>138728.0</v>
      </c>
      <c r="B1719" s="1">
        <v>503.0</v>
      </c>
      <c r="C1719" s="1">
        <v>14.0</v>
      </c>
      <c r="D1719" s="1" t="s">
        <v>35</v>
      </c>
      <c r="E1719" s="1">
        <v>12.0</v>
      </c>
      <c r="F1719" s="7" t="str">
        <f>vlookup(E1719,Teams!A:B,2,false)</f>
        <v>Davidson</v>
      </c>
      <c r="G1719" s="1" t="b">
        <v>0</v>
      </c>
      <c r="H1719" s="1" t="b">
        <v>0</v>
      </c>
      <c r="I1719" s="1">
        <v>19.0</v>
      </c>
      <c r="J1719" s="7" t="str">
        <f>vlookup(I1719,Cats!$A:$B,2,false)</f>
        <v>X</v>
      </c>
    </row>
    <row r="1720">
      <c r="A1720" s="1">
        <v>138729.0</v>
      </c>
      <c r="B1720" s="1">
        <v>503.0</v>
      </c>
      <c r="C1720" s="1">
        <v>4.0</v>
      </c>
      <c r="D1720" s="1" t="s">
        <v>131</v>
      </c>
      <c r="E1720" s="1">
        <v>11.0</v>
      </c>
      <c r="F1720" s="7" t="str">
        <f>vlookup(E1720,Teams!A:B,2,false)</f>
        <v>Cupertino</v>
      </c>
      <c r="G1720" s="1" t="b">
        <v>1</v>
      </c>
      <c r="H1720" s="1" t="b">
        <v>0</v>
      </c>
      <c r="I1720" s="1">
        <v>20.0</v>
      </c>
      <c r="J1720" s="7" t="str">
        <f>vlookup(I1720,Cats!$A:$B,2,false)</f>
        <v>M</v>
      </c>
    </row>
    <row r="1721">
      <c r="A1721" s="1">
        <v>138730.0</v>
      </c>
      <c r="B1721" s="1">
        <v>503.0</v>
      </c>
      <c r="C1721" s="1">
        <v>0.0</v>
      </c>
      <c r="D1721" s="1" t="s">
        <v>32</v>
      </c>
      <c r="E1721" s="1">
        <v>12.0</v>
      </c>
      <c r="F1721" s="7" t="str">
        <f>vlookup(E1721,Teams!A:B,2,false)</f>
        <v>Davidson</v>
      </c>
      <c r="G1721" s="1" t="b">
        <v>0</v>
      </c>
      <c r="H1721" s="1" t="b">
        <v>1</v>
      </c>
      <c r="I1721" s="1">
        <v>20.0</v>
      </c>
      <c r="J1721" s="7" t="str">
        <f>vlookup(I1721,Cats!$A:$B,2,false)</f>
        <v>M</v>
      </c>
    </row>
    <row r="1722">
      <c r="A1722" s="1">
        <v>138731.0</v>
      </c>
      <c r="B1722" s="1">
        <v>503.0</v>
      </c>
      <c r="C1722" s="1">
        <v>14.0</v>
      </c>
      <c r="D1722" s="1" t="s">
        <v>132</v>
      </c>
      <c r="E1722" s="1">
        <v>11.0</v>
      </c>
      <c r="F1722" s="7" t="str">
        <f>vlookup(E1722,Teams!A:B,2,false)</f>
        <v>Cupertino</v>
      </c>
      <c r="G1722" s="1" t="b">
        <v>1</v>
      </c>
      <c r="H1722" s="1" t="b">
        <v>0</v>
      </c>
      <c r="I1722" s="1">
        <v>21.0</v>
      </c>
      <c r="J1722" s="7" t="str">
        <f>vlookup(I1722,Cats!$A:$B,2,false)</f>
        <v>C</v>
      </c>
    </row>
    <row r="1723">
      <c r="A1723" s="1">
        <v>138732.0</v>
      </c>
      <c r="B1723" s="1">
        <v>503.0</v>
      </c>
      <c r="C1723" s="1">
        <v>-4.0</v>
      </c>
      <c r="D1723" s="1" t="s">
        <v>37</v>
      </c>
      <c r="E1723" s="1">
        <v>12.0</v>
      </c>
      <c r="F1723" s="7" t="str">
        <f>vlookup(E1723,Teams!A:B,2,false)</f>
        <v>Davidson</v>
      </c>
      <c r="G1723" s="1" t="b">
        <v>0</v>
      </c>
      <c r="H1723" s="1" t="b">
        <v>0</v>
      </c>
      <c r="I1723" s="1">
        <v>21.0</v>
      </c>
      <c r="J1723" s="7" t="str">
        <f>vlookup(I1723,Cats!$A:$B,2,false)</f>
        <v>C</v>
      </c>
    </row>
    <row r="1724">
      <c r="A1724" s="1">
        <v>138733.0</v>
      </c>
      <c r="B1724" s="1">
        <v>503.0</v>
      </c>
      <c r="C1724" s="1">
        <v>0.0</v>
      </c>
      <c r="D1724" s="1" t="s">
        <v>131</v>
      </c>
      <c r="E1724" s="1">
        <v>11.0</v>
      </c>
      <c r="F1724" s="7" t="str">
        <f>vlookup(E1724,Teams!A:B,2,false)</f>
        <v>Cupertino</v>
      </c>
      <c r="G1724" s="1" t="b">
        <v>1</v>
      </c>
      <c r="H1724" s="1" t="b">
        <v>0</v>
      </c>
      <c r="I1724" s="1">
        <v>22.0</v>
      </c>
      <c r="J1724" s="7" t="str">
        <f>vlookup(I1724,Cats!$A:$B,2,false)</f>
        <v>E</v>
      </c>
    </row>
    <row r="1725">
      <c r="A1725" s="1">
        <v>138734.0</v>
      </c>
      <c r="B1725" s="1">
        <v>503.0</v>
      </c>
      <c r="C1725" s="1">
        <v>0.0</v>
      </c>
      <c r="D1725" s="1" t="s">
        <v>35</v>
      </c>
      <c r="E1725" s="1">
        <v>12.0</v>
      </c>
      <c r="F1725" s="7" t="str">
        <f>vlookup(E1725,Teams!A:B,2,false)</f>
        <v>Davidson</v>
      </c>
      <c r="G1725" s="1" t="b">
        <v>0</v>
      </c>
      <c r="H1725" s="1" t="b">
        <v>0</v>
      </c>
      <c r="I1725" s="1">
        <v>22.0</v>
      </c>
      <c r="J1725" s="7" t="str">
        <f>vlookup(I1725,Cats!$A:$B,2,false)</f>
        <v>E</v>
      </c>
    </row>
    <row r="1726">
      <c r="A1726" s="1">
        <v>138735.0</v>
      </c>
      <c r="B1726" s="1">
        <v>503.0</v>
      </c>
      <c r="C1726" s="1">
        <v>0.0</v>
      </c>
      <c r="D1726" s="1" t="s">
        <v>32</v>
      </c>
      <c r="E1726" s="1">
        <v>11.0</v>
      </c>
      <c r="F1726" s="7" t="str">
        <f>vlookup(E1726,Teams!A:B,2,false)</f>
        <v>Cupertino</v>
      </c>
      <c r="G1726" s="1" t="b">
        <v>1</v>
      </c>
      <c r="H1726" s="1" t="b">
        <v>1</v>
      </c>
      <c r="I1726" s="1">
        <v>23.0</v>
      </c>
      <c r="J1726" s="7" t="str">
        <f>vlookup(I1726,Cats!$A:$B,2,false)</f>
        <v>B</v>
      </c>
    </row>
    <row r="1727">
      <c r="A1727" s="1">
        <v>138736.0</v>
      </c>
      <c r="B1727" s="1">
        <v>503.0</v>
      </c>
      <c r="C1727" s="1">
        <v>4.0</v>
      </c>
      <c r="D1727" s="1" t="s">
        <v>37</v>
      </c>
      <c r="E1727" s="1">
        <v>12.0</v>
      </c>
      <c r="F1727" s="7" t="str">
        <f>vlookup(E1727,Teams!A:B,2,false)</f>
        <v>Davidson</v>
      </c>
      <c r="G1727" s="1" t="b">
        <v>0</v>
      </c>
      <c r="H1727" s="1" t="b">
        <v>0</v>
      </c>
      <c r="I1727" s="1">
        <v>23.0</v>
      </c>
      <c r="J1727" s="7" t="str">
        <f>vlookup(I1727,Cats!$A:$B,2,false)</f>
        <v>B</v>
      </c>
    </row>
    <row r="1728">
      <c r="A1728" s="1">
        <v>138737.0</v>
      </c>
      <c r="B1728" s="1">
        <v>503.0</v>
      </c>
      <c r="C1728" s="1">
        <v>0.0</v>
      </c>
      <c r="D1728" s="1" t="s">
        <v>32</v>
      </c>
      <c r="E1728" s="1">
        <v>11.0</v>
      </c>
      <c r="F1728" s="7" t="str">
        <f>vlookup(E1728,Teams!A:B,2,false)</f>
        <v>Cupertino</v>
      </c>
      <c r="G1728" s="1" t="b">
        <v>1</v>
      </c>
      <c r="H1728" s="1" t="b">
        <v>1</v>
      </c>
      <c r="I1728" s="1">
        <v>24.0</v>
      </c>
      <c r="J1728" s="7" t="str">
        <f>vlookup(I1728,Cats!$A:$B,2,false)</f>
        <v>P</v>
      </c>
    </row>
    <row r="1729">
      <c r="A1729" s="1">
        <v>138738.0</v>
      </c>
      <c r="B1729" s="1">
        <v>503.0</v>
      </c>
      <c r="C1729" s="1">
        <v>4.0</v>
      </c>
      <c r="D1729" s="1" t="s">
        <v>33</v>
      </c>
      <c r="E1729" s="1">
        <v>12.0</v>
      </c>
      <c r="F1729" s="7" t="str">
        <f>vlookup(E1729,Teams!A:B,2,false)</f>
        <v>Davidson</v>
      </c>
      <c r="G1729" s="1" t="b">
        <v>0</v>
      </c>
      <c r="H1729" s="1" t="b">
        <v>0</v>
      </c>
      <c r="I1729" s="1">
        <v>24.0</v>
      </c>
      <c r="J1729" s="7" t="str">
        <f>vlookup(I1729,Cats!$A:$B,2,false)</f>
        <v>P</v>
      </c>
    </row>
    <row r="1730">
      <c r="A1730" s="1">
        <v>138739.0</v>
      </c>
      <c r="B1730" s="1">
        <v>504.0</v>
      </c>
      <c r="C1730" s="1">
        <v>14.0</v>
      </c>
      <c r="D1730" s="1" t="s">
        <v>204</v>
      </c>
      <c r="E1730" s="1">
        <v>2.0</v>
      </c>
      <c r="F1730" s="7" t="str">
        <f>vlookup(E1730,Teams!A:B,2,false)</f>
        <v>Blair A</v>
      </c>
      <c r="G1730" s="1" t="b">
        <v>1</v>
      </c>
      <c r="H1730" s="1" t="b">
        <v>0</v>
      </c>
      <c r="I1730" s="1">
        <v>1.0</v>
      </c>
      <c r="J1730" s="7" t="str">
        <f>vlookup(I1730,Cats!$A:$B,2,false)</f>
        <v>X</v>
      </c>
    </row>
    <row r="1731">
      <c r="A1731" s="1">
        <v>138740.0</v>
      </c>
      <c r="B1731" s="1">
        <v>504.0</v>
      </c>
      <c r="C1731" s="1">
        <v>0.0</v>
      </c>
      <c r="D1731" s="1" t="s">
        <v>32</v>
      </c>
      <c r="E1731" s="1">
        <v>44.0</v>
      </c>
      <c r="F1731" s="7" t="str">
        <f>vlookup(E1731,Teams!A:B,2,false)</f>
        <v>University</v>
      </c>
      <c r="G1731" s="1" t="b">
        <v>0</v>
      </c>
      <c r="H1731" s="1" t="b">
        <v>1</v>
      </c>
      <c r="I1731" s="1">
        <v>1.0</v>
      </c>
      <c r="J1731" s="7" t="str">
        <f>vlookup(I1731,Cats!$A:$B,2,false)</f>
        <v>X</v>
      </c>
    </row>
    <row r="1732">
      <c r="A1732" s="1">
        <v>138741.0</v>
      </c>
      <c r="B1732" s="1">
        <v>504.0</v>
      </c>
      <c r="C1732" s="1">
        <v>14.0</v>
      </c>
      <c r="D1732" s="1" t="s">
        <v>180</v>
      </c>
      <c r="E1732" s="1">
        <v>2.0</v>
      </c>
      <c r="F1732" s="7" t="str">
        <f>vlookup(E1732,Teams!A:B,2,false)</f>
        <v>Blair A</v>
      </c>
      <c r="G1732" s="1" t="b">
        <v>1</v>
      </c>
      <c r="H1732" s="1" t="b">
        <v>0</v>
      </c>
      <c r="I1732" s="1">
        <v>2.0</v>
      </c>
      <c r="J1732" s="7" t="str">
        <f>vlookup(I1732,Cats!$A:$B,2,false)</f>
        <v>M</v>
      </c>
    </row>
    <row r="1733">
      <c r="A1733" s="1">
        <v>138742.0</v>
      </c>
      <c r="B1733" s="1">
        <v>504.0</v>
      </c>
      <c r="C1733" s="1">
        <v>0.0</v>
      </c>
      <c r="D1733" s="1" t="s">
        <v>32</v>
      </c>
      <c r="E1733" s="1">
        <v>44.0</v>
      </c>
      <c r="F1733" s="7" t="str">
        <f>vlookup(E1733,Teams!A:B,2,false)</f>
        <v>University</v>
      </c>
      <c r="G1733" s="1" t="b">
        <v>0</v>
      </c>
      <c r="H1733" s="1" t="b">
        <v>1</v>
      </c>
      <c r="I1733" s="1">
        <v>2.0</v>
      </c>
      <c r="J1733" s="7" t="str">
        <f>vlookup(I1733,Cats!$A:$B,2,false)</f>
        <v>M</v>
      </c>
    </row>
    <row r="1734">
      <c r="A1734" s="1">
        <v>138743.0</v>
      </c>
      <c r="B1734" s="1">
        <v>504.0</v>
      </c>
      <c r="C1734" s="1">
        <v>4.0</v>
      </c>
      <c r="D1734" s="1" t="s">
        <v>96</v>
      </c>
      <c r="E1734" s="1">
        <v>2.0</v>
      </c>
      <c r="F1734" s="7" t="str">
        <f>vlookup(E1734,Teams!A:B,2,false)</f>
        <v>Blair A</v>
      </c>
      <c r="G1734" s="1" t="b">
        <v>1</v>
      </c>
      <c r="H1734" s="1" t="b">
        <v>0</v>
      </c>
      <c r="I1734" s="1">
        <v>3.0</v>
      </c>
      <c r="J1734" s="7" t="str">
        <f>vlookup(I1734,Cats!$A:$B,2,false)</f>
        <v>C</v>
      </c>
    </row>
    <row r="1735">
      <c r="A1735" s="1">
        <v>138744.0</v>
      </c>
      <c r="B1735" s="1">
        <v>504.0</v>
      </c>
      <c r="C1735" s="1">
        <v>0.0</v>
      </c>
      <c r="D1735" s="1" t="s">
        <v>32</v>
      </c>
      <c r="E1735" s="1">
        <v>44.0</v>
      </c>
      <c r="F1735" s="7" t="str">
        <f>vlookup(E1735,Teams!A:B,2,false)</f>
        <v>University</v>
      </c>
      <c r="G1735" s="1" t="b">
        <v>0</v>
      </c>
      <c r="H1735" s="1" t="b">
        <v>0</v>
      </c>
      <c r="I1735" s="1">
        <v>3.0</v>
      </c>
      <c r="J1735" s="7" t="str">
        <f>vlookup(I1735,Cats!$A:$B,2,false)</f>
        <v>C</v>
      </c>
    </row>
    <row r="1736">
      <c r="A1736" s="1">
        <v>138745.0</v>
      </c>
      <c r="B1736" s="1">
        <v>504.0</v>
      </c>
      <c r="C1736" s="1">
        <v>4.0</v>
      </c>
      <c r="D1736" s="1" t="s">
        <v>204</v>
      </c>
      <c r="E1736" s="1">
        <v>2.0</v>
      </c>
      <c r="F1736" s="7" t="str">
        <f>vlookup(E1736,Teams!A:B,2,false)</f>
        <v>Blair A</v>
      </c>
      <c r="G1736" s="1" t="b">
        <v>1</v>
      </c>
      <c r="H1736" s="1" t="b">
        <v>0</v>
      </c>
      <c r="I1736" s="1">
        <v>4.0</v>
      </c>
      <c r="J1736" s="7" t="str">
        <f>vlookup(I1736,Cats!$A:$B,2,false)</f>
        <v>E</v>
      </c>
    </row>
    <row r="1737">
      <c r="A1737" s="1">
        <v>138746.0</v>
      </c>
      <c r="B1737" s="1">
        <v>504.0</v>
      </c>
      <c r="C1737" s="1">
        <v>0.0</v>
      </c>
      <c r="D1737" s="1" t="s">
        <v>32</v>
      </c>
      <c r="E1737" s="1">
        <v>44.0</v>
      </c>
      <c r="F1737" s="7" t="str">
        <f>vlookup(E1737,Teams!A:B,2,false)</f>
        <v>University</v>
      </c>
      <c r="G1737" s="1" t="b">
        <v>0</v>
      </c>
      <c r="H1737" s="1" t="b">
        <v>1</v>
      </c>
      <c r="I1737" s="1">
        <v>4.0</v>
      </c>
      <c r="J1737" s="7" t="str">
        <f>vlookup(I1737,Cats!$A:$B,2,false)</f>
        <v>E</v>
      </c>
    </row>
    <row r="1738">
      <c r="A1738" s="1">
        <v>138747.0</v>
      </c>
      <c r="B1738" s="1">
        <v>504.0</v>
      </c>
      <c r="C1738" s="1">
        <v>14.0</v>
      </c>
      <c r="D1738" s="1" t="s">
        <v>96</v>
      </c>
      <c r="E1738" s="1">
        <v>2.0</v>
      </c>
      <c r="F1738" s="7" t="str">
        <f>vlookup(E1738,Teams!A:B,2,false)</f>
        <v>Blair A</v>
      </c>
      <c r="G1738" s="1" t="b">
        <v>1</v>
      </c>
      <c r="H1738" s="1" t="b">
        <v>0</v>
      </c>
      <c r="I1738" s="1">
        <v>5.0</v>
      </c>
      <c r="J1738" s="7" t="str">
        <f>vlookup(I1738,Cats!$A:$B,2,false)</f>
        <v>B</v>
      </c>
    </row>
    <row r="1739">
      <c r="A1739" s="1">
        <v>138748.0</v>
      </c>
      <c r="B1739" s="1">
        <v>504.0</v>
      </c>
      <c r="C1739" s="1">
        <v>0.0</v>
      </c>
      <c r="D1739" s="1" t="s">
        <v>32</v>
      </c>
      <c r="E1739" s="1">
        <v>44.0</v>
      </c>
      <c r="F1739" s="7" t="str">
        <f>vlookup(E1739,Teams!A:B,2,false)</f>
        <v>University</v>
      </c>
      <c r="G1739" s="1" t="b">
        <v>0</v>
      </c>
      <c r="H1739" s="1" t="b">
        <v>1</v>
      </c>
      <c r="I1739" s="1">
        <v>5.0</v>
      </c>
      <c r="J1739" s="7" t="str">
        <f>vlookup(I1739,Cats!$A:$B,2,false)</f>
        <v>B</v>
      </c>
    </row>
    <row r="1740">
      <c r="A1740" s="1">
        <v>138749.0</v>
      </c>
      <c r="B1740" s="1">
        <v>504.0</v>
      </c>
      <c r="C1740" s="1">
        <v>0.0</v>
      </c>
      <c r="D1740" s="1" t="s">
        <v>32</v>
      </c>
      <c r="E1740" s="1">
        <v>2.0</v>
      </c>
      <c r="F1740" s="7" t="str">
        <f>vlookup(E1740,Teams!A:B,2,false)</f>
        <v>Blair A</v>
      </c>
      <c r="G1740" s="1" t="b">
        <v>1</v>
      </c>
      <c r="H1740" s="1" t="b">
        <v>1</v>
      </c>
      <c r="I1740" s="1">
        <v>6.0</v>
      </c>
      <c r="J1740" s="7" t="str">
        <f>vlookup(I1740,Cats!$A:$B,2,false)</f>
        <v>P</v>
      </c>
    </row>
    <row r="1741">
      <c r="A1741" s="1">
        <v>138750.0</v>
      </c>
      <c r="B1741" s="1">
        <v>504.0</v>
      </c>
      <c r="C1741" s="1">
        <v>14.0</v>
      </c>
      <c r="D1741" s="1" t="s">
        <v>57</v>
      </c>
      <c r="E1741" s="1">
        <v>44.0</v>
      </c>
      <c r="F1741" s="7" t="str">
        <f>vlookup(E1741,Teams!A:B,2,false)</f>
        <v>University</v>
      </c>
      <c r="G1741" s="1" t="b">
        <v>0</v>
      </c>
      <c r="H1741" s="1" t="b">
        <v>0</v>
      </c>
      <c r="I1741" s="1">
        <v>6.0</v>
      </c>
      <c r="J1741" s="7" t="str">
        <f>vlookup(I1741,Cats!$A:$B,2,false)</f>
        <v>P</v>
      </c>
    </row>
    <row r="1742">
      <c r="A1742" s="1">
        <v>138751.0</v>
      </c>
      <c r="B1742" s="1">
        <v>504.0</v>
      </c>
      <c r="C1742" s="1">
        <v>0.0</v>
      </c>
      <c r="D1742" s="1" t="s">
        <v>32</v>
      </c>
      <c r="E1742" s="1">
        <v>2.0</v>
      </c>
      <c r="F1742" s="7" t="str">
        <f>vlookup(E1742,Teams!A:B,2,false)</f>
        <v>Blair A</v>
      </c>
      <c r="G1742" s="1" t="b">
        <v>1</v>
      </c>
      <c r="H1742" s="1" t="b">
        <v>1</v>
      </c>
      <c r="I1742" s="1">
        <v>7.0</v>
      </c>
      <c r="J1742" s="7" t="str">
        <f>vlookup(I1742,Cats!$A:$B,2,false)</f>
        <v>X</v>
      </c>
    </row>
    <row r="1743">
      <c r="A1743" s="1">
        <v>138752.0</v>
      </c>
      <c r="B1743" s="1">
        <v>504.0</v>
      </c>
      <c r="C1743" s="1">
        <v>14.0</v>
      </c>
      <c r="D1743" s="1" t="s">
        <v>205</v>
      </c>
      <c r="E1743" s="1">
        <v>44.0</v>
      </c>
      <c r="F1743" s="7" t="str">
        <f>vlookup(E1743,Teams!A:B,2,false)</f>
        <v>University</v>
      </c>
      <c r="G1743" s="1" t="b">
        <v>0</v>
      </c>
      <c r="H1743" s="1" t="b">
        <v>0</v>
      </c>
      <c r="I1743" s="1">
        <v>7.0</v>
      </c>
      <c r="J1743" s="7" t="str">
        <f>vlookup(I1743,Cats!$A:$B,2,false)</f>
        <v>X</v>
      </c>
    </row>
    <row r="1744">
      <c r="A1744" s="1">
        <v>138753.0</v>
      </c>
      <c r="B1744" s="1">
        <v>504.0</v>
      </c>
      <c r="C1744" s="1">
        <v>0.0</v>
      </c>
      <c r="D1744" s="1" t="s">
        <v>32</v>
      </c>
      <c r="E1744" s="1">
        <v>2.0</v>
      </c>
      <c r="F1744" s="7" t="str">
        <f>vlookup(E1744,Teams!A:B,2,false)</f>
        <v>Blair A</v>
      </c>
      <c r="G1744" s="1" t="b">
        <v>1</v>
      </c>
      <c r="H1744" s="1" t="b">
        <v>1</v>
      </c>
      <c r="I1744" s="1">
        <v>8.0</v>
      </c>
      <c r="J1744" s="7" t="str">
        <f>vlookup(I1744,Cats!$A:$B,2,false)</f>
        <v>M</v>
      </c>
    </row>
    <row r="1745">
      <c r="A1745" s="1">
        <v>138754.0</v>
      </c>
      <c r="B1745" s="1">
        <v>504.0</v>
      </c>
      <c r="C1745" s="1">
        <v>14.0</v>
      </c>
      <c r="D1745" s="1" t="s">
        <v>194</v>
      </c>
      <c r="E1745" s="1">
        <v>44.0</v>
      </c>
      <c r="F1745" s="7" t="str">
        <f>vlookup(E1745,Teams!A:B,2,false)</f>
        <v>University</v>
      </c>
      <c r="G1745" s="1" t="b">
        <v>0</v>
      </c>
      <c r="H1745" s="1" t="b">
        <v>0</v>
      </c>
      <c r="I1745" s="1">
        <v>8.0</v>
      </c>
      <c r="J1745" s="7" t="str">
        <f>vlookup(I1745,Cats!$A:$B,2,false)</f>
        <v>M</v>
      </c>
    </row>
    <row r="1746">
      <c r="A1746" s="1">
        <v>138755.0</v>
      </c>
      <c r="B1746" s="1">
        <v>504.0</v>
      </c>
      <c r="C1746" s="1">
        <v>0.0</v>
      </c>
      <c r="D1746" s="1" t="s">
        <v>32</v>
      </c>
      <c r="E1746" s="1">
        <v>2.0</v>
      </c>
      <c r="F1746" s="7" t="str">
        <f>vlookup(E1746,Teams!A:B,2,false)</f>
        <v>Blair A</v>
      </c>
      <c r="G1746" s="1" t="b">
        <v>1</v>
      </c>
      <c r="H1746" s="1" t="b">
        <v>1</v>
      </c>
      <c r="I1746" s="1">
        <v>9.0</v>
      </c>
      <c r="J1746" s="7" t="str">
        <f>vlookup(I1746,Cats!$A:$B,2,false)</f>
        <v>C</v>
      </c>
    </row>
    <row r="1747">
      <c r="A1747" s="1">
        <v>138756.0</v>
      </c>
      <c r="B1747" s="1">
        <v>504.0</v>
      </c>
      <c r="C1747" s="1">
        <v>14.0</v>
      </c>
      <c r="D1747" s="1" t="s">
        <v>57</v>
      </c>
      <c r="E1747" s="1">
        <v>44.0</v>
      </c>
      <c r="F1747" s="7" t="str">
        <f>vlookup(E1747,Teams!A:B,2,false)</f>
        <v>University</v>
      </c>
      <c r="G1747" s="1" t="b">
        <v>0</v>
      </c>
      <c r="H1747" s="1" t="b">
        <v>0</v>
      </c>
      <c r="I1747" s="1">
        <v>9.0</v>
      </c>
      <c r="J1747" s="7" t="str">
        <f>vlookup(I1747,Cats!$A:$B,2,false)</f>
        <v>C</v>
      </c>
    </row>
    <row r="1748">
      <c r="A1748" s="1">
        <v>138757.0</v>
      </c>
      <c r="B1748" s="1">
        <v>504.0</v>
      </c>
      <c r="C1748" s="1">
        <v>0.0</v>
      </c>
      <c r="D1748" s="1" t="s">
        <v>32</v>
      </c>
      <c r="E1748" s="1">
        <v>2.0</v>
      </c>
      <c r="F1748" s="7" t="str">
        <f>vlookup(E1748,Teams!A:B,2,false)</f>
        <v>Blair A</v>
      </c>
      <c r="G1748" s="1" t="b">
        <v>1</v>
      </c>
      <c r="H1748" s="1" t="b">
        <v>1</v>
      </c>
      <c r="I1748" s="1">
        <v>10.0</v>
      </c>
      <c r="J1748" s="7" t="str">
        <f>vlookup(I1748,Cats!$A:$B,2,false)</f>
        <v>E</v>
      </c>
    </row>
    <row r="1749">
      <c r="A1749" s="1">
        <v>138758.0</v>
      </c>
      <c r="B1749" s="1">
        <v>504.0</v>
      </c>
      <c r="C1749" s="1">
        <v>14.0</v>
      </c>
      <c r="D1749" s="1" t="s">
        <v>57</v>
      </c>
      <c r="E1749" s="1">
        <v>44.0</v>
      </c>
      <c r="F1749" s="7" t="str">
        <f>vlookup(E1749,Teams!A:B,2,false)</f>
        <v>University</v>
      </c>
      <c r="G1749" s="1" t="b">
        <v>0</v>
      </c>
      <c r="H1749" s="1" t="b">
        <v>0</v>
      </c>
      <c r="I1749" s="1">
        <v>10.0</v>
      </c>
      <c r="J1749" s="7" t="str">
        <f>vlookup(I1749,Cats!$A:$B,2,false)</f>
        <v>E</v>
      </c>
    </row>
    <row r="1750">
      <c r="A1750" s="1">
        <v>138759.0</v>
      </c>
      <c r="B1750" s="1">
        <v>504.0</v>
      </c>
      <c r="C1750" s="1">
        <v>0.0</v>
      </c>
      <c r="D1750" s="1" t="s">
        <v>32</v>
      </c>
      <c r="E1750" s="1">
        <v>2.0</v>
      </c>
      <c r="F1750" s="7" t="str">
        <f>vlookup(E1750,Teams!A:B,2,false)</f>
        <v>Blair A</v>
      </c>
      <c r="G1750" s="1" t="b">
        <v>1</v>
      </c>
      <c r="H1750" s="1" t="b">
        <v>1</v>
      </c>
      <c r="I1750" s="1">
        <v>11.0</v>
      </c>
      <c r="J1750" s="7" t="str">
        <f>vlookup(I1750,Cats!$A:$B,2,false)</f>
        <v>B</v>
      </c>
    </row>
    <row r="1751">
      <c r="A1751" s="1">
        <v>138760.0</v>
      </c>
      <c r="B1751" s="1">
        <v>504.0</v>
      </c>
      <c r="C1751" s="1">
        <v>14.0</v>
      </c>
      <c r="D1751" s="1" t="s">
        <v>57</v>
      </c>
      <c r="E1751" s="1">
        <v>44.0</v>
      </c>
      <c r="F1751" s="7" t="str">
        <f>vlookup(E1751,Teams!A:B,2,false)</f>
        <v>University</v>
      </c>
      <c r="G1751" s="1" t="b">
        <v>0</v>
      </c>
      <c r="H1751" s="1" t="b">
        <v>0</v>
      </c>
      <c r="I1751" s="1">
        <v>11.0</v>
      </c>
      <c r="J1751" s="7" t="str">
        <f>vlookup(I1751,Cats!$A:$B,2,false)</f>
        <v>B</v>
      </c>
    </row>
    <row r="1752">
      <c r="A1752" s="1">
        <v>138761.0</v>
      </c>
      <c r="B1752" s="1">
        <v>504.0</v>
      </c>
      <c r="C1752" s="1">
        <v>14.0</v>
      </c>
      <c r="D1752" s="1" t="s">
        <v>204</v>
      </c>
      <c r="E1752" s="1">
        <v>2.0</v>
      </c>
      <c r="F1752" s="7" t="str">
        <f>vlookup(E1752,Teams!A:B,2,false)</f>
        <v>Blair A</v>
      </c>
      <c r="G1752" s="1" t="b">
        <v>1</v>
      </c>
      <c r="H1752" s="1" t="b">
        <v>0</v>
      </c>
      <c r="I1752" s="1">
        <v>12.0</v>
      </c>
      <c r="J1752" s="7" t="str">
        <f>vlookup(I1752,Cats!$A:$B,2,false)</f>
        <v>P</v>
      </c>
    </row>
    <row r="1753">
      <c r="A1753" s="1">
        <v>138762.0</v>
      </c>
      <c r="B1753" s="1">
        <v>504.0</v>
      </c>
      <c r="C1753" s="1">
        <v>0.0</v>
      </c>
      <c r="D1753" s="1" t="s">
        <v>32</v>
      </c>
      <c r="E1753" s="1">
        <v>44.0</v>
      </c>
      <c r="F1753" s="7" t="str">
        <f>vlookup(E1753,Teams!A:B,2,false)</f>
        <v>University</v>
      </c>
      <c r="G1753" s="1" t="b">
        <v>0</v>
      </c>
      <c r="H1753" s="1" t="b">
        <v>1</v>
      </c>
      <c r="I1753" s="1">
        <v>12.0</v>
      </c>
      <c r="J1753" s="7" t="str">
        <f>vlookup(I1753,Cats!$A:$B,2,false)</f>
        <v>P</v>
      </c>
    </row>
    <row r="1754">
      <c r="A1754" s="1">
        <v>138763.0</v>
      </c>
      <c r="B1754" s="1">
        <v>504.0</v>
      </c>
      <c r="C1754" s="1">
        <v>0.0</v>
      </c>
      <c r="D1754" s="1" t="s">
        <v>32</v>
      </c>
      <c r="E1754" s="1">
        <v>2.0</v>
      </c>
      <c r="F1754" s="7" t="str">
        <f>vlookup(E1754,Teams!A:B,2,false)</f>
        <v>Blair A</v>
      </c>
      <c r="G1754" s="1" t="b">
        <v>1</v>
      </c>
      <c r="H1754" s="1" t="b">
        <v>1</v>
      </c>
      <c r="I1754" s="1">
        <v>13.0</v>
      </c>
      <c r="J1754" s="7" t="str">
        <f>vlookup(I1754,Cats!$A:$B,2,false)</f>
        <v>X</v>
      </c>
    </row>
    <row r="1755">
      <c r="A1755" s="1">
        <v>138764.0</v>
      </c>
      <c r="B1755" s="1">
        <v>504.0</v>
      </c>
      <c r="C1755" s="1">
        <v>14.0</v>
      </c>
      <c r="D1755" s="1" t="s">
        <v>57</v>
      </c>
      <c r="E1755" s="1">
        <v>44.0</v>
      </c>
      <c r="F1755" s="7" t="str">
        <f>vlookup(E1755,Teams!A:B,2,false)</f>
        <v>University</v>
      </c>
      <c r="G1755" s="1" t="b">
        <v>0</v>
      </c>
      <c r="H1755" s="1" t="b">
        <v>0</v>
      </c>
      <c r="I1755" s="1">
        <v>13.0</v>
      </c>
      <c r="J1755" s="7" t="str">
        <f>vlookup(I1755,Cats!$A:$B,2,false)</f>
        <v>X</v>
      </c>
    </row>
    <row r="1756">
      <c r="A1756" s="1">
        <v>138765.0</v>
      </c>
      <c r="B1756" s="1">
        <v>504.0</v>
      </c>
      <c r="C1756" s="1">
        <v>14.0</v>
      </c>
      <c r="D1756" s="1" t="s">
        <v>204</v>
      </c>
      <c r="E1756" s="1">
        <v>2.0</v>
      </c>
      <c r="F1756" s="7" t="str">
        <f>vlookup(E1756,Teams!A:B,2,false)</f>
        <v>Blair A</v>
      </c>
      <c r="G1756" s="1" t="b">
        <v>1</v>
      </c>
      <c r="H1756" s="1" t="b">
        <v>0</v>
      </c>
      <c r="I1756" s="1">
        <v>14.0</v>
      </c>
      <c r="J1756" s="7" t="str">
        <f>vlookup(I1756,Cats!$A:$B,2,false)</f>
        <v>M</v>
      </c>
    </row>
    <row r="1757">
      <c r="A1757" s="1">
        <v>138766.0</v>
      </c>
      <c r="B1757" s="1">
        <v>504.0</v>
      </c>
      <c r="C1757" s="1">
        <v>0.0</v>
      </c>
      <c r="D1757" s="1" t="s">
        <v>32</v>
      </c>
      <c r="E1757" s="1">
        <v>44.0</v>
      </c>
      <c r="F1757" s="7" t="str">
        <f>vlookup(E1757,Teams!A:B,2,false)</f>
        <v>University</v>
      </c>
      <c r="G1757" s="1" t="b">
        <v>0</v>
      </c>
      <c r="H1757" s="1" t="b">
        <v>1</v>
      </c>
      <c r="I1757" s="1">
        <v>14.0</v>
      </c>
      <c r="J1757" s="7" t="str">
        <f>vlookup(I1757,Cats!$A:$B,2,false)</f>
        <v>M</v>
      </c>
    </row>
    <row r="1758">
      <c r="A1758" s="1">
        <v>138767.0</v>
      </c>
      <c r="B1758" s="1">
        <v>504.0</v>
      </c>
      <c r="C1758" s="1">
        <v>14.0</v>
      </c>
      <c r="D1758" s="1" t="s">
        <v>96</v>
      </c>
      <c r="E1758" s="1">
        <v>2.0</v>
      </c>
      <c r="F1758" s="7" t="str">
        <f>vlookup(E1758,Teams!A:B,2,false)</f>
        <v>Blair A</v>
      </c>
      <c r="G1758" s="1" t="b">
        <v>1</v>
      </c>
      <c r="H1758" s="1" t="b">
        <v>0</v>
      </c>
      <c r="I1758" s="1">
        <v>15.0</v>
      </c>
      <c r="J1758" s="7" t="str">
        <f>vlookup(I1758,Cats!$A:$B,2,false)</f>
        <v>C</v>
      </c>
    </row>
    <row r="1759">
      <c r="A1759" s="1">
        <v>138768.0</v>
      </c>
      <c r="B1759" s="1">
        <v>504.0</v>
      </c>
      <c r="C1759" s="1">
        <v>0.0</v>
      </c>
      <c r="D1759" s="1" t="s">
        <v>32</v>
      </c>
      <c r="E1759" s="1">
        <v>44.0</v>
      </c>
      <c r="F1759" s="7" t="str">
        <f>vlookup(E1759,Teams!A:B,2,false)</f>
        <v>University</v>
      </c>
      <c r="G1759" s="1" t="b">
        <v>0</v>
      </c>
      <c r="H1759" s="1" t="b">
        <v>1</v>
      </c>
      <c r="I1759" s="1">
        <v>15.0</v>
      </c>
      <c r="J1759" s="7" t="str">
        <f>vlookup(I1759,Cats!$A:$B,2,false)</f>
        <v>C</v>
      </c>
    </row>
    <row r="1760">
      <c r="A1760" s="1">
        <v>138769.0</v>
      </c>
      <c r="B1760" s="1">
        <v>504.0</v>
      </c>
      <c r="C1760" s="1">
        <v>-4.0</v>
      </c>
      <c r="D1760" s="1" t="s">
        <v>204</v>
      </c>
      <c r="E1760" s="1">
        <v>2.0</v>
      </c>
      <c r="F1760" s="7" t="str">
        <f>vlookup(E1760,Teams!A:B,2,false)</f>
        <v>Blair A</v>
      </c>
      <c r="G1760" s="1" t="b">
        <v>1</v>
      </c>
      <c r="H1760" s="1" t="b">
        <v>0</v>
      </c>
      <c r="I1760" s="1">
        <v>16.0</v>
      </c>
      <c r="J1760" s="7" t="str">
        <f>vlookup(I1760,Cats!$A:$B,2,false)</f>
        <v>E</v>
      </c>
    </row>
    <row r="1761">
      <c r="A1761" s="1">
        <v>138770.0</v>
      </c>
      <c r="B1761" s="1">
        <v>504.0</v>
      </c>
      <c r="C1761" s="1">
        <v>14.0</v>
      </c>
      <c r="D1761" s="1" t="s">
        <v>190</v>
      </c>
      <c r="E1761" s="1">
        <v>44.0</v>
      </c>
      <c r="F1761" s="7" t="str">
        <f>vlookup(E1761,Teams!A:B,2,false)</f>
        <v>University</v>
      </c>
      <c r="G1761" s="1" t="b">
        <v>0</v>
      </c>
      <c r="H1761" s="1" t="b">
        <v>0</v>
      </c>
      <c r="I1761" s="1">
        <v>16.0</v>
      </c>
      <c r="J1761" s="7" t="str">
        <f>vlookup(I1761,Cats!$A:$B,2,false)</f>
        <v>E</v>
      </c>
    </row>
    <row r="1762">
      <c r="A1762" s="1">
        <v>138771.0</v>
      </c>
      <c r="B1762" s="1">
        <v>504.0</v>
      </c>
      <c r="C1762" s="1">
        <v>14.0</v>
      </c>
      <c r="D1762" s="1" t="s">
        <v>96</v>
      </c>
      <c r="E1762" s="1">
        <v>2.0</v>
      </c>
      <c r="F1762" s="7" t="str">
        <f>vlookup(E1762,Teams!A:B,2,false)</f>
        <v>Blair A</v>
      </c>
      <c r="G1762" s="1" t="b">
        <v>1</v>
      </c>
      <c r="H1762" s="1" t="b">
        <v>0</v>
      </c>
      <c r="I1762" s="1">
        <v>17.0</v>
      </c>
      <c r="J1762" s="7" t="str">
        <f>vlookup(I1762,Cats!$A:$B,2,false)</f>
        <v>B</v>
      </c>
    </row>
    <row r="1763">
      <c r="A1763" s="1">
        <v>138772.0</v>
      </c>
      <c r="B1763" s="1">
        <v>504.0</v>
      </c>
      <c r="C1763" s="1">
        <v>0.0</v>
      </c>
      <c r="D1763" s="1" t="s">
        <v>32</v>
      </c>
      <c r="E1763" s="1">
        <v>44.0</v>
      </c>
      <c r="F1763" s="7" t="str">
        <f>vlookup(E1763,Teams!A:B,2,false)</f>
        <v>University</v>
      </c>
      <c r="G1763" s="1" t="b">
        <v>0</v>
      </c>
      <c r="H1763" s="1" t="b">
        <v>1</v>
      </c>
      <c r="I1763" s="1">
        <v>17.0</v>
      </c>
      <c r="J1763" s="7" t="str">
        <f>vlookup(I1763,Cats!$A:$B,2,false)</f>
        <v>B</v>
      </c>
    </row>
    <row r="1764">
      <c r="A1764" s="1">
        <v>138773.0</v>
      </c>
      <c r="B1764" s="1">
        <v>504.0</v>
      </c>
      <c r="C1764" s="1">
        <v>4.0</v>
      </c>
      <c r="D1764" s="1" t="s">
        <v>204</v>
      </c>
      <c r="E1764" s="1">
        <v>2.0</v>
      </c>
      <c r="F1764" s="7" t="str">
        <f>vlookup(E1764,Teams!A:B,2,false)</f>
        <v>Blair A</v>
      </c>
      <c r="G1764" s="1" t="b">
        <v>1</v>
      </c>
      <c r="H1764" s="1" t="b">
        <v>0</v>
      </c>
      <c r="I1764" s="1">
        <v>18.0</v>
      </c>
      <c r="J1764" s="7" t="str">
        <f>vlookup(I1764,Cats!$A:$B,2,false)</f>
        <v>P</v>
      </c>
    </row>
    <row r="1765">
      <c r="A1765" s="1">
        <v>138774.0</v>
      </c>
      <c r="B1765" s="1">
        <v>504.0</v>
      </c>
      <c r="C1765" s="1">
        <v>0.0</v>
      </c>
      <c r="D1765" s="1" t="s">
        <v>57</v>
      </c>
      <c r="E1765" s="1">
        <v>44.0</v>
      </c>
      <c r="F1765" s="7" t="str">
        <f>vlookup(E1765,Teams!A:B,2,false)</f>
        <v>University</v>
      </c>
      <c r="G1765" s="1" t="b">
        <v>0</v>
      </c>
      <c r="H1765" s="1" t="b">
        <v>0</v>
      </c>
      <c r="I1765" s="1">
        <v>18.0</v>
      </c>
      <c r="J1765" s="7" t="str">
        <f>vlookup(I1765,Cats!$A:$B,2,false)</f>
        <v>P</v>
      </c>
    </row>
    <row r="1766">
      <c r="A1766" s="1">
        <v>138775.0</v>
      </c>
      <c r="B1766" s="1">
        <v>504.0</v>
      </c>
      <c r="C1766" s="1">
        <v>-4.0</v>
      </c>
      <c r="D1766" s="1" t="s">
        <v>96</v>
      </c>
      <c r="E1766" s="1">
        <v>2.0</v>
      </c>
      <c r="F1766" s="7" t="str">
        <f>vlookup(E1766,Teams!A:B,2,false)</f>
        <v>Blair A</v>
      </c>
      <c r="G1766" s="1" t="b">
        <v>1</v>
      </c>
      <c r="H1766" s="1" t="b">
        <v>0</v>
      </c>
      <c r="I1766" s="1">
        <v>19.0</v>
      </c>
      <c r="J1766" s="7" t="str">
        <f>vlookup(I1766,Cats!$A:$B,2,false)</f>
        <v>X</v>
      </c>
    </row>
    <row r="1767">
      <c r="A1767" s="1">
        <v>138776.0</v>
      </c>
      <c r="B1767" s="1">
        <v>504.0</v>
      </c>
      <c r="C1767" s="1">
        <v>14.0</v>
      </c>
      <c r="D1767" s="1" t="s">
        <v>57</v>
      </c>
      <c r="E1767" s="1">
        <v>44.0</v>
      </c>
      <c r="F1767" s="7" t="str">
        <f>vlookup(E1767,Teams!A:B,2,false)</f>
        <v>University</v>
      </c>
      <c r="G1767" s="1" t="b">
        <v>0</v>
      </c>
      <c r="H1767" s="1" t="b">
        <v>0</v>
      </c>
      <c r="I1767" s="1">
        <v>19.0</v>
      </c>
      <c r="J1767" s="7" t="str">
        <f>vlookup(I1767,Cats!$A:$B,2,false)</f>
        <v>X</v>
      </c>
    </row>
    <row r="1768">
      <c r="A1768" s="1">
        <v>138777.0</v>
      </c>
      <c r="B1768" s="1">
        <v>504.0</v>
      </c>
      <c r="C1768" s="1">
        <v>0.0</v>
      </c>
      <c r="D1768" s="1" t="s">
        <v>32</v>
      </c>
      <c r="E1768" s="1">
        <v>2.0</v>
      </c>
      <c r="F1768" s="7" t="str">
        <f>vlookup(E1768,Teams!A:B,2,false)</f>
        <v>Blair A</v>
      </c>
      <c r="G1768" s="1" t="b">
        <v>1</v>
      </c>
      <c r="H1768" s="1" t="b">
        <v>1</v>
      </c>
      <c r="I1768" s="1">
        <v>20.0</v>
      </c>
      <c r="J1768" s="7" t="str">
        <f>vlookup(I1768,Cats!$A:$B,2,false)</f>
        <v>M</v>
      </c>
    </row>
    <row r="1769">
      <c r="A1769" s="1">
        <v>138778.0</v>
      </c>
      <c r="B1769" s="1">
        <v>504.0</v>
      </c>
      <c r="C1769" s="1">
        <v>14.0</v>
      </c>
      <c r="D1769" s="1" t="s">
        <v>57</v>
      </c>
      <c r="E1769" s="1">
        <v>44.0</v>
      </c>
      <c r="F1769" s="7" t="str">
        <f>vlookup(E1769,Teams!A:B,2,false)</f>
        <v>University</v>
      </c>
      <c r="G1769" s="1" t="b">
        <v>0</v>
      </c>
      <c r="H1769" s="1" t="b">
        <v>0</v>
      </c>
      <c r="I1769" s="1">
        <v>20.0</v>
      </c>
      <c r="J1769" s="7" t="str">
        <f>vlookup(I1769,Cats!$A:$B,2,false)</f>
        <v>M</v>
      </c>
    </row>
    <row r="1770">
      <c r="A1770" s="1">
        <v>138779.0</v>
      </c>
      <c r="B1770" s="1">
        <v>504.0</v>
      </c>
      <c r="C1770" s="1">
        <v>14.0</v>
      </c>
      <c r="D1770" s="1" t="s">
        <v>96</v>
      </c>
      <c r="E1770" s="1">
        <v>2.0</v>
      </c>
      <c r="F1770" s="7" t="str">
        <f>vlookup(E1770,Teams!A:B,2,false)</f>
        <v>Blair A</v>
      </c>
      <c r="G1770" s="1" t="b">
        <v>1</v>
      </c>
      <c r="H1770" s="1" t="b">
        <v>0</v>
      </c>
      <c r="I1770" s="1">
        <v>21.0</v>
      </c>
      <c r="J1770" s="7" t="str">
        <f>vlookup(I1770,Cats!$A:$B,2,false)</f>
        <v>C</v>
      </c>
    </row>
    <row r="1771">
      <c r="A1771" s="1">
        <v>138780.0</v>
      </c>
      <c r="B1771" s="1">
        <v>504.0</v>
      </c>
      <c r="C1771" s="1">
        <v>0.0</v>
      </c>
      <c r="D1771" s="1" t="s">
        <v>32</v>
      </c>
      <c r="E1771" s="1">
        <v>44.0</v>
      </c>
      <c r="F1771" s="7" t="str">
        <f>vlookup(E1771,Teams!A:B,2,false)</f>
        <v>University</v>
      </c>
      <c r="G1771" s="1" t="b">
        <v>0</v>
      </c>
      <c r="H1771" s="1" t="b">
        <v>1</v>
      </c>
      <c r="I1771" s="1">
        <v>21.0</v>
      </c>
      <c r="J1771" s="7" t="str">
        <f>vlookup(I1771,Cats!$A:$B,2,false)</f>
        <v>C</v>
      </c>
    </row>
    <row r="1772">
      <c r="A1772" s="1">
        <v>138781.0</v>
      </c>
      <c r="B1772" s="1">
        <v>504.0</v>
      </c>
      <c r="C1772" s="1">
        <v>0.0</v>
      </c>
      <c r="D1772" s="1" t="s">
        <v>32</v>
      </c>
      <c r="E1772" s="1">
        <v>2.0</v>
      </c>
      <c r="F1772" s="7" t="str">
        <f>vlookup(E1772,Teams!A:B,2,false)</f>
        <v>Blair A</v>
      </c>
      <c r="G1772" s="1" t="b">
        <v>1</v>
      </c>
      <c r="H1772" s="1" t="b">
        <v>1</v>
      </c>
      <c r="I1772" s="1">
        <v>22.0</v>
      </c>
      <c r="J1772" s="7" t="str">
        <f>vlookup(I1772,Cats!$A:$B,2,false)</f>
        <v>E</v>
      </c>
    </row>
    <row r="1773">
      <c r="A1773" s="1">
        <v>138782.0</v>
      </c>
      <c r="B1773" s="1">
        <v>504.0</v>
      </c>
      <c r="C1773" s="1">
        <v>14.0</v>
      </c>
      <c r="D1773" s="1" t="s">
        <v>57</v>
      </c>
      <c r="E1773" s="1">
        <v>44.0</v>
      </c>
      <c r="F1773" s="7" t="str">
        <f>vlookup(E1773,Teams!A:B,2,false)</f>
        <v>University</v>
      </c>
      <c r="G1773" s="1" t="b">
        <v>0</v>
      </c>
      <c r="H1773" s="1" t="b">
        <v>0</v>
      </c>
      <c r="I1773" s="1">
        <v>22.0</v>
      </c>
      <c r="J1773" s="7" t="str">
        <f>vlookup(I1773,Cats!$A:$B,2,false)</f>
        <v>E</v>
      </c>
    </row>
    <row r="1774">
      <c r="A1774" s="1">
        <v>138783.0</v>
      </c>
      <c r="B1774" s="1">
        <v>504.0</v>
      </c>
      <c r="C1774" s="1">
        <v>0.0</v>
      </c>
      <c r="D1774" s="1" t="s">
        <v>32</v>
      </c>
      <c r="E1774" s="1">
        <v>2.0</v>
      </c>
      <c r="F1774" s="7" t="str">
        <f>vlookup(E1774,Teams!A:B,2,false)</f>
        <v>Blair A</v>
      </c>
      <c r="G1774" s="1" t="b">
        <v>1</v>
      </c>
      <c r="H1774" s="1" t="b">
        <v>1</v>
      </c>
      <c r="I1774" s="1">
        <v>23.0</v>
      </c>
      <c r="J1774" s="7" t="str">
        <f>vlookup(I1774,Cats!$A:$B,2,false)</f>
        <v>B</v>
      </c>
    </row>
    <row r="1775">
      <c r="A1775" s="1">
        <v>138784.0</v>
      </c>
      <c r="B1775" s="1">
        <v>504.0</v>
      </c>
      <c r="C1775" s="1">
        <v>14.0</v>
      </c>
      <c r="D1775" s="1" t="s">
        <v>57</v>
      </c>
      <c r="E1775" s="1">
        <v>44.0</v>
      </c>
      <c r="F1775" s="7" t="str">
        <f>vlookup(E1775,Teams!A:B,2,false)</f>
        <v>University</v>
      </c>
      <c r="G1775" s="1" t="b">
        <v>0</v>
      </c>
      <c r="H1775" s="1" t="b">
        <v>0</v>
      </c>
      <c r="I1775" s="1">
        <v>23.0</v>
      </c>
      <c r="J1775" s="7" t="str">
        <f>vlookup(I1775,Cats!$A:$B,2,false)</f>
        <v>B</v>
      </c>
    </row>
    <row r="1776">
      <c r="A1776" s="1">
        <v>138785.0</v>
      </c>
      <c r="B1776" s="1">
        <v>504.0</v>
      </c>
      <c r="C1776" s="1">
        <v>0.0</v>
      </c>
      <c r="D1776" s="1" t="s">
        <v>32</v>
      </c>
      <c r="E1776" s="1">
        <v>2.0</v>
      </c>
      <c r="F1776" s="7" t="str">
        <f>vlookup(E1776,Teams!A:B,2,false)</f>
        <v>Blair A</v>
      </c>
      <c r="G1776" s="1" t="b">
        <v>1</v>
      </c>
      <c r="H1776" s="1" t="b">
        <v>1</v>
      </c>
      <c r="I1776" s="1">
        <v>24.0</v>
      </c>
      <c r="J1776" s="7" t="str">
        <f>vlookup(I1776,Cats!$A:$B,2,false)</f>
        <v>P</v>
      </c>
    </row>
    <row r="1777">
      <c r="A1777" s="1">
        <v>138786.0</v>
      </c>
      <c r="B1777" s="1">
        <v>504.0</v>
      </c>
      <c r="C1777" s="1">
        <v>14.0</v>
      </c>
      <c r="D1777" s="1" t="s">
        <v>194</v>
      </c>
      <c r="E1777" s="1">
        <v>44.0</v>
      </c>
      <c r="F1777" s="7" t="str">
        <f>vlookup(E1777,Teams!A:B,2,false)</f>
        <v>University</v>
      </c>
      <c r="G1777" s="1" t="b">
        <v>0</v>
      </c>
      <c r="H1777" s="1" t="b">
        <v>0</v>
      </c>
      <c r="I1777" s="1">
        <v>24.0</v>
      </c>
      <c r="J1777" s="7" t="str">
        <f>vlookup(I1777,Cats!$A:$B,2,false)</f>
        <v>P</v>
      </c>
    </row>
    <row r="1778">
      <c r="A1778" s="1">
        <v>138787.0</v>
      </c>
      <c r="B1778" s="1">
        <v>505.0</v>
      </c>
      <c r="C1778" s="1">
        <v>0.0</v>
      </c>
      <c r="D1778" s="1" t="s">
        <v>182</v>
      </c>
      <c r="E1778" s="1">
        <v>7.0</v>
      </c>
      <c r="F1778" s="7" t="str">
        <f>vlookup(E1778,Teams!A:B,2,false)</f>
        <v>Buchholz B</v>
      </c>
      <c r="G1778" s="1" t="b">
        <v>1</v>
      </c>
      <c r="H1778" s="1" t="b">
        <v>0</v>
      </c>
      <c r="I1778" s="1">
        <v>1.0</v>
      </c>
      <c r="J1778" s="7" t="str">
        <f>vlookup(I1778,Cats!$A:$B,2,false)</f>
        <v>X</v>
      </c>
    </row>
    <row r="1779">
      <c r="A1779" s="1">
        <v>138788.0</v>
      </c>
      <c r="B1779" s="1">
        <v>505.0</v>
      </c>
      <c r="C1779" s="1">
        <v>4.0</v>
      </c>
      <c r="D1779" s="1" t="s">
        <v>116</v>
      </c>
      <c r="E1779" s="1">
        <v>37.0</v>
      </c>
      <c r="F1779" s="7" t="str">
        <f>vlookup(E1779,Teams!A:B,2,false)</f>
        <v>Pullman</v>
      </c>
      <c r="G1779" s="1" t="b">
        <v>0</v>
      </c>
      <c r="H1779" s="1" t="b">
        <v>0</v>
      </c>
      <c r="I1779" s="1">
        <v>1.0</v>
      </c>
      <c r="J1779" s="7" t="str">
        <f>vlookup(I1779,Cats!$A:$B,2,false)</f>
        <v>X</v>
      </c>
    </row>
    <row r="1780">
      <c r="A1780" s="1">
        <v>138789.0</v>
      </c>
      <c r="B1780" s="1">
        <v>505.0</v>
      </c>
      <c r="C1780" s="1">
        <v>0.0</v>
      </c>
      <c r="D1780" s="1" t="s">
        <v>32</v>
      </c>
      <c r="E1780" s="1">
        <v>7.0</v>
      </c>
      <c r="F1780" s="7" t="str">
        <f>vlookup(E1780,Teams!A:B,2,false)</f>
        <v>Buchholz B</v>
      </c>
      <c r="G1780" s="1" t="b">
        <v>1</v>
      </c>
      <c r="H1780" s="1" t="b">
        <v>1</v>
      </c>
      <c r="I1780" s="1">
        <v>2.0</v>
      </c>
      <c r="J1780" s="7" t="str">
        <f>vlookup(I1780,Cats!$A:$B,2,false)</f>
        <v>M</v>
      </c>
    </row>
    <row r="1781">
      <c r="A1781" s="1">
        <v>138790.0</v>
      </c>
      <c r="B1781" s="1">
        <v>505.0</v>
      </c>
      <c r="C1781" s="1">
        <v>4.0</v>
      </c>
      <c r="D1781" s="1" t="s">
        <v>111</v>
      </c>
      <c r="E1781" s="1">
        <v>37.0</v>
      </c>
      <c r="F1781" s="7" t="str">
        <f>vlookup(E1781,Teams!A:B,2,false)</f>
        <v>Pullman</v>
      </c>
      <c r="G1781" s="1" t="b">
        <v>0</v>
      </c>
      <c r="H1781" s="1" t="b">
        <v>0</v>
      </c>
      <c r="I1781" s="1">
        <v>2.0</v>
      </c>
      <c r="J1781" s="7" t="str">
        <f>vlookup(I1781,Cats!$A:$B,2,false)</f>
        <v>M</v>
      </c>
    </row>
    <row r="1782">
      <c r="A1782" s="1">
        <v>138791.0</v>
      </c>
      <c r="B1782" s="1">
        <v>505.0</v>
      </c>
      <c r="C1782" s="1">
        <v>4.0</v>
      </c>
      <c r="D1782" s="1" t="s">
        <v>206</v>
      </c>
      <c r="E1782" s="1">
        <v>7.0</v>
      </c>
      <c r="F1782" s="7" t="str">
        <f>vlookup(E1782,Teams!A:B,2,false)</f>
        <v>Buchholz B</v>
      </c>
      <c r="G1782" s="1" t="b">
        <v>1</v>
      </c>
      <c r="H1782" s="1" t="b">
        <v>0</v>
      </c>
      <c r="I1782" s="1">
        <v>3.0</v>
      </c>
      <c r="J1782" s="7" t="str">
        <f>vlookup(I1782,Cats!$A:$B,2,false)</f>
        <v>C</v>
      </c>
    </row>
    <row r="1783">
      <c r="A1783" s="1">
        <v>138792.0</v>
      </c>
      <c r="B1783" s="1">
        <v>505.0</v>
      </c>
      <c r="C1783" s="1">
        <v>0.0</v>
      </c>
      <c r="D1783" s="1" t="s">
        <v>32</v>
      </c>
      <c r="E1783" s="1">
        <v>37.0</v>
      </c>
      <c r="F1783" s="7" t="str">
        <f>vlookup(E1783,Teams!A:B,2,false)</f>
        <v>Pullman</v>
      </c>
      <c r="G1783" s="1" t="b">
        <v>0</v>
      </c>
      <c r="H1783" s="1" t="b">
        <v>1</v>
      </c>
      <c r="I1783" s="1">
        <v>3.0</v>
      </c>
      <c r="J1783" s="7" t="str">
        <f>vlookup(I1783,Cats!$A:$B,2,false)</f>
        <v>C</v>
      </c>
    </row>
    <row r="1784">
      <c r="A1784" s="1">
        <v>138793.0</v>
      </c>
      <c r="B1784" s="1">
        <v>505.0</v>
      </c>
      <c r="C1784" s="1">
        <v>4.0</v>
      </c>
      <c r="D1784" s="1" t="s">
        <v>181</v>
      </c>
      <c r="E1784" s="1">
        <v>7.0</v>
      </c>
      <c r="F1784" s="7" t="str">
        <f>vlookup(E1784,Teams!A:B,2,false)</f>
        <v>Buchholz B</v>
      </c>
      <c r="G1784" s="1" t="b">
        <v>1</v>
      </c>
      <c r="H1784" s="1" t="b">
        <v>0</v>
      </c>
      <c r="I1784" s="1">
        <v>4.0</v>
      </c>
      <c r="J1784" s="7" t="str">
        <f>vlookup(I1784,Cats!$A:$B,2,false)</f>
        <v>E</v>
      </c>
    </row>
    <row r="1785">
      <c r="A1785" s="1">
        <v>138794.0</v>
      </c>
      <c r="B1785" s="1">
        <v>505.0</v>
      </c>
      <c r="C1785" s="1">
        <v>0.0</v>
      </c>
      <c r="D1785" s="1" t="s">
        <v>32</v>
      </c>
      <c r="E1785" s="1">
        <v>37.0</v>
      </c>
      <c r="F1785" s="7" t="str">
        <f>vlookup(E1785,Teams!A:B,2,false)</f>
        <v>Pullman</v>
      </c>
      <c r="G1785" s="1" t="b">
        <v>0</v>
      </c>
      <c r="H1785" s="1" t="b">
        <v>1</v>
      </c>
      <c r="I1785" s="1">
        <v>4.0</v>
      </c>
      <c r="J1785" s="7" t="str">
        <f>vlookup(I1785,Cats!$A:$B,2,false)</f>
        <v>E</v>
      </c>
    </row>
    <row r="1786">
      <c r="A1786" s="1">
        <v>138795.0</v>
      </c>
      <c r="B1786" s="1">
        <v>505.0</v>
      </c>
      <c r="C1786" s="1">
        <v>0.0</v>
      </c>
      <c r="D1786" s="1" t="s">
        <v>207</v>
      </c>
      <c r="E1786" s="1">
        <v>7.0</v>
      </c>
      <c r="F1786" s="7" t="str">
        <f>vlookup(E1786,Teams!A:B,2,false)</f>
        <v>Buchholz B</v>
      </c>
      <c r="G1786" s="1" t="b">
        <v>1</v>
      </c>
      <c r="H1786" s="1" t="b">
        <v>0</v>
      </c>
      <c r="I1786" s="1">
        <v>5.0</v>
      </c>
      <c r="J1786" s="7" t="str">
        <f>vlookup(I1786,Cats!$A:$B,2,false)</f>
        <v>B</v>
      </c>
    </row>
    <row r="1787">
      <c r="A1787" s="1">
        <v>138796.0</v>
      </c>
      <c r="B1787" s="1">
        <v>505.0</v>
      </c>
      <c r="C1787" s="1">
        <v>0.0</v>
      </c>
      <c r="D1787" s="1" t="s">
        <v>116</v>
      </c>
      <c r="E1787" s="1">
        <v>37.0</v>
      </c>
      <c r="F1787" s="7" t="str">
        <f>vlookup(E1787,Teams!A:B,2,false)</f>
        <v>Pullman</v>
      </c>
      <c r="G1787" s="1" t="b">
        <v>0</v>
      </c>
      <c r="H1787" s="1" t="b">
        <v>0</v>
      </c>
      <c r="I1787" s="1">
        <v>5.0</v>
      </c>
      <c r="J1787" s="7" t="str">
        <f>vlookup(I1787,Cats!$A:$B,2,false)</f>
        <v>B</v>
      </c>
    </row>
    <row r="1788">
      <c r="A1788" s="1">
        <v>138797.0</v>
      </c>
      <c r="B1788" s="1">
        <v>505.0</v>
      </c>
      <c r="C1788" s="1">
        <v>4.0</v>
      </c>
      <c r="D1788" s="1" t="s">
        <v>182</v>
      </c>
      <c r="E1788" s="1">
        <v>7.0</v>
      </c>
      <c r="F1788" s="7" t="str">
        <f>vlookup(E1788,Teams!A:B,2,false)</f>
        <v>Buchholz B</v>
      </c>
      <c r="G1788" s="1" t="b">
        <v>1</v>
      </c>
      <c r="H1788" s="1" t="b">
        <v>0</v>
      </c>
      <c r="I1788" s="1">
        <v>6.0</v>
      </c>
      <c r="J1788" s="7" t="str">
        <f>vlookup(I1788,Cats!$A:$B,2,false)</f>
        <v>P</v>
      </c>
    </row>
    <row r="1789">
      <c r="A1789" s="1">
        <v>138798.0</v>
      </c>
      <c r="B1789" s="1">
        <v>505.0</v>
      </c>
      <c r="C1789" s="1">
        <v>0.0</v>
      </c>
      <c r="D1789" s="1" t="s">
        <v>32</v>
      </c>
      <c r="E1789" s="1">
        <v>37.0</v>
      </c>
      <c r="F1789" s="7" t="str">
        <f>vlookup(E1789,Teams!A:B,2,false)</f>
        <v>Pullman</v>
      </c>
      <c r="G1789" s="1" t="b">
        <v>0</v>
      </c>
      <c r="H1789" s="1" t="b">
        <v>1</v>
      </c>
      <c r="I1789" s="1">
        <v>6.0</v>
      </c>
      <c r="J1789" s="7" t="str">
        <f>vlookup(I1789,Cats!$A:$B,2,false)</f>
        <v>P</v>
      </c>
    </row>
    <row r="1790">
      <c r="A1790" s="1">
        <v>138799.0</v>
      </c>
      <c r="B1790" s="1">
        <v>505.0</v>
      </c>
      <c r="C1790" s="1">
        <v>14.0</v>
      </c>
      <c r="D1790" s="1" t="s">
        <v>182</v>
      </c>
      <c r="E1790" s="1">
        <v>7.0</v>
      </c>
      <c r="F1790" s="7" t="str">
        <f>vlookup(E1790,Teams!A:B,2,false)</f>
        <v>Buchholz B</v>
      </c>
      <c r="G1790" s="1" t="b">
        <v>1</v>
      </c>
      <c r="H1790" s="1" t="b">
        <v>0</v>
      </c>
      <c r="I1790" s="1">
        <v>7.0</v>
      </c>
      <c r="J1790" s="7" t="str">
        <f>vlookup(I1790,Cats!$A:$B,2,false)</f>
        <v>X</v>
      </c>
    </row>
    <row r="1791">
      <c r="A1791" s="1">
        <v>138800.0</v>
      </c>
      <c r="B1791" s="1">
        <v>505.0</v>
      </c>
      <c r="C1791" s="1">
        <v>0.0</v>
      </c>
      <c r="D1791" s="1" t="s">
        <v>32</v>
      </c>
      <c r="E1791" s="1">
        <v>37.0</v>
      </c>
      <c r="F1791" s="7" t="str">
        <f>vlookup(E1791,Teams!A:B,2,false)</f>
        <v>Pullman</v>
      </c>
      <c r="G1791" s="1" t="b">
        <v>0</v>
      </c>
      <c r="H1791" s="1" t="b">
        <v>1</v>
      </c>
      <c r="I1791" s="1">
        <v>7.0</v>
      </c>
      <c r="J1791" s="7" t="str">
        <f>vlookup(I1791,Cats!$A:$B,2,false)</f>
        <v>X</v>
      </c>
    </row>
    <row r="1792">
      <c r="A1792" s="1">
        <v>138801.0</v>
      </c>
      <c r="B1792" s="1">
        <v>505.0</v>
      </c>
      <c r="C1792" s="1">
        <v>14.0</v>
      </c>
      <c r="D1792" s="1" t="s">
        <v>182</v>
      </c>
      <c r="E1792" s="1">
        <v>7.0</v>
      </c>
      <c r="F1792" s="7" t="str">
        <f>vlookup(E1792,Teams!A:B,2,false)</f>
        <v>Buchholz B</v>
      </c>
      <c r="G1792" s="1" t="b">
        <v>1</v>
      </c>
      <c r="H1792" s="1" t="b">
        <v>0</v>
      </c>
      <c r="I1792" s="1">
        <v>8.0</v>
      </c>
      <c r="J1792" s="7" t="str">
        <f>vlookup(I1792,Cats!$A:$B,2,false)</f>
        <v>M</v>
      </c>
    </row>
    <row r="1793">
      <c r="A1793" s="1">
        <v>138802.0</v>
      </c>
      <c r="B1793" s="1">
        <v>505.0</v>
      </c>
      <c r="C1793" s="1">
        <v>0.0</v>
      </c>
      <c r="D1793" s="1" t="s">
        <v>32</v>
      </c>
      <c r="E1793" s="1">
        <v>37.0</v>
      </c>
      <c r="F1793" s="7" t="str">
        <f>vlookup(E1793,Teams!A:B,2,false)</f>
        <v>Pullman</v>
      </c>
      <c r="G1793" s="1" t="b">
        <v>0</v>
      </c>
      <c r="H1793" s="1" t="b">
        <v>1</v>
      </c>
      <c r="I1793" s="1">
        <v>8.0</v>
      </c>
      <c r="J1793" s="7" t="str">
        <f>vlookup(I1793,Cats!$A:$B,2,false)</f>
        <v>M</v>
      </c>
    </row>
    <row r="1794">
      <c r="A1794" s="1">
        <v>138803.0</v>
      </c>
      <c r="B1794" s="1">
        <v>505.0</v>
      </c>
      <c r="C1794" s="1">
        <v>0.0</v>
      </c>
      <c r="D1794" s="1" t="s">
        <v>182</v>
      </c>
      <c r="E1794" s="1">
        <v>7.0</v>
      </c>
      <c r="F1794" s="7" t="str">
        <f>vlookup(E1794,Teams!A:B,2,false)</f>
        <v>Buchholz B</v>
      </c>
      <c r="G1794" s="1" t="b">
        <v>1</v>
      </c>
      <c r="H1794" s="1" t="b">
        <v>0</v>
      </c>
      <c r="I1794" s="1">
        <v>9.0</v>
      </c>
      <c r="J1794" s="7" t="str">
        <f>vlookup(I1794,Cats!$A:$B,2,false)</f>
        <v>C</v>
      </c>
    </row>
    <row r="1795">
      <c r="A1795" s="1">
        <v>138804.0</v>
      </c>
      <c r="B1795" s="1">
        <v>505.0</v>
      </c>
      <c r="C1795" s="1">
        <v>0.0</v>
      </c>
      <c r="D1795" s="1" t="s">
        <v>111</v>
      </c>
      <c r="E1795" s="1">
        <v>37.0</v>
      </c>
      <c r="F1795" s="7" t="str">
        <f>vlookup(E1795,Teams!A:B,2,false)</f>
        <v>Pullman</v>
      </c>
      <c r="G1795" s="1" t="b">
        <v>0</v>
      </c>
      <c r="H1795" s="1" t="b">
        <v>0</v>
      </c>
      <c r="I1795" s="1">
        <v>9.0</v>
      </c>
      <c r="J1795" s="7" t="str">
        <f>vlookup(I1795,Cats!$A:$B,2,false)</f>
        <v>C</v>
      </c>
    </row>
    <row r="1796">
      <c r="A1796" s="1">
        <v>138805.0</v>
      </c>
      <c r="B1796" s="1">
        <v>505.0</v>
      </c>
      <c r="C1796" s="1">
        <v>0.0</v>
      </c>
      <c r="D1796" s="1" t="s">
        <v>32</v>
      </c>
      <c r="E1796" s="1">
        <v>7.0</v>
      </c>
      <c r="F1796" s="7" t="str">
        <f>vlookup(E1796,Teams!A:B,2,false)</f>
        <v>Buchholz B</v>
      </c>
      <c r="G1796" s="1" t="b">
        <v>1</v>
      </c>
      <c r="H1796" s="1" t="b">
        <v>1</v>
      </c>
      <c r="I1796" s="1">
        <v>10.0</v>
      </c>
      <c r="J1796" s="7" t="str">
        <f>vlookup(I1796,Cats!$A:$B,2,false)</f>
        <v>E</v>
      </c>
    </row>
    <row r="1797">
      <c r="A1797" s="1">
        <v>138806.0</v>
      </c>
      <c r="B1797" s="1">
        <v>505.0</v>
      </c>
      <c r="C1797" s="1">
        <v>4.0</v>
      </c>
      <c r="D1797" s="1" t="s">
        <v>116</v>
      </c>
      <c r="E1797" s="1">
        <v>37.0</v>
      </c>
      <c r="F1797" s="7" t="str">
        <f>vlookup(E1797,Teams!A:B,2,false)</f>
        <v>Pullman</v>
      </c>
      <c r="G1797" s="1" t="b">
        <v>0</v>
      </c>
      <c r="H1797" s="1" t="b">
        <v>0</v>
      </c>
      <c r="I1797" s="1">
        <v>10.0</v>
      </c>
      <c r="J1797" s="7" t="str">
        <f>vlookup(I1797,Cats!$A:$B,2,false)</f>
        <v>E</v>
      </c>
    </row>
    <row r="1798">
      <c r="A1798" s="1">
        <v>138807.0</v>
      </c>
      <c r="B1798" s="1">
        <v>505.0</v>
      </c>
      <c r="C1798" s="1">
        <v>14.0</v>
      </c>
      <c r="D1798" s="1" t="s">
        <v>207</v>
      </c>
      <c r="E1798" s="1">
        <v>7.0</v>
      </c>
      <c r="F1798" s="7" t="str">
        <f>vlookup(E1798,Teams!A:B,2,false)</f>
        <v>Buchholz B</v>
      </c>
      <c r="G1798" s="1" t="b">
        <v>1</v>
      </c>
      <c r="H1798" s="1" t="b">
        <v>0</v>
      </c>
      <c r="I1798" s="1">
        <v>11.0</v>
      </c>
      <c r="J1798" s="7" t="str">
        <f>vlookup(I1798,Cats!$A:$B,2,false)</f>
        <v>B</v>
      </c>
    </row>
    <row r="1799">
      <c r="A1799" s="1">
        <v>138808.0</v>
      </c>
      <c r="B1799" s="1">
        <v>505.0</v>
      </c>
      <c r="C1799" s="1">
        <v>0.0</v>
      </c>
      <c r="D1799" s="1" t="s">
        <v>114</v>
      </c>
      <c r="E1799" s="1">
        <v>37.0</v>
      </c>
      <c r="F1799" s="7" t="str">
        <f>vlookup(E1799,Teams!A:B,2,false)</f>
        <v>Pullman</v>
      </c>
      <c r="G1799" s="1" t="b">
        <v>0</v>
      </c>
      <c r="H1799" s="1" t="b">
        <v>0</v>
      </c>
      <c r="I1799" s="1">
        <v>11.0</v>
      </c>
      <c r="J1799" s="7" t="str">
        <f>vlookup(I1799,Cats!$A:$B,2,false)</f>
        <v>B</v>
      </c>
    </row>
    <row r="1800">
      <c r="A1800" s="1">
        <v>138809.0</v>
      </c>
      <c r="B1800" s="1">
        <v>505.0</v>
      </c>
      <c r="C1800" s="1">
        <v>0.0</v>
      </c>
      <c r="D1800" s="1" t="s">
        <v>32</v>
      </c>
      <c r="E1800" s="1">
        <v>7.0</v>
      </c>
      <c r="F1800" s="7" t="str">
        <f>vlookup(E1800,Teams!A:B,2,false)</f>
        <v>Buchholz B</v>
      </c>
      <c r="G1800" s="1" t="b">
        <v>1</v>
      </c>
      <c r="H1800" s="1" t="b">
        <v>1</v>
      </c>
      <c r="I1800" s="1">
        <v>12.0</v>
      </c>
      <c r="J1800" s="7" t="str">
        <f>vlookup(I1800,Cats!$A:$B,2,false)</f>
        <v>P</v>
      </c>
    </row>
    <row r="1801">
      <c r="A1801" s="1">
        <v>138810.0</v>
      </c>
      <c r="B1801" s="1">
        <v>505.0</v>
      </c>
      <c r="C1801" s="1">
        <v>14.0</v>
      </c>
      <c r="D1801" s="1" t="s">
        <v>111</v>
      </c>
      <c r="E1801" s="1">
        <v>37.0</v>
      </c>
      <c r="F1801" s="7" t="str">
        <f>vlookup(E1801,Teams!A:B,2,false)</f>
        <v>Pullman</v>
      </c>
      <c r="G1801" s="1" t="b">
        <v>0</v>
      </c>
      <c r="H1801" s="1" t="b">
        <v>0</v>
      </c>
      <c r="I1801" s="1">
        <v>12.0</v>
      </c>
      <c r="J1801" s="7" t="str">
        <f>vlookup(I1801,Cats!$A:$B,2,false)</f>
        <v>P</v>
      </c>
    </row>
    <row r="1802">
      <c r="A1802" s="1">
        <v>138811.0</v>
      </c>
      <c r="B1802" s="1">
        <v>505.0</v>
      </c>
      <c r="C1802" s="1">
        <v>0.0</v>
      </c>
      <c r="D1802" s="1" t="s">
        <v>32</v>
      </c>
      <c r="E1802" s="1">
        <v>7.0</v>
      </c>
      <c r="F1802" s="7" t="str">
        <f>vlookup(E1802,Teams!A:B,2,false)</f>
        <v>Buchholz B</v>
      </c>
      <c r="G1802" s="1" t="b">
        <v>1</v>
      </c>
      <c r="H1802" s="1" t="b">
        <v>1</v>
      </c>
      <c r="I1802" s="1">
        <v>13.0</v>
      </c>
      <c r="J1802" s="7" t="str">
        <f>vlookup(I1802,Cats!$A:$B,2,false)</f>
        <v>X</v>
      </c>
    </row>
    <row r="1803">
      <c r="A1803" s="1">
        <v>138812.0</v>
      </c>
      <c r="B1803" s="1">
        <v>505.0</v>
      </c>
      <c r="C1803" s="1">
        <v>14.0</v>
      </c>
      <c r="D1803" s="1" t="s">
        <v>114</v>
      </c>
      <c r="E1803" s="1">
        <v>37.0</v>
      </c>
      <c r="F1803" s="7" t="str">
        <f>vlookup(E1803,Teams!A:B,2,false)</f>
        <v>Pullman</v>
      </c>
      <c r="G1803" s="1" t="b">
        <v>0</v>
      </c>
      <c r="H1803" s="1" t="b">
        <v>0</v>
      </c>
      <c r="I1803" s="1">
        <v>13.0</v>
      </c>
      <c r="J1803" s="7" t="str">
        <f>vlookup(I1803,Cats!$A:$B,2,false)</f>
        <v>X</v>
      </c>
    </row>
    <row r="1804">
      <c r="A1804" s="1">
        <v>138813.0</v>
      </c>
      <c r="B1804" s="1">
        <v>505.0</v>
      </c>
      <c r="C1804" s="1">
        <v>-4.0</v>
      </c>
      <c r="D1804" s="1" t="s">
        <v>182</v>
      </c>
      <c r="E1804" s="1">
        <v>7.0</v>
      </c>
      <c r="F1804" s="7" t="str">
        <f>vlookup(E1804,Teams!A:B,2,false)</f>
        <v>Buchholz B</v>
      </c>
      <c r="G1804" s="1" t="b">
        <v>1</v>
      </c>
      <c r="H1804" s="1" t="b">
        <v>0</v>
      </c>
      <c r="I1804" s="1">
        <v>14.0</v>
      </c>
      <c r="J1804" s="7" t="str">
        <f>vlookup(I1804,Cats!$A:$B,2,false)</f>
        <v>M</v>
      </c>
    </row>
    <row r="1805">
      <c r="A1805" s="1">
        <v>138814.0</v>
      </c>
      <c r="B1805" s="1">
        <v>505.0</v>
      </c>
      <c r="C1805" s="1">
        <v>14.0</v>
      </c>
      <c r="D1805" s="1" t="s">
        <v>111</v>
      </c>
      <c r="E1805" s="1">
        <v>37.0</v>
      </c>
      <c r="F1805" s="7" t="str">
        <f>vlookup(E1805,Teams!A:B,2,false)</f>
        <v>Pullman</v>
      </c>
      <c r="G1805" s="1" t="b">
        <v>0</v>
      </c>
      <c r="H1805" s="1" t="b">
        <v>0</v>
      </c>
      <c r="I1805" s="1">
        <v>14.0</v>
      </c>
      <c r="J1805" s="7" t="str">
        <f>vlookup(I1805,Cats!$A:$B,2,false)</f>
        <v>M</v>
      </c>
    </row>
    <row r="1806">
      <c r="A1806" s="1">
        <v>138815.0</v>
      </c>
      <c r="B1806" s="1">
        <v>505.0</v>
      </c>
      <c r="C1806" s="1">
        <v>0.0</v>
      </c>
      <c r="D1806" s="1" t="s">
        <v>207</v>
      </c>
      <c r="E1806" s="1">
        <v>7.0</v>
      </c>
      <c r="F1806" s="7" t="str">
        <f>vlookup(E1806,Teams!A:B,2,false)</f>
        <v>Buchholz B</v>
      </c>
      <c r="G1806" s="1" t="b">
        <v>1</v>
      </c>
      <c r="H1806" s="1" t="b">
        <v>0</v>
      </c>
      <c r="I1806" s="1">
        <v>15.0</v>
      </c>
      <c r="J1806" s="7" t="str">
        <f>vlookup(I1806,Cats!$A:$B,2,false)</f>
        <v>C</v>
      </c>
    </row>
    <row r="1807">
      <c r="A1807" s="1">
        <v>138816.0</v>
      </c>
      <c r="B1807" s="1">
        <v>505.0</v>
      </c>
      <c r="C1807" s="1">
        <v>0.0</v>
      </c>
      <c r="D1807" s="1" t="s">
        <v>115</v>
      </c>
      <c r="E1807" s="1">
        <v>37.0</v>
      </c>
      <c r="F1807" s="7" t="str">
        <f>vlookup(E1807,Teams!A:B,2,false)</f>
        <v>Pullman</v>
      </c>
      <c r="G1807" s="1" t="b">
        <v>0</v>
      </c>
      <c r="H1807" s="1" t="b">
        <v>0</v>
      </c>
      <c r="I1807" s="1">
        <v>15.0</v>
      </c>
      <c r="J1807" s="7" t="str">
        <f>vlookup(I1807,Cats!$A:$B,2,false)</f>
        <v>C</v>
      </c>
    </row>
    <row r="1808">
      <c r="A1808" s="1">
        <v>138817.0</v>
      </c>
      <c r="B1808" s="1">
        <v>505.0</v>
      </c>
      <c r="C1808" s="1">
        <v>4.0</v>
      </c>
      <c r="D1808" s="1" t="s">
        <v>181</v>
      </c>
      <c r="E1808" s="1">
        <v>7.0</v>
      </c>
      <c r="F1808" s="7" t="str">
        <f>vlookup(E1808,Teams!A:B,2,false)</f>
        <v>Buchholz B</v>
      </c>
      <c r="G1808" s="1" t="b">
        <v>1</v>
      </c>
      <c r="H1808" s="1" t="b">
        <v>0</v>
      </c>
      <c r="I1808" s="1">
        <v>16.0</v>
      </c>
      <c r="J1808" s="7" t="str">
        <f>vlookup(I1808,Cats!$A:$B,2,false)</f>
        <v>E</v>
      </c>
    </row>
    <row r="1809">
      <c r="A1809" s="1">
        <v>138818.0</v>
      </c>
      <c r="B1809" s="1">
        <v>505.0</v>
      </c>
      <c r="C1809" s="1">
        <v>0.0</v>
      </c>
      <c r="D1809" s="1" t="s">
        <v>32</v>
      </c>
      <c r="E1809" s="1">
        <v>37.0</v>
      </c>
      <c r="F1809" s="7" t="str">
        <f>vlookup(E1809,Teams!A:B,2,false)</f>
        <v>Pullman</v>
      </c>
      <c r="G1809" s="1" t="b">
        <v>0</v>
      </c>
      <c r="H1809" s="1" t="b">
        <v>1</v>
      </c>
      <c r="I1809" s="1">
        <v>16.0</v>
      </c>
      <c r="J1809" s="7" t="str">
        <f>vlookup(I1809,Cats!$A:$B,2,false)</f>
        <v>E</v>
      </c>
    </row>
    <row r="1810">
      <c r="A1810" s="1">
        <v>138819.0</v>
      </c>
      <c r="B1810" s="1">
        <v>505.0</v>
      </c>
      <c r="C1810" s="1">
        <v>14.0</v>
      </c>
      <c r="D1810" s="1" t="s">
        <v>207</v>
      </c>
      <c r="E1810" s="1">
        <v>7.0</v>
      </c>
      <c r="F1810" s="7" t="str">
        <f>vlookup(E1810,Teams!A:B,2,false)</f>
        <v>Buchholz B</v>
      </c>
      <c r="G1810" s="1" t="b">
        <v>1</v>
      </c>
      <c r="H1810" s="1" t="b">
        <v>0</v>
      </c>
      <c r="I1810" s="1">
        <v>17.0</v>
      </c>
      <c r="J1810" s="7" t="str">
        <f>vlookup(I1810,Cats!$A:$B,2,false)</f>
        <v>B</v>
      </c>
    </row>
    <row r="1811">
      <c r="A1811" s="1">
        <v>138820.0</v>
      </c>
      <c r="B1811" s="1">
        <v>505.0</v>
      </c>
      <c r="C1811" s="1">
        <v>0.0</v>
      </c>
      <c r="D1811" s="1" t="s">
        <v>32</v>
      </c>
      <c r="E1811" s="1">
        <v>37.0</v>
      </c>
      <c r="F1811" s="7" t="str">
        <f>vlookup(E1811,Teams!A:B,2,false)</f>
        <v>Pullman</v>
      </c>
      <c r="G1811" s="1" t="b">
        <v>0</v>
      </c>
      <c r="H1811" s="1" t="b">
        <v>1</v>
      </c>
      <c r="I1811" s="1">
        <v>17.0</v>
      </c>
      <c r="J1811" s="7" t="str">
        <f>vlookup(I1811,Cats!$A:$B,2,false)</f>
        <v>B</v>
      </c>
    </row>
    <row r="1812">
      <c r="A1812" s="1">
        <v>138821.0</v>
      </c>
      <c r="B1812" s="1">
        <v>505.0</v>
      </c>
      <c r="C1812" s="1">
        <v>0.0</v>
      </c>
      <c r="D1812" s="1" t="s">
        <v>181</v>
      </c>
      <c r="E1812" s="1">
        <v>7.0</v>
      </c>
      <c r="F1812" s="7" t="str">
        <f>vlookup(E1812,Teams!A:B,2,false)</f>
        <v>Buchholz B</v>
      </c>
      <c r="G1812" s="1" t="b">
        <v>1</v>
      </c>
      <c r="H1812" s="1" t="b">
        <v>0</v>
      </c>
      <c r="I1812" s="1">
        <v>18.0</v>
      </c>
      <c r="J1812" s="7" t="str">
        <f>vlookup(I1812,Cats!$A:$B,2,false)</f>
        <v>P</v>
      </c>
    </row>
    <row r="1813">
      <c r="A1813" s="1">
        <v>138822.0</v>
      </c>
      <c r="B1813" s="1">
        <v>505.0</v>
      </c>
      <c r="C1813" s="1">
        <v>0.0</v>
      </c>
      <c r="D1813" s="1" t="s">
        <v>111</v>
      </c>
      <c r="E1813" s="1">
        <v>37.0</v>
      </c>
      <c r="F1813" s="7" t="str">
        <f>vlookup(E1813,Teams!A:B,2,false)</f>
        <v>Pullman</v>
      </c>
      <c r="G1813" s="1" t="b">
        <v>0</v>
      </c>
      <c r="H1813" s="1" t="b">
        <v>0</v>
      </c>
      <c r="I1813" s="1">
        <v>18.0</v>
      </c>
      <c r="J1813" s="7" t="str">
        <f>vlookup(I1813,Cats!$A:$B,2,false)</f>
        <v>P</v>
      </c>
    </row>
    <row r="1814">
      <c r="A1814" s="1">
        <v>138823.0</v>
      </c>
      <c r="B1814" s="1">
        <v>505.0</v>
      </c>
      <c r="C1814" s="1">
        <v>14.0</v>
      </c>
      <c r="D1814" s="1" t="s">
        <v>207</v>
      </c>
      <c r="E1814" s="1">
        <v>7.0</v>
      </c>
      <c r="F1814" s="7" t="str">
        <f>vlookup(E1814,Teams!A:B,2,false)</f>
        <v>Buchholz B</v>
      </c>
      <c r="G1814" s="1" t="b">
        <v>1</v>
      </c>
      <c r="H1814" s="1" t="b">
        <v>0</v>
      </c>
      <c r="I1814" s="1">
        <v>19.0</v>
      </c>
      <c r="J1814" s="7" t="str">
        <f>vlookup(I1814,Cats!$A:$B,2,false)</f>
        <v>X</v>
      </c>
    </row>
    <row r="1815">
      <c r="A1815" s="1">
        <v>138824.0</v>
      </c>
      <c r="B1815" s="1">
        <v>505.0</v>
      </c>
      <c r="C1815" s="1">
        <v>-4.0</v>
      </c>
      <c r="D1815" s="1" t="s">
        <v>114</v>
      </c>
      <c r="E1815" s="1">
        <v>37.0</v>
      </c>
      <c r="F1815" s="7" t="str">
        <f>vlookup(E1815,Teams!A:B,2,false)</f>
        <v>Pullman</v>
      </c>
      <c r="G1815" s="1" t="b">
        <v>0</v>
      </c>
      <c r="H1815" s="1" t="b">
        <v>0</v>
      </c>
      <c r="I1815" s="1">
        <v>19.0</v>
      </c>
      <c r="J1815" s="7" t="str">
        <f>vlookup(I1815,Cats!$A:$B,2,false)</f>
        <v>X</v>
      </c>
    </row>
    <row r="1816">
      <c r="A1816" s="1">
        <v>138825.0</v>
      </c>
      <c r="B1816" s="1">
        <v>505.0</v>
      </c>
      <c r="C1816" s="1">
        <v>14.0</v>
      </c>
      <c r="D1816" s="1" t="s">
        <v>181</v>
      </c>
      <c r="E1816" s="1">
        <v>7.0</v>
      </c>
      <c r="F1816" s="7" t="str">
        <f>vlookup(E1816,Teams!A:B,2,false)</f>
        <v>Buchholz B</v>
      </c>
      <c r="G1816" s="1" t="b">
        <v>1</v>
      </c>
      <c r="H1816" s="1" t="b">
        <v>0</v>
      </c>
      <c r="I1816" s="1">
        <v>20.0</v>
      </c>
      <c r="J1816" s="7" t="str">
        <f>vlookup(I1816,Cats!$A:$B,2,false)</f>
        <v>M</v>
      </c>
    </row>
    <row r="1817">
      <c r="A1817" s="1">
        <v>138826.0</v>
      </c>
      <c r="B1817" s="1">
        <v>505.0</v>
      </c>
      <c r="C1817" s="1">
        <v>0.0</v>
      </c>
      <c r="D1817" s="1" t="s">
        <v>32</v>
      </c>
      <c r="E1817" s="1">
        <v>37.0</v>
      </c>
      <c r="F1817" s="7" t="str">
        <f>vlookup(E1817,Teams!A:B,2,false)</f>
        <v>Pullman</v>
      </c>
      <c r="G1817" s="1" t="b">
        <v>0</v>
      </c>
      <c r="H1817" s="1" t="b">
        <v>1</v>
      </c>
      <c r="I1817" s="1">
        <v>20.0</v>
      </c>
      <c r="J1817" s="7" t="str">
        <f>vlookup(I1817,Cats!$A:$B,2,false)</f>
        <v>M</v>
      </c>
    </row>
    <row r="1818">
      <c r="A1818" s="1">
        <v>138827.0</v>
      </c>
      <c r="B1818" s="1">
        <v>505.0</v>
      </c>
      <c r="C1818" s="1">
        <v>0.0</v>
      </c>
      <c r="D1818" s="1" t="s">
        <v>32</v>
      </c>
      <c r="E1818" s="1">
        <v>7.0</v>
      </c>
      <c r="F1818" s="7" t="str">
        <f>vlookup(E1818,Teams!A:B,2,false)</f>
        <v>Buchholz B</v>
      </c>
      <c r="G1818" s="1" t="b">
        <v>1</v>
      </c>
      <c r="H1818" s="1" t="b">
        <v>1</v>
      </c>
      <c r="I1818" s="1">
        <v>21.0</v>
      </c>
      <c r="J1818" s="7" t="str">
        <f>vlookup(I1818,Cats!$A:$B,2,false)</f>
        <v>C</v>
      </c>
    </row>
    <row r="1819">
      <c r="A1819" s="1">
        <v>138828.0</v>
      </c>
      <c r="B1819" s="1">
        <v>505.0</v>
      </c>
      <c r="C1819" s="1">
        <v>4.0</v>
      </c>
      <c r="D1819" s="1" t="s">
        <v>111</v>
      </c>
      <c r="E1819" s="1">
        <v>37.0</v>
      </c>
      <c r="F1819" s="7" t="str">
        <f>vlookup(E1819,Teams!A:B,2,false)</f>
        <v>Pullman</v>
      </c>
      <c r="G1819" s="1" t="b">
        <v>0</v>
      </c>
      <c r="H1819" s="1" t="b">
        <v>0</v>
      </c>
      <c r="I1819" s="1">
        <v>21.0</v>
      </c>
      <c r="J1819" s="7" t="str">
        <f>vlookup(I1819,Cats!$A:$B,2,false)</f>
        <v>C</v>
      </c>
    </row>
    <row r="1820">
      <c r="A1820" s="1">
        <v>138829.0</v>
      </c>
      <c r="B1820" s="1">
        <v>505.0</v>
      </c>
      <c r="C1820" s="1">
        <v>4.0</v>
      </c>
      <c r="D1820" s="1" t="s">
        <v>181</v>
      </c>
      <c r="E1820" s="1">
        <v>7.0</v>
      </c>
      <c r="F1820" s="7" t="str">
        <f>vlookup(E1820,Teams!A:B,2,false)</f>
        <v>Buchholz B</v>
      </c>
      <c r="G1820" s="1" t="b">
        <v>1</v>
      </c>
      <c r="H1820" s="1" t="b">
        <v>0</v>
      </c>
      <c r="I1820" s="1">
        <v>22.0</v>
      </c>
      <c r="J1820" s="7" t="str">
        <f>vlookup(I1820,Cats!$A:$B,2,false)</f>
        <v>E</v>
      </c>
    </row>
    <row r="1821">
      <c r="A1821" s="1">
        <v>138830.0</v>
      </c>
      <c r="B1821" s="1">
        <v>505.0</v>
      </c>
      <c r="C1821" s="1">
        <v>0.0</v>
      </c>
      <c r="D1821" s="1" t="s">
        <v>116</v>
      </c>
      <c r="E1821" s="1">
        <v>37.0</v>
      </c>
      <c r="F1821" s="7" t="str">
        <f>vlookup(E1821,Teams!A:B,2,false)</f>
        <v>Pullman</v>
      </c>
      <c r="G1821" s="1" t="b">
        <v>0</v>
      </c>
      <c r="H1821" s="1" t="b">
        <v>0</v>
      </c>
      <c r="I1821" s="1">
        <v>22.0</v>
      </c>
      <c r="J1821" s="7" t="str">
        <f>vlookup(I1821,Cats!$A:$B,2,false)</f>
        <v>E</v>
      </c>
    </row>
    <row r="1822">
      <c r="A1822" s="1">
        <v>138831.0</v>
      </c>
      <c r="B1822" s="1">
        <v>505.0</v>
      </c>
      <c r="C1822" s="1">
        <v>4.0</v>
      </c>
      <c r="D1822" s="1" t="s">
        <v>207</v>
      </c>
      <c r="E1822" s="1">
        <v>7.0</v>
      </c>
      <c r="F1822" s="7" t="str">
        <f>vlookup(E1822,Teams!A:B,2,false)</f>
        <v>Buchholz B</v>
      </c>
      <c r="G1822" s="1" t="b">
        <v>1</v>
      </c>
      <c r="H1822" s="1" t="b">
        <v>0</v>
      </c>
      <c r="I1822" s="1">
        <v>23.0</v>
      </c>
      <c r="J1822" s="7" t="str">
        <f>vlookup(I1822,Cats!$A:$B,2,false)</f>
        <v>B</v>
      </c>
    </row>
    <row r="1823">
      <c r="A1823" s="1">
        <v>138832.0</v>
      </c>
      <c r="B1823" s="1">
        <v>505.0</v>
      </c>
      <c r="C1823" s="1">
        <v>0.0</v>
      </c>
      <c r="D1823" s="1" t="s">
        <v>32</v>
      </c>
      <c r="E1823" s="1">
        <v>37.0</v>
      </c>
      <c r="F1823" s="7" t="str">
        <f>vlookup(E1823,Teams!A:B,2,false)</f>
        <v>Pullman</v>
      </c>
      <c r="G1823" s="1" t="b">
        <v>0</v>
      </c>
      <c r="H1823" s="1" t="b">
        <v>1</v>
      </c>
      <c r="I1823" s="1">
        <v>23.0</v>
      </c>
      <c r="J1823" s="7" t="str">
        <f>vlookup(I1823,Cats!$A:$B,2,false)</f>
        <v>B</v>
      </c>
    </row>
    <row r="1824">
      <c r="A1824" s="1">
        <v>138833.0</v>
      </c>
      <c r="B1824" s="1">
        <v>505.0</v>
      </c>
      <c r="C1824" s="1">
        <v>14.0</v>
      </c>
      <c r="D1824" s="1" t="s">
        <v>181</v>
      </c>
      <c r="E1824" s="1">
        <v>7.0</v>
      </c>
      <c r="F1824" s="7" t="str">
        <f>vlookup(E1824,Teams!A:B,2,false)</f>
        <v>Buchholz B</v>
      </c>
      <c r="G1824" s="1" t="b">
        <v>1</v>
      </c>
      <c r="H1824" s="1" t="b">
        <v>0</v>
      </c>
      <c r="I1824" s="1">
        <v>24.0</v>
      </c>
      <c r="J1824" s="7" t="str">
        <f>vlookup(I1824,Cats!$A:$B,2,false)</f>
        <v>P</v>
      </c>
    </row>
    <row r="1825">
      <c r="A1825" s="1">
        <v>138834.0</v>
      </c>
      <c r="B1825" s="1">
        <v>505.0</v>
      </c>
      <c r="C1825" s="1">
        <v>0.0</v>
      </c>
      <c r="D1825" s="1" t="s">
        <v>32</v>
      </c>
      <c r="E1825" s="1">
        <v>37.0</v>
      </c>
      <c r="F1825" s="7" t="str">
        <f>vlookup(E1825,Teams!A:B,2,false)</f>
        <v>Pullman</v>
      </c>
      <c r="G1825" s="1" t="b">
        <v>0</v>
      </c>
      <c r="H1825" s="1" t="b">
        <v>1</v>
      </c>
      <c r="I1825" s="1">
        <v>24.0</v>
      </c>
      <c r="J1825" s="7" t="str">
        <f>vlookup(I1825,Cats!$A:$B,2,false)</f>
        <v>P</v>
      </c>
    </row>
    <row r="1826">
      <c r="A1826" s="1">
        <v>138835.0</v>
      </c>
      <c r="B1826" s="1">
        <v>506.0</v>
      </c>
      <c r="C1826" s="1">
        <v>0.0</v>
      </c>
      <c r="D1826" s="1" t="s">
        <v>32</v>
      </c>
      <c r="E1826" s="1">
        <v>31.0</v>
      </c>
      <c r="F1826" s="7" t="str">
        <f>vlookup(E1826,Teams!A:B,2,false)</f>
        <v>Naperville North</v>
      </c>
      <c r="G1826" s="1" t="b">
        <v>1</v>
      </c>
      <c r="H1826" s="1" t="b">
        <v>1</v>
      </c>
      <c r="I1826" s="1">
        <v>1.0</v>
      </c>
      <c r="J1826" s="7" t="str">
        <f>vlookup(I1826,Cats!$A:$B,2,false)</f>
        <v>X</v>
      </c>
    </row>
    <row r="1827">
      <c r="A1827" s="1">
        <v>138836.0</v>
      </c>
      <c r="B1827" s="1">
        <v>506.0</v>
      </c>
      <c r="C1827" s="1">
        <v>14.0</v>
      </c>
      <c r="D1827" s="1" t="s">
        <v>167</v>
      </c>
      <c r="E1827" s="1">
        <v>35.0</v>
      </c>
      <c r="F1827" s="7" t="str">
        <f>vlookup(E1827,Teams!A:B,2,false)</f>
        <v>NoHo</v>
      </c>
      <c r="G1827" s="1" t="b">
        <v>0</v>
      </c>
      <c r="H1827" s="1" t="b">
        <v>0</v>
      </c>
      <c r="I1827" s="1">
        <v>1.0</v>
      </c>
      <c r="J1827" s="7" t="str">
        <f>vlookup(I1827,Cats!$A:$B,2,false)</f>
        <v>X</v>
      </c>
    </row>
    <row r="1828">
      <c r="A1828" s="1">
        <v>138837.0</v>
      </c>
      <c r="B1828" s="1">
        <v>506.0</v>
      </c>
      <c r="C1828" s="1">
        <v>0.0</v>
      </c>
      <c r="D1828" s="1" t="s">
        <v>32</v>
      </c>
      <c r="E1828" s="1">
        <v>31.0</v>
      </c>
      <c r="F1828" s="7" t="str">
        <f>vlookup(E1828,Teams!A:B,2,false)</f>
        <v>Naperville North</v>
      </c>
      <c r="G1828" s="1" t="b">
        <v>1</v>
      </c>
      <c r="H1828" s="1" t="b">
        <v>1</v>
      </c>
      <c r="I1828" s="1">
        <v>2.0</v>
      </c>
      <c r="J1828" s="7" t="str">
        <f>vlookup(I1828,Cats!$A:$B,2,false)</f>
        <v>M</v>
      </c>
    </row>
    <row r="1829">
      <c r="A1829" s="1">
        <v>138838.0</v>
      </c>
      <c r="B1829" s="1">
        <v>506.0</v>
      </c>
      <c r="C1829" s="1">
        <v>14.0</v>
      </c>
      <c r="D1829" s="1" t="s">
        <v>167</v>
      </c>
      <c r="E1829" s="1">
        <v>35.0</v>
      </c>
      <c r="F1829" s="7" t="str">
        <f>vlookup(E1829,Teams!A:B,2,false)</f>
        <v>NoHo</v>
      </c>
      <c r="G1829" s="1" t="b">
        <v>0</v>
      </c>
      <c r="H1829" s="1" t="b">
        <v>0</v>
      </c>
      <c r="I1829" s="1">
        <v>2.0</v>
      </c>
      <c r="J1829" s="7" t="str">
        <f>vlookup(I1829,Cats!$A:$B,2,false)</f>
        <v>M</v>
      </c>
    </row>
    <row r="1830">
      <c r="A1830" s="1">
        <v>138839.0</v>
      </c>
      <c r="B1830" s="1">
        <v>506.0</v>
      </c>
      <c r="C1830" s="1">
        <v>0.0</v>
      </c>
      <c r="D1830" s="1" t="s">
        <v>32</v>
      </c>
      <c r="E1830" s="1">
        <v>31.0</v>
      </c>
      <c r="F1830" s="7" t="str">
        <f>vlookup(E1830,Teams!A:B,2,false)</f>
        <v>Naperville North</v>
      </c>
      <c r="G1830" s="1" t="b">
        <v>1</v>
      </c>
      <c r="H1830" s="1" t="b">
        <v>1</v>
      </c>
      <c r="I1830" s="1">
        <v>3.0</v>
      </c>
      <c r="J1830" s="7" t="str">
        <f>vlookup(I1830,Cats!$A:$B,2,false)</f>
        <v>C</v>
      </c>
    </row>
    <row r="1831">
      <c r="A1831" s="1">
        <v>138840.0</v>
      </c>
      <c r="B1831" s="1">
        <v>506.0</v>
      </c>
      <c r="C1831" s="1">
        <v>14.0</v>
      </c>
      <c r="D1831" s="1" t="s">
        <v>167</v>
      </c>
      <c r="E1831" s="1">
        <v>35.0</v>
      </c>
      <c r="F1831" s="7" t="str">
        <f>vlookup(E1831,Teams!A:B,2,false)</f>
        <v>NoHo</v>
      </c>
      <c r="G1831" s="1" t="b">
        <v>0</v>
      </c>
      <c r="H1831" s="1" t="b">
        <v>0</v>
      </c>
      <c r="I1831" s="1">
        <v>3.0</v>
      </c>
      <c r="J1831" s="7" t="str">
        <f>vlookup(I1831,Cats!$A:$B,2,false)</f>
        <v>C</v>
      </c>
    </row>
    <row r="1832">
      <c r="A1832" s="1">
        <v>138841.0</v>
      </c>
      <c r="B1832" s="1">
        <v>506.0</v>
      </c>
      <c r="C1832" s="1">
        <v>0.0</v>
      </c>
      <c r="D1832" s="1" t="s">
        <v>32</v>
      </c>
      <c r="E1832" s="1">
        <v>31.0</v>
      </c>
      <c r="F1832" s="7" t="str">
        <f>vlookup(E1832,Teams!A:B,2,false)</f>
        <v>Naperville North</v>
      </c>
      <c r="G1832" s="1" t="b">
        <v>1</v>
      </c>
      <c r="H1832" s="1" t="b">
        <v>1</v>
      </c>
      <c r="I1832" s="1">
        <v>4.0</v>
      </c>
      <c r="J1832" s="7" t="str">
        <f>vlookup(I1832,Cats!$A:$B,2,false)</f>
        <v>E</v>
      </c>
    </row>
    <row r="1833">
      <c r="A1833" s="1">
        <v>138842.0</v>
      </c>
      <c r="B1833" s="1">
        <v>506.0</v>
      </c>
      <c r="C1833" s="1">
        <v>14.0</v>
      </c>
      <c r="D1833" s="1" t="s">
        <v>166</v>
      </c>
      <c r="E1833" s="1">
        <v>35.0</v>
      </c>
      <c r="F1833" s="7" t="str">
        <f>vlookup(E1833,Teams!A:B,2,false)</f>
        <v>NoHo</v>
      </c>
      <c r="G1833" s="1" t="b">
        <v>0</v>
      </c>
      <c r="H1833" s="1" t="b">
        <v>0</v>
      </c>
      <c r="I1833" s="1">
        <v>4.0</v>
      </c>
      <c r="J1833" s="7" t="str">
        <f>vlookup(I1833,Cats!$A:$B,2,false)</f>
        <v>E</v>
      </c>
    </row>
    <row r="1834">
      <c r="A1834" s="1">
        <v>138843.0</v>
      </c>
      <c r="B1834" s="1">
        <v>506.0</v>
      </c>
      <c r="C1834" s="1">
        <v>0.0</v>
      </c>
      <c r="D1834" s="1" t="s">
        <v>32</v>
      </c>
      <c r="E1834" s="1">
        <v>31.0</v>
      </c>
      <c r="F1834" s="7" t="str">
        <f>vlookup(E1834,Teams!A:B,2,false)</f>
        <v>Naperville North</v>
      </c>
      <c r="G1834" s="1" t="b">
        <v>1</v>
      </c>
      <c r="H1834" s="1" t="b">
        <v>1</v>
      </c>
      <c r="I1834" s="1">
        <v>5.0</v>
      </c>
      <c r="J1834" s="7" t="str">
        <f>vlookup(I1834,Cats!$A:$B,2,false)</f>
        <v>B</v>
      </c>
    </row>
    <row r="1835">
      <c r="A1835" s="1">
        <v>138844.0</v>
      </c>
      <c r="B1835" s="1">
        <v>506.0</v>
      </c>
      <c r="C1835" s="1">
        <v>14.0</v>
      </c>
      <c r="D1835" s="1" t="s">
        <v>171</v>
      </c>
      <c r="E1835" s="1">
        <v>35.0</v>
      </c>
      <c r="F1835" s="7" t="str">
        <f>vlookup(E1835,Teams!A:B,2,false)</f>
        <v>NoHo</v>
      </c>
      <c r="G1835" s="1" t="b">
        <v>0</v>
      </c>
      <c r="H1835" s="1" t="b">
        <v>0</v>
      </c>
      <c r="I1835" s="1">
        <v>5.0</v>
      </c>
      <c r="J1835" s="7" t="str">
        <f>vlookup(I1835,Cats!$A:$B,2,false)</f>
        <v>B</v>
      </c>
    </row>
    <row r="1836">
      <c r="A1836" s="1">
        <v>138845.0</v>
      </c>
      <c r="B1836" s="1">
        <v>506.0</v>
      </c>
      <c r="C1836" s="1">
        <v>14.0</v>
      </c>
      <c r="D1836" s="1" t="s">
        <v>127</v>
      </c>
      <c r="E1836" s="1">
        <v>31.0</v>
      </c>
      <c r="F1836" s="7" t="str">
        <f>vlookup(E1836,Teams!A:B,2,false)</f>
        <v>Naperville North</v>
      </c>
      <c r="G1836" s="1" t="b">
        <v>1</v>
      </c>
      <c r="H1836" s="1" t="b">
        <v>0</v>
      </c>
      <c r="I1836" s="1">
        <v>6.0</v>
      </c>
      <c r="J1836" s="7" t="str">
        <f>vlookup(I1836,Cats!$A:$B,2,false)</f>
        <v>P</v>
      </c>
    </row>
    <row r="1837">
      <c r="A1837" s="1">
        <v>138846.0</v>
      </c>
      <c r="B1837" s="1">
        <v>506.0</v>
      </c>
      <c r="C1837" s="1">
        <v>0.0</v>
      </c>
      <c r="D1837" s="1" t="s">
        <v>32</v>
      </c>
      <c r="E1837" s="1">
        <v>35.0</v>
      </c>
      <c r="F1837" s="7" t="str">
        <f>vlookup(E1837,Teams!A:B,2,false)</f>
        <v>NoHo</v>
      </c>
      <c r="G1837" s="1" t="b">
        <v>0</v>
      </c>
      <c r="H1837" s="1" t="b">
        <v>1</v>
      </c>
      <c r="I1837" s="1">
        <v>6.0</v>
      </c>
      <c r="J1837" s="7" t="str">
        <f>vlookup(I1837,Cats!$A:$B,2,false)</f>
        <v>P</v>
      </c>
    </row>
    <row r="1838">
      <c r="A1838" s="1">
        <v>138847.0</v>
      </c>
      <c r="B1838" s="1">
        <v>506.0</v>
      </c>
      <c r="C1838" s="1">
        <v>0.0</v>
      </c>
      <c r="D1838" s="1" t="s">
        <v>32</v>
      </c>
      <c r="E1838" s="1">
        <v>31.0</v>
      </c>
      <c r="F1838" s="7" t="str">
        <f>vlookup(E1838,Teams!A:B,2,false)</f>
        <v>Naperville North</v>
      </c>
      <c r="G1838" s="1" t="b">
        <v>1</v>
      </c>
      <c r="H1838" s="1" t="b">
        <v>1</v>
      </c>
      <c r="I1838" s="1">
        <v>7.0</v>
      </c>
      <c r="J1838" s="7" t="str">
        <f>vlookup(I1838,Cats!$A:$B,2,false)</f>
        <v>X</v>
      </c>
    </row>
    <row r="1839">
      <c r="A1839" s="1">
        <v>138848.0</v>
      </c>
      <c r="B1839" s="1">
        <v>506.0</v>
      </c>
      <c r="C1839" s="1">
        <v>14.0</v>
      </c>
      <c r="D1839" s="1" t="s">
        <v>167</v>
      </c>
      <c r="E1839" s="1">
        <v>35.0</v>
      </c>
      <c r="F1839" s="7" t="str">
        <f>vlookup(E1839,Teams!A:B,2,false)</f>
        <v>NoHo</v>
      </c>
      <c r="G1839" s="1" t="b">
        <v>0</v>
      </c>
      <c r="H1839" s="1" t="b">
        <v>0</v>
      </c>
      <c r="I1839" s="1">
        <v>7.0</v>
      </c>
      <c r="J1839" s="7" t="str">
        <f>vlookup(I1839,Cats!$A:$B,2,false)</f>
        <v>X</v>
      </c>
    </row>
    <row r="1840">
      <c r="A1840" s="1">
        <v>138849.0</v>
      </c>
      <c r="B1840" s="1">
        <v>506.0</v>
      </c>
      <c r="C1840" s="1">
        <v>14.0</v>
      </c>
      <c r="D1840" s="1" t="s">
        <v>127</v>
      </c>
      <c r="E1840" s="1">
        <v>31.0</v>
      </c>
      <c r="F1840" s="7" t="str">
        <f>vlookup(E1840,Teams!A:B,2,false)</f>
        <v>Naperville North</v>
      </c>
      <c r="G1840" s="1" t="b">
        <v>1</v>
      </c>
      <c r="H1840" s="1" t="b">
        <v>0</v>
      </c>
      <c r="I1840" s="1">
        <v>8.0</v>
      </c>
      <c r="J1840" s="7" t="str">
        <f>vlookup(I1840,Cats!$A:$B,2,false)</f>
        <v>M</v>
      </c>
    </row>
    <row r="1841">
      <c r="A1841" s="1">
        <v>138850.0</v>
      </c>
      <c r="B1841" s="1">
        <v>506.0</v>
      </c>
      <c r="C1841" s="1">
        <v>0.0</v>
      </c>
      <c r="D1841" s="1" t="s">
        <v>32</v>
      </c>
      <c r="E1841" s="1">
        <v>35.0</v>
      </c>
      <c r="F1841" s="7" t="str">
        <f>vlookup(E1841,Teams!A:B,2,false)</f>
        <v>NoHo</v>
      </c>
      <c r="G1841" s="1" t="b">
        <v>0</v>
      </c>
      <c r="H1841" s="1" t="b">
        <v>1</v>
      </c>
      <c r="I1841" s="1">
        <v>8.0</v>
      </c>
      <c r="J1841" s="7" t="str">
        <f>vlookup(I1841,Cats!$A:$B,2,false)</f>
        <v>M</v>
      </c>
    </row>
    <row r="1842">
      <c r="A1842" s="1">
        <v>138851.0</v>
      </c>
      <c r="B1842" s="1">
        <v>506.0</v>
      </c>
      <c r="C1842" s="1">
        <v>4.0</v>
      </c>
      <c r="D1842" s="1" t="s">
        <v>127</v>
      </c>
      <c r="E1842" s="1">
        <v>31.0</v>
      </c>
      <c r="F1842" s="7" t="str">
        <f>vlookup(E1842,Teams!A:B,2,false)</f>
        <v>Naperville North</v>
      </c>
      <c r="G1842" s="1" t="b">
        <v>1</v>
      </c>
      <c r="H1842" s="1" t="b">
        <v>0</v>
      </c>
      <c r="I1842" s="1">
        <v>9.0</v>
      </c>
      <c r="J1842" s="7" t="str">
        <f>vlookup(I1842,Cats!$A:$B,2,false)</f>
        <v>C</v>
      </c>
    </row>
    <row r="1843">
      <c r="A1843" s="1">
        <v>138852.0</v>
      </c>
      <c r="B1843" s="1">
        <v>506.0</v>
      </c>
      <c r="C1843" s="1">
        <v>0.0</v>
      </c>
      <c r="D1843" s="1" t="s">
        <v>32</v>
      </c>
      <c r="E1843" s="1">
        <v>35.0</v>
      </c>
      <c r="F1843" s="7" t="str">
        <f>vlookup(E1843,Teams!A:B,2,false)</f>
        <v>NoHo</v>
      </c>
      <c r="G1843" s="1" t="b">
        <v>0</v>
      </c>
      <c r="H1843" s="1" t="b">
        <v>1</v>
      </c>
      <c r="I1843" s="1">
        <v>9.0</v>
      </c>
      <c r="J1843" s="7" t="str">
        <f>vlookup(I1843,Cats!$A:$B,2,false)</f>
        <v>C</v>
      </c>
    </row>
    <row r="1844">
      <c r="A1844" s="1">
        <v>138853.0</v>
      </c>
      <c r="B1844" s="1">
        <v>506.0</v>
      </c>
      <c r="C1844" s="1">
        <v>0.0</v>
      </c>
      <c r="D1844" s="1" t="s">
        <v>32</v>
      </c>
      <c r="E1844" s="1">
        <v>31.0</v>
      </c>
      <c r="F1844" s="7" t="str">
        <f>vlookup(E1844,Teams!A:B,2,false)</f>
        <v>Naperville North</v>
      </c>
      <c r="G1844" s="1" t="b">
        <v>1</v>
      </c>
      <c r="H1844" s="1" t="b">
        <v>1</v>
      </c>
      <c r="I1844" s="1">
        <v>10.0</v>
      </c>
      <c r="J1844" s="7" t="str">
        <f>vlookup(I1844,Cats!$A:$B,2,false)</f>
        <v>E</v>
      </c>
    </row>
    <row r="1845">
      <c r="A1845" s="1">
        <v>138854.0</v>
      </c>
      <c r="B1845" s="1">
        <v>506.0</v>
      </c>
      <c r="C1845" s="1">
        <v>14.0</v>
      </c>
      <c r="D1845" s="1" t="s">
        <v>166</v>
      </c>
      <c r="E1845" s="1">
        <v>35.0</v>
      </c>
      <c r="F1845" s="7" t="str">
        <f>vlookup(E1845,Teams!A:B,2,false)</f>
        <v>NoHo</v>
      </c>
      <c r="G1845" s="1" t="b">
        <v>0</v>
      </c>
      <c r="H1845" s="1" t="b">
        <v>0</v>
      </c>
      <c r="I1845" s="1">
        <v>10.0</v>
      </c>
      <c r="J1845" s="7" t="str">
        <f>vlookup(I1845,Cats!$A:$B,2,false)</f>
        <v>E</v>
      </c>
    </row>
    <row r="1846">
      <c r="A1846" s="1">
        <v>138855.0</v>
      </c>
      <c r="B1846" s="1">
        <v>506.0</v>
      </c>
      <c r="C1846" s="1">
        <v>0.0</v>
      </c>
      <c r="D1846" s="1" t="s">
        <v>32</v>
      </c>
      <c r="E1846" s="1">
        <v>31.0</v>
      </c>
      <c r="F1846" s="7" t="str">
        <f>vlookup(E1846,Teams!A:B,2,false)</f>
        <v>Naperville North</v>
      </c>
      <c r="G1846" s="1" t="b">
        <v>1</v>
      </c>
      <c r="H1846" s="1" t="b">
        <v>1</v>
      </c>
      <c r="I1846" s="1">
        <v>11.0</v>
      </c>
      <c r="J1846" s="7" t="str">
        <f>vlookup(I1846,Cats!$A:$B,2,false)</f>
        <v>B</v>
      </c>
    </row>
    <row r="1847">
      <c r="A1847" s="1">
        <v>138856.0</v>
      </c>
      <c r="B1847" s="1">
        <v>506.0</v>
      </c>
      <c r="C1847" s="1">
        <v>14.0</v>
      </c>
      <c r="D1847" s="1" t="s">
        <v>171</v>
      </c>
      <c r="E1847" s="1">
        <v>35.0</v>
      </c>
      <c r="F1847" s="7" t="str">
        <f>vlookup(E1847,Teams!A:B,2,false)</f>
        <v>NoHo</v>
      </c>
      <c r="G1847" s="1" t="b">
        <v>0</v>
      </c>
      <c r="H1847" s="1" t="b">
        <v>0</v>
      </c>
      <c r="I1847" s="1">
        <v>11.0</v>
      </c>
      <c r="J1847" s="7" t="str">
        <f>vlookup(I1847,Cats!$A:$B,2,false)</f>
        <v>B</v>
      </c>
    </row>
    <row r="1848">
      <c r="A1848" s="1">
        <v>138857.0</v>
      </c>
      <c r="B1848" s="1">
        <v>506.0</v>
      </c>
      <c r="C1848" s="1">
        <v>0.0</v>
      </c>
      <c r="D1848" s="1" t="s">
        <v>32</v>
      </c>
      <c r="E1848" s="1">
        <v>31.0</v>
      </c>
      <c r="F1848" s="7" t="str">
        <f>vlookup(E1848,Teams!A:B,2,false)</f>
        <v>Naperville North</v>
      </c>
      <c r="G1848" s="1" t="b">
        <v>1</v>
      </c>
      <c r="H1848" s="1" t="b">
        <v>1</v>
      </c>
      <c r="I1848" s="1">
        <v>12.0</v>
      </c>
      <c r="J1848" s="7" t="str">
        <f>vlookup(I1848,Cats!$A:$B,2,false)</f>
        <v>P</v>
      </c>
    </row>
    <row r="1849">
      <c r="A1849" s="1">
        <v>138858.0</v>
      </c>
      <c r="B1849" s="1">
        <v>506.0</v>
      </c>
      <c r="C1849" s="1">
        <v>14.0</v>
      </c>
      <c r="D1849" s="1" t="s">
        <v>167</v>
      </c>
      <c r="E1849" s="1">
        <v>35.0</v>
      </c>
      <c r="F1849" s="7" t="str">
        <f>vlookup(E1849,Teams!A:B,2,false)</f>
        <v>NoHo</v>
      </c>
      <c r="G1849" s="1" t="b">
        <v>0</v>
      </c>
      <c r="H1849" s="1" t="b">
        <v>0</v>
      </c>
      <c r="I1849" s="1">
        <v>12.0</v>
      </c>
      <c r="J1849" s="7" t="str">
        <f>vlookup(I1849,Cats!$A:$B,2,false)</f>
        <v>P</v>
      </c>
    </row>
    <row r="1850">
      <c r="A1850" s="1">
        <v>138859.0</v>
      </c>
      <c r="B1850" s="1">
        <v>506.0</v>
      </c>
      <c r="C1850" s="1">
        <v>0.0</v>
      </c>
      <c r="D1850" s="1" t="s">
        <v>32</v>
      </c>
      <c r="E1850" s="1">
        <v>31.0</v>
      </c>
      <c r="F1850" s="7" t="str">
        <f>vlookup(E1850,Teams!A:B,2,false)</f>
        <v>Naperville North</v>
      </c>
      <c r="G1850" s="1" t="b">
        <v>1</v>
      </c>
      <c r="H1850" s="1" t="b">
        <v>1</v>
      </c>
      <c r="I1850" s="1">
        <v>13.0</v>
      </c>
      <c r="J1850" s="7" t="str">
        <f>vlookup(I1850,Cats!$A:$B,2,false)</f>
        <v>X</v>
      </c>
    </row>
    <row r="1851">
      <c r="A1851" s="1">
        <v>138860.0</v>
      </c>
      <c r="B1851" s="1">
        <v>506.0</v>
      </c>
      <c r="C1851" s="1">
        <v>14.0</v>
      </c>
      <c r="D1851" s="1" t="s">
        <v>166</v>
      </c>
      <c r="E1851" s="1">
        <v>35.0</v>
      </c>
      <c r="F1851" s="7" t="str">
        <f>vlookup(E1851,Teams!A:B,2,false)</f>
        <v>NoHo</v>
      </c>
      <c r="G1851" s="1" t="b">
        <v>0</v>
      </c>
      <c r="H1851" s="1" t="b">
        <v>0</v>
      </c>
      <c r="I1851" s="1">
        <v>13.0</v>
      </c>
      <c r="J1851" s="7" t="str">
        <f>vlookup(I1851,Cats!$A:$B,2,false)</f>
        <v>X</v>
      </c>
    </row>
    <row r="1852">
      <c r="A1852" s="1">
        <v>138861.0</v>
      </c>
      <c r="B1852" s="1">
        <v>506.0</v>
      </c>
      <c r="C1852" s="1">
        <v>0.0</v>
      </c>
      <c r="D1852" s="1" t="s">
        <v>32</v>
      </c>
      <c r="E1852" s="1">
        <v>31.0</v>
      </c>
      <c r="F1852" s="7" t="str">
        <f>vlookup(E1852,Teams!A:B,2,false)</f>
        <v>Naperville North</v>
      </c>
      <c r="G1852" s="1" t="b">
        <v>1</v>
      </c>
      <c r="H1852" s="1" t="b">
        <v>1</v>
      </c>
      <c r="I1852" s="1">
        <v>14.0</v>
      </c>
      <c r="J1852" s="7" t="str">
        <f>vlookup(I1852,Cats!$A:$B,2,false)</f>
        <v>M</v>
      </c>
    </row>
    <row r="1853">
      <c r="A1853" s="1">
        <v>138862.0</v>
      </c>
      <c r="B1853" s="1">
        <v>506.0</v>
      </c>
      <c r="C1853" s="1">
        <v>14.0</v>
      </c>
      <c r="D1853" s="1" t="s">
        <v>167</v>
      </c>
      <c r="E1853" s="1">
        <v>35.0</v>
      </c>
      <c r="F1853" s="7" t="str">
        <f>vlookup(E1853,Teams!A:B,2,false)</f>
        <v>NoHo</v>
      </c>
      <c r="G1853" s="1" t="b">
        <v>0</v>
      </c>
      <c r="H1853" s="1" t="b">
        <v>0</v>
      </c>
      <c r="I1853" s="1">
        <v>14.0</v>
      </c>
      <c r="J1853" s="7" t="str">
        <f>vlookup(I1853,Cats!$A:$B,2,false)</f>
        <v>M</v>
      </c>
    </row>
    <row r="1854">
      <c r="A1854" s="1">
        <v>138863.0</v>
      </c>
      <c r="B1854" s="1">
        <v>506.0</v>
      </c>
      <c r="C1854" s="1">
        <v>0.0</v>
      </c>
      <c r="D1854" s="1" t="s">
        <v>32</v>
      </c>
      <c r="E1854" s="1">
        <v>31.0</v>
      </c>
      <c r="F1854" s="7" t="str">
        <f>vlookup(E1854,Teams!A:B,2,false)</f>
        <v>Naperville North</v>
      </c>
      <c r="G1854" s="1" t="b">
        <v>1</v>
      </c>
      <c r="H1854" s="1" t="b">
        <v>1</v>
      </c>
      <c r="I1854" s="1">
        <v>15.0</v>
      </c>
      <c r="J1854" s="7" t="str">
        <f>vlookup(I1854,Cats!$A:$B,2,false)</f>
        <v>C</v>
      </c>
    </row>
    <row r="1855">
      <c r="A1855" s="1">
        <v>138864.0</v>
      </c>
      <c r="B1855" s="1">
        <v>506.0</v>
      </c>
      <c r="C1855" s="1">
        <v>14.0</v>
      </c>
      <c r="D1855" s="1" t="s">
        <v>166</v>
      </c>
      <c r="E1855" s="1">
        <v>35.0</v>
      </c>
      <c r="F1855" s="7" t="str">
        <f>vlookup(E1855,Teams!A:B,2,false)</f>
        <v>NoHo</v>
      </c>
      <c r="G1855" s="1" t="b">
        <v>0</v>
      </c>
      <c r="H1855" s="1" t="b">
        <v>0</v>
      </c>
      <c r="I1855" s="1">
        <v>15.0</v>
      </c>
      <c r="J1855" s="7" t="str">
        <f>vlookup(I1855,Cats!$A:$B,2,false)</f>
        <v>C</v>
      </c>
    </row>
    <row r="1856">
      <c r="A1856" s="1">
        <v>138865.0</v>
      </c>
      <c r="B1856" s="1">
        <v>506.0</v>
      </c>
      <c r="C1856" s="1">
        <v>0.0</v>
      </c>
      <c r="D1856" s="1" t="s">
        <v>208</v>
      </c>
      <c r="E1856" s="1">
        <v>31.0</v>
      </c>
      <c r="F1856" s="7" t="str">
        <f>vlookup(E1856,Teams!A:B,2,false)</f>
        <v>Naperville North</v>
      </c>
      <c r="G1856" s="1" t="b">
        <v>1</v>
      </c>
      <c r="H1856" s="1" t="b">
        <v>0</v>
      </c>
      <c r="I1856" s="1">
        <v>16.0</v>
      </c>
      <c r="J1856" s="7" t="str">
        <f>vlookup(I1856,Cats!$A:$B,2,false)</f>
        <v>E</v>
      </c>
    </row>
    <row r="1857">
      <c r="A1857" s="1">
        <v>138866.0</v>
      </c>
      <c r="B1857" s="1">
        <v>506.0</v>
      </c>
      <c r="C1857" s="1">
        <v>0.0</v>
      </c>
      <c r="D1857" s="1" t="s">
        <v>166</v>
      </c>
      <c r="E1857" s="1">
        <v>35.0</v>
      </c>
      <c r="F1857" s="7" t="str">
        <f>vlookup(E1857,Teams!A:B,2,false)</f>
        <v>NoHo</v>
      </c>
      <c r="G1857" s="1" t="b">
        <v>0</v>
      </c>
      <c r="H1857" s="1" t="b">
        <v>0</v>
      </c>
      <c r="I1857" s="1">
        <v>16.0</v>
      </c>
      <c r="J1857" s="7" t="str">
        <f>vlookup(I1857,Cats!$A:$B,2,false)</f>
        <v>E</v>
      </c>
    </row>
    <row r="1858">
      <c r="A1858" s="1">
        <v>138867.0</v>
      </c>
      <c r="B1858" s="1">
        <v>506.0</v>
      </c>
      <c r="C1858" s="1">
        <v>0.0</v>
      </c>
      <c r="D1858" s="1" t="s">
        <v>32</v>
      </c>
      <c r="E1858" s="1">
        <v>31.0</v>
      </c>
      <c r="F1858" s="7" t="str">
        <f>vlookup(E1858,Teams!A:B,2,false)</f>
        <v>Naperville North</v>
      </c>
      <c r="G1858" s="1" t="b">
        <v>1</v>
      </c>
      <c r="H1858" s="1" t="b">
        <v>1</v>
      </c>
      <c r="I1858" s="1">
        <v>17.0</v>
      </c>
      <c r="J1858" s="7" t="str">
        <f>vlookup(I1858,Cats!$A:$B,2,false)</f>
        <v>B</v>
      </c>
    </row>
    <row r="1859">
      <c r="A1859" s="1">
        <v>138868.0</v>
      </c>
      <c r="B1859" s="1">
        <v>506.0</v>
      </c>
      <c r="C1859" s="1">
        <v>0.0</v>
      </c>
      <c r="D1859" s="1" t="s">
        <v>32</v>
      </c>
      <c r="E1859" s="1">
        <v>35.0</v>
      </c>
      <c r="F1859" s="7" t="str">
        <f>vlookup(E1859,Teams!A:B,2,false)</f>
        <v>NoHo</v>
      </c>
      <c r="G1859" s="1" t="b">
        <v>0</v>
      </c>
      <c r="H1859" s="1" t="b">
        <v>1</v>
      </c>
      <c r="I1859" s="1">
        <v>17.0</v>
      </c>
      <c r="J1859" s="7" t="str">
        <f>vlookup(I1859,Cats!$A:$B,2,false)</f>
        <v>B</v>
      </c>
    </row>
    <row r="1860">
      <c r="A1860" s="1">
        <v>138869.0</v>
      </c>
      <c r="B1860" s="1">
        <v>506.0</v>
      </c>
      <c r="C1860" s="1">
        <v>0.0</v>
      </c>
      <c r="D1860" s="1" t="s">
        <v>32</v>
      </c>
      <c r="E1860" s="1">
        <v>31.0</v>
      </c>
      <c r="F1860" s="7" t="str">
        <f>vlookup(E1860,Teams!A:B,2,false)</f>
        <v>Naperville North</v>
      </c>
      <c r="G1860" s="1" t="b">
        <v>1</v>
      </c>
      <c r="H1860" s="1" t="b">
        <v>1</v>
      </c>
      <c r="I1860" s="1">
        <v>18.0</v>
      </c>
      <c r="J1860" s="7" t="str">
        <f>vlookup(I1860,Cats!$A:$B,2,false)</f>
        <v>P</v>
      </c>
    </row>
    <row r="1861">
      <c r="A1861" s="1">
        <v>138870.0</v>
      </c>
      <c r="B1861" s="1">
        <v>506.0</v>
      </c>
      <c r="C1861" s="1">
        <v>14.0</v>
      </c>
      <c r="D1861" s="1" t="s">
        <v>171</v>
      </c>
      <c r="E1861" s="1">
        <v>35.0</v>
      </c>
      <c r="F1861" s="7" t="str">
        <f>vlookup(E1861,Teams!A:B,2,false)</f>
        <v>NoHo</v>
      </c>
      <c r="G1861" s="1" t="b">
        <v>0</v>
      </c>
      <c r="H1861" s="1" t="b">
        <v>0</v>
      </c>
      <c r="I1861" s="1">
        <v>18.0</v>
      </c>
      <c r="J1861" s="7" t="str">
        <f>vlookup(I1861,Cats!$A:$B,2,false)</f>
        <v>P</v>
      </c>
    </row>
    <row r="1862">
      <c r="A1862" s="1">
        <v>138871.0</v>
      </c>
      <c r="B1862" s="1">
        <v>506.0</v>
      </c>
      <c r="C1862" s="1">
        <v>0.0</v>
      </c>
      <c r="D1862" s="1" t="s">
        <v>32</v>
      </c>
      <c r="E1862" s="1">
        <v>31.0</v>
      </c>
      <c r="F1862" s="7" t="str">
        <f>vlookup(E1862,Teams!A:B,2,false)</f>
        <v>Naperville North</v>
      </c>
      <c r="G1862" s="1" t="b">
        <v>1</v>
      </c>
      <c r="H1862" s="1" t="b">
        <v>1</v>
      </c>
      <c r="I1862" s="1">
        <v>19.0</v>
      </c>
      <c r="J1862" s="7" t="str">
        <f>vlookup(I1862,Cats!$A:$B,2,false)</f>
        <v>X</v>
      </c>
    </row>
    <row r="1863">
      <c r="A1863" s="1">
        <v>138872.0</v>
      </c>
      <c r="B1863" s="1">
        <v>506.0</v>
      </c>
      <c r="C1863" s="1">
        <v>14.0</v>
      </c>
      <c r="D1863" s="1" t="s">
        <v>167</v>
      </c>
      <c r="E1863" s="1">
        <v>35.0</v>
      </c>
      <c r="F1863" s="7" t="str">
        <f>vlookup(E1863,Teams!A:B,2,false)</f>
        <v>NoHo</v>
      </c>
      <c r="G1863" s="1" t="b">
        <v>0</v>
      </c>
      <c r="H1863" s="1" t="b">
        <v>0</v>
      </c>
      <c r="I1863" s="1">
        <v>19.0</v>
      </c>
      <c r="J1863" s="7" t="str">
        <f>vlookup(I1863,Cats!$A:$B,2,false)</f>
        <v>X</v>
      </c>
    </row>
    <row r="1864">
      <c r="A1864" s="1">
        <v>138873.0</v>
      </c>
      <c r="B1864" s="1">
        <v>506.0</v>
      </c>
      <c r="C1864" s="1">
        <v>14.0</v>
      </c>
      <c r="D1864" s="1" t="s">
        <v>126</v>
      </c>
      <c r="E1864" s="1">
        <v>31.0</v>
      </c>
      <c r="F1864" s="7" t="str">
        <f>vlookup(E1864,Teams!A:B,2,false)</f>
        <v>Naperville North</v>
      </c>
      <c r="G1864" s="1" t="b">
        <v>1</v>
      </c>
      <c r="H1864" s="1" t="b">
        <v>0</v>
      </c>
      <c r="I1864" s="1">
        <v>20.0</v>
      </c>
      <c r="J1864" s="7" t="str">
        <f>vlookup(I1864,Cats!$A:$B,2,false)</f>
        <v>M</v>
      </c>
    </row>
    <row r="1865">
      <c r="A1865" s="1">
        <v>138874.0</v>
      </c>
      <c r="B1865" s="1">
        <v>506.0</v>
      </c>
      <c r="C1865" s="1">
        <v>0.0</v>
      </c>
      <c r="D1865" s="1" t="s">
        <v>32</v>
      </c>
      <c r="E1865" s="1">
        <v>35.0</v>
      </c>
      <c r="F1865" s="7" t="str">
        <f>vlookup(E1865,Teams!A:B,2,false)</f>
        <v>NoHo</v>
      </c>
      <c r="G1865" s="1" t="b">
        <v>0</v>
      </c>
      <c r="H1865" s="1" t="b">
        <v>1</v>
      </c>
      <c r="I1865" s="1">
        <v>20.0</v>
      </c>
      <c r="J1865" s="7" t="str">
        <f>vlookup(I1865,Cats!$A:$B,2,false)</f>
        <v>M</v>
      </c>
    </row>
    <row r="1866">
      <c r="A1866" s="1">
        <v>138875.0</v>
      </c>
      <c r="B1866" s="1">
        <v>506.0</v>
      </c>
      <c r="C1866" s="1">
        <v>0.0</v>
      </c>
      <c r="D1866" s="1" t="s">
        <v>32</v>
      </c>
      <c r="E1866" s="1">
        <v>31.0</v>
      </c>
      <c r="F1866" s="7" t="str">
        <f>vlookup(E1866,Teams!A:B,2,false)</f>
        <v>Naperville North</v>
      </c>
      <c r="G1866" s="1" t="b">
        <v>1</v>
      </c>
      <c r="H1866" s="1" t="b">
        <v>1</v>
      </c>
      <c r="I1866" s="1">
        <v>21.0</v>
      </c>
      <c r="J1866" s="7" t="str">
        <f>vlookup(I1866,Cats!$A:$B,2,false)</f>
        <v>C</v>
      </c>
    </row>
    <row r="1867">
      <c r="A1867" s="1">
        <v>138876.0</v>
      </c>
      <c r="B1867" s="1">
        <v>506.0</v>
      </c>
      <c r="C1867" s="1">
        <v>4.0</v>
      </c>
      <c r="D1867" s="1" t="s">
        <v>167</v>
      </c>
      <c r="E1867" s="1">
        <v>35.0</v>
      </c>
      <c r="F1867" s="7" t="str">
        <f>vlookup(E1867,Teams!A:B,2,false)</f>
        <v>NoHo</v>
      </c>
      <c r="G1867" s="1" t="b">
        <v>0</v>
      </c>
      <c r="H1867" s="1" t="b">
        <v>0</v>
      </c>
      <c r="I1867" s="1">
        <v>21.0</v>
      </c>
      <c r="J1867" s="7" t="str">
        <f>vlookup(I1867,Cats!$A:$B,2,false)</f>
        <v>C</v>
      </c>
    </row>
    <row r="1868">
      <c r="A1868" s="1">
        <v>138877.0</v>
      </c>
      <c r="B1868" s="1">
        <v>506.0</v>
      </c>
      <c r="C1868" s="1">
        <v>0.0</v>
      </c>
      <c r="D1868" s="1" t="s">
        <v>32</v>
      </c>
      <c r="E1868" s="1">
        <v>31.0</v>
      </c>
      <c r="F1868" s="7" t="str">
        <f>vlookup(E1868,Teams!A:B,2,false)</f>
        <v>Naperville North</v>
      </c>
      <c r="G1868" s="1" t="b">
        <v>1</v>
      </c>
      <c r="H1868" s="1" t="b">
        <v>1</v>
      </c>
      <c r="I1868" s="1">
        <v>22.0</v>
      </c>
      <c r="J1868" s="7" t="str">
        <f>vlookup(I1868,Cats!$A:$B,2,false)</f>
        <v>E</v>
      </c>
    </row>
    <row r="1869">
      <c r="A1869" s="1">
        <v>138878.0</v>
      </c>
      <c r="B1869" s="1">
        <v>506.0</v>
      </c>
      <c r="C1869" s="1">
        <v>4.0</v>
      </c>
      <c r="D1869" s="1" t="s">
        <v>166</v>
      </c>
      <c r="E1869" s="1">
        <v>35.0</v>
      </c>
      <c r="F1869" s="7" t="str">
        <f>vlookup(E1869,Teams!A:B,2,false)</f>
        <v>NoHo</v>
      </c>
      <c r="G1869" s="1" t="b">
        <v>0</v>
      </c>
      <c r="H1869" s="1" t="b">
        <v>0</v>
      </c>
      <c r="I1869" s="1">
        <v>22.0</v>
      </c>
      <c r="J1869" s="7" t="str">
        <f>vlookup(I1869,Cats!$A:$B,2,false)</f>
        <v>E</v>
      </c>
    </row>
    <row r="1870">
      <c r="A1870" s="1">
        <v>138879.0</v>
      </c>
      <c r="B1870" s="1">
        <v>506.0</v>
      </c>
      <c r="C1870" s="1">
        <v>0.0</v>
      </c>
      <c r="D1870" s="1" t="s">
        <v>208</v>
      </c>
      <c r="E1870" s="1">
        <v>31.0</v>
      </c>
      <c r="F1870" s="7" t="str">
        <f>vlookup(E1870,Teams!A:B,2,false)</f>
        <v>Naperville North</v>
      </c>
      <c r="G1870" s="1" t="b">
        <v>1</v>
      </c>
      <c r="H1870" s="1" t="b">
        <v>0</v>
      </c>
      <c r="I1870" s="1">
        <v>23.0</v>
      </c>
      <c r="J1870" s="7" t="str">
        <f>vlookup(I1870,Cats!$A:$B,2,false)</f>
        <v>B</v>
      </c>
    </row>
    <row r="1871">
      <c r="A1871" s="1">
        <v>138880.0</v>
      </c>
      <c r="B1871" s="1">
        <v>506.0</v>
      </c>
      <c r="C1871" s="1">
        <v>0.0</v>
      </c>
      <c r="D1871" s="1" t="s">
        <v>166</v>
      </c>
      <c r="E1871" s="1">
        <v>35.0</v>
      </c>
      <c r="F1871" s="7" t="str">
        <f>vlookup(E1871,Teams!A:B,2,false)</f>
        <v>NoHo</v>
      </c>
      <c r="G1871" s="1" t="b">
        <v>0</v>
      </c>
      <c r="H1871" s="1" t="b">
        <v>0</v>
      </c>
      <c r="I1871" s="1">
        <v>23.0</v>
      </c>
      <c r="J1871" s="7" t="str">
        <f>vlookup(I1871,Cats!$A:$B,2,false)</f>
        <v>B</v>
      </c>
    </row>
    <row r="1872">
      <c r="A1872" s="1">
        <v>138881.0</v>
      </c>
      <c r="B1872" s="1">
        <v>506.0</v>
      </c>
      <c r="C1872" s="1">
        <v>0.0</v>
      </c>
      <c r="D1872" s="1" t="s">
        <v>32</v>
      </c>
      <c r="E1872" s="1">
        <v>31.0</v>
      </c>
      <c r="F1872" s="7" t="str">
        <f>vlookup(E1872,Teams!A:B,2,false)</f>
        <v>Naperville North</v>
      </c>
      <c r="G1872" s="1" t="b">
        <v>1</v>
      </c>
      <c r="H1872" s="1" t="b">
        <v>1</v>
      </c>
      <c r="I1872" s="1">
        <v>24.0</v>
      </c>
      <c r="J1872" s="7" t="str">
        <f>vlookup(I1872,Cats!$A:$B,2,false)</f>
        <v>P</v>
      </c>
    </row>
    <row r="1873">
      <c r="A1873" s="1">
        <v>138882.0</v>
      </c>
      <c r="B1873" s="1">
        <v>506.0</v>
      </c>
      <c r="C1873" s="1">
        <v>14.0</v>
      </c>
      <c r="D1873" s="1" t="s">
        <v>171</v>
      </c>
      <c r="E1873" s="1">
        <v>35.0</v>
      </c>
      <c r="F1873" s="7" t="str">
        <f>vlookup(E1873,Teams!A:B,2,false)</f>
        <v>NoHo</v>
      </c>
      <c r="G1873" s="1" t="b">
        <v>0</v>
      </c>
      <c r="H1873" s="1" t="b">
        <v>0</v>
      </c>
      <c r="I1873" s="1">
        <v>24.0</v>
      </c>
      <c r="J1873" s="7" t="str">
        <f>vlookup(I1873,Cats!$A:$B,2,false)</f>
        <v>P</v>
      </c>
    </row>
    <row r="1874">
      <c r="A1874" s="1">
        <v>138883.0</v>
      </c>
      <c r="B1874" s="1">
        <v>506.0</v>
      </c>
      <c r="C1874" s="1">
        <v>0.0</v>
      </c>
      <c r="D1874" s="1" t="s">
        <v>127</v>
      </c>
      <c r="E1874" s="1">
        <v>31.0</v>
      </c>
      <c r="F1874" s="7" t="str">
        <f>vlookup(E1874,Teams!A:B,2,false)</f>
        <v>Naperville North</v>
      </c>
      <c r="G1874" s="1" t="b">
        <v>1</v>
      </c>
      <c r="H1874" s="1" t="b">
        <v>0</v>
      </c>
      <c r="I1874" s="1">
        <v>25.0</v>
      </c>
      <c r="J1874" s="7" t="str">
        <f>vlookup(I1874,Cats!$A:$B,2,false)</f>
        <v>#N/A</v>
      </c>
    </row>
    <row r="1875">
      <c r="A1875" s="1">
        <v>138884.0</v>
      </c>
      <c r="B1875" s="1">
        <v>506.0</v>
      </c>
      <c r="C1875" s="1">
        <v>14.0</v>
      </c>
      <c r="D1875" s="1" t="s">
        <v>167</v>
      </c>
      <c r="E1875" s="1">
        <v>35.0</v>
      </c>
      <c r="F1875" s="7" t="str">
        <f>vlookup(E1875,Teams!A:B,2,false)</f>
        <v>NoHo</v>
      </c>
      <c r="G1875" s="1" t="b">
        <v>0</v>
      </c>
      <c r="H1875" s="1" t="b">
        <v>0</v>
      </c>
      <c r="I1875" s="1">
        <v>25.0</v>
      </c>
      <c r="J1875" s="7" t="str">
        <f>vlookup(I1875,Cats!$A:$B,2,false)</f>
        <v>#N/A</v>
      </c>
    </row>
    <row r="1876">
      <c r="A1876" s="1">
        <v>138885.0</v>
      </c>
      <c r="B1876" s="1">
        <v>507.0</v>
      </c>
      <c r="C1876" s="1">
        <v>4.0</v>
      </c>
      <c r="D1876" s="1" t="s">
        <v>65</v>
      </c>
      <c r="E1876" s="1">
        <v>14.0</v>
      </c>
      <c r="F1876" s="7" t="str">
        <f>vlookup(E1876,Teams!A:B,2,false)</f>
        <v>Dulles</v>
      </c>
      <c r="G1876" s="1" t="b">
        <v>1</v>
      </c>
      <c r="H1876" s="1" t="b">
        <v>0</v>
      </c>
      <c r="I1876" s="1">
        <v>1.0</v>
      </c>
      <c r="J1876" s="7" t="str">
        <f>vlookup(I1876,Cats!$A:$B,2,false)</f>
        <v>X</v>
      </c>
    </row>
    <row r="1877">
      <c r="A1877" s="1">
        <v>138886.0</v>
      </c>
      <c r="B1877" s="1">
        <v>507.0</v>
      </c>
      <c r="C1877" s="1">
        <v>0.0</v>
      </c>
      <c r="D1877" s="1" t="s">
        <v>32</v>
      </c>
      <c r="E1877" s="1">
        <v>45.0</v>
      </c>
      <c r="F1877" s="7" t="str">
        <f>vlookup(E1877,Teams!A:B,2,false)</f>
        <v>Venice</v>
      </c>
      <c r="G1877" s="1" t="b">
        <v>0</v>
      </c>
      <c r="H1877" s="1" t="b">
        <v>1</v>
      </c>
      <c r="I1877" s="1">
        <v>1.0</v>
      </c>
      <c r="J1877" s="7" t="str">
        <f>vlookup(I1877,Cats!$A:$B,2,false)</f>
        <v>X</v>
      </c>
    </row>
    <row r="1878">
      <c r="A1878" s="1">
        <v>138887.0</v>
      </c>
      <c r="B1878" s="1">
        <v>507.0</v>
      </c>
      <c r="C1878" s="1">
        <v>14.0</v>
      </c>
      <c r="D1878" s="1" t="s">
        <v>65</v>
      </c>
      <c r="E1878" s="1">
        <v>14.0</v>
      </c>
      <c r="F1878" s="7" t="str">
        <f>vlookup(E1878,Teams!A:B,2,false)</f>
        <v>Dulles</v>
      </c>
      <c r="G1878" s="1" t="b">
        <v>1</v>
      </c>
      <c r="H1878" s="1" t="b">
        <v>0</v>
      </c>
      <c r="I1878" s="1">
        <v>2.0</v>
      </c>
      <c r="J1878" s="7" t="str">
        <f>vlookup(I1878,Cats!$A:$B,2,false)</f>
        <v>M</v>
      </c>
    </row>
    <row r="1879">
      <c r="A1879" s="1">
        <v>138888.0</v>
      </c>
      <c r="B1879" s="1">
        <v>507.0</v>
      </c>
      <c r="C1879" s="1">
        <v>0.0</v>
      </c>
      <c r="D1879" s="1" t="s">
        <v>32</v>
      </c>
      <c r="E1879" s="1">
        <v>45.0</v>
      </c>
      <c r="F1879" s="7" t="str">
        <f>vlookup(E1879,Teams!A:B,2,false)</f>
        <v>Venice</v>
      </c>
      <c r="G1879" s="1" t="b">
        <v>0</v>
      </c>
      <c r="H1879" s="1" t="b">
        <v>1</v>
      </c>
      <c r="I1879" s="1">
        <v>2.0</v>
      </c>
      <c r="J1879" s="7" t="str">
        <f>vlookup(I1879,Cats!$A:$B,2,false)</f>
        <v>M</v>
      </c>
    </row>
    <row r="1880">
      <c r="A1880" s="1">
        <v>138889.0</v>
      </c>
      <c r="B1880" s="1">
        <v>507.0</v>
      </c>
      <c r="C1880" s="1">
        <v>0.0</v>
      </c>
      <c r="D1880" s="1" t="s">
        <v>32</v>
      </c>
      <c r="E1880" s="1">
        <v>14.0</v>
      </c>
      <c r="F1880" s="7" t="str">
        <f>vlookup(E1880,Teams!A:B,2,false)</f>
        <v>Dulles</v>
      </c>
      <c r="G1880" s="1" t="b">
        <v>1</v>
      </c>
      <c r="H1880" s="1" t="b">
        <v>1</v>
      </c>
      <c r="I1880" s="1">
        <v>3.0</v>
      </c>
      <c r="J1880" s="7" t="str">
        <f>vlookup(I1880,Cats!$A:$B,2,false)</f>
        <v>C</v>
      </c>
    </row>
    <row r="1881">
      <c r="A1881" s="1">
        <v>138890.0</v>
      </c>
      <c r="B1881" s="1">
        <v>507.0</v>
      </c>
      <c r="C1881" s="1">
        <v>4.0</v>
      </c>
      <c r="D1881" s="1" t="s">
        <v>186</v>
      </c>
      <c r="E1881" s="1">
        <v>45.0</v>
      </c>
      <c r="F1881" s="7" t="str">
        <f>vlookup(E1881,Teams!A:B,2,false)</f>
        <v>Venice</v>
      </c>
      <c r="G1881" s="1" t="b">
        <v>0</v>
      </c>
      <c r="H1881" s="1" t="b">
        <v>0</v>
      </c>
      <c r="I1881" s="1">
        <v>3.0</v>
      </c>
      <c r="J1881" s="7" t="str">
        <f>vlookup(I1881,Cats!$A:$B,2,false)</f>
        <v>C</v>
      </c>
    </row>
    <row r="1882">
      <c r="A1882" s="1">
        <v>138891.0</v>
      </c>
      <c r="B1882" s="1">
        <v>507.0</v>
      </c>
      <c r="C1882" s="1">
        <v>14.0</v>
      </c>
      <c r="D1882" s="1" t="s">
        <v>62</v>
      </c>
      <c r="E1882" s="1">
        <v>14.0</v>
      </c>
      <c r="F1882" s="7" t="str">
        <f>vlookup(E1882,Teams!A:B,2,false)</f>
        <v>Dulles</v>
      </c>
      <c r="G1882" s="1" t="b">
        <v>1</v>
      </c>
      <c r="H1882" s="1" t="b">
        <v>0</v>
      </c>
      <c r="I1882" s="1">
        <v>4.0</v>
      </c>
      <c r="J1882" s="7" t="str">
        <f>vlookup(I1882,Cats!$A:$B,2,false)</f>
        <v>E</v>
      </c>
    </row>
    <row r="1883">
      <c r="A1883" s="1">
        <v>138892.0</v>
      </c>
      <c r="B1883" s="1">
        <v>507.0</v>
      </c>
      <c r="C1883" s="1">
        <v>0.0</v>
      </c>
      <c r="D1883" s="1" t="s">
        <v>32</v>
      </c>
      <c r="E1883" s="1">
        <v>45.0</v>
      </c>
      <c r="F1883" s="7" t="str">
        <f>vlookup(E1883,Teams!A:B,2,false)</f>
        <v>Venice</v>
      </c>
      <c r="G1883" s="1" t="b">
        <v>0</v>
      </c>
      <c r="H1883" s="1" t="b">
        <v>1</v>
      </c>
      <c r="I1883" s="1">
        <v>4.0</v>
      </c>
      <c r="J1883" s="7" t="str">
        <f>vlookup(I1883,Cats!$A:$B,2,false)</f>
        <v>E</v>
      </c>
    </row>
    <row r="1884">
      <c r="A1884" s="1">
        <v>138893.0</v>
      </c>
      <c r="B1884" s="1">
        <v>507.0</v>
      </c>
      <c r="C1884" s="1">
        <v>14.0</v>
      </c>
      <c r="D1884" s="1" t="s">
        <v>209</v>
      </c>
      <c r="E1884" s="1">
        <v>14.0</v>
      </c>
      <c r="F1884" s="7" t="str">
        <f>vlookup(E1884,Teams!A:B,2,false)</f>
        <v>Dulles</v>
      </c>
      <c r="G1884" s="1" t="b">
        <v>1</v>
      </c>
      <c r="H1884" s="1" t="b">
        <v>0</v>
      </c>
      <c r="I1884" s="1">
        <v>5.0</v>
      </c>
      <c r="J1884" s="7" t="str">
        <f>vlookup(I1884,Cats!$A:$B,2,false)</f>
        <v>B</v>
      </c>
    </row>
    <row r="1885">
      <c r="A1885" s="1">
        <v>138894.0</v>
      </c>
      <c r="B1885" s="1">
        <v>507.0</v>
      </c>
      <c r="C1885" s="1">
        <v>0.0</v>
      </c>
      <c r="D1885" s="1" t="s">
        <v>32</v>
      </c>
      <c r="E1885" s="1">
        <v>45.0</v>
      </c>
      <c r="F1885" s="7" t="str">
        <f>vlookup(E1885,Teams!A:B,2,false)</f>
        <v>Venice</v>
      </c>
      <c r="G1885" s="1" t="b">
        <v>0</v>
      </c>
      <c r="H1885" s="1" t="b">
        <v>1</v>
      </c>
      <c r="I1885" s="1">
        <v>5.0</v>
      </c>
      <c r="J1885" s="7" t="str">
        <f>vlookup(I1885,Cats!$A:$B,2,false)</f>
        <v>B</v>
      </c>
    </row>
    <row r="1886">
      <c r="A1886" s="1">
        <v>138895.0</v>
      </c>
      <c r="B1886" s="1">
        <v>507.0</v>
      </c>
      <c r="C1886" s="1">
        <v>4.0</v>
      </c>
      <c r="D1886" s="1" t="s">
        <v>65</v>
      </c>
      <c r="E1886" s="1">
        <v>14.0</v>
      </c>
      <c r="F1886" s="7" t="str">
        <f>vlookup(E1886,Teams!A:B,2,false)</f>
        <v>Dulles</v>
      </c>
      <c r="G1886" s="1" t="b">
        <v>1</v>
      </c>
      <c r="H1886" s="1" t="b">
        <v>0</v>
      </c>
      <c r="I1886" s="1">
        <v>6.0</v>
      </c>
      <c r="J1886" s="7" t="str">
        <f>vlookup(I1886,Cats!$A:$B,2,false)</f>
        <v>P</v>
      </c>
    </row>
    <row r="1887">
      <c r="A1887" s="1">
        <v>138896.0</v>
      </c>
      <c r="B1887" s="1">
        <v>507.0</v>
      </c>
      <c r="C1887" s="1">
        <v>0.0</v>
      </c>
      <c r="D1887" s="1" t="s">
        <v>32</v>
      </c>
      <c r="E1887" s="1">
        <v>45.0</v>
      </c>
      <c r="F1887" s="7" t="str">
        <f>vlookup(E1887,Teams!A:B,2,false)</f>
        <v>Venice</v>
      </c>
      <c r="G1887" s="1" t="b">
        <v>0</v>
      </c>
      <c r="H1887" s="1" t="b">
        <v>1</v>
      </c>
      <c r="I1887" s="1">
        <v>6.0</v>
      </c>
      <c r="J1887" s="7" t="str">
        <f>vlookup(I1887,Cats!$A:$B,2,false)</f>
        <v>P</v>
      </c>
    </row>
    <row r="1888">
      <c r="A1888" s="1">
        <v>138897.0</v>
      </c>
      <c r="B1888" s="1">
        <v>507.0</v>
      </c>
      <c r="C1888" s="1">
        <v>0.0</v>
      </c>
      <c r="D1888" s="1" t="s">
        <v>32</v>
      </c>
      <c r="E1888" s="1">
        <v>14.0</v>
      </c>
      <c r="F1888" s="7" t="str">
        <f>vlookup(E1888,Teams!A:B,2,false)</f>
        <v>Dulles</v>
      </c>
      <c r="G1888" s="1" t="b">
        <v>1</v>
      </c>
      <c r="H1888" s="1" t="b">
        <v>1</v>
      </c>
      <c r="I1888" s="1">
        <v>7.0</v>
      </c>
      <c r="J1888" s="7" t="str">
        <f>vlookup(I1888,Cats!$A:$B,2,false)</f>
        <v>X</v>
      </c>
    </row>
    <row r="1889">
      <c r="A1889" s="1">
        <v>138898.0</v>
      </c>
      <c r="B1889" s="1">
        <v>507.0</v>
      </c>
      <c r="C1889" s="1">
        <v>14.0</v>
      </c>
      <c r="D1889" s="1" t="s">
        <v>188</v>
      </c>
      <c r="E1889" s="1">
        <v>45.0</v>
      </c>
      <c r="F1889" s="7" t="str">
        <f>vlookup(E1889,Teams!A:B,2,false)</f>
        <v>Venice</v>
      </c>
      <c r="G1889" s="1" t="b">
        <v>0</v>
      </c>
      <c r="H1889" s="1" t="b">
        <v>0</v>
      </c>
      <c r="I1889" s="1">
        <v>7.0</v>
      </c>
      <c r="J1889" s="7" t="str">
        <f>vlookup(I1889,Cats!$A:$B,2,false)</f>
        <v>X</v>
      </c>
    </row>
    <row r="1890">
      <c r="A1890" s="1">
        <v>138899.0</v>
      </c>
      <c r="B1890" s="1">
        <v>507.0</v>
      </c>
      <c r="C1890" s="1">
        <v>14.0</v>
      </c>
      <c r="D1890" s="1" t="s">
        <v>65</v>
      </c>
      <c r="E1890" s="1">
        <v>14.0</v>
      </c>
      <c r="F1890" s="7" t="str">
        <f>vlookup(E1890,Teams!A:B,2,false)</f>
        <v>Dulles</v>
      </c>
      <c r="G1890" s="1" t="b">
        <v>1</v>
      </c>
      <c r="H1890" s="1" t="b">
        <v>0</v>
      </c>
      <c r="I1890" s="1">
        <v>8.0</v>
      </c>
      <c r="J1890" s="7" t="str">
        <f>vlookup(I1890,Cats!$A:$B,2,false)</f>
        <v>M</v>
      </c>
    </row>
    <row r="1891">
      <c r="A1891" s="1">
        <v>138900.0</v>
      </c>
      <c r="B1891" s="1">
        <v>507.0</v>
      </c>
      <c r="C1891" s="1">
        <v>0.0</v>
      </c>
      <c r="D1891" s="1" t="s">
        <v>32</v>
      </c>
      <c r="E1891" s="1">
        <v>45.0</v>
      </c>
      <c r="F1891" s="7" t="str">
        <f>vlookup(E1891,Teams!A:B,2,false)</f>
        <v>Venice</v>
      </c>
      <c r="G1891" s="1" t="b">
        <v>0</v>
      </c>
      <c r="H1891" s="1" t="b">
        <v>1</v>
      </c>
      <c r="I1891" s="1">
        <v>8.0</v>
      </c>
      <c r="J1891" s="7" t="str">
        <f>vlookup(I1891,Cats!$A:$B,2,false)</f>
        <v>M</v>
      </c>
    </row>
    <row r="1892">
      <c r="A1892" s="1">
        <v>138901.0</v>
      </c>
      <c r="B1892" s="1">
        <v>507.0</v>
      </c>
      <c r="C1892" s="1">
        <v>4.0</v>
      </c>
      <c r="D1892" s="1" t="s">
        <v>61</v>
      </c>
      <c r="E1892" s="1">
        <v>14.0</v>
      </c>
      <c r="F1892" s="7" t="str">
        <f>vlookup(E1892,Teams!A:B,2,false)</f>
        <v>Dulles</v>
      </c>
      <c r="G1892" s="1" t="b">
        <v>1</v>
      </c>
      <c r="H1892" s="1" t="b">
        <v>0</v>
      </c>
      <c r="I1892" s="1">
        <v>9.0</v>
      </c>
      <c r="J1892" s="7" t="str">
        <f>vlookup(I1892,Cats!$A:$B,2,false)</f>
        <v>C</v>
      </c>
    </row>
    <row r="1893">
      <c r="A1893" s="1">
        <v>138902.0</v>
      </c>
      <c r="B1893" s="1">
        <v>507.0</v>
      </c>
      <c r="C1893" s="1">
        <v>0.0</v>
      </c>
      <c r="D1893" s="1" t="s">
        <v>32</v>
      </c>
      <c r="E1893" s="1">
        <v>45.0</v>
      </c>
      <c r="F1893" s="7" t="str">
        <f>vlookup(E1893,Teams!A:B,2,false)</f>
        <v>Venice</v>
      </c>
      <c r="G1893" s="1" t="b">
        <v>0</v>
      </c>
      <c r="H1893" s="1" t="b">
        <v>1</v>
      </c>
      <c r="I1893" s="1">
        <v>9.0</v>
      </c>
      <c r="J1893" s="7" t="str">
        <f>vlookup(I1893,Cats!$A:$B,2,false)</f>
        <v>C</v>
      </c>
    </row>
    <row r="1894">
      <c r="A1894" s="1">
        <v>138903.0</v>
      </c>
      <c r="B1894" s="1">
        <v>507.0</v>
      </c>
      <c r="C1894" s="1">
        <v>0.0</v>
      </c>
      <c r="D1894" s="1" t="s">
        <v>32</v>
      </c>
      <c r="E1894" s="1">
        <v>14.0</v>
      </c>
      <c r="F1894" s="7" t="str">
        <f>vlookup(E1894,Teams!A:B,2,false)</f>
        <v>Dulles</v>
      </c>
      <c r="G1894" s="1" t="b">
        <v>1</v>
      </c>
      <c r="H1894" s="1" t="b">
        <v>1</v>
      </c>
      <c r="I1894" s="1">
        <v>10.0</v>
      </c>
      <c r="J1894" s="7" t="str">
        <f>vlookup(I1894,Cats!$A:$B,2,false)</f>
        <v>E</v>
      </c>
    </row>
    <row r="1895">
      <c r="A1895" s="1">
        <v>138904.0</v>
      </c>
      <c r="B1895" s="1">
        <v>507.0</v>
      </c>
      <c r="C1895" s="1">
        <v>4.0</v>
      </c>
      <c r="D1895" s="1" t="s">
        <v>183</v>
      </c>
      <c r="E1895" s="1">
        <v>45.0</v>
      </c>
      <c r="F1895" s="7" t="str">
        <f>vlookup(E1895,Teams!A:B,2,false)</f>
        <v>Venice</v>
      </c>
      <c r="G1895" s="1" t="b">
        <v>0</v>
      </c>
      <c r="H1895" s="1" t="b">
        <v>0</v>
      </c>
      <c r="I1895" s="1">
        <v>10.0</v>
      </c>
      <c r="J1895" s="7" t="str">
        <f>vlookup(I1895,Cats!$A:$B,2,false)</f>
        <v>E</v>
      </c>
    </row>
    <row r="1896">
      <c r="A1896" s="1">
        <v>138905.0</v>
      </c>
      <c r="B1896" s="1">
        <v>507.0</v>
      </c>
      <c r="C1896" s="1">
        <v>0.0</v>
      </c>
      <c r="D1896" s="1" t="s">
        <v>209</v>
      </c>
      <c r="E1896" s="1">
        <v>14.0</v>
      </c>
      <c r="F1896" s="7" t="str">
        <f>vlookup(E1896,Teams!A:B,2,false)</f>
        <v>Dulles</v>
      </c>
      <c r="G1896" s="1" t="b">
        <v>1</v>
      </c>
      <c r="H1896" s="1" t="b">
        <v>0</v>
      </c>
      <c r="I1896" s="1">
        <v>11.0</v>
      </c>
      <c r="J1896" s="7" t="str">
        <f>vlookup(I1896,Cats!$A:$B,2,false)</f>
        <v>B</v>
      </c>
    </row>
    <row r="1897">
      <c r="A1897" s="1">
        <v>138906.0</v>
      </c>
      <c r="B1897" s="1">
        <v>507.0</v>
      </c>
      <c r="C1897" s="1">
        <v>4.0</v>
      </c>
      <c r="D1897" s="1" t="s">
        <v>186</v>
      </c>
      <c r="E1897" s="1">
        <v>45.0</v>
      </c>
      <c r="F1897" s="7" t="str">
        <f>vlookup(E1897,Teams!A:B,2,false)</f>
        <v>Venice</v>
      </c>
      <c r="G1897" s="1" t="b">
        <v>0</v>
      </c>
      <c r="H1897" s="1" t="b">
        <v>0</v>
      </c>
      <c r="I1897" s="1">
        <v>11.0</v>
      </c>
      <c r="J1897" s="7" t="str">
        <f>vlookup(I1897,Cats!$A:$B,2,false)</f>
        <v>B</v>
      </c>
    </row>
    <row r="1898">
      <c r="A1898" s="1">
        <v>138907.0</v>
      </c>
      <c r="B1898" s="1">
        <v>507.0</v>
      </c>
      <c r="C1898" s="1">
        <v>14.0</v>
      </c>
      <c r="D1898" s="1" t="s">
        <v>61</v>
      </c>
      <c r="E1898" s="1">
        <v>14.0</v>
      </c>
      <c r="F1898" s="7" t="str">
        <f>vlookup(E1898,Teams!A:B,2,false)</f>
        <v>Dulles</v>
      </c>
      <c r="G1898" s="1" t="b">
        <v>1</v>
      </c>
      <c r="H1898" s="1" t="b">
        <v>0</v>
      </c>
      <c r="I1898" s="1">
        <v>12.0</v>
      </c>
      <c r="J1898" s="7" t="str">
        <f>vlookup(I1898,Cats!$A:$B,2,false)</f>
        <v>P</v>
      </c>
    </row>
    <row r="1899">
      <c r="A1899" s="1">
        <v>138908.0</v>
      </c>
      <c r="B1899" s="1">
        <v>507.0</v>
      </c>
      <c r="C1899" s="1">
        <v>0.0</v>
      </c>
      <c r="D1899" s="1" t="s">
        <v>32</v>
      </c>
      <c r="E1899" s="1">
        <v>45.0</v>
      </c>
      <c r="F1899" s="7" t="str">
        <f>vlookup(E1899,Teams!A:B,2,false)</f>
        <v>Venice</v>
      </c>
      <c r="G1899" s="1" t="b">
        <v>0</v>
      </c>
      <c r="H1899" s="1" t="b">
        <v>1</v>
      </c>
      <c r="I1899" s="1">
        <v>12.0</v>
      </c>
      <c r="J1899" s="7" t="str">
        <f>vlookup(I1899,Cats!$A:$B,2,false)</f>
        <v>P</v>
      </c>
    </row>
    <row r="1900">
      <c r="A1900" s="1">
        <v>138909.0</v>
      </c>
      <c r="B1900" s="1">
        <v>507.0</v>
      </c>
      <c r="C1900" s="1">
        <v>0.0</v>
      </c>
      <c r="D1900" s="1" t="s">
        <v>62</v>
      </c>
      <c r="E1900" s="1">
        <v>14.0</v>
      </c>
      <c r="F1900" s="7" t="str">
        <f>vlookup(E1900,Teams!A:B,2,false)</f>
        <v>Dulles</v>
      </c>
      <c r="G1900" s="1" t="b">
        <v>1</v>
      </c>
      <c r="H1900" s="1" t="b">
        <v>0</v>
      </c>
      <c r="I1900" s="1">
        <v>13.0</v>
      </c>
      <c r="J1900" s="7" t="str">
        <f>vlookup(I1900,Cats!$A:$B,2,false)</f>
        <v>X</v>
      </c>
    </row>
    <row r="1901">
      <c r="A1901" s="1">
        <v>138910.0</v>
      </c>
      <c r="B1901" s="1">
        <v>507.0</v>
      </c>
      <c r="C1901" s="1">
        <v>14.0</v>
      </c>
      <c r="D1901" s="1" t="s">
        <v>183</v>
      </c>
      <c r="E1901" s="1">
        <v>45.0</v>
      </c>
      <c r="F1901" s="7" t="str">
        <f>vlookup(E1901,Teams!A:B,2,false)</f>
        <v>Venice</v>
      </c>
      <c r="G1901" s="1" t="b">
        <v>0</v>
      </c>
      <c r="H1901" s="1" t="b">
        <v>0</v>
      </c>
      <c r="I1901" s="1">
        <v>13.0</v>
      </c>
      <c r="J1901" s="7" t="str">
        <f>vlookup(I1901,Cats!$A:$B,2,false)</f>
        <v>X</v>
      </c>
    </row>
    <row r="1902">
      <c r="A1902" s="1">
        <v>138911.0</v>
      </c>
      <c r="B1902" s="1">
        <v>507.0</v>
      </c>
      <c r="C1902" s="1">
        <v>14.0</v>
      </c>
      <c r="D1902" s="1" t="s">
        <v>61</v>
      </c>
      <c r="E1902" s="1">
        <v>14.0</v>
      </c>
      <c r="F1902" s="7" t="str">
        <f>vlookup(E1902,Teams!A:B,2,false)</f>
        <v>Dulles</v>
      </c>
      <c r="G1902" s="1" t="b">
        <v>1</v>
      </c>
      <c r="H1902" s="1" t="b">
        <v>0</v>
      </c>
      <c r="I1902" s="1">
        <v>14.0</v>
      </c>
      <c r="J1902" s="7" t="str">
        <f>vlookup(I1902,Cats!$A:$B,2,false)</f>
        <v>M</v>
      </c>
    </row>
    <row r="1903">
      <c r="A1903" s="1">
        <v>138912.0</v>
      </c>
      <c r="B1903" s="1">
        <v>507.0</v>
      </c>
      <c r="C1903" s="1">
        <v>0.0</v>
      </c>
      <c r="D1903" s="1" t="s">
        <v>32</v>
      </c>
      <c r="E1903" s="1">
        <v>45.0</v>
      </c>
      <c r="F1903" s="7" t="str">
        <f>vlookup(E1903,Teams!A:B,2,false)</f>
        <v>Venice</v>
      </c>
      <c r="G1903" s="1" t="b">
        <v>0</v>
      </c>
      <c r="H1903" s="1" t="b">
        <v>1</v>
      </c>
      <c r="I1903" s="1">
        <v>14.0</v>
      </c>
      <c r="J1903" s="7" t="str">
        <f>vlookup(I1903,Cats!$A:$B,2,false)</f>
        <v>M</v>
      </c>
    </row>
    <row r="1904">
      <c r="A1904" s="1">
        <v>138913.0</v>
      </c>
      <c r="B1904" s="1">
        <v>507.0</v>
      </c>
      <c r="C1904" s="1">
        <v>14.0</v>
      </c>
      <c r="D1904" s="1" t="s">
        <v>61</v>
      </c>
      <c r="E1904" s="1">
        <v>14.0</v>
      </c>
      <c r="F1904" s="7" t="str">
        <f>vlookup(E1904,Teams!A:B,2,false)</f>
        <v>Dulles</v>
      </c>
      <c r="G1904" s="1" t="b">
        <v>1</v>
      </c>
      <c r="H1904" s="1" t="b">
        <v>0</v>
      </c>
      <c r="I1904" s="1">
        <v>15.0</v>
      </c>
      <c r="J1904" s="7" t="str">
        <f>vlookup(I1904,Cats!$A:$B,2,false)</f>
        <v>C</v>
      </c>
    </row>
    <row r="1905">
      <c r="A1905" s="1">
        <v>138914.0</v>
      </c>
      <c r="B1905" s="1">
        <v>507.0</v>
      </c>
      <c r="C1905" s="1">
        <v>0.0</v>
      </c>
      <c r="D1905" s="1" t="s">
        <v>32</v>
      </c>
      <c r="E1905" s="1">
        <v>45.0</v>
      </c>
      <c r="F1905" s="7" t="str">
        <f>vlookup(E1905,Teams!A:B,2,false)</f>
        <v>Venice</v>
      </c>
      <c r="G1905" s="1" t="b">
        <v>0</v>
      </c>
      <c r="H1905" s="1" t="b">
        <v>1</v>
      </c>
      <c r="I1905" s="1">
        <v>15.0</v>
      </c>
      <c r="J1905" s="7" t="str">
        <f>vlookup(I1905,Cats!$A:$B,2,false)</f>
        <v>C</v>
      </c>
    </row>
    <row r="1906">
      <c r="A1906" s="1">
        <v>138915.0</v>
      </c>
      <c r="B1906" s="1">
        <v>507.0</v>
      </c>
      <c r="C1906" s="1">
        <v>-4.0</v>
      </c>
      <c r="D1906" s="1" t="s">
        <v>209</v>
      </c>
      <c r="E1906" s="1">
        <v>14.0</v>
      </c>
      <c r="F1906" s="7" t="str">
        <f>vlookup(E1906,Teams!A:B,2,false)</f>
        <v>Dulles</v>
      </c>
      <c r="G1906" s="1" t="b">
        <v>1</v>
      </c>
      <c r="H1906" s="1" t="b">
        <v>0</v>
      </c>
      <c r="I1906" s="1">
        <v>16.0</v>
      </c>
      <c r="J1906" s="7" t="str">
        <f>vlookup(I1906,Cats!$A:$B,2,false)</f>
        <v>E</v>
      </c>
    </row>
    <row r="1907">
      <c r="A1907" s="1">
        <v>138916.0</v>
      </c>
      <c r="B1907" s="1">
        <v>507.0</v>
      </c>
      <c r="C1907" s="1">
        <v>0.0</v>
      </c>
      <c r="D1907" s="1" t="s">
        <v>183</v>
      </c>
      <c r="E1907" s="1">
        <v>45.0</v>
      </c>
      <c r="F1907" s="7" t="str">
        <f>vlookup(E1907,Teams!A:B,2,false)</f>
        <v>Venice</v>
      </c>
      <c r="G1907" s="1" t="b">
        <v>0</v>
      </c>
      <c r="H1907" s="1" t="b">
        <v>0</v>
      </c>
      <c r="I1907" s="1">
        <v>16.0</v>
      </c>
      <c r="J1907" s="7" t="str">
        <f>vlookup(I1907,Cats!$A:$B,2,false)</f>
        <v>E</v>
      </c>
    </row>
    <row r="1908">
      <c r="A1908" s="1">
        <v>138917.0</v>
      </c>
      <c r="B1908" s="1">
        <v>507.0</v>
      </c>
      <c r="C1908" s="1">
        <v>0.0</v>
      </c>
      <c r="D1908" s="1" t="s">
        <v>32</v>
      </c>
      <c r="E1908" s="1">
        <v>14.0</v>
      </c>
      <c r="F1908" s="7" t="str">
        <f>vlookup(E1908,Teams!A:B,2,false)</f>
        <v>Dulles</v>
      </c>
      <c r="G1908" s="1" t="b">
        <v>1</v>
      </c>
      <c r="H1908" s="1" t="b">
        <v>1</v>
      </c>
      <c r="I1908" s="1">
        <v>17.0</v>
      </c>
      <c r="J1908" s="7" t="str">
        <f>vlookup(I1908,Cats!$A:$B,2,false)</f>
        <v>B</v>
      </c>
    </row>
    <row r="1909">
      <c r="A1909" s="1">
        <v>138918.0</v>
      </c>
      <c r="B1909" s="1">
        <v>507.0</v>
      </c>
      <c r="C1909" s="1">
        <v>14.0</v>
      </c>
      <c r="D1909" s="1" t="s">
        <v>186</v>
      </c>
      <c r="E1909" s="1">
        <v>45.0</v>
      </c>
      <c r="F1909" s="7" t="str">
        <f>vlookup(E1909,Teams!A:B,2,false)</f>
        <v>Venice</v>
      </c>
      <c r="G1909" s="1" t="b">
        <v>0</v>
      </c>
      <c r="H1909" s="1" t="b">
        <v>0</v>
      </c>
      <c r="I1909" s="1">
        <v>17.0</v>
      </c>
      <c r="J1909" s="7" t="str">
        <f>vlookup(I1909,Cats!$A:$B,2,false)</f>
        <v>B</v>
      </c>
    </row>
    <row r="1910">
      <c r="A1910" s="1">
        <v>138919.0</v>
      </c>
      <c r="B1910" s="1">
        <v>507.0</v>
      </c>
      <c r="C1910" s="1">
        <v>4.0</v>
      </c>
      <c r="D1910" s="1" t="s">
        <v>65</v>
      </c>
      <c r="E1910" s="1">
        <v>14.0</v>
      </c>
      <c r="F1910" s="7" t="str">
        <f>vlookup(E1910,Teams!A:B,2,false)</f>
        <v>Dulles</v>
      </c>
      <c r="G1910" s="1" t="b">
        <v>1</v>
      </c>
      <c r="H1910" s="1" t="b">
        <v>0</v>
      </c>
      <c r="I1910" s="1">
        <v>18.0</v>
      </c>
      <c r="J1910" s="7" t="str">
        <f>vlookup(I1910,Cats!$A:$B,2,false)</f>
        <v>P</v>
      </c>
    </row>
    <row r="1911">
      <c r="A1911" s="1">
        <v>138920.0</v>
      </c>
      <c r="B1911" s="1">
        <v>507.0</v>
      </c>
      <c r="C1911" s="1">
        <v>0.0</v>
      </c>
      <c r="D1911" s="1" t="s">
        <v>187</v>
      </c>
      <c r="E1911" s="1">
        <v>45.0</v>
      </c>
      <c r="F1911" s="7" t="str">
        <f>vlookup(E1911,Teams!A:B,2,false)</f>
        <v>Venice</v>
      </c>
      <c r="G1911" s="1" t="b">
        <v>0</v>
      </c>
      <c r="H1911" s="1" t="b">
        <v>0</v>
      </c>
      <c r="I1911" s="1">
        <v>18.0</v>
      </c>
      <c r="J1911" s="7" t="str">
        <f>vlookup(I1911,Cats!$A:$B,2,false)</f>
        <v>P</v>
      </c>
    </row>
    <row r="1912">
      <c r="A1912" s="1">
        <v>138921.0</v>
      </c>
      <c r="B1912" s="1">
        <v>507.0</v>
      </c>
      <c r="C1912" s="1">
        <v>14.0</v>
      </c>
      <c r="D1912" s="1" t="s">
        <v>209</v>
      </c>
      <c r="E1912" s="1">
        <v>14.0</v>
      </c>
      <c r="F1912" s="7" t="str">
        <f>vlookup(E1912,Teams!A:B,2,false)</f>
        <v>Dulles</v>
      </c>
      <c r="G1912" s="1" t="b">
        <v>1</v>
      </c>
      <c r="H1912" s="1" t="b">
        <v>0</v>
      </c>
      <c r="I1912" s="1">
        <v>19.0</v>
      </c>
      <c r="J1912" s="7" t="str">
        <f>vlookup(I1912,Cats!$A:$B,2,false)</f>
        <v>X</v>
      </c>
    </row>
    <row r="1913">
      <c r="A1913" s="1">
        <v>138922.0</v>
      </c>
      <c r="B1913" s="1">
        <v>507.0</v>
      </c>
      <c r="C1913" s="1">
        <v>0.0</v>
      </c>
      <c r="D1913" s="1" t="s">
        <v>32</v>
      </c>
      <c r="E1913" s="1">
        <v>45.0</v>
      </c>
      <c r="F1913" s="7" t="str">
        <f>vlookup(E1913,Teams!A:B,2,false)</f>
        <v>Venice</v>
      </c>
      <c r="G1913" s="1" t="b">
        <v>0</v>
      </c>
      <c r="H1913" s="1" t="b">
        <v>1</v>
      </c>
      <c r="I1913" s="1">
        <v>19.0</v>
      </c>
      <c r="J1913" s="7" t="str">
        <f>vlookup(I1913,Cats!$A:$B,2,false)</f>
        <v>X</v>
      </c>
    </row>
    <row r="1914">
      <c r="A1914" s="1">
        <v>138923.0</v>
      </c>
      <c r="B1914" s="1">
        <v>507.0</v>
      </c>
      <c r="C1914" s="1">
        <v>14.0</v>
      </c>
      <c r="D1914" s="1" t="s">
        <v>61</v>
      </c>
      <c r="E1914" s="1">
        <v>14.0</v>
      </c>
      <c r="F1914" s="7" t="str">
        <f>vlookup(E1914,Teams!A:B,2,false)</f>
        <v>Dulles</v>
      </c>
      <c r="G1914" s="1" t="b">
        <v>1</v>
      </c>
      <c r="H1914" s="1" t="b">
        <v>0</v>
      </c>
      <c r="I1914" s="1">
        <v>20.0</v>
      </c>
      <c r="J1914" s="7" t="str">
        <f>vlookup(I1914,Cats!$A:$B,2,false)</f>
        <v>M</v>
      </c>
    </row>
    <row r="1915">
      <c r="A1915" s="1">
        <v>138924.0</v>
      </c>
      <c r="B1915" s="1">
        <v>507.0</v>
      </c>
      <c r="C1915" s="1">
        <v>0.0</v>
      </c>
      <c r="D1915" s="1" t="s">
        <v>187</v>
      </c>
      <c r="E1915" s="1">
        <v>45.0</v>
      </c>
      <c r="F1915" s="7" t="str">
        <f>vlookup(E1915,Teams!A:B,2,false)</f>
        <v>Venice</v>
      </c>
      <c r="G1915" s="1" t="b">
        <v>0</v>
      </c>
      <c r="H1915" s="1" t="b">
        <v>0</v>
      </c>
      <c r="I1915" s="1">
        <v>20.0</v>
      </c>
      <c r="J1915" s="7" t="str">
        <f>vlookup(I1915,Cats!$A:$B,2,false)</f>
        <v>M</v>
      </c>
    </row>
    <row r="1916">
      <c r="A1916" s="1">
        <v>138925.0</v>
      </c>
      <c r="B1916" s="1">
        <v>507.0</v>
      </c>
      <c r="C1916" s="1">
        <v>4.0</v>
      </c>
      <c r="D1916" s="1" t="s">
        <v>61</v>
      </c>
      <c r="E1916" s="1">
        <v>14.0</v>
      </c>
      <c r="F1916" s="7" t="str">
        <f>vlookup(E1916,Teams!A:B,2,false)</f>
        <v>Dulles</v>
      </c>
      <c r="G1916" s="1" t="b">
        <v>1</v>
      </c>
      <c r="H1916" s="1" t="b">
        <v>0</v>
      </c>
      <c r="I1916" s="1">
        <v>21.0</v>
      </c>
      <c r="J1916" s="7" t="str">
        <f>vlookup(I1916,Cats!$A:$B,2,false)</f>
        <v>C</v>
      </c>
    </row>
    <row r="1917">
      <c r="A1917" s="1">
        <v>138926.0</v>
      </c>
      <c r="B1917" s="1">
        <v>507.0</v>
      </c>
      <c r="C1917" s="1">
        <v>0.0</v>
      </c>
      <c r="D1917" s="1" t="s">
        <v>32</v>
      </c>
      <c r="E1917" s="1">
        <v>45.0</v>
      </c>
      <c r="F1917" s="7" t="str">
        <f>vlookup(E1917,Teams!A:B,2,false)</f>
        <v>Venice</v>
      </c>
      <c r="G1917" s="1" t="b">
        <v>0</v>
      </c>
      <c r="H1917" s="1" t="b">
        <v>1</v>
      </c>
      <c r="I1917" s="1">
        <v>21.0</v>
      </c>
      <c r="J1917" s="7" t="str">
        <f>vlookup(I1917,Cats!$A:$B,2,false)</f>
        <v>C</v>
      </c>
    </row>
    <row r="1918">
      <c r="A1918" s="1">
        <v>138927.0</v>
      </c>
      <c r="B1918" s="1">
        <v>507.0</v>
      </c>
      <c r="C1918" s="1">
        <v>0.0</v>
      </c>
      <c r="D1918" s="1" t="s">
        <v>65</v>
      </c>
      <c r="E1918" s="1">
        <v>14.0</v>
      </c>
      <c r="F1918" s="7" t="str">
        <f>vlookup(E1918,Teams!A:B,2,false)</f>
        <v>Dulles</v>
      </c>
      <c r="G1918" s="1" t="b">
        <v>1</v>
      </c>
      <c r="H1918" s="1" t="b">
        <v>0</v>
      </c>
      <c r="I1918" s="1">
        <v>22.0</v>
      </c>
      <c r="J1918" s="7" t="str">
        <f>vlookup(I1918,Cats!$A:$B,2,false)</f>
        <v>E</v>
      </c>
    </row>
    <row r="1919">
      <c r="A1919" s="1">
        <v>138928.0</v>
      </c>
      <c r="B1919" s="1">
        <v>507.0</v>
      </c>
      <c r="C1919" s="1">
        <v>0.0</v>
      </c>
      <c r="D1919" s="1" t="s">
        <v>188</v>
      </c>
      <c r="E1919" s="1">
        <v>45.0</v>
      </c>
      <c r="F1919" s="7" t="str">
        <f>vlookup(E1919,Teams!A:B,2,false)</f>
        <v>Venice</v>
      </c>
      <c r="G1919" s="1" t="b">
        <v>0</v>
      </c>
      <c r="H1919" s="1" t="b">
        <v>0</v>
      </c>
      <c r="I1919" s="1">
        <v>22.0</v>
      </c>
      <c r="J1919" s="7" t="str">
        <f>vlookup(I1919,Cats!$A:$B,2,false)</f>
        <v>E</v>
      </c>
    </row>
    <row r="1920">
      <c r="A1920" s="1">
        <v>138929.0</v>
      </c>
      <c r="B1920" s="1">
        <v>507.0</v>
      </c>
      <c r="C1920" s="1">
        <v>0.0</v>
      </c>
      <c r="D1920" s="1" t="s">
        <v>32</v>
      </c>
      <c r="E1920" s="1">
        <v>14.0</v>
      </c>
      <c r="F1920" s="7" t="str">
        <f>vlookup(E1920,Teams!A:B,2,false)</f>
        <v>Dulles</v>
      </c>
      <c r="G1920" s="1" t="b">
        <v>1</v>
      </c>
      <c r="H1920" s="1" t="b">
        <v>1</v>
      </c>
      <c r="I1920" s="1">
        <v>23.0</v>
      </c>
      <c r="J1920" s="7" t="str">
        <f>vlookup(I1920,Cats!$A:$B,2,false)</f>
        <v>B</v>
      </c>
    </row>
    <row r="1921">
      <c r="A1921" s="1">
        <v>138930.0</v>
      </c>
      <c r="B1921" s="1">
        <v>507.0</v>
      </c>
      <c r="C1921" s="1">
        <v>4.0</v>
      </c>
      <c r="D1921" s="1" t="s">
        <v>186</v>
      </c>
      <c r="E1921" s="1">
        <v>45.0</v>
      </c>
      <c r="F1921" s="7" t="str">
        <f>vlookup(E1921,Teams!A:B,2,false)</f>
        <v>Venice</v>
      </c>
      <c r="G1921" s="1" t="b">
        <v>0</v>
      </c>
      <c r="H1921" s="1" t="b">
        <v>0</v>
      </c>
      <c r="I1921" s="1">
        <v>23.0</v>
      </c>
      <c r="J1921" s="7" t="str">
        <f>vlookup(I1921,Cats!$A:$B,2,false)</f>
        <v>B</v>
      </c>
    </row>
    <row r="1922">
      <c r="A1922" s="1">
        <v>138931.0</v>
      </c>
      <c r="B1922" s="1">
        <v>507.0</v>
      </c>
      <c r="C1922" s="1">
        <v>14.0</v>
      </c>
      <c r="D1922" s="1" t="s">
        <v>65</v>
      </c>
      <c r="E1922" s="1">
        <v>14.0</v>
      </c>
      <c r="F1922" s="7" t="str">
        <f>vlookup(E1922,Teams!A:B,2,false)</f>
        <v>Dulles</v>
      </c>
      <c r="G1922" s="1" t="b">
        <v>1</v>
      </c>
      <c r="H1922" s="1" t="b">
        <v>0</v>
      </c>
      <c r="I1922" s="1">
        <v>24.0</v>
      </c>
      <c r="J1922" s="7" t="str">
        <f>vlookup(I1922,Cats!$A:$B,2,false)</f>
        <v>P</v>
      </c>
    </row>
    <row r="1923">
      <c r="A1923" s="1">
        <v>138932.0</v>
      </c>
      <c r="B1923" s="1">
        <v>507.0</v>
      </c>
      <c r="C1923" s="1">
        <v>0.0</v>
      </c>
      <c r="D1923" s="1" t="s">
        <v>32</v>
      </c>
      <c r="E1923" s="1">
        <v>45.0</v>
      </c>
      <c r="F1923" s="7" t="str">
        <f>vlookup(E1923,Teams!A:B,2,false)</f>
        <v>Venice</v>
      </c>
      <c r="G1923" s="1" t="b">
        <v>0</v>
      </c>
      <c r="H1923" s="1" t="b">
        <v>1</v>
      </c>
      <c r="I1923" s="1">
        <v>24.0</v>
      </c>
      <c r="J1923" s="7" t="str">
        <f>vlookup(I1923,Cats!$A:$B,2,false)</f>
        <v>P</v>
      </c>
    </row>
    <row r="1924">
      <c r="A1924" s="1">
        <v>138933.0</v>
      </c>
      <c r="B1924" s="1">
        <v>508.0</v>
      </c>
      <c r="C1924" s="1">
        <v>0.0</v>
      </c>
      <c r="D1924" s="1" t="s">
        <v>32</v>
      </c>
      <c r="E1924" s="1">
        <v>5.0</v>
      </c>
      <c r="F1924" s="7" t="str">
        <f>vlookup(E1924,Teams!A:B,2,false)</f>
        <v>Brookfield</v>
      </c>
      <c r="G1924" s="1" t="b">
        <v>1</v>
      </c>
      <c r="H1924" s="1" t="b">
        <v>1</v>
      </c>
      <c r="I1924" s="1">
        <v>1.0</v>
      </c>
      <c r="J1924" s="7" t="str">
        <f>vlookup(I1924,Cats!$A:$B,2,false)</f>
        <v>X</v>
      </c>
    </row>
    <row r="1925">
      <c r="A1925" s="1">
        <v>138934.0</v>
      </c>
      <c r="B1925" s="1">
        <v>508.0</v>
      </c>
      <c r="C1925" s="1">
        <v>4.0</v>
      </c>
      <c r="D1925" s="1" t="s">
        <v>105</v>
      </c>
      <c r="E1925" s="1">
        <v>15.0</v>
      </c>
      <c r="F1925" s="7" t="str">
        <f>vlookup(E1925,Teams!A:B,2,false)</f>
        <v>Enloe A</v>
      </c>
      <c r="G1925" s="1" t="b">
        <v>0</v>
      </c>
      <c r="H1925" s="1" t="b">
        <v>0</v>
      </c>
      <c r="I1925" s="1">
        <v>1.0</v>
      </c>
      <c r="J1925" s="7" t="str">
        <f>vlookup(I1925,Cats!$A:$B,2,false)</f>
        <v>X</v>
      </c>
    </row>
    <row r="1926">
      <c r="A1926" s="1">
        <v>138935.0</v>
      </c>
      <c r="B1926" s="1">
        <v>508.0</v>
      </c>
      <c r="C1926" s="1">
        <v>14.0</v>
      </c>
      <c r="D1926" s="1" t="s">
        <v>30</v>
      </c>
      <c r="E1926" s="1">
        <v>5.0</v>
      </c>
      <c r="F1926" s="7" t="str">
        <f>vlookup(E1926,Teams!A:B,2,false)</f>
        <v>Brookfield</v>
      </c>
      <c r="G1926" s="1" t="b">
        <v>1</v>
      </c>
      <c r="H1926" s="1" t="b">
        <v>0</v>
      </c>
      <c r="I1926" s="1">
        <v>2.0</v>
      </c>
      <c r="J1926" s="7" t="str">
        <f>vlookup(I1926,Cats!$A:$B,2,false)</f>
        <v>M</v>
      </c>
    </row>
    <row r="1927">
      <c r="A1927" s="1">
        <v>138936.0</v>
      </c>
      <c r="B1927" s="1">
        <v>508.0</v>
      </c>
      <c r="C1927" s="1">
        <v>0.0</v>
      </c>
      <c r="D1927" s="1" t="s">
        <v>32</v>
      </c>
      <c r="E1927" s="1">
        <v>15.0</v>
      </c>
      <c r="F1927" s="7" t="str">
        <f>vlookup(E1927,Teams!A:B,2,false)</f>
        <v>Enloe A</v>
      </c>
      <c r="G1927" s="1" t="b">
        <v>0</v>
      </c>
      <c r="H1927" s="1" t="b">
        <v>1</v>
      </c>
      <c r="I1927" s="1">
        <v>2.0</v>
      </c>
      <c r="J1927" s="7" t="str">
        <f>vlookup(I1927,Cats!$A:$B,2,false)</f>
        <v>M</v>
      </c>
    </row>
    <row r="1928">
      <c r="A1928" s="1">
        <v>138937.0</v>
      </c>
      <c r="B1928" s="1">
        <v>508.0</v>
      </c>
      <c r="C1928" s="1">
        <v>0.0</v>
      </c>
      <c r="D1928" s="1" t="s">
        <v>32</v>
      </c>
      <c r="E1928" s="1">
        <v>5.0</v>
      </c>
      <c r="F1928" s="7" t="str">
        <f>vlookup(E1928,Teams!A:B,2,false)</f>
        <v>Brookfield</v>
      </c>
      <c r="G1928" s="1" t="b">
        <v>1</v>
      </c>
      <c r="H1928" s="1" t="b">
        <v>1</v>
      </c>
      <c r="I1928" s="1">
        <v>3.0</v>
      </c>
      <c r="J1928" s="7" t="str">
        <f>vlookup(I1928,Cats!$A:$B,2,false)</f>
        <v>C</v>
      </c>
    </row>
    <row r="1929">
      <c r="A1929" s="1">
        <v>138938.0</v>
      </c>
      <c r="B1929" s="1">
        <v>508.0</v>
      </c>
      <c r="C1929" s="1">
        <v>4.0</v>
      </c>
      <c r="D1929" s="1" t="s">
        <v>101</v>
      </c>
      <c r="E1929" s="1">
        <v>15.0</v>
      </c>
      <c r="F1929" s="7" t="str">
        <f>vlookup(E1929,Teams!A:B,2,false)</f>
        <v>Enloe A</v>
      </c>
      <c r="G1929" s="1" t="b">
        <v>0</v>
      </c>
      <c r="H1929" s="1" t="b">
        <v>0</v>
      </c>
      <c r="I1929" s="1">
        <v>3.0</v>
      </c>
      <c r="J1929" s="7" t="str">
        <f>vlookup(I1929,Cats!$A:$B,2,false)</f>
        <v>C</v>
      </c>
    </row>
    <row r="1930">
      <c r="A1930" s="1">
        <v>138939.0</v>
      </c>
      <c r="B1930" s="1">
        <v>508.0</v>
      </c>
      <c r="C1930" s="1">
        <v>0.0</v>
      </c>
      <c r="D1930" s="1" t="s">
        <v>32</v>
      </c>
      <c r="E1930" s="1">
        <v>5.0</v>
      </c>
      <c r="F1930" s="7" t="str">
        <f>vlookup(E1930,Teams!A:B,2,false)</f>
        <v>Brookfield</v>
      </c>
      <c r="G1930" s="1" t="b">
        <v>1</v>
      </c>
      <c r="H1930" s="1" t="b">
        <v>1</v>
      </c>
      <c r="I1930" s="1">
        <v>4.0</v>
      </c>
      <c r="J1930" s="7" t="str">
        <f>vlookup(I1930,Cats!$A:$B,2,false)</f>
        <v>E</v>
      </c>
    </row>
    <row r="1931">
      <c r="A1931" s="1">
        <v>138940.0</v>
      </c>
      <c r="B1931" s="1">
        <v>508.0</v>
      </c>
      <c r="C1931" s="1">
        <v>14.0</v>
      </c>
      <c r="D1931" s="1" t="s">
        <v>101</v>
      </c>
      <c r="E1931" s="1">
        <v>15.0</v>
      </c>
      <c r="F1931" s="7" t="str">
        <f>vlookup(E1931,Teams!A:B,2,false)</f>
        <v>Enloe A</v>
      </c>
      <c r="G1931" s="1" t="b">
        <v>0</v>
      </c>
      <c r="H1931" s="1" t="b">
        <v>0</v>
      </c>
      <c r="I1931" s="1">
        <v>4.0</v>
      </c>
      <c r="J1931" s="7" t="str">
        <f>vlookup(I1931,Cats!$A:$B,2,false)</f>
        <v>E</v>
      </c>
    </row>
    <row r="1932">
      <c r="A1932" s="1">
        <v>138941.0</v>
      </c>
      <c r="B1932" s="1">
        <v>508.0</v>
      </c>
      <c r="C1932" s="1">
        <v>0.0</v>
      </c>
      <c r="D1932" s="1" t="s">
        <v>30</v>
      </c>
      <c r="E1932" s="1">
        <v>5.0</v>
      </c>
      <c r="F1932" s="7" t="str">
        <f>vlookup(E1932,Teams!A:B,2,false)</f>
        <v>Brookfield</v>
      </c>
      <c r="G1932" s="1" t="b">
        <v>1</v>
      </c>
      <c r="H1932" s="1" t="b">
        <v>1</v>
      </c>
      <c r="I1932" s="1">
        <v>5.0</v>
      </c>
      <c r="J1932" s="7" t="str">
        <f>vlookup(I1932,Cats!$A:$B,2,false)</f>
        <v>B</v>
      </c>
    </row>
    <row r="1933">
      <c r="A1933" s="1">
        <v>138942.0</v>
      </c>
      <c r="B1933" s="1">
        <v>508.0</v>
      </c>
      <c r="C1933" s="1">
        <v>4.0</v>
      </c>
      <c r="D1933" s="1" t="s">
        <v>103</v>
      </c>
      <c r="E1933" s="1">
        <v>15.0</v>
      </c>
      <c r="F1933" s="7" t="str">
        <f>vlookup(E1933,Teams!A:B,2,false)</f>
        <v>Enloe A</v>
      </c>
      <c r="G1933" s="1" t="b">
        <v>0</v>
      </c>
      <c r="H1933" s="1" t="b">
        <v>0</v>
      </c>
      <c r="I1933" s="1">
        <v>5.0</v>
      </c>
      <c r="J1933" s="7" t="str">
        <f>vlookup(I1933,Cats!$A:$B,2,false)</f>
        <v>B</v>
      </c>
    </row>
    <row r="1934">
      <c r="A1934" s="1">
        <v>138943.0</v>
      </c>
      <c r="B1934" s="1">
        <v>508.0</v>
      </c>
      <c r="C1934" s="1">
        <v>0.0</v>
      </c>
      <c r="D1934" s="1" t="s">
        <v>32</v>
      </c>
      <c r="E1934" s="1">
        <v>5.0</v>
      </c>
      <c r="F1934" s="7" t="str">
        <f>vlookup(E1934,Teams!A:B,2,false)</f>
        <v>Brookfield</v>
      </c>
      <c r="G1934" s="1" t="b">
        <v>1</v>
      </c>
      <c r="H1934" s="1" t="b">
        <v>1</v>
      </c>
      <c r="I1934" s="1">
        <v>6.0</v>
      </c>
      <c r="J1934" s="7" t="str">
        <f>vlookup(I1934,Cats!$A:$B,2,false)</f>
        <v>P</v>
      </c>
    </row>
    <row r="1935">
      <c r="A1935" s="1">
        <v>138944.0</v>
      </c>
      <c r="B1935" s="1">
        <v>508.0</v>
      </c>
      <c r="C1935" s="1">
        <v>4.0</v>
      </c>
      <c r="D1935" s="1" t="s">
        <v>105</v>
      </c>
      <c r="E1935" s="1">
        <v>15.0</v>
      </c>
      <c r="F1935" s="7" t="str">
        <f>vlookup(E1935,Teams!A:B,2,false)</f>
        <v>Enloe A</v>
      </c>
      <c r="G1935" s="1" t="b">
        <v>0</v>
      </c>
      <c r="H1935" s="1" t="b">
        <v>0</v>
      </c>
      <c r="I1935" s="1">
        <v>6.0</v>
      </c>
      <c r="J1935" s="7" t="str">
        <f>vlookup(I1935,Cats!$A:$B,2,false)</f>
        <v>P</v>
      </c>
    </row>
    <row r="1936">
      <c r="A1936" s="1">
        <v>138945.0</v>
      </c>
      <c r="B1936" s="1">
        <v>508.0</v>
      </c>
      <c r="C1936" s="1">
        <v>0.0</v>
      </c>
      <c r="D1936" s="1" t="s">
        <v>32</v>
      </c>
      <c r="E1936" s="1">
        <v>5.0</v>
      </c>
      <c r="F1936" s="7" t="str">
        <f>vlookup(E1936,Teams!A:B,2,false)</f>
        <v>Brookfield</v>
      </c>
      <c r="G1936" s="1" t="b">
        <v>1</v>
      </c>
      <c r="H1936" s="1" t="b">
        <v>1</v>
      </c>
      <c r="I1936" s="1">
        <v>7.0</v>
      </c>
      <c r="J1936" s="7" t="str">
        <f>vlookup(I1936,Cats!$A:$B,2,false)</f>
        <v>X</v>
      </c>
    </row>
    <row r="1937">
      <c r="A1937" s="1">
        <v>138946.0</v>
      </c>
      <c r="B1937" s="1">
        <v>508.0</v>
      </c>
      <c r="C1937" s="1">
        <v>4.0</v>
      </c>
      <c r="D1937" s="1" t="s">
        <v>102</v>
      </c>
      <c r="E1937" s="1">
        <v>15.0</v>
      </c>
      <c r="F1937" s="7" t="str">
        <f>vlookup(E1937,Teams!A:B,2,false)</f>
        <v>Enloe A</v>
      </c>
      <c r="G1937" s="1" t="b">
        <v>0</v>
      </c>
      <c r="H1937" s="1" t="b">
        <v>0</v>
      </c>
      <c r="I1937" s="1">
        <v>7.0</v>
      </c>
      <c r="J1937" s="7" t="str">
        <f>vlookup(I1937,Cats!$A:$B,2,false)</f>
        <v>X</v>
      </c>
    </row>
    <row r="1938">
      <c r="A1938" s="1">
        <v>138947.0</v>
      </c>
      <c r="B1938" s="1">
        <v>508.0</v>
      </c>
      <c r="C1938" s="1">
        <v>14.0</v>
      </c>
      <c r="D1938" s="1" t="s">
        <v>177</v>
      </c>
      <c r="E1938" s="1">
        <v>5.0</v>
      </c>
      <c r="F1938" s="7" t="str">
        <f>vlookup(E1938,Teams!A:B,2,false)</f>
        <v>Brookfield</v>
      </c>
      <c r="G1938" s="1" t="b">
        <v>1</v>
      </c>
      <c r="H1938" s="1" t="b">
        <v>0</v>
      </c>
      <c r="I1938" s="1">
        <v>8.0</v>
      </c>
      <c r="J1938" s="7" t="str">
        <f>vlookup(I1938,Cats!$A:$B,2,false)</f>
        <v>M</v>
      </c>
    </row>
    <row r="1939">
      <c r="A1939" s="1">
        <v>138948.0</v>
      </c>
      <c r="B1939" s="1">
        <v>508.0</v>
      </c>
      <c r="C1939" s="1">
        <v>0.0</v>
      </c>
      <c r="D1939" s="1" t="s">
        <v>102</v>
      </c>
      <c r="E1939" s="1">
        <v>15.0</v>
      </c>
      <c r="F1939" s="7" t="str">
        <f>vlookup(E1939,Teams!A:B,2,false)</f>
        <v>Enloe A</v>
      </c>
      <c r="G1939" s="1" t="b">
        <v>0</v>
      </c>
      <c r="H1939" s="1" t="b">
        <v>0</v>
      </c>
      <c r="I1939" s="1">
        <v>8.0</v>
      </c>
      <c r="J1939" s="7" t="str">
        <f>vlookup(I1939,Cats!$A:$B,2,false)</f>
        <v>M</v>
      </c>
    </row>
    <row r="1940">
      <c r="A1940" s="1">
        <v>138949.0</v>
      </c>
      <c r="B1940" s="1">
        <v>508.0</v>
      </c>
      <c r="C1940" s="1">
        <v>0.0</v>
      </c>
      <c r="D1940" s="1" t="s">
        <v>32</v>
      </c>
      <c r="E1940" s="1">
        <v>5.0</v>
      </c>
      <c r="F1940" s="7" t="str">
        <f>vlookup(E1940,Teams!A:B,2,false)</f>
        <v>Brookfield</v>
      </c>
      <c r="G1940" s="1" t="b">
        <v>1</v>
      </c>
      <c r="H1940" s="1" t="b">
        <v>1</v>
      </c>
      <c r="I1940" s="1">
        <v>9.0</v>
      </c>
      <c r="J1940" s="7" t="str">
        <f>vlookup(I1940,Cats!$A:$B,2,false)</f>
        <v>C</v>
      </c>
    </row>
    <row r="1941">
      <c r="A1941" s="1">
        <v>138950.0</v>
      </c>
      <c r="B1941" s="1">
        <v>508.0</v>
      </c>
      <c r="C1941" s="1">
        <v>14.0</v>
      </c>
      <c r="D1941" s="1" t="s">
        <v>105</v>
      </c>
      <c r="E1941" s="1">
        <v>15.0</v>
      </c>
      <c r="F1941" s="7" t="str">
        <f>vlookup(E1941,Teams!A:B,2,false)</f>
        <v>Enloe A</v>
      </c>
      <c r="G1941" s="1" t="b">
        <v>0</v>
      </c>
      <c r="H1941" s="1" t="b">
        <v>0</v>
      </c>
      <c r="I1941" s="1">
        <v>9.0</v>
      </c>
      <c r="J1941" s="7" t="str">
        <f>vlookup(I1941,Cats!$A:$B,2,false)</f>
        <v>C</v>
      </c>
    </row>
    <row r="1942">
      <c r="A1942" s="1">
        <v>138951.0</v>
      </c>
      <c r="B1942" s="1">
        <v>508.0</v>
      </c>
      <c r="C1942" s="1">
        <v>0.0</v>
      </c>
      <c r="D1942" s="1" t="s">
        <v>32</v>
      </c>
      <c r="E1942" s="1">
        <v>5.0</v>
      </c>
      <c r="F1942" s="7" t="str">
        <f>vlookup(E1942,Teams!A:B,2,false)</f>
        <v>Brookfield</v>
      </c>
      <c r="G1942" s="1" t="b">
        <v>1</v>
      </c>
      <c r="H1942" s="1" t="b">
        <v>1</v>
      </c>
      <c r="I1942" s="1">
        <v>10.0</v>
      </c>
      <c r="J1942" s="7" t="str">
        <f>vlookup(I1942,Cats!$A:$B,2,false)</f>
        <v>E</v>
      </c>
    </row>
    <row r="1943">
      <c r="A1943" s="1">
        <v>138952.0</v>
      </c>
      <c r="B1943" s="1">
        <v>508.0</v>
      </c>
      <c r="C1943" s="1">
        <v>14.0</v>
      </c>
      <c r="D1943" s="1" t="s">
        <v>101</v>
      </c>
      <c r="E1943" s="1">
        <v>15.0</v>
      </c>
      <c r="F1943" s="7" t="str">
        <f>vlookup(E1943,Teams!A:B,2,false)</f>
        <v>Enloe A</v>
      </c>
      <c r="G1943" s="1" t="b">
        <v>0</v>
      </c>
      <c r="H1943" s="1" t="b">
        <v>0</v>
      </c>
      <c r="I1943" s="1">
        <v>10.0</v>
      </c>
      <c r="J1943" s="7" t="str">
        <f>vlookup(I1943,Cats!$A:$B,2,false)</f>
        <v>E</v>
      </c>
    </row>
    <row r="1944">
      <c r="A1944" s="1">
        <v>138953.0</v>
      </c>
      <c r="B1944" s="1">
        <v>508.0</v>
      </c>
      <c r="C1944" s="1">
        <v>14.0</v>
      </c>
      <c r="D1944" s="1" t="s">
        <v>30</v>
      </c>
      <c r="E1944" s="1">
        <v>5.0</v>
      </c>
      <c r="F1944" s="7" t="str">
        <f>vlookup(E1944,Teams!A:B,2,false)</f>
        <v>Brookfield</v>
      </c>
      <c r="G1944" s="1" t="b">
        <v>1</v>
      </c>
      <c r="H1944" s="1" t="b">
        <v>0</v>
      </c>
      <c r="I1944" s="1">
        <v>11.0</v>
      </c>
      <c r="J1944" s="7" t="str">
        <f>vlookup(I1944,Cats!$A:$B,2,false)</f>
        <v>B</v>
      </c>
    </row>
    <row r="1945">
      <c r="A1945" s="1">
        <v>138954.0</v>
      </c>
      <c r="B1945" s="1">
        <v>508.0</v>
      </c>
      <c r="C1945" s="1">
        <v>0.0</v>
      </c>
      <c r="D1945" s="1" t="s">
        <v>103</v>
      </c>
      <c r="E1945" s="1">
        <v>15.0</v>
      </c>
      <c r="F1945" s="7" t="str">
        <f>vlookup(E1945,Teams!A:B,2,false)</f>
        <v>Enloe A</v>
      </c>
      <c r="G1945" s="1" t="b">
        <v>0</v>
      </c>
      <c r="H1945" s="1" t="b">
        <v>0</v>
      </c>
      <c r="I1945" s="1">
        <v>11.0</v>
      </c>
      <c r="J1945" s="7" t="str">
        <f>vlookup(I1945,Cats!$A:$B,2,false)</f>
        <v>B</v>
      </c>
    </row>
    <row r="1946">
      <c r="A1946" s="1">
        <v>138955.0</v>
      </c>
      <c r="B1946" s="1">
        <v>508.0</v>
      </c>
      <c r="C1946" s="1">
        <v>14.0</v>
      </c>
      <c r="D1946" s="1" t="s">
        <v>177</v>
      </c>
      <c r="E1946" s="1">
        <v>5.0</v>
      </c>
      <c r="F1946" s="7" t="str">
        <f>vlookup(E1946,Teams!A:B,2,false)</f>
        <v>Brookfield</v>
      </c>
      <c r="G1946" s="1" t="b">
        <v>1</v>
      </c>
      <c r="H1946" s="1" t="b">
        <v>0</v>
      </c>
      <c r="I1946" s="1">
        <v>12.0</v>
      </c>
      <c r="J1946" s="7" t="str">
        <f>vlookup(I1946,Cats!$A:$B,2,false)</f>
        <v>P</v>
      </c>
    </row>
    <row r="1947">
      <c r="A1947" s="1">
        <v>138956.0</v>
      </c>
      <c r="B1947" s="1">
        <v>508.0</v>
      </c>
      <c r="C1947" s="1">
        <v>0.0</v>
      </c>
      <c r="D1947" s="1" t="s">
        <v>32</v>
      </c>
      <c r="E1947" s="1">
        <v>15.0</v>
      </c>
      <c r="F1947" s="7" t="str">
        <f>vlookup(E1947,Teams!A:B,2,false)</f>
        <v>Enloe A</v>
      </c>
      <c r="G1947" s="1" t="b">
        <v>0</v>
      </c>
      <c r="H1947" s="1" t="b">
        <v>1</v>
      </c>
      <c r="I1947" s="1">
        <v>12.0</v>
      </c>
      <c r="J1947" s="7" t="str">
        <f>vlookup(I1947,Cats!$A:$B,2,false)</f>
        <v>P</v>
      </c>
    </row>
    <row r="1948">
      <c r="A1948" s="1">
        <v>138957.0</v>
      </c>
      <c r="B1948" s="1">
        <v>508.0</v>
      </c>
      <c r="C1948" s="1">
        <v>0.0</v>
      </c>
      <c r="D1948" s="1" t="s">
        <v>32</v>
      </c>
      <c r="E1948" s="1">
        <v>5.0</v>
      </c>
      <c r="F1948" s="7" t="str">
        <f>vlookup(E1948,Teams!A:B,2,false)</f>
        <v>Brookfield</v>
      </c>
      <c r="G1948" s="1" t="b">
        <v>1</v>
      </c>
      <c r="H1948" s="1" t="b">
        <v>1</v>
      </c>
      <c r="I1948" s="1">
        <v>13.0</v>
      </c>
      <c r="J1948" s="7" t="str">
        <f>vlookup(I1948,Cats!$A:$B,2,false)</f>
        <v>X</v>
      </c>
    </row>
    <row r="1949">
      <c r="A1949" s="1">
        <v>138958.0</v>
      </c>
      <c r="B1949" s="1">
        <v>508.0</v>
      </c>
      <c r="C1949" s="1">
        <v>14.0</v>
      </c>
      <c r="D1949" s="1" t="s">
        <v>101</v>
      </c>
      <c r="E1949" s="1">
        <v>15.0</v>
      </c>
      <c r="F1949" s="7" t="str">
        <f>vlookup(E1949,Teams!A:B,2,false)</f>
        <v>Enloe A</v>
      </c>
      <c r="G1949" s="1" t="b">
        <v>0</v>
      </c>
      <c r="H1949" s="1" t="b">
        <v>0</v>
      </c>
      <c r="I1949" s="1">
        <v>13.0</v>
      </c>
      <c r="J1949" s="7" t="str">
        <f>vlookup(I1949,Cats!$A:$B,2,false)</f>
        <v>X</v>
      </c>
    </row>
    <row r="1950">
      <c r="A1950" s="1">
        <v>138959.0</v>
      </c>
      <c r="B1950" s="1">
        <v>508.0</v>
      </c>
      <c r="C1950" s="1">
        <v>14.0</v>
      </c>
      <c r="D1950" s="1" t="s">
        <v>177</v>
      </c>
      <c r="E1950" s="1">
        <v>5.0</v>
      </c>
      <c r="F1950" s="7" t="str">
        <f>vlookup(E1950,Teams!A:B,2,false)</f>
        <v>Brookfield</v>
      </c>
      <c r="G1950" s="1" t="b">
        <v>1</v>
      </c>
      <c r="H1950" s="1" t="b">
        <v>0</v>
      </c>
      <c r="I1950" s="1">
        <v>14.0</v>
      </c>
      <c r="J1950" s="7" t="str">
        <f>vlookup(I1950,Cats!$A:$B,2,false)</f>
        <v>M</v>
      </c>
    </row>
    <row r="1951">
      <c r="A1951" s="1">
        <v>138960.0</v>
      </c>
      <c r="B1951" s="1">
        <v>508.0</v>
      </c>
      <c r="C1951" s="1">
        <v>0.0</v>
      </c>
      <c r="D1951" s="1" t="s">
        <v>32</v>
      </c>
      <c r="E1951" s="1">
        <v>15.0</v>
      </c>
      <c r="F1951" s="7" t="str">
        <f>vlookup(E1951,Teams!A:B,2,false)</f>
        <v>Enloe A</v>
      </c>
      <c r="G1951" s="1" t="b">
        <v>0</v>
      </c>
      <c r="H1951" s="1" t="b">
        <v>1</v>
      </c>
      <c r="I1951" s="1">
        <v>14.0</v>
      </c>
      <c r="J1951" s="7" t="str">
        <f>vlookup(I1951,Cats!$A:$B,2,false)</f>
        <v>M</v>
      </c>
    </row>
    <row r="1952">
      <c r="A1952" s="1">
        <v>138961.0</v>
      </c>
      <c r="B1952" s="1">
        <v>508.0</v>
      </c>
      <c r="C1952" s="1">
        <v>0.0</v>
      </c>
      <c r="D1952" s="1" t="s">
        <v>30</v>
      </c>
      <c r="E1952" s="1">
        <v>5.0</v>
      </c>
      <c r="F1952" s="7" t="str">
        <f>vlookup(E1952,Teams!A:B,2,false)</f>
        <v>Brookfield</v>
      </c>
      <c r="G1952" s="1" t="b">
        <v>1</v>
      </c>
      <c r="H1952" s="1" t="b">
        <v>0</v>
      </c>
      <c r="I1952" s="1">
        <v>15.0</v>
      </c>
      <c r="J1952" s="7" t="str">
        <f>vlookup(I1952,Cats!$A:$B,2,false)</f>
        <v>C</v>
      </c>
    </row>
    <row r="1953">
      <c r="A1953" s="1">
        <v>138962.0</v>
      </c>
      <c r="B1953" s="1">
        <v>508.0</v>
      </c>
      <c r="C1953" s="1">
        <v>-4.0</v>
      </c>
      <c r="D1953" s="1" t="s">
        <v>105</v>
      </c>
      <c r="E1953" s="1">
        <v>15.0</v>
      </c>
      <c r="F1953" s="7" t="str">
        <f>vlookup(E1953,Teams!A:B,2,false)</f>
        <v>Enloe A</v>
      </c>
      <c r="G1953" s="1" t="b">
        <v>0</v>
      </c>
      <c r="H1953" s="1" t="b">
        <v>0</v>
      </c>
      <c r="I1953" s="1">
        <v>15.0</v>
      </c>
      <c r="J1953" s="7" t="str">
        <f>vlookup(I1953,Cats!$A:$B,2,false)</f>
        <v>C</v>
      </c>
    </row>
    <row r="1954">
      <c r="A1954" s="1">
        <v>138963.0</v>
      </c>
      <c r="B1954" s="1">
        <v>508.0</v>
      </c>
      <c r="C1954" s="1">
        <v>0.0</v>
      </c>
      <c r="D1954" s="1" t="s">
        <v>32</v>
      </c>
      <c r="E1954" s="1">
        <v>5.0</v>
      </c>
      <c r="F1954" s="7" t="str">
        <f>vlookup(E1954,Teams!A:B,2,false)</f>
        <v>Brookfield</v>
      </c>
      <c r="G1954" s="1" t="b">
        <v>1</v>
      </c>
      <c r="H1954" s="1" t="b">
        <v>1</v>
      </c>
      <c r="I1954" s="1">
        <v>16.0</v>
      </c>
      <c r="J1954" s="7" t="str">
        <f>vlookup(I1954,Cats!$A:$B,2,false)</f>
        <v>E</v>
      </c>
    </row>
    <row r="1955">
      <c r="A1955" s="1">
        <v>138964.0</v>
      </c>
      <c r="B1955" s="1">
        <v>508.0</v>
      </c>
      <c r="C1955" s="1">
        <v>14.0</v>
      </c>
      <c r="D1955" s="1" t="s">
        <v>101</v>
      </c>
      <c r="E1955" s="1">
        <v>15.0</v>
      </c>
      <c r="F1955" s="7" t="str">
        <f>vlookup(E1955,Teams!A:B,2,false)</f>
        <v>Enloe A</v>
      </c>
      <c r="G1955" s="1" t="b">
        <v>0</v>
      </c>
      <c r="H1955" s="1" t="b">
        <v>0</v>
      </c>
      <c r="I1955" s="1">
        <v>16.0</v>
      </c>
      <c r="J1955" s="7" t="str">
        <f>vlookup(I1955,Cats!$A:$B,2,false)</f>
        <v>E</v>
      </c>
    </row>
    <row r="1956">
      <c r="A1956" s="1">
        <v>138965.0</v>
      </c>
      <c r="B1956" s="1">
        <v>508.0</v>
      </c>
      <c r="C1956" s="1">
        <v>0.0</v>
      </c>
      <c r="D1956" s="1" t="s">
        <v>32</v>
      </c>
      <c r="E1956" s="1">
        <v>5.0</v>
      </c>
      <c r="F1956" s="7" t="str">
        <f>vlookup(E1956,Teams!A:B,2,false)</f>
        <v>Brookfield</v>
      </c>
      <c r="G1956" s="1" t="b">
        <v>1</v>
      </c>
      <c r="H1956" s="1" t="b">
        <v>1</v>
      </c>
      <c r="I1956" s="1">
        <v>17.0</v>
      </c>
      <c r="J1956" s="7" t="str">
        <f>vlookup(I1956,Cats!$A:$B,2,false)</f>
        <v>B</v>
      </c>
    </row>
    <row r="1957">
      <c r="A1957" s="1">
        <v>138966.0</v>
      </c>
      <c r="B1957" s="1">
        <v>508.0</v>
      </c>
      <c r="C1957" s="1">
        <v>14.0</v>
      </c>
      <c r="D1957" s="1" t="s">
        <v>103</v>
      </c>
      <c r="E1957" s="1">
        <v>15.0</v>
      </c>
      <c r="F1957" s="7" t="str">
        <f>vlookup(E1957,Teams!A:B,2,false)</f>
        <v>Enloe A</v>
      </c>
      <c r="G1957" s="1" t="b">
        <v>0</v>
      </c>
      <c r="H1957" s="1" t="b">
        <v>0</v>
      </c>
      <c r="I1957" s="1">
        <v>17.0</v>
      </c>
      <c r="J1957" s="7" t="str">
        <f>vlookup(I1957,Cats!$A:$B,2,false)</f>
        <v>B</v>
      </c>
    </row>
    <row r="1958">
      <c r="A1958" s="1">
        <v>138967.0</v>
      </c>
      <c r="B1958" s="1">
        <v>508.0</v>
      </c>
      <c r="C1958" s="1">
        <v>0.0</v>
      </c>
      <c r="D1958" s="1" t="s">
        <v>32</v>
      </c>
      <c r="E1958" s="1">
        <v>5.0</v>
      </c>
      <c r="F1958" s="7" t="str">
        <f>vlookup(E1958,Teams!A:B,2,false)</f>
        <v>Brookfield</v>
      </c>
      <c r="G1958" s="1" t="b">
        <v>1</v>
      </c>
      <c r="H1958" s="1" t="b">
        <v>1</v>
      </c>
      <c r="I1958" s="1">
        <v>18.0</v>
      </c>
      <c r="J1958" s="7" t="str">
        <f>vlookup(I1958,Cats!$A:$B,2,false)</f>
        <v>P</v>
      </c>
    </row>
    <row r="1959">
      <c r="A1959" s="1">
        <v>138968.0</v>
      </c>
      <c r="B1959" s="1">
        <v>508.0</v>
      </c>
      <c r="C1959" s="1">
        <v>4.0</v>
      </c>
      <c r="D1959" s="1" t="s">
        <v>105</v>
      </c>
      <c r="E1959" s="1">
        <v>15.0</v>
      </c>
      <c r="F1959" s="7" t="str">
        <f>vlookup(E1959,Teams!A:B,2,false)</f>
        <v>Enloe A</v>
      </c>
      <c r="G1959" s="1" t="b">
        <v>0</v>
      </c>
      <c r="H1959" s="1" t="b">
        <v>0</v>
      </c>
      <c r="I1959" s="1">
        <v>18.0</v>
      </c>
      <c r="J1959" s="7" t="str">
        <f>vlookup(I1959,Cats!$A:$B,2,false)</f>
        <v>P</v>
      </c>
    </row>
    <row r="1960">
      <c r="A1960" s="1">
        <v>138969.0</v>
      </c>
      <c r="B1960" s="1">
        <v>508.0</v>
      </c>
      <c r="C1960" s="1">
        <v>14.0</v>
      </c>
      <c r="D1960" s="1" t="s">
        <v>30</v>
      </c>
      <c r="E1960" s="1">
        <v>5.0</v>
      </c>
      <c r="F1960" s="7" t="str">
        <f>vlookup(E1960,Teams!A:B,2,false)</f>
        <v>Brookfield</v>
      </c>
      <c r="G1960" s="1" t="b">
        <v>1</v>
      </c>
      <c r="H1960" s="1" t="b">
        <v>0</v>
      </c>
      <c r="I1960" s="1">
        <v>19.0</v>
      </c>
      <c r="J1960" s="7" t="str">
        <f>vlookup(I1960,Cats!$A:$B,2,false)</f>
        <v>X</v>
      </c>
    </row>
    <row r="1961">
      <c r="A1961" s="1">
        <v>138970.0</v>
      </c>
      <c r="B1961" s="1">
        <v>508.0</v>
      </c>
      <c r="C1961" s="1">
        <v>-4.0</v>
      </c>
      <c r="D1961" s="1" t="s">
        <v>103</v>
      </c>
      <c r="E1961" s="1">
        <v>15.0</v>
      </c>
      <c r="F1961" s="7" t="str">
        <f>vlookup(E1961,Teams!A:B,2,false)</f>
        <v>Enloe A</v>
      </c>
      <c r="G1961" s="1" t="b">
        <v>0</v>
      </c>
      <c r="H1961" s="1" t="b">
        <v>0</v>
      </c>
      <c r="I1961" s="1">
        <v>19.0</v>
      </c>
      <c r="J1961" s="7" t="str">
        <f>vlookup(I1961,Cats!$A:$B,2,false)</f>
        <v>X</v>
      </c>
    </row>
    <row r="1962">
      <c r="A1962" s="1">
        <v>138971.0</v>
      </c>
      <c r="B1962" s="1">
        <v>508.0</v>
      </c>
      <c r="C1962" s="1">
        <v>14.0</v>
      </c>
      <c r="D1962" s="1" t="s">
        <v>177</v>
      </c>
      <c r="E1962" s="1">
        <v>5.0</v>
      </c>
      <c r="F1962" s="7" t="str">
        <f>vlookup(E1962,Teams!A:B,2,false)</f>
        <v>Brookfield</v>
      </c>
      <c r="G1962" s="1" t="b">
        <v>1</v>
      </c>
      <c r="H1962" s="1" t="b">
        <v>0</v>
      </c>
      <c r="I1962" s="1">
        <v>20.0</v>
      </c>
      <c r="J1962" s="7" t="str">
        <f>vlookup(I1962,Cats!$A:$B,2,false)</f>
        <v>M</v>
      </c>
    </row>
    <row r="1963">
      <c r="A1963" s="1">
        <v>138972.0</v>
      </c>
      <c r="B1963" s="1">
        <v>508.0</v>
      </c>
      <c r="C1963" s="1">
        <v>-4.0</v>
      </c>
      <c r="D1963" s="1" t="s">
        <v>102</v>
      </c>
      <c r="E1963" s="1">
        <v>15.0</v>
      </c>
      <c r="F1963" s="7" t="str">
        <f>vlookup(E1963,Teams!A:B,2,false)</f>
        <v>Enloe A</v>
      </c>
      <c r="G1963" s="1" t="b">
        <v>0</v>
      </c>
      <c r="H1963" s="1" t="b">
        <v>0</v>
      </c>
      <c r="I1963" s="1">
        <v>20.0</v>
      </c>
      <c r="J1963" s="7" t="str">
        <f>vlookup(I1963,Cats!$A:$B,2,false)</f>
        <v>M</v>
      </c>
    </row>
    <row r="1964">
      <c r="A1964" s="1">
        <v>138973.0</v>
      </c>
      <c r="B1964" s="1">
        <v>508.0</v>
      </c>
      <c r="C1964" s="1">
        <v>14.0</v>
      </c>
      <c r="D1964" s="1" t="s">
        <v>30</v>
      </c>
      <c r="E1964" s="1">
        <v>5.0</v>
      </c>
      <c r="F1964" s="7" t="str">
        <f>vlookup(E1964,Teams!A:B,2,false)</f>
        <v>Brookfield</v>
      </c>
      <c r="G1964" s="1" t="b">
        <v>1</v>
      </c>
      <c r="H1964" s="1" t="b">
        <v>0</v>
      </c>
      <c r="I1964" s="1">
        <v>21.0</v>
      </c>
      <c r="J1964" s="7" t="str">
        <f>vlookup(I1964,Cats!$A:$B,2,false)</f>
        <v>C</v>
      </c>
    </row>
    <row r="1965">
      <c r="A1965" s="1">
        <v>138974.0</v>
      </c>
      <c r="B1965" s="1">
        <v>508.0</v>
      </c>
      <c r="C1965" s="1">
        <v>0.0</v>
      </c>
      <c r="D1965" s="1" t="s">
        <v>32</v>
      </c>
      <c r="E1965" s="1">
        <v>15.0</v>
      </c>
      <c r="F1965" s="7" t="str">
        <f>vlookup(E1965,Teams!A:B,2,false)</f>
        <v>Enloe A</v>
      </c>
      <c r="G1965" s="1" t="b">
        <v>0</v>
      </c>
      <c r="H1965" s="1" t="b">
        <v>1</v>
      </c>
      <c r="I1965" s="1">
        <v>21.0</v>
      </c>
      <c r="J1965" s="7" t="str">
        <f>vlookup(I1965,Cats!$A:$B,2,false)</f>
        <v>C</v>
      </c>
    </row>
    <row r="1966">
      <c r="A1966" s="1">
        <v>138975.0</v>
      </c>
      <c r="B1966" s="1">
        <v>508.0</v>
      </c>
      <c r="C1966" s="1">
        <v>0.0</v>
      </c>
      <c r="D1966" s="1" t="s">
        <v>177</v>
      </c>
      <c r="E1966" s="1">
        <v>5.0</v>
      </c>
      <c r="F1966" s="7" t="str">
        <f>vlookup(E1966,Teams!A:B,2,false)</f>
        <v>Brookfield</v>
      </c>
      <c r="G1966" s="1" t="b">
        <v>1</v>
      </c>
      <c r="H1966" s="1" t="b">
        <v>0</v>
      </c>
      <c r="I1966" s="1">
        <v>22.0</v>
      </c>
      <c r="J1966" s="7" t="str">
        <f>vlookup(I1966,Cats!$A:$B,2,false)</f>
        <v>E</v>
      </c>
    </row>
    <row r="1967">
      <c r="A1967" s="1">
        <v>138976.0</v>
      </c>
      <c r="B1967" s="1">
        <v>508.0</v>
      </c>
      <c r="C1967" s="1">
        <v>-4.0</v>
      </c>
      <c r="D1967" s="1" t="s">
        <v>101</v>
      </c>
      <c r="E1967" s="1">
        <v>15.0</v>
      </c>
      <c r="F1967" s="7" t="str">
        <f>vlookup(E1967,Teams!A:B,2,false)</f>
        <v>Enloe A</v>
      </c>
      <c r="G1967" s="1" t="b">
        <v>0</v>
      </c>
      <c r="H1967" s="1" t="b">
        <v>0</v>
      </c>
      <c r="I1967" s="1">
        <v>22.0</v>
      </c>
      <c r="J1967" s="7" t="str">
        <f>vlookup(I1967,Cats!$A:$B,2,false)</f>
        <v>E</v>
      </c>
    </row>
    <row r="1968">
      <c r="A1968" s="1">
        <v>138977.0</v>
      </c>
      <c r="B1968" s="1">
        <v>508.0</v>
      </c>
      <c r="C1968" s="1">
        <v>0.0</v>
      </c>
      <c r="D1968" s="1" t="s">
        <v>32</v>
      </c>
      <c r="E1968" s="1">
        <v>5.0</v>
      </c>
      <c r="F1968" s="7" t="str">
        <f>vlookup(E1968,Teams!A:B,2,false)</f>
        <v>Brookfield</v>
      </c>
      <c r="G1968" s="1" t="b">
        <v>1</v>
      </c>
      <c r="H1968" s="1" t="b">
        <v>1</v>
      </c>
      <c r="I1968" s="1">
        <v>23.0</v>
      </c>
      <c r="J1968" s="7" t="str">
        <f>vlookup(I1968,Cats!$A:$B,2,false)</f>
        <v>B</v>
      </c>
    </row>
    <row r="1969">
      <c r="A1969" s="1">
        <v>138978.0</v>
      </c>
      <c r="B1969" s="1">
        <v>508.0</v>
      </c>
      <c r="C1969" s="1">
        <v>14.0</v>
      </c>
      <c r="D1969" s="1" t="s">
        <v>103</v>
      </c>
      <c r="E1969" s="1">
        <v>15.0</v>
      </c>
      <c r="F1969" s="7" t="str">
        <f>vlookup(E1969,Teams!A:B,2,false)</f>
        <v>Enloe A</v>
      </c>
      <c r="G1969" s="1" t="b">
        <v>0</v>
      </c>
      <c r="H1969" s="1" t="b">
        <v>0</v>
      </c>
      <c r="I1969" s="1">
        <v>23.0</v>
      </c>
      <c r="J1969" s="7" t="str">
        <f>vlookup(I1969,Cats!$A:$B,2,false)</f>
        <v>B</v>
      </c>
    </row>
    <row r="1970">
      <c r="A1970" s="1">
        <v>138979.0</v>
      </c>
      <c r="B1970" s="1">
        <v>508.0</v>
      </c>
      <c r="C1970" s="1">
        <v>14.0</v>
      </c>
      <c r="D1970" s="1" t="s">
        <v>30</v>
      </c>
      <c r="E1970" s="1">
        <v>5.0</v>
      </c>
      <c r="F1970" s="7" t="str">
        <f>vlookup(E1970,Teams!A:B,2,false)</f>
        <v>Brookfield</v>
      </c>
      <c r="G1970" s="1" t="b">
        <v>1</v>
      </c>
      <c r="H1970" s="1" t="b">
        <v>0</v>
      </c>
      <c r="I1970" s="1">
        <v>24.0</v>
      </c>
      <c r="J1970" s="7" t="str">
        <f>vlookup(I1970,Cats!$A:$B,2,false)</f>
        <v>P</v>
      </c>
    </row>
    <row r="1971">
      <c r="A1971" s="1">
        <v>138980.0</v>
      </c>
      <c r="B1971" s="1">
        <v>508.0</v>
      </c>
      <c r="C1971" s="1">
        <v>0.0</v>
      </c>
      <c r="D1971" s="1" t="s">
        <v>32</v>
      </c>
      <c r="E1971" s="1">
        <v>15.0</v>
      </c>
      <c r="F1971" s="7" t="str">
        <f>vlookup(E1971,Teams!A:B,2,false)</f>
        <v>Enloe A</v>
      </c>
      <c r="G1971" s="1" t="b">
        <v>0</v>
      </c>
      <c r="H1971" s="1" t="b">
        <v>1</v>
      </c>
      <c r="I1971" s="1">
        <v>24.0</v>
      </c>
      <c r="J1971" s="7" t="str">
        <f>vlookup(I1971,Cats!$A:$B,2,false)</f>
        <v>P</v>
      </c>
    </row>
    <row r="1972">
      <c r="A1972" s="1">
        <v>138981.0</v>
      </c>
      <c r="B1972" s="1">
        <v>509.0</v>
      </c>
      <c r="C1972" s="1">
        <v>0.0</v>
      </c>
      <c r="D1972" s="1" t="s">
        <v>32</v>
      </c>
      <c r="E1972" s="1">
        <v>20.0</v>
      </c>
      <c r="F1972" s="7" t="str">
        <f>vlookup(E1972,Teams!A:B,2,false)</f>
        <v>Interlake B</v>
      </c>
      <c r="G1972" s="1" t="b">
        <v>1</v>
      </c>
      <c r="H1972" s="1" t="b">
        <v>1</v>
      </c>
      <c r="I1972" s="1">
        <v>1.0</v>
      </c>
      <c r="J1972" s="7" t="str">
        <f>vlookup(I1972,Cats!$A:$B,2,false)</f>
        <v>X</v>
      </c>
    </row>
    <row r="1973">
      <c r="A1973" s="1">
        <v>138982.0</v>
      </c>
      <c r="B1973" s="1">
        <v>509.0</v>
      </c>
      <c r="C1973" s="1">
        <v>14.0</v>
      </c>
      <c r="D1973" s="1" t="s">
        <v>210</v>
      </c>
      <c r="E1973" s="1">
        <v>40.0</v>
      </c>
      <c r="F1973" s="7" t="str">
        <f>vlookup(E1973,Teams!A:B,2,false)</f>
        <v>Seven Lakes</v>
      </c>
      <c r="G1973" s="1" t="b">
        <v>0</v>
      </c>
      <c r="H1973" s="1" t="b">
        <v>0</v>
      </c>
      <c r="I1973" s="1">
        <v>1.0</v>
      </c>
      <c r="J1973" s="7" t="str">
        <f>vlookup(I1973,Cats!$A:$B,2,false)</f>
        <v>X</v>
      </c>
    </row>
    <row r="1974">
      <c r="A1974" s="1">
        <v>138983.0</v>
      </c>
      <c r="B1974" s="1">
        <v>509.0</v>
      </c>
      <c r="C1974" s="1">
        <v>14.0</v>
      </c>
      <c r="D1974" s="1" t="s">
        <v>118</v>
      </c>
      <c r="E1974" s="1">
        <v>20.0</v>
      </c>
      <c r="F1974" s="7" t="str">
        <f>vlookup(E1974,Teams!A:B,2,false)</f>
        <v>Interlake B</v>
      </c>
      <c r="G1974" s="1" t="b">
        <v>1</v>
      </c>
      <c r="H1974" s="1" t="b">
        <v>0</v>
      </c>
      <c r="I1974" s="1">
        <v>2.0</v>
      </c>
      <c r="J1974" s="7" t="str">
        <f>vlookup(I1974,Cats!$A:$B,2,false)</f>
        <v>M</v>
      </c>
    </row>
    <row r="1975">
      <c r="A1975" s="1">
        <v>138984.0</v>
      </c>
      <c r="B1975" s="1">
        <v>509.0</v>
      </c>
      <c r="C1975" s="1">
        <v>0.0</v>
      </c>
      <c r="D1975" s="1" t="s">
        <v>32</v>
      </c>
      <c r="E1975" s="1">
        <v>40.0</v>
      </c>
      <c r="F1975" s="7" t="str">
        <f>vlookup(E1975,Teams!A:B,2,false)</f>
        <v>Seven Lakes</v>
      </c>
      <c r="G1975" s="1" t="b">
        <v>0</v>
      </c>
      <c r="H1975" s="1" t="b">
        <v>1</v>
      </c>
      <c r="I1975" s="1">
        <v>2.0</v>
      </c>
      <c r="J1975" s="7" t="str">
        <f>vlookup(I1975,Cats!$A:$B,2,false)</f>
        <v>M</v>
      </c>
    </row>
    <row r="1976">
      <c r="A1976" s="1">
        <v>138985.0</v>
      </c>
      <c r="B1976" s="1">
        <v>509.0</v>
      </c>
      <c r="C1976" s="1">
        <v>0.0</v>
      </c>
      <c r="D1976" s="1" t="s">
        <v>119</v>
      </c>
      <c r="E1976" s="1">
        <v>20.0</v>
      </c>
      <c r="F1976" s="7" t="str">
        <f>vlookup(E1976,Teams!A:B,2,false)</f>
        <v>Interlake B</v>
      </c>
      <c r="G1976" s="1" t="b">
        <v>1</v>
      </c>
      <c r="H1976" s="1" t="b">
        <v>0</v>
      </c>
      <c r="I1976" s="1">
        <v>3.0</v>
      </c>
      <c r="J1976" s="7" t="str">
        <f>vlookup(I1976,Cats!$A:$B,2,false)</f>
        <v>C</v>
      </c>
    </row>
    <row r="1977">
      <c r="A1977" s="1">
        <v>138986.0</v>
      </c>
      <c r="B1977" s="1">
        <v>509.0</v>
      </c>
      <c r="C1977" s="1">
        <v>4.0</v>
      </c>
      <c r="D1977" s="1" t="s">
        <v>170</v>
      </c>
      <c r="E1977" s="1">
        <v>40.0</v>
      </c>
      <c r="F1977" s="7" t="str">
        <f>vlookup(E1977,Teams!A:B,2,false)</f>
        <v>Seven Lakes</v>
      </c>
      <c r="G1977" s="1" t="b">
        <v>0</v>
      </c>
      <c r="H1977" s="1" t="b">
        <v>0</v>
      </c>
      <c r="I1977" s="1">
        <v>3.0</v>
      </c>
      <c r="J1977" s="7" t="str">
        <f>vlookup(I1977,Cats!$A:$B,2,false)</f>
        <v>C</v>
      </c>
    </row>
    <row r="1978">
      <c r="A1978" s="1">
        <v>138987.0</v>
      </c>
      <c r="B1978" s="1">
        <v>509.0</v>
      </c>
      <c r="C1978" s="1">
        <v>-4.0</v>
      </c>
      <c r="D1978" s="1" t="s">
        <v>117</v>
      </c>
      <c r="E1978" s="1">
        <v>20.0</v>
      </c>
      <c r="F1978" s="7" t="str">
        <f>vlookup(E1978,Teams!A:B,2,false)</f>
        <v>Interlake B</v>
      </c>
      <c r="G1978" s="1" t="b">
        <v>1</v>
      </c>
      <c r="H1978" s="1" t="b">
        <v>0</v>
      </c>
      <c r="I1978" s="1">
        <v>4.0</v>
      </c>
      <c r="J1978" s="7" t="str">
        <f>vlookup(I1978,Cats!$A:$B,2,false)</f>
        <v>E</v>
      </c>
    </row>
    <row r="1979">
      <c r="A1979" s="1">
        <v>138988.0</v>
      </c>
      <c r="B1979" s="1">
        <v>509.0</v>
      </c>
      <c r="C1979" s="1">
        <v>0.0</v>
      </c>
      <c r="D1979" s="1" t="s">
        <v>172</v>
      </c>
      <c r="E1979" s="1">
        <v>40.0</v>
      </c>
      <c r="F1979" s="7" t="str">
        <f>vlookup(E1979,Teams!A:B,2,false)</f>
        <v>Seven Lakes</v>
      </c>
      <c r="G1979" s="1" t="b">
        <v>0</v>
      </c>
      <c r="H1979" s="1" t="b">
        <v>0</v>
      </c>
      <c r="I1979" s="1">
        <v>4.0</v>
      </c>
      <c r="J1979" s="7" t="str">
        <f>vlookup(I1979,Cats!$A:$B,2,false)</f>
        <v>E</v>
      </c>
    </row>
    <row r="1980">
      <c r="A1980" s="1">
        <v>138989.0</v>
      </c>
      <c r="B1980" s="1">
        <v>509.0</v>
      </c>
      <c r="C1980" s="1">
        <v>4.0</v>
      </c>
      <c r="D1980" s="1" t="s">
        <v>120</v>
      </c>
      <c r="E1980" s="1">
        <v>20.0</v>
      </c>
      <c r="F1980" s="7" t="str">
        <f>vlookup(E1980,Teams!A:B,2,false)</f>
        <v>Interlake B</v>
      </c>
      <c r="G1980" s="1" t="b">
        <v>1</v>
      </c>
      <c r="H1980" s="1" t="b">
        <v>0</v>
      </c>
      <c r="I1980" s="1">
        <v>5.0</v>
      </c>
      <c r="J1980" s="7" t="str">
        <f>vlookup(I1980,Cats!$A:$B,2,false)</f>
        <v>B</v>
      </c>
    </row>
    <row r="1981">
      <c r="A1981" s="1">
        <v>138990.0</v>
      </c>
      <c r="B1981" s="1">
        <v>509.0</v>
      </c>
      <c r="C1981" s="1">
        <v>-4.0</v>
      </c>
      <c r="D1981" s="1" t="s">
        <v>172</v>
      </c>
      <c r="E1981" s="1">
        <v>40.0</v>
      </c>
      <c r="F1981" s="7" t="str">
        <f>vlookup(E1981,Teams!A:B,2,false)</f>
        <v>Seven Lakes</v>
      </c>
      <c r="G1981" s="1" t="b">
        <v>0</v>
      </c>
      <c r="H1981" s="1" t="b">
        <v>0</v>
      </c>
      <c r="I1981" s="1">
        <v>5.0</v>
      </c>
      <c r="J1981" s="7" t="str">
        <f>vlookup(I1981,Cats!$A:$B,2,false)</f>
        <v>B</v>
      </c>
    </row>
    <row r="1982">
      <c r="A1982" s="1">
        <v>138991.0</v>
      </c>
      <c r="B1982" s="1">
        <v>509.0</v>
      </c>
      <c r="C1982" s="1">
        <v>0.0</v>
      </c>
      <c r="D1982" s="1" t="s">
        <v>32</v>
      </c>
      <c r="E1982" s="1">
        <v>20.0</v>
      </c>
      <c r="F1982" s="7" t="str">
        <f>vlookup(E1982,Teams!A:B,2,false)</f>
        <v>Interlake B</v>
      </c>
      <c r="G1982" s="1" t="b">
        <v>1</v>
      </c>
      <c r="H1982" s="1" t="b">
        <v>1</v>
      </c>
      <c r="I1982" s="1">
        <v>6.0</v>
      </c>
      <c r="J1982" s="7" t="str">
        <f>vlookup(I1982,Cats!$A:$B,2,false)</f>
        <v>P</v>
      </c>
    </row>
    <row r="1983">
      <c r="A1983" s="1">
        <v>138992.0</v>
      </c>
      <c r="B1983" s="1">
        <v>509.0</v>
      </c>
      <c r="C1983" s="1">
        <v>4.0</v>
      </c>
      <c r="D1983" s="1" t="s">
        <v>170</v>
      </c>
      <c r="E1983" s="1">
        <v>40.0</v>
      </c>
      <c r="F1983" s="7" t="str">
        <f>vlookup(E1983,Teams!A:B,2,false)</f>
        <v>Seven Lakes</v>
      </c>
      <c r="G1983" s="1" t="b">
        <v>0</v>
      </c>
      <c r="H1983" s="1" t="b">
        <v>0</v>
      </c>
      <c r="I1983" s="1">
        <v>6.0</v>
      </c>
      <c r="J1983" s="7" t="str">
        <f>vlookup(I1983,Cats!$A:$B,2,false)</f>
        <v>P</v>
      </c>
    </row>
    <row r="1984">
      <c r="A1984" s="1">
        <v>138993.0</v>
      </c>
      <c r="B1984" s="1">
        <v>509.0</v>
      </c>
      <c r="C1984" s="1">
        <v>14.0</v>
      </c>
      <c r="D1984" s="1" t="s">
        <v>117</v>
      </c>
      <c r="E1984" s="1">
        <v>20.0</v>
      </c>
      <c r="F1984" s="7" t="str">
        <f>vlookup(E1984,Teams!A:B,2,false)</f>
        <v>Interlake B</v>
      </c>
      <c r="G1984" s="1" t="b">
        <v>1</v>
      </c>
      <c r="H1984" s="1" t="b">
        <v>0</v>
      </c>
      <c r="I1984" s="1">
        <v>7.0</v>
      </c>
      <c r="J1984" s="7" t="str">
        <f>vlookup(I1984,Cats!$A:$B,2,false)</f>
        <v>X</v>
      </c>
    </row>
    <row r="1985">
      <c r="A1985" s="1">
        <v>138994.0</v>
      </c>
      <c r="B1985" s="1">
        <v>509.0</v>
      </c>
      <c r="C1985" s="1">
        <v>-4.0</v>
      </c>
      <c r="D1985" s="1" t="s">
        <v>210</v>
      </c>
      <c r="E1985" s="1">
        <v>40.0</v>
      </c>
      <c r="F1985" s="7" t="str">
        <f>vlookup(E1985,Teams!A:B,2,false)</f>
        <v>Seven Lakes</v>
      </c>
      <c r="G1985" s="1" t="b">
        <v>0</v>
      </c>
      <c r="H1985" s="1" t="b">
        <v>0</v>
      </c>
      <c r="I1985" s="1">
        <v>7.0</v>
      </c>
      <c r="J1985" s="7" t="str">
        <f>vlookup(I1985,Cats!$A:$B,2,false)</f>
        <v>X</v>
      </c>
    </row>
    <row r="1986">
      <c r="A1986" s="1">
        <v>138995.0</v>
      </c>
      <c r="B1986" s="1">
        <v>509.0</v>
      </c>
      <c r="C1986" s="1">
        <v>14.0</v>
      </c>
      <c r="D1986" s="1" t="s">
        <v>118</v>
      </c>
      <c r="E1986" s="1">
        <v>20.0</v>
      </c>
      <c r="F1986" s="7" t="str">
        <f>vlookup(E1986,Teams!A:B,2,false)</f>
        <v>Interlake B</v>
      </c>
      <c r="G1986" s="1" t="b">
        <v>1</v>
      </c>
      <c r="H1986" s="1" t="b">
        <v>0</v>
      </c>
      <c r="I1986" s="1">
        <v>8.0</v>
      </c>
      <c r="J1986" s="7" t="str">
        <f>vlookup(I1986,Cats!$A:$B,2,false)</f>
        <v>M</v>
      </c>
    </row>
    <row r="1987">
      <c r="A1987" s="1">
        <v>138996.0</v>
      </c>
      <c r="B1987" s="1">
        <v>509.0</v>
      </c>
      <c r="C1987" s="1">
        <v>0.0</v>
      </c>
      <c r="D1987" s="1" t="s">
        <v>168</v>
      </c>
      <c r="E1987" s="1">
        <v>40.0</v>
      </c>
      <c r="F1987" s="7" t="str">
        <f>vlookup(E1987,Teams!A:B,2,false)</f>
        <v>Seven Lakes</v>
      </c>
      <c r="G1987" s="1" t="b">
        <v>0</v>
      </c>
      <c r="H1987" s="1" t="b">
        <v>0</v>
      </c>
      <c r="I1987" s="1">
        <v>8.0</v>
      </c>
      <c r="J1987" s="7" t="str">
        <f>vlookup(I1987,Cats!$A:$B,2,false)</f>
        <v>M</v>
      </c>
    </row>
    <row r="1988">
      <c r="A1988" s="1">
        <v>138997.0</v>
      </c>
      <c r="B1988" s="1">
        <v>509.0</v>
      </c>
      <c r="C1988" s="1">
        <v>0.0</v>
      </c>
      <c r="D1988" s="1" t="s">
        <v>32</v>
      </c>
      <c r="E1988" s="1">
        <v>20.0</v>
      </c>
      <c r="F1988" s="7" t="str">
        <f>vlookup(E1988,Teams!A:B,2,false)</f>
        <v>Interlake B</v>
      </c>
      <c r="G1988" s="1" t="b">
        <v>1</v>
      </c>
      <c r="H1988" s="1" t="b">
        <v>1</v>
      </c>
      <c r="I1988" s="1">
        <v>9.0</v>
      </c>
      <c r="J1988" s="7" t="str">
        <f>vlookup(I1988,Cats!$A:$B,2,false)</f>
        <v>C</v>
      </c>
    </row>
    <row r="1989">
      <c r="A1989" s="1">
        <v>138998.0</v>
      </c>
      <c r="B1989" s="1">
        <v>509.0</v>
      </c>
      <c r="C1989" s="1">
        <v>14.0</v>
      </c>
      <c r="D1989" s="1" t="s">
        <v>170</v>
      </c>
      <c r="E1989" s="1">
        <v>40.0</v>
      </c>
      <c r="F1989" s="7" t="str">
        <f>vlookup(E1989,Teams!A:B,2,false)</f>
        <v>Seven Lakes</v>
      </c>
      <c r="G1989" s="1" t="b">
        <v>0</v>
      </c>
      <c r="H1989" s="1" t="b">
        <v>0</v>
      </c>
      <c r="I1989" s="1">
        <v>9.0</v>
      </c>
      <c r="J1989" s="7" t="str">
        <f>vlookup(I1989,Cats!$A:$B,2,false)</f>
        <v>C</v>
      </c>
    </row>
    <row r="1990">
      <c r="A1990" s="1">
        <v>138999.0</v>
      </c>
      <c r="B1990" s="1">
        <v>509.0</v>
      </c>
      <c r="C1990" s="1">
        <v>0.0</v>
      </c>
      <c r="D1990" s="1" t="s">
        <v>32</v>
      </c>
      <c r="E1990" s="1">
        <v>20.0</v>
      </c>
      <c r="F1990" s="7" t="str">
        <f>vlookup(E1990,Teams!A:B,2,false)</f>
        <v>Interlake B</v>
      </c>
      <c r="G1990" s="1" t="b">
        <v>1</v>
      </c>
      <c r="H1990" s="1" t="b">
        <v>1</v>
      </c>
      <c r="I1990" s="1">
        <v>10.0</v>
      </c>
      <c r="J1990" s="7" t="str">
        <f>vlookup(I1990,Cats!$A:$B,2,false)</f>
        <v>E</v>
      </c>
    </row>
    <row r="1991">
      <c r="A1991" s="1">
        <v>139000.0</v>
      </c>
      <c r="B1991" s="1">
        <v>509.0</v>
      </c>
      <c r="C1991" s="1">
        <v>14.0</v>
      </c>
      <c r="D1991" s="1" t="s">
        <v>173</v>
      </c>
      <c r="E1991" s="1">
        <v>40.0</v>
      </c>
      <c r="F1991" s="7" t="str">
        <f>vlookup(E1991,Teams!A:B,2,false)</f>
        <v>Seven Lakes</v>
      </c>
      <c r="G1991" s="1" t="b">
        <v>0</v>
      </c>
      <c r="H1991" s="1" t="b">
        <v>0</v>
      </c>
      <c r="I1991" s="1">
        <v>10.0</v>
      </c>
      <c r="J1991" s="7" t="str">
        <f>vlookup(I1991,Cats!$A:$B,2,false)</f>
        <v>E</v>
      </c>
    </row>
    <row r="1992">
      <c r="A1992" s="1">
        <v>139001.0</v>
      </c>
      <c r="B1992" s="1">
        <v>509.0</v>
      </c>
      <c r="C1992" s="1">
        <v>0.0</v>
      </c>
      <c r="D1992" s="1" t="s">
        <v>120</v>
      </c>
      <c r="E1992" s="1">
        <v>20.0</v>
      </c>
      <c r="F1992" s="7" t="str">
        <f>vlookup(E1992,Teams!A:B,2,false)</f>
        <v>Interlake B</v>
      </c>
      <c r="G1992" s="1" t="b">
        <v>1</v>
      </c>
      <c r="H1992" s="1" t="b">
        <v>0</v>
      </c>
      <c r="I1992" s="1">
        <v>11.0</v>
      </c>
      <c r="J1992" s="7" t="str">
        <f>vlookup(I1992,Cats!$A:$B,2,false)</f>
        <v>B</v>
      </c>
    </row>
    <row r="1993">
      <c r="A1993" s="1">
        <v>139002.0</v>
      </c>
      <c r="B1993" s="1">
        <v>509.0</v>
      </c>
      <c r="C1993" s="1">
        <v>0.0</v>
      </c>
      <c r="D1993" s="1" t="s">
        <v>32</v>
      </c>
      <c r="E1993" s="1">
        <v>40.0</v>
      </c>
      <c r="F1993" s="7" t="str">
        <f>vlookup(E1993,Teams!A:B,2,false)</f>
        <v>Seven Lakes</v>
      </c>
      <c r="G1993" s="1" t="b">
        <v>0</v>
      </c>
      <c r="H1993" s="1" t="b">
        <v>1</v>
      </c>
      <c r="I1993" s="1">
        <v>11.0</v>
      </c>
      <c r="J1993" s="7" t="str">
        <f>vlookup(I1993,Cats!$A:$B,2,false)</f>
        <v>B</v>
      </c>
    </row>
    <row r="1994">
      <c r="A1994" s="1">
        <v>139003.0</v>
      </c>
      <c r="B1994" s="1">
        <v>509.0</v>
      </c>
      <c r="C1994" s="1">
        <v>0.0</v>
      </c>
      <c r="D1994" s="1" t="s">
        <v>32</v>
      </c>
      <c r="E1994" s="1">
        <v>20.0</v>
      </c>
      <c r="F1994" s="7" t="str">
        <f>vlookup(E1994,Teams!A:B,2,false)</f>
        <v>Interlake B</v>
      </c>
      <c r="G1994" s="1" t="b">
        <v>1</v>
      </c>
      <c r="H1994" s="1" t="b">
        <v>1</v>
      </c>
      <c r="I1994" s="1">
        <v>12.0</v>
      </c>
      <c r="J1994" s="7" t="str">
        <f>vlookup(I1994,Cats!$A:$B,2,false)</f>
        <v>P</v>
      </c>
    </row>
    <row r="1995">
      <c r="A1995" s="1">
        <v>139004.0</v>
      </c>
      <c r="B1995" s="1">
        <v>509.0</v>
      </c>
      <c r="C1995" s="1">
        <v>14.0</v>
      </c>
      <c r="D1995" s="1" t="s">
        <v>170</v>
      </c>
      <c r="E1995" s="1">
        <v>40.0</v>
      </c>
      <c r="F1995" s="7" t="str">
        <f>vlookup(E1995,Teams!A:B,2,false)</f>
        <v>Seven Lakes</v>
      </c>
      <c r="G1995" s="1" t="b">
        <v>0</v>
      </c>
      <c r="H1995" s="1" t="b">
        <v>0</v>
      </c>
      <c r="I1995" s="1">
        <v>12.0</v>
      </c>
      <c r="J1995" s="7" t="str">
        <f>vlookup(I1995,Cats!$A:$B,2,false)</f>
        <v>P</v>
      </c>
    </row>
    <row r="1996">
      <c r="A1996" s="1">
        <v>139005.0</v>
      </c>
      <c r="B1996" s="1">
        <v>509.0</v>
      </c>
      <c r="C1996" s="1">
        <v>4.0</v>
      </c>
      <c r="D1996" s="1" t="s">
        <v>117</v>
      </c>
      <c r="E1996" s="1">
        <v>20.0</v>
      </c>
      <c r="F1996" s="7" t="str">
        <f>vlookup(E1996,Teams!A:B,2,false)</f>
        <v>Interlake B</v>
      </c>
      <c r="G1996" s="1" t="b">
        <v>1</v>
      </c>
      <c r="H1996" s="1" t="b">
        <v>0</v>
      </c>
      <c r="I1996" s="1">
        <v>13.0</v>
      </c>
      <c r="J1996" s="7" t="str">
        <f>vlookup(I1996,Cats!$A:$B,2,false)</f>
        <v>X</v>
      </c>
    </row>
    <row r="1997">
      <c r="A1997" s="1">
        <v>139006.0</v>
      </c>
      <c r="B1997" s="1">
        <v>509.0</v>
      </c>
      <c r="C1997" s="1">
        <v>0.0</v>
      </c>
      <c r="D1997" s="1" t="s">
        <v>32</v>
      </c>
      <c r="E1997" s="1">
        <v>40.0</v>
      </c>
      <c r="F1997" s="7" t="str">
        <f>vlookup(E1997,Teams!A:B,2,false)</f>
        <v>Seven Lakes</v>
      </c>
      <c r="G1997" s="1" t="b">
        <v>0</v>
      </c>
      <c r="H1997" s="1" t="b">
        <v>1</v>
      </c>
      <c r="I1997" s="1">
        <v>13.0</v>
      </c>
      <c r="J1997" s="7" t="str">
        <f>vlookup(I1997,Cats!$A:$B,2,false)</f>
        <v>X</v>
      </c>
    </row>
    <row r="1998">
      <c r="A1998" s="1">
        <v>139007.0</v>
      </c>
      <c r="B1998" s="1">
        <v>509.0</v>
      </c>
      <c r="C1998" s="1">
        <v>14.0</v>
      </c>
      <c r="D1998" s="1" t="s">
        <v>118</v>
      </c>
      <c r="E1998" s="1">
        <v>20.0</v>
      </c>
      <c r="F1998" s="7" t="str">
        <f>vlookup(E1998,Teams!A:B,2,false)</f>
        <v>Interlake B</v>
      </c>
      <c r="G1998" s="1" t="b">
        <v>1</v>
      </c>
      <c r="H1998" s="1" t="b">
        <v>0</v>
      </c>
      <c r="I1998" s="1">
        <v>14.0</v>
      </c>
      <c r="J1998" s="7" t="str">
        <f>vlookup(I1998,Cats!$A:$B,2,false)</f>
        <v>M</v>
      </c>
    </row>
    <row r="1999">
      <c r="A1999" s="1">
        <v>139008.0</v>
      </c>
      <c r="B1999" s="1">
        <v>509.0</v>
      </c>
      <c r="C1999" s="1">
        <v>0.0</v>
      </c>
      <c r="D1999" s="1" t="s">
        <v>32</v>
      </c>
      <c r="E1999" s="1">
        <v>40.0</v>
      </c>
      <c r="F1999" s="7" t="str">
        <f>vlookup(E1999,Teams!A:B,2,false)</f>
        <v>Seven Lakes</v>
      </c>
      <c r="G1999" s="1" t="b">
        <v>0</v>
      </c>
      <c r="H1999" s="1" t="b">
        <v>1</v>
      </c>
      <c r="I1999" s="1">
        <v>14.0</v>
      </c>
      <c r="J1999" s="7" t="str">
        <f>vlookup(I1999,Cats!$A:$B,2,false)</f>
        <v>M</v>
      </c>
    </row>
    <row r="2000">
      <c r="A2000" s="1">
        <v>139009.0</v>
      </c>
      <c r="B2000" s="1">
        <v>509.0</v>
      </c>
      <c r="C2000" s="1">
        <v>0.0</v>
      </c>
      <c r="D2000" s="1" t="s">
        <v>119</v>
      </c>
      <c r="E2000" s="1">
        <v>20.0</v>
      </c>
      <c r="F2000" s="7" t="str">
        <f>vlookup(E2000,Teams!A:B,2,false)</f>
        <v>Interlake B</v>
      </c>
      <c r="G2000" s="1" t="b">
        <v>1</v>
      </c>
      <c r="H2000" s="1" t="b">
        <v>0</v>
      </c>
      <c r="I2000" s="1">
        <v>15.0</v>
      </c>
      <c r="J2000" s="7" t="str">
        <f>vlookup(I2000,Cats!$A:$B,2,false)</f>
        <v>C</v>
      </c>
    </row>
    <row r="2001">
      <c r="A2001" s="1">
        <v>139010.0</v>
      </c>
      <c r="B2001" s="1">
        <v>509.0</v>
      </c>
      <c r="C2001" s="1">
        <v>0.0</v>
      </c>
      <c r="D2001" s="1" t="s">
        <v>170</v>
      </c>
      <c r="E2001" s="1">
        <v>40.0</v>
      </c>
      <c r="F2001" s="7" t="str">
        <f>vlookup(E2001,Teams!A:B,2,false)</f>
        <v>Seven Lakes</v>
      </c>
      <c r="G2001" s="1" t="b">
        <v>0</v>
      </c>
      <c r="H2001" s="1" t="b">
        <v>0</v>
      </c>
      <c r="I2001" s="1">
        <v>15.0</v>
      </c>
      <c r="J2001" s="7" t="str">
        <f>vlookup(I2001,Cats!$A:$B,2,false)</f>
        <v>C</v>
      </c>
    </row>
    <row r="2002">
      <c r="A2002" s="1">
        <v>139011.0</v>
      </c>
      <c r="B2002" s="1">
        <v>509.0</v>
      </c>
      <c r="C2002" s="1">
        <v>4.0</v>
      </c>
      <c r="D2002" s="1" t="s">
        <v>117</v>
      </c>
      <c r="E2002" s="1">
        <v>20.0</v>
      </c>
      <c r="F2002" s="7" t="str">
        <f>vlookup(E2002,Teams!A:B,2,false)</f>
        <v>Interlake B</v>
      </c>
      <c r="G2002" s="1" t="b">
        <v>1</v>
      </c>
      <c r="H2002" s="1" t="b">
        <v>0</v>
      </c>
      <c r="I2002" s="1">
        <v>16.0</v>
      </c>
      <c r="J2002" s="7" t="str">
        <f>vlookup(I2002,Cats!$A:$B,2,false)</f>
        <v>E</v>
      </c>
    </row>
    <row r="2003">
      <c r="A2003" s="1">
        <v>139012.0</v>
      </c>
      <c r="B2003" s="1">
        <v>509.0</v>
      </c>
      <c r="C2003" s="1">
        <v>0.0</v>
      </c>
      <c r="D2003" s="1" t="s">
        <v>32</v>
      </c>
      <c r="E2003" s="1">
        <v>40.0</v>
      </c>
      <c r="F2003" s="7" t="str">
        <f>vlookup(E2003,Teams!A:B,2,false)</f>
        <v>Seven Lakes</v>
      </c>
      <c r="G2003" s="1" t="b">
        <v>0</v>
      </c>
      <c r="H2003" s="1" t="b">
        <v>1</v>
      </c>
      <c r="I2003" s="1">
        <v>16.0</v>
      </c>
      <c r="J2003" s="7" t="str">
        <f>vlookup(I2003,Cats!$A:$B,2,false)</f>
        <v>E</v>
      </c>
    </row>
    <row r="2004">
      <c r="A2004" s="1">
        <v>139013.0</v>
      </c>
      <c r="B2004" s="1">
        <v>509.0</v>
      </c>
      <c r="C2004" s="1">
        <v>14.0</v>
      </c>
      <c r="D2004" s="1" t="s">
        <v>120</v>
      </c>
      <c r="E2004" s="1">
        <v>20.0</v>
      </c>
      <c r="F2004" s="7" t="str">
        <f>vlookup(E2004,Teams!A:B,2,false)</f>
        <v>Interlake B</v>
      </c>
      <c r="G2004" s="1" t="b">
        <v>1</v>
      </c>
      <c r="H2004" s="1" t="b">
        <v>0</v>
      </c>
      <c r="I2004" s="1">
        <v>17.0</v>
      </c>
      <c r="J2004" s="7" t="str">
        <f>vlookup(I2004,Cats!$A:$B,2,false)</f>
        <v>B</v>
      </c>
    </row>
    <row r="2005">
      <c r="A2005" s="1">
        <v>139014.0</v>
      </c>
      <c r="B2005" s="1">
        <v>509.0</v>
      </c>
      <c r="C2005" s="1">
        <v>0.0</v>
      </c>
      <c r="D2005" s="1" t="s">
        <v>32</v>
      </c>
      <c r="E2005" s="1">
        <v>40.0</v>
      </c>
      <c r="F2005" s="7" t="str">
        <f>vlookup(E2005,Teams!A:B,2,false)</f>
        <v>Seven Lakes</v>
      </c>
      <c r="G2005" s="1" t="b">
        <v>0</v>
      </c>
      <c r="H2005" s="1" t="b">
        <v>1</v>
      </c>
      <c r="I2005" s="1">
        <v>17.0</v>
      </c>
      <c r="J2005" s="7" t="str">
        <f>vlookup(I2005,Cats!$A:$B,2,false)</f>
        <v>B</v>
      </c>
    </row>
    <row r="2006">
      <c r="A2006" s="1">
        <v>139015.0</v>
      </c>
      <c r="B2006" s="1">
        <v>509.0</v>
      </c>
      <c r="C2006" s="1">
        <v>4.0</v>
      </c>
      <c r="D2006" s="1" t="s">
        <v>118</v>
      </c>
      <c r="E2006" s="1">
        <v>20.0</v>
      </c>
      <c r="F2006" s="7" t="str">
        <f>vlookup(E2006,Teams!A:B,2,false)</f>
        <v>Interlake B</v>
      </c>
      <c r="G2006" s="1" t="b">
        <v>1</v>
      </c>
      <c r="H2006" s="1" t="b">
        <v>0</v>
      </c>
      <c r="I2006" s="1">
        <v>18.0</v>
      </c>
      <c r="J2006" s="7" t="str">
        <f>vlookup(I2006,Cats!$A:$B,2,false)</f>
        <v>P</v>
      </c>
    </row>
    <row r="2007">
      <c r="A2007" s="1">
        <v>139016.0</v>
      </c>
      <c r="B2007" s="1">
        <v>509.0</v>
      </c>
      <c r="C2007" s="1">
        <v>0.0</v>
      </c>
      <c r="D2007" s="1" t="s">
        <v>32</v>
      </c>
      <c r="E2007" s="1">
        <v>40.0</v>
      </c>
      <c r="F2007" s="7" t="str">
        <f>vlookup(E2007,Teams!A:B,2,false)</f>
        <v>Seven Lakes</v>
      </c>
      <c r="G2007" s="1" t="b">
        <v>0</v>
      </c>
      <c r="H2007" s="1" t="b">
        <v>1</v>
      </c>
      <c r="I2007" s="1">
        <v>18.0</v>
      </c>
      <c r="J2007" s="7" t="str">
        <f>vlookup(I2007,Cats!$A:$B,2,false)</f>
        <v>P</v>
      </c>
    </row>
    <row r="2008">
      <c r="A2008" s="1">
        <v>139017.0</v>
      </c>
      <c r="B2008" s="1">
        <v>509.0</v>
      </c>
      <c r="C2008" s="1">
        <v>0.0</v>
      </c>
      <c r="D2008" s="1" t="s">
        <v>32</v>
      </c>
      <c r="E2008" s="1">
        <v>20.0</v>
      </c>
      <c r="F2008" s="7" t="str">
        <f>vlookup(E2008,Teams!A:B,2,false)</f>
        <v>Interlake B</v>
      </c>
      <c r="G2008" s="1" t="b">
        <v>1</v>
      </c>
      <c r="H2008" s="1" t="b">
        <v>1</v>
      </c>
      <c r="I2008" s="1">
        <v>19.0</v>
      </c>
      <c r="J2008" s="7" t="str">
        <f>vlookup(I2008,Cats!$A:$B,2,false)</f>
        <v>X</v>
      </c>
    </row>
    <row r="2009">
      <c r="A2009" s="1">
        <v>139018.0</v>
      </c>
      <c r="B2009" s="1">
        <v>509.0</v>
      </c>
      <c r="C2009" s="1">
        <v>14.0</v>
      </c>
      <c r="D2009" s="1" t="s">
        <v>172</v>
      </c>
      <c r="E2009" s="1">
        <v>40.0</v>
      </c>
      <c r="F2009" s="7" t="str">
        <f>vlookup(E2009,Teams!A:B,2,false)</f>
        <v>Seven Lakes</v>
      </c>
      <c r="G2009" s="1" t="b">
        <v>0</v>
      </c>
      <c r="H2009" s="1" t="b">
        <v>0</v>
      </c>
      <c r="I2009" s="1">
        <v>19.0</v>
      </c>
      <c r="J2009" s="7" t="str">
        <f>vlookup(I2009,Cats!$A:$B,2,false)</f>
        <v>X</v>
      </c>
    </row>
    <row r="2010">
      <c r="A2010" s="1">
        <v>139019.0</v>
      </c>
      <c r="B2010" s="1">
        <v>509.0</v>
      </c>
      <c r="C2010" s="1">
        <v>-4.0</v>
      </c>
      <c r="D2010" s="1" t="s">
        <v>117</v>
      </c>
      <c r="E2010" s="1">
        <v>20.0</v>
      </c>
      <c r="F2010" s="7" t="str">
        <f>vlookup(E2010,Teams!A:B,2,false)</f>
        <v>Interlake B</v>
      </c>
      <c r="G2010" s="1" t="b">
        <v>1</v>
      </c>
      <c r="H2010" s="1" t="b">
        <v>0</v>
      </c>
      <c r="I2010" s="1">
        <v>20.0</v>
      </c>
      <c r="J2010" s="7" t="str">
        <f>vlookup(I2010,Cats!$A:$B,2,false)</f>
        <v>M</v>
      </c>
    </row>
    <row r="2011">
      <c r="A2011" s="1">
        <v>139020.0</v>
      </c>
      <c r="B2011" s="1">
        <v>509.0</v>
      </c>
      <c r="C2011" s="1">
        <v>14.0</v>
      </c>
      <c r="D2011" s="1" t="s">
        <v>168</v>
      </c>
      <c r="E2011" s="1">
        <v>40.0</v>
      </c>
      <c r="F2011" s="7" t="str">
        <f>vlookup(E2011,Teams!A:B,2,false)</f>
        <v>Seven Lakes</v>
      </c>
      <c r="G2011" s="1" t="b">
        <v>0</v>
      </c>
      <c r="H2011" s="1" t="b">
        <v>0</v>
      </c>
      <c r="I2011" s="1">
        <v>20.0</v>
      </c>
      <c r="J2011" s="7" t="str">
        <f>vlookup(I2011,Cats!$A:$B,2,false)</f>
        <v>M</v>
      </c>
    </row>
    <row r="2012">
      <c r="A2012" s="1">
        <v>139021.0</v>
      </c>
      <c r="B2012" s="1">
        <v>509.0</v>
      </c>
      <c r="C2012" s="1">
        <v>14.0</v>
      </c>
      <c r="D2012" s="1" t="s">
        <v>119</v>
      </c>
      <c r="E2012" s="1">
        <v>20.0</v>
      </c>
      <c r="F2012" s="7" t="str">
        <f>vlookup(E2012,Teams!A:B,2,false)</f>
        <v>Interlake B</v>
      </c>
      <c r="G2012" s="1" t="b">
        <v>1</v>
      </c>
      <c r="H2012" s="1" t="b">
        <v>0</v>
      </c>
      <c r="I2012" s="1">
        <v>21.0</v>
      </c>
      <c r="J2012" s="7" t="str">
        <f>vlookup(I2012,Cats!$A:$B,2,false)</f>
        <v>C</v>
      </c>
    </row>
    <row r="2013">
      <c r="A2013" s="1">
        <v>139022.0</v>
      </c>
      <c r="B2013" s="1">
        <v>509.0</v>
      </c>
      <c r="C2013" s="1">
        <v>0.0</v>
      </c>
      <c r="D2013" s="1" t="s">
        <v>172</v>
      </c>
      <c r="E2013" s="1">
        <v>40.0</v>
      </c>
      <c r="F2013" s="7" t="str">
        <f>vlookup(E2013,Teams!A:B,2,false)</f>
        <v>Seven Lakes</v>
      </c>
      <c r="G2013" s="1" t="b">
        <v>0</v>
      </c>
      <c r="H2013" s="1" t="b">
        <v>0</v>
      </c>
      <c r="I2013" s="1">
        <v>21.0</v>
      </c>
      <c r="J2013" s="7" t="str">
        <f>vlookup(I2013,Cats!$A:$B,2,false)</f>
        <v>C</v>
      </c>
    </row>
    <row r="2014">
      <c r="A2014" s="1">
        <v>139023.0</v>
      </c>
      <c r="B2014" s="1">
        <v>509.0</v>
      </c>
      <c r="C2014" s="1">
        <v>0.0</v>
      </c>
      <c r="D2014" s="1" t="s">
        <v>117</v>
      </c>
      <c r="E2014" s="1">
        <v>20.0</v>
      </c>
      <c r="F2014" s="7" t="str">
        <f>vlookup(E2014,Teams!A:B,2,false)</f>
        <v>Interlake B</v>
      </c>
      <c r="G2014" s="1" t="b">
        <v>1</v>
      </c>
      <c r="H2014" s="1" t="b">
        <v>0</v>
      </c>
      <c r="I2014" s="1">
        <v>22.0</v>
      </c>
      <c r="J2014" s="7" t="str">
        <f>vlookup(I2014,Cats!$A:$B,2,false)</f>
        <v>E</v>
      </c>
    </row>
    <row r="2015">
      <c r="A2015" s="1">
        <v>139024.0</v>
      </c>
      <c r="B2015" s="1">
        <v>509.0</v>
      </c>
      <c r="C2015" s="1">
        <v>0.0</v>
      </c>
      <c r="D2015" s="1" t="s">
        <v>173</v>
      </c>
      <c r="E2015" s="1">
        <v>40.0</v>
      </c>
      <c r="F2015" s="7" t="str">
        <f>vlookup(E2015,Teams!A:B,2,false)</f>
        <v>Seven Lakes</v>
      </c>
      <c r="G2015" s="1" t="b">
        <v>0</v>
      </c>
      <c r="H2015" s="1" t="b">
        <v>0</v>
      </c>
      <c r="I2015" s="1">
        <v>22.0</v>
      </c>
      <c r="J2015" s="7" t="str">
        <f>vlookup(I2015,Cats!$A:$B,2,false)</f>
        <v>E</v>
      </c>
    </row>
    <row r="2016">
      <c r="A2016" s="1">
        <v>139025.0</v>
      </c>
      <c r="B2016" s="1">
        <v>509.0</v>
      </c>
      <c r="C2016" s="1">
        <v>4.0</v>
      </c>
      <c r="D2016" s="1" t="s">
        <v>120</v>
      </c>
      <c r="E2016" s="1">
        <v>20.0</v>
      </c>
      <c r="F2016" s="7" t="str">
        <f>vlookup(E2016,Teams!A:B,2,false)</f>
        <v>Interlake B</v>
      </c>
      <c r="G2016" s="1" t="b">
        <v>1</v>
      </c>
      <c r="H2016" s="1" t="b">
        <v>0</v>
      </c>
      <c r="I2016" s="1">
        <v>23.0</v>
      </c>
      <c r="J2016" s="7" t="str">
        <f>vlookup(I2016,Cats!$A:$B,2,false)</f>
        <v>B</v>
      </c>
    </row>
    <row r="2017">
      <c r="A2017" s="1">
        <v>139026.0</v>
      </c>
      <c r="B2017" s="1">
        <v>509.0</v>
      </c>
      <c r="C2017" s="1">
        <v>0.0</v>
      </c>
      <c r="D2017" s="1" t="s">
        <v>32</v>
      </c>
      <c r="E2017" s="1">
        <v>40.0</v>
      </c>
      <c r="F2017" s="7" t="str">
        <f>vlookup(E2017,Teams!A:B,2,false)</f>
        <v>Seven Lakes</v>
      </c>
      <c r="G2017" s="1" t="b">
        <v>0</v>
      </c>
      <c r="H2017" s="1" t="b">
        <v>1</v>
      </c>
      <c r="I2017" s="1">
        <v>23.0</v>
      </c>
      <c r="J2017" s="7" t="str">
        <f>vlookup(I2017,Cats!$A:$B,2,false)</f>
        <v>B</v>
      </c>
    </row>
    <row r="2018">
      <c r="A2018" s="1">
        <v>139027.0</v>
      </c>
      <c r="B2018" s="1">
        <v>509.0</v>
      </c>
      <c r="C2018" s="1">
        <v>-4.0</v>
      </c>
      <c r="D2018" s="1" t="s">
        <v>119</v>
      </c>
      <c r="E2018" s="1">
        <v>20.0</v>
      </c>
      <c r="F2018" s="7" t="str">
        <f>vlookup(E2018,Teams!A:B,2,false)</f>
        <v>Interlake B</v>
      </c>
      <c r="G2018" s="1" t="b">
        <v>1</v>
      </c>
      <c r="H2018" s="1" t="b">
        <v>0</v>
      </c>
      <c r="I2018" s="1">
        <v>24.0</v>
      </c>
      <c r="J2018" s="7" t="str">
        <f>vlookup(I2018,Cats!$A:$B,2,false)</f>
        <v>P</v>
      </c>
    </row>
    <row r="2019">
      <c r="A2019" s="1">
        <v>139028.0</v>
      </c>
      <c r="B2019" s="1">
        <v>509.0</v>
      </c>
      <c r="C2019" s="1">
        <v>-4.0</v>
      </c>
      <c r="D2019" s="1" t="s">
        <v>170</v>
      </c>
      <c r="E2019" s="1">
        <v>40.0</v>
      </c>
      <c r="F2019" s="7" t="str">
        <f>vlookup(E2019,Teams!A:B,2,false)</f>
        <v>Seven Lakes</v>
      </c>
      <c r="G2019" s="1" t="b">
        <v>0</v>
      </c>
      <c r="H2019" s="1" t="b">
        <v>0</v>
      </c>
      <c r="I2019" s="1">
        <v>24.0</v>
      </c>
      <c r="J2019" s="7" t="str">
        <f>vlookup(I2019,Cats!$A:$B,2,false)</f>
        <v>P</v>
      </c>
    </row>
    <row r="2020">
      <c r="A2020" s="1">
        <v>139029.0</v>
      </c>
      <c r="B2020" s="1">
        <v>510.0</v>
      </c>
      <c r="C2020" s="1">
        <v>0.0</v>
      </c>
      <c r="D2020" s="1" t="s">
        <v>32</v>
      </c>
      <c r="E2020" s="1">
        <v>3.0</v>
      </c>
      <c r="F2020" s="7" t="str">
        <f>vlookup(E2020,Teams!A:B,2,false)</f>
        <v>Blair B</v>
      </c>
      <c r="G2020" s="1" t="b">
        <v>1</v>
      </c>
      <c r="H2020" s="1" t="b">
        <v>1</v>
      </c>
      <c r="I2020" s="1">
        <v>1.0</v>
      </c>
      <c r="J2020" s="7" t="str">
        <f>vlookup(I2020,Cats!$A:$B,2,false)</f>
        <v>X</v>
      </c>
    </row>
    <row r="2021">
      <c r="A2021" s="1">
        <v>139030.0</v>
      </c>
      <c r="B2021" s="1">
        <v>510.0</v>
      </c>
      <c r="C2021" s="1">
        <v>4.0</v>
      </c>
      <c r="D2021" s="1" t="s">
        <v>106</v>
      </c>
      <c r="E2021" s="1">
        <v>28.0</v>
      </c>
      <c r="F2021" s="7" t="str">
        <f>vlookup(E2021,Teams!A:B,2,false)</f>
        <v>Mira Loma</v>
      </c>
      <c r="G2021" s="1" t="b">
        <v>0</v>
      </c>
      <c r="H2021" s="1" t="b">
        <v>0</v>
      </c>
      <c r="I2021" s="1">
        <v>1.0</v>
      </c>
      <c r="J2021" s="7" t="str">
        <f>vlookup(I2021,Cats!$A:$B,2,false)</f>
        <v>X</v>
      </c>
    </row>
    <row r="2022">
      <c r="A2022" s="1">
        <v>139031.0</v>
      </c>
      <c r="B2022" s="1">
        <v>510.0</v>
      </c>
      <c r="C2022" s="1">
        <v>0.0</v>
      </c>
      <c r="D2022" s="1" t="s">
        <v>32</v>
      </c>
      <c r="E2022" s="1">
        <v>3.0</v>
      </c>
      <c r="F2022" s="7" t="str">
        <f>vlookup(E2022,Teams!A:B,2,false)</f>
        <v>Blair B</v>
      </c>
      <c r="G2022" s="1" t="b">
        <v>1</v>
      </c>
      <c r="H2022" s="1" t="b">
        <v>1</v>
      </c>
      <c r="I2022" s="1">
        <v>2.0</v>
      </c>
      <c r="J2022" s="7" t="str">
        <f>vlookup(I2022,Cats!$A:$B,2,false)</f>
        <v>M</v>
      </c>
    </row>
    <row r="2023">
      <c r="A2023" s="1">
        <v>139032.0</v>
      </c>
      <c r="B2023" s="1">
        <v>510.0</v>
      </c>
      <c r="C2023" s="1">
        <v>14.0</v>
      </c>
      <c r="D2023" s="1" t="s">
        <v>107</v>
      </c>
      <c r="E2023" s="1">
        <v>28.0</v>
      </c>
      <c r="F2023" s="7" t="str">
        <f>vlookup(E2023,Teams!A:B,2,false)</f>
        <v>Mira Loma</v>
      </c>
      <c r="G2023" s="1" t="b">
        <v>0</v>
      </c>
      <c r="H2023" s="1" t="b">
        <v>0</v>
      </c>
      <c r="I2023" s="1">
        <v>2.0</v>
      </c>
      <c r="J2023" s="7" t="str">
        <f>vlookup(I2023,Cats!$A:$B,2,false)</f>
        <v>M</v>
      </c>
    </row>
    <row r="2024">
      <c r="A2024" s="1">
        <v>139033.0</v>
      </c>
      <c r="B2024" s="1">
        <v>510.0</v>
      </c>
      <c r="C2024" s="1">
        <v>0.0</v>
      </c>
      <c r="D2024" s="1" t="s">
        <v>32</v>
      </c>
      <c r="E2024" s="1">
        <v>3.0</v>
      </c>
      <c r="F2024" s="7" t="str">
        <f>vlookup(E2024,Teams!A:B,2,false)</f>
        <v>Blair B</v>
      </c>
      <c r="G2024" s="1" t="b">
        <v>1</v>
      </c>
      <c r="H2024" s="1" t="b">
        <v>1</v>
      </c>
      <c r="I2024" s="1">
        <v>3.0</v>
      </c>
      <c r="J2024" s="7" t="str">
        <f>vlookup(I2024,Cats!$A:$B,2,false)</f>
        <v>C</v>
      </c>
    </row>
    <row r="2025">
      <c r="A2025" s="1">
        <v>139034.0</v>
      </c>
      <c r="B2025" s="1">
        <v>510.0</v>
      </c>
      <c r="C2025" s="1">
        <v>4.0</v>
      </c>
      <c r="D2025" s="1" t="s">
        <v>106</v>
      </c>
      <c r="E2025" s="1">
        <v>28.0</v>
      </c>
      <c r="F2025" s="7" t="str">
        <f>vlookup(E2025,Teams!A:B,2,false)</f>
        <v>Mira Loma</v>
      </c>
      <c r="G2025" s="1" t="b">
        <v>0</v>
      </c>
      <c r="H2025" s="1" t="b">
        <v>0</v>
      </c>
      <c r="I2025" s="1">
        <v>3.0</v>
      </c>
      <c r="J2025" s="7" t="str">
        <f>vlookup(I2025,Cats!$A:$B,2,false)</f>
        <v>C</v>
      </c>
    </row>
    <row r="2026">
      <c r="A2026" s="1">
        <v>139035.0</v>
      </c>
      <c r="B2026" s="1">
        <v>510.0</v>
      </c>
      <c r="C2026" s="1">
        <v>0.0</v>
      </c>
      <c r="D2026" s="1" t="s">
        <v>32</v>
      </c>
      <c r="E2026" s="1">
        <v>3.0</v>
      </c>
      <c r="F2026" s="7" t="str">
        <f>vlookup(E2026,Teams!A:B,2,false)</f>
        <v>Blair B</v>
      </c>
      <c r="G2026" s="1" t="b">
        <v>1</v>
      </c>
      <c r="H2026" s="1" t="b">
        <v>1</v>
      </c>
      <c r="I2026" s="1">
        <v>4.0</v>
      </c>
      <c r="J2026" s="7" t="str">
        <f>vlookup(I2026,Cats!$A:$B,2,false)</f>
        <v>E</v>
      </c>
    </row>
    <row r="2027">
      <c r="A2027" s="1">
        <v>139036.0</v>
      </c>
      <c r="B2027" s="1">
        <v>510.0</v>
      </c>
      <c r="C2027" s="1">
        <v>0.0</v>
      </c>
      <c r="D2027" s="1" t="s">
        <v>106</v>
      </c>
      <c r="E2027" s="1">
        <v>28.0</v>
      </c>
      <c r="F2027" s="7" t="str">
        <f>vlookup(E2027,Teams!A:B,2,false)</f>
        <v>Mira Loma</v>
      </c>
      <c r="G2027" s="1" t="b">
        <v>0</v>
      </c>
      <c r="H2027" s="1" t="b">
        <v>1</v>
      </c>
      <c r="I2027" s="1">
        <v>4.0</v>
      </c>
      <c r="J2027" s="7" t="str">
        <f>vlookup(I2027,Cats!$A:$B,2,false)</f>
        <v>E</v>
      </c>
    </row>
    <row r="2028">
      <c r="A2028" s="1">
        <v>139037.0</v>
      </c>
      <c r="B2028" s="1">
        <v>510.0</v>
      </c>
      <c r="C2028" s="1">
        <v>0.0</v>
      </c>
      <c r="D2028" s="1" t="s">
        <v>32</v>
      </c>
      <c r="E2028" s="1">
        <v>3.0</v>
      </c>
      <c r="F2028" s="7" t="str">
        <f>vlookup(E2028,Teams!A:B,2,false)</f>
        <v>Blair B</v>
      </c>
      <c r="G2028" s="1" t="b">
        <v>1</v>
      </c>
      <c r="H2028" s="1" t="b">
        <v>1</v>
      </c>
      <c r="I2028" s="1">
        <v>5.0</v>
      </c>
      <c r="J2028" s="7" t="str">
        <f>vlookup(I2028,Cats!$A:$B,2,false)</f>
        <v>B</v>
      </c>
    </row>
    <row r="2029">
      <c r="A2029" s="1">
        <v>139038.0</v>
      </c>
      <c r="B2029" s="1">
        <v>510.0</v>
      </c>
      <c r="C2029" s="1">
        <v>14.0</v>
      </c>
      <c r="D2029" s="1" t="s">
        <v>106</v>
      </c>
      <c r="E2029" s="1">
        <v>28.0</v>
      </c>
      <c r="F2029" s="7" t="str">
        <f>vlookup(E2029,Teams!A:B,2,false)</f>
        <v>Mira Loma</v>
      </c>
      <c r="G2029" s="1" t="b">
        <v>0</v>
      </c>
      <c r="H2029" s="1" t="b">
        <v>0</v>
      </c>
      <c r="I2029" s="1">
        <v>5.0</v>
      </c>
      <c r="J2029" s="7" t="str">
        <f>vlookup(I2029,Cats!$A:$B,2,false)</f>
        <v>B</v>
      </c>
    </row>
    <row r="2030">
      <c r="A2030" s="1">
        <v>139039.0</v>
      </c>
      <c r="B2030" s="1">
        <v>510.0</v>
      </c>
      <c r="C2030" s="1">
        <v>0.0</v>
      </c>
      <c r="D2030" s="1" t="s">
        <v>32</v>
      </c>
      <c r="E2030" s="1">
        <v>3.0</v>
      </c>
      <c r="F2030" s="7" t="str">
        <f>vlookup(E2030,Teams!A:B,2,false)</f>
        <v>Blair B</v>
      </c>
      <c r="G2030" s="1" t="b">
        <v>1</v>
      </c>
      <c r="H2030" s="1" t="b">
        <v>1</v>
      </c>
      <c r="I2030" s="1">
        <v>6.0</v>
      </c>
      <c r="J2030" s="7" t="str">
        <f>vlookup(I2030,Cats!$A:$B,2,false)</f>
        <v>P</v>
      </c>
    </row>
    <row r="2031">
      <c r="A2031" s="1">
        <v>139040.0</v>
      </c>
      <c r="B2031" s="1">
        <v>510.0</v>
      </c>
      <c r="C2031" s="1">
        <v>4.0</v>
      </c>
      <c r="D2031" s="1" t="s">
        <v>108</v>
      </c>
      <c r="E2031" s="1">
        <v>28.0</v>
      </c>
      <c r="F2031" s="7" t="str">
        <f>vlookup(E2031,Teams!A:B,2,false)</f>
        <v>Mira Loma</v>
      </c>
      <c r="G2031" s="1" t="b">
        <v>0</v>
      </c>
      <c r="H2031" s="1" t="b">
        <v>0</v>
      </c>
      <c r="I2031" s="1">
        <v>6.0</v>
      </c>
      <c r="J2031" s="7" t="str">
        <f>vlookup(I2031,Cats!$A:$B,2,false)</f>
        <v>P</v>
      </c>
    </row>
    <row r="2032">
      <c r="A2032" s="1">
        <v>139041.0</v>
      </c>
      <c r="B2032" s="1">
        <v>510.0</v>
      </c>
      <c r="C2032" s="1">
        <v>0.0</v>
      </c>
      <c r="D2032" s="1" t="s">
        <v>32</v>
      </c>
      <c r="E2032" s="1">
        <v>3.0</v>
      </c>
      <c r="F2032" s="7" t="str">
        <f>vlookup(E2032,Teams!A:B,2,false)</f>
        <v>Blair B</v>
      </c>
      <c r="G2032" s="1" t="b">
        <v>1</v>
      </c>
      <c r="H2032" s="1" t="b">
        <v>1</v>
      </c>
      <c r="I2032" s="1">
        <v>7.0</v>
      </c>
      <c r="J2032" s="7" t="str">
        <f>vlookup(I2032,Cats!$A:$B,2,false)</f>
        <v>X</v>
      </c>
    </row>
    <row r="2033">
      <c r="A2033" s="1">
        <v>139042.0</v>
      </c>
      <c r="B2033" s="1">
        <v>510.0</v>
      </c>
      <c r="C2033" s="1">
        <v>14.0</v>
      </c>
      <c r="D2033" s="1" t="s">
        <v>106</v>
      </c>
      <c r="E2033" s="1">
        <v>28.0</v>
      </c>
      <c r="F2033" s="7" t="str">
        <f>vlookup(E2033,Teams!A:B,2,false)</f>
        <v>Mira Loma</v>
      </c>
      <c r="G2033" s="1" t="b">
        <v>0</v>
      </c>
      <c r="H2033" s="1" t="b">
        <v>0</v>
      </c>
      <c r="I2033" s="1">
        <v>7.0</v>
      </c>
      <c r="J2033" s="7" t="str">
        <f>vlookup(I2033,Cats!$A:$B,2,false)</f>
        <v>X</v>
      </c>
    </row>
    <row r="2034">
      <c r="A2034" s="1">
        <v>139043.0</v>
      </c>
      <c r="B2034" s="1">
        <v>510.0</v>
      </c>
      <c r="C2034" s="1">
        <v>0.0</v>
      </c>
      <c r="D2034" s="1" t="s">
        <v>32</v>
      </c>
      <c r="E2034" s="1">
        <v>3.0</v>
      </c>
      <c r="F2034" s="7" t="str">
        <f>vlookup(E2034,Teams!A:B,2,false)</f>
        <v>Blair B</v>
      </c>
      <c r="G2034" s="1" t="b">
        <v>1</v>
      </c>
      <c r="H2034" s="1" t="b">
        <v>1</v>
      </c>
      <c r="I2034" s="1">
        <v>8.0</v>
      </c>
      <c r="J2034" s="7" t="str">
        <f>vlookup(I2034,Cats!$A:$B,2,false)</f>
        <v>M</v>
      </c>
    </row>
    <row r="2035">
      <c r="A2035" s="1">
        <v>139044.0</v>
      </c>
      <c r="B2035" s="1">
        <v>510.0</v>
      </c>
      <c r="C2035" s="1">
        <v>14.0</v>
      </c>
      <c r="D2035" s="1" t="s">
        <v>107</v>
      </c>
      <c r="E2035" s="1">
        <v>28.0</v>
      </c>
      <c r="F2035" s="7" t="str">
        <f>vlookup(E2035,Teams!A:B,2,false)</f>
        <v>Mira Loma</v>
      </c>
      <c r="G2035" s="1" t="b">
        <v>0</v>
      </c>
      <c r="H2035" s="1" t="b">
        <v>0</v>
      </c>
      <c r="I2035" s="1">
        <v>8.0</v>
      </c>
      <c r="J2035" s="7" t="str">
        <f>vlookup(I2035,Cats!$A:$B,2,false)</f>
        <v>M</v>
      </c>
    </row>
    <row r="2036">
      <c r="A2036" s="1">
        <v>139045.0</v>
      </c>
      <c r="B2036" s="1">
        <v>510.0</v>
      </c>
      <c r="C2036" s="1">
        <v>0.0</v>
      </c>
      <c r="D2036" s="1" t="s">
        <v>32</v>
      </c>
      <c r="E2036" s="1">
        <v>3.0</v>
      </c>
      <c r="F2036" s="7" t="str">
        <f>vlookup(E2036,Teams!A:B,2,false)</f>
        <v>Blair B</v>
      </c>
      <c r="G2036" s="1" t="b">
        <v>1</v>
      </c>
      <c r="H2036" s="1" t="b">
        <v>1</v>
      </c>
      <c r="I2036" s="1">
        <v>9.0</v>
      </c>
      <c r="J2036" s="7" t="str">
        <f>vlookup(I2036,Cats!$A:$B,2,false)</f>
        <v>C</v>
      </c>
    </row>
    <row r="2037">
      <c r="A2037" s="1">
        <v>139046.0</v>
      </c>
      <c r="B2037" s="1">
        <v>510.0</v>
      </c>
      <c r="C2037" s="1">
        <v>14.0</v>
      </c>
      <c r="D2037" s="1" t="s">
        <v>107</v>
      </c>
      <c r="E2037" s="1">
        <v>28.0</v>
      </c>
      <c r="F2037" s="7" t="str">
        <f>vlookup(E2037,Teams!A:B,2,false)</f>
        <v>Mira Loma</v>
      </c>
      <c r="G2037" s="1" t="b">
        <v>0</v>
      </c>
      <c r="H2037" s="1" t="b">
        <v>0</v>
      </c>
      <c r="I2037" s="1">
        <v>9.0</v>
      </c>
      <c r="J2037" s="7" t="str">
        <f>vlookup(I2037,Cats!$A:$B,2,false)</f>
        <v>C</v>
      </c>
    </row>
    <row r="2038">
      <c r="A2038" s="1">
        <v>139047.0</v>
      </c>
      <c r="B2038" s="1">
        <v>510.0</v>
      </c>
      <c r="C2038" s="1">
        <v>0.0</v>
      </c>
      <c r="D2038" s="1" t="s">
        <v>32</v>
      </c>
      <c r="E2038" s="1">
        <v>3.0</v>
      </c>
      <c r="F2038" s="7" t="str">
        <f>vlookup(E2038,Teams!A:B,2,false)</f>
        <v>Blair B</v>
      </c>
      <c r="G2038" s="1" t="b">
        <v>1</v>
      </c>
      <c r="H2038" s="1" t="b">
        <v>1</v>
      </c>
      <c r="I2038" s="1">
        <v>10.0</v>
      </c>
      <c r="J2038" s="7" t="str">
        <f>vlookup(I2038,Cats!$A:$B,2,false)</f>
        <v>E</v>
      </c>
    </row>
    <row r="2039">
      <c r="A2039" s="1">
        <v>139048.0</v>
      </c>
      <c r="B2039" s="1">
        <v>510.0</v>
      </c>
      <c r="C2039" s="1">
        <v>0.0</v>
      </c>
      <c r="D2039" s="1" t="s">
        <v>108</v>
      </c>
      <c r="E2039" s="1">
        <v>28.0</v>
      </c>
      <c r="F2039" s="7" t="str">
        <f>vlookup(E2039,Teams!A:B,2,false)</f>
        <v>Mira Loma</v>
      </c>
      <c r="G2039" s="1" t="b">
        <v>0</v>
      </c>
      <c r="H2039" s="1" t="b">
        <v>0</v>
      </c>
      <c r="I2039" s="1">
        <v>10.0</v>
      </c>
      <c r="J2039" s="7" t="str">
        <f>vlookup(I2039,Cats!$A:$B,2,false)</f>
        <v>E</v>
      </c>
    </row>
    <row r="2040">
      <c r="A2040" s="1">
        <v>139049.0</v>
      </c>
      <c r="B2040" s="1">
        <v>510.0</v>
      </c>
      <c r="C2040" s="1">
        <v>0.0</v>
      </c>
      <c r="D2040" s="1" t="s">
        <v>32</v>
      </c>
      <c r="E2040" s="1">
        <v>3.0</v>
      </c>
      <c r="F2040" s="7" t="str">
        <f>vlookup(E2040,Teams!A:B,2,false)</f>
        <v>Blair B</v>
      </c>
      <c r="G2040" s="1" t="b">
        <v>1</v>
      </c>
      <c r="H2040" s="1" t="b">
        <v>1</v>
      </c>
      <c r="I2040" s="1">
        <v>11.0</v>
      </c>
      <c r="J2040" s="7" t="str">
        <f>vlookup(I2040,Cats!$A:$B,2,false)</f>
        <v>B</v>
      </c>
    </row>
    <row r="2041">
      <c r="A2041" s="1">
        <v>139050.0</v>
      </c>
      <c r="B2041" s="1">
        <v>510.0</v>
      </c>
      <c r="C2041" s="1">
        <v>14.0</v>
      </c>
      <c r="D2041" s="1" t="s">
        <v>106</v>
      </c>
      <c r="E2041" s="1">
        <v>28.0</v>
      </c>
      <c r="F2041" s="7" t="str">
        <f>vlookup(E2041,Teams!A:B,2,false)</f>
        <v>Mira Loma</v>
      </c>
      <c r="G2041" s="1" t="b">
        <v>0</v>
      </c>
      <c r="H2041" s="1" t="b">
        <v>0</v>
      </c>
      <c r="I2041" s="1">
        <v>11.0</v>
      </c>
      <c r="J2041" s="7" t="str">
        <f>vlookup(I2041,Cats!$A:$B,2,false)</f>
        <v>B</v>
      </c>
    </row>
    <row r="2042">
      <c r="A2042" s="1">
        <v>139051.0</v>
      </c>
      <c r="B2042" s="1">
        <v>510.0</v>
      </c>
      <c r="C2042" s="1">
        <v>0.0</v>
      </c>
      <c r="D2042" s="1" t="s">
        <v>32</v>
      </c>
      <c r="E2042" s="1">
        <v>3.0</v>
      </c>
      <c r="F2042" s="7" t="str">
        <f>vlookup(E2042,Teams!A:B,2,false)</f>
        <v>Blair B</v>
      </c>
      <c r="G2042" s="1" t="b">
        <v>1</v>
      </c>
      <c r="H2042" s="1" t="b">
        <v>1</v>
      </c>
      <c r="I2042" s="1">
        <v>12.0</v>
      </c>
      <c r="J2042" s="7" t="str">
        <f>vlookup(I2042,Cats!$A:$B,2,false)</f>
        <v>P</v>
      </c>
    </row>
    <row r="2043">
      <c r="A2043" s="1">
        <v>139052.0</v>
      </c>
      <c r="B2043" s="1">
        <v>510.0</v>
      </c>
      <c r="C2043" s="1">
        <v>14.0</v>
      </c>
      <c r="D2043" s="1" t="s">
        <v>108</v>
      </c>
      <c r="E2043" s="1">
        <v>28.0</v>
      </c>
      <c r="F2043" s="7" t="str">
        <f>vlookup(E2043,Teams!A:B,2,false)</f>
        <v>Mira Loma</v>
      </c>
      <c r="G2043" s="1" t="b">
        <v>0</v>
      </c>
      <c r="H2043" s="1" t="b">
        <v>0</v>
      </c>
      <c r="I2043" s="1">
        <v>12.0</v>
      </c>
      <c r="J2043" s="7" t="str">
        <f>vlookup(I2043,Cats!$A:$B,2,false)</f>
        <v>P</v>
      </c>
    </row>
    <row r="2044">
      <c r="A2044" s="1">
        <v>139053.0</v>
      </c>
      <c r="B2044" s="1">
        <v>510.0</v>
      </c>
      <c r="C2044" s="1">
        <v>0.0</v>
      </c>
      <c r="D2044" s="1" t="s">
        <v>32</v>
      </c>
      <c r="E2044" s="1">
        <v>3.0</v>
      </c>
      <c r="F2044" s="7" t="str">
        <f>vlookup(E2044,Teams!A:B,2,false)</f>
        <v>Blair B</v>
      </c>
      <c r="G2044" s="1" t="b">
        <v>1</v>
      </c>
      <c r="H2044" s="1" t="b">
        <v>1</v>
      </c>
      <c r="I2044" s="1">
        <v>13.0</v>
      </c>
      <c r="J2044" s="7" t="str">
        <f>vlookup(I2044,Cats!$A:$B,2,false)</f>
        <v>X</v>
      </c>
    </row>
    <row r="2045">
      <c r="A2045" s="1">
        <v>139054.0</v>
      </c>
      <c r="B2045" s="1">
        <v>510.0</v>
      </c>
      <c r="C2045" s="1">
        <v>4.0</v>
      </c>
      <c r="D2045" s="1" t="s">
        <v>106</v>
      </c>
      <c r="E2045" s="1">
        <v>28.0</v>
      </c>
      <c r="F2045" s="7" t="str">
        <f>vlookup(E2045,Teams!A:B,2,false)</f>
        <v>Mira Loma</v>
      </c>
      <c r="G2045" s="1" t="b">
        <v>0</v>
      </c>
      <c r="H2045" s="1" t="b">
        <v>0</v>
      </c>
      <c r="I2045" s="1">
        <v>13.0</v>
      </c>
      <c r="J2045" s="7" t="str">
        <f>vlookup(I2045,Cats!$A:$B,2,false)</f>
        <v>X</v>
      </c>
    </row>
    <row r="2046">
      <c r="A2046" s="1">
        <v>139055.0</v>
      </c>
      <c r="B2046" s="1">
        <v>510.0</v>
      </c>
      <c r="C2046" s="1">
        <v>0.0</v>
      </c>
      <c r="D2046" s="1" t="s">
        <v>32</v>
      </c>
      <c r="E2046" s="1">
        <v>3.0</v>
      </c>
      <c r="F2046" s="7" t="str">
        <f>vlookup(E2046,Teams!A:B,2,false)</f>
        <v>Blair B</v>
      </c>
      <c r="G2046" s="1" t="b">
        <v>1</v>
      </c>
      <c r="H2046" s="1" t="b">
        <v>1</v>
      </c>
      <c r="I2046" s="1">
        <v>14.0</v>
      </c>
      <c r="J2046" s="7" t="str">
        <f>vlookup(I2046,Cats!$A:$B,2,false)</f>
        <v>M</v>
      </c>
    </row>
    <row r="2047">
      <c r="A2047" s="1">
        <v>139056.0</v>
      </c>
      <c r="B2047" s="1">
        <v>510.0</v>
      </c>
      <c r="C2047" s="1">
        <v>14.0</v>
      </c>
      <c r="D2047" s="1" t="s">
        <v>104</v>
      </c>
      <c r="E2047" s="1">
        <v>28.0</v>
      </c>
      <c r="F2047" s="7" t="str">
        <f>vlookup(E2047,Teams!A:B,2,false)</f>
        <v>Mira Loma</v>
      </c>
      <c r="G2047" s="1" t="b">
        <v>0</v>
      </c>
      <c r="H2047" s="1" t="b">
        <v>0</v>
      </c>
      <c r="I2047" s="1">
        <v>14.0</v>
      </c>
      <c r="J2047" s="7" t="str">
        <f>vlookup(I2047,Cats!$A:$B,2,false)</f>
        <v>M</v>
      </c>
    </row>
    <row r="2048">
      <c r="A2048" s="1">
        <v>139057.0</v>
      </c>
      <c r="B2048" s="1">
        <v>510.0</v>
      </c>
      <c r="C2048" s="1">
        <v>0.0</v>
      </c>
      <c r="D2048" s="1" t="s">
        <v>32</v>
      </c>
      <c r="E2048" s="1">
        <v>3.0</v>
      </c>
      <c r="F2048" s="7" t="str">
        <f>vlookup(E2048,Teams!A:B,2,false)</f>
        <v>Blair B</v>
      </c>
      <c r="G2048" s="1" t="b">
        <v>1</v>
      </c>
      <c r="H2048" s="1" t="b">
        <v>1</v>
      </c>
      <c r="I2048" s="1">
        <v>15.0</v>
      </c>
      <c r="J2048" s="7" t="str">
        <f>vlookup(I2048,Cats!$A:$B,2,false)</f>
        <v>C</v>
      </c>
    </row>
    <row r="2049">
      <c r="A2049" s="1">
        <v>139058.0</v>
      </c>
      <c r="B2049" s="1">
        <v>510.0</v>
      </c>
      <c r="C2049" s="1">
        <v>14.0</v>
      </c>
      <c r="D2049" s="1" t="s">
        <v>106</v>
      </c>
      <c r="E2049" s="1">
        <v>28.0</v>
      </c>
      <c r="F2049" s="7" t="str">
        <f>vlookup(E2049,Teams!A:B,2,false)</f>
        <v>Mira Loma</v>
      </c>
      <c r="G2049" s="1" t="b">
        <v>0</v>
      </c>
      <c r="H2049" s="1" t="b">
        <v>0</v>
      </c>
      <c r="I2049" s="1">
        <v>15.0</v>
      </c>
      <c r="J2049" s="7" t="str">
        <f>vlookup(I2049,Cats!$A:$B,2,false)</f>
        <v>C</v>
      </c>
    </row>
    <row r="2050">
      <c r="A2050" s="1">
        <v>139059.0</v>
      </c>
      <c r="B2050" s="1">
        <v>510.0</v>
      </c>
      <c r="C2050" s="1">
        <v>0.0</v>
      </c>
      <c r="D2050" s="1" t="s">
        <v>32</v>
      </c>
      <c r="E2050" s="1">
        <v>3.0</v>
      </c>
      <c r="F2050" s="7" t="str">
        <f>vlookup(E2050,Teams!A:B,2,false)</f>
        <v>Blair B</v>
      </c>
      <c r="G2050" s="1" t="b">
        <v>1</v>
      </c>
      <c r="H2050" s="1" t="b">
        <v>1</v>
      </c>
      <c r="I2050" s="1">
        <v>16.0</v>
      </c>
      <c r="J2050" s="7" t="str">
        <f>vlookup(I2050,Cats!$A:$B,2,false)</f>
        <v>E</v>
      </c>
    </row>
    <row r="2051">
      <c r="A2051" s="1">
        <v>139060.0</v>
      </c>
      <c r="B2051" s="1">
        <v>510.0</v>
      </c>
      <c r="C2051" s="1">
        <v>0.0</v>
      </c>
      <c r="D2051" s="1" t="s">
        <v>108</v>
      </c>
      <c r="E2051" s="1">
        <v>28.0</v>
      </c>
      <c r="F2051" s="7" t="str">
        <f>vlookup(E2051,Teams!A:B,2,false)</f>
        <v>Mira Loma</v>
      </c>
      <c r="G2051" s="1" t="b">
        <v>0</v>
      </c>
      <c r="H2051" s="1" t="b">
        <v>0</v>
      </c>
      <c r="I2051" s="1">
        <v>16.0</v>
      </c>
      <c r="J2051" s="7" t="str">
        <f>vlookup(I2051,Cats!$A:$B,2,false)</f>
        <v>E</v>
      </c>
    </row>
    <row r="2052">
      <c r="A2052" s="1">
        <v>139061.0</v>
      </c>
      <c r="B2052" s="1">
        <v>510.0</v>
      </c>
      <c r="C2052" s="1">
        <v>0.0</v>
      </c>
      <c r="D2052" s="1" t="s">
        <v>32</v>
      </c>
      <c r="E2052" s="1">
        <v>3.0</v>
      </c>
      <c r="F2052" s="7" t="str">
        <f>vlookup(E2052,Teams!A:B,2,false)</f>
        <v>Blair B</v>
      </c>
      <c r="G2052" s="1" t="b">
        <v>1</v>
      </c>
      <c r="H2052" s="1" t="b">
        <v>1</v>
      </c>
      <c r="I2052" s="1">
        <v>17.0</v>
      </c>
      <c r="J2052" s="7" t="str">
        <f>vlookup(I2052,Cats!$A:$B,2,false)</f>
        <v>B</v>
      </c>
    </row>
    <row r="2053">
      <c r="A2053" s="1">
        <v>139062.0</v>
      </c>
      <c r="B2053" s="1">
        <v>510.0</v>
      </c>
      <c r="C2053" s="1">
        <v>14.0</v>
      </c>
      <c r="D2053" s="1" t="s">
        <v>106</v>
      </c>
      <c r="E2053" s="1">
        <v>28.0</v>
      </c>
      <c r="F2053" s="7" t="str">
        <f>vlookup(E2053,Teams!A:B,2,false)</f>
        <v>Mira Loma</v>
      </c>
      <c r="G2053" s="1" t="b">
        <v>0</v>
      </c>
      <c r="H2053" s="1" t="b">
        <v>0</v>
      </c>
      <c r="I2053" s="1">
        <v>17.0</v>
      </c>
      <c r="J2053" s="7" t="str">
        <f>vlookup(I2053,Cats!$A:$B,2,false)</f>
        <v>B</v>
      </c>
    </row>
    <row r="2054">
      <c r="A2054" s="1">
        <v>139063.0</v>
      </c>
      <c r="B2054" s="1">
        <v>510.0</v>
      </c>
      <c r="C2054" s="1">
        <v>0.0</v>
      </c>
      <c r="D2054" s="1" t="s">
        <v>32</v>
      </c>
      <c r="E2054" s="1">
        <v>3.0</v>
      </c>
      <c r="F2054" s="7" t="str">
        <f>vlookup(E2054,Teams!A:B,2,false)</f>
        <v>Blair B</v>
      </c>
      <c r="G2054" s="1" t="b">
        <v>1</v>
      </c>
      <c r="H2054" s="1" t="b">
        <v>1</v>
      </c>
      <c r="I2054" s="1">
        <v>18.0</v>
      </c>
      <c r="J2054" s="7" t="str">
        <f>vlookup(I2054,Cats!$A:$B,2,false)</f>
        <v>P</v>
      </c>
    </row>
    <row r="2055">
      <c r="A2055" s="1">
        <v>139064.0</v>
      </c>
      <c r="B2055" s="1">
        <v>510.0</v>
      </c>
      <c r="C2055" s="1">
        <v>14.0</v>
      </c>
      <c r="D2055" s="1" t="s">
        <v>104</v>
      </c>
      <c r="E2055" s="1">
        <v>28.0</v>
      </c>
      <c r="F2055" s="7" t="str">
        <f>vlookup(E2055,Teams!A:B,2,false)</f>
        <v>Mira Loma</v>
      </c>
      <c r="G2055" s="1" t="b">
        <v>0</v>
      </c>
      <c r="H2055" s="1" t="b">
        <v>0</v>
      </c>
      <c r="I2055" s="1">
        <v>18.0</v>
      </c>
      <c r="J2055" s="7" t="str">
        <f>vlookup(I2055,Cats!$A:$B,2,false)</f>
        <v>P</v>
      </c>
    </row>
    <row r="2056">
      <c r="A2056" s="1">
        <v>139065.0</v>
      </c>
      <c r="B2056" s="1">
        <v>510.0</v>
      </c>
      <c r="C2056" s="1">
        <v>0.0</v>
      </c>
      <c r="D2056" s="1" t="s">
        <v>32</v>
      </c>
      <c r="E2056" s="1">
        <v>3.0</v>
      </c>
      <c r="F2056" s="7" t="str">
        <f>vlookup(E2056,Teams!A:B,2,false)</f>
        <v>Blair B</v>
      </c>
      <c r="G2056" s="1" t="b">
        <v>1</v>
      </c>
      <c r="H2056" s="1" t="b">
        <v>1</v>
      </c>
      <c r="I2056" s="1">
        <v>19.0</v>
      </c>
      <c r="J2056" s="7" t="str">
        <f>vlookup(I2056,Cats!$A:$B,2,false)</f>
        <v>X</v>
      </c>
    </row>
    <row r="2057">
      <c r="A2057" s="1">
        <v>139066.0</v>
      </c>
      <c r="B2057" s="1">
        <v>510.0</v>
      </c>
      <c r="C2057" s="1">
        <v>14.0</v>
      </c>
      <c r="D2057" s="1" t="s">
        <v>106</v>
      </c>
      <c r="E2057" s="1">
        <v>28.0</v>
      </c>
      <c r="F2057" s="7" t="str">
        <f>vlookup(E2057,Teams!A:B,2,false)</f>
        <v>Mira Loma</v>
      </c>
      <c r="G2057" s="1" t="b">
        <v>0</v>
      </c>
      <c r="H2057" s="1" t="b">
        <v>0</v>
      </c>
      <c r="I2057" s="1">
        <v>19.0</v>
      </c>
      <c r="J2057" s="7" t="str">
        <f>vlookup(I2057,Cats!$A:$B,2,false)</f>
        <v>X</v>
      </c>
    </row>
    <row r="2058">
      <c r="A2058" s="1">
        <v>139067.0</v>
      </c>
      <c r="B2058" s="1">
        <v>510.0</v>
      </c>
      <c r="C2058" s="1">
        <v>0.0</v>
      </c>
      <c r="D2058" s="1" t="s">
        <v>32</v>
      </c>
      <c r="E2058" s="1">
        <v>3.0</v>
      </c>
      <c r="F2058" s="7" t="str">
        <f>vlookup(E2058,Teams!A:B,2,false)</f>
        <v>Blair B</v>
      </c>
      <c r="G2058" s="1" t="b">
        <v>1</v>
      </c>
      <c r="H2058" s="1" t="b">
        <v>1</v>
      </c>
      <c r="I2058" s="1">
        <v>20.0</v>
      </c>
      <c r="J2058" s="7" t="str">
        <f>vlookup(I2058,Cats!$A:$B,2,false)</f>
        <v>M</v>
      </c>
    </row>
    <row r="2059">
      <c r="A2059" s="1">
        <v>139068.0</v>
      </c>
      <c r="B2059" s="1">
        <v>510.0</v>
      </c>
      <c r="C2059" s="1">
        <v>4.0</v>
      </c>
      <c r="D2059" s="1" t="s">
        <v>107</v>
      </c>
      <c r="E2059" s="1">
        <v>28.0</v>
      </c>
      <c r="F2059" s="7" t="str">
        <f>vlookup(E2059,Teams!A:B,2,false)</f>
        <v>Mira Loma</v>
      </c>
      <c r="G2059" s="1" t="b">
        <v>0</v>
      </c>
      <c r="H2059" s="1" t="b">
        <v>0</v>
      </c>
      <c r="I2059" s="1">
        <v>20.0</v>
      </c>
      <c r="J2059" s="7" t="str">
        <f>vlookup(I2059,Cats!$A:$B,2,false)</f>
        <v>M</v>
      </c>
    </row>
    <row r="2060">
      <c r="A2060" s="1">
        <v>139069.0</v>
      </c>
      <c r="B2060" s="1">
        <v>510.0</v>
      </c>
      <c r="C2060" s="1">
        <v>0.0</v>
      </c>
      <c r="D2060" s="1" t="s">
        <v>32</v>
      </c>
      <c r="E2060" s="1">
        <v>3.0</v>
      </c>
      <c r="F2060" s="7" t="str">
        <f>vlookup(E2060,Teams!A:B,2,false)</f>
        <v>Blair B</v>
      </c>
      <c r="G2060" s="1" t="b">
        <v>1</v>
      </c>
      <c r="H2060" s="1" t="b">
        <v>1</v>
      </c>
      <c r="I2060" s="1">
        <v>21.0</v>
      </c>
      <c r="J2060" s="7" t="str">
        <f>vlookup(I2060,Cats!$A:$B,2,false)</f>
        <v>C</v>
      </c>
    </row>
    <row r="2061">
      <c r="A2061" s="1">
        <v>139070.0</v>
      </c>
      <c r="B2061" s="1">
        <v>510.0</v>
      </c>
      <c r="C2061" s="1">
        <v>14.0</v>
      </c>
      <c r="D2061" s="1" t="s">
        <v>107</v>
      </c>
      <c r="E2061" s="1">
        <v>28.0</v>
      </c>
      <c r="F2061" s="7" t="str">
        <f>vlookup(E2061,Teams!A:B,2,false)</f>
        <v>Mira Loma</v>
      </c>
      <c r="G2061" s="1" t="b">
        <v>0</v>
      </c>
      <c r="H2061" s="1" t="b">
        <v>0</v>
      </c>
      <c r="I2061" s="1">
        <v>21.0</v>
      </c>
      <c r="J2061" s="7" t="str">
        <f>vlookup(I2061,Cats!$A:$B,2,false)</f>
        <v>C</v>
      </c>
    </row>
    <row r="2062">
      <c r="A2062" s="1">
        <v>139071.0</v>
      </c>
      <c r="B2062" s="1">
        <v>510.0</v>
      </c>
      <c r="C2062" s="1">
        <v>0.0</v>
      </c>
      <c r="D2062" s="1" t="s">
        <v>32</v>
      </c>
      <c r="E2062" s="1">
        <v>3.0</v>
      </c>
      <c r="F2062" s="7" t="str">
        <f>vlookup(E2062,Teams!A:B,2,false)</f>
        <v>Blair B</v>
      </c>
      <c r="G2062" s="1" t="b">
        <v>1</v>
      </c>
      <c r="H2062" s="1" t="b">
        <v>1</v>
      </c>
      <c r="I2062" s="1">
        <v>22.0</v>
      </c>
      <c r="J2062" s="7" t="str">
        <f>vlookup(I2062,Cats!$A:$B,2,false)</f>
        <v>E</v>
      </c>
    </row>
    <row r="2063">
      <c r="A2063" s="1">
        <v>139072.0</v>
      </c>
      <c r="B2063" s="1">
        <v>510.0</v>
      </c>
      <c r="C2063" s="1">
        <v>0.0</v>
      </c>
      <c r="D2063" s="1" t="s">
        <v>106</v>
      </c>
      <c r="E2063" s="1">
        <v>28.0</v>
      </c>
      <c r="F2063" s="7" t="str">
        <f>vlookup(E2063,Teams!A:B,2,false)</f>
        <v>Mira Loma</v>
      </c>
      <c r="G2063" s="1" t="b">
        <v>0</v>
      </c>
      <c r="H2063" s="1" t="b">
        <v>0</v>
      </c>
      <c r="I2063" s="1">
        <v>22.0</v>
      </c>
      <c r="J2063" s="7" t="str">
        <f>vlookup(I2063,Cats!$A:$B,2,false)</f>
        <v>E</v>
      </c>
    </row>
    <row r="2064">
      <c r="A2064" s="1">
        <v>139073.0</v>
      </c>
      <c r="B2064" s="1">
        <v>510.0</v>
      </c>
      <c r="C2064" s="1">
        <v>0.0</v>
      </c>
      <c r="D2064" s="1" t="s">
        <v>32</v>
      </c>
      <c r="E2064" s="1">
        <v>3.0</v>
      </c>
      <c r="F2064" s="7" t="str">
        <f>vlookup(E2064,Teams!A:B,2,false)</f>
        <v>Blair B</v>
      </c>
      <c r="G2064" s="1" t="b">
        <v>1</v>
      </c>
      <c r="H2064" s="1" t="b">
        <v>1</v>
      </c>
      <c r="I2064" s="1">
        <v>23.0</v>
      </c>
      <c r="J2064" s="7" t="str">
        <f>vlookup(I2064,Cats!$A:$B,2,false)</f>
        <v>B</v>
      </c>
    </row>
    <row r="2065">
      <c r="A2065" s="1">
        <v>139074.0</v>
      </c>
      <c r="B2065" s="1">
        <v>510.0</v>
      </c>
      <c r="C2065" s="1">
        <v>14.0</v>
      </c>
      <c r="D2065" s="1" t="s">
        <v>106</v>
      </c>
      <c r="E2065" s="1">
        <v>28.0</v>
      </c>
      <c r="F2065" s="7" t="str">
        <f>vlookup(E2065,Teams!A:B,2,false)</f>
        <v>Mira Loma</v>
      </c>
      <c r="G2065" s="1" t="b">
        <v>0</v>
      </c>
      <c r="H2065" s="1" t="b">
        <v>0</v>
      </c>
      <c r="I2065" s="1">
        <v>23.0</v>
      </c>
      <c r="J2065" s="7" t="str">
        <f>vlookup(I2065,Cats!$A:$B,2,false)</f>
        <v>B</v>
      </c>
    </row>
    <row r="2066">
      <c r="A2066" s="1">
        <v>139075.0</v>
      </c>
      <c r="B2066" s="1">
        <v>510.0</v>
      </c>
      <c r="C2066" s="1">
        <v>0.0</v>
      </c>
      <c r="D2066" s="1" t="s">
        <v>32</v>
      </c>
      <c r="E2066" s="1">
        <v>3.0</v>
      </c>
      <c r="F2066" s="7" t="str">
        <f>vlookup(E2066,Teams!A:B,2,false)</f>
        <v>Blair B</v>
      </c>
      <c r="G2066" s="1" t="b">
        <v>1</v>
      </c>
      <c r="H2066" s="1" t="b">
        <v>1</v>
      </c>
      <c r="I2066" s="1">
        <v>24.0</v>
      </c>
      <c r="J2066" s="7" t="str">
        <f>vlookup(I2066,Cats!$A:$B,2,false)</f>
        <v>P</v>
      </c>
    </row>
    <row r="2067">
      <c r="A2067" s="1">
        <v>139076.0</v>
      </c>
      <c r="B2067" s="1">
        <v>510.0</v>
      </c>
      <c r="C2067" s="1">
        <v>14.0</v>
      </c>
      <c r="D2067" s="1" t="s">
        <v>104</v>
      </c>
      <c r="E2067" s="1">
        <v>28.0</v>
      </c>
      <c r="F2067" s="7" t="str">
        <f>vlookup(E2067,Teams!A:B,2,false)</f>
        <v>Mira Loma</v>
      </c>
      <c r="G2067" s="1" t="b">
        <v>0</v>
      </c>
      <c r="H2067" s="1" t="b">
        <v>0</v>
      </c>
      <c r="I2067" s="1">
        <v>24.0</v>
      </c>
      <c r="J2067" s="7" t="str">
        <f>vlookup(I2067,Cats!$A:$B,2,false)</f>
        <v>P</v>
      </c>
    </row>
    <row r="2068">
      <c r="A2068" s="1">
        <v>139077.0</v>
      </c>
      <c r="B2068" s="1">
        <v>511.0</v>
      </c>
      <c r="C2068" s="1">
        <v>0.0</v>
      </c>
      <c r="D2068" s="1" t="s">
        <v>32</v>
      </c>
      <c r="E2068" s="1">
        <v>27.0</v>
      </c>
      <c r="F2068" s="7" t="str">
        <f>vlookup(E2068,Teams!A:B,2,false)</f>
        <v>Middleton</v>
      </c>
      <c r="G2068" s="1" t="b">
        <v>1</v>
      </c>
      <c r="H2068" s="1" t="b">
        <v>1</v>
      </c>
      <c r="I2068" s="1">
        <v>1.0</v>
      </c>
      <c r="J2068" s="7" t="str">
        <f>vlookup(I2068,Cats!$A:$B,2,false)</f>
        <v>X</v>
      </c>
    </row>
    <row r="2069">
      <c r="A2069" s="1">
        <v>139078.0</v>
      </c>
      <c r="B2069" s="1">
        <v>511.0</v>
      </c>
      <c r="C2069" s="1">
        <v>4.0</v>
      </c>
      <c r="D2069" s="1" t="s">
        <v>88</v>
      </c>
      <c r="E2069" s="1">
        <v>29.0</v>
      </c>
      <c r="F2069" s="7" t="str">
        <f>vlookup(E2069,Teams!A:B,2,false)</f>
        <v>MSJ</v>
      </c>
      <c r="G2069" s="1" t="b">
        <v>0</v>
      </c>
      <c r="H2069" s="1" t="b">
        <v>0</v>
      </c>
      <c r="I2069" s="1">
        <v>1.0</v>
      </c>
      <c r="J2069" s="7" t="str">
        <f>vlookup(I2069,Cats!$A:$B,2,false)</f>
        <v>X</v>
      </c>
    </row>
    <row r="2070">
      <c r="A2070" s="1">
        <v>139079.0</v>
      </c>
      <c r="B2070" s="1">
        <v>511.0</v>
      </c>
      <c r="C2070" s="1">
        <v>0.0</v>
      </c>
      <c r="D2070" s="1" t="s">
        <v>32</v>
      </c>
      <c r="E2070" s="1">
        <v>27.0</v>
      </c>
      <c r="F2070" s="7" t="str">
        <f>vlookup(E2070,Teams!A:B,2,false)</f>
        <v>Middleton</v>
      </c>
      <c r="G2070" s="1" t="b">
        <v>1</v>
      </c>
      <c r="H2070" s="1" t="b">
        <v>1</v>
      </c>
      <c r="I2070" s="1">
        <v>2.0</v>
      </c>
      <c r="J2070" s="7" t="str">
        <f>vlookup(I2070,Cats!$A:$B,2,false)</f>
        <v>M</v>
      </c>
    </row>
    <row r="2071">
      <c r="A2071" s="1">
        <v>139080.0</v>
      </c>
      <c r="B2071" s="1">
        <v>511.0</v>
      </c>
      <c r="C2071" s="1">
        <v>14.0</v>
      </c>
      <c r="D2071" s="1" t="s">
        <v>88</v>
      </c>
      <c r="E2071" s="1">
        <v>29.0</v>
      </c>
      <c r="F2071" s="7" t="str">
        <f>vlookup(E2071,Teams!A:B,2,false)</f>
        <v>MSJ</v>
      </c>
      <c r="G2071" s="1" t="b">
        <v>0</v>
      </c>
      <c r="H2071" s="1" t="b">
        <v>0</v>
      </c>
      <c r="I2071" s="1">
        <v>2.0</v>
      </c>
      <c r="J2071" s="7" t="str">
        <f>vlookup(I2071,Cats!$A:$B,2,false)</f>
        <v>M</v>
      </c>
    </row>
    <row r="2072">
      <c r="A2072" s="1">
        <v>139081.0</v>
      </c>
      <c r="B2072" s="1">
        <v>511.0</v>
      </c>
      <c r="C2072" s="1">
        <v>0.0</v>
      </c>
      <c r="D2072" s="1" t="s">
        <v>32</v>
      </c>
      <c r="E2072" s="1">
        <v>27.0</v>
      </c>
      <c r="F2072" s="7" t="str">
        <f>vlookup(E2072,Teams!A:B,2,false)</f>
        <v>Middleton</v>
      </c>
      <c r="G2072" s="1" t="b">
        <v>1</v>
      </c>
      <c r="H2072" s="1" t="b">
        <v>1</v>
      </c>
      <c r="I2072" s="1">
        <v>3.0</v>
      </c>
      <c r="J2072" s="7" t="str">
        <f>vlookup(I2072,Cats!$A:$B,2,false)</f>
        <v>C</v>
      </c>
    </row>
    <row r="2073">
      <c r="A2073" s="1">
        <v>139082.0</v>
      </c>
      <c r="B2073" s="1">
        <v>511.0</v>
      </c>
      <c r="C2073" s="1">
        <v>4.0</v>
      </c>
      <c r="D2073" s="1" t="s">
        <v>87</v>
      </c>
      <c r="E2073" s="1">
        <v>29.0</v>
      </c>
      <c r="F2073" s="7" t="str">
        <f>vlookup(E2073,Teams!A:B,2,false)</f>
        <v>MSJ</v>
      </c>
      <c r="G2073" s="1" t="b">
        <v>0</v>
      </c>
      <c r="H2073" s="1" t="b">
        <v>0</v>
      </c>
      <c r="I2073" s="1">
        <v>3.0</v>
      </c>
      <c r="J2073" s="7" t="str">
        <f>vlookup(I2073,Cats!$A:$B,2,false)</f>
        <v>C</v>
      </c>
    </row>
    <row r="2074">
      <c r="A2074" s="1">
        <v>139083.0</v>
      </c>
      <c r="B2074" s="1">
        <v>511.0</v>
      </c>
      <c r="C2074" s="1">
        <v>0.0</v>
      </c>
      <c r="D2074" s="1" t="s">
        <v>32</v>
      </c>
      <c r="E2074" s="1">
        <v>27.0</v>
      </c>
      <c r="F2074" s="7" t="str">
        <f>vlookup(E2074,Teams!A:B,2,false)</f>
        <v>Middleton</v>
      </c>
      <c r="G2074" s="1" t="b">
        <v>1</v>
      </c>
      <c r="H2074" s="1" t="b">
        <v>1</v>
      </c>
      <c r="I2074" s="1">
        <v>4.0</v>
      </c>
      <c r="J2074" s="7" t="str">
        <f>vlookup(I2074,Cats!$A:$B,2,false)</f>
        <v>E</v>
      </c>
    </row>
    <row r="2075">
      <c r="A2075" s="1">
        <v>139084.0</v>
      </c>
      <c r="B2075" s="1">
        <v>511.0</v>
      </c>
      <c r="C2075" s="1">
        <v>14.0</v>
      </c>
      <c r="D2075" s="1" t="s">
        <v>90</v>
      </c>
      <c r="E2075" s="1">
        <v>29.0</v>
      </c>
      <c r="F2075" s="7" t="str">
        <f>vlookup(E2075,Teams!A:B,2,false)</f>
        <v>MSJ</v>
      </c>
      <c r="G2075" s="1" t="b">
        <v>0</v>
      </c>
      <c r="H2075" s="1" t="b">
        <v>0</v>
      </c>
      <c r="I2075" s="1">
        <v>4.0</v>
      </c>
      <c r="J2075" s="7" t="str">
        <f>vlookup(I2075,Cats!$A:$B,2,false)</f>
        <v>E</v>
      </c>
    </row>
    <row r="2076">
      <c r="A2076" s="1">
        <v>139085.0</v>
      </c>
      <c r="B2076" s="1">
        <v>511.0</v>
      </c>
      <c r="C2076" s="1">
        <v>-4.0</v>
      </c>
      <c r="D2076" s="1" t="s">
        <v>72</v>
      </c>
      <c r="E2076" s="1">
        <v>27.0</v>
      </c>
      <c r="F2076" s="7" t="str">
        <f>vlookup(E2076,Teams!A:B,2,false)</f>
        <v>Middleton</v>
      </c>
      <c r="G2076" s="1" t="b">
        <v>1</v>
      </c>
      <c r="H2076" s="1" t="b">
        <v>0</v>
      </c>
      <c r="I2076" s="1">
        <v>5.0</v>
      </c>
      <c r="J2076" s="7" t="str">
        <f>vlookup(I2076,Cats!$A:$B,2,false)</f>
        <v>B</v>
      </c>
    </row>
    <row r="2077">
      <c r="A2077" s="1">
        <v>139086.0</v>
      </c>
      <c r="B2077" s="1">
        <v>511.0</v>
      </c>
      <c r="C2077" s="1">
        <v>4.0</v>
      </c>
      <c r="D2077" s="1" t="s">
        <v>87</v>
      </c>
      <c r="E2077" s="1">
        <v>29.0</v>
      </c>
      <c r="F2077" s="7" t="str">
        <f>vlookup(E2077,Teams!A:B,2,false)</f>
        <v>MSJ</v>
      </c>
      <c r="G2077" s="1" t="b">
        <v>0</v>
      </c>
      <c r="H2077" s="1" t="b">
        <v>0</v>
      </c>
      <c r="I2077" s="1">
        <v>5.0</v>
      </c>
      <c r="J2077" s="7" t="str">
        <f>vlookup(I2077,Cats!$A:$B,2,false)</f>
        <v>B</v>
      </c>
    </row>
    <row r="2078">
      <c r="A2078" s="1">
        <v>139087.0</v>
      </c>
      <c r="B2078" s="1">
        <v>511.0</v>
      </c>
      <c r="C2078" s="1">
        <v>0.0</v>
      </c>
      <c r="D2078" s="1" t="s">
        <v>32</v>
      </c>
      <c r="E2078" s="1">
        <v>27.0</v>
      </c>
      <c r="F2078" s="7" t="str">
        <f>vlookup(E2078,Teams!A:B,2,false)</f>
        <v>Middleton</v>
      </c>
      <c r="G2078" s="1" t="b">
        <v>1</v>
      </c>
      <c r="H2078" s="1" t="b">
        <v>1</v>
      </c>
      <c r="I2078" s="1">
        <v>6.0</v>
      </c>
      <c r="J2078" s="7" t="str">
        <f>vlookup(I2078,Cats!$A:$B,2,false)</f>
        <v>P</v>
      </c>
    </row>
    <row r="2079">
      <c r="A2079" s="1">
        <v>139088.0</v>
      </c>
      <c r="B2079" s="1">
        <v>511.0</v>
      </c>
      <c r="C2079" s="1">
        <v>14.0</v>
      </c>
      <c r="D2079" s="1" t="s">
        <v>88</v>
      </c>
      <c r="E2079" s="1">
        <v>29.0</v>
      </c>
      <c r="F2079" s="7" t="str">
        <f>vlookup(E2079,Teams!A:B,2,false)</f>
        <v>MSJ</v>
      </c>
      <c r="G2079" s="1" t="b">
        <v>0</v>
      </c>
      <c r="H2079" s="1" t="b">
        <v>0</v>
      </c>
      <c r="I2079" s="1">
        <v>6.0</v>
      </c>
      <c r="J2079" s="7" t="str">
        <f>vlookup(I2079,Cats!$A:$B,2,false)</f>
        <v>P</v>
      </c>
    </row>
    <row r="2080">
      <c r="A2080" s="1">
        <v>139089.0</v>
      </c>
      <c r="B2080" s="1">
        <v>511.0</v>
      </c>
      <c r="C2080" s="1">
        <v>14.0</v>
      </c>
      <c r="D2080" s="1" t="s">
        <v>70</v>
      </c>
      <c r="E2080" s="1">
        <v>27.0</v>
      </c>
      <c r="F2080" s="7" t="str">
        <f>vlookup(E2080,Teams!A:B,2,false)</f>
        <v>Middleton</v>
      </c>
      <c r="G2080" s="1" t="b">
        <v>1</v>
      </c>
      <c r="H2080" s="1" t="b">
        <v>0</v>
      </c>
      <c r="I2080" s="1">
        <v>7.0</v>
      </c>
      <c r="J2080" s="7" t="str">
        <f>vlookup(I2080,Cats!$A:$B,2,false)</f>
        <v>X</v>
      </c>
    </row>
    <row r="2081">
      <c r="A2081" s="1">
        <v>139090.0</v>
      </c>
      <c r="B2081" s="1">
        <v>511.0</v>
      </c>
      <c r="C2081" s="1">
        <v>0.0</v>
      </c>
      <c r="D2081" s="1" t="s">
        <v>32</v>
      </c>
      <c r="E2081" s="1">
        <v>29.0</v>
      </c>
      <c r="F2081" s="7" t="str">
        <f>vlookup(E2081,Teams!A:B,2,false)</f>
        <v>MSJ</v>
      </c>
      <c r="G2081" s="1" t="b">
        <v>0</v>
      </c>
      <c r="H2081" s="1" t="b">
        <v>1</v>
      </c>
      <c r="I2081" s="1">
        <v>7.0</v>
      </c>
      <c r="J2081" s="7" t="str">
        <f>vlookup(I2081,Cats!$A:$B,2,false)</f>
        <v>X</v>
      </c>
    </row>
    <row r="2082">
      <c r="A2082" s="1">
        <v>139091.0</v>
      </c>
      <c r="B2082" s="1">
        <v>511.0</v>
      </c>
      <c r="C2082" s="1">
        <v>0.0</v>
      </c>
      <c r="D2082" s="1" t="s">
        <v>32</v>
      </c>
      <c r="E2082" s="1">
        <v>27.0</v>
      </c>
      <c r="F2082" s="7" t="str">
        <f>vlookup(E2082,Teams!A:B,2,false)</f>
        <v>Middleton</v>
      </c>
      <c r="G2082" s="1" t="b">
        <v>1</v>
      </c>
      <c r="H2082" s="1" t="b">
        <v>1</v>
      </c>
      <c r="I2082" s="1">
        <v>8.0</v>
      </c>
      <c r="J2082" s="7" t="str">
        <f>vlookup(I2082,Cats!$A:$B,2,false)</f>
        <v>M</v>
      </c>
    </row>
    <row r="2083">
      <c r="A2083" s="1">
        <v>139092.0</v>
      </c>
      <c r="B2083" s="1">
        <v>511.0</v>
      </c>
      <c r="C2083" s="1">
        <v>14.0</v>
      </c>
      <c r="D2083" s="1" t="s">
        <v>88</v>
      </c>
      <c r="E2083" s="1">
        <v>29.0</v>
      </c>
      <c r="F2083" s="7" t="str">
        <f>vlookup(E2083,Teams!A:B,2,false)</f>
        <v>MSJ</v>
      </c>
      <c r="G2083" s="1" t="b">
        <v>0</v>
      </c>
      <c r="H2083" s="1" t="b">
        <v>0</v>
      </c>
      <c r="I2083" s="1">
        <v>8.0</v>
      </c>
      <c r="J2083" s="7" t="str">
        <f>vlookup(I2083,Cats!$A:$B,2,false)</f>
        <v>M</v>
      </c>
    </row>
    <row r="2084">
      <c r="A2084" s="1">
        <v>139093.0</v>
      </c>
      <c r="B2084" s="1">
        <v>511.0</v>
      </c>
      <c r="C2084" s="1">
        <v>0.0</v>
      </c>
      <c r="D2084" s="1" t="s">
        <v>32</v>
      </c>
      <c r="E2084" s="1">
        <v>27.0</v>
      </c>
      <c r="F2084" s="7" t="str">
        <f>vlookup(E2084,Teams!A:B,2,false)</f>
        <v>Middleton</v>
      </c>
      <c r="G2084" s="1" t="b">
        <v>1</v>
      </c>
      <c r="H2084" s="1" t="b">
        <v>1</v>
      </c>
      <c r="I2084" s="1">
        <v>9.0</v>
      </c>
      <c r="J2084" s="7" t="str">
        <f>vlookup(I2084,Cats!$A:$B,2,false)</f>
        <v>C</v>
      </c>
    </row>
    <row r="2085">
      <c r="A2085" s="1">
        <v>139094.0</v>
      </c>
      <c r="B2085" s="1">
        <v>511.0</v>
      </c>
      <c r="C2085" s="1">
        <v>14.0</v>
      </c>
      <c r="D2085" s="1" t="s">
        <v>89</v>
      </c>
      <c r="E2085" s="1">
        <v>29.0</v>
      </c>
      <c r="F2085" s="7" t="str">
        <f>vlookup(E2085,Teams!A:B,2,false)</f>
        <v>MSJ</v>
      </c>
      <c r="G2085" s="1" t="b">
        <v>0</v>
      </c>
      <c r="H2085" s="1" t="b">
        <v>0</v>
      </c>
      <c r="I2085" s="1">
        <v>9.0</v>
      </c>
      <c r="J2085" s="7" t="str">
        <f>vlookup(I2085,Cats!$A:$B,2,false)</f>
        <v>C</v>
      </c>
    </row>
    <row r="2086">
      <c r="A2086" s="1">
        <v>139095.0</v>
      </c>
      <c r="B2086" s="1">
        <v>511.0</v>
      </c>
      <c r="C2086" s="1">
        <v>4.0</v>
      </c>
      <c r="D2086" s="1" t="s">
        <v>73</v>
      </c>
      <c r="E2086" s="1">
        <v>27.0</v>
      </c>
      <c r="F2086" s="7" t="str">
        <f>vlookup(E2086,Teams!A:B,2,false)</f>
        <v>Middleton</v>
      </c>
      <c r="G2086" s="1" t="b">
        <v>1</v>
      </c>
      <c r="H2086" s="1" t="b">
        <v>0</v>
      </c>
      <c r="I2086" s="1">
        <v>10.0</v>
      </c>
      <c r="J2086" s="7" t="str">
        <f>vlookup(I2086,Cats!$A:$B,2,false)</f>
        <v>E</v>
      </c>
    </row>
    <row r="2087">
      <c r="A2087" s="1">
        <v>139096.0</v>
      </c>
      <c r="B2087" s="1">
        <v>511.0</v>
      </c>
      <c r="C2087" s="1">
        <v>-4.0</v>
      </c>
      <c r="D2087" s="1" t="s">
        <v>90</v>
      </c>
      <c r="E2087" s="1">
        <v>29.0</v>
      </c>
      <c r="F2087" s="7" t="str">
        <f>vlookup(E2087,Teams!A:B,2,false)</f>
        <v>MSJ</v>
      </c>
      <c r="G2087" s="1" t="b">
        <v>0</v>
      </c>
      <c r="H2087" s="1" t="b">
        <v>0</v>
      </c>
      <c r="I2087" s="1">
        <v>10.0</v>
      </c>
      <c r="J2087" s="7" t="str">
        <f>vlookup(I2087,Cats!$A:$B,2,false)</f>
        <v>E</v>
      </c>
    </row>
    <row r="2088">
      <c r="A2088" s="1">
        <v>139097.0</v>
      </c>
      <c r="B2088" s="1">
        <v>511.0</v>
      </c>
      <c r="C2088" s="1">
        <v>14.0</v>
      </c>
      <c r="D2088" s="1" t="s">
        <v>72</v>
      </c>
      <c r="E2088" s="1">
        <v>27.0</v>
      </c>
      <c r="F2088" s="7" t="str">
        <f>vlookup(E2088,Teams!A:B,2,false)</f>
        <v>Middleton</v>
      </c>
      <c r="G2088" s="1" t="b">
        <v>1</v>
      </c>
      <c r="H2088" s="1" t="b">
        <v>0</v>
      </c>
      <c r="I2088" s="1">
        <v>11.0</v>
      </c>
      <c r="J2088" s="7" t="str">
        <f>vlookup(I2088,Cats!$A:$B,2,false)</f>
        <v>B</v>
      </c>
    </row>
    <row r="2089">
      <c r="A2089" s="1">
        <v>139098.0</v>
      </c>
      <c r="B2089" s="1">
        <v>511.0</v>
      </c>
      <c r="C2089" s="1">
        <v>0.0</v>
      </c>
      <c r="D2089" s="1" t="s">
        <v>32</v>
      </c>
      <c r="E2089" s="1">
        <v>29.0</v>
      </c>
      <c r="F2089" s="7" t="str">
        <f>vlookup(E2089,Teams!A:B,2,false)</f>
        <v>MSJ</v>
      </c>
      <c r="G2089" s="1" t="b">
        <v>0</v>
      </c>
      <c r="H2089" s="1" t="b">
        <v>1</v>
      </c>
      <c r="I2089" s="1">
        <v>11.0</v>
      </c>
      <c r="J2089" s="7" t="str">
        <f>vlookup(I2089,Cats!$A:$B,2,false)</f>
        <v>B</v>
      </c>
    </row>
    <row r="2090">
      <c r="A2090" s="1">
        <v>139099.0</v>
      </c>
      <c r="B2090" s="1">
        <v>511.0</v>
      </c>
      <c r="C2090" s="1">
        <v>14.0</v>
      </c>
      <c r="D2090" s="1" t="s">
        <v>73</v>
      </c>
      <c r="E2090" s="1">
        <v>27.0</v>
      </c>
      <c r="F2090" s="7" t="str">
        <f>vlookup(E2090,Teams!A:B,2,false)</f>
        <v>Middleton</v>
      </c>
      <c r="G2090" s="1" t="b">
        <v>1</v>
      </c>
      <c r="H2090" s="1" t="b">
        <v>0</v>
      </c>
      <c r="I2090" s="1">
        <v>12.0</v>
      </c>
      <c r="J2090" s="7" t="str">
        <f>vlookup(I2090,Cats!$A:$B,2,false)</f>
        <v>P</v>
      </c>
    </row>
    <row r="2091">
      <c r="A2091" s="1">
        <v>139100.0</v>
      </c>
      <c r="B2091" s="1">
        <v>511.0</v>
      </c>
      <c r="C2091" s="1">
        <v>0.0</v>
      </c>
      <c r="D2091" s="1" t="s">
        <v>32</v>
      </c>
      <c r="E2091" s="1">
        <v>29.0</v>
      </c>
      <c r="F2091" s="7" t="str">
        <f>vlookup(E2091,Teams!A:B,2,false)</f>
        <v>MSJ</v>
      </c>
      <c r="G2091" s="1" t="b">
        <v>0</v>
      </c>
      <c r="H2091" s="1" t="b">
        <v>1</v>
      </c>
      <c r="I2091" s="1">
        <v>12.0</v>
      </c>
      <c r="J2091" s="7" t="str">
        <f>vlookup(I2091,Cats!$A:$B,2,false)</f>
        <v>P</v>
      </c>
    </row>
    <row r="2092">
      <c r="A2092" s="1">
        <v>139101.0</v>
      </c>
      <c r="B2092" s="1">
        <v>511.0</v>
      </c>
      <c r="C2092" s="1">
        <v>0.0</v>
      </c>
      <c r="D2092" s="1" t="s">
        <v>32</v>
      </c>
      <c r="E2092" s="1">
        <v>27.0</v>
      </c>
      <c r="F2092" s="7" t="str">
        <f>vlookup(E2092,Teams!A:B,2,false)</f>
        <v>Middleton</v>
      </c>
      <c r="G2092" s="1" t="b">
        <v>1</v>
      </c>
      <c r="H2092" s="1" t="b">
        <v>1</v>
      </c>
      <c r="I2092" s="1">
        <v>13.0</v>
      </c>
      <c r="J2092" s="7" t="str">
        <f>vlookup(I2092,Cats!$A:$B,2,false)</f>
        <v>X</v>
      </c>
    </row>
    <row r="2093">
      <c r="A2093" s="1">
        <v>139102.0</v>
      </c>
      <c r="B2093" s="1">
        <v>511.0</v>
      </c>
      <c r="C2093" s="1">
        <v>14.0</v>
      </c>
      <c r="D2093" s="1" t="s">
        <v>90</v>
      </c>
      <c r="E2093" s="1">
        <v>29.0</v>
      </c>
      <c r="F2093" s="7" t="str">
        <f>vlookup(E2093,Teams!A:B,2,false)</f>
        <v>MSJ</v>
      </c>
      <c r="G2093" s="1" t="b">
        <v>0</v>
      </c>
      <c r="H2093" s="1" t="b">
        <v>0</v>
      </c>
      <c r="I2093" s="1">
        <v>13.0</v>
      </c>
      <c r="J2093" s="7" t="str">
        <f>vlookup(I2093,Cats!$A:$B,2,false)</f>
        <v>X</v>
      </c>
    </row>
    <row r="2094">
      <c r="A2094" s="1">
        <v>139103.0</v>
      </c>
      <c r="B2094" s="1">
        <v>511.0</v>
      </c>
      <c r="C2094" s="1">
        <v>0.0</v>
      </c>
      <c r="D2094" s="1" t="s">
        <v>32</v>
      </c>
      <c r="E2094" s="1">
        <v>27.0</v>
      </c>
      <c r="F2094" s="7" t="str">
        <f>vlookup(E2094,Teams!A:B,2,false)</f>
        <v>Middleton</v>
      </c>
      <c r="G2094" s="1" t="b">
        <v>1</v>
      </c>
      <c r="H2094" s="1" t="b">
        <v>1</v>
      </c>
      <c r="I2094" s="1">
        <v>14.0</v>
      </c>
      <c r="J2094" s="7" t="str">
        <f>vlookup(I2094,Cats!$A:$B,2,false)</f>
        <v>M</v>
      </c>
    </row>
    <row r="2095">
      <c r="A2095" s="1">
        <v>139104.0</v>
      </c>
      <c r="B2095" s="1">
        <v>511.0</v>
      </c>
      <c r="C2095" s="1">
        <v>14.0</v>
      </c>
      <c r="D2095" s="1" t="s">
        <v>88</v>
      </c>
      <c r="E2095" s="1">
        <v>29.0</v>
      </c>
      <c r="F2095" s="7" t="str">
        <f>vlookup(E2095,Teams!A:B,2,false)</f>
        <v>MSJ</v>
      </c>
      <c r="G2095" s="1" t="b">
        <v>0</v>
      </c>
      <c r="H2095" s="1" t="b">
        <v>0</v>
      </c>
      <c r="I2095" s="1">
        <v>14.0</v>
      </c>
      <c r="J2095" s="7" t="str">
        <f>vlookup(I2095,Cats!$A:$B,2,false)</f>
        <v>M</v>
      </c>
    </row>
    <row r="2096">
      <c r="A2096" s="1">
        <v>139105.0</v>
      </c>
      <c r="B2096" s="1">
        <v>511.0</v>
      </c>
      <c r="C2096" s="1">
        <v>0.0</v>
      </c>
      <c r="D2096" s="1" t="s">
        <v>32</v>
      </c>
      <c r="E2096" s="1">
        <v>27.0</v>
      </c>
      <c r="F2096" s="7" t="str">
        <f>vlookup(E2096,Teams!A:B,2,false)</f>
        <v>Middleton</v>
      </c>
      <c r="G2096" s="1" t="b">
        <v>1</v>
      </c>
      <c r="H2096" s="1" t="b">
        <v>1</v>
      </c>
      <c r="I2096" s="1">
        <v>15.0</v>
      </c>
      <c r="J2096" s="7" t="str">
        <f>vlookup(I2096,Cats!$A:$B,2,false)</f>
        <v>C</v>
      </c>
    </row>
    <row r="2097">
      <c r="A2097" s="1">
        <v>139106.0</v>
      </c>
      <c r="B2097" s="1">
        <v>511.0</v>
      </c>
      <c r="C2097" s="1">
        <v>14.0</v>
      </c>
      <c r="D2097" s="1" t="s">
        <v>91</v>
      </c>
      <c r="E2097" s="1">
        <v>29.0</v>
      </c>
      <c r="F2097" s="7" t="str">
        <f>vlookup(E2097,Teams!A:B,2,false)</f>
        <v>MSJ</v>
      </c>
      <c r="G2097" s="1" t="b">
        <v>0</v>
      </c>
      <c r="H2097" s="1" t="b">
        <v>0</v>
      </c>
      <c r="I2097" s="1">
        <v>15.0</v>
      </c>
      <c r="J2097" s="7" t="str">
        <f>vlookup(I2097,Cats!$A:$B,2,false)</f>
        <v>C</v>
      </c>
    </row>
    <row r="2098">
      <c r="A2098" s="1">
        <v>139107.0</v>
      </c>
      <c r="B2098" s="1">
        <v>511.0</v>
      </c>
      <c r="C2098" s="1">
        <v>0.0</v>
      </c>
      <c r="D2098" s="1" t="s">
        <v>70</v>
      </c>
      <c r="E2098" s="1">
        <v>27.0</v>
      </c>
      <c r="F2098" s="7" t="str">
        <f>vlookup(E2098,Teams!A:B,2,false)</f>
        <v>Middleton</v>
      </c>
      <c r="G2098" s="1" t="b">
        <v>1</v>
      </c>
      <c r="H2098" s="1" t="b">
        <v>0</v>
      </c>
      <c r="I2098" s="1">
        <v>16.0</v>
      </c>
      <c r="J2098" s="7" t="str">
        <f>vlookup(I2098,Cats!$A:$B,2,false)</f>
        <v>E</v>
      </c>
    </row>
    <row r="2099">
      <c r="A2099" s="1">
        <v>139108.0</v>
      </c>
      <c r="B2099" s="1">
        <v>511.0</v>
      </c>
      <c r="C2099" s="1">
        <v>0.0</v>
      </c>
      <c r="D2099" s="1" t="s">
        <v>90</v>
      </c>
      <c r="E2099" s="1">
        <v>29.0</v>
      </c>
      <c r="F2099" s="7" t="str">
        <f>vlookup(E2099,Teams!A:B,2,false)</f>
        <v>MSJ</v>
      </c>
      <c r="G2099" s="1" t="b">
        <v>0</v>
      </c>
      <c r="H2099" s="1" t="b">
        <v>0</v>
      </c>
      <c r="I2099" s="1">
        <v>16.0</v>
      </c>
      <c r="J2099" s="7" t="str">
        <f>vlookup(I2099,Cats!$A:$B,2,false)</f>
        <v>E</v>
      </c>
    </row>
    <row r="2100">
      <c r="A2100" s="1">
        <v>139109.0</v>
      </c>
      <c r="B2100" s="1">
        <v>511.0</v>
      </c>
      <c r="C2100" s="1">
        <v>14.0</v>
      </c>
      <c r="D2100" s="1" t="s">
        <v>72</v>
      </c>
      <c r="E2100" s="1">
        <v>27.0</v>
      </c>
      <c r="F2100" s="7" t="str">
        <f>vlookup(E2100,Teams!A:B,2,false)</f>
        <v>Middleton</v>
      </c>
      <c r="G2100" s="1" t="b">
        <v>1</v>
      </c>
      <c r="H2100" s="1" t="b">
        <v>0</v>
      </c>
      <c r="I2100" s="1">
        <v>17.0</v>
      </c>
      <c r="J2100" s="7" t="str">
        <f>vlookup(I2100,Cats!$A:$B,2,false)</f>
        <v>B</v>
      </c>
    </row>
    <row r="2101">
      <c r="A2101" s="1">
        <v>139110.0</v>
      </c>
      <c r="B2101" s="1">
        <v>511.0</v>
      </c>
      <c r="C2101" s="1">
        <v>0.0</v>
      </c>
      <c r="D2101" s="1" t="s">
        <v>32</v>
      </c>
      <c r="E2101" s="1">
        <v>29.0</v>
      </c>
      <c r="F2101" s="7" t="str">
        <f>vlookup(E2101,Teams!A:B,2,false)</f>
        <v>MSJ</v>
      </c>
      <c r="G2101" s="1" t="b">
        <v>0</v>
      </c>
      <c r="H2101" s="1" t="b">
        <v>1</v>
      </c>
      <c r="I2101" s="1">
        <v>17.0</v>
      </c>
      <c r="J2101" s="7" t="str">
        <f>vlookup(I2101,Cats!$A:$B,2,false)</f>
        <v>B</v>
      </c>
    </row>
    <row r="2102">
      <c r="A2102" s="1">
        <v>139111.0</v>
      </c>
      <c r="B2102" s="1">
        <v>511.0</v>
      </c>
      <c r="C2102" s="1">
        <v>0.0</v>
      </c>
      <c r="D2102" s="1" t="s">
        <v>32</v>
      </c>
      <c r="E2102" s="1">
        <v>27.0</v>
      </c>
      <c r="F2102" s="7" t="str">
        <f>vlookup(E2102,Teams!A:B,2,false)</f>
        <v>Middleton</v>
      </c>
      <c r="G2102" s="1" t="b">
        <v>1</v>
      </c>
      <c r="H2102" s="1" t="b">
        <v>1</v>
      </c>
      <c r="I2102" s="1">
        <v>18.0</v>
      </c>
      <c r="J2102" s="7" t="str">
        <f>vlookup(I2102,Cats!$A:$B,2,false)</f>
        <v>P</v>
      </c>
    </row>
    <row r="2103">
      <c r="A2103" s="1">
        <v>139112.0</v>
      </c>
      <c r="B2103" s="1">
        <v>511.0</v>
      </c>
      <c r="C2103" s="1">
        <v>14.0</v>
      </c>
      <c r="D2103" s="1" t="s">
        <v>88</v>
      </c>
      <c r="E2103" s="1">
        <v>29.0</v>
      </c>
      <c r="F2103" s="7" t="str">
        <f>vlookup(E2103,Teams!A:B,2,false)</f>
        <v>MSJ</v>
      </c>
      <c r="G2103" s="1" t="b">
        <v>0</v>
      </c>
      <c r="H2103" s="1" t="b">
        <v>0</v>
      </c>
      <c r="I2103" s="1">
        <v>18.0</v>
      </c>
      <c r="J2103" s="7" t="str">
        <f>vlookup(I2103,Cats!$A:$B,2,false)</f>
        <v>P</v>
      </c>
    </row>
    <row r="2104">
      <c r="A2104" s="1">
        <v>139113.0</v>
      </c>
      <c r="B2104" s="1">
        <v>511.0</v>
      </c>
      <c r="C2104" s="1">
        <v>0.0</v>
      </c>
      <c r="D2104" s="1" t="s">
        <v>32</v>
      </c>
      <c r="E2104" s="1">
        <v>27.0</v>
      </c>
      <c r="F2104" s="7" t="str">
        <f>vlookup(E2104,Teams!A:B,2,false)</f>
        <v>Middleton</v>
      </c>
      <c r="G2104" s="1" t="b">
        <v>1</v>
      </c>
      <c r="H2104" s="1" t="b">
        <v>1</v>
      </c>
      <c r="I2104" s="1">
        <v>19.0</v>
      </c>
      <c r="J2104" s="7" t="str">
        <f>vlookup(I2104,Cats!$A:$B,2,false)</f>
        <v>X</v>
      </c>
    </row>
    <row r="2105">
      <c r="A2105" s="1">
        <v>139114.0</v>
      </c>
      <c r="B2105" s="1">
        <v>511.0</v>
      </c>
      <c r="C2105" s="1">
        <v>14.0</v>
      </c>
      <c r="D2105" s="1" t="s">
        <v>89</v>
      </c>
      <c r="E2105" s="1">
        <v>29.0</v>
      </c>
      <c r="F2105" s="7" t="str">
        <f>vlookup(E2105,Teams!A:B,2,false)</f>
        <v>MSJ</v>
      </c>
      <c r="G2105" s="1" t="b">
        <v>0</v>
      </c>
      <c r="H2105" s="1" t="b">
        <v>0</v>
      </c>
      <c r="I2105" s="1">
        <v>19.0</v>
      </c>
      <c r="J2105" s="7" t="str">
        <f>vlookup(I2105,Cats!$A:$B,2,false)</f>
        <v>X</v>
      </c>
    </row>
    <row r="2106">
      <c r="A2106" s="1">
        <v>139115.0</v>
      </c>
      <c r="B2106" s="1">
        <v>511.0</v>
      </c>
      <c r="C2106" s="1">
        <v>4.0</v>
      </c>
      <c r="D2106" s="1" t="s">
        <v>70</v>
      </c>
      <c r="E2106" s="1">
        <v>27.0</v>
      </c>
      <c r="F2106" s="7" t="str">
        <f>vlookup(E2106,Teams!A:B,2,false)</f>
        <v>Middleton</v>
      </c>
      <c r="G2106" s="1" t="b">
        <v>1</v>
      </c>
      <c r="H2106" s="1" t="b">
        <v>0</v>
      </c>
      <c r="I2106" s="1">
        <v>20.0</v>
      </c>
      <c r="J2106" s="7" t="str">
        <f>vlookup(I2106,Cats!$A:$B,2,false)</f>
        <v>M</v>
      </c>
    </row>
    <row r="2107">
      <c r="A2107" s="1">
        <v>139116.0</v>
      </c>
      <c r="B2107" s="1">
        <v>511.0</v>
      </c>
      <c r="C2107" s="1">
        <v>0.0</v>
      </c>
      <c r="D2107" s="1" t="s">
        <v>32</v>
      </c>
      <c r="E2107" s="1">
        <v>29.0</v>
      </c>
      <c r="F2107" s="7" t="str">
        <f>vlookup(E2107,Teams!A:B,2,false)</f>
        <v>MSJ</v>
      </c>
      <c r="G2107" s="1" t="b">
        <v>0</v>
      </c>
      <c r="H2107" s="1" t="b">
        <v>1</v>
      </c>
      <c r="I2107" s="1">
        <v>20.0</v>
      </c>
      <c r="J2107" s="7" t="str">
        <f>vlookup(I2107,Cats!$A:$B,2,false)</f>
        <v>M</v>
      </c>
    </row>
    <row r="2108">
      <c r="A2108" s="1">
        <v>139117.0</v>
      </c>
      <c r="B2108" s="1">
        <v>511.0</v>
      </c>
      <c r="C2108" s="1">
        <v>14.0</v>
      </c>
      <c r="D2108" s="1" t="s">
        <v>70</v>
      </c>
      <c r="E2108" s="1">
        <v>27.0</v>
      </c>
      <c r="F2108" s="7" t="str">
        <f>vlookup(E2108,Teams!A:B,2,false)</f>
        <v>Middleton</v>
      </c>
      <c r="G2108" s="1" t="b">
        <v>1</v>
      </c>
      <c r="H2108" s="1" t="b">
        <v>0</v>
      </c>
      <c r="I2108" s="1">
        <v>21.0</v>
      </c>
      <c r="J2108" s="7" t="str">
        <f>vlookup(I2108,Cats!$A:$B,2,false)</f>
        <v>C</v>
      </c>
    </row>
    <row r="2109">
      <c r="A2109" s="1">
        <v>139118.0</v>
      </c>
      <c r="B2109" s="1">
        <v>511.0</v>
      </c>
      <c r="C2109" s="1">
        <v>0.0</v>
      </c>
      <c r="D2109" s="1" t="s">
        <v>32</v>
      </c>
      <c r="E2109" s="1">
        <v>29.0</v>
      </c>
      <c r="F2109" s="7" t="str">
        <f>vlookup(E2109,Teams!A:B,2,false)</f>
        <v>MSJ</v>
      </c>
      <c r="G2109" s="1" t="b">
        <v>0</v>
      </c>
      <c r="H2109" s="1" t="b">
        <v>1</v>
      </c>
      <c r="I2109" s="1">
        <v>21.0</v>
      </c>
      <c r="J2109" s="7" t="str">
        <f>vlookup(I2109,Cats!$A:$B,2,false)</f>
        <v>C</v>
      </c>
    </row>
    <row r="2110">
      <c r="A2110" s="1">
        <v>139119.0</v>
      </c>
      <c r="B2110" s="1">
        <v>511.0</v>
      </c>
      <c r="C2110" s="1">
        <v>0.0</v>
      </c>
      <c r="D2110" s="1" t="s">
        <v>73</v>
      </c>
      <c r="E2110" s="1">
        <v>27.0</v>
      </c>
      <c r="F2110" s="7" t="str">
        <f>vlookup(E2110,Teams!A:B,2,false)</f>
        <v>Middleton</v>
      </c>
      <c r="G2110" s="1" t="b">
        <v>1</v>
      </c>
      <c r="H2110" s="1" t="b">
        <v>0</v>
      </c>
      <c r="I2110" s="1">
        <v>22.0</v>
      </c>
      <c r="J2110" s="7" t="str">
        <f>vlookup(I2110,Cats!$A:$B,2,false)</f>
        <v>E</v>
      </c>
    </row>
    <row r="2111">
      <c r="A2111" s="1">
        <v>139120.0</v>
      </c>
      <c r="B2111" s="1">
        <v>511.0</v>
      </c>
      <c r="C2111" s="1">
        <v>0.0</v>
      </c>
      <c r="D2111" s="1" t="s">
        <v>87</v>
      </c>
      <c r="E2111" s="1">
        <v>29.0</v>
      </c>
      <c r="F2111" s="7" t="str">
        <f>vlookup(E2111,Teams!A:B,2,false)</f>
        <v>MSJ</v>
      </c>
      <c r="G2111" s="1" t="b">
        <v>0</v>
      </c>
      <c r="H2111" s="1" t="b">
        <v>0</v>
      </c>
      <c r="I2111" s="1">
        <v>22.0</v>
      </c>
      <c r="J2111" s="7" t="str">
        <f>vlookup(I2111,Cats!$A:$B,2,false)</f>
        <v>E</v>
      </c>
    </row>
    <row r="2112">
      <c r="A2112" s="1">
        <v>139121.0</v>
      </c>
      <c r="B2112" s="1">
        <v>511.0</v>
      </c>
      <c r="C2112" s="1">
        <v>4.0</v>
      </c>
      <c r="D2112" s="1" t="s">
        <v>72</v>
      </c>
      <c r="E2112" s="1">
        <v>27.0</v>
      </c>
      <c r="F2112" s="7" t="str">
        <f>vlookup(E2112,Teams!A:B,2,false)</f>
        <v>Middleton</v>
      </c>
      <c r="G2112" s="1" t="b">
        <v>1</v>
      </c>
      <c r="H2112" s="1" t="b">
        <v>0</v>
      </c>
      <c r="I2112" s="1">
        <v>23.0</v>
      </c>
      <c r="J2112" s="7" t="str">
        <f>vlookup(I2112,Cats!$A:$B,2,false)</f>
        <v>B</v>
      </c>
    </row>
    <row r="2113">
      <c r="A2113" s="1">
        <v>139122.0</v>
      </c>
      <c r="B2113" s="1">
        <v>511.0</v>
      </c>
      <c r="C2113" s="1">
        <v>0.0</v>
      </c>
      <c r="D2113" s="1" t="s">
        <v>32</v>
      </c>
      <c r="E2113" s="1">
        <v>29.0</v>
      </c>
      <c r="F2113" s="7" t="str">
        <f>vlookup(E2113,Teams!A:B,2,false)</f>
        <v>MSJ</v>
      </c>
      <c r="G2113" s="1" t="b">
        <v>0</v>
      </c>
      <c r="H2113" s="1" t="b">
        <v>1</v>
      </c>
      <c r="I2113" s="1">
        <v>23.0</v>
      </c>
      <c r="J2113" s="7" t="str">
        <f>vlookup(I2113,Cats!$A:$B,2,false)</f>
        <v>B</v>
      </c>
    </row>
    <row r="2114">
      <c r="A2114" s="1">
        <v>139123.0</v>
      </c>
      <c r="B2114" s="1">
        <v>511.0</v>
      </c>
      <c r="C2114" s="1">
        <v>0.0</v>
      </c>
      <c r="D2114" s="1" t="s">
        <v>32</v>
      </c>
      <c r="E2114" s="1">
        <v>27.0</v>
      </c>
      <c r="F2114" s="7" t="str">
        <f>vlookup(E2114,Teams!A:B,2,false)</f>
        <v>Middleton</v>
      </c>
      <c r="G2114" s="1" t="b">
        <v>1</v>
      </c>
      <c r="H2114" s="1" t="b">
        <v>1</v>
      </c>
      <c r="I2114" s="1">
        <v>24.0</v>
      </c>
      <c r="J2114" s="7" t="str">
        <f>vlookup(I2114,Cats!$A:$B,2,false)</f>
        <v>P</v>
      </c>
    </row>
    <row r="2115">
      <c r="A2115" s="1">
        <v>139124.0</v>
      </c>
      <c r="B2115" s="1">
        <v>511.0</v>
      </c>
      <c r="C2115" s="1">
        <v>14.0</v>
      </c>
      <c r="D2115" s="1" t="s">
        <v>88</v>
      </c>
      <c r="E2115" s="1">
        <v>29.0</v>
      </c>
      <c r="F2115" s="7" t="str">
        <f>vlookup(E2115,Teams!A:B,2,false)</f>
        <v>MSJ</v>
      </c>
      <c r="G2115" s="1" t="b">
        <v>0</v>
      </c>
      <c r="H2115" s="1" t="b">
        <v>0</v>
      </c>
      <c r="I2115" s="1">
        <v>24.0</v>
      </c>
      <c r="J2115" s="7" t="str">
        <f>vlookup(I2115,Cats!$A:$B,2,false)</f>
        <v>P</v>
      </c>
    </row>
    <row r="2116">
      <c r="A2116" s="1">
        <v>139125.0</v>
      </c>
      <c r="B2116" s="1">
        <v>512.0</v>
      </c>
      <c r="C2116" s="1">
        <v>4.0</v>
      </c>
      <c r="D2116" s="1" t="s">
        <v>40</v>
      </c>
      <c r="E2116" s="1">
        <v>6.0</v>
      </c>
      <c r="F2116" s="7" t="str">
        <f>vlookup(E2116,Teams!A:B,2,false)</f>
        <v>Buchholz A</v>
      </c>
      <c r="G2116" s="1" t="b">
        <v>1</v>
      </c>
      <c r="H2116" s="1" t="b">
        <v>0</v>
      </c>
      <c r="I2116" s="1">
        <v>1.0</v>
      </c>
      <c r="J2116" s="7" t="str">
        <f>vlookup(I2116,Cats!$A:$B,2,false)</f>
        <v>X</v>
      </c>
    </row>
    <row r="2117">
      <c r="A2117" s="1">
        <v>139126.0</v>
      </c>
      <c r="B2117" s="1">
        <v>512.0</v>
      </c>
      <c r="C2117" s="1">
        <v>0.0</v>
      </c>
      <c r="D2117" s="1" t="s">
        <v>32</v>
      </c>
      <c r="E2117" s="1">
        <v>33.0</v>
      </c>
      <c r="F2117" s="7" t="str">
        <f>vlookup(E2117,Teams!A:B,2,false)</f>
        <v>NCSSM B</v>
      </c>
      <c r="G2117" s="1" t="b">
        <v>0</v>
      </c>
      <c r="H2117" s="1" t="b">
        <v>1</v>
      </c>
      <c r="I2117" s="1">
        <v>1.0</v>
      </c>
      <c r="J2117" s="7" t="str">
        <f>vlookup(I2117,Cats!$A:$B,2,false)</f>
        <v>X</v>
      </c>
    </row>
    <row r="2118">
      <c r="A2118" s="1">
        <v>139127.0</v>
      </c>
      <c r="B2118" s="1">
        <v>512.0</v>
      </c>
      <c r="C2118" s="1">
        <v>14.0</v>
      </c>
      <c r="D2118" s="1" t="s">
        <v>45</v>
      </c>
      <c r="E2118" s="1">
        <v>6.0</v>
      </c>
      <c r="F2118" s="7" t="str">
        <f>vlookup(E2118,Teams!A:B,2,false)</f>
        <v>Buchholz A</v>
      </c>
      <c r="G2118" s="1" t="b">
        <v>1</v>
      </c>
      <c r="H2118" s="1" t="b">
        <v>0</v>
      </c>
      <c r="I2118" s="1">
        <v>2.0</v>
      </c>
      <c r="J2118" s="7" t="str">
        <f>vlookup(I2118,Cats!$A:$B,2,false)</f>
        <v>M</v>
      </c>
    </row>
    <row r="2119">
      <c r="A2119" s="1">
        <v>139128.0</v>
      </c>
      <c r="B2119" s="1">
        <v>512.0</v>
      </c>
      <c r="C2119" s="1">
        <v>0.0</v>
      </c>
      <c r="D2119" s="1" t="s">
        <v>32</v>
      </c>
      <c r="E2119" s="1">
        <v>33.0</v>
      </c>
      <c r="F2119" s="7" t="str">
        <f>vlookup(E2119,Teams!A:B,2,false)</f>
        <v>NCSSM B</v>
      </c>
      <c r="G2119" s="1" t="b">
        <v>0</v>
      </c>
      <c r="H2119" s="1" t="b">
        <v>1</v>
      </c>
      <c r="I2119" s="1">
        <v>2.0</v>
      </c>
      <c r="J2119" s="7" t="str">
        <f>vlookup(I2119,Cats!$A:$B,2,false)</f>
        <v>M</v>
      </c>
    </row>
    <row r="2120">
      <c r="A2120" s="1">
        <v>139129.0</v>
      </c>
      <c r="B2120" s="1">
        <v>512.0</v>
      </c>
      <c r="C2120" s="1">
        <v>4.0</v>
      </c>
      <c r="D2120" s="1" t="s">
        <v>40</v>
      </c>
      <c r="E2120" s="1">
        <v>6.0</v>
      </c>
      <c r="F2120" s="7" t="str">
        <f>vlookup(E2120,Teams!A:B,2,false)</f>
        <v>Buchholz A</v>
      </c>
      <c r="G2120" s="1" t="b">
        <v>1</v>
      </c>
      <c r="H2120" s="1" t="b">
        <v>0</v>
      </c>
      <c r="I2120" s="1">
        <v>3.0</v>
      </c>
      <c r="J2120" s="7" t="str">
        <f>vlookup(I2120,Cats!$A:$B,2,false)</f>
        <v>C</v>
      </c>
    </row>
    <row r="2121">
      <c r="A2121" s="1">
        <v>139130.0</v>
      </c>
      <c r="B2121" s="1">
        <v>512.0</v>
      </c>
      <c r="C2121" s="1">
        <v>0.0</v>
      </c>
      <c r="D2121" s="1" t="s">
        <v>32</v>
      </c>
      <c r="E2121" s="1">
        <v>33.0</v>
      </c>
      <c r="F2121" s="7" t="str">
        <f>vlookup(E2121,Teams!A:B,2,false)</f>
        <v>NCSSM B</v>
      </c>
      <c r="G2121" s="1" t="b">
        <v>0</v>
      </c>
      <c r="H2121" s="1" t="b">
        <v>1</v>
      </c>
      <c r="I2121" s="1">
        <v>3.0</v>
      </c>
      <c r="J2121" s="7" t="str">
        <f>vlookup(I2121,Cats!$A:$B,2,false)</f>
        <v>C</v>
      </c>
    </row>
    <row r="2122">
      <c r="A2122" s="1">
        <v>139131.0</v>
      </c>
      <c r="B2122" s="1">
        <v>512.0</v>
      </c>
      <c r="C2122" s="1">
        <v>4.0</v>
      </c>
      <c r="D2122" s="1" t="s">
        <v>39</v>
      </c>
      <c r="E2122" s="1">
        <v>6.0</v>
      </c>
      <c r="F2122" s="7" t="str">
        <f>vlookup(E2122,Teams!A:B,2,false)</f>
        <v>Buchholz A</v>
      </c>
      <c r="G2122" s="1" t="b">
        <v>1</v>
      </c>
      <c r="H2122" s="1" t="b">
        <v>0</v>
      </c>
      <c r="I2122" s="1">
        <v>4.0</v>
      </c>
      <c r="J2122" s="7" t="str">
        <f>vlookup(I2122,Cats!$A:$B,2,false)</f>
        <v>E</v>
      </c>
    </row>
    <row r="2123">
      <c r="A2123" s="1">
        <v>139132.0</v>
      </c>
      <c r="B2123" s="1">
        <v>512.0</v>
      </c>
      <c r="C2123" s="1">
        <v>0.0</v>
      </c>
      <c r="D2123" s="1" t="s">
        <v>32</v>
      </c>
      <c r="E2123" s="1">
        <v>33.0</v>
      </c>
      <c r="F2123" s="7" t="str">
        <f>vlookup(E2123,Teams!A:B,2,false)</f>
        <v>NCSSM B</v>
      </c>
      <c r="G2123" s="1" t="b">
        <v>0</v>
      </c>
      <c r="H2123" s="1" t="b">
        <v>1</v>
      </c>
      <c r="I2123" s="1">
        <v>4.0</v>
      </c>
      <c r="J2123" s="7" t="str">
        <f>vlookup(I2123,Cats!$A:$B,2,false)</f>
        <v>E</v>
      </c>
    </row>
    <row r="2124">
      <c r="A2124" s="1">
        <v>139133.0</v>
      </c>
      <c r="B2124" s="1">
        <v>512.0</v>
      </c>
      <c r="C2124" s="1">
        <v>14.0</v>
      </c>
      <c r="D2124" s="1" t="s">
        <v>40</v>
      </c>
      <c r="E2124" s="1">
        <v>6.0</v>
      </c>
      <c r="F2124" s="7" t="str">
        <f>vlookup(E2124,Teams!A:B,2,false)</f>
        <v>Buchholz A</v>
      </c>
      <c r="G2124" s="1" t="b">
        <v>1</v>
      </c>
      <c r="H2124" s="1" t="b">
        <v>0</v>
      </c>
      <c r="I2124" s="1">
        <v>5.0</v>
      </c>
      <c r="J2124" s="7" t="str">
        <f>vlookup(I2124,Cats!$A:$B,2,false)</f>
        <v>B</v>
      </c>
    </row>
    <row r="2125">
      <c r="A2125" s="1">
        <v>139134.0</v>
      </c>
      <c r="B2125" s="1">
        <v>512.0</v>
      </c>
      <c r="C2125" s="1">
        <v>0.0</v>
      </c>
      <c r="D2125" s="1" t="s">
        <v>32</v>
      </c>
      <c r="E2125" s="1">
        <v>33.0</v>
      </c>
      <c r="F2125" s="7" t="str">
        <f>vlookup(E2125,Teams!A:B,2,false)</f>
        <v>NCSSM B</v>
      </c>
      <c r="G2125" s="1" t="b">
        <v>0</v>
      </c>
      <c r="H2125" s="1" t="b">
        <v>1</v>
      </c>
      <c r="I2125" s="1">
        <v>5.0</v>
      </c>
      <c r="J2125" s="7" t="str">
        <f>vlookup(I2125,Cats!$A:$B,2,false)</f>
        <v>B</v>
      </c>
    </row>
    <row r="2126">
      <c r="A2126" s="1">
        <v>139135.0</v>
      </c>
      <c r="B2126" s="1">
        <v>512.0</v>
      </c>
      <c r="C2126" s="1">
        <v>0.0</v>
      </c>
      <c r="D2126" s="1" t="s">
        <v>32</v>
      </c>
      <c r="E2126" s="1">
        <v>6.0</v>
      </c>
      <c r="F2126" s="7" t="str">
        <f>vlookup(E2126,Teams!A:B,2,false)</f>
        <v>Buchholz A</v>
      </c>
      <c r="G2126" s="1" t="b">
        <v>1</v>
      </c>
      <c r="H2126" s="1" t="b">
        <v>1</v>
      </c>
      <c r="I2126" s="1">
        <v>6.0</v>
      </c>
      <c r="J2126" s="7" t="str">
        <f>vlookup(I2126,Cats!$A:$B,2,false)</f>
        <v>P</v>
      </c>
    </row>
    <row r="2127">
      <c r="A2127" s="1">
        <v>139136.0</v>
      </c>
      <c r="B2127" s="1">
        <v>512.0</v>
      </c>
      <c r="C2127" s="1">
        <v>14.0</v>
      </c>
      <c r="D2127" s="1" t="s">
        <v>36</v>
      </c>
      <c r="E2127" s="1">
        <v>33.0</v>
      </c>
      <c r="F2127" s="7" t="str">
        <f>vlookup(E2127,Teams!A:B,2,false)</f>
        <v>NCSSM B</v>
      </c>
      <c r="G2127" s="1" t="b">
        <v>0</v>
      </c>
      <c r="H2127" s="1" t="b">
        <v>0</v>
      </c>
      <c r="I2127" s="1">
        <v>6.0</v>
      </c>
      <c r="J2127" s="7" t="str">
        <f>vlookup(I2127,Cats!$A:$B,2,false)</f>
        <v>P</v>
      </c>
    </row>
    <row r="2128">
      <c r="A2128" s="1">
        <v>139137.0</v>
      </c>
      <c r="B2128" s="1">
        <v>512.0</v>
      </c>
      <c r="C2128" s="1">
        <v>14.0</v>
      </c>
      <c r="D2128" s="1" t="s">
        <v>39</v>
      </c>
      <c r="E2128" s="1">
        <v>6.0</v>
      </c>
      <c r="F2128" s="7" t="str">
        <f>vlookup(E2128,Teams!A:B,2,false)</f>
        <v>Buchholz A</v>
      </c>
      <c r="G2128" s="1" t="b">
        <v>1</v>
      </c>
      <c r="H2128" s="1" t="b">
        <v>0</v>
      </c>
      <c r="I2128" s="1">
        <v>7.0</v>
      </c>
      <c r="J2128" s="7" t="str">
        <f>vlookup(I2128,Cats!$A:$B,2,false)</f>
        <v>X</v>
      </c>
    </row>
    <row r="2129">
      <c r="A2129" s="1">
        <v>139138.0</v>
      </c>
      <c r="B2129" s="1">
        <v>512.0</v>
      </c>
      <c r="C2129" s="1">
        <v>-4.0</v>
      </c>
      <c r="D2129" s="1" t="s">
        <v>38</v>
      </c>
      <c r="E2129" s="1">
        <v>33.0</v>
      </c>
      <c r="F2129" s="7" t="str">
        <f>vlookup(E2129,Teams!A:B,2,false)</f>
        <v>NCSSM B</v>
      </c>
      <c r="G2129" s="1" t="b">
        <v>0</v>
      </c>
      <c r="H2129" s="1" t="b">
        <v>0</v>
      </c>
      <c r="I2129" s="1">
        <v>7.0</v>
      </c>
      <c r="J2129" s="7" t="str">
        <f>vlookup(I2129,Cats!$A:$B,2,false)</f>
        <v>X</v>
      </c>
    </row>
    <row r="2130">
      <c r="A2130" s="1">
        <v>139139.0</v>
      </c>
      <c r="B2130" s="1">
        <v>512.0</v>
      </c>
      <c r="C2130" s="1">
        <v>0.0</v>
      </c>
      <c r="D2130" s="1" t="s">
        <v>44</v>
      </c>
      <c r="E2130" s="1">
        <v>6.0</v>
      </c>
      <c r="F2130" s="7" t="str">
        <f>vlookup(E2130,Teams!A:B,2,false)</f>
        <v>Buchholz A</v>
      </c>
      <c r="G2130" s="1" t="b">
        <v>1</v>
      </c>
      <c r="H2130" s="1" t="b">
        <v>1</v>
      </c>
      <c r="I2130" s="1">
        <v>8.0</v>
      </c>
      <c r="J2130" s="7" t="str">
        <f>vlookup(I2130,Cats!$A:$B,2,false)</f>
        <v>M</v>
      </c>
    </row>
    <row r="2131">
      <c r="A2131" s="1">
        <v>139140.0</v>
      </c>
      <c r="B2131" s="1">
        <v>512.0</v>
      </c>
      <c r="C2131" s="1">
        <v>14.0</v>
      </c>
      <c r="D2131" s="1" t="s">
        <v>34</v>
      </c>
      <c r="E2131" s="1">
        <v>33.0</v>
      </c>
      <c r="F2131" s="7" t="str">
        <f>vlookup(E2131,Teams!A:B,2,false)</f>
        <v>NCSSM B</v>
      </c>
      <c r="G2131" s="1" t="b">
        <v>0</v>
      </c>
      <c r="H2131" s="1" t="b">
        <v>0</v>
      </c>
      <c r="I2131" s="1">
        <v>8.0</v>
      </c>
      <c r="J2131" s="7" t="str">
        <f>vlookup(I2131,Cats!$A:$B,2,false)</f>
        <v>M</v>
      </c>
    </row>
    <row r="2132">
      <c r="A2132" s="1">
        <v>139141.0</v>
      </c>
      <c r="B2132" s="1">
        <v>512.0</v>
      </c>
      <c r="C2132" s="1">
        <v>14.0</v>
      </c>
      <c r="D2132" s="1" t="s">
        <v>44</v>
      </c>
      <c r="E2132" s="1">
        <v>6.0</v>
      </c>
      <c r="F2132" s="7" t="str">
        <f>vlookup(E2132,Teams!A:B,2,false)</f>
        <v>Buchholz A</v>
      </c>
      <c r="G2132" s="1" t="b">
        <v>1</v>
      </c>
      <c r="H2132" s="1" t="b">
        <v>0</v>
      </c>
      <c r="I2132" s="1">
        <v>9.0</v>
      </c>
      <c r="J2132" s="7" t="str">
        <f>vlookup(I2132,Cats!$A:$B,2,false)</f>
        <v>C</v>
      </c>
    </row>
    <row r="2133">
      <c r="A2133" s="1">
        <v>139142.0</v>
      </c>
      <c r="B2133" s="1">
        <v>512.0</v>
      </c>
      <c r="C2133" s="1">
        <v>0.0</v>
      </c>
      <c r="D2133" s="1" t="s">
        <v>32</v>
      </c>
      <c r="E2133" s="1">
        <v>33.0</v>
      </c>
      <c r="F2133" s="7" t="str">
        <f>vlookup(E2133,Teams!A:B,2,false)</f>
        <v>NCSSM B</v>
      </c>
      <c r="G2133" s="1" t="b">
        <v>0</v>
      </c>
      <c r="H2133" s="1" t="b">
        <v>1</v>
      </c>
      <c r="I2133" s="1">
        <v>9.0</v>
      </c>
      <c r="J2133" s="7" t="str">
        <f>vlookup(I2133,Cats!$A:$B,2,false)</f>
        <v>C</v>
      </c>
    </row>
    <row r="2134">
      <c r="A2134" s="1">
        <v>139143.0</v>
      </c>
      <c r="B2134" s="1">
        <v>512.0</v>
      </c>
      <c r="C2134" s="1">
        <v>0.0</v>
      </c>
      <c r="D2134" s="1" t="s">
        <v>32</v>
      </c>
      <c r="E2134" s="1">
        <v>6.0</v>
      </c>
      <c r="F2134" s="7" t="str">
        <f>vlookup(E2134,Teams!A:B,2,false)</f>
        <v>Buchholz A</v>
      </c>
      <c r="G2134" s="1" t="b">
        <v>1</v>
      </c>
      <c r="H2134" s="1" t="b">
        <v>1</v>
      </c>
      <c r="I2134" s="1">
        <v>10.0</v>
      </c>
      <c r="J2134" s="7" t="str">
        <f>vlookup(I2134,Cats!$A:$B,2,false)</f>
        <v>E</v>
      </c>
    </row>
    <row r="2135">
      <c r="A2135" s="1">
        <v>139144.0</v>
      </c>
      <c r="B2135" s="1">
        <v>512.0</v>
      </c>
      <c r="C2135" s="1">
        <v>4.0</v>
      </c>
      <c r="D2135" s="1" t="s">
        <v>38</v>
      </c>
      <c r="E2135" s="1">
        <v>33.0</v>
      </c>
      <c r="F2135" s="7" t="str">
        <f>vlookup(E2135,Teams!A:B,2,false)</f>
        <v>NCSSM B</v>
      </c>
      <c r="G2135" s="1" t="b">
        <v>0</v>
      </c>
      <c r="H2135" s="1" t="b">
        <v>0</v>
      </c>
      <c r="I2135" s="1">
        <v>10.0</v>
      </c>
      <c r="J2135" s="7" t="str">
        <f>vlookup(I2135,Cats!$A:$B,2,false)</f>
        <v>E</v>
      </c>
    </row>
    <row r="2136">
      <c r="A2136" s="1">
        <v>139145.0</v>
      </c>
      <c r="B2136" s="1">
        <v>512.0</v>
      </c>
      <c r="C2136" s="1">
        <v>14.0</v>
      </c>
      <c r="D2136" s="1" t="s">
        <v>40</v>
      </c>
      <c r="E2136" s="1">
        <v>6.0</v>
      </c>
      <c r="F2136" s="7" t="str">
        <f>vlookup(E2136,Teams!A:B,2,false)</f>
        <v>Buchholz A</v>
      </c>
      <c r="G2136" s="1" t="b">
        <v>1</v>
      </c>
      <c r="H2136" s="1" t="b">
        <v>0</v>
      </c>
      <c r="I2136" s="1">
        <v>11.0</v>
      </c>
      <c r="J2136" s="7" t="str">
        <f>vlookup(I2136,Cats!$A:$B,2,false)</f>
        <v>B</v>
      </c>
    </row>
    <row r="2137">
      <c r="A2137" s="1">
        <v>139146.0</v>
      </c>
      <c r="B2137" s="1">
        <v>512.0</v>
      </c>
      <c r="C2137" s="1">
        <v>0.0</v>
      </c>
      <c r="D2137" s="1" t="s">
        <v>32</v>
      </c>
      <c r="E2137" s="1">
        <v>33.0</v>
      </c>
      <c r="F2137" s="7" t="str">
        <f>vlookup(E2137,Teams!A:B,2,false)</f>
        <v>NCSSM B</v>
      </c>
      <c r="G2137" s="1" t="b">
        <v>0</v>
      </c>
      <c r="H2137" s="1" t="b">
        <v>1</v>
      </c>
      <c r="I2137" s="1">
        <v>11.0</v>
      </c>
      <c r="J2137" s="7" t="str">
        <f>vlookup(I2137,Cats!$A:$B,2,false)</f>
        <v>B</v>
      </c>
    </row>
    <row r="2138">
      <c r="A2138" s="1">
        <v>139147.0</v>
      </c>
      <c r="B2138" s="1">
        <v>512.0</v>
      </c>
      <c r="C2138" s="1">
        <v>14.0</v>
      </c>
      <c r="D2138" s="1" t="s">
        <v>45</v>
      </c>
      <c r="E2138" s="1">
        <v>6.0</v>
      </c>
      <c r="F2138" s="7" t="str">
        <f>vlookup(E2138,Teams!A:B,2,false)</f>
        <v>Buchholz A</v>
      </c>
      <c r="G2138" s="1" t="b">
        <v>1</v>
      </c>
      <c r="H2138" s="1" t="b">
        <v>0</v>
      </c>
      <c r="I2138" s="1">
        <v>12.0</v>
      </c>
      <c r="J2138" s="7" t="str">
        <f>vlookup(I2138,Cats!$A:$B,2,false)</f>
        <v>P</v>
      </c>
    </row>
    <row r="2139">
      <c r="A2139" s="1">
        <v>139148.0</v>
      </c>
      <c r="B2139" s="1">
        <v>512.0</v>
      </c>
      <c r="C2139" s="1">
        <v>0.0</v>
      </c>
      <c r="D2139" s="1" t="s">
        <v>32</v>
      </c>
      <c r="E2139" s="1">
        <v>33.0</v>
      </c>
      <c r="F2139" s="7" t="str">
        <f>vlookup(E2139,Teams!A:B,2,false)</f>
        <v>NCSSM B</v>
      </c>
      <c r="G2139" s="1" t="b">
        <v>0</v>
      </c>
      <c r="H2139" s="1" t="b">
        <v>1</v>
      </c>
      <c r="I2139" s="1">
        <v>12.0</v>
      </c>
      <c r="J2139" s="7" t="str">
        <f>vlookup(I2139,Cats!$A:$B,2,false)</f>
        <v>P</v>
      </c>
    </row>
    <row r="2140">
      <c r="A2140" s="1">
        <v>139149.0</v>
      </c>
      <c r="B2140" s="1">
        <v>512.0</v>
      </c>
      <c r="C2140" s="1">
        <v>14.0</v>
      </c>
      <c r="D2140" s="1" t="s">
        <v>45</v>
      </c>
      <c r="E2140" s="1">
        <v>6.0</v>
      </c>
      <c r="F2140" s="7" t="str">
        <f>vlookup(E2140,Teams!A:B,2,false)</f>
        <v>Buchholz A</v>
      </c>
      <c r="G2140" s="1" t="b">
        <v>1</v>
      </c>
      <c r="H2140" s="1" t="b">
        <v>0</v>
      </c>
      <c r="I2140" s="1">
        <v>13.0</v>
      </c>
      <c r="J2140" s="7" t="str">
        <f>vlookup(I2140,Cats!$A:$B,2,false)</f>
        <v>X</v>
      </c>
    </row>
    <row r="2141">
      <c r="A2141" s="1">
        <v>139150.0</v>
      </c>
      <c r="B2141" s="1">
        <v>512.0</v>
      </c>
      <c r="C2141" s="1">
        <v>0.0</v>
      </c>
      <c r="D2141" s="1" t="s">
        <v>32</v>
      </c>
      <c r="E2141" s="1">
        <v>33.0</v>
      </c>
      <c r="F2141" s="7" t="str">
        <f>vlookup(E2141,Teams!A:B,2,false)</f>
        <v>NCSSM B</v>
      </c>
      <c r="G2141" s="1" t="b">
        <v>0</v>
      </c>
      <c r="H2141" s="1" t="b">
        <v>1</v>
      </c>
      <c r="I2141" s="1">
        <v>13.0</v>
      </c>
      <c r="J2141" s="7" t="str">
        <f>vlookup(I2141,Cats!$A:$B,2,false)</f>
        <v>X</v>
      </c>
    </row>
    <row r="2142">
      <c r="A2142" s="1">
        <v>139151.0</v>
      </c>
      <c r="B2142" s="1">
        <v>512.0</v>
      </c>
      <c r="C2142" s="1">
        <v>14.0</v>
      </c>
      <c r="D2142" s="1" t="s">
        <v>45</v>
      </c>
      <c r="E2142" s="1">
        <v>6.0</v>
      </c>
      <c r="F2142" s="7" t="str">
        <f>vlookup(E2142,Teams!A:B,2,false)</f>
        <v>Buchholz A</v>
      </c>
      <c r="G2142" s="1" t="b">
        <v>1</v>
      </c>
      <c r="H2142" s="1" t="b">
        <v>0</v>
      </c>
      <c r="I2142" s="1">
        <v>14.0</v>
      </c>
      <c r="J2142" s="7" t="str">
        <f>vlookup(I2142,Cats!$A:$B,2,false)</f>
        <v>M</v>
      </c>
    </row>
    <row r="2143">
      <c r="A2143" s="1">
        <v>139152.0</v>
      </c>
      <c r="B2143" s="1">
        <v>512.0</v>
      </c>
      <c r="C2143" s="1">
        <v>0.0</v>
      </c>
      <c r="D2143" s="1" t="s">
        <v>32</v>
      </c>
      <c r="E2143" s="1">
        <v>33.0</v>
      </c>
      <c r="F2143" s="7" t="str">
        <f>vlookup(E2143,Teams!A:B,2,false)</f>
        <v>NCSSM B</v>
      </c>
      <c r="G2143" s="1" t="b">
        <v>0</v>
      </c>
      <c r="H2143" s="1" t="b">
        <v>1</v>
      </c>
      <c r="I2143" s="1">
        <v>14.0</v>
      </c>
      <c r="J2143" s="7" t="str">
        <f>vlookup(I2143,Cats!$A:$B,2,false)</f>
        <v>M</v>
      </c>
    </row>
    <row r="2144">
      <c r="A2144" s="1">
        <v>139153.0</v>
      </c>
      <c r="B2144" s="1">
        <v>512.0</v>
      </c>
      <c r="C2144" s="1">
        <v>0.0</v>
      </c>
      <c r="D2144" s="1" t="s">
        <v>40</v>
      </c>
      <c r="E2144" s="1">
        <v>6.0</v>
      </c>
      <c r="F2144" s="7" t="str">
        <f>vlookup(E2144,Teams!A:B,2,false)</f>
        <v>Buchholz A</v>
      </c>
      <c r="G2144" s="1" t="b">
        <v>1</v>
      </c>
      <c r="H2144" s="1" t="b">
        <v>0</v>
      </c>
      <c r="I2144" s="1">
        <v>15.0</v>
      </c>
      <c r="J2144" s="7" t="str">
        <f>vlookup(I2144,Cats!$A:$B,2,false)</f>
        <v>C</v>
      </c>
    </row>
    <row r="2145">
      <c r="A2145" s="1">
        <v>139154.0</v>
      </c>
      <c r="B2145" s="1">
        <v>512.0</v>
      </c>
      <c r="C2145" s="1">
        <v>0.0</v>
      </c>
      <c r="D2145" s="1" t="s">
        <v>36</v>
      </c>
      <c r="E2145" s="1">
        <v>33.0</v>
      </c>
      <c r="F2145" s="7" t="str">
        <f>vlookup(E2145,Teams!A:B,2,false)</f>
        <v>NCSSM B</v>
      </c>
      <c r="G2145" s="1" t="b">
        <v>0</v>
      </c>
      <c r="H2145" s="1" t="b">
        <v>0</v>
      </c>
      <c r="I2145" s="1">
        <v>15.0</v>
      </c>
      <c r="J2145" s="7" t="str">
        <f>vlookup(I2145,Cats!$A:$B,2,false)</f>
        <v>C</v>
      </c>
    </row>
    <row r="2146">
      <c r="A2146" s="1">
        <v>139155.0</v>
      </c>
      <c r="B2146" s="1">
        <v>512.0</v>
      </c>
      <c r="C2146" s="1">
        <v>0.0</v>
      </c>
      <c r="D2146" s="1" t="s">
        <v>39</v>
      </c>
      <c r="E2146" s="1">
        <v>6.0</v>
      </c>
      <c r="F2146" s="7" t="str">
        <f>vlookup(E2146,Teams!A:B,2,false)</f>
        <v>Buchholz A</v>
      </c>
      <c r="G2146" s="1" t="b">
        <v>1</v>
      </c>
      <c r="H2146" s="1" t="b">
        <v>0</v>
      </c>
      <c r="I2146" s="1">
        <v>16.0</v>
      </c>
      <c r="J2146" s="7" t="str">
        <f>vlookup(I2146,Cats!$A:$B,2,false)</f>
        <v>E</v>
      </c>
    </row>
    <row r="2147">
      <c r="A2147" s="1">
        <v>139156.0</v>
      </c>
      <c r="B2147" s="1">
        <v>512.0</v>
      </c>
      <c r="C2147" s="1">
        <v>0.0</v>
      </c>
      <c r="D2147" s="1" t="s">
        <v>36</v>
      </c>
      <c r="E2147" s="1">
        <v>33.0</v>
      </c>
      <c r="F2147" s="7" t="str">
        <f>vlookup(E2147,Teams!A:B,2,false)</f>
        <v>NCSSM B</v>
      </c>
      <c r="G2147" s="1" t="b">
        <v>0</v>
      </c>
      <c r="H2147" s="1" t="b">
        <v>0</v>
      </c>
      <c r="I2147" s="1">
        <v>16.0</v>
      </c>
      <c r="J2147" s="7" t="str">
        <f>vlookup(I2147,Cats!$A:$B,2,false)</f>
        <v>E</v>
      </c>
    </row>
    <row r="2148">
      <c r="A2148" s="1">
        <v>139157.0</v>
      </c>
      <c r="B2148" s="1">
        <v>512.0</v>
      </c>
      <c r="C2148" s="1">
        <v>14.0</v>
      </c>
      <c r="D2148" s="1" t="s">
        <v>40</v>
      </c>
      <c r="E2148" s="1">
        <v>6.0</v>
      </c>
      <c r="F2148" s="7" t="str">
        <f>vlookup(E2148,Teams!A:B,2,false)</f>
        <v>Buchholz A</v>
      </c>
      <c r="G2148" s="1" t="b">
        <v>1</v>
      </c>
      <c r="H2148" s="1" t="b">
        <v>0</v>
      </c>
      <c r="I2148" s="1">
        <v>17.0</v>
      </c>
      <c r="J2148" s="7" t="str">
        <f>vlookup(I2148,Cats!$A:$B,2,false)</f>
        <v>B</v>
      </c>
    </row>
    <row r="2149">
      <c r="A2149" s="1">
        <v>139158.0</v>
      </c>
      <c r="B2149" s="1">
        <v>512.0</v>
      </c>
      <c r="C2149" s="1">
        <v>-4.0</v>
      </c>
      <c r="D2149" s="1" t="s">
        <v>38</v>
      </c>
      <c r="E2149" s="1">
        <v>33.0</v>
      </c>
      <c r="F2149" s="7" t="str">
        <f>vlookup(E2149,Teams!A:B,2,false)</f>
        <v>NCSSM B</v>
      </c>
      <c r="G2149" s="1" t="b">
        <v>0</v>
      </c>
      <c r="H2149" s="1" t="b">
        <v>0</v>
      </c>
      <c r="I2149" s="1">
        <v>17.0</v>
      </c>
      <c r="J2149" s="7" t="str">
        <f>vlookup(I2149,Cats!$A:$B,2,false)</f>
        <v>B</v>
      </c>
    </row>
    <row r="2150">
      <c r="A2150" s="1">
        <v>139159.0</v>
      </c>
      <c r="B2150" s="1">
        <v>512.0</v>
      </c>
      <c r="C2150" s="1">
        <v>14.0</v>
      </c>
      <c r="D2150" s="1" t="s">
        <v>45</v>
      </c>
      <c r="E2150" s="1">
        <v>6.0</v>
      </c>
      <c r="F2150" s="7" t="str">
        <f>vlookup(E2150,Teams!A:B,2,false)</f>
        <v>Buchholz A</v>
      </c>
      <c r="G2150" s="1" t="b">
        <v>1</v>
      </c>
      <c r="H2150" s="1" t="b">
        <v>0</v>
      </c>
      <c r="I2150" s="1">
        <v>18.0</v>
      </c>
      <c r="J2150" s="7" t="str">
        <f>vlookup(I2150,Cats!$A:$B,2,false)</f>
        <v>P</v>
      </c>
    </row>
    <row r="2151">
      <c r="A2151" s="1">
        <v>139160.0</v>
      </c>
      <c r="B2151" s="1">
        <v>512.0</v>
      </c>
      <c r="C2151" s="1">
        <v>0.0</v>
      </c>
      <c r="D2151" s="1" t="s">
        <v>32</v>
      </c>
      <c r="E2151" s="1">
        <v>33.0</v>
      </c>
      <c r="F2151" s="7" t="str">
        <f>vlookup(E2151,Teams!A:B,2,false)</f>
        <v>NCSSM B</v>
      </c>
      <c r="G2151" s="1" t="b">
        <v>0</v>
      </c>
      <c r="H2151" s="1" t="b">
        <v>1</v>
      </c>
      <c r="I2151" s="1">
        <v>18.0</v>
      </c>
      <c r="J2151" s="7" t="str">
        <f>vlookup(I2151,Cats!$A:$B,2,false)</f>
        <v>P</v>
      </c>
    </row>
    <row r="2152">
      <c r="A2152" s="1">
        <v>139161.0</v>
      </c>
      <c r="B2152" s="1">
        <v>512.0</v>
      </c>
      <c r="C2152" s="1">
        <v>14.0</v>
      </c>
      <c r="D2152" s="1" t="s">
        <v>40</v>
      </c>
      <c r="E2152" s="1">
        <v>6.0</v>
      </c>
      <c r="F2152" s="7" t="str">
        <f>vlookup(E2152,Teams!A:B,2,false)</f>
        <v>Buchholz A</v>
      </c>
      <c r="G2152" s="1" t="b">
        <v>1</v>
      </c>
      <c r="H2152" s="1" t="b">
        <v>0</v>
      </c>
      <c r="I2152" s="1">
        <v>19.0</v>
      </c>
      <c r="J2152" s="7" t="str">
        <f>vlookup(I2152,Cats!$A:$B,2,false)</f>
        <v>X</v>
      </c>
    </row>
    <row r="2153">
      <c r="A2153" s="1">
        <v>139162.0</v>
      </c>
      <c r="B2153" s="1">
        <v>512.0</v>
      </c>
      <c r="C2153" s="1">
        <v>-4.0</v>
      </c>
      <c r="D2153" s="1" t="s">
        <v>38</v>
      </c>
      <c r="E2153" s="1">
        <v>33.0</v>
      </c>
      <c r="F2153" s="7" t="str">
        <f>vlookup(E2153,Teams!A:B,2,false)</f>
        <v>NCSSM B</v>
      </c>
      <c r="G2153" s="1" t="b">
        <v>0</v>
      </c>
      <c r="H2153" s="1" t="b">
        <v>0</v>
      </c>
      <c r="I2153" s="1">
        <v>19.0</v>
      </c>
      <c r="J2153" s="7" t="str">
        <f>vlookup(I2153,Cats!$A:$B,2,false)</f>
        <v>X</v>
      </c>
    </row>
    <row r="2154">
      <c r="A2154" s="1">
        <v>139163.0</v>
      </c>
      <c r="B2154" s="1">
        <v>512.0</v>
      </c>
      <c r="C2154" s="1">
        <v>4.0</v>
      </c>
      <c r="D2154" s="1" t="s">
        <v>45</v>
      </c>
      <c r="E2154" s="1">
        <v>6.0</v>
      </c>
      <c r="F2154" s="7" t="str">
        <f>vlookup(E2154,Teams!A:B,2,false)</f>
        <v>Buchholz A</v>
      </c>
      <c r="G2154" s="1" t="b">
        <v>1</v>
      </c>
      <c r="H2154" s="1" t="b">
        <v>0</v>
      </c>
      <c r="I2154" s="1">
        <v>20.0</v>
      </c>
      <c r="J2154" s="7" t="str">
        <f>vlookup(I2154,Cats!$A:$B,2,false)</f>
        <v>M</v>
      </c>
    </row>
    <row r="2155">
      <c r="A2155" s="1">
        <v>139164.0</v>
      </c>
      <c r="B2155" s="1">
        <v>512.0</v>
      </c>
      <c r="C2155" s="1">
        <v>0.0</v>
      </c>
      <c r="D2155" s="1" t="s">
        <v>32</v>
      </c>
      <c r="E2155" s="1">
        <v>33.0</v>
      </c>
      <c r="F2155" s="7" t="str">
        <f>vlookup(E2155,Teams!A:B,2,false)</f>
        <v>NCSSM B</v>
      </c>
      <c r="G2155" s="1" t="b">
        <v>0</v>
      </c>
      <c r="H2155" s="1" t="b">
        <v>1</v>
      </c>
      <c r="I2155" s="1">
        <v>20.0</v>
      </c>
      <c r="J2155" s="7" t="str">
        <f>vlookup(I2155,Cats!$A:$B,2,false)</f>
        <v>M</v>
      </c>
    </row>
    <row r="2156">
      <c r="A2156" s="1">
        <v>139165.0</v>
      </c>
      <c r="B2156" s="1">
        <v>512.0</v>
      </c>
      <c r="C2156" s="1">
        <v>14.0</v>
      </c>
      <c r="D2156" s="1" t="s">
        <v>44</v>
      </c>
      <c r="E2156" s="1">
        <v>6.0</v>
      </c>
      <c r="F2156" s="7" t="str">
        <f>vlookup(E2156,Teams!A:B,2,false)</f>
        <v>Buchholz A</v>
      </c>
      <c r="G2156" s="1" t="b">
        <v>1</v>
      </c>
      <c r="H2156" s="1" t="b">
        <v>0</v>
      </c>
      <c r="I2156" s="1">
        <v>21.0</v>
      </c>
      <c r="J2156" s="7" t="str">
        <f>vlookup(I2156,Cats!$A:$B,2,false)</f>
        <v>C</v>
      </c>
    </row>
    <row r="2157">
      <c r="A2157" s="1">
        <v>139166.0</v>
      </c>
      <c r="B2157" s="1">
        <v>512.0</v>
      </c>
      <c r="C2157" s="1">
        <v>0.0</v>
      </c>
      <c r="D2157" s="1" t="s">
        <v>32</v>
      </c>
      <c r="E2157" s="1">
        <v>33.0</v>
      </c>
      <c r="F2157" s="7" t="str">
        <f>vlookup(E2157,Teams!A:B,2,false)</f>
        <v>NCSSM B</v>
      </c>
      <c r="G2157" s="1" t="b">
        <v>0</v>
      </c>
      <c r="H2157" s="1" t="b">
        <v>1</v>
      </c>
      <c r="I2157" s="1">
        <v>21.0</v>
      </c>
      <c r="J2157" s="7" t="str">
        <f>vlookup(I2157,Cats!$A:$B,2,false)</f>
        <v>C</v>
      </c>
    </row>
    <row r="2158">
      <c r="A2158" s="1">
        <v>139167.0</v>
      </c>
      <c r="B2158" s="1">
        <v>512.0</v>
      </c>
      <c r="C2158" s="1">
        <v>0.0</v>
      </c>
      <c r="D2158" s="1" t="s">
        <v>40</v>
      </c>
      <c r="E2158" s="1">
        <v>6.0</v>
      </c>
      <c r="F2158" s="7" t="str">
        <f>vlookup(E2158,Teams!A:B,2,false)</f>
        <v>Buchholz A</v>
      </c>
      <c r="G2158" s="1" t="b">
        <v>1</v>
      </c>
      <c r="H2158" s="1" t="b">
        <v>0</v>
      </c>
      <c r="I2158" s="1">
        <v>22.0</v>
      </c>
      <c r="J2158" s="7" t="str">
        <f>vlookup(I2158,Cats!$A:$B,2,false)</f>
        <v>E</v>
      </c>
    </row>
    <row r="2159">
      <c r="A2159" s="1">
        <v>139168.0</v>
      </c>
      <c r="B2159" s="1">
        <v>512.0</v>
      </c>
      <c r="C2159" s="1">
        <v>0.0</v>
      </c>
      <c r="D2159" s="1" t="s">
        <v>38</v>
      </c>
      <c r="E2159" s="1">
        <v>33.0</v>
      </c>
      <c r="F2159" s="7" t="str">
        <f>vlookup(E2159,Teams!A:B,2,false)</f>
        <v>NCSSM B</v>
      </c>
      <c r="G2159" s="1" t="b">
        <v>0</v>
      </c>
      <c r="H2159" s="1" t="b">
        <v>0</v>
      </c>
      <c r="I2159" s="1">
        <v>22.0</v>
      </c>
      <c r="J2159" s="7" t="str">
        <f>vlookup(I2159,Cats!$A:$B,2,false)</f>
        <v>E</v>
      </c>
    </row>
    <row r="2160">
      <c r="A2160" s="1">
        <v>139169.0</v>
      </c>
      <c r="B2160" s="1">
        <v>512.0</v>
      </c>
      <c r="C2160" s="1">
        <v>14.0</v>
      </c>
      <c r="D2160" s="1" t="s">
        <v>40</v>
      </c>
      <c r="E2160" s="1">
        <v>6.0</v>
      </c>
      <c r="F2160" s="7" t="str">
        <f>vlookup(E2160,Teams!A:B,2,false)</f>
        <v>Buchholz A</v>
      </c>
      <c r="G2160" s="1" t="b">
        <v>1</v>
      </c>
      <c r="H2160" s="1" t="b">
        <v>0</v>
      </c>
      <c r="I2160" s="1">
        <v>23.0</v>
      </c>
      <c r="J2160" s="7" t="str">
        <f>vlookup(I2160,Cats!$A:$B,2,false)</f>
        <v>B</v>
      </c>
    </row>
    <row r="2161">
      <c r="A2161" s="1">
        <v>139170.0</v>
      </c>
      <c r="B2161" s="1">
        <v>512.0</v>
      </c>
      <c r="C2161" s="1">
        <v>0.0</v>
      </c>
      <c r="D2161" s="1" t="s">
        <v>32</v>
      </c>
      <c r="E2161" s="1">
        <v>33.0</v>
      </c>
      <c r="F2161" s="7" t="str">
        <f>vlookup(E2161,Teams!A:B,2,false)</f>
        <v>NCSSM B</v>
      </c>
      <c r="G2161" s="1" t="b">
        <v>0</v>
      </c>
      <c r="H2161" s="1" t="b">
        <v>1</v>
      </c>
      <c r="I2161" s="1">
        <v>23.0</v>
      </c>
      <c r="J2161" s="7" t="str">
        <f>vlookup(I2161,Cats!$A:$B,2,false)</f>
        <v>B</v>
      </c>
    </row>
    <row r="2162">
      <c r="A2162" s="1">
        <v>139171.0</v>
      </c>
      <c r="B2162" s="1">
        <v>512.0</v>
      </c>
      <c r="C2162" s="1">
        <v>-4.0</v>
      </c>
      <c r="D2162" s="1" t="s">
        <v>45</v>
      </c>
      <c r="E2162" s="1">
        <v>6.0</v>
      </c>
      <c r="F2162" s="7" t="str">
        <f>vlookup(E2162,Teams!A:B,2,false)</f>
        <v>Buchholz A</v>
      </c>
      <c r="G2162" s="1" t="b">
        <v>1</v>
      </c>
      <c r="H2162" s="1" t="b">
        <v>0</v>
      </c>
      <c r="I2162" s="1">
        <v>24.0</v>
      </c>
      <c r="J2162" s="7" t="str">
        <f>vlookup(I2162,Cats!$A:$B,2,false)</f>
        <v>P</v>
      </c>
    </row>
    <row r="2163">
      <c r="A2163" s="1">
        <v>139172.0</v>
      </c>
      <c r="B2163" s="1">
        <v>512.0</v>
      </c>
      <c r="C2163" s="1">
        <v>14.0</v>
      </c>
      <c r="D2163" s="1" t="s">
        <v>36</v>
      </c>
      <c r="E2163" s="1">
        <v>33.0</v>
      </c>
      <c r="F2163" s="7" t="str">
        <f>vlookup(E2163,Teams!A:B,2,false)</f>
        <v>NCSSM B</v>
      </c>
      <c r="G2163" s="1" t="b">
        <v>0</v>
      </c>
      <c r="H2163" s="1" t="b">
        <v>0</v>
      </c>
      <c r="I2163" s="1">
        <v>24.0</v>
      </c>
      <c r="J2163" s="7" t="str">
        <f>vlookup(I2163,Cats!$A:$B,2,false)</f>
        <v>P</v>
      </c>
    </row>
    <row r="2164">
      <c r="A2164" s="1">
        <v>139173.0</v>
      </c>
      <c r="B2164" s="1">
        <v>513.0</v>
      </c>
      <c r="C2164" s="1">
        <v>4.0</v>
      </c>
      <c r="D2164" s="1" t="s">
        <v>161</v>
      </c>
      <c r="E2164" s="1">
        <v>19.0</v>
      </c>
      <c r="F2164" s="7" t="str">
        <f>vlookup(E2164,Teams!A:B,2,false)</f>
        <v>Interlake A</v>
      </c>
      <c r="G2164" s="1" t="b">
        <v>1</v>
      </c>
      <c r="H2164" s="1" t="b">
        <v>0</v>
      </c>
      <c r="I2164" s="1">
        <v>1.0</v>
      </c>
      <c r="J2164" s="7" t="str">
        <f>vlookup(I2164,Cats!$A:$B,2,false)</f>
        <v>X</v>
      </c>
    </row>
    <row r="2165">
      <c r="A2165" s="1">
        <v>139174.0</v>
      </c>
      <c r="B2165" s="1">
        <v>513.0</v>
      </c>
      <c r="C2165" s="1">
        <v>0.0</v>
      </c>
      <c r="D2165" s="1" t="s">
        <v>32</v>
      </c>
      <c r="E2165" s="1">
        <v>38.0</v>
      </c>
      <c r="F2165" s="7" t="str">
        <f>vlookup(E2165,Teams!A:B,2,false)</f>
        <v>RMHS</v>
      </c>
      <c r="G2165" s="1" t="b">
        <v>0</v>
      </c>
      <c r="H2165" s="1" t="b">
        <v>1</v>
      </c>
      <c r="I2165" s="1">
        <v>1.0</v>
      </c>
      <c r="J2165" s="7" t="str">
        <f>vlookup(I2165,Cats!$A:$B,2,false)</f>
        <v>X</v>
      </c>
    </row>
    <row r="2166">
      <c r="A2166" s="1">
        <v>139175.0</v>
      </c>
      <c r="B2166" s="1">
        <v>513.0</v>
      </c>
      <c r="C2166" s="1">
        <v>4.0</v>
      </c>
      <c r="D2166" s="1" t="s">
        <v>162</v>
      </c>
      <c r="E2166" s="1">
        <v>19.0</v>
      </c>
      <c r="F2166" s="7" t="str">
        <f>vlookup(E2166,Teams!A:B,2,false)</f>
        <v>Interlake A</v>
      </c>
      <c r="G2166" s="1" t="b">
        <v>1</v>
      </c>
      <c r="H2166" s="1" t="b">
        <v>0</v>
      </c>
      <c r="I2166" s="1">
        <v>2.0</v>
      </c>
      <c r="J2166" s="7" t="str">
        <f>vlookup(I2166,Cats!$A:$B,2,false)</f>
        <v>M</v>
      </c>
    </row>
    <row r="2167">
      <c r="A2167" s="1">
        <v>139176.0</v>
      </c>
      <c r="B2167" s="1">
        <v>513.0</v>
      </c>
      <c r="C2167" s="1">
        <v>0.0</v>
      </c>
      <c r="D2167" s="1" t="s">
        <v>184</v>
      </c>
      <c r="E2167" s="1">
        <v>38.0</v>
      </c>
      <c r="F2167" s="7" t="str">
        <f>vlookup(E2167,Teams!A:B,2,false)</f>
        <v>RMHS</v>
      </c>
      <c r="G2167" s="1" t="b">
        <v>0</v>
      </c>
      <c r="H2167" s="1" t="b">
        <v>0</v>
      </c>
      <c r="I2167" s="1">
        <v>2.0</v>
      </c>
      <c r="J2167" s="7" t="str">
        <f>vlookup(I2167,Cats!$A:$B,2,false)</f>
        <v>M</v>
      </c>
    </row>
    <row r="2168">
      <c r="A2168" s="1">
        <v>139177.0</v>
      </c>
      <c r="B2168" s="1">
        <v>513.0</v>
      </c>
      <c r="C2168" s="1">
        <v>14.0</v>
      </c>
      <c r="D2168" s="1" t="s">
        <v>161</v>
      </c>
      <c r="E2168" s="1">
        <v>19.0</v>
      </c>
      <c r="F2168" s="7" t="str">
        <f>vlookup(E2168,Teams!A:B,2,false)</f>
        <v>Interlake A</v>
      </c>
      <c r="G2168" s="1" t="b">
        <v>1</v>
      </c>
      <c r="H2168" s="1" t="b">
        <v>0</v>
      </c>
      <c r="I2168" s="1">
        <v>3.0</v>
      </c>
      <c r="J2168" s="7" t="str">
        <f>vlookup(I2168,Cats!$A:$B,2,false)</f>
        <v>C</v>
      </c>
    </row>
    <row r="2169">
      <c r="A2169" s="1">
        <v>139178.0</v>
      </c>
      <c r="B2169" s="1">
        <v>513.0</v>
      </c>
      <c r="C2169" s="1">
        <v>0.0</v>
      </c>
      <c r="D2169" s="1" t="s">
        <v>32</v>
      </c>
      <c r="E2169" s="1">
        <v>38.0</v>
      </c>
      <c r="F2169" s="7" t="str">
        <f>vlookup(E2169,Teams!A:B,2,false)</f>
        <v>RMHS</v>
      </c>
      <c r="G2169" s="1" t="b">
        <v>0</v>
      </c>
      <c r="H2169" s="1" t="b">
        <v>1</v>
      </c>
      <c r="I2169" s="1">
        <v>3.0</v>
      </c>
      <c r="J2169" s="7" t="str">
        <f>vlookup(I2169,Cats!$A:$B,2,false)</f>
        <v>C</v>
      </c>
    </row>
    <row r="2170">
      <c r="A2170" s="1">
        <v>139179.0</v>
      </c>
      <c r="B2170" s="1">
        <v>513.0</v>
      </c>
      <c r="C2170" s="1">
        <v>4.0</v>
      </c>
      <c r="D2170" s="1" t="s">
        <v>160</v>
      </c>
      <c r="E2170" s="1">
        <v>19.0</v>
      </c>
      <c r="F2170" s="7" t="str">
        <f>vlookup(E2170,Teams!A:B,2,false)</f>
        <v>Interlake A</v>
      </c>
      <c r="G2170" s="1" t="b">
        <v>1</v>
      </c>
      <c r="H2170" s="1" t="b">
        <v>0</v>
      </c>
      <c r="I2170" s="1">
        <v>4.0</v>
      </c>
      <c r="J2170" s="7" t="str">
        <f>vlookup(I2170,Cats!$A:$B,2,false)</f>
        <v>E</v>
      </c>
    </row>
    <row r="2171">
      <c r="A2171" s="1">
        <v>139180.0</v>
      </c>
      <c r="B2171" s="1">
        <v>513.0</v>
      </c>
      <c r="C2171" s="1">
        <v>0.0</v>
      </c>
      <c r="D2171" s="1" t="s">
        <v>32</v>
      </c>
      <c r="E2171" s="1">
        <v>38.0</v>
      </c>
      <c r="F2171" s="7" t="str">
        <f>vlookup(E2171,Teams!A:B,2,false)</f>
        <v>RMHS</v>
      </c>
      <c r="G2171" s="1" t="b">
        <v>0</v>
      </c>
      <c r="H2171" s="1" t="b">
        <v>1</v>
      </c>
      <c r="I2171" s="1">
        <v>4.0</v>
      </c>
      <c r="J2171" s="7" t="str">
        <f>vlookup(I2171,Cats!$A:$B,2,false)</f>
        <v>E</v>
      </c>
    </row>
    <row r="2172">
      <c r="A2172" s="1">
        <v>139181.0</v>
      </c>
      <c r="B2172" s="1">
        <v>513.0</v>
      </c>
      <c r="C2172" s="1">
        <v>4.0</v>
      </c>
      <c r="D2172" s="1" t="s">
        <v>165</v>
      </c>
      <c r="E2172" s="1">
        <v>19.0</v>
      </c>
      <c r="F2172" s="7" t="str">
        <f>vlookup(E2172,Teams!A:B,2,false)</f>
        <v>Interlake A</v>
      </c>
      <c r="G2172" s="1" t="b">
        <v>1</v>
      </c>
      <c r="H2172" s="1" t="b">
        <v>0</v>
      </c>
      <c r="I2172" s="1">
        <v>5.0</v>
      </c>
      <c r="J2172" s="7" t="str">
        <f>vlookup(I2172,Cats!$A:$B,2,false)</f>
        <v>B</v>
      </c>
    </row>
    <row r="2173">
      <c r="A2173" s="1">
        <v>139182.0</v>
      </c>
      <c r="B2173" s="1">
        <v>513.0</v>
      </c>
      <c r="C2173" s="1">
        <v>-4.0</v>
      </c>
      <c r="D2173" s="1" t="s">
        <v>185</v>
      </c>
      <c r="E2173" s="1">
        <v>38.0</v>
      </c>
      <c r="F2173" s="7" t="str">
        <f>vlookup(E2173,Teams!A:B,2,false)</f>
        <v>RMHS</v>
      </c>
      <c r="G2173" s="1" t="b">
        <v>0</v>
      </c>
      <c r="H2173" s="1" t="b">
        <v>0</v>
      </c>
      <c r="I2173" s="1">
        <v>5.0</v>
      </c>
      <c r="J2173" s="7" t="str">
        <f>vlookup(I2173,Cats!$A:$B,2,false)</f>
        <v>B</v>
      </c>
    </row>
    <row r="2174">
      <c r="A2174" s="1">
        <v>139183.0</v>
      </c>
      <c r="B2174" s="1">
        <v>513.0</v>
      </c>
      <c r="C2174" s="1">
        <v>0.0</v>
      </c>
      <c r="D2174" s="1" t="s">
        <v>32</v>
      </c>
      <c r="E2174" s="1">
        <v>19.0</v>
      </c>
      <c r="F2174" s="7" t="str">
        <f>vlookup(E2174,Teams!A:B,2,false)</f>
        <v>Interlake A</v>
      </c>
      <c r="G2174" s="1" t="b">
        <v>1</v>
      </c>
      <c r="H2174" s="1" t="b">
        <v>1</v>
      </c>
      <c r="I2174" s="1">
        <v>6.0</v>
      </c>
      <c r="J2174" s="7" t="str">
        <f>vlookup(I2174,Cats!$A:$B,2,false)</f>
        <v>P</v>
      </c>
    </row>
    <row r="2175">
      <c r="A2175" s="1">
        <v>139184.0</v>
      </c>
      <c r="B2175" s="1">
        <v>513.0</v>
      </c>
      <c r="C2175" s="1">
        <v>14.0</v>
      </c>
      <c r="D2175" s="1" t="s">
        <v>185</v>
      </c>
      <c r="E2175" s="1">
        <v>38.0</v>
      </c>
      <c r="F2175" s="7" t="str">
        <f>vlookup(E2175,Teams!A:B,2,false)</f>
        <v>RMHS</v>
      </c>
      <c r="G2175" s="1" t="b">
        <v>0</v>
      </c>
      <c r="H2175" s="1" t="b">
        <v>0</v>
      </c>
      <c r="I2175" s="1">
        <v>6.0</v>
      </c>
      <c r="J2175" s="7" t="str">
        <f>vlookup(I2175,Cats!$A:$B,2,false)</f>
        <v>P</v>
      </c>
    </row>
    <row r="2176">
      <c r="A2176" s="1">
        <v>139185.0</v>
      </c>
      <c r="B2176" s="1">
        <v>513.0</v>
      </c>
      <c r="C2176" s="1">
        <v>14.0</v>
      </c>
      <c r="D2176" s="1" t="s">
        <v>160</v>
      </c>
      <c r="E2176" s="1">
        <v>19.0</v>
      </c>
      <c r="F2176" s="7" t="str">
        <f>vlookup(E2176,Teams!A:B,2,false)</f>
        <v>Interlake A</v>
      </c>
      <c r="G2176" s="1" t="b">
        <v>1</v>
      </c>
      <c r="H2176" s="1" t="b">
        <v>0</v>
      </c>
      <c r="I2176" s="1">
        <v>7.0</v>
      </c>
      <c r="J2176" s="7" t="str">
        <f>vlookup(I2176,Cats!$A:$B,2,false)</f>
        <v>X</v>
      </c>
    </row>
    <row r="2177">
      <c r="A2177" s="1">
        <v>139186.0</v>
      </c>
      <c r="B2177" s="1">
        <v>513.0</v>
      </c>
      <c r="C2177" s="1">
        <v>0.0</v>
      </c>
      <c r="D2177" s="1" t="s">
        <v>32</v>
      </c>
      <c r="E2177" s="1">
        <v>38.0</v>
      </c>
      <c r="F2177" s="7" t="str">
        <f>vlookup(E2177,Teams!A:B,2,false)</f>
        <v>RMHS</v>
      </c>
      <c r="G2177" s="1" t="b">
        <v>0</v>
      </c>
      <c r="H2177" s="1" t="b">
        <v>1</v>
      </c>
      <c r="I2177" s="1">
        <v>7.0</v>
      </c>
      <c r="J2177" s="7" t="str">
        <f>vlookup(I2177,Cats!$A:$B,2,false)</f>
        <v>X</v>
      </c>
    </row>
    <row r="2178">
      <c r="A2178" s="1">
        <v>139187.0</v>
      </c>
      <c r="B2178" s="1">
        <v>513.0</v>
      </c>
      <c r="C2178" s="1">
        <v>0.0</v>
      </c>
      <c r="D2178" s="1" t="s">
        <v>164</v>
      </c>
      <c r="E2178" s="1">
        <v>19.0</v>
      </c>
      <c r="F2178" s="7" t="str">
        <f>vlookup(E2178,Teams!A:B,2,false)</f>
        <v>Interlake A</v>
      </c>
      <c r="G2178" s="1" t="b">
        <v>1</v>
      </c>
      <c r="H2178" s="1" t="b">
        <v>0</v>
      </c>
      <c r="I2178" s="1">
        <v>8.0</v>
      </c>
      <c r="J2178" s="7" t="str">
        <f>vlookup(I2178,Cats!$A:$B,2,false)</f>
        <v>M</v>
      </c>
    </row>
    <row r="2179">
      <c r="A2179" s="1">
        <v>139188.0</v>
      </c>
      <c r="B2179" s="1">
        <v>513.0</v>
      </c>
      <c r="C2179" s="1">
        <v>14.0</v>
      </c>
      <c r="D2179" s="1" t="s">
        <v>184</v>
      </c>
      <c r="E2179" s="1">
        <v>38.0</v>
      </c>
      <c r="F2179" s="7" t="str">
        <f>vlookup(E2179,Teams!A:B,2,false)</f>
        <v>RMHS</v>
      </c>
      <c r="G2179" s="1" t="b">
        <v>0</v>
      </c>
      <c r="H2179" s="1" t="b">
        <v>0</v>
      </c>
      <c r="I2179" s="1">
        <v>8.0</v>
      </c>
      <c r="J2179" s="7" t="str">
        <f>vlookup(I2179,Cats!$A:$B,2,false)</f>
        <v>M</v>
      </c>
    </row>
    <row r="2180">
      <c r="A2180" s="1">
        <v>139189.0</v>
      </c>
      <c r="B2180" s="1">
        <v>513.0</v>
      </c>
      <c r="C2180" s="1">
        <v>0.0</v>
      </c>
      <c r="D2180" s="1" t="s">
        <v>32</v>
      </c>
      <c r="E2180" s="1">
        <v>19.0</v>
      </c>
      <c r="F2180" s="7" t="str">
        <f>vlookup(E2180,Teams!A:B,2,false)</f>
        <v>Interlake A</v>
      </c>
      <c r="G2180" s="1" t="b">
        <v>1</v>
      </c>
      <c r="H2180" s="1" t="b">
        <v>1</v>
      </c>
      <c r="I2180" s="1">
        <v>9.0</v>
      </c>
      <c r="J2180" s="7" t="str">
        <f>vlookup(I2180,Cats!$A:$B,2,false)</f>
        <v>C</v>
      </c>
    </row>
    <row r="2181">
      <c r="A2181" s="1">
        <v>139190.0</v>
      </c>
      <c r="B2181" s="1">
        <v>513.0</v>
      </c>
      <c r="C2181" s="1">
        <v>4.0</v>
      </c>
      <c r="D2181" s="1" t="s">
        <v>185</v>
      </c>
      <c r="E2181" s="1">
        <v>38.0</v>
      </c>
      <c r="F2181" s="7" t="str">
        <f>vlookup(E2181,Teams!A:B,2,false)</f>
        <v>RMHS</v>
      </c>
      <c r="G2181" s="1" t="b">
        <v>0</v>
      </c>
      <c r="H2181" s="1" t="b">
        <v>0</v>
      </c>
      <c r="I2181" s="1">
        <v>9.0</v>
      </c>
      <c r="J2181" s="7" t="str">
        <f>vlookup(I2181,Cats!$A:$B,2,false)</f>
        <v>C</v>
      </c>
    </row>
    <row r="2182">
      <c r="A2182" s="1">
        <v>139191.0</v>
      </c>
      <c r="B2182" s="1">
        <v>513.0</v>
      </c>
      <c r="C2182" s="1">
        <v>4.0</v>
      </c>
      <c r="D2182" s="1" t="s">
        <v>160</v>
      </c>
      <c r="E2182" s="1">
        <v>19.0</v>
      </c>
      <c r="F2182" s="7" t="str">
        <f>vlookup(E2182,Teams!A:B,2,false)</f>
        <v>Interlake A</v>
      </c>
      <c r="G2182" s="1" t="b">
        <v>1</v>
      </c>
      <c r="H2182" s="1" t="b">
        <v>0</v>
      </c>
      <c r="I2182" s="1">
        <v>10.0</v>
      </c>
      <c r="J2182" s="7" t="str">
        <f>vlookup(I2182,Cats!$A:$B,2,false)</f>
        <v>E</v>
      </c>
    </row>
    <row r="2183">
      <c r="A2183" s="1">
        <v>139192.0</v>
      </c>
      <c r="B2183" s="1">
        <v>513.0</v>
      </c>
      <c r="C2183" s="1">
        <v>0.0</v>
      </c>
      <c r="D2183" s="1" t="s">
        <v>32</v>
      </c>
      <c r="E2183" s="1">
        <v>38.0</v>
      </c>
      <c r="F2183" s="7" t="str">
        <f>vlookup(E2183,Teams!A:B,2,false)</f>
        <v>RMHS</v>
      </c>
      <c r="G2183" s="1" t="b">
        <v>0</v>
      </c>
      <c r="H2183" s="1" t="b">
        <v>1</v>
      </c>
      <c r="I2183" s="1">
        <v>10.0</v>
      </c>
      <c r="J2183" s="7" t="str">
        <f>vlookup(I2183,Cats!$A:$B,2,false)</f>
        <v>E</v>
      </c>
    </row>
    <row r="2184">
      <c r="A2184" s="1">
        <v>139193.0</v>
      </c>
      <c r="B2184" s="1">
        <v>513.0</v>
      </c>
      <c r="C2184" s="1">
        <v>14.0</v>
      </c>
      <c r="D2184" s="1" t="s">
        <v>165</v>
      </c>
      <c r="E2184" s="1">
        <v>19.0</v>
      </c>
      <c r="F2184" s="7" t="str">
        <f>vlookup(E2184,Teams!A:B,2,false)</f>
        <v>Interlake A</v>
      </c>
      <c r="G2184" s="1" t="b">
        <v>1</v>
      </c>
      <c r="H2184" s="1" t="b">
        <v>0</v>
      </c>
      <c r="I2184" s="1">
        <v>11.0</v>
      </c>
      <c r="J2184" s="7" t="str">
        <f>vlookup(I2184,Cats!$A:$B,2,false)</f>
        <v>B</v>
      </c>
    </row>
    <row r="2185">
      <c r="A2185" s="1">
        <v>139194.0</v>
      </c>
      <c r="B2185" s="1">
        <v>513.0</v>
      </c>
      <c r="C2185" s="1">
        <v>0.0</v>
      </c>
      <c r="D2185" s="1" t="s">
        <v>32</v>
      </c>
      <c r="E2185" s="1">
        <v>38.0</v>
      </c>
      <c r="F2185" s="7" t="str">
        <f>vlookup(E2185,Teams!A:B,2,false)</f>
        <v>RMHS</v>
      </c>
      <c r="G2185" s="1" t="b">
        <v>0</v>
      </c>
      <c r="H2185" s="1" t="b">
        <v>1</v>
      </c>
      <c r="I2185" s="1">
        <v>11.0</v>
      </c>
      <c r="J2185" s="7" t="str">
        <f>vlookup(I2185,Cats!$A:$B,2,false)</f>
        <v>B</v>
      </c>
    </row>
    <row r="2186">
      <c r="A2186" s="1">
        <v>139195.0</v>
      </c>
      <c r="B2186" s="1">
        <v>513.0</v>
      </c>
      <c r="C2186" s="1">
        <v>14.0</v>
      </c>
      <c r="D2186" s="1" t="s">
        <v>161</v>
      </c>
      <c r="E2186" s="1">
        <v>19.0</v>
      </c>
      <c r="F2186" s="7" t="str">
        <f>vlookup(E2186,Teams!A:B,2,false)</f>
        <v>Interlake A</v>
      </c>
      <c r="G2186" s="1" t="b">
        <v>1</v>
      </c>
      <c r="H2186" s="1" t="b">
        <v>0</v>
      </c>
      <c r="I2186" s="1">
        <v>12.0</v>
      </c>
      <c r="J2186" s="7" t="str">
        <f>vlookup(I2186,Cats!$A:$B,2,false)</f>
        <v>P</v>
      </c>
    </row>
    <row r="2187">
      <c r="A2187" s="1">
        <v>139196.0</v>
      </c>
      <c r="B2187" s="1">
        <v>513.0</v>
      </c>
      <c r="C2187" s="1">
        <v>0.0</v>
      </c>
      <c r="D2187" s="1" t="s">
        <v>32</v>
      </c>
      <c r="E2187" s="1">
        <v>38.0</v>
      </c>
      <c r="F2187" s="7" t="str">
        <f>vlookup(E2187,Teams!A:B,2,false)</f>
        <v>RMHS</v>
      </c>
      <c r="G2187" s="1" t="b">
        <v>0</v>
      </c>
      <c r="H2187" s="1" t="b">
        <v>1</v>
      </c>
      <c r="I2187" s="1">
        <v>12.0</v>
      </c>
      <c r="J2187" s="7" t="str">
        <f>vlookup(I2187,Cats!$A:$B,2,false)</f>
        <v>P</v>
      </c>
    </row>
    <row r="2188">
      <c r="A2188" s="1">
        <v>139197.0</v>
      </c>
      <c r="B2188" s="1">
        <v>513.0</v>
      </c>
      <c r="C2188" s="1">
        <v>14.0</v>
      </c>
      <c r="D2188" s="1" t="s">
        <v>160</v>
      </c>
      <c r="E2188" s="1">
        <v>19.0</v>
      </c>
      <c r="F2188" s="7" t="str">
        <f>vlookup(E2188,Teams!A:B,2,false)</f>
        <v>Interlake A</v>
      </c>
      <c r="G2188" s="1" t="b">
        <v>1</v>
      </c>
      <c r="H2188" s="1" t="b">
        <v>0</v>
      </c>
      <c r="I2188" s="1">
        <v>13.0</v>
      </c>
      <c r="J2188" s="7" t="str">
        <f>vlookup(I2188,Cats!$A:$B,2,false)</f>
        <v>X</v>
      </c>
    </row>
    <row r="2189">
      <c r="A2189" s="1">
        <v>139198.0</v>
      </c>
      <c r="B2189" s="1">
        <v>513.0</v>
      </c>
      <c r="C2189" s="1">
        <v>0.0</v>
      </c>
      <c r="D2189" s="1" t="s">
        <v>32</v>
      </c>
      <c r="E2189" s="1">
        <v>38.0</v>
      </c>
      <c r="F2189" s="7" t="str">
        <f>vlookup(E2189,Teams!A:B,2,false)</f>
        <v>RMHS</v>
      </c>
      <c r="G2189" s="1" t="b">
        <v>0</v>
      </c>
      <c r="H2189" s="1" t="b">
        <v>1</v>
      </c>
      <c r="I2189" s="1">
        <v>13.0</v>
      </c>
      <c r="J2189" s="7" t="str">
        <f>vlookup(I2189,Cats!$A:$B,2,false)</f>
        <v>X</v>
      </c>
    </row>
    <row r="2190">
      <c r="A2190" s="1">
        <v>139199.0</v>
      </c>
      <c r="B2190" s="1">
        <v>513.0</v>
      </c>
      <c r="C2190" s="1">
        <v>0.0</v>
      </c>
      <c r="D2190" s="1" t="s">
        <v>164</v>
      </c>
      <c r="E2190" s="1">
        <v>19.0</v>
      </c>
      <c r="F2190" s="7" t="str">
        <f>vlookup(E2190,Teams!A:B,2,false)</f>
        <v>Interlake A</v>
      </c>
      <c r="G2190" s="1" t="b">
        <v>1</v>
      </c>
      <c r="H2190" s="1" t="b">
        <v>0</v>
      </c>
      <c r="I2190" s="1">
        <v>14.0</v>
      </c>
      <c r="J2190" s="7" t="str">
        <f>vlookup(I2190,Cats!$A:$B,2,false)</f>
        <v>M</v>
      </c>
    </row>
    <row r="2191">
      <c r="A2191" s="1">
        <v>139200.0</v>
      </c>
      <c r="B2191" s="1">
        <v>513.0</v>
      </c>
      <c r="C2191" s="1">
        <v>14.0</v>
      </c>
      <c r="D2191" s="1" t="s">
        <v>184</v>
      </c>
      <c r="E2191" s="1">
        <v>38.0</v>
      </c>
      <c r="F2191" s="7" t="str">
        <f>vlookup(E2191,Teams!A:B,2,false)</f>
        <v>RMHS</v>
      </c>
      <c r="G2191" s="1" t="b">
        <v>0</v>
      </c>
      <c r="H2191" s="1" t="b">
        <v>0</v>
      </c>
      <c r="I2191" s="1">
        <v>14.0</v>
      </c>
      <c r="J2191" s="7" t="str">
        <f>vlookup(I2191,Cats!$A:$B,2,false)</f>
        <v>M</v>
      </c>
    </row>
    <row r="2192">
      <c r="A2192" s="1">
        <v>139201.0</v>
      </c>
      <c r="B2192" s="1">
        <v>513.0</v>
      </c>
      <c r="C2192" s="1">
        <v>0.0</v>
      </c>
      <c r="D2192" s="1" t="s">
        <v>161</v>
      </c>
      <c r="E2192" s="1">
        <v>19.0</v>
      </c>
      <c r="F2192" s="7" t="str">
        <f>vlookup(E2192,Teams!A:B,2,false)</f>
        <v>Interlake A</v>
      </c>
      <c r="G2192" s="1" t="b">
        <v>1</v>
      </c>
      <c r="H2192" s="1" t="b">
        <v>0</v>
      </c>
      <c r="I2192" s="1">
        <v>15.0</v>
      </c>
      <c r="J2192" s="7" t="str">
        <f>vlookup(I2192,Cats!$A:$B,2,false)</f>
        <v>C</v>
      </c>
    </row>
    <row r="2193">
      <c r="A2193" s="1">
        <v>139202.0</v>
      </c>
      <c r="B2193" s="1">
        <v>513.0</v>
      </c>
      <c r="C2193" s="1">
        <v>0.0</v>
      </c>
      <c r="D2193" s="1" t="s">
        <v>185</v>
      </c>
      <c r="E2193" s="1">
        <v>38.0</v>
      </c>
      <c r="F2193" s="7" t="str">
        <f>vlookup(E2193,Teams!A:B,2,false)</f>
        <v>RMHS</v>
      </c>
      <c r="G2193" s="1" t="b">
        <v>0</v>
      </c>
      <c r="H2193" s="1" t="b">
        <v>0</v>
      </c>
      <c r="I2193" s="1">
        <v>15.0</v>
      </c>
      <c r="J2193" s="7" t="str">
        <f>vlookup(I2193,Cats!$A:$B,2,false)</f>
        <v>C</v>
      </c>
    </row>
    <row r="2194">
      <c r="A2194" s="1">
        <v>139203.0</v>
      </c>
      <c r="B2194" s="1">
        <v>513.0</v>
      </c>
      <c r="C2194" s="1">
        <v>0.0</v>
      </c>
      <c r="D2194" s="1" t="s">
        <v>160</v>
      </c>
      <c r="E2194" s="1">
        <v>19.0</v>
      </c>
      <c r="F2194" s="7" t="str">
        <f>vlookup(E2194,Teams!A:B,2,false)</f>
        <v>Interlake A</v>
      </c>
      <c r="G2194" s="1" t="b">
        <v>1</v>
      </c>
      <c r="H2194" s="1" t="b">
        <v>0</v>
      </c>
      <c r="I2194" s="1">
        <v>16.0</v>
      </c>
      <c r="J2194" s="7" t="str">
        <f>vlookup(I2194,Cats!$A:$B,2,false)</f>
        <v>E</v>
      </c>
    </row>
    <row r="2195">
      <c r="A2195" s="1">
        <v>139204.0</v>
      </c>
      <c r="B2195" s="1">
        <v>513.0</v>
      </c>
      <c r="C2195" s="1">
        <v>0.0</v>
      </c>
      <c r="D2195" s="1" t="s">
        <v>185</v>
      </c>
      <c r="E2195" s="1">
        <v>38.0</v>
      </c>
      <c r="F2195" s="7" t="str">
        <f>vlookup(E2195,Teams!A:B,2,false)</f>
        <v>RMHS</v>
      </c>
      <c r="G2195" s="1" t="b">
        <v>0</v>
      </c>
      <c r="H2195" s="1" t="b">
        <v>0</v>
      </c>
      <c r="I2195" s="1">
        <v>16.0</v>
      </c>
      <c r="J2195" s="7" t="str">
        <f>vlookup(I2195,Cats!$A:$B,2,false)</f>
        <v>E</v>
      </c>
    </row>
    <row r="2196">
      <c r="A2196" s="1">
        <v>139205.0</v>
      </c>
      <c r="B2196" s="1">
        <v>513.0</v>
      </c>
      <c r="C2196" s="1">
        <v>0.0</v>
      </c>
      <c r="D2196" s="1" t="s">
        <v>32</v>
      </c>
      <c r="E2196" s="1">
        <v>19.0</v>
      </c>
      <c r="F2196" s="7" t="str">
        <f>vlookup(E2196,Teams!A:B,2,false)</f>
        <v>Interlake A</v>
      </c>
      <c r="G2196" s="1" t="b">
        <v>1</v>
      </c>
      <c r="H2196" s="1" t="b">
        <v>1</v>
      </c>
      <c r="I2196" s="1">
        <v>17.0</v>
      </c>
      <c r="J2196" s="7" t="str">
        <f>vlookup(I2196,Cats!$A:$B,2,false)</f>
        <v>B</v>
      </c>
    </row>
    <row r="2197">
      <c r="A2197" s="1">
        <v>139206.0</v>
      </c>
      <c r="B2197" s="1">
        <v>513.0</v>
      </c>
      <c r="C2197" s="1">
        <v>14.0</v>
      </c>
      <c r="D2197" s="1" t="s">
        <v>185</v>
      </c>
      <c r="E2197" s="1">
        <v>38.0</v>
      </c>
      <c r="F2197" s="7" t="str">
        <f>vlookup(E2197,Teams!A:B,2,false)</f>
        <v>RMHS</v>
      </c>
      <c r="G2197" s="1" t="b">
        <v>0</v>
      </c>
      <c r="H2197" s="1" t="b">
        <v>0</v>
      </c>
      <c r="I2197" s="1">
        <v>17.0</v>
      </c>
      <c r="J2197" s="7" t="str">
        <f>vlookup(I2197,Cats!$A:$B,2,false)</f>
        <v>B</v>
      </c>
    </row>
    <row r="2198">
      <c r="A2198" s="1">
        <v>139207.0</v>
      </c>
      <c r="B2198" s="1">
        <v>513.0</v>
      </c>
      <c r="C2198" s="1">
        <v>0.0</v>
      </c>
      <c r="D2198" s="1" t="s">
        <v>164</v>
      </c>
      <c r="E2198" s="1">
        <v>19.0</v>
      </c>
      <c r="F2198" s="7" t="str">
        <f>vlookup(E2198,Teams!A:B,2,false)</f>
        <v>Interlake A</v>
      </c>
      <c r="G2198" s="1" t="b">
        <v>1</v>
      </c>
      <c r="H2198" s="1" t="b">
        <v>0</v>
      </c>
      <c r="I2198" s="1">
        <v>18.0</v>
      </c>
      <c r="J2198" s="7" t="str">
        <f>vlookup(I2198,Cats!$A:$B,2,false)</f>
        <v>P</v>
      </c>
    </row>
    <row r="2199">
      <c r="A2199" s="1">
        <v>139208.0</v>
      </c>
      <c r="B2199" s="1">
        <v>513.0</v>
      </c>
      <c r="C2199" s="1">
        <v>0.0</v>
      </c>
      <c r="D2199" s="1" t="s">
        <v>32</v>
      </c>
      <c r="E2199" s="1">
        <v>38.0</v>
      </c>
      <c r="F2199" s="7" t="str">
        <f>vlookup(E2199,Teams!A:B,2,false)</f>
        <v>RMHS</v>
      </c>
      <c r="G2199" s="1" t="b">
        <v>0</v>
      </c>
      <c r="H2199" s="1" t="b">
        <v>1</v>
      </c>
      <c r="I2199" s="1">
        <v>18.0</v>
      </c>
      <c r="J2199" s="7" t="str">
        <f>vlookup(I2199,Cats!$A:$B,2,false)</f>
        <v>P</v>
      </c>
    </row>
    <row r="2200">
      <c r="A2200" s="1">
        <v>139209.0</v>
      </c>
      <c r="B2200" s="1">
        <v>513.0</v>
      </c>
      <c r="C2200" s="1">
        <v>-4.0</v>
      </c>
      <c r="D2200" s="1" t="s">
        <v>165</v>
      </c>
      <c r="E2200" s="1">
        <v>19.0</v>
      </c>
      <c r="F2200" s="7" t="str">
        <f>vlookup(E2200,Teams!A:B,2,false)</f>
        <v>Interlake A</v>
      </c>
      <c r="G2200" s="1" t="b">
        <v>1</v>
      </c>
      <c r="H2200" s="1" t="b">
        <v>0</v>
      </c>
      <c r="I2200" s="1">
        <v>19.0</v>
      </c>
      <c r="J2200" s="7" t="str">
        <f>vlookup(I2200,Cats!$A:$B,2,false)</f>
        <v>X</v>
      </c>
    </row>
    <row r="2201">
      <c r="A2201" s="1">
        <v>139210.0</v>
      </c>
      <c r="B2201" s="1">
        <v>513.0</v>
      </c>
      <c r="C2201" s="1">
        <v>14.0</v>
      </c>
      <c r="D2201" s="1" t="s">
        <v>185</v>
      </c>
      <c r="E2201" s="1">
        <v>38.0</v>
      </c>
      <c r="F2201" s="7" t="str">
        <f>vlookup(E2201,Teams!A:B,2,false)</f>
        <v>RMHS</v>
      </c>
      <c r="G2201" s="1" t="b">
        <v>0</v>
      </c>
      <c r="H2201" s="1" t="b">
        <v>0</v>
      </c>
      <c r="I2201" s="1">
        <v>19.0</v>
      </c>
      <c r="J2201" s="7" t="str">
        <f>vlookup(I2201,Cats!$A:$B,2,false)</f>
        <v>X</v>
      </c>
    </row>
    <row r="2202">
      <c r="A2202" s="1">
        <v>139211.0</v>
      </c>
      <c r="B2202" s="1">
        <v>513.0</v>
      </c>
      <c r="C2202" s="1">
        <v>14.0</v>
      </c>
      <c r="D2202" s="1" t="s">
        <v>164</v>
      </c>
      <c r="E2202" s="1">
        <v>19.0</v>
      </c>
      <c r="F2202" s="7" t="str">
        <f>vlookup(E2202,Teams!A:B,2,false)</f>
        <v>Interlake A</v>
      </c>
      <c r="G2202" s="1" t="b">
        <v>1</v>
      </c>
      <c r="H2202" s="1" t="b">
        <v>0</v>
      </c>
      <c r="I2202" s="1">
        <v>20.0</v>
      </c>
      <c r="J2202" s="7" t="str">
        <f>vlookup(I2202,Cats!$A:$B,2,false)</f>
        <v>M</v>
      </c>
    </row>
    <row r="2203">
      <c r="A2203" s="1">
        <v>139212.0</v>
      </c>
      <c r="B2203" s="1">
        <v>513.0</v>
      </c>
      <c r="C2203" s="1">
        <v>0.0</v>
      </c>
      <c r="D2203" s="1" t="s">
        <v>32</v>
      </c>
      <c r="E2203" s="1">
        <v>38.0</v>
      </c>
      <c r="F2203" s="7" t="str">
        <f>vlookup(E2203,Teams!A:B,2,false)</f>
        <v>RMHS</v>
      </c>
      <c r="G2203" s="1" t="b">
        <v>0</v>
      </c>
      <c r="H2203" s="1" t="b">
        <v>1</v>
      </c>
      <c r="I2203" s="1">
        <v>20.0</v>
      </c>
      <c r="J2203" s="7" t="str">
        <f>vlookup(I2203,Cats!$A:$B,2,false)</f>
        <v>M</v>
      </c>
    </row>
    <row r="2204">
      <c r="A2204" s="1">
        <v>139213.0</v>
      </c>
      <c r="B2204" s="1">
        <v>513.0</v>
      </c>
      <c r="C2204" s="1">
        <v>-4.0</v>
      </c>
      <c r="D2204" s="1" t="s">
        <v>161</v>
      </c>
      <c r="E2204" s="1">
        <v>19.0</v>
      </c>
      <c r="F2204" s="7" t="str">
        <f>vlookup(E2204,Teams!A:B,2,false)</f>
        <v>Interlake A</v>
      </c>
      <c r="G2204" s="1" t="b">
        <v>1</v>
      </c>
      <c r="H2204" s="1" t="b">
        <v>0</v>
      </c>
      <c r="I2204" s="1">
        <v>21.0</v>
      </c>
      <c r="J2204" s="7" t="str">
        <f>vlookup(I2204,Cats!$A:$B,2,false)</f>
        <v>C</v>
      </c>
    </row>
    <row r="2205">
      <c r="A2205" s="1">
        <v>139214.0</v>
      </c>
      <c r="B2205" s="1">
        <v>513.0</v>
      </c>
      <c r="C2205" s="1">
        <v>4.0</v>
      </c>
      <c r="D2205" s="1" t="s">
        <v>185</v>
      </c>
      <c r="E2205" s="1">
        <v>38.0</v>
      </c>
      <c r="F2205" s="7" t="str">
        <f>vlookup(E2205,Teams!A:B,2,false)</f>
        <v>RMHS</v>
      </c>
      <c r="G2205" s="1" t="b">
        <v>0</v>
      </c>
      <c r="H2205" s="1" t="b">
        <v>0</v>
      </c>
      <c r="I2205" s="1">
        <v>21.0</v>
      </c>
      <c r="J2205" s="7" t="str">
        <f>vlookup(I2205,Cats!$A:$B,2,false)</f>
        <v>C</v>
      </c>
    </row>
    <row r="2206">
      <c r="A2206" s="1">
        <v>139215.0</v>
      </c>
      <c r="B2206" s="1">
        <v>513.0</v>
      </c>
      <c r="C2206" s="1">
        <v>4.0</v>
      </c>
      <c r="D2206" s="1" t="s">
        <v>160</v>
      </c>
      <c r="E2206" s="1">
        <v>19.0</v>
      </c>
      <c r="F2206" s="7" t="str">
        <f>vlookup(E2206,Teams!A:B,2,false)</f>
        <v>Interlake A</v>
      </c>
      <c r="G2206" s="1" t="b">
        <v>1</v>
      </c>
      <c r="H2206" s="1" t="b">
        <v>0</v>
      </c>
      <c r="I2206" s="1">
        <v>22.0</v>
      </c>
      <c r="J2206" s="7" t="str">
        <f>vlookup(I2206,Cats!$A:$B,2,false)</f>
        <v>E</v>
      </c>
    </row>
    <row r="2207">
      <c r="A2207" s="1">
        <v>139216.0</v>
      </c>
      <c r="B2207" s="1">
        <v>513.0</v>
      </c>
      <c r="C2207" s="1">
        <v>0.0</v>
      </c>
      <c r="D2207" s="1" t="s">
        <v>32</v>
      </c>
      <c r="E2207" s="1">
        <v>38.0</v>
      </c>
      <c r="F2207" s="7" t="str">
        <f>vlookup(E2207,Teams!A:B,2,false)</f>
        <v>RMHS</v>
      </c>
      <c r="G2207" s="1" t="b">
        <v>0</v>
      </c>
      <c r="H2207" s="1" t="b">
        <v>1</v>
      </c>
      <c r="I2207" s="1">
        <v>22.0</v>
      </c>
      <c r="J2207" s="7" t="str">
        <f>vlookup(I2207,Cats!$A:$B,2,false)</f>
        <v>E</v>
      </c>
    </row>
    <row r="2208">
      <c r="A2208" s="1">
        <v>139217.0</v>
      </c>
      <c r="B2208" s="1">
        <v>513.0</v>
      </c>
      <c r="C2208" s="1">
        <v>0.0</v>
      </c>
      <c r="D2208" s="1" t="s">
        <v>32</v>
      </c>
      <c r="E2208" s="1">
        <v>19.0</v>
      </c>
      <c r="F2208" s="7" t="str">
        <f>vlookup(E2208,Teams!A:B,2,false)</f>
        <v>Interlake A</v>
      </c>
      <c r="G2208" s="1" t="b">
        <v>1</v>
      </c>
      <c r="H2208" s="1" t="b">
        <v>1</v>
      </c>
      <c r="I2208" s="1">
        <v>23.0</v>
      </c>
      <c r="J2208" s="7" t="str">
        <f>vlookup(I2208,Cats!$A:$B,2,false)</f>
        <v>B</v>
      </c>
    </row>
    <row r="2209">
      <c r="A2209" s="1">
        <v>139218.0</v>
      </c>
      <c r="B2209" s="1">
        <v>513.0</v>
      </c>
      <c r="C2209" s="1">
        <v>14.0</v>
      </c>
      <c r="D2209" s="1" t="s">
        <v>185</v>
      </c>
      <c r="E2209" s="1">
        <v>38.0</v>
      </c>
      <c r="F2209" s="7" t="str">
        <f>vlookup(E2209,Teams!A:B,2,false)</f>
        <v>RMHS</v>
      </c>
      <c r="G2209" s="1" t="b">
        <v>0</v>
      </c>
      <c r="H2209" s="1" t="b">
        <v>0</v>
      </c>
      <c r="I2209" s="1">
        <v>23.0</v>
      </c>
      <c r="J2209" s="7" t="str">
        <f>vlookup(I2209,Cats!$A:$B,2,false)</f>
        <v>B</v>
      </c>
    </row>
    <row r="2210">
      <c r="A2210" s="1">
        <v>139219.0</v>
      </c>
      <c r="B2210" s="1">
        <v>513.0</v>
      </c>
      <c r="C2210" s="1">
        <v>0.0</v>
      </c>
      <c r="D2210" s="1" t="s">
        <v>161</v>
      </c>
      <c r="E2210" s="1">
        <v>19.0</v>
      </c>
      <c r="F2210" s="7" t="str">
        <f>vlookup(E2210,Teams!A:B,2,false)</f>
        <v>Interlake A</v>
      </c>
      <c r="G2210" s="1" t="b">
        <v>1</v>
      </c>
      <c r="H2210" s="1" t="b">
        <v>0</v>
      </c>
      <c r="I2210" s="1">
        <v>24.0</v>
      </c>
      <c r="J2210" s="7" t="str">
        <f>vlookup(I2210,Cats!$A:$B,2,false)</f>
        <v>P</v>
      </c>
    </row>
    <row r="2211">
      <c r="A2211" s="1">
        <v>139220.0</v>
      </c>
      <c r="B2211" s="1">
        <v>513.0</v>
      </c>
      <c r="C2211" s="1">
        <v>0.0</v>
      </c>
      <c r="D2211" s="1" t="s">
        <v>185</v>
      </c>
      <c r="E2211" s="1">
        <v>38.0</v>
      </c>
      <c r="F2211" s="7" t="str">
        <f>vlookup(E2211,Teams!A:B,2,false)</f>
        <v>RMHS</v>
      </c>
      <c r="G2211" s="1" t="b">
        <v>0</v>
      </c>
      <c r="H2211" s="1" t="b">
        <v>0</v>
      </c>
      <c r="I2211" s="1">
        <v>24.0</v>
      </c>
      <c r="J2211" s="7" t="str">
        <f>vlookup(I2211,Cats!$A:$B,2,false)</f>
        <v>P</v>
      </c>
    </row>
    <row r="2212">
      <c r="A2212" s="1">
        <v>139221.0</v>
      </c>
      <c r="B2212" s="1">
        <v>514.0</v>
      </c>
      <c r="C2212" s="1">
        <v>14.0</v>
      </c>
      <c r="D2212" s="1" t="s">
        <v>66</v>
      </c>
      <c r="E2212" s="1">
        <v>10.0</v>
      </c>
      <c r="F2212" s="7" t="str">
        <f>vlookup(E2212,Teams!A:B,2,false)</f>
        <v>Collierville</v>
      </c>
      <c r="G2212" s="1" t="b">
        <v>1</v>
      </c>
      <c r="H2212" s="1" t="b">
        <v>0</v>
      </c>
      <c r="I2212" s="1">
        <v>1.0</v>
      </c>
      <c r="J2212" s="7" t="str">
        <f>vlookup(I2212,Cats!$A:$B,2,false)</f>
        <v>X</v>
      </c>
    </row>
    <row r="2213">
      <c r="A2213" s="1">
        <v>139222.0</v>
      </c>
      <c r="B2213" s="1">
        <v>514.0</v>
      </c>
      <c r="C2213" s="1">
        <v>0.0</v>
      </c>
      <c r="D2213" s="1" t="s">
        <v>158</v>
      </c>
      <c r="E2213" s="1">
        <v>46.0</v>
      </c>
      <c r="F2213" s="7" t="str">
        <f>vlookup(E2213,Teams!A:B,2,false)</f>
        <v>Wayzata</v>
      </c>
      <c r="G2213" s="1" t="b">
        <v>0</v>
      </c>
      <c r="H2213" s="1" t="b">
        <v>0</v>
      </c>
      <c r="I2213" s="1">
        <v>1.0</v>
      </c>
      <c r="J2213" s="7" t="str">
        <f>vlookup(I2213,Cats!$A:$B,2,false)</f>
        <v>X</v>
      </c>
    </row>
    <row r="2214">
      <c r="A2214" s="1">
        <v>139223.0</v>
      </c>
      <c r="B2214" s="1">
        <v>514.0</v>
      </c>
      <c r="C2214" s="1">
        <v>0.0</v>
      </c>
      <c r="D2214" s="1" t="s">
        <v>68</v>
      </c>
      <c r="E2214" s="1">
        <v>10.0</v>
      </c>
      <c r="F2214" s="7" t="str">
        <f>vlookup(E2214,Teams!A:B,2,false)</f>
        <v>Collierville</v>
      </c>
      <c r="G2214" s="1" t="b">
        <v>1</v>
      </c>
      <c r="H2214" s="1" t="b">
        <v>0</v>
      </c>
      <c r="I2214" s="1">
        <v>2.0</v>
      </c>
      <c r="J2214" s="7" t="str">
        <f>vlookup(I2214,Cats!$A:$B,2,false)</f>
        <v>M</v>
      </c>
    </row>
    <row r="2215">
      <c r="A2215" s="1">
        <v>139224.0</v>
      </c>
      <c r="B2215" s="1">
        <v>514.0</v>
      </c>
      <c r="C2215" s="1">
        <v>0.0</v>
      </c>
      <c r="D2215" s="1" t="s">
        <v>158</v>
      </c>
      <c r="E2215" s="1">
        <v>46.0</v>
      </c>
      <c r="F2215" s="7" t="str">
        <f>vlookup(E2215,Teams!A:B,2,false)</f>
        <v>Wayzata</v>
      </c>
      <c r="G2215" s="1" t="b">
        <v>0</v>
      </c>
      <c r="H2215" s="1" t="b">
        <v>0</v>
      </c>
      <c r="I2215" s="1">
        <v>2.0</v>
      </c>
      <c r="J2215" s="7" t="str">
        <f>vlookup(I2215,Cats!$A:$B,2,false)</f>
        <v>M</v>
      </c>
    </row>
    <row r="2216">
      <c r="A2216" s="1">
        <v>139225.0</v>
      </c>
      <c r="B2216" s="1">
        <v>514.0</v>
      </c>
      <c r="C2216" s="1">
        <v>0.0</v>
      </c>
      <c r="D2216" s="1" t="s">
        <v>32</v>
      </c>
      <c r="E2216" s="1">
        <v>10.0</v>
      </c>
      <c r="F2216" s="7" t="str">
        <f>vlookup(E2216,Teams!A:B,2,false)</f>
        <v>Collierville</v>
      </c>
      <c r="G2216" s="1" t="b">
        <v>1</v>
      </c>
      <c r="H2216" s="1" t="b">
        <v>1</v>
      </c>
      <c r="I2216" s="1">
        <v>3.0</v>
      </c>
      <c r="J2216" s="7" t="str">
        <f>vlookup(I2216,Cats!$A:$B,2,false)</f>
        <v>C</v>
      </c>
    </row>
    <row r="2217">
      <c r="A2217" s="1">
        <v>139226.0</v>
      </c>
      <c r="B2217" s="1">
        <v>514.0</v>
      </c>
      <c r="C2217" s="1">
        <v>4.0</v>
      </c>
      <c r="D2217" s="1" t="s">
        <v>159</v>
      </c>
      <c r="E2217" s="1">
        <v>46.0</v>
      </c>
      <c r="F2217" s="7" t="str">
        <f>vlookup(E2217,Teams!A:B,2,false)</f>
        <v>Wayzata</v>
      </c>
      <c r="G2217" s="1" t="b">
        <v>0</v>
      </c>
      <c r="H2217" s="1" t="b">
        <v>0</v>
      </c>
      <c r="I2217" s="1">
        <v>3.0</v>
      </c>
      <c r="J2217" s="7" t="str">
        <f>vlookup(I2217,Cats!$A:$B,2,false)</f>
        <v>C</v>
      </c>
    </row>
    <row r="2218">
      <c r="A2218" s="1">
        <v>139227.0</v>
      </c>
      <c r="B2218" s="1">
        <v>514.0</v>
      </c>
      <c r="C2218" s="1">
        <v>0.0</v>
      </c>
      <c r="D2218" s="1" t="s">
        <v>32</v>
      </c>
      <c r="E2218" s="1">
        <v>10.0</v>
      </c>
      <c r="F2218" s="7" t="str">
        <f>vlookup(E2218,Teams!A:B,2,false)</f>
        <v>Collierville</v>
      </c>
      <c r="G2218" s="1" t="b">
        <v>1</v>
      </c>
      <c r="H2218" s="1" t="b">
        <v>1</v>
      </c>
      <c r="I2218" s="1">
        <v>4.0</v>
      </c>
      <c r="J2218" s="7" t="str">
        <f>vlookup(I2218,Cats!$A:$B,2,false)</f>
        <v>E</v>
      </c>
    </row>
    <row r="2219">
      <c r="A2219" s="1">
        <v>139228.0</v>
      </c>
      <c r="B2219" s="1">
        <v>514.0</v>
      </c>
      <c r="C2219" s="1">
        <v>4.0</v>
      </c>
      <c r="D2219" s="1" t="s">
        <v>157</v>
      </c>
      <c r="E2219" s="1">
        <v>46.0</v>
      </c>
      <c r="F2219" s="7" t="str">
        <f>vlookup(E2219,Teams!A:B,2,false)</f>
        <v>Wayzata</v>
      </c>
      <c r="G2219" s="1" t="b">
        <v>0</v>
      </c>
      <c r="H2219" s="1" t="b">
        <v>0</v>
      </c>
      <c r="I2219" s="1">
        <v>4.0</v>
      </c>
      <c r="J2219" s="7" t="str">
        <f>vlookup(I2219,Cats!$A:$B,2,false)</f>
        <v>E</v>
      </c>
    </row>
    <row r="2220">
      <c r="A2220" s="1">
        <v>139229.0</v>
      </c>
      <c r="B2220" s="1">
        <v>514.0</v>
      </c>
      <c r="C2220" s="1">
        <v>0.0</v>
      </c>
      <c r="D2220" s="1" t="s">
        <v>32</v>
      </c>
      <c r="E2220" s="1">
        <v>10.0</v>
      </c>
      <c r="F2220" s="7" t="str">
        <f>vlookup(E2220,Teams!A:B,2,false)</f>
        <v>Collierville</v>
      </c>
      <c r="G2220" s="1" t="b">
        <v>1</v>
      </c>
      <c r="H2220" s="1" t="b">
        <v>1</v>
      </c>
      <c r="I2220" s="1">
        <v>5.0</v>
      </c>
      <c r="J2220" s="7" t="str">
        <f>vlookup(I2220,Cats!$A:$B,2,false)</f>
        <v>B</v>
      </c>
    </row>
    <row r="2221">
      <c r="A2221" s="1">
        <v>139230.0</v>
      </c>
      <c r="B2221" s="1">
        <v>514.0</v>
      </c>
      <c r="C2221" s="1">
        <v>4.0</v>
      </c>
      <c r="D2221" s="1" t="s">
        <v>163</v>
      </c>
      <c r="E2221" s="1">
        <v>46.0</v>
      </c>
      <c r="F2221" s="7" t="str">
        <f>vlookup(E2221,Teams!A:B,2,false)</f>
        <v>Wayzata</v>
      </c>
      <c r="G2221" s="1" t="b">
        <v>0</v>
      </c>
      <c r="H2221" s="1" t="b">
        <v>0</v>
      </c>
      <c r="I2221" s="1">
        <v>5.0</v>
      </c>
      <c r="J2221" s="7" t="str">
        <f>vlookup(I2221,Cats!$A:$B,2,false)</f>
        <v>B</v>
      </c>
    </row>
    <row r="2222">
      <c r="A2222" s="1">
        <v>139231.0</v>
      </c>
      <c r="B2222" s="1">
        <v>514.0</v>
      </c>
      <c r="C2222" s="1">
        <v>0.0</v>
      </c>
      <c r="D2222" s="1" t="s">
        <v>32</v>
      </c>
      <c r="E2222" s="1">
        <v>10.0</v>
      </c>
      <c r="F2222" s="7" t="str">
        <f>vlookup(E2222,Teams!A:B,2,false)</f>
        <v>Collierville</v>
      </c>
      <c r="G2222" s="1" t="b">
        <v>1</v>
      </c>
      <c r="H2222" s="1" t="b">
        <v>1</v>
      </c>
      <c r="I2222" s="1">
        <v>6.0</v>
      </c>
      <c r="J2222" s="7" t="str">
        <f>vlookup(I2222,Cats!$A:$B,2,false)</f>
        <v>P</v>
      </c>
    </row>
    <row r="2223">
      <c r="A2223" s="1">
        <v>139232.0</v>
      </c>
      <c r="B2223" s="1">
        <v>514.0</v>
      </c>
      <c r="C2223" s="1">
        <v>4.0</v>
      </c>
      <c r="D2223" s="1" t="s">
        <v>163</v>
      </c>
      <c r="E2223" s="1">
        <v>46.0</v>
      </c>
      <c r="F2223" s="7" t="str">
        <f>vlookup(E2223,Teams!A:B,2,false)</f>
        <v>Wayzata</v>
      </c>
      <c r="G2223" s="1" t="b">
        <v>0</v>
      </c>
      <c r="H2223" s="1" t="b">
        <v>0</v>
      </c>
      <c r="I2223" s="1">
        <v>6.0</v>
      </c>
      <c r="J2223" s="7" t="str">
        <f>vlookup(I2223,Cats!$A:$B,2,false)</f>
        <v>P</v>
      </c>
    </row>
    <row r="2224">
      <c r="A2224" s="1">
        <v>139233.0</v>
      </c>
      <c r="B2224" s="1">
        <v>514.0</v>
      </c>
      <c r="C2224" s="1">
        <v>14.0</v>
      </c>
      <c r="D2224" s="1" t="s">
        <v>66</v>
      </c>
      <c r="E2224" s="1">
        <v>10.0</v>
      </c>
      <c r="F2224" s="7" t="str">
        <f>vlookup(E2224,Teams!A:B,2,false)</f>
        <v>Collierville</v>
      </c>
      <c r="G2224" s="1" t="b">
        <v>1</v>
      </c>
      <c r="H2224" s="1" t="b">
        <v>0</v>
      </c>
      <c r="I2224" s="1">
        <v>7.0</v>
      </c>
      <c r="J2224" s="7" t="str">
        <f>vlookup(I2224,Cats!$A:$B,2,false)</f>
        <v>X</v>
      </c>
    </row>
    <row r="2225">
      <c r="A2225" s="1">
        <v>139234.0</v>
      </c>
      <c r="B2225" s="1">
        <v>514.0</v>
      </c>
      <c r="C2225" s="1">
        <v>0.0</v>
      </c>
      <c r="D2225" s="1" t="s">
        <v>32</v>
      </c>
      <c r="E2225" s="1">
        <v>46.0</v>
      </c>
      <c r="F2225" s="7" t="str">
        <f>vlookup(E2225,Teams!A:B,2,false)</f>
        <v>Wayzata</v>
      </c>
      <c r="G2225" s="1" t="b">
        <v>0</v>
      </c>
      <c r="H2225" s="1" t="b">
        <v>1</v>
      </c>
      <c r="I2225" s="1">
        <v>7.0</v>
      </c>
      <c r="J2225" s="7" t="str">
        <f>vlookup(I2225,Cats!$A:$B,2,false)</f>
        <v>X</v>
      </c>
    </row>
    <row r="2226">
      <c r="A2226" s="1">
        <v>139235.0</v>
      </c>
      <c r="B2226" s="1">
        <v>514.0</v>
      </c>
      <c r="C2226" s="1">
        <v>0.0</v>
      </c>
      <c r="D2226" s="1" t="s">
        <v>68</v>
      </c>
      <c r="E2226" s="1">
        <v>10.0</v>
      </c>
      <c r="F2226" s="7" t="str">
        <f>vlookup(E2226,Teams!A:B,2,false)</f>
        <v>Collierville</v>
      </c>
      <c r="G2226" s="1" t="b">
        <v>1</v>
      </c>
      <c r="H2226" s="1" t="b">
        <v>0</v>
      </c>
      <c r="I2226" s="1">
        <v>8.0</v>
      </c>
      <c r="J2226" s="7" t="str">
        <f>vlookup(I2226,Cats!$A:$B,2,false)</f>
        <v>M</v>
      </c>
    </row>
    <row r="2227">
      <c r="A2227" s="1">
        <v>139236.0</v>
      </c>
      <c r="B2227" s="1">
        <v>514.0</v>
      </c>
      <c r="C2227" s="1">
        <v>0.0</v>
      </c>
      <c r="D2227" s="1" t="s">
        <v>158</v>
      </c>
      <c r="E2227" s="1">
        <v>46.0</v>
      </c>
      <c r="F2227" s="7" t="str">
        <f>vlookup(E2227,Teams!A:B,2,false)</f>
        <v>Wayzata</v>
      </c>
      <c r="G2227" s="1" t="b">
        <v>0</v>
      </c>
      <c r="H2227" s="1" t="b">
        <v>0</v>
      </c>
      <c r="I2227" s="1">
        <v>8.0</v>
      </c>
      <c r="J2227" s="7" t="str">
        <f>vlookup(I2227,Cats!$A:$B,2,false)</f>
        <v>M</v>
      </c>
    </row>
    <row r="2228">
      <c r="A2228" s="1">
        <v>139237.0</v>
      </c>
      <c r="B2228" s="1">
        <v>514.0</v>
      </c>
      <c r="C2228" s="1">
        <v>0.0</v>
      </c>
      <c r="D2228" s="1" t="s">
        <v>32</v>
      </c>
      <c r="E2228" s="1">
        <v>10.0</v>
      </c>
      <c r="F2228" s="7" t="str">
        <f>vlookup(E2228,Teams!A:B,2,false)</f>
        <v>Collierville</v>
      </c>
      <c r="G2228" s="1" t="b">
        <v>1</v>
      </c>
      <c r="H2228" s="1" t="b">
        <v>1</v>
      </c>
      <c r="I2228" s="1">
        <v>9.0</v>
      </c>
      <c r="J2228" s="7" t="str">
        <f>vlookup(I2228,Cats!$A:$B,2,false)</f>
        <v>C</v>
      </c>
    </row>
    <row r="2229">
      <c r="A2229" s="1">
        <v>139238.0</v>
      </c>
      <c r="B2229" s="1">
        <v>514.0</v>
      </c>
      <c r="C2229" s="1">
        <v>14.0</v>
      </c>
      <c r="D2229" s="1" t="s">
        <v>163</v>
      </c>
      <c r="E2229" s="1">
        <v>46.0</v>
      </c>
      <c r="F2229" s="7" t="str">
        <f>vlookup(E2229,Teams!A:B,2,false)</f>
        <v>Wayzata</v>
      </c>
      <c r="G2229" s="1" t="b">
        <v>0</v>
      </c>
      <c r="H2229" s="1" t="b">
        <v>0</v>
      </c>
      <c r="I2229" s="1">
        <v>9.0</v>
      </c>
      <c r="J2229" s="7" t="str">
        <f>vlookup(I2229,Cats!$A:$B,2,false)</f>
        <v>C</v>
      </c>
    </row>
    <row r="2230">
      <c r="A2230" s="1">
        <v>139239.0</v>
      </c>
      <c r="B2230" s="1">
        <v>514.0</v>
      </c>
      <c r="C2230" s="1">
        <v>4.0</v>
      </c>
      <c r="D2230" s="1" t="s">
        <v>63</v>
      </c>
      <c r="E2230" s="1">
        <v>10.0</v>
      </c>
      <c r="F2230" s="7" t="str">
        <f>vlookup(E2230,Teams!A:B,2,false)</f>
        <v>Collierville</v>
      </c>
      <c r="G2230" s="1" t="b">
        <v>1</v>
      </c>
      <c r="H2230" s="1" t="b">
        <v>0</v>
      </c>
      <c r="I2230" s="1">
        <v>10.0</v>
      </c>
      <c r="J2230" s="7" t="str">
        <f>vlookup(I2230,Cats!$A:$B,2,false)</f>
        <v>E</v>
      </c>
    </row>
    <row r="2231">
      <c r="A2231" s="1">
        <v>139240.0</v>
      </c>
      <c r="B2231" s="1">
        <v>514.0</v>
      </c>
      <c r="C2231" s="1">
        <v>0.0</v>
      </c>
      <c r="D2231" s="1" t="s">
        <v>32</v>
      </c>
      <c r="E2231" s="1">
        <v>46.0</v>
      </c>
      <c r="F2231" s="7" t="str">
        <f>vlookup(E2231,Teams!A:B,2,false)</f>
        <v>Wayzata</v>
      </c>
      <c r="G2231" s="1" t="b">
        <v>0</v>
      </c>
      <c r="H2231" s="1" t="b">
        <v>1</v>
      </c>
      <c r="I2231" s="1">
        <v>10.0</v>
      </c>
      <c r="J2231" s="7" t="str">
        <f>vlookup(I2231,Cats!$A:$B,2,false)</f>
        <v>E</v>
      </c>
    </row>
    <row r="2232">
      <c r="A2232" s="1">
        <v>139241.0</v>
      </c>
      <c r="B2232" s="1">
        <v>514.0</v>
      </c>
      <c r="C2232" s="1">
        <v>0.0</v>
      </c>
      <c r="D2232" s="1" t="s">
        <v>32</v>
      </c>
      <c r="E2232" s="1">
        <v>10.0</v>
      </c>
      <c r="F2232" s="7" t="str">
        <f>vlookup(E2232,Teams!A:B,2,false)</f>
        <v>Collierville</v>
      </c>
      <c r="G2232" s="1" t="b">
        <v>1</v>
      </c>
      <c r="H2232" s="1" t="b">
        <v>1</v>
      </c>
      <c r="I2232" s="1">
        <v>11.0</v>
      </c>
      <c r="J2232" s="7" t="str">
        <f>vlookup(I2232,Cats!$A:$B,2,false)</f>
        <v>B</v>
      </c>
    </row>
    <row r="2233">
      <c r="A2233" s="1">
        <v>139242.0</v>
      </c>
      <c r="B2233" s="1">
        <v>514.0</v>
      </c>
      <c r="C2233" s="1">
        <v>14.0</v>
      </c>
      <c r="D2233" s="1" t="s">
        <v>163</v>
      </c>
      <c r="E2233" s="1">
        <v>46.0</v>
      </c>
      <c r="F2233" s="7" t="str">
        <f>vlookup(E2233,Teams!A:B,2,false)</f>
        <v>Wayzata</v>
      </c>
      <c r="G2233" s="1" t="b">
        <v>0</v>
      </c>
      <c r="H2233" s="1" t="b">
        <v>0</v>
      </c>
      <c r="I2233" s="1">
        <v>11.0</v>
      </c>
      <c r="J2233" s="7" t="str">
        <f>vlookup(I2233,Cats!$A:$B,2,false)</f>
        <v>B</v>
      </c>
    </row>
    <row r="2234">
      <c r="A2234" s="1">
        <v>139243.0</v>
      </c>
      <c r="B2234" s="1">
        <v>514.0</v>
      </c>
      <c r="C2234" s="1">
        <v>0.0</v>
      </c>
      <c r="D2234" s="1" t="s">
        <v>32</v>
      </c>
      <c r="E2234" s="1">
        <v>10.0</v>
      </c>
      <c r="F2234" s="7" t="str">
        <f>vlookup(E2234,Teams!A:B,2,false)</f>
        <v>Collierville</v>
      </c>
      <c r="G2234" s="1" t="b">
        <v>1</v>
      </c>
      <c r="H2234" s="1" t="b">
        <v>1</v>
      </c>
      <c r="I2234" s="1">
        <v>12.0</v>
      </c>
      <c r="J2234" s="7" t="str">
        <f>vlookup(I2234,Cats!$A:$B,2,false)</f>
        <v>P</v>
      </c>
    </row>
    <row r="2235">
      <c r="A2235" s="1">
        <v>139244.0</v>
      </c>
      <c r="B2235" s="1">
        <v>514.0</v>
      </c>
      <c r="C2235" s="1">
        <v>14.0</v>
      </c>
      <c r="D2235" s="1" t="s">
        <v>158</v>
      </c>
      <c r="E2235" s="1">
        <v>46.0</v>
      </c>
      <c r="F2235" s="7" t="str">
        <f>vlookup(E2235,Teams!A:B,2,false)</f>
        <v>Wayzata</v>
      </c>
      <c r="G2235" s="1" t="b">
        <v>0</v>
      </c>
      <c r="H2235" s="1" t="b">
        <v>0</v>
      </c>
      <c r="I2235" s="1">
        <v>12.0</v>
      </c>
      <c r="J2235" s="7" t="str">
        <f>vlookup(I2235,Cats!$A:$B,2,false)</f>
        <v>P</v>
      </c>
    </row>
    <row r="2236">
      <c r="A2236" s="1">
        <v>139245.0</v>
      </c>
      <c r="B2236" s="1">
        <v>514.0</v>
      </c>
      <c r="C2236" s="1">
        <v>0.0</v>
      </c>
      <c r="D2236" s="1" t="s">
        <v>32</v>
      </c>
      <c r="E2236" s="1">
        <v>10.0</v>
      </c>
      <c r="F2236" s="7" t="str">
        <f>vlookup(E2236,Teams!A:B,2,false)</f>
        <v>Collierville</v>
      </c>
      <c r="G2236" s="1" t="b">
        <v>1</v>
      </c>
      <c r="H2236" s="1" t="b">
        <v>1</v>
      </c>
      <c r="I2236" s="1">
        <v>13.0</v>
      </c>
      <c r="J2236" s="7" t="str">
        <f>vlookup(I2236,Cats!$A:$B,2,false)</f>
        <v>X</v>
      </c>
    </row>
    <row r="2237">
      <c r="A2237" s="1">
        <v>139246.0</v>
      </c>
      <c r="B2237" s="1">
        <v>514.0</v>
      </c>
      <c r="C2237" s="1">
        <v>14.0</v>
      </c>
      <c r="D2237" s="1" t="s">
        <v>163</v>
      </c>
      <c r="E2237" s="1">
        <v>46.0</v>
      </c>
      <c r="F2237" s="7" t="str">
        <f>vlookup(E2237,Teams!A:B,2,false)</f>
        <v>Wayzata</v>
      </c>
      <c r="G2237" s="1" t="b">
        <v>0</v>
      </c>
      <c r="H2237" s="1" t="b">
        <v>0</v>
      </c>
      <c r="I2237" s="1">
        <v>13.0</v>
      </c>
      <c r="J2237" s="7" t="str">
        <f>vlookup(I2237,Cats!$A:$B,2,false)</f>
        <v>X</v>
      </c>
    </row>
    <row r="2238">
      <c r="A2238" s="1">
        <v>139247.0</v>
      </c>
      <c r="B2238" s="1">
        <v>514.0</v>
      </c>
      <c r="C2238" s="1">
        <v>0.0</v>
      </c>
      <c r="D2238" s="1" t="s">
        <v>32</v>
      </c>
      <c r="E2238" s="1">
        <v>10.0</v>
      </c>
      <c r="F2238" s="7" t="str">
        <f>vlookup(E2238,Teams!A:B,2,false)</f>
        <v>Collierville</v>
      </c>
      <c r="G2238" s="1" t="b">
        <v>1</v>
      </c>
      <c r="H2238" s="1" t="b">
        <v>1</v>
      </c>
      <c r="I2238" s="1">
        <v>14.0</v>
      </c>
      <c r="J2238" s="7" t="str">
        <f>vlookup(I2238,Cats!$A:$B,2,false)</f>
        <v>M</v>
      </c>
    </row>
    <row r="2239">
      <c r="A2239" s="1">
        <v>139248.0</v>
      </c>
      <c r="B2239" s="1">
        <v>514.0</v>
      </c>
      <c r="C2239" s="1">
        <v>14.0</v>
      </c>
      <c r="D2239" s="1" t="s">
        <v>158</v>
      </c>
      <c r="E2239" s="1">
        <v>46.0</v>
      </c>
      <c r="F2239" s="7" t="str">
        <f>vlookup(E2239,Teams!A:B,2,false)</f>
        <v>Wayzata</v>
      </c>
      <c r="G2239" s="1" t="b">
        <v>0</v>
      </c>
      <c r="H2239" s="1" t="b">
        <v>0</v>
      </c>
      <c r="I2239" s="1">
        <v>14.0</v>
      </c>
      <c r="J2239" s="7" t="str">
        <f>vlookup(I2239,Cats!$A:$B,2,false)</f>
        <v>M</v>
      </c>
    </row>
    <row r="2240">
      <c r="A2240" s="1">
        <v>139249.0</v>
      </c>
      <c r="B2240" s="1">
        <v>514.0</v>
      </c>
      <c r="C2240" s="1">
        <v>0.0</v>
      </c>
      <c r="D2240" s="1" t="s">
        <v>66</v>
      </c>
      <c r="E2240" s="1">
        <v>10.0</v>
      </c>
      <c r="F2240" s="7" t="str">
        <f>vlookup(E2240,Teams!A:B,2,false)</f>
        <v>Collierville</v>
      </c>
      <c r="G2240" s="1" t="b">
        <v>1</v>
      </c>
      <c r="H2240" s="1" t="b">
        <v>0</v>
      </c>
      <c r="I2240" s="1">
        <v>15.0</v>
      </c>
      <c r="J2240" s="7" t="str">
        <f>vlookup(I2240,Cats!$A:$B,2,false)</f>
        <v>C</v>
      </c>
    </row>
    <row r="2241">
      <c r="A2241" s="1">
        <v>139250.0</v>
      </c>
      <c r="B2241" s="1">
        <v>514.0</v>
      </c>
      <c r="C2241" s="1">
        <v>0.0</v>
      </c>
      <c r="D2241" s="1" t="s">
        <v>158</v>
      </c>
      <c r="E2241" s="1">
        <v>46.0</v>
      </c>
      <c r="F2241" s="7" t="str">
        <f>vlookup(E2241,Teams!A:B,2,false)</f>
        <v>Wayzata</v>
      </c>
      <c r="G2241" s="1" t="b">
        <v>0</v>
      </c>
      <c r="H2241" s="1" t="b">
        <v>0</v>
      </c>
      <c r="I2241" s="1">
        <v>15.0</v>
      </c>
      <c r="J2241" s="7" t="str">
        <f>vlookup(I2241,Cats!$A:$B,2,false)</f>
        <v>C</v>
      </c>
    </row>
    <row r="2242">
      <c r="A2242" s="1">
        <v>139251.0</v>
      </c>
      <c r="B2242" s="1">
        <v>514.0</v>
      </c>
      <c r="C2242" s="1">
        <v>0.0</v>
      </c>
      <c r="D2242" s="1" t="s">
        <v>63</v>
      </c>
      <c r="E2242" s="1">
        <v>10.0</v>
      </c>
      <c r="F2242" s="7" t="str">
        <f>vlookup(E2242,Teams!A:B,2,false)</f>
        <v>Collierville</v>
      </c>
      <c r="G2242" s="1" t="b">
        <v>1</v>
      </c>
      <c r="H2242" s="1" t="b">
        <v>0</v>
      </c>
      <c r="I2242" s="1">
        <v>16.0</v>
      </c>
      <c r="J2242" s="7" t="str">
        <f>vlookup(I2242,Cats!$A:$B,2,false)</f>
        <v>E</v>
      </c>
    </row>
    <row r="2243">
      <c r="A2243" s="1">
        <v>139252.0</v>
      </c>
      <c r="B2243" s="1">
        <v>514.0</v>
      </c>
      <c r="C2243" s="1">
        <v>0.0</v>
      </c>
      <c r="D2243" s="1" t="s">
        <v>158</v>
      </c>
      <c r="E2243" s="1">
        <v>46.0</v>
      </c>
      <c r="F2243" s="7" t="str">
        <f>vlookup(E2243,Teams!A:B,2,false)</f>
        <v>Wayzata</v>
      </c>
      <c r="G2243" s="1" t="b">
        <v>0</v>
      </c>
      <c r="H2243" s="1" t="b">
        <v>0</v>
      </c>
      <c r="I2243" s="1">
        <v>16.0</v>
      </c>
      <c r="J2243" s="7" t="str">
        <f>vlookup(I2243,Cats!$A:$B,2,false)</f>
        <v>E</v>
      </c>
    </row>
    <row r="2244">
      <c r="A2244" s="1">
        <v>139253.0</v>
      </c>
      <c r="B2244" s="1">
        <v>514.0</v>
      </c>
      <c r="C2244" s="1">
        <v>0.0</v>
      </c>
      <c r="D2244" s="1" t="s">
        <v>32</v>
      </c>
      <c r="E2244" s="1">
        <v>10.0</v>
      </c>
      <c r="F2244" s="7" t="str">
        <f>vlookup(E2244,Teams!A:B,2,false)</f>
        <v>Collierville</v>
      </c>
      <c r="G2244" s="1" t="b">
        <v>1</v>
      </c>
      <c r="H2244" s="1" t="b">
        <v>1</v>
      </c>
      <c r="I2244" s="1">
        <v>17.0</v>
      </c>
      <c r="J2244" s="7" t="str">
        <f>vlookup(I2244,Cats!$A:$B,2,false)</f>
        <v>B</v>
      </c>
    </row>
    <row r="2245">
      <c r="A2245" s="1">
        <v>139254.0</v>
      </c>
      <c r="B2245" s="1">
        <v>514.0</v>
      </c>
      <c r="C2245" s="1">
        <v>14.0</v>
      </c>
      <c r="D2245" s="1" t="s">
        <v>163</v>
      </c>
      <c r="E2245" s="1">
        <v>46.0</v>
      </c>
      <c r="F2245" s="7" t="str">
        <f>vlookup(E2245,Teams!A:B,2,false)</f>
        <v>Wayzata</v>
      </c>
      <c r="G2245" s="1" t="b">
        <v>0</v>
      </c>
      <c r="H2245" s="1" t="b">
        <v>0</v>
      </c>
      <c r="I2245" s="1">
        <v>17.0</v>
      </c>
      <c r="J2245" s="7" t="str">
        <f>vlookup(I2245,Cats!$A:$B,2,false)</f>
        <v>B</v>
      </c>
    </row>
    <row r="2246">
      <c r="A2246" s="1">
        <v>139255.0</v>
      </c>
      <c r="B2246" s="1">
        <v>514.0</v>
      </c>
      <c r="C2246" s="1">
        <v>0.0</v>
      </c>
      <c r="D2246" s="1" t="s">
        <v>66</v>
      </c>
      <c r="E2246" s="1">
        <v>10.0</v>
      </c>
      <c r="F2246" s="7" t="str">
        <f>vlookup(E2246,Teams!A:B,2,false)</f>
        <v>Collierville</v>
      </c>
      <c r="G2246" s="1" t="b">
        <v>1</v>
      </c>
      <c r="H2246" s="1" t="b">
        <v>0</v>
      </c>
      <c r="I2246" s="1">
        <v>18.0</v>
      </c>
      <c r="J2246" s="7" t="str">
        <f>vlookup(I2246,Cats!$A:$B,2,false)</f>
        <v>P</v>
      </c>
    </row>
    <row r="2247">
      <c r="A2247" s="1">
        <v>139256.0</v>
      </c>
      <c r="B2247" s="1">
        <v>514.0</v>
      </c>
      <c r="C2247" s="1">
        <v>0.0</v>
      </c>
      <c r="D2247" s="1" t="s">
        <v>159</v>
      </c>
      <c r="E2247" s="1">
        <v>46.0</v>
      </c>
      <c r="F2247" s="7" t="str">
        <f>vlookup(E2247,Teams!A:B,2,false)</f>
        <v>Wayzata</v>
      </c>
      <c r="G2247" s="1" t="b">
        <v>0</v>
      </c>
      <c r="H2247" s="1" t="b">
        <v>0</v>
      </c>
      <c r="I2247" s="1">
        <v>18.0</v>
      </c>
      <c r="J2247" s="7" t="str">
        <f>vlookup(I2247,Cats!$A:$B,2,false)</f>
        <v>P</v>
      </c>
    </row>
    <row r="2248">
      <c r="A2248" s="1">
        <v>139257.0</v>
      </c>
      <c r="B2248" s="1">
        <v>514.0</v>
      </c>
      <c r="C2248" s="1">
        <v>14.0</v>
      </c>
      <c r="D2248" s="1" t="s">
        <v>68</v>
      </c>
      <c r="E2248" s="1">
        <v>10.0</v>
      </c>
      <c r="F2248" s="7" t="str">
        <f>vlookup(E2248,Teams!A:B,2,false)</f>
        <v>Collierville</v>
      </c>
      <c r="G2248" s="1" t="b">
        <v>1</v>
      </c>
      <c r="H2248" s="1" t="b">
        <v>0</v>
      </c>
      <c r="I2248" s="1">
        <v>19.0</v>
      </c>
      <c r="J2248" s="7" t="str">
        <f>vlookup(I2248,Cats!$A:$B,2,false)</f>
        <v>X</v>
      </c>
    </row>
    <row r="2249">
      <c r="A2249" s="1">
        <v>139258.0</v>
      </c>
      <c r="B2249" s="1">
        <v>514.0</v>
      </c>
      <c r="C2249" s="1">
        <v>-4.0</v>
      </c>
      <c r="D2249" s="1" t="s">
        <v>157</v>
      </c>
      <c r="E2249" s="1">
        <v>46.0</v>
      </c>
      <c r="F2249" s="7" t="str">
        <f>vlookup(E2249,Teams!A:B,2,false)</f>
        <v>Wayzata</v>
      </c>
      <c r="G2249" s="1" t="b">
        <v>0</v>
      </c>
      <c r="H2249" s="1" t="b">
        <v>0</v>
      </c>
      <c r="I2249" s="1">
        <v>19.0</v>
      </c>
      <c r="J2249" s="7" t="str">
        <f>vlookup(I2249,Cats!$A:$B,2,false)</f>
        <v>X</v>
      </c>
    </row>
    <row r="2250">
      <c r="A2250" s="1">
        <v>139259.0</v>
      </c>
      <c r="B2250" s="1">
        <v>514.0</v>
      </c>
      <c r="C2250" s="1">
        <v>0.0</v>
      </c>
      <c r="D2250" s="1" t="s">
        <v>32</v>
      </c>
      <c r="E2250" s="1">
        <v>10.0</v>
      </c>
      <c r="F2250" s="7" t="str">
        <f>vlookup(E2250,Teams!A:B,2,false)</f>
        <v>Collierville</v>
      </c>
      <c r="G2250" s="1" t="b">
        <v>1</v>
      </c>
      <c r="H2250" s="1" t="b">
        <v>1</v>
      </c>
      <c r="I2250" s="1">
        <v>20.0</v>
      </c>
      <c r="J2250" s="7" t="str">
        <f>vlookup(I2250,Cats!$A:$B,2,false)</f>
        <v>M</v>
      </c>
    </row>
    <row r="2251">
      <c r="A2251" s="1">
        <v>139260.0</v>
      </c>
      <c r="B2251" s="1">
        <v>514.0</v>
      </c>
      <c r="C2251" s="1">
        <v>4.0</v>
      </c>
      <c r="D2251" s="1" t="s">
        <v>158</v>
      </c>
      <c r="E2251" s="1">
        <v>46.0</v>
      </c>
      <c r="F2251" s="7" t="str">
        <f>vlookup(E2251,Teams!A:B,2,false)</f>
        <v>Wayzata</v>
      </c>
      <c r="G2251" s="1" t="b">
        <v>0</v>
      </c>
      <c r="H2251" s="1" t="b">
        <v>0</v>
      </c>
      <c r="I2251" s="1">
        <v>20.0</v>
      </c>
      <c r="J2251" s="7" t="str">
        <f>vlookup(I2251,Cats!$A:$B,2,false)</f>
        <v>M</v>
      </c>
    </row>
    <row r="2252">
      <c r="A2252" s="1">
        <v>139261.0</v>
      </c>
      <c r="B2252" s="1">
        <v>514.0</v>
      </c>
      <c r="C2252" s="1">
        <v>4.0</v>
      </c>
      <c r="D2252" s="1" t="s">
        <v>69</v>
      </c>
      <c r="E2252" s="1">
        <v>10.0</v>
      </c>
      <c r="F2252" s="7" t="str">
        <f>vlookup(E2252,Teams!A:B,2,false)</f>
        <v>Collierville</v>
      </c>
      <c r="G2252" s="1" t="b">
        <v>1</v>
      </c>
      <c r="H2252" s="1" t="b">
        <v>0</v>
      </c>
      <c r="I2252" s="1">
        <v>21.0</v>
      </c>
      <c r="J2252" s="7" t="str">
        <f>vlookup(I2252,Cats!$A:$B,2,false)</f>
        <v>C</v>
      </c>
    </row>
    <row r="2253">
      <c r="A2253" s="1">
        <v>139262.0</v>
      </c>
      <c r="B2253" s="1">
        <v>514.0</v>
      </c>
      <c r="C2253" s="1">
        <v>0.0</v>
      </c>
      <c r="D2253" s="1" t="s">
        <v>163</v>
      </c>
      <c r="E2253" s="1">
        <v>46.0</v>
      </c>
      <c r="F2253" s="7" t="str">
        <f>vlookup(E2253,Teams!A:B,2,false)</f>
        <v>Wayzata</v>
      </c>
      <c r="G2253" s="1" t="b">
        <v>0</v>
      </c>
      <c r="H2253" s="1" t="b">
        <v>0</v>
      </c>
      <c r="I2253" s="1">
        <v>21.0</v>
      </c>
      <c r="J2253" s="7" t="str">
        <f>vlookup(I2253,Cats!$A:$B,2,false)</f>
        <v>C</v>
      </c>
    </row>
    <row r="2254">
      <c r="A2254" s="1">
        <v>139263.0</v>
      </c>
      <c r="B2254" s="1">
        <v>514.0</v>
      </c>
      <c r="C2254" s="1">
        <v>0.0</v>
      </c>
      <c r="D2254" s="1" t="s">
        <v>63</v>
      </c>
      <c r="E2254" s="1">
        <v>10.0</v>
      </c>
      <c r="F2254" s="7" t="str">
        <f>vlookup(E2254,Teams!A:B,2,false)</f>
        <v>Collierville</v>
      </c>
      <c r="G2254" s="1" t="b">
        <v>1</v>
      </c>
      <c r="H2254" s="1" t="b">
        <v>0</v>
      </c>
      <c r="I2254" s="1">
        <v>22.0</v>
      </c>
      <c r="J2254" s="7" t="str">
        <f>vlookup(I2254,Cats!$A:$B,2,false)</f>
        <v>E</v>
      </c>
    </row>
    <row r="2255">
      <c r="A2255" s="1">
        <v>139264.0</v>
      </c>
      <c r="B2255" s="1">
        <v>514.0</v>
      </c>
      <c r="C2255" s="1">
        <v>0.0</v>
      </c>
      <c r="D2255" s="1" t="s">
        <v>163</v>
      </c>
      <c r="E2255" s="1">
        <v>46.0</v>
      </c>
      <c r="F2255" s="7" t="str">
        <f>vlookup(E2255,Teams!A:B,2,false)</f>
        <v>Wayzata</v>
      </c>
      <c r="G2255" s="1" t="b">
        <v>0</v>
      </c>
      <c r="H2255" s="1" t="b">
        <v>0</v>
      </c>
      <c r="I2255" s="1">
        <v>22.0</v>
      </c>
      <c r="J2255" s="7" t="str">
        <f>vlookup(I2255,Cats!$A:$B,2,false)</f>
        <v>E</v>
      </c>
    </row>
    <row r="2256">
      <c r="A2256" s="1">
        <v>139265.0</v>
      </c>
      <c r="B2256" s="1">
        <v>514.0</v>
      </c>
      <c r="C2256" s="1">
        <v>0.0</v>
      </c>
      <c r="D2256" s="1" t="s">
        <v>32</v>
      </c>
      <c r="E2256" s="1">
        <v>10.0</v>
      </c>
      <c r="F2256" s="7" t="str">
        <f>vlookup(E2256,Teams!A:B,2,false)</f>
        <v>Collierville</v>
      </c>
      <c r="G2256" s="1" t="b">
        <v>1</v>
      </c>
      <c r="H2256" s="1" t="b">
        <v>1</v>
      </c>
      <c r="I2256" s="1">
        <v>23.0</v>
      </c>
      <c r="J2256" s="7" t="str">
        <f>vlookup(I2256,Cats!$A:$B,2,false)</f>
        <v>B</v>
      </c>
    </row>
    <row r="2257">
      <c r="A2257" s="1">
        <v>139266.0</v>
      </c>
      <c r="B2257" s="1">
        <v>514.0</v>
      </c>
      <c r="C2257" s="1">
        <v>14.0</v>
      </c>
      <c r="D2257" s="1" t="s">
        <v>163</v>
      </c>
      <c r="E2257" s="1">
        <v>46.0</v>
      </c>
      <c r="F2257" s="7" t="str">
        <f>vlookup(E2257,Teams!A:B,2,false)</f>
        <v>Wayzata</v>
      </c>
      <c r="G2257" s="1" t="b">
        <v>0</v>
      </c>
      <c r="H2257" s="1" t="b">
        <v>0</v>
      </c>
      <c r="I2257" s="1">
        <v>23.0</v>
      </c>
      <c r="J2257" s="7" t="str">
        <f>vlookup(I2257,Cats!$A:$B,2,false)</f>
        <v>B</v>
      </c>
    </row>
    <row r="2258">
      <c r="A2258" s="1">
        <v>139267.0</v>
      </c>
      <c r="B2258" s="1">
        <v>514.0</v>
      </c>
      <c r="C2258" s="1">
        <v>0.0</v>
      </c>
      <c r="D2258" s="1" t="s">
        <v>63</v>
      </c>
      <c r="E2258" s="1">
        <v>10.0</v>
      </c>
      <c r="F2258" s="7" t="str">
        <f>vlookup(E2258,Teams!A:B,2,false)</f>
        <v>Collierville</v>
      </c>
      <c r="G2258" s="1" t="b">
        <v>1</v>
      </c>
      <c r="H2258" s="1" t="b">
        <v>0</v>
      </c>
      <c r="I2258" s="1">
        <v>24.0</v>
      </c>
      <c r="J2258" s="7" t="str">
        <f>vlookup(I2258,Cats!$A:$B,2,false)</f>
        <v>P</v>
      </c>
    </row>
    <row r="2259">
      <c r="A2259" s="1">
        <v>139268.0</v>
      </c>
      <c r="B2259" s="1">
        <v>514.0</v>
      </c>
      <c r="C2259" s="1">
        <v>0.0</v>
      </c>
      <c r="D2259" s="1" t="s">
        <v>159</v>
      </c>
      <c r="E2259" s="1">
        <v>46.0</v>
      </c>
      <c r="F2259" s="7" t="str">
        <f>vlookup(E2259,Teams!A:B,2,false)</f>
        <v>Wayzata</v>
      </c>
      <c r="G2259" s="1" t="b">
        <v>0</v>
      </c>
      <c r="H2259" s="1" t="b">
        <v>0</v>
      </c>
      <c r="I2259" s="1">
        <v>24.0</v>
      </c>
      <c r="J2259" s="7" t="str">
        <f>vlookup(I2259,Cats!$A:$B,2,false)</f>
        <v>P</v>
      </c>
    </row>
    <row r="2260">
      <c r="A2260" s="1">
        <v>139269.0</v>
      </c>
      <c r="B2260" s="1">
        <v>515.0</v>
      </c>
      <c r="C2260" s="1">
        <v>0.0</v>
      </c>
      <c r="D2260" s="1" t="s">
        <v>32</v>
      </c>
      <c r="E2260" s="1">
        <v>21.0</v>
      </c>
      <c r="F2260" s="7" t="str">
        <f>vlookup(E2260,Teams!A:B,2,false)</f>
        <v>JP Stevens</v>
      </c>
      <c r="G2260" s="1" t="b">
        <v>1</v>
      </c>
      <c r="H2260" s="1" t="b">
        <v>1</v>
      </c>
      <c r="I2260" s="1">
        <v>1.0</v>
      </c>
      <c r="J2260" s="7" t="str">
        <f>vlookup(I2260,Cats!$A:$B,2,false)</f>
        <v>X</v>
      </c>
    </row>
    <row r="2261">
      <c r="A2261" s="1">
        <v>139270.0</v>
      </c>
      <c r="B2261" s="1">
        <v>515.0</v>
      </c>
      <c r="C2261" s="1">
        <v>4.0</v>
      </c>
      <c r="D2261" s="1" t="s">
        <v>75</v>
      </c>
      <c r="E2261" s="1">
        <v>136.0</v>
      </c>
      <c r="F2261" s="7" t="str">
        <f>vlookup(E2261,Teams!A:B,2,false)</f>
        <v>NoHo B</v>
      </c>
      <c r="G2261" s="1" t="b">
        <v>0</v>
      </c>
      <c r="H2261" s="1" t="b">
        <v>0</v>
      </c>
      <c r="I2261" s="1">
        <v>1.0</v>
      </c>
      <c r="J2261" s="7" t="str">
        <f>vlookup(I2261,Cats!$A:$B,2,false)</f>
        <v>X</v>
      </c>
    </row>
    <row r="2262">
      <c r="A2262" s="1">
        <v>139271.0</v>
      </c>
      <c r="B2262" s="1">
        <v>515.0</v>
      </c>
      <c r="C2262" s="1">
        <v>0.0</v>
      </c>
      <c r="D2262" s="1" t="s">
        <v>32</v>
      </c>
      <c r="E2262" s="1">
        <v>21.0</v>
      </c>
      <c r="F2262" s="7" t="str">
        <f>vlookup(E2262,Teams!A:B,2,false)</f>
        <v>JP Stevens</v>
      </c>
      <c r="G2262" s="1" t="b">
        <v>1</v>
      </c>
      <c r="H2262" s="1" t="b">
        <v>1</v>
      </c>
      <c r="I2262" s="1">
        <v>2.0</v>
      </c>
      <c r="J2262" s="7" t="str">
        <f>vlookup(I2262,Cats!$A:$B,2,false)</f>
        <v>M</v>
      </c>
    </row>
    <row r="2263">
      <c r="A2263" s="1">
        <v>139272.0</v>
      </c>
      <c r="B2263" s="1">
        <v>515.0</v>
      </c>
      <c r="C2263" s="1">
        <v>0.0</v>
      </c>
      <c r="D2263" s="1" t="s">
        <v>75</v>
      </c>
      <c r="E2263" s="1">
        <v>136.0</v>
      </c>
      <c r="F2263" s="7" t="str">
        <f>vlookup(E2263,Teams!A:B,2,false)</f>
        <v>NoHo B</v>
      </c>
      <c r="G2263" s="1" t="b">
        <v>0</v>
      </c>
      <c r="H2263" s="1" t="b">
        <v>0</v>
      </c>
      <c r="I2263" s="1">
        <v>2.0</v>
      </c>
      <c r="J2263" s="7" t="str">
        <f>vlookup(I2263,Cats!$A:$B,2,false)</f>
        <v>M</v>
      </c>
    </row>
    <row r="2264">
      <c r="A2264" s="1">
        <v>139273.0</v>
      </c>
      <c r="B2264" s="1">
        <v>515.0</v>
      </c>
      <c r="C2264" s="1">
        <v>0.0</v>
      </c>
      <c r="D2264" s="1" t="s">
        <v>211</v>
      </c>
      <c r="E2264" s="1">
        <v>21.0</v>
      </c>
      <c r="F2264" s="7" t="str">
        <f>vlookup(E2264,Teams!A:B,2,false)</f>
        <v>JP Stevens</v>
      </c>
      <c r="G2264" s="1" t="b">
        <v>1</v>
      </c>
      <c r="H2264" s="1" t="b">
        <v>1</v>
      </c>
      <c r="I2264" s="1">
        <v>3.0</v>
      </c>
      <c r="J2264" s="7" t="str">
        <f>vlookup(I2264,Cats!$A:$B,2,false)</f>
        <v>C</v>
      </c>
    </row>
    <row r="2265">
      <c r="A2265" s="1">
        <v>139274.0</v>
      </c>
      <c r="B2265" s="1">
        <v>515.0</v>
      </c>
      <c r="C2265" s="1">
        <v>14.0</v>
      </c>
      <c r="D2265" s="1" t="s">
        <v>75</v>
      </c>
      <c r="E2265" s="1">
        <v>136.0</v>
      </c>
      <c r="F2265" s="7" t="str">
        <f>vlookup(E2265,Teams!A:B,2,false)</f>
        <v>NoHo B</v>
      </c>
      <c r="G2265" s="1" t="b">
        <v>0</v>
      </c>
      <c r="H2265" s="1" t="b">
        <v>0</v>
      </c>
      <c r="I2265" s="1">
        <v>3.0</v>
      </c>
      <c r="J2265" s="7" t="str">
        <f>vlookup(I2265,Cats!$A:$B,2,false)</f>
        <v>C</v>
      </c>
    </row>
    <row r="2266">
      <c r="A2266" s="1">
        <v>139275.0</v>
      </c>
      <c r="B2266" s="1">
        <v>515.0</v>
      </c>
      <c r="C2266" s="1">
        <v>0.0</v>
      </c>
      <c r="D2266" s="1" t="s">
        <v>32</v>
      </c>
      <c r="E2266" s="1">
        <v>21.0</v>
      </c>
      <c r="F2266" s="7" t="str">
        <f>vlookup(E2266,Teams!A:B,2,false)</f>
        <v>JP Stevens</v>
      </c>
      <c r="G2266" s="1" t="b">
        <v>1</v>
      </c>
      <c r="H2266" s="1" t="b">
        <v>1</v>
      </c>
      <c r="I2266" s="1">
        <v>4.0</v>
      </c>
      <c r="J2266" s="7" t="str">
        <f>vlookup(I2266,Cats!$A:$B,2,false)</f>
        <v>E</v>
      </c>
    </row>
    <row r="2267">
      <c r="A2267" s="1">
        <v>139276.0</v>
      </c>
      <c r="B2267" s="1">
        <v>515.0</v>
      </c>
      <c r="C2267" s="1">
        <v>4.0</v>
      </c>
      <c r="D2267" s="1" t="s">
        <v>212</v>
      </c>
      <c r="E2267" s="1">
        <v>136.0</v>
      </c>
      <c r="F2267" s="7" t="str">
        <f>vlookup(E2267,Teams!A:B,2,false)</f>
        <v>NoHo B</v>
      </c>
      <c r="G2267" s="1" t="b">
        <v>0</v>
      </c>
      <c r="H2267" s="1" t="b">
        <v>0</v>
      </c>
      <c r="I2267" s="1">
        <v>4.0</v>
      </c>
      <c r="J2267" s="7" t="str">
        <f>vlookup(I2267,Cats!$A:$B,2,false)</f>
        <v>E</v>
      </c>
    </row>
    <row r="2268">
      <c r="A2268" s="1">
        <v>139277.0</v>
      </c>
      <c r="B2268" s="1">
        <v>515.0</v>
      </c>
      <c r="C2268" s="1">
        <v>0.0</v>
      </c>
      <c r="D2268" s="1" t="s">
        <v>32</v>
      </c>
      <c r="E2268" s="1">
        <v>21.0</v>
      </c>
      <c r="F2268" s="7" t="str">
        <f>vlookup(E2268,Teams!A:B,2,false)</f>
        <v>JP Stevens</v>
      </c>
      <c r="G2268" s="1" t="b">
        <v>1</v>
      </c>
      <c r="H2268" s="1" t="b">
        <v>1</v>
      </c>
      <c r="I2268" s="1">
        <v>5.0</v>
      </c>
      <c r="J2268" s="7" t="str">
        <f>vlookup(I2268,Cats!$A:$B,2,false)</f>
        <v>B</v>
      </c>
    </row>
    <row r="2269">
      <c r="A2269" s="1">
        <v>139278.0</v>
      </c>
      <c r="B2269" s="1">
        <v>515.0</v>
      </c>
      <c r="C2269" s="1">
        <v>14.0</v>
      </c>
      <c r="D2269" s="1" t="s">
        <v>156</v>
      </c>
      <c r="E2269" s="1">
        <v>136.0</v>
      </c>
      <c r="F2269" s="7" t="str">
        <f>vlookup(E2269,Teams!A:B,2,false)</f>
        <v>NoHo B</v>
      </c>
      <c r="G2269" s="1" t="b">
        <v>0</v>
      </c>
      <c r="H2269" s="1" t="b">
        <v>0</v>
      </c>
      <c r="I2269" s="1">
        <v>5.0</v>
      </c>
      <c r="J2269" s="7" t="str">
        <f>vlookup(I2269,Cats!$A:$B,2,false)</f>
        <v>B</v>
      </c>
    </row>
    <row r="2270">
      <c r="A2270" s="1">
        <v>139279.0</v>
      </c>
      <c r="B2270" s="1">
        <v>515.0</v>
      </c>
      <c r="C2270" s="1">
        <v>0.0</v>
      </c>
      <c r="D2270" s="1" t="s">
        <v>32</v>
      </c>
      <c r="E2270" s="1">
        <v>21.0</v>
      </c>
      <c r="F2270" s="7" t="str">
        <f>vlookup(E2270,Teams!A:B,2,false)</f>
        <v>JP Stevens</v>
      </c>
      <c r="G2270" s="1" t="b">
        <v>1</v>
      </c>
      <c r="H2270" s="1" t="b">
        <v>1</v>
      </c>
      <c r="I2270" s="1">
        <v>6.0</v>
      </c>
      <c r="J2270" s="7" t="str">
        <f>vlookup(I2270,Cats!$A:$B,2,false)</f>
        <v>P</v>
      </c>
    </row>
    <row r="2271">
      <c r="A2271" s="1">
        <v>139280.0</v>
      </c>
      <c r="B2271" s="1">
        <v>515.0</v>
      </c>
      <c r="C2271" s="1">
        <v>0.0</v>
      </c>
      <c r="D2271" s="1" t="s">
        <v>75</v>
      </c>
      <c r="E2271" s="1">
        <v>136.0</v>
      </c>
      <c r="F2271" s="7" t="str">
        <f>vlookup(E2271,Teams!A:B,2,false)</f>
        <v>NoHo B</v>
      </c>
      <c r="G2271" s="1" t="b">
        <v>0</v>
      </c>
      <c r="H2271" s="1" t="b">
        <v>1</v>
      </c>
      <c r="I2271" s="1">
        <v>6.0</v>
      </c>
      <c r="J2271" s="7" t="str">
        <f>vlookup(I2271,Cats!$A:$B,2,false)</f>
        <v>P</v>
      </c>
    </row>
    <row r="2272">
      <c r="A2272" s="1">
        <v>139281.0</v>
      </c>
      <c r="B2272" s="1">
        <v>515.0</v>
      </c>
      <c r="C2272" s="1">
        <v>0.0</v>
      </c>
      <c r="D2272" s="1" t="s">
        <v>32</v>
      </c>
      <c r="E2272" s="1">
        <v>21.0</v>
      </c>
      <c r="F2272" s="7" t="str">
        <f>vlookup(E2272,Teams!A:B,2,false)</f>
        <v>JP Stevens</v>
      </c>
      <c r="G2272" s="1" t="b">
        <v>1</v>
      </c>
      <c r="H2272" s="1" t="b">
        <v>1</v>
      </c>
      <c r="I2272" s="1">
        <v>7.0</v>
      </c>
      <c r="J2272" s="7" t="str">
        <f>vlookup(I2272,Cats!$A:$B,2,false)</f>
        <v>X</v>
      </c>
    </row>
    <row r="2273">
      <c r="A2273" s="1">
        <v>139282.0</v>
      </c>
      <c r="B2273" s="1">
        <v>515.0</v>
      </c>
      <c r="C2273" s="1">
        <v>14.0</v>
      </c>
      <c r="D2273" s="1" t="s">
        <v>32</v>
      </c>
      <c r="E2273" s="1">
        <v>136.0</v>
      </c>
      <c r="F2273" s="7" t="str">
        <f>vlookup(E2273,Teams!A:B,2,false)</f>
        <v>NoHo B</v>
      </c>
      <c r="G2273" s="1" t="b">
        <v>0</v>
      </c>
      <c r="H2273" s="1" t="b">
        <v>0</v>
      </c>
      <c r="I2273" s="1">
        <v>7.0</v>
      </c>
      <c r="J2273" s="7" t="str">
        <f>vlookup(I2273,Cats!$A:$B,2,false)</f>
        <v>X</v>
      </c>
    </row>
    <row r="2274">
      <c r="A2274" s="1">
        <v>139283.0</v>
      </c>
      <c r="B2274" s="1">
        <v>515.0</v>
      </c>
      <c r="C2274" s="1">
        <v>4.0</v>
      </c>
      <c r="D2274" s="1" t="s">
        <v>32</v>
      </c>
      <c r="E2274" s="1">
        <v>21.0</v>
      </c>
      <c r="F2274" s="7" t="str">
        <f>vlookup(E2274,Teams!A:B,2,false)</f>
        <v>JP Stevens</v>
      </c>
      <c r="G2274" s="1" t="b">
        <v>1</v>
      </c>
      <c r="H2274" s="1" t="b">
        <v>0</v>
      </c>
      <c r="I2274" s="1">
        <v>8.0</v>
      </c>
      <c r="J2274" s="7" t="str">
        <f>vlookup(I2274,Cats!$A:$B,2,false)</f>
        <v>M</v>
      </c>
    </row>
    <row r="2275">
      <c r="A2275" s="1">
        <v>139284.0</v>
      </c>
      <c r="B2275" s="1">
        <v>515.0</v>
      </c>
      <c r="C2275" s="1">
        <v>0.0</v>
      </c>
      <c r="D2275" s="1" t="s">
        <v>32</v>
      </c>
      <c r="E2275" s="1">
        <v>136.0</v>
      </c>
      <c r="F2275" s="7" t="str">
        <f>vlookup(E2275,Teams!A:B,2,false)</f>
        <v>NoHo B</v>
      </c>
      <c r="G2275" s="1" t="b">
        <v>0</v>
      </c>
      <c r="H2275" s="1" t="b">
        <v>1</v>
      </c>
      <c r="I2275" s="1">
        <v>8.0</v>
      </c>
      <c r="J2275" s="7" t="str">
        <f>vlookup(I2275,Cats!$A:$B,2,false)</f>
        <v>M</v>
      </c>
    </row>
    <row r="2276">
      <c r="A2276" s="1">
        <v>139285.0</v>
      </c>
      <c r="B2276" s="1">
        <v>515.0</v>
      </c>
      <c r="C2276" s="1">
        <v>0.0</v>
      </c>
      <c r="D2276" s="1" t="s">
        <v>32</v>
      </c>
      <c r="E2276" s="1">
        <v>21.0</v>
      </c>
      <c r="F2276" s="7" t="str">
        <f>vlookup(E2276,Teams!A:B,2,false)</f>
        <v>JP Stevens</v>
      </c>
      <c r="G2276" s="1" t="b">
        <v>1</v>
      </c>
      <c r="H2276" s="1" t="b">
        <v>1</v>
      </c>
      <c r="I2276" s="1">
        <v>9.0</v>
      </c>
      <c r="J2276" s="7" t="str">
        <f>vlookup(I2276,Cats!$A:$B,2,false)</f>
        <v>C</v>
      </c>
    </row>
    <row r="2277">
      <c r="A2277" s="1">
        <v>139286.0</v>
      </c>
      <c r="B2277" s="1">
        <v>515.0</v>
      </c>
      <c r="C2277" s="1">
        <v>14.0</v>
      </c>
      <c r="D2277" s="1" t="s">
        <v>75</v>
      </c>
      <c r="E2277" s="1">
        <v>136.0</v>
      </c>
      <c r="F2277" s="7" t="str">
        <f>vlookup(E2277,Teams!A:B,2,false)</f>
        <v>NoHo B</v>
      </c>
      <c r="G2277" s="1" t="b">
        <v>0</v>
      </c>
      <c r="H2277" s="1" t="b">
        <v>0</v>
      </c>
      <c r="I2277" s="1">
        <v>9.0</v>
      </c>
      <c r="J2277" s="7" t="str">
        <f>vlookup(I2277,Cats!$A:$B,2,false)</f>
        <v>C</v>
      </c>
    </row>
    <row r="2278">
      <c r="A2278" s="1">
        <v>139287.0</v>
      </c>
      <c r="B2278" s="1">
        <v>515.0</v>
      </c>
      <c r="C2278" s="1">
        <v>0.0</v>
      </c>
      <c r="D2278" s="1" t="s">
        <v>32</v>
      </c>
      <c r="E2278" s="1">
        <v>21.0</v>
      </c>
      <c r="F2278" s="7" t="str">
        <f>vlookup(E2278,Teams!A:B,2,false)</f>
        <v>JP Stevens</v>
      </c>
      <c r="G2278" s="1" t="b">
        <v>1</v>
      </c>
      <c r="H2278" s="1" t="b">
        <v>1</v>
      </c>
      <c r="I2278" s="1">
        <v>10.0</v>
      </c>
      <c r="J2278" s="7" t="str">
        <f>vlookup(I2278,Cats!$A:$B,2,false)</f>
        <v>E</v>
      </c>
    </row>
    <row r="2279">
      <c r="A2279" s="1">
        <v>139288.0</v>
      </c>
      <c r="B2279" s="1">
        <v>515.0</v>
      </c>
      <c r="C2279" s="1">
        <v>4.0</v>
      </c>
      <c r="D2279" s="1" t="s">
        <v>75</v>
      </c>
      <c r="E2279" s="1">
        <v>136.0</v>
      </c>
      <c r="F2279" s="7" t="str">
        <f>vlookup(E2279,Teams!A:B,2,false)</f>
        <v>NoHo B</v>
      </c>
      <c r="G2279" s="1" t="b">
        <v>0</v>
      </c>
      <c r="H2279" s="1" t="b">
        <v>0</v>
      </c>
      <c r="I2279" s="1">
        <v>10.0</v>
      </c>
      <c r="J2279" s="7" t="str">
        <f>vlookup(I2279,Cats!$A:$B,2,false)</f>
        <v>E</v>
      </c>
    </row>
    <row r="2280">
      <c r="A2280" s="1">
        <v>139289.0</v>
      </c>
      <c r="B2280" s="1">
        <v>515.0</v>
      </c>
      <c r="C2280" s="1">
        <v>0.0</v>
      </c>
      <c r="D2280" s="1" t="s">
        <v>32</v>
      </c>
      <c r="E2280" s="1">
        <v>21.0</v>
      </c>
      <c r="F2280" s="7" t="str">
        <f>vlookup(E2280,Teams!A:B,2,false)</f>
        <v>JP Stevens</v>
      </c>
      <c r="G2280" s="1" t="b">
        <v>1</v>
      </c>
      <c r="H2280" s="1" t="b">
        <v>1</v>
      </c>
      <c r="I2280" s="1">
        <v>11.0</v>
      </c>
      <c r="J2280" s="7" t="str">
        <f>vlookup(I2280,Cats!$A:$B,2,false)</f>
        <v>B</v>
      </c>
    </row>
    <row r="2281">
      <c r="A2281" s="1">
        <v>139290.0</v>
      </c>
      <c r="B2281" s="1">
        <v>515.0</v>
      </c>
      <c r="C2281" s="1">
        <v>0.0</v>
      </c>
      <c r="D2281" s="1" t="s">
        <v>32</v>
      </c>
      <c r="E2281" s="1">
        <v>136.0</v>
      </c>
      <c r="F2281" s="7" t="str">
        <f>vlookup(E2281,Teams!A:B,2,false)</f>
        <v>NoHo B</v>
      </c>
      <c r="G2281" s="1" t="b">
        <v>0</v>
      </c>
      <c r="H2281" s="1" t="b">
        <v>1</v>
      </c>
      <c r="I2281" s="1">
        <v>11.0</v>
      </c>
      <c r="J2281" s="7" t="str">
        <f>vlookup(I2281,Cats!$A:$B,2,false)</f>
        <v>B</v>
      </c>
    </row>
    <row r="2282">
      <c r="A2282" s="1">
        <v>139291.0</v>
      </c>
      <c r="B2282" s="1">
        <v>515.0</v>
      </c>
      <c r="C2282" s="1">
        <v>0.0</v>
      </c>
      <c r="D2282" s="1" t="s">
        <v>32</v>
      </c>
      <c r="E2282" s="1">
        <v>21.0</v>
      </c>
      <c r="F2282" s="7" t="str">
        <f>vlookup(E2282,Teams!A:B,2,false)</f>
        <v>JP Stevens</v>
      </c>
      <c r="G2282" s="1" t="b">
        <v>1</v>
      </c>
      <c r="H2282" s="1" t="b">
        <v>1</v>
      </c>
      <c r="I2282" s="1">
        <v>12.0</v>
      </c>
      <c r="J2282" s="7" t="str">
        <f>vlookup(I2282,Cats!$A:$B,2,false)</f>
        <v>P</v>
      </c>
    </row>
    <row r="2283">
      <c r="A2283" s="1">
        <v>139292.0</v>
      </c>
      <c r="B2283" s="1">
        <v>515.0</v>
      </c>
      <c r="C2283" s="1">
        <v>14.0</v>
      </c>
      <c r="D2283" s="1" t="s">
        <v>75</v>
      </c>
      <c r="E2283" s="1">
        <v>136.0</v>
      </c>
      <c r="F2283" s="7" t="str">
        <f>vlookup(E2283,Teams!A:B,2,false)</f>
        <v>NoHo B</v>
      </c>
      <c r="G2283" s="1" t="b">
        <v>0</v>
      </c>
      <c r="H2283" s="1" t="b">
        <v>0</v>
      </c>
      <c r="I2283" s="1">
        <v>12.0</v>
      </c>
      <c r="J2283" s="7" t="str">
        <f>vlookup(I2283,Cats!$A:$B,2,false)</f>
        <v>P</v>
      </c>
    </row>
    <row r="2284">
      <c r="A2284" s="1">
        <v>139293.0</v>
      </c>
      <c r="B2284" s="1">
        <v>515.0</v>
      </c>
      <c r="C2284" s="1">
        <v>0.0</v>
      </c>
      <c r="D2284" s="1" t="s">
        <v>213</v>
      </c>
      <c r="E2284" s="1">
        <v>21.0</v>
      </c>
      <c r="F2284" s="7" t="str">
        <f>vlookup(E2284,Teams!A:B,2,false)</f>
        <v>JP Stevens</v>
      </c>
      <c r="G2284" s="1" t="b">
        <v>1</v>
      </c>
      <c r="H2284" s="1" t="b">
        <v>0</v>
      </c>
      <c r="I2284" s="1">
        <v>13.0</v>
      </c>
      <c r="J2284" s="7" t="str">
        <f>vlookup(I2284,Cats!$A:$B,2,false)</f>
        <v>X</v>
      </c>
    </row>
    <row r="2285">
      <c r="A2285" s="1">
        <v>139294.0</v>
      </c>
      <c r="B2285" s="1">
        <v>515.0</v>
      </c>
      <c r="C2285" s="1">
        <v>4.0</v>
      </c>
      <c r="D2285" s="1" t="s">
        <v>75</v>
      </c>
      <c r="E2285" s="1">
        <v>136.0</v>
      </c>
      <c r="F2285" s="7" t="str">
        <f>vlookup(E2285,Teams!A:B,2,false)</f>
        <v>NoHo B</v>
      </c>
      <c r="G2285" s="1" t="b">
        <v>0</v>
      </c>
      <c r="H2285" s="1" t="b">
        <v>0</v>
      </c>
      <c r="I2285" s="1">
        <v>13.0</v>
      </c>
      <c r="J2285" s="7" t="str">
        <f>vlookup(I2285,Cats!$A:$B,2,false)</f>
        <v>X</v>
      </c>
    </row>
    <row r="2286">
      <c r="A2286" s="1">
        <v>139295.0</v>
      </c>
      <c r="B2286" s="1">
        <v>515.0</v>
      </c>
      <c r="C2286" s="1">
        <v>4.0</v>
      </c>
      <c r="D2286" s="1" t="s">
        <v>211</v>
      </c>
      <c r="E2286" s="1">
        <v>21.0</v>
      </c>
      <c r="F2286" s="7" t="str">
        <f>vlookup(E2286,Teams!A:B,2,false)</f>
        <v>JP Stevens</v>
      </c>
      <c r="G2286" s="1" t="b">
        <v>1</v>
      </c>
      <c r="H2286" s="1" t="b">
        <v>0</v>
      </c>
      <c r="I2286" s="1">
        <v>14.0</v>
      </c>
      <c r="J2286" s="7" t="str">
        <f>vlookup(I2286,Cats!$A:$B,2,false)</f>
        <v>M</v>
      </c>
    </row>
    <row r="2287">
      <c r="A2287" s="1">
        <v>139296.0</v>
      </c>
      <c r="B2287" s="1">
        <v>515.0</v>
      </c>
      <c r="C2287" s="1">
        <v>0.0</v>
      </c>
      <c r="D2287" s="1" t="s">
        <v>32</v>
      </c>
      <c r="E2287" s="1">
        <v>136.0</v>
      </c>
      <c r="F2287" s="7" t="str">
        <f>vlookup(E2287,Teams!A:B,2,false)</f>
        <v>NoHo B</v>
      </c>
      <c r="G2287" s="1" t="b">
        <v>0</v>
      </c>
      <c r="H2287" s="1" t="b">
        <v>1</v>
      </c>
      <c r="I2287" s="1">
        <v>14.0</v>
      </c>
      <c r="J2287" s="7" t="str">
        <f>vlookup(I2287,Cats!$A:$B,2,false)</f>
        <v>M</v>
      </c>
    </row>
    <row r="2288">
      <c r="A2288" s="1">
        <v>139297.0</v>
      </c>
      <c r="B2288" s="1">
        <v>515.0</v>
      </c>
      <c r="C2288" s="1">
        <v>0.0</v>
      </c>
      <c r="D2288" s="1" t="s">
        <v>32</v>
      </c>
      <c r="E2288" s="1">
        <v>21.0</v>
      </c>
      <c r="F2288" s="7" t="str">
        <f>vlookup(E2288,Teams!A:B,2,false)</f>
        <v>JP Stevens</v>
      </c>
      <c r="G2288" s="1" t="b">
        <v>1</v>
      </c>
      <c r="H2288" s="1" t="b">
        <v>1</v>
      </c>
      <c r="I2288" s="1">
        <v>15.0</v>
      </c>
      <c r="J2288" s="7" t="str">
        <f>vlookup(I2288,Cats!$A:$B,2,false)</f>
        <v>C</v>
      </c>
    </row>
    <row r="2289">
      <c r="A2289" s="1">
        <v>139298.0</v>
      </c>
      <c r="B2289" s="1">
        <v>515.0</v>
      </c>
      <c r="C2289" s="1">
        <v>4.0</v>
      </c>
      <c r="D2289" s="1" t="s">
        <v>75</v>
      </c>
      <c r="E2289" s="1">
        <v>136.0</v>
      </c>
      <c r="F2289" s="7" t="str">
        <f>vlookup(E2289,Teams!A:B,2,false)</f>
        <v>NoHo B</v>
      </c>
      <c r="G2289" s="1" t="b">
        <v>0</v>
      </c>
      <c r="H2289" s="1" t="b">
        <v>0</v>
      </c>
      <c r="I2289" s="1">
        <v>15.0</v>
      </c>
      <c r="J2289" s="7" t="str">
        <f>vlookup(I2289,Cats!$A:$B,2,false)</f>
        <v>C</v>
      </c>
    </row>
    <row r="2290">
      <c r="A2290" s="1">
        <v>139299.0</v>
      </c>
      <c r="B2290" s="1">
        <v>515.0</v>
      </c>
      <c r="C2290" s="1">
        <v>0.0</v>
      </c>
      <c r="D2290" s="1" t="s">
        <v>147</v>
      </c>
      <c r="E2290" s="1">
        <v>21.0</v>
      </c>
      <c r="F2290" s="7" t="str">
        <f>vlookup(E2290,Teams!A:B,2,false)</f>
        <v>JP Stevens</v>
      </c>
      <c r="G2290" s="1" t="b">
        <v>1</v>
      </c>
      <c r="H2290" s="1" t="b">
        <v>0</v>
      </c>
      <c r="I2290" s="1">
        <v>16.0</v>
      </c>
      <c r="J2290" s="7" t="str">
        <f>vlookup(I2290,Cats!$A:$B,2,false)</f>
        <v>E</v>
      </c>
    </row>
    <row r="2291">
      <c r="A2291" s="1">
        <v>139300.0</v>
      </c>
      <c r="B2291" s="1">
        <v>515.0</v>
      </c>
      <c r="C2291" s="1">
        <v>0.0</v>
      </c>
      <c r="D2291" s="1" t="s">
        <v>212</v>
      </c>
      <c r="E2291" s="1">
        <v>136.0</v>
      </c>
      <c r="F2291" s="7" t="str">
        <f>vlookup(E2291,Teams!A:B,2,false)</f>
        <v>NoHo B</v>
      </c>
      <c r="G2291" s="1" t="b">
        <v>0</v>
      </c>
      <c r="H2291" s="1" t="b">
        <v>0</v>
      </c>
      <c r="I2291" s="1">
        <v>16.0</v>
      </c>
      <c r="J2291" s="7" t="str">
        <f>vlookup(I2291,Cats!$A:$B,2,false)</f>
        <v>E</v>
      </c>
    </row>
    <row r="2292">
      <c r="A2292" s="1">
        <v>139301.0</v>
      </c>
      <c r="B2292" s="1">
        <v>515.0</v>
      </c>
      <c r="C2292" s="1">
        <v>14.0</v>
      </c>
      <c r="D2292" s="1" t="s">
        <v>148</v>
      </c>
      <c r="E2292" s="1">
        <v>21.0</v>
      </c>
      <c r="F2292" s="7" t="str">
        <f>vlookup(E2292,Teams!A:B,2,false)</f>
        <v>JP Stevens</v>
      </c>
      <c r="G2292" s="1" t="b">
        <v>1</v>
      </c>
      <c r="H2292" s="1" t="b">
        <v>0</v>
      </c>
      <c r="I2292" s="1">
        <v>17.0</v>
      </c>
      <c r="J2292" s="7" t="str">
        <f>vlookup(I2292,Cats!$A:$B,2,false)</f>
        <v>B</v>
      </c>
    </row>
    <row r="2293">
      <c r="A2293" s="1">
        <v>139302.0</v>
      </c>
      <c r="B2293" s="1">
        <v>515.0</v>
      </c>
      <c r="C2293" s="1">
        <v>0.0</v>
      </c>
      <c r="D2293" s="1" t="s">
        <v>32</v>
      </c>
      <c r="E2293" s="1">
        <v>136.0</v>
      </c>
      <c r="F2293" s="7" t="str">
        <f>vlookup(E2293,Teams!A:B,2,false)</f>
        <v>NoHo B</v>
      </c>
      <c r="G2293" s="1" t="b">
        <v>0</v>
      </c>
      <c r="H2293" s="1" t="b">
        <v>1</v>
      </c>
      <c r="I2293" s="1">
        <v>17.0</v>
      </c>
      <c r="J2293" s="7" t="str">
        <f>vlookup(I2293,Cats!$A:$B,2,false)</f>
        <v>B</v>
      </c>
    </row>
    <row r="2294">
      <c r="A2294" s="1">
        <v>139303.0</v>
      </c>
      <c r="B2294" s="1">
        <v>515.0</v>
      </c>
      <c r="C2294" s="1">
        <v>0.0</v>
      </c>
      <c r="D2294" s="1" t="s">
        <v>32</v>
      </c>
      <c r="E2294" s="1">
        <v>21.0</v>
      </c>
      <c r="F2294" s="7" t="str">
        <f>vlookup(E2294,Teams!A:B,2,false)</f>
        <v>JP Stevens</v>
      </c>
      <c r="G2294" s="1" t="b">
        <v>1</v>
      </c>
      <c r="H2294" s="1" t="b">
        <v>1</v>
      </c>
      <c r="I2294" s="1">
        <v>18.0</v>
      </c>
      <c r="J2294" s="7" t="str">
        <f>vlookup(I2294,Cats!$A:$B,2,false)</f>
        <v>P</v>
      </c>
    </row>
    <row r="2295">
      <c r="A2295" s="1">
        <v>139304.0</v>
      </c>
      <c r="B2295" s="1">
        <v>515.0</v>
      </c>
      <c r="C2295" s="1">
        <v>0.0</v>
      </c>
      <c r="D2295" s="1" t="s">
        <v>32</v>
      </c>
      <c r="E2295" s="1">
        <v>136.0</v>
      </c>
      <c r="F2295" s="7" t="str">
        <f>vlookup(E2295,Teams!A:B,2,false)</f>
        <v>NoHo B</v>
      </c>
      <c r="G2295" s="1" t="b">
        <v>0</v>
      </c>
      <c r="H2295" s="1" t="b">
        <v>1</v>
      </c>
      <c r="I2295" s="1">
        <v>18.0</v>
      </c>
      <c r="J2295" s="7" t="str">
        <f>vlookup(I2295,Cats!$A:$B,2,false)</f>
        <v>P</v>
      </c>
    </row>
    <row r="2296">
      <c r="A2296" s="1">
        <v>139305.0</v>
      </c>
      <c r="B2296" s="1">
        <v>515.0</v>
      </c>
      <c r="C2296" s="1">
        <v>-4.0</v>
      </c>
      <c r="D2296" s="1" t="s">
        <v>147</v>
      </c>
      <c r="E2296" s="1">
        <v>21.0</v>
      </c>
      <c r="F2296" s="7" t="str">
        <f>vlookup(E2296,Teams!A:B,2,false)</f>
        <v>JP Stevens</v>
      </c>
      <c r="G2296" s="1" t="b">
        <v>1</v>
      </c>
      <c r="H2296" s="1" t="b">
        <v>0</v>
      </c>
      <c r="I2296" s="1">
        <v>19.0</v>
      </c>
      <c r="J2296" s="7" t="str">
        <f>vlookup(I2296,Cats!$A:$B,2,false)</f>
        <v>X</v>
      </c>
    </row>
    <row r="2297">
      <c r="A2297" s="1">
        <v>139306.0</v>
      </c>
      <c r="B2297" s="1">
        <v>515.0</v>
      </c>
      <c r="C2297" s="1">
        <v>-4.0</v>
      </c>
      <c r="D2297" s="1" t="s">
        <v>214</v>
      </c>
      <c r="E2297" s="1">
        <v>136.0</v>
      </c>
      <c r="F2297" s="7" t="str">
        <f>vlookup(E2297,Teams!A:B,2,false)</f>
        <v>NoHo B</v>
      </c>
      <c r="G2297" s="1" t="b">
        <v>0</v>
      </c>
      <c r="H2297" s="1" t="b">
        <v>0</v>
      </c>
      <c r="I2297" s="1">
        <v>19.0</v>
      </c>
      <c r="J2297" s="7" t="str">
        <f>vlookup(I2297,Cats!$A:$B,2,false)</f>
        <v>X</v>
      </c>
    </row>
    <row r="2298">
      <c r="A2298" s="1">
        <v>139307.0</v>
      </c>
      <c r="B2298" s="1">
        <v>515.0</v>
      </c>
      <c r="C2298" s="1">
        <v>0.0</v>
      </c>
      <c r="D2298" s="1" t="s">
        <v>32</v>
      </c>
      <c r="E2298" s="1">
        <v>21.0</v>
      </c>
      <c r="F2298" s="7" t="str">
        <f>vlookup(E2298,Teams!A:B,2,false)</f>
        <v>JP Stevens</v>
      </c>
      <c r="G2298" s="1" t="b">
        <v>1</v>
      </c>
      <c r="H2298" s="1" t="b">
        <v>1</v>
      </c>
      <c r="I2298" s="1">
        <v>20.0</v>
      </c>
      <c r="J2298" s="7" t="str">
        <f>vlookup(I2298,Cats!$A:$B,2,false)</f>
        <v>M</v>
      </c>
    </row>
    <row r="2299">
      <c r="A2299" s="1">
        <v>139308.0</v>
      </c>
      <c r="B2299" s="1">
        <v>515.0</v>
      </c>
      <c r="C2299" s="1">
        <v>4.0</v>
      </c>
      <c r="D2299" s="1" t="s">
        <v>75</v>
      </c>
      <c r="E2299" s="1">
        <v>136.0</v>
      </c>
      <c r="F2299" s="7" t="str">
        <f>vlookup(E2299,Teams!A:B,2,false)</f>
        <v>NoHo B</v>
      </c>
      <c r="G2299" s="1" t="b">
        <v>0</v>
      </c>
      <c r="H2299" s="1" t="b">
        <v>0</v>
      </c>
      <c r="I2299" s="1">
        <v>20.0</v>
      </c>
      <c r="J2299" s="7" t="str">
        <f>vlookup(I2299,Cats!$A:$B,2,false)</f>
        <v>M</v>
      </c>
    </row>
    <row r="2300">
      <c r="A2300" s="1">
        <v>139309.0</v>
      </c>
      <c r="B2300" s="1">
        <v>515.0</v>
      </c>
      <c r="C2300" s="1">
        <v>0.0</v>
      </c>
      <c r="D2300" s="1" t="s">
        <v>32</v>
      </c>
      <c r="E2300" s="1">
        <v>21.0</v>
      </c>
      <c r="F2300" s="7" t="str">
        <f>vlookup(E2300,Teams!A:B,2,false)</f>
        <v>JP Stevens</v>
      </c>
      <c r="G2300" s="1" t="b">
        <v>1</v>
      </c>
      <c r="H2300" s="1" t="b">
        <v>1</v>
      </c>
      <c r="I2300" s="1">
        <v>21.0</v>
      </c>
      <c r="J2300" s="7" t="str">
        <f>vlookup(I2300,Cats!$A:$B,2,false)</f>
        <v>C</v>
      </c>
    </row>
    <row r="2301">
      <c r="A2301" s="1">
        <v>139310.0</v>
      </c>
      <c r="B2301" s="1">
        <v>515.0</v>
      </c>
      <c r="C2301" s="1">
        <v>14.0</v>
      </c>
      <c r="D2301" s="1" t="s">
        <v>75</v>
      </c>
      <c r="E2301" s="1">
        <v>136.0</v>
      </c>
      <c r="F2301" s="7" t="str">
        <f>vlookup(E2301,Teams!A:B,2,false)</f>
        <v>NoHo B</v>
      </c>
      <c r="G2301" s="1" t="b">
        <v>0</v>
      </c>
      <c r="H2301" s="1" t="b">
        <v>0</v>
      </c>
      <c r="I2301" s="1">
        <v>21.0</v>
      </c>
      <c r="J2301" s="7" t="str">
        <f>vlookup(I2301,Cats!$A:$B,2,false)</f>
        <v>C</v>
      </c>
    </row>
    <row r="2302">
      <c r="A2302" s="1">
        <v>139311.0</v>
      </c>
      <c r="B2302" s="1">
        <v>515.0</v>
      </c>
      <c r="C2302" s="1">
        <v>0.0</v>
      </c>
      <c r="D2302" s="1" t="s">
        <v>213</v>
      </c>
      <c r="E2302" s="1">
        <v>21.0</v>
      </c>
      <c r="F2302" s="7" t="str">
        <f>vlookup(E2302,Teams!A:B,2,false)</f>
        <v>JP Stevens</v>
      </c>
      <c r="G2302" s="1" t="b">
        <v>1</v>
      </c>
      <c r="H2302" s="1" t="b">
        <v>0</v>
      </c>
      <c r="I2302" s="1">
        <v>22.0</v>
      </c>
      <c r="J2302" s="7" t="str">
        <f>vlookup(I2302,Cats!$A:$B,2,false)</f>
        <v>E</v>
      </c>
    </row>
    <row r="2303">
      <c r="A2303" s="1">
        <v>139312.0</v>
      </c>
      <c r="B2303" s="1">
        <v>515.0</v>
      </c>
      <c r="C2303" s="1">
        <v>14.0</v>
      </c>
      <c r="D2303" s="1" t="s">
        <v>75</v>
      </c>
      <c r="E2303" s="1">
        <v>136.0</v>
      </c>
      <c r="F2303" s="7" t="str">
        <f>vlookup(E2303,Teams!A:B,2,false)</f>
        <v>NoHo B</v>
      </c>
      <c r="G2303" s="1" t="b">
        <v>0</v>
      </c>
      <c r="H2303" s="1" t="b">
        <v>0</v>
      </c>
      <c r="I2303" s="1">
        <v>22.0</v>
      </c>
      <c r="J2303" s="7" t="str">
        <f>vlookup(I2303,Cats!$A:$B,2,false)</f>
        <v>E</v>
      </c>
    </row>
    <row r="2304">
      <c r="A2304" s="1">
        <v>139313.0</v>
      </c>
      <c r="B2304" s="1">
        <v>515.0</v>
      </c>
      <c r="C2304" s="1">
        <v>0.0</v>
      </c>
      <c r="D2304" s="1" t="s">
        <v>32</v>
      </c>
      <c r="E2304" s="1">
        <v>21.0</v>
      </c>
      <c r="F2304" s="7" t="str">
        <f>vlookup(E2304,Teams!A:B,2,false)</f>
        <v>JP Stevens</v>
      </c>
      <c r="G2304" s="1" t="b">
        <v>1</v>
      </c>
      <c r="H2304" s="1" t="b">
        <v>1</v>
      </c>
      <c r="I2304" s="1">
        <v>23.0</v>
      </c>
      <c r="J2304" s="7" t="str">
        <f>vlookup(I2304,Cats!$A:$B,2,false)</f>
        <v>B</v>
      </c>
    </row>
    <row r="2305">
      <c r="A2305" s="1">
        <v>139314.0</v>
      </c>
      <c r="B2305" s="1">
        <v>515.0</v>
      </c>
      <c r="C2305" s="1">
        <v>4.0</v>
      </c>
      <c r="D2305" s="1" t="s">
        <v>75</v>
      </c>
      <c r="E2305" s="1">
        <v>136.0</v>
      </c>
      <c r="F2305" s="7" t="str">
        <f>vlookup(E2305,Teams!A:B,2,false)</f>
        <v>NoHo B</v>
      </c>
      <c r="G2305" s="1" t="b">
        <v>0</v>
      </c>
      <c r="H2305" s="1" t="b">
        <v>0</v>
      </c>
      <c r="I2305" s="1">
        <v>23.0</v>
      </c>
      <c r="J2305" s="7" t="str">
        <f>vlookup(I2305,Cats!$A:$B,2,false)</f>
        <v>B</v>
      </c>
    </row>
    <row r="2306">
      <c r="A2306" s="1">
        <v>139315.0</v>
      </c>
      <c r="B2306" s="1">
        <v>515.0</v>
      </c>
      <c r="C2306" s="1">
        <v>0.0</v>
      </c>
      <c r="D2306" s="1" t="s">
        <v>32</v>
      </c>
      <c r="E2306" s="1">
        <v>21.0</v>
      </c>
      <c r="F2306" s="7" t="str">
        <f>vlookup(E2306,Teams!A:B,2,false)</f>
        <v>JP Stevens</v>
      </c>
      <c r="G2306" s="1" t="b">
        <v>1</v>
      </c>
      <c r="H2306" s="1" t="b">
        <v>1</v>
      </c>
      <c r="I2306" s="1">
        <v>24.0</v>
      </c>
      <c r="J2306" s="7" t="str">
        <f>vlookup(I2306,Cats!$A:$B,2,false)</f>
        <v>P</v>
      </c>
    </row>
    <row r="2307">
      <c r="A2307" s="1">
        <v>139316.0</v>
      </c>
      <c r="B2307" s="1">
        <v>515.0</v>
      </c>
      <c r="C2307" s="1">
        <v>0.0</v>
      </c>
      <c r="D2307" s="1" t="s">
        <v>32</v>
      </c>
      <c r="E2307" s="1">
        <v>136.0</v>
      </c>
      <c r="F2307" s="7" t="str">
        <f>vlookup(E2307,Teams!A:B,2,false)</f>
        <v>NoHo B</v>
      </c>
      <c r="G2307" s="1" t="b">
        <v>0</v>
      </c>
      <c r="H2307" s="1" t="b">
        <v>1</v>
      </c>
      <c r="I2307" s="1">
        <v>24.0</v>
      </c>
      <c r="J2307" s="7" t="str">
        <f>vlookup(I2307,Cats!$A:$B,2,false)</f>
        <v>P</v>
      </c>
    </row>
    <row r="2308">
      <c r="A2308" s="1">
        <v>139317.0</v>
      </c>
      <c r="B2308" s="1">
        <v>516.0</v>
      </c>
      <c r="C2308" s="1">
        <v>4.0</v>
      </c>
      <c r="D2308" s="1" t="s">
        <v>31</v>
      </c>
      <c r="E2308" s="1">
        <v>9.0</v>
      </c>
      <c r="F2308" s="7" t="str">
        <f>vlookup(E2308,Teams!A:B,2,false)</f>
        <v>Centennial</v>
      </c>
      <c r="G2308" s="1" t="b">
        <v>1</v>
      </c>
      <c r="H2308" s="1" t="b">
        <v>0</v>
      </c>
      <c r="I2308" s="1">
        <v>1.0</v>
      </c>
      <c r="J2308" s="7" t="str">
        <f>vlookup(I2308,Cats!$A:$B,2,false)</f>
        <v>X</v>
      </c>
    </row>
    <row r="2309">
      <c r="A2309" s="1">
        <v>139318.0</v>
      </c>
      <c r="B2309" s="1">
        <v>516.0</v>
      </c>
      <c r="C2309" s="1">
        <v>0.0</v>
      </c>
      <c r="D2309" s="1" t="s">
        <v>32</v>
      </c>
      <c r="E2309" s="1">
        <v>36.0</v>
      </c>
      <c r="F2309" s="7" t="str">
        <f>vlookup(E2309,Teams!A:B,2,false)</f>
        <v>PRISMS</v>
      </c>
      <c r="G2309" s="1" t="b">
        <v>0</v>
      </c>
      <c r="H2309" s="1" t="b">
        <v>1</v>
      </c>
      <c r="I2309" s="1">
        <v>1.0</v>
      </c>
      <c r="J2309" s="7" t="str">
        <f>vlookup(I2309,Cats!$A:$B,2,false)</f>
        <v>X</v>
      </c>
    </row>
    <row r="2310">
      <c r="A2310" s="1">
        <v>139319.0</v>
      </c>
      <c r="B2310" s="1">
        <v>516.0</v>
      </c>
      <c r="C2310" s="1">
        <v>14.0</v>
      </c>
      <c r="D2310" s="1" t="s">
        <v>31</v>
      </c>
      <c r="E2310" s="1">
        <v>9.0</v>
      </c>
      <c r="F2310" s="7" t="str">
        <f>vlookup(E2310,Teams!A:B,2,false)</f>
        <v>Centennial</v>
      </c>
      <c r="G2310" s="1" t="b">
        <v>1</v>
      </c>
      <c r="H2310" s="1" t="b">
        <v>0</v>
      </c>
      <c r="I2310" s="1">
        <v>2.0</v>
      </c>
      <c r="J2310" s="7" t="str">
        <f>vlookup(I2310,Cats!$A:$B,2,false)</f>
        <v>M</v>
      </c>
    </row>
    <row r="2311">
      <c r="A2311" s="1">
        <v>139320.0</v>
      </c>
      <c r="B2311" s="1">
        <v>516.0</v>
      </c>
      <c r="C2311" s="1">
        <v>0.0</v>
      </c>
      <c r="D2311" s="1" t="s">
        <v>32</v>
      </c>
      <c r="E2311" s="1">
        <v>36.0</v>
      </c>
      <c r="F2311" s="7" t="str">
        <f>vlookup(E2311,Teams!A:B,2,false)</f>
        <v>PRISMS</v>
      </c>
      <c r="G2311" s="1" t="b">
        <v>0</v>
      </c>
      <c r="H2311" s="1" t="b">
        <v>1</v>
      </c>
      <c r="I2311" s="1">
        <v>2.0</v>
      </c>
      <c r="J2311" s="7" t="str">
        <f>vlookup(I2311,Cats!$A:$B,2,false)</f>
        <v>M</v>
      </c>
    </row>
    <row r="2312">
      <c r="A2312" s="1">
        <v>139321.0</v>
      </c>
      <c r="B2312" s="1">
        <v>516.0</v>
      </c>
      <c r="C2312" s="1">
        <v>14.0</v>
      </c>
      <c r="D2312" s="1" t="s">
        <v>31</v>
      </c>
      <c r="E2312" s="1">
        <v>9.0</v>
      </c>
      <c r="F2312" s="7" t="str">
        <f>vlookup(E2312,Teams!A:B,2,false)</f>
        <v>Centennial</v>
      </c>
      <c r="G2312" s="1" t="b">
        <v>1</v>
      </c>
      <c r="H2312" s="1" t="b">
        <v>0</v>
      </c>
      <c r="I2312" s="1">
        <v>3.0</v>
      </c>
      <c r="J2312" s="7" t="str">
        <f>vlookup(I2312,Cats!$A:$B,2,false)</f>
        <v>C</v>
      </c>
    </row>
    <row r="2313">
      <c r="A2313" s="1">
        <v>139322.0</v>
      </c>
      <c r="B2313" s="1">
        <v>516.0</v>
      </c>
      <c r="C2313" s="1">
        <v>0.0</v>
      </c>
      <c r="D2313" s="1" t="s">
        <v>32</v>
      </c>
      <c r="E2313" s="1">
        <v>36.0</v>
      </c>
      <c r="F2313" s="7" t="str">
        <f>vlookup(E2313,Teams!A:B,2,false)</f>
        <v>PRISMS</v>
      </c>
      <c r="G2313" s="1" t="b">
        <v>0</v>
      </c>
      <c r="H2313" s="1" t="b">
        <v>1</v>
      </c>
      <c r="I2313" s="1">
        <v>3.0</v>
      </c>
      <c r="J2313" s="7" t="str">
        <f>vlookup(I2313,Cats!$A:$B,2,false)</f>
        <v>C</v>
      </c>
    </row>
    <row r="2314">
      <c r="A2314" s="1">
        <v>139323.0</v>
      </c>
      <c r="B2314" s="1">
        <v>516.0</v>
      </c>
      <c r="C2314" s="1">
        <v>0.0</v>
      </c>
      <c r="D2314" s="1" t="s">
        <v>215</v>
      </c>
      <c r="E2314" s="1">
        <v>9.0</v>
      </c>
      <c r="F2314" s="7" t="str">
        <f>vlookup(E2314,Teams!A:B,2,false)</f>
        <v>Centennial</v>
      </c>
      <c r="G2314" s="1" t="b">
        <v>1</v>
      </c>
      <c r="H2314" s="1" t="b">
        <v>0</v>
      </c>
      <c r="I2314" s="1">
        <v>4.0</v>
      </c>
      <c r="J2314" s="7" t="str">
        <f>vlookup(I2314,Cats!$A:$B,2,false)</f>
        <v>E</v>
      </c>
    </row>
    <row r="2315">
      <c r="A2315" s="1">
        <v>139324.0</v>
      </c>
      <c r="B2315" s="1">
        <v>516.0</v>
      </c>
      <c r="C2315" s="1">
        <v>4.0</v>
      </c>
      <c r="D2315" s="1" t="s">
        <v>93</v>
      </c>
      <c r="E2315" s="1">
        <v>36.0</v>
      </c>
      <c r="F2315" s="7" t="str">
        <f>vlookup(E2315,Teams!A:B,2,false)</f>
        <v>PRISMS</v>
      </c>
      <c r="G2315" s="1" t="b">
        <v>0</v>
      </c>
      <c r="H2315" s="1" t="b">
        <v>0</v>
      </c>
      <c r="I2315" s="1">
        <v>4.0</v>
      </c>
      <c r="J2315" s="7" t="str">
        <f>vlookup(I2315,Cats!$A:$B,2,false)</f>
        <v>E</v>
      </c>
    </row>
    <row r="2316">
      <c r="A2316" s="1">
        <v>139325.0</v>
      </c>
      <c r="B2316" s="1">
        <v>516.0</v>
      </c>
      <c r="C2316" s="1">
        <v>14.0</v>
      </c>
      <c r="D2316" s="1" t="s">
        <v>31</v>
      </c>
      <c r="E2316" s="1">
        <v>9.0</v>
      </c>
      <c r="F2316" s="7" t="str">
        <f>vlookup(E2316,Teams!A:B,2,false)</f>
        <v>Centennial</v>
      </c>
      <c r="G2316" s="1" t="b">
        <v>1</v>
      </c>
      <c r="H2316" s="1" t="b">
        <v>0</v>
      </c>
      <c r="I2316" s="1">
        <v>5.0</v>
      </c>
      <c r="J2316" s="7" t="str">
        <f>vlookup(I2316,Cats!$A:$B,2,false)</f>
        <v>B</v>
      </c>
    </row>
    <row r="2317">
      <c r="A2317" s="1">
        <v>139326.0</v>
      </c>
      <c r="B2317" s="1">
        <v>516.0</v>
      </c>
      <c r="C2317" s="1">
        <v>0.0</v>
      </c>
      <c r="D2317" s="1" t="s">
        <v>32</v>
      </c>
      <c r="E2317" s="1">
        <v>36.0</v>
      </c>
      <c r="F2317" s="7" t="str">
        <f>vlookup(E2317,Teams!A:B,2,false)</f>
        <v>PRISMS</v>
      </c>
      <c r="G2317" s="1" t="b">
        <v>0</v>
      </c>
      <c r="H2317" s="1" t="b">
        <v>1</v>
      </c>
      <c r="I2317" s="1">
        <v>5.0</v>
      </c>
      <c r="J2317" s="7" t="str">
        <f>vlookup(I2317,Cats!$A:$B,2,false)</f>
        <v>B</v>
      </c>
    </row>
    <row r="2318">
      <c r="A2318" s="1">
        <v>139327.0</v>
      </c>
      <c r="B2318" s="1">
        <v>516.0</v>
      </c>
      <c r="C2318" s="1">
        <v>0.0</v>
      </c>
      <c r="D2318" s="1" t="s">
        <v>31</v>
      </c>
      <c r="E2318" s="1">
        <v>9.0</v>
      </c>
      <c r="F2318" s="7" t="str">
        <f>vlookup(E2318,Teams!A:B,2,false)</f>
        <v>Centennial</v>
      </c>
      <c r="G2318" s="1" t="b">
        <v>1</v>
      </c>
      <c r="H2318" s="1" t="b">
        <v>0</v>
      </c>
      <c r="I2318" s="1">
        <v>6.0</v>
      </c>
      <c r="J2318" s="7" t="str">
        <f>vlookup(I2318,Cats!$A:$B,2,false)</f>
        <v>P</v>
      </c>
    </row>
    <row r="2319">
      <c r="A2319" s="1">
        <v>139328.0</v>
      </c>
      <c r="B2319" s="1">
        <v>516.0</v>
      </c>
      <c r="C2319" s="1">
        <v>14.0</v>
      </c>
      <c r="D2319" s="1" t="s">
        <v>94</v>
      </c>
      <c r="E2319" s="1">
        <v>36.0</v>
      </c>
      <c r="F2319" s="7" t="str">
        <f>vlookup(E2319,Teams!A:B,2,false)</f>
        <v>PRISMS</v>
      </c>
      <c r="G2319" s="1" t="b">
        <v>0</v>
      </c>
      <c r="H2319" s="1" t="b">
        <v>0</v>
      </c>
      <c r="I2319" s="1">
        <v>6.0</v>
      </c>
      <c r="J2319" s="7" t="str">
        <f>vlookup(I2319,Cats!$A:$B,2,false)</f>
        <v>P</v>
      </c>
    </row>
    <row r="2320">
      <c r="A2320" s="1">
        <v>139329.0</v>
      </c>
      <c r="B2320" s="1">
        <v>516.0</v>
      </c>
      <c r="C2320" s="1">
        <v>0.0</v>
      </c>
      <c r="D2320" s="1" t="s">
        <v>215</v>
      </c>
      <c r="E2320" s="1">
        <v>9.0</v>
      </c>
      <c r="F2320" s="7" t="str">
        <f>vlookup(E2320,Teams!A:B,2,false)</f>
        <v>Centennial</v>
      </c>
      <c r="G2320" s="1" t="b">
        <v>1</v>
      </c>
      <c r="H2320" s="1" t="b">
        <v>0</v>
      </c>
      <c r="I2320" s="1">
        <v>7.0</v>
      </c>
      <c r="J2320" s="7" t="str">
        <f>vlookup(I2320,Cats!$A:$B,2,false)</f>
        <v>X</v>
      </c>
    </row>
    <row r="2321">
      <c r="A2321" s="1">
        <v>139330.0</v>
      </c>
      <c r="B2321" s="1">
        <v>516.0</v>
      </c>
      <c r="C2321" s="1">
        <v>4.0</v>
      </c>
      <c r="D2321" s="1" t="s">
        <v>93</v>
      </c>
      <c r="E2321" s="1">
        <v>36.0</v>
      </c>
      <c r="F2321" s="7" t="str">
        <f>vlookup(E2321,Teams!A:B,2,false)</f>
        <v>PRISMS</v>
      </c>
      <c r="G2321" s="1" t="b">
        <v>0</v>
      </c>
      <c r="H2321" s="1" t="b">
        <v>0</v>
      </c>
      <c r="I2321" s="1">
        <v>7.0</v>
      </c>
      <c r="J2321" s="7" t="str">
        <f>vlookup(I2321,Cats!$A:$B,2,false)</f>
        <v>X</v>
      </c>
    </row>
    <row r="2322">
      <c r="A2322" s="1">
        <v>139331.0</v>
      </c>
      <c r="B2322" s="1">
        <v>516.0</v>
      </c>
      <c r="C2322" s="1">
        <v>0.0</v>
      </c>
      <c r="D2322" s="1" t="s">
        <v>31</v>
      </c>
      <c r="E2322" s="1">
        <v>9.0</v>
      </c>
      <c r="F2322" s="7" t="str">
        <f>vlookup(E2322,Teams!A:B,2,false)</f>
        <v>Centennial</v>
      </c>
      <c r="G2322" s="1" t="b">
        <v>1</v>
      </c>
      <c r="H2322" s="1" t="b">
        <v>0</v>
      </c>
      <c r="I2322" s="1">
        <v>8.0</v>
      </c>
      <c r="J2322" s="7" t="str">
        <f>vlookup(I2322,Cats!$A:$B,2,false)</f>
        <v>M</v>
      </c>
    </row>
    <row r="2323">
      <c r="A2323" s="1">
        <v>139332.0</v>
      </c>
      <c r="B2323" s="1">
        <v>516.0</v>
      </c>
      <c r="C2323" s="1">
        <v>4.0</v>
      </c>
      <c r="D2323" s="1" t="s">
        <v>94</v>
      </c>
      <c r="E2323" s="1">
        <v>36.0</v>
      </c>
      <c r="F2323" s="7" t="str">
        <f>vlookup(E2323,Teams!A:B,2,false)</f>
        <v>PRISMS</v>
      </c>
      <c r="G2323" s="1" t="b">
        <v>0</v>
      </c>
      <c r="H2323" s="1" t="b">
        <v>0</v>
      </c>
      <c r="I2323" s="1">
        <v>8.0</v>
      </c>
      <c r="J2323" s="7" t="str">
        <f>vlookup(I2323,Cats!$A:$B,2,false)</f>
        <v>M</v>
      </c>
    </row>
    <row r="2324">
      <c r="A2324" s="1">
        <v>139333.0</v>
      </c>
      <c r="B2324" s="1">
        <v>516.0</v>
      </c>
      <c r="C2324" s="1">
        <v>14.0</v>
      </c>
      <c r="D2324" s="1" t="s">
        <v>31</v>
      </c>
      <c r="E2324" s="1">
        <v>9.0</v>
      </c>
      <c r="F2324" s="7" t="str">
        <f>vlookup(E2324,Teams!A:B,2,false)</f>
        <v>Centennial</v>
      </c>
      <c r="G2324" s="1" t="b">
        <v>1</v>
      </c>
      <c r="H2324" s="1" t="b">
        <v>0</v>
      </c>
      <c r="I2324" s="1">
        <v>9.0</v>
      </c>
      <c r="J2324" s="7" t="str">
        <f>vlookup(I2324,Cats!$A:$B,2,false)</f>
        <v>C</v>
      </c>
    </row>
    <row r="2325">
      <c r="A2325" s="1">
        <v>139334.0</v>
      </c>
      <c r="B2325" s="1">
        <v>516.0</v>
      </c>
      <c r="C2325" s="1">
        <v>0.0</v>
      </c>
      <c r="D2325" s="1" t="s">
        <v>32</v>
      </c>
      <c r="E2325" s="1">
        <v>36.0</v>
      </c>
      <c r="F2325" s="7" t="str">
        <f>vlookup(E2325,Teams!A:B,2,false)</f>
        <v>PRISMS</v>
      </c>
      <c r="G2325" s="1" t="b">
        <v>0</v>
      </c>
      <c r="H2325" s="1" t="b">
        <v>1</v>
      </c>
      <c r="I2325" s="1">
        <v>9.0</v>
      </c>
      <c r="J2325" s="7" t="str">
        <f>vlookup(I2325,Cats!$A:$B,2,false)</f>
        <v>C</v>
      </c>
    </row>
    <row r="2326">
      <c r="A2326" s="1">
        <v>139335.0</v>
      </c>
      <c r="B2326" s="1">
        <v>516.0</v>
      </c>
      <c r="C2326" s="1">
        <v>0.0</v>
      </c>
      <c r="D2326" s="1" t="s">
        <v>31</v>
      </c>
      <c r="E2326" s="1">
        <v>9.0</v>
      </c>
      <c r="F2326" s="7" t="str">
        <f>vlookup(E2326,Teams!A:B,2,false)</f>
        <v>Centennial</v>
      </c>
      <c r="G2326" s="1" t="b">
        <v>1</v>
      </c>
      <c r="H2326" s="1" t="b">
        <v>0</v>
      </c>
      <c r="I2326" s="1">
        <v>10.0</v>
      </c>
      <c r="J2326" s="7" t="str">
        <f>vlookup(I2326,Cats!$A:$B,2,false)</f>
        <v>E</v>
      </c>
    </row>
    <row r="2327">
      <c r="A2327" s="1">
        <v>139336.0</v>
      </c>
      <c r="B2327" s="1">
        <v>516.0</v>
      </c>
      <c r="C2327" s="1">
        <v>4.0</v>
      </c>
      <c r="D2327" s="1" t="s">
        <v>195</v>
      </c>
      <c r="E2327" s="1">
        <v>36.0</v>
      </c>
      <c r="F2327" s="7" t="str">
        <f>vlookup(E2327,Teams!A:B,2,false)</f>
        <v>PRISMS</v>
      </c>
      <c r="G2327" s="1" t="b">
        <v>0</v>
      </c>
      <c r="H2327" s="1" t="b">
        <v>0</v>
      </c>
      <c r="I2327" s="1">
        <v>10.0</v>
      </c>
      <c r="J2327" s="7" t="str">
        <f>vlookup(I2327,Cats!$A:$B,2,false)</f>
        <v>E</v>
      </c>
    </row>
    <row r="2328">
      <c r="A2328" s="1">
        <v>139337.0</v>
      </c>
      <c r="B2328" s="1">
        <v>516.0</v>
      </c>
      <c r="C2328" s="1">
        <v>0.0</v>
      </c>
      <c r="D2328" s="1" t="s">
        <v>31</v>
      </c>
      <c r="E2328" s="1">
        <v>9.0</v>
      </c>
      <c r="F2328" s="7" t="str">
        <f>vlookup(E2328,Teams!A:B,2,false)</f>
        <v>Centennial</v>
      </c>
      <c r="G2328" s="1" t="b">
        <v>1</v>
      </c>
      <c r="H2328" s="1" t="b">
        <v>0</v>
      </c>
      <c r="I2328" s="1">
        <v>11.0</v>
      </c>
      <c r="J2328" s="7" t="str">
        <f>vlookup(I2328,Cats!$A:$B,2,false)</f>
        <v>B</v>
      </c>
    </row>
    <row r="2329">
      <c r="A2329" s="1">
        <v>139338.0</v>
      </c>
      <c r="B2329" s="1">
        <v>516.0</v>
      </c>
      <c r="C2329" s="1">
        <v>0.0</v>
      </c>
      <c r="D2329" s="1" t="s">
        <v>93</v>
      </c>
      <c r="E2329" s="1">
        <v>36.0</v>
      </c>
      <c r="F2329" s="7" t="str">
        <f>vlookup(E2329,Teams!A:B,2,false)</f>
        <v>PRISMS</v>
      </c>
      <c r="G2329" s="1" t="b">
        <v>0</v>
      </c>
      <c r="H2329" s="1" t="b">
        <v>0</v>
      </c>
      <c r="I2329" s="1">
        <v>11.0</v>
      </c>
      <c r="J2329" s="7" t="str">
        <f>vlookup(I2329,Cats!$A:$B,2,false)</f>
        <v>B</v>
      </c>
    </row>
    <row r="2330">
      <c r="A2330" s="1">
        <v>139339.0</v>
      </c>
      <c r="B2330" s="1">
        <v>516.0</v>
      </c>
      <c r="C2330" s="1">
        <v>4.0</v>
      </c>
      <c r="D2330" s="1" t="s">
        <v>31</v>
      </c>
      <c r="E2330" s="1">
        <v>9.0</v>
      </c>
      <c r="F2330" s="7" t="str">
        <f>vlookup(E2330,Teams!A:B,2,false)</f>
        <v>Centennial</v>
      </c>
      <c r="G2330" s="1" t="b">
        <v>1</v>
      </c>
      <c r="H2330" s="1" t="b">
        <v>0</v>
      </c>
      <c r="I2330" s="1">
        <v>12.0</v>
      </c>
      <c r="J2330" s="7" t="str">
        <f>vlookup(I2330,Cats!$A:$B,2,false)</f>
        <v>P</v>
      </c>
    </row>
    <row r="2331">
      <c r="A2331" s="1">
        <v>139340.0</v>
      </c>
      <c r="B2331" s="1">
        <v>516.0</v>
      </c>
      <c r="C2331" s="1">
        <v>0.0</v>
      </c>
      <c r="D2331" s="1" t="s">
        <v>32</v>
      </c>
      <c r="E2331" s="1">
        <v>36.0</v>
      </c>
      <c r="F2331" s="7" t="str">
        <f>vlookup(E2331,Teams!A:B,2,false)</f>
        <v>PRISMS</v>
      </c>
      <c r="G2331" s="1" t="b">
        <v>0</v>
      </c>
      <c r="H2331" s="1" t="b">
        <v>1</v>
      </c>
      <c r="I2331" s="1">
        <v>12.0</v>
      </c>
      <c r="J2331" s="7" t="str">
        <f>vlookup(I2331,Cats!$A:$B,2,false)</f>
        <v>P</v>
      </c>
    </row>
    <row r="2332">
      <c r="A2332" s="1">
        <v>139341.0</v>
      </c>
      <c r="B2332" s="1">
        <v>516.0</v>
      </c>
      <c r="C2332" s="1">
        <v>14.0</v>
      </c>
      <c r="D2332" s="1" t="s">
        <v>55</v>
      </c>
      <c r="E2332" s="1">
        <v>9.0</v>
      </c>
      <c r="F2332" s="7" t="str">
        <f>vlookup(E2332,Teams!A:B,2,false)</f>
        <v>Centennial</v>
      </c>
      <c r="G2332" s="1" t="b">
        <v>1</v>
      </c>
      <c r="H2332" s="1" t="b">
        <v>0</v>
      </c>
      <c r="I2332" s="1">
        <v>13.0</v>
      </c>
      <c r="J2332" s="7" t="str">
        <f>vlookup(I2332,Cats!$A:$B,2,false)</f>
        <v>X</v>
      </c>
    </row>
    <row r="2333">
      <c r="A2333" s="1">
        <v>139342.0</v>
      </c>
      <c r="B2333" s="1">
        <v>516.0</v>
      </c>
      <c r="C2333" s="1">
        <v>0.0</v>
      </c>
      <c r="D2333" s="1" t="s">
        <v>32</v>
      </c>
      <c r="E2333" s="1">
        <v>36.0</v>
      </c>
      <c r="F2333" s="7" t="str">
        <f>vlookup(E2333,Teams!A:B,2,false)</f>
        <v>PRISMS</v>
      </c>
      <c r="G2333" s="1" t="b">
        <v>0</v>
      </c>
      <c r="H2333" s="1" t="b">
        <v>1</v>
      </c>
      <c r="I2333" s="1">
        <v>13.0</v>
      </c>
      <c r="J2333" s="7" t="str">
        <f>vlookup(I2333,Cats!$A:$B,2,false)</f>
        <v>X</v>
      </c>
    </row>
    <row r="2334">
      <c r="A2334" s="1">
        <v>139343.0</v>
      </c>
      <c r="B2334" s="1">
        <v>516.0</v>
      </c>
      <c r="C2334" s="1">
        <v>14.0</v>
      </c>
      <c r="D2334" s="1" t="s">
        <v>31</v>
      </c>
      <c r="E2334" s="1">
        <v>9.0</v>
      </c>
      <c r="F2334" s="7" t="str">
        <f>vlookup(E2334,Teams!A:B,2,false)</f>
        <v>Centennial</v>
      </c>
      <c r="G2334" s="1" t="b">
        <v>1</v>
      </c>
      <c r="H2334" s="1" t="b">
        <v>0</v>
      </c>
      <c r="I2334" s="1">
        <v>14.0</v>
      </c>
      <c r="J2334" s="7" t="str">
        <f>vlookup(I2334,Cats!$A:$B,2,false)</f>
        <v>M</v>
      </c>
    </row>
    <row r="2335">
      <c r="A2335" s="1">
        <v>139344.0</v>
      </c>
      <c r="B2335" s="1">
        <v>516.0</v>
      </c>
      <c r="C2335" s="1">
        <v>0.0</v>
      </c>
      <c r="D2335" s="1" t="s">
        <v>32</v>
      </c>
      <c r="E2335" s="1">
        <v>36.0</v>
      </c>
      <c r="F2335" s="7" t="str">
        <f>vlookup(E2335,Teams!A:B,2,false)</f>
        <v>PRISMS</v>
      </c>
      <c r="G2335" s="1" t="b">
        <v>0</v>
      </c>
      <c r="H2335" s="1" t="b">
        <v>1</v>
      </c>
      <c r="I2335" s="1">
        <v>14.0</v>
      </c>
      <c r="J2335" s="7" t="str">
        <f>vlookup(I2335,Cats!$A:$B,2,false)</f>
        <v>M</v>
      </c>
    </row>
    <row r="2336">
      <c r="A2336" s="1">
        <v>139345.0</v>
      </c>
      <c r="B2336" s="1">
        <v>516.0</v>
      </c>
      <c r="C2336" s="1">
        <v>14.0</v>
      </c>
      <c r="D2336" s="1" t="s">
        <v>31</v>
      </c>
      <c r="E2336" s="1">
        <v>9.0</v>
      </c>
      <c r="F2336" s="7" t="str">
        <f>vlookup(E2336,Teams!A:B,2,false)</f>
        <v>Centennial</v>
      </c>
      <c r="G2336" s="1" t="b">
        <v>1</v>
      </c>
      <c r="H2336" s="1" t="b">
        <v>0</v>
      </c>
      <c r="I2336" s="1">
        <v>15.0</v>
      </c>
      <c r="J2336" s="7" t="str">
        <f>vlookup(I2336,Cats!$A:$B,2,false)</f>
        <v>C</v>
      </c>
    </row>
    <row r="2337">
      <c r="A2337" s="1">
        <v>139346.0</v>
      </c>
      <c r="B2337" s="1">
        <v>516.0</v>
      </c>
      <c r="C2337" s="1">
        <v>0.0</v>
      </c>
      <c r="D2337" s="1" t="s">
        <v>32</v>
      </c>
      <c r="E2337" s="1">
        <v>36.0</v>
      </c>
      <c r="F2337" s="7" t="str">
        <f>vlookup(E2337,Teams!A:B,2,false)</f>
        <v>PRISMS</v>
      </c>
      <c r="G2337" s="1" t="b">
        <v>0</v>
      </c>
      <c r="H2337" s="1" t="b">
        <v>1</v>
      </c>
      <c r="I2337" s="1">
        <v>15.0</v>
      </c>
      <c r="J2337" s="7" t="str">
        <f>vlookup(I2337,Cats!$A:$B,2,false)</f>
        <v>C</v>
      </c>
    </row>
    <row r="2338">
      <c r="A2338" s="1">
        <v>139347.0</v>
      </c>
      <c r="B2338" s="1">
        <v>516.0</v>
      </c>
      <c r="C2338" s="1">
        <v>0.0</v>
      </c>
      <c r="D2338" s="1" t="s">
        <v>55</v>
      </c>
      <c r="E2338" s="1">
        <v>9.0</v>
      </c>
      <c r="F2338" s="7" t="str">
        <f>vlookup(E2338,Teams!A:B,2,false)</f>
        <v>Centennial</v>
      </c>
      <c r="G2338" s="1" t="b">
        <v>1</v>
      </c>
      <c r="H2338" s="1" t="b">
        <v>0</v>
      </c>
      <c r="I2338" s="1">
        <v>16.0</v>
      </c>
      <c r="J2338" s="7" t="str">
        <f>vlookup(I2338,Cats!$A:$B,2,false)</f>
        <v>E</v>
      </c>
    </row>
    <row r="2339">
      <c r="A2339" s="1">
        <v>139348.0</v>
      </c>
      <c r="B2339" s="1">
        <v>516.0</v>
      </c>
      <c r="C2339" s="1">
        <v>14.0</v>
      </c>
      <c r="D2339" s="1" t="s">
        <v>195</v>
      </c>
      <c r="E2339" s="1">
        <v>36.0</v>
      </c>
      <c r="F2339" s="7" t="str">
        <f>vlookup(E2339,Teams!A:B,2,false)</f>
        <v>PRISMS</v>
      </c>
      <c r="G2339" s="1" t="b">
        <v>0</v>
      </c>
      <c r="H2339" s="1" t="b">
        <v>0</v>
      </c>
      <c r="I2339" s="1">
        <v>16.0</v>
      </c>
      <c r="J2339" s="7" t="str">
        <f>vlookup(I2339,Cats!$A:$B,2,false)</f>
        <v>E</v>
      </c>
    </row>
    <row r="2340">
      <c r="A2340" s="1">
        <v>139349.0</v>
      </c>
      <c r="B2340" s="1">
        <v>516.0</v>
      </c>
      <c r="C2340" s="1">
        <v>4.0</v>
      </c>
      <c r="D2340" s="1" t="s">
        <v>31</v>
      </c>
      <c r="E2340" s="1">
        <v>9.0</v>
      </c>
      <c r="F2340" s="7" t="str">
        <f>vlookup(E2340,Teams!A:B,2,false)</f>
        <v>Centennial</v>
      </c>
      <c r="G2340" s="1" t="b">
        <v>1</v>
      </c>
      <c r="H2340" s="1" t="b">
        <v>0</v>
      </c>
      <c r="I2340" s="1">
        <v>17.0</v>
      </c>
      <c r="J2340" s="7" t="str">
        <f>vlookup(I2340,Cats!$A:$B,2,false)</f>
        <v>B</v>
      </c>
    </row>
    <row r="2341">
      <c r="A2341" s="1">
        <v>139350.0</v>
      </c>
      <c r="B2341" s="1">
        <v>516.0</v>
      </c>
      <c r="C2341" s="1">
        <v>0.0</v>
      </c>
      <c r="D2341" s="1" t="s">
        <v>32</v>
      </c>
      <c r="E2341" s="1">
        <v>36.0</v>
      </c>
      <c r="F2341" s="7" t="str">
        <f>vlookup(E2341,Teams!A:B,2,false)</f>
        <v>PRISMS</v>
      </c>
      <c r="G2341" s="1" t="b">
        <v>0</v>
      </c>
      <c r="H2341" s="1" t="b">
        <v>1</v>
      </c>
      <c r="I2341" s="1">
        <v>17.0</v>
      </c>
      <c r="J2341" s="7" t="str">
        <f>vlookup(I2341,Cats!$A:$B,2,false)</f>
        <v>B</v>
      </c>
    </row>
    <row r="2342">
      <c r="A2342" s="1">
        <v>139351.0</v>
      </c>
      <c r="B2342" s="1">
        <v>516.0</v>
      </c>
      <c r="C2342" s="1">
        <v>0.0</v>
      </c>
      <c r="D2342" s="1" t="s">
        <v>31</v>
      </c>
      <c r="E2342" s="1">
        <v>9.0</v>
      </c>
      <c r="F2342" s="7" t="str">
        <f>vlookup(E2342,Teams!A:B,2,false)</f>
        <v>Centennial</v>
      </c>
      <c r="G2342" s="1" t="b">
        <v>1</v>
      </c>
      <c r="H2342" s="1" t="b">
        <v>0</v>
      </c>
      <c r="I2342" s="1">
        <v>18.0</v>
      </c>
      <c r="J2342" s="7" t="str">
        <f>vlookup(I2342,Cats!$A:$B,2,false)</f>
        <v>P</v>
      </c>
    </row>
    <row r="2343">
      <c r="A2343" s="1">
        <v>139352.0</v>
      </c>
      <c r="B2343" s="1">
        <v>516.0</v>
      </c>
      <c r="C2343" s="1">
        <v>0.0</v>
      </c>
      <c r="D2343" s="1" t="s">
        <v>93</v>
      </c>
      <c r="E2343" s="1">
        <v>36.0</v>
      </c>
      <c r="F2343" s="7" t="str">
        <f>vlookup(E2343,Teams!A:B,2,false)</f>
        <v>PRISMS</v>
      </c>
      <c r="G2343" s="1" t="b">
        <v>0</v>
      </c>
      <c r="H2343" s="1" t="b">
        <v>0</v>
      </c>
      <c r="I2343" s="1">
        <v>18.0</v>
      </c>
      <c r="J2343" s="7" t="str">
        <f>vlookup(I2343,Cats!$A:$B,2,false)</f>
        <v>P</v>
      </c>
    </row>
    <row r="2344">
      <c r="A2344" s="1">
        <v>139353.0</v>
      </c>
      <c r="B2344" s="1">
        <v>516.0</v>
      </c>
      <c r="C2344" s="1">
        <v>0.0</v>
      </c>
      <c r="D2344" s="1" t="s">
        <v>55</v>
      </c>
      <c r="E2344" s="1">
        <v>9.0</v>
      </c>
      <c r="F2344" s="7" t="str">
        <f>vlookup(E2344,Teams!A:B,2,false)</f>
        <v>Centennial</v>
      </c>
      <c r="G2344" s="1" t="b">
        <v>1</v>
      </c>
      <c r="H2344" s="1" t="b">
        <v>0</v>
      </c>
      <c r="I2344" s="1">
        <v>19.0</v>
      </c>
      <c r="J2344" s="7" t="str">
        <f>vlookup(I2344,Cats!$A:$B,2,false)</f>
        <v>X</v>
      </c>
    </row>
    <row r="2345">
      <c r="A2345" s="1">
        <v>139354.0</v>
      </c>
      <c r="B2345" s="1">
        <v>516.0</v>
      </c>
      <c r="C2345" s="1">
        <v>0.0</v>
      </c>
      <c r="D2345" s="1" t="s">
        <v>93</v>
      </c>
      <c r="E2345" s="1">
        <v>36.0</v>
      </c>
      <c r="F2345" s="7" t="str">
        <f>vlookup(E2345,Teams!A:B,2,false)</f>
        <v>PRISMS</v>
      </c>
      <c r="G2345" s="1" t="b">
        <v>0</v>
      </c>
      <c r="H2345" s="1" t="b">
        <v>0</v>
      </c>
      <c r="I2345" s="1">
        <v>19.0</v>
      </c>
      <c r="J2345" s="7" t="str">
        <f>vlookup(I2345,Cats!$A:$B,2,false)</f>
        <v>X</v>
      </c>
    </row>
    <row r="2346">
      <c r="A2346" s="1">
        <v>139355.0</v>
      </c>
      <c r="B2346" s="1">
        <v>516.0</v>
      </c>
      <c r="C2346" s="1">
        <v>0.0</v>
      </c>
      <c r="D2346" s="1" t="s">
        <v>31</v>
      </c>
      <c r="E2346" s="1">
        <v>9.0</v>
      </c>
      <c r="F2346" s="7" t="str">
        <f>vlookup(E2346,Teams!A:B,2,false)</f>
        <v>Centennial</v>
      </c>
      <c r="G2346" s="1" t="b">
        <v>1</v>
      </c>
      <c r="H2346" s="1" t="b">
        <v>0</v>
      </c>
      <c r="I2346" s="1">
        <v>20.0</v>
      </c>
      <c r="J2346" s="7" t="str">
        <f>vlookup(I2346,Cats!$A:$B,2,false)</f>
        <v>M</v>
      </c>
    </row>
    <row r="2347">
      <c r="A2347" s="1">
        <v>139356.0</v>
      </c>
      <c r="B2347" s="1">
        <v>516.0</v>
      </c>
      <c r="C2347" s="1">
        <v>0.0</v>
      </c>
      <c r="D2347" s="1" t="s">
        <v>195</v>
      </c>
      <c r="E2347" s="1">
        <v>36.0</v>
      </c>
      <c r="F2347" s="7" t="str">
        <f>vlookup(E2347,Teams!A:B,2,false)</f>
        <v>PRISMS</v>
      </c>
      <c r="G2347" s="1" t="b">
        <v>0</v>
      </c>
      <c r="H2347" s="1" t="b">
        <v>0</v>
      </c>
      <c r="I2347" s="1">
        <v>20.0</v>
      </c>
      <c r="J2347" s="7" t="str">
        <f>vlookup(I2347,Cats!$A:$B,2,false)</f>
        <v>M</v>
      </c>
    </row>
    <row r="2348">
      <c r="A2348" s="1">
        <v>139357.0</v>
      </c>
      <c r="B2348" s="1">
        <v>516.0</v>
      </c>
      <c r="C2348" s="1">
        <v>4.0</v>
      </c>
      <c r="D2348" s="1" t="s">
        <v>31</v>
      </c>
      <c r="E2348" s="1">
        <v>9.0</v>
      </c>
      <c r="F2348" s="7" t="str">
        <f>vlookup(E2348,Teams!A:B,2,false)</f>
        <v>Centennial</v>
      </c>
      <c r="G2348" s="1" t="b">
        <v>1</v>
      </c>
      <c r="H2348" s="1" t="b">
        <v>0</v>
      </c>
      <c r="I2348" s="1">
        <v>21.0</v>
      </c>
      <c r="J2348" s="7" t="str">
        <f>vlookup(I2348,Cats!$A:$B,2,false)</f>
        <v>C</v>
      </c>
    </row>
    <row r="2349">
      <c r="A2349" s="1">
        <v>139358.0</v>
      </c>
      <c r="B2349" s="1">
        <v>516.0</v>
      </c>
      <c r="C2349" s="1">
        <v>0.0</v>
      </c>
      <c r="D2349" s="1" t="s">
        <v>32</v>
      </c>
      <c r="E2349" s="1">
        <v>36.0</v>
      </c>
      <c r="F2349" s="7" t="str">
        <f>vlookup(E2349,Teams!A:B,2,false)</f>
        <v>PRISMS</v>
      </c>
      <c r="G2349" s="1" t="b">
        <v>0</v>
      </c>
      <c r="H2349" s="1" t="b">
        <v>1</v>
      </c>
      <c r="I2349" s="1">
        <v>21.0</v>
      </c>
      <c r="J2349" s="7" t="str">
        <f>vlookup(I2349,Cats!$A:$B,2,false)</f>
        <v>C</v>
      </c>
    </row>
    <row r="2350">
      <c r="A2350" s="1">
        <v>139359.0</v>
      </c>
      <c r="B2350" s="1">
        <v>516.0</v>
      </c>
      <c r="C2350" s="1">
        <v>-4.0</v>
      </c>
      <c r="D2350" s="1" t="s">
        <v>55</v>
      </c>
      <c r="E2350" s="1">
        <v>9.0</v>
      </c>
      <c r="F2350" s="7" t="str">
        <f>vlookup(E2350,Teams!A:B,2,false)</f>
        <v>Centennial</v>
      </c>
      <c r="G2350" s="1" t="b">
        <v>1</v>
      </c>
      <c r="H2350" s="1" t="b">
        <v>0</v>
      </c>
      <c r="I2350" s="1">
        <v>22.0</v>
      </c>
      <c r="J2350" s="7" t="str">
        <f>vlookup(I2350,Cats!$A:$B,2,false)</f>
        <v>E</v>
      </c>
    </row>
    <row r="2351">
      <c r="A2351" s="1">
        <v>139360.0</v>
      </c>
      <c r="B2351" s="1">
        <v>516.0</v>
      </c>
      <c r="C2351" s="1">
        <v>-4.0</v>
      </c>
      <c r="D2351" s="1" t="s">
        <v>93</v>
      </c>
      <c r="E2351" s="1">
        <v>36.0</v>
      </c>
      <c r="F2351" s="7" t="str">
        <f>vlookup(E2351,Teams!A:B,2,false)</f>
        <v>PRISMS</v>
      </c>
      <c r="G2351" s="1" t="b">
        <v>0</v>
      </c>
      <c r="H2351" s="1" t="b">
        <v>0</v>
      </c>
      <c r="I2351" s="1">
        <v>22.0</v>
      </c>
      <c r="J2351" s="7" t="str">
        <f>vlookup(I2351,Cats!$A:$B,2,false)</f>
        <v>E</v>
      </c>
    </row>
    <row r="2352">
      <c r="A2352" s="1">
        <v>139361.0</v>
      </c>
      <c r="B2352" s="1">
        <v>516.0</v>
      </c>
      <c r="C2352" s="1">
        <v>4.0</v>
      </c>
      <c r="D2352" s="1" t="s">
        <v>31</v>
      </c>
      <c r="E2352" s="1">
        <v>9.0</v>
      </c>
      <c r="F2352" s="7" t="str">
        <f>vlookup(E2352,Teams!A:B,2,false)</f>
        <v>Centennial</v>
      </c>
      <c r="G2352" s="1" t="b">
        <v>1</v>
      </c>
      <c r="H2352" s="1" t="b">
        <v>0</v>
      </c>
      <c r="I2352" s="1">
        <v>23.0</v>
      </c>
      <c r="J2352" s="7" t="str">
        <f>vlookup(I2352,Cats!$A:$B,2,false)</f>
        <v>B</v>
      </c>
    </row>
    <row r="2353">
      <c r="A2353" s="1">
        <v>139362.0</v>
      </c>
      <c r="B2353" s="1">
        <v>516.0</v>
      </c>
      <c r="C2353" s="1">
        <v>0.0</v>
      </c>
      <c r="D2353" s="1" t="s">
        <v>32</v>
      </c>
      <c r="E2353" s="1">
        <v>36.0</v>
      </c>
      <c r="F2353" s="7" t="str">
        <f>vlookup(E2353,Teams!A:B,2,false)</f>
        <v>PRISMS</v>
      </c>
      <c r="G2353" s="1" t="b">
        <v>0</v>
      </c>
      <c r="H2353" s="1" t="b">
        <v>1</v>
      </c>
      <c r="I2353" s="1">
        <v>23.0</v>
      </c>
      <c r="J2353" s="7" t="str">
        <f>vlookup(I2353,Cats!$A:$B,2,false)</f>
        <v>B</v>
      </c>
    </row>
    <row r="2354">
      <c r="A2354" s="1">
        <v>139363.0</v>
      </c>
      <c r="B2354" s="1">
        <v>516.0</v>
      </c>
      <c r="C2354" s="1">
        <v>0.0</v>
      </c>
      <c r="D2354" s="1" t="s">
        <v>31</v>
      </c>
      <c r="E2354" s="1">
        <v>9.0</v>
      </c>
      <c r="F2354" s="7" t="str">
        <f>vlookup(E2354,Teams!A:B,2,false)</f>
        <v>Centennial</v>
      </c>
      <c r="G2354" s="1" t="b">
        <v>1</v>
      </c>
      <c r="H2354" s="1" t="b">
        <v>0</v>
      </c>
      <c r="I2354" s="1">
        <v>24.0</v>
      </c>
      <c r="J2354" s="7" t="str">
        <f>vlookup(I2354,Cats!$A:$B,2,false)</f>
        <v>P</v>
      </c>
    </row>
    <row r="2355">
      <c r="A2355" s="1">
        <v>139364.0</v>
      </c>
      <c r="B2355" s="1">
        <v>516.0</v>
      </c>
      <c r="C2355" s="1">
        <v>0.0</v>
      </c>
      <c r="D2355" s="1" t="s">
        <v>32</v>
      </c>
      <c r="E2355" s="1">
        <v>36.0</v>
      </c>
      <c r="F2355" s="7" t="str">
        <f>vlookup(E2355,Teams!A:B,2,false)</f>
        <v>PRISMS</v>
      </c>
      <c r="G2355" s="1" t="b">
        <v>0</v>
      </c>
      <c r="H2355" s="1" t="b">
        <v>1</v>
      </c>
      <c r="I2355" s="1">
        <v>24.0</v>
      </c>
      <c r="J2355" s="7" t="str">
        <f>vlookup(I2355,Cats!$A:$B,2,false)</f>
        <v>P</v>
      </c>
    </row>
    <row r="2356">
      <c r="A2356" s="1">
        <v>139365.0</v>
      </c>
      <c r="B2356" s="1">
        <v>517.0</v>
      </c>
      <c r="C2356" s="1">
        <v>14.0</v>
      </c>
      <c r="D2356" s="1" t="s">
        <v>102</v>
      </c>
      <c r="E2356" s="1">
        <v>15.0</v>
      </c>
      <c r="F2356" s="7" t="str">
        <f>vlookup(E2356,Teams!A:B,2,false)</f>
        <v>Enloe A</v>
      </c>
      <c r="G2356" s="1" t="b">
        <v>1</v>
      </c>
      <c r="H2356" s="1" t="b">
        <v>0</v>
      </c>
      <c r="I2356" s="1">
        <v>1.0</v>
      </c>
      <c r="J2356" s="7" t="str">
        <f>vlookup(I2356,Cats!$A:$B,2,false)</f>
        <v>X</v>
      </c>
    </row>
    <row r="2357">
      <c r="A2357" s="1">
        <v>139366.0</v>
      </c>
      <c r="B2357" s="1">
        <v>517.0</v>
      </c>
      <c r="C2357" s="1">
        <v>0.0</v>
      </c>
      <c r="D2357" s="1" t="s">
        <v>32</v>
      </c>
      <c r="E2357" s="1">
        <v>43.0</v>
      </c>
      <c r="F2357" s="7" t="str">
        <f>vlookup(E2357,Teams!A:B,2,false)</f>
        <v>Troy</v>
      </c>
      <c r="G2357" s="1" t="b">
        <v>0</v>
      </c>
      <c r="H2357" s="1" t="b">
        <v>1</v>
      </c>
      <c r="I2357" s="1">
        <v>1.0</v>
      </c>
      <c r="J2357" s="7" t="str">
        <f>vlookup(I2357,Cats!$A:$B,2,false)</f>
        <v>X</v>
      </c>
    </row>
    <row r="2358">
      <c r="A2358" s="1">
        <v>139367.0</v>
      </c>
      <c r="B2358" s="1">
        <v>517.0</v>
      </c>
      <c r="C2358" s="1">
        <v>14.0</v>
      </c>
      <c r="D2358" s="1" t="s">
        <v>105</v>
      </c>
      <c r="E2358" s="1">
        <v>15.0</v>
      </c>
      <c r="F2358" s="7" t="str">
        <f>vlookup(E2358,Teams!A:B,2,false)</f>
        <v>Enloe A</v>
      </c>
      <c r="G2358" s="1" t="b">
        <v>1</v>
      </c>
      <c r="H2358" s="1" t="b">
        <v>0</v>
      </c>
      <c r="I2358" s="1">
        <v>2.0</v>
      </c>
      <c r="J2358" s="7" t="str">
        <f>vlookup(I2358,Cats!$A:$B,2,false)</f>
        <v>M</v>
      </c>
    </row>
    <row r="2359">
      <c r="A2359" s="1">
        <v>139368.0</v>
      </c>
      <c r="B2359" s="1">
        <v>517.0</v>
      </c>
      <c r="C2359" s="1">
        <v>0.0</v>
      </c>
      <c r="D2359" s="1" t="s">
        <v>32</v>
      </c>
      <c r="E2359" s="1">
        <v>43.0</v>
      </c>
      <c r="F2359" s="7" t="str">
        <f>vlookup(E2359,Teams!A:B,2,false)</f>
        <v>Troy</v>
      </c>
      <c r="G2359" s="1" t="b">
        <v>0</v>
      </c>
      <c r="H2359" s="1" t="b">
        <v>1</v>
      </c>
      <c r="I2359" s="1">
        <v>2.0</v>
      </c>
      <c r="J2359" s="7" t="str">
        <f>vlookup(I2359,Cats!$A:$B,2,false)</f>
        <v>M</v>
      </c>
    </row>
    <row r="2360">
      <c r="A2360" s="1">
        <v>139369.0</v>
      </c>
      <c r="B2360" s="1">
        <v>517.0</v>
      </c>
      <c r="C2360" s="1">
        <v>14.0</v>
      </c>
      <c r="D2360" s="1" t="s">
        <v>105</v>
      </c>
      <c r="E2360" s="1">
        <v>15.0</v>
      </c>
      <c r="F2360" s="7" t="str">
        <f>vlookup(E2360,Teams!A:B,2,false)</f>
        <v>Enloe A</v>
      </c>
      <c r="G2360" s="1" t="b">
        <v>1</v>
      </c>
      <c r="H2360" s="1" t="b">
        <v>0</v>
      </c>
      <c r="I2360" s="1">
        <v>3.0</v>
      </c>
      <c r="J2360" s="7" t="str">
        <f>vlookup(I2360,Cats!$A:$B,2,false)</f>
        <v>C</v>
      </c>
    </row>
    <row r="2361">
      <c r="A2361" s="1">
        <v>139370.0</v>
      </c>
      <c r="B2361" s="1">
        <v>517.0</v>
      </c>
      <c r="C2361" s="1">
        <v>-4.0</v>
      </c>
      <c r="D2361" s="1" t="s">
        <v>176</v>
      </c>
      <c r="E2361" s="1">
        <v>43.0</v>
      </c>
      <c r="F2361" s="7" t="str">
        <f>vlookup(E2361,Teams!A:B,2,false)</f>
        <v>Troy</v>
      </c>
      <c r="G2361" s="1" t="b">
        <v>0</v>
      </c>
      <c r="H2361" s="1" t="b">
        <v>0</v>
      </c>
      <c r="I2361" s="1">
        <v>3.0</v>
      </c>
      <c r="J2361" s="7" t="str">
        <f>vlookup(I2361,Cats!$A:$B,2,false)</f>
        <v>C</v>
      </c>
    </row>
    <row r="2362">
      <c r="A2362" s="1">
        <v>139371.0</v>
      </c>
      <c r="B2362" s="1">
        <v>517.0</v>
      </c>
      <c r="C2362" s="1">
        <v>0.0</v>
      </c>
      <c r="D2362" s="1" t="s">
        <v>32</v>
      </c>
      <c r="E2362" s="1">
        <v>15.0</v>
      </c>
      <c r="F2362" s="7" t="str">
        <f>vlookup(E2362,Teams!A:B,2,false)</f>
        <v>Enloe A</v>
      </c>
      <c r="G2362" s="1" t="b">
        <v>1</v>
      </c>
      <c r="H2362" s="1" t="b">
        <v>1</v>
      </c>
      <c r="I2362" s="1">
        <v>4.0</v>
      </c>
      <c r="J2362" s="7" t="str">
        <f>vlookup(I2362,Cats!$A:$B,2,false)</f>
        <v>E</v>
      </c>
    </row>
    <row r="2363">
      <c r="A2363" s="1">
        <v>139372.0</v>
      </c>
      <c r="B2363" s="1">
        <v>517.0</v>
      </c>
      <c r="C2363" s="1">
        <v>4.0</v>
      </c>
      <c r="D2363" s="1" t="s">
        <v>178</v>
      </c>
      <c r="E2363" s="1">
        <v>43.0</v>
      </c>
      <c r="F2363" s="7" t="str">
        <f>vlookup(E2363,Teams!A:B,2,false)</f>
        <v>Troy</v>
      </c>
      <c r="G2363" s="1" t="b">
        <v>0</v>
      </c>
      <c r="H2363" s="1" t="b">
        <v>0</v>
      </c>
      <c r="I2363" s="1">
        <v>4.0</v>
      </c>
      <c r="J2363" s="7" t="str">
        <f>vlookup(I2363,Cats!$A:$B,2,false)</f>
        <v>E</v>
      </c>
    </row>
    <row r="2364">
      <c r="A2364" s="1">
        <v>139373.0</v>
      </c>
      <c r="B2364" s="1">
        <v>517.0</v>
      </c>
      <c r="C2364" s="1">
        <v>4.0</v>
      </c>
      <c r="D2364" s="1" t="s">
        <v>103</v>
      </c>
      <c r="E2364" s="1">
        <v>15.0</v>
      </c>
      <c r="F2364" s="7" t="str">
        <f>vlookup(E2364,Teams!A:B,2,false)</f>
        <v>Enloe A</v>
      </c>
      <c r="G2364" s="1" t="b">
        <v>1</v>
      </c>
      <c r="H2364" s="1" t="b">
        <v>0</v>
      </c>
      <c r="I2364" s="1">
        <v>5.0</v>
      </c>
      <c r="J2364" s="7" t="str">
        <f>vlookup(I2364,Cats!$A:$B,2,false)</f>
        <v>B</v>
      </c>
    </row>
    <row r="2365">
      <c r="A2365" s="1">
        <v>139374.0</v>
      </c>
      <c r="B2365" s="1">
        <v>517.0</v>
      </c>
      <c r="C2365" s="1">
        <v>0.0</v>
      </c>
      <c r="D2365" s="1" t="s">
        <v>32</v>
      </c>
      <c r="E2365" s="1">
        <v>43.0</v>
      </c>
      <c r="F2365" s="7" t="str">
        <f>vlookup(E2365,Teams!A:B,2,false)</f>
        <v>Troy</v>
      </c>
      <c r="G2365" s="1" t="b">
        <v>0</v>
      </c>
      <c r="H2365" s="1" t="b">
        <v>1</v>
      </c>
      <c r="I2365" s="1">
        <v>5.0</v>
      </c>
      <c r="J2365" s="7" t="str">
        <f>vlookup(I2365,Cats!$A:$B,2,false)</f>
        <v>B</v>
      </c>
    </row>
    <row r="2366">
      <c r="A2366" s="1">
        <v>139375.0</v>
      </c>
      <c r="B2366" s="1">
        <v>517.0</v>
      </c>
      <c r="C2366" s="1">
        <v>14.0</v>
      </c>
      <c r="D2366" s="1" t="s">
        <v>105</v>
      </c>
      <c r="E2366" s="1">
        <v>15.0</v>
      </c>
      <c r="F2366" s="7" t="str">
        <f>vlookup(E2366,Teams!A:B,2,false)</f>
        <v>Enloe A</v>
      </c>
      <c r="G2366" s="1" t="b">
        <v>1</v>
      </c>
      <c r="H2366" s="1" t="b">
        <v>0</v>
      </c>
      <c r="I2366" s="1">
        <v>6.0</v>
      </c>
      <c r="J2366" s="7" t="str">
        <f>vlookup(I2366,Cats!$A:$B,2,false)</f>
        <v>P</v>
      </c>
    </row>
    <row r="2367">
      <c r="A2367" s="1">
        <v>139376.0</v>
      </c>
      <c r="B2367" s="1">
        <v>517.0</v>
      </c>
      <c r="C2367" s="1">
        <v>0.0</v>
      </c>
      <c r="D2367" s="1" t="s">
        <v>32</v>
      </c>
      <c r="E2367" s="1">
        <v>43.0</v>
      </c>
      <c r="F2367" s="7" t="str">
        <f>vlookup(E2367,Teams!A:B,2,false)</f>
        <v>Troy</v>
      </c>
      <c r="G2367" s="1" t="b">
        <v>0</v>
      </c>
      <c r="H2367" s="1" t="b">
        <v>1</v>
      </c>
      <c r="I2367" s="1">
        <v>6.0</v>
      </c>
      <c r="J2367" s="7" t="str">
        <f>vlookup(I2367,Cats!$A:$B,2,false)</f>
        <v>P</v>
      </c>
    </row>
    <row r="2368">
      <c r="A2368" s="1">
        <v>139377.0</v>
      </c>
      <c r="B2368" s="1">
        <v>517.0</v>
      </c>
      <c r="C2368" s="1">
        <v>4.0</v>
      </c>
      <c r="D2368" s="1" t="s">
        <v>105</v>
      </c>
      <c r="E2368" s="1">
        <v>15.0</v>
      </c>
      <c r="F2368" s="7" t="str">
        <f>vlookup(E2368,Teams!A:B,2,false)</f>
        <v>Enloe A</v>
      </c>
      <c r="G2368" s="1" t="b">
        <v>1</v>
      </c>
      <c r="H2368" s="1" t="b">
        <v>0</v>
      </c>
      <c r="I2368" s="1">
        <v>7.0</v>
      </c>
      <c r="J2368" s="7" t="str">
        <f>vlookup(I2368,Cats!$A:$B,2,false)</f>
        <v>X</v>
      </c>
    </row>
    <row r="2369">
      <c r="A2369" s="1">
        <v>139378.0</v>
      </c>
      <c r="B2369" s="1">
        <v>517.0</v>
      </c>
      <c r="C2369" s="1">
        <v>0.0</v>
      </c>
      <c r="D2369" s="1" t="s">
        <v>32</v>
      </c>
      <c r="E2369" s="1">
        <v>43.0</v>
      </c>
      <c r="F2369" s="7" t="str">
        <f>vlookup(E2369,Teams!A:B,2,false)</f>
        <v>Troy</v>
      </c>
      <c r="G2369" s="1" t="b">
        <v>0</v>
      </c>
      <c r="H2369" s="1" t="b">
        <v>1</v>
      </c>
      <c r="I2369" s="1">
        <v>7.0</v>
      </c>
      <c r="J2369" s="7" t="str">
        <f>vlookup(I2369,Cats!$A:$B,2,false)</f>
        <v>X</v>
      </c>
    </row>
    <row r="2370">
      <c r="A2370" s="1">
        <v>139379.0</v>
      </c>
      <c r="B2370" s="1">
        <v>517.0</v>
      </c>
      <c r="C2370" s="1">
        <v>14.0</v>
      </c>
      <c r="D2370" s="1" t="s">
        <v>105</v>
      </c>
      <c r="E2370" s="1">
        <v>15.0</v>
      </c>
      <c r="F2370" s="7" t="str">
        <f>vlookup(E2370,Teams!A:B,2,false)</f>
        <v>Enloe A</v>
      </c>
      <c r="G2370" s="1" t="b">
        <v>1</v>
      </c>
      <c r="H2370" s="1" t="b">
        <v>0</v>
      </c>
      <c r="I2370" s="1">
        <v>8.0</v>
      </c>
      <c r="J2370" s="7" t="str">
        <f>vlookup(I2370,Cats!$A:$B,2,false)</f>
        <v>M</v>
      </c>
    </row>
    <row r="2371">
      <c r="A2371" s="1">
        <v>139380.0</v>
      </c>
      <c r="B2371" s="1">
        <v>517.0</v>
      </c>
      <c r="C2371" s="1">
        <v>-4.0</v>
      </c>
      <c r="D2371" s="1" t="s">
        <v>174</v>
      </c>
      <c r="E2371" s="1">
        <v>43.0</v>
      </c>
      <c r="F2371" s="7" t="str">
        <f>vlookup(E2371,Teams!A:B,2,false)</f>
        <v>Troy</v>
      </c>
      <c r="G2371" s="1" t="b">
        <v>0</v>
      </c>
      <c r="H2371" s="1" t="b">
        <v>0</v>
      </c>
      <c r="I2371" s="1">
        <v>8.0</v>
      </c>
      <c r="J2371" s="7" t="str">
        <f>vlookup(I2371,Cats!$A:$B,2,false)</f>
        <v>M</v>
      </c>
    </row>
    <row r="2372">
      <c r="A2372" s="1">
        <v>139381.0</v>
      </c>
      <c r="B2372" s="1">
        <v>517.0</v>
      </c>
      <c r="C2372" s="1">
        <v>14.0</v>
      </c>
      <c r="D2372" s="1" t="s">
        <v>216</v>
      </c>
      <c r="E2372" s="1">
        <v>15.0</v>
      </c>
      <c r="F2372" s="7" t="str">
        <f>vlookup(E2372,Teams!A:B,2,false)</f>
        <v>Enloe A</v>
      </c>
      <c r="G2372" s="1" t="b">
        <v>1</v>
      </c>
      <c r="H2372" s="1" t="b">
        <v>0</v>
      </c>
      <c r="I2372" s="1">
        <v>9.0</v>
      </c>
      <c r="J2372" s="7" t="str">
        <f>vlookup(I2372,Cats!$A:$B,2,false)</f>
        <v>C</v>
      </c>
    </row>
    <row r="2373">
      <c r="A2373" s="1">
        <v>139382.0</v>
      </c>
      <c r="B2373" s="1">
        <v>517.0</v>
      </c>
      <c r="C2373" s="1">
        <v>0.0</v>
      </c>
      <c r="D2373" s="1" t="s">
        <v>32</v>
      </c>
      <c r="E2373" s="1">
        <v>43.0</v>
      </c>
      <c r="F2373" s="7" t="str">
        <f>vlookup(E2373,Teams!A:B,2,false)</f>
        <v>Troy</v>
      </c>
      <c r="G2373" s="1" t="b">
        <v>0</v>
      </c>
      <c r="H2373" s="1" t="b">
        <v>1</v>
      </c>
      <c r="I2373" s="1">
        <v>9.0</v>
      </c>
      <c r="J2373" s="7" t="str">
        <f>vlookup(I2373,Cats!$A:$B,2,false)</f>
        <v>C</v>
      </c>
    </row>
    <row r="2374">
      <c r="A2374" s="1">
        <v>139383.0</v>
      </c>
      <c r="B2374" s="1">
        <v>517.0</v>
      </c>
      <c r="C2374" s="1">
        <v>4.0</v>
      </c>
      <c r="D2374" s="1" t="s">
        <v>101</v>
      </c>
      <c r="E2374" s="1">
        <v>15.0</v>
      </c>
      <c r="F2374" s="7" t="str">
        <f>vlookup(E2374,Teams!A:B,2,false)</f>
        <v>Enloe A</v>
      </c>
      <c r="G2374" s="1" t="b">
        <v>1</v>
      </c>
      <c r="H2374" s="1" t="b">
        <v>0</v>
      </c>
      <c r="I2374" s="1">
        <v>10.0</v>
      </c>
      <c r="J2374" s="7" t="str">
        <f>vlookup(I2374,Cats!$A:$B,2,false)</f>
        <v>E</v>
      </c>
    </row>
    <row r="2375">
      <c r="A2375" s="1">
        <v>139384.0</v>
      </c>
      <c r="B2375" s="1">
        <v>517.0</v>
      </c>
      <c r="C2375" s="1">
        <v>0.0</v>
      </c>
      <c r="D2375" s="1" t="s">
        <v>32</v>
      </c>
      <c r="E2375" s="1">
        <v>43.0</v>
      </c>
      <c r="F2375" s="7" t="str">
        <f>vlookup(E2375,Teams!A:B,2,false)</f>
        <v>Troy</v>
      </c>
      <c r="G2375" s="1" t="b">
        <v>0</v>
      </c>
      <c r="H2375" s="1" t="b">
        <v>1</v>
      </c>
      <c r="I2375" s="1">
        <v>10.0</v>
      </c>
      <c r="J2375" s="7" t="str">
        <f>vlookup(I2375,Cats!$A:$B,2,false)</f>
        <v>E</v>
      </c>
    </row>
    <row r="2376">
      <c r="A2376" s="1">
        <v>139385.0</v>
      </c>
      <c r="B2376" s="1">
        <v>517.0</v>
      </c>
      <c r="C2376" s="1">
        <v>-4.0</v>
      </c>
      <c r="D2376" s="1" t="s">
        <v>103</v>
      </c>
      <c r="E2376" s="1">
        <v>15.0</v>
      </c>
      <c r="F2376" s="7" t="str">
        <f>vlookup(E2376,Teams!A:B,2,false)</f>
        <v>Enloe A</v>
      </c>
      <c r="G2376" s="1" t="b">
        <v>1</v>
      </c>
      <c r="H2376" s="1" t="b">
        <v>0</v>
      </c>
      <c r="I2376" s="1">
        <v>11.0</v>
      </c>
      <c r="J2376" s="7" t="str">
        <f>vlookup(I2376,Cats!$A:$B,2,false)</f>
        <v>B</v>
      </c>
    </row>
    <row r="2377">
      <c r="A2377" s="1">
        <v>139386.0</v>
      </c>
      <c r="B2377" s="1">
        <v>517.0</v>
      </c>
      <c r="C2377" s="1">
        <v>0.0</v>
      </c>
      <c r="D2377" s="1" t="s">
        <v>178</v>
      </c>
      <c r="E2377" s="1">
        <v>43.0</v>
      </c>
      <c r="F2377" s="7" t="str">
        <f>vlookup(E2377,Teams!A:B,2,false)</f>
        <v>Troy</v>
      </c>
      <c r="G2377" s="1" t="b">
        <v>0</v>
      </c>
      <c r="H2377" s="1" t="b">
        <v>0</v>
      </c>
      <c r="I2377" s="1">
        <v>11.0</v>
      </c>
      <c r="J2377" s="7" t="str">
        <f>vlookup(I2377,Cats!$A:$B,2,false)</f>
        <v>B</v>
      </c>
    </row>
    <row r="2378">
      <c r="A2378" s="1">
        <v>139387.0</v>
      </c>
      <c r="B2378" s="1">
        <v>517.0</v>
      </c>
      <c r="C2378" s="1">
        <v>14.0</v>
      </c>
      <c r="D2378" s="1" t="s">
        <v>105</v>
      </c>
      <c r="E2378" s="1">
        <v>15.0</v>
      </c>
      <c r="F2378" s="7" t="str">
        <f>vlookup(E2378,Teams!A:B,2,false)</f>
        <v>Enloe A</v>
      </c>
      <c r="G2378" s="1" t="b">
        <v>1</v>
      </c>
      <c r="H2378" s="1" t="b">
        <v>0</v>
      </c>
      <c r="I2378" s="1">
        <v>12.0</v>
      </c>
      <c r="J2378" s="7" t="str">
        <f>vlookup(I2378,Cats!$A:$B,2,false)</f>
        <v>P</v>
      </c>
    </row>
    <row r="2379">
      <c r="A2379" s="1">
        <v>139388.0</v>
      </c>
      <c r="B2379" s="1">
        <v>517.0</v>
      </c>
      <c r="C2379" s="1">
        <v>0.0</v>
      </c>
      <c r="D2379" s="1" t="s">
        <v>32</v>
      </c>
      <c r="E2379" s="1">
        <v>43.0</v>
      </c>
      <c r="F2379" s="7" t="str">
        <f>vlookup(E2379,Teams!A:B,2,false)</f>
        <v>Troy</v>
      </c>
      <c r="G2379" s="1" t="b">
        <v>0</v>
      </c>
      <c r="H2379" s="1" t="b">
        <v>1</v>
      </c>
      <c r="I2379" s="1">
        <v>12.0</v>
      </c>
      <c r="J2379" s="7" t="str">
        <f>vlookup(I2379,Cats!$A:$B,2,false)</f>
        <v>P</v>
      </c>
    </row>
    <row r="2380">
      <c r="A2380" s="1">
        <v>139389.0</v>
      </c>
      <c r="B2380" s="1">
        <v>517.0</v>
      </c>
      <c r="C2380" s="1">
        <v>14.0</v>
      </c>
      <c r="D2380" s="1" t="s">
        <v>103</v>
      </c>
      <c r="E2380" s="1">
        <v>15.0</v>
      </c>
      <c r="F2380" s="7" t="str">
        <f>vlookup(E2380,Teams!A:B,2,false)</f>
        <v>Enloe A</v>
      </c>
      <c r="G2380" s="1" t="b">
        <v>1</v>
      </c>
      <c r="H2380" s="1" t="b">
        <v>0</v>
      </c>
      <c r="I2380" s="1">
        <v>13.0</v>
      </c>
      <c r="J2380" s="7" t="str">
        <f>vlookup(I2380,Cats!$A:$B,2,false)</f>
        <v>X</v>
      </c>
    </row>
    <row r="2381">
      <c r="A2381" s="1">
        <v>139390.0</v>
      </c>
      <c r="B2381" s="1">
        <v>517.0</v>
      </c>
      <c r="C2381" s="1">
        <v>0.0</v>
      </c>
      <c r="D2381" s="1" t="s">
        <v>32</v>
      </c>
      <c r="E2381" s="1">
        <v>43.0</v>
      </c>
      <c r="F2381" s="7" t="str">
        <f>vlookup(E2381,Teams!A:B,2,false)</f>
        <v>Troy</v>
      </c>
      <c r="G2381" s="1" t="b">
        <v>0</v>
      </c>
      <c r="H2381" s="1" t="b">
        <v>1</v>
      </c>
      <c r="I2381" s="1">
        <v>13.0</v>
      </c>
      <c r="J2381" s="7" t="str">
        <f>vlookup(I2381,Cats!$A:$B,2,false)</f>
        <v>X</v>
      </c>
    </row>
    <row r="2382">
      <c r="A2382" s="1">
        <v>139391.0</v>
      </c>
      <c r="B2382" s="1">
        <v>517.0</v>
      </c>
      <c r="C2382" s="1">
        <v>14.0</v>
      </c>
      <c r="D2382" s="1" t="s">
        <v>105</v>
      </c>
      <c r="E2382" s="1">
        <v>15.0</v>
      </c>
      <c r="F2382" s="7" t="str">
        <f>vlookup(E2382,Teams!A:B,2,false)</f>
        <v>Enloe A</v>
      </c>
      <c r="G2382" s="1" t="b">
        <v>1</v>
      </c>
      <c r="H2382" s="1" t="b">
        <v>0</v>
      </c>
      <c r="I2382" s="1">
        <v>14.0</v>
      </c>
      <c r="J2382" s="7" t="str">
        <f>vlookup(I2382,Cats!$A:$B,2,false)</f>
        <v>M</v>
      </c>
    </row>
    <row r="2383">
      <c r="A2383" s="1">
        <v>139392.0</v>
      </c>
      <c r="B2383" s="1">
        <v>517.0</v>
      </c>
      <c r="C2383" s="1">
        <v>0.0</v>
      </c>
      <c r="D2383" s="1" t="s">
        <v>32</v>
      </c>
      <c r="E2383" s="1">
        <v>43.0</v>
      </c>
      <c r="F2383" s="7" t="str">
        <f>vlookup(E2383,Teams!A:B,2,false)</f>
        <v>Troy</v>
      </c>
      <c r="G2383" s="1" t="b">
        <v>0</v>
      </c>
      <c r="H2383" s="1" t="b">
        <v>1</v>
      </c>
      <c r="I2383" s="1">
        <v>14.0</v>
      </c>
      <c r="J2383" s="7" t="str">
        <f>vlookup(I2383,Cats!$A:$B,2,false)</f>
        <v>M</v>
      </c>
    </row>
    <row r="2384">
      <c r="A2384" s="1">
        <v>139393.0</v>
      </c>
      <c r="B2384" s="1">
        <v>517.0</v>
      </c>
      <c r="C2384" s="1">
        <v>4.0</v>
      </c>
      <c r="D2384" s="1" t="s">
        <v>105</v>
      </c>
      <c r="E2384" s="1">
        <v>15.0</v>
      </c>
      <c r="F2384" s="7" t="str">
        <f>vlookup(E2384,Teams!A:B,2,false)</f>
        <v>Enloe A</v>
      </c>
      <c r="G2384" s="1" t="b">
        <v>1</v>
      </c>
      <c r="H2384" s="1" t="b">
        <v>0</v>
      </c>
      <c r="I2384" s="1">
        <v>15.0</v>
      </c>
      <c r="J2384" s="7" t="str">
        <f>vlookup(I2384,Cats!$A:$B,2,false)</f>
        <v>C</v>
      </c>
    </row>
    <row r="2385">
      <c r="A2385" s="1">
        <v>139394.0</v>
      </c>
      <c r="B2385" s="1">
        <v>517.0</v>
      </c>
      <c r="C2385" s="1">
        <v>0.0</v>
      </c>
      <c r="D2385" s="1" t="s">
        <v>32</v>
      </c>
      <c r="E2385" s="1">
        <v>43.0</v>
      </c>
      <c r="F2385" s="7" t="str">
        <f>vlookup(E2385,Teams!A:B,2,false)</f>
        <v>Troy</v>
      </c>
      <c r="G2385" s="1" t="b">
        <v>0</v>
      </c>
      <c r="H2385" s="1" t="b">
        <v>1</v>
      </c>
      <c r="I2385" s="1">
        <v>15.0</v>
      </c>
      <c r="J2385" s="7" t="str">
        <f>vlookup(I2385,Cats!$A:$B,2,false)</f>
        <v>C</v>
      </c>
    </row>
    <row r="2386">
      <c r="A2386" s="1">
        <v>139395.0</v>
      </c>
      <c r="B2386" s="1">
        <v>517.0</v>
      </c>
      <c r="C2386" s="1">
        <v>14.0</v>
      </c>
      <c r="D2386" s="1" t="s">
        <v>101</v>
      </c>
      <c r="E2386" s="1">
        <v>15.0</v>
      </c>
      <c r="F2386" s="7" t="str">
        <f>vlookup(E2386,Teams!A:B,2,false)</f>
        <v>Enloe A</v>
      </c>
      <c r="G2386" s="1" t="b">
        <v>1</v>
      </c>
      <c r="H2386" s="1" t="b">
        <v>0</v>
      </c>
      <c r="I2386" s="1">
        <v>16.0</v>
      </c>
      <c r="J2386" s="7" t="str">
        <f>vlookup(I2386,Cats!$A:$B,2,false)</f>
        <v>E</v>
      </c>
    </row>
    <row r="2387">
      <c r="A2387" s="1">
        <v>139396.0</v>
      </c>
      <c r="B2387" s="1">
        <v>517.0</v>
      </c>
      <c r="C2387" s="1">
        <v>0.0</v>
      </c>
      <c r="D2387" s="1" t="s">
        <v>32</v>
      </c>
      <c r="E2387" s="1">
        <v>43.0</v>
      </c>
      <c r="F2387" s="7" t="str">
        <f>vlookup(E2387,Teams!A:B,2,false)</f>
        <v>Troy</v>
      </c>
      <c r="G2387" s="1" t="b">
        <v>0</v>
      </c>
      <c r="H2387" s="1" t="b">
        <v>1</v>
      </c>
      <c r="I2387" s="1">
        <v>16.0</v>
      </c>
      <c r="J2387" s="7" t="str">
        <f>vlookup(I2387,Cats!$A:$B,2,false)</f>
        <v>E</v>
      </c>
    </row>
    <row r="2388">
      <c r="A2388" s="1">
        <v>139397.0</v>
      </c>
      <c r="B2388" s="1">
        <v>517.0</v>
      </c>
      <c r="C2388" s="1">
        <v>0.0</v>
      </c>
      <c r="D2388" s="1" t="s">
        <v>32</v>
      </c>
      <c r="E2388" s="1">
        <v>15.0</v>
      </c>
      <c r="F2388" s="7" t="str">
        <f>vlookup(E2388,Teams!A:B,2,false)</f>
        <v>Enloe A</v>
      </c>
      <c r="G2388" s="1" t="b">
        <v>1</v>
      </c>
      <c r="H2388" s="1" t="b">
        <v>1</v>
      </c>
      <c r="I2388" s="1">
        <v>17.0</v>
      </c>
      <c r="J2388" s="7" t="str">
        <f>vlookup(I2388,Cats!$A:$B,2,false)</f>
        <v>B</v>
      </c>
    </row>
    <row r="2389">
      <c r="A2389" s="1">
        <v>139398.0</v>
      </c>
      <c r="B2389" s="1">
        <v>517.0</v>
      </c>
      <c r="C2389" s="1">
        <v>4.0</v>
      </c>
      <c r="D2389" s="1" t="s">
        <v>178</v>
      </c>
      <c r="E2389" s="1">
        <v>43.0</v>
      </c>
      <c r="F2389" s="7" t="str">
        <f>vlookup(E2389,Teams!A:B,2,false)</f>
        <v>Troy</v>
      </c>
      <c r="G2389" s="1" t="b">
        <v>0</v>
      </c>
      <c r="H2389" s="1" t="b">
        <v>0</v>
      </c>
      <c r="I2389" s="1">
        <v>17.0</v>
      </c>
      <c r="J2389" s="7" t="str">
        <f>vlookup(I2389,Cats!$A:$B,2,false)</f>
        <v>B</v>
      </c>
    </row>
    <row r="2390">
      <c r="A2390" s="1">
        <v>139399.0</v>
      </c>
      <c r="B2390" s="1">
        <v>517.0</v>
      </c>
      <c r="C2390" s="1">
        <v>0.0</v>
      </c>
      <c r="D2390" s="1" t="s">
        <v>105</v>
      </c>
      <c r="E2390" s="1">
        <v>15.0</v>
      </c>
      <c r="F2390" s="7" t="str">
        <f>vlookup(E2390,Teams!A:B,2,false)</f>
        <v>Enloe A</v>
      </c>
      <c r="G2390" s="1" t="b">
        <v>1</v>
      </c>
      <c r="H2390" s="1" t="b">
        <v>0</v>
      </c>
      <c r="I2390" s="1">
        <v>18.0</v>
      </c>
      <c r="J2390" s="7" t="str">
        <f>vlookup(I2390,Cats!$A:$B,2,false)</f>
        <v>P</v>
      </c>
    </row>
    <row r="2391">
      <c r="A2391" s="1">
        <v>139400.0</v>
      </c>
      <c r="B2391" s="1">
        <v>517.0</v>
      </c>
      <c r="C2391" s="1">
        <v>-4.0</v>
      </c>
      <c r="D2391" s="1" t="s">
        <v>174</v>
      </c>
      <c r="E2391" s="1">
        <v>43.0</v>
      </c>
      <c r="F2391" s="7" t="str">
        <f>vlookup(E2391,Teams!A:B,2,false)</f>
        <v>Troy</v>
      </c>
      <c r="G2391" s="1" t="b">
        <v>0</v>
      </c>
      <c r="H2391" s="1" t="b">
        <v>0</v>
      </c>
      <c r="I2391" s="1">
        <v>18.0</v>
      </c>
      <c r="J2391" s="7" t="str">
        <f>vlookup(I2391,Cats!$A:$B,2,false)</f>
        <v>P</v>
      </c>
    </row>
    <row r="2392">
      <c r="A2392" s="1">
        <v>139401.0</v>
      </c>
      <c r="B2392" s="1">
        <v>517.0</v>
      </c>
      <c r="C2392" s="1">
        <v>-4.0</v>
      </c>
      <c r="D2392" s="1" t="s">
        <v>101</v>
      </c>
      <c r="E2392" s="1">
        <v>15.0</v>
      </c>
      <c r="F2392" s="7" t="str">
        <f>vlookup(E2392,Teams!A:B,2,false)</f>
        <v>Enloe A</v>
      </c>
      <c r="G2392" s="1" t="b">
        <v>1</v>
      </c>
      <c r="H2392" s="1" t="b">
        <v>0</v>
      </c>
      <c r="I2392" s="1">
        <v>19.0</v>
      </c>
      <c r="J2392" s="7" t="str">
        <f>vlookup(I2392,Cats!$A:$B,2,false)</f>
        <v>X</v>
      </c>
    </row>
    <row r="2393">
      <c r="A2393" s="1">
        <v>139402.0</v>
      </c>
      <c r="B2393" s="1">
        <v>517.0</v>
      </c>
      <c r="C2393" s="1">
        <v>0.0</v>
      </c>
      <c r="D2393" s="1" t="s">
        <v>179</v>
      </c>
      <c r="E2393" s="1">
        <v>43.0</v>
      </c>
      <c r="F2393" s="7" t="str">
        <f>vlookup(E2393,Teams!A:B,2,false)</f>
        <v>Troy</v>
      </c>
      <c r="G2393" s="1" t="b">
        <v>0</v>
      </c>
      <c r="H2393" s="1" t="b">
        <v>0</v>
      </c>
      <c r="I2393" s="1">
        <v>19.0</v>
      </c>
      <c r="J2393" s="7" t="str">
        <f>vlookup(I2393,Cats!$A:$B,2,false)</f>
        <v>X</v>
      </c>
    </row>
    <row r="2394">
      <c r="A2394" s="1">
        <v>139403.0</v>
      </c>
      <c r="B2394" s="1">
        <v>517.0</v>
      </c>
      <c r="C2394" s="1">
        <v>0.0</v>
      </c>
      <c r="D2394" s="1" t="s">
        <v>102</v>
      </c>
      <c r="E2394" s="1">
        <v>15.0</v>
      </c>
      <c r="F2394" s="7" t="str">
        <f>vlookup(E2394,Teams!A:B,2,false)</f>
        <v>Enloe A</v>
      </c>
      <c r="G2394" s="1" t="b">
        <v>1</v>
      </c>
      <c r="H2394" s="1" t="b">
        <v>0</v>
      </c>
      <c r="I2394" s="1">
        <v>20.0</v>
      </c>
      <c r="J2394" s="7" t="str">
        <f>vlookup(I2394,Cats!$A:$B,2,false)</f>
        <v>M</v>
      </c>
    </row>
    <row r="2395">
      <c r="A2395" s="1">
        <v>139404.0</v>
      </c>
      <c r="B2395" s="1">
        <v>517.0</v>
      </c>
      <c r="C2395" s="1">
        <v>0.0</v>
      </c>
      <c r="D2395" s="1" t="s">
        <v>174</v>
      </c>
      <c r="E2395" s="1">
        <v>43.0</v>
      </c>
      <c r="F2395" s="7" t="str">
        <f>vlookup(E2395,Teams!A:B,2,false)</f>
        <v>Troy</v>
      </c>
      <c r="G2395" s="1" t="b">
        <v>0</v>
      </c>
      <c r="H2395" s="1" t="b">
        <v>0</v>
      </c>
      <c r="I2395" s="1">
        <v>20.0</v>
      </c>
      <c r="J2395" s="7" t="str">
        <f>vlookup(I2395,Cats!$A:$B,2,false)</f>
        <v>M</v>
      </c>
    </row>
    <row r="2396">
      <c r="A2396" s="1">
        <v>139405.0</v>
      </c>
      <c r="B2396" s="1">
        <v>517.0</v>
      </c>
      <c r="C2396" s="1">
        <v>4.0</v>
      </c>
      <c r="D2396" s="1" t="s">
        <v>216</v>
      </c>
      <c r="E2396" s="1">
        <v>15.0</v>
      </c>
      <c r="F2396" s="7" t="str">
        <f>vlookup(E2396,Teams!A:B,2,false)</f>
        <v>Enloe A</v>
      </c>
      <c r="G2396" s="1" t="b">
        <v>1</v>
      </c>
      <c r="H2396" s="1" t="b">
        <v>0</v>
      </c>
      <c r="I2396" s="1">
        <v>21.0</v>
      </c>
      <c r="J2396" s="7" t="str">
        <f>vlookup(I2396,Cats!$A:$B,2,false)</f>
        <v>C</v>
      </c>
    </row>
    <row r="2397">
      <c r="A2397" s="1">
        <v>139406.0</v>
      </c>
      <c r="B2397" s="1">
        <v>517.0</v>
      </c>
      <c r="C2397" s="1">
        <v>0.0</v>
      </c>
      <c r="D2397" s="1" t="s">
        <v>32</v>
      </c>
      <c r="E2397" s="1">
        <v>43.0</v>
      </c>
      <c r="F2397" s="7" t="str">
        <f>vlookup(E2397,Teams!A:B,2,false)</f>
        <v>Troy</v>
      </c>
      <c r="G2397" s="1" t="b">
        <v>0</v>
      </c>
      <c r="H2397" s="1" t="b">
        <v>1</v>
      </c>
      <c r="I2397" s="1">
        <v>21.0</v>
      </c>
      <c r="J2397" s="7" t="str">
        <f>vlookup(I2397,Cats!$A:$B,2,false)</f>
        <v>C</v>
      </c>
    </row>
    <row r="2398">
      <c r="A2398" s="1">
        <v>139407.0</v>
      </c>
      <c r="B2398" s="1">
        <v>517.0</v>
      </c>
      <c r="C2398" s="1">
        <v>14.0</v>
      </c>
      <c r="D2398" s="1" t="s">
        <v>102</v>
      </c>
      <c r="E2398" s="1">
        <v>15.0</v>
      </c>
      <c r="F2398" s="7" t="str">
        <f>vlookup(E2398,Teams!A:B,2,false)</f>
        <v>Enloe A</v>
      </c>
      <c r="G2398" s="1" t="b">
        <v>1</v>
      </c>
      <c r="H2398" s="1" t="b">
        <v>0</v>
      </c>
      <c r="I2398" s="1">
        <v>22.0</v>
      </c>
      <c r="J2398" s="7" t="str">
        <f>vlookup(I2398,Cats!$A:$B,2,false)</f>
        <v>E</v>
      </c>
    </row>
    <row r="2399">
      <c r="A2399" s="1">
        <v>139408.0</v>
      </c>
      <c r="B2399" s="1">
        <v>517.0</v>
      </c>
      <c r="C2399" s="1">
        <v>0.0</v>
      </c>
      <c r="D2399" s="1" t="s">
        <v>32</v>
      </c>
      <c r="E2399" s="1">
        <v>43.0</v>
      </c>
      <c r="F2399" s="7" t="str">
        <f>vlookup(E2399,Teams!A:B,2,false)</f>
        <v>Troy</v>
      </c>
      <c r="G2399" s="1" t="b">
        <v>0</v>
      </c>
      <c r="H2399" s="1" t="b">
        <v>1</v>
      </c>
      <c r="I2399" s="1">
        <v>22.0</v>
      </c>
      <c r="J2399" s="7" t="str">
        <f>vlookup(I2399,Cats!$A:$B,2,false)</f>
        <v>E</v>
      </c>
    </row>
    <row r="2400">
      <c r="A2400" s="1">
        <v>139409.0</v>
      </c>
      <c r="B2400" s="1">
        <v>517.0</v>
      </c>
      <c r="C2400" s="1">
        <v>0.0</v>
      </c>
      <c r="D2400" s="1" t="s">
        <v>32</v>
      </c>
      <c r="E2400" s="1">
        <v>15.0</v>
      </c>
      <c r="F2400" s="7" t="str">
        <f>vlookup(E2400,Teams!A:B,2,false)</f>
        <v>Enloe A</v>
      </c>
      <c r="G2400" s="1" t="b">
        <v>1</v>
      </c>
      <c r="H2400" s="1" t="b">
        <v>1</v>
      </c>
      <c r="I2400" s="1">
        <v>23.0</v>
      </c>
      <c r="J2400" s="7" t="str">
        <f>vlookup(I2400,Cats!$A:$B,2,false)</f>
        <v>B</v>
      </c>
    </row>
    <row r="2401">
      <c r="A2401" s="1">
        <v>139410.0</v>
      </c>
      <c r="B2401" s="1">
        <v>517.0</v>
      </c>
      <c r="C2401" s="1">
        <v>14.0</v>
      </c>
      <c r="D2401" s="1" t="s">
        <v>178</v>
      </c>
      <c r="E2401" s="1">
        <v>43.0</v>
      </c>
      <c r="F2401" s="7" t="str">
        <f>vlookup(E2401,Teams!A:B,2,false)</f>
        <v>Troy</v>
      </c>
      <c r="G2401" s="1" t="b">
        <v>0</v>
      </c>
      <c r="H2401" s="1" t="b">
        <v>0</v>
      </c>
      <c r="I2401" s="1">
        <v>23.0</v>
      </c>
      <c r="J2401" s="7" t="str">
        <f>vlookup(I2401,Cats!$A:$B,2,false)</f>
        <v>B</v>
      </c>
    </row>
    <row r="2402">
      <c r="A2402" s="1">
        <v>139411.0</v>
      </c>
      <c r="B2402" s="1">
        <v>517.0</v>
      </c>
      <c r="C2402" s="1">
        <v>14.0</v>
      </c>
      <c r="D2402" s="1" t="s">
        <v>105</v>
      </c>
      <c r="E2402" s="1">
        <v>15.0</v>
      </c>
      <c r="F2402" s="7" t="str">
        <f>vlookup(E2402,Teams!A:B,2,false)</f>
        <v>Enloe A</v>
      </c>
      <c r="G2402" s="1" t="b">
        <v>1</v>
      </c>
      <c r="H2402" s="1" t="b">
        <v>0</v>
      </c>
      <c r="I2402" s="1">
        <v>24.0</v>
      </c>
      <c r="J2402" s="7" t="str">
        <f>vlookup(I2402,Cats!$A:$B,2,false)</f>
        <v>P</v>
      </c>
    </row>
    <row r="2403">
      <c r="A2403" s="1">
        <v>139412.0</v>
      </c>
      <c r="B2403" s="1">
        <v>517.0</v>
      </c>
      <c r="C2403" s="1">
        <v>0.0</v>
      </c>
      <c r="D2403" s="1" t="s">
        <v>32</v>
      </c>
      <c r="E2403" s="1">
        <v>43.0</v>
      </c>
      <c r="F2403" s="7" t="str">
        <f>vlookup(E2403,Teams!A:B,2,false)</f>
        <v>Troy</v>
      </c>
      <c r="G2403" s="1" t="b">
        <v>0</v>
      </c>
      <c r="H2403" s="1" t="b">
        <v>1</v>
      </c>
      <c r="I2403" s="1">
        <v>24.0</v>
      </c>
      <c r="J2403" s="7" t="str">
        <f>vlookup(I2403,Cats!$A:$B,2,false)</f>
        <v>P</v>
      </c>
    </row>
    <row r="2404">
      <c r="A2404" s="1">
        <v>139413.0</v>
      </c>
      <c r="B2404" s="1">
        <v>518.0</v>
      </c>
      <c r="C2404" s="1">
        <v>0.0</v>
      </c>
      <c r="D2404" s="1" t="s">
        <v>32</v>
      </c>
      <c r="E2404" s="1">
        <v>3.0</v>
      </c>
      <c r="F2404" s="7" t="str">
        <f>vlookup(E2404,Teams!A:B,2,false)</f>
        <v>Blair B</v>
      </c>
      <c r="G2404" s="1" t="b">
        <v>1</v>
      </c>
      <c r="H2404" s="1" t="b">
        <v>1</v>
      </c>
      <c r="I2404" s="1">
        <v>1.0</v>
      </c>
      <c r="J2404" s="7" t="str">
        <f>vlookup(I2404,Cats!$A:$B,2,false)</f>
        <v>X</v>
      </c>
    </row>
    <row r="2405">
      <c r="A2405" s="1">
        <v>139414.0</v>
      </c>
      <c r="B2405" s="1">
        <v>518.0</v>
      </c>
      <c r="C2405" s="1">
        <v>4.0</v>
      </c>
      <c r="D2405" s="1" t="s">
        <v>30</v>
      </c>
      <c r="E2405" s="1">
        <v>5.0</v>
      </c>
      <c r="F2405" s="7" t="str">
        <f>vlookup(E2405,Teams!A:B,2,false)</f>
        <v>Brookfield</v>
      </c>
      <c r="G2405" s="1" t="b">
        <v>0</v>
      </c>
      <c r="H2405" s="1" t="b">
        <v>0</v>
      </c>
      <c r="I2405" s="1">
        <v>1.0</v>
      </c>
      <c r="J2405" s="7" t="str">
        <f>vlookup(I2405,Cats!$A:$B,2,false)</f>
        <v>X</v>
      </c>
    </row>
    <row r="2406">
      <c r="A2406" s="1">
        <v>139415.0</v>
      </c>
      <c r="B2406" s="1">
        <v>518.0</v>
      </c>
      <c r="C2406" s="1">
        <v>0.0</v>
      </c>
      <c r="D2406" s="1" t="s">
        <v>32</v>
      </c>
      <c r="E2406" s="1">
        <v>3.0</v>
      </c>
      <c r="F2406" s="7" t="str">
        <f>vlookup(E2406,Teams!A:B,2,false)</f>
        <v>Blair B</v>
      </c>
      <c r="G2406" s="1" t="b">
        <v>1</v>
      </c>
      <c r="H2406" s="1" t="b">
        <v>1</v>
      </c>
      <c r="I2406" s="1">
        <v>2.0</v>
      </c>
      <c r="J2406" s="7" t="str">
        <f>vlookup(I2406,Cats!$A:$B,2,false)</f>
        <v>M</v>
      </c>
    </row>
    <row r="2407">
      <c r="A2407" s="1">
        <v>139416.0</v>
      </c>
      <c r="B2407" s="1">
        <v>518.0</v>
      </c>
      <c r="C2407" s="1">
        <v>4.0</v>
      </c>
      <c r="D2407" s="1" t="s">
        <v>30</v>
      </c>
      <c r="E2407" s="1">
        <v>5.0</v>
      </c>
      <c r="F2407" s="7" t="str">
        <f>vlookup(E2407,Teams!A:B,2,false)</f>
        <v>Brookfield</v>
      </c>
      <c r="G2407" s="1" t="b">
        <v>0</v>
      </c>
      <c r="H2407" s="1" t="b">
        <v>0</v>
      </c>
      <c r="I2407" s="1">
        <v>2.0</v>
      </c>
      <c r="J2407" s="7" t="str">
        <f>vlookup(I2407,Cats!$A:$B,2,false)</f>
        <v>M</v>
      </c>
    </row>
    <row r="2408">
      <c r="A2408" s="1">
        <v>139417.0</v>
      </c>
      <c r="B2408" s="1">
        <v>518.0</v>
      </c>
      <c r="C2408" s="1">
        <v>0.0</v>
      </c>
      <c r="D2408" s="1" t="s">
        <v>32</v>
      </c>
      <c r="E2408" s="1">
        <v>3.0</v>
      </c>
      <c r="F2408" s="7" t="str">
        <f>vlookup(E2408,Teams!A:B,2,false)</f>
        <v>Blair B</v>
      </c>
      <c r="G2408" s="1" t="b">
        <v>1</v>
      </c>
      <c r="H2408" s="1" t="b">
        <v>1</v>
      </c>
      <c r="I2408" s="1">
        <v>3.0</v>
      </c>
      <c r="J2408" s="7" t="str">
        <f>vlookup(I2408,Cats!$A:$B,2,false)</f>
        <v>C</v>
      </c>
    </row>
    <row r="2409">
      <c r="A2409" s="1">
        <v>139418.0</v>
      </c>
      <c r="B2409" s="1">
        <v>518.0</v>
      </c>
      <c r="C2409" s="1">
        <v>4.0</v>
      </c>
      <c r="D2409" s="1" t="s">
        <v>30</v>
      </c>
      <c r="E2409" s="1">
        <v>5.0</v>
      </c>
      <c r="F2409" s="7" t="str">
        <f>vlookup(E2409,Teams!A:B,2,false)</f>
        <v>Brookfield</v>
      </c>
      <c r="G2409" s="1" t="b">
        <v>0</v>
      </c>
      <c r="H2409" s="1" t="b">
        <v>0</v>
      </c>
      <c r="I2409" s="1">
        <v>3.0</v>
      </c>
      <c r="J2409" s="7" t="str">
        <f>vlookup(I2409,Cats!$A:$B,2,false)</f>
        <v>C</v>
      </c>
    </row>
    <row r="2410">
      <c r="A2410" s="1">
        <v>139419.0</v>
      </c>
      <c r="B2410" s="1">
        <v>518.0</v>
      </c>
      <c r="C2410" s="1">
        <v>0.0</v>
      </c>
      <c r="D2410" s="1" t="s">
        <v>32</v>
      </c>
      <c r="E2410" s="1">
        <v>3.0</v>
      </c>
      <c r="F2410" s="7" t="str">
        <f>vlookup(E2410,Teams!A:B,2,false)</f>
        <v>Blair B</v>
      </c>
      <c r="G2410" s="1" t="b">
        <v>1</v>
      </c>
      <c r="H2410" s="1" t="b">
        <v>1</v>
      </c>
      <c r="I2410" s="1">
        <v>4.0</v>
      </c>
      <c r="J2410" s="7" t="str">
        <f>vlookup(I2410,Cats!$A:$B,2,false)</f>
        <v>E</v>
      </c>
    </row>
    <row r="2411">
      <c r="A2411" s="1">
        <v>139420.0</v>
      </c>
      <c r="B2411" s="1">
        <v>518.0</v>
      </c>
      <c r="C2411" s="1">
        <v>14.0</v>
      </c>
      <c r="D2411" s="1" t="s">
        <v>30</v>
      </c>
      <c r="E2411" s="1">
        <v>5.0</v>
      </c>
      <c r="F2411" s="7" t="str">
        <f>vlookup(E2411,Teams!A:B,2,false)</f>
        <v>Brookfield</v>
      </c>
      <c r="G2411" s="1" t="b">
        <v>0</v>
      </c>
      <c r="H2411" s="1" t="b">
        <v>0</v>
      </c>
      <c r="I2411" s="1">
        <v>4.0</v>
      </c>
      <c r="J2411" s="7" t="str">
        <f>vlookup(I2411,Cats!$A:$B,2,false)</f>
        <v>E</v>
      </c>
    </row>
    <row r="2412">
      <c r="A2412" s="1">
        <v>139421.0</v>
      </c>
      <c r="B2412" s="1">
        <v>518.0</v>
      </c>
      <c r="C2412" s="1">
        <v>0.0</v>
      </c>
      <c r="D2412" s="1" t="s">
        <v>32</v>
      </c>
      <c r="E2412" s="1">
        <v>3.0</v>
      </c>
      <c r="F2412" s="7" t="str">
        <f>vlookup(E2412,Teams!A:B,2,false)</f>
        <v>Blair B</v>
      </c>
      <c r="G2412" s="1" t="b">
        <v>1</v>
      </c>
      <c r="H2412" s="1" t="b">
        <v>1</v>
      </c>
      <c r="I2412" s="1">
        <v>5.0</v>
      </c>
      <c r="J2412" s="7" t="str">
        <f>vlookup(I2412,Cats!$A:$B,2,false)</f>
        <v>B</v>
      </c>
    </row>
    <row r="2413">
      <c r="A2413" s="1">
        <v>139422.0</v>
      </c>
      <c r="B2413" s="1">
        <v>518.0</v>
      </c>
      <c r="C2413" s="1">
        <v>0.0</v>
      </c>
      <c r="D2413" s="1" t="s">
        <v>177</v>
      </c>
      <c r="E2413" s="1">
        <v>5.0</v>
      </c>
      <c r="F2413" s="7" t="str">
        <f>vlookup(E2413,Teams!A:B,2,false)</f>
        <v>Brookfield</v>
      </c>
      <c r="G2413" s="1" t="b">
        <v>0</v>
      </c>
      <c r="H2413" s="1" t="b">
        <v>0</v>
      </c>
      <c r="I2413" s="1">
        <v>5.0</v>
      </c>
      <c r="J2413" s="7" t="str">
        <f>vlookup(I2413,Cats!$A:$B,2,false)</f>
        <v>B</v>
      </c>
    </row>
    <row r="2414">
      <c r="A2414" s="1">
        <v>139423.0</v>
      </c>
      <c r="B2414" s="1">
        <v>518.0</v>
      </c>
      <c r="C2414" s="1">
        <v>0.0</v>
      </c>
      <c r="D2414" s="1" t="s">
        <v>32</v>
      </c>
      <c r="E2414" s="1">
        <v>3.0</v>
      </c>
      <c r="F2414" s="7" t="str">
        <f>vlookup(E2414,Teams!A:B,2,false)</f>
        <v>Blair B</v>
      </c>
      <c r="G2414" s="1" t="b">
        <v>1</v>
      </c>
      <c r="H2414" s="1" t="b">
        <v>1</v>
      </c>
      <c r="I2414" s="1">
        <v>6.0</v>
      </c>
      <c r="J2414" s="7" t="str">
        <f>vlookup(I2414,Cats!$A:$B,2,false)</f>
        <v>P</v>
      </c>
    </row>
    <row r="2415">
      <c r="A2415" s="1">
        <v>139424.0</v>
      </c>
      <c r="B2415" s="1">
        <v>518.0</v>
      </c>
      <c r="C2415" s="1">
        <v>14.0</v>
      </c>
      <c r="D2415" s="1" t="s">
        <v>30</v>
      </c>
      <c r="E2415" s="1">
        <v>5.0</v>
      </c>
      <c r="F2415" s="7" t="str">
        <f>vlookup(E2415,Teams!A:B,2,false)</f>
        <v>Brookfield</v>
      </c>
      <c r="G2415" s="1" t="b">
        <v>0</v>
      </c>
      <c r="H2415" s="1" t="b">
        <v>0</v>
      </c>
      <c r="I2415" s="1">
        <v>6.0</v>
      </c>
      <c r="J2415" s="7" t="str">
        <f>vlookup(I2415,Cats!$A:$B,2,false)</f>
        <v>P</v>
      </c>
    </row>
    <row r="2416">
      <c r="A2416" s="1">
        <v>139425.0</v>
      </c>
      <c r="B2416" s="1">
        <v>518.0</v>
      </c>
      <c r="C2416" s="1">
        <v>0.0</v>
      </c>
      <c r="D2416" s="1" t="s">
        <v>32</v>
      </c>
      <c r="E2416" s="1">
        <v>3.0</v>
      </c>
      <c r="F2416" s="7" t="str">
        <f>vlookup(E2416,Teams!A:B,2,false)</f>
        <v>Blair B</v>
      </c>
      <c r="G2416" s="1" t="b">
        <v>1</v>
      </c>
      <c r="H2416" s="1" t="b">
        <v>1</v>
      </c>
      <c r="I2416" s="1">
        <v>7.0</v>
      </c>
      <c r="J2416" s="7" t="str">
        <f>vlookup(I2416,Cats!$A:$B,2,false)</f>
        <v>X</v>
      </c>
    </row>
    <row r="2417">
      <c r="A2417" s="1">
        <v>139426.0</v>
      </c>
      <c r="B2417" s="1">
        <v>518.0</v>
      </c>
      <c r="C2417" s="1">
        <v>0.0</v>
      </c>
      <c r="D2417" s="1" t="s">
        <v>177</v>
      </c>
      <c r="E2417" s="1">
        <v>5.0</v>
      </c>
      <c r="F2417" s="7" t="str">
        <f>vlookup(E2417,Teams!A:B,2,false)</f>
        <v>Brookfield</v>
      </c>
      <c r="G2417" s="1" t="b">
        <v>0</v>
      </c>
      <c r="H2417" s="1" t="b">
        <v>0</v>
      </c>
      <c r="I2417" s="1">
        <v>7.0</v>
      </c>
      <c r="J2417" s="7" t="str">
        <f>vlookup(I2417,Cats!$A:$B,2,false)</f>
        <v>X</v>
      </c>
    </row>
    <row r="2418">
      <c r="A2418" s="1">
        <v>139427.0</v>
      </c>
      <c r="B2418" s="1">
        <v>518.0</v>
      </c>
      <c r="C2418" s="1">
        <v>0.0</v>
      </c>
      <c r="D2418" s="1" t="s">
        <v>32</v>
      </c>
      <c r="E2418" s="1">
        <v>3.0</v>
      </c>
      <c r="F2418" s="7" t="str">
        <f>vlookup(E2418,Teams!A:B,2,false)</f>
        <v>Blair B</v>
      </c>
      <c r="G2418" s="1" t="b">
        <v>1</v>
      </c>
      <c r="H2418" s="1" t="b">
        <v>1</v>
      </c>
      <c r="I2418" s="1">
        <v>8.0</v>
      </c>
      <c r="J2418" s="7" t="str">
        <f>vlookup(I2418,Cats!$A:$B,2,false)</f>
        <v>M</v>
      </c>
    </row>
    <row r="2419">
      <c r="A2419" s="1">
        <v>139428.0</v>
      </c>
      <c r="B2419" s="1">
        <v>518.0</v>
      </c>
      <c r="C2419" s="1">
        <v>14.0</v>
      </c>
      <c r="D2419" s="1" t="s">
        <v>177</v>
      </c>
      <c r="E2419" s="1">
        <v>5.0</v>
      </c>
      <c r="F2419" s="7" t="str">
        <f>vlookup(E2419,Teams!A:B,2,false)</f>
        <v>Brookfield</v>
      </c>
      <c r="G2419" s="1" t="b">
        <v>0</v>
      </c>
      <c r="H2419" s="1" t="b">
        <v>0</v>
      </c>
      <c r="I2419" s="1">
        <v>8.0</v>
      </c>
      <c r="J2419" s="7" t="str">
        <f>vlookup(I2419,Cats!$A:$B,2,false)</f>
        <v>M</v>
      </c>
    </row>
    <row r="2420">
      <c r="A2420" s="1">
        <v>139429.0</v>
      </c>
      <c r="B2420" s="1">
        <v>518.0</v>
      </c>
      <c r="C2420" s="1">
        <v>0.0</v>
      </c>
      <c r="D2420" s="1" t="s">
        <v>32</v>
      </c>
      <c r="E2420" s="1">
        <v>3.0</v>
      </c>
      <c r="F2420" s="7" t="str">
        <f>vlookup(E2420,Teams!A:B,2,false)</f>
        <v>Blair B</v>
      </c>
      <c r="G2420" s="1" t="b">
        <v>1</v>
      </c>
      <c r="H2420" s="1" t="b">
        <v>1</v>
      </c>
      <c r="I2420" s="1">
        <v>9.0</v>
      </c>
      <c r="J2420" s="7" t="str">
        <f>vlookup(I2420,Cats!$A:$B,2,false)</f>
        <v>C</v>
      </c>
    </row>
    <row r="2421">
      <c r="A2421" s="1">
        <v>139430.0</v>
      </c>
      <c r="B2421" s="1">
        <v>518.0</v>
      </c>
      <c r="C2421" s="1">
        <v>0.0</v>
      </c>
      <c r="D2421" s="1" t="s">
        <v>30</v>
      </c>
      <c r="E2421" s="1">
        <v>5.0</v>
      </c>
      <c r="F2421" s="7" t="str">
        <f>vlookup(E2421,Teams!A:B,2,false)</f>
        <v>Brookfield</v>
      </c>
      <c r="G2421" s="1" t="b">
        <v>0</v>
      </c>
      <c r="H2421" s="1" t="b">
        <v>0</v>
      </c>
      <c r="I2421" s="1">
        <v>9.0</v>
      </c>
      <c r="J2421" s="7" t="str">
        <f>vlookup(I2421,Cats!$A:$B,2,false)</f>
        <v>C</v>
      </c>
    </row>
    <row r="2422">
      <c r="A2422" s="1">
        <v>139431.0</v>
      </c>
      <c r="B2422" s="1">
        <v>518.0</v>
      </c>
      <c r="C2422" s="1">
        <v>0.0</v>
      </c>
      <c r="D2422" s="1" t="s">
        <v>32</v>
      </c>
      <c r="E2422" s="1">
        <v>3.0</v>
      </c>
      <c r="F2422" s="7" t="str">
        <f>vlookup(E2422,Teams!A:B,2,false)</f>
        <v>Blair B</v>
      </c>
      <c r="G2422" s="1" t="b">
        <v>1</v>
      </c>
      <c r="H2422" s="1" t="b">
        <v>1</v>
      </c>
      <c r="I2422" s="1">
        <v>10.0</v>
      </c>
      <c r="J2422" s="7" t="str">
        <f>vlookup(I2422,Cats!$A:$B,2,false)</f>
        <v>E</v>
      </c>
    </row>
    <row r="2423">
      <c r="A2423" s="1">
        <v>139432.0</v>
      </c>
      <c r="B2423" s="1">
        <v>518.0</v>
      </c>
      <c r="C2423" s="1">
        <v>4.0</v>
      </c>
      <c r="D2423" s="1" t="s">
        <v>30</v>
      </c>
      <c r="E2423" s="1">
        <v>5.0</v>
      </c>
      <c r="F2423" s="7" t="str">
        <f>vlookup(E2423,Teams!A:B,2,false)</f>
        <v>Brookfield</v>
      </c>
      <c r="G2423" s="1" t="b">
        <v>0</v>
      </c>
      <c r="H2423" s="1" t="b">
        <v>0</v>
      </c>
      <c r="I2423" s="1">
        <v>10.0</v>
      </c>
      <c r="J2423" s="7" t="str">
        <f>vlookup(I2423,Cats!$A:$B,2,false)</f>
        <v>E</v>
      </c>
    </row>
    <row r="2424">
      <c r="A2424" s="1">
        <v>139433.0</v>
      </c>
      <c r="B2424" s="1">
        <v>518.0</v>
      </c>
      <c r="C2424" s="1">
        <v>0.0</v>
      </c>
      <c r="D2424" s="1" t="s">
        <v>32</v>
      </c>
      <c r="E2424" s="1">
        <v>3.0</v>
      </c>
      <c r="F2424" s="7" t="str">
        <f>vlookup(E2424,Teams!A:B,2,false)</f>
        <v>Blair B</v>
      </c>
      <c r="G2424" s="1" t="b">
        <v>1</v>
      </c>
      <c r="H2424" s="1" t="b">
        <v>1</v>
      </c>
      <c r="I2424" s="1">
        <v>11.0</v>
      </c>
      <c r="J2424" s="7" t="str">
        <f>vlookup(I2424,Cats!$A:$B,2,false)</f>
        <v>B</v>
      </c>
    </row>
    <row r="2425">
      <c r="A2425" s="1">
        <v>139434.0</v>
      </c>
      <c r="B2425" s="1">
        <v>518.0</v>
      </c>
      <c r="C2425" s="1">
        <v>0.0</v>
      </c>
      <c r="D2425" s="1" t="s">
        <v>30</v>
      </c>
      <c r="E2425" s="1">
        <v>5.0</v>
      </c>
      <c r="F2425" s="7" t="str">
        <f>vlookup(E2425,Teams!A:B,2,false)</f>
        <v>Brookfield</v>
      </c>
      <c r="G2425" s="1" t="b">
        <v>0</v>
      </c>
      <c r="H2425" s="1" t="b">
        <v>0</v>
      </c>
      <c r="I2425" s="1">
        <v>11.0</v>
      </c>
      <c r="J2425" s="7" t="str">
        <f>vlookup(I2425,Cats!$A:$B,2,false)</f>
        <v>B</v>
      </c>
    </row>
    <row r="2426">
      <c r="A2426" s="1">
        <v>139435.0</v>
      </c>
      <c r="B2426" s="1">
        <v>518.0</v>
      </c>
      <c r="C2426" s="1">
        <v>0.0</v>
      </c>
      <c r="D2426" s="1" t="s">
        <v>32</v>
      </c>
      <c r="E2426" s="1">
        <v>3.0</v>
      </c>
      <c r="F2426" s="7" t="str">
        <f>vlookup(E2426,Teams!A:B,2,false)</f>
        <v>Blair B</v>
      </c>
      <c r="G2426" s="1" t="b">
        <v>1</v>
      </c>
      <c r="H2426" s="1" t="b">
        <v>1</v>
      </c>
      <c r="I2426" s="1">
        <v>12.0</v>
      </c>
      <c r="J2426" s="7" t="str">
        <f>vlookup(I2426,Cats!$A:$B,2,false)</f>
        <v>P</v>
      </c>
    </row>
    <row r="2427">
      <c r="A2427" s="1">
        <v>139436.0</v>
      </c>
      <c r="B2427" s="1">
        <v>518.0</v>
      </c>
      <c r="C2427" s="1">
        <v>4.0</v>
      </c>
      <c r="D2427" s="1" t="s">
        <v>30</v>
      </c>
      <c r="E2427" s="1">
        <v>5.0</v>
      </c>
      <c r="F2427" s="7" t="str">
        <f>vlookup(E2427,Teams!A:B,2,false)</f>
        <v>Brookfield</v>
      </c>
      <c r="G2427" s="1" t="b">
        <v>0</v>
      </c>
      <c r="H2427" s="1" t="b">
        <v>0</v>
      </c>
      <c r="I2427" s="1">
        <v>12.0</v>
      </c>
      <c r="J2427" s="7" t="str">
        <f>vlookup(I2427,Cats!$A:$B,2,false)</f>
        <v>P</v>
      </c>
    </row>
    <row r="2428">
      <c r="A2428" s="1">
        <v>139437.0</v>
      </c>
      <c r="B2428" s="1">
        <v>518.0</v>
      </c>
      <c r="C2428" s="1">
        <v>0.0</v>
      </c>
      <c r="D2428" s="1" t="s">
        <v>32</v>
      </c>
      <c r="E2428" s="1">
        <v>3.0</v>
      </c>
      <c r="F2428" s="7" t="str">
        <f>vlookup(E2428,Teams!A:B,2,false)</f>
        <v>Blair B</v>
      </c>
      <c r="G2428" s="1" t="b">
        <v>1</v>
      </c>
      <c r="H2428" s="1" t="b">
        <v>1</v>
      </c>
      <c r="I2428" s="1">
        <v>13.0</v>
      </c>
      <c r="J2428" s="7" t="str">
        <f>vlookup(I2428,Cats!$A:$B,2,false)</f>
        <v>X</v>
      </c>
    </row>
    <row r="2429">
      <c r="A2429" s="1">
        <v>139438.0</v>
      </c>
      <c r="B2429" s="1">
        <v>518.0</v>
      </c>
      <c r="C2429" s="1">
        <v>14.0</v>
      </c>
      <c r="D2429" s="1" t="s">
        <v>30</v>
      </c>
      <c r="E2429" s="1">
        <v>5.0</v>
      </c>
      <c r="F2429" s="7" t="str">
        <f>vlookup(E2429,Teams!A:B,2,false)</f>
        <v>Brookfield</v>
      </c>
      <c r="G2429" s="1" t="b">
        <v>0</v>
      </c>
      <c r="H2429" s="1" t="b">
        <v>0</v>
      </c>
      <c r="I2429" s="1">
        <v>13.0</v>
      </c>
      <c r="J2429" s="7" t="str">
        <f>vlookup(I2429,Cats!$A:$B,2,false)</f>
        <v>X</v>
      </c>
    </row>
    <row r="2430">
      <c r="A2430" s="1">
        <v>139439.0</v>
      </c>
      <c r="B2430" s="1">
        <v>518.0</v>
      </c>
      <c r="C2430" s="1">
        <v>0.0</v>
      </c>
      <c r="D2430" s="1" t="s">
        <v>32</v>
      </c>
      <c r="E2430" s="1">
        <v>3.0</v>
      </c>
      <c r="F2430" s="7" t="str">
        <f>vlookup(E2430,Teams!A:B,2,false)</f>
        <v>Blair B</v>
      </c>
      <c r="G2430" s="1" t="b">
        <v>1</v>
      </c>
      <c r="H2430" s="1" t="b">
        <v>1</v>
      </c>
      <c r="I2430" s="1">
        <v>14.0</v>
      </c>
      <c r="J2430" s="7" t="str">
        <f>vlookup(I2430,Cats!$A:$B,2,false)</f>
        <v>M</v>
      </c>
    </row>
    <row r="2431">
      <c r="A2431" s="1">
        <v>139440.0</v>
      </c>
      <c r="B2431" s="1">
        <v>518.0</v>
      </c>
      <c r="C2431" s="1">
        <v>4.0</v>
      </c>
      <c r="D2431" s="1" t="s">
        <v>177</v>
      </c>
      <c r="E2431" s="1">
        <v>5.0</v>
      </c>
      <c r="F2431" s="7" t="str">
        <f>vlookup(E2431,Teams!A:B,2,false)</f>
        <v>Brookfield</v>
      </c>
      <c r="G2431" s="1" t="b">
        <v>0</v>
      </c>
      <c r="H2431" s="1" t="b">
        <v>0</v>
      </c>
      <c r="I2431" s="1">
        <v>14.0</v>
      </c>
      <c r="J2431" s="7" t="str">
        <f>vlookup(I2431,Cats!$A:$B,2,false)</f>
        <v>M</v>
      </c>
    </row>
    <row r="2432">
      <c r="A2432" s="1">
        <v>139441.0</v>
      </c>
      <c r="B2432" s="1">
        <v>518.0</v>
      </c>
      <c r="C2432" s="1">
        <v>0.0</v>
      </c>
      <c r="D2432" s="1" t="s">
        <v>32</v>
      </c>
      <c r="E2432" s="1">
        <v>3.0</v>
      </c>
      <c r="F2432" s="7" t="str">
        <f>vlookup(E2432,Teams!A:B,2,false)</f>
        <v>Blair B</v>
      </c>
      <c r="G2432" s="1" t="b">
        <v>1</v>
      </c>
      <c r="H2432" s="1" t="b">
        <v>1</v>
      </c>
      <c r="I2432" s="1">
        <v>15.0</v>
      </c>
      <c r="J2432" s="7" t="str">
        <f>vlookup(I2432,Cats!$A:$B,2,false)</f>
        <v>C</v>
      </c>
    </row>
    <row r="2433">
      <c r="A2433" s="1">
        <v>139442.0</v>
      </c>
      <c r="B2433" s="1">
        <v>518.0</v>
      </c>
      <c r="C2433" s="1">
        <v>4.0</v>
      </c>
      <c r="D2433" s="1" t="s">
        <v>30</v>
      </c>
      <c r="E2433" s="1">
        <v>5.0</v>
      </c>
      <c r="F2433" s="7" t="str">
        <f>vlookup(E2433,Teams!A:B,2,false)</f>
        <v>Brookfield</v>
      </c>
      <c r="G2433" s="1" t="b">
        <v>0</v>
      </c>
      <c r="H2433" s="1" t="b">
        <v>0</v>
      </c>
      <c r="I2433" s="1">
        <v>15.0</v>
      </c>
      <c r="J2433" s="7" t="str">
        <f>vlookup(I2433,Cats!$A:$B,2,false)</f>
        <v>C</v>
      </c>
    </row>
    <row r="2434">
      <c r="A2434" s="1">
        <v>139443.0</v>
      </c>
      <c r="B2434" s="1">
        <v>518.0</v>
      </c>
      <c r="C2434" s="1">
        <v>0.0</v>
      </c>
      <c r="D2434" s="1" t="s">
        <v>32</v>
      </c>
      <c r="E2434" s="1">
        <v>3.0</v>
      </c>
      <c r="F2434" s="7" t="str">
        <f>vlookup(E2434,Teams!A:B,2,false)</f>
        <v>Blair B</v>
      </c>
      <c r="G2434" s="1" t="b">
        <v>1</v>
      </c>
      <c r="H2434" s="1" t="b">
        <v>1</v>
      </c>
      <c r="I2434" s="1">
        <v>16.0</v>
      </c>
      <c r="J2434" s="7" t="str">
        <f>vlookup(I2434,Cats!$A:$B,2,false)</f>
        <v>E</v>
      </c>
    </row>
    <row r="2435">
      <c r="A2435" s="1">
        <v>139444.0</v>
      </c>
      <c r="B2435" s="1">
        <v>518.0</v>
      </c>
      <c r="C2435" s="1">
        <v>14.0</v>
      </c>
      <c r="D2435" s="1" t="s">
        <v>30</v>
      </c>
      <c r="E2435" s="1">
        <v>5.0</v>
      </c>
      <c r="F2435" s="7" t="str">
        <f>vlookup(E2435,Teams!A:B,2,false)</f>
        <v>Brookfield</v>
      </c>
      <c r="G2435" s="1" t="b">
        <v>0</v>
      </c>
      <c r="H2435" s="1" t="b">
        <v>0</v>
      </c>
      <c r="I2435" s="1">
        <v>16.0</v>
      </c>
      <c r="J2435" s="7" t="str">
        <f>vlookup(I2435,Cats!$A:$B,2,false)</f>
        <v>E</v>
      </c>
    </row>
    <row r="2436">
      <c r="A2436" s="1">
        <v>139445.0</v>
      </c>
      <c r="B2436" s="1">
        <v>518.0</v>
      </c>
      <c r="C2436" s="1">
        <v>0.0</v>
      </c>
      <c r="D2436" s="1" t="s">
        <v>32</v>
      </c>
      <c r="E2436" s="1">
        <v>3.0</v>
      </c>
      <c r="F2436" s="7" t="str">
        <f>vlookup(E2436,Teams!A:B,2,false)</f>
        <v>Blair B</v>
      </c>
      <c r="G2436" s="1" t="b">
        <v>1</v>
      </c>
      <c r="H2436" s="1" t="b">
        <v>1</v>
      </c>
      <c r="I2436" s="1">
        <v>17.0</v>
      </c>
      <c r="J2436" s="7" t="str">
        <f>vlookup(I2436,Cats!$A:$B,2,false)</f>
        <v>B</v>
      </c>
    </row>
    <row r="2437">
      <c r="A2437" s="1">
        <v>139446.0</v>
      </c>
      <c r="B2437" s="1">
        <v>518.0</v>
      </c>
      <c r="C2437" s="1">
        <v>4.0</v>
      </c>
      <c r="D2437" s="1" t="s">
        <v>30</v>
      </c>
      <c r="E2437" s="1">
        <v>5.0</v>
      </c>
      <c r="F2437" s="7" t="str">
        <f>vlookup(E2437,Teams!A:B,2,false)</f>
        <v>Brookfield</v>
      </c>
      <c r="G2437" s="1" t="b">
        <v>0</v>
      </c>
      <c r="H2437" s="1" t="b">
        <v>0</v>
      </c>
      <c r="I2437" s="1">
        <v>17.0</v>
      </c>
      <c r="J2437" s="7" t="str">
        <f>vlookup(I2437,Cats!$A:$B,2,false)</f>
        <v>B</v>
      </c>
    </row>
    <row r="2438">
      <c r="A2438" s="1">
        <v>139447.0</v>
      </c>
      <c r="B2438" s="1">
        <v>518.0</v>
      </c>
      <c r="C2438" s="1">
        <v>0.0</v>
      </c>
      <c r="D2438" s="1" t="s">
        <v>32</v>
      </c>
      <c r="E2438" s="1">
        <v>3.0</v>
      </c>
      <c r="F2438" s="7" t="str">
        <f>vlookup(E2438,Teams!A:B,2,false)</f>
        <v>Blair B</v>
      </c>
      <c r="G2438" s="1" t="b">
        <v>1</v>
      </c>
      <c r="H2438" s="1" t="b">
        <v>1</v>
      </c>
      <c r="I2438" s="1">
        <v>18.0</v>
      </c>
      <c r="J2438" s="7" t="str">
        <f>vlookup(I2438,Cats!$A:$B,2,false)</f>
        <v>P</v>
      </c>
    </row>
    <row r="2439">
      <c r="A2439" s="1">
        <v>139448.0</v>
      </c>
      <c r="B2439" s="1">
        <v>518.0</v>
      </c>
      <c r="C2439" s="1">
        <v>0.0</v>
      </c>
      <c r="D2439" s="1" t="s">
        <v>177</v>
      </c>
      <c r="E2439" s="1">
        <v>5.0</v>
      </c>
      <c r="F2439" s="7" t="str">
        <f>vlookup(E2439,Teams!A:B,2,false)</f>
        <v>Brookfield</v>
      </c>
      <c r="G2439" s="1" t="b">
        <v>0</v>
      </c>
      <c r="H2439" s="1" t="b">
        <v>0</v>
      </c>
      <c r="I2439" s="1">
        <v>18.0</v>
      </c>
      <c r="J2439" s="7" t="str">
        <f>vlookup(I2439,Cats!$A:$B,2,false)</f>
        <v>P</v>
      </c>
    </row>
    <row r="2440">
      <c r="A2440" s="1">
        <v>139449.0</v>
      </c>
      <c r="B2440" s="1">
        <v>518.0</v>
      </c>
      <c r="C2440" s="1">
        <v>0.0</v>
      </c>
      <c r="D2440" s="1" t="s">
        <v>32</v>
      </c>
      <c r="E2440" s="1">
        <v>3.0</v>
      </c>
      <c r="F2440" s="7" t="str">
        <f>vlookup(E2440,Teams!A:B,2,false)</f>
        <v>Blair B</v>
      </c>
      <c r="G2440" s="1" t="b">
        <v>1</v>
      </c>
      <c r="H2440" s="1" t="b">
        <v>1</v>
      </c>
      <c r="I2440" s="1">
        <v>19.0</v>
      </c>
      <c r="J2440" s="7" t="str">
        <f>vlookup(I2440,Cats!$A:$B,2,false)</f>
        <v>X</v>
      </c>
    </row>
    <row r="2441">
      <c r="A2441" s="1">
        <v>139450.0</v>
      </c>
      <c r="B2441" s="1">
        <v>518.0</v>
      </c>
      <c r="C2441" s="1">
        <v>14.0</v>
      </c>
      <c r="D2441" s="1" t="s">
        <v>217</v>
      </c>
      <c r="E2441" s="1">
        <v>5.0</v>
      </c>
      <c r="F2441" s="7" t="str">
        <f>vlookup(E2441,Teams!A:B,2,false)</f>
        <v>Brookfield</v>
      </c>
      <c r="G2441" s="1" t="b">
        <v>0</v>
      </c>
      <c r="H2441" s="1" t="b">
        <v>0</v>
      </c>
      <c r="I2441" s="1">
        <v>19.0</v>
      </c>
      <c r="J2441" s="7" t="str">
        <f>vlookup(I2441,Cats!$A:$B,2,false)</f>
        <v>X</v>
      </c>
    </row>
    <row r="2442">
      <c r="A2442" s="1">
        <v>139451.0</v>
      </c>
      <c r="B2442" s="1">
        <v>518.0</v>
      </c>
      <c r="C2442" s="1">
        <v>0.0</v>
      </c>
      <c r="D2442" s="1" t="s">
        <v>32</v>
      </c>
      <c r="E2442" s="1">
        <v>3.0</v>
      </c>
      <c r="F2442" s="7" t="str">
        <f>vlookup(E2442,Teams!A:B,2,false)</f>
        <v>Blair B</v>
      </c>
      <c r="G2442" s="1" t="b">
        <v>1</v>
      </c>
      <c r="H2442" s="1" t="b">
        <v>1</v>
      </c>
      <c r="I2442" s="1">
        <v>20.0</v>
      </c>
      <c r="J2442" s="7" t="str">
        <f>vlookup(I2442,Cats!$A:$B,2,false)</f>
        <v>M</v>
      </c>
    </row>
    <row r="2443">
      <c r="A2443" s="1">
        <v>139452.0</v>
      </c>
      <c r="B2443" s="1">
        <v>518.0</v>
      </c>
      <c r="C2443" s="1">
        <v>0.0</v>
      </c>
      <c r="D2443" s="1" t="s">
        <v>30</v>
      </c>
      <c r="E2443" s="1">
        <v>5.0</v>
      </c>
      <c r="F2443" s="7" t="str">
        <f>vlookup(E2443,Teams!A:B,2,false)</f>
        <v>Brookfield</v>
      </c>
      <c r="G2443" s="1" t="b">
        <v>0</v>
      </c>
      <c r="H2443" s="1" t="b">
        <v>0</v>
      </c>
      <c r="I2443" s="1">
        <v>20.0</v>
      </c>
      <c r="J2443" s="7" t="str">
        <f>vlookup(I2443,Cats!$A:$B,2,false)</f>
        <v>M</v>
      </c>
    </row>
    <row r="2444">
      <c r="A2444" s="1">
        <v>139453.0</v>
      </c>
      <c r="B2444" s="1">
        <v>518.0</v>
      </c>
      <c r="C2444" s="1">
        <v>0.0</v>
      </c>
      <c r="D2444" s="1" t="s">
        <v>32</v>
      </c>
      <c r="E2444" s="1">
        <v>3.0</v>
      </c>
      <c r="F2444" s="7" t="str">
        <f>vlookup(E2444,Teams!A:B,2,false)</f>
        <v>Blair B</v>
      </c>
      <c r="G2444" s="1" t="b">
        <v>1</v>
      </c>
      <c r="H2444" s="1" t="b">
        <v>1</v>
      </c>
      <c r="I2444" s="1">
        <v>21.0</v>
      </c>
      <c r="J2444" s="7" t="str">
        <f>vlookup(I2444,Cats!$A:$B,2,false)</f>
        <v>C</v>
      </c>
    </row>
    <row r="2445">
      <c r="A2445" s="1">
        <v>139454.0</v>
      </c>
      <c r="B2445" s="1">
        <v>518.0</v>
      </c>
      <c r="C2445" s="1">
        <v>4.0</v>
      </c>
      <c r="D2445" s="1" t="s">
        <v>30</v>
      </c>
      <c r="E2445" s="1">
        <v>5.0</v>
      </c>
      <c r="F2445" s="7" t="str">
        <f>vlookup(E2445,Teams!A:B,2,false)</f>
        <v>Brookfield</v>
      </c>
      <c r="G2445" s="1" t="b">
        <v>0</v>
      </c>
      <c r="H2445" s="1" t="b">
        <v>0</v>
      </c>
      <c r="I2445" s="1">
        <v>21.0</v>
      </c>
      <c r="J2445" s="7" t="str">
        <f>vlookup(I2445,Cats!$A:$B,2,false)</f>
        <v>C</v>
      </c>
    </row>
    <row r="2446">
      <c r="A2446" s="1">
        <v>139455.0</v>
      </c>
      <c r="B2446" s="1">
        <v>518.0</v>
      </c>
      <c r="C2446" s="1">
        <v>0.0</v>
      </c>
      <c r="D2446" s="1" t="s">
        <v>32</v>
      </c>
      <c r="E2446" s="1">
        <v>3.0</v>
      </c>
      <c r="F2446" s="7" t="str">
        <f>vlookup(E2446,Teams!A:B,2,false)</f>
        <v>Blair B</v>
      </c>
      <c r="G2446" s="1" t="b">
        <v>1</v>
      </c>
      <c r="H2446" s="1" t="b">
        <v>1</v>
      </c>
      <c r="I2446" s="1">
        <v>22.0</v>
      </c>
      <c r="J2446" s="7" t="str">
        <f>vlookup(I2446,Cats!$A:$B,2,false)</f>
        <v>E</v>
      </c>
    </row>
    <row r="2447">
      <c r="A2447" s="1">
        <v>139456.0</v>
      </c>
      <c r="B2447" s="1">
        <v>518.0</v>
      </c>
      <c r="C2447" s="1">
        <v>0.0</v>
      </c>
      <c r="D2447" s="1" t="s">
        <v>30</v>
      </c>
      <c r="E2447" s="1">
        <v>5.0</v>
      </c>
      <c r="F2447" s="7" t="str">
        <f>vlookup(E2447,Teams!A:B,2,false)</f>
        <v>Brookfield</v>
      </c>
      <c r="G2447" s="1" t="b">
        <v>0</v>
      </c>
      <c r="H2447" s="1" t="b">
        <v>0</v>
      </c>
      <c r="I2447" s="1">
        <v>22.0</v>
      </c>
      <c r="J2447" s="7" t="str">
        <f>vlookup(I2447,Cats!$A:$B,2,false)</f>
        <v>E</v>
      </c>
    </row>
    <row r="2448">
      <c r="A2448" s="1">
        <v>139457.0</v>
      </c>
      <c r="B2448" s="1">
        <v>518.0</v>
      </c>
      <c r="C2448" s="1">
        <v>0.0</v>
      </c>
      <c r="D2448" s="1" t="s">
        <v>32</v>
      </c>
      <c r="E2448" s="1">
        <v>3.0</v>
      </c>
      <c r="F2448" s="7" t="str">
        <f>vlookup(E2448,Teams!A:B,2,false)</f>
        <v>Blair B</v>
      </c>
      <c r="G2448" s="1" t="b">
        <v>1</v>
      </c>
      <c r="H2448" s="1" t="b">
        <v>1</v>
      </c>
      <c r="I2448" s="1">
        <v>23.0</v>
      </c>
      <c r="J2448" s="7" t="str">
        <f>vlookup(I2448,Cats!$A:$B,2,false)</f>
        <v>B</v>
      </c>
    </row>
    <row r="2449">
      <c r="A2449" s="1">
        <v>139458.0</v>
      </c>
      <c r="B2449" s="1">
        <v>518.0</v>
      </c>
      <c r="C2449" s="1">
        <v>14.0</v>
      </c>
      <c r="D2449" s="1" t="s">
        <v>30</v>
      </c>
      <c r="E2449" s="1">
        <v>5.0</v>
      </c>
      <c r="F2449" s="7" t="str">
        <f>vlookup(E2449,Teams!A:B,2,false)</f>
        <v>Brookfield</v>
      </c>
      <c r="G2449" s="1" t="b">
        <v>0</v>
      </c>
      <c r="H2449" s="1" t="b">
        <v>0</v>
      </c>
      <c r="I2449" s="1">
        <v>23.0</v>
      </c>
      <c r="J2449" s="7" t="str">
        <f>vlookup(I2449,Cats!$A:$B,2,false)</f>
        <v>B</v>
      </c>
    </row>
    <row r="2450">
      <c r="A2450" s="1">
        <v>139459.0</v>
      </c>
      <c r="B2450" s="1">
        <v>518.0</v>
      </c>
      <c r="C2450" s="1">
        <v>0.0</v>
      </c>
      <c r="D2450" s="1" t="s">
        <v>32</v>
      </c>
      <c r="E2450" s="1">
        <v>3.0</v>
      </c>
      <c r="F2450" s="7" t="str">
        <f>vlookup(E2450,Teams!A:B,2,false)</f>
        <v>Blair B</v>
      </c>
      <c r="G2450" s="1" t="b">
        <v>1</v>
      </c>
      <c r="H2450" s="1" t="b">
        <v>1</v>
      </c>
      <c r="I2450" s="1">
        <v>24.0</v>
      </c>
      <c r="J2450" s="7" t="str">
        <f>vlookup(I2450,Cats!$A:$B,2,false)</f>
        <v>P</v>
      </c>
    </row>
    <row r="2451">
      <c r="A2451" s="1">
        <v>139460.0</v>
      </c>
      <c r="B2451" s="1">
        <v>518.0</v>
      </c>
      <c r="C2451" s="1">
        <v>14.0</v>
      </c>
      <c r="D2451" s="1" t="s">
        <v>30</v>
      </c>
      <c r="E2451" s="1">
        <v>5.0</v>
      </c>
      <c r="F2451" s="7" t="str">
        <f>vlookup(E2451,Teams!A:B,2,false)</f>
        <v>Brookfield</v>
      </c>
      <c r="G2451" s="1" t="b">
        <v>0</v>
      </c>
      <c r="H2451" s="1" t="b">
        <v>0</v>
      </c>
      <c r="I2451" s="1">
        <v>24.0</v>
      </c>
      <c r="J2451" s="7" t="str">
        <f>vlookup(I2451,Cats!$A:$B,2,false)</f>
        <v>P</v>
      </c>
    </row>
    <row r="2452">
      <c r="A2452" s="1">
        <v>139461.0</v>
      </c>
      <c r="B2452" s="1">
        <v>519.0</v>
      </c>
      <c r="C2452" s="1">
        <v>14.0</v>
      </c>
      <c r="D2452" s="1" t="s">
        <v>167</v>
      </c>
      <c r="E2452" s="1">
        <v>35.0</v>
      </c>
      <c r="F2452" s="7" t="str">
        <f>vlookup(E2452,Teams!A:B,2,false)</f>
        <v>NoHo</v>
      </c>
      <c r="G2452" s="1" t="b">
        <v>1</v>
      </c>
      <c r="H2452" s="1" t="b">
        <v>0</v>
      </c>
      <c r="I2452" s="1">
        <v>1.0</v>
      </c>
      <c r="J2452" s="7" t="str">
        <f>vlookup(I2452,Cats!$A:$B,2,false)</f>
        <v>X</v>
      </c>
    </row>
    <row r="2453">
      <c r="A2453" s="1">
        <v>139462.0</v>
      </c>
      <c r="B2453" s="1">
        <v>519.0</v>
      </c>
      <c r="C2453" s="1">
        <v>0.0</v>
      </c>
      <c r="D2453" s="1" t="s">
        <v>32</v>
      </c>
      <c r="E2453" s="1">
        <v>47.0</v>
      </c>
      <c r="F2453" s="7" t="str">
        <f>vlookup(E2453,Teams!A:B,2,false)</f>
        <v>Westminster</v>
      </c>
      <c r="G2453" s="1" t="b">
        <v>0</v>
      </c>
      <c r="H2453" s="1" t="b">
        <v>1</v>
      </c>
      <c r="I2453" s="1">
        <v>1.0</v>
      </c>
      <c r="J2453" s="7" t="str">
        <f>vlookup(I2453,Cats!$A:$B,2,false)</f>
        <v>X</v>
      </c>
    </row>
    <row r="2454">
      <c r="A2454" s="1">
        <v>139463.0</v>
      </c>
      <c r="B2454" s="1">
        <v>519.0</v>
      </c>
      <c r="C2454" s="1">
        <v>14.0</v>
      </c>
      <c r="D2454" s="1" t="s">
        <v>167</v>
      </c>
      <c r="E2454" s="1">
        <v>35.0</v>
      </c>
      <c r="F2454" s="7" t="str">
        <f>vlookup(E2454,Teams!A:B,2,false)</f>
        <v>NoHo</v>
      </c>
      <c r="G2454" s="1" t="b">
        <v>1</v>
      </c>
      <c r="H2454" s="1" t="b">
        <v>0</v>
      </c>
      <c r="I2454" s="1">
        <v>2.0</v>
      </c>
      <c r="J2454" s="7" t="str">
        <f>vlookup(I2454,Cats!$A:$B,2,false)</f>
        <v>M</v>
      </c>
    </row>
    <row r="2455">
      <c r="A2455" s="1">
        <v>139464.0</v>
      </c>
      <c r="B2455" s="1">
        <v>519.0</v>
      </c>
      <c r="C2455" s="1">
        <v>0.0</v>
      </c>
      <c r="D2455" s="1" t="s">
        <v>32</v>
      </c>
      <c r="E2455" s="1">
        <v>47.0</v>
      </c>
      <c r="F2455" s="7" t="str">
        <f>vlookup(E2455,Teams!A:B,2,false)</f>
        <v>Westminster</v>
      </c>
      <c r="G2455" s="1" t="b">
        <v>0</v>
      </c>
      <c r="H2455" s="1" t="b">
        <v>1</v>
      </c>
      <c r="I2455" s="1">
        <v>2.0</v>
      </c>
      <c r="J2455" s="7" t="str">
        <f>vlookup(I2455,Cats!$A:$B,2,false)</f>
        <v>M</v>
      </c>
    </row>
    <row r="2456">
      <c r="A2456" s="1">
        <v>139465.0</v>
      </c>
      <c r="B2456" s="1">
        <v>519.0</v>
      </c>
      <c r="C2456" s="1">
        <v>0.0</v>
      </c>
      <c r="D2456" s="1" t="s">
        <v>32</v>
      </c>
      <c r="E2456" s="1">
        <v>35.0</v>
      </c>
      <c r="F2456" s="7" t="str">
        <f>vlookup(E2456,Teams!A:B,2,false)</f>
        <v>NoHo</v>
      </c>
      <c r="G2456" s="1" t="b">
        <v>1</v>
      </c>
      <c r="H2456" s="1" t="b">
        <v>1</v>
      </c>
      <c r="I2456" s="1">
        <v>3.0</v>
      </c>
      <c r="J2456" s="7" t="str">
        <f>vlookup(I2456,Cats!$A:$B,2,false)</f>
        <v>C</v>
      </c>
    </row>
    <row r="2457">
      <c r="A2457" s="1">
        <v>139466.0</v>
      </c>
      <c r="B2457" s="1">
        <v>519.0</v>
      </c>
      <c r="C2457" s="1">
        <v>14.0</v>
      </c>
      <c r="D2457" s="1" t="s">
        <v>166</v>
      </c>
      <c r="E2457" s="1">
        <v>35.0</v>
      </c>
      <c r="F2457" s="7" t="str">
        <f>vlookup(E2457,Teams!A:B,2,false)</f>
        <v>NoHo</v>
      </c>
      <c r="G2457" s="1" t="b">
        <v>1</v>
      </c>
      <c r="H2457" s="1" t="b">
        <v>0</v>
      </c>
      <c r="I2457" s="1">
        <v>4.0</v>
      </c>
      <c r="J2457" s="7" t="str">
        <f>vlookup(I2457,Cats!$A:$B,2,false)</f>
        <v>E</v>
      </c>
    </row>
    <row r="2458">
      <c r="A2458" s="1">
        <v>139467.0</v>
      </c>
      <c r="B2458" s="1">
        <v>519.0</v>
      </c>
      <c r="C2458" s="1">
        <v>14.0</v>
      </c>
      <c r="D2458" s="1" t="s">
        <v>125</v>
      </c>
      <c r="E2458" s="1">
        <v>47.0</v>
      </c>
      <c r="F2458" s="7" t="str">
        <f>vlookup(E2458,Teams!A:B,2,false)</f>
        <v>Westminster</v>
      </c>
      <c r="G2458" s="1" t="b">
        <v>0</v>
      </c>
      <c r="H2458" s="1" t="b">
        <v>0</v>
      </c>
      <c r="I2458" s="1">
        <v>3.0</v>
      </c>
      <c r="J2458" s="7" t="str">
        <f>vlookup(I2458,Cats!$A:$B,2,false)</f>
        <v>C</v>
      </c>
    </row>
    <row r="2459">
      <c r="A2459" s="1">
        <v>139468.0</v>
      </c>
      <c r="B2459" s="1">
        <v>519.0</v>
      </c>
      <c r="C2459" s="1">
        <v>0.0</v>
      </c>
      <c r="D2459" s="1" t="s">
        <v>32</v>
      </c>
      <c r="E2459" s="1">
        <v>47.0</v>
      </c>
      <c r="F2459" s="7" t="str">
        <f>vlookup(E2459,Teams!A:B,2,false)</f>
        <v>Westminster</v>
      </c>
      <c r="G2459" s="1" t="b">
        <v>0</v>
      </c>
      <c r="H2459" s="1" t="b">
        <v>1</v>
      </c>
      <c r="I2459" s="1">
        <v>4.0</v>
      </c>
      <c r="J2459" s="7" t="str">
        <f>vlookup(I2459,Cats!$A:$B,2,false)</f>
        <v>E</v>
      </c>
    </row>
    <row r="2460">
      <c r="A2460" s="1">
        <v>139469.0</v>
      </c>
      <c r="B2460" s="1">
        <v>519.0</v>
      </c>
      <c r="C2460" s="1">
        <v>0.0</v>
      </c>
      <c r="D2460" s="1" t="s">
        <v>32</v>
      </c>
      <c r="E2460" s="1">
        <v>35.0</v>
      </c>
      <c r="F2460" s="7" t="str">
        <f>vlookup(E2460,Teams!A:B,2,false)</f>
        <v>NoHo</v>
      </c>
      <c r="G2460" s="1" t="b">
        <v>1</v>
      </c>
      <c r="H2460" s="1" t="b">
        <v>1</v>
      </c>
      <c r="I2460" s="1">
        <v>5.0</v>
      </c>
      <c r="J2460" s="7" t="str">
        <f>vlookup(I2460,Cats!$A:$B,2,false)</f>
        <v>B</v>
      </c>
    </row>
    <row r="2461">
      <c r="A2461" s="1">
        <v>139470.0</v>
      </c>
      <c r="B2461" s="1">
        <v>519.0</v>
      </c>
      <c r="C2461" s="1">
        <v>4.0</v>
      </c>
      <c r="D2461" s="1" t="s">
        <v>125</v>
      </c>
      <c r="E2461" s="1">
        <v>47.0</v>
      </c>
      <c r="F2461" s="7" t="str">
        <f>vlookup(E2461,Teams!A:B,2,false)</f>
        <v>Westminster</v>
      </c>
      <c r="G2461" s="1" t="b">
        <v>0</v>
      </c>
      <c r="H2461" s="1" t="b">
        <v>0</v>
      </c>
      <c r="I2461" s="1">
        <v>5.0</v>
      </c>
      <c r="J2461" s="7" t="str">
        <f>vlookup(I2461,Cats!$A:$B,2,false)</f>
        <v>B</v>
      </c>
    </row>
    <row r="2462">
      <c r="A2462" s="1">
        <v>139471.0</v>
      </c>
      <c r="B2462" s="1">
        <v>519.0</v>
      </c>
      <c r="C2462" s="1">
        <v>0.0</v>
      </c>
      <c r="D2462" s="1" t="s">
        <v>167</v>
      </c>
      <c r="E2462" s="1">
        <v>35.0</v>
      </c>
      <c r="F2462" s="7" t="str">
        <f>vlookup(E2462,Teams!A:B,2,false)</f>
        <v>NoHo</v>
      </c>
      <c r="G2462" s="1" t="b">
        <v>1</v>
      </c>
      <c r="H2462" s="1" t="b">
        <v>0</v>
      </c>
      <c r="I2462" s="1">
        <v>6.0</v>
      </c>
      <c r="J2462" s="7" t="str">
        <f>vlookup(I2462,Cats!$A:$B,2,false)</f>
        <v>P</v>
      </c>
    </row>
    <row r="2463">
      <c r="A2463" s="1">
        <v>139472.0</v>
      </c>
      <c r="B2463" s="1">
        <v>519.0</v>
      </c>
      <c r="C2463" s="1">
        <v>0.0</v>
      </c>
      <c r="D2463" s="1" t="s">
        <v>125</v>
      </c>
      <c r="E2463" s="1">
        <v>47.0</v>
      </c>
      <c r="F2463" s="7" t="str">
        <f>vlookup(E2463,Teams!A:B,2,false)</f>
        <v>Westminster</v>
      </c>
      <c r="G2463" s="1" t="b">
        <v>0</v>
      </c>
      <c r="H2463" s="1" t="b">
        <v>0</v>
      </c>
      <c r="I2463" s="1">
        <v>6.0</v>
      </c>
      <c r="J2463" s="7" t="str">
        <f>vlookup(I2463,Cats!$A:$B,2,false)</f>
        <v>P</v>
      </c>
    </row>
    <row r="2464">
      <c r="A2464" s="1">
        <v>139473.0</v>
      </c>
      <c r="B2464" s="1">
        <v>519.0</v>
      </c>
      <c r="C2464" s="1">
        <v>14.0</v>
      </c>
      <c r="D2464" s="1" t="s">
        <v>166</v>
      </c>
      <c r="E2464" s="1">
        <v>35.0</v>
      </c>
      <c r="F2464" s="7" t="str">
        <f>vlookup(E2464,Teams!A:B,2,false)</f>
        <v>NoHo</v>
      </c>
      <c r="G2464" s="1" t="b">
        <v>1</v>
      </c>
      <c r="H2464" s="1" t="b">
        <v>0</v>
      </c>
      <c r="I2464" s="1">
        <v>7.0</v>
      </c>
      <c r="J2464" s="7" t="str">
        <f>vlookup(I2464,Cats!$A:$B,2,false)</f>
        <v>X</v>
      </c>
    </row>
    <row r="2465">
      <c r="A2465" s="1">
        <v>139474.0</v>
      </c>
      <c r="B2465" s="1">
        <v>519.0</v>
      </c>
      <c r="C2465" s="1">
        <v>0.0</v>
      </c>
      <c r="D2465" s="1" t="s">
        <v>32</v>
      </c>
      <c r="E2465" s="1">
        <v>47.0</v>
      </c>
      <c r="F2465" s="7" t="str">
        <f>vlookup(E2465,Teams!A:B,2,false)</f>
        <v>Westminster</v>
      </c>
      <c r="G2465" s="1" t="b">
        <v>0</v>
      </c>
      <c r="H2465" s="1" t="b">
        <v>1</v>
      </c>
      <c r="I2465" s="1">
        <v>7.0</v>
      </c>
      <c r="J2465" s="7" t="str">
        <f>vlookup(I2465,Cats!$A:$B,2,false)</f>
        <v>X</v>
      </c>
    </row>
    <row r="2466">
      <c r="A2466" s="1">
        <v>139475.0</v>
      </c>
      <c r="B2466" s="1">
        <v>519.0</v>
      </c>
      <c r="C2466" s="1">
        <v>14.0</v>
      </c>
      <c r="D2466" s="1" t="s">
        <v>167</v>
      </c>
      <c r="E2466" s="1">
        <v>35.0</v>
      </c>
      <c r="F2466" s="7" t="str">
        <f>vlookup(E2466,Teams!A:B,2,false)</f>
        <v>NoHo</v>
      </c>
      <c r="G2466" s="1" t="b">
        <v>1</v>
      </c>
      <c r="H2466" s="1" t="b">
        <v>0</v>
      </c>
      <c r="I2466" s="1">
        <v>8.0</v>
      </c>
      <c r="J2466" s="7" t="str">
        <f>vlookup(I2466,Cats!$A:$B,2,false)</f>
        <v>M</v>
      </c>
    </row>
    <row r="2467">
      <c r="A2467" s="1">
        <v>139476.0</v>
      </c>
      <c r="B2467" s="1">
        <v>519.0</v>
      </c>
      <c r="C2467" s="1">
        <v>0.0</v>
      </c>
      <c r="D2467" s="1" t="s">
        <v>32</v>
      </c>
      <c r="E2467" s="1">
        <v>47.0</v>
      </c>
      <c r="F2467" s="7" t="str">
        <f>vlookup(E2467,Teams!A:B,2,false)</f>
        <v>Westminster</v>
      </c>
      <c r="G2467" s="1" t="b">
        <v>0</v>
      </c>
      <c r="H2467" s="1" t="b">
        <v>1</v>
      </c>
      <c r="I2467" s="1">
        <v>8.0</v>
      </c>
      <c r="J2467" s="7" t="str">
        <f>vlookup(I2467,Cats!$A:$B,2,false)</f>
        <v>M</v>
      </c>
    </row>
    <row r="2468">
      <c r="A2468" s="1">
        <v>139477.0</v>
      </c>
      <c r="B2468" s="1">
        <v>519.0</v>
      </c>
      <c r="C2468" s="1">
        <v>0.0</v>
      </c>
      <c r="D2468" s="1" t="s">
        <v>32</v>
      </c>
      <c r="E2468" s="1">
        <v>35.0</v>
      </c>
      <c r="F2468" s="7" t="str">
        <f>vlookup(E2468,Teams!A:B,2,false)</f>
        <v>NoHo</v>
      </c>
      <c r="G2468" s="1" t="b">
        <v>1</v>
      </c>
      <c r="H2468" s="1" t="b">
        <v>1</v>
      </c>
      <c r="I2468" s="1">
        <v>9.0</v>
      </c>
      <c r="J2468" s="7" t="str">
        <f>vlookup(I2468,Cats!$A:$B,2,false)</f>
        <v>C</v>
      </c>
    </row>
    <row r="2469">
      <c r="A2469" s="1">
        <v>139478.0</v>
      </c>
      <c r="B2469" s="1">
        <v>519.0</v>
      </c>
      <c r="C2469" s="1">
        <v>4.0</v>
      </c>
      <c r="D2469" s="1" t="s">
        <v>200</v>
      </c>
      <c r="E2469" s="1">
        <v>47.0</v>
      </c>
      <c r="F2469" s="7" t="str">
        <f>vlookup(E2469,Teams!A:B,2,false)</f>
        <v>Westminster</v>
      </c>
      <c r="G2469" s="1" t="b">
        <v>0</v>
      </c>
      <c r="H2469" s="1" t="b">
        <v>0</v>
      </c>
      <c r="I2469" s="1">
        <v>9.0</v>
      </c>
      <c r="J2469" s="7" t="str">
        <f>vlookup(I2469,Cats!$A:$B,2,false)</f>
        <v>C</v>
      </c>
    </row>
    <row r="2470">
      <c r="A2470" s="1">
        <v>139479.0</v>
      </c>
      <c r="B2470" s="1">
        <v>519.0</v>
      </c>
      <c r="C2470" s="1">
        <v>0.0</v>
      </c>
      <c r="D2470" s="1" t="s">
        <v>32</v>
      </c>
      <c r="E2470" s="1">
        <v>35.0</v>
      </c>
      <c r="F2470" s="7" t="str">
        <f>vlookup(E2470,Teams!A:B,2,false)</f>
        <v>NoHo</v>
      </c>
      <c r="G2470" s="1" t="b">
        <v>1</v>
      </c>
      <c r="H2470" s="1" t="b">
        <v>1</v>
      </c>
      <c r="I2470" s="1">
        <v>10.0</v>
      </c>
      <c r="J2470" s="7" t="str">
        <f>vlookup(I2470,Cats!$A:$B,2,false)</f>
        <v>E</v>
      </c>
    </row>
    <row r="2471">
      <c r="A2471" s="1">
        <v>139480.0</v>
      </c>
      <c r="B2471" s="1">
        <v>519.0</v>
      </c>
      <c r="C2471" s="1">
        <v>4.0</v>
      </c>
      <c r="D2471" s="1" t="s">
        <v>125</v>
      </c>
      <c r="E2471" s="1">
        <v>47.0</v>
      </c>
      <c r="F2471" s="7" t="str">
        <f>vlookup(E2471,Teams!A:B,2,false)</f>
        <v>Westminster</v>
      </c>
      <c r="G2471" s="1" t="b">
        <v>0</v>
      </c>
      <c r="H2471" s="1" t="b">
        <v>0</v>
      </c>
      <c r="I2471" s="1">
        <v>10.0</v>
      </c>
      <c r="J2471" s="7" t="str">
        <f>vlookup(I2471,Cats!$A:$B,2,false)</f>
        <v>E</v>
      </c>
    </row>
    <row r="2472">
      <c r="A2472" s="1">
        <v>139481.0</v>
      </c>
      <c r="B2472" s="1">
        <v>519.0</v>
      </c>
      <c r="C2472" s="1">
        <v>4.0</v>
      </c>
      <c r="D2472" s="1" t="s">
        <v>167</v>
      </c>
      <c r="E2472" s="1">
        <v>35.0</v>
      </c>
      <c r="F2472" s="7" t="str">
        <f>vlookup(E2472,Teams!A:B,2,false)</f>
        <v>NoHo</v>
      </c>
      <c r="G2472" s="1" t="b">
        <v>1</v>
      </c>
      <c r="H2472" s="1" t="b">
        <v>0</v>
      </c>
      <c r="I2472" s="1">
        <v>11.0</v>
      </c>
      <c r="J2472" s="7" t="str">
        <f>vlookup(I2472,Cats!$A:$B,2,false)</f>
        <v>B</v>
      </c>
    </row>
    <row r="2473">
      <c r="A2473" s="1">
        <v>139482.0</v>
      </c>
      <c r="B2473" s="1">
        <v>519.0</v>
      </c>
      <c r="C2473" s="1">
        <v>0.0</v>
      </c>
      <c r="D2473" s="1" t="s">
        <v>125</v>
      </c>
      <c r="E2473" s="1">
        <v>47.0</v>
      </c>
      <c r="F2473" s="7" t="str">
        <f>vlookup(E2473,Teams!A:B,2,false)</f>
        <v>Westminster</v>
      </c>
      <c r="G2473" s="1" t="b">
        <v>0</v>
      </c>
      <c r="H2473" s="1" t="b">
        <v>0</v>
      </c>
      <c r="I2473" s="1">
        <v>11.0</v>
      </c>
      <c r="J2473" s="7" t="str">
        <f>vlookup(I2473,Cats!$A:$B,2,false)</f>
        <v>B</v>
      </c>
    </row>
    <row r="2474">
      <c r="A2474" s="1">
        <v>139483.0</v>
      </c>
      <c r="B2474" s="1">
        <v>519.0</v>
      </c>
      <c r="C2474" s="1">
        <v>4.0</v>
      </c>
      <c r="D2474" s="1" t="s">
        <v>166</v>
      </c>
      <c r="E2474" s="1">
        <v>35.0</v>
      </c>
      <c r="F2474" s="7" t="str">
        <f>vlookup(E2474,Teams!A:B,2,false)</f>
        <v>NoHo</v>
      </c>
      <c r="G2474" s="1" t="b">
        <v>1</v>
      </c>
      <c r="H2474" s="1" t="b">
        <v>0</v>
      </c>
      <c r="I2474" s="1">
        <v>12.0</v>
      </c>
      <c r="J2474" s="7" t="str">
        <f>vlookup(I2474,Cats!$A:$B,2,false)</f>
        <v>P</v>
      </c>
    </row>
    <row r="2475">
      <c r="A2475" s="1">
        <v>139484.0</v>
      </c>
      <c r="B2475" s="1">
        <v>519.0</v>
      </c>
      <c r="C2475" s="1">
        <v>0.0</v>
      </c>
      <c r="D2475" s="1" t="s">
        <v>32</v>
      </c>
      <c r="E2475" s="1">
        <v>47.0</v>
      </c>
      <c r="F2475" s="7" t="str">
        <f>vlookup(E2475,Teams!A:B,2,false)</f>
        <v>Westminster</v>
      </c>
      <c r="G2475" s="1" t="b">
        <v>0</v>
      </c>
      <c r="H2475" s="1" t="b">
        <v>1</v>
      </c>
      <c r="I2475" s="1">
        <v>12.0</v>
      </c>
      <c r="J2475" s="7" t="str">
        <f>vlookup(I2475,Cats!$A:$B,2,false)</f>
        <v>P</v>
      </c>
    </row>
    <row r="2476">
      <c r="A2476" s="1">
        <v>139485.0</v>
      </c>
      <c r="B2476" s="1">
        <v>519.0</v>
      </c>
      <c r="C2476" s="1">
        <v>14.0</v>
      </c>
      <c r="D2476" s="1" t="s">
        <v>166</v>
      </c>
      <c r="E2476" s="1">
        <v>35.0</v>
      </c>
      <c r="F2476" s="7" t="str">
        <f>vlookup(E2476,Teams!A:B,2,false)</f>
        <v>NoHo</v>
      </c>
      <c r="G2476" s="1" t="b">
        <v>1</v>
      </c>
      <c r="H2476" s="1" t="b">
        <v>0</v>
      </c>
      <c r="I2476" s="1">
        <v>13.0</v>
      </c>
      <c r="J2476" s="7" t="str">
        <f>vlookup(I2476,Cats!$A:$B,2,false)</f>
        <v>X</v>
      </c>
    </row>
    <row r="2477">
      <c r="A2477" s="1">
        <v>139486.0</v>
      </c>
      <c r="B2477" s="1">
        <v>519.0</v>
      </c>
      <c r="C2477" s="1">
        <v>0.0</v>
      </c>
      <c r="D2477" s="1" t="s">
        <v>32</v>
      </c>
      <c r="E2477" s="1">
        <v>47.0</v>
      </c>
      <c r="F2477" s="7" t="str">
        <f>vlookup(E2477,Teams!A:B,2,false)</f>
        <v>Westminster</v>
      </c>
      <c r="G2477" s="1" t="b">
        <v>0</v>
      </c>
      <c r="H2477" s="1" t="b">
        <v>1</v>
      </c>
      <c r="I2477" s="1">
        <v>13.0</v>
      </c>
      <c r="J2477" s="7" t="str">
        <f>vlookup(I2477,Cats!$A:$B,2,false)</f>
        <v>X</v>
      </c>
    </row>
    <row r="2478">
      <c r="A2478" s="1">
        <v>139487.0</v>
      </c>
      <c r="B2478" s="1">
        <v>519.0</v>
      </c>
      <c r="C2478" s="1">
        <v>14.0</v>
      </c>
      <c r="D2478" s="1" t="s">
        <v>167</v>
      </c>
      <c r="E2478" s="1">
        <v>35.0</v>
      </c>
      <c r="F2478" s="7" t="str">
        <f>vlookup(E2478,Teams!A:B,2,false)</f>
        <v>NoHo</v>
      </c>
      <c r="G2478" s="1" t="b">
        <v>1</v>
      </c>
      <c r="H2478" s="1" t="b">
        <v>0</v>
      </c>
      <c r="I2478" s="1">
        <v>14.0</v>
      </c>
      <c r="J2478" s="7" t="str">
        <f>vlookup(I2478,Cats!$A:$B,2,false)</f>
        <v>M</v>
      </c>
    </row>
    <row r="2479">
      <c r="A2479" s="1">
        <v>139488.0</v>
      </c>
      <c r="B2479" s="1">
        <v>519.0</v>
      </c>
      <c r="C2479" s="1">
        <v>0.0</v>
      </c>
      <c r="D2479" s="1" t="s">
        <v>32</v>
      </c>
      <c r="E2479" s="1">
        <v>47.0</v>
      </c>
      <c r="F2479" s="7" t="str">
        <f>vlookup(E2479,Teams!A:B,2,false)</f>
        <v>Westminster</v>
      </c>
      <c r="G2479" s="1" t="b">
        <v>0</v>
      </c>
      <c r="H2479" s="1" t="b">
        <v>1</v>
      </c>
      <c r="I2479" s="1">
        <v>14.0</v>
      </c>
      <c r="J2479" s="7" t="str">
        <f>vlookup(I2479,Cats!$A:$B,2,false)</f>
        <v>M</v>
      </c>
    </row>
    <row r="2480">
      <c r="A2480" s="1">
        <v>139489.0</v>
      </c>
      <c r="B2480" s="1">
        <v>519.0</v>
      </c>
      <c r="C2480" s="1">
        <v>0.0</v>
      </c>
      <c r="D2480" s="1" t="s">
        <v>32</v>
      </c>
      <c r="E2480" s="1">
        <v>35.0</v>
      </c>
      <c r="F2480" s="7" t="str">
        <f>vlookup(E2480,Teams!A:B,2,false)</f>
        <v>NoHo</v>
      </c>
      <c r="G2480" s="1" t="b">
        <v>1</v>
      </c>
      <c r="H2480" s="1" t="b">
        <v>1</v>
      </c>
      <c r="I2480" s="1">
        <v>15.0</v>
      </c>
      <c r="J2480" s="7" t="str">
        <f>vlookup(I2480,Cats!$A:$B,2,false)</f>
        <v>C</v>
      </c>
    </row>
    <row r="2481">
      <c r="A2481" s="1">
        <v>139490.0</v>
      </c>
      <c r="B2481" s="1">
        <v>519.0</v>
      </c>
      <c r="C2481" s="1">
        <v>14.0</v>
      </c>
      <c r="D2481" s="1" t="s">
        <v>200</v>
      </c>
      <c r="E2481" s="1">
        <v>47.0</v>
      </c>
      <c r="F2481" s="7" t="str">
        <f>vlookup(E2481,Teams!A:B,2,false)</f>
        <v>Westminster</v>
      </c>
      <c r="G2481" s="1" t="b">
        <v>0</v>
      </c>
      <c r="H2481" s="1" t="b">
        <v>0</v>
      </c>
      <c r="I2481" s="1">
        <v>15.0</v>
      </c>
      <c r="J2481" s="7" t="str">
        <f>vlookup(I2481,Cats!$A:$B,2,false)</f>
        <v>C</v>
      </c>
    </row>
    <row r="2482">
      <c r="A2482" s="1">
        <v>139491.0</v>
      </c>
      <c r="B2482" s="1">
        <v>519.0</v>
      </c>
      <c r="C2482" s="1">
        <v>14.0</v>
      </c>
      <c r="D2482" s="1" t="s">
        <v>166</v>
      </c>
      <c r="E2482" s="1">
        <v>35.0</v>
      </c>
      <c r="F2482" s="7" t="str">
        <f>vlookup(E2482,Teams!A:B,2,false)</f>
        <v>NoHo</v>
      </c>
      <c r="G2482" s="1" t="b">
        <v>1</v>
      </c>
      <c r="H2482" s="1" t="b">
        <v>0</v>
      </c>
      <c r="I2482" s="1">
        <v>16.0</v>
      </c>
      <c r="J2482" s="7" t="str">
        <f>vlookup(I2482,Cats!$A:$B,2,false)</f>
        <v>E</v>
      </c>
    </row>
    <row r="2483">
      <c r="A2483" s="1">
        <v>139492.0</v>
      </c>
      <c r="B2483" s="1">
        <v>519.0</v>
      </c>
      <c r="C2483" s="1">
        <v>0.0</v>
      </c>
      <c r="D2483" s="1" t="s">
        <v>32</v>
      </c>
      <c r="E2483" s="1">
        <v>47.0</v>
      </c>
      <c r="F2483" s="7" t="str">
        <f>vlookup(E2483,Teams!A:B,2,false)</f>
        <v>Westminster</v>
      </c>
      <c r="G2483" s="1" t="b">
        <v>0</v>
      </c>
      <c r="H2483" s="1" t="b">
        <v>1</v>
      </c>
      <c r="I2483" s="1">
        <v>16.0</v>
      </c>
      <c r="J2483" s="7" t="str">
        <f>vlookup(I2483,Cats!$A:$B,2,false)</f>
        <v>E</v>
      </c>
    </row>
    <row r="2484">
      <c r="A2484" s="1">
        <v>139493.0</v>
      </c>
      <c r="B2484" s="1">
        <v>519.0</v>
      </c>
      <c r="C2484" s="1">
        <v>4.0</v>
      </c>
      <c r="D2484" s="1" t="s">
        <v>171</v>
      </c>
      <c r="E2484" s="1">
        <v>35.0</v>
      </c>
      <c r="F2484" s="7" t="str">
        <f>vlookup(E2484,Teams!A:B,2,false)</f>
        <v>NoHo</v>
      </c>
      <c r="G2484" s="1" t="b">
        <v>1</v>
      </c>
      <c r="H2484" s="1" t="b">
        <v>0</v>
      </c>
      <c r="I2484" s="1">
        <v>17.0</v>
      </c>
      <c r="J2484" s="7" t="str">
        <f>vlookup(I2484,Cats!$A:$B,2,false)</f>
        <v>B</v>
      </c>
    </row>
    <row r="2485">
      <c r="A2485" s="1">
        <v>139494.0</v>
      </c>
      <c r="B2485" s="1">
        <v>519.0</v>
      </c>
      <c r="C2485" s="1">
        <v>0.0</v>
      </c>
      <c r="D2485" s="1" t="s">
        <v>32</v>
      </c>
      <c r="E2485" s="1">
        <v>47.0</v>
      </c>
      <c r="F2485" s="7" t="str">
        <f>vlookup(E2485,Teams!A:B,2,false)</f>
        <v>Westminster</v>
      </c>
      <c r="G2485" s="1" t="b">
        <v>0</v>
      </c>
      <c r="H2485" s="1" t="b">
        <v>1</v>
      </c>
      <c r="I2485" s="1">
        <v>17.0</v>
      </c>
      <c r="J2485" s="7" t="str">
        <f>vlookup(I2485,Cats!$A:$B,2,false)</f>
        <v>B</v>
      </c>
    </row>
    <row r="2486">
      <c r="A2486" s="1">
        <v>139495.0</v>
      </c>
      <c r="B2486" s="1">
        <v>519.0</v>
      </c>
      <c r="C2486" s="1">
        <v>0.0</v>
      </c>
      <c r="D2486" s="1" t="s">
        <v>32</v>
      </c>
      <c r="E2486" s="1">
        <v>35.0</v>
      </c>
      <c r="F2486" s="7" t="str">
        <f>vlookup(E2486,Teams!A:B,2,false)</f>
        <v>NoHo</v>
      </c>
      <c r="G2486" s="1" t="b">
        <v>1</v>
      </c>
      <c r="H2486" s="1" t="b">
        <v>1</v>
      </c>
      <c r="I2486" s="1">
        <v>18.0</v>
      </c>
      <c r="J2486" s="7" t="str">
        <f>vlookup(I2486,Cats!$A:$B,2,false)</f>
        <v>P</v>
      </c>
    </row>
    <row r="2487">
      <c r="A2487" s="1">
        <v>139496.0</v>
      </c>
      <c r="B2487" s="1">
        <v>519.0</v>
      </c>
      <c r="C2487" s="1">
        <v>4.0</v>
      </c>
      <c r="D2487" s="1" t="s">
        <v>125</v>
      </c>
      <c r="E2487" s="1">
        <v>47.0</v>
      </c>
      <c r="F2487" s="7" t="str">
        <f>vlookup(E2487,Teams!A:B,2,false)</f>
        <v>Westminster</v>
      </c>
      <c r="G2487" s="1" t="b">
        <v>0</v>
      </c>
      <c r="H2487" s="1" t="b">
        <v>0</v>
      </c>
      <c r="I2487" s="1">
        <v>18.0</v>
      </c>
      <c r="J2487" s="7" t="str">
        <f>vlookup(I2487,Cats!$A:$B,2,false)</f>
        <v>P</v>
      </c>
    </row>
    <row r="2488">
      <c r="A2488" s="1">
        <v>139497.0</v>
      </c>
      <c r="B2488" s="1">
        <v>519.0</v>
      </c>
      <c r="C2488" s="1">
        <v>0.0</v>
      </c>
      <c r="D2488" s="1" t="s">
        <v>32</v>
      </c>
      <c r="E2488" s="1">
        <v>35.0</v>
      </c>
      <c r="F2488" s="7" t="str">
        <f>vlookup(E2488,Teams!A:B,2,false)</f>
        <v>NoHo</v>
      </c>
      <c r="G2488" s="1" t="b">
        <v>1</v>
      </c>
      <c r="H2488" s="1" t="b">
        <v>1</v>
      </c>
      <c r="I2488" s="1">
        <v>19.0</v>
      </c>
      <c r="J2488" s="7" t="str">
        <f>vlookup(I2488,Cats!$A:$B,2,false)</f>
        <v>X</v>
      </c>
    </row>
    <row r="2489">
      <c r="A2489" s="1">
        <v>139498.0</v>
      </c>
      <c r="B2489" s="1">
        <v>519.0</v>
      </c>
      <c r="C2489" s="1">
        <v>14.0</v>
      </c>
      <c r="D2489" s="1" t="s">
        <v>125</v>
      </c>
      <c r="E2489" s="1">
        <v>47.0</v>
      </c>
      <c r="F2489" s="7" t="str">
        <f>vlookup(E2489,Teams!A:B,2,false)</f>
        <v>Westminster</v>
      </c>
      <c r="G2489" s="1" t="b">
        <v>0</v>
      </c>
      <c r="H2489" s="1" t="b">
        <v>0</v>
      </c>
      <c r="I2489" s="1">
        <v>19.0</v>
      </c>
      <c r="J2489" s="7" t="str">
        <f>vlookup(I2489,Cats!$A:$B,2,false)</f>
        <v>X</v>
      </c>
    </row>
    <row r="2490">
      <c r="A2490" s="1">
        <v>139499.0</v>
      </c>
      <c r="B2490" s="1">
        <v>519.0</v>
      </c>
      <c r="C2490" s="1">
        <v>4.0</v>
      </c>
      <c r="D2490" s="1" t="s">
        <v>167</v>
      </c>
      <c r="E2490" s="1">
        <v>35.0</v>
      </c>
      <c r="F2490" s="7" t="str">
        <f>vlookup(E2490,Teams!A:B,2,false)</f>
        <v>NoHo</v>
      </c>
      <c r="G2490" s="1" t="b">
        <v>1</v>
      </c>
      <c r="H2490" s="1" t="b">
        <v>0</v>
      </c>
      <c r="I2490" s="1">
        <v>20.0</v>
      </c>
      <c r="J2490" s="7" t="str">
        <f>vlookup(I2490,Cats!$A:$B,2,false)</f>
        <v>M</v>
      </c>
    </row>
    <row r="2491">
      <c r="A2491" s="1">
        <v>139500.0</v>
      </c>
      <c r="B2491" s="1">
        <v>519.0</v>
      </c>
      <c r="C2491" s="1">
        <v>0.0</v>
      </c>
      <c r="D2491" s="1" t="s">
        <v>32</v>
      </c>
      <c r="E2491" s="1">
        <v>47.0</v>
      </c>
      <c r="F2491" s="7" t="str">
        <f>vlookup(E2491,Teams!A:B,2,false)</f>
        <v>Westminster</v>
      </c>
      <c r="G2491" s="1" t="b">
        <v>0</v>
      </c>
      <c r="H2491" s="1" t="b">
        <v>1</v>
      </c>
      <c r="I2491" s="1">
        <v>20.0</v>
      </c>
      <c r="J2491" s="7" t="str">
        <f>vlookup(I2491,Cats!$A:$B,2,false)</f>
        <v>M</v>
      </c>
    </row>
    <row r="2492">
      <c r="A2492" s="1">
        <v>139501.0</v>
      </c>
      <c r="B2492" s="1">
        <v>519.0</v>
      </c>
      <c r="C2492" s="1">
        <v>0.0</v>
      </c>
      <c r="D2492" s="1" t="s">
        <v>32</v>
      </c>
      <c r="E2492" s="1">
        <v>35.0</v>
      </c>
      <c r="F2492" s="7" t="str">
        <f>vlookup(E2492,Teams!A:B,2,false)</f>
        <v>NoHo</v>
      </c>
      <c r="G2492" s="1" t="b">
        <v>1</v>
      </c>
      <c r="H2492" s="1" t="b">
        <v>1</v>
      </c>
      <c r="I2492" s="1">
        <v>21.0</v>
      </c>
      <c r="J2492" s="7" t="str">
        <f>vlookup(I2492,Cats!$A:$B,2,false)</f>
        <v>C</v>
      </c>
    </row>
    <row r="2493">
      <c r="A2493" s="1">
        <v>139502.0</v>
      </c>
      <c r="B2493" s="1">
        <v>519.0</v>
      </c>
      <c r="C2493" s="1">
        <v>4.0</v>
      </c>
      <c r="D2493" s="1" t="s">
        <v>200</v>
      </c>
      <c r="E2493" s="1">
        <v>47.0</v>
      </c>
      <c r="F2493" s="7" t="str">
        <f>vlookup(E2493,Teams!A:B,2,false)</f>
        <v>Westminster</v>
      </c>
      <c r="G2493" s="1" t="b">
        <v>0</v>
      </c>
      <c r="H2493" s="1" t="b">
        <v>0</v>
      </c>
      <c r="I2493" s="1">
        <v>21.0</v>
      </c>
      <c r="J2493" s="7" t="str">
        <f>vlookup(I2493,Cats!$A:$B,2,false)</f>
        <v>C</v>
      </c>
    </row>
    <row r="2494">
      <c r="A2494" s="1">
        <v>139503.0</v>
      </c>
      <c r="B2494" s="1">
        <v>519.0</v>
      </c>
      <c r="C2494" s="1">
        <v>14.0</v>
      </c>
      <c r="D2494" s="1" t="s">
        <v>166</v>
      </c>
      <c r="E2494" s="1">
        <v>35.0</v>
      </c>
      <c r="F2494" s="7" t="str">
        <f>vlookup(E2494,Teams!A:B,2,false)</f>
        <v>NoHo</v>
      </c>
      <c r="G2494" s="1" t="b">
        <v>1</v>
      </c>
      <c r="H2494" s="1" t="b">
        <v>0</v>
      </c>
      <c r="I2494" s="1">
        <v>22.0</v>
      </c>
      <c r="J2494" s="7" t="str">
        <f>vlookup(I2494,Cats!$A:$B,2,false)</f>
        <v>E</v>
      </c>
    </row>
    <row r="2495">
      <c r="A2495" s="1">
        <v>139504.0</v>
      </c>
      <c r="B2495" s="1">
        <v>519.0</v>
      </c>
      <c r="C2495" s="1">
        <v>0.0</v>
      </c>
      <c r="D2495" s="1" t="s">
        <v>32</v>
      </c>
      <c r="E2495" s="1">
        <v>47.0</v>
      </c>
      <c r="F2495" s="7" t="str">
        <f>vlookup(E2495,Teams!A:B,2,false)</f>
        <v>Westminster</v>
      </c>
      <c r="G2495" s="1" t="b">
        <v>0</v>
      </c>
      <c r="H2495" s="1" t="b">
        <v>1</v>
      </c>
      <c r="I2495" s="1">
        <v>22.0</v>
      </c>
      <c r="J2495" s="7" t="str">
        <f>vlookup(I2495,Cats!$A:$B,2,false)</f>
        <v>E</v>
      </c>
    </row>
    <row r="2496">
      <c r="A2496" s="1">
        <v>139505.0</v>
      </c>
      <c r="B2496" s="1">
        <v>519.0</v>
      </c>
      <c r="C2496" s="1">
        <v>14.0</v>
      </c>
      <c r="D2496" s="1" t="s">
        <v>171</v>
      </c>
      <c r="E2496" s="1">
        <v>35.0</v>
      </c>
      <c r="F2496" s="7" t="str">
        <f>vlookup(E2496,Teams!A:B,2,false)</f>
        <v>NoHo</v>
      </c>
      <c r="G2496" s="1" t="b">
        <v>1</v>
      </c>
      <c r="H2496" s="1" t="b">
        <v>0</v>
      </c>
      <c r="I2496" s="1">
        <v>23.0</v>
      </c>
      <c r="J2496" s="7" t="str">
        <f>vlookup(I2496,Cats!$A:$B,2,false)</f>
        <v>B</v>
      </c>
    </row>
    <row r="2497">
      <c r="A2497" s="1">
        <v>139506.0</v>
      </c>
      <c r="B2497" s="1">
        <v>519.0</v>
      </c>
      <c r="C2497" s="1">
        <v>0.0</v>
      </c>
      <c r="D2497" s="1" t="s">
        <v>32</v>
      </c>
      <c r="E2497" s="1">
        <v>47.0</v>
      </c>
      <c r="F2497" s="7" t="str">
        <f>vlookup(E2497,Teams!A:B,2,false)</f>
        <v>Westminster</v>
      </c>
      <c r="G2497" s="1" t="b">
        <v>0</v>
      </c>
      <c r="H2497" s="1" t="b">
        <v>1</v>
      </c>
      <c r="I2497" s="1">
        <v>23.0</v>
      </c>
      <c r="J2497" s="7" t="str">
        <f>vlookup(I2497,Cats!$A:$B,2,false)</f>
        <v>B</v>
      </c>
    </row>
    <row r="2498">
      <c r="A2498" s="1">
        <v>139507.0</v>
      </c>
      <c r="B2498" s="1">
        <v>519.0</v>
      </c>
      <c r="C2498" s="1">
        <v>14.0</v>
      </c>
      <c r="D2498" s="1" t="s">
        <v>167</v>
      </c>
      <c r="E2498" s="1">
        <v>35.0</v>
      </c>
      <c r="F2498" s="7" t="str">
        <f>vlookup(E2498,Teams!A:B,2,false)</f>
        <v>NoHo</v>
      </c>
      <c r="G2498" s="1" t="b">
        <v>1</v>
      </c>
      <c r="H2498" s="1" t="b">
        <v>0</v>
      </c>
      <c r="I2498" s="1">
        <v>24.0</v>
      </c>
      <c r="J2498" s="7" t="str">
        <f>vlookup(I2498,Cats!$A:$B,2,false)</f>
        <v>P</v>
      </c>
    </row>
    <row r="2499">
      <c r="A2499" s="1">
        <v>139508.0</v>
      </c>
      <c r="B2499" s="1">
        <v>519.0</v>
      </c>
      <c r="C2499" s="1">
        <v>0.0</v>
      </c>
      <c r="D2499" s="1" t="s">
        <v>200</v>
      </c>
      <c r="E2499" s="1">
        <v>47.0</v>
      </c>
      <c r="F2499" s="7" t="str">
        <f>vlookup(E2499,Teams!A:B,2,false)</f>
        <v>Westminster</v>
      </c>
      <c r="G2499" s="1" t="b">
        <v>0</v>
      </c>
      <c r="H2499" s="1" t="b">
        <v>0</v>
      </c>
      <c r="I2499" s="1">
        <v>24.0</v>
      </c>
      <c r="J2499" s="7" t="str">
        <f>vlookup(I2499,Cats!$A:$B,2,false)</f>
        <v>P</v>
      </c>
    </row>
    <row r="2500">
      <c r="A2500" s="1">
        <v>139509.0</v>
      </c>
      <c r="B2500" s="1">
        <v>520.0</v>
      </c>
      <c r="C2500" s="1">
        <v>0.0</v>
      </c>
      <c r="D2500" s="1" t="s">
        <v>32</v>
      </c>
      <c r="E2500" s="1">
        <v>23.0</v>
      </c>
      <c r="F2500" s="7" t="str">
        <f>vlookup(E2500,Teams!A:B,2,false)</f>
        <v>Lakeside</v>
      </c>
      <c r="G2500" s="1" t="b">
        <v>1</v>
      </c>
      <c r="H2500" s="1" t="b">
        <v>1</v>
      </c>
      <c r="I2500" s="1">
        <v>1.0</v>
      </c>
      <c r="J2500" s="7" t="str">
        <f>vlookup(I2500,Cats!$A:$B,2,false)</f>
        <v>X</v>
      </c>
    </row>
    <row r="2501">
      <c r="A2501" s="1">
        <v>139510.0</v>
      </c>
      <c r="B2501" s="1">
        <v>520.0</v>
      </c>
      <c r="C2501" s="1">
        <v>4.0</v>
      </c>
      <c r="D2501" s="1" t="s">
        <v>48</v>
      </c>
      <c r="E2501" s="1">
        <v>48.0</v>
      </c>
      <c r="F2501" s="7" t="str">
        <f>vlookup(E2501,Teams!A:B,2,false)</f>
        <v>WWPN</v>
      </c>
      <c r="G2501" s="1" t="b">
        <v>0</v>
      </c>
      <c r="H2501" s="1" t="b">
        <v>0</v>
      </c>
      <c r="I2501" s="1">
        <v>1.0</v>
      </c>
      <c r="J2501" s="7" t="str">
        <f>vlookup(I2501,Cats!$A:$B,2,false)</f>
        <v>X</v>
      </c>
    </row>
    <row r="2502">
      <c r="A2502" s="1">
        <v>139511.0</v>
      </c>
      <c r="B2502" s="1">
        <v>520.0</v>
      </c>
      <c r="C2502" s="1">
        <v>14.0</v>
      </c>
      <c r="D2502" s="1" t="s">
        <v>41</v>
      </c>
      <c r="E2502" s="1">
        <v>23.0</v>
      </c>
      <c r="F2502" s="7" t="str">
        <f>vlookup(E2502,Teams!A:B,2,false)</f>
        <v>Lakeside</v>
      </c>
      <c r="G2502" s="1" t="b">
        <v>1</v>
      </c>
      <c r="H2502" s="1" t="b">
        <v>0</v>
      </c>
      <c r="I2502" s="1">
        <v>2.0</v>
      </c>
      <c r="J2502" s="7" t="str">
        <f>vlookup(I2502,Cats!$A:$B,2,false)</f>
        <v>M</v>
      </c>
    </row>
    <row r="2503">
      <c r="A2503" s="1">
        <v>139512.0</v>
      </c>
      <c r="B2503" s="1">
        <v>520.0</v>
      </c>
      <c r="C2503" s="1">
        <v>0.0</v>
      </c>
      <c r="D2503" s="1" t="s">
        <v>32</v>
      </c>
      <c r="E2503" s="1">
        <v>48.0</v>
      </c>
      <c r="F2503" s="7" t="str">
        <f>vlookup(E2503,Teams!A:B,2,false)</f>
        <v>WWPN</v>
      </c>
      <c r="G2503" s="1" t="b">
        <v>0</v>
      </c>
      <c r="H2503" s="1" t="b">
        <v>1</v>
      </c>
      <c r="I2503" s="1">
        <v>2.0</v>
      </c>
      <c r="J2503" s="7" t="str">
        <f>vlookup(I2503,Cats!$A:$B,2,false)</f>
        <v>M</v>
      </c>
    </row>
    <row r="2504">
      <c r="A2504" s="1">
        <v>139513.0</v>
      </c>
      <c r="B2504" s="1">
        <v>520.0</v>
      </c>
      <c r="C2504" s="1">
        <v>0.0</v>
      </c>
      <c r="D2504" s="1" t="s">
        <v>32</v>
      </c>
      <c r="E2504" s="1">
        <v>23.0</v>
      </c>
      <c r="F2504" s="7" t="str">
        <f>vlookup(E2504,Teams!A:B,2,false)</f>
        <v>Lakeside</v>
      </c>
      <c r="G2504" s="1" t="b">
        <v>1</v>
      </c>
      <c r="H2504" s="1" t="b">
        <v>1</v>
      </c>
      <c r="I2504" s="1">
        <v>3.0</v>
      </c>
      <c r="J2504" s="7" t="str">
        <f>vlookup(I2504,Cats!$A:$B,2,false)</f>
        <v>C</v>
      </c>
    </row>
    <row r="2505">
      <c r="A2505" s="1">
        <v>139514.0</v>
      </c>
      <c r="B2505" s="1">
        <v>520.0</v>
      </c>
      <c r="C2505" s="1">
        <v>14.0</v>
      </c>
      <c r="D2505" s="1" t="s">
        <v>46</v>
      </c>
      <c r="E2505" s="1">
        <v>48.0</v>
      </c>
      <c r="F2505" s="7" t="str">
        <f>vlookup(E2505,Teams!A:B,2,false)</f>
        <v>WWPN</v>
      </c>
      <c r="G2505" s="1" t="b">
        <v>0</v>
      </c>
      <c r="H2505" s="1" t="b">
        <v>0</v>
      </c>
      <c r="I2505" s="1">
        <v>3.0</v>
      </c>
      <c r="J2505" s="7" t="str">
        <f>vlookup(I2505,Cats!$A:$B,2,false)</f>
        <v>C</v>
      </c>
    </row>
    <row r="2506">
      <c r="A2506" s="1">
        <v>139515.0</v>
      </c>
      <c r="B2506" s="1">
        <v>520.0</v>
      </c>
      <c r="C2506" s="1">
        <v>4.0</v>
      </c>
      <c r="D2506" s="1" t="s">
        <v>41</v>
      </c>
      <c r="E2506" s="1">
        <v>23.0</v>
      </c>
      <c r="F2506" s="7" t="str">
        <f>vlookup(E2506,Teams!A:B,2,false)</f>
        <v>Lakeside</v>
      </c>
      <c r="G2506" s="1" t="b">
        <v>1</v>
      </c>
      <c r="H2506" s="1" t="b">
        <v>0</v>
      </c>
      <c r="I2506" s="1">
        <v>4.0</v>
      </c>
      <c r="J2506" s="7" t="str">
        <f>vlookup(I2506,Cats!$A:$B,2,false)</f>
        <v>E</v>
      </c>
    </row>
    <row r="2507">
      <c r="A2507" s="1">
        <v>139516.0</v>
      </c>
      <c r="B2507" s="1">
        <v>520.0</v>
      </c>
      <c r="C2507" s="1">
        <v>0.0</v>
      </c>
      <c r="D2507" s="1" t="s">
        <v>32</v>
      </c>
      <c r="E2507" s="1">
        <v>48.0</v>
      </c>
      <c r="F2507" s="7" t="str">
        <f>vlookup(E2507,Teams!A:B,2,false)</f>
        <v>WWPN</v>
      </c>
      <c r="G2507" s="1" t="b">
        <v>0</v>
      </c>
      <c r="H2507" s="1" t="b">
        <v>1</v>
      </c>
      <c r="I2507" s="1">
        <v>4.0</v>
      </c>
      <c r="J2507" s="7" t="str">
        <f>vlookup(I2507,Cats!$A:$B,2,false)</f>
        <v>E</v>
      </c>
    </row>
    <row r="2508">
      <c r="A2508" s="1">
        <v>139517.0</v>
      </c>
      <c r="B2508" s="1">
        <v>520.0</v>
      </c>
      <c r="C2508" s="1">
        <v>0.0</v>
      </c>
      <c r="D2508" s="1" t="s">
        <v>32</v>
      </c>
      <c r="E2508" s="1">
        <v>23.0</v>
      </c>
      <c r="F2508" s="7" t="str">
        <f>vlookup(E2508,Teams!A:B,2,false)</f>
        <v>Lakeside</v>
      </c>
      <c r="G2508" s="1" t="b">
        <v>1</v>
      </c>
      <c r="H2508" s="1" t="b">
        <v>1</v>
      </c>
      <c r="I2508" s="1">
        <v>5.0</v>
      </c>
      <c r="J2508" s="7" t="str">
        <f>vlookup(I2508,Cats!$A:$B,2,false)</f>
        <v>B</v>
      </c>
    </row>
    <row r="2509">
      <c r="A2509" s="1">
        <v>139518.0</v>
      </c>
      <c r="B2509" s="1">
        <v>520.0</v>
      </c>
      <c r="C2509" s="1">
        <v>4.0</v>
      </c>
      <c r="D2509" s="1" t="s">
        <v>51</v>
      </c>
      <c r="E2509" s="1">
        <v>48.0</v>
      </c>
      <c r="F2509" s="7" t="str">
        <f>vlookup(E2509,Teams!A:B,2,false)</f>
        <v>WWPN</v>
      </c>
      <c r="G2509" s="1" t="b">
        <v>0</v>
      </c>
      <c r="H2509" s="1" t="b">
        <v>0</v>
      </c>
      <c r="I2509" s="1">
        <v>5.0</v>
      </c>
      <c r="J2509" s="7" t="str">
        <f>vlookup(I2509,Cats!$A:$B,2,false)</f>
        <v>B</v>
      </c>
    </row>
    <row r="2510">
      <c r="A2510" s="1">
        <v>139519.0</v>
      </c>
      <c r="B2510" s="1">
        <v>520.0</v>
      </c>
      <c r="C2510" s="1">
        <v>4.0</v>
      </c>
      <c r="D2510" s="1" t="s">
        <v>95</v>
      </c>
      <c r="E2510" s="1">
        <v>23.0</v>
      </c>
      <c r="F2510" s="7" t="str">
        <f>vlookup(E2510,Teams!A:B,2,false)</f>
        <v>Lakeside</v>
      </c>
      <c r="G2510" s="1" t="b">
        <v>1</v>
      </c>
      <c r="H2510" s="1" t="b">
        <v>0</v>
      </c>
      <c r="I2510" s="1">
        <v>6.0</v>
      </c>
      <c r="J2510" s="7" t="str">
        <f>vlookup(I2510,Cats!$A:$B,2,false)</f>
        <v>P</v>
      </c>
    </row>
    <row r="2511">
      <c r="A2511" s="1">
        <v>139520.0</v>
      </c>
      <c r="B2511" s="1">
        <v>520.0</v>
      </c>
      <c r="C2511" s="1">
        <v>0.0</v>
      </c>
      <c r="D2511" s="1" t="s">
        <v>48</v>
      </c>
      <c r="E2511" s="1">
        <v>48.0</v>
      </c>
      <c r="F2511" s="7" t="str">
        <f>vlookup(E2511,Teams!A:B,2,false)</f>
        <v>WWPN</v>
      </c>
      <c r="G2511" s="1" t="b">
        <v>0</v>
      </c>
      <c r="H2511" s="1" t="b">
        <v>0</v>
      </c>
      <c r="I2511" s="1">
        <v>6.0</v>
      </c>
      <c r="J2511" s="7" t="str">
        <f>vlookup(I2511,Cats!$A:$B,2,false)</f>
        <v>P</v>
      </c>
    </row>
    <row r="2512">
      <c r="A2512" s="1">
        <v>139521.0</v>
      </c>
      <c r="B2512" s="1">
        <v>520.0</v>
      </c>
      <c r="C2512" s="1">
        <v>4.0</v>
      </c>
      <c r="D2512" s="1" t="s">
        <v>41</v>
      </c>
      <c r="E2512" s="1">
        <v>23.0</v>
      </c>
      <c r="F2512" s="7" t="str">
        <f>vlookup(E2512,Teams!A:B,2,false)</f>
        <v>Lakeside</v>
      </c>
      <c r="G2512" s="1" t="b">
        <v>1</v>
      </c>
      <c r="H2512" s="1" t="b">
        <v>0</v>
      </c>
      <c r="I2512" s="1">
        <v>7.0</v>
      </c>
      <c r="J2512" s="7" t="str">
        <f>vlookup(I2512,Cats!$A:$B,2,false)</f>
        <v>X</v>
      </c>
    </row>
    <row r="2513">
      <c r="A2513" s="1">
        <v>139522.0</v>
      </c>
      <c r="B2513" s="1">
        <v>520.0</v>
      </c>
      <c r="C2513" s="1">
        <v>0.0</v>
      </c>
      <c r="D2513" s="1" t="s">
        <v>51</v>
      </c>
      <c r="E2513" s="1">
        <v>48.0</v>
      </c>
      <c r="F2513" s="7" t="str">
        <f>vlookup(E2513,Teams!A:B,2,false)</f>
        <v>WWPN</v>
      </c>
      <c r="G2513" s="1" t="b">
        <v>0</v>
      </c>
      <c r="H2513" s="1" t="b">
        <v>0</v>
      </c>
      <c r="I2513" s="1">
        <v>7.0</v>
      </c>
      <c r="J2513" s="7" t="str">
        <f>vlookup(I2513,Cats!$A:$B,2,false)</f>
        <v>X</v>
      </c>
    </row>
    <row r="2514">
      <c r="A2514" s="1">
        <v>139523.0</v>
      </c>
      <c r="B2514" s="1">
        <v>520.0</v>
      </c>
      <c r="C2514" s="1">
        <v>14.0</v>
      </c>
      <c r="D2514" s="1" t="s">
        <v>95</v>
      </c>
      <c r="E2514" s="1">
        <v>23.0</v>
      </c>
      <c r="F2514" s="7" t="str">
        <f>vlookup(E2514,Teams!A:B,2,false)</f>
        <v>Lakeside</v>
      </c>
      <c r="G2514" s="1" t="b">
        <v>1</v>
      </c>
      <c r="H2514" s="1" t="b">
        <v>0</v>
      </c>
      <c r="I2514" s="1">
        <v>8.0</v>
      </c>
      <c r="J2514" s="7" t="str">
        <f>vlookup(I2514,Cats!$A:$B,2,false)</f>
        <v>M</v>
      </c>
    </row>
    <row r="2515">
      <c r="A2515" s="1">
        <v>139524.0</v>
      </c>
      <c r="B2515" s="1">
        <v>520.0</v>
      </c>
      <c r="C2515" s="1">
        <v>0.0</v>
      </c>
      <c r="D2515" s="1" t="s">
        <v>48</v>
      </c>
      <c r="E2515" s="1">
        <v>48.0</v>
      </c>
      <c r="F2515" s="7" t="str">
        <f>vlookup(E2515,Teams!A:B,2,false)</f>
        <v>WWPN</v>
      </c>
      <c r="G2515" s="1" t="b">
        <v>0</v>
      </c>
      <c r="H2515" s="1" t="b">
        <v>0</v>
      </c>
      <c r="I2515" s="1">
        <v>8.0</v>
      </c>
      <c r="J2515" s="7" t="str">
        <f>vlookup(I2515,Cats!$A:$B,2,false)</f>
        <v>M</v>
      </c>
    </row>
    <row r="2516">
      <c r="A2516" s="1">
        <v>139525.0</v>
      </c>
      <c r="B2516" s="1">
        <v>520.0</v>
      </c>
      <c r="C2516" s="1">
        <v>4.0</v>
      </c>
      <c r="D2516" s="1" t="s">
        <v>41</v>
      </c>
      <c r="E2516" s="1">
        <v>23.0</v>
      </c>
      <c r="F2516" s="7" t="str">
        <f>vlookup(E2516,Teams!A:B,2,false)</f>
        <v>Lakeside</v>
      </c>
      <c r="G2516" s="1" t="b">
        <v>1</v>
      </c>
      <c r="H2516" s="1" t="b">
        <v>0</v>
      </c>
      <c r="I2516" s="1">
        <v>9.0</v>
      </c>
      <c r="J2516" s="7" t="str">
        <f>vlookup(I2516,Cats!$A:$B,2,false)</f>
        <v>C</v>
      </c>
    </row>
    <row r="2517">
      <c r="A2517" s="1">
        <v>139526.0</v>
      </c>
      <c r="B2517" s="1">
        <v>520.0</v>
      </c>
      <c r="C2517" s="1">
        <v>0.0</v>
      </c>
      <c r="D2517" s="1" t="s">
        <v>32</v>
      </c>
      <c r="E2517" s="1">
        <v>48.0</v>
      </c>
      <c r="F2517" s="7" t="str">
        <f>vlookup(E2517,Teams!A:B,2,false)</f>
        <v>WWPN</v>
      </c>
      <c r="G2517" s="1" t="b">
        <v>0</v>
      </c>
      <c r="H2517" s="1" t="b">
        <v>1</v>
      </c>
      <c r="I2517" s="1">
        <v>9.0</v>
      </c>
      <c r="J2517" s="7" t="str">
        <f>vlookup(I2517,Cats!$A:$B,2,false)</f>
        <v>C</v>
      </c>
    </row>
    <row r="2518">
      <c r="A2518" s="1">
        <v>139527.0</v>
      </c>
      <c r="B2518" s="1">
        <v>520.0</v>
      </c>
      <c r="C2518" s="1">
        <v>4.0</v>
      </c>
      <c r="D2518" s="1" t="s">
        <v>41</v>
      </c>
      <c r="E2518" s="1">
        <v>23.0</v>
      </c>
      <c r="F2518" s="7" t="str">
        <f>vlookup(E2518,Teams!A:B,2,false)</f>
        <v>Lakeside</v>
      </c>
      <c r="G2518" s="1" t="b">
        <v>1</v>
      </c>
      <c r="H2518" s="1" t="b">
        <v>0</v>
      </c>
      <c r="I2518" s="1">
        <v>10.0</v>
      </c>
      <c r="J2518" s="7" t="str">
        <f>vlookup(I2518,Cats!$A:$B,2,false)</f>
        <v>E</v>
      </c>
    </row>
    <row r="2519">
      <c r="A2519" s="1">
        <v>139528.0</v>
      </c>
      <c r="B2519" s="1">
        <v>520.0</v>
      </c>
      <c r="C2519" s="1">
        <v>0.0</v>
      </c>
      <c r="D2519" s="1" t="s">
        <v>32</v>
      </c>
      <c r="E2519" s="1">
        <v>48.0</v>
      </c>
      <c r="F2519" s="7" t="str">
        <f>vlookup(E2519,Teams!A:B,2,false)</f>
        <v>WWPN</v>
      </c>
      <c r="G2519" s="1" t="b">
        <v>0</v>
      </c>
      <c r="H2519" s="1" t="b">
        <v>1</v>
      </c>
      <c r="I2519" s="1">
        <v>10.0</v>
      </c>
      <c r="J2519" s="7" t="str">
        <f>vlookup(I2519,Cats!$A:$B,2,false)</f>
        <v>E</v>
      </c>
    </row>
    <row r="2520">
      <c r="A2520" s="1">
        <v>139529.0</v>
      </c>
      <c r="B2520" s="1">
        <v>520.0</v>
      </c>
      <c r="C2520" s="1">
        <v>0.0</v>
      </c>
      <c r="D2520" s="1" t="s">
        <v>41</v>
      </c>
      <c r="E2520" s="1">
        <v>23.0</v>
      </c>
      <c r="F2520" s="7" t="str">
        <f>vlookup(E2520,Teams!A:B,2,false)</f>
        <v>Lakeside</v>
      </c>
      <c r="G2520" s="1" t="b">
        <v>1</v>
      </c>
      <c r="H2520" s="1" t="b">
        <v>0</v>
      </c>
      <c r="I2520" s="1">
        <v>11.0</v>
      </c>
      <c r="J2520" s="7" t="str">
        <f>vlookup(I2520,Cats!$A:$B,2,false)</f>
        <v>B</v>
      </c>
    </row>
    <row r="2521">
      <c r="A2521" s="1">
        <v>139530.0</v>
      </c>
      <c r="B2521" s="1">
        <v>520.0</v>
      </c>
      <c r="C2521" s="1">
        <v>14.0</v>
      </c>
      <c r="D2521" s="1" t="s">
        <v>51</v>
      </c>
      <c r="E2521" s="1">
        <v>48.0</v>
      </c>
      <c r="F2521" s="7" t="str">
        <f>vlookup(E2521,Teams!A:B,2,false)</f>
        <v>WWPN</v>
      </c>
      <c r="G2521" s="1" t="b">
        <v>0</v>
      </c>
      <c r="H2521" s="1" t="b">
        <v>0</v>
      </c>
      <c r="I2521" s="1">
        <v>11.0</v>
      </c>
      <c r="J2521" s="7" t="str">
        <f>vlookup(I2521,Cats!$A:$B,2,false)</f>
        <v>B</v>
      </c>
    </row>
    <row r="2522">
      <c r="A2522" s="1">
        <v>139531.0</v>
      </c>
      <c r="B2522" s="1">
        <v>520.0</v>
      </c>
      <c r="C2522" s="1">
        <v>0.0</v>
      </c>
      <c r="D2522" s="1" t="s">
        <v>32</v>
      </c>
      <c r="E2522" s="1">
        <v>23.0</v>
      </c>
      <c r="F2522" s="7" t="str">
        <f>vlookup(E2522,Teams!A:B,2,false)</f>
        <v>Lakeside</v>
      </c>
      <c r="G2522" s="1" t="b">
        <v>1</v>
      </c>
      <c r="H2522" s="1" t="b">
        <v>1</v>
      </c>
      <c r="I2522" s="1">
        <v>12.0</v>
      </c>
      <c r="J2522" s="7" t="str">
        <f>vlookup(I2522,Cats!$A:$B,2,false)</f>
        <v>P</v>
      </c>
    </row>
    <row r="2523">
      <c r="A2523" s="1">
        <v>139532.0</v>
      </c>
      <c r="B2523" s="1">
        <v>520.0</v>
      </c>
      <c r="C2523" s="1">
        <v>4.0</v>
      </c>
      <c r="D2523" s="1" t="s">
        <v>46</v>
      </c>
      <c r="E2523" s="1">
        <v>48.0</v>
      </c>
      <c r="F2523" s="7" t="str">
        <f>vlookup(E2523,Teams!A:B,2,false)</f>
        <v>WWPN</v>
      </c>
      <c r="G2523" s="1" t="b">
        <v>0</v>
      </c>
      <c r="H2523" s="1" t="b">
        <v>0</v>
      </c>
      <c r="I2523" s="1">
        <v>12.0</v>
      </c>
      <c r="J2523" s="7" t="str">
        <f>vlookup(I2523,Cats!$A:$B,2,false)</f>
        <v>P</v>
      </c>
    </row>
    <row r="2524">
      <c r="A2524" s="1">
        <v>139533.0</v>
      </c>
      <c r="B2524" s="1">
        <v>520.0</v>
      </c>
      <c r="C2524" s="1">
        <v>0.0</v>
      </c>
      <c r="D2524" s="1" t="s">
        <v>41</v>
      </c>
      <c r="E2524" s="1">
        <v>23.0</v>
      </c>
      <c r="F2524" s="7" t="str">
        <f>vlookup(E2524,Teams!A:B,2,false)</f>
        <v>Lakeside</v>
      </c>
      <c r="G2524" s="1" t="b">
        <v>1</v>
      </c>
      <c r="H2524" s="1" t="b">
        <v>0</v>
      </c>
      <c r="I2524" s="1">
        <v>13.0</v>
      </c>
      <c r="J2524" s="7" t="str">
        <f>vlookup(I2524,Cats!$A:$B,2,false)</f>
        <v>X</v>
      </c>
    </row>
    <row r="2525">
      <c r="A2525" s="1">
        <v>139534.0</v>
      </c>
      <c r="B2525" s="1">
        <v>520.0</v>
      </c>
      <c r="C2525" s="1">
        <v>0.0</v>
      </c>
      <c r="D2525" s="1" t="s">
        <v>51</v>
      </c>
      <c r="E2525" s="1">
        <v>48.0</v>
      </c>
      <c r="F2525" s="7" t="str">
        <f>vlookup(E2525,Teams!A:B,2,false)</f>
        <v>WWPN</v>
      </c>
      <c r="G2525" s="1" t="b">
        <v>0</v>
      </c>
      <c r="H2525" s="1" t="b">
        <v>0</v>
      </c>
      <c r="I2525" s="1">
        <v>13.0</v>
      </c>
      <c r="J2525" s="7" t="str">
        <f>vlookup(I2525,Cats!$A:$B,2,false)</f>
        <v>X</v>
      </c>
    </row>
    <row r="2526">
      <c r="A2526" s="1">
        <v>139535.0</v>
      </c>
      <c r="B2526" s="1">
        <v>520.0</v>
      </c>
      <c r="C2526" s="1">
        <v>0.0</v>
      </c>
      <c r="D2526" s="1" t="s">
        <v>32</v>
      </c>
      <c r="E2526" s="1">
        <v>23.0</v>
      </c>
      <c r="F2526" s="7" t="str">
        <f>vlookup(E2526,Teams!A:B,2,false)</f>
        <v>Lakeside</v>
      </c>
      <c r="G2526" s="1" t="b">
        <v>1</v>
      </c>
      <c r="H2526" s="1" t="b">
        <v>1</v>
      </c>
      <c r="I2526" s="1">
        <v>14.0</v>
      </c>
      <c r="J2526" s="7" t="str">
        <f>vlookup(I2526,Cats!$A:$B,2,false)</f>
        <v>M</v>
      </c>
    </row>
    <row r="2527">
      <c r="A2527" s="1">
        <v>139536.0</v>
      </c>
      <c r="B2527" s="1">
        <v>520.0</v>
      </c>
      <c r="C2527" s="1">
        <v>4.0</v>
      </c>
      <c r="D2527" s="1" t="s">
        <v>48</v>
      </c>
      <c r="E2527" s="1">
        <v>48.0</v>
      </c>
      <c r="F2527" s="7" t="str">
        <f>vlookup(E2527,Teams!A:B,2,false)</f>
        <v>WWPN</v>
      </c>
      <c r="G2527" s="1" t="b">
        <v>0</v>
      </c>
      <c r="H2527" s="1" t="b">
        <v>0</v>
      </c>
      <c r="I2527" s="1">
        <v>14.0</v>
      </c>
      <c r="J2527" s="7" t="str">
        <f>vlookup(I2527,Cats!$A:$B,2,false)</f>
        <v>M</v>
      </c>
    </row>
    <row r="2528">
      <c r="A2528" s="1">
        <v>139537.0</v>
      </c>
      <c r="B2528" s="1">
        <v>520.0</v>
      </c>
      <c r="C2528" s="1">
        <v>0.0</v>
      </c>
      <c r="D2528" s="1" t="s">
        <v>32</v>
      </c>
      <c r="E2528" s="1">
        <v>23.0</v>
      </c>
      <c r="F2528" s="7" t="str">
        <f>vlookup(E2528,Teams!A:B,2,false)</f>
        <v>Lakeside</v>
      </c>
      <c r="G2528" s="1" t="b">
        <v>1</v>
      </c>
      <c r="H2528" s="1" t="b">
        <v>1</v>
      </c>
      <c r="I2528" s="1">
        <v>15.0</v>
      </c>
      <c r="J2528" s="7" t="str">
        <f>vlookup(I2528,Cats!$A:$B,2,false)</f>
        <v>C</v>
      </c>
    </row>
    <row r="2529">
      <c r="A2529" s="1">
        <v>139538.0</v>
      </c>
      <c r="B2529" s="1">
        <v>520.0</v>
      </c>
      <c r="C2529" s="1">
        <v>4.0</v>
      </c>
      <c r="D2529" s="1" t="s">
        <v>46</v>
      </c>
      <c r="E2529" s="1">
        <v>48.0</v>
      </c>
      <c r="F2529" s="7" t="str">
        <f>vlookup(E2529,Teams!A:B,2,false)</f>
        <v>WWPN</v>
      </c>
      <c r="G2529" s="1" t="b">
        <v>0</v>
      </c>
      <c r="H2529" s="1" t="b">
        <v>0</v>
      </c>
      <c r="I2529" s="1">
        <v>15.0</v>
      </c>
      <c r="J2529" s="7" t="str">
        <f>vlookup(I2529,Cats!$A:$B,2,false)</f>
        <v>C</v>
      </c>
    </row>
    <row r="2530">
      <c r="A2530" s="1">
        <v>139539.0</v>
      </c>
      <c r="B2530" s="1">
        <v>520.0</v>
      </c>
      <c r="C2530" s="1">
        <v>0.0</v>
      </c>
      <c r="D2530" s="1" t="s">
        <v>32</v>
      </c>
      <c r="E2530" s="1">
        <v>23.0</v>
      </c>
      <c r="F2530" s="7" t="str">
        <f>vlookup(E2530,Teams!A:B,2,false)</f>
        <v>Lakeside</v>
      </c>
      <c r="G2530" s="1" t="b">
        <v>1</v>
      </c>
      <c r="H2530" s="1" t="b">
        <v>1</v>
      </c>
      <c r="I2530" s="1">
        <v>16.0</v>
      </c>
      <c r="J2530" s="7" t="str">
        <f>vlookup(I2530,Cats!$A:$B,2,false)</f>
        <v>E</v>
      </c>
    </row>
    <row r="2531">
      <c r="A2531" s="1">
        <v>139540.0</v>
      </c>
      <c r="B2531" s="1">
        <v>520.0</v>
      </c>
      <c r="C2531" s="1">
        <v>4.0</v>
      </c>
      <c r="D2531" s="1" t="s">
        <v>48</v>
      </c>
      <c r="E2531" s="1">
        <v>48.0</v>
      </c>
      <c r="F2531" s="7" t="str">
        <f>vlookup(E2531,Teams!A:B,2,false)</f>
        <v>WWPN</v>
      </c>
      <c r="G2531" s="1" t="b">
        <v>0</v>
      </c>
      <c r="H2531" s="1" t="b">
        <v>0</v>
      </c>
      <c r="I2531" s="1">
        <v>16.0</v>
      </c>
      <c r="J2531" s="7" t="str">
        <f>vlookup(I2531,Cats!$A:$B,2,false)</f>
        <v>E</v>
      </c>
    </row>
    <row r="2532">
      <c r="A2532" s="1">
        <v>139541.0</v>
      </c>
      <c r="B2532" s="1">
        <v>520.0</v>
      </c>
      <c r="C2532" s="1">
        <v>0.0</v>
      </c>
      <c r="D2532" s="1" t="s">
        <v>32</v>
      </c>
      <c r="E2532" s="1">
        <v>23.0</v>
      </c>
      <c r="F2532" s="7" t="str">
        <f>vlookup(E2532,Teams!A:B,2,false)</f>
        <v>Lakeside</v>
      </c>
      <c r="G2532" s="1" t="b">
        <v>1</v>
      </c>
      <c r="H2532" s="1" t="b">
        <v>1</v>
      </c>
      <c r="I2532" s="1">
        <v>17.0</v>
      </c>
      <c r="J2532" s="7" t="str">
        <f>vlookup(I2532,Cats!$A:$B,2,false)</f>
        <v>B</v>
      </c>
    </row>
    <row r="2533">
      <c r="A2533" s="1">
        <v>139542.0</v>
      </c>
      <c r="B2533" s="1">
        <v>520.0</v>
      </c>
      <c r="C2533" s="1">
        <v>14.0</v>
      </c>
      <c r="D2533" s="1" t="s">
        <v>51</v>
      </c>
      <c r="E2533" s="1">
        <v>48.0</v>
      </c>
      <c r="F2533" s="7" t="str">
        <f>vlookup(E2533,Teams!A:B,2,false)</f>
        <v>WWPN</v>
      </c>
      <c r="G2533" s="1" t="b">
        <v>0</v>
      </c>
      <c r="H2533" s="1" t="b">
        <v>0</v>
      </c>
      <c r="I2533" s="1">
        <v>17.0</v>
      </c>
      <c r="J2533" s="7" t="str">
        <f>vlookup(I2533,Cats!$A:$B,2,false)</f>
        <v>B</v>
      </c>
    </row>
    <row r="2534">
      <c r="A2534" s="1">
        <v>139543.0</v>
      </c>
      <c r="B2534" s="1">
        <v>520.0</v>
      </c>
      <c r="C2534" s="1">
        <v>0.0</v>
      </c>
      <c r="D2534" s="1" t="s">
        <v>95</v>
      </c>
      <c r="E2534" s="1">
        <v>23.0</v>
      </c>
      <c r="F2534" s="7" t="str">
        <f>vlookup(E2534,Teams!A:B,2,false)</f>
        <v>Lakeside</v>
      </c>
      <c r="G2534" s="1" t="b">
        <v>1</v>
      </c>
      <c r="H2534" s="1" t="b">
        <v>0</v>
      </c>
      <c r="I2534" s="1">
        <v>18.0</v>
      </c>
      <c r="J2534" s="7" t="str">
        <f>vlookup(I2534,Cats!$A:$B,2,false)</f>
        <v>P</v>
      </c>
    </row>
    <row r="2535">
      <c r="A2535" s="1">
        <v>139544.0</v>
      </c>
      <c r="B2535" s="1">
        <v>520.0</v>
      </c>
      <c r="C2535" s="1">
        <v>-4.0</v>
      </c>
      <c r="D2535" s="1" t="s">
        <v>46</v>
      </c>
      <c r="E2535" s="1">
        <v>48.0</v>
      </c>
      <c r="F2535" s="7" t="str">
        <f>vlookup(E2535,Teams!A:B,2,false)</f>
        <v>WWPN</v>
      </c>
      <c r="G2535" s="1" t="b">
        <v>0</v>
      </c>
      <c r="H2535" s="1" t="b">
        <v>0</v>
      </c>
      <c r="I2535" s="1">
        <v>18.0</v>
      </c>
      <c r="J2535" s="7" t="str">
        <f>vlookup(I2535,Cats!$A:$B,2,false)</f>
        <v>P</v>
      </c>
    </row>
    <row r="2536">
      <c r="A2536" s="1">
        <v>139545.0</v>
      </c>
      <c r="B2536" s="1">
        <v>520.0</v>
      </c>
      <c r="C2536" s="1">
        <v>-4.0</v>
      </c>
      <c r="D2536" s="1" t="s">
        <v>41</v>
      </c>
      <c r="E2536" s="1">
        <v>23.0</v>
      </c>
      <c r="F2536" s="7" t="str">
        <f>vlookup(E2536,Teams!A:B,2,false)</f>
        <v>Lakeside</v>
      </c>
      <c r="G2536" s="1" t="b">
        <v>1</v>
      </c>
      <c r="H2536" s="1" t="b">
        <v>0</v>
      </c>
      <c r="I2536" s="1">
        <v>19.0</v>
      </c>
      <c r="J2536" s="7" t="str">
        <f>vlookup(I2536,Cats!$A:$B,2,false)</f>
        <v>X</v>
      </c>
    </row>
    <row r="2537">
      <c r="A2537" s="1">
        <v>139546.0</v>
      </c>
      <c r="B2537" s="1">
        <v>520.0</v>
      </c>
      <c r="C2537" s="1">
        <v>4.0</v>
      </c>
      <c r="D2537" s="1" t="s">
        <v>46</v>
      </c>
      <c r="E2537" s="1">
        <v>48.0</v>
      </c>
      <c r="F2537" s="7" t="str">
        <f>vlookup(E2537,Teams!A:B,2,false)</f>
        <v>WWPN</v>
      </c>
      <c r="G2537" s="1" t="b">
        <v>0</v>
      </c>
      <c r="H2537" s="1" t="b">
        <v>0</v>
      </c>
      <c r="I2537" s="1">
        <v>19.0</v>
      </c>
      <c r="J2537" s="7" t="str">
        <f>vlookup(I2537,Cats!$A:$B,2,false)</f>
        <v>X</v>
      </c>
    </row>
    <row r="2538">
      <c r="A2538" s="1">
        <v>139547.0</v>
      </c>
      <c r="B2538" s="1">
        <v>520.0</v>
      </c>
      <c r="C2538" s="1">
        <v>4.0</v>
      </c>
      <c r="D2538" s="1" t="s">
        <v>218</v>
      </c>
      <c r="E2538" s="1">
        <v>23.0</v>
      </c>
      <c r="F2538" s="7" t="str">
        <f>vlookup(E2538,Teams!A:B,2,false)</f>
        <v>Lakeside</v>
      </c>
      <c r="G2538" s="1" t="b">
        <v>1</v>
      </c>
      <c r="H2538" s="1" t="b">
        <v>0</v>
      </c>
      <c r="I2538" s="1">
        <v>20.0</v>
      </c>
      <c r="J2538" s="7" t="str">
        <f>vlookup(I2538,Cats!$A:$B,2,false)</f>
        <v>M</v>
      </c>
    </row>
    <row r="2539">
      <c r="A2539" s="1">
        <v>139548.0</v>
      </c>
      <c r="B2539" s="1">
        <v>520.0</v>
      </c>
      <c r="C2539" s="1">
        <v>0.0</v>
      </c>
      <c r="D2539" s="1" t="s">
        <v>53</v>
      </c>
      <c r="E2539" s="1">
        <v>48.0</v>
      </c>
      <c r="F2539" s="7" t="str">
        <f>vlookup(E2539,Teams!A:B,2,false)</f>
        <v>WWPN</v>
      </c>
      <c r="G2539" s="1" t="b">
        <v>0</v>
      </c>
      <c r="H2539" s="1" t="b">
        <v>0</v>
      </c>
      <c r="I2539" s="1">
        <v>20.0</v>
      </c>
      <c r="J2539" s="7" t="str">
        <f>vlookup(I2539,Cats!$A:$B,2,false)</f>
        <v>M</v>
      </c>
    </row>
    <row r="2540">
      <c r="A2540" s="1">
        <v>139549.0</v>
      </c>
      <c r="B2540" s="1">
        <v>520.0</v>
      </c>
      <c r="C2540" s="1">
        <v>0.0</v>
      </c>
      <c r="D2540" s="1" t="s">
        <v>32</v>
      </c>
      <c r="E2540" s="1">
        <v>23.0</v>
      </c>
      <c r="F2540" s="7" t="str">
        <f>vlookup(E2540,Teams!A:B,2,false)</f>
        <v>Lakeside</v>
      </c>
      <c r="G2540" s="1" t="b">
        <v>1</v>
      </c>
      <c r="H2540" s="1" t="b">
        <v>1</v>
      </c>
      <c r="I2540" s="1">
        <v>21.0</v>
      </c>
      <c r="J2540" s="7" t="str">
        <f>vlookup(I2540,Cats!$A:$B,2,false)</f>
        <v>C</v>
      </c>
    </row>
    <row r="2541">
      <c r="A2541" s="1">
        <v>139550.0</v>
      </c>
      <c r="B2541" s="1">
        <v>520.0</v>
      </c>
      <c r="C2541" s="1">
        <v>4.0</v>
      </c>
      <c r="D2541" s="1" t="s">
        <v>49</v>
      </c>
      <c r="E2541" s="1">
        <v>48.0</v>
      </c>
      <c r="F2541" s="7" t="str">
        <f>vlookup(E2541,Teams!A:B,2,false)</f>
        <v>WWPN</v>
      </c>
      <c r="G2541" s="1" t="b">
        <v>0</v>
      </c>
      <c r="H2541" s="1" t="b">
        <v>0</v>
      </c>
      <c r="I2541" s="1">
        <v>21.0</v>
      </c>
      <c r="J2541" s="7" t="str">
        <f>vlookup(I2541,Cats!$A:$B,2,false)</f>
        <v>C</v>
      </c>
    </row>
    <row r="2542">
      <c r="A2542" s="1">
        <v>139551.0</v>
      </c>
      <c r="B2542" s="1">
        <v>520.0</v>
      </c>
      <c r="C2542" s="1">
        <v>0.0</v>
      </c>
      <c r="D2542" s="1" t="s">
        <v>32</v>
      </c>
      <c r="E2542" s="1">
        <v>23.0</v>
      </c>
      <c r="F2542" s="7" t="str">
        <f>vlookup(E2542,Teams!A:B,2,false)</f>
        <v>Lakeside</v>
      </c>
      <c r="G2542" s="1" t="b">
        <v>1</v>
      </c>
      <c r="H2542" s="1" t="b">
        <v>1</v>
      </c>
      <c r="I2542" s="1">
        <v>22.0</v>
      </c>
      <c r="J2542" s="7" t="str">
        <f>vlookup(I2542,Cats!$A:$B,2,false)</f>
        <v>E</v>
      </c>
    </row>
    <row r="2543">
      <c r="A2543" s="1">
        <v>139552.0</v>
      </c>
      <c r="B2543" s="1">
        <v>520.0</v>
      </c>
      <c r="C2543" s="1">
        <v>14.0</v>
      </c>
      <c r="D2543" s="1" t="s">
        <v>46</v>
      </c>
      <c r="E2543" s="1">
        <v>48.0</v>
      </c>
      <c r="F2543" s="7" t="str">
        <f>vlookup(E2543,Teams!A:B,2,false)</f>
        <v>WWPN</v>
      </c>
      <c r="G2543" s="1" t="b">
        <v>0</v>
      </c>
      <c r="H2543" s="1" t="b">
        <v>0</v>
      </c>
      <c r="I2543" s="1">
        <v>22.0</v>
      </c>
      <c r="J2543" s="7" t="str">
        <f>vlookup(I2543,Cats!$A:$B,2,false)</f>
        <v>E</v>
      </c>
    </row>
    <row r="2544">
      <c r="A2544" s="1">
        <v>139553.0</v>
      </c>
      <c r="B2544" s="1">
        <v>520.0</v>
      </c>
      <c r="C2544" s="1">
        <v>0.0</v>
      </c>
      <c r="D2544" s="1" t="s">
        <v>32</v>
      </c>
      <c r="E2544" s="1">
        <v>23.0</v>
      </c>
      <c r="F2544" s="7" t="str">
        <f>vlookup(E2544,Teams!A:B,2,false)</f>
        <v>Lakeside</v>
      </c>
      <c r="G2544" s="1" t="b">
        <v>1</v>
      </c>
      <c r="H2544" s="1" t="b">
        <v>1</v>
      </c>
      <c r="I2544" s="1">
        <v>23.0</v>
      </c>
      <c r="J2544" s="7" t="str">
        <f>vlookup(I2544,Cats!$A:$B,2,false)</f>
        <v>B</v>
      </c>
    </row>
    <row r="2545">
      <c r="A2545" s="1">
        <v>139554.0</v>
      </c>
      <c r="B2545" s="1">
        <v>520.0</v>
      </c>
      <c r="C2545" s="1">
        <v>14.0</v>
      </c>
      <c r="D2545" s="1" t="s">
        <v>51</v>
      </c>
      <c r="E2545" s="1">
        <v>48.0</v>
      </c>
      <c r="F2545" s="7" t="str">
        <f>vlookup(E2545,Teams!A:B,2,false)</f>
        <v>WWPN</v>
      </c>
      <c r="G2545" s="1" t="b">
        <v>0</v>
      </c>
      <c r="H2545" s="1" t="b">
        <v>0</v>
      </c>
      <c r="I2545" s="1">
        <v>23.0</v>
      </c>
      <c r="J2545" s="7" t="str">
        <f>vlookup(I2545,Cats!$A:$B,2,false)</f>
        <v>B</v>
      </c>
    </row>
    <row r="2546">
      <c r="A2546" s="1">
        <v>139555.0</v>
      </c>
      <c r="B2546" s="1">
        <v>520.0</v>
      </c>
      <c r="C2546" s="1">
        <v>0.0</v>
      </c>
      <c r="D2546" s="1" t="s">
        <v>41</v>
      </c>
      <c r="E2546" s="1">
        <v>23.0</v>
      </c>
      <c r="F2546" s="7" t="str">
        <f>vlookup(E2546,Teams!A:B,2,false)</f>
        <v>Lakeside</v>
      </c>
      <c r="G2546" s="1" t="b">
        <v>1</v>
      </c>
      <c r="H2546" s="1" t="b">
        <v>0</v>
      </c>
      <c r="I2546" s="1">
        <v>24.0</v>
      </c>
      <c r="J2546" s="7" t="str">
        <f>vlookup(I2546,Cats!$A:$B,2,false)</f>
        <v>P</v>
      </c>
    </row>
    <row r="2547">
      <c r="A2547" s="1">
        <v>139556.0</v>
      </c>
      <c r="B2547" s="1">
        <v>520.0</v>
      </c>
      <c r="C2547" s="1">
        <v>0.0</v>
      </c>
      <c r="D2547" s="1" t="s">
        <v>48</v>
      </c>
      <c r="E2547" s="1">
        <v>48.0</v>
      </c>
      <c r="F2547" s="7" t="str">
        <f>vlookup(E2547,Teams!A:B,2,false)</f>
        <v>WWPN</v>
      </c>
      <c r="G2547" s="1" t="b">
        <v>0</v>
      </c>
      <c r="H2547" s="1" t="b">
        <v>0</v>
      </c>
      <c r="I2547" s="1">
        <v>24.0</v>
      </c>
      <c r="J2547" s="7" t="str">
        <f>vlookup(I2547,Cats!$A:$B,2,false)</f>
        <v>P</v>
      </c>
    </row>
    <row r="2548">
      <c r="A2548" s="1">
        <v>139557.0</v>
      </c>
      <c r="B2548" s="1">
        <v>521.0</v>
      </c>
      <c r="C2548" s="1">
        <v>4.0</v>
      </c>
      <c r="D2548" s="1" t="s">
        <v>54</v>
      </c>
      <c r="E2548" s="1">
        <v>16.0</v>
      </c>
      <c r="F2548" s="7" t="str">
        <f>vlookup(E2548,Teams!A:B,2,false)</f>
        <v>Enloe B</v>
      </c>
      <c r="G2548" s="1" t="b">
        <v>1</v>
      </c>
      <c r="H2548" s="1" t="b">
        <v>0</v>
      </c>
      <c r="I2548" s="1">
        <v>1.0</v>
      </c>
      <c r="J2548" s="7" t="str">
        <f>vlookup(I2548,Cats!$A:$B,2,false)</f>
        <v>X</v>
      </c>
    </row>
    <row r="2549">
      <c r="A2549" s="1">
        <v>139558.0</v>
      </c>
      <c r="B2549" s="1">
        <v>521.0</v>
      </c>
      <c r="C2549" s="1">
        <v>0.0</v>
      </c>
      <c r="D2549" s="1" t="s">
        <v>50</v>
      </c>
      <c r="E2549" s="1">
        <v>134.0</v>
      </c>
      <c r="F2549" s="7" t="str">
        <f>vlookup(E2549,Teams!A:B,2,false)</f>
        <v>Iolani</v>
      </c>
      <c r="G2549" s="1" t="b">
        <v>0</v>
      </c>
      <c r="H2549" s="1" t="b">
        <v>0</v>
      </c>
      <c r="I2549" s="1">
        <v>1.0</v>
      </c>
      <c r="J2549" s="7" t="str">
        <f>vlookup(I2549,Cats!$A:$B,2,false)</f>
        <v>X</v>
      </c>
    </row>
    <row r="2550">
      <c r="A2550" s="1">
        <v>139559.0</v>
      </c>
      <c r="B2550" s="1">
        <v>521.0</v>
      </c>
      <c r="C2550" s="1">
        <v>0.0</v>
      </c>
      <c r="D2550" s="1" t="s">
        <v>32</v>
      </c>
      <c r="E2550" s="1">
        <v>16.0</v>
      </c>
      <c r="F2550" s="7" t="str">
        <f>vlookup(E2550,Teams!A:B,2,false)</f>
        <v>Enloe B</v>
      </c>
      <c r="G2550" s="1" t="b">
        <v>1</v>
      </c>
      <c r="H2550" s="1" t="b">
        <v>1</v>
      </c>
      <c r="I2550" s="1">
        <v>2.0</v>
      </c>
      <c r="J2550" s="7" t="str">
        <f>vlookup(I2550,Cats!$A:$B,2,false)</f>
        <v>M</v>
      </c>
    </row>
    <row r="2551">
      <c r="A2551" s="1">
        <v>139560.0</v>
      </c>
      <c r="B2551" s="1">
        <v>521.0</v>
      </c>
      <c r="C2551" s="1">
        <v>14.0</v>
      </c>
      <c r="D2551" s="1" t="s">
        <v>199</v>
      </c>
      <c r="E2551" s="1">
        <v>134.0</v>
      </c>
      <c r="F2551" s="7" t="str">
        <f>vlookup(E2551,Teams!A:B,2,false)</f>
        <v>Iolani</v>
      </c>
      <c r="G2551" s="1" t="b">
        <v>0</v>
      </c>
      <c r="H2551" s="1" t="b">
        <v>0</v>
      </c>
      <c r="I2551" s="1">
        <v>2.0</v>
      </c>
      <c r="J2551" s="7" t="str">
        <f>vlookup(I2551,Cats!$A:$B,2,false)</f>
        <v>M</v>
      </c>
    </row>
    <row r="2552">
      <c r="A2552" s="1">
        <v>139561.0</v>
      </c>
      <c r="B2552" s="1">
        <v>521.0</v>
      </c>
      <c r="C2552" s="1">
        <v>4.0</v>
      </c>
      <c r="D2552" s="1" t="s">
        <v>54</v>
      </c>
      <c r="E2552" s="1">
        <v>16.0</v>
      </c>
      <c r="F2552" s="7" t="str">
        <f>vlookup(E2552,Teams!A:B,2,false)</f>
        <v>Enloe B</v>
      </c>
      <c r="G2552" s="1" t="b">
        <v>1</v>
      </c>
      <c r="H2552" s="1" t="b">
        <v>0</v>
      </c>
      <c r="I2552" s="1">
        <v>3.0</v>
      </c>
      <c r="J2552" s="7" t="str">
        <f>vlookup(I2552,Cats!$A:$B,2,false)</f>
        <v>C</v>
      </c>
    </row>
    <row r="2553">
      <c r="A2553" s="1">
        <v>139562.0</v>
      </c>
      <c r="B2553" s="1">
        <v>521.0</v>
      </c>
      <c r="C2553" s="1">
        <v>0.0</v>
      </c>
      <c r="D2553" s="1" t="s">
        <v>32</v>
      </c>
      <c r="E2553" s="1">
        <v>134.0</v>
      </c>
      <c r="F2553" s="7" t="str">
        <f>vlookup(E2553,Teams!A:B,2,false)</f>
        <v>Iolani</v>
      </c>
      <c r="G2553" s="1" t="b">
        <v>0</v>
      </c>
      <c r="H2553" s="1" t="b">
        <v>1</v>
      </c>
      <c r="I2553" s="1">
        <v>3.0</v>
      </c>
      <c r="J2553" s="7" t="str">
        <f>vlookup(I2553,Cats!$A:$B,2,false)</f>
        <v>C</v>
      </c>
    </row>
    <row r="2554">
      <c r="A2554" s="1">
        <v>139563.0</v>
      </c>
      <c r="B2554" s="1">
        <v>521.0</v>
      </c>
      <c r="C2554" s="1">
        <v>0.0</v>
      </c>
      <c r="D2554" s="1" t="s">
        <v>32</v>
      </c>
      <c r="E2554" s="1">
        <v>16.0</v>
      </c>
      <c r="F2554" s="7" t="str">
        <f>vlookup(E2554,Teams!A:B,2,false)</f>
        <v>Enloe B</v>
      </c>
      <c r="G2554" s="1" t="b">
        <v>1</v>
      </c>
      <c r="H2554" s="1" t="b">
        <v>1</v>
      </c>
      <c r="I2554" s="1">
        <v>4.0</v>
      </c>
      <c r="J2554" s="7" t="str">
        <f>vlookup(I2554,Cats!$A:$B,2,false)</f>
        <v>E</v>
      </c>
    </row>
    <row r="2555">
      <c r="A2555" s="1">
        <v>139564.0</v>
      </c>
      <c r="B2555" s="1">
        <v>521.0</v>
      </c>
      <c r="C2555" s="1">
        <v>4.0</v>
      </c>
      <c r="D2555" s="1" t="s">
        <v>50</v>
      </c>
      <c r="E2555" s="1">
        <v>134.0</v>
      </c>
      <c r="F2555" s="7" t="str">
        <f>vlookup(E2555,Teams!A:B,2,false)</f>
        <v>Iolani</v>
      </c>
      <c r="G2555" s="1" t="b">
        <v>0</v>
      </c>
      <c r="H2555" s="1" t="b">
        <v>0</v>
      </c>
      <c r="I2555" s="1">
        <v>4.0</v>
      </c>
      <c r="J2555" s="7" t="str">
        <f>vlookup(I2555,Cats!$A:$B,2,false)</f>
        <v>E</v>
      </c>
    </row>
    <row r="2556">
      <c r="A2556" s="1">
        <v>139565.0</v>
      </c>
      <c r="B2556" s="1">
        <v>521.0</v>
      </c>
      <c r="C2556" s="1">
        <v>4.0</v>
      </c>
      <c r="D2556" s="1" t="s">
        <v>56</v>
      </c>
      <c r="E2556" s="1">
        <v>16.0</v>
      </c>
      <c r="F2556" s="7" t="str">
        <f>vlookup(E2556,Teams!A:B,2,false)</f>
        <v>Enloe B</v>
      </c>
      <c r="G2556" s="1" t="b">
        <v>1</v>
      </c>
      <c r="H2556" s="1" t="b">
        <v>0</v>
      </c>
      <c r="I2556" s="1">
        <v>5.0</v>
      </c>
      <c r="J2556" s="7" t="str">
        <f>vlookup(I2556,Cats!$A:$B,2,false)</f>
        <v>B</v>
      </c>
    </row>
    <row r="2557">
      <c r="A2557" s="1">
        <v>139566.0</v>
      </c>
      <c r="B2557" s="1">
        <v>521.0</v>
      </c>
      <c r="C2557" s="1">
        <v>0.0</v>
      </c>
      <c r="D2557" s="1" t="s">
        <v>32</v>
      </c>
      <c r="E2557" s="1">
        <v>134.0</v>
      </c>
      <c r="F2557" s="7" t="str">
        <f>vlookup(E2557,Teams!A:B,2,false)</f>
        <v>Iolani</v>
      </c>
      <c r="G2557" s="1" t="b">
        <v>0</v>
      </c>
      <c r="H2557" s="1" t="b">
        <v>1</v>
      </c>
      <c r="I2557" s="1">
        <v>5.0</v>
      </c>
      <c r="J2557" s="7" t="str">
        <f>vlookup(I2557,Cats!$A:$B,2,false)</f>
        <v>B</v>
      </c>
    </row>
    <row r="2558">
      <c r="A2558" s="1">
        <v>139567.0</v>
      </c>
      <c r="B2558" s="1">
        <v>521.0</v>
      </c>
      <c r="C2558" s="1">
        <v>4.0</v>
      </c>
      <c r="D2558" s="1" t="s">
        <v>54</v>
      </c>
      <c r="E2558" s="1">
        <v>16.0</v>
      </c>
      <c r="F2558" s="7" t="str">
        <f>vlookup(E2558,Teams!A:B,2,false)</f>
        <v>Enloe B</v>
      </c>
      <c r="G2558" s="1" t="b">
        <v>1</v>
      </c>
      <c r="H2558" s="1" t="b">
        <v>0</v>
      </c>
      <c r="I2558" s="1">
        <v>6.0</v>
      </c>
      <c r="J2558" s="7" t="str">
        <f>vlookup(I2558,Cats!$A:$B,2,false)</f>
        <v>P</v>
      </c>
    </row>
    <row r="2559">
      <c r="A2559" s="1">
        <v>139568.0</v>
      </c>
      <c r="B2559" s="1">
        <v>521.0</v>
      </c>
      <c r="C2559" s="1">
        <v>0.0</v>
      </c>
      <c r="D2559" s="1" t="s">
        <v>32</v>
      </c>
      <c r="E2559" s="1">
        <v>134.0</v>
      </c>
      <c r="F2559" s="7" t="str">
        <f>vlookup(E2559,Teams!A:B,2,false)</f>
        <v>Iolani</v>
      </c>
      <c r="G2559" s="1" t="b">
        <v>0</v>
      </c>
      <c r="H2559" s="1" t="b">
        <v>1</v>
      </c>
      <c r="I2559" s="1">
        <v>6.0</v>
      </c>
      <c r="J2559" s="7" t="str">
        <f>vlookup(I2559,Cats!$A:$B,2,false)</f>
        <v>P</v>
      </c>
    </row>
    <row r="2560">
      <c r="A2560" s="1">
        <v>139569.0</v>
      </c>
      <c r="B2560" s="1">
        <v>521.0</v>
      </c>
      <c r="C2560" s="1">
        <v>14.0</v>
      </c>
      <c r="D2560" s="1" t="s">
        <v>56</v>
      </c>
      <c r="E2560" s="1">
        <v>16.0</v>
      </c>
      <c r="F2560" s="7" t="str">
        <f>vlookup(E2560,Teams!A:B,2,false)</f>
        <v>Enloe B</v>
      </c>
      <c r="G2560" s="1" t="b">
        <v>1</v>
      </c>
      <c r="H2560" s="1" t="b">
        <v>0</v>
      </c>
      <c r="I2560" s="1">
        <v>7.0</v>
      </c>
      <c r="J2560" s="7" t="str">
        <f>vlookup(I2560,Cats!$A:$B,2,false)</f>
        <v>X</v>
      </c>
    </row>
    <row r="2561">
      <c r="A2561" s="1">
        <v>139570.0</v>
      </c>
      <c r="B2561" s="1">
        <v>521.0</v>
      </c>
      <c r="C2561" s="1">
        <v>0.0</v>
      </c>
      <c r="D2561" s="1" t="s">
        <v>32</v>
      </c>
      <c r="E2561" s="1">
        <v>134.0</v>
      </c>
      <c r="F2561" s="7" t="str">
        <f>vlookup(E2561,Teams!A:B,2,false)</f>
        <v>Iolani</v>
      </c>
      <c r="G2561" s="1" t="b">
        <v>0</v>
      </c>
      <c r="H2561" s="1" t="b">
        <v>1</v>
      </c>
      <c r="I2561" s="1">
        <v>7.0</v>
      </c>
      <c r="J2561" s="7" t="str">
        <f>vlookup(I2561,Cats!$A:$B,2,false)</f>
        <v>X</v>
      </c>
    </row>
    <row r="2562">
      <c r="A2562" s="1">
        <v>139571.0</v>
      </c>
      <c r="B2562" s="1">
        <v>521.0</v>
      </c>
      <c r="C2562" s="1">
        <v>0.0</v>
      </c>
      <c r="D2562" s="1" t="s">
        <v>59</v>
      </c>
      <c r="E2562" s="1">
        <v>16.0</v>
      </c>
      <c r="F2562" s="7" t="str">
        <f>vlookup(E2562,Teams!A:B,2,false)</f>
        <v>Enloe B</v>
      </c>
      <c r="G2562" s="1" t="b">
        <v>1</v>
      </c>
      <c r="H2562" s="1" t="b">
        <v>0</v>
      </c>
      <c r="I2562" s="1">
        <v>8.0</v>
      </c>
      <c r="J2562" s="7" t="str">
        <f>vlookup(I2562,Cats!$A:$B,2,false)</f>
        <v>M</v>
      </c>
    </row>
    <row r="2563">
      <c r="A2563" s="1">
        <v>139572.0</v>
      </c>
      <c r="B2563" s="1">
        <v>521.0</v>
      </c>
      <c r="C2563" s="1">
        <v>14.0</v>
      </c>
      <c r="D2563" s="1" t="s">
        <v>47</v>
      </c>
      <c r="E2563" s="1">
        <v>134.0</v>
      </c>
      <c r="F2563" s="7" t="str">
        <f>vlookup(E2563,Teams!A:B,2,false)</f>
        <v>Iolani</v>
      </c>
      <c r="G2563" s="1" t="b">
        <v>0</v>
      </c>
      <c r="H2563" s="1" t="b">
        <v>0</v>
      </c>
      <c r="I2563" s="1">
        <v>8.0</v>
      </c>
      <c r="J2563" s="7" t="str">
        <f>vlookup(I2563,Cats!$A:$B,2,false)</f>
        <v>M</v>
      </c>
    </row>
    <row r="2564">
      <c r="A2564" s="1">
        <v>139573.0</v>
      </c>
      <c r="B2564" s="1">
        <v>521.0</v>
      </c>
      <c r="C2564" s="1">
        <v>0.0</v>
      </c>
      <c r="D2564" s="1" t="s">
        <v>54</v>
      </c>
      <c r="E2564" s="1">
        <v>16.0</v>
      </c>
      <c r="F2564" s="7" t="str">
        <f>vlookup(E2564,Teams!A:B,2,false)</f>
        <v>Enloe B</v>
      </c>
      <c r="G2564" s="1" t="b">
        <v>1</v>
      </c>
      <c r="H2564" s="1" t="b">
        <v>0</v>
      </c>
      <c r="I2564" s="1">
        <v>9.0</v>
      </c>
      <c r="J2564" s="7" t="str">
        <f>vlookup(I2564,Cats!$A:$B,2,false)</f>
        <v>C</v>
      </c>
    </row>
    <row r="2565">
      <c r="A2565" s="1">
        <v>139574.0</v>
      </c>
      <c r="B2565" s="1">
        <v>521.0</v>
      </c>
      <c r="C2565" s="1">
        <v>0.0</v>
      </c>
      <c r="D2565" s="1" t="s">
        <v>50</v>
      </c>
      <c r="E2565" s="1">
        <v>134.0</v>
      </c>
      <c r="F2565" s="7" t="str">
        <f>vlookup(E2565,Teams!A:B,2,false)</f>
        <v>Iolani</v>
      </c>
      <c r="G2565" s="1" t="b">
        <v>0</v>
      </c>
      <c r="H2565" s="1" t="b">
        <v>0</v>
      </c>
      <c r="I2565" s="1">
        <v>9.0</v>
      </c>
      <c r="J2565" s="7" t="str">
        <f>vlookup(I2565,Cats!$A:$B,2,false)</f>
        <v>C</v>
      </c>
    </row>
    <row r="2566">
      <c r="A2566" s="1">
        <v>139575.0</v>
      </c>
      <c r="B2566" s="1">
        <v>521.0</v>
      </c>
      <c r="C2566" s="1">
        <v>4.0</v>
      </c>
      <c r="D2566" s="1" t="s">
        <v>59</v>
      </c>
      <c r="E2566" s="1">
        <v>16.0</v>
      </c>
      <c r="F2566" s="7" t="str">
        <f>vlookup(E2566,Teams!A:B,2,false)</f>
        <v>Enloe B</v>
      </c>
      <c r="G2566" s="1" t="b">
        <v>1</v>
      </c>
      <c r="H2566" s="1" t="b">
        <v>0</v>
      </c>
      <c r="I2566" s="1">
        <v>10.0</v>
      </c>
      <c r="J2566" s="7" t="str">
        <f>vlookup(I2566,Cats!$A:$B,2,false)</f>
        <v>E</v>
      </c>
    </row>
    <row r="2567">
      <c r="A2567" s="1">
        <v>139576.0</v>
      </c>
      <c r="B2567" s="1">
        <v>521.0</v>
      </c>
      <c r="C2567" s="1">
        <v>0.0</v>
      </c>
      <c r="D2567" s="1" t="s">
        <v>32</v>
      </c>
      <c r="E2567" s="1">
        <v>134.0</v>
      </c>
      <c r="F2567" s="7" t="str">
        <f>vlookup(E2567,Teams!A:B,2,false)</f>
        <v>Iolani</v>
      </c>
      <c r="G2567" s="1" t="b">
        <v>0</v>
      </c>
      <c r="H2567" s="1" t="b">
        <v>1</v>
      </c>
      <c r="I2567" s="1">
        <v>10.0</v>
      </c>
      <c r="J2567" s="7" t="str">
        <f>vlookup(I2567,Cats!$A:$B,2,false)</f>
        <v>E</v>
      </c>
    </row>
    <row r="2568">
      <c r="A2568" s="1">
        <v>139577.0</v>
      </c>
      <c r="B2568" s="1">
        <v>521.0</v>
      </c>
      <c r="C2568" s="1">
        <v>0.0</v>
      </c>
      <c r="D2568" s="1" t="s">
        <v>58</v>
      </c>
      <c r="E2568" s="1">
        <v>16.0</v>
      </c>
      <c r="F2568" s="7" t="str">
        <f>vlookup(E2568,Teams!A:B,2,false)</f>
        <v>Enloe B</v>
      </c>
      <c r="G2568" s="1" t="b">
        <v>1</v>
      </c>
      <c r="H2568" s="1" t="b">
        <v>0</v>
      </c>
      <c r="I2568" s="1">
        <v>11.0</v>
      </c>
      <c r="J2568" s="7" t="str">
        <f>vlookup(I2568,Cats!$A:$B,2,false)</f>
        <v>B</v>
      </c>
    </row>
    <row r="2569">
      <c r="A2569" s="1">
        <v>139578.0</v>
      </c>
      <c r="B2569" s="1">
        <v>521.0</v>
      </c>
      <c r="C2569" s="1">
        <v>4.0</v>
      </c>
      <c r="D2569" s="1" t="s">
        <v>50</v>
      </c>
      <c r="E2569" s="1">
        <v>134.0</v>
      </c>
      <c r="F2569" s="7" t="str">
        <f>vlookup(E2569,Teams!A:B,2,false)</f>
        <v>Iolani</v>
      </c>
      <c r="G2569" s="1" t="b">
        <v>0</v>
      </c>
      <c r="H2569" s="1" t="b">
        <v>0</v>
      </c>
      <c r="I2569" s="1">
        <v>11.0</v>
      </c>
      <c r="J2569" s="7" t="str">
        <f>vlookup(I2569,Cats!$A:$B,2,false)</f>
        <v>B</v>
      </c>
    </row>
    <row r="2570">
      <c r="A2570" s="1">
        <v>139579.0</v>
      </c>
      <c r="B2570" s="1">
        <v>521.0</v>
      </c>
      <c r="C2570" s="1">
        <v>4.0</v>
      </c>
      <c r="D2570" s="1" t="s">
        <v>58</v>
      </c>
      <c r="E2570" s="1">
        <v>16.0</v>
      </c>
      <c r="F2570" s="7" t="str">
        <f>vlookup(E2570,Teams!A:B,2,false)</f>
        <v>Enloe B</v>
      </c>
      <c r="G2570" s="1" t="b">
        <v>1</v>
      </c>
      <c r="H2570" s="1" t="b">
        <v>0</v>
      </c>
      <c r="I2570" s="1">
        <v>12.0</v>
      </c>
      <c r="J2570" s="7" t="str">
        <f>vlookup(I2570,Cats!$A:$B,2,false)</f>
        <v>P</v>
      </c>
    </row>
    <row r="2571">
      <c r="A2571" s="1">
        <v>139580.0</v>
      </c>
      <c r="B2571" s="1">
        <v>521.0</v>
      </c>
      <c r="C2571" s="1">
        <v>0.0</v>
      </c>
      <c r="D2571" s="1" t="s">
        <v>50</v>
      </c>
      <c r="E2571" s="1">
        <v>134.0</v>
      </c>
      <c r="F2571" s="7" t="str">
        <f>vlookup(E2571,Teams!A:B,2,false)</f>
        <v>Iolani</v>
      </c>
      <c r="G2571" s="1" t="b">
        <v>0</v>
      </c>
      <c r="H2571" s="1" t="b">
        <v>0</v>
      </c>
      <c r="I2571" s="1">
        <v>12.0</v>
      </c>
      <c r="J2571" s="7" t="str">
        <f>vlookup(I2571,Cats!$A:$B,2,false)</f>
        <v>P</v>
      </c>
    </row>
    <row r="2572">
      <c r="A2572" s="1">
        <v>139581.0</v>
      </c>
      <c r="B2572" s="1">
        <v>521.0</v>
      </c>
      <c r="C2572" s="1">
        <v>14.0</v>
      </c>
      <c r="D2572" s="1" t="s">
        <v>58</v>
      </c>
      <c r="E2572" s="1">
        <v>16.0</v>
      </c>
      <c r="F2572" s="7" t="str">
        <f>vlookup(E2572,Teams!A:B,2,false)</f>
        <v>Enloe B</v>
      </c>
      <c r="G2572" s="1" t="b">
        <v>1</v>
      </c>
      <c r="H2572" s="1" t="b">
        <v>0</v>
      </c>
      <c r="I2572" s="1">
        <v>13.0</v>
      </c>
      <c r="J2572" s="7" t="str">
        <f>vlookup(I2572,Cats!$A:$B,2,false)</f>
        <v>X</v>
      </c>
    </row>
    <row r="2573">
      <c r="A2573" s="1">
        <v>139582.0</v>
      </c>
      <c r="B2573" s="1">
        <v>521.0</v>
      </c>
      <c r="C2573" s="1">
        <v>0.0</v>
      </c>
      <c r="D2573" s="1" t="s">
        <v>32</v>
      </c>
      <c r="E2573" s="1">
        <v>134.0</v>
      </c>
      <c r="F2573" s="7" t="str">
        <f>vlookup(E2573,Teams!A:B,2,false)</f>
        <v>Iolani</v>
      </c>
      <c r="G2573" s="1" t="b">
        <v>0</v>
      </c>
      <c r="H2573" s="1" t="b">
        <v>1</v>
      </c>
      <c r="I2573" s="1">
        <v>13.0</v>
      </c>
      <c r="J2573" s="7" t="str">
        <f>vlookup(I2573,Cats!$A:$B,2,false)</f>
        <v>X</v>
      </c>
    </row>
    <row r="2574">
      <c r="A2574" s="1">
        <v>139583.0</v>
      </c>
      <c r="B2574" s="1">
        <v>521.0</v>
      </c>
      <c r="C2574" s="1">
        <v>14.0</v>
      </c>
      <c r="D2574" s="1" t="s">
        <v>54</v>
      </c>
      <c r="E2574" s="1">
        <v>16.0</v>
      </c>
      <c r="F2574" s="7" t="str">
        <f>vlookup(E2574,Teams!A:B,2,false)</f>
        <v>Enloe B</v>
      </c>
      <c r="G2574" s="1" t="b">
        <v>1</v>
      </c>
      <c r="H2574" s="1" t="b">
        <v>0</v>
      </c>
      <c r="I2574" s="1">
        <v>14.0</v>
      </c>
      <c r="J2574" s="7" t="str">
        <f>vlookup(I2574,Cats!$A:$B,2,false)</f>
        <v>M</v>
      </c>
    </row>
    <row r="2575">
      <c r="A2575" s="1">
        <v>139584.0</v>
      </c>
      <c r="B2575" s="1">
        <v>521.0</v>
      </c>
      <c r="C2575" s="1">
        <v>0.0</v>
      </c>
      <c r="D2575" s="1" t="s">
        <v>32</v>
      </c>
      <c r="E2575" s="1">
        <v>134.0</v>
      </c>
      <c r="F2575" s="7" t="str">
        <f>vlookup(E2575,Teams!A:B,2,false)</f>
        <v>Iolani</v>
      </c>
      <c r="G2575" s="1" t="b">
        <v>0</v>
      </c>
      <c r="H2575" s="1" t="b">
        <v>1</v>
      </c>
      <c r="I2575" s="1">
        <v>14.0</v>
      </c>
      <c r="J2575" s="7" t="str">
        <f>vlookup(I2575,Cats!$A:$B,2,false)</f>
        <v>M</v>
      </c>
    </row>
    <row r="2576">
      <c r="A2576" s="1">
        <v>139585.0</v>
      </c>
      <c r="B2576" s="1">
        <v>521.0</v>
      </c>
      <c r="C2576" s="1">
        <v>14.0</v>
      </c>
      <c r="D2576" s="1" t="s">
        <v>54</v>
      </c>
      <c r="E2576" s="1">
        <v>16.0</v>
      </c>
      <c r="F2576" s="7" t="str">
        <f>vlookup(E2576,Teams!A:B,2,false)</f>
        <v>Enloe B</v>
      </c>
      <c r="G2576" s="1" t="b">
        <v>1</v>
      </c>
      <c r="H2576" s="1" t="b">
        <v>0</v>
      </c>
      <c r="I2576" s="1">
        <v>15.0</v>
      </c>
      <c r="J2576" s="7" t="str">
        <f>vlookup(I2576,Cats!$A:$B,2,false)</f>
        <v>C</v>
      </c>
    </row>
    <row r="2577">
      <c r="A2577" s="1">
        <v>139586.0</v>
      </c>
      <c r="B2577" s="1">
        <v>521.0</v>
      </c>
      <c r="C2577" s="1">
        <v>0.0</v>
      </c>
      <c r="D2577" s="1" t="s">
        <v>32</v>
      </c>
      <c r="E2577" s="1">
        <v>134.0</v>
      </c>
      <c r="F2577" s="7" t="str">
        <f>vlookup(E2577,Teams!A:B,2,false)</f>
        <v>Iolani</v>
      </c>
      <c r="G2577" s="1" t="b">
        <v>0</v>
      </c>
      <c r="H2577" s="1" t="b">
        <v>1</v>
      </c>
      <c r="I2577" s="1">
        <v>15.0</v>
      </c>
      <c r="J2577" s="7" t="str">
        <f>vlookup(I2577,Cats!$A:$B,2,false)</f>
        <v>C</v>
      </c>
    </row>
    <row r="2578">
      <c r="A2578" s="1">
        <v>139587.0</v>
      </c>
      <c r="B2578" s="1">
        <v>521.0</v>
      </c>
      <c r="C2578" s="1">
        <v>0.0</v>
      </c>
      <c r="D2578" s="1" t="s">
        <v>32</v>
      </c>
      <c r="E2578" s="1">
        <v>16.0</v>
      </c>
      <c r="F2578" s="7" t="str">
        <f>vlookup(E2578,Teams!A:B,2,false)</f>
        <v>Enloe B</v>
      </c>
      <c r="G2578" s="1" t="b">
        <v>1</v>
      </c>
      <c r="H2578" s="1" t="b">
        <v>1</v>
      </c>
      <c r="I2578" s="1">
        <v>16.0</v>
      </c>
      <c r="J2578" s="7" t="str">
        <f>vlookup(I2578,Cats!$A:$B,2,false)</f>
        <v>E</v>
      </c>
    </row>
    <row r="2579">
      <c r="A2579" s="1">
        <v>139588.0</v>
      </c>
      <c r="B2579" s="1">
        <v>521.0</v>
      </c>
      <c r="C2579" s="1">
        <v>14.0</v>
      </c>
      <c r="D2579" s="1" t="s">
        <v>50</v>
      </c>
      <c r="E2579" s="1">
        <v>134.0</v>
      </c>
      <c r="F2579" s="7" t="str">
        <f>vlookup(E2579,Teams!A:B,2,false)</f>
        <v>Iolani</v>
      </c>
      <c r="G2579" s="1" t="b">
        <v>0</v>
      </c>
      <c r="H2579" s="1" t="b">
        <v>0</v>
      </c>
      <c r="I2579" s="1">
        <v>16.0</v>
      </c>
      <c r="J2579" s="7" t="str">
        <f>vlookup(I2579,Cats!$A:$B,2,false)</f>
        <v>E</v>
      </c>
    </row>
    <row r="2580">
      <c r="A2580" s="1">
        <v>139589.0</v>
      </c>
      <c r="B2580" s="1">
        <v>521.0</v>
      </c>
      <c r="C2580" s="1">
        <v>4.0</v>
      </c>
      <c r="D2580" s="1" t="s">
        <v>58</v>
      </c>
      <c r="E2580" s="1">
        <v>16.0</v>
      </c>
      <c r="F2580" s="7" t="str">
        <f>vlookup(E2580,Teams!A:B,2,false)</f>
        <v>Enloe B</v>
      </c>
      <c r="G2580" s="1" t="b">
        <v>1</v>
      </c>
      <c r="H2580" s="1" t="b">
        <v>0</v>
      </c>
      <c r="I2580" s="1">
        <v>17.0</v>
      </c>
      <c r="J2580" s="7" t="str">
        <f>vlookup(I2580,Cats!$A:$B,2,false)</f>
        <v>B</v>
      </c>
    </row>
    <row r="2581">
      <c r="A2581" s="1">
        <v>139590.0</v>
      </c>
      <c r="B2581" s="1">
        <v>521.0</v>
      </c>
      <c r="C2581" s="1">
        <v>-4.0</v>
      </c>
      <c r="D2581" s="1" t="s">
        <v>199</v>
      </c>
      <c r="E2581" s="1">
        <v>134.0</v>
      </c>
      <c r="F2581" s="7" t="str">
        <f>vlookup(E2581,Teams!A:B,2,false)</f>
        <v>Iolani</v>
      </c>
      <c r="G2581" s="1" t="b">
        <v>0</v>
      </c>
      <c r="H2581" s="1" t="b">
        <v>0</v>
      </c>
      <c r="I2581" s="1">
        <v>17.0</v>
      </c>
      <c r="J2581" s="7" t="str">
        <f>vlookup(I2581,Cats!$A:$B,2,false)</f>
        <v>B</v>
      </c>
    </row>
    <row r="2582">
      <c r="A2582" s="1">
        <v>139591.0</v>
      </c>
      <c r="B2582" s="1">
        <v>521.0</v>
      </c>
      <c r="C2582" s="1">
        <v>4.0</v>
      </c>
      <c r="D2582" s="1" t="s">
        <v>54</v>
      </c>
      <c r="E2582" s="1">
        <v>16.0</v>
      </c>
      <c r="F2582" s="7" t="str">
        <f>vlookup(E2582,Teams!A:B,2,false)</f>
        <v>Enloe B</v>
      </c>
      <c r="G2582" s="1" t="b">
        <v>1</v>
      </c>
      <c r="H2582" s="1" t="b">
        <v>0</v>
      </c>
      <c r="I2582" s="1">
        <v>18.0</v>
      </c>
      <c r="J2582" s="7" t="str">
        <f>vlookup(I2582,Cats!$A:$B,2,false)</f>
        <v>P</v>
      </c>
    </row>
    <row r="2583">
      <c r="A2583" s="1">
        <v>139592.0</v>
      </c>
      <c r="B2583" s="1">
        <v>521.0</v>
      </c>
      <c r="C2583" s="1">
        <v>0.0</v>
      </c>
      <c r="D2583" s="1" t="s">
        <v>32</v>
      </c>
      <c r="E2583" s="1">
        <v>134.0</v>
      </c>
      <c r="F2583" s="7" t="str">
        <f>vlookup(E2583,Teams!A:B,2,false)</f>
        <v>Iolani</v>
      </c>
      <c r="G2583" s="1" t="b">
        <v>0</v>
      </c>
      <c r="H2583" s="1" t="b">
        <v>1</v>
      </c>
      <c r="I2583" s="1">
        <v>18.0</v>
      </c>
      <c r="J2583" s="7" t="str">
        <f>vlookup(I2583,Cats!$A:$B,2,false)</f>
        <v>P</v>
      </c>
    </row>
    <row r="2584">
      <c r="A2584" s="1">
        <v>139593.0</v>
      </c>
      <c r="B2584" s="1">
        <v>521.0</v>
      </c>
      <c r="C2584" s="1">
        <v>14.0</v>
      </c>
      <c r="D2584" s="1" t="s">
        <v>56</v>
      </c>
      <c r="E2584" s="1">
        <v>16.0</v>
      </c>
      <c r="F2584" s="7" t="str">
        <f>vlookup(E2584,Teams!A:B,2,false)</f>
        <v>Enloe B</v>
      </c>
      <c r="G2584" s="1" t="b">
        <v>1</v>
      </c>
      <c r="H2584" s="1" t="b">
        <v>0</v>
      </c>
      <c r="I2584" s="1">
        <v>19.0</v>
      </c>
      <c r="J2584" s="7" t="str">
        <f>vlookup(I2584,Cats!$A:$B,2,false)</f>
        <v>X</v>
      </c>
    </row>
    <row r="2585">
      <c r="A2585" s="1">
        <v>139594.0</v>
      </c>
      <c r="B2585" s="1">
        <v>521.0</v>
      </c>
      <c r="C2585" s="1">
        <v>0.0</v>
      </c>
      <c r="D2585" s="1" t="s">
        <v>32</v>
      </c>
      <c r="E2585" s="1">
        <v>134.0</v>
      </c>
      <c r="F2585" s="7" t="str">
        <f>vlookup(E2585,Teams!A:B,2,false)</f>
        <v>Iolani</v>
      </c>
      <c r="G2585" s="1" t="b">
        <v>0</v>
      </c>
      <c r="H2585" s="1" t="b">
        <v>1</v>
      </c>
      <c r="I2585" s="1">
        <v>19.0</v>
      </c>
      <c r="J2585" s="7" t="str">
        <f>vlookup(I2585,Cats!$A:$B,2,false)</f>
        <v>X</v>
      </c>
    </row>
    <row r="2586">
      <c r="A2586" s="1">
        <v>139595.0</v>
      </c>
      <c r="B2586" s="1">
        <v>521.0</v>
      </c>
      <c r="C2586" s="1">
        <v>0.0</v>
      </c>
      <c r="D2586" s="1" t="s">
        <v>59</v>
      </c>
      <c r="E2586" s="1">
        <v>16.0</v>
      </c>
      <c r="F2586" s="7" t="str">
        <f>vlookup(E2586,Teams!A:B,2,false)</f>
        <v>Enloe B</v>
      </c>
      <c r="G2586" s="1" t="b">
        <v>1</v>
      </c>
      <c r="H2586" s="1" t="b">
        <v>0</v>
      </c>
      <c r="I2586" s="1">
        <v>20.0</v>
      </c>
      <c r="J2586" s="7" t="str">
        <f>vlookup(I2586,Cats!$A:$B,2,false)</f>
        <v>M</v>
      </c>
    </row>
    <row r="2587">
      <c r="A2587" s="1">
        <v>139596.0</v>
      </c>
      <c r="B2587" s="1">
        <v>521.0</v>
      </c>
      <c r="C2587" s="1">
        <v>0.0</v>
      </c>
      <c r="D2587" s="1" t="s">
        <v>50</v>
      </c>
      <c r="E2587" s="1">
        <v>134.0</v>
      </c>
      <c r="F2587" s="7" t="str">
        <f>vlookup(E2587,Teams!A:B,2,false)</f>
        <v>Iolani</v>
      </c>
      <c r="G2587" s="1" t="b">
        <v>0</v>
      </c>
      <c r="H2587" s="1" t="b">
        <v>0</v>
      </c>
      <c r="I2587" s="1">
        <v>20.0</v>
      </c>
      <c r="J2587" s="7" t="str">
        <f>vlookup(I2587,Cats!$A:$B,2,false)</f>
        <v>M</v>
      </c>
    </row>
    <row r="2588">
      <c r="A2588" s="1">
        <v>139597.0</v>
      </c>
      <c r="B2588" s="1">
        <v>521.0</v>
      </c>
      <c r="C2588" s="1">
        <v>0.0</v>
      </c>
      <c r="D2588" s="1" t="s">
        <v>54</v>
      </c>
      <c r="E2588" s="1">
        <v>16.0</v>
      </c>
      <c r="F2588" s="7" t="str">
        <f>vlookup(E2588,Teams!A:B,2,false)</f>
        <v>Enloe B</v>
      </c>
      <c r="G2588" s="1" t="b">
        <v>1</v>
      </c>
      <c r="H2588" s="1" t="b">
        <v>0</v>
      </c>
      <c r="I2588" s="1">
        <v>21.0</v>
      </c>
      <c r="J2588" s="7" t="str">
        <f>vlookup(I2588,Cats!$A:$B,2,false)</f>
        <v>C</v>
      </c>
    </row>
    <row r="2589">
      <c r="A2589" s="1">
        <v>139598.0</v>
      </c>
      <c r="B2589" s="1">
        <v>521.0</v>
      </c>
      <c r="C2589" s="1">
        <v>0.0</v>
      </c>
      <c r="D2589" s="1" t="s">
        <v>47</v>
      </c>
      <c r="E2589" s="1">
        <v>134.0</v>
      </c>
      <c r="F2589" s="7" t="str">
        <f>vlookup(E2589,Teams!A:B,2,false)</f>
        <v>Iolani</v>
      </c>
      <c r="G2589" s="1" t="b">
        <v>0</v>
      </c>
      <c r="H2589" s="1" t="b">
        <v>0</v>
      </c>
      <c r="I2589" s="1">
        <v>21.0</v>
      </c>
      <c r="J2589" s="7" t="str">
        <f>vlookup(I2589,Cats!$A:$B,2,false)</f>
        <v>C</v>
      </c>
    </row>
    <row r="2590">
      <c r="A2590" s="1">
        <v>139599.0</v>
      </c>
      <c r="B2590" s="1">
        <v>521.0</v>
      </c>
      <c r="C2590" s="1">
        <v>0.0</v>
      </c>
      <c r="D2590" s="1" t="s">
        <v>32</v>
      </c>
      <c r="E2590" s="1">
        <v>16.0</v>
      </c>
      <c r="F2590" s="7" t="str">
        <f>vlookup(E2590,Teams!A:B,2,false)</f>
        <v>Enloe B</v>
      </c>
      <c r="G2590" s="1" t="b">
        <v>1</v>
      </c>
      <c r="H2590" s="1" t="b">
        <v>1</v>
      </c>
      <c r="I2590" s="1">
        <v>22.0</v>
      </c>
      <c r="J2590" s="7" t="str">
        <f>vlookup(I2590,Cats!$A:$B,2,false)</f>
        <v>E</v>
      </c>
    </row>
    <row r="2591">
      <c r="A2591" s="1">
        <v>139600.0</v>
      </c>
      <c r="B2591" s="1">
        <v>521.0</v>
      </c>
      <c r="C2591" s="1">
        <v>14.0</v>
      </c>
      <c r="D2591" s="1" t="s">
        <v>47</v>
      </c>
      <c r="E2591" s="1">
        <v>134.0</v>
      </c>
      <c r="F2591" s="7" t="str">
        <f>vlookup(E2591,Teams!A:B,2,false)</f>
        <v>Iolani</v>
      </c>
      <c r="G2591" s="1" t="b">
        <v>0</v>
      </c>
      <c r="H2591" s="1" t="b">
        <v>0</v>
      </c>
      <c r="I2591" s="1">
        <v>22.0</v>
      </c>
      <c r="J2591" s="7" t="str">
        <f>vlookup(I2591,Cats!$A:$B,2,false)</f>
        <v>E</v>
      </c>
    </row>
    <row r="2592">
      <c r="A2592" s="1">
        <v>139601.0</v>
      </c>
      <c r="B2592" s="1">
        <v>521.0</v>
      </c>
      <c r="C2592" s="1">
        <v>14.0</v>
      </c>
      <c r="D2592" s="1" t="s">
        <v>56</v>
      </c>
      <c r="E2592" s="1">
        <v>16.0</v>
      </c>
      <c r="F2592" s="7" t="str">
        <f>vlookup(E2592,Teams!A:B,2,false)</f>
        <v>Enloe B</v>
      </c>
      <c r="G2592" s="1" t="b">
        <v>1</v>
      </c>
      <c r="H2592" s="1" t="b">
        <v>0</v>
      </c>
      <c r="I2592" s="1">
        <v>23.0</v>
      </c>
      <c r="J2592" s="7" t="str">
        <f>vlookup(I2592,Cats!$A:$B,2,false)</f>
        <v>B</v>
      </c>
    </row>
    <row r="2593">
      <c r="A2593" s="1">
        <v>139602.0</v>
      </c>
      <c r="B2593" s="1">
        <v>521.0</v>
      </c>
      <c r="C2593" s="1">
        <v>0.0</v>
      </c>
      <c r="D2593" s="1" t="s">
        <v>32</v>
      </c>
      <c r="E2593" s="1">
        <v>134.0</v>
      </c>
      <c r="F2593" s="7" t="str">
        <f>vlookup(E2593,Teams!A:B,2,false)</f>
        <v>Iolani</v>
      </c>
      <c r="G2593" s="1" t="b">
        <v>0</v>
      </c>
      <c r="H2593" s="1" t="b">
        <v>1</v>
      </c>
      <c r="I2593" s="1">
        <v>23.0</v>
      </c>
      <c r="J2593" s="7" t="str">
        <f>vlookup(I2593,Cats!$A:$B,2,false)</f>
        <v>B</v>
      </c>
    </row>
    <row r="2594">
      <c r="A2594" s="1">
        <v>139603.0</v>
      </c>
      <c r="B2594" s="1">
        <v>521.0</v>
      </c>
      <c r="C2594" s="1">
        <v>14.0</v>
      </c>
      <c r="D2594" s="1" t="s">
        <v>54</v>
      </c>
      <c r="E2594" s="1">
        <v>16.0</v>
      </c>
      <c r="F2594" s="7" t="str">
        <f>vlookup(E2594,Teams!A:B,2,false)</f>
        <v>Enloe B</v>
      </c>
      <c r="G2594" s="1" t="b">
        <v>1</v>
      </c>
      <c r="H2594" s="1" t="b">
        <v>0</v>
      </c>
      <c r="I2594" s="1">
        <v>24.0</v>
      </c>
      <c r="J2594" s="7" t="str">
        <f>vlookup(I2594,Cats!$A:$B,2,false)</f>
        <v>P</v>
      </c>
    </row>
    <row r="2595">
      <c r="A2595" s="1">
        <v>139604.0</v>
      </c>
      <c r="B2595" s="1">
        <v>521.0</v>
      </c>
      <c r="C2595" s="1">
        <v>0.0</v>
      </c>
      <c r="D2595" s="1" t="s">
        <v>32</v>
      </c>
      <c r="E2595" s="1">
        <v>134.0</v>
      </c>
      <c r="F2595" s="7" t="str">
        <f>vlookup(E2595,Teams!A:B,2,false)</f>
        <v>Iolani</v>
      </c>
      <c r="G2595" s="1" t="b">
        <v>0</v>
      </c>
      <c r="H2595" s="1" t="b">
        <v>1</v>
      </c>
      <c r="I2595" s="1">
        <v>24.0</v>
      </c>
      <c r="J2595" s="7" t="str">
        <f>vlookup(I2595,Cats!$A:$B,2,false)</f>
        <v>P</v>
      </c>
    </row>
    <row r="2596">
      <c r="A2596" s="1">
        <v>139605.0</v>
      </c>
      <c r="B2596" s="1">
        <v>522.0</v>
      </c>
      <c r="C2596" s="1">
        <v>4.0</v>
      </c>
      <c r="D2596" s="1" t="s">
        <v>78</v>
      </c>
      <c r="E2596" s="1">
        <v>22.0</v>
      </c>
      <c r="F2596" s="7" t="str">
        <f>vlookup(E2596,Teams!A:B,2,false)</f>
        <v>Ladue</v>
      </c>
      <c r="G2596" s="1" t="b">
        <v>1</v>
      </c>
      <c r="H2596" s="1" t="b">
        <v>0</v>
      </c>
      <c r="I2596" s="1">
        <v>1.0</v>
      </c>
      <c r="J2596" s="7" t="str">
        <f>vlookup(I2596,Cats!$A:$B,2,false)</f>
        <v>X</v>
      </c>
    </row>
    <row r="2597">
      <c r="A2597" s="1">
        <v>139606.0</v>
      </c>
      <c r="B2597" s="1">
        <v>522.0</v>
      </c>
      <c r="C2597" s="1">
        <v>0.0</v>
      </c>
      <c r="D2597" s="1" t="s">
        <v>32</v>
      </c>
      <c r="E2597" s="1">
        <v>30.0</v>
      </c>
      <c r="F2597" s="7" t="str">
        <f>vlookup(E2597,Teams!A:B,2,false)</f>
        <v>#N/A</v>
      </c>
      <c r="G2597" s="1" t="b">
        <v>0</v>
      </c>
      <c r="H2597" s="1" t="b">
        <v>1</v>
      </c>
      <c r="I2597" s="1">
        <v>1.0</v>
      </c>
      <c r="J2597" s="7" t="str">
        <f>vlookup(I2597,Cats!$A:$B,2,false)</f>
        <v>X</v>
      </c>
    </row>
    <row r="2598">
      <c r="A2598" s="1">
        <v>139607.0</v>
      </c>
      <c r="B2598" s="1">
        <v>522.0</v>
      </c>
      <c r="C2598" s="1">
        <v>14.0</v>
      </c>
      <c r="D2598" s="1" t="s">
        <v>78</v>
      </c>
      <c r="E2598" s="1">
        <v>22.0</v>
      </c>
      <c r="F2598" s="7" t="str">
        <f>vlookup(E2598,Teams!A:B,2,false)</f>
        <v>Ladue</v>
      </c>
      <c r="G2598" s="1" t="b">
        <v>1</v>
      </c>
      <c r="H2598" s="1" t="b">
        <v>0</v>
      </c>
      <c r="I2598" s="1">
        <v>2.0</v>
      </c>
      <c r="J2598" s="7" t="str">
        <f>vlookup(I2598,Cats!$A:$B,2,false)</f>
        <v>M</v>
      </c>
    </row>
    <row r="2599">
      <c r="A2599" s="1">
        <v>139608.0</v>
      </c>
      <c r="B2599" s="1">
        <v>522.0</v>
      </c>
      <c r="C2599" s="1">
        <v>0.0</v>
      </c>
      <c r="D2599" s="1" t="s">
        <v>32</v>
      </c>
      <c r="E2599" s="1">
        <v>30.0</v>
      </c>
      <c r="F2599" s="7" t="str">
        <f>vlookup(E2599,Teams!A:B,2,false)</f>
        <v>#N/A</v>
      </c>
      <c r="G2599" s="1" t="b">
        <v>0</v>
      </c>
      <c r="H2599" s="1" t="b">
        <v>1</v>
      </c>
      <c r="I2599" s="1">
        <v>2.0</v>
      </c>
      <c r="J2599" s="7" t="str">
        <f>vlookup(I2599,Cats!$A:$B,2,false)</f>
        <v>M</v>
      </c>
    </row>
    <row r="2600">
      <c r="A2600" s="1">
        <v>139609.0</v>
      </c>
      <c r="B2600" s="1">
        <v>522.0</v>
      </c>
      <c r="C2600" s="1">
        <v>14.0</v>
      </c>
      <c r="D2600" s="1" t="s">
        <v>82</v>
      </c>
      <c r="E2600" s="1">
        <v>22.0</v>
      </c>
      <c r="F2600" s="7" t="str">
        <f>vlookup(E2600,Teams!A:B,2,false)</f>
        <v>Ladue</v>
      </c>
      <c r="G2600" s="1" t="b">
        <v>1</v>
      </c>
      <c r="H2600" s="1" t="b">
        <v>0</v>
      </c>
      <c r="I2600" s="1">
        <v>3.0</v>
      </c>
      <c r="J2600" s="7" t="str">
        <f>vlookup(I2600,Cats!$A:$B,2,false)</f>
        <v>C</v>
      </c>
    </row>
    <row r="2601">
      <c r="A2601" s="1">
        <v>139610.0</v>
      </c>
      <c r="B2601" s="1">
        <v>522.0</v>
      </c>
      <c r="C2601" s="1">
        <v>0.0</v>
      </c>
      <c r="D2601" s="1" t="s">
        <v>32</v>
      </c>
      <c r="E2601" s="1">
        <v>30.0</v>
      </c>
      <c r="F2601" s="7" t="str">
        <f>vlookup(E2601,Teams!A:B,2,false)</f>
        <v>#N/A</v>
      </c>
      <c r="G2601" s="1" t="b">
        <v>0</v>
      </c>
      <c r="H2601" s="1" t="b">
        <v>1</v>
      </c>
      <c r="I2601" s="1">
        <v>3.0</v>
      </c>
      <c r="J2601" s="7" t="str">
        <f>vlookup(I2601,Cats!$A:$B,2,false)</f>
        <v>C</v>
      </c>
    </row>
    <row r="2602">
      <c r="A2602" s="1">
        <v>139611.0</v>
      </c>
      <c r="B2602" s="1">
        <v>522.0</v>
      </c>
      <c r="C2602" s="1">
        <v>4.0</v>
      </c>
      <c r="D2602" s="1" t="s">
        <v>86</v>
      </c>
      <c r="E2602" s="1">
        <v>22.0</v>
      </c>
      <c r="F2602" s="7" t="str">
        <f>vlookup(E2602,Teams!A:B,2,false)</f>
        <v>Ladue</v>
      </c>
      <c r="G2602" s="1" t="b">
        <v>1</v>
      </c>
      <c r="H2602" s="1" t="b">
        <v>0</v>
      </c>
      <c r="I2602" s="1">
        <v>4.0</v>
      </c>
      <c r="J2602" s="7" t="str">
        <f>vlookup(I2602,Cats!$A:$B,2,false)</f>
        <v>E</v>
      </c>
    </row>
    <row r="2603">
      <c r="A2603" s="1">
        <v>139612.0</v>
      </c>
      <c r="B2603" s="1">
        <v>522.0</v>
      </c>
      <c r="C2603" s="1">
        <v>0.0</v>
      </c>
      <c r="D2603" s="1" t="s">
        <v>32</v>
      </c>
      <c r="E2603" s="1">
        <v>30.0</v>
      </c>
      <c r="F2603" s="7" t="str">
        <f>vlookup(E2603,Teams!A:B,2,false)</f>
        <v>#N/A</v>
      </c>
      <c r="G2603" s="1" t="b">
        <v>0</v>
      </c>
      <c r="H2603" s="1" t="b">
        <v>1</v>
      </c>
      <c r="I2603" s="1">
        <v>4.0</v>
      </c>
      <c r="J2603" s="7" t="str">
        <f>vlookup(I2603,Cats!$A:$B,2,false)</f>
        <v>E</v>
      </c>
    </row>
    <row r="2604">
      <c r="A2604" s="1">
        <v>139613.0</v>
      </c>
      <c r="B2604" s="1">
        <v>522.0</v>
      </c>
      <c r="C2604" s="1">
        <v>0.0</v>
      </c>
      <c r="D2604" s="1" t="s">
        <v>85</v>
      </c>
      <c r="E2604" s="1">
        <v>22.0</v>
      </c>
      <c r="F2604" s="7" t="str">
        <f>vlookup(E2604,Teams!A:B,2,false)</f>
        <v>Ladue</v>
      </c>
      <c r="G2604" s="1" t="b">
        <v>1</v>
      </c>
      <c r="H2604" s="1" t="b">
        <v>0</v>
      </c>
      <c r="I2604" s="1">
        <v>5.0</v>
      </c>
      <c r="J2604" s="7" t="str">
        <f>vlookup(I2604,Cats!$A:$B,2,false)</f>
        <v>B</v>
      </c>
    </row>
    <row r="2605">
      <c r="A2605" s="1">
        <v>139614.0</v>
      </c>
      <c r="B2605" s="1">
        <v>522.0</v>
      </c>
      <c r="C2605" s="1">
        <v>0.0</v>
      </c>
      <c r="D2605" s="1" t="s">
        <v>32</v>
      </c>
      <c r="E2605" s="1">
        <v>30.0</v>
      </c>
      <c r="F2605" s="7" t="str">
        <f>vlookup(E2605,Teams!A:B,2,false)</f>
        <v>#N/A</v>
      </c>
      <c r="G2605" s="1" t="b">
        <v>0</v>
      </c>
      <c r="H2605" s="1" t="b">
        <v>1</v>
      </c>
      <c r="I2605" s="1">
        <v>5.0</v>
      </c>
      <c r="J2605" s="7" t="str">
        <f>vlookup(I2605,Cats!$A:$B,2,false)</f>
        <v>B</v>
      </c>
    </row>
    <row r="2606">
      <c r="A2606" s="1">
        <v>139615.0</v>
      </c>
      <c r="B2606" s="1">
        <v>522.0</v>
      </c>
      <c r="C2606" s="1">
        <v>14.0</v>
      </c>
      <c r="D2606" s="1" t="s">
        <v>82</v>
      </c>
      <c r="E2606" s="1">
        <v>22.0</v>
      </c>
      <c r="F2606" s="7" t="str">
        <f>vlookup(E2606,Teams!A:B,2,false)</f>
        <v>Ladue</v>
      </c>
      <c r="G2606" s="1" t="b">
        <v>1</v>
      </c>
      <c r="H2606" s="1" t="b">
        <v>0</v>
      </c>
      <c r="I2606" s="1">
        <v>6.0</v>
      </c>
      <c r="J2606" s="7" t="str">
        <f>vlookup(I2606,Cats!$A:$B,2,false)</f>
        <v>P</v>
      </c>
    </row>
    <row r="2607">
      <c r="A2607" s="1">
        <v>139616.0</v>
      </c>
      <c r="B2607" s="1">
        <v>522.0</v>
      </c>
      <c r="C2607" s="1">
        <v>0.0</v>
      </c>
      <c r="D2607" s="1" t="s">
        <v>32</v>
      </c>
      <c r="E2607" s="1">
        <v>30.0</v>
      </c>
      <c r="F2607" s="7" t="str">
        <f>vlookup(E2607,Teams!A:B,2,false)</f>
        <v>#N/A</v>
      </c>
      <c r="G2607" s="1" t="b">
        <v>0</v>
      </c>
      <c r="H2607" s="1" t="b">
        <v>1</v>
      </c>
      <c r="I2607" s="1">
        <v>6.0</v>
      </c>
      <c r="J2607" s="7" t="str">
        <f>vlookup(I2607,Cats!$A:$B,2,false)</f>
        <v>P</v>
      </c>
    </row>
    <row r="2608">
      <c r="A2608" s="1">
        <v>139617.0</v>
      </c>
      <c r="B2608" s="1">
        <v>522.0</v>
      </c>
      <c r="C2608" s="1">
        <v>4.0</v>
      </c>
      <c r="D2608" s="1" t="s">
        <v>86</v>
      </c>
      <c r="E2608" s="1">
        <v>22.0</v>
      </c>
      <c r="F2608" s="7" t="str">
        <f>vlookup(E2608,Teams!A:B,2,false)</f>
        <v>Ladue</v>
      </c>
      <c r="G2608" s="1" t="b">
        <v>1</v>
      </c>
      <c r="H2608" s="1" t="b">
        <v>0</v>
      </c>
      <c r="I2608" s="1">
        <v>7.0</v>
      </c>
      <c r="J2608" s="7" t="str">
        <f>vlookup(I2608,Cats!$A:$B,2,false)</f>
        <v>X</v>
      </c>
    </row>
    <row r="2609">
      <c r="A2609" s="1">
        <v>139618.0</v>
      </c>
      <c r="B2609" s="1">
        <v>522.0</v>
      </c>
      <c r="C2609" s="1">
        <v>0.0</v>
      </c>
      <c r="D2609" s="1" t="s">
        <v>32</v>
      </c>
      <c r="E2609" s="1">
        <v>30.0</v>
      </c>
      <c r="F2609" s="7" t="str">
        <f>vlookup(E2609,Teams!A:B,2,false)</f>
        <v>#N/A</v>
      </c>
      <c r="G2609" s="1" t="b">
        <v>0</v>
      </c>
      <c r="H2609" s="1" t="b">
        <v>1</v>
      </c>
      <c r="I2609" s="1">
        <v>7.0</v>
      </c>
      <c r="J2609" s="7" t="str">
        <f>vlookup(I2609,Cats!$A:$B,2,false)</f>
        <v>X</v>
      </c>
    </row>
    <row r="2610">
      <c r="A2610" s="1">
        <v>139619.0</v>
      </c>
      <c r="B2610" s="1">
        <v>522.0</v>
      </c>
      <c r="C2610" s="1">
        <v>14.0</v>
      </c>
      <c r="D2610" s="1" t="s">
        <v>78</v>
      </c>
      <c r="E2610" s="1">
        <v>22.0</v>
      </c>
      <c r="F2610" s="7" t="str">
        <f>vlookup(E2610,Teams!A:B,2,false)</f>
        <v>Ladue</v>
      </c>
      <c r="G2610" s="1" t="b">
        <v>1</v>
      </c>
      <c r="H2610" s="1" t="b">
        <v>0</v>
      </c>
      <c r="I2610" s="1">
        <v>8.0</v>
      </c>
      <c r="J2610" s="7" t="str">
        <f>vlookup(I2610,Cats!$A:$B,2,false)</f>
        <v>M</v>
      </c>
    </row>
    <row r="2611">
      <c r="A2611" s="1">
        <v>139620.0</v>
      </c>
      <c r="B2611" s="1">
        <v>522.0</v>
      </c>
      <c r="C2611" s="1">
        <v>0.0</v>
      </c>
      <c r="D2611" s="1" t="s">
        <v>32</v>
      </c>
      <c r="E2611" s="1">
        <v>30.0</v>
      </c>
      <c r="F2611" s="7" t="str">
        <f>vlookup(E2611,Teams!A:B,2,false)</f>
        <v>#N/A</v>
      </c>
      <c r="G2611" s="1" t="b">
        <v>0</v>
      </c>
      <c r="H2611" s="1" t="b">
        <v>1</v>
      </c>
      <c r="I2611" s="1">
        <v>8.0</v>
      </c>
      <c r="J2611" s="7" t="str">
        <f>vlookup(I2611,Cats!$A:$B,2,false)</f>
        <v>M</v>
      </c>
    </row>
    <row r="2612">
      <c r="A2612" s="1">
        <v>139621.0</v>
      </c>
      <c r="B2612" s="1">
        <v>522.0</v>
      </c>
      <c r="C2612" s="1">
        <v>4.0</v>
      </c>
      <c r="D2612" s="1" t="s">
        <v>82</v>
      </c>
      <c r="E2612" s="1">
        <v>22.0</v>
      </c>
      <c r="F2612" s="7" t="str">
        <f>vlookup(E2612,Teams!A:B,2,false)</f>
        <v>Ladue</v>
      </c>
      <c r="G2612" s="1" t="b">
        <v>1</v>
      </c>
      <c r="H2612" s="1" t="b">
        <v>0</v>
      </c>
      <c r="I2612" s="1">
        <v>9.0</v>
      </c>
      <c r="J2612" s="7" t="str">
        <f>vlookup(I2612,Cats!$A:$B,2,false)</f>
        <v>C</v>
      </c>
    </row>
    <row r="2613">
      <c r="A2613" s="1">
        <v>139622.0</v>
      </c>
      <c r="B2613" s="1">
        <v>522.0</v>
      </c>
      <c r="C2613" s="1">
        <v>0.0</v>
      </c>
      <c r="D2613" s="1" t="s">
        <v>32</v>
      </c>
      <c r="E2613" s="1">
        <v>30.0</v>
      </c>
      <c r="F2613" s="7" t="str">
        <f>vlookup(E2613,Teams!A:B,2,false)</f>
        <v>#N/A</v>
      </c>
      <c r="G2613" s="1" t="b">
        <v>0</v>
      </c>
      <c r="H2613" s="1" t="b">
        <v>1</v>
      </c>
      <c r="I2613" s="1">
        <v>9.0</v>
      </c>
      <c r="J2613" s="7" t="str">
        <f>vlookup(I2613,Cats!$A:$B,2,false)</f>
        <v>C</v>
      </c>
    </row>
    <row r="2614">
      <c r="A2614" s="1">
        <v>139623.0</v>
      </c>
      <c r="B2614" s="1">
        <v>522.0</v>
      </c>
      <c r="C2614" s="1">
        <v>0.0</v>
      </c>
      <c r="D2614" s="1" t="s">
        <v>81</v>
      </c>
      <c r="E2614" s="1">
        <v>22.0</v>
      </c>
      <c r="F2614" s="7" t="str">
        <f>vlookup(E2614,Teams!A:B,2,false)</f>
        <v>Ladue</v>
      </c>
      <c r="G2614" s="1" t="b">
        <v>1</v>
      </c>
      <c r="H2614" s="1" t="b">
        <v>0</v>
      </c>
      <c r="I2614" s="1">
        <v>10.0</v>
      </c>
      <c r="J2614" s="7" t="str">
        <f>vlookup(I2614,Cats!$A:$B,2,false)</f>
        <v>E</v>
      </c>
    </row>
    <row r="2615">
      <c r="A2615" s="1">
        <v>139624.0</v>
      </c>
      <c r="B2615" s="1">
        <v>522.0</v>
      </c>
      <c r="C2615" s="1">
        <v>0.0</v>
      </c>
      <c r="D2615" s="1" t="s">
        <v>32</v>
      </c>
      <c r="E2615" s="1">
        <v>30.0</v>
      </c>
      <c r="F2615" s="7" t="str">
        <f>vlookup(E2615,Teams!A:B,2,false)</f>
        <v>#N/A</v>
      </c>
      <c r="G2615" s="1" t="b">
        <v>0</v>
      </c>
      <c r="H2615" s="1" t="b">
        <v>1</v>
      </c>
      <c r="I2615" s="1">
        <v>10.0</v>
      </c>
      <c r="J2615" s="7" t="str">
        <f>vlookup(I2615,Cats!$A:$B,2,false)</f>
        <v>E</v>
      </c>
    </row>
    <row r="2616">
      <c r="A2616" s="1">
        <v>139625.0</v>
      </c>
      <c r="B2616" s="1">
        <v>522.0</v>
      </c>
      <c r="C2616" s="1">
        <v>0.0</v>
      </c>
      <c r="D2616" s="1" t="s">
        <v>78</v>
      </c>
      <c r="E2616" s="1">
        <v>22.0</v>
      </c>
      <c r="F2616" s="7" t="str">
        <f>vlookup(E2616,Teams!A:B,2,false)</f>
        <v>Ladue</v>
      </c>
      <c r="G2616" s="1" t="b">
        <v>1</v>
      </c>
      <c r="H2616" s="1" t="b">
        <v>0</v>
      </c>
      <c r="I2616" s="1">
        <v>11.0</v>
      </c>
      <c r="J2616" s="7" t="str">
        <f>vlookup(I2616,Cats!$A:$B,2,false)</f>
        <v>B</v>
      </c>
    </row>
    <row r="2617">
      <c r="A2617" s="1">
        <v>139626.0</v>
      </c>
      <c r="B2617" s="1">
        <v>522.0</v>
      </c>
      <c r="C2617" s="1">
        <v>0.0</v>
      </c>
      <c r="D2617" s="1" t="s">
        <v>32</v>
      </c>
      <c r="E2617" s="1">
        <v>30.0</v>
      </c>
      <c r="F2617" s="7" t="str">
        <f>vlookup(E2617,Teams!A:B,2,false)</f>
        <v>#N/A</v>
      </c>
      <c r="G2617" s="1" t="b">
        <v>0</v>
      </c>
      <c r="H2617" s="1" t="b">
        <v>1</v>
      </c>
      <c r="I2617" s="1">
        <v>11.0</v>
      </c>
      <c r="J2617" s="7" t="str">
        <f>vlookup(I2617,Cats!$A:$B,2,false)</f>
        <v>B</v>
      </c>
    </row>
    <row r="2618">
      <c r="A2618" s="1">
        <v>139627.0</v>
      </c>
      <c r="B2618" s="1">
        <v>522.0</v>
      </c>
      <c r="C2618" s="1">
        <v>4.0</v>
      </c>
      <c r="D2618" s="1" t="s">
        <v>81</v>
      </c>
      <c r="E2618" s="1">
        <v>22.0</v>
      </c>
      <c r="F2618" s="7" t="str">
        <f>vlookup(E2618,Teams!A:B,2,false)</f>
        <v>Ladue</v>
      </c>
      <c r="G2618" s="1" t="b">
        <v>1</v>
      </c>
      <c r="H2618" s="1" t="b">
        <v>0</v>
      </c>
      <c r="I2618" s="1">
        <v>12.0</v>
      </c>
      <c r="J2618" s="7" t="str">
        <f>vlookup(I2618,Cats!$A:$B,2,false)</f>
        <v>P</v>
      </c>
    </row>
    <row r="2619">
      <c r="A2619" s="1">
        <v>139628.0</v>
      </c>
      <c r="B2619" s="1">
        <v>522.0</v>
      </c>
      <c r="C2619" s="1">
        <v>0.0</v>
      </c>
      <c r="D2619" s="1" t="s">
        <v>32</v>
      </c>
      <c r="E2619" s="1">
        <v>30.0</v>
      </c>
      <c r="F2619" s="7" t="str">
        <f>vlookup(E2619,Teams!A:B,2,false)</f>
        <v>#N/A</v>
      </c>
      <c r="G2619" s="1" t="b">
        <v>0</v>
      </c>
      <c r="H2619" s="1" t="b">
        <v>1</v>
      </c>
      <c r="I2619" s="1">
        <v>12.0</v>
      </c>
      <c r="J2619" s="7" t="str">
        <f>vlookup(I2619,Cats!$A:$B,2,false)</f>
        <v>P</v>
      </c>
    </row>
    <row r="2620">
      <c r="A2620" s="1">
        <v>139629.0</v>
      </c>
      <c r="B2620" s="1">
        <v>522.0</v>
      </c>
      <c r="C2620" s="1">
        <v>14.0</v>
      </c>
      <c r="D2620" s="1" t="s">
        <v>82</v>
      </c>
      <c r="E2620" s="1">
        <v>22.0</v>
      </c>
      <c r="F2620" s="7" t="str">
        <f>vlookup(E2620,Teams!A:B,2,false)</f>
        <v>Ladue</v>
      </c>
      <c r="G2620" s="1" t="b">
        <v>1</v>
      </c>
      <c r="H2620" s="1" t="b">
        <v>0</v>
      </c>
      <c r="I2620" s="1">
        <v>13.0</v>
      </c>
      <c r="J2620" s="7" t="str">
        <f>vlookup(I2620,Cats!$A:$B,2,false)</f>
        <v>X</v>
      </c>
    </row>
    <row r="2621">
      <c r="A2621" s="1">
        <v>139630.0</v>
      </c>
      <c r="B2621" s="1">
        <v>522.0</v>
      </c>
      <c r="C2621" s="1">
        <v>0.0</v>
      </c>
      <c r="D2621" s="1" t="s">
        <v>32</v>
      </c>
      <c r="E2621" s="1">
        <v>30.0</v>
      </c>
      <c r="F2621" s="7" t="str">
        <f>vlookup(E2621,Teams!A:B,2,false)</f>
        <v>#N/A</v>
      </c>
      <c r="G2621" s="1" t="b">
        <v>0</v>
      </c>
      <c r="H2621" s="1" t="b">
        <v>1</v>
      </c>
      <c r="I2621" s="1">
        <v>13.0</v>
      </c>
      <c r="J2621" s="7" t="str">
        <f>vlookup(I2621,Cats!$A:$B,2,false)</f>
        <v>X</v>
      </c>
    </row>
    <row r="2622">
      <c r="A2622" s="1">
        <v>139631.0</v>
      </c>
      <c r="B2622" s="1">
        <v>522.0</v>
      </c>
      <c r="C2622" s="1">
        <v>4.0</v>
      </c>
      <c r="D2622" s="1" t="s">
        <v>78</v>
      </c>
      <c r="E2622" s="1">
        <v>22.0</v>
      </c>
      <c r="F2622" s="7" t="str">
        <f>vlookup(E2622,Teams!A:B,2,false)</f>
        <v>Ladue</v>
      </c>
      <c r="G2622" s="1" t="b">
        <v>1</v>
      </c>
      <c r="H2622" s="1" t="b">
        <v>0</v>
      </c>
      <c r="I2622" s="1">
        <v>14.0</v>
      </c>
      <c r="J2622" s="7" t="str">
        <f>vlookup(I2622,Cats!$A:$B,2,false)</f>
        <v>M</v>
      </c>
    </row>
    <row r="2623">
      <c r="A2623" s="1">
        <v>139632.0</v>
      </c>
      <c r="B2623" s="1">
        <v>522.0</v>
      </c>
      <c r="C2623" s="1">
        <v>0.0</v>
      </c>
      <c r="D2623" s="1" t="s">
        <v>32</v>
      </c>
      <c r="E2623" s="1">
        <v>30.0</v>
      </c>
      <c r="F2623" s="7" t="str">
        <f>vlookup(E2623,Teams!A:B,2,false)</f>
        <v>#N/A</v>
      </c>
      <c r="G2623" s="1" t="b">
        <v>0</v>
      </c>
      <c r="H2623" s="1" t="b">
        <v>1</v>
      </c>
      <c r="I2623" s="1">
        <v>14.0</v>
      </c>
      <c r="J2623" s="7" t="str">
        <f>vlookup(I2623,Cats!$A:$B,2,false)</f>
        <v>M</v>
      </c>
    </row>
    <row r="2624">
      <c r="A2624" s="1">
        <v>139633.0</v>
      </c>
      <c r="B2624" s="1">
        <v>522.0</v>
      </c>
      <c r="C2624" s="1">
        <v>0.0</v>
      </c>
      <c r="D2624" s="1" t="s">
        <v>86</v>
      </c>
      <c r="E2624" s="1">
        <v>22.0</v>
      </c>
      <c r="F2624" s="7" t="str">
        <f>vlookup(E2624,Teams!A:B,2,false)</f>
        <v>Ladue</v>
      </c>
      <c r="G2624" s="1" t="b">
        <v>1</v>
      </c>
      <c r="H2624" s="1" t="b">
        <v>0</v>
      </c>
      <c r="I2624" s="1">
        <v>15.0</v>
      </c>
      <c r="J2624" s="7" t="str">
        <f>vlookup(I2624,Cats!$A:$B,2,false)</f>
        <v>C</v>
      </c>
    </row>
    <row r="2625">
      <c r="A2625" s="1">
        <v>139634.0</v>
      </c>
      <c r="B2625" s="1">
        <v>522.0</v>
      </c>
      <c r="C2625" s="1">
        <v>0.0</v>
      </c>
      <c r="D2625" s="1" t="s">
        <v>32</v>
      </c>
      <c r="E2625" s="1">
        <v>30.0</v>
      </c>
      <c r="F2625" s="7" t="str">
        <f>vlookup(E2625,Teams!A:B,2,false)</f>
        <v>#N/A</v>
      </c>
      <c r="G2625" s="1" t="b">
        <v>0</v>
      </c>
      <c r="H2625" s="1" t="b">
        <v>1</v>
      </c>
      <c r="I2625" s="1">
        <v>15.0</v>
      </c>
      <c r="J2625" s="7" t="str">
        <f>vlookup(I2625,Cats!$A:$B,2,false)</f>
        <v>C</v>
      </c>
    </row>
    <row r="2626">
      <c r="A2626" s="1">
        <v>139635.0</v>
      </c>
      <c r="B2626" s="1">
        <v>522.0</v>
      </c>
      <c r="C2626" s="1">
        <v>0.0</v>
      </c>
      <c r="D2626" s="1" t="s">
        <v>85</v>
      </c>
      <c r="E2626" s="1">
        <v>22.0</v>
      </c>
      <c r="F2626" s="7" t="str">
        <f>vlookup(E2626,Teams!A:B,2,false)</f>
        <v>Ladue</v>
      </c>
      <c r="G2626" s="1" t="b">
        <v>1</v>
      </c>
      <c r="H2626" s="1" t="b">
        <v>0</v>
      </c>
      <c r="I2626" s="1">
        <v>16.0</v>
      </c>
      <c r="J2626" s="7" t="str">
        <f>vlookup(I2626,Cats!$A:$B,2,false)</f>
        <v>E</v>
      </c>
    </row>
    <row r="2627">
      <c r="A2627" s="1">
        <v>139636.0</v>
      </c>
      <c r="B2627" s="1">
        <v>522.0</v>
      </c>
      <c r="C2627" s="1">
        <v>0.0</v>
      </c>
      <c r="D2627" s="1" t="s">
        <v>32</v>
      </c>
      <c r="E2627" s="1">
        <v>30.0</v>
      </c>
      <c r="F2627" s="7" t="str">
        <f>vlookup(E2627,Teams!A:B,2,false)</f>
        <v>#N/A</v>
      </c>
      <c r="G2627" s="1" t="b">
        <v>0</v>
      </c>
      <c r="H2627" s="1" t="b">
        <v>1</v>
      </c>
      <c r="I2627" s="1">
        <v>16.0</v>
      </c>
      <c r="J2627" s="7" t="str">
        <f>vlookup(I2627,Cats!$A:$B,2,false)</f>
        <v>E</v>
      </c>
    </row>
    <row r="2628">
      <c r="A2628" s="1">
        <v>139637.0</v>
      </c>
      <c r="B2628" s="1">
        <v>522.0</v>
      </c>
      <c r="C2628" s="1">
        <v>4.0</v>
      </c>
      <c r="D2628" s="1" t="s">
        <v>82</v>
      </c>
      <c r="E2628" s="1">
        <v>22.0</v>
      </c>
      <c r="F2628" s="7" t="str">
        <f>vlookup(E2628,Teams!A:B,2,false)</f>
        <v>Ladue</v>
      </c>
      <c r="G2628" s="1" t="b">
        <v>1</v>
      </c>
      <c r="H2628" s="1" t="b">
        <v>0</v>
      </c>
      <c r="I2628" s="1">
        <v>17.0</v>
      </c>
      <c r="J2628" s="7" t="str">
        <f>vlookup(I2628,Cats!$A:$B,2,false)</f>
        <v>B</v>
      </c>
    </row>
    <row r="2629">
      <c r="A2629" s="1">
        <v>139638.0</v>
      </c>
      <c r="B2629" s="1">
        <v>522.0</v>
      </c>
      <c r="C2629" s="1">
        <v>0.0</v>
      </c>
      <c r="D2629" s="1" t="s">
        <v>32</v>
      </c>
      <c r="E2629" s="1">
        <v>30.0</v>
      </c>
      <c r="F2629" s="7" t="str">
        <f>vlookup(E2629,Teams!A:B,2,false)</f>
        <v>#N/A</v>
      </c>
      <c r="G2629" s="1" t="b">
        <v>0</v>
      </c>
      <c r="H2629" s="1" t="b">
        <v>1</v>
      </c>
      <c r="I2629" s="1">
        <v>17.0</v>
      </c>
      <c r="J2629" s="7" t="str">
        <f>vlookup(I2629,Cats!$A:$B,2,false)</f>
        <v>B</v>
      </c>
    </row>
    <row r="2630">
      <c r="A2630" s="1">
        <v>139639.0</v>
      </c>
      <c r="B2630" s="1">
        <v>522.0</v>
      </c>
      <c r="C2630" s="1">
        <v>0.0</v>
      </c>
      <c r="D2630" s="1" t="s">
        <v>82</v>
      </c>
      <c r="E2630" s="1">
        <v>22.0</v>
      </c>
      <c r="F2630" s="7" t="str">
        <f>vlookup(E2630,Teams!A:B,2,false)</f>
        <v>Ladue</v>
      </c>
      <c r="G2630" s="1" t="b">
        <v>1</v>
      </c>
      <c r="H2630" s="1" t="b">
        <v>0</v>
      </c>
      <c r="I2630" s="1">
        <v>18.0</v>
      </c>
      <c r="J2630" s="7" t="str">
        <f>vlookup(I2630,Cats!$A:$B,2,false)</f>
        <v>P</v>
      </c>
    </row>
    <row r="2631">
      <c r="A2631" s="1">
        <v>139640.0</v>
      </c>
      <c r="B2631" s="1">
        <v>522.0</v>
      </c>
      <c r="C2631" s="1">
        <v>0.0</v>
      </c>
      <c r="D2631" s="1" t="s">
        <v>32</v>
      </c>
      <c r="E2631" s="1">
        <v>30.0</v>
      </c>
      <c r="F2631" s="7" t="str">
        <f>vlookup(E2631,Teams!A:B,2,false)</f>
        <v>#N/A</v>
      </c>
      <c r="G2631" s="1" t="b">
        <v>0</v>
      </c>
      <c r="H2631" s="1" t="b">
        <v>1</v>
      </c>
      <c r="I2631" s="1">
        <v>18.0</v>
      </c>
      <c r="J2631" s="7" t="str">
        <f>vlookup(I2631,Cats!$A:$B,2,false)</f>
        <v>P</v>
      </c>
    </row>
    <row r="2632">
      <c r="A2632" s="1">
        <v>139641.0</v>
      </c>
      <c r="B2632" s="1">
        <v>522.0</v>
      </c>
      <c r="C2632" s="1">
        <v>4.0</v>
      </c>
      <c r="D2632" s="1" t="s">
        <v>85</v>
      </c>
      <c r="E2632" s="1">
        <v>22.0</v>
      </c>
      <c r="F2632" s="7" t="str">
        <f>vlookup(E2632,Teams!A:B,2,false)</f>
        <v>Ladue</v>
      </c>
      <c r="G2632" s="1" t="b">
        <v>1</v>
      </c>
      <c r="H2632" s="1" t="b">
        <v>0</v>
      </c>
      <c r="I2632" s="1">
        <v>19.0</v>
      </c>
      <c r="J2632" s="7" t="str">
        <f>vlookup(I2632,Cats!$A:$B,2,false)</f>
        <v>X</v>
      </c>
    </row>
    <row r="2633">
      <c r="A2633" s="1">
        <v>139642.0</v>
      </c>
      <c r="B2633" s="1">
        <v>522.0</v>
      </c>
      <c r="C2633" s="1">
        <v>0.0</v>
      </c>
      <c r="D2633" s="1" t="s">
        <v>32</v>
      </c>
      <c r="E2633" s="1">
        <v>30.0</v>
      </c>
      <c r="F2633" s="7" t="str">
        <f>vlookup(E2633,Teams!A:B,2,false)</f>
        <v>#N/A</v>
      </c>
      <c r="G2633" s="1" t="b">
        <v>0</v>
      </c>
      <c r="H2633" s="1" t="b">
        <v>1</v>
      </c>
      <c r="I2633" s="1">
        <v>19.0</v>
      </c>
      <c r="J2633" s="7" t="str">
        <f>vlookup(I2633,Cats!$A:$B,2,false)</f>
        <v>X</v>
      </c>
    </row>
    <row r="2634">
      <c r="A2634" s="1">
        <v>139643.0</v>
      </c>
      <c r="B2634" s="1">
        <v>522.0</v>
      </c>
      <c r="C2634" s="1">
        <v>4.0</v>
      </c>
      <c r="D2634" s="1" t="s">
        <v>78</v>
      </c>
      <c r="E2634" s="1">
        <v>22.0</v>
      </c>
      <c r="F2634" s="7" t="str">
        <f>vlookup(E2634,Teams!A:B,2,false)</f>
        <v>Ladue</v>
      </c>
      <c r="G2634" s="1" t="b">
        <v>1</v>
      </c>
      <c r="H2634" s="1" t="b">
        <v>0</v>
      </c>
      <c r="I2634" s="1">
        <v>20.0</v>
      </c>
      <c r="J2634" s="7" t="str">
        <f>vlookup(I2634,Cats!$A:$B,2,false)</f>
        <v>M</v>
      </c>
    </row>
    <row r="2635">
      <c r="A2635" s="1">
        <v>139644.0</v>
      </c>
      <c r="B2635" s="1">
        <v>522.0</v>
      </c>
      <c r="C2635" s="1">
        <v>0.0</v>
      </c>
      <c r="D2635" s="1" t="s">
        <v>32</v>
      </c>
      <c r="E2635" s="1">
        <v>30.0</v>
      </c>
      <c r="F2635" s="7" t="str">
        <f>vlookup(E2635,Teams!A:B,2,false)</f>
        <v>#N/A</v>
      </c>
      <c r="G2635" s="1" t="b">
        <v>0</v>
      </c>
      <c r="H2635" s="1" t="b">
        <v>1</v>
      </c>
      <c r="I2635" s="1">
        <v>20.0</v>
      </c>
      <c r="J2635" s="7" t="str">
        <f>vlookup(I2635,Cats!$A:$B,2,false)</f>
        <v>M</v>
      </c>
    </row>
    <row r="2636">
      <c r="A2636" s="1">
        <v>139645.0</v>
      </c>
      <c r="B2636" s="1">
        <v>522.0</v>
      </c>
      <c r="C2636" s="1">
        <v>4.0</v>
      </c>
      <c r="D2636" s="1" t="s">
        <v>82</v>
      </c>
      <c r="E2636" s="1">
        <v>22.0</v>
      </c>
      <c r="F2636" s="7" t="str">
        <f>vlookup(E2636,Teams!A:B,2,false)</f>
        <v>Ladue</v>
      </c>
      <c r="G2636" s="1" t="b">
        <v>1</v>
      </c>
      <c r="H2636" s="1" t="b">
        <v>0</v>
      </c>
      <c r="I2636" s="1">
        <v>21.0</v>
      </c>
      <c r="J2636" s="7" t="str">
        <f>vlookup(I2636,Cats!$A:$B,2,false)</f>
        <v>C</v>
      </c>
    </row>
    <row r="2637">
      <c r="A2637" s="1">
        <v>139646.0</v>
      </c>
      <c r="B2637" s="1">
        <v>522.0</v>
      </c>
      <c r="C2637" s="1">
        <v>0.0</v>
      </c>
      <c r="D2637" s="1" t="s">
        <v>32</v>
      </c>
      <c r="E2637" s="1">
        <v>30.0</v>
      </c>
      <c r="F2637" s="7" t="str">
        <f>vlookup(E2637,Teams!A:B,2,false)</f>
        <v>#N/A</v>
      </c>
      <c r="G2637" s="1" t="b">
        <v>0</v>
      </c>
      <c r="H2637" s="1" t="b">
        <v>1</v>
      </c>
      <c r="I2637" s="1">
        <v>21.0</v>
      </c>
      <c r="J2637" s="7" t="str">
        <f>vlookup(I2637,Cats!$A:$B,2,false)</f>
        <v>C</v>
      </c>
    </row>
    <row r="2638">
      <c r="A2638" s="1">
        <v>139647.0</v>
      </c>
      <c r="B2638" s="1">
        <v>522.0</v>
      </c>
      <c r="C2638" s="1">
        <v>14.0</v>
      </c>
      <c r="D2638" s="1" t="s">
        <v>81</v>
      </c>
      <c r="E2638" s="1">
        <v>22.0</v>
      </c>
      <c r="F2638" s="7" t="str">
        <f>vlookup(E2638,Teams!A:B,2,false)</f>
        <v>Ladue</v>
      </c>
      <c r="G2638" s="1" t="b">
        <v>1</v>
      </c>
      <c r="H2638" s="1" t="b">
        <v>0</v>
      </c>
      <c r="I2638" s="1">
        <v>22.0</v>
      </c>
      <c r="J2638" s="7" t="str">
        <f>vlookup(I2638,Cats!$A:$B,2,false)</f>
        <v>E</v>
      </c>
    </row>
    <row r="2639">
      <c r="A2639" s="1">
        <v>139648.0</v>
      </c>
      <c r="B2639" s="1">
        <v>522.0</v>
      </c>
      <c r="C2639" s="1">
        <v>0.0</v>
      </c>
      <c r="D2639" s="1" t="s">
        <v>32</v>
      </c>
      <c r="E2639" s="1">
        <v>30.0</v>
      </c>
      <c r="F2639" s="7" t="str">
        <f>vlookup(E2639,Teams!A:B,2,false)</f>
        <v>#N/A</v>
      </c>
      <c r="G2639" s="1" t="b">
        <v>0</v>
      </c>
      <c r="H2639" s="1" t="b">
        <v>1</v>
      </c>
      <c r="I2639" s="1">
        <v>22.0</v>
      </c>
      <c r="J2639" s="7" t="str">
        <f>vlookup(I2639,Cats!$A:$B,2,false)</f>
        <v>E</v>
      </c>
    </row>
    <row r="2640">
      <c r="A2640" s="1">
        <v>139649.0</v>
      </c>
      <c r="B2640" s="1">
        <v>522.0</v>
      </c>
      <c r="C2640" s="1">
        <v>4.0</v>
      </c>
      <c r="D2640" s="1" t="s">
        <v>82</v>
      </c>
      <c r="E2640" s="1">
        <v>22.0</v>
      </c>
      <c r="F2640" s="7" t="str">
        <f>vlookup(E2640,Teams!A:B,2,false)</f>
        <v>Ladue</v>
      </c>
      <c r="G2640" s="1" t="b">
        <v>1</v>
      </c>
      <c r="H2640" s="1" t="b">
        <v>0</v>
      </c>
      <c r="I2640" s="1">
        <v>23.0</v>
      </c>
      <c r="J2640" s="7" t="str">
        <f>vlookup(I2640,Cats!$A:$B,2,false)</f>
        <v>B</v>
      </c>
    </row>
    <row r="2641">
      <c r="A2641" s="1">
        <v>139650.0</v>
      </c>
      <c r="B2641" s="1">
        <v>522.0</v>
      </c>
      <c r="C2641" s="1">
        <v>0.0</v>
      </c>
      <c r="D2641" s="1" t="s">
        <v>32</v>
      </c>
      <c r="E2641" s="1">
        <v>30.0</v>
      </c>
      <c r="F2641" s="7" t="str">
        <f>vlookup(E2641,Teams!A:B,2,false)</f>
        <v>#N/A</v>
      </c>
      <c r="G2641" s="1" t="b">
        <v>0</v>
      </c>
      <c r="H2641" s="1" t="b">
        <v>1</v>
      </c>
      <c r="I2641" s="1">
        <v>23.0</v>
      </c>
      <c r="J2641" s="7" t="str">
        <f>vlookup(I2641,Cats!$A:$B,2,false)</f>
        <v>B</v>
      </c>
    </row>
    <row r="2642">
      <c r="A2642" s="1">
        <v>139651.0</v>
      </c>
      <c r="B2642" s="1">
        <v>522.0</v>
      </c>
      <c r="C2642" s="1">
        <v>14.0</v>
      </c>
      <c r="D2642" s="1" t="s">
        <v>85</v>
      </c>
      <c r="E2642" s="1">
        <v>22.0</v>
      </c>
      <c r="F2642" s="7" t="str">
        <f>vlookup(E2642,Teams!A:B,2,false)</f>
        <v>Ladue</v>
      </c>
      <c r="G2642" s="1" t="b">
        <v>1</v>
      </c>
      <c r="H2642" s="1" t="b">
        <v>0</v>
      </c>
      <c r="I2642" s="1">
        <v>24.0</v>
      </c>
      <c r="J2642" s="7" t="str">
        <f>vlookup(I2642,Cats!$A:$B,2,false)</f>
        <v>P</v>
      </c>
    </row>
    <row r="2643">
      <c r="A2643" s="1">
        <v>139652.0</v>
      </c>
      <c r="B2643" s="1">
        <v>522.0</v>
      </c>
      <c r="C2643" s="1">
        <v>0.0</v>
      </c>
      <c r="D2643" s="1" t="s">
        <v>32</v>
      </c>
      <c r="E2643" s="1">
        <v>30.0</v>
      </c>
      <c r="F2643" s="7" t="str">
        <f>vlookup(E2643,Teams!A:B,2,false)</f>
        <v>#N/A</v>
      </c>
      <c r="G2643" s="1" t="b">
        <v>0</v>
      </c>
      <c r="H2643" s="1" t="b">
        <v>1</v>
      </c>
      <c r="I2643" s="1">
        <v>24.0</v>
      </c>
      <c r="J2643" s="7" t="str">
        <f>vlookup(I2643,Cats!$A:$B,2,false)</f>
        <v>P</v>
      </c>
    </row>
    <row r="2644">
      <c r="A2644" s="1">
        <v>139653.0</v>
      </c>
      <c r="B2644" s="1">
        <v>523.0</v>
      </c>
      <c r="C2644" s="1">
        <v>0.0</v>
      </c>
      <c r="D2644" s="1" t="s">
        <v>32</v>
      </c>
      <c r="E2644" s="1">
        <v>24.0</v>
      </c>
      <c r="F2644" s="7" t="str">
        <f>vlookup(E2644,Teams!A:B,2,false)</f>
        <v>Lexington A</v>
      </c>
      <c r="G2644" s="1" t="b">
        <v>1</v>
      </c>
      <c r="H2644" s="1" t="b">
        <v>1</v>
      </c>
      <c r="I2644" s="1">
        <v>1.0</v>
      </c>
      <c r="J2644" s="7" t="str">
        <f>vlookup(I2644,Cats!$A:$B,2,false)</f>
        <v>X</v>
      </c>
    </row>
    <row r="2645">
      <c r="A2645" s="1">
        <v>139654.0</v>
      </c>
      <c r="B2645" s="1">
        <v>523.0</v>
      </c>
      <c r="C2645" s="1">
        <v>14.0</v>
      </c>
      <c r="D2645" s="1" t="s">
        <v>72</v>
      </c>
      <c r="E2645" s="1">
        <v>27.0</v>
      </c>
      <c r="F2645" s="7" t="str">
        <f>vlookup(E2645,Teams!A:B,2,false)</f>
        <v>Middleton</v>
      </c>
      <c r="G2645" s="1" t="b">
        <v>0</v>
      </c>
      <c r="H2645" s="1" t="b">
        <v>0</v>
      </c>
      <c r="I2645" s="1">
        <v>1.0</v>
      </c>
      <c r="J2645" s="7" t="str">
        <f>vlookup(I2645,Cats!$A:$B,2,false)</f>
        <v>X</v>
      </c>
    </row>
    <row r="2646">
      <c r="A2646" s="1">
        <v>139655.0</v>
      </c>
      <c r="B2646" s="1">
        <v>523.0</v>
      </c>
      <c r="C2646" s="1">
        <v>14.0</v>
      </c>
      <c r="D2646" s="1" t="s">
        <v>80</v>
      </c>
      <c r="E2646" s="1">
        <v>24.0</v>
      </c>
      <c r="F2646" s="7" t="str">
        <f>vlookup(E2646,Teams!A:B,2,false)</f>
        <v>Lexington A</v>
      </c>
      <c r="G2646" s="1" t="b">
        <v>1</v>
      </c>
      <c r="H2646" s="1" t="b">
        <v>0</v>
      </c>
      <c r="I2646" s="1">
        <v>2.0</v>
      </c>
      <c r="J2646" s="7" t="str">
        <f>vlookup(I2646,Cats!$A:$B,2,false)</f>
        <v>M</v>
      </c>
    </row>
    <row r="2647">
      <c r="A2647" s="1">
        <v>139656.0</v>
      </c>
      <c r="B2647" s="1">
        <v>523.0</v>
      </c>
      <c r="C2647" s="1">
        <v>0.0</v>
      </c>
      <c r="D2647" s="1" t="s">
        <v>32</v>
      </c>
      <c r="E2647" s="1">
        <v>27.0</v>
      </c>
      <c r="F2647" s="7" t="str">
        <f>vlookup(E2647,Teams!A:B,2,false)</f>
        <v>Middleton</v>
      </c>
      <c r="G2647" s="1" t="b">
        <v>0</v>
      </c>
      <c r="H2647" s="1" t="b">
        <v>1</v>
      </c>
      <c r="I2647" s="1">
        <v>2.0</v>
      </c>
      <c r="J2647" s="7" t="str">
        <f>vlookup(I2647,Cats!$A:$B,2,false)</f>
        <v>M</v>
      </c>
    </row>
    <row r="2648">
      <c r="A2648" s="1">
        <v>139657.0</v>
      </c>
      <c r="B2648" s="1">
        <v>523.0</v>
      </c>
      <c r="C2648" s="1">
        <v>0.0</v>
      </c>
      <c r="D2648" s="1" t="s">
        <v>32</v>
      </c>
      <c r="E2648" s="1">
        <v>24.0</v>
      </c>
      <c r="F2648" s="7" t="str">
        <f>vlookup(E2648,Teams!A:B,2,false)</f>
        <v>Lexington A</v>
      </c>
      <c r="G2648" s="1" t="b">
        <v>1</v>
      </c>
      <c r="H2648" s="1" t="b">
        <v>1</v>
      </c>
      <c r="I2648" s="1">
        <v>3.0</v>
      </c>
      <c r="J2648" s="7" t="str">
        <f>vlookup(I2648,Cats!$A:$B,2,false)</f>
        <v>C</v>
      </c>
    </row>
    <row r="2649">
      <c r="A2649" s="1">
        <v>139658.0</v>
      </c>
      <c r="B2649" s="1">
        <v>523.0</v>
      </c>
      <c r="C2649" s="1">
        <v>14.0</v>
      </c>
      <c r="D2649" s="1" t="s">
        <v>70</v>
      </c>
      <c r="E2649" s="1">
        <v>27.0</v>
      </c>
      <c r="F2649" s="7" t="str">
        <f>vlookup(E2649,Teams!A:B,2,false)</f>
        <v>Middleton</v>
      </c>
      <c r="G2649" s="1" t="b">
        <v>0</v>
      </c>
      <c r="H2649" s="1" t="b">
        <v>0</v>
      </c>
      <c r="I2649" s="1">
        <v>3.0</v>
      </c>
      <c r="J2649" s="7" t="str">
        <f>vlookup(I2649,Cats!$A:$B,2,false)</f>
        <v>C</v>
      </c>
    </row>
    <row r="2650">
      <c r="A2650" s="1">
        <v>139659.0</v>
      </c>
      <c r="B2650" s="1">
        <v>523.0</v>
      </c>
      <c r="C2650" s="1">
        <v>4.0</v>
      </c>
      <c r="D2650" s="1" t="s">
        <v>79</v>
      </c>
      <c r="E2650" s="1">
        <v>24.0</v>
      </c>
      <c r="F2650" s="7" t="str">
        <f>vlookup(E2650,Teams!A:B,2,false)</f>
        <v>Lexington A</v>
      </c>
      <c r="G2650" s="1" t="b">
        <v>1</v>
      </c>
      <c r="H2650" s="1" t="b">
        <v>0</v>
      </c>
      <c r="I2650" s="1">
        <v>4.0</v>
      </c>
      <c r="J2650" s="7" t="str">
        <f>vlookup(I2650,Cats!$A:$B,2,false)</f>
        <v>E</v>
      </c>
    </row>
    <row r="2651">
      <c r="A2651" s="1">
        <v>139660.0</v>
      </c>
      <c r="B2651" s="1">
        <v>523.0</v>
      </c>
      <c r="C2651" s="1">
        <v>0.0</v>
      </c>
      <c r="D2651" s="1" t="s">
        <v>32</v>
      </c>
      <c r="E2651" s="1">
        <v>27.0</v>
      </c>
      <c r="F2651" s="7" t="str">
        <f>vlookup(E2651,Teams!A:B,2,false)</f>
        <v>Middleton</v>
      </c>
      <c r="G2651" s="1" t="b">
        <v>0</v>
      </c>
      <c r="H2651" s="1" t="b">
        <v>1</v>
      </c>
      <c r="I2651" s="1">
        <v>4.0</v>
      </c>
      <c r="J2651" s="7" t="str">
        <f>vlookup(I2651,Cats!$A:$B,2,false)</f>
        <v>E</v>
      </c>
    </row>
    <row r="2652">
      <c r="A2652" s="1">
        <v>139661.0</v>
      </c>
      <c r="B2652" s="1">
        <v>523.0</v>
      </c>
      <c r="C2652" s="1">
        <v>0.0</v>
      </c>
      <c r="D2652" s="1" t="s">
        <v>32</v>
      </c>
      <c r="E2652" s="1">
        <v>24.0</v>
      </c>
      <c r="F2652" s="7" t="str">
        <f>vlookup(E2652,Teams!A:B,2,false)</f>
        <v>Lexington A</v>
      </c>
      <c r="G2652" s="1" t="b">
        <v>1</v>
      </c>
      <c r="H2652" s="1" t="b">
        <v>1</v>
      </c>
      <c r="I2652" s="1">
        <v>5.0</v>
      </c>
      <c r="J2652" s="7" t="str">
        <f>vlookup(I2652,Cats!$A:$B,2,false)</f>
        <v>B</v>
      </c>
    </row>
    <row r="2653">
      <c r="A2653" s="1">
        <v>139662.0</v>
      </c>
      <c r="B2653" s="1">
        <v>523.0</v>
      </c>
      <c r="C2653" s="1">
        <v>4.0</v>
      </c>
      <c r="D2653" s="1" t="s">
        <v>72</v>
      </c>
      <c r="E2653" s="1">
        <v>27.0</v>
      </c>
      <c r="F2653" s="7" t="str">
        <f>vlookup(E2653,Teams!A:B,2,false)</f>
        <v>Middleton</v>
      </c>
      <c r="G2653" s="1" t="b">
        <v>0</v>
      </c>
      <c r="H2653" s="1" t="b">
        <v>0</v>
      </c>
      <c r="I2653" s="1">
        <v>5.0</v>
      </c>
      <c r="J2653" s="7" t="str">
        <f>vlookup(I2653,Cats!$A:$B,2,false)</f>
        <v>B</v>
      </c>
    </row>
    <row r="2654">
      <c r="A2654" s="1">
        <v>139663.0</v>
      </c>
      <c r="B2654" s="1">
        <v>523.0</v>
      </c>
      <c r="C2654" s="1">
        <v>0.0</v>
      </c>
      <c r="D2654" s="1" t="s">
        <v>32</v>
      </c>
      <c r="E2654" s="1">
        <v>24.0</v>
      </c>
      <c r="F2654" s="7" t="str">
        <f>vlookup(E2654,Teams!A:B,2,false)</f>
        <v>Lexington A</v>
      </c>
      <c r="G2654" s="1" t="b">
        <v>1</v>
      </c>
      <c r="H2654" s="1" t="b">
        <v>1</v>
      </c>
      <c r="I2654" s="1">
        <v>6.0</v>
      </c>
      <c r="J2654" s="7" t="str">
        <f>vlookup(I2654,Cats!$A:$B,2,false)</f>
        <v>P</v>
      </c>
    </row>
    <row r="2655">
      <c r="A2655" s="1">
        <v>139664.0</v>
      </c>
      <c r="B2655" s="1">
        <v>523.0</v>
      </c>
      <c r="C2655" s="1">
        <v>14.0</v>
      </c>
      <c r="D2655" s="1" t="s">
        <v>73</v>
      </c>
      <c r="E2655" s="1">
        <v>27.0</v>
      </c>
      <c r="F2655" s="7" t="str">
        <f>vlookup(E2655,Teams!A:B,2,false)</f>
        <v>Middleton</v>
      </c>
      <c r="G2655" s="1" t="b">
        <v>0</v>
      </c>
      <c r="H2655" s="1" t="b">
        <v>0</v>
      </c>
      <c r="I2655" s="1">
        <v>6.0</v>
      </c>
      <c r="J2655" s="7" t="str">
        <f>vlookup(I2655,Cats!$A:$B,2,false)</f>
        <v>P</v>
      </c>
    </row>
    <row r="2656">
      <c r="A2656" s="1">
        <v>139665.0</v>
      </c>
      <c r="B2656" s="1">
        <v>523.0</v>
      </c>
      <c r="C2656" s="1">
        <v>0.0</v>
      </c>
      <c r="D2656" s="1" t="s">
        <v>79</v>
      </c>
      <c r="E2656" s="1">
        <v>24.0</v>
      </c>
      <c r="F2656" s="7" t="str">
        <f>vlookup(E2656,Teams!A:B,2,false)</f>
        <v>Lexington A</v>
      </c>
      <c r="G2656" s="1" t="b">
        <v>1</v>
      </c>
      <c r="H2656" s="1" t="b">
        <v>0</v>
      </c>
      <c r="I2656" s="1">
        <v>7.0</v>
      </c>
      <c r="J2656" s="7" t="str">
        <f>vlookup(I2656,Cats!$A:$B,2,false)</f>
        <v>X</v>
      </c>
    </row>
    <row r="2657">
      <c r="A2657" s="1">
        <v>139666.0</v>
      </c>
      <c r="B2657" s="1">
        <v>523.0</v>
      </c>
      <c r="C2657" s="1">
        <v>14.0</v>
      </c>
      <c r="D2657" s="1" t="s">
        <v>70</v>
      </c>
      <c r="E2657" s="1">
        <v>27.0</v>
      </c>
      <c r="F2657" s="7" t="str">
        <f>vlookup(E2657,Teams!A:B,2,false)</f>
        <v>Middleton</v>
      </c>
      <c r="G2657" s="1" t="b">
        <v>0</v>
      </c>
      <c r="H2657" s="1" t="b">
        <v>0</v>
      </c>
      <c r="I2657" s="1">
        <v>7.0</v>
      </c>
      <c r="J2657" s="7" t="str">
        <f>vlookup(I2657,Cats!$A:$B,2,false)</f>
        <v>X</v>
      </c>
    </row>
    <row r="2658">
      <c r="A2658" s="1">
        <v>139667.0</v>
      </c>
      <c r="B2658" s="1">
        <v>523.0</v>
      </c>
      <c r="C2658" s="1">
        <v>14.0</v>
      </c>
      <c r="D2658" s="1" t="s">
        <v>84</v>
      </c>
      <c r="E2658" s="1">
        <v>24.0</v>
      </c>
      <c r="F2658" s="7" t="str">
        <f>vlookup(E2658,Teams!A:B,2,false)</f>
        <v>Lexington A</v>
      </c>
      <c r="G2658" s="1" t="b">
        <v>1</v>
      </c>
      <c r="H2658" s="1" t="b">
        <v>0</v>
      </c>
      <c r="I2658" s="1">
        <v>8.0</v>
      </c>
      <c r="J2658" s="7" t="str">
        <f>vlookup(I2658,Cats!$A:$B,2,false)</f>
        <v>M</v>
      </c>
    </row>
    <row r="2659">
      <c r="A2659" s="1">
        <v>139668.0</v>
      </c>
      <c r="B2659" s="1">
        <v>523.0</v>
      </c>
      <c r="C2659" s="1">
        <v>0.0</v>
      </c>
      <c r="D2659" s="1" t="s">
        <v>32</v>
      </c>
      <c r="E2659" s="1">
        <v>27.0</v>
      </c>
      <c r="F2659" s="7" t="str">
        <f>vlookup(E2659,Teams!A:B,2,false)</f>
        <v>Middleton</v>
      </c>
      <c r="G2659" s="1" t="b">
        <v>0</v>
      </c>
      <c r="H2659" s="1" t="b">
        <v>1</v>
      </c>
      <c r="I2659" s="1">
        <v>8.0</v>
      </c>
      <c r="J2659" s="7" t="str">
        <f>vlookup(I2659,Cats!$A:$B,2,false)</f>
        <v>M</v>
      </c>
    </row>
    <row r="2660">
      <c r="A2660" s="1">
        <v>139669.0</v>
      </c>
      <c r="B2660" s="1">
        <v>523.0</v>
      </c>
      <c r="C2660" s="1">
        <v>0.0</v>
      </c>
      <c r="D2660" s="1" t="s">
        <v>32</v>
      </c>
      <c r="E2660" s="1">
        <v>24.0</v>
      </c>
      <c r="F2660" s="7" t="str">
        <f>vlookup(E2660,Teams!A:B,2,false)</f>
        <v>Lexington A</v>
      </c>
      <c r="G2660" s="1" t="b">
        <v>1</v>
      </c>
      <c r="H2660" s="1" t="b">
        <v>1</v>
      </c>
      <c r="I2660" s="1">
        <v>9.0</v>
      </c>
      <c r="J2660" s="7" t="str">
        <f>vlookup(I2660,Cats!$A:$B,2,false)</f>
        <v>C</v>
      </c>
    </row>
    <row r="2661">
      <c r="A2661" s="1">
        <v>139670.0</v>
      </c>
      <c r="B2661" s="1">
        <v>523.0</v>
      </c>
      <c r="C2661" s="1">
        <v>4.0</v>
      </c>
      <c r="D2661" s="1" t="s">
        <v>70</v>
      </c>
      <c r="E2661" s="1">
        <v>27.0</v>
      </c>
      <c r="F2661" s="7" t="str">
        <f>vlookup(E2661,Teams!A:B,2,false)</f>
        <v>Middleton</v>
      </c>
      <c r="G2661" s="1" t="b">
        <v>0</v>
      </c>
      <c r="H2661" s="1" t="b">
        <v>0</v>
      </c>
      <c r="I2661" s="1">
        <v>9.0</v>
      </c>
      <c r="J2661" s="7" t="str">
        <f>vlookup(I2661,Cats!$A:$B,2,false)</f>
        <v>C</v>
      </c>
    </row>
    <row r="2662">
      <c r="A2662" s="1">
        <v>139671.0</v>
      </c>
      <c r="B2662" s="1">
        <v>523.0</v>
      </c>
      <c r="C2662" s="1">
        <v>0.0</v>
      </c>
      <c r="D2662" s="1" t="s">
        <v>32</v>
      </c>
      <c r="E2662" s="1">
        <v>24.0</v>
      </c>
      <c r="F2662" s="7" t="str">
        <f>vlookup(E2662,Teams!A:B,2,false)</f>
        <v>Lexington A</v>
      </c>
      <c r="G2662" s="1" t="b">
        <v>1</v>
      </c>
      <c r="H2662" s="1" t="b">
        <v>1</v>
      </c>
      <c r="I2662" s="1">
        <v>10.0</v>
      </c>
      <c r="J2662" s="7" t="str">
        <f>vlookup(I2662,Cats!$A:$B,2,false)</f>
        <v>E</v>
      </c>
    </row>
    <row r="2663">
      <c r="A2663" s="1">
        <v>139672.0</v>
      </c>
      <c r="B2663" s="1">
        <v>523.0</v>
      </c>
      <c r="C2663" s="1">
        <v>4.0</v>
      </c>
      <c r="D2663" s="1" t="s">
        <v>73</v>
      </c>
      <c r="E2663" s="1">
        <v>27.0</v>
      </c>
      <c r="F2663" s="7" t="str">
        <f>vlookup(E2663,Teams!A:B,2,false)</f>
        <v>Middleton</v>
      </c>
      <c r="G2663" s="1" t="b">
        <v>0</v>
      </c>
      <c r="H2663" s="1" t="b">
        <v>0</v>
      </c>
      <c r="I2663" s="1">
        <v>10.0</v>
      </c>
      <c r="J2663" s="7" t="str">
        <f>vlookup(I2663,Cats!$A:$B,2,false)</f>
        <v>E</v>
      </c>
    </row>
    <row r="2664">
      <c r="A2664" s="1">
        <v>139673.0</v>
      </c>
      <c r="B2664" s="1">
        <v>523.0</v>
      </c>
      <c r="C2664" s="1">
        <v>0.0</v>
      </c>
      <c r="D2664" s="1" t="s">
        <v>84</v>
      </c>
      <c r="E2664" s="1">
        <v>24.0</v>
      </c>
      <c r="F2664" s="7" t="str">
        <f>vlookup(E2664,Teams!A:B,2,false)</f>
        <v>Lexington A</v>
      </c>
      <c r="G2664" s="1" t="b">
        <v>1</v>
      </c>
      <c r="H2664" s="1" t="b">
        <v>1</v>
      </c>
      <c r="I2664" s="1">
        <v>11.0</v>
      </c>
      <c r="J2664" s="7" t="str">
        <f>vlookup(I2664,Cats!$A:$B,2,false)</f>
        <v>B</v>
      </c>
    </row>
    <row r="2665">
      <c r="A2665" s="1">
        <v>139674.0</v>
      </c>
      <c r="B2665" s="1">
        <v>523.0</v>
      </c>
      <c r="C2665" s="1">
        <v>4.0</v>
      </c>
      <c r="D2665" s="1" t="s">
        <v>72</v>
      </c>
      <c r="E2665" s="1">
        <v>27.0</v>
      </c>
      <c r="F2665" s="7" t="str">
        <f>vlookup(E2665,Teams!A:B,2,false)</f>
        <v>Middleton</v>
      </c>
      <c r="G2665" s="1" t="b">
        <v>0</v>
      </c>
      <c r="H2665" s="1" t="b">
        <v>0</v>
      </c>
      <c r="I2665" s="1">
        <v>11.0</v>
      </c>
      <c r="J2665" s="7" t="str">
        <f>vlookup(I2665,Cats!$A:$B,2,false)</f>
        <v>B</v>
      </c>
    </row>
    <row r="2666">
      <c r="A2666" s="1">
        <v>139675.0</v>
      </c>
      <c r="B2666" s="1">
        <v>523.0</v>
      </c>
      <c r="C2666" s="1">
        <v>4.0</v>
      </c>
      <c r="D2666" s="1" t="s">
        <v>79</v>
      </c>
      <c r="E2666" s="1">
        <v>24.0</v>
      </c>
      <c r="F2666" s="7" t="str">
        <f>vlookup(E2666,Teams!A:B,2,false)</f>
        <v>Lexington A</v>
      </c>
      <c r="G2666" s="1" t="b">
        <v>1</v>
      </c>
      <c r="H2666" s="1" t="b">
        <v>0</v>
      </c>
      <c r="I2666" s="1">
        <v>12.0</v>
      </c>
      <c r="J2666" s="7" t="str">
        <f>vlookup(I2666,Cats!$A:$B,2,false)</f>
        <v>P</v>
      </c>
    </row>
    <row r="2667">
      <c r="A2667" s="1">
        <v>139676.0</v>
      </c>
      <c r="B2667" s="1">
        <v>523.0</v>
      </c>
      <c r="C2667" s="1">
        <v>0.0</v>
      </c>
      <c r="D2667" s="1" t="s">
        <v>32</v>
      </c>
      <c r="E2667" s="1">
        <v>27.0</v>
      </c>
      <c r="F2667" s="7" t="str">
        <f>vlookup(E2667,Teams!A:B,2,false)</f>
        <v>Middleton</v>
      </c>
      <c r="G2667" s="1" t="b">
        <v>0</v>
      </c>
      <c r="H2667" s="1" t="b">
        <v>1</v>
      </c>
      <c r="I2667" s="1">
        <v>12.0</v>
      </c>
      <c r="J2667" s="7" t="str">
        <f>vlookup(I2667,Cats!$A:$B,2,false)</f>
        <v>P</v>
      </c>
    </row>
    <row r="2668">
      <c r="A2668" s="1">
        <v>139677.0</v>
      </c>
      <c r="B2668" s="1">
        <v>523.0</v>
      </c>
      <c r="C2668" s="1">
        <v>0.0</v>
      </c>
      <c r="D2668" s="1" t="s">
        <v>32</v>
      </c>
      <c r="E2668" s="1">
        <v>24.0</v>
      </c>
      <c r="F2668" s="7" t="str">
        <f>vlookup(E2668,Teams!A:B,2,false)</f>
        <v>Lexington A</v>
      </c>
      <c r="G2668" s="1" t="b">
        <v>1</v>
      </c>
      <c r="H2668" s="1" t="b">
        <v>1</v>
      </c>
      <c r="I2668" s="1">
        <v>13.0</v>
      </c>
      <c r="J2668" s="7" t="str">
        <f>vlookup(I2668,Cats!$A:$B,2,false)</f>
        <v>X</v>
      </c>
    </row>
    <row r="2669">
      <c r="A2669" s="1">
        <v>139678.0</v>
      </c>
      <c r="B2669" s="1">
        <v>523.0</v>
      </c>
      <c r="C2669" s="1">
        <v>14.0</v>
      </c>
      <c r="D2669" s="1" t="s">
        <v>72</v>
      </c>
      <c r="E2669" s="1">
        <v>27.0</v>
      </c>
      <c r="F2669" s="7" t="str">
        <f>vlookup(E2669,Teams!A:B,2,false)</f>
        <v>Middleton</v>
      </c>
      <c r="G2669" s="1" t="b">
        <v>0</v>
      </c>
      <c r="H2669" s="1" t="b">
        <v>0</v>
      </c>
      <c r="I2669" s="1">
        <v>13.0</v>
      </c>
      <c r="J2669" s="7" t="str">
        <f>vlookup(I2669,Cats!$A:$B,2,false)</f>
        <v>X</v>
      </c>
    </row>
    <row r="2670">
      <c r="A2670" s="1">
        <v>139679.0</v>
      </c>
      <c r="B2670" s="1">
        <v>523.0</v>
      </c>
      <c r="C2670" s="1">
        <v>0.0</v>
      </c>
      <c r="D2670" s="1" t="s">
        <v>32</v>
      </c>
      <c r="E2670" s="1">
        <v>24.0</v>
      </c>
      <c r="F2670" s="7" t="str">
        <f>vlookup(E2670,Teams!A:B,2,false)</f>
        <v>Lexington A</v>
      </c>
      <c r="G2670" s="1" t="b">
        <v>1</v>
      </c>
      <c r="H2670" s="1" t="b">
        <v>1</v>
      </c>
      <c r="I2670" s="1">
        <v>14.0</v>
      </c>
      <c r="J2670" s="7" t="str">
        <f>vlookup(I2670,Cats!$A:$B,2,false)</f>
        <v>M</v>
      </c>
    </row>
    <row r="2671">
      <c r="A2671" s="1">
        <v>139680.0</v>
      </c>
      <c r="B2671" s="1">
        <v>523.0</v>
      </c>
      <c r="C2671" s="1">
        <v>4.0</v>
      </c>
      <c r="D2671" s="1" t="s">
        <v>70</v>
      </c>
      <c r="E2671" s="1">
        <v>27.0</v>
      </c>
      <c r="F2671" s="7" t="str">
        <f>vlookup(E2671,Teams!A:B,2,false)</f>
        <v>Middleton</v>
      </c>
      <c r="G2671" s="1" t="b">
        <v>0</v>
      </c>
      <c r="H2671" s="1" t="b">
        <v>0</v>
      </c>
      <c r="I2671" s="1">
        <v>14.0</v>
      </c>
      <c r="J2671" s="7" t="str">
        <f>vlookup(I2671,Cats!$A:$B,2,false)</f>
        <v>M</v>
      </c>
    </row>
    <row r="2672">
      <c r="A2672" s="1">
        <v>139681.0</v>
      </c>
      <c r="B2672" s="1">
        <v>523.0</v>
      </c>
      <c r="C2672" s="1">
        <v>0.0</v>
      </c>
      <c r="D2672" s="1" t="s">
        <v>83</v>
      </c>
      <c r="E2672" s="1">
        <v>24.0</v>
      </c>
      <c r="F2672" s="7" t="str">
        <f>vlookup(E2672,Teams!A:B,2,false)</f>
        <v>Lexington A</v>
      </c>
      <c r="G2672" s="1" t="b">
        <v>1</v>
      </c>
      <c r="H2672" s="1" t="b">
        <v>0</v>
      </c>
      <c r="I2672" s="1">
        <v>15.0</v>
      </c>
      <c r="J2672" s="7" t="str">
        <f>vlookup(I2672,Cats!$A:$B,2,false)</f>
        <v>C</v>
      </c>
    </row>
    <row r="2673">
      <c r="A2673" s="1">
        <v>139682.0</v>
      </c>
      <c r="B2673" s="1">
        <v>523.0</v>
      </c>
      <c r="C2673" s="1">
        <v>4.0</v>
      </c>
      <c r="D2673" s="1" t="s">
        <v>70</v>
      </c>
      <c r="E2673" s="1">
        <v>27.0</v>
      </c>
      <c r="F2673" s="7" t="str">
        <f>vlookup(E2673,Teams!A:B,2,false)</f>
        <v>Middleton</v>
      </c>
      <c r="G2673" s="1" t="b">
        <v>0</v>
      </c>
      <c r="H2673" s="1" t="b">
        <v>0</v>
      </c>
      <c r="I2673" s="1">
        <v>15.0</v>
      </c>
      <c r="J2673" s="7" t="str">
        <f>vlookup(I2673,Cats!$A:$B,2,false)</f>
        <v>C</v>
      </c>
    </row>
    <row r="2674">
      <c r="A2674" s="1">
        <v>139683.0</v>
      </c>
      <c r="B2674" s="1">
        <v>523.0</v>
      </c>
      <c r="C2674" s="1">
        <v>4.0</v>
      </c>
      <c r="D2674" s="1" t="s">
        <v>79</v>
      </c>
      <c r="E2674" s="1">
        <v>24.0</v>
      </c>
      <c r="F2674" s="7" t="str">
        <f>vlookup(E2674,Teams!A:B,2,false)</f>
        <v>Lexington A</v>
      </c>
      <c r="G2674" s="1" t="b">
        <v>1</v>
      </c>
      <c r="H2674" s="1" t="b">
        <v>0</v>
      </c>
      <c r="I2674" s="1">
        <v>16.0</v>
      </c>
      <c r="J2674" s="7" t="str">
        <f>vlookup(I2674,Cats!$A:$B,2,false)</f>
        <v>E</v>
      </c>
    </row>
    <row r="2675">
      <c r="A2675" s="1">
        <v>139684.0</v>
      </c>
      <c r="B2675" s="1">
        <v>523.0</v>
      </c>
      <c r="C2675" s="1">
        <v>0.0</v>
      </c>
      <c r="D2675" s="1" t="s">
        <v>32</v>
      </c>
      <c r="E2675" s="1">
        <v>27.0</v>
      </c>
      <c r="F2675" s="7" t="str">
        <f>vlookup(E2675,Teams!A:B,2,false)</f>
        <v>Middleton</v>
      </c>
      <c r="G2675" s="1" t="b">
        <v>0</v>
      </c>
      <c r="H2675" s="1" t="b">
        <v>1</v>
      </c>
      <c r="I2675" s="1">
        <v>16.0</v>
      </c>
      <c r="J2675" s="7" t="str">
        <f>vlookup(I2675,Cats!$A:$B,2,false)</f>
        <v>E</v>
      </c>
    </row>
    <row r="2676">
      <c r="A2676" s="1">
        <v>139685.0</v>
      </c>
      <c r="B2676" s="1">
        <v>523.0</v>
      </c>
      <c r="C2676" s="1">
        <v>0.0</v>
      </c>
      <c r="D2676" s="1" t="s">
        <v>32</v>
      </c>
      <c r="E2676" s="1">
        <v>24.0</v>
      </c>
      <c r="F2676" s="7" t="str">
        <f>vlookup(E2676,Teams!A:B,2,false)</f>
        <v>Lexington A</v>
      </c>
      <c r="G2676" s="1" t="b">
        <v>1</v>
      </c>
      <c r="H2676" s="1" t="b">
        <v>1</v>
      </c>
      <c r="I2676" s="1">
        <v>17.0</v>
      </c>
      <c r="J2676" s="7" t="str">
        <f>vlookup(I2676,Cats!$A:$B,2,false)</f>
        <v>B</v>
      </c>
    </row>
    <row r="2677">
      <c r="A2677" s="1">
        <v>139686.0</v>
      </c>
      <c r="B2677" s="1">
        <v>523.0</v>
      </c>
      <c r="C2677" s="1">
        <v>4.0</v>
      </c>
      <c r="D2677" s="1" t="s">
        <v>72</v>
      </c>
      <c r="E2677" s="1">
        <v>27.0</v>
      </c>
      <c r="F2677" s="7" t="str">
        <f>vlookup(E2677,Teams!A:B,2,false)</f>
        <v>Middleton</v>
      </c>
      <c r="G2677" s="1" t="b">
        <v>0</v>
      </c>
      <c r="H2677" s="1" t="b">
        <v>0</v>
      </c>
      <c r="I2677" s="1">
        <v>17.0</v>
      </c>
      <c r="J2677" s="7" t="str">
        <f>vlookup(I2677,Cats!$A:$B,2,false)</f>
        <v>B</v>
      </c>
    </row>
    <row r="2678">
      <c r="A2678" s="1">
        <v>139687.0</v>
      </c>
      <c r="B2678" s="1">
        <v>523.0</v>
      </c>
      <c r="C2678" s="1">
        <v>4.0</v>
      </c>
      <c r="D2678" s="1" t="s">
        <v>80</v>
      </c>
      <c r="E2678" s="1">
        <v>24.0</v>
      </c>
      <c r="F2678" s="7" t="str">
        <f>vlookup(E2678,Teams!A:B,2,false)</f>
        <v>Lexington A</v>
      </c>
      <c r="G2678" s="1" t="b">
        <v>1</v>
      </c>
      <c r="H2678" s="1" t="b">
        <v>0</v>
      </c>
      <c r="I2678" s="1">
        <v>18.0</v>
      </c>
      <c r="J2678" s="7" t="str">
        <f>vlookup(I2678,Cats!$A:$B,2,false)</f>
        <v>P</v>
      </c>
    </row>
    <row r="2679">
      <c r="A2679" s="1">
        <v>139688.0</v>
      </c>
      <c r="B2679" s="1">
        <v>523.0</v>
      </c>
      <c r="C2679" s="1">
        <v>-4.0</v>
      </c>
      <c r="D2679" s="1" t="s">
        <v>73</v>
      </c>
      <c r="E2679" s="1">
        <v>27.0</v>
      </c>
      <c r="F2679" s="7" t="str">
        <f>vlookup(E2679,Teams!A:B,2,false)</f>
        <v>Middleton</v>
      </c>
      <c r="G2679" s="1" t="b">
        <v>0</v>
      </c>
      <c r="H2679" s="1" t="b">
        <v>0</v>
      </c>
      <c r="I2679" s="1">
        <v>18.0</v>
      </c>
      <c r="J2679" s="7" t="str">
        <f>vlookup(I2679,Cats!$A:$B,2,false)</f>
        <v>P</v>
      </c>
    </row>
    <row r="2680">
      <c r="A2680" s="1">
        <v>139689.0</v>
      </c>
      <c r="B2680" s="1">
        <v>523.0</v>
      </c>
      <c r="C2680" s="1">
        <v>-4.0</v>
      </c>
      <c r="D2680" s="1" t="s">
        <v>79</v>
      </c>
      <c r="E2680" s="1">
        <v>24.0</v>
      </c>
      <c r="F2680" s="7" t="str">
        <f>vlookup(E2680,Teams!A:B,2,false)</f>
        <v>Lexington A</v>
      </c>
      <c r="G2680" s="1" t="b">
        <v>1</v>
      </c>
      <c r="H2680" s="1" t="b">
        <v>0</v>
      </c>
      <c r="I2680" s="1">
        <v>19.0</v>
      </c>
      <c r="J2680" s="7" t="str">
        <f>vlookup(I2680,Cats!$A:$B,2,false)</f>
        <v>X</v>
      </c>
    </row>
    <row r="2681">
      <c r="A2681" s="1">
        <v>139690.0</v>
      </c>
      <c r="B2681" s="1">
        <v>523.0</v>
      </c>
      <c r="C2681" s="1">
        <v>14.0</v>
      </c>
      <c r="D2681" s="1" t="s">
        <v>70</v>
      </c>
      <c r="E2681" s="1">
        <v>27.0</v>
      </c>
      <c r="F2681" s="7" t="str">
        <f>vlookup(E2681,Teams!A:B,2,false)</f>
        <v>Middleton</v>
      </c>
      <c r="G2681" s="1" t="b">
        <v>0</v>
      </c>
      <c r="H2681" s="1" t="b">
        <v>0</v>
      </c>
      <c r="I2681" s="1">
        <v>19.0</v>
      </c>
      <c r="J2681" s="7" t="str">
        <f>vlookup(I2681,Cats!$A:$B,2,false)</f>
        <v>X</v>
      </c>
    </row>
    <row r="2682">
      <c r="A2682" s="1">
        <v>139691.0</v>
      </c>
      <c r="B2682" s="1">
        <v>523.0</v>
      </c>
      <c r="C2682" s="1">
        <v>0.0</v>
      </c>
      <c r="D2682" s="1" t="s">
        <v>80</v>
      </c>
      <c r="E2682" s="1">
        <v>24.0</v>
      </c>
      <c r="F2682" s="7" t="str">
        <f>vlookup(E2682,Teams!A:B,2,false)</f>
        <v>Lexington A</v>
      </c>
      <c r="G2682" s="1" t="b">
        <v>1</v>
      </c>
      <c r="H2682" s="1" t="b">
        <v>0</v>
      </c>
      <c r="I2682" s="1">
        <v>20.0</v>
      </c>
      <c r="J2682" s="7" t="str">
        <f>vlookup(I2682,Cats!$A:$B,2,false)</f>
        <v>M</v>
      </c>
    </row>
    <row r="2683">
      <c r="A2683" s="1">
        <v>139692.0</v>
      </c>
      <c r="B2683" s="1">
        <v>523.0</v>
      </c>
      <c r="C2683" s="1">
        <v>0.0</v>
      </c>
      <c r="D2683" s="1" t="s">
        <v>70</v>
      </c>
      <c r="E2683" s="1">
        <v>27.0</v>
      </c>
      <c r="F2683" s="7" t="str">
        <f>vlookup(E2683,Teams!A:B,2,false)</f>
        <v>Middleton</v>
      </c>
      <c r="G2683" s="1" t="b">
        <v>0</v>
      </c>
      <c r="H2683" s="1" t="b">
        <v>0</v>
      </c>
      <c r="I2683" s="1">
        <v>20.0</v>
      </c>
      <c r="J2683" s="7" t="str">
        <f>vlookup(I2683,Cats!$A:$B,2,false)</f>
        <v>M</v>
      </c>
    </row>
    <row r="2684">
      <c r="A2684" s="1">
        <v>139693.0</v>
      </c>
      <c r="B2684" s="1">
        <v>523.0</v>
      </c>
      <c r="C2684" s="1">
        <v>4.0</v>
      </c>
      <c r="D2684" s="1" t="s">
        <v>83</v>
      </c>
      <c r="E2684" s="1">
        <v>24.0</v>
      </c>
      <c r="F2684" s="7" t="str">
        <f>vlookup(E2684,Teams!A:B,2,false)</f>
        <v>Lexington A</v>
      </c>
      <c r="G2684" s="1" t="b">
        <v>1</v>
      </c>
      <c r="H2684" s="1" t="b">
        <v>0</v>
      </c>
      <c r="I2684" s="1">
        <v>21.0</v>
      </c>
      <c r="J2684" s="7" t="str">
        <f>vlookup(I2684,Cats!$A:$B,2,false)</f>
        <v>C</v>
      </c>
    </row>
    <row r="2685">
      <c r="A2685" s="1">
        <v>139694.0</v>
      </c>
      <c r="B2685" s="1">
        <v>523.0</v>
      </c>
      <c r="C2685" s="1">
        <v>0.0</v>
      </c>
      <c r="D2685" s="1" t="s">
        <v>32</v>
      </c>
      <c r="E2685" s="1">
        <v>27.0</v>
      </c>
      <c r="F2685" s="7" t="str">
        <f>vlookup(E2685,Teams!A:B,2,false)</f>
        <v>Middleton</v>
      </c>
      <c r="G2685" s="1" t="b">
        <v>0</v>
      </c>
      <c r="H2685" s="1" t="b">
        <v>1</v>
      </c>
      <c r="I2685" s="1">
        <v>21.0</v>
      </c>
      <c r="J2685" s="7" t="str">
        <f>vlookup(I2685,Cats!$A:$B,2,false)</f>
        <v>C</v>
      </c>
    </row>
    <row r="2686">
      <c r="A2686" s="1">
        <v>139695.0</v>
      </c>
      <c r="B2686" s="1">
        <v>523.0</v>
      </c>
      <c r="C2686" s="1">
        <v>14.0</v>
      </c>
      <c r="D2686" s="1" t="s">
        <v>79</v>
      </c>
      <c r="E2686" s="1">
        <v>24.0</v>
      </c>
      <c r="F2686" s="7" t="str">
        <f>vlookup(E2686,Teams!A:B,2,false)</f>
        <v>Lexington A</v>
      </c>
      <c r="G2686" s="1" t="b">
        <v>1</v>
      </c>
      <c r="H2686" s="1" t="b">
        <v>0</v>
      </c>
      <c r="I2686" s="1">
        <v>22.0</v>
      </c>
      <c r="J2686" s="7" t="str">
        <f>vlookup(I2686,Cats!$A:$B,2,false)</f>
        <v>E</v>
      </c>
    </row>
    <row r="2687">
      <c r="A2687" s="1">
        <v>139696.0</v>
      </c>
      <c r="B2687" s="1">
        <v>523.0</v>
      </c>
      <c r="C2687" s="1">
        <v>0.0</v>
      </c>
      <c r="D2687" s="1" t="s">
        <v>32</v>
      </c>
      <c r="E2687" s="1">
        <v>27.0</v>
      </c>
      <c r="F2687" s="7" t="str">
        <f>vlookup(E2687,Teams!A:B,2,false)</f>
        <v>Middleton</v>
      </c>
      <c r="G2687" s="1" t="b">
        <v>0</v>
      </c>
      <c r="H2687" s="1" t="b">
        <v>1</v>
      </c>
      <c r="I2687" s="1">
        <v>22.0</v>
      </c>
      <c r="J2687" s="7" t="str">
        <f>vlookup(I2687,Cats!$A:$B,2,false)</f>
        <v>E</v>
      </c>
    </row>
    <row r="2688">
      <c r="A2688" s="1">
        <v>139697.0</v>
      </c>
      <c r="B2688" s="1">
        <v>523.0</v>
      </c>
      <c r="C2688" s="1">
        <v>0.0</v>
      </c>
      <c r="D2688" s="1" t="s">
        <v>32</v>
      </c>
      <c r="E2688" s="1">
        <v>24.0</v>
      </c>
      <c r="F2688" s="7" t="str">
        <f>vlookup(E2688,Teams!A:B,2,false)</f>
        <v>Lexington A</v>
      </c>
      <c r="G2688" s="1" t="b">
        <v>1</v>
      </c>
      <c r="H2688" s="1" t="b">
        <v>1</v>
      </c>
      <c r="I2688" s="1">
        <v>23.0</v>
      </c>
      <c r="J2688" s="7" t="str">
        <f>vlookup(I2688,Cats!$A:$B,2,false)</f>
        <v>B</v>
      </c>
    </row>
    <row r="2689">
      <c r="A2689" s="1">
        <v>139698.0</v>
      </c>
      <c r="B2689" s="1">
        <v>523.0</v>
      </c>
      <c r="C2689" s="1">
        <v>4.0</v>
      </c>
      <c r="D2689" s="1" t="s">
        <v>72</v>
      </c>
      <c r="E2689" s="1">
        <v>27.0</v>
      </c>
      <c r="F2689" s="7" t="str">
        <f>vlookup(E2689,Teams!A:B,2,false)</f>
        <v>Middleton</v>
      </c>
      <c r="G2689" s="1" t="b">
        <v>0</v>
      </c>
      <c r="H2689" s="1" t="b">
        <v>0</v>
      </c>
      <c r="I2689" s="1">
        <v>23.0</v>
      </c>
      <c r="J2689" s="7" t="str">
        <f>vlookup(I2689,Cats!$A:$B,2,false)</f>
        <v>B</v>
      </c>
    </row>
    <row r="2690">
      <c r="A2690" s="1">
        <v>139699.0</v>
      </c>
      <c r="B2690" s="1">
        <v>523.0</v>
      </c>
      <c r="C2690" s="1">
        <v>14.0</v>
      </c>
      <c r="D2690" s="1" t="s">
        <v>80</v>
      </c>
      <c r="E2690" s="1">
        <v>24.0</v>
      </c>
      <c r="F2690" s="7" t="str">
        <f>vlookup(E2690,Teams!A:B,2,false)</f>
        <v>Lexington A</v>
      </c>
      <c r="G2690" s="1" t="b">
        <v>1</v>
      </c>
      <c r="H2690" s="1" t="b">
        <v>0</v>
      </c>
      <c r="I2690" s="1">
        <v>24.0</v>
      </c>
      <c r="J2690" s="7" t="str">
        <f>vlookup(I2690,Cats!$A:$B,2,false)</f>
        <v>P</v>
      </c>
    </row>
    <row r="2691">
      <c r="A2691" s="1">
        <v>139700.0</v>
      </c>
      <c r="B2691" s="1">
        <v>523.0</v>
      </c>
      <c r="C2691" s="1">
        <v>0.0</v>
      </c>
      <c r="D2691" s="1" t="s">
        <v>32</v>
      </c>
      <c r="E2691" s="1">
        <v>27.0</v>
      </c>
      <c r="F2691" s="7" t="str">
        <f>vlookup(E2691,Teams!A:B,2,false)</f>
        <v>Middleton</v>
      </c>
      <c r="G2691" s="1" t="b">
        <v>0</v>
      </c>
      <c r="H2691" s="1" t="b">
        <v>1</v>
      </c>
      <c r="I2691" s="1">
        <v>24.0</v>
      </c>
      <c r="J2691" s="7" t="str">
        <f>vlookup(I2691,Cats!$A:$B,2,false)</f>
        <v>P</v>
      </c>
    </row>
    <row r="2692">
      <c r="A2692" s="1">
        <v>139701.0</v>
      </c>
      <c r="B2692" s="1">
        <v>524.0</v>
      </c>
      <c r="C2692" s="1">
        <v>14.0</v>
      </c>
      <c r="D2692" s="1" t="s">
        <v>121</v>
      </c>
      <c r="E2692" s="1">
        <v>8.0</v>
      </c>
      <c r="F2692" s="7" t="str">
        <f>vlookup(E2692,Teams!A:B,2,false)</f>
        <v>Canyon Crest</v>
      </c>
      <c r="G2692" s="1" t="b">
        <v>1</v>
      </c>
      <c r="H2692" s="1" t="b">
        <v>0</v>
      </c>
      <c r="I2692" s="1">
        <v>1.0</v>
      </c>
      <c r="J2692" s="7" t="str">
        <f>vlookup(I2692,Cats!$A:$B,2,false)</f>
        <v>X</v>
      </c>
    </row>
    <row r="2693">
      <c r="A2693" s="1">
        <v>139702.0</v>
      </c>
      <c r="B2693" s="1">
        <v>524.0</v>
      </c>
      <c r="C2693" s="1">
        <v>0.0</v>
      </c>
      <c r="D2693" s="1" t="s">
        <v>172</v>
      </c>
      <c r="E2693" s="1">
        <v>40.0</v>
      </c>
      <c r="F2693" s="7" t="str">
        <f>vlookup(E2693,Teams!A:B,2,false)</f>
        <v>Seven Lakes</v>
      </c>
      <c r="G2693" s="1" t="b">
        <v>0</v>
      </c>
      <c r="H2693" s="1" t="b">
        <v>0</v>
      </c>
      <c r="I2693" s="1">
        <v>1.0</v>
      </c>
      <c r="J2693" s="7" t="str">
        <f>vlookup(I2693,Cats!$A:$B,2,false)</f>
        <v>X</v>
      </c>
    </row>
    <row r="2694">
      <c r="A2694" s="1">
        <v>139703.0</v>
      </c>
      <c r="B2694" s="1">
        <v>524.0</v>
      </c>
      <c r="C2694" s="1">
        <v>0.0</v>
      </c>
      <c r="D2694" s="1" t="s">
        <v>32</v>
      </c>
      <c r="E2694" s="1">
        <v>8.0</v>
      </c>
      <c r="F2694" s="7" t="str">
        <f>vlookup(E2694,Teams!A:B,2,false)</f>
        <v>Canyon Crest</v>
      </c>
      <c r="G2694" s="1" t="b">
        <v>1</v>
      </c>
      <c r="H2694" s="1" t="b">
        <v>1</v>
      </c>
      <c r="I2694" s="1">
        <v>2.0</v>
      </c>
      <c r="J2694" s="7" t="str">
        <f>vlookup(I2694,Cats!$A:$B,2,false)</f>
        <v>M</v>
      </c>
    </row>
    <row r="2695">
      <c r="A2695" s="1">
        <v>139704.0</v>
      </c>
      <c r="B2695" s="1">
        <v>524.0</v>
      </c>
      <c r="C2695" s="1">
        <v>14.0</v>
      </c>
      <c r="D2695" s="1" t="s">
        <v>210</v>
      </c>
      <c r="E2695" s="1">
        <v>40.0</v>
      </c>
      <c r="F2695" s="7" t="str">
        <f>vlookup(E2695,Teams!A:B,2,false)</f>
        <v>Seven Lakes</v>
      </c>
      <c r="G2695" s="1" t="b">
        <v>0</v>
      </c>
      <c r="H2695" s="1" t="b">
        <v>0</v>
      </c>
      <c r="I2695" s="1">
        <v>2.0</v>
      </c>
      <c r="J2695" s="7" t="str">
        <f>vlookup(I2695,Cats!$A:$B,2,false)</f>
        <v>M</v>
      </c>
    </row>
    <row r="2696">
      <c r="A2696" s="1">
        <v>139705.0</v>
      </c>
      <c r="B2696" s="1">
        <v>524.0</v>
      </c>
      <c r="C2696" s="1">
        <v>4.0</v>
      </c>
      <c r="D2696" s="1" t="s">
        <v>124</v>
      </c>
      <c r="E2696" s="1">
        <v>8.0</v>
      </c>
      <c r="F2696" s="7" t="str">
        <f>vlookup(E2696,Teams!A:B,2,false)</f>
        <v>Canyon Crest</v>
      </c>
      <c r="G2696" s="1" t="b">
        <v>1</v>
      </c>
      <c r="H2696" s="1" t="b">
        <v>0</v>
      </c>
      <c r="I2696" s="1">
        <v>3.0</v>
      </c>
      <c r="J2696" s="7" t="str">
        <f>vlookup(I2696,Cats!$A:$B,2,false)</f>
        <v>C</v>
      </c>
    </row>
    <row r="2697">
      <c r="A2697" s="1">
        <v>139706.0</v>
      </c>
      <c r="B2697" s="1">
        <v>524.0</v>
      </c>
      <c r="C2697" s="1">
        <v>-4.0</v>
      </c>
      <c r="D2697" s="1" t="s">
        <v>170</v>
      </c>
      <c r="E2697" s="1">
        <v>40.0</v>
      </c>
      <c r="F2697" s="7" t="str">
        <f>vlookup(E2697,Teams!A:B,2,false)</f>
        <v>Seven Lakes</v>
      </c>
      <c r="G2697" s="1" t="b">
        <v>0</v>
      </c>
      <c r="H2697" s="1" t="b">
        <v>0</v>
      </c>
      <c r="I2697" s="1">
        <v>3.0</v>
      </c>
      <c r="J2697" s="7" t="str">
        <f>vlookup(I2697,Cats!$A:$B,2,false)</f>
        <v>C</v>
      </c>
    </row>
    <row r="2698">
      <c r="A2698" s="1">
        <v>139707.0</v>
      </c>
      <c r="B2698" s="1">
        <v>524.0</v>
      </c>
      <c r="C2698" s="1">
        <v>4.0</v>
      </c>
      <c r="D2698" s="1" t="s">
        <v>123</v>
      </c>
      <c r="E2698" s="1">
        <v>8.0</v>
      </c>
      <c r="F2698" s="7" t="str">
        <f>vlookup(E2698,Teams!A:B,2,false)</f>
        <v>Canyon Crest</v>
      </c>
      <c r="G2698" s="1" t="b">
        <v>1</v>
      </c>
      <c r="H2698" s="1" t="b">
        <v>0</v>
      </c>
      <c r="I2698" s="1">
        <v>4.0</v>
      </c>
      <c r="J2698" s="7" t="str">
        <f>vlookup(I2698,Cats!$A:$B,2,false)</f>
        <v>E</v>
      </c>
    </row>
    <row r="2699">
      <c r="A2699" s="1">
        <v>139708.0</v>
      </c>
      <c r="B2699" s="1">
        <v>524.0</v>
      </c>
      <c r="C2699" s="1">
        <v>0.0</v>
      </c>
      <c r="D2699" s="1" t="s">
        <v>32</v>
      </c>
      <c r="E2699" s="1">
        <v>40.0</v>
      </c>
      <c r="F2699" s="7" t="str">
        <f>vlookup(E2699,Teams!A:B,2,false)</f>
        <v>Seven Lakes</v>
      </c>
      <c r="G2699" s="1" t="b">
        <v>0</v>
      </c>
      <c r="H2699" s="1" t="b">
        <v>1</v>
      </c>
      <c r="I2699" s="1">
        <v>4.0</v>
      </c>
      <c r="J2699" s="7" t="str">
        <f>vlookup(I2699,Cats!$A:$B,2,false)</f>
        <v>E</v>
      </c>
    </row>
    <row r="2700">
      <c r="A2700" s="1">
        <v>139709.0</v>
      </c>
      <c r="B2700" s="1">
        <v>524.0</v>
      </c>
      <c r="C2700" s="1">
        <v>0.0</v>
      </c>
      <c r="D2700" s="1" t="s">
        <v>32</v>
      </c>
      <c r="E2700" s="1">
        <v>8.0</v>
      </c>
      <c r="F2700" s="7" t="str">
        <f>vlookup(E2700,Teams!A:B,2,false)</f>
        <v>Canyon Crest</v>
      </c>
      <c r="G2700" s="1" t="b">
        <v>1</v>
      </c>
      <c r="H2700" s="1" t="b">
        <v>1</v>
      </c>
      <c r="I2700" s="1">
        <v>5.0</v>
      </c>
      <c r="J2700" s="7" t="str">
        <f>vlookup(I2700,Cats!$A:$B,2,false)</f>
        <v>B</v>
      </c>
    </row>
    <row r="2701">
      <c r="A2701" s="1">
        <v>139710.0</v>
      </c>
      <c r="B2701" s="1">
        <v>524.0</v>
      </c>
      <c r="C2701" s="1">
        <v>4.0</v>
      </c>
      <c r="D2701" s="1" t="s">
        <v>172</v>
      </c>
      <c r="E2701" s="1">
        <v>40.0</v>
      </c>
      <c r="F2701" s="7" t="str">
        <f>vlookup(E2701,Teams!A:B,2,false)</f>
        <v>Seven Lakes</v>
      </c>
      <c r="G2701" s="1" t="b">
        <v>0</v>
      </c>
      <c r="H2701" s="1" t="b">
        <v>0</v>
      </c>
      <c r="I2701" s="1">
        <v>5.0</v>
      </c>
      <c r="J2701" s="7" t="str">
        <f>vlookup(I2701,Cats!$A:$B,2,false)</f>
        <v>B</v>
      </c>
    </row>
    <row r="2702">
      <c r="A2702" s="1">
        <v>139711.0</v>
      </c>
      <c r="B2702" s="1">
        <v>524.0</v>
      </c>
      <c r="C2702" s="1">
        <v>0.0</v>
      </c>
      <c r="D2702" s="1" t="s">
        <v>32</v>
      </c>
      <c r="E2702" s="1">
        <v>8.0</v>
      </c>
      <c r="F2702" s="7" t="str">
        <f>vlookup(E2702,Teams!A:B,2,false)</f>
        <v>Canyon Crest</v>
      </c>
      <c r="G2702" s="1" t="b">
        <v>1</v>
      </c>
      <c r="H2702" s="1" t="b">
        <v>1</v>
      </c>
      <c r="I2702" s="1">
        <v>6.0</v>
      </c>
      <c r="J2702" s="7" t="str">
        <f>vlookup(I2702,Cats!$A:$B,2,false)</f>
        <v>P</v>
      </c>
    </row>
    <row r="2703">
      <c r="A2703" s="1">
        <v>139712.0</v>
      </c>
      <c r="B2703" s="1">
        <v>524.0</v>
      </c>
      <c r="C2703" s="1">
        <v>14.0</v>
      </c>
      <c r="D2703" s="1" t="s">
        <v>170</v>
      </c>
      <c r="E2703" s="1">
        <v>40.0</v>
      </c>
      <c r="F2703" s="7" t="str">
        <f>vlookup(E2703,Teams!A:B,2,false)</f>
        <v>Seven Lakes</v>
      </c>
      <c r="G2703" s="1" t="b">
        <v>0</v>
      </c>
      <c r="H2703" s="1" t="b">
        <v>0</v>
      </c>
      <c r="I2703" s="1">
        <v>6.0</v>
      </c>
      <c r="J2703" s="7" t="str">
        <f>vlookup(I2703,Cats!$A:$B,2,false)</f>
        <v>P</v>
      </c>
    </row>
    <row r="2704">
      <c r="A2704" s="1">
        <v>139713.0</v>
      </c>
      <c r="B2704" s="1">
        <v>524.0</v>
      </c>
      <c r="C2704" s="1">
        <v>4.0</v>
      </c>
      <c r="D2704" s="1" t="s">
        <v>123</v>
      </c>
      <c r="E2704" s="1">
        <v>8.0</v>
      </c>
      <c r="F2704" s="7" t="str">
        <f>vlookup(E2704,Teams!A:B,2,false)</f>
        <v>Canyon Crest</v>
      </c>
      <c r="G2704" s="1" t="b">
        <v>1</v>
      </c>
      <c r="H2704" s="1" t="b">
        <v>0</v>
      </c>
      <c r="I2704" s="1">
        <v>7.0</v>
      </c>
      <c r="J2704" s="7" t="str">
        <f>vlookup(I2704,Cats!$A:$B,2,false)</f>
        <v>X</v>
      </c>
    </row>
    <row r="2705">
      <c r="A2705" s="1">
        <v>139714.0</v>
      </c>
      <c r="B2705" s="1">
        <v>524.0</v>
      </c>
      <c r="C2705" s="1">
        <v>-4.0</v>
      </c>
      <c r="D2705" s="1" t="s">
        <v>172</v>
      </c>
      <c r="E2705" s="1">
        <v>40.0</v>
      </c>
      <c r="F2705" s="7" t="str">
        <f>vlookup(E2705,Teams!A:B,2,false)</f>
        <v>Seven Lakes</v>
      </c>
      <c r="G2705" s="1" t="b">
        <v>0</v>
      </c>
      <c r="H2705" s="1" t="b">
        <v>0</v>
      </c>
      <c r="I2705" s="1">
        <v>7.0</v>
      </c>
      <c r="J2705" s="7" t="str">
        <f>vlookup(I2705,Cats!$A:$B,2,false)</f>
        <v>X</v>
      </c>
    </row>
    <row r="2706">
      <c r="A2706" s="1">
        <v>139715.0</v>
      </c>
      <c r="B2706" s="1">
        <v>524.0</v>
      </c>
      <c r="C2706" s="1">
        <v>14.0</v>
      </c>
      <c r="D2706" s="1" t="s">
        <v>124</v>
      </c>
      <c r="E2706" s="1">
        <v>8.0</v>
      </c>
      <c r="F2706" s="7" t="str">
        <f>vlookup(E2706,Teams!A:B,2,false)</f>
        <v>Canyon Crest</v>
      </c>
      <c r="G2706" s="1" t="b">
        <v>1</v>
      </c>
      <c r="H2706" s="1" t="b">
        <v>0</v>
      </c>
      <c r="I2706" s="1">
        <v>8.0</v>
      </c>
      <c r="J2706" s="7" t="str">
        <f>vlookup(I2706,Cats!$A:$B,2,false)</f>
        <v>M</v>
      </c>
    </row>
    <row r="2707">
      <c r="A2707" s="1">
        <v>139716.0</v>
      </c>
      <c r="B2707" s="1">
        <v>524.0</v>
      </c>
      <c r="C2707" s="1">
        <v>-4.0</v>
      </c>
      <c r="D2707" s="1" t="s">
        <v>170</v>
      </c>
      <c r="E2707" s="1">
        <v>40.0</v>
      </c>
      <c r="F2707" s="7" t="str">
        <f>vlookup(E2707,Teams!A:B,2,false)</f>
        <v>Seven Lakes</v>
      </c>
      <c r="G2707" s="1" t="b">
        <v>0</v>
      </c>
      <c r="H2707" s="1" t="b">
        <v>0</v>
      </c>
      <c r="I2707" s="1">
        <v>8.0</v>
      </c>
      <c r="J2707" s="7" t="str">
        <f>vlookup(I2707,Cats!$A:$B,2,false)</f>
        <v>M</v>
      </c>
    </row>
    <row r="2708">
      <c r="A2708" s="1">
        <v>139717.0</v>
      </c>
      <c r="B2708" s="1">
        <v>524.0</v>
      </c>
      <c r="C2708" s="1">
        <v>0.0</v>
      </c>
      <c r="D2708" s="1" t="s">
        <v>32</v>
      </c>
      <c r="E2708" s="1">
        <v>8.0</v>
      </c>
      <c r="F2708" s="7" t="str">
        <f>vlookup(E2708,Teams!A:B,2,false)</f>
        <v>Canyon Crest</v>
      </c>
      <c r="G2708" s="1" t="b">
        <v>1</v>
      </c>
      <c r="H2708" s="1" t="b">
        <v>1</v>
      </c>
      <c r="I2708" s="1">
        <v>9.0</v>
      </c>
      <c r="J2708" s="7" t="str">
        <f>vlookup(I2708,Cats!$A:$B,2,false)</f>
        <v>C</v>
      </c>
    </row>
    <row r="2709">
      <c r="A2709" s="1">
        <v>139718.0</v>
      </c>
      <c r="B2709" s="1">
        <v>524.0</v>
      </c>
      <c r="C2709" s="1">
        <v>4.0</v>
      </c>
      <c r="D2709" s="1" t="s">
        <v>170</v>
      </c>
      <c r="E2709" s="1">
        <v>40.0</v>
      </c>
      <c r="F2709" s="7" t="str">
        <f>vlookup(E2709,Teams!A:B,2,false)</f>
        <v>Seven Lakes</v>
      </c>
      <c r="G2709" s="1" t="b">
        <v>0</v>
      </c>
      <c r="H2709" s="1" t="b">
        <v>0</v>
      </c>
      <c r="I2709" s="1">
        <v>9.0</v>
      </c>
      <c r="J2709" s="7" t="str">
        <f>vlookup(I2709,Cats!$A:$B,2,false)</f>
        <v>C</v>
      </c>
    </row>
    <row r="2710">
      <c r="A2710" s="1">
        <v>139719.0</v>
      </c>
      <c r="B2710" s="1">
        <v>524.0</v>
      </c>
      <c r="C2710" s="1">
        <v>4.0</v>
      </c>
      <c r="D2710" s="1" t="s">
        <v>123</v>
      </c>
      <c r="E2710" s="1">
        <v>8.0</v>
      </c>
      <c r="F2710" s="7" t="str">
        <f>vlookup(E2710,Teams!A:B,2,false)</f>
        <v>Canyon Crest</v>
      </c>
      <c r="G2710" s="1" t="b">
        <v>1</v>
      </c>
      <c r="H2710" s="1" t="b">
        <v>0</v>
      </c>
      <c r="I2710" s="1">
        <v>10.0</v>
      </c>
      <c r="J2710" s="7" t="str">
        <f>vlookup(I2710,Cats!$A:$B,2,false)</f>
        <v>E</v>
      </c>
    </row>
    <row r="2711">
      <c r="A2711" s="1">
        <v>139720.0</v>
      </c>
      <c r="B2711" s="1">
        <v>524.0</v>
      </c>
      <c r="C2711" s="1">
        <v>0.0</v>
      </c>
      <c r="D2711" s="1" t="s">
        <v>32</v>
      </c>
      <c r="E2711" s="1">
        <v>40.0</v>
      </c>
      <c r="F2711" s="7" t="str">
        <f>vlookup(E2711,Teams!A:B,2,false)</f>
        <v>Seven Lakes</v>
      </c>
      <c r="G2711" s="1" t="b">
        <v>0</v>
      </c>
      <c r="H2711" s="1" t="b">
        <v>1</v>
      </c>
      <c r="I2711" s="1">
        <v>10.0</v>
      </c>
      <c r="J2711" s="7" t="str">
        <f>vlookup(I2711,Cats!$A:$B,2,false)</f>
        <v>E</v>
      </c>
    </row>
    <row r="2712">
      <c r="A2712" s="1">
        <v>139721.0</v>
      </c>
      <c r="B2712" s="1">
        <v>524.0</v>
      </c>
      <c r="C2712" s="1">
        <v>0.0</v>
      </c>
      <c r="D2712" s="1" t="s">
        <v>123</v>
      </c>
      <c r="E2712" s="1">
        <v>8.0</v>
      </c>
      <c r="F2712" s="7" t="str">
        <f>vlookup(E2712,Teams!A:B,2,false)</f>
        <v>Canyon Crest</v>
      </c>
      <c r="G2712" s="1" t="b">
        <v>1</v>
      </c>
      <c r="H2712" s="1" t="b">
        <v>0</v>
      </c>
      <c r="I2712" s="1">
        <v>11.0</v>
      </c>
      <c r="J2712" s="7" t="str">
        <f>vlookup(I2712,Cats!$A:$B,2,false)</f>
        <v>B</v>
      </c>
    </row>
    <row r="2713">
      <c r="A2713" s="1">
        <v>139722.0</v>
      </c>
      <c r="B2713" s="1">
        <v>524.0</v>
      </c>
      <c r="C2713" s="1">
        <v>0.0</v>
      </c>
      <c r="D2713" s="1" t="s">
        <v>172</v>
      </c>
      <c r="E2713" s="1">
        <v>40.0</v>
      </c>
      <c r="F2713" s="7" t="str">
        <f>vlookup(E2713,Teams!A:B,2,false)</f>
        <v>Seven Lakes</v>
      </c>
      <c r="G2713" s="1" t="b">
        <v>0</v>
      </c>
      <c r="H2713" s="1" t="b">
        <v>0</v>
      </c>
      <c r="I2713" s="1">
        <v>11.0</v>
      </c>
      <c r="J2713" s="7" t="str">
        <f>vlookup(I2713,Cats!$A:$B,2,false)</f>
        <v>B</v>
      </c>
    </row>
    <row r="2714">
      <c r="A2714" s="1">
        <v>139723.0</v>
      </c>
      <c r="B2714" s="1">
        <v>524.0</v>
      </c>
      <c r="C2714" s="1">
        <v>4.0</v>
      </c>
      <c r="D2714" s="1" t="s">
        <v>123</v>
      </c>
      <c r="E2714" s="1">
        <v>8.0</v>
      </c>
      <c r="F2714" s="7" t="str">
        <f>vlookup(E2714,Teams!A:B,2,false)</f>
        <v>Canyon Crest</v>
      </c>
      <c r="G2714" s="1" t="b">
        <v>1</v>
      </c>
      <c r="H2714" s="1" t="b">
        <v>0</v>
      </c>
      <c r="I2714" s="1">
        <v>12.0</v>
      </c>
      <c r="J2714" s="7" t="str">
        <f>vlookup(I2714,Cats!$A:$B,2,false)</f>
        <v>P</v>
      </c>
    </row>
    <row r="2715">
      <c r="A2715" s="1">
        <v>139724.0</v>
      </c>
      <c r="B2715" s="1">
        <v>524.0</v>
      </c>
      <c r="C2715" s="1">
        <v>0.0</v>
      </c>
      <c r="D2715" s="1" t="s">
        <v>32</v>
      </c>
      <c r="E2715" s="1">
        <v>40.0</v>
      </c>
      <c r="F2715" s="7" t="str">
        <f>vlookup(E2715,Teams!A:B,2,false)</f>
        <v>Seven Lakes</v>
      </c>
      <c r="G2715" s="1" t="b">
        <v>0</v>
      </c>
      <c r="H2715" s="1" t="b">
        <v>1</v>
      </c>
      <c r="I2715" s="1">
        <v>12.0</v>
      </c>
      <c r="J2715" s="7" t="str">
        <f>vlookup(I2715,Cats!$A:$B,2,false)</f>
        <v>P</v>
      </c>
    </row>
    <row r="2716">
      <c r="A2716" s="1">
        <v>139725.0</v>
      </c>
      <c r="B2716" s="1">
        <v>524.0</v>
      </c>
      <c r="C2716" s="1">
        <v>0.0</v>
      </c>
      <c r="D2716" s="1" t="s">
        <v>121</v>
      </c>
      <c r="E2716" s="1">
        <v>8.0</v>
      </c>
      <c r="F2716" s="7" t="str">
        <f>vlookup(E2716,Teams!A:B,2,false)</f>
        <v>Canyon Crest</v>
      </c>
      <c r="G2716" s="1" t="b">
        <v>1</v>
      </c>
      <c r="H2716" s="1" t="b">
        <v>0</v>
      </c>
      <c r="I2716" s="1">
        <v>13.0</v>
      </c>
      <c r="J2716" s="7" t="str">
        <f>vlookup(I2716,Cats!$A:$B,2,false)</f>
        <v>X</v>
      </c>
    </row>
    <row r="2717">
      <c r="A2717" s="1">
        <v>139726.0</v>
      </c>
      <c r="B2717" s="1">
        <v>524.0</v>
      </c>
      <c r="C2717" s="1">
        <v>0.0</v>
      </c>
      <c r="D2717" s="1" t="s">
        <v>172</v>
      </c>
      <c r="E2717" s="1">
        <v>40.0</v>
      </c>
      <c r="F2717" s="7" t="str">
        <f>vlookup(E2717,Teams!A:B,2,false)</f>
        <v>Seven Lakes</v>
      </c>
      <c r="G2717" s="1" t="b">
        <v>0</v>
      </c>
      <c r="H2717" s="1" t="b">
        <v>0</v>
      </c>
      <c r="I2717" s="1">
        <v>13.0</v>
      </c>
      <c r="J2717" s="7" t="str">
        <f>vlookup(I2717,Cats!$A:$B,2,false)</f>
        <v>X</v>
      </c>
    </row>
    <row r="2718">
      <c r="A2718" s="1">
        <v>139727.0</v>
      </c>
      <c r="B2718" s="1">
        <v>524.0</v>
      </c>
      <c r="C2718" s="1">
        <v>0.0</v>
      </c>
      <c r="D2718" s="1" t="s">
        <v>32</v>
      </c>
      <c r="E2718" s="1">
        <v>8.0</v>
      </c>
      <c r="F2718" s="7" t="str">
        <f>vlookup(E2718,Teams!A:B,2,false)</f>
        <v>Canyon Crest</v>
      </c>
      <c r="G2718" s="1" t="b">
        <v>1</v>
      </c>
      <c r="H2718" s="1" t="b">
        <v>1</v>
      </c>
      <c r="I2718" s="1">
        <v>14.0</v>
      </c>
      <c r="J2718" s="7" t="str">
        <f>vlookup(I2718,Cats!$A:$B,2,false)</f>
        <v>M</v>
      </c>
    </row>
    <row r="2719">
      <c r="A2719" s="1">
        <v>139728.0</v>
      </c>
      <c r="B2719" s="1">
        <v>524.0</v>
      </c>
      <c r="C2719" s="1">
        <v>14.0</v>
      </c>
      <c r="D2719" s="1" t="s">
        <v>170</v>
      </c>
      <c r="E2719" s="1">
        <v>40.0</v>
      </c>
      <c r="F2719" s="7" t="str">
        <f>vlookup(E2719,Teams!A:B,2,false)</f>
        <v>Seven Lakes</v>
      </c>
      <c r="G2719" s="1" t="b">
        <v>0</v>
      </c>
      <c r="H2719" s="1" t="b">
        <v>0</v>
      </c>
      <c r="I2719" s="1">
        <v>14.0</v>
      </c>
      <c r="J2719" s="7" t="str">
        <f>vlookup(I2719,Cats!$A:$B,2,false)</f>
        <v>M</v>
      </c>
    </row>
    <row r="2720">
      <c r="A2720" s="1">
        <v>139729.0</v>
      </c>
      <c r="B2720" s="1">
        <v>524.0</v>
      </c>
      <c r="C2720" s="1">
        <v>0.0</v>
      </c>
      <c r="D2720" s="1" t="s">
        <v>32</v>
      </c>
      <c r="E2720" s="1">
        <v>8.0</v>
      </c>
      <c r="F2720" s="7" t="str">
        <f>vlookup(E2720,Teams!A:B,2,false)</f>
        <v>Canyon Crest</v>
      </c>
      <c r="G2720" s="1" t="b">
        <v>1</v>
      </c>
      <c r="H2720" s="1" t="b">
        <v>1</v>
      </c>
      <c r="I2720" s="1">
        <v>15.0</v>
      </c>
      <c r="J2720" s="7" t="str">
        <f>vlookup(I2720,Cats!$A:$B,2,false)</f>
        <v>C</v>
      </c>
    </row>
    <row r="2721">
      <c r="A2721" s="1">
        <v>139730.0</v>
      </c>
      <c r="B2721" s="1">
        <v>524.0</v>
      </c>
      <c r="C2721" s="1">
        <v>14.0</v>
      </c>
      <c r="D2721" s="1" t="s">
        <v>170</v>
      </c>
      <c r="E2721" s="1">
        <v>40.0</v>
      </c>
      <c r="F2721" s="7" t="str">
        <f>vlookup(E2721,Teams!A:B,2,false)</f>
        <v>Seven Lakes</v>
      </c>
      <c r="G2721" s="1" t="b">
        <v>0</v>
      </c>
      <c r="H2721" s="1" t="b">
        <v>0</v>
      </c>
      <c r="I2721" s="1">
        <v>15.0</v>
      </c>
      <c r="J2721" s="7" t="str">
        <f>vlookup(I2721,Cats!$A:$B,2,false)</f>
        <v>C</v>
      </c>
    </row>
    <row r="2722">
      <c r="A2722" s="1">
        <v>139731.0</v>
      </c>
      <c r="B2722" s="1">
        <v>524.0</v>
      </c>
      <c r="C2722" s="1">
        <v>-4.0</v>
      </c>
      <c r="D2722" s="1" t="s">
        <v>123</v>
      </c>
      <c r="E2722" s="1">
        <v>8.0</v>
      </c>
      <c r="F2722" s="7" t="str">
        <f>vlookup(E2722,Teams!A:B,2,false)</f>
        <v>Canyon Crest</v>
      </c>
      <c r="G2722" s="1" t="b">
        <v>1</v>
      </c>
      <c r="H2722" s="1" t="b">
        <v>0</v>
      </c>
      <c r="I2722" s="1">
        <v>16.0</v>
      </c>
      <c r="J2722" s="7" t="str">
        <f>vlookup(I2722,Cats!$A:$B,2,false)</f>
        <v>E</v>
      </c>
    </row>
    <row r="2723">
      <c r="A2723" s="1">
        <v>139732.0</v>
      </c>
      <c r="B2723" s="1">
        <v>524.0</v>
      </c>
      <c r="C2723" s="1">
        <v>0.0</v>
      </c>
      <c r="D2723" s="1" t="s">
        <v>173</v>
      </c>
      <c r="E2723" s="1">
        <v>40.0</v>
      </c>
      <c r="F2723" s="7" t="str">
        <f>vlookup(E2723,Teams!A:B,2,false)</f>
        <v>Seven Lakes</v>
      </c>
      <c r="G2723" s="1" t="b">
        <v>0</v>
      </c>
      <c r="H2723" s="1" t="b">
        <v>0</v>
      </c>
      <c r="I2723" s="1">
        <v>16.0</v>
      </c>
      <c r="J2723" s="7" t="str">
        <f>vlookup(I2723,Cats!$A:$B,2,false)</f>
        <v>E</v>
      </c>
    </row>
    <row r="2724">
      <c r="A2724" s="1">
        <v>139733.0</v>
      </c>
      <c r="B2724" s="1">
        <v>524.0</v>
      </c>
      <c r="C2724" s="1">
        <v>0.0</v>
      </c>
      <c r="D2724" s="1" t="s">
        <v>32</v>
      </c>
      <c r="E2724" s="1">
        <v>8.0</v>
      </c>
      <c r="F2724" s="7" t="str">
        <f>vlookup(E2724,Teams!A:B,2,false)</f>
        <v>Canyon Crest</v>
      </c>
      <c r="G2724" s="1" t="b">
        <v>1</v>
      </c>
      <c r="H2724" s="1" t="b">
        <v>1</v>
      </c>
      <c r="I2724" s="1">
        <v>17.0</v>
      </c>
      <c r="J2724" s="7" t="str">
        <f>vlookup(I2724,Cats!$A:$B,2,false)</f>
        <v>B</v>
      </c>
    </row>
    <row r="2725">
      <c r="A2725" s="1">
        <v>139734.0</v>
      </c>
      <c r="B2725" s="1">
        <v>524.0</v>
      </c>
      <c r="C2725" s="1">
        <v>4.0</v>
      </c>
      <c r="D2725" s="1" t="s">
        <v>172</v>
      </c>
      <c r="E2725" s="1">
        <v>40.0</v>
      </c>
      <c r="F2725" s="7" t="str">
        <f>vlookup(E2725,Teams!A:B,2,false)</f>
        <v>Seven Lakes</v>
      </c>
      <c r="G2725" s="1" t="b">
        <v>0</v>
      </c>
      <c r="H2725" s="1" t="b">
        <v>0</v>
      </c>
      <c r="I2725" s="1">
        <v>17.0</v>
      </c>
      <c r="J2725" s="7" t="str">
        <f>vlookup(I2725,Cats!$A:$B,2,false)</f>
        <v>B</v>
      </c>
    </row>
    <row r="2726">
      <c r="A2726" s="1">
        <v>139735.0</v>
      </c>
      <c r="B2726" s="1">
        <v>524.0</v>
      </c>
      <c r="C2726" s="1">
        <v>0.0</v>
      </c>
      <c r="D2726" s="1" t="s">
        <v>123</v>
      </c>
      <c r="E2726" s="1">
        <v>8.0</v>
      </c>
      <c r="F2726" s="7" t="str">
        <f>vlookup(E2726,Teams!A:B,2,false)</f>
        <v>Canyon Crest</v>
      </c>
      <c r="G2726" s="1" t="b">
        <v>1</v>
      </c>
      <c r="H2726" s="1" t="b">
        <v>0</v>
      </c>
      <c r="I2726" s="1">
        <v>18.0</v>
      </c>
      <c r="J2726" s="7" t="str">
        <f>vlookup(I2726,Cats!$A:$B,2,false)</f>
        <v>P</v>
      </c>
    </row>
    <row r="2727">
      <c r="A2727" s="1">
        <v>139736.0</v>
      </c>
      <c r="B2727" s="1">
        <v>524.0</v>
      </c>
      <c r="C2727" s="1">
        <v>0.0</v>
      </c>
      <c r="D2727" s="1" t="s">
        <v>172</v>
      </c>
      <c r="E2727" s="1">
        <v>40.0</v>
      </c>
      <c r="F2727" s="7" t="str">
        <f>vlookup(E2727,Teams!A:B,2,false)</f>
        <v>Seven Lakes</v>
      </c>
      <c r="G2727" s="1" t="b">
        <v>0</v>
      </c>
      <c r="H2727" s="1" t="b">
        <v>0</v>
      </c>
      <c r="I2727" s="1">
        <v>18.0</v>
      </c>
      <c r="J2727" s="7" t="str">
        <f>vlookup(I2727,Cats!$A:$B,2,false)</f>
        <v>P</v>
      </c>
    </row>
    <row r="2728">
      <c r="A2728" s="1">
        <v>139737.0</v>
      </c>
      <c r="B2728" s="1">
        <v>524.0</v>
      </c>
      <c r="C2728" s="1">
        <v>4.0</v>
      </c>
      <c r="D2728" s="1" t="s">
        <v>123</v>
      </c>
      <c r="E2728" s="1">
        <v>8.0</v>
      </c>
      <c r="F2728" s="7" t="str">
        <f>vlookup(E2728,Teams!A:B,2,false)</f>
        <v>Canyon Crest</v>
      </c>
      <c r="G2728" s="1" t="b">
        <v>1</v>
      </c>
      <c r="H2728" s="1" t="b">
        <v>0</v>
      </c>
      <c r="I2728" s="1">
        <v>19.0</v>
      </c>
      <c r="J2728" s="7" t="str">
        <f>vlookup(I2728,Cats!$A:$B,2,false)</f>
        <v>X</v>
      </c>
    </row>
    <row r="2729">
      <c r="A2729" s="1">
        <v>139738.0</v>
      </c>
      <c r="B2729" s="1">
        <v>524.0</v>
      </c>
      <c r="C2729" s="1">
        <v>0.0</v>
      </c>
      <c r="D2729" s="1" t="s">
        <v>172</v>
      </c>
      <c r="E2729" s="1">
        <v>40.0</v>
      </c>
      <c r="F2729" s="7" t="str">
        <f>vlookup(E2729,Teams!A:B,2,false)</f>
        <v>Seven Lakes</v>
      </c>
      <c r="G2729" s="1" t="b">
        <v>0</v>
      </c>
      <c r="H2729" s="1" t="b">
        <v>0</v>
      </c>
      <c r="I2729" s="1">
        <v>19.0</v>
      </c>
      <c r="J2729" s="7" t="str">
        <f>vlookup(I2729,Cats!$A:$B,2,false)</f>
        <v>X</v>
      </c>
    </row>
    <row r="2730">
      <c r="A2730" s="1">
        <v>139739.0</v>
      </c>
      <c r="B2730" s="1">
        <v>524.0</v>
      </c>
      <c r="C2730" s="1">
        <v>0.0</v>
      </c>
      <c r="D2730" s="1" t="s">
        <v>123</v>
      </c>
      <c r="E2730" s="1">
        <v>8.0</v>
      </c>
      <c r="F2730" s="7" t="str">
        <f>vlookup(E2730,Teams!A:B,2,false)</f>
        <v>Canyon Crest</v>
      </c>
      <c r="G2730" s="1" t="b">
        <v>1</v>
      </c>
      <c r="H2730" s="1" t="b">
        <v>0</v>
      </c>
      <c r="I2730" s="1">
        <v>20.0</v>
      </c>
      <c r="J2730" s="7" t="str">
        <f>vlookup(I2730,Cats!$A:$B,2,false)</f>
        <v>M</v>
      </c>
    </row>
    <row r="2731">
      <c r="A2731" s="1">
        <v>139740.0</v>
      </c>
      <c r="B2731" s="1">
        <v>524.0</v>
      </c>
      <c r="C2731" s="1">
        <v>0.0</v>
      </c>
      <c r="D2731" s="1" t="s">
        <v>168</v>
      </c>
      <c r="E2731" s="1">
        <v>40.0</v>
      </c>
      <c r="F2731" s="7" t="str">
        <f>vlookup(E2731,Teams!A:B,2,false)</f>
        <v>Seven Lakes</v>
      </c>
      <c r="G2731" s="1" t="b">
        <v>0</v>
      </c>
      <c r="H2731" s="1" t="b">
        <v>0</v>
      </c>
      <c r="I2731" s="1">
        <v>20.0</v>
      </c>
      <c r="J2731" s="7" t="str">
        <f>vlookup(I2731,Cats!$A:$B,2,false)</f>
        <v>M</v>
      </c>
    </row>
    <row r="2732">
      <c r="A2732" s="1">
        <v>139741.0</v>
      </c>
      <c r="B2732" s="1">
        <v>524.0</v>
      </c>
      <c r="C2732" s="1">
        <v>0.0</v>
      </c>
      <c r="D2732" s="1" t="s">
        <v>124</v>
      </c>
      <c r="E2732" s="1">
        <v>8.0</v>
      </c>
      <c r="F2732" s="7" t="str">
        <f>vlookup(E2732,Teams!A:B,2,false)</f>
        <v>Canyon Crest</v>
      </c>
      <c r="G2732" s="1" t="b">
        <v>1</v>
      </c>
      <c r="H2732" s="1" t="b">
        <v>0</v>
      </c>
      <c r="I2732" s="1">
        <v>21.0</v>
      </c>
      <c r="J2732" s="7" t="str">
        <f>vlookup(I2732,Cats!$A:$B,2,false)</f>
        <v>C</v>
      </c>
    </row>
    <row r="2733">
      <c r="A2733" s="1">
        <v>139742.0</v>
      </c>
      <c r="B2733" s="1">
        <v>524.0</v>
      </c>
      <c r="C2733" s="1">
        <v>0.0</v>
      </c>
      <c r="D2733" s="1" t="s">
        <v>170</v>
      </c>
      <c r="E2733" s="1">
        <v>40.0</v>
      </c>
      <c r="F2733" s="7" t="str">
        <f>vlookup(E2733,Teams!A:B,2,false)</f>
        <v>Seven Lakes</v>
      </c>
      <c r="G2733" s="1" t="b">
        <v>0</v>
      </c>
      <c r="H2733" s="1" t="b">
        <v>0</v>
      </c>
      <c r="I2733" s="1">
        <v>21.0</v>
      </c>
      <c r="J2733" s="7" t="str">
        <f>vlookup(I2733,Cats!$A:$B,2,false)</f>
        <v>C</v>
      </c>
    </row>
    <row r="2734">
      <c r="A2734" s="1">
        <v>139743.0</v>
      </c>
      <c r="B2734" s="1">
        <v>524.0</v>
      </c>
      <c r="C2734" s="1">
        <v>14.0</v>
      </c>
      <c r="D2734" s="1" t="s">
        <v>123</v>
      </c>
      <c r="E2734" s="1">
        <v>8.0</v>
      </c>
      <c r="F2734" s="7" t="str">
        <f>vlookup(E2734,Teams!A:B,2,false)</f>
        <v>Canyon Crest</v>
      </c>
      <c r="G2734" s="1" t="b">
        <v>1</v>
      </c>
      <c r="H2734" s="1" t="b">
        <v>0</v>
      </c>
      <c r="I2734" s="1">
        <v>22.0</v>
      </c>
      <c r="J2734" s="7" t="str">
        <f>vlookup(I2734,Cats!$A:$B,2,false)</f>
        <v>E</v>
      </c>
    </row>
    <row r="2735">
      <c r="A2735" s="1">
        <v>139744.0</v>
      </c>
      <c r="B2735" s="1">
        <v>524.0</v>
      </c>
      <c r="C2735" s="1">
        <v>0.0</v>
      </c>
      <c r="D2735" s="1" t="s">
        <v>32</v>
      </c>
      <c r="E2735" s="1">
        <v>40.0</v>
      </c>
      <c r="F2735" s="7" t="str">
        <f>vlookup(E2735,Teams!A:B,2,false)</f>
        <v>Seven Lakes</v>
      </c>
      <c r="G2735" s="1" t="b">
        <v>0</v>
      </c>
      <c r="H2735" s="1" t="b">
        <v>1</v>
      </c>
      <c r="I2735" s="1">
        <v>22.0</v>
      </c>
      <c r="J2735" s="7" t="str">
        <f>vlookup(I2735,Cats!$A:$B,2,false)</f>
        <v>E</v>
      </c>
    </row>
    <row r="2736">
      <c r="A2736" s="1">
        <v>139745.0</v>
      </c>
      <c r="B2736" s="1">
        <v>524.0</v>
      </c>
      <c r="C2736" s="1">
        <v>0.0</v>
      </c>
      <c r="D2736" s="1" t="s">
        <v>32</v>
      </c>
      <c r="E2736" s="1">
        <v>8.0</v>
      </c>
      <c r="F2736" s="7" t="str">
        <f>vlookup(E2736,Teams!A:B,2,false)</f>
        <v>Canyon Crest</v>
      </c>
      <c r="G2736" s="1" t="b">
        <v>1</v>
      </c>
      <c r="H2736" s="1" t="b">
        <v>1</v>
      </c>
      <c r="I2736" s="1">
        <v>23.0</v>
      </c>
      <c r="J2736" s="7" t="str">
        <f>vlookup(I2736,Cats!$A:$B,2,false)</f>
        <v>B</v>
      </c>
    </row>
    <row r="2737">
      <c r="A2737" s="1">
        <v>139746.0</v>
      </c>
      <c r="B2737" s="1">
        <v>524.0</v>
      </c>
      <c r="C2737" s="1">
        <v>14.0</v>
      </c>
      <c r="D2737" s="1" t="s">
        <v>172</v>
      </c>
      <c r="E2737" s="1">
        <v>40.0</v>
      </c>
      <c r="F2737" s="7" t="str">
        <f>vlookup(E2737,Teams!A:B,2,false)</f>
        <v>Seven Lakes</v>
      </c>
      <c r="G2737" s="1" t="b">
        <v>0</v>
      </c>
      <c r="H2737" s="1" t="b">
        <v>0</v>
      </c>
      <c r="I2737" s="1">
        <v>23.0</v>
      </c>
      <c r="J2737" s="7" t="str">
        <f>vlookup(I2737,Cats!$A:$B,2,false)</f>
        <v>B</v>
      </c>
    </row>
    <row r="2738">
      <c r="A2738" s="1">
        <v>139747.0</v>
      </c>
      <c r="B2738" s="1">
        <v>524.0</v>
      </c>
      <c r="C2738" s="1">
        <v>0.0</v>
      </c>
      <c r="D2738" s="1" t="s">
        <v>123</v>
      </c>
      <c r="E2738" s="1">
        <v>8.0</v>
      </c>
      <c r="F2738" s="7" t="str">
        <f>vlookup(E2738,Teams!A:B,2,false)</f>
        <v>Canyon Crest</v>
      </c>
      <c r="G2738" s="1" t="b">
        <v>1</v>
      </c>
      <c r="H2738" s="1" t="b">
        <v>0</v>
      </c>
      <c r="I2738" s="1">
        <v>24.0</v>
      </c>
      <c r="J2738" s="7" t="str">
        <f>vlookup(I2738,Cats!$A:$B,2,false)</f>
        <v>P</v>
      </c>
    </row>
    <row r="2739">
      <c r="A2739" s="1">
        <v>139748.0</v>
      </c>
      <c r="B2739" s="1">
        <v>524.0</v>
      </c>
      <c r="C2739" s="1">
        <v>0.0</v>
      </c>
      <c r="D2739" s="1" t="s">
        <v>170</v>
      </c>
      <c r="E2739" s="1">
        <v>40.0</v>
      </c>
      <c r="F2739" s="7" t="str">
        <f>vlookup(E2739,Teams!A:B,2,false)</f>
        <v>Seven Lakes</v>
      </c>
      <c r="G2739" s="1" t="b">
        <v>0</v>
      </c>
      <c r="H2739" s="1" t="b">
        <v>0</v>
      </c>
      <c r="I2739" s="1">
        <v>24.0</v>
      </c>
      <c r="J2739" s="7" t="str">
        <f>vlookup(I2739,Cats!$A:$B,2,false)</f>
        <v>P</v>
      </c>
    </row>
    <row r="2740">
      <c r="A2740" s="1">
        <v>139749.0</v>
      </c>
      <c r="B2740" s="1">
        <v>525.0</v>
      </c>
      <c r="C2740" s="1">
        <v>14.0</v>
      </c>
      <c r="D2740" s="1" t="s">
        <v>182</v>
      </c>
      <c r="E2740" s="1">
        <v>7.0</v>
      </c>
      <c r="F2740" s="7" t="str">
        <f>vlookup(E2740,Teams!A:B,2,false)</f>
        <v>Buchholz B</v>
      </c>
      <c r="G2740" s="1" t="b">
        <v>1</v>
      </c>
      <c r="H2740" s="1" t="b">
        <v>0</v>
      </c>
      <c r="I2740" s="1">
        <v>1.0</v>
      </c>
      <c r="J2740" s="7" t="str">
        <f>vlookup(I2740,Cats!$A:$B,2,false)</f>
        <v>X</v>
      </c>
    </row>
    <row r="2741">
      <c r="A2741" s="1">
        <v>139750.0</v>
      </c>
      <c r="B2741" s="1">
        <v>525.0</v>
      </c>
      <c r="C2741" s="1">
        <v>0.0</v>
      </c>
      <c r="D2741" s="1" t="s">
        <v>191</v>
      </c>
      <c r="E2741" s="1">
        <v>17.0</v>
      </c>
      <c r="F2741" s="7" t="str">
        <f>vlookup(E2741,Teams!A:B,2,false)</f>
        <v>Green Hope</v>
      </c>
      <c r="G2741" s="1" t="b">
        <v>0</v>
      </c>
      <c r="H2741" s="1" t="b">
        <v>0</v>
      </c>
      <c r="I2741" s="1">
        <v>1.0</v>
      </c>
      <c r="J2741" s="7" t="str">
        <f>vlookup(I2741,Cats!$A:$B,2,false)</f>
        <v>X</v>
      </c>
    </row>
    <row r="2742">
      <c r="A2742" s="1">
        <v>139751.0</v>
      </c>
      <c r="B2742" s="1">
        <v>525.0</v>
      </c>
      <c r="C2742" s="1">
        <v>14.0</v>
      </c>
      <c r="D2742" s="1" t="s">
        <v>181</v>
      </c>
      <c r="E2742" s="1">
        <v>7.0</v>
      </c>
      <c r="F2742" s="7" t="str">
        <f>vlookup(E2742,Teams!A:B,2,false)</f>
        <v>Buchholz B</v>
      </c>
      <c r="G2742" s="1" t="b">
        <v>1</v>
      </c>
      <c r="H2742" s="1" t="b">
        <v>0</v>
      </c>
      <c r="I2742" s="1">
        <v>2.0</v>
      </c>
      <c r="J2742" s="7" t="str">
        <f>vlookup(I2742,Cats!$A:$B,2,false)</f>
        <v>M</v>
      </c>
    </row>
    <row r="2743">
      <c r="A2743" s="1">
        <v>139752.0</v>
      </c>
      <c r="B2743" s="1">
        <v>525.0</v>
      </c>
      <c r="C2743" s="1">
        <v>0.0</v>
      </c>
      <c r="D2743" s="1" t="s">
        <v>32</v>
      </c>
      <c r="E2743" s="1">
        <v>17.0</v>
      </c>
      <c r="F2743" s="7" t="str">
        <f>vlookup(E2743,Teams!A:B,2,false)</f>
        <v>Green Hope</v>
      </c>
      <c r="G2743" s="1" t="b">
        <v>0</v>
      </c>
      <c r="H2743" s="1" t="b">
        <v>1</v>
      </c>
      <c r="I2743" s="1">
        <v>2.0</v>
      </c>
      <c r="J2743" s="7" t="str">
        <f>vlookup(I2743,Cats!$A:$B,2,false)</f>
        <v>M</v>
      </c>
    </row>
    <row r="2744">
      <c r="A2744" s="1">
        <v>139753.0</v>
      </c>
      <c r="B2744" s="1">
        <v>525.0</v>
      </c>
      <c r="C2744" s="1">
        <v>0.0</v>
      </c>
      <c r="D2744" s="1" t="s">
        <v>182</v>
      </c>
      <c r="E2744" s="1">
        <v>7.0</v>
      </c>
      <c r="F2744" s="7" t="str">
        <f>vlookup(E2744,Teams!A:B,2,false)</f>
        <v>Buchholz B</v>
      </c>
      <c r="G2744" s="1" t="b">
        <v>1</v>
      </c>
      <c r="H2744" s="1" t="b">
        <v>0</v>
      </c>
      <c r="I2744" s="1">
        <v>3.0</v>
      </c>
      <c r="J2744" s="7" t="str">
        <f>vlookup(I2744,Cats!$A:$B,2,false)</f>
        <v>C</v>
      </c>
    </row>
    <row r="2745">
      <c r="A2745" s="1">
        <v>139754.0</v>
      </c>
      <c r="B2745" s="1">
        <v>525.0</v>
      </c>
      <c r="C2745" s="1">
        <v>4.0</v>
      </c>
      <c r="D2745" s="1" t="s">
        <v>193</v>
      </c>
      <c r="E2745" s="1">
        <v>17.0</v>
      </c>
      <c r="F2745" s="7" t="str">
        <f>vlookup(E2745,Teams!A:B,2,false)</f>
        <v>Green Hope</v>
      </c>
      <c r="G2745" s="1" t="b">
        <v>0</v>
      </c>
      <c r="H2745" s="1" t="b">
        <v>0</v>
      </c>
      <c r="I2745" s="1">
        <v>3.0</v>
      </c>
      <c r="J2745" s="7" t="str">
        <f>vlookup(I2745,Cats!$A:$B,2,false)</f>
        <v>C</v>
      </c>
    </row>
    <row r="2746">
      <c r="A2746" s="1">
        <v>139755.0</v>
      </c>
      <c r="B2746" s="1">
        <v>525.0</v>
      </c>
      <c r="C2746" s="1">
        <v>0.0</v>
      </c>
      <c r="D2746" s="1" t="s">
        <v>32</v>
      </c>
      <c r="E2746" s="1">
        <v>7.0</v>
      </c>
      <c r="F2746" s="7" t="str">
        <f>vlookup(E2746,Teams!A:B,2,false)</f>
        <v>Buchholz B</v>
      </c>
      <c r="G2746" s="1" t="b">
        <v>1</v>
      </c>
      <c r="H2746" s="1" t="b">
        <v>1</v>
      </c>
      <c r="I2746" s="1">
        <v>4.0</v>
      </c>
      <c r="J2746" s="7" t="str">
        <f>vlookup(I2746,Cats!$A:$B,2,false)</f>
        <v>E</v>
      </c>
    </row>
    <row r="2747">
      <c r="A2747" s="1">
        <v>139756.0</v>
      </c>
      <c r="B2747" s="1">
        <v>525.0</v>
      </c>
      <c r="C2747" s="1">
        <v>4.0</v>
      </c>
      <c r="D2747" s="1" t="s">
        <v>191</v>
      </c>
      <c r="E2747" s="1">
        <v>17.0</v>
      </c>
      <c r="F2747" s="7" t="str">
        <f>vlookup(E2747,Teams!A:B,2,false)</f>
        <v>Green Hope</v>
      </c>
      <c r="G2747" s="1" t="b">
        <v>0</v>
      </c>
      <c r="H2747" s="1" t="b">
        <v>0</v>
      </c>
      <c r="I2747" s="1">
        <v>4.0</v>
      </c>
      <c r="J2747" s="7" t="str">
        <f>vlookup(I2747,Cats!$A:$B,2,false)</f>
        <v>E</v>
      </c>
    </row>
    <row r="2748">
      <c r="A2748" s="1">
        <v>139757.0</v>
      </c>
      <c r="B2748" s="1">
        <v>525.0</v>
      </c>
      <c r="C2748" s="1">
        <v>0.0</v>
      </c>
      <c r="D2748" s="1" t="s">
        <v>32</v>
      </c>
      <c r="E2748" s="1">
        <v>7.0</v>
      </c>
      <c r="F2748" s="7" t="str">
        <f>vlookup(E2748,Teams!A:B,2,false)</f>
        <v>Buchholz B</v>
      </c>
      <c r="G2748" s="1" t="b">
        <v>1</v>
      </c>
      <c r="H2748" s="1" t="b">
        <v>1</v>
      </c>
      <c r="I2748" s="1">
        <v>5.0</v>
      </c>
      <c r="J2748" s="7" t="str">
        <f>vlookup(I2748,Cats!$A:$B,2,false)</f>
        <v>B</v>
      </c>
    </row>
    <row r="2749">
      <c r="A2749" s="1">
        <v>139758.0</v>
      </c>
      <c r="B2749" s="1">
        <v>525.0</v>
      </c>
      <c r="C2749" s="1">
        <v>4.0</v>
      </c>
      <c r="D2749" s="1" t="s">
        <v>192</v>
      </c>
      <c r="E2749" s="1">
        <v>17.0</v>
      </c>
      <c r="F2749" s="7" t="str">
        <f>vlookup(E2749,Teams!A:B,2,false)</f>
        <v>Green Hope</v>
      </c>
      <c r="G2749" s="1" t="b">
        <v>0</v>
      </c>
      <c r="H2749" s="1" t="b">
        <v>0</v>
      </c>
      <c r="I2749" s="1">
        <v>5.0</v>
      </c>
      <c r="J2749" s="7" t="str">
        <f>vlookup(I2749,Cats!$A:$B,2,false)</f>
        <v>B</v>
      </c>
    </row>
    <row r="2750">
      <c r="A2750" s="1">
        <v>139759.0</v>
      </c>
      <c r="B2750" s="1">
        <v>525.0</v>
      </c>
      <c r="C2750" s="1">
        <v>0.0</v>
      </c>
      <c r="D2750" s="1" t="s">
        <v>32</v>
      </c>
      <c r="E2750" s="1">
        <v>7.0</v>
      </c>
      <c r="F2750" s="7" t="str">
        <f>vlookup(E2750,Teams!A:B,2,false)</f>
        <v>Buchholz B</v>
      </c>
      <c r="G2750" s="1" t="b">
        <v>1</v>
      </c>
      <c r="H2750" s="1" t="b">
        <v>1</v>
      </c>
      <c r="I2750" s="1">
        <v>6.0</v>
      </c>
      <c r="J2750" s="7" t="str">
        <f>vlookup(I2750,Cats!$A:$B,2,false)</f>
        <v>P</v>
      </c>
    </row>
    <row r="2751">
      <c r="A2751" s="1">
        <v>139760.0</v>
      </c>
      <c r="B2751" s="1">
        <v>525.0</v>
      </c>
      <c r="C2751" s="1">
        <v>4.0</v>
      </c>
      <c r="D2751" s="1" t="s">
        <v>193</v>
      </c>
      <c r="E2751" s="1">
        <v>17.0</v>
      </c>
      <c r="F2751" s="7" t="str">
        <f>vlookup(E2751,Teams!A:B,2,false)</f>
        <v>Green Hope</v>
      </c>
      <c r="G2751" s="1" t="b">
        <v>0</v>
      </c>
      <c r="H2751" s="1" t="b">
        <v>0</v>
      </c>
      <c r="I2751" s="1">
        <v>6.0</v>
      </c>
      <c r="J2751" s="7" t="str">
        <f>vlookup(I2751,Cats!$A:$B,2,false)</f>
        <v>P</v>
      </c>
    </row>
    <row r="2752">
      <c r="A2752" s="1">
        <v>139761.0</v>
      </c>
      <c r="B2752" s="1">
        <v>525.0</v>
      </c>
      <c r="C2752" s="1">
        <v>0.0</v>
      </c>
      <c r="D2752" s="1" t="s">
        <v>32</v>
      </c>
      <c r="E2752" s="1">
        <v>7.0</v>
      </c>
      <c r="F2752" s="7" t="str">
        <f>vlookup(E2752,Teams!A:B,2,false)</f>
        <v>Buchholz B</v>
      </c>
      <c r="G2752" s="1" t="b">
        <v>1</v>
      </c>
      <c r="H2752" s="1" t="b">
        <v>1</v>
      </c>
      <c r="I2752" s="1">
        <v>7.0</v>
      </c>
      <c r="J2752" s="7" t="str">
        <f>vlookup(I2752,Cats!$A:$B,2,false)</f>
        <v>X</v>
      </c>
    </row>
    <row r="2753">
      <c r="A2753" s="1">
        <v>139762.0</v>
      </c>
      <c r="B2753" s="1">
        <v>525.0</v>
      </c>
      <c r="C2753" s="1">
        <v>14.0</v>
      </c>
      <c r="D2753" s="1" t="s">
        <v>203</v>
      </c>
      <c r="E2753" s="1">
        <v>17.0</v>
      </c>
      <c r="F2753" s="7" t="str">
        <f>vlookup(E2753,Teams!A:B,2,false)</f>
        <v>Green Hope</v>
      </c>
      <c r="G2753" s="1" t="b">
        <v>0</v>
      </c>
      <c r="H2753" s="1" t="b">
        <v>0</v>
      </c>
      <c r="I2753" s="1">
        <v>7.0</v>
      </c>
      <c r="J2753" s="7" t="str">
        <f>vlookup(I2753,Cats!$A:$B,2,false)</f>
        <v>X</v>
      </c>
    </row>
    <row r="2754">
      <c r="A2754" s="1">
        <v>139763.0</v>
      </c>
      <c r="B2754" s="1">
        <v>525.0</v>
      </c>
      <c r="C2754" s="1">
        <v>14.0</v>
      </c>
      <c r="D2754" s="1" t="s">
        <v>182</v>
      </c>
      <c r="E2754" s="1">
        <v>7.0</v>
      </c>
      <c r="F2754" s="7" t="str">
        <f>vlookup(E2754,Teams!A:B,2,false)</f>
        <v>Buchholz B</v>
      </c>
      <c r="G2754" s="1" t="b">
        <v>1</v>
      </c>
      <c r="H2754" s="1" t="b">
        <v>0</v>
      </c>
      <c r="I2754" s="1">
        <v>8.0</v>
      </c>
      <c r="J2754" s="7" t="str">
        <f>vlookup(I2754,Cats!$A:$B,2,false)</f>
        <v>M</v>
      </c>
    </row>
    <row r="2755">
      <c r="A2755" s="1">
        <v>139764.0</v>
      </c>
      <c r="B2755" s="1">
        <v>525.0</v>
      </c>
      <c r="C2755" s="1">
        <v>0.0</v>
      </c>
      <c r="D2755" s="1" t="s">
        <v>32</v>
      </c>
      <c r="E2755" s="1">
        <v>17.0</v>
      </c>
      <c r="F2755" s="7" t="str">
        <f>vlookup(E2755,Teams!A:B,2,false)</f>
        <v>Green Hope</v>
      </c>
      <c r="G2755" s="1" t="b">
        <v>0</v>
      </c>
      <c r="H2755" s="1" t="b">
        <v>1</v>
      </c>
      <c r="I2755" s="1">
        <v>8.0</v>
      </c>
      <c r="J2755" s="7" t="str">
        <f>vlookup(I2755,Cats!$A:$B,2,false)</f>
        <v>M</v>
      </c>
    </row>
    <row r="2756">
      <c r="A2756" s="1">
        <v>139765.0</v>
      </c>
      <c r="B2756" s="1">
        <v>525.0</v>
      </c>
      <c r="C2756" s="1">
        <v>0.0</v>
      </c>
      <c r="D2756" s="1" t="s">
        <v>32</v>
      </c>
      <c r="E2756" s="1">
        <v>7.0</v>
      </c>
      <c r="F2756" s="7" t="str">
        <f>vlookup(E2756,Teams!A:B,2,false)</f>
        <v>Buchholz B</v>
      </c>
      <c r="G2756" s="1" t="b">
        <v>1</v>
      </c>
      <c r="H2756" s="1" t="b">
        <v>1</v>
      </c>
      <c r="I2756" s="1">
        <v>9.0</v>
      </c>
      <c r="J2756" s="7" t="str">
        <f>vlookup(I2756,Cats!$A:$B,2,false)</f>
        <v>C</v>
      </c>
    </row>
    <row r="2757">
      <c r="A2757" s="1">
        <v>139766.0</v>
      </c>
      <c r="B2757" s="1">
        <v>525.0</v>
      </c>
      <c r="C2757" s="1">
        <v>4.0</v>
      </c>
      <c r="D2757" s="1" t="s">
        <v>191</v>
      </c>
      <c r="E2757" s="1">
        <v>17.0</v>
      </c>
      <c r="F2757" s="7" t="str">
        <f>vlookup(E2757,Teams!A:B,2,false)</f>
        <v>Green Hope</v>
      </c>
      <c r="G2757" s="1" t="b">
        <v>0</v>
      </c>
      <c r="H2757" s="1" t="b">
        <v>0</v>
      </c>
      <c r="I2757" s="1">
        <v>9.0</v>
      </c>
      <c r="J2757" s="7" t="str">
        <f>vlookup(I2757,Cats!$A:$B,2,false)</f>
        <v>C</v>
      </c>
    </row>
    <row r="2758">
      <c r="A2758" s="1">
        <v>139767.0</v>
      </c>
      <c r="B2758" s="1">
        <v>525.0</v>
      </c>
      <c r="C2758" s="1">
        <v>0.0</v>
      </c>
      <c r="D2758" s="1" t="s">
        <v>32</v>
      </c>
      <c r="E2758" s="1">
        <v>7.0</v>
      </c>
      <c r="F2758" s="7" t="str">
        <f>vlookup(E2758,Teams!A:B,2,false)</f>
        <v>Buchholz B</v>
      </c>
      <c r="G2758" s="1" t="b">
        <v>1</v>
      </c>
      <c r="H2758" s="1" t="b">
        <v>1</v>
      </c>
      <c r="I2758" s="1">
        <v>10.0</v>
      </c>
      <c r="J2758" s="7" t="str">
        <f>vlookup(I2758,Cats!$A:$B,2,false)</f>
        <v>E</v>
      </c>
    </row>
    <row r="2759">
      <c r="A2759" s="1">
        <v>139768.0</v>
      </c>
      <c r="B2759" s="1">
        <v>525.0</v>
      </c>
      <c r="C2759" s="1">
        <v>4.0</v>
      </c>
      <c r="D2759" s="1" t="s">
        <v>193</v>
      </c>
      <c r="E2759" s="1">
        <v>17.0</v>
      </c>
      <c r="F2759" s="7" t="str">
        <f>vlookup(E2759,Teams!A:B,2,false)</f>
        <v>Green Hope</v>
      </c>
      <c r="G2759" s="1" t="b">
        <v>0</v>
      </c>
      <c r="H2759" s="1" t="b">
        <v>0</v>
      </c>
      <c r="I2759" s="1">
        <v>10.0</v>
      </c>
      <c r="J2759" s="7" t="str">
        <f>vlookup(I2759,Cats!$A:$B,2,false)</f>
        <v>E</v>
      </c>
    </row>
    <row r="2760">
      <c r="A2760" s="1">
        <v>139769.0</v>
      </c>
      <c r="B2760" s="1">
        <v>525.0</v>
      </c>
      <c r="C2760" s="1">
        <v>4.0</v>
      </c>
      <c r="D2760" s="1" t="s">
        <v>207</v>
      </c>
      <c r="E2760" s="1">
        <v>7.0</v>
      </c>
      <c r="F2760" s="7" t="str">
        <f>vlookup(E2760,Teams!A:B,2,false)</f>
        <v>Buchholz B</v>
      </c>
      <c r="G2760" s="1" t="b">
        <v>1</v>
      </c>
      <c r="H2760" s="1" t="b">
        <v>0</v>
      </c>
      <c r="I2760" s="1">
        <v>11.0</v>
      </c>
      <c r="J2760" s="7" t="str">
        <f>vlookup(I2760,Cats!$A:$B,2,false)</f>
        <v>B</v>
      </c>
    </row>
    <row r="2761">
      <c r="A2761" s="1">
        <v>139770.0</v>
      </c>
      <c r="B2761" s="1">
        <v>525.0</v>
      </c>
      <c r="C2761" s="1">
        <v>-4.0</v>
      </c>
      <c r="D2761" s="1" t="s">
        <v>192</v>
      </c>
      <c r="E2761" s="1">
        <v>17.0</v>
      </c>
      <c r="F2761" s="7" t="str">
        <f>vlookup(E2761,Teams!A:B,2,false)</f>
        <v>Green Hope</v>
      </c>
      <c r="G2761" s="1" t="b">
        <v>0</v>
      </c>
      <c r="H2761" s="1" t="b">
        <v>0</v>
      </c>
      <c r="I2761" s="1">
        <v>11.0</v>
      </c>
      <c r="J2761" s="7" t="str">
        <f>vlookup(I2761,Cats!$A:$B,2,false)</f>
        <v>B</v>
      </c>
    </row>
    <row r="2762">
      <c r="A2762" s="1">
        <v>139771.0</v>
      </c>
      <c r="B2762" s="1">
        <v>525.0</v>
      </c>
      <c r="C2762" s="1">
        <v>0.0</v>
      </c>
      <c r="D2762" s="1" t="s">
        <v>32</v>
      </c>
      <c r="E2762" s="1">
        <v>7.0</v>
      </c>
      <c r="F2762" s="7" t="str">
        <f>vlookup(E2762,Teams!A:B,2,false)</f>
        <v>Buchholz B</v>
      </c>
      <c r="G2762" s="1" t="b">
        <v>1</v>
      </c>
      <c r="H2762" s="1" t="b">
        <v>1</v>
      </c>
      <c r="I2762" s="1">
        <v>12.0</v>
      </c>
      <c r="J2762" s="7" t="str">
        <f>vlookup(I2762,Cats!$A:$B,2,false)</f>
        <v>P</v>
      </c>
    </row>
    <row r="2763">
      <c r="A2763" s="1">
        <v>139772.0</v>
      </c>
      <c r="B2763" s="1">
        <v>525.0</v>
      </c>
      <c r="C2763" s="1">
        <v>14.0</v>
      </c>
      <c r="D2763" s="1" t="s">
        <v>191</v>
      </c>
      <c r="E2763" s="1">
        <v>17.0</v>
      </c>
      <c r="F2763" s="7" t="str">
        <f>vlookup(E2763,Teams!A:B,2,false)</f>
        <v>Green Hope</v>
      </c>
      <c r="G2763" s="1" t="b">
        <v>0</v>
      </c>
      <c r="H2763" s="1" t="b">
        <v>0</v>
      </c>
      <c r="I2763" s="1">
        <v>12.0</v>
      </c>
      <c r="J2763" s="7" t="str">
        <f>vlookup(I2763,Cats!$A:$B,2,false)</f>
        <v>P</v>
      </c>
    </row>
    <row r="2764">
      <c r="A2764" s="1">
        <v>139773.0</v>
      </c>
      <c r="B2764" s="1">
        <v>525.0</v>
      </c>
      <c r="C2764" s="1">
        <v>0.0</v>
      </c>
      <c r="D2764" s="1" t="s">
        <v>181</v>
      </c>
      <c r="E2764" s="1">
        <v>7.0</v>
      </c>
      <c r="F2764" s="7" t="str">
        <f>vlookup(E2764,Teams!A:B,2,false)</f>
        <v>Buchholz B</v>
      </c>
      <c r="G2764" s="1" t="b">
        <v>1</v>
      </c>
      <c r="H2764" s="1" t="b">
        <v>0</v>
      </c>
      <c r="I2764" s="1">
        <v>13.0</v>
      </c>
      <c r="J2764" s="7" t="str">
        <f>vlookup(I2764,Cats!$A:$B,2,false)</f>
        <v>X</v>
      </c>
    </row>
    <row r="2765">
      <c r="A2765" s="1">
        <v>139774.0</v>
      </c>
      <c r="B2765" s="1">
        <v>525.0</v>
      </c>
      <c r="C2765" s="1">
        <v>0.0</v>
      </c>
      <c r="D2765" s="1" t="s">
        <v>191</v>
      </c>
      <c r="E2765" s="1">
        <v>17.0</v>
      </c>
      <c r="F2765" s="7" t="str">
        <f>vlookup(E2765,Teams!A:B,2,false)</f>
        <v>Green Hope</v>
      </c>
      <c r="G2765" s="1" t="b">
        <v>0</v>
      </c>
      <c r="H2765" s="1" t="b">
        <v>0</v>
      </c>
      <c r="I2765" s="1">
        <v>13.0</v>
      </c>
      <c r="J2765" s="7" t="str">
        <f>vlookup(I2765,Cats!$A:$B,2,false)</f>
        <v>X</v>
      </c>
    </row>
    <row r="2766">
      <c r="A2766" s="1">
        <v>139775.0</v>
      </c>
      <c r="B2766" s="1">
        <v>525.0</v>
      </c>
      <c r="C2766" s="1">
        <v>4.0</v>
      </c>
      <c r="D2766" s="1" t="s">
        <v>219</v>
      </c>
      <c r="E2766" s="1">
        <v>7.0</v>
      </c>
      <c r="F2766" s="7" t="str">
        <f>vlookup(E2766,Teams!A:B,2,false)</f>
        <v>Buchholz B</v>
      </c>
      <c r="G2766" s="1" t="b">
        <v>1</v>
      </c>
      <c r="H2766" s="1" t="b">
        <v>0</v>
      </c>
      <c r="I2766" s="1">
        <v>14.0</v>
      </c>
      <c r="J2766" s="7" t="str">
        <f>vlookup(I2766,Cats!$A:$B,2,false)</f>
        <v>M</v>
      </c>
    </row>
    <row r="2767">
      <c r="A2767" s="1">
        <v>139776.0</v>
      </c>
      <c r="B2767" s="1">
        <v>525.0</v>
      </c>
      <c r="C2767" s="1">
        <v>0.0</v>
      </c>
      <c r="D2767" s="1" t="s">
        <v>32</v>
      </c>
      <c r="E2767" s="1">
        <v>17.0</v>
      </c>
      <c r="F2767" s="7" t="str">
        <f>vlookup(E2767,Teams!A:B,2,false)</f>
        <v>Green Hope</v>
      </c>
      <c r="G2767" s="1" t="b">
        <v>0</v>
      </c>
      <c r="H2767" s="1" t="b">
        <v>1</v>
      </c>
      <c r="I2767" s="1">
        <v>14.0</v>
      </c>
      <c r="J2767" s="7" t="str">
        <f>vlookup(I2767,Cats!$A:$B,2,false)</f>
        <v>M</v>
      </c>
    </row>
    <row r="2768">
      <c r="A2768" s="1">
        <v>139777.0</v>
      </c>
      <c r="B2768" s="1">
        <v>525.0</v>
      </c>
      <c r="C2768" s="1">
        <v>0.0</v>
      </c>
      <c r="D2768" s="1" t="s">
        <v>32</v>
      </c>
      <c r="E2768" s="1">
        <v>7.0</v>
      </c>
      <c r="F2768" s="7" t="str">
        <f>vlookup(E2768,Teams!A:B,2,false)</f>
        <v>Buchholz B</v>
      </c>
      <c r="G2768" s="1" t="b">
        <v>1</v>
      </c>
      <c r="H2768" s="1" t="b">
        <v>1</v>
      </c>
      <c r="I2768" s="1">
        <v>15.0</v>
      </c>
      <c r="J2768" s="7" t="str">
        <f>vlookup(I2768,Cats!$A:$B,2,false)</f>
        <v>C</v>
      </c>
    </row>
    <row r="2769">
      <c r="A2769" s="1">
        <v>139778.0</v>
      </c>
      <c r="B2769" s="1">
        <v>525.0</v>
      </c>
      <c r="C2769" s="1">
        <v>14.0</v>
      </c>
      <c r="D2769" s="1" t="s">
        <v>191</v>
      </c>
      <c r="E2769" s="1">
        <v>17.0</v>
      </c>
      <c r="F2769" s="7" t="str">
        <f>vlookup(E2769,Teams!A:B,2,false)</f>
        <v>Green Hope</v>
      </c>
      <c r="G2769" s="1" t="b">
        <v>0</v>
      </c>
      <c r="H2769" s="1" t="b">
        <v>0</v>
      </c>
      <c r="I2769" s="1">
        <v>15.0</v>
      </c>
      <c r="J2769" s="7" t="str">
        <f>vlookup(I2769,Cats!$A:$B,2,false)</f>
        <v>C</v>
      </c>
    </row>
    <row r="2770">
      <c r="A2770" s="1">
        <v>139779.0</v>
      </c>
      <c r="B2770" s="1">
        <v>525.0</v>
      </c>
      <c r="C2770" s="1">
        <v>0.0</v>
      </c>
      <c r="D2770" s="1" t="s">
        <v>32</v>
      </c>
      <c r="E2770" s="1">
        <v>7.0</v>
      </c>
      <c r="F2770" s="7" t="str">
        <f>vlookup(E2770,Teams!A:B,2,false)</f>
        <v>Buchholz B</v>
      </c>
      <c r="G2770" s="1" t="b">
        <v>1</v>
      </c>
      <c r="H2770" s="1" t="b">
        <v>1</v>
      </c>
      <c r="I2770" s="1">
        <v>16.0</v>
      </c>
      <c r="J2770" s="7" t="str">
        <f>vlookup(I2770,Cats!$A:$B,2,false)</f>
        <v>E</v>
      </c>
    </row>
    <row r="2771">
      <c r="A2771" s="1">
        <v>139780.0</v>
      </c>
      <c r="B2771" s="1">
        <v>525.0</v>
      </c>
      <c r="C2771" s="1">
        <v>4.0</v>
      </c>
      <c r="D2771" s="1" t="s">
        <v>191</v>
      </c>
      <c r="E2771" s="1">
        <v>17.0</v>
      </c>
      <c r="F2771" s="7" t="str">
        <f>vlookup(E2771,Teams!A:B,2,false)</f>
        <v>Green Hope</v>
      </c>
      <c r="G2771" s="1" t="b">
        <v>0</v>
      </c>
      <c r="H2771" s="1" t="b">
        <v>0</v>
      </c>
      <c r="I2771" s="1">
        <v>16.0</v>
      </c>
      <c r="J2771" s="7" t="str">
        <f>vlookup(I2771,Cats!$A:$B,2,false)</f>
        <v>E</v>
      </c>
    </row>
    <row r="2772">
      <c r="A2772" s="1">
        <v>139781.0</v>
      </c>
      <c r="B2772" s="1">
        <v>525.0</v>
      </c>
      <c r="C2772" s="1">
        <v>4.0</v>
      </c>
      <c r="D2772" s="1" t="s">
        <v>207</v>
      </c>
      <c r="E2772" s="1">
        <v>7.0</v>
      </c>
      <c r="F2772" s="7" t="str">
        <f>vlookup(E2772,Teams!A:B,2,false)</f>
        <v>Buchholz B</v>
      </c>
      <c r="G2772" s="1" t="b">
        <v>1</v>
      </c>
      <c r="H2772" s="1" t="b">
        <v>0</v>
      </c>
      <c r="I2772" s="1">
        <v>17.0</v>
      </c>
      <c r="J2772" s="7" t="str">
        <f>vlookup(I2772,Cats!$A:$B,2,false)</f>
        <v>B</v>
      </c>
    </row>
    <row r="2773">
      <c r="A2773" s="1">
        <v>139782.0</v>
      </c>
      <c r="B2773" s="1">
        <v>525.0</v>
      </c>
      <c r="C2773" s="1">
        <v>0.0</v>
      </c>
      <c r="D2773" s="1" t="s">
        <v>32</v>
      </c>
      <c r="E2773" s="1">
        <v>17.0</v>
      </c>
      <c r="F2773" s="7" t="str">
        <f>vlookup(E2773,Teams!A:B,2,false)</f>
        <v>Green Hope</v>
      </c>
      <c r="G2773" s="1" t="b">
        <v>0</v>
      </c>
      <c r="H2773" s="1" t="b">
        <v>1</v>
      </c>
      <c r="I2773" s="1">
        <v>17.0</v>
      </c>
      <c r="J2773" s="7" t="str">
        <f>vlookup(I2773,Cats!$A:$B,2,false)</f>
        <v>B</v>
      </c>
    </row>
    <row r="2774">
      <c r="A2774" s="1">
        <v>139783.0</v>
      </c>
      <c r="B2774" s="1">
        <v>525.0</v>
      </c>
      <c r="C2774" s="1">
        <v>-4.0</v>
      </c>
      <c r="D2774" s="1" t="s">
        <v>181</v>
      </c>
      <c r="E2774" s="1">
        <v>7.0</v>
      </c>
      <c r="F2774" s="7" t="str">
        <f>vlookup(E2774,Teams!A:B,2,false)</f>
        <v>Buchholz B</v>
      </c>
      <c r="G2774" s="1" t="b">
        <v>1</v>
      </c>
      <c r="H2774" s="1" t="b">
        <v>0</v>
      </c>
      <c r="I2774" s="1">
        <v>18.0</v>
      </c>
      <c r="J2774" s="7" t="str">
        <f>vlookup(I2774,Cats!$A:$B,2,false)</f>
        <v>P</v>
      </c>
    </row>
    <row r="2775">
      <c r="A2775" s="1">
        <v>139784.0</v>
      </c>
      <c r="B2775" s="1">
        <v>525.0</v>
      </c>
      <c r="C2775" s="1">
        <v>-4.0</v>
      </c>
      <c r="D2775" s="1" t="s">
        <v>193</v>
      </c>
      <c r="E2775" s="1">
        <v>17.0</v>
      </c>
      <c r="F2775" s="7" t="str">
        <f>vlookup(E2775,Teams!A:B,2,false)</f>
        <v>Green Hope</v>
      </c>
      <c r="G2775" s="1" t="b">
        <v>0</v>
      </c>
      <c r="H2775" s="1" t="b">
        <v>0</v>
      </c>
      <c r="I2775" s="1">
        <v>18.0</v>
      </c>
      <c r="J2775" s="7" t="str">
        <f>vlookup(I2775,Cats!$A:$B,2,false)</f>
        <v>P</v>
      </c>
    </row>
    <row r="2776">
      <c r="A2776" s="1">
        <v>139785.0</v>
      </c>
      <c r="B2776" s="1">
        <v>525.0</v>
      </c>
      <c r="C2776" s="1">
        <v>-4.0</v>
      </c>
      <c r="D2776" s="1" t="s">
        <v>182</v>
      </c>
      <c r="E2776" s="1">
        <v>7.0</v>
      </c>
      <c r="F2776" s="7" t="str">
        <f>vlookup(E2776,Teams!A:B,2,false)</f>
        <v>Buchholz B</v>
      </c>
      <c r="G2776" s="1" t="b">
        <v>1</v>
      </c>
      <c r="H2776" s="1" t="b">
        <v>0</v>
      </c>
      <c r="I2776" s="1">
        <v>19.0</v>
      </c>
      <c r="J2776" s="7" t="str">
        <f>vlookup(I2776,Cats!$A:$B,2,false)</f>
        <v>X</v>
      </c>
    </row>
    <row r="2777">
      <c r="A2777" s="1">
        <v>139786.0</v>
      </c>
      <c r="B2777" s="1">
        <v>525.0</v>
      </c>
      <c r="C2777" s="1">
        <v>0.0</v>
      </c>
      <c r="D2777" s="1" t="s">
        <v>191</v>
      </c>
      <c r="E2777" s="1">
        <v>17.0</v>
      </c>
      <c r="F2777" s="7" t="str">
        <f>vlookup(E2777,Teams!A:B,2,false)</f>
        <v>Green Hope</v>
      </c>
      <c r="G2777" s="1" t="b">
        <v>0</v>
      </c>
      <c r="H2777" s="1" t="b">
        <v>0</v>
      </c>
      <c r="I2777" s="1">
        <v>19.0</v>
      </c>
      <c r="J2777" s="7" t="str">
        <f>vlookup(I2777,Cats!$A:$B,2,false)</f>
        <v>X</v>
      </c>
    </row>
    <row r="2778">
      <c r="A2778" s="1">
        <v>139787.0</v>
      </c>
      <c r="B2778" s="1">
        <v>525.0</v>
      </c>
      <c r="C2778" s="1">
        <v>0.0</v>
      </c>
      <c r="D2778" s="1" t="s">
        <v>182</v>
      </c>
      <c r="E2778" s="1">
        <v>7.0</v>
      </c>
      <c r="F2778" s="7" t="str">
        <f>vlookup(E2778,Teams!A:B,2,false)</f>
        <v>Buchholz B</v>
      </c>
      <c r="G2778" s="1" t="b">
        <v>1</v>
      </c>
      <c r="H2778" s="1" t="b">
        <v>0</v>
      </c>
      <c r="I2778" s="1">
        <v>20.0</v>
      </c>
      <c r="J2778" s="7" t="str">
        <f>vlookup(I2778,Cats!$A:$B,2,false)</f>
        <v>M</v>
      </c>
    </row>
    <row r="2779">
      <c r="A2779" s="1">
        <v>139788.0</v>
      </c>
      <c r="B2779" s="1">
        <v>525.0</v>
      </c>
      <c r="C2779" s="1">
        <v>0.0</v>
      </c>
      <c r="D2779" s="1" t="s">
        <v>203</v>
      </c>
      <c r="E2779" s="1">
        <v>17.0</v>
      </c>
      <c r="F2779" s="7" t="str">
        <f>vlookup(E2779,Teams!A:B,2,false)</f>
        <v>Green Hope</v>
      </c>
      <c r="G2779" s="1" t="b">
        <v>0</v>
      </c>
      <c r="H2779" s="1" t="b">
        <v>0</v>
      </c>
      <c r="I2779" s="1">
        <v>20.0</v>
      </c>
      <c r="J2779" s="7" t="str">
        <f>vlookup(I2779,Cats!$A:$B,2,false)</f>
        <v>M</v>
      </c>
    </row>
    <row r="2780">
      <c r="A2780" s="1">
        <v>139789.0</v>
      </c>
      <c r="B2780" s="1">
        <v>525.0</v>
      </c>
      <c r="C2780" s="1">
        <v>0.0</v>
      </c>
      <c r="D2780" s="1" t="s">
        <v>32</v>
      </c>
      <c r="E2780" s="1">
        <v>7.0</v>
      </c>
      <c r="F2780" s="7" t="str">
        <f>vlookup(E2780,Teams!A:B,2,false)</f>
        <v>Buchholz B</v>
      </c>
      <c r="G2780" s="1" t="b">
        <v>1</v>
      </c>
      <c r="H2780" s="1" t="b">
        <v>1</v>
      </c>
      <c r="I2780" s="1">
        <v>21.0</v>
      </c>
      <c r="J2780" s="7" t="str">
        <f>vlookup(I2780,Cats!$A:$B,2,false)</f>
        <v>C</v>
      </c>
    </row>
    <row r="2781">
      <c r="A2781" s="1">
        <v>139790.0</v>
      </c>
      <c r="B2781" s="1">
        <v>525.0</v>
      </c>
      <c r="C2781" s="1">
        <v>4.0</v>
      </c>
      <c r="D2781" s="1" t="s">
        <v>191</v>
      </c>
      <c r="E2781" s="1">
        <v>17.0</v>
      </c>
      <c r="F2781" s="7" t="str">
        <f>vlookup(E2781,Teams!A:B,2,false)</f>
        <v>Green Hope</v>
      </c>
      <c r="G2781" s="1" t="b">
        <v>0</v>
      </c>
      <c r="H2781" s="1" t="b">
        <v>0</v>
      </c>
      <c r="I2781" s="1">
        <v>21.0</v>
      </c>
      <c r="J2781" s="7" t="str">
        <f>vlookup(I2781,Cats!$A:$B,2,false)</f>
        <v>C</v>
      </c>
    </row>
    <row r="2782">
      <c r="A2782" s="1">
        <v>139791.0</v>
      </c>
      <c r="B2782" s="1">
        <v>525.0</v>
      </c>
      <c r="C2782" s="1">
        <v>0.0</v>
      </c>
      <c r="D2782" s="1" t="s">
        <v>32</v>
      </c>
      <c r="E2782" s="1">
        <v>7.0</v>
      </c>
      <c r="F2782" s="7" t="str">
        <f>vlookup(E2782,Teams!A:B,2,false)</f>
        <v>Buchholz B</v>
      </c>
      <c r="G2782" s="1" t="b">
        <v>1</v>
      </c>
      <c r="H2782" s="1" t="b">
        <v>1</v>
      </c>
      <c r="I2782" s="1">
        <v>22.0</v>
      </c>
      <c r="J2782" s="7" t="str">
        <f>vlookup(I2782,Cats!$A:$B,2,false)</f>
        <v>E</v>
      </c>
    </row>
    <row r="2783">
      <c r="A2783" s="1">
        <v>139792.0</v>
      </c>
      <c r="B2783" s="1">
        <v>525.0</v>
      </c>
      <c r="C2783" s="1">
        <v>14.0</v>
      </c>
      <c r="D2783" s="1" t="s">
        <v>191</v>
      </c>
      <c r="E2783" s="1">
        <v>17.0</v>
      </c>
      <c r="F2783" s="7" t="str">
        <f>vlookup(E2783,Teams!A:B,2,false)</f>
        <v>Green Hope</v>
      </c>
      <c r="G2783" s="1" t="b">
        <v>0</v>
      </c>
      <c r="H2783" s="1" t="b">
        <v>0</v>
      </c>
      <c r="I2783" s="1">
        <v>22.0</v>
      </c>
      <c r="J2783" s="7" t="str">
        <f>vlookup(I2783,Cats!$A:$B,2,false)</f>
        <v>E</v>
      </c>
    </row>
    <row r="2784">
      <c r="A2784" s="1">
        <v>139793.0</v>
      </c>
      <c r="B2784" s="1">
        <v>525.0</v>
      </c>
      <c r="C2784" s="1">
        <v>4.0</v>
      </c>
      <c r="D2784" s="1" t="s">
        <v>207</v>
      </c>
      <c r="E2784" s="1">
        <v>7.0</v>
      </c>
      <c r="F2784" s="7" t="str">
        <f>vlookup(E2784,Teams!A:B,2,false)</f>
        <v>Buchholz B</v>
      </c>
      <c r="G2784" s="1" t="b">
        <v>1</v>
      </c>
      <c r="H2784" s="1" t="b">
        <v>0</v>
      </c>
      <c r="I2784" s="1">
        <v>23.0</v>
      </c>
      <c r="J2784" s="7" t="str">
        <f>vlookup(I2784,Cats!$A:$B,2,false)</f>
        <v>B</v>
      </c>
    </row>
    <row r="2785">
      <c r="A2785" s="1">
        <v>139794.0</v>
      </c>
      <c r="B2785" s="1">
        <v>525.0</v>
      </c>
      <c r="C2785" s="1">
        <v>0.0</v>
      </c>
      <c r="D2785" s="1" t="s">
        <v>32</v>
      </c>
      <c r="E2785" s="1">
        <v>17.0</v>
      </c>
      <c r="F2785" s="7" t="str">
        <f>vlookup(E2785,Teams!A:B,2,false)</f>
        <v>Green Hope</v>
      </c>
      <c r="G2785" s="1" t="b">
        <v>0</v>
      </c>
      <c r="H2785" s="1" t="b">
        <v>1</v>
      </c>
      <c r="I2785" s="1">
        <v>23.0</v>
      </c>
      <c r="J2785" s="7" t="str">
        <f>vlookup(I2785,Cats!$A:$B,2,false)</f>
        <v>B</v>
      </c>
    </row>
    <row r="2786">
      <c r="A2786" s="1">
        <v>139795.0</v>
      </c>
      <c r="B2786" s="1">
        <v>525.0</v>
      </c>
      <c r="C2786" s="1">
        <v>0.0</v>
      </c>
      <c r="D2786" s="1" t="s">
        <v>182</v>
      </c>
      <c r="E2786" s="1">
        <v>7.0</v>
      </c>
      <c r="F2786" s="7" t="str">
        <f>vlookup(E2786,Teams!A:B,2,false)</f>
        <v>Buchholz B</v>
      </c>
      <c r="G2786" s="1" t="b">
        <v>1</v>
      </c>
      <c r="H2786" s="1" t="b">
        <v>0</v>
      </c>
      <c r="I2786" s="1">
        <v>24.0</v>
      </c>
      <c r="J2786" s="7" t="str">
        <f>vlookup(I2786,Cats!$A:$B,2,false)</f>
        <v>P</v>
      </c>
    </row>
    <row r="2787">
      <c r="A2787" s="1">
        <v>139796.0</v>
      </c>
      <c r="B2787" s="1">
        <v>525.0</v>
      </c>
      <c r="C2787" s="1">
        <v>4.0</v>
      </c>
      <c r="D2787" s="1" t="s">
        <v>191</v>
      </c>
      <c r="E2787" s="1">
        <v>17.0</v>
      </c>
      <c r="F2787" s="7" t="str">
        <f>vlookup(E2787,Teams!A:B,2,false)</f>
        <v>Green Hope</v>
      </c>
      <c r="G2787" s="1" t="b">
        <v>0</v>
      </c>
      <c r="H2787" s="1" t="b">
        <v>0</v>
      </c>
      <c r="I2787" s="1">
        <v>24.0</v>
      </c>
      <c r="J2787" s="7" t="str">
        <f>vlookup(I2787,Cats!$A:$B,2,false)</f>
        <v>P</v>
      </c>
    </row>
    <row r="2788">
      <c r="A2788" s="1">
        <v>139797.0</v>
      </c>
      <c r="B2788" s="1">
        <v>526.0</v>
      </c>
      <c r="C2788" s="1">
        <v>4.0</v>
      </c>
      <c r="D2788" s="1" t="s">
        <v>148</v>
      </c>
      <c r="E2788" s="1">
        <v>21.0</v>
      </c>
      <c r="F2788" s="7" t="str">
        <f>vlookup(E2788,Teams!A:B,2,false)</f>
        <v>JP Stevens</v>
      </c>
      <c r="G2788" s="1" t="b">
        <v>1</v>
      </c>
      <c r="H2788" s="1" t="b">
        <v>0</v>
      </c>
      <c r="I2788" s="1">
        <v>1.0</v>
      </c>
      <c r="J2788" s="7" t="str">
        <f>vlookup(I2788,Cats!$A:$B,2,false)</f>
        <v>X</v>
      </c>
    </row>
    <row r="2789">
      <c r="A2789" s="1">
        <v>139798.0</v>
      </c>
      <c r="B2789" s="1">
        <v>526.0</v>
      </c>
      <c r="C2789" s="1">
        <v>0.0</v>
      </c>
      <c r="D2789" s="1" t="s">
        <v>138</v>
      </c>
      <c r="E2789" s="1">
        <v>25.0</v>
      </c>
      <c r="F2789" s="7" t="str">
        <f>vlookup(E2789,Teams!A:B,2,false)</f>
        <v>Lexington B</v>
      </c>
      <c r="G2789" s="1" t="b">
        <v>0</v>
      </c>
      <c r="H2789" s="1" t="b">
        <v>0</v>
      </c>
      <c r="I2789" s="1">
        <v>1.0</v>
      </c>
      <c r="J2789" s="7" t="str">
        <f>vlookup(I2789,Cats!$A:$B,2,false)</f>
        <v>X</v>
      </c>
    </row>
    <row r="2790">
      <c r="A2790" s="1">
        <v>139799.0</v>
      </c>
      <c r="B2790" s="1">
        <v>526.0</v>
      </c>
      <c r="C2790" s="1">
        <v>4.0</v>
      </c>
      <c r="D2790" s="1" t="s">
        <v>148</v>
      </c>
      <c r="E2790" s="1">
        <v>21.0</v>
      </c>
      <c r="F2790" s="7" t="str">
        <f>vlookup(E2790,Teams!A:B,2,false)</f>
        <v>JP Stevens</v>
      </c>
      <c r="G2790" s="1" t="b">
        <v>1</v>
      </c>
      <c r="H2790" s="1" t="b">
        <v>0</v>
      </c>
      <c r="I2790" s="1">
        <v>2.0</v>
      </c>
      <c r="J2790" s="7" t="str">
        <f>vlookup(I2790,Cats!$A:$B,2,false)</f>
        <v>M</v>
      </c>
    </row>
    <row r="2791">
      <c r="A2791" s="1">
        <v>139800.0</v>
      </c>
      <c r="B2791" s="1">
        <v>526.0</v>
      </c>
      <c r="C2791" s="1">
        <v>0.0</v>
      </c>
      <c r="D2791" s="1" t="s">
        <v>32</v>
      </c>
      <c r="E2791" s="1">
        <v>25.0</v>
      </c>
      <c r="F2791" s="7" t="str">
        <f>vlookup(E2791,Teams!A:B,2,false)</f>
        <v>Lexington B</v>
      </c>
      <c r="G2791" s="1" t="b">
        <v>0</v>
      </c>
      <c r="H2791" s="1" t="b">
        <v>1</v>
      </c>
      <c r="I2791" s="1">
        <v>2.0</v>
      </c>
      <c r="J2791" s="7" t="str">
        <f>vlookup(I2791,Cats!$A:$B,2,false)</f>
        <v>M</v>
      </c>
    </row>
    <row r="2792">
      <c r="A2792" s="1">
        <v>139801.0</v>
      </c>
      <c r="B2792" s="1">
        <v>526.0</v>
      </c>
      <c r="C2792" s="1">
        <v>0.0</v>
      </c>
      <c r="D2792" s="1" t="s">
        <v>147</v>
      </c>
      <c r="E2792" s="1">
        <v>21.0</v>
      </c>
      <c r="F2792" s="7" t="str">
        <f>vlookup(E2792,Teams!A:B,2,false)</f>
        <v>JP Stevens</v>
      </c>
      <c r="G2792" s="1" t="b">
        <v>1</v>
      </c>
      <c r="H2792" s="1" t="b">
        <v>0</v>
      </c>
      <c r="I2792" s="1">
        <v>3.0</v>
      </c>
      <c r="J2792" s="7" t="str">
        <f>vlookup(I2792,Cats!$A:$B,2,false)</f>
        <v>C</v>
      </c>
    </row>
    <row r="2793">
      <c r="A2793" s="1">
        <v>139802.0</v>
      </c>
      <c r="B2793" s="1">
        <v>526.0</v>
      </c>
      <c r="C2793" s="1">
        <v>-4.0</v>
      </c>
      <c r="D2793" s="1" t="s">
        <v>137</v>
      </c>
      <c r="E2793" s="1">
        <v>25.0</v>
      </c>
      <c r="F2793" s="7" t="str">
        <f>vlookup(E2793,Teams!A:B,2,false)</f>
        <v>Lexington B</v>
      </c>
      <c r="G2793" s="1" t="b">
        <v>0</v>
      </c>
      <c r="H2793" s="1" t="b">
        <v>0</v>
      </c>
      <c r="I2793" s="1">
        <v>3.0</v>
      </c>
      <c r="J2793" s="7" t="str">
        <f>vlookup(I2793,Cats!$A:$B,2,false)</f>
        <v>C</v>
      </c>
    </row>
    <row r="2794">
      <c r="A2794" s="1">
        <v>139803.0</v>
      </c>
      <c r="B2794" s="1">
        <v>526.0</v>
      </c>
      <c r="C2794" s="1">
        <v>0.0</v>
      </c>
      <c r="D2794" s="1" t="s">
        <v>32</v>
      </c>
      <c r="E2794" s="1">
        <v>21.0</v>
      </c>
      <c r="F2794" s="7" t="str">
        <f>vlookup(E2794,Teams!A:B,2,false)</f>
        <v>JP Stevens</v>
      </c>
      <c r="G2794" s="1" t="b">
        <v>1</v>
      </c>
      <c r="H2794" s="1" t="b">
        <v>1</v>
      </c>
      <c r="I2794" s="1">
        <v>4.0</v>
      </c>
      <c r="J2794" s="7" t="str">
        <f>vlookup(I2794,Cats!$A:$B,2,false)</f>
        <v>E</v>
      </c>
    </row>
    <row r="2795">
      <c r="A2795" s="1">
        <v>139804.0</v>
      </c>
      <c r="B2795" s="1">
        <v>526.0</v>
      </c>
      <c r="C2795" s="1">
        <v>4.0</v>
      </c>
      <c r="D2795" s="1" t="s">
        <v>137</v>
      </c>
      <c r="E2795" s="1">
        <v>25.0</v>
      </c>
      <c r="F2795" s="7" t="str">
        <f>vlookup(E2795,Teams!A:B,2,false)</f>
        <v>Lexington B</v>
      </c>
      <c r="G2795" s="1" t="b">
        <v>0</v>
      </c>
      <c r="H2795" s="1" t="b">
        <v>0</v>
      </c>
      <c r="I2795" s="1">
        <v>4.0</v>
      </c>
      <c r="J2795" s="7" t="str">
        <f>vlookup(I2795,Cats!$A:$B,2,false)</f>
        <v>E</v>
      </c>
    </row>
    <row r="2796">
      <c r="A2796" s="1">
        <v>139805.0</v>
      </c>
      <c r="B2796" s="1">
        <v>526.0</v>
      </c>
      <c r="C2796" s="1">
        <v>0.0</v>
      </c>
      <c r="D2796" s="1" t="s">
        <v>32</v>
      </c>
      <c r="E2796" s="1">
        <v>21.0</v>
      </c>
      <c r="F2796" s="7" t="str">
        <f>vlookup(E2796,Teams!A:B,2,false)</f>
        <v>JP Stevens</v>
      </c>
      <c r="G2796" s="1" t="b">
        <v>1</v>
      </c>
      <c r="H2796" s="1" t="b">
        <v>1</v>
      </c>
      <c r="I2796" s="1">
        <v>5.0</v>
      </c>
      <c r="J2796" s="7" t="str">
        <f>vlookup(I2796,Cats!$A:$B,2,false)</f>
        <v>B</v>
      </c>
    </row>
    <row r="2797">
      <c r="A2797" s="1">
        <v>139806.0</v>
      </c>
      <c r="B2797" s="1">
        <v>526.0</v>
      </c>
      <c r="C2797" s="1">
        <v>4.0</v>
      </c>
      <c r="D2797" s="1" t="s">
        <v>138</v>
      </c>
      <c r="E2797" s="1">
        <v>25.0</v>
      </c>
      <c r="F2797" s="7" t="str">
        <f>vlookup(E2797,Teams!A:B,2,false)</f>
        <v>Lexington B</v>
      </c>
      <c r="G2797" s="1" t="b">
        <v>0</v>
      </c>
      <c r="H2797" s="1" t="b">
        <v>0</v>
      </c>
      <c r="I2797" s="1">
        <v>5.0</v>
      </c>
      <c r="J2797" s="7" t="str">
        <f>vlookup(I2797,Cats!$A:$B,2,false)</f>
        <v>B</v>
      </c>
    </row>
    <row r="2798">
      <c r="A2798" s="1">
        <v>139807.0</v>
      </c>
      <c r="B2798" s="1">
        <v>526.0</v>
      </c>
      <c r="C2798" s="1">
        <v>0.0</v>
      </c>
      <c r="D2798" s="1" t="s">
        <v>32</v>
      </c>
      <c r="E2798" s="1">
        <v>21.0</v>
      </c>
      <c r="F2798" s="7" t="str">
        <f>vlookup(E2798,Teams!A:B,2,false)</f>
        <v>JP Stevens</v>
      </c>
      <c r="G2798" s="1" t="b">
        <v>1</v>
      </c>
      <c r="H2798" s="1" t="b">
        <v>1</v>
      </c>
      <c r="I2798" s="1">
        <v>6.0</v>
      </c>
      <c r="J2798" s="7" t="str">
        <f>vlookup(I2798,Cats!$A:$B,2,false)</f>
        <v>P</v>
      </c>
    </row>
    <row r="2799">
      <c r="A2799" s="1">
        <v>139808.0</v>
      </c>
      <c r="B2799" s="1">
        <v>526.0</v>
      </c>
      <c r="C2799" s="1">
        <v>4.0</v>
      </c>
      <c r="D2799" s="1" t="s">
        <v>140</v>
      </c>
      <c r="E2799" s="1">
        <v>25.0</v>
      </c>
      <c r="F2799" s="7" t="str">
        <f>vlookup(E2799,Teams!A:B,2,false)</f>
        <v>Lexington B</v>
      </c>
      <c r="G2799" s="1" t="b">
        <v>0</v>
      </c>
      <c r="H2799" s="1" t="b">
        <v>0</v>
      </c>
      <c r="I2799" s="1">
        <v>6.0</v>
      </c>
      <c r="J2799" s="7" t="str">
        <f>vlookup(I2799,Cats!$A:$B,2,false)</f>
        <v>P</v>
      </c>
    </row>
    <row r="2800">
      <c r="A2800" s="1">
        <v>139809.0</v>
      </c>
      <c r="B2800" s="1">
        <v>526.0</v>
      </c>
      <c r="C2800" s="1">
        <v>0.0</v>
      </c>
      <c r="D2800" s="1" t="s">
        <v>213</v>
      </c>
      <c r="E2800" s="1">
        <v>21.0</v>
      </c>
      <c r="F2800" s="7" t="str">
        <f>vlookup(E2800,Teams!A:B,2,false)</f>
        <v>JP Stevens</v>
      </c>
      <c r="G2800" s="1" t="b">
        <v>1</v>
      </c>
      <c r="H2800" s="1" t="b">
        <v>0</v>
      </c>
      <c r="I2800" s="1">
        <v>7.0</v>
      </c>
      <c r="J2800" s="7" t="str">
        <f>vlookup(I2800,Cats!$A:$B,2,false)</f>
        <v>X</v>
      </c>
    </row>
    <row r="2801">
      <c r="A2801" s="1">
        <v>139810.0</v>
      </c>
      <c r="B2801" s="1">
        <v>526.0</v>
      </c>
      <c r="C2801" s="1">
        <v>4.0</v>
      </c>
      <c r="D2801" s="1" t="s">
        <v>140</v>
      </c>
      <c r="E2801" s="1">
        <v>25.0</v>
      </c>
      <c r="F2801" s="7" t="str">
        <f>vlookup(E2801,Teams!A:B,2,false)</f>
        <v>Lexington B</v>
      </c>
      <c r="G2801" s="1" t="b">
        <v>0</v>
      </c>
      <c r="H2801" s="1" t="b">
        <v>0</v>
      </c>
      <c r="I2801" s="1">
        <v>7.0</v>
      </c>
      <c r="J2801" s="7" t="str">
        <f>vlookup(I2801,Cats!$A:$B,2,false)</f>
        <v>X</v>
      </c>
    </row>
    <row r="2802">
      <c r="A2802" s="1">
        <v>139811.0</v>
      </c>
      <c r="B2802" s="1">
        <v>526.0</v>
      </c>
      <c r="C2802" s="1">
        <v>0.0</v>
      </c>
      <c r="D2802" s="1" t="s">
        <v>32</v>
      </c>
      <c r="E2802" s="1">
        <v>21.0</v>
      </c>
      <c r="F2802" s="7" t="str">
        <f>vlookup(E2802,Teams!A:B,2,false)</f>
        <v>JP Stevens</v>
      </c>
      <c r="G2802" s="1" t="b">
        <v>1</v>
      </c>
      <c r="H2802" s="1" t="b">
        <v>1</v>
      </c>
      <c r="I2802" s="1">
        <v>8.0</v>
      </c>
      <c r="J2802" s="7" t="str">
        <f>vlookup(I2802,Cats!$A:$B,2,false)</f>
        <v>M</v>
      </c>
    </row>
    <row r="2803">
      <c r="A2803" s="1">
        <v>139812.0</v>
      </c>
      <c r="B2803" s="1">
        <v>526.0</v>
      </c>
      <c r="C2803" s="1">
        <v>14.0</v>
      </c>
      <c r="D2803" s="1" t="s">
        <v>138</v>
      </c>
      <c r="E2803" s="1">
        <v>25.0</v>
      </c>
      <c r="F2803" s="7" t="str">
        <f>vlookup(E2803,Teams!A:B,2,false)</f>
        <v>Lexington B</v>
      </c>
      <c r="G2803" s="1" t="b">
        <v>0</v>
      </c>
      <c r="H2803" s="1" t="b">
        <v>0</v>
      </c>
      <c r="I2803" s="1">
        <v>8.0</v>
      </c>
      <c r="J2803" s="7" t="str">
        <f>vlookup(I2803,Cats!$A:$B,2,false)</f>
        <v>M</v>
      </c>
    </row>
    <row r="2804">
      <c r="A2804" s="1">
        <v>139813.0</v>
      </c>
      <c r="B2804" s="1">
        <v>526.0</v>
      </c>
      <c r="C2804" s="1">
        <v>0.0</v>
      </c>
      <c r="D2804" s="1" t="s">
        <v>32</v>
      </c>
      <c r="E2804" s="1">
        <v>21.0</v>
      </c>
      <c r="F2804" s="7" t="str">
        <f>vlookup(E2804,Teams!A:B,2,false)</f>
        <v>JP Stevens</v>
      </c>
      <c r="G2804" s="1" t="b">
        <v>1</v>
      </c>
      <c r="H2804" s="1" t="b">
        <v>1</v>
      </c>
      <c r="I2804" s="1">
        <v>9.0</v>
      </c>
      <c r="J2804" s="7" t="str">
        <f>vlookup(I2804,Cats!$A:$B,2,false)</f>
        <v>C</v>
      </c>
    </row>
    <row r="2805">
      <c r="A2805" s="1">
        <v>139814.0</v>
      </c>
      <c r="B2805" s="1">
        <v>526.0</v>
      </c>
      <c r="C2805" s="1">
        <v>14.0</v>
      </c>
      <c r="D2805" s="1" t="s">
        <v>140</v>
      </c>
      <c r="E2805" s="1">
        <v>25.0</v>
      </c>
      <c r="F2805" s="7" t="str">
        <f>vlookup(E2805,Teams!A:B,2,false)</f>
        <v>Lexington B</v>
      </c>
      <c r="G2805" s="1" t="b">
        <v>0</v>
      </c>
      <c r="H2805" s="1" t="b">
        <v>0</v>
      </c>
      <c r="I2805" s="1">
        <v>9.0</v>
      </c>
      <c r="J2805" s="7" t="str">
        <f>vlookup(I2805,Cats!$A:$B,2,false)</f>
        <v>C</v>
      </c>
    </row>
    <row r="2806">
      <c r="A2806" s="1">
        <v>139815.0</v>
      </c>
      <c r="B2806" s="1">
        <v>526.0</v>
      </c>
      <c r="C2806" s="1">
        <v>0.0</v>
      </c>
      <c r="D2806" s="1" t="s">
        <v>148</v>
      </c>
      <c r="E2806" s="1">
        <v>21.0</v>
      </c>
      <c r="F2806" s="7" t="str">
        <f>vlookup(E2806,Teams!A:B,2,false)</f>
        <v>JP Stevens</v>
      </c>
      <c r="G2806" s="1" t="b">
        <v>1</v>
      </c>
      <c r="H2806" s="1" t="b">
        <v>0</v>
      </c>
      <c r="I2806" s="1">
        <v>10.0</v>
      </c>
      <c r="J2806" s="7" t="str">
        <f>vlookup(I2806,Cats!$A:$B,2,false)</f>
        <v>E</v>
      </c>
    </row>
    <row r="2807">
      <c r="A2807" s="1">
        <v>139816.0</v>
      </c>
      <c r="B2807" s="1">
        <v>526.0</v>
      </c>
      <c r="C2807" s="1">
        <v>0.0</v>
      </c>
      <c r="D2807" s="1" t="s">
        <v>137</v>
      </c>
      <c r="E2807" s="1">
        <v>25.0</v>
      </c>
      <c r="F2807" s="7" t="str">
        <f>vlookup(E2807,Teams!A:B,2,false)</f>
        <v>Lexington B</v>
      </c>
      <c r="G2807" s="1" t="b">
        <v>0</v>
      </c>
      <c r="H2807" s="1" t="b">
        <v>0</v>
      </c>
      <c r="I2807" s="1">
        <v>10.0</v>
      </c>
      <c r="J2807" s="7" t="str">
        <f>vlookup(I2807,Cats!$A:$B,2,false)</f>
        <v>E</v>
      </c>
    </row>
    <row r="2808">
      <c r="A2808" s="1">
        <v>139817.0</v>
      </c>
      <c r="B2808" s="1">
        <v>526.0</v>
      </c>
      <c r="C2808" s="1">
        <v>-4.0</v>
      </c>
      <c r="D2808" s="1" t="s">
        <v>147</v>
      </c>
      <c r="E2808" s="1">
        <v>21.0</v>
      </c>
      <c r="F2808" s="7" t="str">
        <f>vlookup(E2808,Teams!A:B,2,false)</f>
        <v>JP Stevens</v>
      </c>
      <c r="G2808" s="1" t="b">
        <v>1</v>
      </c>
      <c r="H2808" s="1" t="b">
        <v>0</v>
      </c>
      <c r="I2808" s="1">
        <v>11.0</v>
      </c>
      <c r="J2808" s="7" t="str">
        <f>vlookup(I2808,Cats!$A:$B,2,false)</f>
        <v>B</v>
      </c>
    </row>
    <row r="2809">
      <c r="A2809" s="1">
        <v>139818.0</v>
      </c>
      <c r="B2809" s="1">
        <v>526.0</v>
      </c>
      <c r="C2809" s="1">
        <v>0.0</v>
      </c>
      <c r="D2809" s="1" t="s">
        <v>137</v>
      </c>
      <c r="E2809" s="1">
        <v>25.0</v>
      </c>
      <c r="F2809" s="7" t="str">
        <f>vlookup(E2809,Teams!A:B,2,false)</f>
        <v>Lexington B</v>
      </c>
      <c r="G2809" s="1" t="b">
        <v>0</v>
      </c>
      <c r="H2809" s="1" t="b">
        <v>0</v>
      </c>
      <c r="I2809" s="1">
        <v>11.0</v>
      </c>
      <c r="J2809" s="7" t="str">
        <f>vlookup(I2809,Cats!$A:$B,2,false)</f>
        <v>B</v>
      </c>
    </row>
    <row r="2810">
      <c r="A2810" s="1">
        <v>139819.0</v>
      </c>
      <c r="B2810" s="1">
        <v>526.0</v>
      </c>
      <c r="C2810" s="1">
        <v>0.0</v>
      </c>
      <c r="D2810" s="1" t="s">
        <v>32</v>
      </c>
      <c r="E2810" s="1">
        <v>21.0</v>
      </c>
      <c r="F2810" s="7" t="str">
        <f>vlookup(E2810,Teams!A:B,2,false)</f>
        <v>JP Stevens</v>
      </c>
      <c r="G2810" s="1" t="b">
        <v>1</v>
      </c>
      <c r="H2810" s="1" t="b">
        <v>1</v>
      </c>
      <c r="I2810" s="1">
        <v>12.0</v>
      </c>
      <c r="J2810" s="7" t="str">
        <f>vlookup(I2810,Cats!$A:$B,2,false)</f>
        <v>P</v>
      </c>
    </row>
    <row r="2811">
      <c r="A2811" s="1">
        <v>139820.0</v>
      </c>
      <c r="B2811" s="1">
        <v>526.0</v>
      </c>
      <c r="C2811" s="1">
        <v>14.0</v>
      </c>
      <c r="D2811" s="1" t="s">
        <v>137</v>
      </c>
      <c r="E2811" s="1">
        <v>25.0</v>
      </c>
      <c r="F2811" s="7" t="str">
        <f>vlookup(E2811,Teams!A:B,2,false)</f>
        <v>Lexington B</v>
      </c>
      <c r="G2811" s="1" t="b">
        <v>0</v>
      </c>
      <c r="H2811" s="1" t="b">
        <v>0</v>
      </c>
      <c r="I2811" s="1">
        <v>12.0</v>
      </c>
      <c r="J2811" s="7" t="str">
        <f>vlookup(I2811,Cats!$A:$B,2,false)</f>
        <v>P</v>
      </c>
    </row>
    <row r="2812">
      <c r="A2812" s="1">
        <v>139821.0</v>
      </c>
      <c r="B2812" s="1">
        <v>526.0</v>
      </c>
      <c r="C2812" s="1">
        <v>0.0</v>
      </c>
      <c r="D2812" s="1" t="s">
        <v>213</v>
      </c>
      <c r="E2812" s="1">
        <v>21.0</v>
      </c>
      <c r="F2812" s="7" t="str">
        <f>vlookup(E2812,Teams!A:B,2,false)</f>
        <v>JP Stevens</v>
      </c>
      <c r="G2812" s="1" t="b">
        <v>1</v>
      </c>
      <c r="H2812" s="1" t="b">
        <v>0</v>
      </c>
      <c r="I2812" s="1">
        <v>13.0</v>
      </c>
      <c r="J2812" s="7" t="str">
        <f>vlookup(I2812,Cats!$A:$B,2,false)</f>
        <v>X</v>
      </c>
    </row>
    <row r="2813">
      <c r="A2813" s="1">
        <v>139822.0</v>
      </c>
      <c r="B2813" s="1">
        <v>526.0</v>
      </c>
      <c r="C2813" s="1">
        <v>14.0</v>
      </c>
      <c r="D2813" s="1" t="s">
        <v>137</v>
      </c>
      <c r="E2813" s="1">
        <v>25.0</v>
      </c>
      <c r="F2813" s="7" t="str">
        <f>vlookup(E2813,Teams!A:B,2,false)</f>
        <v>Lexington B</v>
      </c>
      <c r="G2813" s="1" t="b">
        <v>0</v>
      </c>
      <c r="H2813" s="1" t="b">
        <v>0</v>
      </c>
      <c r="I2813" s="1">
        <v>13.0</v>
      </c>
      <c r="J2813" s="7" t="str">
        <f>vlookup(I2813,Cats!$A:$B,2,false)</f>
        <v>X</v>
      </c>
    </row>
    <row r="2814">
      <c r="A2814" s="1">
        <v>139823.0</v>
      </c>
      <c r="B2814" s="1">
        <v>526.0</v>
      </c>
      <c r="C2814" s="1">
        <v>0.0</v>
      </c>
      <c r="D2814" s="1" t="s">
        <v>32</v>
      </c>
      <c r="E2814" s="1">
        <v>21.0</v>
      </c>
      <c r="F2814" s="7" t="str">
        <f>vlookup(E2814,Teams!A:B,2,false)</f>
        <v>JP Stevens</v>
      </c>
      <c r="G2814" s="1" t="b">
        <v>1</v>
      </c>
      <c r="H2814" s="1" t="b">
        <v>1</v>
      </c>
      <c r="I2814" s="1">
        <v>14.0</v>
      </c>
      <c r="J2814" s="7" t="str">
        <f>vlookup(I2814,Cats!$A:$B,2,false)</f>
        <v>M</v>
      </c>
    </row>
    <row r="2815">
      <c r="A2815" s="1">
        <v>139824.0</v>
      </c>
      <c r="B2815" s="1">
        <v>526.0</v>
      </c>
      <c r="C2815" s="1">
        <v>4.0</v>
      </c>
      <c r="D2815" s="1" t="s">
        <v>140</v>
      </c>
      <c r="E2815" s="1">
        <v>25.0</v>
      </c>
      <c r="F2815" s="7" t="str">
        <f>vlookup(E2815,Teams!A:B,2,false)</f>
        <v>Lexington B</v>
      </c>
      <c r="G2815" s="1" t="b">
        <v>0</v>
      </c>
      <c r="H2815" s="1" t="b">
        <v>0</v>
      </c>
      <c r="I2815" s="1">
        <v>14.0</v>
      </c>
      <c r="J2815" s="7" t="str">
        <f>vlookup(I2815,Cats!$A:$B,2,false)</f>
        <v>M</v>
      </c>
    </row>
    <row r="2816">
      <c r="A2816" s="1">
        <v>139825.0</v>
      </c>
      <c r="B2816" s="1">
        <v>526.0</v>
      </c>
      <c r="C2816" s="1">
        <v>0.0</v>
      </c>
      <c r="D2816" s="1" t="s">
        <v>32</v>
      </c>
      <c r="E2816" s="1">
        <v>21.0</v>
      </c>
      <c r="F2816" s="7" t="str">
        <f>vlookup(E2816,Teams!A:B,2,false)</f>
        <v>JP Stevens</v>
      </c>
      <c r="G2816" s="1" t="b">
        <v>1</v>
      </c>
      <c r="H2816" s="1" t="b">
        <v>1</v>
      </c>
      <c r="I2816" s="1">
        <v>15.0</v>
      </c>
      <c r="J2816" s="7" t="str">
        <f>vlookup(I2816,Cats!$A:$B,2,false)</f>
        <v>C</v>
      </c>
    </row>
    <row r="2817">
      <c r="A2817" s="1">
        <v>139826.0</v>
      </c>
      <c r="B2817" s="1">
        <v>526.0</v>
      </c>
      <c r="C2817" s="1">
        <v>4.0</v>
      </c>
      <c r="D2817" s="1" t="s">
        <v>137</v>
      </c>
      <c r="E2817" s="1">
        <v>25.0</v>
      </c>
      <c r="F2817" s="7" t="str">
        <f>vlookup(E2817,Teams!A:B,2,false)</f>
        <v>Lexington B</v>
      </c>
      <c r="G2817" s="1" t="b">
        <v>0</v>
      </c>
      <c r="H2817" s="1" t="b">
        <v>0</v>
      </c>
      <c r="I2817" s="1">
        <v>15.0</v>
      </c>
      <c r="J2817" s="7" t="str">
        <f>vlookup(I2817,Cats!$A:$B,2,false)</f>
        <v>C</v>
      </c>
    </row>
    <row r="2818">
      <c r="A2818" s="1">
        <v>139827.0</v>
      </c>
      <c r="B2818" s="1">
        <v>526.0</v>
      </c>
      <c r="C2818" s="1">
        <v>0.0</v>
      </c>
      <c r="D2818" s="1" t="s">
        <v>32</v>
      </c>
      <c r="E2818" s="1">
        <v>21.0</v>
      </c>
      <c r="F2818" s="7" t="str">
        <f>vlookup(E2818,Teams!A:B,2,false)</f>
        <v>JP Stevens</v>
      </c>
      <c r="G2818" s="1" t="b">
        <v>1</v>
      </c>
      <c r="H2818" s="1" t="b">
        <v>1</v>
      </c>
      <c r="I2818" s="1">
        <v>16.0</v>
      </c>
      <c r="J2818" s="7" t="str">
        <f>vlookup(I2818,Cats!$A:$B,2,false)</f>
        <v>E</v>
      </c>
    </row>
    <row r="2819">
      <c r="A2819" s="1">
        <v>139828.0</v>
      </c>
      <c r="B2819" s="1">
        <v>526.0</v>
      </c>
      <c r="C2819" s="1">
        <v>4.0</v>
      </c>
      <c r="D2819" s="1" t="s">
        <v>137</v>
      </c>
      <c r="E2819" s="1">
        <v>25.0</v>
      </c>
      <c r="F2819" s="7" t="str">
        <f>vlookup(E2819,Teams!A:B,2,false)</f>
        <v>Lexington B</v>
      </c>
      <c r="G2819" s="1" t="b">
        <v>0</v>
      </c>
      <c r="H2819" s="1" t="b">
        <v>0</v>
      </c>
      <c r="I2819" s="1">
        <v>16.0</v>
      </c>
      <c r="J2819" s="7" t="str">
        <f>vlookup(I2819,Cats!$A:$B,2,false)</f>
        <v>E</v>
      </c>
    </row>
    <row r="2820">
      <c r="A2820" s="1">
        <v>139829.0</v>
      </c>
      <c r="B2820" s="1">
        <v>526.0</v>
      </c>
      <c r="C2820" s="1">
        <v>4.0</v>
      </c>
      <c r="D2820" s="1" t="s">
        <v>147</v>
      </c>
      <c r="E2820" s="1">
        <v>21.0</v>
      </c>
      <c r="F2820" s="7" t="str">
        <f>vlookup(E2820,Teams!A:B,2,false)</f>
        <v>JP Stevens</v>
      </c>
      <c r="G2820" s="1" t="b">
        <v>1</v>
      </c>
      <c r="H2820" s="1" t="b">
        <v>0</v>
      </c>
      <c r="I2820" s="1">
        <v>17.0</v>
      </c>
      <c r="J2820" s="7" t="str">
        <f>vlookup(I2820,Cats!$A:$B,2,false)</f>
        <v>B</v>
      </c>
    </row>
    <row r="2821">
      <c r="A2821" s="1">
        <v>139830.0</v>
      </c>
      <c r="B2821" s="1">
        <v>526.0</v>
      </c>
      <c r="C2821" s="1">
        <v>0.0</v>
      </c>
      <c r="D2821" s="1" t="s">
        <v>138</v>
      </c>
      <c r="E2821" s="1">
        <v>25.0</v>
      </c>
      <c r="F2821" s="7" t="str">
        <f>vlookup(E2821,Teams!A:B,2,false)</f>
        <v>Lexington B</v>
      </c>
      <c r="G2821" s="1" t="b">
        <v>0</v>
      </c>
      <c r="H2821" s="1" t="b">
        <v>0</v>
      </c>
      <c r="I2821" s="1">
        <v>17.0</v>
      </c>
      <c r="J2821" s="7" t="str">
        <f>vlookup(I2821,Cats!$A:$B,2,false)</f>
        <v>B</v>
      </c>
    </row>
    <row r="2822">
      <c r="A2822" s="1">
        <v>139831.0</v>
      </c>
      <c r="B2822" s="1">
        <v>526.0</v>
      </c>
      <c r="C2822" s="1">
        <v>0.0</v>
      </c>
      <c r="D2822" s="1" t="s">
        <v>32</v>
      </c>
      <c r="E2822" s="1">
        <v>21.0</v>
      </c>
      <c r="F2822" s="7" t="str">
        <f>vlookup(E2822,Teams!A:B,2,false)</f>
        <v>JP Stevens</v>
      </c>
      <c r="G2822" s="1" t="b">
        <v>1</v>
      </c>
      <c r="H2822" s="1" t="b">
        <v>1</v>
      </c>
      <c r="I2822" s="1">
        <v>18.0</v>
      </c>
      <c r="J2822" s="7" t="str">
        <f>vlookup(I2822,Cats!$A:$B,2,false)</f>
        <v>P</v>
      </c>
    </row>
    <row r="2823">
      <c r="A2823" s="1">
        <v>139832.0</v>
      </c>
      <c r="B2823" s="1">
        <v>526.0</v>
      </c>
      <c r="C2823" s="1">
        <v>4.0</v>
      </c>
      <c r="D2823" s="1" t="s">
        <v>138</v>
      </c>
      <c r="E2823" s="1">
        <v>25.0</v>
      </c>
      <c r="F2823" s="7" t="str">
        <f>vlookup(E2823,Teams!A:B,2,false)</f>
        <v>Lexington B</v>
      </c>
      <c r="G2823" s="1" t="b">
        <v>0</v>
      </c>
      <c r="H2823" s="1" t="b">
        <v>0</v>
      </c>
      <c r="I2823" s="1">
        <v>18.0</v>
      </c>
      <c r="J2823" s="7" t="str">
        <f>vlookup(I2823,Cats!$A:$B,2,false)</f>
        <v>P</v>
      </c>
    </row>
    <row r="2824">
      <c r="A2824" s="1">
        <v>139833.0</v>
      </c>
      <c r="B2824" s="1">
        <v>526.0</v>
      </c>
      <c r="C2824" s="1">
        <v>0.0</v>
      </c>
      <c r="D2824" s="1" t="s">
        <v>148</v>
      </c>
      <c r="E2824" s="1">
        <v>21.0</v>
      </c>
      <c r="F2824" s="7" t="str">
        <f>vlookup(E2824,Teams!A:B,2,false)</f>
        <v>JP Stevens</v>
      </c>
      <c r="G2824" s="1" t="b">
        <v>1</v>
      </c>
      <c r="H2824" s="1" t="b">
        <v>0</v>
      </c>
      <c r="I2824" s="1">
        <v>19.0</v>
      </c>
      <c r="J2824" s="7" t="str">
        <f>vlookup(I2824,Cats!$A:$B,2,false)</f>
        <v>X</v>
      </c>
    </row>
    <row r="2825">
      <c r="A2825" s="1">
        <v>139834.0</v>
      </c>
      <c r="B2825" s="1">
        <v>526.0</v>
      </c>
      <c r="C2825" s="1">
        <v>-4.0</v>
      </c>
      <c r="D2825" s="1" t="s">
        <v>144</v>
      </c>
      <c r="E2825" s="1">
        <v>25.0</v>
      </c>
      <c r="F2825" s="7" t="str">
        <f>vlookup(E2825,Teams!A:B,2,false)</f>
        <v>Lexington B</v>
      </c>
      <c r="G2825" s="1" t="b">
        <v>0</v>
      </c>
      <c r="H2825" s="1" t="b">
        <v>0</v>
      </c>
      <c r="I2825" s="1">
        <v>19.0</v>
      </c>
      <c r="J2825" s="7" t="str">
        <f>vlookup(I2825,Cats!$A:$B,2,false)</f>
        <v>X</v>
      </c>
    </row>
    <row r="2826">
      <c r="A2826" s="1">
        <v>139835.0</v>
      </c>
      <c r="B2826" s="1">
        <v>526.0</v>
      </c>
      <c r="C2826" s="1">
        <v>0.0</v>
      </c>
      <c r="D2826" s="1" t="s">
        <v>211</v>
      </c>
      <c r="E2826" s="1">
        <v>21.0</v>
      </c>
      <c r="F2826" s="7" t="str">
        <f>vlookup(E2826,Teams!A:B,2,false)</f>
        <v>JP Stevens</v>
      </c>
      <c r="G2826" s="1" t="b">
        <v>1</v>
      </c>
      <c r="H2826" s="1" t="b">
        <v>0</v>
      </c>
      <c r="I2826" s="1">
        <v>20.0</v>
      </c>
      <c r="J2826" s="7" t="str">
        <f>vlookup(I2826,Cats!$A:$B,2,false)</f>
        <v>M</v>
      </c>
    </row>
    <row r="2827">
      <c r="A2827" s="1">
        <v>139836.0</v>
      </c>
      <c r="B2827" s="1">
        <v>526.0</v>
      </c>
      <c r="C2827" s="1">
        <v>0.0</v>
      </c>
      <c r="D2827" s="1" t="s">
        <v>138</v>
      </c>
      <c r="E2827" s="1">
        <v>25.0</v>
      </c>
      <c r="F2827" s="7" t="str">
        <f>vlookup(E2827,Teams!A:B,2,false)</f>
        <v>Lexington B</v>
      </c>
      <c r="G2827" s="1" t="b">
        <v>0</v>
      </c>
      <c r="H2827" s="1" t="b">
        <v>0</v>
      </c>
      <c r="I2827" s="1">
        <v>20.0</v>
      </c>
      <c r="J2827" s="7" t="str">
        <f>vlookup(I2827,Cats!$A:$B,2,false)</f>
        <v>M</v>
      </c>
    </row>
    <row r="2828">
      <c r="A2828" s="1">
        <v>139837.0</v>
      </c>
      <c r="B2828" s="1">
        <v>526.0</v>
      </c>
      <c r="C2828" s="1">
        <v>0.0</v>
      </c>
      <c r="D2828" s="1" t="s">
        <v>148</v>
      </c>
      <c r="E2828" s="1">
        <v>21.0</v>
      </c>
      <c r="F2828" s="7" t="str">
        <f>vlookup(E2828,Teams!A:B,2,false)</f>
        <v>JP Stevens</v>
      </c>
      <c r="G2828" s="1" t="b">
        <v>1</v>
      </c>
      <c r="H2828" s="1" t="b">
        <v>0</v>
      </c>
      <c r="I2828" s="1">
        <v>21.0</v>
      </c>
      <c r="J2828" s="7" t="str">
        <f>vlookup(I2828,Cats!$A:$B,2,false)</f>
        <v>C</v>
      </c>
    </row>
    <row r="2829">
      <c r="A2829" s="1">
        <v>139838.0</v>
      </c>
      <c r="B2829" s="1">
        <v>526.0</v>
      </c>
      <c r="C2829" s="1">
        <v>0.0</v>
      </c>
      <c r="D2829" s="1" t="s">
        <v>140</v>
      </c>
      <c r="E2829" s="1">
        <v>25.0</v>
      </c>
      <c r="F2829" s="7" t="str">
        <f>vlookup(E2829,Teams!A:B,2,false)</f>
        <v>Lexington B</v>
      </c>
      <c r="G2829" s="1" t="b">
        <v>0</v>
      </c>
      <c r="H2829" s="1" t="b">
        <v>0</v>
      </c>
      <c r="I2829" s="1">
        <v>21.0</v>
      </c>
      <c r="J2829" s="7" t="str">
        <f>vlookup(I2829,Cats!$A:$B,2,false)</f>
        <v>C</v>
      </c>
    </row>
    <row r="2830">
      <c r="A2830" s="1">
        <v>139839.0</v>
      </c>
      <c r="B2830" s="1">
        <v>526.0</v>
      </c>
      <c r="C2830" s="1">
        <v>0.0</v>
      </c>
      <c r="D2830" s="1" t="s">
        <v>147</v>
      </c>
      <c r="E2830" s="1">
        <v>21.0</v>
      </c>
      <c r="F2830" s="7" t="str">
        <f>vlookup(E2830,Teams!A:B,2,false)</f>
        <v>JP Stevens</v>
      </c>
      <c r="G2830" s="1" t="b">
        <v>1</v>
      </c>
      <c r="H2830" s="1" t="b">
        <v>0</v>
      </c>
      <c r="I2830" s="1">
        <v>22.0</v>
      </c>
      <c r="J2830" s="7" t="str">
        <f>vlookup(I2830,Cats!$A:$B,2,false)</f>
        <v>E</v>
      </c>
    </row>
    <row r="2831">
      <c r="A2831" s="1">
        <v>139840.0</v>
      </c>
      <c r="B2831" s="1">
        <v>526.0</v>
      </c>
      <c r="C2831" s="1">
        <v>4.0</v>
      </c>
      <c r="D2831" s="1" t="s">
        <v>137</v>
      </c>
      <c r="E2831" s="1">
        <v>25.0</v>
      </c>
      <c r="F2831" s="7" t="str">
        <f>vlookup(E2831,Teams!A:B,2,false)</f>
        <v>Lexington B</v>
      </c>
      <c r="G2831" s="1" t="b">
        <v>0</v>
      </c>
      <c r="H2831" s="1" t="b">
        <v>0</v>
      </c>
      <c r="I2831" s="1">
        <v>22.0</v>
      </c>
      <c r="J2831" s="7" t="str">
        <f>vlookup(I2831,Cats!$A:$B,2,false)</f>
        <v>E</v>
      </c>
    </row>
    <row r="2832">
      <c r="A2832" s="1">
        <v>139841.0</v>
      </c>
      <c r="B2832" s="1">
        <v>526.0</v>
      </c>
      <c r="C2832" s="1">
        <v>0.0</v>
      </c>
      <c r="D2832" s="1" t="s">
        <v>147</v>
      </c>
      <c r="E2832" s="1">
        <v>21.0</v>
      </c>
      <c r="F2832" s="7" t="str">
        <f>vlookup(E2832,Teams!A:B,2,false)</f>
        <v>JP Stevens</v>
      </c>
      <c r="G2832" s="1" t="b">
        <v>1</v>
      </c>
      <c r="H2832" s="1" t="b">
        <v>0</v>
      </c>
      <c r="I2832" s="1">
        <v>23.0</v>
      </c>
      <c r="J2832" s="7" t="str">
        <f>vlookup(I2832,Cats!$A:$B,2,false)</f>
        <v>B</v>
      </c>
    </row>
    <row r="2833">
      <c r="A2833" s="1">
        <v>139842.0</v>
      </c>
      <c r="B2833" s="1">
        <v>526.0</v>
      </c>
      <c r="C2833" s="1">
        <v>0.0</v>
      </c>
      <c r="D2833" s="1" t="s">
        <v>138</v>
      </c>
      <c r="E2833" s="1">
        <v>25.0</v>
      </c>
      <c r="F2833" s="7" t="str">
        <f>vlookup(E2833,Teams!A:B,2,false)</f>
        <v>Lexington B</v>
      </c>
      <c r="G2833" s="1" t="b">
        <v>0</v>
      </c>
      <c r="H2833" s="1" t="b">
        <v>0</v>
      </c>
      <c r="I2833" s="1">
        <v>23.0</v>
      </c>
      <c r="J2833" s="7" t="str">
        <f>vlookup(I2833,Cats!$A:$B,2,false)</f>
        <v>B</v>
      </c>
    </row>
    <row r="2834">
      <c r="A2834" s="1">
        <v>139843.0</v>
      </c>
      <c r="B2834" s="1">
        <v>526.0</v>
      </c>
      <c r="C2834" s="1">
        <v>0.0</v>
      </c>
      <c r="D2834" s="1" t="s">
        <v>32</v>
      </c>
      <c r="E2834" s="1">
        <v>21.0</v>
      </c>
      <c r="F2834" s="7" t="str">
        <f>vlookup(E2834,Teams!A:B,2,false)</f>
        <v>JP Stevens</v>
      </c>
      <c r="G2834" s="1" t="b">
        <v>1</v>
      </c>
      <c r="H2834" s="1" t="b">
        <v>1</v>
      </c>
      <c r="I2834" s="1">
        <v>24.0</v>
      </c>
      <c r="J2834" s="7" t="str">
        <f>vlookup(I2834,Cats!$A:$B,2,false)</f>
        <v>P</v>
      </c>
    </row>
    <row r="2835">
      <c r="A2835" s="1">
        <v>139844.0</v>
      </c>
      <c r="B2835" s="1">
        <v>526.0</v>
      </c>
      <c r="C2835" s="1">
        <v>4.0</v>
      </c>
      <c r="D2835" s="1" t="s">
        <v>140</v>
      </c>
      <c r="E2835" s="1">
        <v>25.0</v>
      </c>
      <c r="F2835" s="7" t="str">
        <f>vlookup(E2835,Teams!A:B,2,false)</f>
        <v>Lexington B</v>
      </c>
      <c r="G2835" s="1" t="b">
        <v>0</v>
      </c>
      <c r="H2835" s="1" t="b">
        <v>0</v>
      </c>
      <c r="I2835" s="1">
        <v>24.0</v>
      </c>
      <c r="J2835" s="7" t="str">
        <f>vlookup(I2835,Cats!$A:$B,2,false)</f>
        <v>P</v>
      </c>
    </row>
    <row r="2836">
      <c r="A2836" s="1">
        <v>139845.0</v>
      </c>
      <c r="B2836" s="1">
        <v>527.0</v>
      </c>
      <c r="C2836" s="1">
        <v>14.0</v>
      </c>
      <c r="D2836" s="1" t="s">
        <v>118</v>
      </c>
      <c r="E2836" s="1">
        <v>20.0</v>
      </c>
      <c r="F2836" s="7" t="str">
        <f>vlookup(E2836,Teams!A:B,2,false)</f>
        <v>Interlake B</v>
      </c>
      <c r="G2836" s="1" t="b">
        <v>1</v>
      </c>
      <c r="H2836" s="1" t="b">
        <v>0</v>
      </c>
      <c r="I2836" s="1">
        <v>1.0</v>
      </c>
      <c r="J2836" s="7" t="str">
        <f>vlookup(I2836,Cats!$A:$B,2,false)</f>
        <v>X</v>
      </c>
    </row>
    <row r="2837">
      <c r="A2837" s="1">
        <v>139846.0</v>
      </c>
      <c r="B2837" s="1">
        <v>527.0</v>
      </c>
      <c r="C2837" s="1">
        <v>0.0</v>
      </c>
      <c r="D2837" s="1" t="s">
        <v>32</v>
      </c>
      <c r="E2837" s="1">
        <v>31.0</v>
      </c>
      <c r="F2837" s="7" t="str">
        <f>vlookup(E2837,Teams!A:B,2,false)</f>
        <v>Naperville North</v>
      </c>
      <c r="G2837" s="1" t="b">
        <v>0</v>
      </c>
      <c r="H2837" s="1" t="b">
        <v>1</v>
      </c>
      <c r="I2837" s="1">
        <v>1.0</v>
      </c>
      <c r="J2837" s="7" t="str">
        <f>vlookup(I2837,Cats!$A:$B,2,false)</f>
        <v>X</v>
      </c>
    </row>
    <row r="2838">
      <c r="A2838" s="1">
        <v>139847.0</v>
      </c>
      <c r="B2838" s="1">
        <v>527.0</v>
      </c>
      <c r="C2838" s="1">
        <v>14.0</v>
      </c>
      <c r="D2838" s="1" t="s">
        <v>118</v>
      </c>
      <c r="E2838" s="1">
        <v>20.0</v>
      </c>
      <c r="F2838" s="7" t="str">
        <f>vlookup(E2838,Teams!A:B,2,false)</f>
        <v>Interlake B</v>
      </c>
      <c r="G2838" s="1" t="b">
        <v>1</v>
      </c>
      <c r="H2838" s="1" t="b">
        <v>0</v>
      </c>
      <c r="I2838" s="1">
        <v>2.0</v>
      </c>
      <c r="J2838" s="7" t="str">
        <f>vlookup(I2838,Cats!$A:$B,2,false)</f>
        <v>M</v>
      </c>
    </row>
    <row r="2839">
      <c r="A2839" s="1">
        <v>139848.0</v>
      </c>
      <c r="B2839" s="1">
        <v>527.0</v>
      </c>
      <c r="C2839" s="1">
        <v>0.0</v>
      </c>
      <c r="D2839" s="1" t="s">
        <v>32</v>
      </c>
      <c r="E2839" s="1">
        <v>31.0</v>
      </c>
      <c r="F2839" s="7" t="str">
        <f>vlookup(E2839,Teams!A:B,2,false)</f>
        <v>Naperville North</v>
      </c>
      <c r="G2839" s="1" t="b">
        <v>0</v>
      </c>
      <c r="H2839" s="1" t="b">
        <v>1</v>
      </c>
      <c r="I2839" s="1">
        <v>2.0</v>
      </c>
      <c r="J2839" s="7" t="str">
        <f>vlookup(I2839,Cats!$A:$B,2,false)</f>
        <v>M</v>
      </c>
    </row>
    <row r="2840">
      <c r="A2840" s="1">
        <v>139849.0</v>
      </c>
      <c r="B2840" s="1">
        <v>527.0</v>
      </c>
      <c r="C2840" s="1">
        <v>0.0</v>
      </c>
      <c r="D2840" s="1" t="s">
        <v>119</v>
      </c>
      <c r="E2840" s="1">
        <v>20.0</v>
      </c>
      <c r="F2840" s="7" t="str">
        <f>vlookup(E2840,Teams!A:B,2,false)</f>
        <v>Interlake B</v>
      </c>
      <c r="G2840" s="1" t="b">
        <v>1</v>
      </c>
      <c r="H2840" s="1" t="b">
        <v>0</v>
      </c>
      <c r="I2840" s="1">
        <v>3.0</v>
      </c>
      <c r="J2840" s="7" t="str">
        <f>vlookup(I2840,Cats!$A:$B,2,false)</f>
        <v>C</v>
      </c>
    </row>
    <row r="2841">
      <c r="A2841" s="1">
        <v>139850.0</v>
      </c>
      <c r="B2841" s="1">
        <v>527.0</v>
      </c>
      <c r="C2841" s="1">
        <v>4.0</v>
      </c>
      <c r="D2841" s="1" t="s">
        <v>127</v>
      </c>
      <c r="E2841" s="1">
        <v>31.0</v>
      </c>
      <c r="F2841" s="7" t="str">
        <f>vlookup(E2841,Teams!A:B,2,false)</f>
        <v>Naperville North</v>
      </c>
      <c r="G2841" s="1" t="b">
        <v>0</v>
      </c>
      <c r="H2841" s="1" t="b">
        <v>0</v>
      </c>
      <c r="I2841" s="1">
        <v>3.0</v>
      </c>
      <c r="J2841" s="7" t="str">
        <f>vlookup(I2841,Cats!$A:$B,2,false)</f>
        <v>C</v>
      </c>
    </row>
    <row r="2842">
      <c r="A2842" s="1">
        <v>139851.0</v>
      </c>
      <c r="B2842" s="1">
        <v>527.0</v>
      </c>
      <c r="C2842" s="1">
        <v>0.0</v>
      </c>
      <c r="D2842" s="1" t="s">
        <v>32</v>
      </c>
      <c r="E2842" s="1">
        <v>20.0</v>
      </c>
      <c r="F2842" s="7" t="str">
        <f>vlookup(E2842,Teams!A:B,2,false)</f>
        <v>Interlake B</v>
      </c>
      <c r="G2842" s="1" t="b">
        <v>1</v>
      </c>
      <c r="H2842" s="1" t="b">
        <v>1</v>
      </c>
      <c r="I2842" s="1">
        <v>4.0</v>
      </c>
      <c r="J2842" s="7" t="str">
        <f>vlookup(I2842,Cats!$A:$B,2,false)</f>
        <v>E</v>
      </c>
    </row>
    <row r="2843">
      <c r="A2843" s="1">
        <v>139852.0</v>
      </c>
      <c r="B2843" s="1">
        <v>527.0</v>
      </c>
      <c r="C2843" s="1">
        <v>4.0</v>
      </c>
      <c r="D2843" s="1" t="s">
        <v>208</v>
      </c>
      <c r="E2843" s="1">
        <v>31.0</v>
      </c>
      <c r="F2843" s="7" t="str">
        <f>vlookup(E2843,Teams!A:B,2,false)</f>
        <v>Naperville North</v>
      </c>
      <c r="G2843" s="1" t="b">
        <v>0</v>
      </c>
      <c r="H2843" s="1" t="b">
        <v>0</v>
      </c>
      <c r="I2843" s="1">
        <v>4.0</v>
      </c>
      <c r="J2843" s="7" t="str">
        <f>vlookup(I2843,Cats!$A:$B,2,false)</f>
        <v>E</v>
      </c>
    </row>
    <row r="2844">
      <c r="A2844" s="1">
        <v>139853.0</v>
      </c>
      <c r="B2844" s="1">
        <v>527.0</v>
      </c>
      <c r="C2844" s="1">
        <v>14.0</v>
      </c>
      <c r="D2844" s="1" t="s">
        <v>120</v>
      </c>
      <c r="E2844" s="1">
        <v>20.0</v>
      </c>
      <c r="F2844" s="7" t="str">
        <f>vlookup(E2844,Teams!A:B,2,false)</f>
        <v>Interlake B</v>
      </c>
      <c r="G2844" s="1" t="b">
        <v>1</v>
      </c>
      <c r="H2844" s="1" t="b">
        <v>0</v>
      </c>
      <c r="I2844" s="1">
        <v>5.0</v>
      </c>
      <c r="J2844" s="7" t="str">
        <f>vlookup(I2844,Cats!$A:$B,2,false)</f>
        <v>B</v>
      </c>
    </row>
    <row r="2845">
      <c r="A2845" s="1">
        <v>139854.0</v>
      </c>
      <c r="B2845" s="1">
        <v>527.0</v>
      </c>
      <c r="C2845" s="1">
        <v>0.0</v>
      </c>
      <c r="D2845" s="1" t="s">
        <v>32</v>
      </c>
      <c r="E2845" s="1">
        <v>31.0</v>
      </c>
      <c r="F2845" s="7" t="str">
        <f>vlookup(E2845,Teams!A:B,2,false)</f>
        <v>Naperville North</v>
      </c>
      <c r="G2845" s="1" t="b">
        <v>0</v>
      </c>
      <c r="H2845" s="1" t="b">
        <v>1</v>
      </c>
      <c r="I2845" s="1">
        <v>5.0</v>
      </c>
      <c r="J2845" s="7" t="str">
        <f>vlookup(I2845,Cats!$A:$B,2,false)</f>
        <v>B</v>
      </c>
    </row>
    <row r="2846">
      <c r="A2846" s="1">
        <v>139855.0</v>
      </c>
      <c r="B2846" s="1">
        <v>527.0</v>
      </c>
      <c r="C2846" s="1">
        <v>0.0</v>
      </c>
      <c r="D2846" s="1" t="s">
        <v>118</v>
      </c>
      <c r="E2846" s="1">
        <v>20.0</v>
      </c>
      <c r="F2846" s="7" t="str">
        <f>vlookup(E2846,Teams!A:B,2,false)</f>
        <v>Interlake B</v>
      </c>
      <c r="G2846" s="1" t="b">
        <v>1</v>
      </c>
      <c r="H2846" s="1" t="b">
        <v>0</v>
      </c>
      <c r="I2846" s="1">
        <v>6.0</v>
      </c>
      <c r="J2846" s="7" t="str">
        <f>vlookup(I2846,Cats!$A:$B,2,false)</f>
        <v>P</v>
      </c>
    </row>
    <row r="2847">
      <c r="A2847" s="1">
        <v>139856.0</v>
      </c>
      <c r="B2847" s="1">
        <v>527.0</v>
      </c>
      <c r="C2847" s="1">
        <v>14.0</v>
      </c>
      <c r="D2847" s="1" t="s">
        <v>127</v>
      </c>
      <c r="E2847" s="1">
        <v>31.0</v>
      </c>
      <c r="F2847" s="7" t="str">
        <f>vlookup(E2847,Teams!A:B,2,false)</f>
        <v>Naperville North</v>
      </c>
      <c r="G2847" s="1" t="b">
        <v>0</v>
      </c>
      <c r="H2847" s="1" t="b">
        <v>0</v>
      </c>
      <c r="I2847" s="1">
        <v>6.0</v>
      </c>
      <c r="J2847" s="7" t="str">
        <f>vlookup(I2847,Cats!$A:$B,2,false)</f>
        <v>P</v>
      </c>
    </row>
    <row r="2848">
      <c r="A2848" s="1">
        <v>139857.0</v>
      </c>
      <c r="B2848" s="1">
        <v>527.0</v>
      </c>
      <c r="C2848" s="1">
        <v>0.0</v>
      </c>
      <c r="D2848" s="1" t="s">
        <v>117</v>
      </c>
      <c r="E2848" s="1">
        <v>20.0</v>
      </c>
      <c r="F2848" s="7" t="str">
        <f>vlookup(E2848,Teams!A:B,2,false)</f>
        <v>Interlake B</v>
      </c>
      <c r="G2848" s="1" t="b">
        <v>1</v>
      </c>
      <c r="H2848" s="1" t="b">
        <v>0</v>
      </c>
      <c r="I2848" s="1">
        <v>7.0</v>
      </c>
      <c r="J2848" s="7" t="str">
        <f>vlookup(I2848,Cats!$A:$B,2,false)</f>
        <v>X</v>
      </c>
    </row>
    <row r="2849">
      <c r="A2849" s="1">
        <v>139858.0</v>
      </c>
      <c r="B2849" s="1">
        <v>527.0</v>
      </c>
      <c r="C2849" s="1">
        <v>0.0</v>
      </c>
      <c r="D2849" s="1" t="s">
        <v>127</v>
      </c>
      <c r="E2849" s="1">
        <v>31.0</v>
      </c>
      <c r="F2849" s="7" t="str">
        <f>vlookup(E2849,Teams!A:B,2,false)</f>
        <v>Naperville North</v>
      </c>
      <c r="G2849" s="1" t="b">
        <v>0</v>
      </c>
      <c r="H2849" s="1" t="b">
        <v>0</v>
      </c>
      <c r="I2849" s="1">
        <v>7.0</v>
      </c>
      <c r="J2849" s="7" t="str">
        <f>vlookup(I2849,Cats!$A:$B,2,false)</f>
        <v>X</v>
      </c>
    </row>
    <row r="2850">
      <c r="A2850" s="1">
        <v>139859.0</v>
      </c>
      <c r="B2850" s="1">
        <v>527.0</v>
      </c>
      <c r="C2850" s="1">
        <v>14.0</v>
      </c>
      <c r="D2850" s="1" t="s">
        <v>118</v>
      </c>
      <c r="E2850" s="1">
        <v>20.0</v>
      </c>
      <c r="F2850" s="7" t="str">
        <f>vlookup(E2850,Teams!A:B,2,false)</f>
        <v>Interlake B</v>
      </c>
      <c r="G2850" s="1" t="b">
        <v>1</v>
      </c>
      <c r="H2850" s="1" t="b">
        <v>0</v>
      </c>
      <c r="I2850" s="1">
        <v>8.0</v>
      </c>
      <c r="J2850" s="7" t="str">
        <f>vlookup(I2850,Cats!$A:$B,2,false)</f>
        <v>M</v>
      </c>
    </row>
    <row r="2851">
      <c r="A2851" s="1">
        <v>139860.0</v>
      </c>
      <c r="B2851" s="1">
        <v>527.0</v>
      </c>
      <c r="C2851" s="1">
        <v>0.0</v>
      </c>
      <c r="D2851" s="1" t="s">
        <v>32</v>
      </c>
      <c r="E2851" s="1">
        <v>31.0</v>
      </c>
      <c r="F2851" s="7" t="str">
        <f>vlookup(E2851,Teams!A:B,2,false)</f>
        <v>Naperville North</v>
      </c>
      <c r="G2851" s="1" t="b">
        <v>0</v>
      </c>
      <c r="H2851" s="1" t="b">
        <v>1</v>
      </c>
      <c r="I2851" s="1">
        <v>8.0</v>
      </c>
      <c r="J2851" s="7" t="str">
        <f>vlookup(I2851,Cats!$A:$B,2,false)</f>
        <v>M</v>
      </c>
    </row>
    <row r="2852">
      <c r="A2852" s="1">
        <v>139861.0</v>
      </c>
      <c r="B2852" s="1">
        <v>527.0</v>
      </c>
      <c r="C2852" s="1">
        <v>14.0</v>
      </c>
      <c r="D2852" s="1" t="s">
        <v>118</v>
      </c>
      <c r="E2852" s="1">
        <v>20.0</v>
      </c>
      <c r="F2852" s="7" t="str">
        <f>vlookup(E2852,Teams!A:B,2,false)</f>
        <v>Interlake B</v>
      </c>
      <c r="G2852" s="1" t="b">
        <v>1</v>
      </c>
      <c r="H2852" s="1" t="b">
        <v>0</v>
      </c>
      <c r="I2852" s="1">
        <v>9.0</v>
      </c>
      <c r="J2852" s="7" t="str">
        <f>vlookup(I2852,Cats!$A:$B,2,false)</f>
        <v>C</v>
      </c>
    </row>
    <row r="2853">
      <c r="A2853" s="1">
        <v>139862.0</v>
      </c>
      <c r="B2853" s="1">
        <v>527.0</v>
      </c>
      <c r="C2853" s="1">
        <v>0.0</v>
      </c>
      <c r="D2853" s="1" t="s">
        <v>32</v>
      </c>
      <c r="E2853" s="1">
        <v>31.0</v>
      </c>
      <c r="F2853" s="7" t="str">
        <f>vlookup(E2853,Teams!A:B,2,false)</f>
        <v>Naperville North</v>
      </c>
      <c r="G2853" s="1" t="b">
        <v>0</v>
      </c>
      <c r="H2853" s="1" t="b">
        <v>1</v>
      </c>
      <c r="I2853" s="1">
        <v>9.0</v>
      </c>
      <c r="J2853" s="7" t="str">
        <f>vlookup(I2853,Cats!$A:$B,2,false)</f>
        <v>C</v>
      </c>
    </row>
    <row r="2854">
      <c r="A2854" s="1">
        <v>139863.0</v>
      </c>
      <c r="B2854" s="1">
        <v>527.0</v>
      </c>
      <c r="C2854" s="1">
        <v>0.0</v>
      </c>
      <c r="D2854" s="1" t="s">
        <v>117</v>
      </c>
      <c r="E2854" s="1">
        <v>20.0</v>
      </c>
      <c r="F2854" s="7" t="str">
        <f>vlookup(E2854,Teams!A:B,2,false)</f>
        <v>Interlake B</v>
      </c>
      <c r="G2854" s="1" t="b">
        <v>1</v>
      </c>
      <c r="H2854" s="1" t="b">
        <v>0</v>
      </c>
      <c r="I2854" s="1">
        <v>10.0</v>
      </c>
      <c r="J2854" s="7" t="str">
        <f>vlookup(I2854,Cats!$A:$B,2,false)</f>
        <v>E</v>
      </c>
    </row>
    <row r="2855">
      <c r="A2855" s="1">
        <v>139864.0</v>
      </c>
      <c r="B2855" s="1">
        <v>527.0</v>
      </c>
      <c r="C2855" s="1">
        <v>14.0</v>
      </c>
      <c r="D2855" s="1" t="s">
        <v>208</v>
      </c>
      <c r="E2855" s="1">
        <v>31.0</v>
      </c>
      <c r="F2855" s="7" t="str">
        <f>vlookup(E2855,Teams!A:B,2,false)</f>
        <v>Naperville North</v>
      </c>
      <c r="G2855" s="1" t="b">
        <v>0</v>
      </c>
      <c r="H2855" s="1" t="b">
        <v>0</v>
      </c>
      <c r="I2855" s="1">
        <v>10.0</v>
      </c>
      <c r="J2855" s="7" t="str">
        <f>vlookup(I2855,Cats!$A:$B,2,false)</f>
        <v>E</v>
      </c>
    </row>
    <row r="2856">
      <c r="A2856" s="1">
        <v>139865.0</v>
      </c>
      <c r="B2856" s="1">
        <v>527.0</v>
      </c>
      <c r="C2856" s="1">
        <v>0.0</v>
      </c>
      <c r="D2856" s="1" t="s">
        <v>120</v>
      </c>
      <c r="E2856" s="1">
        <v>20.0</v>
      </c>
      <c r="F2856" s="7" t="str">
        <f>vlookup(E2856,Teams!A:B,2,false)</f>
        <v>Interlake B</v>
      </c>
      <c r="G2856" s="1" t="b">
        <v>1</v>
      </c>
      <c r="H2856" s="1" t="b">
        <v>0</v>
      </c>
      <c r="I2856" s="1">
        <v>11.0</v>
      </c>
      <c r="J2856" s="7" t="str">
        <f>vlookup(I2856,Cats!$A:$B,2,false)</f>
        <v>B</v>
      </c>
    </row>
    <row r="2857">
      <c r="A2857" s="1">
        <v>139866.0</v>
      </c>
      <c r="B2857" s="1">
        <v>527.0</v>
      </c>
      <c r="C2857" s="1">
        <v>0.0</v>
      </c>
      <c r="D2857" s="1" t="s">
        <v>220</v>
      </c>
      <c r="E2857" s="1">
        <v>31.0</v>
      </c>
      <c r="F2857" s="7" t="str">
        <f>vlookup(E2857,Teams!A:B,2,false)</f>
        <v>Naperville North</v>
      </c>
      <c r="G2857" s="1" t="b">
        <v>0</v>
      </c>
      <c r="H2857" s="1" t="b">
        <v>0</v>
      </c>
      <c r="I2857" s="1">
        <v>11.0</v>
      </c>
      <c r="J2857" s="7" t="str">
        <f>vlookup(I2857,Cats!$A:$B,2,false)</f>
        <v>B</v>
      </c>
    </row>
    <row r="2858">
      <c r="A2858" s="1">
        <v>139867.0</v>
      </c>
      <c r="B2858" s="1">
        <v>527.0</v>
      </c>
      <c r="C2858" s="1">
        <v>0.0</v>
      </c>
      <c r="D2858" s="1" t="s">
        <v>118</v>
      </c>
      <c r="E2858" s="1">
        <v>20.0</v>
      </c>
      <c r="F2858" s="7" t="str">
        <f>vlookup(E2858,Teams!A:B,2,false)</f>
        <v>Interlake B</v>
      </c>
      <c r="G2858" s="1" t="b">
        <v>1</v>
      </c>
      <c r="H2858" s="1" t="b">
        <v>0</v>
      </c>
      <c r="I2858" s="1">
        <v>12.0</v>
      </c>
      <c r="J2858" s="7" t="str">
        <f>vlookup(I2858,Cats!$A:$B,2,false)</f>
        <v>P</v>
      </c>
    </row>
    <row r="2859">
      <c r="A2859" s="1">
        <v>139868.0</v>
      </c>
      <c r="B2859" s="1">
        <v>527.0</v>
      </c>
      <c r="C2859" s="1">
        <v>14.0</v>
      </c>
      <c r="D2859" s="1" t="s">
        <v>127</v>
      </c>
      <c r="E2859" s="1">
        <v>31.0</v>
      </c>
      <c r="F2859" s="7" t="str">
        <f>vlookup(E2859,Teams!A:B,2,false)</f>
        <v>Naperville North</v>
      </c>
      <c r="G2859" s="1" t="b">
        <v>0</v>
      </c>
      <c r="H2859" s="1" t="b">
        <v>0</v>
      </c>
      <c r="I2859" s="1">
        <v>12.0</v>
      </c>
      <c r="J2859" s="7" t="str">
        <f>vlookup(I2859,Cats!$A:$B,2,false)</f>
        <v>P</v>
      </c>
    </row>
    <row r="2860">
      <c r="A2860" s="1">
        <v>139869.0</v>
      </c>
      <c r="B2860" s="1">
        <v>527.0</v>
      </c>
      <c r="C2860" s="1">
        <v>14.0</v>
      </c>
      <c r="D2860" s="1" t="s">
        <v>120</v>
      </c>
      <c r="E2860" s="1">
        <v>20.0</v>
      </c>
      <c r="F2860" s="7" t="str">
        <f>vlookup(E2860,Teams!A:B,2,false)</f>
        <v>Interlake B</v>
      </c>
      <c r="G2860" s="1" t="b">
        <v>1</v>
      </c>
      <c r="H2860" s="1" t="b">
        <v>0</v>
      </c>
      <c r="I2860" s="1">
        <v>13.0</v>
      </c>
      <c r="J2860" s="7" t="str">
        <f>vlookup(I2860,Cats!$A:$B,2,false)</f>
        <v>X</v>
      </c>
    </row>
    <row r="2861">
      <c r="A2861" s="1">
        <v>139870.0</v>
      </c>
      <c r="B2861" s="1">
        <v>527.0</v>
      </c>
      <c r="C2861" s="1">
        <v>0.0</v>
      </c>
      <c r="D2861" s="1" t="s">
        <v>32</v>
      </c>
      <c r="E2861" s="1">
        <v>31.0</v>
      </c>
      <c r="F2861" s="7" t="str">
        <f>vlookup(E2861,Teams!A:B,2,false)</f>
        <v>Naperville North</v>
      </c>
      <c r="G2861" s="1" t="b">
        <v>0</v>
      </c>
      <c r="H2861" s="1" t="b">
        <v>1</v>
      </c>
      <c r="I2861" s="1">
        <v>13.0</v>
      </c>
      <c r="J2861" s="7" t="str">
        <f>vlookup(I2861,Cats!$A:$B,2,false)</f>
        <v>X</v>
      </c>
    </row>
    <row r="2862">
      <c r="A2862" s="1">
        <v>139871.0</v>
      </c>
      <c r="B2862" s="1">
        <v>527.0</v>
      </c>
      <c r="C2862" s="1">
        <v>14.0</v>
      </c>
      <c r="D2862" s="1" t="s">
        <v>118</v>
      </c>
      <c r="E2862" s="1">
        <v>20.0</v>
      </c>
      <c r="F2862" s="7" t="str">
        <f>vlookup(E2862,Teams!A:B,2,false)</f>
        <v>Interlake B</v>
      </c>
      <c r="G2862" s="1" t="b">
        <v>1</v>
      </c>
      <c r="H2862" s="1" t="b">
        <v>0</v>
      </c>
      <c r="I2862" s="1">
        <v>14.0</v>
      </c>
      <c r="J2862" s="7" t="str">
        <f>vlookup(I2862,Cats!$A:$B,2,false)</f>
        <v>M</v>
      </c>
    </row>
    <row r="2863">
      <c r="A2863" s="1">
        <v>139872.0</v>
      </c>
      <c r="B2863" s="1">
        <v>527.0</v>
      </c>
      <c r="C2863" s="1">
        <v>0.0</v>
      </c>
      <c r="D2863" s="1" t="s">
        <v>32</v>
      </c>
      <c r="E2863" s="1">
        <v>31.0</v>
      </c>
      <c r="F2863" s="7" t="str">
        <f>vlookup(E2863,Teams!A:B,2,false)</f>
        <v>Naperville North</v>
      </c>
      <c r="G2863" s="1" t="b">
        <v>0</v>
      </c>
      <c r="H2863" s="1" t="b">
        <v>1</v>
      </c>
      <c r="I2863" s="1">
        <v>14.0</v>
      </c>
      <c r="J2863" s="7" t="str">
        <f>vlookup(I2863,Cats!$A:$B,2,false)</f>
        <v>M</v>
      </c>
    </row>
    <row r="2864">
      <c r="A2864" s="1">
        <v>139873.0</v>
      </c>
      <c r="B2864" s="1">
        <v>527.0</v>
      </c>
      <c r="C2864" s="1">
        <v>0.0</v>
      </c>
      <c r="D2864" s="1" t="s">
        <v>119</v>
      </c>
      <c r="E2864" s="1">
        <v>20.0</v>
      </c>
      <c r="F2864" s="7" t="str">
        <f>vlookup(E2864,Teams!A:B,2,false)</f>
        <v>Interlake B</v>
      </c>
      <c r="G2864" s="1" t="b">
        <v>1</v>
      </c>
      <c r="H2864" s="1" t="b">
        <v>0</v>
      </c>
      <c r="I2864" s="1">
        <v>15.0</v>
      </c>
      <c r="J2864" s="7" t="str">
        <f>vlookup(I2864,Cats!$A:$B,2,false)</f>
        <v>C</v>
      </c>
    </row>
    <row r="2865">
      <c r="A2865" s="1">
        <v>139874.0</v>
      </c>
      <c r="B2865" s="1">
        <v>527.0</v>
      </c>
      <c r="C2865" s="1">
        <v>0.0</v>
      </c>
      <c r="D2865" s="1" t="s">
        <v>126</v>
      </c>
      <c r="E2865" s="1">
        <v>31.0</v>
      </c>
      <c r="F2865" s="7" t="str">
        <f>vlookup(E2865,Teams!A:B,2,false)</f>
        <v>Naperville North</v>
      </c>
      <c r="G2865" s="1" t="b">
        <v>0</v>
      </c>
      <c r="H2865" s="1" t="b">
        <v>0</v>
      </c>
      <c r="I2865" s="1">
        <v>15.0</v>
      </c>
      <c r="J2865" s="7" t="str">
        <f>vlookup(I2865,Cats!$A:$B,2,false)</f>
        <v>C</v>
      </c>
    </row>
    <row r="2866">
      <c r="A2866" s="1">
        <v>139875.0</v>
      </c>
      <c r="B2866" s="1">
        <v>527.0</v>
      </c>
      <c r="C2866" s="1">
        <v>0.0</v>
      </c>
      <c r="D2866" s="1" t="s">
        <v>117</v>
      </c>
      <c r="E2866" s="1">
        <v>20.0</v>
      </c>
      <c r="F2866" s="7" t="str">
        <f>vlookup(E2866,Teams!A:B,2,false)</f>
        <v>Interlake B</v>
      </c>
      <c r="G2866" s="1" t="b">
        <v>1</v>
      </c>
      <c r="H2866" s="1" t="b">
        <v>0</v>
      </c>
      <c r="I2866" s="1">
        <v>16.0</v>
      </c>
      <c r="J2866" s="7" t="str">
        <f>vlookup(I2866,Cats!$A:$B,2,false)</f>
        <v>E</v>
      </c>
    </row>
    <row r="2867">
      <c r="A2867" s="1">
        <v>139876.0</v>
      </c>
      <c r="B2867" s="1">
        <v>527.0</v>
      </c>
      <c r="C2867" s="1">
        <v>4.0</v>
      </c>
      <c r="D2867" s="1" t="s">
        <v>208</v>
      </c>
      <c r="E2867" s="1">
        <v>31.0</v>
      </c>
      <c r="F2867" s="7" t="str">
        <f>vlookup(E2867,Teams!A:B,2,false)</f>
        <v>Naperville North</v>
      </c>
      <c r="G2867" s="1" t="b">
        <v>0</v>
      </c>
      <c r="H2867" s="1" t="b">
        <v>0</v>
      </c>
      <c r="I2867" s="1">
        <v>16.0</v>
      </c>
      <c r="J2867" s="7" t="str">
        <f>vlookup(I2867,Cats!$A:$B,2,false)</f>
        <v>E</v>
      </c>
    </row>
    <row r="2868">
      <c r="A2868" s="1">
        <v>139877.0</v>
      </c>
      <c r="B2868" s="1">
        <v>527.0</v>
      </c>
      <c r="C2868" s="1">
        <v>4.0</v>
      </c>
      <c r="D2868" s="1" t="s">
        <v>120</v>
      </c>
      <c r="E2868" s="1">
        <v>20.0</v>
      </c>
      <c r="F2868" s="7" t="str">
        <f>vlookup(E2868,Teams!A:B,2,false)</f>
        <v>Interlake B</v>
      </c>
      <c r="G2868" s="1" t="b">
        <v>1</v>
      </c>
      <c r="H2868" s="1" t="b">
        <v>0</v>
      </c>
      <c r="I2868" s="1">
        <v>17.0</v>
      </c>
      <c r="J2868" s="7" t="str">
        <f>vlookup(I2868,Cats!$A:$B,2,false)</f>
        <v>B</v>
      </c>
    </row>
    <row r="2869">
      <c r="A2869" s="1">
        <v>139878.0</v>
      </c>
      <c r="B2869" s="1">
        <v>527.0</v>
      </c>
      <c r="C2869" s="1">
        <v>0.0</v>
      </c>
      <c r="D2869" s="1" t="s">
        <v>32</v>
      </c>
      <c r="E2869" s="1">
        <v>31.0</v>
      </c>
      <c r="F2869" s="7" t="str">
        <f>vlookup(E2869,Teams!A:B,2,false)</f>
        <v>Naperville North</v>
      </c>
      <c r="G2869" s="1" t="b">
        <v>0</v>
      </c>
      <c r="H2869" s="1" t="b">
        <v>1</v>
      </c>
      <c r="I2869" s="1">
        <v>17.0</v>
      </c>
      <c r="J2869" s="7" t="str">
        <f>vlookup(I2869,Cats!$A:$B,2,false)</f>
        <v>B</v>
      </c>
    </row>
    <row r="2870">
      <c r="A2870" s="1">
        <v>139879.0</v>
      </c>
      <c r="B2870" s="1">
        <v>527.0</v>
      </c>
      <c r="C2870" s="1">
        <v>0.0</v>
      </c>
      <c r="D2870" s="1" t="s">
        <v>118</v>
      </c>
      <c r="E2870" s="1">
        <v>20.0</v>
      </c>
      <c r="F2870" s="7" t="str">
        <f>vlookup(E2870,Teams!A:B,2,false)</f>
        <v>Interlake B</v>
      </c>
      <c r="G2870" s="1" t="b">
        <v>1</v>
      </c>
      <c r="H2870" s="1" t="b">
        <v>0</v>
      </c>
      <c r="I2870" s="1">
        <v>18.0</v>
      </c>
      <c r="J2870" s="7" t="str">
        <f>vlookup(I2870,Cats!$A:$B,2,false)</f>
        <v>P</v>
      </c>
    </row>
    <row r="2871">
      <c r="A2871" s="1">
        <v>139880.0</v>
      </c>
      <c r="B2871" s="1">
        <v>527.0</v>
      </c>
      <c r="C2871" s="1">
        <v>0.0</v>
      </c>
      <c r="D2871" s="1" t="s">
        <v>127</v>
      </c>
      <c r="E2871" s="1">
        <v>31.0</v>
      </c>
      <c r="F2871" s="7" t="str">
        <f>vlookup(E2871,Teams!A:B,2,false)</f>
        <v>Naperville North</v>
      </c>
      <c r="G2871" s="1" t="b">
        <v>0</v>
      </c>
      <c r="H2871" s="1" t="b">
        <v>0</v>
      </c>
      <c r="I2871" s="1">
        <v>18.0</v>
      </c>
      <c r="J2871" s="7" t="str">
        <f>vlookup(I2871,Cats!$A:$B,2,false)</f>
        <v>P</v>
      </c>
    </row>
    <row r="2872">
      <c r="A2872" s="1">
        <v>139881.0</v>
      </c>
      <c r="B2872" s="1">
        <v>527.0</v>
      </c>
      <c r="C2872" s="1">
        <v>14.0</v>
      </c>
      <c r="D2872" s="1" t="s">
        <v>117</v>
      </c>
      <c r="E2872" s="1">
        <v>20.0</v>
      </c>
      <c r="F2872" s="7" t="str">
        <f>vlookup(E2872,Teams!A:B,2,false)</f>
        <v>Interlake B</v>
      </c>
      <c r="G2872" s="1" t="b">
        <v>1</v>
      </c>
      <c r="H2872" s="1" t="b">
        <v>0</v>
      </c>
      <c r="I2872" s="1">
        <v>19.0</v>
      </c>
      <c r="J2872" s="7" t="str">
        <f>vlookup(I2872,Cats!$A:$B,2,false)</f>
        <v>X</v>
      </c>
    </row>
    <row r="2873">
      <c r="A2873" s="1">
        <v>139882.0</v>
      </c>
      <c r="B2873" s="1">
        <v>527.0</v>
      </c>
      <c r="C2873" s="1">
        <v>0.0</v>
      </c>
      <c r="D2873" s="1" t="s">
        <v>32</v>
      </c>
      <c r="E2873" s="1">
        <v>31.0</v>
      </c>
      <c r="F2873" s="7" t="str">
        <f>vlookup(E2873,Teams!A:B,2,false)</f>
        <v>Naperville North</v>
      </c>
      <c r="G2873" s="1" t="b">
        <v>0</v>
      </c>
      <c r="H2873" s="1" t="b">
        <v>1</v>
      </c>
      <c r="I2873" s="1">
        <v>19.0</v>
      </c>
      <c r="J2873" s="7" t="str">
        <f>vlookup(I2873,Cats!$A:$B,2,false)</f>
        <v>X</v>
      </c>
    </row>
    <row r="2874">
      <c r="A2874" s="1">
        <v>139883.0</v>
      </c>
      <c r="B2874" s="1">
        <v>527.0</v>
      </c>
      <c r="C2874" s="1">
        <v>0.0</v>
      </c>
      <c r="D2874" s="1" t="s">
        <v>118</v>
      </c>
      <c r="E2874" s="1">
        <v>20.0</v>
      </c>
      <c r="F2874" s="7" t="str">
        <f>vlookup(E2874,Teams!A:B,2,false)</f>
        <v>Interlake B</v>
      </c>
      <c r="G2874" s="1" t="b">
        <v>1</v>
      </c>
      <c r="H2874" s="1" t="b">
        <v>0</v>
      </c>
      <c r="I2874" s="1">
        <v>20.0</v>
      </c>
      <c r="J2874" s="7" t="str">
        <f>vlookup(I2874,Cats!$A:$B,2,false)</f>
        <v>M</v>
      </c>
    </row>
    <row r="2875">
      <c r="A2875" s="1">
        <v>139884.0</v>
      </c>
      <c r="B2875" s="1">
        <v>527.0</v>
      </c>
      <c r="C2875" s="1">
        <v>4.0</v>
      </c>
      <c r="D2875" s="1" t="s">
        <v>126</v>
      </c>
      <c r="E2875" s="1">
        <v>31.0</v>
      </c>
      <c r="F2875" s="7" t="str">
        <f>vlookup(E2875,Teams!A:B,2,false)</f>
        <v>Naperville North</v>
      </c>
      <c r="G2875" s="1" t="b">
        <v>0</v>
      </c>
      <c r="H2875" s="1" t="b">
        <v>0</v>
      </c>
      <c r="I2875" s="1">
        <v>20.0</v>
      </c>
      <c r="J2875" s="7" t="str">
        <f>vlookup(I2875,Cats!$A:$B,2,false)</f>
        <v>M</v>
      </c>
    </row>
    <row r="2876">
      <c r="A2876" s="1">
        <v>139885.0</v>
      </c>
      <c r="B2876" s="1">
        <v>527.0</v>
      </c>
      <c r="C2876" s="1">
        <v>4.0</v>
      </c>
      <c r="D2876" s="1" t="s">
        <v>119</v>
      </c>
      <c r="E2876" s="1">
        <v>20.0</v>
      </c>
      <c r="F2876" s="7" t="str">
        <f>vlookup(E2876,Teams!A:B,2,false)</f>
        <v>Interlake B</v>
      </c>
      <c r="G2876" s="1" t="b">
        <v>1</v>
      </c>
      <c r="H2876" s="1" t="b">
        <v>0</v>
      </c>
      <c r="I2876" s="1">
        <v>21.0</v>
      </c>
      <c r="J2876" s="7" t="str">
        <f>vlookup(I2876,Cats!$A:$B,2,false)</f>
        <v>C</v>
      </c>
    </row>
    <row r="2877">
      <c r="A2877" s="1">
        <v>139886.0</v>
      </c>
      <c r="B2877" s="1">
        <v>527.0</v>
      </c>
      <c r="C2877" s="1">
        <v>0.0</v>
      </c>
      <c r="D2877" s="1" t="s">
        <v>32</v>
      </c>
      <c r="E2877" s="1">
        <v>31.0</v>
      </c>
      <c r="F2877" s="7" t="str">
        <f>vlookup(E2877,Teams!A:B,2,false)</f>
        <v>Naperville North</v>
      </c>
      <c r="G2877" s="1" t="b">
        <v>0</v>
      </c>
      <c r="H2877" s="1" t="b">
        <v>1</v>
      </c>
      <c r="I2877" s="1">
        <v>21.0</v>
      </c>
      <c r="J2877" s="7" t="str">
        <f>vlookup(I2877,Cats!$A:$B,2,false)</f>
        <v>C</v>
      </c>
    </row>
    <row r="2878">
      <c r="A2878" s="1">
        <v>139887.0</v>
      </c>
      <c r="B2878" s="1">
        <v>527.0</v>
      </c>
      <c r="C2878" s="1">
        <v>0.0</v>
      </c>
      <c r="D2878" s="1" t="s">
        <v>117</v>
      </c>
      <c r="E2878" s="1">
        <v>20.0</v>
      </c>
      <c r="F2878" s="7" t="str">
        <f>vlookup(E2878,Teams!A:B,2,false)</f>
        <v>Interlake B</v>
      </c>
      <c r="G2878" s="1" t="b">
        <v>1</v>
      </c>
      <c r="H2878" s="1" t="b">
        <v>0</v>
      </c>
      <c r="I2878" s="1">
        <v>22.0</v>
      </c>
      <c r="J2878" s="7" t="str">
        <f>vlookup(I2878,Cats!$A:$B,2,false)</f>
        <v>E</v>
      </c>
    </row>
    <row r="2879">
      <c r="A2879" s="1">
        <v>139888.0</v>
      </c>
      <c r="B2879" s="1">
        <v>527.0</v>
      </c>
      <c r="C2879" s="1">
        <v>0.0</v>
      </c>
      <c r="D2879" s="1" t="s">
        <v>208</v>
      </c>
      <c r="E2879" s="1">
        <v>31.0</v>
      </c>
      <c r="F2879" s="7" t="str">
        <f>vlookup(E2879,Teams!A:B,2,false)</f>
        <v>Naperville North</v>
      </c>
      <c r="G2879" s="1" t="b">
        <v>0</v>
      </c>
      <c r="H2879" s="1" t="b">
        <v>0</v>
      </c>
      <c r="I2879" s="1">
        <v>22.0</v>
      </c>
      <c r="J2879" s="7" t="str">
        <f>vlookup(I2879,Cats!$A:$B,2,false)</f>
        <v>E</v>
      </c>
    </row>
    <row r="2880">
      <c r="A2880" s="1">
        <v>139889.0</v>
      </c>
      <c r="B2880" s="1">
        <v>527.0</v>
      </c>
      <c r="C2880" s="1">
        <v>14.0</v>
      </c>
      <c r="D2880" s="1" t="s">
        <v>120</v>
      </c>
      <c r="E2880" s="1">
        <v>20.0</v>
      </c>
      <c r="F2880" s="7" t="str">
        <f>vlookup(E2880,Teams!A:B,2,false)</f>
        <v>Interlake B</v>
      </c>
      <c r="G2880" s="1" t="b">
        <v>1</v>
      </c>
      <c r="H2880" s="1" t="b">
        <v>0</v>
      </c>
      <c r="I2880" s="1">
        <v>23.0</v>
      </c>
      <c r="J2880" s="7" t="str">
        <f>vlookup(I2880,Cats!$A:$B,2,false)</f>
        <v>B</v>
      </c>
    </row>
    <row r="2881">
      <c r="A2881" s="1">
        <v>139890.0</v>
      </c>
      <c r="B2881" s="1">
        <v>527.0</v>
      </c>
      <c r="C2881" s="1">
        <v>0.0</v>
      </c>
      <c r="D2881" s="1" t="s">
        <v>32</v>
      </c>
      <c r="E2881" s="1">
        <v>31.0</v>
      </c>
      <c r="F2881" s="7" t="str">
        <f>vlookup(E2881,Teams!A:B,2,false)</f>
        <v>Naperville North</v>
      </c>
      <c r="G2881" s="1" t="b">
        <v>0</v>
      </c>
      <c r="H2881" s="1" t="b">
        <v>1</v>
      </c>
      <c r="I2881" s="1">
        <v>23.0</v>
      </c>
      <c r="J2881" s="7" t="str">
        <f>vlookup(I2881,Cats!$A:$B,2,false)</f>
        <v>B</v>
      </c>
    </row>
    <row r="2882">
      <c r="A2882" s="1">
        <v>139891.0</v>
      </c>
      <c r="B2882" s="1">
        <v>527.0</v>
      </c>
      <c r="C2882" s="1">
        <v>14.0</v>
      </c>
      <c r="D2882" s="1" t="s">
        <v>119</v>
      </c>
      <c r="E2882" s="1">
        <v>20.0</v>
      </c>
      <c r="F2882" s="7" t="str">
        <f>vlookup(E2882,Teams!A:B,2,false)</f>
        <v>Interlake B</v>
      </c>
      <c r="G2882" s="1" t="b">
        <v>1</v>
      </c>
      <c r="H2882" s="1" t="b">
        <v>0</v>
      </c>
      <c r="I2882" s="1">
        <v>24.0</v>
      </c>
      <c r="J2882" s="7" t="str">
        <f>vlookup(I2882,Cats!$A:$B,2,false)</f>
        <v>P</v>
      </c>
    </row>
    <row r="2883">
      <c r="A2883" s="1">
        <v>139892.0</v>
      </c>
      <c r="B2883" s="1">
        <v>527.0</v>
      </c>
      <c r="C2883" s="1">
        <v>-4.0</v>
      </c>
      <c r="D2883" s="1" t="s">
        <v>126</v>
      </c>
      <c r="E2883" s="1">
        <v>31.0</v>
      </c>
      <c r="F2883" s="7" t="str">
        <f>vlookup(E2883,Teams!A:B,2,false)</f>
        <v>Naperville North</v>
      </c>
      <c r="G2883" s="1" t="b">
        <v>0</v>
      </c>
      <c r="H2883" s="1" t="b">
        <v>0</v>
      </c>
      <c r="I2883" s="1">
        <v>24.0</v>
      </c>
      <c r="J2883" s="7" t="str">
        <f>vlookup(I2883,Cats!$A:$B,2,false)</f>
        <v>P</v>
      </c>
    </row>
    <row r="2884">
      <c r="A2884" s="1">
        <v>139893.0</v>
      </c>
      <c r="B2884" s="1">
        <v>528.0</v>
      </c>
      <c r="C2884" s="1">
        <v>0.0</v>
      </c>
      <c r="D2884" s="1" t="s">
        <v>32</v>
      </c>
      <c r="E2884" s="1">
        <v>135.0</v>
      </c>
      <c r="F2884" s="7" t="str">
        <f>vlookup(E2884,Teams!A:B,2,false)</f>
        <v>AHS Broward</v>
      </c>
      <c r="G2884" s="1" t="b">
        <v>1</v>
      </c>
      <c r="H2884" s="1" t="b">
        <v>1</v>
      </c>
      <c r="I2884" s="1">
        <v>1.0</v>
      </c>
      <c r="J2884" s="7" t="str">
        <f>vlookup(I2884,Cats!$A:$B,2,false)</f>
        <v>X</v>
      </c>
    </row>
    <row r="2885">
      <c r="A2885" s="1">
        <v>139894.0</v>
      </c>
      <c r="B2885" s="1">
        <v>528.0</v>
      </c>
      <c r="C2885" s="1">
        <v>14.0</v>
      </c>
      <c r="D2885" s="1" t="s">
        <v>214</v>
      </c>
      <c r="E2885" s="1">
        <v>136.0</v>
      </c>
      <c r="F2885" s="7" t="str">
        <f>vlookup(E2885,Teams!A:B,2,false)</f>
        <v>NoHo B</v>
      </c>
      <c r="G2885" s="1" t="b">
        <v>0</v>
      </c>
      <c r="H2885" s="1" t="b">
        <v>0</v>
      </c>
      <c r="I2885" s="1">
        <v>1.0</v>
      </c>
      <c r="J2885" s="7" t="str">
        <f>vlookup(I2885,Cats!$A:$B,2,false)</f>
        <v>X</v>
      </c>
    </row>
    <row r="2886">
      <c r="A2886" s="1">
        <v>139895.0</v>
      </c>
      <c r="B2886" s="1">
        <v>528.0</v>
      </c>
      <c r="C2886" s="1">
        <v>14.0</v>
      </c>
      <c r="D2886" s="1" t="s">
        <v>149</v>
      </c>
      <c r="E2886" s="1">
        <v>135.0</v>
      </c>
      <c r="F2886" s="7" t="str">
        <f>vlookup(E2886,Teams!A:B,2,false)</f>
        <v>AHS Broward</v>
      </c>
      <c r="G2886" s="1" t="b">
        <v>1</v>
      </c>
      <c r="H2886" s="1" t="b">
        <v>0</v>
      </c>
      <c r="I2886" s="1">
        <v>2.0</v>
      </c>
      <c r="J2886" s="7" t="str">
        <f>vlookup(I2886,Cats!$A:$B,2,false)</f>
        <v>M</v>
      </c>
    </row>
    <row r="2887">
      <c r="A2887" s="1">
        <v>139896.0</v>
      </c>
      <c r="B2887" s="1">
        <v>528.0</v>
      </c>
      <c r="C2887" s="1">
        <v>0.0</v>
      </c>
      <c r="D2887" s="1" t="s">
        <v>32</v>
      </c>
      <c r="E2887" s="1">
        <v>136.0</v>
      </c>
      <c r="F2887" s="7" t="str">
        <f>vlookup(E2887,Teams!A:B,2,false)</f>
        <v>NoHo B</v>
      </c>
      <c r="G2887" s="1" t="b">
        <v>0</v>
      </c>
      <c r="H2887" s="1" t="b">
        <v>1</v>
      </c>
      <c r="I2887" s="1">
        <v>2.0</v>
      </c>
      <c r="J2887" s="7" t="str">
        <f>vlookup(I2887,Cats!$A:$B,2,false)</f>
        <v>M</v>
      </c>
    </row>
    <row r="2888">
      <c r="A2888" s="1">
        <v>139897.0</v>
      </c>
      <c r="B2888" s="1">
        <v>528.0</v>
      </c>
      <c r="C2888" s="1">
        <v>0.0</v>
      </c>
      <c r="D2888" s="1" t="s">
        <v>32</v>
      </c>
      <c r="E2888" s="1">
        <v>135.0</v>
      </c>
      <c r="F2888" s="7" t="str">
        <f>vlookup(E2888,Teams!A:B,2,false)</f>
        <v>AHS Broward</v>
      </c>
      <c r="G2888" s="1" t="b">
        <v>1</v>
      </c>
      <c r="H2888" s="1" t="b">
        <v>1</v>
      </c>
      <c r="I2888" s="1">
        <v>3.0</v>
      </c>
      <c r="J2888" s="7" t="str">
        <f>vlookup(I2888,Cats!$A:$B,2,false)</f>
        <v>C</v>
      </c>
    </row>
    <row r="2889">
      <c r="A2889" s="1">
        <v>139898.0</v>
      </c>
      <c r="B2889" s="1">
        <v>528.0</v>
      </c>
      <c r="C2889" s="1">
        <v>14.0</v>
      </c>
      <c r="D2889" s="1" t="s">
        <v>75</v>
      </c>
      <c r="E2889" s="1">
        <v>136.0</v>
      </c>
      <c r="F2889" s="7" t="str">
        <f>vlookup(E2889,Teams!A:B,2,false)</f>
        <v>NoHo B</v>
      </c>
      <c r="G2889" s="1" t="b">
        <v>0</v>
      </c>
      <c r="H2889" s="1" t="b">
        <v>0</v>
      </c>
      <c r="I2889" s="1">
        <v>3.0</v>
      </c>
      <c r="J2889" s="7" t="str">
        <f>vlookup(I2889,Cats!$A:$B,2,false)</f>
        <v>C</v>
      </c>
    </row>
    <row r="2890">
      <c r="A2890" s="1">
        <v>139899.0</v>
      </c>
      <c r="B2890" s="1">
        <v>528.0</v>
      </c>
      <c r="C2890" s="1">
        <v>0.0</v>
      </c>
      <c r="D2890" s="1" t="s">
        <v>32</v>
      </c>
      <c r="E2890" s="1">
        <v>135.0</v>
      </c>
      <c r="F2890" s="7" t="str">
        <f>vlookup(E2890,Teams!A:B,2,false)</f>
        <v>AHS Broward</v>
      </c>
      <c r="G2890" s="1" t="b">
        <v>1</v>
      </c>
      <c r="H2890" s="1" t="b">
        <v>1</v>
      </c>
      <c r="I2890" s="1">
        <v>4.0</v>
      </c>
      <c r="J2890" s="7" t="str">
        <f>vlookup(I2890,Cats!$A:$B,2,false)</f>
        <v>E</v>
      </c>
    </row>
    <row r="2891">
      <c r="A2891" s="1">
        <v>139900.0</v>
      </c>
      <c r="B2891" s="1">
        <v>528.0</v>
      </c>
      <c r="C2891" s="1">
        <v>14.0</v>
      </c>
      <c r="D2891" s="1" t="s">
        <v>214</v>
      </c>
      <c r="E2891" s="1">
        <v>136.0</v>
      </c>
      <c r="F2891" s="7" t="str">
        <f>vlookup(E2891,Teams!A:B,2,false)</f>
        <v>NoHo B</v>
      </c>
      <c r="G2891" s="1" t="b">
        <v>0</v>
      </c>
      <c r="H2891" s="1" t="b">
        <v>0</v>
      </c>
      <c r="I2891" s="1">
        <v>4.0</v>
      </c>
      <c r="J2891" s="7" t="str">
        <f>vlookup(I2891,Cats!$A:$B,2,false)</f>
        <v>E</v>
      </c>
    </row>
    <row r="2892">
      <c r="A2892" s="1">
        <v>139901.0</v>
      </c>
      <c r="B2892" s="1">
        <v>528.0</v>
      </c>
      <c r="C2892" s="1">
        <v>14.0</v>
      </c>
      <c r="D2892" s="1" t="s">
        <v>149</v>
      </c>
      <c r="E2892" s="1">
        <v>135.0</v>
      </c>
      <c r="F2892" s="7" t="str">
        <f>vlookup(E2892,Teams!A:B,2,false)</f>
        <v>AHS Broward</v>
      </c>
      <c r="G2892" s="1" t="b">
        <v>1</v>
      </c>
      <c r="H2892" s="1" t="b">
        <v>0</v>
      </c>
      <c r="I2892" s="1">
        <v>5.0</v>
      </c>
      <c r="J2892" s="7" t="str">
        <f>vlookup(I2892,Cats!$A:$B,2,false)</f>
        <v>B</v>
      </c>
    </row>
    <row r="2893">
      <c r="A2893" s="1">
        <v>139902.0</v>
      </c>
      <c r="B2893" s="1">
        <v>528.0</v>
      </c>
      <c r="C2893" s="1">
        <v>0.0</v>
      </c>
      <c r="D2893" s="1" t="s">
        <v>32</v>
      </c>
      <c r="E2893" s="1">
        <v>136.0</v>
      </c>
      <c r="F2893" s="7" t="str">
        <f>vlookup(E2893,Teams!A:B,2,false)</f>
        <v>NoHo B</v>
      </c>
      <c r="G2893" s="1" t="b">
        <v>0</v>
      </c>
      <c r="H2893" s="1" t="b">
        <v>1</v>
      </c>
      <c r="I2893" s="1">
        <v>5.0</v>
      </c>
      <c r="J2893" s="7" t="str">
        <f>vlookup(I2893,Cats!$A:$B,2,false)</f>
        <v>B</v>
      </c>
    </row>
    <row r="2894">
      <c r="A2894" s="1">
        <v>139903.0</v>
      </c>
      <c r="B2894" s="1">
        <v>528.0</v>
      </c>
      <c r="C2894" s="1">
        <v>0.0</v>
      </c>
      <c r="D2894" s="1" t="s">
        <v>32</v>
      </c>
      <c r="E2894" s="1">
        <v>135.0</v>
      </c>
      <c r="F2894" s="7" t="str">
        <f>vlookup(E2894,Teams!A:B,2,false)</f>
        <v>AHS Broward</v>
      </c>
      <c r="G2894" s="1" t="b">
        <v>1</v>
      </c>
      <c r="H2894" s="1" t="b">
        <v>1</v>
      </c>
      <c r="I2894" s="1">
        <v>6.0</v>
      </c>
      <c r="J2894" s="7" t="str">
        <f>vlookup(I2894,Cats!$A:$B,2,false)</f>
        <v>P</v>
      </c>
    </row>
    <row r="2895">
      <c r="A2895" s="1">
        <v>139904.0</v>
      </c>
      <c r="B2895" s="1">
        <v>528.0</v>
      </c>
      <c r="C2895" s="1">
        <v>4.0</v>
      </c>
      <c r="D2895" s="1" t="s">
        <v>214</v>
      </c>
      <c r="E2895" s="1">
        <v>136.0</v>
      </c>
      <c r="F2895" s="7" t="str">
        <f>vlookup(E2895,Teams!A:B,2,false)</f>
        <v>NoHo B</v>
      </c>
      <c r="G2895" s="1" t="b">
        <v>0</v>
      </c>
      <c r="H2895" s="1" t="b">
        <v>0</v>
      </c>
      <c r="I2895" s="1">
        <v>6.0</v>
      </c>
      <c r="J2895" s="7" t="str">
        <f>vlookup(I2895,Cats!$A:$B,2,false)</f>
        <v>P</v>
      </c>
    </row>
    <row r="2896">
      <c r="A2896" s="1">
        <v>139905.0</v>
      </c>
      <c r="B2896" s="1">
        <v>528.0</v>
      </c>
      <c r="C2896" s="1">
        <v>0.0</v>
      </c>
      <c r="D2896" s="1" t="s">
        <v>201</v>
      </c>
      <c r="E2896" s="1">
        <v>135.0</v>
      </c>
      <c r="F2896" s="7" t="str">
        <f>vlookup(E2896,Teams!A:B,2,false)</f>
        <v>AHS Broward</v>
      </c>
      <c r="G2896" s="1" t="b">
        <v>1</v>
      </c>
      <c r="H2896" s="1" t="b">
        <v>0</v>
      </c>
      <c r="I2896" s="1">
        <v>7.0</v>
      </c>
      <c r="J2896" s="7" t="str">
        <f>vlookup(I2896,Cats!$A:$B,2,false)</f>
        <v>X</v>
      </c>
    </row>
    <row r="2897">
      <c r="A2897" s="1">
        <v>139906.0</v>
      </c>
      <c r="B2897" s="1">
        <v>528.0</v>
      </c>
      <c r="C2897" s="1">
        <v>0.0</v>
      </c>
      <c r="D2897" s="1" t="s">
        <v>75</v>
      </c>
      <c r="E2897" s="1">
        <v>136.0</v>
      </c>
      <c r="F2897" s="7" t="str">
        <f>vlookup(E2897,Teams!A:B,2,false)</f>
        <v>NoHo B</v>
      </c>
      <c r="G2897" s="1" t="b">
        <v>0</v>
      </c>
      <c r="H2897" s="1" t="b">
        <v>0</v>
      </c>
      <c r="I2897" s="1">
        <v>7.0</v>
      </c>
      <c r="J2897" s="7" t="str">
        <f>vlookup(I2897,Cats!$A:$B,2,false)</f>
        <v>X</v>
      </c>
    </row>
    <row r="2898">
      <c r="A2898" s="1">
        <v>139907.0</v>
      </c>
      <c r="B2898" s="1">
        <v>528.0</v>
      </c>
      <c r="C2898" s="1">
        <v>14.0</v>
      </c>
      <c r="D2898" s="1" t="s">
        <v>146</v>
      </c>
      <c r="E2898" s="1">
        <v>135.0</v>
      </c>
      <c r="F2898" s="7" t="str">
        <f>vlookup(E2898,Teams!A:B,2,false)</f>
        <v>AHS Broward</v>
      </c>
      <c r="G2898" s="1" t="b">
        <v>1</v>
      </c>
      <c r="H2898" s="1" t="b">
        <v>0</v>
      </c>
      <c r="I2898" s="1">
        <v>8.0</v>
      </c>
      <c r="J2898" s="7" t="str">
        <f>vlookup(I2898,Cats!$A:$B,2,false)</f>
        <v>M</v>
      </c>
    </row>
    <row r="2899">
      <c r="A2899" s="1">
        <v>139908.0</v>
      </c>
      <c r="B2899" s="1">
        <v>528.0</v>
      </c>
      <c r="C2899" s="1">
        <v>0.0</v>
      </c>
      <c r="D2899" s="1" t="s">
        <v>32</v>
      </c>
      <c r="E2899" s="1">
        <v>136.0</v>
      </c>
      <c r="F2899" s="7" t="str">
        <f>vlookup(E2899,Teams!A:B,2,false)</f>
        <v>NoHo B</v>
      </c>
      <c r="G2899" s="1" t="b">
        <v>0</v>
      </c>
      <c r="H2899" s="1" t="b">
        <v>1</v>
      </c>
      <c r="I2899" s="1">
        <v>8.0</v>
      </c>
      <c r="J2899" s="7" t="str">
        <f>vlookup(I2899,Cats!$A:$B,2,false)</f>
        <v>M</v>
      </c>
    </row>
    <row r="2900">
      <c r="A2900" s="1">
        <v>139909.0</v>
      </c>
      <c r="B2900" s="1">
        <v>528.0</v>
      </c>
      <c r="C2900" s="1">
        <v>0.0</v>
      </c>
      <c r="D2900" s="1" t="s">
        <v>32</v>
      </c>
      <c r="E2900" s="1">
        <v>135.0</v>
      </c>
      <c r="F2900" s="7" t="str">
        <f>vlookup(E2900,Teams!A:B,2,false)</f>
        <v>AHS Broward</v>
      </c>
      <c r="G2900" s="1" t="b">
        <v>1</v>
      </c>
      <c r="H2900" s="1" t="b">
        <v>1</v>
      </c>
      <c r="I2900" s="1">
        <v>9.0</v>
      </c>
      <c r="J2900" s="7" t="str">
        <f>vlookup(I2900,Cats!$A:$B,2,false)</f>
        <v>C</v>
      </c>
    </row>
    <row r="2901">
      <c r="A2901" s="1">
        <v>139910.0</v>
      </c>
      <c r="B2901" s="1">
        <v>528.0</v>
      </c>
      <c r="C2901" s="1">
        <v>14.0</v>
      </c>
      <c r="D2901" s="1" t="s">
        <v>75</v>
      </c>
      <c r="E2901" s="1">
        <v>136.0</v>
      </c>
      <c r="F2901" s="7" t="str">
        <f>vlookup(E2901,Teams!A:B,2,false)</f>
        <v>NoHo B</v>
      </c>
      <c r="G2901" s="1" t="b">
        <v>0</v>
      </c>
      <c r="H2901" s="1" t="b">
        <v>0</v>
      </c>
      <c r="I2901" s="1">
        <v>9.0</v>
      </c>
      <c r="J2901" s="7" t="str">
        <f>vlookup(I2901,Cats!$A:$B,2,false)</f>
        <v>C</v>
      </c>
    </row>
    <row r="2902">
      <c r="A2902" s="1">
        <v>139911.0</v>
      </c>
      <c r="B2902" s="1">
        <v>528.0</v>
      </c>
      <c r="C2902" s="1">
        <v>0.0</v>
      </c>
      <c r="D2902" s="1" t="s">
        <v>201</v>
      </c>
      <c r="E2902" s="1">
        <v>135.0</v>
      </c>
      <c r="F2902" s="7" t="str">
        <f>vlookup(E2902,Teams!A:B,2,false)</f>
        <v>AHS Broward</v>
      </c>
      <c r="G2902" s="1" t="b">
        <v>1</v>
      </c>
      <c r="H2902" s="1" t="b">
        <v>0</v>
      </c>
      <c r="I2902" s="1">
        <v>10.0</v>
      </c>
      <c r="J2902" s="7" t="str">
        <f>vlookup(I2902,Cats!$A:$B,2,false)</f>
        <v>E</v>
      </c>
    </row>
    <row r="2903">
      <c r="A2903" s="1">
        <v>139912.0</v>
      </c>
      <c r="B2903" s="1">
        <v>528.0</v>
      </c>
      <c r="C2903" s="1">
        <v>0.0</v>
      </c>
      <c r="D2903" s="1" t="s">
        <v>75</v>
      </c>
      <c r="E2903" s="1">
        <v>136.0</v>
      </c>
      <c r="F2903" s="7" t="str">
        <f>vlookup(E2903,Teams!A:B,2,false)</f>
        <v>NoHo B</v>
      </c>
      <c r="G2903" s="1" t="b">
        <v>0</v>
      </c>
      <c r="H2903" s="1" t="b">
        <v>0</v>
      </c>
      <c r="I2903" s="1">
        <v>10.0</v>
      </c>
      <c r="J2903" s="7" t="str">
        <f>vlookup(I2903,Cats!$A:$B,2,false)</f>
        <v>E</v>
      </c>
    </row>
    <row r="2904">
      <c r="A2904" s="1">
        <v>139913.0</v>
      </c>
      <c r="B2904" s="1">
        <v>528.0</v>
      </c>
      <c r="C2904" s="1">
        <v>0.0</v>
      </c>
      <c r="D2904" s="1" t="s">
        <v>32</v>
      </c>
      <c r="E2904" s="1">
        <v>135.0</v>
      </c>
      <c r="F2904" s="7" t="str">
        <f>vlookup(E2904,Teams!A:B,2,false)</f>
        <v>AHS Broward</v>
      </c>
      <c r="G2904" s="1" t="b">
        <v>1</v>
      </c>
      <c r="H2904" s="1" t="b">
        <v>1</v>
      </c>
      <c r="I2904" s="1">
        <v>11.0</v>
      </c>
      <c r="J2904" s="7" t="str">
        <f>vlookup(I2904,Cats!$A:$B,2,false)</f>
        <v>B</v>
      </c>
    </row>
    <row r="2905">
      <c r="A2905" s="1">
        <v>139914.0</v>
      </c>
      <c r="B2905" s="1">
        <v>528.0</v>
      </c>
      <c r="C2905" s="1">
        <v>14.0</v>
      </c>
      <c r="D2905" s="1" t="s">
        <v>214</v>
      </c>
      <c r="E2905" s="1">
        <v>136.0</v>
      </c>
      <c r="F2905" s="7" t="str">
        <f>vlookup(E2905,Teams!A:B,2,false)</f>
        <v>NoHo B</v>
      </c>
      <c r="G2905" s="1" t="b">
        <v>0</v>
      </c>
      <c r="H2905" s="1" t="b">
        <v>0</v>
      </c>
      <c r="I2905" s="1">
        <v>11.0</v>
      </c>
      <c r="J2905" s="7" t="str">
        <f>vlookup(I2905,Cats!$A:$B,2,false)</f>
        <v>B</v>
      </c>
    </row>
    <row r="2906">
      <c r="A2906" s="1">
        <v>139915.0</v>
      </c>
      <c r="B2906" s="1">
        <v>528.0</v>
      </c>
      <c r="C2906" s="1">
        <v>0.0</v>
      </c>
      <c r="D2906" s="1" t="s">
        <v>32</v>
      </c>
      <c r="E2906" s="1">
        <v>135.0</v>
      </c>
      <c r="F2906" s="7" t="str">
        <f>vlookup(E2906,Teams!A:B,2,false)</f>
        <v>AHS Broward</v>
      </c>
      <c r="G2906" s="1" t="b">
        <v>1</v>
      </c>
      <c r="H2906" s="1" t="b">
        <v>1</v>
      </c>
      <c r="I2906" s="1">
        <v>12.0</v>
      </c>
      <c r="J2906" s="7" t="str">
        <f>vlookup(I2906,Cats!$A:$B,2,false)</f>
        <v>P</v>
      </c>
    </row>
    <row r="2907">
      <c r="A2907" s="1">
        <v>139916.0</v>
      </c>
      <c r="B2907" s="1">
        <v>528.0</v>
      </c>
      <c r="C2907" s="1">
        <v>14.0</v>
      </c>
      <c r="D2907" s="1" t="s">
        <v>75</v>
      </c>
      <c r="E2907" s="1">
        <v>136.0</v>
      </c>
      <c r="F2907" s="7" t="str">
        <f>vlookup(E2907,Teams!A:B,2,false)</f>
        <v>NoHo B</v>
      </c>
      <c r="G2907" s="1" t="b">
        <v>0</v>
      </c>
      <c r="H2907" s="1" t="b">
        <v>0</v>
      </c>
      <c r="I2907" s="1">
        <v>12.0</v>
      </c>
      <c r="J2907" s="7" t="str">
        <f>vlookup(I2907,Cats!$A:$B,2,false)</f>
        <v>P</v>
      </c>
    </row>
    <row r="2908">
      <c r="A2908" s="1">
        <v>139917.0</v>
      </c>
      <c r="B2908" s="1">
        <v>528.0</v>
      </c>
      <c r="C2908" s="1">
        <v>14.0</v>
      </c>
      <c r="D2908" s="1" t="s">
        <v>201</v>
      </c>
      <c r="E2908" s="1">
        <v>135.0</v>
      </c>
      <c r="F2908" s="7" t="str">
        <f>vlookup(E2908,Teams!A:B,2,false)</f>
        <v>AHS Broward</v>
      </c>
      <c r="G2908" s="1" t="b">
        <v>1</v>
      </c>
      <c r="H2908" s="1" t="b">
        <v>0</v>
      </c>
      <c r="I2908" s="1">
        <v>13.0</v>
      </c>
      <c r="J2908" s="7" t="str">
        <f>vlookup(I2908,Cats!$A:$B,2,false)</f>
        <v>X</v>
      </c>
    </row>
    <row r="2909">
      <c r="A2909" s="1">
        <v>139918.0</v>
      </c>
      <c r="B2909" s="1">
        <v>528.0</v>
      </c>
      <c r="C2909" s="1">
        <v>0.0</v>
      </c>
      <c r="D2909" s="1" t="s">
        <v>32</v>
      </c>
      <c r="E2909" s="1">
        <v>136.0</v>
      </c>
      <c r="F2909" s="7" t="str">
        <f>vlookup(E2909,Teams!A:B,2,false)</f>
        <v>NoHo B</v>
      </c>
      <c r="G2909" s="1" t="b">
        <v>0</v>
      </c>
      <c r="H2909" s="1" t="b">
        <v>1</v>
      </c>
      <c r="I2909" s="1">
        <v>13.0</v>
      </c>
      <c r="J2909" s="7" t="str">
        <f>vlookup(I2909,Cats!$A:$B,2,false)</f>
        <v>X</v>
      </c>
    </row>
    <row r="2910">
      <c r="A2910" s="1">
        <v>139919.0</v>
      </c>
      <c r="B2910" s="1">
        <v>528.0</v>
      </c>
      <c r="C2910" s="1">
        <v>14.0</v>
      </c>
      <c r="D2910" s="1" t="s">
        <v>146</v>
      </c>
      <c r="E2910" s="1">
        <v>135.0</v>
      </c>
      <c r="F2910" s="7" t="str">
        <f>vlookup(E2910,Teams!A:B,2,false)</f>
        <v>AHS Broward</v>
      </c>
      <c r="G2910" s="1" t="b">
        <v>1</v>
      </c>
      <c r="H2910" s="1" t="b">
        <v>0</v>
      </c>
      <c r="I2910" s="1">
        <v>14.0</v>
      </c>
      <c r="J2910" s="7" t="str">
        <f>vlookup(I2910,Cats!$A:$B,2,false)</f>
        <v>M</v>
      </c>
    </row>
    <row r="2911">
      <c r="A2911" s="1">
        <v>139920.0</v>
      </c>
      <c r="B2911" s="1">
        <v>528.0</v>
      </c>
      <c r="C2911" s="1">
        <v>0.0</v>
      </c>
      <c r="D2911" s="1" t="s">
        <v>32</v>
      </c>
      <c r="E2911" s="1">
        <v>136.0</v>
      </c>
      <c r="F2911" s="7" t="str">
        <f>vlookup(E2911,Teams!A:B,2,false)</f>
        <v>NoHo B</v>
      </c>
      <c r="G2911" s="1" t="b">
        <v>0</v>
      </c>
      <c r="H2911" s="1" t="b">
        <v>1</v>
      </c>
      <c r="I2911" s="1">
        <v>14.0</v>
      </c>
      <c r="J2911" s="7" t="str">
        <f>vlookup(I2911,Cats!$A:$B,2,false)</f>
        <v>M</v>
      </c>
    </row>
    <row r="2912">
      <c r="A2912" s="1">
        <v>139921.0</v>
      </c>
      <c r="B2912" s="1">
        <v>528.0</v>
      </c>
      <c r="C2912" s="1">
        <v>0.0</v>
      </c>
      <c r="D2912" s="1" t="s">
        <v>146</v>
      </c>
      <c r="E2912" s="1">
        <v>135.0</v>
      </c>
      <c r="F2912" s="7" t="str">
        <f>vlookup(E2912,Teams!A:B,2,false)</f>
        <v>AHS Broward</v>
      </c>
      <c r="G2912" s="1" t="b">
        <v>1</v>
      </c>
      <c r="H2912" s="1" t="b">
        <v>0</v>
      </c>
      <c r="I2912" s="1">
        <v>15.0</v>
      </c>
      <c r="J2912" s="7" t="str">
        <f>vlookup(I2912,Cats!$A:$B,2,false)</f>
        <v>C</v>
      </c>
    </row>
    <row r="2913">
      <c r="A2913" s="1">
        <v>139922.0</v>
      </c>
      <c r="B2913" s="1">
        <v>528.0</v>
      </c>
      <c r="C2913" s="1">
        <v>4.0</v>
      </c>
      <c r="D2913" s="1" t="s">
        <v>75</v>
      </c>
      <c r="E2913" s="1">
        <v>136.0</v>
      </c>
      <c r="F2913" s="7" t="str">
        <f>vlookup(E2913,Teams!A:B,2,false)</f>
        <v>NoHo B</v>
      </c>
      <c r="G2913" s="1" t="b">
        <v>0</v>
      </c>
      <c r="H2913" s="1" t="b">
        <v>0</v>
      </c>
      <c r="I2913" s="1">
        <v>15.0</v>
      </c>
      <c r="J2913" s="7" t="str">
        <f>vlookup(I2913,Cats!$A:$B,2,false)</f>
        <v>C</v>
      </c>
    </row>
    <row r="2914">
      <c r="A2914" s="1">
        <v>139923.0</v>
      </c>
      <c r="B2914" s="1">
        <v>528.0</v>
      </c>
      <c r="C2914" s="1">
        <v>0.0</v>
      </c>
      <c r="D2914" s="1" t="s">
        <v>201</v>
      </c>
      <c r="E2914" s="1">
        <v>135.0</v>
      </c>
      <c r="F2914" s="7" t="str">
        <f>vlookup(E2914,Teams!A:B,2,false)</f>
        <v>AHS Broward</v>
      </c>
      <c r="G2914" s="1" t="b">
        <v>1</v>
      </c>
      <c r="H2914" s="1" t="b">
        <v>0</v>
      </c>
      <c r="I2914" s="1">
        <v>16.0</v>
      </c>
      <c r="J2914" s="7" t="str">
        <f>vlookup(I2914,Cats!$A:$B,2,false)</f>
        <v>E</v>
      </c>
    </row>
    <row r="2915">
      <c r="A2915" s="1">
        <v>139924.0</v>
      </c>
      <c r="B2915" s="1">
        <v>528.0</v>
      </c>
      <c r="C2915" s="1">
        <v>0.0</v>
      </c>
      <c r="D2915" s="1" t="s">
        <v>214</v>
      </c>
      <c r="E2915" s="1">
        <v>136.0</v>
      </c>
      <c r="F2915" s="7" t="str">
        <f>vlookup(E2915,Teams!A:B,2,false)</f>
        <v>NoHo B</v>
      </c>
      <c r="G2915" s="1" t="b">
        <v>0</v>
      </c>
      <c r="H2915" s="1" t="b">
        <v>0</v>
      </c>
      <c r="I2915" s="1">
        <v>16.0</v>
      </c>
      <c r="J2915" s="7" t="str">
        <f>vlookup(I2915,Cats!$A:$B,2,false)</f>
        <v>E</v>
      </c>
    </row>
    <row r="2916">
      <c r="A2916" s="1">
        <v>139925.0</v>
      </c>
      <c r="B2916" s="1">
        <v>528.0</v>
      </c>
      <c r="C2916" s="1">
        <v>4.0</v>
      </c>
      <c r="D2916" s="1" t="s">
        <v>145</v>
      </c>
      <c r="E2916" s="1">
        <v>135.0</v>
      </c>
      <c r="F2916" s="7" t="str">
        <f>vlookup(E2916,Teams!A:B,2,false)</f>
        <v>AHS Broward</v>
      </c>
      <c r="G2916" s="1" t="b">
        <v>1</v>
      </c>
      <c r="H2916" s="1" t="b">
        <v>0</v>
      </c>
      <c r="I2916" s="1">
        <v>17.0</v>
      </c>
      <c r="J2916" s="7" t="str">
        <f>vlookup(I2916,Cats!$A:$B,2,false)</f>
        <v>B</v>
      </c>
    </row>
    <row r="2917">
      <c r="A2917" s="1">
        <v>139926.0</v>
      </c>
      <c r="B2917" s="1">
        <v>528.0</v>
      </c>
      <c r="C2917" s="1">
        <v>0.0</v>
      </c>
      <c r="D2917" s="1" t="s">
        <v>75</v>
      </c>
      <c r="E2917" s="1">
        <v>136.0</v>
      </c>
      <c r="F2917" s="7" t="str">
        <f>vlookup(E2917,Teams!A:B,2,false)</f>
        <v>NoHo B</v>
      </c>
      <c r="G2917" s="1" t="b">
        <v>0</v>
      </c>
      <c r="H2917" s="1" t="b">
        <v>0</v>
      </c>
      <c r="I2917" s="1">
        <v>17.0</v>
      </c>
      <c r="J2917" s="7" t="str">
        <f>vlookup(I2917,Cats!$A:$B,2,false)</f>
        <v>B</v>
      </c>
    </row>
    <row r="2918">
      <c r="A2918" s="1">
        <v>139927.0</v>
      </c>
      <c r="B2918" s="1">
        <v>528.0</v>
      </c>
      <c r="C2918" s="1">
        <v>0.0</v>
      </c>
      <c r="D2918" s="1" t="s">
        <v>146</v>
      </c>
      <c r="E2918" s="1">
        <v>135.0</v>
      </c>
      <c r="F2918" s="7" t="str">
        <f>vlookup(E2918,Teams!A:B,2,false)</f>
        <v>AHS Broward</v>
      </c>
      <c r="G2918" s="1" t="b">
        <v>1</v>
      </c>
      <c r="H2918" s="1" t="b">
        <v>0</v>
      </c>
      <c r="I2918" s="1">
        <v>18.0</v>
      </c>
      <c r="J2918" s="7" t="str">
        <f>vlookup(I2918,Cats!$A:$B,2,false)</f>
        <v>P</v>
      </c>
    </row>
    <row r="2919">
      <c r="A2919" s="1">
        <v>139928.0</v>
      </c>
      <c r="B2919" s="1">
        <v>528.0</v>
      </c>
      <c r="C2919" s="1">
        <v>0.0</v>
      </c>
      <c r="D2919" s="1" t="s">
        <v>75</v>
      </c>
      <c r="E2919" s="1">
        <v>136.0</v>
      </c>
      <c r="F2919" s="7" t="str">
        <f>vlookup(E2919,Teams!A:B,2,false)</f>
        <v>NoHo B</v>
      </c>
      <c r="G2919" s="1" t="b">
        <v>0</v>
      </c>
      <c r="H2919" s="1" t="b">
        <v>0</v>
      </c>
      <c r="I2919" s="1">
        <v>18.0</v>
      </c>
      <c r="J2919" s="7" t="str">
        <f>vlookup(I2919,Cats!$A:$B,2,false)</f>
        <v>P</v>
      </c>
    </row>
    <row r="2920">
      <c r="A2920" s="1">
        <v>139929.0</v>
      </c>
      <c r="B2920" s="1">
        <v>528.0</v>
      </c>
      <c r="C2920" s="1">
        <v>14.0</v>
      </c>
      <c r="D2920" s="1" t="s">
        <v>201</v>
      </c>
      <c r="E2920" s="1">
        <v>135.0</v>
      </c>
      <c r="F2920" s="7" t="str">
        <f>vlookup(E2920,Teams!A:B,2,false)</f>
        <v>AHS Broward</v>
      </c>
      <c r="G2920" s="1" t="b">
        <v>1</v>
      </c>
      <c r="H2920" s="1" t="b">
        <v>0</v>
      </c>
      <c r="I2920" s="1">
        <v>19.0</v>
      </c>
      <c r="J2920" s="7" t="str">
        <f>vlookup(I2920,Cats!$A:$B,2,false)</f>
        <v>X</v>
      </c>
    </row>
    <row r="2921">
      <c r="A2921" s="1">
        <v>139930.0</v>
      </c>
      <c r="B2921" s="1">
        <v>528.0</v>
      </c>
      <c r="C2921" s="1">
        <v>0.0</v>
      </c>
      <c r="D2921" s="1" t="s">
        <v>214</v>
      </c>
      <c r="E2921" s="1">
        <v>136.0</v>
      </c>
      <c r="F2921" s="7" t="str">
        <f>vlookup(E2921,Teams!A:B,2,false)</f>
        <v>NoHo B</v>
      </c>
      <c r="G2921" s="1" t="b">
        <v>0</v>
      </c>
      <c r="H2921" s="1" t="b">
        <v>0</v>
      </c>
      <c r="I2921" s="1">
        <v>19.0</v>
      </c>
      <c r="J2921" s="7" t="str">
        <f>vlookup(I2921,Cats!$A:$B,2,false)</f>
        <v>X</v>
      </c>
    </row>
    <row r="2922">
      <c r="A2922" s="1">
        <v>139931.0</v>
      </c>
      <c r="B2922" s="1">
        <v>528.0</v>
      </c>
      <c r="C2922" s="1">
        <v>4.0</v>
      </c>
      <c r="D2922" s="1" t="s">
        <v>201</v>
      </c>
      <c r="E2922" s="1">
        <v>135.0</v>
      </c>
      <c r="F2922" s="7" t="str">
        <f>vlookup(E2922,Teams!A:B,2,false)</f>
        <v>AHS Broward</v>
      </c>
      <c r="G2922" s="1" t="b">
        <v>1</v>
      </c>
      <c r="H2922" s="1" t="b">
        <v>0</v>
      </c>
      <c r="I2922" s="1">
        <v>20.0</v>
      </c>
      <c r="J2922" s="7" t="str">
        <f>vlookup(I2922,Cats!$A:$B,2,false)</f>
        <v>M</v>
      </c>
    </row>
    <row r="2923">
      <c r="A2923" s="1">
        <v>139932.0</v>
      </c>
      <c r="B2923" s="1">
        <v>528.0</v>
      </c>
      <c r="C2923" s="1">
        <v>0.0</v>
      </c>
      <c r="D2923" s="1" t="s">
        <v>32</v>
      </c>
      <c r="E2923" s="1">
        <v>136.0</v>
      </c>
      <c r="F2923" s="7" t="str">
        <f>vlookup(E2923,Teams!A:B,2,false)</f>
        <v>NoHo B</v>
      </c>
      <c r="G2923" s="1" t="b">
        <v>0</v>
      </c>
      <c r="H2923" s="1" t="b">
        <v>1</v>
      </c>
      <c r="I2923" s="1">
        <v>20.0</v>
      </c>
      <c r="J2923" s="7" t="str">
        <f>vlookup(I2923,Cats!$A:$B,2,false)</f>
        <v>M</v>
      </c>
    </row>
    <row r="2924">
      <c r="A2924" s="1">
        <v>139933.0</v>
      </c>
      <c r="B2924" s="1">
        <v>528.0</v>
      </c>
      <c r="C2924" s="1">
        <v>0.0</v>
      </c>
      <c r="D2924" s="1" t="s">
        <v>32</v>
      </c>
      <c r="E2924" s="1">
        <v>135.0</v>
      </c>
      <c r="F2924" s="7" t="str">
        <f>vlookup(E2924,Teams!A:B,2,false)</f>
        <v>AHS Broward</v>
      </c>
      <c r="G2924" s="1" t="b">
        <v>1</v>
      </c>
      <c r="H2924" s="1" t="b">
        <v>1</v>
      </c>
      <c r="I2924" s="1">
        <v>21.0</v>
      </c>
      <c r="J2924" s="7" t="str">
        <f>vlookup(I2924,Cats!$A:$B,2,false)</f>
        <v>C</v>
      </c>
    </row>
    <row r="2925">
      <c r="A2925" s="1">
        <v>139934.0</v>
      </c>
      <c r="B2925" s="1">
        <v>528.0</v>
      </c>
      <c r="C2925" s="1">
        <v>4.0</v>
      </c>
      <c r="D2925" s="1" t="s">
        <v>75</v>
      </c>
      <c r="E2925" s="1">
        <v>136.0</v>
      </c>
      <c r="F2925" s="7" t="str">
        <f>vlookup(E2925,Teams!A:B,2,false)</f>
        <v>NoHo B</v>
      </c>
      <c r="G2925" s="1" t="b">
        <v>0</v>
      </c>
      <c r="H2925" s="1" t="b">
        <v>0</v>
      </c>
      <c r="I2925" s="1">
        <v>21.0</v>
      </c>
      <c r="J2925" s="7" t="str">
        <f>vlookup(I2925,Cats!$A:$B,2,false)</f>
        <v>C</v>
      </c>
    </row>
    <row r="2926">
      <c r="A2926" s="1">
        <v>139935.0</v>
      </c>
      <c r="B2926" s="1">
        <v>528.0</v>
      </c>
      <c r="C2926" s="1">
        <v>0.0</v>
      </c>
      <c r="D2926" s="1" t="s">
        <v>146</v>
      </c>
      <c r="E2926" s="1">
        <v>135.0</v>
      </c>
      <c r="F2926" s="7" t="str">
        <f>vlookup(E2926,Teams!A:B,2,false)</f>
        <v>AHS Broward</v>
      </c>
      <c r="G2926" s="1" t="b">
        <v>1</v>
      </c>
      <c r="H2926" s="1" t="b">
        <v>0</v>
      </c>
      <c r="I2926" s="1">
        <v>22.0</v>
      </c>
      <c r="J2926" s="7" t="str">
        <f>vlookup(I2926,Cats!$A:$B,2,false)</f>
        <v>E</v>
      </c>
    </row>
    <row r="2927">
      <c r="A2927" s="1">
        <v>139936.0</v>
      </c>
      <c r="B2927" s="1">
        <v>528.0</v>
      </c>
      <c r="C2927" s="1">
        <v>-4.0</v>
      </c>
      <c r="D2927" s="1" t="s">
        <v>75</v>
      </c>
      <c r="E2927" s="1">
        <v>136.0</v>
      </c>
      <c r="F2927" s="7" t="str">
        <f>vlookup(E2927,Teams!A:B,2,false)</f>
        <v>NoHo B</v>
      </c>
      <c r="G2927" s="1" t="b">
        <v>0</v>
      </c>
      <c r="H2927" s="1" t="b">
        <v>0</v>
      </c>
      <c r="I2927" s="1">
        <v>22.0</v>
      </c>
      <c r="J2927" s="7" t="str">
        <f>vlookup(I2927,Cats!$A:$B,2,false)</f>
        <v>E</v>
      </c>
    </row>
    <row r="2928">
      <c r="A2928" s="1">
        <v>139937.0</v>
      </c>
      <c r="B2928" s="1">
        <v>528.0</v>
      </c>
      <c r="C2928" s="1">
        <v>0.0</v>
      </c>
      <c r="D2928" s="1" t="s">
        <v>145</v>
      </c>
      <c r="E2928" s="1">
        <v>135.0</v>
      </c>
      <c r="F2928" s="7" t="str">
        <f>vlookup(E2928,Teams!A:B,2,false)</f>
        <v>AHS Broward</v>
      </c>
      <c r="G2928" s="1" t="b">
        <v>1</v>
      </c>
      <c r="H2928" s="1" t="b">
        <v>0</v>
      </c>
      <c r="I2928" s="1">
        <v>23.0</v>
      </c>
      <c r="J2928" s="7" t="str">
        <f>vlookup(I2928,Cats!$A:$B,2,false)</f>
        <v>B</v>
      </c>
    </row>
    <row r="2929">
      <c r="A2929" s="1">
        <v>139938.0</v>
      </c>
      <c r="B2929" s="1">
        <v>528.0</v>
      </c>
      <c r="C2929" s="1">
        <v>4.0</v>
      </c>
      <c r="D2929" s="1" t="s">
        <v>156</v>
      </c>
      <c r="E2929" s="1">
        <v>136.0</v>
      </c>
      <c r="F2929" s="7" t="str">
        <f>vlookup(E2929,Teams!A:B,2,false)</f>
        <v>NoHo B</v>
      </c>
      <c r="G2929" s="1" t="b">
        <v>0</v>
      </c>
      <c r="H2929" s="1" t="b">
        <v>0</v>
      </c>
      <c r="I2929" s="1">
        <v>23.0</v>
      </c>
      <c r="J2929" s="7" t="str">
        <f>vlookup(I2929,Cats!$A:$B,2,false)</f>
        <v>B</v>
      </c>
    </row>
    <row r="2930">
      <c r="A2930" s="1">
        <v>139939.0</v>
      </c>
      <c r="B2930" s="1">
        <v>528.0</v>
      </c>
      <c r="C2930" s="1">
        <v>0.0</v>
      </c>
      <c r="D2930" s="1" t="s">
        <v>150</v>
      </c>
      <c r="E2930" s="1">
        <v>135.0</v>
      </c>
      <c r="F2930" s="7" t="str">
        <f>vlookup(E2930,Teams!A:B,2,false)</f>
        <v>AHS Broward</v>
      </c>
      <c r="G2930" s="1" t="b">
        <v>1</v>
      </c>
      <c r="H2930" s="1" t="b">
        <v>0</v>
      </c>
      <c r="I2930" s="1">
        <v>24.0</v>
      </c>
      <c r="J2930" s="7" t="str">
        <f>vlookup(I2930,Cats!$A:$B,2,false)</f>
        <v>P</v>
      </c>
    </row>
    <row r="2931">
      <c r="A2931" s="1">
        <v>139940.0</v>
      </c>
      <c r="B2931" s="1">
        <v>528.0</v>
      </c>
      <c r="C2931" s="1">
        <v>0.0</v>
      </c>
      <c r="D2931" s="1" t="s">
        <v>75</v>
      </c>
      <c r="E2931" s="1">
        <v>136.0</v>
      </c>
      <c r="F2931" s="7" t="str">
        <f>vlookup(E2931,Teams!A:B,2,false)</f>
        <v>NoHo B</v>
      </c>
      <c r="G2931" s="1" t="b">
        <v>0</v>
      </c>
      <c r="H2931" s="1" t="b">
        <v>0</v>
      </c>
      <c r="I2931" s="1">
        <v>24.0</v>
      </c>
      <c r="J2931" s="7" t="str">
        <f>vlookup(I2931,Cats!$A:$B,2,false)</f>
        <v>P</v>
      </c>
    </row>
    <row r="2932">
      <c r="A2932" s="1">
        <v>139941.0</v>
      </c>
      <c r="B2932" s="1">
        <v>529.0</v>
      </c>
      <c r="C2932" s="1">
        <v>0.0</v>
      </c>
      <c r="D2932" s="1" t="s">
        <v>32</v>
      </c>
      <c r="E2932" s="1">
        <v>4.0</v>
      </c>
      <c r="F2932" s="7" t="str">
        <f>vlookup(E2932,Teams!A:B,2,false)</f>
        <v>Blair C</v>
      </c>
      <c r="G2932" s="1" t="b">
        <v>1</v>
      </c>
      <c r="H2932" s="1" t="b">
        <v>1</v>
      </c>
      <c r="I2932" s="1">
        <v>1.0</v>
      </c>
      <c r="J2932" s="7" t="str">
        <f>vlookup(I2932,Cats!$A:$B,2,false)</f>
        <v>X</v>
      </c>
    </row>
    <row r="2933">
      <c r="A2933" s="1">
        <v>139942.0</v>
      </c>
      <c r="B2933" s="1">
        <v>529.0</v>
      </c>
      <c r="C2933" s="1">
        <v>14.0</v>
      </c>
      <c r="D2933" s="1" t="s">
        <v>36</v>
      </c>
      <c r="E2933" s="1">
        <v>33.0</v>
      </c>
      <c r="F2933" s="7" t="str">
        <f>vlookup(E2933,Teams!A:B,2,false)</f>
        <v>NCSSM B</v>
      </c>
      <c r="G2933" s="1" t="b">
        <v>0</v>
      </c>
      <c r="H2933" s="1" t="b">
        <v>0</v>
      </c>
      <c r="I2933" s="1">
        <v>1.0</v>
      </c>
      <c r="J2933" s="7" t="str">
        <f>vlookup(I2933,Cats!$A:$B,2,false)</f>
        <v>X</v>
      </c>
    </row>
    <row r="2934">
      <c r="A2934" s="1">
        <v>139943.0</v>
      </c>
      <c r="B2934" s="1">
        <v>529.0</v>
      </c>
      <c r="C2934" s="1">
        <v>0.0</v>
      </c>
      <c r="D2934" s="1" t="s">
        <v>32</v>
      </c>
      <c r="E2934" s="1">
        <v>4.0</v>
      </c>
      <c r="F2934" s="7" t="str">
        <f>vlookup(E2934,Teams!A:B,2,false)</f>
        <v>Blair C</v>
      </c>
      <c r="G2934" s="1" t="b">
        <v>1</v>
      </c>
      <c r="H2934" s="1" t="b">
        <v>1</v>
      </c>
      <c r="I2934" s="1">
        <v>2.0</v>
      </c>
      <c r="J2934" s="7" t="str">
        <f>vlookup(I2934,Cats!$A:$B,2,false)</f>
        <v>M</v>
      </c>
    </row>
    <row r="2935">
      <c r="A2935" s="1">
        <v>139944.0</v>
      </c>
      <c r="B2935" s="1">
        <v>529.0</v>
      </c>
      <c r="C2935" s="1">
        <v>4.0</v>
      </c>
      <c r="D2935" s="1" t="s">
        <v>34</v>
      </c>
      <c r="E2935" s="1">
        <v>33.0</v>
      </c>
      <c r="F2935" s="7" t="str">
        <f>vlookup(E2935,Teams!A:B,2,false)</f>
        <v>NCSSM B</v>
      </c>
      <c r="G2935" s="1" t="b">
        <v>0</v>
      </c>
      <c r="H2935" s="1" t="b">
        <v>0</v>
      </c>
      <c r="I2935" s="1">
        <v>2.0</v>
      </c>
      <c r="J2935" s="7" t="str">
        <f>vlookup(I2935,Cats!$A:$B,2,false)</f>
        <v>M</v>
      </c>
    </row>
    <row r="2936">
      <c r="A2936" s="1">
        <v>139945.0</v>
      </c>
      <c r="B2936" s="1">
        <v>529.0</v>
      </c>
      <c r="C2936" s="1">
        <v>0.0</v>
      </c>
      <c r="D2936" s="1" t="s">
        <v>43</v>
      </c>
      <c r="E2936" s="1">
        <v>4.0</v>
      </c>
      <c r="F2936" s="7" t="str">
        <f>vlookup(E2936,Teams!A:B,2,false)</f>
        <v>Blair C</v>
      </c>
      <c r="G2936" s="1" t="b">
        <v>1</v>
      </c>
      <c r="H2936" s="1" t="b">
        <v>1</v>
      </c>
      <c r="I2936" s="1">
        <v>3.0</v>
      </c>
      <c r="J2936" s="7" t="str">
        <f>vlookup(I2936,Cats!$A:$B,2,false)</f>
        <v>C</v>
      </c>
    </row>
    <row r="2937">
      <c r="A2937" s="1">
        <v>139946.0</v>
      </c>
      <c r="B2937" s="1">
        <v>529.0</v>
      </c>
      <c r="C2937" s="1">
        <v>0.0</v>
      </c>
      <c r="D2937" s="1" t="s">
        <v>34</v>
      </c>
      <c r="E2937" s="1">
        <v>33.0</v>
      </c>
      <c r="F2937" s="7" t="str">
        <f>vlookup(E2937,Teams!A:B,2,false)</f>
        <v>NCSSM B</v>
      </c>
      <c r="G2937" s="1" t="b">
        <v>0</v>
      </c>
      <c r="H2937" s="1" t="b">
        <v>0</v>
      </c>
      <c r="I2937" s="1">
        <v>3.0</v>
      </c>
      <c r="J2937" s="7" t="str">
        <f>vlookup(I2937,Cats!$A:$B,2,false)</f>
        <v>C</v>
      </c>
    </row>
    <row r="2938">
      <c r="A2938" s="1">
        <v>139947.0</v>
      </c>
      <c r="B2938" s="1">
        <v>529.0</v>
      </c>
      <c r="C2938" s="1">
        <v>4.0</v>
      </c>
      <c r="D2938" s="1" t="s">
        <v>43</v>
      </c>
      <c r="E2938" s="1">
        <v>4.0</v>
      </c>
      <c r="F2938" s="7" t="str">
        <f>vlookup(E2938,Teams!A:B,2,false)</f>
        <v>Blair C</v>
      </c>
      <c r="G2938" s="1" t="b">
        <v>1</v>
      </c>
      <c r="H2938" s="1" t="b">
        <v>0</v>
      </c>
      <c r="I2938" s="1">
        <v>4.0</v>
      </c>
      <c r="J2938" s="7" t="str">
        <f>vlookup(I2938,Cats!$A:$B,2,false)</f>
        <v>E</v>
      </c>
    </row>
    <row r="2939">
      <c r="A2939" s="1">
        <v>139948.0</v>
      </c>
      <c r="B2939" s="1">
        <v>529.0</v>
      </c>
      <c r="C2939" s="1">
        <v>0.0</v>
      </c>
      <c r="D2939" s="1" t="s">
        <v>32</v>
      </c>
      <c r="E2939" s="1">
        <v>33.0</v>
      </c>
      <c r="F2939" s="7" t="str">
        <f>vlookup(E2939,Teams!A:B,2,false)</f>
        <v>NCSSM B</v>
      </c>
      <c r="G2939" s="1" t="b">
        <v>0</v>
      </c>
      <c r="H2939" s="1" t="b">
        <v>1</v>
      </c>
      <c r="I2939" s="1">
        <v>4.0</v>
      </c>
      <c r="J2939" s="7" t="str">
        <f>vlookup(I2939,Cats!$A:$B,2,false)</f>
        <v>E</v>
      </c>
    </row>
    <row r="2940">
      <c r="A2940" s="1">
        <v>139949.0</v>
      </c>
      <c r="B2940" s="1">
        <v>529.0</v>
      </c>
      <c r="C2940" s="1">
        <v>0.0</v>
      </c>
      <c r="D2940" s="1" t="s">
        <v>32</v>
      </c>
      <c r="E2940" s="1">
        <v>4.0</v>
      </c>
      <c r="F2940" s="7" t="str">
        <f>vlookup(E2940,Teams!A:B,2,false)</f>
        <v>Blair C</v>
      </c>
      <c r="G2940" s="1" t="b">
        <v>1</v>
      </c>
      <c r="H2940" s="1" t="b">
        <v>1</v>
      </c>
      <c r="I2940" s="1">
        <v>5.0</v>
      </c>
      <c r="J2940" s="7" t="str">
        <f>vlookup(I2940,Cats!$A:$B,2,false)</f>
        <v>B</v>
      </c>
    </row>
    <row r="2941">
      <c r="A2941" s="1">
        <v>139950.0</v>
      </c>
      <c r="B2941" s="1">
        <v>529.0</v>
      </c>
      <c r="C2941" s="1">
        <v>4.0</v>
      </c>
      <c r="D2941" s="1" t="s">
        <v>38</v>
      </c>
      <c r="E2941" s="1">
        <v>33.0</v>
      </c>
      <c r="F2941" s="7" t="str">
        <f>vlookup(E2941,Teams!A:B,2,false)</f>
        <v>NCSSM B</v>
      </c>
      <c r="G2941" s="1" t="b">
        <v>0</v>
      </c>
      <c r="H2941" s="1" t="b">
        <v>0</v>
      </c>
      <c r="I2941" s="1">
        <v>5.0</v>
      </c>
      <c r="J2941" s="7" t="str">
        <f>vlookup(I2941,Cats!$A:$B,2,false)</f>
        <v>B</v>
      </c>
    </row>
    <row r="2942">
      <c r="A2942" s="1">
        <v>139951.0</v>
      </c>
      <c r="B2942" s="1">
        <v>529.0</v>
      </c>
      <c r="C2942" s="1">
        <v>0.0</v>
      </c>
      <c r="D2942" s="1" t="s">
        <v>43</v>
      </c>
      <c r="E2942" s="1">
        <v>4.0</v>
      </c>
      <c r="F2942" s="7" t="str">
        <f>vlookup(E2942,Teams!A:B,2,false)</f>
        <v>Blair C</v>
      </c>
      <c r="G2942" s="1" t="b">
        <v>1</v>
      </c>
      <c r="H2942" s="1" t="b">
        <v>0</v>
      </c>
      <c r="I2942" s="1">
        <v>6.0</v>
      </c>
      <c r="J2942" s="7" t="str">
        <f>vlookup(I2942,Cats!$A:$B,2,false)</f>
        <v>P</v>
      </c>
    </row>
    <row r="2943">
      <c r="A2943" s="1">
        <v>139952.0</v>
      </c>
      <c r="B2943" s="1">
        <v>529.0</v>
      </c>
      <c r="C2943" s="1">
        <v>4.0</v>
      </c>
      <c r="D2943" s="1" t="s">
        <v>36</v>
      </c>
      <c r="E2943" s="1">
        <v>33.0</v>
      </c>
      <c r="F2943" s="7" t="str">
        <f>vlookup(E2943,Teams!A:B,2,false)</f>
        <v>NCSSM B</v>
      </c>
      <c r="G2943" s="1" t="b">
        <v>0</v>
      </c>
      <c r="H2943" s="1" t="b">
        <v>0</v>
      </c>
      <c r="I2943" s="1">
        <v>6.0</v>
      </c>
      <c r="J2943" s="7" t="str">
        <f>vlookup(I2943,Cats!$A:$B,2,false)</f>
        <v>P</v>
      </c>
    </row>
    <row r="2944">
      <c r="A2944" s="1">
        <v>139953.0</v>
      </c>
      <c r="B2944" s="1">
        <v>529.0</v>
      </c>
      <c r="C2944" s="1">
        <v>4.0</v>
      </c>
      <c r="D2944" s="1" t="s">
        <v>43</v>
      </c>
      <c r="E2944" s="1">
        <v>4.0</v>
      </c>
      <c r="F2944" s="7" t="str">
        <f>vlookup(E2944,Teams!A:B,2,false)</f>
        <v>Blair C</v>
      </c>
      <c r="G2944" s="1" t="b">
        <v>1</v>
      </c>
      <c r="H2944" s="1" t="b">
        <v>0</v>
      </c>
      <c r="I2944" s="1">
        <v>7.0</v>
      </c>
      <c r="J2944" s="7" t="str">
        <f>vlookup(I2944,Cats!$A:$B,2,false)</f>
        <v>X</v>
      </c>
    </row>
    <row r="2945">
      <c r="A2945" s="1">
        <v>139954.0</v>
      </c>
      <c r="B2945" s="1">
        <v>529.0</v>
      </c>
      <c r="C2945" s="1">
        <v>0.0</v>
      </c>
      <c r="D2945" s="1" t="s">
        <v>32</v>
      </c>
      <c r="E2945" s="1">
        <v>33.0</v>
      </c>
      <c r="F2945" s="7" t="str">
        <f>vlookup(E2945,Teams!A:B,2,false)</f>
        <v>NCSSM B</v>
      </c>
      <c r="G2945" s="1" t="b">
        <v>0</v>
      </c>
      <c r="H2945" s="1" t="b">
        <v>1</v>
      </c>
      <c r="I2945" s="1">
        <v>7.0</v>
      </c>
      <c r="J2945" s="7" t="str">
        <f>vlookup(I2945,Cats!$A:$B,2,false)</f>
        <v>X</v>
      </c>
    </row>
    <row r="2946">
      <c r="A2946" s="1">
        <v>139955.0</v>
      </c>
      <c r="B2946" s="1">
        <v>529.0</v>
      </c>
      <c r="C2946" s="1">
        <v>14.0</v>
      </c>
      <c r="D2946" s="1" t="s">
        <v>43</v>
      </c>
      <c r="E2946" s="1">
        <v>4.0</v>
      </c>
      <c r="F2946" s="7" t="str">
        <f>vlookup(E2946,Teams!A:B,2,false)</f>
        <v>Blair C</v>
      </c>
      <c r="G2946" s="1" t="b">
        <v>1</v>
      </c>
      <c r="H2946" s="1" t="b">
        <v>0</v>
      </c>
      <c r="I2946" s="1">
        <v>8.0</v>
      </c>
      <c r="J2946" s="7" t="str">
        <f>vlookup(I2946,Cats!$A:$B,2,false)</f>
        <v>M</v>
      </c>
    </row>
    <row r="2947">
      <c r="A2947" s="1">
        <v>139956.0</v>
      </c>
      <c r="B2947" s="1">
        <v>529.0</v>
      </c>
      <c r="C2947" s="1">
        <v>0.0</v>
      </c>
      <c r="D2947" s="1" t="s">
        <v>32</v>
      </c>
      <c r="E2947" s="1">
        <v>33.0</v>
      </c>
      <c r="F2947" s="7" t="str">
        <f>vlookup(E2947,Teams!A:B,2,false)</f>
        <v>NCSSM B</v>
      </c>
      <c r="G2947" s="1" t="b">
        <v>0</v>
      </c>
      <c r="H2947" s="1" t="b">
        <v>1</v>
      </c>
      <c r="I2947" s="1">
        <v>8.0</v>
      </c>
      <c r="J2947" s="7" t="str">
        <f>vlookup(I2947,Cats!$A:$B,2,false)</f>
        <v>M</v>
      </c>
    </row>
    <row r="2948">
      <c r="A2948" s="1">
        <v>139957.0</v>
      </c>
      <c r="B2948" s="1">
        <v>529.0</v>
      </c>
      <c r="C2948" s="1">
        <v>0.0</v>
      </c>
      <c r="D2948" s="1" t="s">
        <v>42</v>
      </c>
      <c r="E2948" s="1">
        <v>4.0</v>
      </c>
      <c r="F2948" s="7" t="str">
        <f>vlookup(E2948,Teams!A:B,2,false)</f>
        <v>Blair C</v>
      </c>
      <c r="G2948" s="1" t="b">
        <v>1</v>
      </c>
      <c r="H2948" s="1" t="b">
        <v>0</v>
      </c>
      <c r="I2948" s="1">
        <v>9.0</v>
      </c>
      <c r="J2948" s="7" t="str">
        <f>vlookup(I2948,Cats!$A:$B,2,false)</f>
        <v>C</v>
      </c>
    </row>
    <row r="2949">
      <c r="A2949" s="1">
        <v>139958.0</v>
      </c>
      <c r="B2949" s="1">
        <v>529.0</v>
      </c>
      <c r="C2949" s="1">
        <v>0.0</v>
      </c>
      <c r="D2949" s="1" t="s">
        <v>221</v>
      </c>
      <c r="E2949" s="1">
        <v>33.0</v>
      </c>
      <c r="F2949" s="7" t="str">
        <f>vlookup(E2949,Teams!A:B,2,false)</f>
        <v>NCSSM B</v>
      </c>
      <c r="G2949" s="1" t="b">
        <v>0</v>
      </c>
      <c r="H2949" s="1" t="b">
        <v>0</v>
      </c>
      <c r="I2949" s="1">
        <v>9.0</v>
      </c>
      <c r="J2949" s="7" t="str">
        <f>vlookup(I2949,Cats!$A:$B,2,false)</f>
        <v>C</v>
      </c>
    </row>
    <row r="2950">
      <c r="A2950" s="1">
        <v>139959.0</v>
      </c>
      <c r="B2950" s="1">
        <v>529.0</v>
      </c>
      <c r="C2950" s="1">
        <v>0.0</v>
      </c>
      <c r="D2950" s="1" t="s">
        <v>43</v>
      </c>
      <c r="E2950" s="1">
        <v>4.0</v>
      </c>
      <c r="F2950" s="7" t="str">
        <f>vlookup(E2950,Teams!A:B,2,false)</f>
        <v>Blair C</v>
      </c>
      <c r="G2950" s="1" t="b">
        <v>1</v>
      </c>
      <c r="H2950" s="1" t="b">
        <v>0</v>
      </c>
      <c r="I2950" s="1">
        <v>10.0</v>
      </c>
      <c r="J2950" s="7" t="str">
        <f>vlookup(I2950,Cats!$A:$B,2,false)</f>
        <v>E</v>
      </c>
    </row>
    <row r="2951">
      <c r="A2951" s="1">
        <v>139960.0</v>
      </c>
      <c r="B2951" s="1">
        <v>529.0</v>
      </c>
      <c r="C2951" s="1">
        <v>0.0</v>
      </c>
      <c r="D2951" s="1" t="s">
        <v>38</v>
      </c>
      <c r="E2951" s="1">
        <v>33.0</v>
      </c>
      <c r="F2951" s="7" t="str">
        <f>vlookup(E2951,Teams!A:B,2,false)</f>
        <v>NCSSM B</v>
      </c>
      <c r="G2951" s="1" t="b">
        <v>0</v>
      </c>
      <c r="H2951" s="1" t="b">
        <v>0</v>
      </c>
      <c r="I2951" s="1">
        <v>10.0</v>
      </c>
      <c r="J2951" s="7" t="str">
        <f>vlookup(I2951,Cats!$A:$B,2,false)</f>
        <v>E</v>
      </c>
    </row>
    <row r="2952">
      <c r="A2952" s="1">
        <v>139961.0</v>
      </c>
      <c r="B2952" s="1">
        <v>529.0</v>
      </c>
      <c r="C2952" s="1">
        <v>4.0</v>
      </c>
      <c r="D2952" s="1" t="s">
        <v>197</v>
      </c>
      <c r="E2952" s="1">
        <v>4.0</v>
      </c>
      <c r="F2952" s="7" t="str">
        <f>vlookup(E2952,Teams!A:B,2,false)</f>
        <v>Blair C</v>
      </c>
      <c r="G2952" s="1" t="b">
        <v>1</v>
      </c>
      <c r="H2952" s="1" t="b">
        <v>0</v>
      </c>
      <c r="I2952" s="1">
        <v>11.0</v>
      </c>
      <c r="J2952" s="7" t="str">
        <f>vlookup(I2952,Cats!$A:$B,2,false)</f>
        <v>B</v>
      </c>
    </row>
    <row r="2953">
      <c r="A2953" s="1">
        <v>139962.0</v>
      </c>
      <c r="B2953" s="1">
        <v>529.0</v>
      </c>
      <c r="C2953" s="1">
        <v>-4.0</v>
      </c>
      <c r="D2953" s="1" t="s">
        <v>38</v>
      </c>
      <c r="E2953" s="1">
        <v>33.0</v>
      </c>
      <c r="F2953" s="7" t="str">
        <f>vlookup(E2953,Teams!A:B,2,false)</f>
        <v>NCSSM B</v>
      </c>
      <c r="G2953" s="1" t="b">
        <v>0</v>
      </c>
      <c r="H2953" s="1" t="b">
        <v>0</v>
      </c>
      <c r="I2953" s="1">
        <v>11.0</v>
      </c>
      <c r="J2953" s="7" t="str">
        <f>vlookup(I2953,Cats!$A:$B,2,false)</f>
        <v>B</v>
      </c>
    </row>
    <row r="2954">
      <c r="A2954" s="1">
        <v>139963.0</v>
      </c>
      <c r="B2954" s="1">
        <v>529.0</v>
      </c>
      <c r="C2954" s="1">
        <v>0.0</v>
      </c>
      <c r="D2954" s="1" t="s">
        <v>43</v>
      </c>
      <c r="E2954" s="1">
        <v>4.0</v>
      </c>
      <c r="F2954" s="7" t="str">
        <f>vlookup(E2954,Teams!A:B,2,false)</f>
        <v>Blair C</v>
      </c>
      <c r="G2954" s="1" t="b">
        <v>1</v>
      </c>
      <c r="H2954" s="1" t="b">
        <v>0</v>
      </c>
      <c r="I2954" s="1">
        <v>12.0</v>
      </c>
      <c r="J2954" s="7" t="str">
        <f>vlookup(I2954,Cats!$A:$B,2,false)</f>
        <v>P</v>
      </c>
    </row>
    <row r="2955">
      <c r="A2955" s="1">
        <v>139964.0</v>
      </c>
      <c r="B2955" s="1">
        <v>529.0</v>
      </c>
      <c r="C2955" s="1">
        <v>0.0</v>
      </c>
      <c r="D2955" s="1" t="s">
        <v>36</v>
      </c>
      <c r="E2955" s="1">
        <v>33.0</v>
      </c>
      <c r="F2955" s="7" t="str">
        <f>vlookup(E2955,Teams!A:B,2,false)</f>
        <v>NCSSM B</v>
      </c>
      <c r="G2955" s="1" t="b">
        <v>0</v>
      </c>
      <c r="H2955" s="1" t="b">
        <v>0</v>
      </c>
      <c r="I2955" s="1">
        <v>12.0</v>
      </c>
      <c r="J2955" s="7" t="str">
        <f>vlookup(I2955,Cats!$A:$B,2,false)</f>
        <v>P</v>
      </c>
    </row>
    <row r="2956">
      <c r="A2956" s="1">
        <v>139965.0</v>
      </c>
      <c r="B2956" s="1">
        <v>529.0</v>
      </c>
      <c r="C2956" s="1">
        <v>14.0</v>
      </c>
      <c r="D2956" s="1" t="s">
        <v>42</v>
      </c>
      <c r="E2956" s="1">
        <v>4.0</v>
      </c>
      <c r="F2956" s="7" t="str">
        <f>vlookup(E2956,Teams!A:B,2,false)</f>
        <v>Blair C</v>
      </c>
      <c r="G2956" s="1" t="b">
        <v>1</v>
      </c>
      <c r="H2956" s="1" t="b">
        <v>0</v>
      </c>
      <c r="I2956" s="1">
        <v>13.0</v>
      </c>
      <c r="J2956" s="7" t="str">
        <f>vlookup(I2956,Cats!$A:$B,2,false)</f>
        <v>X</v>
      </c>
    </row>
    <row r="2957">
      <c r="A2957" s="1">
        <v>139966.0</v>
      </c>
      <c r="B2957" s="1">
        <v>529.0</v>
      </c>
      <c r="C2957" s="1">
        <v>0.0</v>
      </c>
      <c r="D2957" s="1" t="s">
        <v>32</v>
      </c>
      <c r="E2957" s="1">
        <v>33.0</v>
      </c>
      <c r="F2957" s="7" t="str">
        <f>vlookup(E2957,Teams!A:B,2,false)</f>
        <v>NCSSM B</v>
      </c>
      <c r="G2957" s="1" t="b">
        <v>0</v>
      </c>
      <c r="H2957" s="1" t="b">
        <v>1</v>
      </c>
      <c r="I2957" s="1">
        <v>13.0</v>
      </c>
      <c r="J2957" s="7" t="str">
        <f>vlookup(I2957,Cats!$A:$B,2,false)</f>
        <v>X</v>
      </c>
    </row>
    <row r="2958">
      <c r="A2958" s="1">
        <v>139967.0</v>
      </c>
      <c r="B2958" s="1">
        <v>529.0</v>
      </c>
      <c r="C2958" s="1">
        <v>4.0</v>
      </c>
      <c r="D2958" s="1" t="s">
        <v>43</v>
      </c>
      <c r="E2958" s="1">
        <v>4.0</v>
      </c>
      <c r="F2958" s="7" t="str">
        <f>vlookup(E2958,Teams!A:B,2,false)</f>
        <v>Blair C</v>
      </c>
      <c r="G2958" s="1" t="b">
        <v>1</v>
      </c>
      <c r="H2958" s="1" t="b">
        <v>0</v>
      </c>
      <c r="I2958" s="1">
        <v>14.0</v>
      </c>
      <c r="J2958" s="7" t="str">
        <f>vlookup(I2958,Cats!$A:$B,2,false)</f>
        <v>M</v>
      </c>
    </row>
    <row r="2959">
      <c r="A2959" s="1">
        <v>139968.0</v>
      </c>
      <c r="B2959" s="1">
        <v>529.0</v>
      </c>
      <c r="C2959" s="1">
        <v>0.0</v>
      </c>
      <c r="D2959" s="1" t="s">
        <v>32</v>
      </c>
      <c r="E2959" s="1">
        <v>33.0</v>
      </c>
      <c r="F2959" s="7" t="str">
        <f>vlookup(E2959,Teams!A:B,2,false)</f>
        <v>NCSSM B</v>
      </c>
      <c r="G2959" s="1" t="b">
        <v>0</v>
      </c>
      <c r="H2959" s="1" t="b">
        <v>1</v>
      </c>
      <c r="I2959" s="1">
        <v>14.0</v>
      </c>
      <c r="J2959" s="7" t="str">
        <f>vlookup(I2959,Cats!$A:$B,2,false)</f>
        <v>M</v>
      </c>
    </row>
    <row r="2960">
      <c r="A2960" s="1">
        <v>139969.0</v>
      </c>
      <c r="B2960" s="1">
        <v>529.0</v>
      </c>
      <c r="C2960" s="1">
        <v>0.0</v>
      </c>
      <c r="D2960" s="1" t="s">
        <v>42</v>
      </c>
      <c r="E2960" s="1">
        <v>4.0</v>
      </c>
      <c r="F2960" s="7" t="str">
        <f>vlookup(E2960,Teams!A:B,2,false)</f>
        <v>Blair C</v>
      </c>
      <c r="G2960" s="1" t="b">
        <v>1</v>
      </c>
      <c r="H2960" s="1" t="b">
        <v>0</v>
      </c>
      <c r="I2960" s="1">
        <v>15.0</v>
      </c>
      <c r="J2960" s="7" t="str">
        <f>vlookup(I2960,Cats!$A:$B,2,false)</f>
        <v>C</v>
      </c>
    </row>
    <row r="2961">
      <c r="A2961" s="1">
        <v>139970.0</v>
      </c>
      <c r="B2961" s="1">
        <v>529.0</v>
      </c>
      <c r="C2961" s="1">
        <v>14.0</v>
      </c>
      <c r="D2961" s="1" t="s">
        <v>36</v>
      </c>
      <c r="E2961" s="1">
        <v>33.0</v>
      </c>
      <c r="F2961" s="7" t="str">
        <f>vlookup(E2961,Teams!A:B,2,false)</f>
        <v>NCSSM B</v>
      </c>
      <c r="G2961" s="1" t="b">
        <v>0</v>
      </c>
      <c r="H2961" s="1" t="b">
        <v>0</v>
      </c>
      <c r="I2961" s="1">
        <v>15.0</v>
      </c>
      <c r="J2961" s="7" t="str">
        <f>vlookup(I2961,Cats!$A:$B,2,false)</f>
        <v>C</v>
      </c>
    </row>
    <row r="2962">
      <c r="A2962" s="1">
        <v>139971.0</v>
      </c>
      <c r="B2962" s="1">
        <v>529.0</v>
      </c>
      <c r="C2962" s="1">
        <v>0.0</v>
      </c>
      <c r="D2962" s="1" t="s">
        <v>32</v>
      </c>
      <c r="E2962" s="1">
        <v>4.0</v>
      </c>
      <c r="F2962" s="7" t="str">
        <f>vlookup(E2962,Teams!A:B,2,false)</f>
        <v>Blair C</v>
      </c>
      <c r="G2962" s="1" t="b">
        <v>1</v>
      </c>
      <c r="H2962" s="1" t="b">
        <v>1</v>
      </c>
      <c r="I2962" s="1">
        <v>16.0</v>
      </c>
      <c r="J2962" s="7" t="str">
        <f>vlookup(I2962,Cats!$A:$B,2,false)</f>
        <v>E</v>
      </c>
    </row>
    <row r="2963">
      <c r="A2963" s="1">
        <v>139972.0</v>
      </c>
      <c r="B2963" s="1">
        <v>529.0</v>
      </c>
      <c r="C2963" s="1">
        <v>4.0</v>
      </c>
      <c r="D2963" s="1" t="s">
        <v>36</v>
      </c>
      <c r="E2963" s="1">
        <v>33.0</v>
      </c>
      <c r="F2963" s="7" t="str">
        <f>vlookup(E2963,Teams!A:B,2,false)</f>
        <v>NCSSM B</v>
      </c>
      <c r="G2963" s="1" t="b">
        <v>0</v>
      </c>
      <c r="H2963" s="1" t="b">
        <v>0</v>
      </c>
      <c r="I2963" s="1">
        <v>16.0</v>
      </c>
      <c r="J2963" s="7" t="str">
        <f>vlookup(I2963,Cats!$A:$B,2,false)</f>
        <v>E</v>
      </c>
    </row>
    <row r="2964">
      <c r="A2964" s="1">
        <v>139973.0</v>
      </c>
      <c r="B2964" s="1">
        <v>529.0</v>
      </c>
      <c r="C2964" s="1">
        <v>0.0</v>
      </c>
      <c r="D2964" s="1" t="s">
        <v>32</v>
      </c>
      <c r="E2964" s="1">
        <v>4.0</v>
      </c>
      <c r="F2964" s="7" t="str">
        <f>vlookup(E2964,Teams!A:B,2,false)</f>
        <v>Blair C</v>
      </c>
      <c r="G2964" s="1" t="b">
        <v>1</v>
      </c>
      <c r="H2964" s="1" t="b">
        <v>1</v>
      </c>
      <c r="I2964" s="1">
        <v>17.0</v>
      </c>
      <c r="J2964" s="7" t="str">
        <f>vlookup(I2964,Cats!$A:$B,2,false)</f>
        <v>B</v>
      </c>
    </row>
    <row r="2965">
      <c r="A2965" s="1">
        <v>139974.0</v>
      </c>
      <c r="B2965" s="1">
        <v>529.0</v>
      </c>
      <c r="C2965" s="1">
        <v>4.0</v>
      </c>
      <c r="D2965" s="1" t="s">
        <v>221</v>
      </c>
      <c r="E2965" s="1">
        <v>33.0</v>
      </c>
      <c r="F2965" s="7" t="str">
        <f>vlookup(E2965,Teams!A:B,2,false)</f>
        <v>NCSSM B</v>
      </c>
      <c r="G2965" s="1" t="b">
        <v>0</v>
      </c>
      <c r="H2965" s="1" t="b">
        <v>0</v>
      </c>
      <c r="I2965" s="1">
        <v>17.0</v>
      </c>
      <c r="J2965" s="7" t="str">
        <f>vlookup(I2965,Cats!$A:$B,2,false)</f>
        <v>B</v>
      </c>
    </row>
    <row r="2966">
      <c r="A2966" s="1">
        <v>139975.0</v>
      </c>
      <c r="B2966" s="1">
        <v>529.0</v>
      </c>
      <c r="C2966" s="1">
        <v>4.0</v>
      </c>
      <c r="D2966" s="1" t="s">
        <v>42</v>
      </c>
      <c r="E2966" s="1">
        <v>4.0</v>
      </c>
      <c r="F2966" s="7" t="str">
        <f>vlookup(E2966,Teams!A:B,2,false)</f>
        <v>Blair C</v>
      </c>
      <c r="G2966" s="1" t="b">
        <v>1</v>
      </c>
      <c r="H2966" s="1" t="b">
        <v>0</v>
      </c>
      <c r="I2966" s="1">
        <v>18.0</v>
      </c>
      <c r="J2966" s="7" t="str">
        <f>vlookup(I2966,Cats!$A:$B,2,false)</f>
        <v>P</v>
      </c>
    </row>
    <row r="2967">
      <c r="A2967" s="1">
        <v>139976.0</v>
      </c>
      <c r="B2967" s="1">
        <v>529.0</v>
      </c>
      <c r="C2967" s="1">
        <v>0.0</v>
      </c>
      <c r="D2967" s="1" t="s">
        <v>32</v>
      </c>
      <c r="E2967" s="1">
        <v>33.0</v>
      </c>
      <c r="F2967" s="7" t="str">
        <f>vlookup(E2967,Teams!A:B,2,false)</f>
        <v>NCSSM B</v>
      </c>
      <c r="G2967" s="1" t="b">
        <v>0</v>
      </c>
      <c r="H2967" s="1" t="b">
        <v>1</v>
      </c>
      <c r="I2967" s="1">
        <v>18.0</v>
      </c>
      <c r="J2967" s="7" t="str">
        <f>vlookup(I2967,Cats!$A:$B,2,false)</f>
        <v>P</v>
      </c>
    </row>
    <row r="2968">
      <c r="A2968" s="1">
        <v>139977.0</v>
      </c>
      <c r="B2968" s="1">
        <v>529.0</v>
      </c>
      <c r="C2968" s="1">
        <v>0.0</v>
      </c>
      <c r="D2968" s="1" t="s">
        <v>43</v>
      </c>
      <c r="E2968" s="1">
        <v>4.0</v>
      </c>
      <c r="F2968" s="7" t="str">
        <f>vlookup(E2968,Teams!A:B,2,false)</f>
        <v>Blair C</v>
      </c>
      <c r="G2968" s="1" t="b">
        <v>1</v>
      </c>
      <c r="H2968" s="1" t="b">
        <v>0</v>
      </c>
      <c r="I2968" s="1">
        <v>19.0</v>
      </c>
      <c r="J2968" s="7" t="str">
        <f>vlookup(I2968,Cats!$A:$B,2,false)</f>
        <v>X</v>
      </c>
    </row>
    <row r="2969">
      <c r="A2969" s="1">
        <v>139978.0</v>
      </c>
      <c r="B2969" s="1">
        <v>529.0</v>
      </c>
      <c r="C2969" s="1">
        <v>0.0</v>
      </c>
      <c r="D2969" s="1" t="s">
        <v>36</v>
      </c>
      <c r="E2969" s="1">
        <v>33.0</v>
      </c>
      <c r="F2969" s="7" t="str">
        <f>vlookup(E2969,Teams!A:B,2,false)</f>
        <v>NCSSM B</v>
      </c>
      <c r="G2969" s="1" t="b">
        <v>0</v>
      </c>
      <c r="H2969" s="1" t="b">
        <v>0</v>
      </c>
      <c r="I2969" s="1">
        <v>19.0</v>
      </c>
      <c r="J2969" s="7" t="str">
        <f>vlookup(I2969,Cats!$A:$B,2,false)</f>
        <v>X</v>
      </c>
    </row>
    <row r="2970">
      <c r="A2970" s="1">
        <v>139979.0</v>
      </c>
      <c r="B2970" s="1">
        <v>529.0</v>
      </c>
      <c r="C2970" s="1">
        <v>0.0</v>
      </c>
      <c r="D2970" s="1" t="s">
        <v>43</v>
      </c>
      <c r="E2970" s="1">
        <v>4.0</v>
      </c>
      <c r="F2970" s="7" t="str">
        <f>vlookup(E2970,Teams!A:B,2,false)</f>
        <v>Blair C</v>
      </c>
      <c r="G2970" s="1" t="b">
        <v>1</v>
      </c>
      <c r="H2970" s="1" t="b">
        <v>0</v>
      </c>
      <c r="I2970" s="1">
        <v>20.0</v>
      </c>
      <c r="J2970" s="7" t="str">
        <f>vlookup(I2970,Cats!$A:$B,2,false)</f>
        <v>M</v>
      </c>
    </row>
    <row r="2971">
      <c r="A2971" s="1">
        <v>139980.0</v>
      </c>
      <c r="B2971" s="1">
        <v>529.0</v>
      </c>
      <c r="C2971" s="1">
        <v>0.0</v>
      </c>
      <c r="D2971" s="1" t="s">
        <v>34</v>
      </c>
      <c r="E2971" s="1">
        <v>33.0</v>
      </c>
      <c r="F2971" s="7" t="str">
        <f>vlookup(E2971,Teams!A:B,2,false)</f>
        <v>NCSSM B</v>
      </c>
      <c r="G2971" s="1" t="b">
        <v>0</v>
      </c>
      <c r="H2971" s="1" t="b">
        <v>0</v>
      </c>
      <c r="I2971" s="1">
        <v>20.0</v>
      </c>
      <c r="J2971" s="7" t="str">
        <f>vlookup(I2971,Cats!$A:$B,2,false)</f>
        <v>M</v>
      </c>
    </row>
    <row r="2972">
      <c r="A2972" s="1">
        <v>139981.0</v>
      </c>
      <c r="B2972" s="1">
        <v>529.0</v>
      </c>
      <c r="C2972" s="1">
        <v>4.0</v>
      </c>
      <c r="D2972" s="1" t="s">
        <v>42</v>
      </c>
      <c r="E2972" s="1">
        <v>4.0</v>
      </c>
      <c r="F2972" s="7" t="str">
        <f>vlookup(E2972,Teams!A:B,2,false)</f>
        <v>Blair C</v>
      </c>
      <c r="G2972" s="1" t="b">
        <v>1</v>
      </c>
      <c r="H2972" s="1" t="b">
        <v>0</v>
      </c>
      <c r="I2972" s="1">
        <v>21.0</v>
      </c>
      <c r="J2972" s="7" t="str">
        <f>vlookup(I2972,Cats!$A:$B,2,false)</f>
        <v>C</v>
      </c>
    </row>
    <row r="2973">
      <c r="A2973" s="1">
        <v>139982.0</v>
      </c>
      <c r="B2973" s="1">
        <v>529.0</v>
      </c>
      <c r="C2973" s="1">
        <v>0.0</v>
      </c>
      <c r="D2973" s="1" t="s">
        <v>32</v>
      </c>
      <c r="E2973" s="1">
        <v>33.0</v>
      </c>
      <c r="F2973" s="7" t="str">
        <f>vlookup(E2973,Teams!A:B,2,false)</f>
        <v>NCSSM B</v>
      </c>
      <c r="G2973" s="1" t="b">
        <v>0</v>
      </c>
      <c r="H2973" s="1" t="b">
        <v>1</v>
      </c>
      <c r="I2973" s="1">
        <v>21.0</v>
      </c>
      <c r="J2973" s="7" t="str">
        <f>vlookup(I2973,Cats!$A:$B,2,false)</f>
        <v>C</v>
      </c>
    </row>
    <row r="2974">
      <c r="A2974" s="1">
        <v>139983.0</v>
      </c>
      <c r="B2974" s="1">
        <v>529.0</v>
      </c>
      <c r="C2974" s="1">
        <v>0.0</v>
      </c>
      <c r="D2974" s="1" t="s">
        <v>43</v>
      </c>
      <c r="E2974" s="1">
        <v>4.0</v>
      </c>
      <c r="F2974" s="7" t="str">
        <f>vlookup(E2974,Teams!A:B,2,false)</f>
        <v>Blair C</v>
      </c>
      <c r="G2974" s="1" t="b">
        <v>1</v>
      </c>
      <c r="H2974" s="1" t="b">
        <v>0</v>
      </c>
      <c r="I2974" s="1">
        <v>22.0</v>
      </c>
      <c r="J2974" s="7" t="str">
        <f>vlookup(I2974,Cats!$A:$B,2,false)</f>
        <v>E</v>
      </c>
    </row>
    <row r="2975">
      <c r="A2975" s="1">
        <v>139984.0</v>
      </c>
      <c r="B2975" s="1">
        <v>529.0</v>
      </c>
      <c r="C2975" s="1">
        <v>0.0</v>
      </c>
      <c r="D2975" s="1" t="s">
        <v>38</v>
      </c>
      <c r="E2975" s="1">
        <v>33.0</v>
      </c>
      <c r="F2975" s="7" t="str">
        <f>vlookup(E2975,Teams!A:B,2,false)</f>
        <v>NCSSM B</v>
      </c>
      <c r="G2975" s="1" t="b">
        <v>0</v>
      </c>
      <c r="H2975" s="1" t="b">
        <v>0</v>
      </c>
      <c r="I2975" s="1">
        <v>22.0</v>
      </c>
      <c r="J2975" s="7" t="str">
        <f>vlookup(I2975,Cats!$A:$B,2,false)</f>
        <v>E</v>
      </c>
    </row>
    <row r="2976">
      <c r="A2976" s="1">
        <v>139985.0</v>
      </c>
      <c r="B2976" s="1">
        <v>529.0</v>
      </c>
      <c r="C2976" s="1">
        <v>0.0</v>
      </c>
      <c r="D2976" s="1" t="s">
        <v>32</v>
      </c>
      <c r="E2976" s="1">
        <v>4.0</v>
      </c>
      <c r="F2976" s="7" t="str">
        <f>vlookup(E2976,Teams!A:B,2,false)</f>
        <v>Blair C</v>
      </c>
      <c r="G2976" s="1" t="b">
        <v>1</v>
      </c>
      <c r="H2976" s="1" t="b">
        <v>1</v>
      </c>
      <c r="I2976" s="1">
        <v>23.0</v>
      </c>
      <c r="J2976" s="7" t="str">
        <f>vlookup(I2976,Cats!$A:$B,2,false)</f>
        <v>B</v>
      </c>
    </row>
    <row r="2977">
      <c r="A2977" s="1">
        <v>139986.0</v>
      </c>
      <c r="B2977" s="1">
        <v>529.0</v>
      </c>
      <c r="C2977" s="1">
        <v>4.0</v>
      </c>
      <c r="D2977" s="1" t="s">
        <v>38</v>
      </c>
      <c r="E2977" s="1">
        <v>33.0</v>
      </c>
      <c r="F2977" s="7" t="str">
        <f>vlookup(E2977,Teams!A:B,2,false)</f>
        <v>NCSSM B</v>
      </c>
      <c r="G2977" s="1" t="b">
        <v>0</v>
      </c>
      <c r="H2977" s="1" t="b">
        <v>0</v>
      </c>
      <c r="I2977" s="1">
        <v>23.0</v>
      </c>
      <c r="J2977" s="7" t="str">
        <f>vlookup(I2977,Cats!$A:$B,2,false)</f>
        <v>B</v>
      </c>
    </row>
    <row r="2978">
      <c r="A2978" s="1">
        <v>139987.0</v>
      </c>
      <c r="B2978" s="1">
        <v>529.0</v>
      </c>
      <c r="C2978" s="1">
        <v>0.0</v>
      </c>
      <c r="D2978" s="1" t="s">
        <v>42</v>
      </c>
      <c r="E2978" s="1">
        <v>4.0</v>
      </c>
      <c r="F2978" s="7" t="str">
        <f>vlookup(E2978,Teams!A:B,2,false)</f>
        <v>Blair C</v>
      </c>
      <c r="G2978" s="1" t="b">
        <v>1</v>
      </c>
      <c r="H2978" s="1" t="b">
        <v>0</v>
      </c>
      <c r="I2978" s="1">
        <v>24.0</v>
      </c>
      <c r="J2978" s="7" t="str">
        <f>vlookup(I2978,Cats!$A:$B,2,false)</f>
        <v>P</v>
      </c>
    </row>
    <row r="2979">
      <c r="A2979" s="1">
        <v>139988.0</v>
      </c>
      <c r="B2979" s="1">
        <v>529.0</v>
      </c>
      <c r="C2979" s="1">
        <v>0.0</v>
      </c>
      <c r="D2979" s="1" t="s">
        <v>36</v>
      </c>
      <c r="E2979" s="1">
        <v>33.0</v>
      </c>
      <c r="F2979" s="7" t="str">
        <f>vlookup(E2979,Teams!A:B,2,false)</f>
        <v>NCSSM B</v>
      </c>
      <c r="G2979" s="1" t="b">
        <v>0</v>
      </c>
      <c r="H2979" s="1" t="b">
        <v>0</v>
      </c>
      <c r="I2979" s="1">
        <v>24.0</v>
      </c>
      <c r="J2979" s="7" t="str">
        <f>vlookup(I2979,Cats!$A:$B,2,false)</f>
        <v>P</v>
      </c>
    </row>
    <row r="2980">
      <c r="A2980" s="1">
        <v>139989.0</v>
      </c>
      <c r="B2980" s="1">
        <v>530.0</v>
      </c>
      <c r="C2980" s="1">
        <v>14.0</v>
      </c>
      <c r="D2980" s="1" t="s">
        <v>155</v>
      </c>
      <c r="E2980" s="1">
        <v>32.0</v>
      </c>
      <c r="F2980" s="7" t="str">
        <f>vlookup(E2980,Teams!A:B,2,false)</f>
        <v>NCSSM A</v>
      </c>
      <c r="G2980" s="1" t="b">
        <v>1</v>
      </c>
      <c r="H2980" s="1" t="b">
        <v>0</v>
      </c>
      <c r="I2980" s="1">
        <v>1.0</v>
      </c>
      <c r="J2980" s="7" t="str">
        <f>vlookup(I2980,Cats!$A:$B,2,false)</f>
        <v>X</v>
      </c>
    </row>
    <row r="2981">
      <c r="A2981" s="1">
        <v>139990.0</v>
      </c>
      <c r="B2981" s="1">
        <v>530.0</v>
      </c>
      <c r="C2981" s="1">
        <v>0.0</v>
      </c>
      <c r="D2981" s="1" t="s">
        <v>32</v>
      </c>
      <c r="E2981" s="1">
        <v>41.0</v>
      </c>
      <c r="F2981" s="7" t="str">
        <f>vlookup(E2981,Teams!A:B,2,false)</f>
        <v>Shen</v>
      </c>
      <c r="G2981" s="1" t="b">
        <v>0</v>
      </c>
      <c r="H2981" s="1" t="b">
        <v>1</v>
      </c>
      <c r="I2981" s="1">
        <v>1.0</v>
      </c>
      <c r="J2981" s="7" t="str">
        <f>vlookup(I2981,Cats!$A:$B,2,false)</f>
        <v>X</v>
      </c>
    </row>
    <row r="2982">
      <c r="A2982" s="1">
        <v>139991.0</v>
      </c>
      <c r="B2982" s="1">
        <v>530.0</v>
      </c>
      <c r="C2982" s="1">
        <v>14.0</v>
      </c>
      <c r="D2982" s="1" t="s">
        <v>151</v>
      </c>
      <c r="E2982" s="1">
        <v>32.0</v>
      </c>
      <c r="F2982" s="7" t="str">
        <f>vlookup(E2982,Teams!A:B,2,false)</f>
        <v>NCSSM A</v>
      </c>
      <c r="G2982" s="1" t="b">
        <v>1</v>
      </c>
      <c r="H2982" s="1" t="b">
        <v>0</v>
      </c>
      <c r="I2982" s="1">
        <v>2.0</v>
      </c>
      <c r="J2982" s="7" t="str">
        <f>vlookup(I2982,Cats!$A:$B,2,false)</f>
        <v>M</v>
      </c>
    </row>
    <row r="2983">
      <c r="A2983" s="1">
        <v>139992.0</v>
      </c>
      <c r="B2983" s="1">
        <v>530.0</v>
      </c>
      <c r="C2983" s="1">
        <v>0.0</v>
      </c>
      <c r="D2983" s="1" t="s">
        <v>32</v>
      </c>
      <c r="E2983" s="1">
        <v>41.0</v>
      </c>
      <c r="F2983" s="7" t="str">
        <f>vlookup(E2983,Teams!A:B,2,false)</f>
        <v>Shen</v>
      </c>
      <c r="G2983" s="1" t="b">
        <v>0</v>
      </c>
      <c r="H2983" s="1" t="b">
        <v>1</v>
      </c>
      <c r="I2983" s="1">
        <v>2.0</v>
      </c>
      <c r="J2983" s="7" t="str">
        <f>vlookup(I2983,Cats!$A:$B,2,false)</f>
        <v>M</v>
      </c>
    </row>
    <row r="2984">
      <c r="A2984" s="1">
        <v>139993.0</v>
      </c>
      <c r="B2984" s="1">
        <v>530.0</v>
      </c>
      <c r="C2984" s="1">
        <v>0.0</v>
      </c>
      <c r="D2984" s="1" t="s">
        <v>32</v>
      </c>
      <c r="E2984" s="1">
        <v>32.0</v>
      </c>
      <c r="F2984" s="7" t="str">
        <f>vlookup(E2984,Teams!A:B,2,false)</f>
        <v>NCSSM A</v>
      </c>
      <c r="G2984" s="1" t="b">
        <v>1</v>
      </c>
      <c r="H2984" s="1" t="b">
        <v>1</v>
      </c>
      <c r="I2984" s="1">
        <v>3.0</v>
      </c>
      <c r="J2984" s="7" t="str">
        <f>vlookup(I2984,Cats!$A:$B,2,false)</f>
        <v>C</v>
      </c>
    </row>
    <row r="2985">
      <c r="A2985" s="1">
        <v>139994.0</v>
      </c>
      <c r="B2985" s="1">
        <v>530.0</v>
      </c>
      <c r="C2985" s="1">
        <v>14.0</v>
      </c>
      <c r="D2985" s="1" t="s">
        <v>142</v>
      </c>
      <c r="E2985" s="1">
        <v>41.0</v>
      </c>
      <c r="F2985" s="7" t="str">
        <f>vlookup(E2985,Teams!A:B,2,false)</f>
        <v>Shen</v>
      </c>
      <c r="G2985" s="1" t="b">
        <v>0</v>
      </c>
      <c r="H2985" s="1" t="b">
        <v>0</v>
      </c>
      <c r="I2985" s="1">
        <v>3.0</v>
      </c>
      <c r="J2985" s="7" t="str">
        <f>vlookup(I2985,Cats!$A:$B,2,false)</f>
        <v>C</v>
      </c>
    </row>
    <row r="2986">
      <c r="A2986" s="1">
        <v>139995.0</v>
      </c>
      <c r="B2986" s="1">
        <v>530.0</v>
      </c>
      <c r="C2986" s="1">
        <v>0.0</v>
      </c>
      <c r="D2986" s="1" t="s">
        <v>32</v>
      </c>
      <c r="E2986" s="1">
        <v>32.0</v>
      </c>
      <c r="F2986" s="7" t="str">
        <f>vlookup(E2986,Teams!A:B,2,false)</f>
        <v>NCSSM A</v>
      </c>
      <c r="G2986" s="1" t="b">
        <v>1</v>
      </c>
      <c r="H2986" s="1" t="b">
        <v>1</v>
      </c>
      <c r="I2986" s="1">
        <v>4.0</v>
      </c>
      <c r="J2986" s="7" t="str">
        <f>vlookup(I2986,Cats!$A:$B,2,false)</f>
        <v>E</v>
      </c>
    </row>
    <row r="2987">
      <c r="A2987" s="1">
        <v>139996.0</v>
      </c>
      <c r="B2987" s="1">
        <v>530.0</v>
      </c>
      <c r="C2987" s="1">
        <v>14.0</v>
      </c>
      <c r="D2987" s="1" t="s">
        <v>92</v>
      </c>
      <c r="E2987" s="1">
        <v>41.0</v>
      </c>
      <c r="F2987" s="7" t="str">
        <f>vlookup(E2987,Teams!A:B,2,false)</f>
        <v>Shen</v>
      </c>
      <c r="G2987" s="1" t="b">
        <v>0</v>
      </c>
      <c r="H2987" s="1" t="b">
        <v>0</v>
      </c>
      <c r="I2987" s="1">
        <v>4.0</v>
      </c>
      <c r="J2987" s="7" t="str">
        <f>vlookup(I2987,Cats!$A:$B,2,false)</f>
        <v>E</v>
      </c>
    </row>
    <row r="2988">
      <c r="A2988" s="1">
        <v>139997.0</v>
      </c>
      <c r="B2988" s="1">
        <v>530.0</v>
      </c>
      <c r="C2988" s="1">
        <v>0.0</v>
      </c>
      <c r="D2988" s="1" t="s">
        <v>32</v>
      </c>
      <c r="E2988" s="1">
        <v>32.0</v>
      </c>
      <c r="F2988" s="7" t="str">
        <f>vlookup(E2988,Teams!A:B,2,false)</f>
        <v>NCSSM A</v>
      </c>
      <c r="G2988" s="1" t="b">
        <v>1</v>
      </c>
      <c r="H2988" s="1" t="b">
        <v>1</v>
      </c>
      <c r="I2988" s="1">
        <v>5.0</v>
      </c>
      <c r="J2988" s="7" t="str">
        <f>vlookup(I2988,Cats!$A:$B,2,false)</f>
        <v>B</v>
      </c>
    </row>
    <row r="2989">
      <c r="A2989" s="1">
        <v>139998.0</v>
      </c>
      <c r="B2989" s="1">
        <v>530.0</v>
      </c>
      <c r="C2989" s="1">
        <v>4.0</v>
      </c>
      <c r="D2989" s="1" t="s">
        <v>92</v>
      </c>
      <c r="E2989" s="1">
        <v>41.0</v>
      </c>
      <c r="F2989" s="7" t="str">
        <f>vlookup(E2989,Teams!A:B,2,false)</f>
        <v>Shen</v>
      </c>
      <c r="G2989" s="1" t="b">
        <v>0</v>
      </c>
      <c r="H2989" s="1" t="b">
        <v>0</v>
      </c>
      <c r="I2989" s="1">
        <v>5.0</v>
      </c>
      <c r="J2989" s="7" t="str">
        <f>vlookup(I2989,Cats!$A:$B,2,false)</f>
        <v>B</v>
      </c>
    </row>
    <row r="2990">
      <c r="A2990" s="1">
        <v>139999.0</v>
      </c>
      <c r="B2990" s="1">
        <v>530.0</v>
      </c>
      <c r="C2990" s="1">
        <v>0.0</v>
      </c>
      <c r="D2990" s="1" t="s">
        <v>32</v>
      </c>
      <c r="E2990" s="1">
        <v>32.0</v>
      </c>
      <c r="F2990" s="7" t="str">
        <f>vlookup(E2990,Teams!A:B,2,false)</f>
        <v>NCSSM A</v>
      </c>
      <c r="G2990" s="1" t="b">
        <v>1</v>
      </c>
      <c r="H2990" s="1" t="b">
        <v>1</v>
      </c>
      <c r="I2990" s="1">
        <v>6.0</v>
      </c>
      <c r="J2990" s="7" t="str">
        <f>vlookup(I2990,Cats!$A:$B,2,false)</f>
        <v>P</v>
      </c>
    </row>
    <row r="2991">
      <c r="A2991" s="1">
        <v>140000.0</v>
      </c>
      <c r="B2991" s="1">
        <v>530.0</v>
      </c>
      <c r="C2991" s="1">
        <v>4.0</v>
      </c>
      <c r="D2991" s="1" t="s">
        <v>139</v>
      </c>
      <c r="E2991" s="1">
        <v>41.0</v>
      </c>
      <c r="F2991" s="7" t="str">
        <f>vlookup(E2991,Teams!A:B,2,false)</f>
        <v>Shen</v>
      </c>
      <c r="G2991" s="1" t="b">
        <v>0</v>
      </c>
      <c r="H2991" s="1" t="b">
        <v>0</v>
      </c>
      <c r="I2991" s="1">
        <v>6.0</v>
      </c>
      <c r="J2991" s="7" t="str">
        <f>vlookup(I2991,Cats!$A:$B,2,false)</f>
        <v>P</v>
      </c>
    </row>
    <row r="2992">
      <c r="A2992" s="1">
        <v>140001.0</v>
      </c>
      <c r="B2992" s="1">
        <v>530.0</v>
      </c>
      <c r="C2992" s="1">
        <v>14.0</v>
      </c>
      <c r="D2992" s="1" t="s">
        <v>155</v>
      </c>
      <c r="E2992" s="1">
        <v>32.0</v>
      </c>
      <c r="F2992" s="7" t="str">
        <f>vlookup(E2992,Teams!A:B,2,false)</f>
        <v>NCSSM A</v>
      </c>
      <c r="G2992" s="1" t="b">
        <v>1</v>
      </c>
      <c r="H2992" s="1" t="b">
        <v>0</v>
      </c>
      <c r="I2992" s="1">
        <v>7.0</v>
      </c>
      <c r="J2992" s="7" t="str">
        <f>vlookup(I2992,Cats!$A:$B,2,false)</f>
        <v>X</v>
      </c>
    </row>
    <row r="2993">
      <c r="A2993" s="1">
        <v>140002.0</v>
      </c>
      <c r="B2993" s="1">
        <v>530.0</v>
      </c>
      <c r="C2993" s="1">
        <v>0.0</v>
      </c>
      <c r="D2993" s="1" t="s">
        <v>32</v>
      </c>
      <c r="E2993" s="1">
        <v>41.0</v>
      </c>
      <c r="F2993" s="7" t="str">
        <f>vlookup(E2993,Teams!A:B,2,false)</f>
        <v>Shen</v>
      </c>
      <c r="G2993" s="1" t="b">
        <v>0</v>
      </c>
      <c r="H2993" s="1" t="b">
        <v>1</v>
      </c>
      <c r="I2993" s="1">
        <v>7.0</v>
      </c>
      <c r="J2993" s="7" t="str">
        <f>vlookup(I2993,Cats!$A:$B,2,false)</f>
        <v>X</v>
      </c>
    </row>
    <row r="2994">
      <c r="A2994" s="1">
        <v>140003.0</v>
      </c>
      <c r="B2994" s="1">
        <v>530.0</v>
      </c>
      <c r="C2994" s="1">
        <v>0.0</v>
      </c>
      <c r="D2994" s="1" t="s">
        <v>151</v>
      </c>
      <c r="E2994" s="1">
        <v>32.0</v>
      </c>
      <c r="F2994" s="7" t="str">
        <f>vlookup(E2994,Teams!A:B,2,false)</f>
        <v>NCSSM A</v>
      </c>
      <c r="G2994" s="1" t="b">
        <v>1</v>
      </c>
      <c r="H2994" s="1" t="b">
        <v>0</v>
      </c>
      <c r="I2994" s="1">
        <v>8.0</v>
      </c>
      <c r="J2994" s="7" t="str">
        <f>vlookup(I2994,Cats!$A:$B,2,false)</f>
        <v>M</v>
      </c>
    </row>
    <row r="2995">
      <c r="A2995" s="1">
        <v>140004.0</v>
      </c>
      <c r="B2995" s="1">
        <v>530.0</v>
      </c>
      <c r="C2995" s="1">
        <v>14.0</v>
      </c>
      <c r="D2995" s="1" t="s">
        <v>141</v>
      </c>
      <c r="E2995" s="1">
        <v>41.0</v>
      </c>
      <c r="F2995" s="7" t="str">
        <f>vlookup(E2995,Teams!A:B,2,false)</f>
        <v>Shen</v>
      </c>
      <c r="G2995" s="1" t="b">
        <v>0</v>
      </c>
      <c r="H2995" s="1" t="b">
        <v>0</v>
      </c>
      <c r="I2995" s="1">
        <v>8.0</v>
      </c>
      <c r="J2995" s="7" t="str">
        <f>vlookup(I2995,Cats!$A:$B,2,false)</f>
        <v>M</v>
      </c>
    </row>
    <row r="2996">
      <c r="A2996" s="1">
        <v>140005.0</v>
      </c>
      <c r="B2996" s="1">
        <v>530.0</v>
      </c>
      <c r="C2996" s="1">
        <v>4.0</v>
      </c>
      <c r="D2996" s="1" t="s">
        <v>152</v>
      </c>
      <c r="E2996" s="1">
        <v>32.0</v>
      </c>
      <c r="F2996" s="7" t="str">
        <f>vlookup(E2996,Teams!A:B,2,false)</f>
        <v>NCSSM A</v>
      </c>
      <c r="G2996" s="1" t="b">
        <v>1</v>
      </c>
      <c r="H2996" s="1" t="b">
        <v>0</v>
      </c>
      <c r="I2996" s="1">
        <v>9.0</v>
      </c>
      <c r="J2996" s="7" t="str">
        <f>vlookup(I2996,Cats!$A:$B,2,false)</f>
        <v>C</v>
      </c>
    </row>
    <row r="2997">
      <c r="A2997" s="1">
        <v>140006.0</v>
      </c>
      <c r="B2997" s="1">
        <v>530.0</v>
      </c>
      <c r="C2997" s="1">
        <v>0.0</v>
      </c>
      <c r="D2997" s="1" t="s">
        <v>32</v>
      </c>
      <c r="E2997" s="1">
        <v>41.0</v>
      </c>
      <c r="F2997" s="7" t="str">
        <f>vlookup(E2997,Teams!A:B,2,false)</f>
        <v>Shen</v>
      </c>
      <c r="G2997" s="1" t="b">
        <v>0</v>
      </c>
      <c r="H2997" s="1" t="b">
        <v>1</v>
      </c>
      <c r="I2997" s="1">
        <v>9.0</v>
      </c>
      <c r="J2997" s="7" t="str">
        <f>vlookup(I2997,Cats!$A:$B,2,false)</f>
        <v>C</v>
      </c>
    </row>
    <row r="2998">
      <c r="A2998" s="1">
        <v>140007.0</v>
      </c>
      <c r="B2998" s="1">
        <v>530.0</v>
      </c>
      <c r="C2998" s="1">
        <v>0.0</v>
      </c>
      <c r="D2998" s="1" t="s">
        <v>152</v>
      </c>
      <c r="E2998" s="1">
        <v>32.0</v>
      </c>
      <c r="F2998" s="7" t="str">
        <f>vlookup(E2998,Teams!A:B,2,false)</f>
        <v>NCSSM A</v>
      </c>
      <c r="G2998" s="1" t="b">
        <v>1</v>
      </c>
      <c r="H2998" s="1" t="b">
        <v>0</v>
      </c>
      <c r="I2998" s="1">
        <v>10.0</v>
      </c>
      <c r="J2998" s="7" t="str">
        <f>vlookup(I2998,Cats!$A:$B,2,false)</f>
        <v>E</v>
      </c>
    </row>
    <row r="2999">
      <c r="A2999" s="1">
        <v>140008.0</v>
      </c>
      <c r="B2999" s="1">
        <v>530.0</v>
      </c>
      <c r="C2999" s="1">
        <v>0.0</v>
      </c>
      <c r="D2999" s="1" t="s">
        <v>141</v>
      </c>
      <c r="E2999" s="1">
        <v>41.0</v>
      </c>
      <c r="F2999" s="7" t="str">
        <f>vlookup(E2999,Teams!A:B,2,false)</f>
        <v>Shen</v>
      </c>
      <c r="G2999" s="1" t="b">
        <v>0</v>
      </c>
      <c r="H2999" s="1" t="b">
        <v>0</v>
      </c>
      <c r="I2999" s="1">
        <v>10.0</v>
      </c>
      <c r="J2999" s="7" t="str">
        <f>vlookup(I2999,Cats!$A:$B,2,false)</f>
        <v>E</v>
      </c>
    </row>
    <row r="3000">
      <c r="A3000" s="1">
        <v>140009.0</v>
      </c>
      <c r="B3000" s="1">
        <v>530.0</v>
      </c>
      <c r="C3000" s="1">
        <v>4.0</v>
      </c>
      <c r="D3000" s="1" t="s">
        <v>152</v>
      </c>
      <c r="E3000" s="1">
        <v>32.0</v>
      </c>
      <c r="F3000" s="7" t="str">
        <f>vlookup(E3000,Teams!A:B,2,false)</f>
        <v>NCSSM A</v>
      </c>
      <c r="G3000" s="1" t="b">
        <v>1</v>
      </c>
      <c r="H3000" s="1" t="b">
        <v>0</v>
      </c>
      <c r="I3000" s="1">
        <v>11.0</v>
      </c>
      <c r="J3000" s="7" t="str">
        <f>vlookup(I3000,Cats!$A:$B,2,false)</f>
        <v>B</v>
      </c>
    </row>
    <row r="3001">
      <c r="A3001" s="1">
        <v>140010.0</v>
      </c>
      <c r="B3001" s="1">
        <v>530.0</v>
      </c>
      <c r="C3001" s="1">
        <v>0.0</v>
      </c>
      <c r="D3001" s="1" t="s">
        <v>92</v>
      </c>
      <c r="E3001" s="1">
        <v>41.0</v>
      </c>
      <c r="F3001" s="7" t="str">
        <f>vlookup(E3001,Teams!A:B,2,false)</f>
        <v>Shen</v>
      </c>
      <c r="G3001" s="1" t="b">
        <v>0</v>
      </c>
      <c r="H3001" s="1" t="b">
        <v>0</v>
      </c>
      <c r="I3001" s="1">
        <v>11.0</v>
      </c>
      <c r="J3001" s="7" t="str">
        <f>vlookup(I3001,Cats!$A:$B,2,false)</f>
        <v>B</v>
      </c>
    </row>
    <row r="3002">
      <c r="A3002" s="1">
        <v>140011.0</v>
      </c>
      <c r="B3002" s="1">
        <v>530.0</v>
      </c>
      <c r="C3002" s="1">
        <v>0.0</v>
      </c>
      <c r="D3002" s="1" t="s">
        <v>155</v>
      </c>
      <c r="E3002" s="1">
        <v>32.0</v>
      </c>
      <c r="F3002" s="7" t="str">
        <f>vlookup(E3002,Teams!A:B,2,false)</f>
        <v>NCSSM A</v>
      </c>
      <c r="G3002" s="1" t="b">
        <v>1</v>
      </c>
      <c r="H3002" s="1" t="b">
        <v>0</v>
      </c>
      <c r="I3002" s="1">
        <v>12.0</v>
      </c>
      <c r="J3002" s="7" t="str">
        <f>vlookup(I3002,Cats!$A:$B,2,false)</f>
        <v>P</v>
      </c>
    </row>
    <row r="3003">
      <c r="A3003" s="1">
        <v>140012.0</v>
      </c>
      <c r="B3003" s="1">
        <v>530.0</v>
      </c>
      <c r="C3003" s="1">
        <v>0.0</v>
      </c>
      <c r="D3003" s="1" t="s">
        <v>143</v>
      </c>
      <c r="E3003" s="1">
        <v>41.0</v>
      </c>
      <c r="F3003" s="7" t="str">
        <f>vlookup(E3003,Teams!A:B,2,false)</f>
        <v>Shen</v>
      </c>
      <c r="G3003" s="1" t="b">
        <v>0</v>
      </c>
      <c r="H3003" s="1" t="b">
        <v>0</v>
      </c>
      <c r="I3003" s="1">
        <v>12.0</v>
      </c>
      <c r="J3003" s="7" t="str">
        <f>vlookup(I3003,Cats!$A:$B,2,false)</f>
        <v>P</v>
      </c>
    </row>
    <row r="3004">
      <c r="A3004" s="1">
        <v>140013.0</v>
      </c>
      <c r="B3004" s="1">
        <v>530.0</v>
      </c>
      <c r="C3004" s="1">
        <v>0.0</v>
      </c>
      <c r="D3004" s="1" t="s">
        <v>32</v>
      </c>
      <c r="E3004" s="1">
        <v>32.0</v>
      </c>
      <c r="F3004" s="7" t="str">
        <f>vlookup(E3004,Teams!A:B,2,false)</f>
        <v>NCSSM A</v>
      </c>
      <c r="G3004" s="1" t="b">
        <v>1</v>
      </c>
      <c r="H3004" s="1" t="b">
        <v>1</v>
      </c>
      <c r="I3004" s="1">
        <v>13.0</v>
      </c>
      <c r="J3004" s="7" t="str">
        <f>vlookup(I3004,Cats!$A:$B,2,false)</f>
        <v>X</v>
      </c>
    </row>
    <row r="3005">
      <c r="A3005" s="1">
        <v>140014.0</v>
      </c>
      <c r="B3005" s="1">
        <v>530.0</v>
      </c>
      <c r="C3005" s="1">
        <v>4.0</v>
      </c>
      <c r="D3005" s="1" t="s">
        <v>92</v>
      </c>
      <c r="E3005" s="1">
        <v>41.0</v>
      </c>
      <c r="F3005" s="7" t="str">
        <f>vlookup(E3005,Teams!A:B,2,false)</f>
        <v>Shen</v>
      </c>
      <c r="G3005" s="1" t="b">
        <v>0</v>
      </c>
      <c r="H3005" s="1" t="b">
        <v>0</v>
      </c>
      <c r="I3005" s="1">
        <v>13.0</v>
      </c>
      <c r="J3005" s="7" t="str">
        <f>vlookup(I3005,Cats!$A:$B,2,false)</f>
        <v>X</v>
      </c>
    </row>
    <row r="3006">
      <c r="A3006" s="1">
        <v>140015.0</v>
      </c>
      <c r="B3006" s="1">
        <v>530.0</v>
      </c>
      <c r="C3006" s="1">
        <v>14.0</v>
      </c>
      <c r="D3006" s="1" t="s">
        <v>153</v>
      </c>
      <c r="E3006" s="1">
        <v>32.0</v>
      </c>
      <c r="F3006" s="7" t="str">
        <f>vlookup(E3006,Teams!A:B,2,false)</f>
        <v>NCSSM A</v>
      </c>
      <c r="G3006" s="1" t="b">
        <v>1</v>
      </c>
      <c r="H3006" s="1" t="b">
        <v>0</v>
      </c>
      <c r="I3006" s="1">
        <v>14.0</v>
      </c>
      <c r="J3006" s="7" t="str">
        <f>vlookup(I3006,Cats!$A:$B,2,false)</f>
        <v>M</v>
      </c>
    </row>
    <row r="3007">
      <c r="A3007" s="1">
        <v>140016.0</v>
      </c>
      <c r="B3007" s="1">
        <v>530.0</v>
      </c>
      <c r="C3007" s="1">
        <v>0.0</v>
      </c>
      <c r="D3007" s="1" t="s">
        <v>32</v>
      </c>
      <c r="E3007" s="1">
        <v>41.0</v>
      </c>
      <c r="F3007" s="7" t="str">
        <f>vlookup(E3007,Teams!A:B,2,false)</f>
        <v>Shen</v>
      </c>
      <c r="G3007" s="1" t="b">
        <v>0</v>
      </c>
      <c r="H3007" s="1" t="b">
        <v>1</v>
      </c>
      <c r="I3007" s="1">
        <v>14.0</v>
      </c>
      <c r="J3007" s="7" t="str">
        <f>vlookup(I3007,Cats!$A:$B,2,false)</f>
        <v>M</v>
      </c>
    </row>
    <row r="3008">
      <c r="A3008" s="1">
        <v>140017.0</v>
      </c>
      <c r="B3008" s="1">
        <v>530.0</v>
      </c>
      <c r="C3008" s="1">
        <v>0.0</v>
      </c>
      <c r="D3008" s="1" t="s">
        <v>32</v>
      </c>
      <c r="E3008" s="1">
        <v>32.0</v>
      </c>
      <c r="F3008" s="7" t="str">
        <f>vlookup(E3008,Teams!A:B,2,false)</f>
        <v>NCSSM A</v>
      </c>
      <c r="G3008" s="1" t="b">
        <v>1</v>
      </c>
      <c r="H3008" s="1" t="b">
        <v>1</v>
      </c>
      <c r="I3008" s="1">
        <v>15.0</v>
      </c>
      <c r="J3008" s="7" t="str">
        <f>vlookup(I3008,Cats!$A:$B,2,false)</f>
        <v>C</v>
      </c>
    </row>
    <row r="3009">
      <c r="A3009" s="1">
        <v>140018.0</v>
      </c>
      <c r="B3009" s="1">
        <v>530.0</v>
      </c>
      <c r="C3009" s="1">
        <v>4.0</v>
      </c>
      <c r="D3009" s="1" t="s">
        <v>142</v>
      </c>
      <c r="E3009" s="1">
        <v>41.0</v>
      </c>
      <c r="F3009" s="7" t="str">
        <f>vlookup(E3009,Teams!A:B,2,false)</f>
        <v>Shen</v>
      </c>
      <c r="G3009" s="1" t="b">
        <v>0</v>
      </c>
      <c r="H3009" s="1" t="b">
        <v>0</v>
      </c>
      <c r="I3009" s="1">
        <v>15.0</v>
      </c>
      <c r="J3009" s="7" t="str">
        <f>vlookup(I3009,Cats!$A:$B,2,false)</f>
        <v>C</v>
      </c>
    </row>
    <row r="3010">
      <c r="A3010" s="1">
        <v>140019.0</v>
      </c>
      <c r="B3010" s="1">
        <v>530.0</v>
      </c>
      <c r="C3010" s="1">
        <v>0.0</v>
      </c>
      <c r="D3010" s="1" t="s">
        <v>32</v>
      </c>
      <c r="E3010" s="1">
        <v>32.0</v>
      </c>
      <c r="F3010" s="7" t="str">
        <f>vlookup(E3010,Teams!A:B,2,false)</f>
        <v>NCSSM A</v>
      </c>
      <c r="G3010" s="1" t="b">
        <v>1</v>
      </c>
      <c r="H3010" s="1" t="b">
        <v>1</v>
      </c>
      <c r="I3010" s="1">
        <v>16.0</v>
      </c>
      <c r="J3010" s="7" t="str">
        <f>vlookup(I3010,Cats!$A:$B,2,false)</f>
        <v>E</v>
      </c>
    </row>
    <row r="3011">
      <c r="A3011" s="1">
        <v>140020.0</v>
      </c>
      <c r="B3011" s="1">
        <v>530.0</v>
      </c>
      <c r="C3011" s="1">
        <v>14.0</v>
      </c>
      <c r="D3011" s="1" t="s">
        <v>92</v>
      </c>
      <c r="E3011" s="1">
        <v>41.0</v>
      </c>
      <c r="F3011" s="7" t="str">
        <f>vlookup(E3011,Teams!A:B,2,false)</f>
        <v>Shen</v>
      </c>
      <c r="G3011" s="1" t="b">
        <v>0</v>
      </c>
      <c r="H3011" s="1" t="b">
        <v>0</v>
      </c>
      <c r="I3011" s="1">
        <v>16.0</v>
      </c>
      <c r="J3011" s="7" t="str">
        <f>vlookup(I3011,Cats!$A:$B,2,false)</f>
        <v>E</v>
      </c>
    </row>
    <row r="3012">
      <c r="A3012" s="1">
        <v>140021.0</v>
      </c>
      <c r="B3012" s="1">
        <v>530.0</v>
      </c>
      <c r="C3012" s="1">
        <v>4.0</v>
      </c>
      <c r="D3012" s="1" t="s">
        <v>152</v>
      </c>
      <c r="E3012" s="1">
        <v>32.0</v>
      </c>
      <c r="F3012" s="7" t="str">
        <f>vlookup(E3012,Teams!A:B,2,false)</f>
        <v>NCSSM A</v>
      </c>
      <c r="G3012" s="1" t="b">
        <v>1</v>
      </c>
      <c r="H3012" s="1" t="b">
        <v>0</v>
      </c>
      <c r="I3012" s="1">
        <v>17.0</v>
      </c>
      <c r="J3012" s="7" t="str">
        <f>vlookup(I3012,Cats!$A:$B,2,false)</f>
        <v>B</v>
      </c>
    </row>
    <row r="3013">
      <c r="A3013" s="1">
        <v>140022.0</v>
      </c>
      <c r="B3013" s="1">
        <v>530.0</v>
      </c>
      <c r="C3013" s="1">
        <v>0.0</v>
      </c>
      <c r="D3013" s="1" t="s">
        <v>32</v>
      </c>
      <c r="E3013" s="1">
        <v>41.0</v>
      </c>
      <c r="F3013" s="7" t="str">
        <f>vlookup(E3013,Teams!A:B,2,false)</f>
        <v>Shen</v>
      </c>
      <c r="G3013" s="1" t="b">
        <v>0</v>
      </c>
      <c r="H3013" s="1" t="b">
        <v>1</v>
      </c>
      <c r="I3013" s="1">
        <v>17.0</v>
      </c>
      <c r="J3013" s="7" t="str">
        <f>vlookup(I3013,Cats!$A:$B,2,false)</f>
        <v>B</v>
      </c>
    </row>
    <row r="3014">
      <c r="A3014" s="1">
        <v>140023.0</v>
      </c>
      <c r="B3014" s="1">
        <v>530.0</v>
      </c>
      <c r="C3014" s="1">
        <v>0.0</v>
      </c>
      <c r="D3014" s="1" t="s">
        <v>32</v>
      </c>
      <c r="E3014" s="1">
        <v>32.0</v>
      </c>
      <c r="F3014" s="7" t="str">
        <f>vlookup(E3014,Teams!A:B,2,false)</f>
        <v>NCSSM A</v>
      </c>
      <c r="G3014" s="1" t="b">
        <v>1</v>
      </c>
      <c r="H3014" s="1" t="b">
        <v>1</v>
      </c>
      <c r="I3014" s="1">
        <v>18.0</v>
      </c>
      <c r="J3014" s="7" t="str">
        <f>vlookup(I3014,Cats!$A:$B,2,false)</f>
        <v>P</v>
      </c>
    </row>
    <row r="3015">
      <c r="A3015" s="1">
        <v>140024.0</v>
      </c>
      <c r="B3015" s="1">
        <v>530.0</v>
      </c>
      <c r="C3015" s="1">
        <v>4.0</v>
      </c>
      <c r="D3015" s="1" t="s">
        <v>92</v>
      </c>
      <c r="E3015" s="1">
        <v>41.0</v>
      </c>
      <c r="F3015" s="7" t="str">
        <f>vlookup(E3015,Teams!A:B,2,false)</f>
        <v>Shen</v>
      </c>
      <c r="G3015" s="1" t="b">
        <v>0</v>
      </c>
      <c r="H3015" s="1" t="b">
        <v>0</v>
      </c>
      <c r="I3015" s="1">
        <v>18.0</v>
      </c>
      <c r="J3015" s="7" t="str">
        <f>vlookup(I3015,Cats!$A:$B,2,false)</f>
        <v>P</v>
      </c>
    </row>
    <row r="3016">
      <c r="A3016" s="1">
        <v>140025.0</v>
      </c>
      <c r="B3016" s="1">
        <v>530.0</v>
      </c>
      <c r="C3016" s="1">
        <v>0.0</v>
      </c>
      <c r="D3016" s="1" t="s">
        <v>152</v>
      </c>
      <c r="E3016" s="1">
        <v>32.0</v>
      </c>
      <c r="F3016" s="7" t="str">
        <f>vlookup(E3016,Teams!A:B,2,false)</f>
        <v>NCSSM A</v>
      </c>
      <c r="G3016" s="1" t="b">
        <v>1</v>
      </c>
      <c r="H3016" s="1" t="b">
        <v>0</v>
      </c>
      <c r="I3016" s="1">
        <v>19.0</v>
      </c>
      <c r="J3016" s="7" t="str">
        <f>vlookup(I3016,Cats!$A:$B,2,false)</f>
        <v>X</v>
      </c>
    </row>
    <row r="3017">
      <c r="A3017" s="1">
        <v>140026.0</v>
      </c>
      <c r="B3017" s="1">
        <v>530.0</v>
      </c>
      <c r="C3017" s="1">
        <v>0.0</v>
      </c>
      <c r="D3017" s="1" t="s">
        <v>92</v>
      </c>
      <c r="E3017" s="1">
        <v>41.0</v>
      </c>
      <c r="F3017" s="7" t="str">
        <f>vlookup(E3017,Teams!A:B,2,false)</f>
        <v>Shen</v>
      </c>
      <c r="G3017" s="1" t="b">
        <v>0</v>
      </c>
      <c r="H3017" s="1" t="b">
        <v>0</v>
      </c>
      <c r="I3017" s="1">
        <v>19.0</v>
      </c>
      <c r="J3017" s="7" t="str">
        <f>vlookup(I3017,Cats!$A:$B,2,false)</f>
        <v>X</v>
      </c>
    </row>
    <row r="3018">
      <c r="A3018" s="1">
        <v>140027.0</v>
      </c>
      <c r="B3018" s="1">
        <v>530.0</v>
      </c>
      <c r="C3018" s="1">
        <v>0.0</v>
      </c>
      <c r="D3018" s="1" t="s">
        <v>151</v>
      </c>
      <c r="E3018" s="1">
        <v>32.0</v>
      </c>
      <c r="F3018" s="7" t="str">
        <f>vlookup(E3018,Teams!A:B,2,false)</f>
        <v>NCSSM A</v>
      </c>
      <c r="G3018" s="1" t="b">
        <v>1</v>
      </c>
      <c r="H3018" s="1" t="b">
        <v>0</v>
      </c>
      <c r="I3018" s="1">
        <v>20.0</v>
      </c>
      <c r="J3018" s="7" t="str">
        <f>vlookup(I3018,Cats!$A:$B,2,false)</f>
        <v>M</v>
      </c>
    </row>
    <row r="3019">
      <c r="A3019" s="1">
        <v>140028.0</v>
      </c>
      <c r="B3019" s="1">
        <v>530.0</v>
      </c>
      <c r="C3019" s="1">
        <v>0.0</v>
      </c>
      <c r="D3019" s="1" t="s">
        <v>139</v>
      </c>
      <c r="E3019" s="1">
        <v>41.0</v>
      </c>
      <c r="F3019" s="7" t="str">
        <f>vlookup(E3019,Teams!A:B,2,false)</f>
        <v>Shen</v>
      </c>
      <c r="G3019" s="1" t="b">
        <v>0</v>
      </c>
      <c r="H3019" s="1" t="b">
        <v>0</v>
      </c>
      <c r="I3019" s="1">
        <v>20.0</v>
      </c>
      <c r="J3019" s="7" t="str">
        <f>vlookup(I3019,Cats!$A:$B,2,false)</f>
        <v>M</v>
      </c>
    </row>
    <row r="3020">
      <c r="A3020" s="1">
        <v>140029.0</v>
      </c>
      <c r="B3020" s="1">
        <v>530.0</v>
      </c>
      <c r="C3020" s="1">
        <v>14.0</v>
      </c>
      <c r="D3020" s="1" t="s">
        <v>152</v>
      </c>
      <c r="E3020" s="1">
        <v>32.0</v>
      </c>
      <c r="F3020" s="7" t="str">
        <f>vlookup(E3020,Teams!A:B,2,false)</f>
        <v>NCSSM A</v>
      </c>
      <c r="G3020" s="1" t="b">
        <v>1</v>
      </c>
      <c r="H3020" s="1" t="b">
        <v>0</v>
      </c>
      <c r="I3020" s="1">
        <v>21.0</v>
      </c>
      <c r="J3020" s="7" t="str">
        <f>vlookup(I3020,Cats!$A:$B,2,false)</f>
        <v>C</v>
      </c>
    </row>
    <row r="3021">
      <c r="A3021" s="1">
        <v>140030.0</v>
      </c>
      <c r="B3021" s="1">
        <v>530.0</v>
      </c>
      <c r="C3021" s="1">
        <v>0.0</v>
      </c>
      <c r="D3021" s="1" t="s">
        <v>32</v>
      </c>
      <c r="E3021" s="1">
        <v>41.0</v>
      </c>
      <c r="F3021" s="7" t="str">
        <f>vlookup(E3021,Teams!A:B,2,false)</f>
        <v>Shen</v>
      </c>
      <c r="G3021" s="1" t="b">
        <v>0</v>
      </c>
      <c r="H3021" s="1" t="b">
        <v>1</v>
      </c>
      <c r="I3021" s="1">
        <v>21.0</v>
      </c>
      <c r="J3021" s="7" t="str">
        <f>vlookup(I3021,Cats!$A:$B,2,false)</f>
        <v>C</v>
      </c>
    </row>
    <row r="3022">
      <c r="A3022" s="1">
        <v>140031.0</v>
      </c>
      <c r="B3022" s="1">
        <v>530.0</v>
      </c>
      <c r="C3022" s="1">
        <v>14.0</v>
      </c>
      <c r="D3022" s="1" t="s">
        <v>153</v>
      </c>
      <c r="E3022" s="1">
        <v>32.0</v>
      </c>
      <c r="F3022" s="7" t="str">
        <f>vlookup(E3022,Teams!A:B,2,false)</f>
        <v>NCSSM A</v>
      </c>
      <c r="G3022" s="1" t="b">
        <v>1</v>
      </c>
      <c r="H3022" s="1" t="b">
        <v>0</v>
      </c>
      <c r="I3022" s="1">
        <v>22.0</v>
      </c>
      <c r="J3022" s="7" t="str">
        <f>vlookup(I3022,Cats!$A:$B,2,false)</f>
        <v>E</v>
      </c>
    </row>
    <row r="3023">
      <c r="A3023" s="1">
        <v>140032.0</v>
      </c>
      <c r="B3023" s="1">
        <v>530.0</v>
      </c>
      <c r="C3023" s="1">
        <v>0.0</v>
      </c>
      <c r="D3023" s="1" t="s">
        <v>92</v>
      </c>
      <c r="E3023" s="1">
        <v>41.0</v>
      </c>
      <c r="F3023" s="7" t="str">
        <f>vlookup(E3023,Teams!A:B,2,false)</f>
        <v>Shen</v>
      </c>
      <c r="G3023" s="1" t="b">
        <v>0</v>
      </c>
      <c r="H3023" s="1" t="b">
        <v>0</v>
      </c>
      <c r="I3023" s="1">
        <v>22.0</v>
      </c>
      <c r="J3023" s="7" t="str">
        <f>vlookup(I3023,Cats!$A:$B,2,false)</f>
        <v>E</v>
      </c>
    </row>
    <row r="3024">
      <c r="A3024" s="1">
        <v>140033.0</v>
      </c>
      <c r="B3024" s="1">
        <v>530.0</v>
      </c>
      <c r="C3024" s="1">
        <v>4.0</v>
      </c>
      <c r="D3024" s="1" t="s">
        <v>152</v>
      </c>
      <c r="E3024" s="1">
        <v>32.0</v>
      </c>
      <c r="F3024" s="7" t="str">
        <f>vlookup(E3024,Teams!A:B,2,false)</f>
        <v>NCSSM A</v>
      </c>
      <c r="G3024" s="1" t="b">
        <v>1</v>
      </c>
      <c r="H3024" s="1" t="b">
        <v>0</v>
      </c>
      <c r="I3024" s="1">
        <v>23.0</v>
      </c>
      <c r="J3024" s="7" t="str">
        <f>vlookup(I3024,Cats!$A:$B,2,false)</f>
        <v>B</v>
      </c>
    </row>
    <row r="3025">
      <c r="A3025" s="1">
        <v>140034.0</v>
      </c>
      <c r="B3025" s="1">
        <v>530.0</v>
      </c>
      <c r="C3025" s="1">
        <v>0.0</v>
      </c>
      <c r="D3025" s="1" t="s">
        <v>32</v>
      </c>
      <c r="E3025" s="1">
        <v>41.0</v>
      </c>
      <c r="F3025" s="7" t="str">
        <f>vlookup(E3025,Teams!A:B,2,false)</f>
        <v>Shen</v>
      </c>
      <c r="G3025" s="1" t="b">
        <v>0</v>
      </c>
      <c r="H3025" s="1" t="b">
        <v>1</v>
      </c>
      <c r="I3025" s="1">
        <v>23.0</v>
      </c>
      <c r="J3025" s="7" t="str">
        <f>vlookup(I3025,Cats!$A:$B,2,false)</f>
        <v>B</v>
      </c>
    </row>
    <row r="3026">
      <c r="A3026" s="1">
        <v>140035.0</v>
      </c>
      <c r="B3026" s="1">
        <v>530.0</v>
      </c>
      <c r="C3026" s="1">
        <v>14.0</v>
      </c>
      <c r="D3026" s="1" t="s">
        <v>154</v>
      </c>
      <c r="E3026" s="1">
        <v>32.0</v>
      </c>
      <c r="F3026" s="7" t="str">
        <f>vlookup(E3026,Teams!A:B,2,false)</f>
        <v>NCSSM A</v>
      </c>
      <c r="G3026" s="1" t="b">
        <v>1</v>
      </c>
      <c r="H3026" s="1" t="b">
        <v>0</v>
      </c>
      <c r="I3026" s="1">
        <v>24.0</v>
      </c>
      <c r="J3026" s="7" t="str">
        <f>vlookup(I3026,Cats!$A:$B,2,false)</f>
        <v>P</v>
      </c>
    </row>
    <row r="3027">
      <c r="A3027" s="1">
        <v>140036.0</v>
      </c>
      <c r="B3027" s="1">
        <v>530.0</v>
      </c>
      <c r="C3027" s="1">
        <v>0.0</v>
      </c>
      <c r="D3027" s="1" t="s">
        <v>32</v>
      </c>
      <c r="E3027" s="1">
        <v>41.0</v>
      </c>
      <c r="F3027" s="7" t="str">
        <f>vlookup(E3027,Teams!A:B,2,false)</f>
        <v>Shen</v>
      </c>
      <c r="G3027" s="1" t="b">
        <v>0</v>
      </c>
      <c r="H3027" s="1" t="b">
        <v>1</v>
      </c>
      <c r="I3027" s="1">
        <v>24.0</v>
      </c>
      <c r="J3027" s="7" t="str">
        <f>vlookup(I3027,Cats!$A:$B,2,false)</f>
        <v>P</v>
      </c>
    </row>
    <row r="3028">
      <c r="A3028" s="1">
        <v>140037.0</v>
      </c>
      <c r="B3028" s="1">
        <v>531.0</v>
      </c>
      <c r="C3028" s="1">
        <v>0.0</v>
      </c>
      <c r="D3028" s="1" t="s">
        <v>32</v>
      </c>
      <c r="E3028" s="1">
        <v>6.0</v>
      </c>
      <c r="F3028" s="7" t="str">
        <f>vlookup(E3028,Teams!A:B,2,false)</f>
        <v>Buchholz A</v>
      </c>
      <c r="G3028" s="1" t="b">
        <v>1</v>
      </c>
      <c r="H3028" s="1" t="b">
        <v>1</v>
      </c>
      <c r="I3028" s="1">
        <v>1.0</v>
      </c>
      <c r="J3028" s="7" t="str">
        <f>vlookup(I3028,Cats!$A:$B,2,false)</f>
        <v>X</v>
      </c>
    </row>
    <row r="3029">
      <c r="A3029" s="1">
        <v>140038.0</v>
      </c>
      <c r="B3029" s="1">
        <v>531.0</v>
      </c>
      <c r="C3029" s="1">
        <v>14.0</v>
      </c>
      <c r="D3029" s="1" t="s">
        <v>132</v>
      </c>
      <c r="E3029" s="1">
        <v>11.0</v>
      </c>
      <c r="F3029" s="7" t="str">
        <f>vlookup(E3029,Teams!A:B,2,false)</f>
        <v>Cupertino</v>
      </c>
      <c r="G3029" s="1" t="b">
        <v>0</v>
      </c>
      <c r="H3029" s="1" t="b">
        <v>0</v>
      </c>
      <c r="I3029" s="1">
        <v>1.0</v>
      </c>
      <c r="J3029" s="7" t="str">
        <f>vlookup(I3029,Cats!$A:$B,2,false)</f>
        <v>X</v>
      </c>
    </row>
    <row r="3030">
      <c r="A3030" s="1">
        <v>140039.0</v>
      </c>
      <c r="B3030" s="1">
        <v>531.0</v>
      </c>
      <c r="C3030" s="1">
        <v>0.0</v>
      </c>
      <c r="D3030" s="1" t="s">
        <v>32</v>
      </c>
      <c r="E3030" s="1">
        <v>6.0</v>
      </c>
      <c r="F3030" s="7" t="str">
        <f>vlookup(E3030,Teams!A:B,2,false)</f>
        <v>Buchholz A</v>
      </c>
      <c r="G3030" s="1" t="b">
        <v>1</v>
      </c>
      <c r="H3030" s="1" t="b">
        <v>1</v>
      </c>
      <c r="I3030" s="1">
        <v>2.0</v>
      </c>
      <c r="J3030" s="7" t="str">
        <f>vlookup(I3030,Cats!$A:$B,2,false)</f>
        <v>M</v>
      </c>
    </row>
    <row r="3031">
      <c r="A3031" s="1">
        <v>140040.0</v>
      </c>
      <c r="B3031" s="1">
        <v>531.0</v>
      </c>
      <c r="C3031" s="1">
        <v>14.0</v>
      </c>
      <c r="D3031" s="1" t="s">
        <v>136</v>
      </c>
      <c r="E3031" s="1">
        <v>11.0</v>
      </c>
      <c r="F3031" s="7" t="str">
        <f>vlookup(E3031,Teams!A:B,2,false)</f>
        <v>Cupertino</v>
      </c>
      <c r="G3031" s="1" t="b">
        <v>0</v>
      </c>
      <c r="H3031" s="1" t="b">
        <v>0</v>
      </c>
      <c r="I3031" s="1">
        <v>2.0</v>
      </c>
      <c r="J3031" s="7" t="str">
        <f>vlookup(I3031,Cats!$A:$B,2,false)</f>
        <v>M</v>
      </c>
    </row>
    <row r="3032">
      <c r="A3032" s="1">
        <v>140041.0</v>
      </c>
      <c r="B3032" s="1">
        <v>531.0</v>
      </c>
      <c r="C3032" s="1">
        <v>-4.0</v>
      </c>
      <c r="D3032" s="1" t="s">
        <v>40</v>
      </c>
      <c r="E3032" s="1">
        <v>6.0</v>
      </c>
      <c r="F3032" s="7" t="str">
        <f>vlookup(E3032,Teams!A:B,2,false)</f>
        <v>Buchholz A</v>
      </c>
      <c r="G3032" s="1" t="b">
        <v>1</v>
      </c>
      <c r="H3032" s="1" t="b">
        <v>0</v>
      </c>
      <c r="I3032" s="1">
        <v>3.0</v>
      </c>
      <c r="J3032" s="7" t="str">
        <f>vlookup(I3032,Cats!$A:$B,2,false)</f>
        <v>C</v>
      </c>
    </row>
    <row r="3033">
      <c r="A3033" s="1">
        <v>140042.0</v>
      </c>
      <c r="B3033" s="1">
        <v>531.0</v>
      </c>
      <c r="C3033" s="1">
        <v>14.0</v>
      </c>
      <c r="D3033" s="1" t="s">
        <v>132</v>
      </c>
      <c r="E3033" s="1">
        <v>11.0</v>
      </c>
      <c r="F3033" s="7" t="str">
        <f>vlookup(E3033,Teams!A:B,2,false)</f>
        <v>Cupertino</v>
      </c>
      <c r="G3033" s="1" t="b">
        <v>0</v>
      </c>
      <c r="H3033" s="1" t="b">
        <v>0</v>
      </c>
      <c r="I3033" s="1">
        <v>3.0</v>
      </c>
      <c r="J3033" s="7" t="str">
        <f>vlookup(I3033,Cats!$A:$B,2,false)</f>
        <v>C</v>
      </c>
    </row>
    <row r="3034">
      <c r="A3034" s="1">
        <v>140043.0</v>
      </c>
      <c r="B3034" s="1">
        <v>531.0</v>
      </c>
      <c r="C3034" s="1">
        <v>4.0</v>
      </c>
      <c r="D3034" s="1" t="s">
        <v>40</v>
      </c>
      <c r="E3034" s="1">
        <v>6.0</v>
      </c>
      <c r="F3034" s="7" t="str">
        <f>vlookup(E3034,Teams!A:B,2,false)</f>
        <v>Buchholz A</v>
      </c>
      <c r="G3034" s="1" t="b">
        <v>1</v>
      </c>
      <c r="H3034" s="1" t="b">
        <v>0</v>
      </c>
      <c r="I3034" s="1">
        <v>4.0</v>
      </c>
      <c r="J3034" s="7" t="str">
        <f>vlookup(I3034,Cats!$A:$B,2,false)</f>
        <v>E</v>
      </c>
    </row>
    <row r="3035">
      <c r="A3035" s="1">
        <v>140044.0</v>
      </c>
      <c r="B3035" s="1">
        <v>531.0</v>
      </c>
      <c r="C3035" s="1">
        <v>0.0</v>
      </c>
      <c r="D3035" s="1" t="s">
        <v>32</v>
      </c>
      <c r="E3035" s="1">
        <v>11.0</v>
      </c>
      <c r="F3035" s="7" t="str">
        <f>vlookup(E3035,Teams!A:B,2,false)</f>
        <v>Cupertino</v>
      </c>
      <c r="G3035" s="1" t="b">
        <v>0</v>
      </c>
      <c r="H3035" s="1" t="b">
        <v>1</v>
      </c>
      <c r="I3035" s="1">
        <v>4.0</v>
      </c>
      <c r="J3035" s="7" t="str">
        <f>vlookup(I3035,Cats!$A:$B,2,false)</f>
        <v>E</v>
      </c>
    </row>
    <row r="3036">
      <c r="A3036" s="1">
        <v>140045.0</v>
      </c>
      <c r="B3036" s="1">
        <v>531.0</v>
      </c>
      <c r="C3036" s="1">
        <v>4.0</v>
      </c>
      <c r="D3036" s="1" t="s">
        <v>40</v>
      </c>
      <c r="E3036" s="1">
        <v>6.0</v>
      </c>
      <c r="F3036" s="7" t="str">
        <f>vlookup(E3036,Teams!A:B,2,false)</f>
        <v>Buchholz A</v>
      </c>
      <c r="G3036" s="1" t="b">
        <v>1</v>
      </c>
      <c r="H3036" s="1" t="b">
        <v>0</v>
      </c>
      <c r="I3036" s="1">
        <v>5.0</v>
      </c>
      <c r="J3036" s="7" t="str">
        <f>vlookup(I3036,Cats!$A:$B,2,false)</f>
        <v>B</v>
      </c>
    </row>
    <row r="3037">
      <c r="A3037" s="1">
        <v>140046.0</v>
      </c>
      <c r="B3037" s="1">
        <v>531.0</v>
      </c>
      <c r="C3037" s="1">
        <v>0.0</v>
      </c>
      <c r="D3037" s="1" t="s">
        <v>32</v>
      </c>
      <c r="E3037" s="1">
        <v>11.0</v>
      </c>
      <c r="F3037" s="7" t="str">
        <f>vlookup(E3037,Teams!A:B,2,false)</f>
        <v>Cupertino</v>
      </c>
      <c r="G3037" s="1" t="b">
        <v>0</v>
      </c>
      <c r="H3037" s="1" t="b">
        <v>1</v>
      </c>
      <c r="I3037" s="1">
        <v>5.0</v>
      </c>
      <c r="J3037" s="7" t="str">
        <f>vlookup(I3037,Cats!$A:$B,2,false)</f>
        <v>B</v>
      </c>
    </row>
    <row r="3038">
      <c r="A3038" s="1">
        <v>140047.0</v>
      </c>
      <c r="B3038" s="1">
        <v>531.0</v>
      </c>
      <c r="C3038" s="1">
        <v>0.0</v>
      </c>
      <c r="D3038" s="1" t="s">
        <v>40</v>
      </c>
      <c r="E3038" s="1">
        <v>6.0</v>
      </c>
      <c r="F3038" s="7" t="str">
        <f>vlookup(E3038,Teams!A:B,2,false)</f>
        <v>Buchholz A</v>
      </c>
      <c r="G3038" s="1" t="b">
        <v>1</v>
      </c>
      <c r="H3038" s="1" t="b">
        <v>0</v>
      </c>
      <c r="I3038" s="1">
        <v>6.0</v>
      </c>
      <c r="J3038" s="7" t="str">
        <f>vlookup(I3038,Cats!$A:$B,2,false)</f>
        <v>P</v>
      </c>
    </row>
    <row r="3039">
      <c r="A3039" s="1">
        <v>140048.0</v>
      </c>
      <c r="B3039" s="1">
        <v>531.0</v>
      </c>
      <c r="C3039" s="1">
        <v>14.0</v>
      </c>
      <c r="D3039" s="1" t="s">
        <v>131</v>
      </c>
      <c r="E3039" s="1">
        <v>11.0</v>
      </c>
      <c r="F3039" s="7" t="str">
        <f>vlookup(E3039,Teams!A:B,2,false)</f>
        <v>Cupertino</v>
      </c>
      <c r="G3039" s="1" t="b">
        <v>0</v>
      </c>
      <c r="H3039" s="1" t="b">
        <v>0</v>
      </c>
      <c r="I3039" s="1">
        <v>6.0</v>
      </c>
      <c r="J3039" s="7" t="str">
        <f>vlookup(I3039,Cats!$A:$B,2,false)</f>
        <v>P</v>
      </c>
    </row>
    <row r="3040">
      <c r="A3040" s="1">
        <v>140049.0</v>
      </c>
      <c r="B3040" s="1">
        <v>531.0</v>
      </c>
      <c r="C3040" s="1">
        <v>-4.0</v>
      </c>
      <c r="D3040" s="1" t="s">
        <v>44</v>
      </c>
      <c r="E3040" s="1">
        <v>6.0</v>
      </c>
      <c r="F3040" s="7" t="str">
        <f>vlookup(E3040,Teams!A:B,2,false)</f>
        <v>Buchholz A</v>
      </c>
      <c r="G3040" s="1" t="b">
        <v>1</v>
      </c>
      <c r="H3040" s="1" t="b">
        <v>0</v>
      </c>
      <c r="I3040" s="1">
        <v>7.0</v>
      </c>
      <c r="J3040" s="7" t="str">
        <f>vlookup(I3040,Cats!$A:$B,2,false)</f>
        <v>X</v>
      </c>
    </row>
    <row r="3041">
      <c r="A3041" s="1">
        <v>140050.0</v>
      </c>
      <c r="B3041" s="1">
        <v>531.0</v>
      </c>
      <c r="C3041" s="1">
        <v>14.0</v>
      </c>
      <c r="D3041" s="1" t="s">
        <v>132</v>
      </c>
      <c r="E3041" s="1">
        <v>11.0</v>
      </c>
      <c r="F3041" s="7" t="str">
        <f>vlookup(E3041,Teams!A:B,2,false)</f>
        <v>Cupertino</v>
      </c>
      <c r="G3041" s="1" t="b">
        <v>0</v>
      </c>
      <c r="H3041" s="1" t="b">
        <v>0</v>
      </c>
      <c r="I3041" s="1">
        <v>7.0</v>
      </c>
      <c r="J3041" s="7" t="str">
        <f>vlookup(I3041,Cats!$A:$B,2,false)</f>
        <v>X</v>
      </c>
    </row>
    <row r="3042">
      <c r="A3042" s="1">
        <v>140051.0</v>
      </c>
      <c r="B3042" s="1">
        <v>531.0</v>
      </c>
      <c r="C3042" s="1">
        <v>0.0</v>
      </c>
      <c r="D3042" s="1" t="s">
        <v>32</v>
      </c>
      <c r="E3042" s="1">
        <v>6.0</v>
      </c>
      <c r="F3042" s="7" t="str">
        <f>vlookup(E3042,Teams!A:B,2,false)</f>
        <v>Buchholz A</v>
      </c>
      <c r="G3042" s="1" t="b">
        <v>1</v>
      </c>
      <c r="H3042" s="1" t="b">
        <v>1</v>
      </c>
      <c r="I3042" s="1">
        <v>8.0</v>
      </c>
      <c r="J3042" s="7" t="str">
        <f>vlookup(I3042,Cats!$A:$B,2,false)</f>
        <v>M</v>
      </c>
    </row>
    <row r="3043">
      <c r="A3043" s="1">
        <v>140052.0</v>
      </c>
      <c r="B3043" s="1">
        <v>531.0</v>
      </c>
      <c r="C3043" s="1">
        <v>14.0</v>
      </c>
      <c r="D3043" s="1" t="s">
        <v>131</v>
      </c>
      <c r="E3043" s="1">
        <v>11.0</v>
      </c>
      <c r="F3043" s="7" t="str">
        <f>vlookup(E3043,Teams!A:B,2,false)</f>
        <v>Cupertino</v>
      </c>
      <c r="G3043" s="1" t="b">
        <v>0</v>
      </c>
      <c r="H3043" s="1" t="b">
        <v>0</v>
      </c>
      <c r="I3043" s="1">
        <v>8.0</v>
      </c>
      <c r="J3043" s="7" t="str">
        <f>vlookup(I3043,Cats!$A:$B,2,false)</f>
        <v>M</v>
      </c>
    </row>
    <row r="3044">
      <c r="A3044" s="1">
        <v>140053.0</v>
      </c>
      <c r="B3044" s="1">
        <v>531.0</v>
      </c>
      <c r="C3044" s="1">
        <v>0.0</v>
      </c>
      <c r="D3044" s="1" t="s">
        <v>44</v>
      </c>
      <c r="E3044" s="1">
        <v>6.0</v>
      </c>
      <c r="F3044" s="7" t="str">
        <f>vlookup(E3044,Teams!A:B,2,false)</f>
        <v>Buchholz A</v>
      </c>
      <c r="G3044" s="1" t="b">
        <v>1</v>
      </c>
      <c r="H3044" s="1" t="b">
        <v>0</v>
      </c>
      <c r="I3044" s="1">
        <v>9.0</v>
      </c>
      <c r="J3044" s="7" t="str">
        <f>vlookup(I3044,Cats!$A:$B,2,false)</f>
        <v>C</v>
      </c>
    </row>
    <row r="3045">
      <c r="A3045" s="1">
        <v>140054.0</v>
      </c>
      <c r="B3045" s="1">
        <v>531.0</v>
      </c>
      <c r="C3045" s="1">
        <v>14.0</v>
      </c>
      <c r="D3045" s="1" t="s">
        <v>132</v>
      </c>
      <c r="E3045" s="1">
        <v>11.0</v>
      </c>
      <c r="F3045" s="7" t="str">
        <f>vlookup(E3045,Teams!A:B,2,false)</f>
        <v>Cupertino</v>
      </c>
      <c r="G3045" s="1" t="b">
        <v>0</v>
      </c>
      <c r="H3045" s="1" t="b">
        <v>0</v>
      </c>
      <c r="I3045" s="1">
        <v>9.0</v>
      </c>
      <c r="J3045" s="7" t="str">
        <f>vlookup(I3045,Cats!$A:$B,2,false)</f>
        <v>C</v>
      </c>
    </row>
    <row r="3046">
      <c r="A3046" s="1">
        <v>140055.0</v>
      </c>
      <c r="B3046" s="1">
        <v>531.0</v>
      </c>
      <c r="C3046" s="1">
        <v>4.0</v>
      </c>
      <c r="D3046" s="1" t="s">
        <v>40</v>
      </c>
      <c r="E3046" s="1">
        <v>6.0</v>
      </c>
      <c r="F3046" s="7" t="str">
        <f>vlookup(E3046,Teams!A:B,2,false)</f>
        <v>Buchholz A</v>
      </c>
      <c r="G3046" s="1" t="b">
        <v>1</v>
      </c>
      <c r="H3046" s="1" t="b">
        <v>0</v>
      </c>
      <c r="I3046" s="1">
        <v>10.0</v>
      </c>
      <c r="J3046" s="7" t="str">
        <f>vlookup(I3046,Cats!$A:$B,2,false)</f>
        <v>E</v>
      </c>
    </row>
    <row r="3047">
      <c r="A3047" s="1">
        <v>140056.0</v>
      </c>
      <c r="B3047" s="1">
        <v>531.0</v>
      </c>
      <c r="C3047" s="1">
        <v>0.0</v>
      </c>
      <c r="D3047" s="1" t="s">
        <v>131</v>
      </c>
      <c r="E3047" s="1">
        <v>11.0</v>
      </c>
      <c r="F3047" s="7" t="str">
        <f>vlookup(E3047,Teams!A:B,2,false)</f>
        <v>Cupertino</v>
      </c>
      <c r="G3047" s="1" t="b">
        <v>0</v>
      </c>
      <c r="H3047" s="1" t="b">
        <v>0</v>
      </c>
      <c r="I3047" s="1">
        <v>10.0</v>
      </c>
      <c r="J3047" s="7" t="str">
        <f>vlookup(I3047,Cats!$A:$B,2,false)</f>
        <v>E</v>
      </c>
    </row>
    <row r="3048">
      <c r="A3048" s="1">
        <v>140057.0</v>
      </c>
      <c r="B3048" s="1">
        <v>531.0</v>
      </c>
      <c r="C3048" s="1">
        <v>4.0</v>
      </c>
      <c r="D3048" s="1" t="s">
        <v>40</v>
      </c>
      <c r="E3048" s="1">
        <v>6.0</v>
      </c>
      <c r="F3048" s="7" t="str">
        <f>vlookup(E3048,Teams!A:B,2,false)</f>
        <v>Buchholz A</v>
      </c>
      <c r="G3048" s="1" t="b">
        <v>1</v>
      </c>
      <c r="H3048" s="1" t="b">
        <v>0</v>
      </c>
      <c r="I3048" s="1">
        <v>11.0</v>
      </c>
      <c r="J3048" s="7" t="str">
        <f>vlookup(I3048,Cats!$A:$B,2,false)</f>
        <v>B</v>
      </c>
    </row>
    <row r="3049">
      <c r="A3049" s="1">
        <v>140058.0</v>
      </c>
      <c r="B3049" s="1">
        <v>531.0</v>
      </c>
      <c r="C3049" s="1">
        <v>4.0</v>
      </c>
      <c r="D3049" s="1" t="s">
        <v>132</v>
      </c>
      <c r="E3049" s="1">
        <v>11.0</v>
      </c>
      <c r="F3049" s="7" t="str">
        <f>vlookup(E3049,Teams!A:B,2,false)</f>
        <v>Cupertino</v>
      </c>
      <c r="G3049" s="1" t="b">
        <v>0</v>
      </c>
      <c r="H3049" s="1" t="b">
        <v>0</v>
      </c>
      <c r="I3049" s="1">
        <v>11.0</v>
      </c>
      <c r="J3049" s="7" t="str">
        <f>vlookup(I3049,Cats!$A:$B,2,false)</f>
        <v>B</v>
      </c>
    </row>
    <row r="3050">
      <c r="A3050" s="1">
        <v>140059.0</v>
      </c>
      <c r="B3050" s="1">
        <v>531.0</v>
      </c>
      <c r="C3050" s="1">
        <v>14.0</v>
      </c>
      <c r="D3050" s="1" t="s">
        <v>32</v>
      </c>
      <c r="E3050" s="1">
        <v>6.0</v>
      </c>
      <c r="F3050" s="7" t="str">
        <f>vlookup(E3050,Teams!A:B,2,false)</f>
        <v>Buchholz A</v>
      </c>
      <c r="G3050" s="1" t="b">
        <v>1</v>
      </c>
      <c r="H3050" s="1" t="b">
        <v>0</v>
      </c>
      <c r="I3050" s="1">
        <v>12.0</v>
      </c>
      <c r="J3050" s="7" t="str">
        <f>vlookup(I3050,Cats!$A:$B,2,false)</f>
        <v>P</v>
      </c>
    </row>
    <row r="3051">
      <c r="A3051" s="1">
        <v>140060.0</v>
      </c>
      <c r="B3051" s="1">
        <v>531.0</v>
      </c>
      <c r="C3051" s="1">
        <v>0.0</v>
      </c>
      <c r="D3051" s="1" t="s">
        <v>32</v>
      </c>
      <c r="E3051" s="1">
        <v>11.0</v>
      </c>
      <c r="F3051" s="7" t="str">
        <f>vlookup(E3051,Teams!A:B,2,false)</f>
        <v>Cupertino</v>
      </c>
      <c r="G3051" s="1" t="b">
        <v>0</v>
      </c>
      <c r="H3051" s="1" t="b">
        <v>1</v>
      </c>
      <c r="I3051" s="1">
        <v>12.0</v>
      </c>
      <c r="J3051" s="7" t="str">
        <f>vlookup(I3051,Cats!$A:$B,2,false)</f>
        <v>P</v>
      </c>
    </row>
    <row r="3052">
      <c r="A3052" s="1">
        <v>140061.0</v>
      </c>
      <c r="B3052" s="1">
        <v>531.0</v>
      </c>
      <c r="C3052" s="1">
        <v>4.0</v>
      </c>
      <c r="D3052" s="1" t="s">
        <v>40</v>
      </c>
      <c r="E3052" s="1">
        <v>6.0</v>
      </c>
      <c r="F3052" s="7" t="str">
        <f>vlookup(E3052,Teams!A:B,2,false)</f>
        <v>Buchholz A</v>
      </c>
      <c r="G3052" s="1" t="b">
        <v>1</v>
      </c>
      <c r="H3052" s="1" t="b">
        <v>0</v>
      </c>
      <c r="I3052" s="1">
        <v>13.0</v>
      </c>
      <c r="J3052" s="7" t="str">
        <f>vlookup(I3052,Cats!$A:$B,2,false)</f>
        <v>X</v>
      </c>
    </row>
    <row r="3053">
      <c r="A3053" s="1">
        <v>140062.0</v>
      </c>
      <c r="B3053" s="1">
        <v>531.0</v>
      </c>
      <c r="C3053" s="1">
        <v>0.0</v>
      </c>
      <c r="D3053" s="1" t="s">
        <v>32</v>
      </c>
      <c r="E3053" s="1">
        <v>11.0</v>
      </c>
      <c r="F3053" s="7" t="str">
        <f>vlookup(E3053,Teams!A:B,2,false)</f>
        <v>Cupertino</v>
      </c>
      <c r="G3053" s="1" t="b">
        <v>0</v>
      </c>
      <c r="H3053" s="1" t="b">
        <v>1</v>
      </c>
      <c r="I3053" s="1">
        <v>13.0</v>
      </c>
      <c r="J3053" s="7" t="str">
        <f>vlookup(I3053,Cats!$A:$B,2,false)</f>
        <v>X</v>
      </c>
    </row>
    <row r="3054">
      <c r="A3054" s="1">
        <v>140063.0</v>
      </c>
      <c r="B3054" s="1">
        <v>531.0</v>
      </c>
      <c r="C3054" s="1">
        <v>0.0</v>
      </c>
      <c r="D3054" s="1" t="s">
        <v>32</v>
      </c>
      <c r="E3054" s="1">
        <v>6.0</v>
      </c>
      <c r="F3054" s="7" t="str">
        <f>vlookup(E3054,Teams!A:B,2,false)</f>
        <v>Buchholz A</v>
      </c>
      <c r="G3054" s="1" t="b">
        <v>1</v>
      </c>
      <c r="H3054" s="1" t="b">
        <v>1</v>
      </c>
      <c r="I3054" s="1">
        <v>14.0</v>
      </c>
      <c r="J3054" s="7" t="str">
        <f>vlookup(I3054,Cats!$A:$B,2,false)</f>
        <v>M</v>
      </c>
    </row>
    <row r="3055">
      <c r="A3055" s="1">
        <v>140064.0</v>
      </c>
      <c r="B3055" s="1">
        <v>531.0</v>
      </c>
      <c r="C3055" s="1">
        <v>4.0</v>
      </c>
      <c r="D3055" s="1" t="s">
        <v>131</v>
      </c>
      <c r="E3055" s="1">
        <v>11.0</v>
      </c>
      <c r="F3055" s="7" t="str">
        <f>vlookup(E3055,Teams!A:B,2,false)</f>
        <v>Cupertino</v>
      </c>
      <c r="G3055" s="1" t="b">
        <v>0</v>
      </c>
      <c r="H3055" s="1" t="b">
        <v>0</v>
      </c>
      <c r="I3055" s="1">
        <v>14.0</v>
      </c>
      <c r="J3055" s="7" t="str">
        <f>vlookup(I3055,Cats!$A:$B,2,false)</f>
        <v>M</v>
      </c>
    </row>
    <row r="3056">
      <c r="A3056" s="1">
        <v>140065.0</v>
      </c>
      <c r="B3056" s="1">
        <v>531.0</v>
      </c>
      <c r="C3056" s="1">
        <v>14.0</v>
      </c>
      <c r="D3056" s="1" t="s">
        <v>44</v>
      </c>
      <c r="E3056" s="1">
        <v>6.0</v>
      </c>
      <c r="F3056" s="7" t="str">
        <f>vlookup(E3056,Teams!A:B,2,false)</f>
        <v>Buchholz A</v>
      </c>
      <c r="G3056" s="1" t="b">
        <v>1</v>
      </c>
      <c r="H3056" s="1" t="b">
        <v>0</v>
      </c>
      <c r="I3056" s="1">
        <v>15.0</v>
      </c>
      <c r="J3056" s="7" t="str">
        <f>vlookup(I3056,Cats!$A:$B,2,false)</f>
        <v>C</v>
      </c>
    </row>
    <row r="3057">
      <c r="A3057" s="1">
        <v>140066.0</v>
      </c>
      <c r="B3057" s="1">
        <v>531.0</v>
      </c>
      <c r="C3057" s="1">
        <v>0.0</v>
      </c>
      <c r="D3057" s="1" t="s">
        <v>32</v>
      </c>
      <c r="E3057" s="1">
        <v>11.0</v>
      </c>
      <c r="F3057" s="7" t="str">
        <f>vlookup(E3057,Teams!A:B,2,false)</f>
        <v>Cupertino</v>
      </c>
      <c r="G3057" s="1" t="b">
        <v>0</v>
      </c>
      <c r="H3057" s="1" t="b">
        <v>1</v>
      </c>
      <c r="I3057" s="1">
        <v>15.0</v>
      </c>
      <c r="J3057" s="7" t="str">
        <f>vlookup(I3057,Cats!$A:$B,2,false)</f>
        <v>C</v>
      </c>
    </row>
    <row r="3058">
      <c r="A3058" s="1">
        <v>140067.0</v>
      </c>
      <c r="B3058" s="1">
        <v>531.0</v>
      </c>
      <c r="C3058" s="1">
        <v>14.0</v>
      </c>
      <c r="D3058" s="1" t="s">
        <v>39</v>
      </c>
      <c r="E3058" s="1">
        <v>6.0</v>
      </c>
      <c r="F3058" s="7" t="str">
        <f>vlookup(E3058,Teams!A:B,2,false)</f>
        <v>Buchholz A</v>
      </c>
      <c r="G3058" s="1" t="b">
        <v>1</v>
      </c>
      <c r="H3058" s="1" t="b">
        <v>0</v>
      </c>
      <c r="I3058" s="1">
        <v>16.0</v>
      </c>
      <c r="J3058" s="7" t="str">
        <f>vlookup(I3058,Cats!$A:$B,2,false)</f>
        <v>E</v>
      </c>
    </row>
    <row r="3059">
      <c r="A3059" s="1">
        <v>140068.0</v>
      </c>
      <c r="B3059" s="1">
        <v>531.0</v>
      </c>
      <c r="C3059" s="1">
        <v>0.0</v>
      </c>
      <c r="D3059" s="1" t="s">
        <v>32</v>
      </c>
      <c r="E3059" s="1">
        <v>11.0</v>
      </c>
      <c r="F3059" s="7" t="str">
        <f>vlookup(E3059,Teams!A:B,2,false)</f>
        <v>Cupertino</v>
      </c>
      <c r="G3059" s="1" t="b">
        <v>0</v>
      </c>
      <c r="H3059" s="1" t="b">
        <v>1</v>
      </c>
      <c r="I3059" s="1">
        <v>16.0</v>
      </c>
      <c r="J3059" s="7" t="str">
        <f>vlookup(I3059,Cats!$A:$B,2,false)</f>
        <v>E</v>
      </c>
    </row>
    <row r="3060">
      <c r="A3060" s="1">
        <v>140069.0</v>
      </c>
      <c r="B3060" s="1">
        <v>531.0</v>
      </c>
      <c r="C3060" s="1">
        <v>4.0</v>
      </c>
      <c r="D3060" s="1" t="s">
        <v>40</v>
      </c>
      <c r="E3060" s="1">
        <v>6.0</v>
      </c>
      <c r="F3060" s="7" t="str">
        <f>vlookup(E3060,Teams!A:B,2,false)</f>
        <v>Buchholz A</v>
      </c>
      <c r="G3060" s="1" t="b">
        <v>1</v>
      </c>
      <c r="H3060" s="1" t="b">
        <v>0</v>
      </c>
      <c r="I3060" s="1">
        <v>17.0</v>
      </c>
      <c r="J3060" s="7" t="str">
        <f>vlookup(I3060,Cats!$A:$B,2,false)</f>
        <v>B</v>
      </c>
    </row>
    <row r="3061">
      <c r="A3061" s="1">
        <v>140070.0</v>
      </c>
      <c r="B3061" s="1">
        <v>531.0</v>
      </c>
      <c r="C3061" s="1">
        <v>0.0</v>
      </c>
      <c r="D3061" s="1" t="s">
        <v>32</v>
      </c>
      <c r="E3061" s="1">
        <v>11.0</v>
      </c>
      <c r="F3061" s="7" t="str">
        <f>vlookup(E3061,Teams!A:B,2,false)</f>
        <v>Cupertino</v>
      </c>
      <c r="G3061" s="1" t="b">
        <v>0</v>
      </c>
      <c r="H3061" s="1" t="b">
        <v>1</v>
      </c>
      <c r="I3061" s="1">
        <v>17.0</v>
      </c>
      <c r="J3061" s="7" t="str">
        <f>vlookup(I3061,Cats!$A:$B,2,false)</f>
        <v>B</v>
      </c>
    </row>
    <row r="3062">
      <c r="A3062" s="1">
        <v>140071.0</v>
      </c>
      <c r="B3062" s="1">
        <v>531.0</v>
      </c>
      <c r="C3062" s="1">
        <v>14.0</v>
      </c>
      <c r="D3062" s="1" t="s">
        <v>45</v>
      </c>
      <c r="E3062" s="1">
        <v>6.0</v>
      </c>
      <c r="F3062" s="7" t="str">
        <f>vlookup(E3062,Teams!A:B,2,false)</f>
        <v>Buchholz A</v>
      </c>
      <c r="G3062" s="1" t="b">
        <v>1</v>
      </c>
      <c r="H3062" s="1" t="b">
        <v>0</v>
      </c>
      <c r="I3062" s="1">
        <v>18.0</v>
      </c>
      <c r="J3062" s="7" t="str">
        <f>vlookup(I3062,Cats!$A:$B,2,false)</f>
        <v>P</v>
      </c>
    </row>
    <row r="3063">
      <c r="A3063" s="1">
        <v>140072.0</v>
      </c>
      <c r="B3063" s="1">
        <v>531.0</v>
      </c>
      <c r="C3063" s="1">
        <v>0.0</v>
      </c>
      <c r="D3063" s="1" t="s">
        <v>32</v>
      </c>
      <c r="E3063" s="1">
        <v>11.0</v>
      </c>
      <c r="F3063" s="7" t="str">
        <f>vlookup(E3063,Teams!A:B,2,false)</f>
        <v>Cupertino</v>
      </c>
      <c r="G3063" s="1" t="b">
        <v>0</v>
      </c>
      <c r="H3063" s="1" t="b">
        <v>1</v>
      </c>
      <c r="I3063" s="1">
        <v>18.0</v>
      </c>
      <c r="J3063" s="7" t="str">
        <f>vlookup(I3063,Cats!$A:$B,2,false)</f>
        <v>P</v>
      </c>
    </row>
    <row r="3064">
      <c r="A3064" s="1">
        <v>140073.0</v>
      </c>
      <c r="B3064" s="1">
        <v>531.0</v>
      </c>
      <c r="C3064" s="1">
        <v>-4.0</v>
      </c>
      <c r="D3064" s="1" t="s">
        <v>40</v>
      </c>
      <c r="E3064" s="1">
        <v>6.0</v>
      </c>
      <c r="F3064" s="7" t="str">
        <f>vlookup(E3064,Teams!A:B,2,false)</f>
        <v>Buchholz A</v>
      </c>
      <c r="G3064" s="1" t="b">
        <v>1</v>
      </c>
      <c r="H3064" s="1" t="b">
        <v>0</v>
      </c>
      <c r="I3064" s="1">
        <v>19.0</v>
      </c>
      <c r="J3064" s="7" t="str">
        <f>vlookup(I3064,Cats!$A:$B,2,false)</f>
        <v>X</v>
      </c>
    </row>
    <row r="3065">
      <c r="A3065" s="1">
        <v>140074.0</v>
      </c>
      <c r="B3065" s="1">
        <v>531.0</v>
      </c>
      <c r="C3065" s="1">
        <v>4.0</v>
      </c>
      <c r="D3065" s="1" t="s">
        <v>132</v>
      </c>
      <c r="E3065" s="1">
        <v>11.0</v>
      </c>
      <c r="F3065" s="7" t="str">
        <f>vlookup(E3065,Teams!A:B,2,false)</f>
        <v>Cupertino</v>
      </c>
      <c r="G3065" s="1" t="b">
        <v>0</v>
      </c>
      <c r="H3065" s="1" t="b">
        <v>0</v>
      </c>
      <c r="I3065" s="1">
        <v>19.0</v>
      </c>
      <c r="J3065" s="7" t="str">
        <f>vlookup(I3065,Cats!$A:$B,2,false)</f>
        <v>X</v>
      </c>
    </row>
    <row r="3066">
      <c r="A3066" s="1">
        <v>140075.0</v>
      </c>
      <c r="B3066" s="1">
        <v>531.0</v>
      </c>
      <c r="C3066" s="1">
        <v>0.0</v>
      </c>
      <c r="D3066" s="1" t="s">
        <v>45</v>
      </c>
      <c r="E3066" s="1">
        <v>6.0</v>
      </c>
      <c r="F3066" s="7" t="str">
        <f>vlookup(E3066,Teams!A:B,2,false)</f>
        <v>Buchholz A</v>
      </c>
      <c r="G3066" s="1" t="b">
        <v>1</v>
      </c>
      <c r="H3066" s="1" t="b">
        <v>0</v>
      </c>
      <c r="I3066" s="1">
        <v>20.0</v>
      </c>
      <c r="J3066" s="7" t="str">
        <f>vlookup(I3066,Cats!$A:$B,2,false)</f>
        <v>M</v>
      </c>
    </row>
    <row r="3067">
      <c r="A3067" s="1">
        <v>140076.0</v>
      </c>
      <c r="B3067" s="1">
        <v>531.0</v>
      </c>
      <c r="C3067" s="1">
        <v>0.0</v>
      </c>
      <c r="D3067" s="1" t="s">
        <v>131</v>
      </c>
      <c r="E3067" s="1">
        <v>11.0</v>
      </c>
      <c r="F3067" s="7" t="str">
        <f>vlookup(E3067,Teams!A:B,2,false)</f>
        <v>Cupertino</v>
      </c>
      <c r="G3067" s="1" t="b">
        <v>0</v>
      </c>
      <c r="H3067" s="1" t="b">
        <v>0</v>
      </c>
      <c r="I3067" s="1">
        <v>20.0</v>
      </c>
      <c r="J3067" s="7" t="str">
        <f>vlookup(I3067,Cats!$A:$B,2,false)</f>
        <v>M</v>
      </c>
    </row>
    <row r="3068">
      <c r="A3068" s="1">
        <v>140077.0</v>
      </c>
      <c r="B3068" s="1">
        <v>531.0</v>
      </c>
      <c r="C3068" s="1">
        <v>4.0</v>
      </c>
      <c r="D3068" s="1" t="s">
        <v>44</v>
      </c>
      <c r="E3068" s="1">
        <v>6.0</v>
      </c>
      <c r="F3068" s="7" t="str">
        <f>vlookup(E3068,Teams!A:B,2,false)</f>
        <v>Buchholz A</v>
      </c>
      <c r="G3068" s="1" t="b">
        <v>1</v>
      </c>
      <c r="H3068" s="1" t="b">
        <v>0</v>
      </c>
      <c r="I3068" s="1">
        <v>21.0</v>
      </c>
      <c r="J3068" s="7" t="str">
        <f>vlookup(I3068,Cats!$A:$B,2,false)</f>
        <v>C</v>
      </c>
    </row>
    <row r="3069">
      <c r="A3069" s="1">
        <v>140078.0</v>
      </c>
      <c r="B3069" s="1">
        <v>531.0</v>
      </c>
      <c r="C3069" s="1">
        <v>0.0</v>
      </c>
      <c r="D3069" s="1" t="s">
        <v>32</v>
      </c>
      <c r="E3069" s="1">
        <v>11.0</v>
      </c>
      <c r="F3069" s="7" t="str">
        <f>vlookup(E3069,Teams!A:B,2,false)</f>
        <v>Cupertino</v>
      </c>
      <c r="G3069" s="1" t="b">
        <v>0</v>
      </c>
      <c r="H3069" s="1" t="b">
        <v>1</v>
      </c>
      <c r="I3069" s="1">
        <v>21.0</v>
      </c>
      <c r="J3069" s="7" t="str">
        <f>vlookup(I3069,Cats!$A:$B,2,false)</f>
        <v>C</v>
      </c>
    </row>
    <row r="3070">
      <c r="A3070" s="1">
        <v>140079.0</v>
      </c>
      <c r="B3070" s="1">
        <v>531.0</v>
      </c>
      <c r="C3070" s="1">
        <v>14.0</v>
      </c>
      <c r="D3070" s="1" t="s">
        <v>40</v>
      </c>
      <c r="E3070" s="1">
        <v>6.0</v>
      </c>
      <c r="F3070" s="7" t="str">
        <f>vlookup(E3070,Teams!A:B,2,false)</f>
        <v>Buchholz A</v>
      </c>
      <c r="G3070" s="1" t="b">
        <v>1</v>
      </c>
      <c r="H3070" s="1" t="b">
        <v>0</v>
      </c>
      <c r="I3070" s="1">
        <v>22.0</v>
      </c>
      <c r="J3070" s="7" t="str">
        <f>vlookup(I3070,Cats!$A:$B,2,false)</f>
        <v>E</v>
      </c>
    </row>
    <row r="3071">
      <c r="A3071" s="1">
        <v>140080.0</v>
      </c>
      <c r="B3071" s="1">
        <v>531.0</v>
      </c>
      <c r="C3071" s="1">
        <v>0.0</v>
      </c>
      <c r="D3071" s="1" t="s">
        <v>32</v>
      </c>
      <c r="E3071" s="1">
        <v>11.0</v>
      </c>
      <c r="F3071" s="7" t="str">
        <f>vlookup(E3071,Teams!A:B,2,false)</f>
        <v>Cupertino</v>
      </c>
      <c r="G3071" s="1" t="b">
        <v>0</v>
      </c>
      <c r="H3071" s="1" t="b">
        <v>1</v>
      </c>
      <c r="I3071" s="1">
        <v>22.0</v>
      </c>
      <c r="J3071" s="7" t="str">
        <f>vlookup(I3071,Cats!$A:$B,2,false)</f>
        <v>E</v>
      </c>
    </row>
    <row r="3072">
      <c r="A3072" s="1">
        <v>140081.0</v>
      </c>
      <c r="B3072" s="1">
        <v>531.0</v>
      </c>
      <c r="C3072" s="1">
        <v>0.0</v>
      </c>
      <c r="D3072" s="1" t="s">
        <v>32</v>
      </c>
      <c r="E3072" s="1">
        <v>6.0</v>
      </c>
      <c r="F3072" s="7" t="str">
        <f>vlookup(E3072,Teams!A:B,2,false)</f>
        <v>Buchholz A</v>
      </c>
      <c r="G3072" s="1" t="b">
        <v>1</v>
      </c>
      <c r="H3072" s="1" t="b">
        <v>1</v>
      </c>
      <c r="I3072" s="1">
        <v>23.0</v>
      </c>
      <c r="J3072" s="7" t="str">
        <f>vlookup(I3072,Cats!$A:$B,2,false)</f>
        <v>B</v>
      </c>
    </row>
    <row r="3073">
      <c r="A3073" s="1">
        <v>140082.0</v>
      </c>
      <c r="B3073" s="1">
        <v>531.0</v>
      </c>
      <c r="C3073" s="1">
        <v>4.0</v>
      </c>
      <c r="D3073" s="1" t="s">
        <v>132</v>
      </c>
      <c r="E3073" s="1">
        <v>11.0</v>
      </c>
      <c r="F3073" s="7" t="str">
        <f>vlookup(E3073,Teams!A:B,2,false)</f>
        <v>Cupertino</v>
      </c>
      <c r="G3073" s="1" t="b">
        <v>0</v>
      </c>
      <c r="H3073" s="1" t="b">
        <v>0</v>
      </c>
      <c r="I3073" s="1">
        <v>23.0</v>
      </c>
      <c r="J3073" s="7" t="str">
        <f>vlookup(I3073,Cats!$A:$B,2,false)</f>
        <v>B</v>
      </c>
    </row>
    <row r="3074">
      <c r="A3074" s="1">
        <v>140083.0</v>
      </c>
      <c r="B3074" s="1">
        <v>531.0</v>
      </c>
      <c r="C3074" s="1">
        <v>0.0</v>
      </c>
      <c r="D3074" s="1" t="s">
        <v>32</v>
      </c>
      <c r="E3074" s="1">
        <v>6.0</v>
      </c>
      <c r="F3074" s="7" t="str">
        <f>vlookup(E3074,Teams!A:B,2,false)</f>
        <v>Buchholz A</v>
      </c>
      <c r="G3074" s="1" t="b">
        <v>1</v>
      </c>
      <c r="H3074" s="1" t="b">
        <v>1</v>
      </c>
      <c r="I3074" s="1">
        <v>24.0</v>
      </c>
      <c r="J3074" s="7" t="str">
        <f>vlookup(I3074,Cats!$A:$B,2,false)</f>
        <v>P</v>
      </c>
    </row>
    <row r="3075">
      <c r="A3075" s="1">
        <v>140084.0</v>
      </c>
      <c r="B3075" s="1">
        <v>531.0</v>
      </c>
      <c r="C3075" s="1">
        <v>4.0</v>
      </c>
      <c r="D3075" s="1" t="s">
        <v>131</v>
      </c>
      <c r="E3075" s="1">
        <v>11.0</v>
      </c>
      <c r="F3075" s="7" t="str">
        <f>vlookup(E3075,Teams!A:B,2,false)</f>
        <v>Cupertino</v>
      </c>
      <c r="G3075" s="1" t="b">
        <v>0</v>
      </c>
      <c r="H3075" s="1" t="b">
        <v>0</v>
      </c>
      <c r="I3075" s="1">
        <v>24.0</v>
      </c>
      <c r="J3075" s="7" t="str">
        <f>vlookup(I3075,Cats!$A:$B,2,false)</f>
        <v>P</v>
      </c>
    </row>
    <row r="3076">
      <c r="A3076" s="1">
        <v>140085.0</v>
      </c>
      <c r="B3076" s="1">
        <v>532.0</v>
      </c>
      <c r="C3076" s="1">
        <v>0.0</v>
      </c>
      <c r="D3076" s="1" t="s">
        <v>32</v>
      </c>
      <c r="E3076" s="1">
        <v>12.0</v>
      </c>
      <c r="F3076" s="7" t="str">
        <f>vlookup(E3076,Teams!A:B,2,false)</f>
        <v>Davidson</v>
      </c>
      <c r="G3076" s="1" t="b">
        <v>1</v>
      </c>
      <c r="H3076" s="1" t="b">
        <v>1</v>
      </c>
      <c r="I3076" s="1">
        <v>1.0</v>
      </c>
      <c r="J3076" s="7" t="str">
        <f>vlookup(I3076,Cats!$A:$B,2,false)</f>
        <v>X</v>
      </c>
    </row>
    <row r="3077">
      <c r="A3077" s="1">
        <v>140086.0</v>
      </c>
      <c r="B3077" s="1">
        <v>532.0</v>
      </c>
      <c r="C3077" s="1">
        <v>14.0</v>
      </c>
      <c r="D3077" s="1" t="s">
        <v>134</v>
      </c>
      <c r="E3077" s="1">
        <v>42.0</v>
      </c>
      <c r="F3077" s="7" t="str">
        <f>vlookup(E3077,Teams!A:B,2,false)</f>
        <v>Tesla STEM</v>
      </c>
      <c r="G3077" s="1" t="b">
        <v>0</v>
      </c>
      <c r="H3077" s="1" t="b">
        <v>0</v>
      </c>
      <c r="I3077" s="1">
        <v>1.0</v>
      </c>
      <c r="J3077" s="7" t="str">
        <f>vlookup(I3077,Cats!$A:$B,2,false)</f>
        <v>X</v>
      </c>
    </row>
    <row r="3078">
      <c r="A3078" s="1">
        <v>140087.0</v>
      </c>
      <c r="B3078" s="1">
        <v>532.0</v>
      </c>
      <c r="C3078" s="1">
        <v>0.0</v>
      </c>
      <c r="D3078" s="1" t="s">
        <v>32</v>
      </c>
      <c r="E3078" s="1">
        <v>12.0</v>
      </c>
      <c r="F3078" s="7" t="str">
        <f>vlookup(E3078,Teams!A:B,2,false)</f>
        <v>Davidson</v>
      </c>
      <c r="G3078" s="1" t="b">
        <v>1</v>
      </c>
      <c r="H3078" s="1" t="b">
        <v>1</v>
      </c>
      <c r="I3078" s="1">
        <v>2.0</v>
      </c>
      <c r="J3078" s="7" t="str">
        <f>vlookup(I3078,Cats!$A:$B,2,false)</f>
        <v>M</v>
      </c>
    </row>
    <row r="3079">
      <c r="A3079" s="1">
        <v>140088.0</v>
      </c>
      <c r="B3079" s="1">
        <v>532.0</v>
      </c>
      <c r="C3079" s="1">
        <v>14.0</v>
      </c>
      <c r="D3079" s="1" t="s">
        <v>133</v>
      </c>
      <c r="E3079" s="1">
        <v>42.0</v>
      </c>
      <c r="F3079" s="7" t="str">
        <f>vlookup(E3079,Teams!A:B,2,false)</f>
        <v>Tesla STEM</v>
      </c>
      <c r="G3079" s="1" t="b">
        <v>0</v>
      </c>
      <c r="H3079" s="1" t="b">
        <v>0</v>
      </c>
      <c r="I3079" s="1">
        <v>2.0</v>
      </c>
      <c r="J3079" s="7" t="str">
        <f>vlookup(I3079,Cats!$A:$B,2,false)</f>
        <v>M</v>
      </c>
    </row>
    <row r="3080">
      <c r="A3080" s="1">
        <v>140089.0</v>
      </c>
      <c r="B3080" s="1">
        <v>532.0</v>
      </c>
      <c r="C3080" s="1">
        <v>0.0</v>
      </c>
      <c r="D3080" s="1" t="s">
        <v>32</v>
      </c>
      <c r="E3080" s="1">
        <v>12.0</v>
      </c>
      <c r="F3080" s="7" t="str">
        <f>vlookup(E3080,Teams!A:B,2,false)</f>
        <v>Davidson</v>
      </c>
      <c r="G3080" s="1" t="b">
        <v>1</v>
      </c>
      <c r="H3080" s="1" t="b">
        <v>1</v>
      </c>
      <c r="I3080" s="1">
        <v>3.0</v>
      </c>
      <c r="J3080" s="7" t="str">
        <f>vlookup(I3080,Cats!$A:$B,2,false)</f>
        <v>C</v>
      </c>
    </row>
    <row r="3081">
      <c r="A3081" s="1">
        <v>140090.0</v>
      </c>
      <c r="B3081" s="1">
        <v>532.0</v>
      </c>
      <c r="C3081" s="1">
        <v>14.0</v>
      </c>
      <c r="D3081" s="1" t="s">
        <v>134</v>
      </c>
      <c r="E3081" s="1">
        <v>42.0</v>
      </c>
      <c r="F3081" s="7" t="str">
        <f>vlookup(E3081,Teams!A:B,2,false)</f>
        <v>Tesla STEM</v>
      </c>
      <c r="G3081" s="1" t="b">
        <v>0</v>
      </c>
      <c r="H3081" s="1" t="b">
        <v>0</v>
      </c>
      <c r="I3081" s="1">
        <v>3.0</v>
      </c>
      <c r="J3081" s="7" t="str">
        <f>vlookup(I3081,Cats!$A:$B,2,false)</f>
        <v>C</v>
      </c>
    </row>
    <row r="3082">
      <c r="A3082" s="1">
        <v>140091.0</v>
      </c>
      <c r="B3082" s="1">
        <v>532.0</v>
      </c>
      <c r="C3082" s="1">
        <v>4.0</v>
      </c>
      <c r="D3082" s="1" t="s">
        <v>19</v>
      </c>
      <c r="E3082" s="1">
        <v>12.0</v>
      </c>
      <c r="F3082" s="7" t="str">
        <f>vlookup(E3082,Teams!A:B,2,false)</f>
        <v>Davidson</v>
      </c>
      <c r="G3082" s="1" t="b">
        <v>1</v>
      </c>
      <c r="H3082" s="1" t="b">
        <v>0</v>
      </c>
      <c r="I3082" s="1">
        <v>4.0</v>
      </c>
      <c r="J3082" s="7" t="str">
        <f>vlookup(I3082,Cats!$A:$B,2,false)</f>
        <v>E</v>
      </c>
    </row>
    <row r="3083">
      <c r="A3083" s="1">
        <v>140092.0</v>
      </c>
      <c r="B3083" s="1">
        <v>532.0</v>
      </c>
      <c r="C3083" s="1">
        <v>0.0</v>
      </c>
      <c r="D3083" s="1" t="s">
        <v>32</v>
      </c>
      <c r="E3083" s="1">
        <v>42.0</v>
      </c>
      <c r="F3083" s="7" t="str">
        <f>vlookup(E3083,Teams!A:B,2,false)</f>
        <v>Tesla STEM</v>
      </c>
      <c r="G3083" s="1" t="b">
        <v>0</v>
      </c>
      <c r="H3083" s="1" t="b">
        <v>1</v>
      </c>
      <c r="I3083" s="1">
        <v>4.0</v>
      </c>
      <c r="J3083" s="7" t="str">
        <f>vlookup(I3083,Cats!$A:$B,2,false)</f>
        <v>E</v>
      </c>
    </row>
    <row r="3084">
      <c r="A3084" s="1">
        <v>140093.0</v>
      </c>
      <c r="B3084" s="1">
        <v>532.0</v>
      </c>
      <c r="C3084" s="1">
        <v>-4.0</v>
      </c>
      <c r="D3084" s="1" t="s">
        <v>37</v>
      </c>
      <c r="E3084" s="1">
        <v>12.0</v>
      </c>
      <c r="F3084" s="7" t="str">
        <f>vlookup(E3084,Teams!A:B,2,false)</f>
        <v>Davidson</v>
      </c>
      <c r="G3084" s="1" t="b">
        <v>1</v>
      </c>
      <c r="H3084" s="1" t="b">
        <v>0</v>
      </c>
      <c r="I3084" s="1">
        <v>5.0</v>
      </c>
      <c r="J3084" s="7" t="str">
        <f>vlookup(I3084,Cats!$A:$B,2,false)</f>
        <v>B</v>
      </c>
    </row>
    <row r="3085">
      <c r="A3085" s="1">
        <v>140094.0</v>
      </c>
      <c r="B3085" s="1">
        <v>532.0</v>
      </c>
      <c r="C3085" s="1">
        <v>4.0</v>
      </c>
      <c r="D3085" s="1" t="s">
        <v>133</v>
      </c>
      <c r="E3085" s="1">
        <v>42.0</v>
      </c>
      <c r="F3085" s="7" t="str">
        <f>vlookup(E3085,Teams!A:B,2,false)</f>
        <v>Tesla STEM</v>
      </c>
      <c r="G3085" s="1" t="b">
        <v>0</v>
      </c>
      <c r="H3085" s="1" t="b">
        <v>0</v>
      </c>
      <c r="I3085" s="1">
        <v>5.0</v>
      </c>
      <c r="J3085" s="7" t="str">
        <f>vlookup(I3085,Cats!$A:$B,2,false)</f>
        <v>B</v>
      </c>
    </row>
    <row r="3086">
      <c r="A3086" s="1">
        <v>140095.0</v>
      </c>
      <c r="B3086" s="1">
        <v>532.0</v>
      </c>
      <c r="C3086" s="1">
        <v>0.0</v>
      </c>
      <c r="D3086" s="1" t="s">
        <v>32</v>
      </c>
      <c r="E3086" s="1">
        <v>12.0</v>
      </c>
      <c r="F3086" s="7" t="str">
        <f>vlookup(E3086,Teams!A:B,2,false)</f>
        <v>Davidson</v>
      </c>
      <c r="G3086" s="1" t="b">
        <v>1</v>
      </c>
      <c r="H3086" s="1" t="b">
        <v>1</v>
      </c>
      <c r="I3086" s="1">
        <v>6.0</v>
      </c>
      <c r="J3086" s="7" t="str">
        <f>vlookup(I3086,Cats!$A:$B,2,false)</f>
        <v>P</v>
      </c>
    </row>
    <row r="3087">
      <c r="A3087" s="1">
        <v>140096.0</v>
      </c>
      <c r="B3087" s="1">
        <v>532.0</v>
      </c>
      <c r="C3087" s="1">
        <v>14.0</v>
      </c>
      <c r="D3087" s="1" t="s">
        <v>133</v>
      </c>
      <c r="E3087" s="1">
        <v>42.0</v>
      </c>
      <c r="F3087" s="7" t="str">
        <f>vlookup(E3087,Teams!A:B,2,false)</f>
        <v>Tesla STEM</v>
      </c>
      <c r="G3087" s="1" t="b">
        <v>0</v>
      </c>
      <c r="H3087" s="1" t="b">
        <v>0</v>
      </c>
      <c r="I3087" s="1">
        <v>6.0</v>
      </c>
      <c r="J3087" s="7" t="str">
        <f>vlookup(I3087,Cats!$A:$B,2,false)</f>
        <v>P</v>
      </c>
    </row>
    <row r="3088">
      <c r="A3088" s="1">
        <v>140097.0</v>
      </c>
      <c r="B3088" s="1">
        <v>532.0</v>
      </c>
      <c r="C3088" s="1">
        <v>-4.0</v>
      </c>
      <c r="D3088" s="1" t="s">
        <v>35</v>
      </c>
      <c r="E3088" s="1">
        <v>12.0</v>
      </c>
      <c r="F3088" s="7" t="str">
        <f>vlookup(E3088,Teams!A:B,2,false)</f>
        <v>Davidson</v>
      </c>
      <c r="G3088" s="1" t="b">
        <v>1</v>
      </c>
      <c r="H3088" s="1" t="b">
        <v>0</v>
      </c>
      <c r="I3088" s="1">
        <v>7.0</v>
      </c>
      <c r="J3088" s="7" t="str">
        <f>vlookup(I3088,Cats!$A:$B,2,false)</f>
        <v>X</v>
      </c>
    </row>
    <row r="3089">
      <c r="A3089" s="1">
        <v>140098.0</v>
      </c>
      <c r="B3089" s="1">
        <v>532.0</v>
      </c>
      <c r="C3089" s="1">
        <v>4.0</v>
      </c>
      <c r="D3089" s="1" t="s">
        <v>134</v>
      </c>
      <c r="E3089" s="1">
        <v>42.0</v>
      </c>
      <c r="F3089" s="7" t="str">
        <f>vlookup(E3089,Teams!A:B,2,false)</f>
        <v>Tesla STEM</v>
      </c>
      <c r="G3089" s="1" t="b">
        <v>0</v>
      </c>
      <c r="H3089" s="1" t="b">
        <v>0</v>
      </c>
      <c r="I3089" s="1">
        <v>7.0</v>
      </c>
      <c r="J3089" s="7" t="str">
        <f>vlookup(I3089,Cats!$A:$B,2,false)</f>
        <v>X</v>
      </c>
    </row>
    <row r="3090">
      <c r="A3090" s="1">
        <v>140099.0</v>
      </c>
      <c r="B3090" s="1">
        <v>532.0</v>
      </c>
      <c r="C3090" s="1">
        <v>0.0</v>
      </c>
      <c r="D3090" s="1" t="s">
        <v>33</v>
      </c>
      <c r="E3090" s="1">
        <v>12.0</v>
      </c>
      <c r="F3090" s="7" t="str">
        <f>vlookup(E3090,Teams!A:B,2,false)</f>
        <v>Davidson</v>
      </c>
      <c r="G3090" s="1" t="b">
        <v>1</v>
      </c>
      <c r="H3090" s="1" t="b">
        <v>0</v>
      </c>
      <c r="I3090" s="1">
        <v>8.0</v>
      </c>
      <c r="J3090" s="7" t="str">
        <f>vlookup(I3090,Cats!$A:$B,2,false)</f>
        <v>M</v>
      </c>
    </row>
    <row r="3091">
      <c r="A3091" s="1">
        <v>140100.0</v>
      </c>
      <c r="B3091" s="1">
        <v>532.0</v>
      </c>
      <c r="C3091" s="1">
        <v>0.0</v>
      </c>
      <c r="D3091" s="1" t="s">
        <v>133</v>
      </c>
      <c r="E3091" s="1">
        <v>42.0</v>
      </c>
      <c r="F3091" s="7" t="str">
        <f>vlookup(E3091,Teams!A:B,2,false)</f>
        <v>Tesla STEM</v>
      </c>
      <c r="G3091" s="1" t="b">
        <v>0</v>
      </c>
      <c r="H3091" s="1" t="b">
        <v>0</v>
      </c>
      <c r="I3091" s="1">
        <v>8.0</v>
      </c>
      <c r="J3091" s="7" t="str">
        <f>vlookup(I3091,Cats!$A:$B,2,false)</f>
        <v>M</v>
      </c>
    </row>
    <row r="3092">
      <c r="A3092" s="1">
        <v>140101.0</v>
      </c>
      <c r="B3092" s="1">
        <v>532.0</v>
      </c>
      <c r="C3092" s="1">
        <v>0.0</v>
      </c>
      <c r="D3092" s="1" t="s">
        <v>32</v>
      </c>
      <c r="E3092" s="1">
        <v>12.0</v>
      </c>
      <c r="F3092" s="7" t="str">
        <f>vlookup(E3092,Teams!A:B,2,false)</f>
        <v>Davidson</v>
      </c>
      <c r="G3092" s="1" t="b">
        <v>1</v>
      </c>
      <c r="H3092" s="1" t="b">
        <v>1</v>
      </c>
      <c r="I3092" s="1">
        <v>9.0</v>
      </c>
      <c r="J3092" s="7" t="str">
        <f>vlookup(I3092,Cats!$A:$B,2,false)</f>
        <v>C</v>
      </c>
    </row>
    <row r="3093">
      <c r="A3093" s="1">
        <v>140102.0</v>
      </c>
      <c r="B3093" s="1">
        <v>532.0</v>
      </c>
      <c r="C3093" s="1">
        <v>14.0</v>
      </c>
      <c r="D3093" s="1" t="s">
        <v>135</v>
      </c>
      <c r="E3093" s="1">
        <v>42.0</v>
      </c>
      <c r="F3093" s="7" t="str">
        <f>vlookup(E3093,Teams!A:B,2,false)</f>
        <v>Tesla STEM</v>
      </c>
      <c r="G3093" s="1" t="b">
        <v>0</v>
      </c>
      <c r="H3093" s="1" t="b">
        <v>0</v>
      </c>
      <c r="I3093" s="1">
        <v>9.0</v>
      </c>
      <c r="J3093" s="7" t="str">
        <f>vlookup(I3093,Cats!$A:$B,2,false)</f>
        <v>C</v>
      </c>
    </row>
    <row r="3094">
      <c r="A3094" s="1">
        <v>140103.0</v>
      </c>
      <c r="B3094" s="1">
        <v>532.0</v>
      </c>
      <c r="C3094" s="1">
        <v>4.0</v>
      </c>
      <c r="D3094" s="1" t="s">
        <v>19</v>
      </c>
      <c r="E3094" s="1">
        <v>12.0</v>
      </c>
      <c r="F3094" s="7" t="str">
        <f>vlookup(E3094,Teams!A:B,2,false)</f>
        <v>Davidson</v>
      </c>
      <c r="G3094" s="1" t="b">
        <v>1</v>
      </c>
      <c r="H3094" s="1" t="b">
        <v>0</v>
      </c>
      <c r="I3094" s="1">
        <v>10.0</v>
      </c>
      <c r="J3094" s="7" t="str">
        <f>vlookup(I3094,Cats!$A:$B,2,false)</f>
        <v>E</v>
      </c>
    </row>
    <row r="3095">
      <c r="A3095" s="1">
        <v>140104.0</v>
      </c>
      <c r="B3095" s="1">
        <v>532.0</v>
      </c>
      <c r="C3095" s="1">
        <v>0.0</v>
      </c>
      <c r="D3095" s="1" t="s">
        <v>32</v>
      </c>
      <c r="E3095" s="1">
        <v>42.0</v>
      </c>
      <c r="F3095" s="7" t="str">
        <f>vlookup(E3095,Teams!A:B,2,false)</f>
        <v>Tesla STEM</v>
      </c>
      <c r="G3095" s="1" t="b">
        <v>0</v>
      </c>
      <c r="H3095" s="1" t="b">
        <v>1</v>
      </c>
      <c r="I3095" s="1">
        <v>10.0</v>
      </c>
      <c r="J3095" s="7" t="str">
        <f>vlookup(I3095,Cats!$A:$B,2,false)</f>
        <v>E</v>
      </c>
    </row>
    <row r="3096">
      <c r="A3096" s="1">
        <v>140105.0</v>
      </c>
      <c r="B3096" s="1">
        <v>532.0</v>
      </c>
      <c r="C3096" s="1">
        <v>0.0</v>
      </c>
      <c r="D3096" s="1" t="s">
        <v>37</v>
      </c>
      <c r="E3096" s="1">
        <v>12.0</v>
      </c>
      <c r="F3096" s="7" t="str">
        <f>vlookup(E3096,Teams!A:B,2,false)</f>
        <v>Davidson</v>
      </c>
      <c r="G3096" s="1" t="b">
        <v>1</v>
      </c>
      <c r="H3096" s="1" t="b">
        <v>0</v>
      </c>
      <c r="I3096" s="1">
        <v>11.0</v>
      </c>
      <c r="J3096" s="7" t="str">
        <f>vlookup(I3096,Cats!$A:$B,2,false)</f>
        <v>B</v>
      </c>
    </row>
    <row r="3097">
      <c r="A3097" s="1">
        <v>140106.0</v>
      </c>
      <c r="B3097" s="1">
        <v>532.0</v>
      </c>
      <c r="C3097" s="1">
        <v>4.0</v>
      </c>
      <c r="D3097" s="1" t="s">
        <v>134</v>
      </c>
      <c r="E3097" s="1">
        <v>42.0</v>
      </c>
      <c r="F3097" s="7" t="str">
        <f>vlookup(E3097,Teams!A:B,2,false)</f>
        <v>Tesla STEM</v>
      </c>
      <c r="G3097" s="1" t="b">
        <v>0</v>
      </c>
      <c r="H3097" s="1" t="b">
        <v>0</v>
      </c>
      <c r="I3097" s="1">
        <v>11.0</v>
      </c>
      <c r="J3097" s="7" t="str">
        <f>vlookup(I3097,Cats!$A:$B,2,false)</f>
        <v>B</v>
      </c>
    </row>
    <row r="3098">
      <c r="A3098" s="1">
        <v>140107.0</v>
      </c>
      <c r="B3098" s="1">
        <v>532.0</v>
      </c>
      <c r="C3098" s="1">
        <v>14.0</v>
      </c>
      <c r="D3098" s="1" t="s">
        <v>19</v>
      </c>
      <c r="E3098" s="1">
        <v>12.0</v>
      </c>
      <c r="F3098" s="7" t="str">
        <f>vlookup(E3098,Teams!A:B,2,false)</f>
        <v>Davidson</v>
      </c>
      <c r="G3098" s="1" t="b">
        <v>1</v>
      </c>
      <c r="H3098" s="1" t="b">
        <v>0</v>
      </c>
      <c r="I3098" s="1">
        <v>12.0</v>
      </c>
      <c r="J3098" s="7" t="str">
        <f>vlookup(I3098,Cats!$A:$B,2,false)</f>
        <v>P</v>
      </c>
    </row>
    <row r="3099">
      <c r="A3099" s="1">
        <v>140108.0</v>
      </c>
      <c r="B3099" s="1">
        <v>532.0</v>
      </c>
      <c r="C3099" s="1">
        <v>0.0</v>
      </c>
      <c r="D3099" s="1" t="s">
        <v>32</v>
      </c>
      <c r="E3099" s="1">
        <v>42.0</v>
      </c>
      <c r="F3099" s="7" t="str">
        <f>vlookup(E3099,Teams!A:B,2,false)</f>
        <v>Tesla STEM</v>
      </c>
      <c r="G3099" s="1" t="b">
        <v>0</v>
      </c>
      <c r="H3099" s="1" t="b">
        <v>1</v>
      </c>
      <c r="I3099" s="1">
        <v>12.0</v>
      </c>
      <c r="J3099" s="7" t="str">
        <f>vlookup(I3099,Cats!$A:$B,2,false)</f>
        <v>P</v>
      </c>
    </row>
    <row r="3100">
      <c r="A3100" s="1">
        <v>140109.0</v>
      </c>
      <c r="B3100" s="1">
        <v>532.0</v>
      </c>
      <c r="C3100" s="1">
        <v>14.0</v>
      </c>
      <c r="D3100" s="1" t="s">
        <v>37</v>
      </c>
      <c r="E3100" s="1">
        <v>12.0</v>
      </c>
      <c r="F3100" s="7" t="str">
        <f>vlookup(E3100,Teams!A:B,2,false)</f>
        <v>Davidson</v>
      </c>
      <c r="G3100" s="1" t="b">
        <v>1</v>
      </c>
      <c r="H3100" s="1" t="b">
        <v>0</v>
      </c>
      <c r="I3100" s="1">
        <v>13.0</v>
      </c>
      <c r="J3100" s="7" t="str">
        <f>vlookup(I3100,Cats!$A:$B,2,false)</f>
        <v>X</v>
      </c>
    </row>
    <row r="3101">
      <c r="A3101" s="1">
        <v>140110.0</v>
      </c>
      <c r="B3101" s="1">
        <v>532.0</v>
      </c>
      <c r="C3101" s="1">
        <v>0.0</v>
      </c>
      <c r="D3101" s="1" t="s">
        <v>32</v>
      </c>
      <c r="E3101" s="1">
        <v>42.0</v>
      </c>
      <c r="F3101" s="7" t="str">
        <f>vlookup(E3101,Teams!A:B,2,false)</f>
        <v>Tesla STEM</v>
      </c>
      <c r="G3101" s="1" t="b">
        <v>0</v>
      </c>
      <c r="H3101" s="1" t="b">
        <v>1</v>
      </c>
      <c r="I3101" s="1">
        <v>13.0</v>
      </c>
      <c r="J3101" s="7" t="str">
        <f>vlookup(I3101,Cats!$A:$B,2,false)</f>
        <v>X</v>
      </c>
    </row>
    <row r="3102">
      <c r="A3102" s="1">
        <v>140111.0</v>
      </c>
      <c r="B3102" s="1">
        <v>532.0</v>
      </c>
      <c r="C3102" s="1">
        <v>14.0</v>
      </c>
      <c r="D3102" s="1" t="s">
        <v>33</v>
      </c>
      <c r="E3102" s="1">
        <v>12.0</v>
      </c>
      <c r="F3102" s="7" t="str">
        <f>vlookup(E3102,Teams!A:B,2,false)</f>
        <v>Davidson</v>
      </c>
      <c r="G3102" s="1" t="b">
        <v>1</v>
      </c>
      <c r="H3102" s="1" t="b">
        <v>0</v>
      </c>
      <c r="I3102" s="1">
        <v>14.0</v>
      </c>
      <c r="J3102" s="7" t="str">
        <f>vlookup(I3102,Cats!$A:$B,2,false)</f>
        <v>M</v>
      </c>
    </row>
    <row r="3103">
      <c r="A3103" s="1">
        <v>140112.0</v>
      </c>
      <c r="B3103" s="1">
        <v>532.0</v>
      </c>
      <c r="C3103" s="1">
        <v>0.0</v>
      </c>
      <c r="D3103" s="1" t="s">
        <v>32</v>
      </c>
      <c r="E3103" s="1">
        <v>42.0</v>
      </c>
      <c r="F3103" s="7" t="str">
        <f>vlookup(E3103,Teams!A:B,2,false)</f>
        <v>Tesla STEM</v>
      </c>
      <c r="G3103" s="1" t="b">
        <v>0</v>
      </c>
      <c r="H3103" s="1" t="b">
        <v>1</v>
      </c>
      <c r="I3103" s="1">
        <v>14.0</v>
      </c>
      <c r="J3103" s="7" t="str">
        <f>vlookup(I3103,Cats!$A:$B,2,false)</f>
        <v>M</v>
      </c>
    </row>
    <row r="3104">
      <c r="A3104" s="1">
        <v>140113.0</v>
      </c>
      <c r="B3104" s="1">
        <v>532.0</v>
      </c>
      <c r="C3104" s="1">
        <v>0.0</v>
      </c>
      <c r="D3104" s="1" t="s">
        <v>19</v>
      </c>
      <c r="E3104" s="1">
        <v>12.0</v>
      </c>
      <c r="F3104" s="7" t="str">
        <f>vlookup(E3104,Teams!A:B,2,false)</f>
        <v>Davidson</v>
      </c>
      <c r="G3104" s="1" t="b">
        <v>1</v>
      </c>
      <c r="H3104" s="1" t="b">
        <v>0</v>
      </c>
      <c r="I3104" s="1">
        <v>15.0</v>
      </c>
      <c r="J3104" s="7" t="str">
        <f>vlookup(I3104,Cats!$A:$B,2,false)</f>
        <v>C</v>
      </c>
    </row>
    <row r="3105">
      <c r="A3105" s="1">
        <v>140114.0</v>
      </c>
      <c r="B3105" s="1">
        <v>532.0</v>
      </c>
      <c r="C3105" s="1">
        <v>4.0</v>
      </c>
      <c r="D3105" s="1" t="s">
        <v>135</v>
      </c>
      <c r="E3105" s="1">
        <v>42.0</v>
      </c>
      <c r="F3105" s="7" t="str">
        <f>vlookup(E3105,Teams!A:B,2,false)</f>
        <v>Tesla STEM</v>
      </c>
      <c r="G3105" s="1" t="b">
        <v>0</v>
      </c>
      <c r="H3105" s="1" t="b">
        <v>0</v>
      </c>
      <c r="I3105" s="1">
        <v>15.0</v>
      </c>
      <c r="J3105" s="7" t="str">
        <f>vlookup(I3105,Cats!$A:$B,2,false)</f>
        <v>C</v>
      </c>
    </row>
    <row r="3106">
      <c r="A3106" s="1">
        <v>140115.0</v>
      </c>
      <c r="B3106" s="1">
        <v>532.0</v>
      </c>
      <c r="C3106" s="1">
        <v>0.0</v>
      </c>
      <c r="D3106" s="1" t="s">
        <v>32</v>
      </c>
      <c r="E3106" s="1">
        <v>12.0</v>
      </c>
      <c r="F3106" s="7" t="str">
        <f>vlookup(E3106,Teams!A:B,2,false)</f>
        <v>Davidson</v>
      </c>
      <c r="G3106" s="1" t="b">
        <v>1</v>
      </c>
      <c r="H3106" s="1" t="b">
        <v>1</v>
      </c>
      <c r="I3106" s="1">
        <v>16.0</v>
      </c>
      <c r="J3106" s="7" t="str">
        <f>vlookup(I3106,Cats!$A:$B,2,false)</f>
        <v>E</v>
      </c>
    </row>
    <row r="3107">
      <c r="A3107" s="1">
        <v>140116.0</v>
      </c>
      <c r="B3107" s="1">
        <v>532.0</v>
      </c>
      <c r="C3107" s="1">
        <v>14.0</v>
      </c>
      <c r="D3107" s="1" t="s">
        <v>130</v>
      </c>
      <c r="E3107" s="1">
        <v>42.0</v>
      </c>
      <c r="F3107" s="7" t="str">
        <f>vlookup(E3107,Teams!A:B,2,false)</f>
        <v>Tesla STEM</v>
      </c>
      <c r="G3107" s="1" t="b">
        <v>0</v>
      </c>
      <c r="H3107" s="1" t="b">
        <v>0</v>
      </c>
      <c r="I3107" s="1">
        <v>16.0</v>
      </c>
      <c r="J3107" s="7" t="str">
        <f>vlookup(I3107,Cats!$A:$B,2,false)</f>
        <v>E</v>
      </c>
    </row>
    <row r="3108">
      <c r="A3108" s="1">
        <v>140117.0</v>
      </c>
      <c r="B3108" s="1">
        <v>532.0</v>
      </c>
      <c r="C3108" s="1">
        <v>4.0</v>
      </c>
      <c r="D3108" s="1" t="s">
        <v>37</v>
      </c>
      <c r="E3108" s="1">
        <v>12.0</v>
      </c>
      <c r="F3108" s="7" t="str">
        <f>vlookup(E3108,Teams!A:B,2,false)</f>
        <v>Davidson</v>
      </c>
      <c r="G3108" s="1" t="b">
        <v>1</v>
      </c>
      <c r="H3108" s="1" t="b">
        <v>0</v>
      </c>
      <c r="I3108" s="1">
        <v>17.0</v>
      </c>
      <c r="J3108" s="7" t="str">
        <f>vlookup(I3108,Cats!$A:$B,2,false)</f>
        <v>B</v>
      </c>
    </row>
    <row r="3109">
      <c r="A3109" s="1">
        <v>140118.0</v>
      </c>
      <c r="B3109" s="1">
        <v>532.0</v>
      </c>
      <c r="C3109" s="1">
        <v>0.0</v>
      </c>
      <c r="D3109" s="1" t="s">
        <v>32</v>
      </c>
      <c r="E3109" s="1">
        <v>42.0</v>
      </c>
      <c r="F3109" s="7" t="str">
        <f>vlookup(E3109,Teams!A:B,2,false)</f>
        <v>Tesla STEM</v>
      </c>
      <c r="G3109" s="1" t="b">
        <v>0</v>
      </c>
      <c r="H3109" s="1" t="b">
        <v>1</v>
      </c>
      <c r="I3109" s="1">
        <v>17.0</v>
      </c>
      <c r="J3109" s="7" t="str">
        <f>vlookup(I3109,Cats!$A:$B,2,false)</f>
        <v>B</v>
      </c>
    </row>
    <row r="3110">
      <c r="A3110" s="1">
        <v>140119.0</v>
      </c>
      <c r="B3110" s="1">
        <v>532.0</v>
      </c>
      <c r="C3110" s="1">
        <v>4.0</v>
      </c>
      <c r="D3110" s="1" t="s">
        <v>19</v>
      </c>
      <c r="E3110" s="1">
        <v>12.0</v>
      </c>
      <c r="F3110" s="7" t="str">
        <f>vlookup(E3110,Teams!A:B,2,false)</f>
        <v>Davidson</v>
      </c>
      <c r="G3110" s="1" t="b">
        <v>1</v>
      </c>
      <c r="H3110" s="1" t="b">
        <v>0</v>
      </c>
      <c r="I3110" s="1">
        <v>18.0</v>
      </c>
      <c r="J3110" s="7" t="str">
        <f>vlookup(I3110,Cats!$A:$B,2,false)</f>
        <v>P</v>
      </c>
    </row>
    <row r="3111">
      <c r="A3111" s="1">
        <v>140120.0</v>
      </c>
      <c r="B3111" s="1">
        <v>532.0</v>
      </c>
      <c r="C3111" s="1">
        <v>0.0</v>
      </c>
      <c r="D3111" s="1" t="s">
        <v>32</v>
      </c>
      <c r="E3111" s="1">
        <v>42.0</v>
      </c>
      <c r="F3111" s="7" t="str">
        <f>vlookup(E3111,Teams!A:B,2,false)</f>
        <v>Tesla STEM</v>
      </c>
      <c r="G3111" s="1" t="b">
        <v>0</v>
      </c>
      <c r="H3111" s="1" t="b">
        <v>1</v>
      </c>
      <c r="I3111" s="1">
        <v>18.0</v>
      </c>
      <c r="J3111" s="7" t="str">
        <f>vlookup(I3111,Cats!$A:$B,2,false)</f>
        <v>P</v>
      </c>
    </row>
    <row r="3112">
      <c r="A3112" s="1">
        <v>140121.0</v>
      </c>
      <c r="B3112" s="1">
        <v>532.0</v>
      </c>
      <c r="C3112" s="1">
        <v>-4.0</v>
      </c>
      <c r="D3112" s="1" t="s">
        <v>19</v>
      </c>
      <c r="E3112" s="1">
        <v>12.0</v>
      </c>
      <c r="F3112" s="7" t="str">
        <f>vlookup(E3112,Teams!A:B,2,false)</f>
        <v>Davidson</v>
      </c>
      <c r="G3112" s="1" t="b">
        <v>1</v>
      </c>
      <c r="H3112" s="1" t="b">
        <v>0</v>
      </c>
      <c r="I3112" s="1">
        <v>19.0</v>
      </c>
      <c r="J3112" s="7" t="str">
        <f>vlookup(I3112,Cats!$A:$B,2,false)</f>
        <v>X</v>
      </c>
    </row>
    <row r="3113">
      <c r="A3113" s="1">
        <v>140122.0</v>
      </c>
      <c r="B3113" s="1">
        <v>532.0</v>
      </c>
      <c r="C3113" s="1">
        <v>4.0</v>
      </c>
      <c r="D3113" s="1" t="s">
        <v>130</v>
      </c>
      <c r="E3113" s="1">
        <v>42.0</v>
      </c>
      <c r="F3113" s="7" t="str">
        <f>vlookup(E3113,Teams!A:B,2,false)</f>
        <v>Tesla STEM</v>
      </c>
      <c r="G3113" s="1" t="b">
        <v>0</v>
      </c>
      <c r="H3113" s="1" t="b">
        <v>0</v>
      </c>
      <c r="I3113" s="1">
        <v>19.0</v>
      </c>
      <c r="J3113" s="7" t="str">
        <f>vlookup(I3113,Cats!$A:$B,2,false)</f>
        <v>X</v>
      </c>
    </row>
    <row r="3114">
      <c r="A3114" s="1">
        <v>140123.0</v>
      </c>
      <c r="B3114" s="1">
        <v>532.0</v>
      </c>
      <c r="C3114" s="1">
        <v>0.0</v>
      </c>
      <c r="D3114" s="1" t="s">
        <v>32</v>
      </c>
      <c r="E3114" s="1">
        <v>12.0</v>
      </c>
      <c r="F3114" s="7" t="str">
        <f>vlookup(E3114,Teams!A:B,2,false)</f>
        <v>Davidson</v>
      </c>
      <c r="G3114" s="1" t="b">
        <v>1</v>
      </c>
      <c r="H3114" s="1" t="b">
        <v>1</v>
      </c>
      <c r="I3114" s="1">
        <v>20.0</v>
      </c>
      <c r="J3114" s="7" t="str">
        <f>vlookup(I3114,Cats!$A:$B,2,false)</f>
        <v>M</v>
      </c>
    </row>
    <row r="3115">
      <c r="A3115" s="1">
        <v>140124.0</v>
      </c>
      <c r="B3115" s="1">
        <v>532.0</v>
      </c>
      <c r="C3115" s="1">
        <v>14.0</v>
      </c>
      <c r="D3115" s="1" t="s">
        <v>133</v>
      </c>
      <c r="E3115" s="1">
        <v>42.0</v>
      </c>
      <c r="F3115" s="7" t="str">
        <f>vlookup(E3115,Teams!A:B,2,false)</f>
        <v>Tesla STEM</v>
      </c>
      <c r="G3115" s="1" t="b">
        <v>0</v>
      </c>
      <c r="H3115" s="1" t="b">
        <v>0</v>
      </c>
      <c r="I3115" s="1">
        <v>20.0</v>
      </c>
      <c r="J3115" s="7" t="str">
        <f>vlookup(I3115,Cats!$A:$B,2,false)</f>
        <v>M</v>
      </c>
    </row>
    <row r="3116">
      <c r="A3116" s="1">
        <v>140125.0</v>
      </c>
      <c r="B3116" s="1">
        <v>532.0</v>
      </c>
      <c r="C3116" s="1">
        <v>0.0</v>
      </c>
      <c r="D3116" s="1" t="s">
        <v>32</v>
      </c>
      <c r="E3116" s="1">
        <v>12.0</v>
      </c>
      <c r="F3116" s="7" t="str">
        <f>vlookup(E3116,Teams!A:B,2,false)</f>
        <v>Davidson</v>
      </c>
      <c r="G3116" s="1" t="b">
        <v>1</v>
      </c>
      <c r="H3116" s="1" t="b">
        <v>1</v>
      </c>
      <c r="I3116" s="1">
        <v>21.0</v>
      </c>
      <c r="J3116" s="7" t="str">
        <f>vlookup(I3116,Cats!$A:$B,2,false)</f>
        <v>C</v>
      </c>
    </row>
    <row r="3117">
      <c r="A3117" s="1">
        <v>140126.0</v>
      </c>
      <c r="B3117" s="1">
        <v>532.0</v>
      </c>
      <c r="C3117" s="1">
        <v>4.0</v>
      </c>
      <c r="D3117" s="1" t="s">
        <v>135</v>
      </c>
      <c r="E3117" s="1">
        <v>42.0</v>
      </c>
      <c r="F3117" s="7" t="str">
        <f>vlookup(E3117,Teams!A:B,2,false)</f>
        <v>Tesla STEM</v>
      </c>
      <c r="G3117" s="1" t="b">
        <v>0</v>
      </c>
      <c r="H3117" s="1" t="b">
        <v>0</v>
      </c>
      <c r="I3117" s="1">
        <v>21.0</v>
      </c>
      <c r="J3117" s="7" t="str">
        <f>vlookup(I3117,Cats!$A:$B,2,false)</f>
        <v>C</v>
      </c>
    </row>
    <row r="3118">
      <c r="A3118" s="1">
        <v>140127.0</v>
      </c>
      <c r="B3118" s="1">
        <v>532.0</v>
      </c>
      <c r="C3118" s="1">
        <v>4.0</v>
      </c>
      <c r="D3118" s="1" t="s">
        <v>19</v>
      </c>
      <c r="E3118" s="1">
        <v>12.0</v>
      </c>
      <c r="F3118" s="7" t="str">
        <f>vlookup(E3118,Teams!A:B,2,false)</f>
        <v>Davidson</v>
      </c>
      <c r="G3118" s="1" t="b">
        <v>1</v>
      </c>
      <c r="H3118" s="1" t="b">
        <v>0</v>
      </c>
      <c r="I3118" s="1">
        <v>22.0</v>
      </c>
      <c r="J3118" s="7" t="str">
        <f>vlookup(I3118,Cats!$A:$B,2,false)</f>
        <v>E</v>
      </c>
    </row>
    <row r="3119">
      <c r="A3119" s="1">
        <v>140128.0</v>
      </c>
      <c r="B3119" s="1">
        <v>532.0</v>
      </c>
      <c r="C3119" s="1">
        <v>0.0</v>
      </c>
      <c r="D3119" s="1" t="s">
        <v>32</v>
      </c>
      <c r="E3119" s="1">
        <v>42.0</v>
      </c>
      <c r="F3119" s="7" t="str">
        <f>vlookup(E3119,Teams!A:B,2,false)</f>
        <v>Tesla STEM</v>
      </c>
      <c r="G3119" s="1" t="b">
        <v>0</v>
      </c>
      <c r="H3119" s="1" t="b">
        <v>1</v>
      </c>
      <c r="I3119" s="1">
        <v>22.0</v>
      </c>
      <c r="J3119" s="7" t="str">
        <f>vlookup(I3119,Cats!$A:$B,2,false)</f>
        <v>E</v>
      </c>
    </row>
    <row r="3120">
      <c r="A3120" s="1">
        <v>140129.0</v>
      </c>
      <c r="B3120" s="1">
        <v>532.0</v>
      </c>
      <c r="C3120" s="1">
        <v>4.0</v>
      </c>
      <c r="D3120" s="1" t="s">
        <v>19</v>
      </c>
      <c r="E3120" s="1">
        <v>12.0</v>
      </c>
      <c r="F3120" s="7" t="str">
        <f>vlookup(E3120,Teams!A:B,2,false)</f>
        <v>Davidson</v>
      </c>
      <c r="G3120" s="1" t="b">
        <v>1</v>
      </c>
      <c r="H3120" s="1" t="b">
        <v>0</v>
      </c>
      <c r="I3120" s="1">
        <v>23.0</v>
      </c>
      <c r="J3120" s="7" t="str">
        <f>vlookup(I3120,Cats!$A:$B,2,false)</f>
        <v>B</v>
      </c>
    </row>
    <row r="3121">
      <c r="A3121" s="1">
        <v>140130.0</v>
      </c>
      <c r="B3121" s="1">
        <v>532.0</v>
      </c>
      <c r="C3121" s="1">
        <v>0.0</v>
      </c>
      <c r="D3121" s="1" t="s">
        <v>32</v>
      </c>
      <c r="E3121" s="1">
        <v>42.0</v>
      </c>
      <c r="F3121" s="7" t="str">
        <f>vlookup(E3121,Teams!A:B,2,false)</f>
        <v>Tesla STEM</v>
      </c>
      <c r="G3121" s="1" t="b">
        <v>0</v>
      </c>
      <c r="H3121" s="1" t="b">
        <v>1</v>
      </c>
      <c r="I3121" s="1">
        <v>23.0</v>
      </c>
      <c r="J3121" s="7" t="str">
        <f>vlookup(I3121,Cats!$A:$B,2,false)</f>
        <v>B</v>
      </c>
    </row>
    <row r="3122">
      <c r="A3122" s="1">
        <v>140131.0</v>
      </c>
      <c r="B3122" s="1">
        <v>532.0</v>
      </c>
      <c r="C3122" s="1">
        <v>0.0</v>
      </c>
      <c r="D3122" s="1" t="s">
        <v>32</v>
      </c>
      <c r="E3122" s="1">
        <v>12.0</v>
      </c>
      <c r="F3122" s="7" t="str">
        <f>vlookup(E3122,Teams!A:B,2,false)</f>
        <v>Davidson</v>
      </c>
      <c r="G3122" s="1" t="b">
        <v>1</v>
      </c>
      <c r="H3122" s="1" t="b">
        <v>1</v>
      </c>
      <c r="I3122" s="1">
        <v>24.0</v>
      </c>
      <c r="J3122" s="7" t="str">
        <f>vlookup(I3122,Cats!$A:$B,2,false)</f>
        <v>P</v>
      </c>
    </row>
    <row r="3123">
      <c r="A3123" s="1">
        <v>140132.0</v>
      </c>
      <c r="B3123" s="1">
        <v>532.0</v>
      </c>
      <c r="C3123" s="1">
        <v>14.0</v>
      </c>
      <c r="D3123" s="1" t="s">
        <v>134</v>
      </c>
      <c r="E3123" s="1">
        <v>42.0</v>
      </c>
      <c r="F3123" s="7" t="str">
        <f>vlookup(E3123,Teams!A:B,2,false)</f>
        <v>Tesla STEM</v>
      </c>
      <c r="G3123" s="1" t="b">
        <v>0</v>
      </c>
      <c r="H3123" s="1" t="b">
        <v>0</v>
      </c>
      <c r="I3123" s="1">
        <v>24.0</v>
      </c>
      <c r="J3123" s="7" t="str">
        <f>vlookup(I3123,Cats!$A:$B,2,false)</f>
        <v>P</v>
      </c>
    </row>
    <row r="3124">
      <c r="A3124" s="1">
        <v>140133.0</v>
      </c>
      <c r="B3124" s="1">
        <v>533.0</v>
      </c>
      <c r="C3124" s="1">
        <v>-4.0</v>
      </c>
      <c r="D3124" s="1" t="s">
        <v>99</v>
      </c>
      <c r="E3124" s="1">
        <v>1.0</v>
      </c>
      <c r="F3124" s="7" t="str">
        <f>vlookup(E3124,Teams!A:B,2,false)</f>
        <v>ASFA</v>
      </c>
      <c r="G3124" s="1" t="b">
        <v>1</v>
      </c>
      <c r="H3124" s="1" t="b">
        <v>0</v>
      </c>
      <c r="I3124" s="1">
        <v>1.0</v>
      </c>
      <c r="J3124" s="7" t="str">
        <f>vlookup(I3124,Cats!$A:$B,2,false)</f>
        <v>X</v>
      </c>
    </row>
    <row r="3125">
      <c r="A3125" s="1">
        <v>140134.0</v>
      </c>
      <c r="B3125" s="1">
        <v>533.0</v>
      </c>
      <c r="C3125" s="1">
        <v>4.0</v>
      </c>
      <c r="D3125" s="1" t="s">
        <v>106</v>
      </c>
      <c r="E3125" s="1">
        <v>28.0</v>
      </c>
      <c r="F3125" s="7" t="str">
        <f>vlookup(E3125,Teams!A:B,2,false)</f>
        <v>Mira Loma</v>
      </c>
      <c r="G3125" s="1" t="b">
        <v>0</v>
      </c>
      <c r="H3125" s="1" t="b">
        <v>0</v>
      </c>
      <c r="I3125" s="1">
        <v>1.0</v>
      </c>
      <c r="J3125" s="7" t="str">
        <f>vlookup(I3125,Cats!$A:$B,2,false)</f>
        <v>X</v>
      </c>
    </row>
    <row r="3126">
      <c r="A3126" s="1">
        <v>140135.0</v>
      </c>
      <c r="B3126" s="1">
        <v>533.0</v>
      </c>
      <c r="C3126" s="1">
        <v>14.0</v>
      </c>
      <c r="D3126" s="1" t="s">
        <v>67</v>
      </c>
      <c r="E3126" s="1">
        <v>1.0</v>
      </c>
      <c r="F3126" s="7" t="str">
        <f>vlookup(E3126,Teams!A:B,2,false)</f>
        <v>ASFA</v>
      </c>
      <c r="G3126" s="1" t="b">
        <v>1</v>
      </c>
      <c r="H3126" s="1" t="b">
        <v>0</v>
      </c>
      <c r="I3126" s="1">
        <v>2.0</v>
      </c>
      <c r="J3126" s="7" t="str">
        <f>vlookup(I3126,Cats!$A:$B,2,false)</f>
        <v>M</v>
      </c>
    </row>
    <row r="3127">
      <c r="A3127" s="1">
        <v>140136.0</v>
      </c>
      <c r="B3127" s="1">
        <v>533.0</v>
      </c>
      <c r="C3127" s="1">
        <v>0.0</v>
      </c>
      <c r="D3127" s="1" t="s">
        <v>32</v>
      </c>
      <c r="E3127" s="1">
        <v>28.0</v>
      </c>
      <c r="F3127" s="7" t="str">
        <f>vlookup(E3127,Teams!A:B,2,false)</f>
        <v>Mira Loma</v>
      </c>
      <c r="G3127" s="1" t="b">
        <v>0</v>
      </c>
      <c r="H3127" s="1" t="b">
        <v>1</v>
      </c>
      <c r="I3127" s="1">
        <v>2.0</v>
      </c>
      <c r="J3127" s="7" t="str">
        <f>vlookup(I3127,Cats!$A:$B,2,false)</f>
        <v>M</v>
      </c>
    </row>
    <row r="3128">
      <c r="A3128" s="1">
        <v>140137.0</v>
      </c>
      <c r="B3128" s="1">
        <v>533.0</v>
      </c>
      <c r="C3128" s="1">
        <v>4.0</v>
      </c>
      <c r="D3128" s="1" t="s">
        <v>67</v>
      </c>
      <c r="E3128" s="1">
        <v>1.0</v>
      </c>
      <c r="F3128" s="7" t="str">
        <f>vlookup(E3128,Teams!A:B,2,false)</f>
        <v>ASFA</v>
      </c>
      <c r="G3128" s="1" t="b">
        <v>1</v>
      </c>
      <c r="H3128" s="1" t="b">
        <v>0</v>
      </c>
      <c r="I3128" s="1">
        <v>3.0</v>
      </c>
      <c r="J3128" s="7" t="str">
        <f>vlookup(I3128,Cats!$A:$B,2,false)</f>
        <v>C</v>
      </c>
    </row>
    <row r="3129">
      <c r="A3129" s="1">
        <v>140138.0</v>
      </c>
      <c r="B3129" s="1">
        <v>533.0</v>
      </c>
      <c r="C3129" s="1">
        <v>0.0</v>
      </c>
      <c r="D3129" s="1" t="s">
        <v>32</v>
      </c>
      <c r="E3129" s="1">
        <v>28.0</v>
      </c>
      <c r="F3129" s="7" t="str">
        <f>vlookup(E3129,Teams!A:B,2,false)</f>
        <v>Mira Loma</v>
      </c>
      <c r="G3129" s="1" t="b">
        <v>0</v>
      </c>
      <c r="H3129" s="1" t="b">
        <v>1</v>
      </c>
      <c r="I3129" s="1">
        <v>3.0</v>
      </c>
      <c r="J3129" s="7" t="str">
        <f>vlookup(I3129,Cats!$A:$B,2,false)</f>
        <v>C</v>
      </c>
    </row>
    <row r="3130">
      <c r="A3130" s="1">
        <v>140139.0</v>
      </c>
      <c r="B3130" s="1">
        <v>533.0</v>
      </c>
      <c r="C3130" s="1">
        <v>0.0</v>
      </c>
      <c r="D3130" s="1" t="s">
        <v>32</v>
      </c>
      <c r="E3130" s="1">
        <v>1.0</v>
      </c>
      <c r="F3130" s="7" t="str">
        <f>vlookup(E3130,Teams!A:B,2,false)</f>
        <v>ASFA</v>
      </c>
      <c r="G3130" s="1" t="b">
        <v>1</v>
      </c>
      <c r="H3130" s="1" t="b">
        <v>1</v>
      </c>
      <c r="I3130" s="1">
        <v>4.0</v>
      </c>
      <c r="J3130" s="7" t="str">
        <f>vlookup(I3130,Cats!$A:$B,2,false)</f>
        <v>E</v>
      </c>
    </row>
    <row r="3131">
      <c r="A3131" s="1">
        <v>140140.0</v>
      </c>
      <c r="B3131" s="1">
        <v>533.0</v>
      </c>
      <c r="C3131" s="1">
        <v>4.0</v>
      </c>
      <c r="D3131" s="1" t="s">
        <v>106</v>
      </c>
      <c r="E3131" s="1">
        <v>28.0</v>
      </c>
      <c r="F3131" s="7" t="str">
        <f>vlookup(E3131,Teams!A:B,2,false)</f>
        <v>Mira Loma</v>
      </c>
      <c r="G3131" s="1" t="b">
        <v>0</v>
      </c>
      <c r="H3131" s="1" t="b">
        <v>0</v>
      </c>
      <c r="I3131" s="1">
        <v>4.0</v>
      </c>
      <c r="J3131" s="7" t="str">
        <f>vlookup(I3131,Cats!$A:$B,2,false)</f>
        <v>E</v>
      </c>
    </row>
    <row r="3132">
      <c r="A3132" s="1">
        <v>140141.0</v>
      </c>
      <c r="B3132" s="1">
        <v>533.0</v>
      </c>
      <c r="C3132" s="1">
        <v>0.0</v>
      </c>
      <c r="D3132" s="1" t="s">
        <v>32</v>
      </c>
      <c r="E3132" s="1">
        <v>1.0</v>
      </c>
      <c r="F3132" s="7" t="str">
        <f>vlookup(E3132,Teams!A:B,2,false)</f>
        <v>ASFA</v>
      </c>
      <c r="G3132" s="1" t="b">
        <v>1</v>
      </c>
      <c r="H3132" s="1" t="b">
        <v>1</v>
      </c>
      <c r="I3132" s="1">
        <v>5.0</v>
      </c>
      <c r="J3132" s="7" t="str">
        <f>vlookup(I3132,Cats!$A:$B,2,false)</f>
        <v>B</v>
      </c>
    </row>
    <row r="3133">
      <c r="A3133" s="1">
        <v>140142.0</v>
      </c>
      <c r="B3133" s="1">
        <v>533.0</v>
      </c>
      <c r="C3133" s="1">
        <v>4.0</v>
      </c>
      <c r="D3133" s="1" t="s">
        <v>106</v>
      </c>
      <c r="E3133" s="1">
        <v>28.0</v>
      </c>
      <c r="F3133" s="7" t="str">
        <f>vlookup(E3133,Teams!A:B,2,false)</f>
        <v>Mira Loma</v>
      </c>
      <c r="G3133" s="1" t="b">
        <v>0</v>
      </c>
      <c r="H3133" s="1" t="b">
        <v>0</v>
      </c>
      <c r="I3133" s="1">
        <v>5.0</v>
      </c>
      <c r="J3133" s="7" t="str">
        <f>vlookup(I3133,Cats!$A:$B,2,false)</f>
        <v>B</v>
      </c>
    </row>
    <row r="3134">
      <c r="A3134" s="1">
        <v>140143.0</v>
      </c>
      <c r="B3134" s="1">
        <v>533.0</v>
      </c>
      <c r="C3134" s="1">
        <v>0.0</v>
      </c>
      <c r="D3134" s="1" t="s">
        <v>32</v>
      </c>
      <c r="E3134" s="1">
        <v>1.0</v>
      </c>
      <c r="F3134" s="7" t="str">
        <f>vlookup(E3134,Teams!A:B,2,false)</f>
        <v>ASFA</v>
      </c>
      <c r="G3134" s="1" t="b">
        <v>1</v>
      </c>
      <c r="H3134" s="1" t="b">
        <v>1</v>
      </c>
      <c r="I3134" s="1">
        <v>6.0</v>
      </c>
      <c r="J3134" s="7" t="str">
        <f>vlookup(I3134,Cats!$A:$B,2,false)</f>
        <v>P</v>
      </c>
    </row>
    <row r="3135">
      <c r="A3135" s="1">
        <v>140144.0</v>
      </c>
      <c r="B3135" s="1">
        <v>533.0</v>
      </c>
      <c r="C3135" s="1">
        <v>14.0</v>
      </c>
      <c r="D3135" s="1" t="s">
        <v>106</v>
      </c>
      <c r="E3135" s="1">
        <v>28.0</v>
      </c>
      <c r="F3135" s="7" t="str">
        <f>vlookup(E3135,Teams!A:B,2,false)</f>
        <v>Mira Loma</v>
      </c>
      <c r="G3135" s="1" t="b">
        <v>0</v>
      </c>
      <c r="H3135" s="1" t="b">
        <v>0</v>
      </c>
      <c r="I3135" s="1">
        <v>6.0</v>
      </c>
      <c r="J3135" s="7" t="str">
        <f>vlookup(I3135,Cats!$A:$B,2,false)</f>
        <v>P</v>
      </c>
    </row>
    <row r="3136">
      <c r="A3136" s="1">
        <v>140145.0</v>
      </c>
      <c r="B3136" s="1">
        <v>533.0</v>
      </c>
      <c r="C3136" s="1">
        <v>4.0</v>
      </c>
      <c r="D3136" s="1" t="s">
        <v>100</v>
      </c>
      <c r="E3136" s="1">
        <v>1.0</v>
      </c>
      <c r="F3136" s="7" t="str">
        <f>vlookup(E3136,Teams!A:B,2,false)</f>
        <v>ASFA</v>
      </c>
      <c r="G3136" s="1" t="b">
        <v>1</v>
      </c>
      <c r="H3136" s="1" t="b">
        <v>0</v>
      </c>
      <c r="I3136" s="1">
        <v>7.0</v>
      </c>
      <c r="J3136" s="7" t="str">
        <f>vlookup(I3136,Cats!$A:$B,2,false)</f>
        <v>X</v>
      </c>
    </row>
    <row r="3137">
      <c r="A3137" s="1">
        <v>140146.0</v>
      </c>
      <c r="B3137" s="1">
        <v>533.0</v>
      </c>
      <c r="C3137" s="1">
        <v>0.0</v>
      </c>
      <c r="D3137" s="1" t="s">
        <v>32</v>
      </c>
      <c r="E3137" s="1">
        <v>28.0</v>
      </c>
      <c r="F3137" s="7" t="str">
        <f>vlookup(E3137,Teams!A:B,2,false)</f>
        <v>Mira Loma</v>
      </c>
      <c r="G3137" s="1" t="b">
        <v>0</v>
      </c>
      <c r="H3137" s="1" t="b">
        <v>1</v>
      </c>
      <c r="I3137" s="1">
        <v>7.0</v>
      </c>
      <c r="J3137" s="7" t="str">
        <f>vlookup(I3137,Cats!$A:$B,2,false)</f>
        <v>X</v>
      </c>
    </row>
    <row r="3138">
      <c r="A3138" s="1">
        <v>140147.0</v>
      </c>
      <c r="B3138" s="1">
        <v>533.0</v>
      </c>
      <c r="C3138" s="1">
        <v>4.0</v>
      </c>
      <c r="D3138" s="1" t="s">
        <v>98</v>
      </c>
      <c r="E3138" s="1">
        <v>1.0</v>
      </c>
      <c r="F3138" s="7" t="str">
        <f>vlookup(E3138,Teams!A:B,2,false)</f>
        <v>ASFA</v>
      </c>
      <c r="G3138" s="1" t="b">
        <v>1</v>
      </c>
      <c r="H3138" s="1" t="b">
        <v>0</v>
      </c>
      <c r="I3138" s="1">
        <v>8.0</v>
      </c>
      <c r="J3138" s="7" t="str">
        <f>vlookup(I3138,Cats!$A:$B,2,false)</f>
        <v>M</v>
      </c>
    </row>
    <row r="3139">
      <c r="A3139" s="1">
        <v>140148.0</v>
      </c>
      <c r="B3139" s="1">
        <v>533.0</v>
      </c>
      <c r="C3139" s="1">
        <v>0.0</v>
      </c>
      <c r="D3139" s="1" t="s">
        <v>32</v>
      </c>
      <c r="E3139" s="1">
        <v>28.0</v>
      </c>
      <c r="F3139" s="7" t="str">
        <f>vlookup(E3139,Teams!A:B,2,false)</f>
        <v>Mira Loma</v>
      </c>
      <c r="G3139" s="1" t="b">
        <v>0</v>
      </c>
      <c r="H3139" s="1" t="b">
        <v>1</v>
      </c>
      <c r="I3139" s="1">
        <v>8.0</v>
      </c>
      <c r="J3139" s="7" t="str">
        <f>vlookup(I3139,Cats!$A:$B,2,false)</f>
        <v>M</v>
      </c>
    </row>
    <row r="3140">
      <c r="A3140" s="1">
        <v>140149.0</v>
      </c>
      <c r="B3140" s="1">
        <v>533.0</v>
      </c>
      <c r="C3140" s="1">
        <v>4.0</v>
      </c>
      <c r="D3140" s="1" t="s">
        <v>67</v>
      </c>
      <c r="E3140" s="1">
        <v>1.0</v>
      </c>
      <c r="F3140" s="7" t="str">
        <f>vlookup(E3140,Teams!A:B,2,false)</f>
        <v>ASFA</v>
      </c>
      <c r="G3140" s="1" t="b">
        <v>1</v>
      </c>
      <c r="H3140" s="1" t="b">
        <v>0</v>
      </c>
      <c r="I3140" s="1">
        <v>9.0</v>
      </c>
      <c r="J3140" s="7" t="str">
        <f>vlookup(I3140,Cats!$A:$B,2,false)</f>
        <v>C</v>
      </c>
    </row>
    <row r="3141">
      <c r="A3141" s="1">
        <v>140150.0</v>
      </c>
      <c r="B3141" s="1">
        <v>533.0</v>
      </c>
      <c r="C3141" s="1">
        <v>0.0</v>
      </c>
      <c r="D3141" s="1" t="s">
        <v>32</v>
      </c>
      <c r="E3141" s="1">
        <v>28.0</v>
      </c>
      <c r="F3141" s="7" t="str">
        <f>vlookup(E3141,Teams!A:B,2,false)</f>
        <v>Mira Loma</v>
      </c>
      <c r="G3141" s="1" t="b">
        <v>0</v>
      </c>
      <c r="H3141" s="1" t="b">
        <v>1</v>
      </c>
      <c r="I3141" s="1">
        <v>9.0</v>
      </c>
      <c r="J3141" s="7" t="str">
        <f>vlookup(I3141,Cats!$A:$B,2,false)</f>
        <v>C</v>
      </c>
    </row>
    <row r="3142">
      <c r="A3142" s="1">
        <v>140151.0</v>
      </c>
      <c r="B3142" s="1">
        <v>533.0</v>
      </c>
      <c r="C3142" s="1">
        <v>0.0</v>
      </c>
      <c r="D3142" s="1" t="s">
        <v>67</v>
      </c>
      <c r="E3142" s="1">
        <v>1.0</v>
      </c>
      <c r="F3142" s="7" t="str">
        <f>vlookup(E3142,Teams!A:B,2,false)</f>
        <v>ASFA</v>
      </c>
      <c r="G3142" s="1" t="b">
        <v>1</v>
      </c>
      <c r="H3142" s="1" t="b">
        <v>0</v>
      </c>
      <c r="I3142" s="1">
        <v>10.0</v>
      </c>
      <c r="J3142" s="7" t="str">
        <f>vlookup(I3142,Cats!$A:$B,2,false)</f>
        <v>E</v>
      </c>
    </row>
    <row r="3143">
      <c r="A3143" s="1">
        <v>140152.0</v>
      </c>
      <c r="B3143" s="1">
        <v>533.0</v>
      </c>
      <c r="C3143" s="1">
        <v>0.0</v>
      </c>
      <c r="D3143" s="1" t="s">
        <v>106</v>
      </c>
      <c r="E3143" s="1">
        <v>28.0</v>
      </c>
      <c r="F3143" s="7" t="str">
        <f>vlookup(E3143,Teams!A:B,2,false)</f>
        <v>Mira Loma</v>
      </c>
      <c r="G3143" s="1" t="b">
        <v>0</v>
      </c>
      <c r="H3143" s="1" t="b">
        <v>1</v>
      </c>
      <c r="I3143" s="1">
        <v>10.0</v>
      </c>
      <c r="J3143" s="7" t="str">
        <f>vlookup(I3143,Cats!$A:$B,2,false)</f>
        <v>E</v>
      </c>
    </row>
    <row r="3144">
      <c r="A3144" s="1">
        <v>140153.0</v>
      </c>
      <c r="B3144" s="1">
        <v>533.0</v>
      </c>
      <c r="C3144" s="1">
        <v>0.0</v>
      </c>
      <c r="D3144" s="1" t="s">
        <v>99</v>
      </c>
      <c r="E3144" s="1">
        <v>1.0</v>
      </c>
      <c r="F3144" s="7" t="str">
        <f>vlookup(E3144,Teams!A:B,2,false)</f>
        <v>ASFA</v>
      </c>
      <c r="G3144" s="1" t="b">
        <v>1</v>
      </c>
      <c r="H3144" s="1" t="b">
        <v>0</v>
      </c>
      <c r="I3144" s="1">
        <v>11.0</v>
      </c>
      <c r="J3144" s="7" t="str">
        <f>vlookup(I3144,Cats!$A:$B,2,false)</f>
        <v>B</v>
      </c>
    </row>
    <row r="3145">
      <c r="A3145" s="1">
        <v>140154.0</v>
      </c>
      <c r="B3145" s="1">
        <v>533.0</v>
      </c>
      <c r="C3145" s="1">
        <v>14.0</v>
      </c>
      <c r="D3145" s="1" t="s">
        <v>106</v>
      </c>
      <c r="E3145" s="1">
        <v>28.0</v>
      </c>
      <c r="F3145" s="7" t="str">
        <f>vlookup(E3145,Teams!A:B,2,false)</f>
        <v>Mira Loma</v>
      </c>
      <c r="G3145" s="1" t="b">
        <v>0</v>
      </c>
      <c r="H3145" s="1" t="b">
        <v>0</v>
      </c>
      <c r="I3145" s="1">
        <v>11.0</v>
      </c>
      <c r="J3145" s="7" t="str">
        <f>vlookup(I3145,Cats!$A:$B,2,false)</f>
        <v>B</v>
      </c>
    </row>
    <row r="3146">
      <c r="A3146" s="1">
        <v>140155.0</v>
      </c>
      <c r="B3146" s="1">
        <v>533.0</v>
      </c>
      <c r="C3146" s="1">
        <v>0.0</v>
      </c>
      <c r="D3146" s="1" t="s">
        <v>32</v>
      </c>
      <c r="E3146" s="1">
        <v>1.0</v>
      </c>
      <c r="F3146" s="7" t="str">
        <f>vlookup(E3146,Teams!A:B,2,false)</f>
        <v>ASFA</v>
      </c>
      <c r="G3146" s="1" t="b">
        <v>1</v>
      </c>
      <c r="H3146" s="1" t="b">
        <v>1</v>
      </c>
      <c r="I3146" s="1">
        <v>12.0</v>
      </c>
      <c r="J3146" s="7" t="str">
        <f>vlookup(I3146,Cats!$A:$B,2,false)</f>
        <v>P</v>
      </c>
    </row>
    <row r="3147">
      <c r="A3147" s="1">
        <v>140156.0</v>
      </c>
      <c r="B3147" s="1">
        <v>533.0</v>
      </c>
      <c r="C3147" s="1">
        <v>14.0</v>
      </c>
      <c r="D3147" s="1" t="s">
        <v>106</v>
      </c>
      <c r="E3147" s="1">
        <v>28.0</v>
      </c>
      <c r="F3147" s="7" t="str">
        <f>vlookup(E3147,Teams!A:B,2,false)</f>
        <v>Mira Loma</v>
      </c>
      <c r="G3147" s="1" t="b">
        <v>0</v>
      </c>
      <c r="H3147" s="1" t="b">
        <v>0</v>
      </c>
      <c r="I3147" s="1">
        <v>12.0</v>
      </c>
      <c r="J3147" s="7" t="str">
        <f>vlookup(I3147,Cats!$A:$B,2,false)</f>
        <v>P</v>
      </c>
    </row>
    <row r="3148">
      <c r="A3148" s="1">
        <v>140157.0</v>
      </c>
      <c r="B3148" s="1">
        <v>533.0</v>
      </c>
      <c r="C3148" s="1">
        <v>0.0</v>
      </c>
      <c r="D3148" s="1" t="s">
        <v>32</v>
      </c>
      <c r="E3148" s="1">
        <v>1.0</v>
      </c>
      <c r="F3148" s="7" t="str">
        <f>vlookup(E3148,Teams!A:B,2,false)</f>
        <v>ASFA</v>
      </c>
      <c r="G3148" s="1" t="b">
        <v>1</v>
      </c>
      <c r="H3148" s="1" t="b">
        <v>1</v>
      </c>
      <c r="I3148" s="1">
        <v>13.0</v>
      </c>
      <c r="J3148" s="7" t="str">
        <f>vlookup(I3148,Cats!$A:$B,2,false)</f>
        <v>X</v>
      </c>
    </row>
    <row r="3149">
      <c r="A3149" s="1">
        <v>140158.0</v>
      </c>
      <c r="B3149" s="1">
        <v>533.0</v>
      </c>
      <c r="C3149" s="1">
        <v>14.0</v>
      </c>
      <c r="D3149" s="1" t="s">
        <v>106</v>
      </c>
      <c r="E3149" s="1">
        <v>28.0</v>
      </c>
      <c r="F3149" s="7" t="str">
        <f>vlookup(E3149,Teams!A:B,2,false)</f>
        <v>Mira Loma</v>
      </c>
      <c r="G3149" s="1" t="b">
        <v>0</v>
      </c>
      <c r="H3149" s="1" t="b">
        <v>0</v>
      </c>
      <c r="I3149" s="1">
        <v>13.0</v>
      </c>
      <c r="J3149" s="7" t="str">
        <f>vlookup(I3149,Cats!$A:$B,2,false)</f>
        <v>X</v>
      </c>
    </row>
    <row r="3150">
      <c r="A3150" s="1">
        <v>140159.0</v>
      </c>
      <c r="B3150" s="1">
        <v>533.0</v>
      </c>
      <c r="C3150" s="1">
        <v>0.0</v>
      </c>
      <c r="D3150" s="1" t="s">
        <v>32</v>
      </c>
      <c r="E3150" s="1">
        <v>1.0</v>
      </c>
      <c r="F3150" s="7" t="str">
        <f>vlookup(E3150,Teams!A:B,2,false)</f>
        <v>ASFA</v>
      </c>
      <c r="G3150" s="1" t="b">
        <v>1</v>
      </c>
      <c r="H3150" s="1" t="b">
        <v>1</v>
      </c>
      <c r="I3150" s="1">
        <v>14.0</v>
      </c>
      <c r="J3150" s="7" t="str">
        <f>vlookup(I3150,Cats!$A:$B,2,false)</f>
        <v>M</v>
      </c>
    </row>
    <row r="3151">
      <c r="A3151" s="1">
        <v>140160.0</v>
      </c>
      <c r="B3151" s="1">
        <v>533.0</v>
      </c>
      <c r="C3151" s="1">
        <v>14.0</v>
      </c>
      <c r="D3151" s="1" t="s">
        <v>106</v>
      </c>
      <c r="E3151" s="1">
        <v>28.0</v>
      </c>
      <c r="F3151" s="7" t="str">
        <f>vlookup(E3151,Teams!A:B,2,false)</f>
        <v>Mira Loma</v>
      </c>
      <c r="G3151" s="1" t="b">
        <v>0</v>
      </c>
      <c r="H3151" s="1" t="b">
        <v>0</v>
      </c>
      <c r="I3151" s="1">
        <v>14.0</v>
      </c>
      <c r="J3151" s="7" t="str">
        <f>vlookup(I3151,Cats!$A:$B,2,false)</f>
        <v>M</v>
      </c>
    </row>
    <row r="3152">
      <c r="A3152" s="1">
        <v>140161.0</v>
      </c>
      <c r="B3152" s="1">
        <v>533.0</v>
      </c>
      <c r="C3152" s="1">
        <v>0.0</v>
      </c>
      <c r="D3152" s="1" t="s">
        <v>32</v>
      </c>
      <c r="E3152" s="1">
        <v>1.0</v>
      </c>
      <c r="F3152" s="7" t="str">
        <f>vlookup(E3152,Teams!A:B,2,false)</f>
        <v>ASFA</v>
      </c>
      <c r="G3152" s="1" t="b">
        <v>1</v>
      </c>
      <c r="H3152" s="1" t="b">
        <v>1</v>
      </c>
      <c r="I3152" s="1">
        <v>15.0</v>
      </c>
      <c r="J3152" s="7" t="str">
        <f>vlookup(I3152,Cats!$A:$B,2,false)</f>
        <v>C</v>
      </c>
    </row>
    <row r="3153">
      <c r="A3153" s="1">
        <v>140162.0</v>
      </c>
      <c r="B3153" s="1">
        <v>533.0</v>
      </c>
      <c r="C3153" s="1">
        <v>14.0</v>
      </c>
      <c r="D3153" s="1" t="s">
        <v>107</v>
      </c>
      <c r="E3153" s="1">
        <v>28.0</v>
      </c>
      <c r="F3153" s="7" t="str">
        <f>vlookup(E3153,Teams!A:B,2,false)</f>
        <v>Mira Loma</v>
      </c>
      <c r="G3153" s="1" t="b">
        <v>0</v>
      </c>
      <c r="H3153" s="1" t="b">
        <v>0</v>
      </c>
      <c r="I3153" s="1">
        <v>15.0</v>
      </c>
      <c r="J3153" s="7" t="str">
        <f>vlookup(I3153,Cats!$A:$B,2,false)</f>
        <v>C</v>
      </c>
    </row>
    <row r="3154">
      <c r="A3154" s="1">
        <v>140163.0</v>
      </c>
      <c r="B3154" s="1">
        <v>533.0</v>
      </c>
      <c r="C3154" s="1">
        <v>0.0</v>
      </c>
      <c r="D3154" s="1" t="s">
        <v>32</v>
      </c>
      <c r="E3154" s="1">
        <v>1.0</v>
      </c>
      <c r="F3154" s="7" t="str">
        <f>vlookup(E3154,Teams!A:B,2,false)</f>
        <v>ASFA</v>
      </c>
      <c r="G3154" s="1" t="b">
        <v>1</v>
      </c>
      <c r="H3154" s="1" t="b">
        <v>1</v>
      </c>
      <c r="I3154" s="1">
        <v>16.0</v>
      </c>
      <c r="J3154" s="7" t="str">
        <f>vlookup(I3154,Cats!$A:$B,2,false)</f>
        <v>E</v>
      </c>
    </row>
    <row r="3155">
      <c r="A3155" s="1">
        <v>140164.0</v>
      </c>
      <c r="B3155" s="1">
        <v>533.0</v>
      </c>
      <c r="C3155" s="1">
        <v>14.0</v>
      </c>
      <c r="D3155" s="1" t="s">
        <v>106</v>
      </c>
      <c r="E3155" s="1">
        <v>28.0</v>
      </c>
      <c r="F3155" s="7" t="str">
        <f>vlookup(E3155,Teams!A:B,2,false)</f>
        <v>Mira Loma</v>
      </c>
      <c r="G3155" s="1" t="b">
        <v>0</v>
      </c>
      <c r="H3155" s="1" t="b">
        <v>0</v>
      </c>
      <c r="I3155" s="1">
        <v>16.0</v>
      </c>
      <c r="J3155" s="7" t="str">
        <f>vlookup(I3155,Cats!$A:$B,2,false)</f>
        <v>E</v>
      </c>
    </row>
    <row r="3156">
      <c r="A3156" s="1">
        <v>140165.0</v>
      </c>
      <c r="B3156" s="1">
        <v>533.0</v>
      </c>
      <c r="C3156" s="1">
        <v>0.0</v>
      </c>
      <c r="D3156" s="1" t="s">
        <v>32</v>
      </c>
      <c r="E3156" s="1">
        <v>1.0</v>
      </c>
      <c r="F3156" s="7" t="str">
        <f>vlookup(E3156,Teams!A:B,2,false)</f>
        <v>ASFA</v>
      </c>
      <c r="G3156" s="1" t="b">
        <v>1</v>
      </c>
      <c r="H3156" s="1" t="b">
        <v>1</v>
      </c>
      <c r="I3156" s="1">
        <v>17.0</v>
      </c>
      <c r="J3156" s="7" t="str">
        <f>vlookup(I3156,Cats!$A:$B,2,false)</f>
        <v>B</v>
      </c>
    </row>
    <row r="3157">
      <c r="A3157" s="1">
        <v>140166.0</v>
      </c>
      <c r="B3157" s="1">
        <v>533.0</v>
      </c>
      <c r="C3157" s="1">
        <v>14.0</v>
      </c>
      <c r="D3157" s="1" t="s">
        <v>106</v>
      </c>
      <c r="E3157" s="1">
        <v>28.0</v>
      </c>
      <c r="F3157" s="7" t="str">
        <f>vlookup(E3157,Teams!A:B,2,false)</f>
        <v>Mira Loma</v>
      </c>
      <c r="G3157" s="1" t="b">
        <v>0</v>
      </c>
      <c r="H3157" s="1" t="b">
        <v>0</v>
      </c>
      <c r="I3157" s="1">
        <v>17.0</v>
      </c>
      <c r="J3157" s="7" t="str">
        <f>vlookup(I3157,Cats!$A:$B,2,false)</f>
        <v>B</v>
      </c>
    </row>
    <row r="3158">
      <c r="A3158" s="1">
        <v>140167.0</v>
      </c>
      <c r="B3158" s="1">
        <v>533.0</v>
      </c>
      <c r="C3158" s="1">
        <v>0.0</v>
      </c>
      <c r="D3158" s="1" t="s">
        <v>67</v>
      </c>
      <c r="E3158" s="1">
        <v>1.0</v>
      </c>
      <c r="F3158" s="7" t="str">
        <f>vlookup(E3158,Teams!A:B,2,false)</f>
        <v>ASFA</v>
      </c>
      <c r="G3158" s="1" t="b">
        <v>1</v>
      </c>
      <c r="H3158" s="1" t="b">
        <v>0</v>
      </c>
      <c r="I3158" s="1">
        <v>18.0</v>
      </c>
      <c r="J3158" s="7" t="str">
        <f>vlookup(I3158,Cats!$A:$B,2,false)</f>
        <v>P</v>
      </c>
    </row>
    <row r="3159">
      <c r="A3159" s="1">
        <v>140168.0</v>
      </c>
      <c r="B3159" s="1">
        <v>533.0</v>
      </c>
      <c r="C3159" s="1">
        <v>-4.0</v>
      </c>
      <c r="D3159" s="1" t="s">
        <v>106</v>
      </c>
      <c r="E3159" s="1">
        <v>28.0</v>
      </c>
      <c r="F3159" s="7" t="str">
        <f>vlookup(E3159,Teams!A:B,2,false)</f>
        <v>Mira Loma</v>
      </c>
      <c r="G3159" s="1" t="b">
        <v>0</v>
      </c>
      <c r="H3159" s="1" t="b">
        <v>0</v>
      </c>
      <c r="I3159" s="1">
        <v>18.0</v>
      </c>
      <c r="J3159" s="7" t="str">
        <f>vlookup(I3159,Cats!$A:$B,2,false)</f>
        <v>P</v>
      </c>
    </row>
    <row r="3160">
      <c r="A3160" s="1">
        <v>140169.0</v>
      </c>
      <c r="B3160" s="1">
        <v>533.0</v>
      </c>
      <c r="C3160" s="1">
        <v>0.0</v>
      </c>
      <c r="D3160" s="1" t="s">
        <v>32</v>
      </c>
      <c r="E3160" s="1">
        <v>1.0</v>
      </c>
      <c r="F3160" s="7" t="str">
        <f>vlookup(E3160,Teams!A:B,2,false)</f>
        <v>ASFA</v>
      </c>
      <c r="G3160" s="1" t="b">
        <v>1</v>
      </c>
      <c r="H3160" s="1" t="b">
        <v>1</v>
      </c>
      <c r="I3160" s="1">
        <v>19.0</v>
      </c>
      <c r="J3160" s="7" t="str">
        <f>vlookup(I3160,Cats!$A:$B,2,false)</f>
        <v>X</v>
      </c>
    </row>
    <row r="3161">
      <c r="A3161" s="1">
        <v>140170.0</v>
      </c>
      <c r="B3161" s="1">
        <v>533.0</v>
      </c>
      <c r="C3161" s="1">
        <v>0.0</v>
      </c>
      <c r="D3161" s="1" t="s">
        <v>108</v>
      </c>
      <c r="E3161" s="1">
        <v>28.0</v>
      </c>
      <c r="F3161" s="7" t="str">
        <f>vlookup(E3161,Teams!A:B,2,false)</f>
        <v>Mira Loma</v>
      </c>
      <c r="G3161" s="1" t="b">
        <v>0</v>
      </c>
      <c r="H3161" s="1" t="b">
        <v>0</v>
      </c>
      <c r="I3161" s="1">
        <v>19.0</v>
      </c>
      <c r="J3161" s="7" t="str">
        <f>vlookup(I3161,Cats!$A:$B,2,false)</f>
        <v>X</v>
      </c>
    </row>
    <row r="3162">
      <c r="A3162" s="1">
        <v>140171.0</v>
      </c>
      <c r="B3162" s="1">
        <v>533.0</v>
      </c>
      <c r="C3162" s="1">
        <v>4.0</v>
      </c>
      <c r="D3162" s="1" t="s">
        <v>67</v>
      </c>
      <c r="E3162" s="1">
        <v>1.0</v>
      </c>
      <c r="F3162" s="7" t="str">
        <f>vlookup(E3162,Teams!A:B,2,false)</f>
        <v>ASFA</v>
      </c>
      <c r="G3162" s="1" t="b">
        <v>1</v>
      </c>
      <c r="H3162" s="1" t="b">
        <v>0</v>
      </c>
      <c r="I3162" s="1">
        <v>20.0</v>
      </c>
      <c r="J3162" s="7" t="str">
        <f>vlookup(I3162,Cats!$A:$B,2,false)</f>
        <v>M</v>
      </c>
    </row>
    <row r="3163">
      <c r="A3163" s="1">
        <v>140172.0</v>
      </c>
      <c r="B3163" s="1">
        <v>533.0</v>
      </c>
      <c r="C3163" s="1">
        <v>0.0</v>
      </c>
      <c r="D3163" s="1" t="s">
        <v>32</v>
      </c>
      <c r="E3163" s="1">
        <v>28.0</v>
      </c>
      <c r="F3163" s="7" t="str">
        <f>vlookup(E3163,Teams!A:B,2,false)</f>
        <v>Mira Loma</v>
      </c>
      <c r="G3163" s="1" t="b">
        <v>0</v>
      </c>
      <c r="H3163" s="1" t="b">
        <v>1</v>
      </c>
      <c r="I3163" s="1">
        <v>20.0</v>
      </c>
      <c r="J3163" s="7" t="str">
        <f>vlookup(I3163,Cats!$A:$B,2,false)</f>
        <v>M</v>
      </c>
    </row>
    <row r="3164">
      <c r="A3164" s="1">
        <v>140173.0</v>
      </c>
      <c r="B3164" s="1">
        <v>533.0</v>
      </c>
      <c r="C3164" s="1">
        <v>0.0</v>
      </c>
      <c r="D3164" s="1" t="s">
        <v>32</v>
      </c>
      <c r="E3164" s="1">
        <v>1.0</v>
      </c>
      <c r="F3164" s="7" t="str">
        <f>vlookup(E3164,Teams!A:B,2,false)</f>
        <v>ASFA</v>
      </c>
      <c r="G3164" s="1" t="b">
        <v>1</v>
      </c>
      <c r="H3164" s="1" t="b">
        <v>1</v>
      </c>
      <c r="I3164" s="1">
        <v>21.0</v>
      </c>
      <c r="J3164" s="7" t="str">
        <f>vlookup(I3164,Cats!$A:$B,2,false)</f>
        <v>C</v>
      </c>
    </row>
    <row r="3165">
      <c r="A3165" s="1">
        <v>140174.0</v>
      </c>
      <c r="B3165" s="1">
        <v>533.0</v>
      </c>
      <c r="C3165" s="1">
        <v>4.0</v>
      </c>
      <c r="D3165" s="1" t="s">
        <v>106</v>
      </c>
      <c r="E3165" s="1">
        <v>28.0</v>
      </c>
      <c r="F3165" s="7" t="str">
        <f>vlookup(E3165,Teams!A:B,2,false)</f>
        <v>Mira Loma</v>
      </c>
      <c r="G3165" s="1" t="b">
        <v>0</v>
      </c>
      <c r="H3165" s="1" t="b">
        <v>0</v>
      </c>
      <c r="I3165" s="1">
        <v>21.0</v>
      </c>
      <c r="J3165" s="7" t="str">
        <f>vlookup(I3165,Cats!$A:$B,2,false)</f>
        <v>C</v>
      </c>
    </row>
    <row r="3166">
      <c r="A3166" s="1">
        <v>140175.0</v>
      </c>
      <c r="B3166" s="1">
        <v>533.0</v>
      </c>
      <c r="C3166" s="1">
        <v>-4.0</v>
      </c>
      <c r="D3166" s="1" t="s">
        <v>67</v>
      </c>
      <c r="E3166" s="1">
        <v>1.0</v>
      </c>
      <c r="F3166" s="7" t="str">
        <f>vlookup(E3166,Teams!A:B,2,false)</f>
        <v>ASFA</v>
      </c>
      <c r="G3166" s="1" t="b">
        <v>1</v>
      </c>
      <c r="H3166" s="1" t="b">
        <v>0</v>
      </c>
      <c r="I3166" s="1">
        <v>22.0</v>
      </c>
      <c r="J3166" s="7" t="str">
        <f>vlookup(I3166,Cats!$A:$B,2,false)</f>
        <v>E</v>
      </c>
    </row>
    <row r="3167">
      <c r="A3167" s="1">
        <v>140176.0</v>
      </c>
      <c r="B3167" s="1">
        <v>533.0</v>
      </c>
      <c r="C3167" s="1">
        <v>0.0</v>
      </c>
      <c r="D3167" s="1" t="s">
        <v>106</v>
      </c>
      <c r="E3167" s="1">
        <v>28.0</v>
      </c>
      <c r="F3167" s="7" t="str">
        <f>vlookup(E3167,Teams!A:B,2,false)</f>
        <v>Mira Loma</v>
      </c>
      <c r="G3167" s="1" t="b">
        <v>0</v>
      </c>
      <c r="H3167" s="1" t="b">
        <v>0</v>
      </c>
      <c r="I3167" s="1">
        <v>22.0</v>
      </c>
      <c r="J3167" s="7" t="str">
        <f>vlookup(I3167,Cats!$A:$B,2,false)</f>
        <v>E</v>
      </c>
    </row>
    <row r="3168">
      <c r="A3168" s="1">
        <v>140177.0</v>
      </c>
      <c r="B3168" s="1">
        <v>533.0</v>
      </c>
      <c r="C3168" s="1">
        <v>-4.0</v>
      </c>
      <c r="D3168" s="1" t="s">
        <v>67</v>
      </c>
      <c r="E3168" s="1">
        <v>1.0</v>
      </c>
      <c r="F3168" s="7" t="str">
        <f>vlookup(E3168,Teams!A:B,2,false)</f>
        <v>ASFA</v>
      </c>
      <c r="G3168" s="1" t="b">
        <v>1</v>
      </c>
      <c r="H3168" s="1" t="b">
        <v>0</v>
      </c>
      <c r="I3168" s="1">
        <v>23.0</v>
      </c>
      <c r="J3168" s="7" t="str">
        <f>vlookup(I3168,Cats!$A:$B,2,false)</f>
        <v>B</v>
      </c>
    </row>
    <row r="3169">
      <c r="A3169" s="1">
        <v>140178.0</v>
      </c>
      <c r="B3169" s="1">
        <v>533.0</v>
      </c>
      <c r="C3169" s="1">
        <v>4.0</v>
      </c>
      <c r="D3169" s="1" t="s">
        <v>106</v>
      </c>
      <c r="E3169" s="1">
        <v>28.0</v>
      </c>
      <c r="F3169" s="7" t="str">
        <f>vlookup(E3169,Teams!A:B,2,false)</f>
        <v>Mira Loma</v>
      </c>
      <c r="G3169" s="1" t="b">
        <v>0</v>
      </c>
      <c r="H3169" s="1" t="b">
        <v>0</v>
      </c>
      <c r="I3169" s="1">
        <v>23.0</v>
      </c>
      <c r="J3169" s="7" t="str">
        <f>vlookup(I3169,Cats!$A:$B,2,false)</f>
        <v>B</v>
      </c>
    </row>
    <row r="3170">
      <c r="A3170" s="1">
        <v>140179.0</v>
      </c>
      <c r="B3170" s="1">
        <v>533.0</v>
      </c>
      <c r="C3170" s="1">
        <v>0.0</v>
      </c>
      <c r="D3170" s="1" t="s">
        <v>99</v>
      </c>
      <c r="E3170" s="1">
        <v>1.0</v>
      </c>
      <c r="F3170" s="7" t="str">
        <f>vlookup(E3170,Teams!A:B,2,false)</f>
        <v>ASFA</v>
      </c>
      <c r="G3170" s="1" t="b">
        <v>1</v>
      </c>
      <c r="H3170" s="1" t="b">
        <v>0</v>
      </c>
      <c r="I3170" s="1">
        <v>24.0</v>
      </c>
      <c r="J3170" s="7" t="str">
        <f>vlookup(I3170,Cats!$A:$B,2,false)</f>
        <v>P</v>
      </c>
    </row>
    <row r="3171">
      <c r="A3171" s="1">
        <v>140180.0</v>
      </c>
      <c r="B3171" s="1">
        <v>533.0</v>
      </c>
      <c r="C3171" s="1">
        <v>0.0</v>
      </c>
      <c r="D3171" s="1" t="s">
        <v>106</v>
      </c>
      <c r="E3171" s="1">
        <v>28.0</v>
      </c>
      <c r="F3171" s="7" t="str">
        <f>vlookup(E3171,Teams!A:B,2,false)</f>
        <v>Mira Loma</v>
      </c>
      <c r="G3171" s="1" t="b">
        <v>0</v>
      </c>
      <c r="H3171" s="1" t="b">
        <v>0</v>
      </c>
      <c r="I3171" s="1">
        <v>24.0</v>
      </c>
      <c r="J3171" s="7" t="str">
        <f>vlookup(I3171,Cats!$A:$B,2,false)</f>
        <v>P</v>
      </c>
    </row>
    <row r="3172">
      <c r="A3172" s="1">
        <v>140181.0</v>
      </c>
      <c r="B3172" s="1">
        <v>534.0</v>
      </c>
      <c r="C3172" s="1">
        <v>0.0</v>
      </c>
      <c r="D3172" s="1" t="s">
        <v>112</v>
      </c>
      <c r="E3172" s="1">
        <v>26.0</v>
      </c>
      <c r="F3172" s="7" t="str">
        <f>vlookup(E3172,Teams!A:B,2,false)</f>
        <v>Lynbrook</v>
      </c>
      <c r="G3172" s="1" t="b">
        <v>1</v>
      </c>
      <c r="H3172" s="1" t="b">
        <v>0</v>
      </c>
      <c r="I3172" s="1">
        <v>1.0</v>
      </c>
      <c r="J3172" s="7" t="str">
        <f>vlookup(I3172,Cats!$A:$B,2,false)</f>
        <v>X</v>
      </c>
    </row>
    <row r="3173">
      <c r="A3173" s="1">
        <v>140182.0</v>
      </c>
      <c r="B3173" s="1">
        <v>534.0</v>
      </c>
      <c r="C3173" s="1">
        <v>0.0</v>
      </c>
      <c r="D3173" s="1" t="s">
        <v>57</v>
      </c>
      <c r="E3173" s="1">
        <v>44.0</v>
      </c>
      <c r="F3173" s="7" t="str">
        <f>vlookup(E3173,Teams!A:B,2,false)</f>
        <v>University</v>
      </c>
      <c r="G3173" s="1" t="b">
        <v>0</v>
      </c>
      <c r="H3173" s="1" t="b">
        <v>0</v>
      </c>
      <c r="I3173" s="1">
        <v>1.0</v>
      </c>
      <c r="J3173" s="7" t="str">
        <f>vlookup(I3173,Cats!$A:$B,2,false)</f>
        <v>X</v>
      </c>
    </row>
    <row r="3174">
      <c r="A3174" s="1">
        <v>140183.0</v>
      </c>
      <c r="B3174" s="1">
        <v>534.0</v>
      </c>
      <c r="C3174" s="1">
        <v>14.0</v>
      </c>
      <c r="D3174" s="1" t="s">
        <v>112</v>
      </c>
      <c r="E3174" s="1">
        <v>26.0</v>
      </c>
      <c r="F3174" s="7" t="str">
        <f>vlookup(E3174,Teams!A:B,2,false)</f>
        <v>Lynbrook</v>
      </c>
      <c r="G3174" s="1" t="b">
        <v>1</v>
      </c>
      <c r="H3174" s="1" t="b">
        <v>0</v>
      </c>
      <c r="I3174" s="1">
        <v>2.0</v>
      </c>
      <c r="J3174" s="7" t="str">
        <f>vlookup(I3174,Cats!$A:$B,2,false)</f>
        <v>M</v>
      </c>
    </row>
    <row r="3175">
      <c r="A3175" s="1">
        <v>140184.0</v>
      </c>
      <c r="B3175" s="1">
        <v>534.0</v>
      </c>
      <c r="C3175" s="1">
        <v>0.0</v>
      </c>
      <c r="D3175" s="1" t="s">
        <v>32</v>
      </c>
      <c r="E3175" s="1">
        <v>44.0</v>
      </c>
      <c r="F3175" s="7" t="str">
        <f>vlookup(E3175,Teams!A:B,2,false)</f>
        <v>University</v>
      </c>
      <c r="G3175" s="1" t="b">
        <v>0</v>
      </c>
      <c r="H3175" s="1" t="b">
        <v>1</v>
      </c>
      <c r="I3175" s="1">
        <v>2.0</v>
      </c>
      <c r="J3175" s="7" t="str">
        <f>vlookup(I3175,Cats!$A:$B,2,false)</f>
        <v>M</v>
      </c>
    </row>
    <row r="3176">
      <c r="A3176" s="1">
        <v>140185.0</v>
      </c>
      <c r="B3176" s="1">
        <v>534.0</v>
      </c>
      <c r="C3176" s="1">
        <v>14.0</v>
      </c>
      <c r="D3176" s="1" t="s">
        <v>112</v>
      </c>
      <c r="E3176" s="1">
        <v>26.0</v>
      </c>
      <c r="F3176" s="7" t="str">
        <f>vlookup(E3176,Teams!A:B,2,false)</f>
        <v>Lynbrook</v>
      </c>
      <c r="G3176" s="1" t="b">
        <v>1</v>
      </c>
      <c r="H3176" s="1" t="b">
        <v>0</v>
      </c>
      <c r="I3176" s="1">
        <v>3.0</v>
      </c>
      <c r="J3176" s="7" t="str">
        <f>vlookup(I3176,Cats!$A:$B,2,false)</f>
        <v>C</v>
      </c>
    </row>
    <row r="3177">
      <c r="A3177" s="1">
        <v>140186.0</v>
      </c>
      <c r="B3177" s="1">
        <v>534.0</v>
      </c>
      <c r="C3177" s="1">
        <v>0.0</v>
      </c>
      <c r="D3177" s="1" t="s">
        <v>32</v>
      </c>
      <c r="E3177" s="1">
        <v>44.0</v>
      </c>
      <c r="F3177" s="7" t="str">
        <f>vlookup(E3177,Teams!A:B,2,false)</f>
        <v>University</v>
      </c>
      <c r="G3177" s="1" t="b">
        <v>0</v>
      </c>
      <c r="H3177" s="1" t="b">
        <v>1</v>
      </c>
      <c r="I3177" s="1">
        <v>3.0</v>
      </c>
      <c r="J3177" s="7" t="str">
        <f>vlookup(I3177,Cats!$A:$B,2,false)</f>
        <v>C</v>
      </c>
    </row>
    <row r="3178">
      <c r="A3178" s="1">
        <v>140187.0</v>
      </c>
      <c r="B3178" s="1">
        <v>534.0</v>
      </c>
      <c r="C3178" s="1">
        <v>-4.0</v>
      </c>
      <c r="D3178" s="1" t="s">
        <v>109</v>
      </c>
      <c r="E3178" s="1">
        <v>26.0</v>
      </c>
      <c r="F3178" s="7" t="str">
        <f>vlookup(E3178,Teams!A:B,2,false)</f>
        <v>Lynbrook</v>
      </c>
      <c r="G3178" s="1" t="b">
        <v>1</v>
      </c>
      <c r="H3178" s="1" t="b">
        <v>0</v>
      </c>
      <c r="I3178" s="1">
        <v>4.0</v>
      </c>
      <c r="J3178" s="7" t="str">
        <f>vlookup(I3178,Cats!$A:$B,2,false)</f>
        <v>E</v>
      </c>
    </row>
    <row r="3179">
      <c r="A3179" s="1">
        <v>140188.0</v>
      </c>
      <c r="B3179" s="1">
        <v>534.0</v>
      </c>
      <c r="C3179" s="1">
        <v>4.0</v>
      </c>
      <c r="D3179" s="1" t="s">
        <v>190</v>
      </c>
      <c r="E3179" s="1">
        <v>44.0</v>
      </c>
      <c r="F3179" s="7" t="str">
        <f>vlookup(E3179,Teams!A:B,2,false)</f>
        <v>University</v>
      </c>
      <c r="G3179" s="1" t="b">
        <v>0</v>
      </c>
      <c r="H3179" s="1" t="b">
        <v>0</v>
      </c>
      <c r="I3179" s="1">
        <v>4.0</v>
      </c>
      <c r="J3179" s="7" t="str">
        <f>vlookup(I3179,Cats!$A:$B,2,false)</f>
        <v>E</v>
      </c>
    </row>
    <row r="3180">
      <c r="A3180" s="1">
        <v>140189.0</v>
      </c>
      <c r="B3180" s="1">
        <v>534.0</v>
      </c>
      <c r="C3180" s="1">
        <v>0.0</v>
      </c>
      <c r="D3180" s="1" t="s">
        <v>32</v>
      </c>
      <c r="E3180" s="1">
        <v>26.0</v>
      </c>
      <c r="F3180" s="7" t="str">
        <f>vlookup(E3180,Teams!A:B,2,false)</f>
        <v>Lynbrook</v>
      </c>
      <c r="G3180" s="1" t="b">
        <v>1</v>
      </c>
      <c r="H3180" s="1" t="b">
        <v>1</v>
      </c>
      <c r="I3180" s="1">
        <v>5.0</v>
      </c>
      <c r="J3180" s="7" t="str">
        <f>vlookup(I3180,Cats!$A:$B,2,false)</f>
        <v>B</v>
      </c>
    </row>
    <row r="3181">
      <c r="A3181" s="1">
        <v>140190.0</v>
      </c>
      <c r="B3181" s="1">
        <v>534.0</v>
      </c>
      <c r="C3181" s="1">
        <v>14.0</v>
      </c>
      <c r="D3181" s="1" t="s">
        <v>57</v>
      </c>
      <c r="E3181" s="1">
        <v>44.0</v>
      </c>
      <c r="F3181" s="7" t="str">
        <f>vlookup(E3181,Teams!A:B,2,false)</f>
        <v>University</v>
      </c>
      <c r="G3181" s="1" t="b">
        <v>0</v>
      </c>
      <c r="H3181" s="1" t="b">
        <v>0</v>
      </c>
      <c r="I3181" s="1">
        <v>5.0</v>
      </c>
      <c r="J3181" s="7" t="str">
        <f>vlookup(I3181,Cats!$A:$B,2,false)</f>
        <v>B</v>
      </c>
    </row>
    <row r="3182">
      <c r="A3182" s="1">
        <v>140191.0</v>
      </c>
      <c r="B3182" s="1">
        <v>534.0</v>
      </c>
      <c r="C3182" s="1">
        <v>0.0</v>
      </c>
      <c r="D3182" s="1" t="s">
        <v>32</v>
      </c>
      <c r="E3182" s="1">
        <v>26.0</v>
      </c>
      <c r="F3182" s="7" t="str">
        <f>vlookup(E3182,Teams!A:B,2,false)</f>
        <v>Lynbrook</v>
      </c>
      <c r="G3182" s="1" t="b">
        <v>1</v>
      </c>
      <c r="H3182" s="1" t="b">
        <v>1</v>
      </c>
      <c r="I3182" s="1">
        <v>6.0</v>
      </c>
      <c r="J3182" s="7" t="str">
        <f>vlookup(I3182,Cats!$A:$B,2,false)</f>
        <v>P</v>
      </c>
    </row>
    <row r="3183">
      <c r="A3183" s="1">
        <v>140192.0</v>
      </c>
      <c r="B3183" s="1">
        <v>534.0</v>
      </c>
      <c r="C3183" s="1">
        <v>14.0</v>
      </c>
      <c r="D3183" s="1" t="s">
        <v>194</v>
      </c>
      <c r="E3183" s="1">
        <v>44.0</v>
      </c>
      <c r="F3183" s="7" t="str">
        <f>vlookup(E3183,Teams!A:B,2,false)</f>
        <v>University</v>
      </c>
      <c r="G3183" s="1" t="b">
        <v>0</v>
      </c>
      <c r="H3183" s="1" t="b">
        <v>0</v>
      </c>
      <c r="I3183" s="1">
        <v>6.0</v>
      </c>
      <c r="J3183" s="7" t="str">
        <f>vlookup(I3183,Cats!$A:$B,2,false)</f>
        <v>P</v>
      </c>
    </row>
    <row r="3184">
      <c r="A3184" s="1">
        <v>140193.0</v>
      </c>
      <c r="B3184" s="1">
        <v>534.0</v>
      </c>
      <c r="C3184" s="1">
        <v>0.0</v>
      </c>
      <c r="D3184" s="1" t="s">
        <v>109</v>
      </c>
      <c r="E3184" s="1">
        <v>26.0</v>
      </c>
      <c r="F3184" s="7" t="str">
        <f>vlookup(E3184,Teams!A:B,2,false)</f>
        <v>Lynbrook</v>
      </c>
      <c r="G3184" s="1" t="b">
        <v>1</v>
      </c>
      <c r="H3184" s="1" t="b">
        <v>0</v>
      </c>
      <c r="I3184" s="1">
        <v>7.0</v>
      </c>
      <c r="J3184" s="7" t="str">
        <f>vlookup(I3184,Cats!$A:$B,2,false)</f>
        <v>X</v>
      </c>
    </row>
    <row r="3185">
      <c r="A3185" s="1">
        <v>140194.0</v>
      </c>
      <c r="B3185" s="1">
        <v>534.0</v>
      </c>
      <c r="C3185" s="1">
        <v>0.0</v>
      </c>
      <c r="D3185" s="1" t="s">
        <v>57</v>
      </c>
      <c r="E3185" s="1">
        <v>44.0</v>
      </c>
      <c r="F3185" s="7" t="str">
        <f>vlookup(E3185,Teams!A:B,2,false)</f>
        <v>University</v>
      </c>
      <c r="G3185" s="1" t="b">
        <v>0</v>
      </c>
      <c r="H3185" s="1" t="b">
        <v>0</v>
      </c>
      <c r="I3185" s="1">
        <v>7.0</v>
      </c>
      <c r="J3185" s="7" t="str">
        <f>vlookup(I3185,Cats!$A:$B,2,false)</f>
        <v>X</v>
      </c>
    </row>
    <row r="3186">
      <c r="A3186" s="1">
        <v>140195.0</v>
      </c>
      <c r="B3186" s="1">
        <v>534.0</v>
      </c>
      <c r="C3186" s="1">
        <v>14.0</v>
      </c>
      <c r="D3186" s="1" t="s">
        <v>110</v>
      </c>
      <c r="E3186" s="1">
        <v>26.0</v>
      </c>
      <c r="F3186" s="7" t="str">
        <f>vlookup(E3186,Teams!A:B,2,false)</f>
        <v>Lynbrook</v>
      </c>
      <c r="G3186" s="1" t="b">
        <v>1</v>
      </c>
      <c r="H3186" s="1" t="b">
        <v>0</v>
      </c>
      <c r="I3186" s="1">
        <v>8.0</v>
      </c>
      <c r="J3186" s="7" t="str">
        <f>vlookup(I3186,Cats!$A:$B,2,false)</f>
        <v>M</v>
      </c>
    </row>
    <row r="3187">
      <c r="A3187" s="1">
        <v>140196.0</v>
      </c>
      <c r="B3187" s="1">
        <v>534.0</v>
      </c>
      <c r="C3187" s="1">
        <v>0.0</v>
      </c>
      <c r="D3187" s="1" t="s">
        <v>32</v>
      </c>
      <c r="E3187" s="1">
        <v>44.0</v>
      </c>
      <c r="F3187" s="7" t="str">
        <f>vlookup(E3187,Teams!A:B,2,false)</f>
        <v>University</v>
      </c>
      <c r="G3187" s="1" t="b">
        <v>0</v>
      </c>
      <c r="H3187" s="1" t="b">
        <v>1</v>
      </c>
      <c r="I3187" s="1">
        <v>8.0</v>
      </c>
      <c r="J3187" s="7" t="str">
        <f>vlookup(I3187,Cats!$A:$B,2,false)</f>
        <v>M</v>
      </c>
    </row>
    <row r="3188">
      <c r="A3188" s="1">
        <v>140197.0</v>
      </c>
      <c r="B3188" s="1">
        <v>534.0</v>
      </c>
      <c r="C3188" s="1">
        <v>0.0</v>
      </c>
      <c r="D3188" s="1" t="s">
        <v>32</v>
      </c>
      <c r="E3188" s="1">
        <v>26.0</v>
      </c>
      <c r="F3188" s="7" t="str">
        <f>vlookup(E3188,Teams!A:B,2,false)</f>
        <v>Lynbrook</v>
      </c>
      <c r="G3188" s="1" t="b">
        <v>1</v>
      </c>
      <c r="H3188" s="1" t="b">
        <v>1</v>
      </c>
      <c r="I3188" s="1">
        <v>9.0</v>
      </c>
      <c r="J3188" s="7" t="str">
        <f>vlookup(I3188,Cats!$A:$B,2,false)</f>
        <v>C</v>
      </c>
    </row>
    <row r="3189">
      <c r="A3189" s="1">
        <v>140198.0</v>
      </c>
      <c r="B3189" s="1">
        <v>534.0</v>
      </c>
      <c r="C3189" s="1">
        <v>4.0</v>
      </c>
      <c r="D3189" s="1" t="s">
        <v>222</v>
      </c>
      <c r="E3189" s="1">
        <v>44.0</v>
      </c>
      <c r="F3189" s="7" t="str">
        <f>vlookup(E3189,Teams!A:B,2,false)</f>
        <v>University</v>
      </c>
      <c r="G3189" s="1" t="b">
        <v>0</v>
      </c>
      <c r="H3189" s="1" t="b">
        <v>0</v>
      </c>
      <c r="I3189" s="1">
        <v>9.0</v>
      </c>
      <c r="J3189" s="7" t="str">
        <f>vlookup(I3189,Cats!$A:$B,2,false)</f>
        <v>C</v>
      </c>
    </row>
    <row r="3190">
      <c r="A3190" s="1">
        <v>140199.0</v>
      </c>
      <c r="B3190" s="1">
        <v>534.0</v>
      </c>
      <c r="C3190" s="1">
        <v>0.0</v>
      </c>
      <c r="D3190" s="1" t="s">
        <v>32</v>
      </c>
      <c r="E3190" s="1">
        <v>26.0</v>
      </c>
      <c r="F3190" s="7" t="str">
        <f>vlookup(E3190,Teams!A:B,2,false)</f>
        <v>Lynbrook</v>
      </c>
      <c r="G3190" s="1" t="b">
        <v>1</v>
      </c>
      <c r="H3190" s="1" t="b">
        <v>1</v>
      </c>
      <c r="I3190" s="1">
        <v>10.0</v>
      </c>
      <c r="J3190" s="7" t="str">
        <f>vlookup(I3190,Cats!$A:$B,2,false)</f>
        <v>E</v>
      </c>
    </row>
    <row r="3191">
      <c r="A3191" s="1">
        <v>140200.0</v>
      </c>
      <c r="B3191" s="1">
        <v>534.0</v>
      </c>
      <c r="C3191" s="1">
        <v>14.0</v>
      </c>
      <c r="D3191" s="1" t="s">
        <v>57</v>
      </c>
      <c r="E3191" s="1">
        <v>44.0</v>
      </c>
      <c r="F3191" s="7" t="str">
        <f>vlookup(E3191,Teams!A:B,2,false)</f>
        <v>University</v>
      </c>
      <c r="G3191" s="1" t="b">
        <v>0</v>
      </c>
      <c r="H3191" s="1" t="b">
        <v>0</v>
      </c>
      <c r="I3191" s="1">
        <v>10.0</v>
      </c>
      <c r="J3191" s="7" t="str">
        <f>vlookup(I3191,Cats!$A:$B,2,false)</f>
        <v>E</v>
      </c>
    </row>
    <row r="3192">
      <c r="A3192" s="1">
        <v>140201.0</v>
      </c>
      <c r="B3192" s="1">
        <v>534.0</v>
      </c>
      <c r="C3192" s="1">
        <v>-4.0</v>
      </c>
      <c r="D3192" s="1" t="s">
        <v>113</v>
      </c>
      <c r="E3192" s="1">
        <v>26.0</v>
      </c>
      <c r="F3192" s="7" t="str">
        <f>vlookup(E3192,Teams!A:B,2,false)</f>
        <v>Lynbrook</v>
      </c>
      <c r="G3192" s="1" t="b">
        <v>1</v>
      </c>
      <c r="H3192" s="1" t="b">
        <v>0</v>
      </c>
      <c r="I3192" s="1">
        <v>11.0</v>
      </c>
      <c r="J3192" s="7" t="str">
        <f>vlookup(I3192,Cats!$A:$B,2,false)</f>
        <v>B</v>
      </c>
    </row>
    <row r="3193">
      <c r="A3193" s="1">
        <v>140202.0</v>
      </c>
      <c r="B3193" s="1">
        <v>534.0</v>
      </c>
      <c r="C3193" s="1">
        <v>14.0</v>
      </c>
      <c r="D3193" s="1" t="s">
        <v>57</v>
      </c>
      <c r="E3193" s="1">
        <v>44.0</v>
      </c>
      <c r="F3193" s="7" t="str">
        <f>vlookup(E3193,Teams!A:B,2,false)</f>
        <v>University</v>
      </c>
      <c r="G3193" s="1" t="b">
        <v>0</v>
      </c>
      <c r="H3193" s="1" t="b">
        <v>0</v>
      </c>
      <c r="I3193" s="1">
        <v>11.0</v>
      </c>
      <c r="J3193" s="7" t="str">
        <f>vlookup(I3193,Cats!$A:$B,2,false)</f>
        <v>B</v>
      </c>
    </row>
    <row r="3194">
      <c r="A3194" s="1">
        <v>140203.0</v>
      </c>
      <c r="B3194" s="1">
        <v>534.0</v>
      </c>
      <c r="C3194" s="1">
        <v>0.0</v>
      </c>
      <c r="D3194" s="1" t="s">
        <v>32</v>
      </c>
      <c r="E3194" s="1">
        <v>26.0</v>
      </c>
      <c r="F3194" s="7" t="str">
        <f>vlookup(E3194,Teams!A:B,2,false)</f>
        <v>Lynbrook</v>
      </c>
      <c r="G3194" s="1" t="b">
        <v>1</v>
      </c>
      <c r="H3194" s="1" t="b">
        <v>1</v>
      </c>
      <c r="I3194" s="1">
        <v>12.0</v>
      </c>
      <c r="J3194" s="7" t="str">
        <f>vlookup(I3194,Cats!$A:$B,2,false)</f>
        <v>P</v>
      </c>
    </row>
    <row r="3195">
      <c r="A3195" s="1">
        <v>140204.0</v>
      </c>
      <c r="B3195" s="1">
        <v>534.0</v>
      </c>
      <c r="C3195" s="1">
        <v>14.0</v>
      </c>
      <c r="D3195" s="1" t="s">
        <v>57</v>
      </c>
      <c r="E3195" s="1">
        <v>44.0</v>
      </c>
      <c r="F3195" s="7" t="str">
        <f>vlookup(E3195,Teams!A:B,2,false)</f>
        <v>University</v>
      </c>
      <c r="G3195" s="1" t="b">
        <v>0</v>
      </c>
      <c r="H3195" s="1" t="b">
        <v>0</v>
      </c>
      <c r="I3195" s="1">
        <v>12.0</v>
      </c>
      <c r="J3195" s="7" t="str">
        <f>vlookup(I3195,Cats!$A:$B,2,false)</f>
        <v>P</v>
      </c>
    </row>
    <row r="3196">
      <c r="A3196" s="1">
        <v>140205.0</v>
      </c>
      <c r="B3196" s="1">
        <v>534.0</v>
      </c>
      <c r="C3196" s="1">
        <v>14.0</v>
      </c>
      <c r="D3196" s="1" t="s">
        <v>109</v>
      </c>
      <c r="E3196" s="1">
        <v>26.0</v>
      </c>
      <c r="F3196" s="7" t="str">
        <f>vlookup(E3196,Teams!A:B,2,false)</f>
        <v>Lynbrook</v>
      </c>
      <c r="G3196" s="1" t="b">
        <v>1</v>
      </c>
      <c r="H3196" s="1" t="b">
        <v>0</v>
      </c>
      <c r="I3196" s="1">
        <v>13.0</v>
      </c>
      <c r="J3196" s="7" t="str">
        <f>vlookup(I3196,Cats!$A:$B,2,false)</f>
        <v>X</v>
      </c>
    </row>
    <row r="3197">
      <c r="A3197" s="1">
        <v>140206.0</v>
      </c>
      <c r="B3197" s="1">
        <v>534.0</v>
      </c>
      <c r="C3197" s="1">
        <v>0.0</v>
      </c>
      <c r="D3197" s="1" t="s">
        <v>32</v>
      </c>
      <c r="E3197" s="1">
        <v>44.0</v>
      </c>
      <c r="F3197" s="7" t="str">
        <f>vlookup(E3197,Teams!A:B,2,false)</f>
        <v>University</v>
      </c>
      <c r="G3197" s="1" t="b">
        <v>0</v>
      </c>
      <c r="H3197" s="1" t="b">
        <v>1</v>
      </c>
      <c r="I3197" s="1">
        <v>13.0</v>
      </c>
      <c r="J3197" s="7" t="str">
        <f>vlookup(I3197,Cats!$A:$B,2,false)</f>
        <v>X</v>
      </c>
    </row>
    <row r="3198">
      <c r="A3198" s="1">
        <v>140207.0</v>
      </c>
      <c r="B3198" s="1">
        <v>534.0</v>
      </c>
      <c r="C3198" s="1">
        <v>0.0</v>
      </c>
      <c r="D3198" s="1" t="s">
        <v>32</v>
      </c>
      <c r="E3198" s="1">
        <v>26.0</v>
      </c>
      <c r="F3198" s="7" t="str">
        <f>vlookup(E3198,Teams!A:B,2,false)</f>
        <v>Lynbrook</v>
      </c>
      <c r="G3198" s="1" t="b">
        <v>1</v>
      </c>
      <c r="H3198" s="1" t="b">
        <v>1</v>
      </c>
      <c r="I3198" s="1">
        <v>14.0</v>
      </c>
      <c r="J3198" s="7" t="str">
        <f>vlookup(I3198,Cats!$A:$B,2,false)</f>
        <v>M</v>
      </c>
    </row>
    <row r="3199">
      <c r="A3199" s="1">
        <v>140208.0</v>
      </c>
      <c r="B3199" s="1">
        <v>534.0</v>
      </c>
      <c r="C3199" s="1">
        <v>14.0</v>
      </c>
      <c r="D3199" s="1" t="s">
        <v>57</v>
      </c>
      <c r="E3199" s="1">
        <v>44.0</v>
      </c>
      <c r="F3199" s="7" t="str">
        <f>vlookup(E3199,Teams!A:B,2,false)</f>
        <v>University</v>
      </c>
      <c r="G3199" s="1" t="b">
        <v>0</v>
      </c>
      <c r="H3199" s="1" t="b">
        <v>0</v>
      </c>
      <c r="I3199" s="1">
        <v>14.0</v>
      </c>
      <c r="J3199" s="7" t="str">
        <f>vlookup(I3199,Cats!$A:$B,2,false)</f>
        <v>M</v>
      </c>
    </row>
    <row r="3200">
      <c r="A3200" s="1">
        <v>140209.0</v>
      </c>
      <c r="B3200" s="1">
        <v>534.0</v>
      </c>
      <c r="C3200" s="1">
        <v>4.0</v>
      </c>
      <c r="D3200" s="1" t="s">
        <v>110</v>
      </c>
      <c r="E3200" s="1">
        <v>26.0</v>
      </c>
      <c r="F3200" s="7" t="str">
        <f>vlookup(E3200,Teams!A:B,2,false)</f>
        <v>Lynbrook</v>
      </c>
      <c r="G3200" s="1" t="b">
        <v>1</v>
      </c>
      <c r="H3200" s="1" t="b">
        <v>0</v>
      </c>
      <c r="I3200" s="1">
        <v>15.0</v>
      </c>
      <c r="J3200" s="7" t="str">
        <f>vlookup(I3200,Cats!$A:$B,2,false)</f>
        <v>C</v>
      </c>
    </row>
    <row r="3201">
      <c r="A3201" s="1">
        <v>140210.0</v>
      </c>
      <c r="B3201" s="1">
        <v>534.0</v>
      </c>
      <c r="C3201" s="1">
        <v>0.0</v>
      </c>
      <c r="D3201" s="1" t="s">
        <v>32</v>
      </c>
      <c r="E3201" s="1">
        <v>44.0</v>
      </c>
      <c r="F3201" s="7" t="str">
        <f>vlookup(E3201,Teams!A:B,2,false)</f>
        <v>University</v>
      </c>
      <c r="G3201" s="1" t="b">
        <v>0</v>
      </c>
      <c r="H3201" s="1" t="b">
        <v>1</v>
      </c>
      <c r="I3201" s="1">
        <v>15.0</v>
      </c>
      <c r="J3201" s="7" t="str">
        <f>vlookup(I3201,Cats!$A:$B,2,false)</f>
        <v>C</v>
      </c>
    </row>
    <row r="3202">
      <c r="A3202" s="1">
        <v>140211.0</v>
      </c>
      <c r="B3202" s="1">
        <v>534.0</v>
      </c>
      <c r="C3202" s="1">
        <v>0.0</v>
      </c>
      <c r="D3202" s="1" t="s">
        <v>32</v>
      </c>
      <c r="E3202" s="1">
        <v>26.0</v>
      </c>
      <c r="F3202" s="7" t="str">
        <f>vlookup(E3202,Teams!A:B,2,false)</f>
        <v>Lynbrook</v>
      </c>
      <c r="G3202" s="1" t="b">
        <v>1</v>
      </c>
      <c r="H3202" s="1" t="b">
        <v>1</v>
      </c>
      <c r="I3202" s="1">
        <v>16.0</v>
      </c>
      <c r="J3202" s="7" t="str">
        <f>vlookup(I3202,Cats!$A:$B,2,false)</f>
        <v>E</v>
      </c>
    </row>
    <row r="3203">
      <c r="A3203" s="1">
        <v>140212.0</v>
      </c>
      <c r="B3203" s="1">
        <v>534.0</v>
      </c>
      <c r="C3203" s="1">
        <v>14.0</v>
      </c>
      <c r="D3203" s="1" t="s">
        <v>190</v>
      </c>
      <c r="E3203" s="1">
        <v>44.0</v>
      </c>
      <c r="F3203" s="7" t="str">
        <f>vlookup(E3203,Teams!A:B,2,false)</f>
        <v>University</v>
      </c>
      <c r="G3203" s="1" t="b">
        <v>0</v>
      </c>
      <c r="H3203" s="1" t="b">
        <v>0</v>
      </c>
      <c r="I3203" s="1">
        <v>16.0</v>
      </c>
      <c r="J3203" s="7" t="str">
        <f>vlookup(I3203,Cats!$A:$B,2,false)</f>
        <v>E</v>
      </c>
    </row>
    <row r="3204">
      <c r="A3204" s="1">
        <v>140213.0</v>
      </c>
      <c r="B3204" s="1">
        <v>534.0</v>
      </c>
      <c r="C3204" s="1">
        <v>0.0</v>
      </c>
      <c r="D3204" s="1" t="s">
        <v>32</v>
      </c>
      <c r="E3204" s="1">
        <v>26.0</v>
      </c>
      <c r="F3204" s="7" t="str">
        <f>vlookup(E3204,Teams!A:B,2,false)</f>
        <v>Lynbrook</v>
      </c>
      <c r="G3204" s="1" t="b">
        <v>1</v>
      </c>
      <c r="H3204" s="1" t="b">
        <v>1</v>
      </c>
      <c r="I3204" s="1">
        <v>17.0</v>
      </c>
      <c r="J3204" s="7" t="str">
        <f>vlookup(I3204,Cats!$A:$B,2,false)</f>
        <v>B</v>
      </c>
    </row>
    <row r="3205">
      <c r="A3205" s="1">
        <v>140214.0</v>
      </c>
      <c r="B3205" s="1">
        <v>534.0</v>
      </c>
      <c r="C3205" s="1">
        <v>14.0</v>
      </c>
      <c r="D3205" s="1" t="s">
        <v>57</v>
      </c>
      <c r="E3205" s="1">
        <v>44.0</v>
      </c>
      <c r="F3205" s="7" t="str">
        <f>vlookup(E3205,Teams!A:B,2,false)</f>
        <v>University</v>
      </c>
      <c r="G3205" s="1" t="b">
        <v>0</v>
      </c>
      <c r="H3205" s="1" t="b">
        <v>0</v>
      </c>
      <c r="I3205" s="1">
        <v>17.0</v>
      </c>
      <c r="J3205" s="7" t="str">
        <f>vlookup(I3205,Cats!$A:$B,2,false)</f>
        <v>B</v>
      </c>
    </row>
    <row r="3206">
      <c r="A3206" s="1">
        <v>140215.0</v>
      </c>
      <c r="B3206" s="1">
        <v>534.0</v>
      </c>
      <c r="C3206" s="1">
        <v>0.0</v>
      </c>
      <c r="D3206" s="1" t="s">
        <v>32</v>
      </c>
      <c r="E3206" s="1">
        <v>26.0</v>
      </c>
      <c r="F3206" s="7" t="str">
        <f>vlookup(E3206,Teams!A:B,2,false)</f>
        <v>Lynbrook</v>
      </c>
      <c r="G3206" s="1" t="b">
        <v>1</v>
      </c>
      <c r="H3206" s="1" t="b">
        <v>1</v>
      </c>
      <c r="I3206" s="1">
        <v>18.0</v>
      </c>
      <c r="J3206" s="7" t="str">
        <f>vlookup(I3206,Cats!$A:$B,2,false)</f>
        <v>P</v>
      </c>
    </row>
    <row r="3207">
      <c r="A3207" s="1">
        <v>140216.0</v>
      </c>
      <c r="B3207" s="1">
        <v>534.0</v>
      </c>
      <c r="C3207" s="1">
        <v>14.0</v>
      </c>
      <c r="D3207" s="1" t="s">
        <v>194</v>
      </c>
      <c r="E3207" s="1">
        <v>44.0</v>
      </c>
      <c r="F3207" s="7" t="str">
        <f>vlookup(E3207,Teams!A:B,2,false)</f>
        <v>University</v>
      </c>
      <c r="G3207" s="1" t="b">
        <v>0</v>
      </c>
      <c r="H3207" s="1" t="b">
        <v>0</v>
      </c>
      <c r="I3207" s="1">
        <v>18.0</v>
      </c>
      <c r="J3207" s="7" t="str">
        <f>vlookup(I3207,Cats!$A:$B,2,false)</f>
        <v>P</v>
      </c>
    </row>
    <row r="3208">
      <c r="A3208" s="1">
        <v>140217.0</v>
      </c>
      <c r="B3208" s="1">
        <v>534.0</v>
      </c>
      <c r="C3208" s="1">
        <v>-4.0</v>
      </c>
      <c r="D3208" s="1" t="s">
        <v>109</v>
      </c>
      <c r="E3208" s="1">
        <v>26.0</v>
      </c>
      <c r="F3208" s="7" t="str">
        <f>vlookup(E3208,Teams!A:B,2,false)</f>
        <v>Lynbrook</v>
      </c>
      <c r="G3208" s="1" t="b">
        <v>1</v>
      </c>
      <c r="H3208" s="1" t="b">
        <v>0</v>
      </c>
      <c r="I3208" s="1">
        <v>19.0</v>
      </c>
      <c r="J3208" s="7" t="str">
        <f>vlookup(I3208,Cats!$A:$B,2,false)</f>
        <v>X</v>
      </c>
    </row>
    <row r="3209">
      <c r="A3209" s="1">
        <v>140218.0</v>
      </c>
      <c r="B3209" s="1">
        <v>534.0</v>
      </c>
      <c r="C3209" s="1">
        <v>14.0</v>
      </c>
      <c r="D3209" s="1" t="s">
        <v>57</v>
      </c>
      <c r="E3209" s="1">
        <v>44.0</v>
      </c>
      <c r="F3209" s="7" t="str">
        <f>vlookup(E3209,Teams!A:B,2,false)</f>
        <v>University</v>
      </c>
      <c r="G3209" s="1" t="b">
        <v>0</v>
      </c>
      <c r="H3209" s="1" t="b">
        <v>0</v>
      </c>
      <c r="I3209" s="1">
        <v>19.0</v>
      </c>
      <c r="J3209" s="7" t="str">
        <f>vlookup(I3209,Cats!$A:$B,2,false)</f>
        <v>X</v>
      </c>
    </row>
    <row r="3210">
      <c r="A3210" s="1">
        <v>140219.0</v>
      </c>
      <c r="B3210" s="1">
        <v>534.0</v>
      </c>
      <c r="C3210" s="1">
        <v>0.0</v>
      </c>
      <c r="D3210" s="1" t="s">
        <v>32</v>
      </c>
      <c r="E3210" s="1">
        <v>26.0</v>
      </c>
      <c r="F3210" s="7" t="str">
        <f>vlookup(E3210,Teams!A:B,2,false)</f>
        <v>Lynbrook</v>
      </c>
      <c r="G3210" s="1" t="b">
        <v>1</v>
      </c>
      <c r="H3210" s="1" t="b">
        <v>1</v>
      </c>
      <c r="I3210" s="1">
        <v>20.0</v>
      </c>
      <c r="J3210" s="7" t="str">
        <f>vlookup(I3210,Cats!$A:$B,2,false)</f>
        <v>M</v>
      </c>
    </row>
    <row r="3211">
      <c r="A3211" s="1">
        <v>140220.0</v>
      </c>
      <c r="B3211" s="1">
        <v>534.0</v>
      </c>
      <c r="C3211" s="1">
        <v>4.0</v>
      </c>
      <c r="D3211" s="1" t="s">
        <v>194</v>
      </c>
      <c r="E3211" s="1">
        <v>44.0</v>
      </c>
      <c r="F3211" s="7" t="str">
        <f>vlookup(E3211,Teams!A:B,2,false)</f>
        <v>University</v>
      </c>
      <c r="G3211" s="1" t="b">
        <v>0</v>
      </c>
      <c r="H3211" s="1" t="b">
        <v>0</v>
      </c>
      <c r="I3211" s="1">
        <v>20.0</v>
      </c>
      <c r="J3211" s="7" t="str">
        <f>vlookup(I3211,Cats!$A:$B,2,false)</f>
        <v>M</v>
      </c>
    </row>
    <row r="3212">
      <c r="A3212" s="1">
        <v>140221.0</v>
      </c>
      <c r="B3212" s="1">
        <v>534.0</v>
      </c>
      <c r="C3212" s="1">
        <v>0.0</v>
      </c>
      <c r="D3212" s="1" t="s">
        <v>32</v>
      </c>
      <c r="E3212" s="1">
        <v>26.0</v>
      </c>
      <c r="F3212" s="7" t="str">
        <f>vlookup(E3212,Teams!A:B,2,false)</f>
        <v>Lynbrook</v>
      </c>
      <c r="G3212" s="1" t="b">
        <v>1</v>
      </c>
      <c r="H3212" s="1" t="b">
        <v>1</v>
      </c>
      <c r="I3212" s="1">
        <v>21.0</v>
      </c>
      <c r="J3212" s="7" t="str">
        <f>vlookup(I3212,Cats!$A:$B,2,false)</f>
        <v>C</v>
      </c>
    </row>
    <row r="3213">
      <c r="A3213" s="1">
        <v>140222.0</v>
      </c>
      <c r="B3213" s="1">
        <v>534.0</v>
      </c>
      <c r="C3213" s="1">
        <v>14.0</v>
      </c>
      <c r="D3213" s="1" t="s">
        <v>57</v>
      </c>
      <c r="E3213" s="1">
        <v>44.0</v>
      </c>
      <c r="F3213" s="7" t="str">
        <f>vlookup(E3213,Teams!A:B,2,false)</f>
        <v>University</v>
      </c>
      <c r="G3213" s="1" t="b">
        <v>0</v>
      </c>
      <c r="H3213" s="1" t="b">
        <v>0</v>
      </c>
      <c r="I3213" s="1">
        <v>21.0</v>
      </c>
      <c r="J3213" s="7" t="str">
        <f>vlookup(I3213,Cats!$A:$B,2,false)</f>
        <v>C</v>
      </c>
    </row>
    <row r="3214">
      <c r="A3214" s="1">
        <v>140223.0</v>
      </c>
      <c r="B3214" s="1">
        <v>534.0</v>
      </c>
      <c r="C3214" s="1">
        <v>0.0</v>
      </c>
      <c r="D3214" s="1" t="s">
        <v>32</v>
      </c>
      <c r="E3214" s="1">
        <v>26.0</v>
      </c>
      <c r="F3214" s="7" t="str">
        <f>vlookup(E3214,Teams!A:B,2,false)</f>
        <v>Lynbrook</v>
      </c>
      <c r="G3214" s="1" t="b">
        <v>1</v>
      </c>
      <c r="H3214" s="1" t="b">
        <v>1</v>
      </c>
      <c r="I3214" s="1">
        <v>22.0</v>
      </c>
      <c r="J3214" s="7" t="str">
        <f>vlookup(I3214,Cats!$A:$B,2,false)</f>
        <v>E</v>
      </c>
    </row>
    <row r="3215">
      <c r="A3215" s="1">
        <v>140224.0</v>
      </c>
      <c r="B3215" s="1">
        <v>534.0</v>
      </c>
      <c r="C3215" s="1">
        <v>4.0</v>
      </c>
      <c r="D3215" s="1" t="s">
        <v>57</v>
      </c>
      <c r="E3215" s="1">
        <v>44.0</v>
      </c>
      <c r="F3215" s="7" t="str">
        <f>vlookup(E3215,Teams!A:B,2,false)</f>
        <v>University</v>
      </c>
      <c r="G3215" s="1" t="b">
        <v>0</v>
      </c>
      <c r="H3215" s="1" t="b">
        <v>0</v>
      </c>
      <c r="I3215" s="1">
        <v>22.0</v>
      </c>
      <c r="J3215" s="7" t="str">
        <f>vlookup(I3215,Cats!$A:$B,2,false)</f>
        <v>E</v>
      </c>
    </row>
    <row r="3216">
      <c r="A3216" s="1">
        <v>140225.0</v>
      </c>
      <c r="B3216" s="1">
        <v>534.0</v>
      </c>
      <c r="C3216" s="1">
        <v>14.0</v>
      </c>
      <c r="D3216" s="1" t="s">
        <v>112</v>
      </c>
      <c r="E3216" s="1">
        <v>26.0</v>
      </c>
      <c r="F3216" s="7" t="str">
        <f>vlookup(E3216,Teams!A:B,2,false)</f>
        <v>Lynbrook</v>
      </c>
      <c r="G3216" s="1" t="b">
        <v>1</v>
      </c>
      <c r="H3216" s="1" t="b">
        <v>0</v>
      </c>
      <c r="I3216" s="1">
        <v>23.0</v>
      </c>
      <c r="J3216" s="7" t="str">
        <f>vlookup(I3216,Cats!$A:$B,2,false)</f>
        <v>B</v>
      </c>
    </row>
    <row r="3217">
      <c r="A3217" s="1">
        <v>140226.0</v>
      </c>
      <c r="B3217" s="1">
        <v>534.0</v>
      </c>
      <c r="C3217" s="1">
        <v>0.0</v>
      </c>
      <c r="D3217" s="1" t="s">
        <v>32</v>
      </c>
      <c r="E3217" s="1">
        <v>44.0</v>
      </c>
      <c r="F3217" s="7" t="str">
        <f>vlookup(E3217,Teams!A:B,2,false)</f>
        <v>University</v>
      </c>
      <c r="G3217" s="1" t="b">
        <v>0</v>
      </c>
      <c r="H3217" s="1" t="b">
        <v>1</v>
      </c>
      <c r="I3217" s="1">
        <v>23.0</v>
      </c>
      <c r="J3217" s="7" t="str">
        <f>vlookup(I3217,Cats!$A:$B,2,false)</f>
        <v>B</v>
      </c>
    </row>
    <row r="3218">
      <c r="A3218" s="1">
        <v>140227.0</v>
      </c>
      <c r="B3218" s="1">
        <v>534.0</v>
      </c>
      <c r="C3218" s="1">
        <v>14.0</v>
      </c>
      <c r="D3218" s="1" t="s">
        <v>202</v>
      </c>
      <c r="E3218" s="1">
        <v>26.0</v>
      </c>
      <c r="F3218" s="7" t="str">
        <f>vlookup(E3218,Teams!A:B,2,false)</f>
        <v>Lynbrook</v>
      </c>
      <c r="G3218" s="1" t="b">
        <v>1</v>
      </c>
      <c r="H3218" s="1" t="b">
        <v>0</v>
      </c>
      <c r="I3218" s="1">
        <v>24.0</v>
      </c>
      <c r="J3218" s="7" t="str">
        <f>vlookup(I3218,Cats!$A:$B,2,false)</f>
        <v>P</v>
      </c>
    </row>
    <row r="3219">
      <c r="A3219" s="1">
        <v>140228.0</v>
      </c>
      <c r="B3219" s="1">
        <v>534.0</v>
      </c>
      <c r="C3219" s="1">
        <v>0.0</v>
      </c>
      <c r="D3219" s="1" t="s">
        <v>32</v>
      </c>
      <c r="E3219" s="1">
        <v>44.0</v>
      </c>
      <c r="F3219" s="7" t="str">
        <f>vlookup(E3219,Teams!A:B,2,false)</f>
        <v>University</v>
      </c>
      <c r="G3219" s="1" t="b">
        <v>0</v>
      </c>
      <c r="H3219" s="1" t="b">
        <v>1</v>
      </c>
      <c r="I3219" s="1">
        <v>24.0</v>
      </c>
      <c r="J3219" s="7" t="str">
        <f>vlookup(I3219,Cats!$A:$B,2,false)</f>
        <v>P</v>
      </c>
    </row>
    <row r="3220">
      <c r="A3220" s="1">
        <v>140229.0</v>
      </c>
      <c r="B3220" s="1">
        <v>535.0</v>
      </c>
      <c r="C3220" s="1">
        <v>4.0</v>
      </c>
      <c r="D3220" s="1" t="s">
        <v>189</v>
      </c>
      <c r="E3220" s="1">
        <v>38.0</v>
      </c>
      <c r="F3220" s="7" t="str">
        <f>vlookup(E3220,Teams!A:B,2,false)</f>
        <v>RMHS</v>
      </c>
      <c r="G3220" s="1" t="b">
        <v>1</v>
      </c>
      <c r="H3220" s="1" t="b">
        <v>0</v>
      </c>
      <c r="I3220" s="1">
        <v>1.0</v>
      </c>
      <c r="J3220" s="7" t="str">
        <f>vlookup(I3220,Cats!$A:$B,2,false)</f>
        <v>X</v>
      </c>
    </row>
    <row r="3221">
      <c r="A3221" s="1">
        <v>140230.0</v>
      </c>
      <c r="B3221" s="1">
        <v>535.0</v>
      </c>
      <c r="C3221" s="1">
        <v>0.0</v>
      </c>
      <c r="D3221" s="1" t="s">
        <v>32</v>
      </c>
      <c r="E3221" s="1">
        <v>46.0</v>
      </c>
      <c r="F3221" s="7" t="str">
        <f>vlookup(E3221,Teams!A:B,2,false)</f>
        <v>Wayzata</v>
      </c>
      <c r="G3221" s="1" t="b">
        <v>0</v>
      </c>
      <c r="H3221" s="1" t="b">
        <v>1</v>
      </c>
      <c r="I3221" s="1">
        <v>1.0</v>
      </c>
      <c r="J3221" s="7" t="str">
        <f>vlookup(I3221,Cats!$A:$B,2,false)</f>
        <v>X</v>
      </c>
    </row>
    <row r="3222">
      <c r="A3222" s="1">
        <v>140231.0</v>
      </c>
      <c r="B3222" s="1">
        <v>535.0</v>
      </c>
      <c r="C3222" s="1">
        <v>4.0</v>
      </c>
      <c r="D3222" s="1" t="s">
        <v>184</v>
      </c>
      <c r="E3222" s="1">
        <v>38.0</v>
      </c>
      <c r="F3222" s="7" t="str">
        <f>vlookup(E3222,Teams!A:B,2,false)</f>
        <v>RMHS</v>
      </c>
      <c r="G3222" s="1" t="b">
        <v>1</v>
      </c>
      <c r="H3222" s="1" t="b">
        <v>0</v>
      </c>
      <c r="I3222" s="1">
        <v>2.0</v>
      </c>
      <c r="J3222" s="7" t="str">
        <f>vlookup(I3222,Cats!$A:$B,2,false)</f>
        <v>M</v>
      </c>
    </row>
    <row r="3223">
      <c r="A3223" s="1">
        <v>140232.0</v>
      </c>
      <c r="B3223" s="1">
        <v>535.0</v>
      </c>
      <c r="C3223" s="1">
        <v>0.0</v>
      </c>
      <c r="D3223" s="1" t="s">
        <v>158</v>
      </c>
      <c r="E3223" s="1">
        <v>46.0</v>
      </c>
      <c r="F3223" s="7" t="str">
        <f>vlookup(E3223,Teams!A:B,2,false)</f>
        <v>Wayzata</v>
      </c>
      <c r="G3223" s="1" t="b">
        <v>0</v>
      </c>
      <c r="H3223" s="1" t="b">
        <v>0</v>
      </c>
      <c r="I3223" s="1">
        <v>2.0</v>
      </c>
      <c r="J3223" s="7" t="str">
        <f>vlookup(I3223,Cats!$A:$B,2,false)</f>
        <v>M</v>
      </c>
    </row>
    <row r="3224">
      <c r="A3224" s="1">
        <v>140233.0</v>
      </c>
      <c r="B3224" s="1">
        <v>535.0</v>
      </c>
      <c r="C3224" s="1">
        <v>-4.0</v>
      </c>
      <c r="D3224" s="1" t="s">
        <v>185</v>
      </c>
      <c r="E3224" s="1">
        <v>38.0</v>
      </c>
      <c r="F3224" s="7" t="str">
        <f>vlookup(E3224,Teams!A:B,2,false)</f>
        <v>RMHS</v>
      </c>
      <c r="G3224" s="1" t="b">
        <v>1</v>
      </c>
      <c r="H3224" s="1" t="b">
        <v>0</v>
      </c>
      <c r="I3224" s="1">
        <v>3.0</v>
      </c>
      <c r="J3224" s="7" t="str">
        <f>vlookup(I3224,Cats!$A:$B,2,false)</f>
        <v>C</v>
      </c>
    </row>
    <row r="3225">
      <c r="A3225" s="1">
        <v>140234.0</v>
      </c>
      <c r="B3225" s="1">
        <v>535.0</v>
      </c>
      <c r="C3225" s="1">
        <v>4.0</v>
      </c>
      <c r="D3225" s="1" t="s">
        <v>163</v>
      </c>
      <c r="E3225" s="1">
        <v>46.0</v>
      </c>
      <c r="F3225" s="7" t="str">
        <f>vlookup(E3225,Teams!A:B,2,false)</f>
        <v>Wayzata</v>
      </c>
      <c r="G3225" s="1" t="b">
        <v>0</v>
      </c>
      <c r="H3225" s="1" t="b">
        <v>0</v>
      </c>
      <c r="I3225" s="1">
        <v>3.0</v>
      </c>
      <c r="J3225" s="7" t="str">
        <f>vlookup(I3225,Cats!$A:$B,2,false)</f>
        <v>C</v>
      </c>
    </row>
    <row r="3226">
      <c r="A3226" s="1">
        <v>140235.0</v>
      </c>
      <c r="B3226" s="1">
        <v>535.0</v>
      </c>
      <c r="C3226" s="1">
        <v>0.0</v>
      </c>
      <c r="D3226" s="1" t="s">
        <v>189</v>
      </c>
      <c r="E3226" s="1">
        <v>38.0</v>
      </c>
      <c r="F3226" s="7" t="str">
        <f>vlookup(E3226,Teams!A:B,2,false)</f>
        <v>RMHS</v>
      </c>
      <c r="G3226" s="1" t="b">
        <v>1</v>
      </c>
      <c r="H3226" s="1" t="b">
        <v>0</v>
      </c>
      <c r="I3226" s="1">
        <v>4.0</v>
      </c>
      <c r="J3226" s="7" t="str">
        <f>vlookup(I3226,Cats!$A:$B,2,false)</f>
        <v>E</v>
      </c>
    </row>
    <row r="3227">
      <c r="A3227" s="1">
        <v>140236.0</v>
      </c>
      <c r="B3227" s="1">
        <v>535.0</v>
      </c>
      <c r="C3227" s="1">
        <v>0.0</v>
      </c>
      <c r="D3227" s="1" t="s">
        <v>159</v>
      </c>
      <c r="E3227" s="1">
        <v>46.0</v>
      </c>
      <c r="F3227" s="7" t="str">
        <f>vlookup(E3227,Teams!A:B,2,false)</f>
        <v>Wayzata</v>
      </c>
      <c r="G3227" s="1" t="b">
        <v>0</v>
      </c>
      <c r="H3227" s="1" t="b">
        <v>0</v>
      </c>
      <c r="I3227" s="1">
        <v>4.0</v>
      </c>
      <c r="J3227" s="7" t="str">
        <f>vlookup(I3227,Cats!$A:$B,2,false)</f>
        <v>E</v>
      </c>
    </row>
    <row r="3228">
      <c r="A3228" s="1">
        <v>140237.0</v>
      </c>
      <c r="B3228" s="1">
        <v>535.0</v>
      </c>
      <c r="C3228" s="1">
        <v>0.0</v>
      </c>
      <c r="D3228" s="1" t="s">
        <v>32</v>
      </c>
      <c r="E3228" s="1">
        <v>38.0</v>
      </c>
      <c r="F3228" s="7" t="str">
        <f>vlookup(E3228,Teams!A:B,2,false)</f>
        <v>RMHS</v>
      </c>
      <c r="G3228" s="1" t="b">
        <v>1</v>
      </c>
      <c r="H3228" s="1" t="b">
        <v>1</v>
      </c>
      <c r="I3228" s="1">
        <v>5.0</v>
      </c>
      <c r="J3228" s="7" t="str">
        <f>vlookup(I3228,Cats!$A:$B,2,false)</f>
        <v>B</v>
      </c>
    </row>
    <row r="3229">
      <c r="A3229" s="1">
        <v>140238.0</v>
      </c>
      <c r="B3229" s="1">
        <v>535.0</v>
      </c>
      <c r="C3229" s="1">
        <v>4.0</v>
      </c>
      <c r="D3229" s="1" t="s">
        <v>163</v>
      </c>
      <c r="E3229" s="1">
        <v>46.0</v>
      </c>
      <c r="F3229" s="7" t="str">
        <f>vlookup(E3229,Teams!A:B,2,false)</f>
        <v>Wayzata</v>
      </c>
      <c r="G3229" s="1" t="b">
        <v>0</v>
      </c>
      <c r="H3229" s="1" t="b">
        <v>0</v>
      </c>
      <c r="I3229" s="1">
        <v>5.0</v>
      </c>
      <c r="J3229" s="7" t="str">
        <f>vlookup(I3229,Cats!$A:$B,2,false)</f>
        <v>B</v>
      </c>
    </row>
    <row r="3230">
      <c r="A3230" s="1">
        <v>140239.0</v>
      </c>
      <c r="B3230" s="1">
        <v>535.0</v>
      </c>
      <c r="C3230" s="1">
        <v>0.0</v>
      </c>
      <c r="D3230" s="1" t="s">
        <v>185</v>
      </c>
      <c r="E3230" s="1">
        <v>38.0</v>
      </c>
      <c r="F3230" s="7" t="str">
        <f>vlookup(E3230,Teams!A:B,2,false)</f>
        <v>RMHS</v>
      </c>
      <c r="G3230" s="1" t="b">
        <v>1</v>
      </c>
      <c r="H3230" s="1" t="b">
        <v>0</v>
      </c>
      <c r="I3230" s="1">
        <v>6.0</v>
      </c>
      <c r="J3230" s="7" t="str">
        <f>vlookup(I3230,Cats!$A:$B,2,false)</f>
        <v>P</v>
      </c>
    </row>
    <row r="3231">
      <c r="A3231" s="1">
        <v>140240.0</v>
      </c>
      <c r="B3231" s="1">
        <v>535.0</v>
      </c>
      <c r="C3231" s="1">
        <v>4.0</v>
      </c>
      <c r="D3231" s="1" t="s">
        <v>158</v>
      </c>
      <c r="E3231" s="1">
        <v>46.0</v>
      </c>
      <c r="F3231" s="7" t="str">
        <f>vlookup(E3231,Teams!A:B,2,false)</f>
        <v>Wayzata</v>
      </c>
      <c r="G3231" s="1" t="b">
        <v>0</v>
      </c>
      <c r="H3231" s="1" t="b">
        <v>0</v>
      </c>
      <c r="I3231" s="1">
        <v>6.0</v>
      </c>
      <c r="J3231" s="7" t="str">
        <f>vlookup(I3231,Cats!$A:$B,2,false)</f>
        <v>P</v>
      </c>
    </row>
    <row r="3232">
      <c r="A3232" s="1">
        <v>140241.0</v>
      </c>
      <c r="B3232" s="1">
        <v>535.0</v>
      </c>
      <c r="C3232" s="1">
        <v>0.0</v>
      </c>
      <c r="D3232" s="1" t="s">
        <v>189</v>
      </c>
      <c r="E3232" s="1">
        <v>38.0</v>
      </c>
      <c r="F3232" s="7" t="str">
        <f>vlookup(E3232,Teams!A:B,2,false)</f>
        <v>RMHS</v>
      </c>
      <c r="G3232" s="1" t="b">
        <v>1</v>
      </c>
      <c r="H3232" s="1" t="b">
        <v>0</v>
      </c>
      <c r="I3232" s="1">
        <v>7.0</v>
      </c>
      <c r="J3232" s="7" t="str">
        <f>vlookup(I3232,Cats!$A:$B,2,false)</f>
        <v>X</v>
      </c>
    </row>
    <row r="3233">
      <c r="A3233" s="1">
        <v>140242.0</v>
      </c>
      <c r="B3233" s="1">
        <v>535.0</v>
      </c>
      <c r="C3233" s="1">
        <v>0.0</v>
      </c>
      <c r="D3233" s="1" t="s">
        <v>158</v>
      </c>
      <c r="E3233" s="1">
        <v>46.0</v>
      </c>
      <c r="F3233" s="7" t="str">
        <f>vlookup(E3233,Teams!A:B,2,false)</f>
        <v>Wayzata</v>
      </c>
      <c r="G3233" s="1" t="b">
        <v>0</v>
      </c>
      <c r="H3233" s="1" t="b">
        <v>0</v>
      </c>
      <c r="I3233" s="1">
        <v>7.0</v>
      </c>
      <c r="J3233" s="7" t="str">
        <f>vlookup(I3233,Cats!$A:$B,2,false)</f>
        <v>X</v>
      </c>
    </row>
    <row r="3234">
      <c r="A3234" s="1">
        <v>140243.0</v>
      </c>
      <c r="B3234" s="1">
        <v>535.0</v>
      </c>
      <c r="C3234" s="1">
        <v>4.0</v>
      </c>
      <c r="D3234" s="1" t="s">
        <v>184</v>
      </c>
      <c r="E3234" s="1">
        <v>38.0</v>
      </c>
      <c r="F3234" s="7" t="str">
        <f>vlookup(E3234,Teams!A:B,2,false)</f>
        <v>RMHS</v>
      </c>
      <c r="G3234" s="1" t="b">
        <v>1</v>
      </c>
      <c r="H3234" s="1" t="b">
        <v>0</v>
      </c>
      <c r="I3234" s="1">
        <v>8.0</v>
      </c>
      <c r="J3234" s="7" t="str">
        <f>vlookup(I3234,Cats!$A:$B,2,false)</f>
        <v>M</v>
      </c>
    </row>
    <row r="3235">
      <c r="A3235" s="1">
        <v>140244.0</v>
      </c>
      <c r="B3235" s="1">
        <v>535.0</v>
      </c>
      <c r="C3235" s="1">
        <v>0.0</v>
      </c>
      <c r="D3235" s="1" t="s">
        <v>32</v>
      </c>
      <c r="E3235" s="1">
        <v>46.0</v>
      </c>
      <c r="F3235" s="7" t="str">
        <f>vlookup(E3235,Teams!A:B,2,false)</f>
        <v>Wayzata</v>
      </c>
      <c r="G3235" s="1" t="b">
        <v>0</v>
      </c>
      <c r="H3235" s="1" t="b">
        <v>1</v>
      </c>
      <c r="I3235" s="1">
        <v>8.0</v>
      </c>
      <c r="J3235" s="7" t="str">
        <f>vlookup(I3235,Cats!$A:$B,2,false)</f>
        <v>M</v>
      </c>
    </row>
    <row r="3236">
      <c r="A3236" s="1">
        <v>140245.0</v>
      </c>
      <c r="B3236" s="1">
        <v>535.0</v>
      </c>
      <c r="C3236" s="1">
        <v>4.0</v>
      </c>
      <c r="D3236" s="1" t="s">
        <v>185</v>
      </c>
      <c r="E3236" s="1">
        <v>38.0</v>
      </c>
      <c r="F3236" s="7" t="str">
        <f>vlookup(E3236,Teams!A:B,2,false)</f>
        <v>RMHS</v>
      </c>
      <c r="G3236" s="1" t="b">
        <v>1</v>
      </c>
      <c r="H3236" s="1" t="b">
        <v>0</v>
      </c>
      <c r="I3236" s="1">
        <v>9.0</v>
      </c>
      <c r="J3236" s="7" t="str">
        <f>vlookup(I3236,Cats!$A:$B,2,false)</f>
        <v>C</v>
      </c>
    </row>
    <row r="3237">
      <c r="A3237" s="1">
        <v>140246.0</v>
      </c>
      <c r="B3237" s="1">
        <v>535.0</v>
      </c>
      <c r="C3237" s="1">
        <v>0.0</v>
      </c>
      <c r="D3237" s="1" t="s">
        <v>32</v>
      </c>
      <c r="E3237" s="1">
        <v>46.0</v>
      </c>
      <c r="F3237" s="7" t="str">
        <f>vlookup(E3237,Teams!A:B,2,false)</f>
        <v>Wayzata</v>
      </c>
      <c r="G3237" s="1" t="b">
        <v>0</v>
      </c>
      <c r="H3237" s="1" t="b">
        <v>1</v>
      </c>
      <c r="I3237" s="1">
        <v>9.0</v>
      </c>
      <c r="J3237" s="7" t="str">
        <f>vlookup(I3237,Cats!$A:$B,2,false)</f>
        <v>C</v>
      </c>
    </row>
    <row r="3238">
      <c r="A3238" s="1">
        <v>140247.0</v>
      </c>
      <c r="B3238" s="1">
        <v>535.0</v>
      </c>
      <c r="C3238" s="1">
        <v>0.0</v>
      </c>
      <c r="D3238" s="1" t="s">
        <v>185</v>
      </c>
      <c r="E3238" s="1">
        <v>38.0</v>
      </c>
      <c r="F3238" s="7" t="str">
        <f>vlookup(E3238,Teams!A:B,2,false)</f>
        <v>RMHS</v>
      </c>
      <c r="G3238" s="1" t="b">
        <v>1</v>
      </c>
      <c r="H3238" s="1" t="b">
        <v>0</v>
      </c>
      <c r="I3238" s="1">
        <v>10.0</v>
      </c>
      <c r="J3238" s="7" t="str">
        <f>vlookup(I3238,Cats!$A:$B,2,false)</f>
        <v>E</v>
      </c>
    </row>
    <row r="3239">
      <c r="A3239" s="1">
        <v>140248.0</v>
      </c>
      <c r="B3239" s="1">
        <v>535.0</v>
      </c>
      <c r="C3239" s="1">
        <v>4.0</v>
      </c>
      <c r="D3239" s="1" t="s">
        <v>158</v>
      </c>
      <c r="E3239" s="1">
        <v>46.0</v>
      </c>
      <c r="F3239" s="7" t="str">
        <f>vlookup(E3239,Teams!A:B,2,false)</f>
        <v>Wayzata</v>
      </c>
      <c r="G3239" s="1" t="b">
        <v>0</v>
      </c>
      <c r="H3239" s="1" t="b">
        <v>0</v>
      </c>
      <c r="I3239" s="1">
        <v>10.0</v>
      </c>
      <c r="J3239" s="7" t="str">
        <f>vlookup(I3239,Cats!$A:$B,2,false)</f>
        <v>E</v>
      </c>
    </row>
    <row r="3240">
      <c r="A3240" s="1">
        <v>140249.0</v>
      </c>
      <c r="B3240" s="1">
        <v>535.0</v>
      </c>
      <c r="C3240" s="1">
        <v>0.0</v>
      </c>
      <c r="D3240" s="1" t="s">
        <v>185</v>
      </c>
      <c r="E3240" s="1">
        <v>38.0</v>
      </c>
      <c r="F3240" s="7" t="str">
        <f>vlookup(E3240,Teams!A:B,2,false)</f>
        <v>RMHS</v>
      </c>
      <c r="G3240" s="1" t="b">
        <v>1</v>
      </c>
      <c r="H3240" s="1" t="b">
        <v>1</v>
      </c>
      <c r="I3240" s="1">
        <v>11.0</v>
      </c>
      <c r="J3240" s="7" t="str">
        <f>vlookup(I3240,Cats!$A:$B,2,false)</f>
        <v>B</v>
      </c>
    </row>
    <row r="3241">
      <c r="A3241" s="1">
        <v>140250.0</v>
      </c>
      <c r="B3241" s="1">
        <v>535.0</v>
      </c>
      <c r="C3241" s="1">
        <v>4.0</v>
      </c>
      <c r="D3241" s="1" t="s">
        <v>163</v>
      </c>
      <c r="E3241" s="1">
        <v>46.0</v>
      </c>
      <c r="F3241" s="7" t="str">
        <f>vlookup(E3241,Teams!A:B,2,false)</f>
        <v>Wayzata</v>
      </c>
      <c r="G3241" s="1" t="b">
        <v>0</v>
      </c>
      <c r="H3241" s="1" t="b">
        <v>0</v>
      </c>
      <c r="I3241" s="1">
        <v>11.0</v>
      </c>
      <c r="J3241" s="7" t="str">
        <f>vlookup(I3241,Cats!$A:$B,2,false)</f>
        <v>B</v>
      </c>
    </row>
    <row r="3242">
      <c r="A3242" s="1">
        <v>140251.0</v>
      </c>
      <c r="B3242" s="1">
        <v>535.0</v>
      </c>
      <c r="C3242" s="1">
        <v>0.0</v>
      </c>
      <c r="D3242" s="1" t="s">
        <v>32</v>
      </c>
      <c r="E3242" s="1">
        <v>38.0</v>
      </c>
      <c r="F3242" s="7" t="str">
        <f>vlookup(E3242,Teams!A:B,2,false)</f>
        <v>RMHS</v>
      </c>
      <c r="G3242" s="1" t="b">
        <v>1</v>
      </c>
      <c r="H3242" s="1" t="b">
        <v>1</v>
      </c>
      <c r="I3242" s="1">
        <v>12.0</v>
      </c>
      <c r="J3242" s="7" t="str">
        <f>vlookup(I3242,Cats!$A:$B,2,false)</f>
        <v>P</v>
      </c>
    </row>
    <row r="3243">
      <c r="A3243" s="1">
        <v>140252.0</v>
      </c>
      <c r="B3243" s="1">
        <v>535.0</v>
      </c>
      <c r="C3243" s="1">
        <v>4.0</v>
      </c>
      <c r="D3243" s="1" t="s">
        <v>159</v>
      </c>
      <c r="E3243" s="1">
        <v>46.0</v>
      </c>
      <c r="F3243" s="7" t="str">
        <f>vlookup(E3243,Teams!A:B,2,false)</f>
        <v>Wayzata</v>
      </c>
      <c r="G3243" s="1" t="b">
        <v>0</v>
      </c>
      <c r="H3243" s="1" t="b">
        <v>0</v>
      </c>
      <c r="I3243" s="1">
        <v>12.0</v>
      </c>
      <c r="J3243" s="7" t="str">
        <f>vlookup(I3243,Cats!$A:$B,2,false)</f>
        <v>P</v>
      </c>
    </row>
    <row r="3244">
      <c r="A3244" s="1">
        <v>140253.0</v>
      </c>
      <c r="B3244" s="1">
        <v>535.0</v>
      </c>
      <c r="C3244" s="1">
        <v>0.0</v>
      </c>
      <c r="D3244" s="1" t="s">
        <v>32</v>
      </c>
      <c r="E3244" s="1">
        <v>38.0</v>
      </c>
      <c r="F3244" s="7" t="str">
        <f>vlookup(E3244,Teams!A:B,2,false)</f>
        <v>RMHS</v>
      </c>
      <c r="G3244" s="1" t="b">
        <v>1</v>
      </c>
      <c r="H3244" s="1" t="b">
        <v>1</v>
      </c>
      <c r="I3244" s="1">
        <v>13.0</v>
      </c>
      <c r="J3244" s="7" t="str">
        <f>vlookup(I3244,Cats!$A:$B,2,false)</f>
        <v>X</v>
      </c>
    </row>
    <row r="3245">
      <c r="A3245" s="1">
        <v>140254.0</v>
      </c>
      <c r="B3245" s="1">
        <v>535.0</v>
      </c>
      <c r="C3245" s="1">
        <v>14.0</v>
      </c>
      <c r="D3245" s="1" t="s">
        <v>157</v>
      </c>
      <c r="E3245" s="1">
        <v>46.0</v>
      </c>
      <c r="F3245" s="7" t="str">
        <f>vlookup(E3245,Teams!A:B,2,false)</f>
        <v>Wayzata</v>
      </c>
      <c r="G3245" s="1" t="b">
        <v>0</v>
      </c>
      <c r="H3245" s="1" t="b">
        <v>0</v>
      </c>
      <c r="I3245" s="1">
        <v>13.0</v>
      </c>
      <c r="J3245" s="7" t="str">
        <f>vlookup(I3245,Cats!$A:$B,2,false)</f>
        <v>X</v>
      </c>
    </row>
    <row r="3246">
      <c r="A3246" s="1">
        <v>140255.0</v>
      </c>
      <c r="B3246" s="1">
        <v>535.0</v>
      </c>
      <c r="C3246" s="1">
        <v>0.0</v>
      </c>
      <c r="D3246" s="1" t="s">
        <v>32</v>
      </c>
      <c r="E3246" s="1">
        <v>38.0</v>
      </c>
      <c r="F3246" s="7" t="str">
        <f>vlookup(E3246,Teams!A:B,2,false)</f>
        <v>RMHS</v>
      </c>
      <c r="G3246" s="1" t="b">
        <v>1</v>
      </c>
      <c r="H3246" s="1" t="b">
        <v>1</v>
      </c>
      <c r="I3246" s="1">
        <v>14.0</v>
      </c>
      <c r="J3246" s="7" t="str">
        <f>vlookup(I3246,Cats!$A:$B,2,false)</f>
        <v>M</v>
      </c>
    </row>
    <row r="3247">
      <c r="A3247" s="1">
        <v>140256.0</v>
      </c>
      <c r="B3247" s="1">
        <v>535.0</v>
      </c>
      <c r="C3247" s="1">
        <v>4.0</v>
      </c>
      <c r="D3247" s="1" t="s">
        <v>158</v>
      </c>
      <c r="E3247" s="1">
        <v>46.0</v>
      </c>
      <c r="F3247" s="7" t="str">
        <f>vlookup(E3247,Teams!A:B,2,false)</f>
        <v>Wayzata</v>
      </c>
      <c r="G3247" s="1" t="b">
        <v>0</v>
      </c>
      <c r="H3247" s="1" t="b">
        <v>0</v>
      </c>
      <c r="I3247" s="1">
        <v>14.0</v>
      </c>
      <c r="J3247" s="7" t="str">
        <f>vlookup(I3247,Cats!$A:$B,2,false)</f>
        <v>M</v>
      </c>
    </row>
    <row r="3248">
      <c r="A3248" s="1">
        <v>140257.0</v>
      </c>
      <c r="B3248" s="1">
        <v>535.0</v>
      </c>
      <c r="C3248" s="1">
        <v>0.0</v>
      </c>
      <c r="D3248" s="1" t="s">
        <v>185</v>
      </c>
      <c r="E3248" s="1">
        <v>38.0</v>
      </c>
      <c r="F3248" s="7" t="str">
        <f>vlookup(E3248,Teams!A:B,2,false)</f>
        <v>RMHS</v>
      </c>
      <c r="G3248" s="1" t="b">
        <v>1</v>
      </c>
      <c r="H3248" s="1" t="b">
        <v>0</v>
      </c>
      <c r="I3248" s="1">
        <v>15.0</v>
      </c>
      <c r="J3248" s="7" t="str">
        <f>vlookup(I3248,Cats!$A:$B,2,false)</f>
        <v>C</v>
      </c>
    </row>
    <row r="3249">
      <c r="A3249" s="1">
        <v>140258.0</v>
      </c>
      <c r="B3249" s="1">
        <v>535.0</v>
      </c>
      <c r="C3249" s="1">
        <v>0.0</v>
      </c>
      <c r="D3249" s="1" t="s">
        <v>159</v>
      </c>
      <c r="E3249" s="1">
        <v>46.0</v>
      </c>
      <c r="F3249" s="7" t="str">
        <f>vlookup(E3249,Teams!A:B,2,false)</f>
        <v>Wayzata</v>
      </c>
      <c r="G3249" s="1" t="b">
        <v>0</v>
      </c>
      <c r="H3249" s="1" t="b">
        <v>0</v>
      </c>
      <c r="I3249" s="1">
        <v>15.0</v>
      </c>
      <c r="J3249" s="7" t="str">
        <f>vlookup(I3249,Cats!$A:$B,2,false)</f>
        <v>C</v>
      </c>
    </row>
    <row r="3250">
      <c r="A3250" s="1">
        <v>140259.0</v>
      </c>
      <c r="B3250" s="1">
        <v>535.0</v>
      </c>
      <c r="C3250" s="1">
        <v>0.0</v>
      </c>
      <c r="D3250" s="1" t="s">
        <v>185</v>
      </c>
      <c r="E3250" s="1">
        <v>38.0</v>
      </c>
      <c r="F3250" s="7" t="str">
        <f>vlookup(E3250,Teams!A:B,2,false)</f>
        <v>RMHS</v>
      </c>
      <c r="G3250" s="1" t="b">
        <v>1</v>
      </c>
      <c r="H3250" s="1" t="b">
        <v>0</v>
      </c>
      <c r="I3250" s="1">
        <v>16.0</v>
      </c>
      <c r="J3250" s="7" t="str">
        <f>vlookup(I3250,Cats!$A:$B,2,false)</f>
        <v>E</v>
      </c>
    </row>
    <row r="3251">
      <c r="A3251" s="1">
        <v>140260.0</v>
      </c>
      <c r="B3251" s="1">
        <v>535.0</v>
      </c>
      <c r="C3251" s="1">
        <v>0.0</v>
      </c>
      <c r="D3251" s="1" t="s">
        <v>163</v>
      </c>
      <c r="E3251" s="1">
        <v>46.0</v>
      </c>
      <c r="F3251" s="7" t="str">
        <f>vlookup(E3251,Teams!A:B,2,false)</f>
        <v>Wayzata</v>
      </c>
      <c r="G3251" s="1" t="b">
        <v>0</v>
      </c>
      <c r="H3251" s="1" t="b">
        <v>0</v>
      </c>
      <c r="I3251" s="1">
        <v>16.0</v>
      </c>
      <c r="J3251" s="7" t="str">
        <f>vlookup(I3251,Cats!$A:$B,2,false)</f>
        <v>E</v>
      </c>
    </row>
    <row r="3252">
      <c r="A3252" s="1">
        <v>140261.0</v>
      </c>
      <c r="B3252" s="1">
        <v>535.0</v>
      </c>
      <c r="C3252" s="1">
        <v>0.0</v>
      </c>
      <c r="D3252" s="1" t="s">
        <v>32</v>
      </c>
      <c r="E3252" s="1">
        <v>38.0</v>
      </c>
      <c r="F3252" s="7" t="str">
        <f>vlookup(E3252,Teams!A:B,2,false)</f>
        <v>RMHS</v>
      </c>
      <c r="G3252" s="1" t="b">
        <v>1</v>
      </c>
      <c r="H3252" s="1" t="b">
        <v>1</v>
      </c>
      <c r="I3252" s="1">
        <v>17.0</v>
      </c>
      <c r="J3252" s="7" t="str">
        <f>vlookup(I3252,Cats!$A:$B,2,false)</f>
        <v>B</v>
      </c>
    </row>
    <row r="3253">
      <c r="A3253" s="1">
        <v>140262.0</v>
      </c>
      <c r="B3253" s="1">
        <v>535.0</v>
      </c>
      <c r="C3253" s="1">
        <v>4.0</v>
      </c>
      <c r="D3253" s="1" t="s">
        <v>163</v>
      </c>
      <c r="E3253" s="1">
        <v>46.0</v>
      </c>
      <c r="F3253" s="7" t="str">
        <f>vlookup(E3253,Teams!A:B,2,false)</f>
        <v>Wayzata</v>
      </c>
      <c r="G3253" s="1" t="b">
        <v>0</v>
      </c>
      <c r="H3253" s="1" t="b">
        <v>0</v>
      </c>
      <c r="I3253" s="1">
        <v>17.0</v>
      </c>
      <c r="J3253" s="7" t="str">
        <f>vlookup(I3253,Cats!$A:$B,2,false)</f>
        <v>B</v>
      </c>
    </row>
    <row r="3254">
      <c r="A3254" s="1">
        <v>140263.0</v>
      </c>
      <c r="B3254" s="1">
        <v>535.0</v>
      </c>
      <c r="C3254" s="1">
        <v>4.0</v>
      </c>
      <c r="D3254" s="1" t="s">
        <v>189</v>
      </c>
      <c r="E3254" s="1">
        <v>38.0</v>
      </c>
      <c r="F3254" s="7" t="str">
        <f>vlookup(E3254,Teams!A:B,2,false)</f>
        <v>RMHS</v>
      </c>
      <c r="G3254" s="1" t="b">
        <v>1</v>
      </c>
      <c r="H3254" s="1" t="b">
        <v>0</v>
      </c>
      <c r="I3254" s="1">
        <v>18.0</v>
      </c>
      <c r="J3254" s="7" t="str">
        <f>vlookup(I3254,Cats!$A:$B,2,false)</f>
        <v>P</v>
      </c>
    </row>
    <row r="3255">
      <c r="A3255" s="1">
        <v>140264.0</v>
      </c>
      <c r="B3255" s="1">
        <v>535.0</v>
      </c>
      <c r="C3255" s="1">
        <v>0.0</v>
      </c>
      <c r="D3255" s="1" t="s">
        <v>163</v>
      </c>
      <c r="E3255" s="1">
        <v>46.0</v>
      </c>
      <c r="F3255" s="7" t="str">
        <f>vlookup(E3255,Teams!A:B,2,false)</f>
        <v>Wayzata</v>
      </c>
      <c r="G3255" s="1" t="b">
        <v>0</v>
      </c>
      <c r="H3255" s="1" t="b">
        <v>0</v>
      </c>
      <c r="I3255" s="1">
        <v>18.0</v>
      </c>
      <c r="J3255" s="7" t="str">
        <f>vlookup(I3255,Cats!$A:$B,2,false)</f>
        <v>P</v>
      </c>
    </row>
    <row r="3256">
      <c r="A3256" s="1">
        <v>140265.0</v>
      </c>
      <c r="B3256" s="1">
        <v>535.0</v>
      </c>
      <c r="C3256" s="1">
        <v>-4.0</v>
      </c>
      <c r="D3256" s="1" t="s">
        <v>185</v>
      </c>
      <c r="E3256" s="1">
        <v>38.0</v>
      </c>
      <c r="F3256" s="7" t="str">
        <f>vlookup(E3256,Teams!A:B,2,false)</f>
        <v>RMHS</v>
      </c>
      <c r="G3256" s="1" t="b">
        <v>1</v>
      </c>
      <c r="H3256" s="1" t="b">
        <v>0</v>
      </c>
      <c r="I3256" s="1">
        <v>19.0</v>
      </c>
      <c r="J3256" s="7" t="str">
        <f>vlookup(I3256,Cats!$A:$B,2,false)</f>
        <v>X</v>
      </c>
    </row>
    <row r="3257">
      <c r="A3257" s="1">
        <v>140266.0</v>
      </c>
      <c r="B3257" s="1">
        <v>535.0</v>
      </c>
      <c r="C3257" s="1">
        <v>0.0</v>
      </c>
      <c r="D3257" s="1" t="s">
        <v>159</v>
      </c>
      <c r="E3257" s="1">
        <v>46.0</v>
      </c>
      <c r="F3257" s="7" t="str">
        <f>vlookup(E3257,Teams!A:B,2,false)</f>
        <v>Wayzata</v>
      </c>
      <c r="G3257" s="1" t="b">
        <v>0</v>
      </c>
      <c r="H3257" s="1" t="b">
        <v>0</v>
      </c>
      <c r="I3257" s="1">
        <v>19.0</v>
      </c>
      <c r="J3257" s="7" t="str">
        <f>vlookup(I3257,Cats!$A:$B,2,false)</f>
        <v>X</v>
      </c>
    </row>
    <row r="3258">
      <c r="A3258" s="1">
        <v>140267.0</v>
      </c>
      <c r="B3258" s="1">
        <v>535.0</v>
      </c>
      <c r="C3258" s="1">
        <v>4.0</v>
      </c>
      <c r="D3258" s="1" t="s">
        <v>184</v>
      </c>
      <c r="E3258" s="1">
        <v>38.0</v>
      </c>
      <c r="F3258" s="7" t="str">
        <f>vlookup(E3258,Teams!A:B,2,false)</f>
        <v>RMHS</v>
      </c>
      <c r="G3258" s="1" t="b">
        <v>1</v>
      </c>
      <c r="H3258" s="1" t="b">
        <v>0</v>
      </c>
      <c r="I3258" s="1">
        <v>20.0</v>
      </c>
      <c r="J3258" s="7" t="str">
        <f>vlookup(I3258,Cats!$A:$B,2,false)</f>
        <v>M</v>
      </c>
    </row>
    <row r="3259">
      <c r="A3259" s="1">
        <v>140268.0</v>
      </c>
      <c r="B3259" s="1">
        <v>535.0</v>
      </c>
      <c r="C3259" s="1">
        <v>0.0</v>
      </c>
      <c r="D3259" s="1" t="s">
        <v>158</v>
      </c>
      <c r="E3259" s="1">
        <v>46.0</v>
      </c>
      <c r="F3259" s="7" t="str">
        <f>vlookup(E3259,Teams!A:B,2,false)</f>
        <v>Wayzata</v>
      </c>
      <c r="G3259" s="1" t="b">
        <v>0</v>
      </c>
      <c r="H3259" s="1" t="b">
        <v>1</v>
      </c>
      <c r="I3259" s="1">
        <v>20.0</v>
      </c>
      <c r="J3259" s="7" t="str">
        <f>vlookup(I3259,Cats!$A:$B,2,false)</f>
        <v>M</v>
      </c>
    </row>
    <row r="3260">
      <c r="A3260" s="1">
        <v>140269.0</v>
      </c>
      <c r="B3260" s="1">
        <v>535.0</v>
      </c>
      <c r="C3260" s="1">
        <v>0.0</v>
      </c>
      <c r="D3260" s="1" t="s">
        <v>32</v>
      </c>
      <c r="E3260" s="1">
        <v>38.0</v>
      </c>
      <c r="F3260" s="7" t="str">
        <f>vlookup(E3260,Teams!A:B,2,false)</f>
        <v>RMHS</v>
      </c>
      <c r="G3260" s="1" t="b">
        <v>1</v>
      </c>
      <c r="H3260" s="1" t="b">
        <v>1</v>
      </c>
      <c r="I3260" s="1">
        <v>21.0</v>
      </c>
      <c r="J3260" s="7" t="str">
        <f>vlookup(I3260,Cats!$A:$B,2,false)</f>
        <v>C</v>
      </c>
    </row>
    <row r="3261">
      <c r="A3261" s="1">
        <v>140270.0</v>
      </c>
      <c r="B3261" s="1">
        <v>535.0</v>
      </c>
      <c r="C3261" s="1">
        <v>4.0</v>
      </c>
      <c r="D3261" s="1" t="s">
        <v>163</v>
      </c>
      <c r="E3261" s="1">
        <v>46.0</v>
      </c>
      <c r="F3261" s="7" t="str">
        <f>vlookup(E3261,Teams!A:B,2,false)</f>
        <v>Wayzata</v>
      </c>
      <c r="G3261" s="1" t="b">
        <v>0</v>
      </c>
      <c r="H3261" s="1" t="b">
        <v>0</v>
      </c>
      <c r="I3261" s="1">
        <v>21.0</v>
      </c>
      <c r="J3261" s="7" t="str">
        <f>vlookup(I3261,Cats!$A:$B,2,false)</f>
        <v>C</v>
      </c>
    </row>
    <row r="3262">
      <c r="A3262" s="1">
        <v>140271.0</v>
      </c>
      <c r="B3262" s="1">
        <v>535.0</v>
      </c>
      <c r="C3262" s="1">
        <v>0.0</v>
      </c>
      <c r="D3262" s="1" t="s">
        <v>185</v>
      </c>
      <c r="E3262" s="1">
        <v>38.0</v>
      </c>
      <c r="F3262" s="7" t="str">
        <f>vlookup(E3262,Teams!A:B,2,false)</f>
        <v>RMHS</v>
      </c>
      <c r="G3262" s="1" t="b">
        <v>1</v>
      </c>
      <c r="H3262" s="1" t="b">
        <v>0</v>
      </c>
      <c r="I3262" s="1">
        <v>22.0</v>
      </c>
      <c r="J3262" s="7" t="str">
        <f>vlookup(I3262,Cats!$A:$B,2,false)</f>
        <v>E</v>
      </c>
    </row>
    <row r="3263">
      <c r="A3263" s="1">
        <v>140272.0</v>
      </c>
      <c r="B3263" s="1">
        <v>535.0</v>
      </c>
      <c r="C3263" s="1">
        <v>0.0</v>
      </c>
      <c r="D3263" s="1" t="s">
        <v>158</v>
      </c>
      <c r="E3263" s="1">
        <v>46.0</v>
      </c>
      <c r="F3263" s="7" t="str">
        <f>vlookup(E3263,Teams!A:B,2,false)</f>
        <v>Wayzata</v>
      </c>
      <c r="G3263" s="1" t="b">
        <v>0</v>
      </c>
      <c r="H3263" s="1" t="b">
        <v>0</v>
      </c>
      <c r="I3263" s="1">
        <v>22.0</v>
      </c>
      <c r="J3263" s="7" t="str">
        <f>vlookup(I3263,Cats!$A:$B,2,false)</f>
        <v>E</v>
      </c>
    </row>
    <row r="3264">
      <c r="A3264" s="1">
        <v>140273.0</v>
      </c>
      <c r="B3264" s="1">
        <v>535.0</v>
      </c>
      <c r="C3264" s="1">
        <v>-4.0</v>
      </c>
      <c r="D3264" s="1" t="s">
        <v>185</v>
      </c>
      <c r="E3264" s="1">
        <v>38.0</v>
      </c>
      <c r="F3264" s="7" t="str">
        <f>vlookup(E3264,Teams!A:B,2,false)</f>
        <v>RMHS</v>
      </c>
      <c r="G3264" s="1" t="b">
        <v>1</v>
      </c>
      <c r="H3264" s="1" t="b">
        <v>0</v>
      </c>
      <c r="I3264" s="1">
        <v>23.0</v>
      </c>
      <c r="J3264" s="7" t="str">
        <f>vlookup(I3264,Cats!$A:$B,2,false)</f>
        <v>B</v>
      </c>
    </row>
    <row r="3265">
      <c r="A3265" s="1">
        <v>140274.0</v>
      </c>
      <c r="B3265" s="1">
        <v>535.0</v>
      </c>
      <c r="C3265" s="1">
        <v>14.0</v>
      </c>
      <c r="D3265" s="1" t="s">
        <v>163</v>
      </c>
      <c r="E3265" s="1">
        <v>46.0</v>
      </c>
      <c r="F3265" s="7" t="str">
        <f>vlookup(E3265,Teams!A:B,2,false)</f>
        <v>Wayzata</v>
      </c>
      <c r="G3265" s="1" t="b">
        <v>0</v>
      </c>
      <c r="H3265" s="1" t="b">
        <v>0</v>
      </c>
      <c r="I3265" s="1">
        <v>23.0</v>
      </c>
      <c r="J3265" s="7" t="str">
        <f>vlookup(I3265,Cats!$A:$B,2,false)</f>
        <v>B</v>
      </c>
    </row>
    <row r="3266">
      <c r="A3266" s="1">
        <v>140275.0</v>
      </c>
      <c r="B3266" s="1">
        <v>535.0</v>
      </c>
      <c r="C3266" s="1">
        <v>-4.0</v>
      </c>
      <c r="D3266" s="1" t="s">
        <v>189</v>
      </c>
      <c r="E3266" s="1">
        <v>38.0</v>
      </c>
      <c r="F3266" s="7" t="str">
        <f>vlookup(E3266,Teams!A:B,2,false)</f>
        <v>RMHS</v>
      </c>
      <c r="G3266" s="1" t="b">
        <v>1</v>
      </c>
      <c r="H3266" s="1" t="b">
        <v>0</v>
      </c>
      <c r="I3266" s="1">
        <v>24.0</v>
      </c>
      <c r="J3266" s="7" t="str">
        <f>vlookup(I3266,Cats!$A:$B,2,false)</f>
        <v>P</v>
      </c>
    </row>
    <row r="3267">
      <c r="A3267" s="1">
        <v>140276.0</v>
      </c>
      <c r="B3267" s="1">
        <v>535.0</v>
      </c>
      <c r="C3267" s="1">
        <v>0.0</v>
      </c>
      <c r="D3267" s="1" t="s">
        <v>163</v>
      </c>
      <c r="E3267" s="1">
        <v>46.0</v>
      </c>
      <c r="F3267" s="7" t="str">
        <f>vlookup(E3267,Teams!A:B,2,false)</f>
        <v>Wayzata</v>
      </c>
      <c r="G3267" s="1" t="b">
        <v>0</v>
      </c>
      <c r="H3267" s="1" t="b">
        <v>0</v>
      </c>
      <c r="I3267" s="1">
        <v>24.0</v>
      </c>
      <c r="J3267" s="7" t="str">
        <f>vlookup(I3267,Cats!$A:$B,2,false)</f>
        <v>P</v>
      </c>
    </row>
    <row r="3268">
      <c r="A3268" s="1">
        <v>140277.0</v>
      </c>
      <c r="B3268" s="1">
        <v>536.0</v>
      </c>
      <c r="C3268" s="1">
        <v>14.0</v>
      </c>
      <c r="D3268" s="1" t="s">
        <v>204</v>
      </c>
      <c r="E3268" s="1">
        <v>2.0</v>
      </c>
      <c r="F3268" s="7" t="str">
        <f>vlookup(E3268,Teams!A:B,2,false)</f>
        <v>Blair A</v>
      </c>
      <c r="G3268" s="1" t="b">
        <v>1</v>
      </c>
      <c r="H3268" s="1" t="b">
        <v>0</v>
      </c>
      <c r="I3268" s="1">
        <v>1.0</v>
      </c>
      <c r="J3268" s="7" t="str">
        <f>vlookup(I3268,Cats!$A:$B,2,false)</f>
        <v>X</v>
      </c>
    </row>
    <row r="3269">
      <c r="A3269" s="1">
        <v>140278.0</v>
      </c>
      <c r="B3269" s="1">
        <v>536.0</v>
      </c>
      <c r="C3269" s="1">
        <v>-4.0</v>
      </c>
      <c r="D3269" s="1" t="s">
        <v>114</v>
      </c>
      <c r="E3269" s="1">
        <v>37.0</v>
      </c>
      <c r="F3269" s="7" t="str">
        <f>vlookup(E3269,Teams!A:B,2,false)</f>
        <v>Pullman</v>
      </c>
      <c r="G3269" s="1" t="b">
        <v>0</v>
      </c>
      <c r="H3269" s="1" t="b">
        <v>0</v>
      </c>
      <c r="I3269" s="1">
        <v>1.0</v>
      </c>
      <c r="J3269" s="7" t="str">
        <f>vlookup(I3269,Cats!$A:$B,2,false)</f>
        <v>X</v>
      </c>
    </row>
    <row r="3270">
      <c r="A3270" s="1">
        <v>140279.0</v>
      </c>
      <c r="B3270" s="1">
        <v>536.0</v>
      </c>
      <c r="C3270" s="1">
        <v>0.0</v>
      </c>
      <c r="D3270" s="1" t="s">
        <v>32</v>
      </c>
      <c r="E3270" s="1">
        <v>2.0</v>
      </c>
      <c r="F3270" s="7" t="str">
        <f>vlookup(E3270,Teams!A:B,2,false)</f>
        <v>Blair A</v>
      </c>
      <c r="G3270" s="1" t="b">
        <v>1</v>
      </c>
      <c r="H3270" s="1" t="b">
        <v>1</v>
      </c>
      <c r="I3270" s="1">
        <v>2.0</v>
      </c>
      <c r="J3270" s="7" t="str">
        <f>vlookup(I3270,Cats!$A:$B,2,false)</f>
        <v>M</v>
      </c>
    </row>
    <row r="3271">
      <c r="A3271" s="1">
        <v>140280.0</v>
      </c>
      <c r="B3271" s="1">
        <v>536.0</v>
      </c>
      <c r="C3271" s="1">
        <v>14.0</v>
      </c>
      <c r="D3271" s="1" t="s">
        <v>111</v>
      </c>
      <c r="E3271" s="1">
        <v>37.0</v>
      </c>
      <c r="F3271" s="7" t="str">
        <f>vlookup(E3271,Teams!A:B,2,false)</f>
        <v>Pullman</v>
      </c>
      <c r="G3271" s="1" t="b">
        <v>0</v>
      </c>
      <c r="H3271" s="1" t="b">
        <v>0</v>
      </c>
      <c r="I3271" s="1">
        <v>2.0</v>
      </c>
      <c r="J3271" s="7" t="str">
        <f>vlookup(I3271,Cats!$A:$B,2,false)</f>
        <v>M</v>
      </c>
    </row>
    <row r="3272">
      <c r="A3272" s="1">
        <v>140281.0</v>
      </c>
      <c r="B3272" s="1">
        <v>536.0</v>
      </c>
      <c r="C3272" s="1">
        <v>14.0</v>
      </c>
      <c r="D3272" s="1" t="s">
        <v>96</v>
      </c>
      <c r="E3272" s="1">
        <v>2.0</v>
      </c>
      <c r="F3272" s="7" t="str">
        <f>vlookup(E3272,Teams!A:B,2,false)</f>
        <v>Blair A</v>
      </c>
      <c r="G3272" s="1" t="b">
        <v>1</v>
      </c>
      <c r="H3272" s="1" t="b">
        <v>0</v>
      </c>
      <c r="I3272" s="1">
        <v>3.0</v>
      </c>
      <c r="J3272" s="7" t="str">
        <f>vlookup(I3272,Cats!$A:$B,2,false)</f>
        <v>C</v>
      </c>
    </row>
    <row r="3273">
      <c r="A3273" s="1">
        <v>140282.0</v>
      </c>
      <c r="B3273" s="1">
        <v>536.0</v>
      </c>
      <c r="C3273" s="1">
        <v>0.0</v>
      </c>
      <c r="D3273" s="1" t="s">
        <v>32</v>
      </c>
      <c r="E3273" s="1">
        <v>37.0</v>
      </c>
      <c r="F3273" s="7" t="str">
        <f>vlookup(E3273,Teams!A:B,2,false)</f>
        <v>Pullman</v>
      </c>
      <c r="G3273" s="1" t="b">
        <v>0</v>
      </c>
      <c r="H3273" s="1" t="b">
        <v>1</v>
      </c>
      <c r="I3273" s="1">
        <v>3.0</v>
      </c>
      <c r="J3273" s="7" t="str">
        <f>vlookup(I3273,Cats!$A:$B,2,false)</f>
        <v>C</v>
      </c>
    </row>
    <row r="3274">
      <c r="A3274" s="1">
        <v>140283.0</v>
      </c>
      <c r="B3274" s="1">
        <v>536.0</v>
      </c>
      <c r="C3274" s="1">
        <v>4.0</v>
      </c>
      <c r="D3274" s="1" t="s">
        <v>204</v>
      </c>
      <c r="E3274" s="1">
        <v>2.0</v>
      </c>
      <c r="F3274" s="7" t="str">
        <f>vlookup(E3274,Teams!A:B,2,false)</f>
        <v>Blair A</v>
      </c>
      <c r="G3274" s="1" t="b">
        <v>1</v>
      </c>
      <c r="H3274" s="1" t="b">
        <v>0</v>
      </c>
      <c r="I3274" s="1">
        <v>4.0</v>
      </c>
      <c r="J3274" s="7" t="str">
        <f>vlookup(I3274,Cats!$A:$B,2,false)</f>
        <v>E</v>
      </c>
    </row>
    <row r="3275">
      <c r="A3275" s="1">
        <v>140284.0</v>
      </c>
      <c r="B3275" s="1">
        <v>536.0</v>
      </c>
      <c r="C3275" s="1">
        <v>0.0</v>
      </c>
      <c r="D3275" s="1" t="s">
        <v>32</v>
      </c>
      <c r="E3275" s="1">
        <v>37.0</v>
      </c>
      <c r="F3275" s="7" t="str">
        <f>vlookup(E3275,Teams!A:B,2,false)</f>
        <v>Pullman</v>
      </c>
      <c r="G3275" s="1" t="b">
        <v>0</v>
      </c>
      <c r="H3275" s="1" t="b">
        <v>1</v>
      </c>
      <c r="I3275" s="1">
        <v>4.0</v>
      </c>
      <c r="J3275" s="7" t="str">
        <f>vlookup(I3275,Cats!$A:$B,2,false)</f>
        <v>E</v>
      </c>
    </row>
    <row r="3276">
      <c r="A3276" s="1">
        <v>140285.0</v>
      </c>
      <c r="B3276" s="1">
        <v>536.0</v>
      </c>
      <c r="C3276" s="1">
        <v>14.0</v>
      </c>
      <c r="D3276" s="1" t="s">
        <v>96</v>
      </c>
      <c r="E3276" s="1">
        <v>2.0</v>
      </c>
      <c r="F3276" s="7" t="str">
        <f>vlookup(E3276,Teams!A:B,2,false)</f>
        <v>Blair A</v>
      </c>
      <c r="G3276" s="1" t="b">
        <v>1</v>
      </c>
      <c r="H3276" s="1" t="b">
        <v>0</v>
      </c>
      <c r="I3276" s="1">
        <v>5.0</v>
      </c>
      <c r="J3276" s="7" t="str">
        <f>vlookup(I3276,Cats!$A:$B,2,false)</f>
        <v>B</v>
      </c>
    </row>
    <row r="3277">
      <c r="A3277" s="1">
        <v>140286.0</v>
      </c>
      <c r="B3277" s="1">
        <v>536.0</v>
      </c>
      <c r="C3277" s="1">
        <v>0.0</v>
      </c>
      <c r="D3277" s="1" t="s">
        <v>32</v>
      </c>
      <c r="E3277" s="1">
        <v>37.0</v>
      </c>
      <c r="F3277" s="7" t="str">
        <f>vlookup(E3277,Teams!A:B,2,false)</f>
        <v>Pullman</v>
      </c>
      <c r="G3277" s="1" t="b">
        <v>0</v>
      </c>
      <c r="H3277" s="1" t="b">
        <v>1</v>
      </c>
      <c r="I3277" s="1">
        <v>5.0</v>
      </c>
      <c r="J3277" s="7" t="str">
        <f>vlookup(I3277,Cats!$A:$B,2,false)</f>
        <v>B</v>
      </c>
    </row>
    <row r="3278">
      <c r="A3278" s="1">
        <v>140287.0</v>
      </c>
      <c r="B3278" s="1">
        <v>536.0</v>
      </c>
      <c r="C3278" s="1">
        <v>0.0</v>
      </c>
      <c r="D3278" s="1" t="s">
        <v>32</v>
      </c>
      <c r="E3278" s="1">
        <v>2.0</v>
      </c>
      <c r="F3278" s="7" t="str">
        <f>vlookup(E3278,Teams!A:B,2,false)</f>
        <v>Blair A</v>
      </c>
      <c r="G3278" s="1" t="b">
        <v>1</v>
      </c>
      <c r="H3278" s="1" t="b">
        <v>1</v>
      </c>
      <c r="I3278" s="1">
        <v>6.0</v>
      </c>
      <c r="J3278" s="7" t="str">
        <f>vlookup(I3278,Cats!$A:$B,2,false)</f>
        <v>P</v>
      </c>
    </row>
    <row r="3279">
      <c r="A3279" s="1">
        <v>140288.0</v>
      </c>
      <c r="B3279" s="1">
        <v>536.0</v>
      </c>
      <c r="C3279" s="1">
        <v>4.0</v>
      </c>
      <c r="D3279" s="1" t="s">
        <v>111</v>
      </c>
      <c r="E3279" s="1">
        <v>37.0</v>
      </c>
      <c r="F3279" s="7" t="str">
        <f>vlookup(E3279,Teams!A:B,2,false)</f>
        <v>Pullman</v>
      </c>
      <c r="G3279" s="1" t="b">
        <v>0</v>
      </c>
      <c r="H3279" s="1" t="b">
        <v>0</v>
      </c>
      <c r="I3279" s="1">
        <v>6.0</v>
      </c>
      <c r="J3279" s="7" t="str">
        <f>vlookup(I3279,Cats!$A:$B,2,false)</f>
        <v>P</v>
      </c>
    </row>
    <row r="3280">
      <c r="A3280" s="1">
        <v>140289.0</v>
      </c>
      <c r="B3280" s="1">
        <v>536.0</v>
      </c>
      <c r="C3280" s="1">
        <v>14.0</v>
      </c>
      <c r="D3280" s="1" t="s">
        <v>96</v>
      </c>
      <c r="E3280" s="1">
        <v>2.0</v>
      </c>
      <c r="F3280" s="7" t="str">
        <f>vlookup(E3280,Teams!A:B,2,false)</f>
        <v>Blair A</v>
      </c>
      <c r="G3280" s="1" t="b">
        <v>1</v>
      </c>
      <c r="H3280" s="1" t="b">
        <v>0</v>
      </c>
      <c r="I3280" s="1">
        <v>7.0</v>
      </c>
      <c r="J3280" s="7" t="str">
        <f>vlookup(I3280,Cats!$A:$B,2,false)</f>
        <v>X</v>
      </c>
    </row>
    <row r="3281">
      <c r="A3281" s="1">
        <v>140290.0</v>
      </c>
      <c r="B3281" s="1">
        <v>536.0</v>
      </c>
      <c r="C3281" s="1">
        <v>0.0</v>
      </c>
      <c r="D3281" s="1" t="s">
        <v>32</v>
      </c>
      <c r="E3281" s="1">
        <v>37.0</v>
      </c>
      <c r="F3281" s="7" t="str">
        <f>vlookup(E3281,Teams!A:B,2,false)</f>
        <v>Pullman</v>
      </c>
      <c r="G3281" s="1" t="b">
        <v>0</v>
      </c>
      <c r="H3281" s="1" t="b">
        <v>1</v>
      </c>
      <c r="I3281" s="1">
        <v>7.0</v>
      </c>
      <c r="J3281" s="7" t="str">
        <f>vlookup(I3281,Cats!$A:$B,2,false)</f>
        <v>X</v>
      </c>
    </row>
    <row r="3282">
      <c r="A3282" s="1">
        <v>140291.0</v>
      </c>
      <c r="B3282" s="1">
        <v>536.0</v>
      </c>
      <c r="C3282" s="1">
        <v>0.0</v>
      </c>
      <c r="D3282" s="1" t="s">
        <v>32</v>
      </c>
      <c r="E3282" s="1">
        <v>2.0</v>
      </c>
      <c r="F3282" s="7" t="str">
        <f>vlookup(E3282,Teams!A:B,2,false)</f>
        <v>Blair A</v>
      </c>
      <c r="G3282" s="1" t="b">
        <v>1</v>
      </c>
      <c r="H3282" s="1" t="b">
        <v>1</v>
      </c>
      <c r="I3282" s="1">
        <v>8.0</v>
      </c>
      <c r="J3282" s="7" t="str">
        <f>vlookup(I3282,Cats!$A:$B,2,false)</f>
        <v>M</v>
      </c>
    </row>
    <row r="3283">
      <c r="A3283" s="1">
        <v>140292.0</v>
      </c>
      <c r="B3283" s="1">
        <v>536.0</v>
      </c>
      <c r="C3283" s="1">
        <v>14.0</v>
      </c>
      <c r="D3283" s="1" t="s">
        <v>111</v>
      </c>
      <c r="E3283" s="1">
        <v>37.0</v>
      </c>
      <c r="F3283" s="7" t="str">
        <f>vlookup(E3283,Teams!A:B,2,false)</f>
        <v>Pullman</v>
      </c>
      <c r="G3283" s="1" t="b">
        <v>0</v>
      </c>
      <c r="H3283" s="1" t="b">
        <v>0</v>
      </c>
      <c r="I3283" s="1">
        <v>8.0</v>
      </c>
      <c r="J3283" s="7" t="str">
        <f>vlookup(I3283,Cats!$A:$B,2,false)</f>
        <v>M</v>
      </c>
    </row>
    <row r="3284">
      <c r="A3284" s="1">
        <v>140293.0</v>
      </c>
      <c r="B3284" s="1">
        <v>536.0</v>
      </c>
      <c r="C3284" s="1">
        <v>14.0</v>
      </c>
      <c r="D3284" s="1" t="s">
        <v>96</v>
      </c>
      <c r="E3284" s="1">
        <v>2.0</v>
      </c>
      <c r="F3284" s="7" t="str">
        <f>vlookup(E3284,Teams!A:B,2,false)</f>
        <v>Blair A</v>
      </c>
      <c r="G3284" s="1" t="b">
        <v>1</v>
      </c>
      <c r="H3284" s="1" t="b">
        <v>0</v>
      </c>
      <c r="I3284" s="1">
        <v>9.0</v>
      </c>
      <c r="J3284" s="7" t="str">
        <f>vlookup(I3284,Cats!$A:$B,2,false)</f>
        <v>C</v>
      </c>
    </row>
    <row r="3285">
      <c r="A3285" s="1">
        <v>140294.0</v>
      </c>
      <c r="B3285" s="1">
        <v>536.0</v>
      </c>
      <c r="C3285" s="1">
        <v>0.0</v>
      </c>
      <c r="D3285" s="1" t="s">
        <v>32</v>
      </c>
      <c r="E3285" s="1">
        <v>37.0</v>
      </c>
      <c r="F3285" s="7" t="str">
        <f>vlookup(E3285,Teams!A:B,2,false)</f>
        <v>Pullman</v>
      </c>
      <c r="G3285" s="1" t="b">
        <v>0</v>
      </c>
      <c r="H3285" s="1" t="b">
        <v>1</v>
      </c>
      <c r="I3285" s="1">
        <v>9.0</v>
      </c>
      <c r="J3285" s="7" t="str">
        <f>vlookup(I3285,Cats!$A:$B,2,false)</f>
        <v>C</v>
      </c>
    </row>
    <row r="3286">
      <c r="A3286" s="1">
        <v>140295.0</v>
      </c>
      <c r="B3286" s="1">
        <v>536.0</v>
      </c>
      <c r="C3286" s="1">
        <v>0.0</v>
      </c>
      <c r="D3286" s="1" t="s">
        <v>204</v>
      </c>
      <c r="E3286" s="1">
        <v>2.0</v>
      </c>
      <c r="F3286" s="7" t="str">
        <f>vlookup(E3286,Teams!A:B,2,false)</f>
        <v>Blair A</v>
      </c>
      <c r="G3286" s="1" t="b">
        <v>1</v>
      </c>
      <c r="H3286" s="1" t="b">
        <v>0</v>
      </c>
      <c r="I3286" s="1">
        <v>10.0</v>
      </c>
      <c r="J3286" s="7" t="str">
        <f>vlookup(I3286,Cats!$A:$B,2,false)</f>
        <v>E</v>
      </c>
    </row>
    <row r="3287">
      <c r="A3287" s="1">
        <v>140296.0</v>
      </c>
      <c r="B3287" s="1">
        <v>536.0</v>
      </c>
      <c r="C3287" s="1">
        <v>0.0</v>
      </c>
      <c r="D3287" s="1" t="s">
        <v>114</v>
      </c>
      <c r="E3287" s="1">
        <v>37.0</v>
      </c>
      <c r="F3287" s="7" t="str">
        <f>vlookup(E3287,Teams!A:B,2,false)</f>
        <v>Pullman</v>
      </c>
      <c r="G3287" s="1" t="b">
        <v>0</v>
      </c>
      <c r="H3287" s="1" t="b">
        <v>0</v>
      </c>
      <c r="I3287" s="1">
        <v>10.0</v>
      </c>
      <c r="J3287" s="7" t="str">
        <f>vlookup(I3287,Cats!$A:$B,2,false)</f>
        <v>E</v>
      </c>
    </row>
    <row r="3288">
      <c r="A3288" s="1">
        <v>140297.0</v>
      </c>
      <c r="B3288" s="1">
        <v>536.0</v>
      </c>
      <c r="C3288" s="1">
        <v>14.0</v>
      </c>
      <c r="D3288" s="1" t="s">
        <v>96</v>
      </c>
      <c r="E3288" s="1">
        <v>2.0</v>
      </c>
      <c r="F3288" s="7" t="str">
        <f>vlookup(E3288,Teams!A:B,2,false)</f>
        <v>Blair A</v>
      </c>
      <c r="G3288" s="1" t="b">
        <v>1</v>
      </c>
      <c r="H3288" s="1" t="b">
        <v>0</v>
      </c>
      <c r="I3288" s="1">
        <v>11.0</v>
      </c>
      <c r="J3288" s="7" t="str">
        <f>vlookup(I3288,Cats!$A:$B,2,false)</f>
        <v>B</v>
      </c>
    </row>
    <row r="3289">
      <c r="A3289" s="1">
        <v>140298.0</v>
      </c>
      <c r="B3289" s="1">
        <v>536.0</v>
      </c>
      <c r="C3289" s="1">
        <v>0.0</v>
      </c>
      <c r="D3289" s="1" t="s">
        <v>32</v>
      </c>
      <c r="E3289" s="1">
        <v>37.0</v>
      </c>
      <c r="F3289" s="7" t="str">
        <f>vlookup(E3289,Teams!A:B,2,false)</f>
        <v>Pullman</v>
      </c>
      <c r="G3289" s="1" t="b">
        <v>0</v>
      </c>
      <c r="H3289" s="1" t="b">
        <v>1</v>
      </c>
      <c r="I3289" s="1">
        <v>11.0</v>
      </c>
      <c r="J3289" s="7" t="str">
        <f>vlookup(I3289,Cats!$A:$B,2,false)</f>
        <v>B</v>
      </c>
    </row>
    <row r="3290">
      <c r="A3290" s="1">
        <v>140299.0</v>
      </c>
      <c r="B3290" s="1">
        <v>536.0</v>
      </c>
      <c r="C3290" s="1">
        <v>14.0</v>
      </c>
      <c r="D3290" s="1" t="s">
        <v>204</v>
      </c>
      <c r="E3290" s="1">
        <v>2.0</v>
      </c>
      <c r="F3290" s="7" t="str">
        <f>vlookup(E3290,Teams!A:B,2,false)</f>
        <v>Blair A</v>
      </c>
      <c r="G3290" s="1" t="b">
        <v>1</v>
      </c>
      <c r="H3290" s="1" t="b">
        <v>0</v>
      </c>
      <c r="I3290" s="1">
        <v>12.0</v>
      </c>
      <c r="J3290" s="7" t="str">
        <f>vlookup(I3290,Cats!$A:$B,2,false)</f>
        <v>P</v>
      </c>
    </row>
    <row r="3291">
      <c r="A3291" s="1">
        <v>140300.0</v>
      </c>
      <c r="B3291" s="1">
        <v>536.0</v>
      </c>
      <c r="C3291" s="1">
        <v>0.0</v>
      </c>
      <c r="D3291" s="1" t="s">
        <v>32</v>
      </c>
      <c r="E3291" s="1">
        <v>37.0</v>
      </c>
      <c r="F3291" s="7" t="str">
        <f>vlookup(E3291,Teams!A:B,2,false)</f>
        <v>Pullman</v>
      </c>
      <c r="G3291" s="1" t="b">
        <v>0</v>
      </c>
      <c r="H3291" s="1" t="b">
        <v>1</v>
      </c>
      <c r="I3291" s="1">
        <v>12.0</v>
      </c>
      <c r="J3291" s="7" t="str">
        <f>vlookup(I3291,Cats!$A:$B,2,false)</f>
        <v>P</v>
      </c>
    </row>
    <row r="3292">
      <c r="A3292" s="1">
        <v>140301.0</v>
      </c>
      <c r="B3292" s="1">
        <v>536.0</v>
      </c>
      <c r="C3292" s="1">
        <v>14.0</v>
      </c>
      <c r="D3292" s="1" t="s">
        <v>96</v>
      </c>
      <c r="E3292" s="1">
        <v>2.0</v>
      </c>
      <c r="F3292" s="7" t="str">
        <f>vlookup(E3292,Teams!A:B,2,false)</f>
        <v>Blair A</v>
      </c>
      <c r="G3292" s="1" t="b">
        <v>1</v>
      </c>
      <c r="H3292" s="1" t="b">
        <v>0</v>
      </c>
      <c r="I3292" s="1">
        <v>13.0</v>
      </c>
      <c r="J3292" s="7" t="str">
        <f>vlookup(I3292,Cats!$A:$B,2,false)</f>
        <v>X</v>
      </c>
    </row>
    <row r="3293">
      <c r="A3293" s="1">
        <v>140302.0</v>
      </c>
      <c r="B3293" s="1">
        <v>536.0</v>
      </c>
      <c r="C3293" s="1">
        <v>0.0</v>
      </c>
      <c r="D3293" s="1" t="s">
        <v>32</v>
      </c>
      <c r="E3293" s="1">
        <v>37.0</v>
      </c>
      <c r="F3293" s="7" t="str">
        <f>vlookup(E3293,Teams!A:B,2,false)</f>
        <v>Pullman</v>
      </c>
      <c r="G3293" s="1" t="b">
        <v>0</v>
      </c>
      <c r="H3293" s="1" t="b">
        <v>1</v>
      </c>
      <c r="I3293" s="1">
        <v>13.0</v>
      </c>
      <c r="J3293" s="7" t="str">
        <f>vlookup(I3293,Cats!$A:$B,2,false)</f>
        <v>X</v>
      </c>
    </row>
    <row r="3294">
      <c r="A3294" s="1">
        <v>140303.0</v>
      </c>
      <c r="B3294" s="1">
        <v>536.0</v>
      </c>
      <c r="C3294" s="1">
        <v>14.0</v>
      </c>
      <c r="D3294" s="1" t="s">
        <v>96</v>
      </c>
      <c r="E3294" s="1">
        <v>2.0</v>
      </c>
      <c r="F3294" s="7" t="str">
        <f>vlookup(E3294,Teams!A:B,2,false)</f>
        <v>Blair A</v>
      </c>
      <c r="G3294" s="1" t="b">
        <v>1</v>
      </c>
      <c r="H3294" s="1" t="b">
        <v>0</v>
      </c>
      <c r="I3294" s="1">
        <v>14.0</v>
      </c>
      <c r="J3294" s="7" t="str">
        <f>vlookup(I3294,Cats!$A:$B,2,false)</f>
        <v>M</v>
      </c>
    </row>
    <row r="3295">
      <c r="A3295" s="1">
        <v>140304.0</v>
      </c>
      <c r="B3295" s="1">
        <v>536.0</v>
      </c>
      <c r="C3295" s="1">
        <v>0.0</v>
      </c>
      <c r="D3295" s="1" t="s">
        <v>32</v>
      </c>
      <c r="E3295" s="1">
        <v>37.0</v>
      </c>
      <c r="F3295" s="7" t="str">
        <f>vlookup(E3295,Teams!A:B,2,false)</f>
        <v>Pullman</v>
      </c>
      <c r="G3295" s="1" t="b">
        <v>0</v>
      </c>
      <c r="H3295" s="1" t="b">
        <v>1</v>
      </c>
      <c r="I3295" s="1">
        <v>14.0</v>
      </c>
      <c r="J3295" s="7" t="str">
        <f>vlookup(I3295,Cats!$A:$B,2,false)</f>
        <v>M</v>
      </c>
    </row>
    <row r="3296">
      <c r="A3296" s="1">
        <v>140305.0</v>
      </c>
      <c r="B3296" s="1">
        <v>536.0</v>
      </c>
      <c r="C3296" s="1">
        <v>14.0</v>
      </c>
      <c r="D3296" s="1" t="s">
        <v>96</v>
      </c>
      <c r="E3296" s="1">
        <v>2.0</v>
      </c>
      <c r="F3296" s="7" t="str">
        <f>vlookup(E3296,Teams!A:B,2,false)</f>
        <v>Blair A</v>
      </c>
      <c r="G3296" s="1" t="b">
        <v>1</v>
      </c>
      <c r="H3296" s="1" t="b">
        <v>0</v>
      </c>
      <c r="I3296" s="1">
        <v>15.0</v>
      </c>
      <c r="J3296" s="7" t="str">
        <f>vlookup(I3296,Cats!$A:$B,2,false)</f>
        <v>C</v>
      </c>
    </row>
    <row r="3297">
      <c r="A3297" s="1">
        <v>140306.0</v>
      </c>
      <c r="B3297" s="1">
        <v>536.0</v>
      </c>
      <c r="C3297" s="1">
        <v>0.0</v>
      </c>
      <c r="D3297" s="1" t="s">
        <v>32</v>
      </c>
      <c r="E3297" s="1">
        <v>37.0</v>
      </c>
      <c r="F3297" s="7" t="str">
        <f>vlookup(E3297,Teams!A:B,2,false)</f>
        <v>Pullman</v>
      </c>
      <c r="G3297" s="1" t="b">
        <v>0</v>
      </c>
      <c r="H3297" s="1" t="b">
        <v>1</v>
      </c>
      <c r="I3297" s="1">
        <v>15.0</v>
      </c>
      <c r="J3297" s="7" t="str">
        <f>vlookup(I3297,Cats!$A:$B,2,false)</f>
        <v>C</v>
      </c>
    </row>
    <row r="3298">
      <c r="A3298" s="1">
        <v>140307.0</v>
      </c>
      <c r="B3298" s="1">
        <v>536.0</v>
      </c>
      <c r="C3298" s="1">
        <v>-4.0</v>
      </c>
      <c r="D3298" s="1" t="s">
        <v>96</v>
      </c>
      <c r="E3298" s="1">
        <v>2.0</v>
      </c>
      <c r="F3298" s="7" t="str">
        <f>vlookup(E3298,Teams!A:B,2,false)</f>
        <v>Blair A</v>
      </c>
      <c r="G3298" s="1" t="b">
        <v>1</v>
      </c>
      <c r="H3298" s="1" t="b">
        <v>0</v>
      </c>
      <c r="I3298" s="1">
        <v>16.0</v>
      </c>
      <c r="J3298" s="7" t="str">
        <f>vlookup(I3298,Cats!$A:$B,2,false)</f>
        <v>E</v>
      </c>
    </row>
    <row r="3299">
      <c r="A3299" s="1">
        <v>140308.0</v>
      </c>
      <c r="B3299" s="1">
        <v>536.0</v>
      </c>
      <c r="C3299" s="1">
        <v>14.0</v>
      </c>
      <c r="D3299" s="1" t="s">
        <v>115</v>
      </c>
      <c r="E3299" s="1">
        <v>37.0</v>
      </c>
      <c r="F3299" s="7" t="str">
        <f>vlookup(E3299,Teams!A:B,2,false)</f>
        <v>Pullman</v>
      </c>
      <c r="G3299" s="1" t="b">
        <v>0</v>
      </c>
      <c r="H3299" s="1" t="b">
        <v>0</v>
      </c>
      <c r="I3299" s="1">
        <v>16.0</v>
      </c>
      <c r="J3299" s="7" t="str">
        <f>vlookup(I3299,Cats!$A:$B,2,false)</f>
        <v>E</v>
      </c>
    </row>
    <row r="3300">
      <c r="A3300" s="1">
        <v>140309.0</v>
      </c>
      <c r="B3300" s="1">
        <v>536.0</v>
      </c>
      <c r="C3300" s="1">
        <v>4.0</v>
      </c>
      <c r="D3300" s="1" t="s">
        <v>96</v>
      </c>
      <c r="E3300" s="1">
        <v>2.0</v>
      </c>
      <c r="F3300" s="7" t="str">
        <f>vlookup(E3300,Teams!A:B,2,false)</f>
        <v>Blair A</v>
      </c>
      <c r="G3300" s="1" t="b">
        <v>1</v>
      </c>
      <c r="H3300" s="1" t="b">
        <v>0</v>
      </c>
      <c r="I3300" s="1">
        <v>17.0</v>
      </c>
      <c r="J3300" s="7" t="str">
        <f>vlookup(I3300,Cats!$A:$B,2,false)</f>
        <v>B</v>
      </c>
    </row>
    <row r="3301">
      <c r="A3301" s="1">
        <v>140310.0</v>
      </c>
      <c r="B3301" s="1">
        <v>536.0</v>
      </c>
      <c r="C3301" s="1">
        <v>0.0</v>
      </c>
      <c r="D3301" s="1" t="s">
        <v>32</v>
      </c>
      <c r="E3301" s="1">
        <v>37.0</v>
      </c>
      <c r="F3301" s="7" t="str">
        <f>vlookup(E3301,Teams!A:B,2,false)</f>
        <v>Pullman</v>
      </c>
      <c r="G3301" s="1" t="b">
        <v>0</v>
      </c>
      <c r="H3301" s="1" t="b">
        <v>1</v>
      </c>
      <c r="I3301" s="1">
        <v>17.0</v>
      </c>
      <c r="J3301" s="7" t="str">
        <f>vlookup(I3301,Cats!$A:$B,2,false)</f>
        <v>B</v>
      </c>
    </row>
    <row r="3302">
      <c r="A3302" s="1">
        <v>140311.0</v>
      </c>
      <c r="B3302" s="1">
        <v>536.0</v>
      </c>
      <c r="C3302" s="1">
        <v>-4.0</v>
      </c>
      <c r="D3302" s="1" t="s">
        <v>96</v>
      </c>
      <c r="E3302" s="1">
        <v>2.0</v>
      </c>
      <c r="F3302" s="7" t="str">
        <f>vlookup(E3302,Teams!A:B,2,false)</f>
        <v>Blair A</v>
      </c>
      <c r="G3302" s="1" t="b">
        <v>1</v>
      </c>
      <c r="H3302" s="1" t="b">
        <v>0</v>
      </c>
      <c r="I3302" s="1">
        <v>18.0</v>
      </c>
      <c r="J3302" s="7" t="str">
        <f>vlookup(I3302,Cats!$A:$B,2,false)</f>
        <v>P</v>
      </c>
    </row>
    <row r="3303">
      <c r="A3303" s="1">
        <v>140312.0</v>
      </c>
      <c r="B3303" s="1">
        <v>536.0</v>
      </c>
      <c r="C3303" s="1">
        <v>0.0</v>
      </c>
      <c r="D3303" s="1" t="s">
        <v>116</v>
      </c>
      <c r="E3303" s="1">
        <v>37.0</v>
      </c>
      <c r="F3303" s="7" t="str">
        <f>vlookup(E3303,Teams!A:B,2,false)</f>
        <v>Pullman</v>
      </c>
      <c r="G3303" s="1" t="b">
        <v>0</v>
      </c>
      <c r="H3303" s="1" t="b">
        <v>0</v>
      </c>
      <c r="I3303" s="1">
        <v>18.0</v>
      </c>
      <c r="J3303" s="7" t="str">
        <f>vlookup(I3303,Cats!$A:$B,2,false)</f>
        <v>P</v>
      </c>
    </row>
    <row r="3304">
      <c r="A3304" s="1">
        <v>140313.0</v>
      </c>
      <c r="B3304" s="1">
        <v>536.0</v>
      </c>
      <c r="C3304" s="1">
        <v>4.0</v>
      </c>
      <c r="D3304" s="1" t="s">
        <v>204</v>
      </c>
      <c r="E3304" s="1">
        <v>2.0</v>
      </c>
      <c r="F3304" s="7" t="str">
        <f>vlookup(E3304,Teams!A:B,2,false)</f>
        <v>Blair A</v>
      </c>
      <c r="G3304" s="1" t="b">
        <v>1</v>
      </c>
      <c r="H3304" s="1" t="b">
        <v>0</v>
      </c>
      <c r="I3304" s="1">
        <v>19.0</v>
      </c>
      <c r="J3304" s="7" t="str">
        <f>vlookup(I3304,Cats!$A:$B,2,false)</f>
        <v>X</v>
      </c>
    </row>
    <row r="3305">
      <c r="A3305" s="1">
        <v>140314.0</v>
      </c>
      <c r="B3305" s="1">
        <v>536.0</v>
      </c>
      <c r="C3305" s="1">
        <v>0.0</v>
      </c>
      <c r="D3305" s="1" t="s">
        <v>32</v>
      </c>
      <c r="E3305" s="1">
        <v>37.0</v>
      </c>
      <c r="F3305" s="7" t="str">
        <f>vlookup(E3305,Teams!A:B,2,false)</f>
        <v>Pullman</v>
      </c>
      <c r="G3305" s="1" t="b">
        <v>0</v>
      </c>
      <c r="H3305" s="1" t="b">
        <v>1</v>
      </c>
      <c r="I3305" s="1">
        <v>19.0</v>
      </c>
      <c r="J3305" s="7" t="str">
        <f>vlookup(I3305,Cats!$A:$B,2,false)</f>
        <v>X</v>
      </c>
    </row>
    <row r="3306">
      <c r="A3306" s="1">
        <v>140315.0</v>
      </c>
      <c r="B3306" s="1">
        <v>536.0</v>
      </c>
      <c r="C3306" s="1">
        <v>14.0</v>
      </c>
      <c r="D3306" s="1" t="s">
        <v>204</v>
      </c>
      <c r="E3306" s="1">
        <v>2.0</v>
      </c>
      <c r="F3306" s="7" t="str">
        <f>vlookup(E3306,Teams!A:B,2,false)</f>
        <v>Blair A</v>
      </c>
      <c r="G3306" s="1" t="b">
        <v>1</v>
      </c>
      <c r="H3306" s="1" t="b">
        <v>0</v>
      </c>
      <c r="I3306" s="1">
        <v>20.0</v>
      </c>
      <c r="J3306" s="7" t="str">
        <f>vlookup(I3306,Cats!$A:$B,2,false)</f>
        <v>M</v>
      </c>
    </row>
    <row r="3307">
      <c r="A3307" s="1">
        <v>140316.0</v>
      </c>
      <c r="B3307" s="1">
        <v>536.0</v>
      </c>
      <c r="C3307" s="1">
        <v>0.0</v>
      </c>
      <c r="D3307" s="1" t="s">
        <v>32</v>
      </c>
      <c r="E3307" s="1">
        <v>37.0</v>
      </c>
      <c r="F3307" s="7" t="str">
        <f>vlookup(E3307,Teams!A:B,2,false)</f>
        <v>Pullman</v>
      </c>
      <c r="G3307" s="1" t="b">
        <v>0</v>
      </c>
      <c r="H3307" s="1" t="b">
        <v>1</v>
      </c>
      <c r="I3307" s="1">
        <v>20.0</v>
      </c>
      <c r="J3307" s="7" t="str">
        <f>vlookup(I3307,Cats!$A:$B,2,false)</f>
        <v>M</v>
      </c>
    </row>
    <row r="3308">
      <c r="A3308" s="1">
        <v>140317.0</v>
      </c>
      <c r="B3308" s="1">
        <v>536.0</v>
      </c>
      <c r="C3308" s="1">
        <v>4.0</v>
      </c>
      <c r="D3308" s="1" t="s">
        <v>96</v>
      </c>
      <c r="E3308" s="1">
        <v>2.0</v>
      </c>
      <c r="F3308" s="7" t="str">
        <f>vlookup(E3308,Teams!A:B,2,false)</f>
        <v>Blair A</v>
      </c>
      <c r="G3308" s="1" t="b">
        <v>1</v>
      </c>
      <c r="H3308" s="1" t="b">
        <v>0</v>
      </c>
      <c r="I3308" s="1">
        <v>21.0</v>
      </c>
      <c r="J3308" s="7" t="str">
        <f>vlookup(I3308,Cats!$A:$B,2,false)</f>
        <v>C</v>
      </c>
    </row>
    <row r="3309">
      <c r="A3309" s="1">
        <v>140318.0</v>
      </c>
      <c r="B3309" s="1">
        <v>536.0</v>
      </c>
      <c r="C3309" s="1">
        <v>0.0</v>
      </c>
      <c r="D3309" s="1" t="s">
        <v>32</v>
      </c>
      <c r="E3309" s="1">
        <v>37.0</v>
      </c>
      <c r="F3309" s="7" t="str">
        <f>vlookup(E3309,Teams!A:B,2,false)</f>
        <v>Pullman</v>
      </c>
      <c r="G3309" s="1" t="b">
        <v>0</v>
      </c>
      <c r="H3309" s="1" t="b">
        <v>1</v>
      </c>
      <c r="I3309" s="1">
        <v>21.0</v>
      </c>
      <c r="J3309" s="7" t="str">
        <f>vlookup(I3309,Cats!$A:$B,2,false)</f>
        <v>C</v>
      </c>
    </row>
    <row r="3310">
      <c r="A3310" s="1">
        <v>140319.0</v>
      </c>
      <c r="B3310" s="1">
        <v>536.0</v>
      </c>
      <c r="C3310" s="1">
        <v>4.0</v>
      </c>
      <c r="D3310" s="1" t="s">
        <v>204</v>
      </c>
      <c r="E3310" s="1">
        <v>2.0</v>
      </c>
      <c r="F3310" s="7" t="str">
        <f>vlookup(E3310,Teams!A:B,2,false)</f>
        <v>Blair A</v>
      </c>
      <c r="G3310" s="1" t="b">
        <v>1</v>
      </c>
      <c r="H3310" s="1" t="b">
        <v>0</v>
      </c>
      <c r="I3310" s="1">
        <v>22.0</v>
      </c>
      <c r="J3310" s="7" t="str">
        <f>vlookup(I3310,Cats!$A:$B,2,false)</f>
        <v>E</v>
      </c>
    </row>
    <row r="3311">
      <c r="A3311" s="1">
        <v>140320.0</v>
      </c>
      <c r="B3311" s="1">
        <v>536.0</v>
      </c>
      <c r="C3311" s="1">
        <v>0.0</v>
      </c>
      <c r="D3311" s="1" t="s">
        <v>32</v>
      </c>
      <c r="E3311" s="1">
        <v>37.0</v>
      </c>
      <c r="F3311" s="7" t="str">
        <f>vlookup(E3311,Teams!A:B,2,false)</f>
        <v>Pullman</v>
      </c>
      <c r="G3311" s="1" t="b">
        <v>0</v>
      </c>
      <c r="H3311" s="1" t="b">
        <v>1</v>
      </c>
      <c r="I3311" s="1">
        <v>22.0</v>
      </c>
      <c r="J3311" s="7" t="str">
        <f>vlookup(I3311,Cats!$A:$B,2,false)</f>
        <v>E</v>
      </c>
    </row>
    <row r="3312">
      <c r="A3312" s="1">
        <v>140321.0</v>
      </c>
      <c r="B3312" s="1">
        <v>536.0</v>
      </c>
      <c r="C3312" s="1">
        <v>14.0</v>
      </c>
      <c r="D3312" s="1" t="s">
        <v>96</v>
      </c>
      <c r="E3312" s="1">
        <v>2.0</v>
      </c>
      <c r="F3312" s="7" t="str">
        <f>vlookup(E3312,Teams!A:B,2,false)</f>
        <v>Blair A</v>
      </c>
      <c r="G3312" s="1" t="b">
        <v>1</v>
      </c>
      <c r="H3312" s="1" t="b">
        <v>0</v>
      </c>
      <c r="I3312" s="1">
        <v>23.0</v>
      </c>
      <c r="J3312" s="7" t="str">
        <f>vlookup(I3312,Cats!$A:$B,2,false)</f>
        <v>B</v>
      </c>
    </row>
    <row r="3313">
      <c r="A3313" s="1">
        <v>140322.0</v>
      </c>
      <c r="B3313" s="1">
        <v>536.0</v>
      </c>
      <c r="C3313" s="1">
        <v>0.0</v>
      </c>
      <c r="D3313" s="1" t="s">
        <v>32</v>
      </c>
      <c r="E3313" s="1">
        <v>37.0</v>
      </c>
      <c r="F3313" s="7" t="str">
        <f>vlookup(E3313,Teams!A:B,2,false)</f>
        <v>Pullman</v>
      </c>
      <c r="G3313" s="1" t="b">
        <v>0</v>
      </c>
      <c r="H3313" s="1" t="b">
        <v>1</v>
      </c>
      <c r="I3313" s="1">
        <v>23.0</v>
      </c>
      <c r="J3313" s="7" t="str">
        <f>vlookup(I3313,Cats!$A:$B,2,false)</f>
        <v>B</v>
      </c>
    </row>
    <row r="3314">
      <c r="A3314" s="1">
        <v>140323.0</v>
      </c>
      <c r="B3314" s="1">
        <v>536.0</v>
      </c>
      <c r="C3314" s="1">
        <v>14.0</v>
      </c>
      <c r="D3314" s="1" t="s">
        <v>96</v>
      </c>
      <c r="E3314" s="1">
        <v>2.0</v>
      </c>
      <c r="F3314" s="7" t="str">
        <f>vlookup(E3314,Teams!A:B,2,false)</f>
        <v>Blair A</v>
      </c>
      <c r="G3314" s="1" t="b">
        <v>1</v>
      </c>
      <c r="H3314" s="1" t="b">
        <v>0</v>
      </c>
      <c r="I3314" s="1">
        <v>24.0</v>
      </c>
      <c r="J3314" s="7" t="str">
        <f>vlookup(I3314,Cats!$A:$B,2,false)</f>
        <v>P</v>
      </c>
    </row>
    <row r="3315">
      <c r="A3315" s="1">
        <v>140324.0</v>
      </c>
      <c r="B3315" s="1">
        <v>536.0</v>
      </c>
      <c r="C3315" s="1">
        <v>0.0</v>
      </c>
      <c r="D3315" s="1" t="s">
        <v>32</v>
      </c>
      <c r="E3315" s="1">
        <v>37.0</v>
      </c>
      <c r="F3315" s="7" t="str">
        <f>vlookup(E3315,Teams!A:B,2,false)</f>
        <v>Pullman</v>
      </c>
      <c r="G3315" s="1" t="b">
        <v>0</v>
      </c>
      <c r="H3315" s="1" t="b">
        <v>1</v>
      </c>
      <c r="I3315" s="1">
        <v>24.0</v>
      </c>
      <c r="J3315" s="7" t="str">
        <f>vlookup(I3315,Cats!$A:$B,2,false)</f>
        <v>P</v>
      </c>
    </row>
    <row r="3316">
      <c r="A3316" s="1">
        <v>140325.0</v>
      </c>
      <c r="B3316" s="1">
        <v>537.0</v>
      </c>
      <c r="C3316" s="1">
        <v>4.0</v>
      </c>
      <c r="D3316" s="1" t="s">
        <v>209</v>
      </c>
      <c r="E3316" s="1">
        <v>14.0</v>
      </c>
      <c r="F3316" s="7" t="str">
        <f>vlookup(E3316,Teams!A:B,2,false)</f>
        <v>Dulles</v>
      </c>
      <c r="G3316" s="1" t="b">
        <v>1</v>
      </c>
      <c r="H3316" s="1" t="b">
        <v>0</v>
      </c>
      <c r="I3316" s="1">
        <v>1.0</v>
      </c>
      <c r="J3316" s="7" t="str">
        <f>vlookup(I3316,Cats!$A:$B,2,false)</f>
        <v>X</v>
      </c>
    </row>
    <row r="3317">
      <c r="A3317" s="1">
        <v>140326.0</v>
      </c>
      <c r="B3317" s="1">
        <v>537.0</v>
      </c>
      <c r="C3317" s="1">
        <v>0.0</v>
      </c>
      <c r="D3317" s="1" t="s">
        <v>32</v>
      </c>
      <c r="E3317" s="1">
        <v>19.0</v>
      </c>
      <c r="F3317" s="7" t="str">
        <f>vlookup(E3317,Teams!A:B,2,false)</f>
        <v>Interlake A</v>
      </c>
      <c r="G3317" s="1" t="b">
        <v>0</v>
      </c>
      <c r="H3317" s="1" t="b">
        <v>1</v>
      </c>
      <c r="I3317" s="1">
        <v>1.0</v>
      </c>
      <c r="J3317" s="7" t="str">
        <f>vlookup(I3317,Cats!$A:$B,2,false)</f>
        <v>X</v>
      </c>
    </row>
    <row r="3318">
      <c r="A3318" s="1">
        <v>140327.0</v>
      </c>
      <c r="B3318" s="1">
        <v>537.0</v>
      </c>
      <c r="C3318" s="1">
        <v>0.0</v>
      </c>
      <c r="D3318" s="1" t="s">
        <v>32</v>
      </c>
      <c r="E3318" s="1">
        <v>14.0</v>
      </c>
      <c r="F3318" s="7" t="str">
        <f>vlookup(E3318,Teams!A:B,2,false)</f>
        <v>Dulles</v>
      </c>
      <c r="G3318" s="1" t="b">
        <v>1</v>
      </c>
      <c r="H3318" s="1" t="b">
        <v>1</v>
      </c>
      <c r="I3318" s="1">
        <v>2.0</v>
      </c>
      <c r="J3318" s="7" t="str">
        <f>vlookup(I3318,Cats!$A:$B,2,false)</f>
        <v>M</v>
      </c>
    </row>
    <row r="3319">
      <c r="A3319" s="1">
        <v>140328.0</v>
      </c>
      <c r="B3319" s="1">
        <v>537.0</v>
      </c>
      <c r="C3319" s="1">
        <v>14.0</v>
      </c>
      <c r="D3319" s="1" t="s">
        <v>164</v>
      </c>
      <c r="E3319" s="1">
        <v>19.0</v>
      </c>
      <c r="F3319" s="7" t="str">
        <f>vlookup(E3319,Teams!A:B,2,false)</f>
        <v>Interlake A</v>
      </c>
      <c r="G3319" s="1" t="b">
        <v>0</v>
      </c>
      <c r="H3319" s="1" t="b">
        <v>0</v>
      </c>
      <c r="I3319" s="1">
        <v>2.0</v>
      </c>
      <c r="J3319" s="7" t="str">
        <f>vlookup(I3319,Cats!$A:$B,2,false)</f>
        <v>M</v>
      </c>
    </row>
    <row r="3320">
      <c r="A3320" s="1">
        <v>140329.0</v>
      </c>
      <c r="B3320" s="1">
        <v>537.0</v>
      </c>
      <c r="C3320" s="1">
        <v>14.0</v>
      </c>
      <c r="D3320" s="1" t="s">
        <v>61</v>
      </c>
      <c r="E3320" s="1">
        <v>14.0</v>
      </c>
      <c r="F3320" s="7" t="str">
        <f>vlookup(E3320,Teams!A:B,2,false)</f>
        <v>Dulles</v>
      </c>
      <c r="G3320" s="1" t="b">
        <v>1</v>
      </c>
      <c r="H3320" s="1" t="b">
        <v>0</v>
      </c>
      <c r="I3320" s="1">
        <v>3.0</v>
      </c>
      <c r="J3320" s="7" t="str">
        <f>vlookup(I3320,Cats!$A:$B,2,false)</f>
        <v>C</v>
      </c>
    </row>
    <row r="3321">
      <c r="A3321" s="1">
        <v>140330.0</v>
      </c>
      <c r="B3321" s="1">
        <v>537.0</v>
      </c>
      <c r="C3321" s="1">
        <v>0.0</v>
      </c>
      <c r="D3321" s="1" t="s">
        <v>32</v>
      </c>
      <c r="E3321" s="1">
        <v>19.0</v>
      </c>
      <c r="F3321" s="7" t="str">
        <f>vlookup(E3321,Teams!A:B,2,false)</f>
        <v>Interlake A</v>
      </c>
      <c r="G3321" s="1" t="b">
        <v>0</v>
      </c>
      <c r="H3321" s="1" t="b">
        <v>1</v>
      </c>
      <c r="I3321" s="1">
        <v>3.0</v>
      </c>
      <c r="J3321" s="7" t="str">
        <f>vlookup(I3321,Cats!$A:$B,2,false)</f>
        <v>C</v>
      </c>
    </row>
    <row r="3322">
      <c r="A3322" s="1">
        <v>140331.0</v>
      </c>
      <c r="B3322" s="1">
        <v>537.0</v>
      </c>
      <c r="C3322" s="1">
        <v>0.0</v>
      </c>
      <c r="D3322" s="1" t="s">
        <v>32</v>
      </c>
      <c r="E3322" s="1">
        <v>14.0</v>
      </c>
      <c r="F3322" s="7" t="str">
        <f>vlookup(E3322,Teams!A:B,2,false)</f>
        <v>Dulles</v>
      </c>
      <c r="G3322" s="1" t="b">
        <v>1</v>
      </c>
      <c r="H3322" s="1" t="b">
        <v>1</v>
      </c>
      <c r="I3322" s="1">
        <v>4.0</v>
      </c>
      <c r="J3322" s="7" t="str">
        <f>vlookup(I3322,Cats!$A:$B,2,false)</f>
        <v>E</v>
      </c>
    </row>
    <row r="3323">
      <c r="A3323" s="1">
        <v>140332.0</v>
      </c>
      <c r="B3323" s="1">
        <v>537.0</v>
      </c>
      <c r="C3323" s="1">
        <v>4.0</v>
      </c>
      <c r="D3323" s="1" t="s">
        <v>160</v>
      </c>
      <c r="E3323" s="1">
        <v>19.0</v>
      </c>
      <c r="F3323" s="7" t="str">
        <f>vlookup(E3323,Teams!A:B,2,false)</f>
        <v>Interlake A</v>
      </c>
      <c r="G3323" s="1" t="b">
        <v>0</v>
      </c>
      <c r="H3323" s="1" t="b">
        <v>0</v>
      </c>
      <c r="I3323" s="1">
        <v>4.0</v>
      </c>
      <c r="J3323" s="7" t="str">
        <f>vlookup(I3323,Cats!$A:$B,2,false)</f>
        <v>E</v>
      </c>
    </row>
    <row r="3324">
      <c r="A3324" s="1">
        <v>140333.0</v>
      </c>
      <c r="B3324" s="1">
        <v>537.0</v>
      </c>
      <c r="C3324" s="1">
        <v>0.0</v>
      </c>
      <c r="D3324" s="1" t="s">
        <v>32</v>
      </c>
      <c r="E3324" s="1">
        <v>14.0</v>
      </c>
      <c r="F3324" s="7" t="str">
        <f>vlookup(E3324,Teams!A:B,2,false)</f>
        <v>Dulles</v>
      </c>
      <c r="G3324" s="1" t="b">
        <v>1</v>
      </c>
      <c r="H3324" s="1" t="b">
        <v>1</v>
      </c>
      <c r="I3324" s="1">
        <v>5.0</v>
      </c>
      <c r="J3324" s="7" t="str">
        <f>vlookup(I3324,Cats!$A:$B,2,false)</f>
        <v>B</v>
      </c>
    </row>
    <row r="3325">
      <c r="A3325" s="1">
        <v>140334.0</v>
      </c>
      <c r="B3325" s="1">
        <v>537.0</v>
      </c>
      <c r="C3325" s="1">
        <v>4.0</v>
      </c>
      <c r="D3325" s="1" t="s">
        <v>165</v>
      </c>
      <c r="E3325" s="1">
        <v>19.0</v>
      </c>
      <c r="F3325" s="7" t="str">
        <f>vlookup(E3325,Teams!A:B,2,false)</f>
        <v>Interlake A</v>
      </c>
      <c r="G3325" s="1" t="b">
        <v>0</v>
      </c>
      <c r="H3325" s="1" t="b">
        <v>0</v>
      </c>
      <c r="I3325" s="1">
        <v>5.0</v>
      </c>
      <c r="J3325" s="7" t="str">
        <f>vlookup(I3325,Cats!$A:$B,2,false)</f>
        <v>B</v>
      </c>
    </row>
    <row r="3326">
      <c r="A3326" s="1">
        <v>140335.0</v>
      </c>
      <c r="B3326" s="1">
        <v>537.0</v>
      </c>
      <c r="C3326" s="1">
        <v>4.0</v>
      </c>
      <c r="D3326" s="1" t="s">
        <v>65</v>
      </c>
      <c r="E3326" s="1">
        <v>14.0</v>
      </c>
      <c r="F3326" s="7" t="str">
        <f>vlookup(E3326,Teams!A:B,2,false)</f>
        <v>Dulles</v>
      </c>
      <c r="G3326" s="1" t="b">
        <v>1</v>
      </c>
      <c r="H3326" s="1" t="b">
        <v>0</v>
      </c>
      <c r="I3326" s="1">
        <v>6.0</v>
      </c>
      <c r="J3326" s="7" t="str">
        <f>vlookup(I3326,Cats!$A:$B,2,false)</f>
        <v>P</v>
      </c>
    </row>
    <row r="3327">
      <c r="A3327" s="1">
        <v>140336.0</v>
      </c>
      <c r="B3327" s="1">
        <v>537.0</v>
      </c>
      <c r="C3327" s="1">
        <v>-4.0</v>
      </c>
      <c r="D3327" s="1" t="s">
        <v>164</v>
      </c>
      <c r="E3327" s="1">
        <v>19.0</v>
      </c>
      <c r="F3327" s="7" t="str">
        <f>vlookup(E3327,Teams!A:B,2,false)</f>
        <v>Interlake A</v>
      </c>
      <c r="G3327" s="1" t="b">
        <v>0</v>
      </c>
      <c r="H3327" s="1" t="b">
        <v>0</v>
      </c>
      <c r="I3327" s="1">
        <v>6.0</v>
      </c>
      <c r="J3327" s="7" t="str">
        <f>vlookup(I3327,Cats!$A:$B,2,false)</f>
        <v>P</v>
      </c>
    </row>
    <row r="3328">
      <c r="A3328" s="1">
        <v>140337.0</v>
      </c>
      <c r="B3328" s="1">
        <v>537.0</v>
      </c>
      <c r="C3328" s="1">
        <v>14.0</v>
      </c>
      <c r="D3328" s="1" t="s">
        <v>209</v>
      </c>
      <c r="E3328" s="1">
        <v>14.0</v>
      </c>
      <c r="F3328" s="7" t="str">
        <f>vlookup(E3328,Teams!A:B,2,false)</f>
        <v>Dulles</v>
      </c>
      <c r="G3328" s="1" t="b">
        <v>1</v>
      </c>
      <c r="H3328" s="1" t="b">
        <v>0</v>
      </c>
      <c r="I3328" s="1">
        <v>7.0</v>
      </c>
      <c r="J3328" s="7" t="str">
        <f>vlookup(I3328,Cats!$A:$B,2,false)</f>
        <v>X</v>
      </c>
    </row>
    <row r="3329">
      <c r="A3329" s="1">
        <v>140338.0</v>
      </c>
      <c r="B3329" s="1">
        <v>537.0</v>
      </c>
      <c r="C3329" s="1">
        <v>0.0</v>
      </c>
      <c r="D3329" s="1" t="s">
        <v>32</v>
      </c>
      <c r="E3329" s="1">
        <v>19.0</v>
      </c>
      <c r="F3329" s="7" t="str">
        <f>vlookup(E3329,Teams!A:B,2,false)</f>
        <v>Interlake A</v>
      </c>
      <c r="G3329" s="1" t="b">
        <v>0</v>
      </c>
      <c r="H3329" s="1" t="b">
        <v>1</v>
      </c>
      <c r="I3329" s="1">
        <v>7.0</v>
      </c>
      <c r="J3329" s="7" t="str">
        <f>vlookup(I3329,Cats!$A:$B,2,false)</f>
        <v>X</v>
      </c>
    </row>
    <row r="3330">
      <c r="A3330" s="1">
        <v>140339.0</v>
      </c>
      <c r="B3330" s="1">
        <v>537.0</v>
      </c>
      <c r="C3330" s="1">
        <v>0.0</v>
      </c>
      <c r="D3330" s="1" t="s">
        <v>32</v>
      </c>
      <c r="E3330" s="1">
        <v>14.0</v>
      </c>
      <c r="F3330" s="7" t="str">
        <f>vlookup(E3330,Teams!A:B,2,false)</f>
        <v>Dulles</v>
      </c>
      <c r="G3330" s="1" t="b">
        <v>1</v>
      </c>
      <c r="H3330" s="1" t="b">
        <v>1</v>
      </c>
      <c r="I3330" s="1">
        <v>8.0</v>
      </c>
      <c r="J3330" s="7" t="str">
        <f>vlookup(I3330,Cats!$A:$B,2,false)</f>
        <v>M</v>
      </c>
    </row>
    <row r="3331">
      <c r="A3331" s="1">
        <v>140340.0</v>
      </c>
      <c r="B3331" s="1">
        <v>537.0</v>
      </c>
      <c r="C3331" s="1">
        <v>14.0</v>
      </c>
      <c r="D3331" s="1" t="s">
        <v>164</v>
      </c>
      <c r="E3331" s="1">
        <v>19.0</v>
      </c>
      <c r="F3331" s="7" t="str">
        <f>vlookup(E3331,Teams!A:B,2,false)</f>
        <v>Interlake A</v>
      </c>
      <c r="G3331" s="1" t="b">
        <v>0</v>
      </c>
      <c r="H3331" s="1" t="b">
        <v>0</v>
      </c>
      <c r="I3331" s="1">
        <v>8.0</v>
      </c>
      <c r="J3331" s="7" t="str">
        <f>vlookup(I3331,Cats!$A:$B,2,false)</f>
        <v>M</v>
      </c>
    </row>
    <row r="3332">
      <c r="A3332" s="1">
        <v>140341.0</v>
      </c>
      <c r="B3332" s="1">
        <v>537.0</v>
      </c>
      <c r="C3332" s="1">
        <v>0.0</v>
      </c>
      <c r="D3332" s="1" t="s">
        <v>32</v>
      </c>
      <c r="E3332" s="1">
        <v>14.0</v>
      </c>
      <c r="F3332" s="7" t="str">
        <f>vlookup(E3332,Teams!A:B,2,false)</f>
        <v>Dulles</v>
      </c>
      <c r="G3332" s="1" t="b">
        <v>1</v>
      </c>
      <c r="H3332" s="1" t="b">
        <v>1</v>
      </c>
      <c r="I3332" s="1">
        <v>9.0</v>
      </c>
      <c r="J3332" s="7" t="str">
        <f>vlookup(I3332,Cats!$A:$B,2,false)</f>
        <v>C</v>
      </c>
    </row>
    <row r="3333">
      <c r="A3333" s="1">
        <v>140342.0</v>
      </c>
      <c r="B3333" s="1">
        <v>537.0</v>
      </c>
      <c r="C3333" s="1">
        <v>4.0</v>
      </c>
      <c r="D3333" s="1" t="s">
        <v>162</v>
      </c>
      <c r="E3333" s="1">
        <v>19.0</v>
      </c>
      <c r="F3333" s="7" t="str">
        <f>vlookup(E3333,Teams!A:B,2,false)</f>
        <v>Interlake A</v>
      </c>
      <c r="G3333" s="1" t="b">
        <v>0</v>
      </c>
      <c r="H3333" s="1" t="b">
        <v>0</v>
      </c>
      <c r="I3333" s="1">
        <v>9.0</v>
      </c>
      <c r="J3333" s="7" t="str">
        <f>vlookup(I3333,Cats!$A:$B,2,false)</f>
        <v>C</v>
      </c>
    </row>
    <row r="3334">
      <c r="A3334" s="1">
        <v>140343.0</v>
      </c>
      <c r="B3334" s="1">
        <v>537.0</v>
      </c>
      <c r="C3334" s="1">
        <v>14.0</v>
      </c>
      <c r="D3334" s="1" t="s">
        <v>65</v>
      </c>
      <c r="E3334" s="1">
        <v>14.0</v>
      </c>
      <c r="F3334" s="7" t="str">
        <f>vlookup(E3334,Teams!A:B,2,false)</f>
        <v>Dulles</v>
      </c>
      <c r="G3334" s="1" t="b">
        <v>1</v>
      </c>
      <c r="H3334" s="1" t="b">
        <v>0</v>
      </c>
      <c r="I3334" s="1">
        <v>10.0</v>
      </c>
      <c r="J3334" s="7" t="str">
        <f>vlookup(I3334,Cats!$A:$B,2,false)</f>
        <v>E</v>
      </c>
    </row>
    <row r="3335">
      <c r="A3335" s="1">
        <v>140344.0</v>
      </c>
      <c r="B3335" s="1">
        <v>537.0</v>
      </c>
      <c r="C3335" s="1">
        <v>0.0</v>
      </c>
      <c r="D3335" s="1" t="s">
        <v>160</v>
      </c>
      <c r="E3335" s="1">
        <v>19.0</v>
      </c>
      <c r="F3335" s="7" t="str">
        <f>vlookup(E3335,Teams!A:B,2,false)</f>
        <v>Interlake A</v>
      </c>
      <c r="G3335" s="1" t="b">
        <v>0</v>
      </c>
      <c r="H3335" s="1" t="b">
        <v>0</v>
      </c>
      <c r="I3335" s="1">
        <v>10.0</v>
      </c>
      <c r="J3335" s="7" t="str">
        <f>vlookup(I3335,Cats!$A:$B,2,false)</f>
        <v>E</v>
      </c>
    </row>
    <row r="3336">
      <c r="A3336" s="1">
        <v>140345.0</v>
      </c>
      <c r="B3336" s="1">
        <v>537.0</v>
      </c>
      <c r="C3336" s="1">
        <v>4.0</v>
      </c>
      <c r="D3336" s="1" t="s">
        <v>209</v>
      </c>
      <c r="E3336" s="1">
        <v>14.0</v>
      </c>
      <c r="F3336" s="7" t="str">
        <f>vlookup(E3336,Teams!A:B,2,false)</f>
        <v>Dulles</v>
      </c>
      <c r="G3336" s="1" t="b">
        <v>1</v>
      </c>
      <c r="H3336" s="1" t="b">
        <v>0</v>
      </c>
      <c r="I3336" s="1">
        <v>11.0</v>
      </c>
      <c r="J3336" s="7" t="str">
        <f>vlookup(I3336,Cats!$A:$B,2,false)</f>
        <v>B</v>
      </c>
    </row>
    <row r="3337">
      <c r="A3337" s="1">
        <v>140346.0</v>
      </c>
      <c r="B3337" s="1">
        <v>537.0</v>
      </c>
      <c r="C3337" s="1">
        <v>0.0</v>
      </c>
      <c r="D3337" s="1" t="s">
        <v>32</v>
      </c>
      <c r="E3337" s="1">
        <v>19.0</v>
      </c>
      <c r="F3337" s="7" t="str">
        <f>vlookup(E3337,Teams!A:B,2,false)</f>
        <v>Interlake A</v>
      </c>
      <c r="G3337" s="1" t="b">
        <v>0</v>
      </c>
      <c r="H3337" s="1" t="b">
        <v>1</v>
      </c>
      <c r="I3337" s="1">
        <v>11.0</v>
      </c>
      <c r="J3337" s="7" t="str">
        <f>vlookup(I3337,Cats!$A:$B,2,false)</f>
        <v>B</v>
      </c>
    </row>
    <row r="3338">
      <c r="A3338" s="1">
        <v>140347.0</v>
      </c>
      <c r="B3338" s="1">
        <v>537.0</v>
      </c>
      <c r="C3338" s="1">
        <v>14.0</v>
      </c>
      <c r="D3338" s="1" t="s">
        <v>61</v>
      </c>
      <c r="E3338" s="1">
        <v>14.0</v>
      </c>
      <c r="F3338" s="7" t="str">
        <f>vlookup(E3338,Teams!A:B,2,false)</f>
        <v>Dulles</v>
      </c>
      <c r="G3338" s="1" t="b">
        <v>1</v>
      </c>
      <c r="H3338" s="1" t="b">
        <v>0</v>
      </c>
      <c r="I3338" s="1">
        <v>12.0</v>
      </c>
      <c r="J3338" s="7" t="str">
        <f>vlookup(I3338,Cats!$A:$B,2,false)</f>
        <v>P</v>
      </c>
    </row>
    <row r="3339">
      <c r="A3339" s="1">
        <v>140348.0</v>
      </c>
      <c r="B3339" s="1">
        <v>537.0</v>
      </c>
      <c r="C3339" s="1">
        <v>0.0</v>
      </c>
      <c r="D3339" s="1" t="s">
        <v>32</v>
      </c>
      <c r="E3339" s="1">
        <v>19.0</v>
      </c>
      <c r="F3339" s="7" t="str">
        <f>vlookup(E3339,Teams!A:B,2,false)</f>
        <v>Interlake A</v>
      </c>
      <c r="G3339" s="1" t="b">
        <v>0</v>
      </c>
      <c r="H3339" s="1" t="b">
        <v>1</v>
      </c>
      <c r="I3339" s="1">
        <v>12.0</v>
      </c>
      <c r="J3339" s="7" t="str">
        <f>vlookup(I3339,Cats!$A:$B,2,false)</f>
        <v>P</v>
      </c>
    </row>
    <row r="3340">
      <c r="A3340" s="1">
        <v>140349.0</v>
      </c>
      <c r="B3340" s="1">
        <v>537.0</v>
      </c>
      <c r="C3340" s="1">
        <v>-4.0</v>
      </c>
      <c r="D3340" s="1" t="s">
        <v>209</v>
      </c>
      <c r="E3340" s="1">
        <v>14.0</v>
      </c>
      <c r="F3340" s="7" t="str">
        <f>vlookup(E3340,Teams!A:B,2,false)</f>
        <v>Dulles</v>
      </c>
      <c r="G3340" s="1" t="b">
        <v>1</v>
      </c>
      <c r="H3340" s="1" t="b">
        <v>0</v>
      </c>
      <c r="I3340" s="1">
        <v>13.0</v>
      </c>
      <c r="J3340" s="7" t="str">
        <f>vlookup(I3340,Cats!$A:$B,2,false)</f>
        <v>X</v>
      </c>
    </row>
    <row r="3341">
      <c r="A3341" s="1">
        <v>140350.0</v>
      </c>
      <c r="B3341" s="1">
        <v>537.0</v>
      </c>
      <c r="C3341" s="1">
        <v>14.0</v>
      </c>
      <c r="D3341" s="1" t="s">
        <v>165</v>
      </c>
      <c r="E3341" s="1">
        <v>19.0</v>
      </c>
      <c r="F3341" s="7" t="str">
        <f>vlookup(E3341,Teams!A:B,2,false)</f>
        <v>Interlake A</v>
      </c>
      <c r="G3341" s="1" t="b">
        <v>0</v>
      </c>
      <c r="H3341" s="1" t="b">
        <v>0</v>
      </c>
      <c r="I3341" s="1">
        <v>13.0</v>
      </c>
      <c r="J3341" s="7" t="str">
        <f>vlookup(I3341,Cats!$A:$B,2,false)</f>
        <v>X</v>
      </c>
    </row>
    <row r="3342">
      <c r="A3342" s="1">
        <v>140351.0</v>
      </c>
      <c r="B3342" s="1">
        <v>537.0</v>
      </c>
      <c r="C3342" s="1">
        <v>0.0</v>
      </c>
      <c r="D3342" s="1" t="s">
        <v>32</v>
      </c>
      <c r="E3342" s="1">
        <v>14.0</v>
      </c>
      <c r="F3342" s="7" t="str">
        <f>vlookup(E3342,Teams!A:B,2,false)</f>
        <v>Dulles</v>
      </c>
      <c r="G3342" s="1" t="b">
        <v>1</v>
      </c>
      <c r="H3342" s="1" t="b">
        <v>1</v>
      </c>
      <c r="I3342" s="1">
        <v>14.0</v>
      </c>
      <c r="J3342" s="7" t="str">
        <f>vlookup(I3342,Cats!$A:$B,2,false)</f>
        <v>M</v>
      </c>
    </row>
    <row r="3343">
      <c r="A3343" s="1">
        <v>140352.0</v>
      </c>
      <c r="B3343" s="1">
        <v>537.0</v>
      </c>
      <c r="C3343" s="1">
        <v>4.0</v>
      </c>
      <c r="D3343" s="1" t="s">
        <v>161</v>
      </c>
      <c r="E3343" s="1">
        <v>19.0</v>
      </c>
      <c r="F3343" s="7" t="str">
        <f>vlookup(E3343,Teams!A:B,2,false)</f>
        <v>Interlake A</v>
      </c>
      <c r="G3343" s="1" t="b">
        <v>0</v>
      </c>
      <c r="H3343" s="1" t="b">
        <v>0</v>
      </c>
      <c r="I3343" s="1">
        <v>14.0</v>
      </c>
      <c r="J3343" s="7" t="str">
        <f>vlookup(I3343,Cats!$A:$B,2,false)</f>
        <v>M</v>
      </c>
    </row>
    <row r="3344">
      <c r="A3344" s="1">
        <v>140353.0</v>
      </c>
      <c r="B3344" s="1">
        <v>537.0</v>
      </c>
      <c r="C3344" s="1">
        <v>14.0</v>
      </c>
      <c r="D3344" s="1" t="s">
        <v>61</v>
      </c>
      <c r="E3344" s="1">
        <v>14.0</v>
      </c>
      <c r="F3344" s="7" t="str">
        <f>vlookup(E3344,Teams!A:B,2,false)</f>
        <v>Dulles</v>
      </c>
      <c r="G3344" s="1" t="b">
        <v>1</v>
      </c>
      <c r="H3344" s="1" t="b">
        <v>0</v>
      </c>
      <c r="I3344" s="1">
        <v>15.0</v>
      </c>
      <c r="J3344" s="7" t="str">
        <f>vlookup(I3344,Cats!$A:$B,2,false)</f>
        <v>C</v>
      </c>
    </row>
    <row r="3345">
      <c r="A3345" s="1">
        <v>140354.0</v>
      </c>
      <c r="B3345" s="1">
        <v>537.0</v>
      </c>
      <c r="C3345" s="1">
        <v>0.0</v>
      </c>
      <c r="D3345" s="1" t="s">
        <v>32</v>
      </c>
      <c r="E3345" s="1">
        <v>19.0</v>
      </c>
      <c r="F3345" s="7" t="str">
        <f>vlookup(E3345,Teams!A:B,2,false)</f>
        <v>Interlake A</v>
      </c>
      <c r="G3345" s="1" t="b">
        <v>0</v>
      </c>
      <c r="H3345" s="1" t="b">
        <v>1</v>
      </c>
      <c r="I3345" s="1">
        <v>15.0</v>
      </c>
      <c r="J3345" s="7" t="str">
        <f>vlookup(I3345,Cats!$A:$B,2,false)</f>
        <v>C</v>
      </c>
    </row>
    <row r="3346">
      <c r="A3346" s="1">
        <v>140355.0</v>
      </c>
      <c r="B3346" s="1">
        <v>537.0</v>
      </c>
      <c r="C3346" s="1">
        <v>4.0</v>
      </c>
      <c r="D3346" s="1" t="s">
        <v>61</v>
      </c>
      <c r="E3346" s="1">
        <v>14.0</v>
      </c>
      <c r="F3346" s="7" t="str">
        <f>vlookup(E3346,Teams!A:B,2,false)</f>
        <v>Dulles</v>
      </c>
      <c r="G3346" s="1" t="b">
        <v>1</v>
      </c>
      <c r="H3346" s="1" t="b">
        <v>0</v>
      </c>
      <c r="I3346" s="1">
        <v>16.0</v>
      </c>
      <c r="J3346" s="7" t="str">
        <f>vlookup(I3346,Cats!$A:$B,2,false)</f>
        <v>E</v>
      </c>
    </row>
    <row r="3347">
      <c r="A3347" s="1">
        <v>140356.0</v>
      </c>
      <c r="B3347" s="1">
        <v>537.0</v>
      </c>
      <c r="C3347" s="1">
        <v>-4.0</v>
      </c>
      <c r="D3347" s="1" t="s">
        <v>160</v>
      </c>
      <c r="E3347" s="1">
        <v>19.0</v>
      </c>
      <c r="F3347" s="7" t="str">
        <f>vlookup(E3347,Teams!A:B,2,false)</f>
        <v>Interlake A</v>
      </c>
      <c r="G3347" s="1" t="b">
        <v>0</v>
      </c>
      <c r="H3347" s="1" t="b">
        <v>0</v>
      </c>
      <c r="I3347" s="1">
        <v>16.0</v>
      </c>
      <c r="J3347" s="7" t="str">
        <f>vlookup(I3347,Cats!$A:$B,2,false)</f>
        <v>E</v>
      </c>
    </row>
    <row r="3348">
      <c r="A3348" s="1">
        <v>140357.0</v>
      </c>
      <c r="B3348" s="1">
        <v>537.0</v>
      </c>
      <c r="C3348" s="1">
        <v>4.0</v>
      </c>
      <c r="D3348" s="1" t="s">
        <v>209</v>
      </c>
      <c r="E3348" s="1">
        <v>14.0</v>
      </c>
      <c r="F3348" s="7" t="str">
        <f>vlookup(E3348,Teams!A:B,2,false)</f>
        <v>Dulles</v>
      </c>
      <c r="G3348" s="1" t="b">
        <v>1</v>
      </c>
      <c r="H3348" s="1" t="b">
        <v>0</v>
      </c>
      <c r="I3348" s="1">
        <v>17.0</v>
      </c>
      <c r="J3348" s="7" t="str">
        <f>vlookup(I3348,Cats!$A:$B,2,false)</f>
        <v>B</v>
      </c>
    </row>
    <row r="3349">
      <c r="A3349" s="1">
        <v>140358.0</v>
      </c>
      <c r="B3349" s="1">
        <v>537.0</v>
      </c>
      <c r="C3349" s="1">
        <v>-4.0</v>
      </c>
      <c r="D3349" s="1" t="s">
        <v>165</v>
      </c>
      <c r="E3349" s="1">
        <v>19.0</v>
      </c>
      <c r="F3349" s="7" t="str">
        <f>vlookup(E3349,Teams!A:B,2,false)</f>
        <v>Interlake A</v>
      </c>
      <c r="G3349" s="1" t="b">
        <v>0</v>
      </c>
      <c r="H3349" s="1" t="b">
        <v>0</v>
      </c>
      <c r="I3349" s="1">
        <v>17.0</v>
      </c>
      <c r="J3349" s="7" t="str">
        <f>vlookup(I3349,Cats!$A:$B,2,false)</f>
        <v>B</v>
      </c>
    </row>
    <row r="3350">
      <c r="A3350" s="1">
        <v>140359.0</v>
      </c>
      <c r="B3350" s="1">
        <v>537.0</v>
      </c>
      <c r="C3350" s="1">
        <v>14.0</v>
      </c>
      <c r="D3350" s="1" t="s">
        <v>61</v>
      </c>
      <c r="E3350" s="1">
        <v>14.0</v>
      </c>
      <c r="F3350" s="7" t="str">
        <f>vlookup(E3350,Teams!A:B,2,false)</f>
        <v>Dulles</v>
      </c>
      <c r="G3350" s="1" t="b">
        <v>1</v>
      </c>
      <c r="H3350" s="1" t="b">
        <v>0</v>
      </c>
      <c r="I3350" s="1">
        <v>18.0</v>
      </c>
      <c r="J3350" s="7" t="str">
        <f>vlookup(I3350,Cats!$A:$B,2,false)</f>
        <v>P</v>
      </c>
    </row>
    <row r="3351">
      <c r="A3351" s="1">
        <v>140360.0</v>
      </c>
      <c r="B3351" s="1">
        <v>537.0</v>
      </c>
      <c r="C3351" s="1">
        <v>0.0</v>
      </c>
      <c r="D3351" s="1" t="s">
        <v>164</v>
      </c>
      <c r="E3351" s="1">
        <v>19.0</v>
      </c>
      <c r="F3351" s="7" t="str">
        <f>vlookup(E3351,Teams!A:B,2,false)</f>
        <v>Interlake A</v>
      </c>
      <c r="G3351" s="1" t="b">
        <v>0</v>
      </c>
      <c r="H3351" s="1" t="b">
        <v>0</v>
      </c>
      <c r="I3351" s="1">
        <v>18.0</v>
      </c>
      <c r="J3351" s="7" t="str">
        <f>vlookup(I3351,Cats!$A:$B,2,false)</f>
        <v>P</v>
      </c>
    </row>
    <row r="3352">
      <c r="A3352" s="1">
        <v>140361.0</v>
      </c>
      <c r="B3352" s="1">
        <v>537.0</v>
      </c>
      <c r="C3352" s="1">
        <v>0.0</v>
      </c>
      <c r="D3352" s="1" t="s">
        <v>32</v>
      </c>
      <c r="E3352" s="1">
        <v>14.0</v>
      </c>
      <c r="F3352" s="7" t="str">
        <f>vlookup(E3352,Teams!A:B,2,false)</f>
        <v>Dulles</v>
      </c>
      <c r="G3352" s="1" t="b">
        <v>1</v>
      </c>
      <c r="H3352" s="1" t="b">
        <v>1</v>
      </c>
      <c r="I3352" s="1">
        <v>19.0</v>
      </c>
      <c r="J3352" s="7" t="str">
        <f>vlookup(I3352,Cats!$A:$B,2,false)</f>
        <v>X</v>
      </c>
    </row>
    <row r="3353">
      <c r="A3353" s="1">
        <v>140362.0</v>
      </c>
      <c r="B3353" s="1">
        <v>537.0</v>
      </c>
      <c r="C3353" s="1">
        <v>14.0</v>
      </c>
      <c r="D3353" s="1" t="s">
        <v>160</v>
      </c>
      <c r="E3353" s="1">
        <v>19.0</v>
      </c>
      <c r="F3353" s="7" t="str">
        <f>vlookup(E3353,Teams!A:B,2,false)</f>
        <v>Interlake A</v>
      </c>
      <c r="G3353" s="1" t="b">
        <v>0</v>
      </c>
      <c r="H3353" s="1" t="b">
        <v>0</v>
      </c>
      <c r="I3353" s="1">
        <v>19.0</v>
      </c>
      <c r="J3353" s="7" t="str">
        <f>vlookup(I3353,Cats!$A:$B,2,false)</f>
        <v>X</v>
      </c>
    </row>
    <row r="3354">
      <c r="A3354" s="1">
        <v>140363.0</v>
      </c>
      <c r="B3354" s="1">
        <v>537.0</v>
      </c>
      <c r="C3354" s="1">
        <v>14.0</v>
      </c>
      <c r="D3354" s="1" t="s">
        <v>65</v>
      </c>
      <c r="E3354" s="1">
        <v>14.0</v>
      </c>
      <c r="F3354" s="7" t="str">
        <f>vlookup(E3354,Teams!A:B,2,false)</f>
        <v>Dulles</v>
      </c>
      <c r="G3354" s="1" t="b">
        <v>1</v>
      </c>
      <c r="H3354" s="1" t="b">
        <v>0</v>
      </c>
      <c r="I3354" s="1">
        <v>20.0</v>
      </c>
      <c r="J3354" s="7" t="str">
        <f>vlookup(I3354,Cats!$A:$B,2,false)</f>
        <v>M</v>
      </c>
    </row>
    <row r="3355">
      <c r="A3355" s="1">
        <v>140364.0</v>
      </c>
      <c r="B3355" s="1">
        <v>537.0</v>
      </c>
      <c r="C3355" s="1">
        <v>0.0</v>
      </c>
      <c r="D3355" s="1" t="s">
        <v>32</v>
      </c>
      <c r="E3355" s="1">
        <v>19.0</v>
      </c>
      <c r="F3355" s="7" t="str">
        <f>vlookup(E3355,Teams!A:B,2,false)</f>
        <v>Interlake A</v>
      </c>
      <c r="G3355" s="1" t="b">
        <v>0</v>
      </c>
      <c r="H3355" s="1" t="b">
        <v>1</v>
      </c>
      <c r="I3355" s="1">
        <v>20.0</v>
      </c>
      <c r="J3355" s="7" t="str">
        <f>vlookup(I3355,Cats!$A:$B,2,false)</f>
        <v>M</v>
      </c>
    </row>
    <row r="3356">
      <c r="A3356" s="1">
        <v>140365.0</v>
      </c>
      <c r="B3356" s="1">
        <v>537.0</v>
      </c>
      <c r="C3356" s="1">
        <v>14.0</v>
      </c>
      <c r="D3356" s="1" t="s">
        <v>61</v>
      </c>
      <c r="E3356" s="1">
        <v>14.0</v>
      </c>
      <c r="F3356" s="7" t="str">
        <f>vlookup(E3356,Teams!A:B,2,false)</f>
        <v>Dulles</v>
      </c>
      <c r="G3356" s="1" t="b">
        <v>1</v>
      </c>
      <c r="H3356" s="1" t="b">
        <v>0</v>
      </c>
      <c r="I3356" s="1">
        <v>21.0</v>
      </c>
      <c r="J3356" s="7" t="str">
        <f>vlookup(I3356,Cats!$A:$B,2,false)</f>
        <v>C</v>
      </c>
    </row>
    <row r="3357">
      <c r="A3357" s="1">
        <v>140366.0</v>
      </c>
      <c r="B3357" s="1">
        <v>537.0</v>
      </c>
      <c r="C3357" s="1">
        <v>0.0</v>
      </c>
      <c r="D3357" s="1" t="s">
        <v>32</v>
      </c>
      <c r="E3357" s="1">
        <v>19.0</v>
      </c>
      <c r="F3357" s="7" t="str">
        <f>vlookup(E3357,Teams!A:B,2,false)</f>
        <v>Interlake A</v>
      </c>
      <c r="G3357" s="1" t="b">
        <v>0</v>
      </c>
      <c r="H3357" s="1" t="b">
        <v>1</v>
      </c>
      <c r="I3357" s="1">
        <v>21.0</v>
      </c>
      <c r="J3357" s="7" t="str">
        <f>vlookup(I3357,Cats!$A:$B,2,false)</f>
        <v>C</v>
      </c>
    </row>
    <row r="3358">
      <c r="A3358" s="1">
        <v>140367.0</v>
      </c>
      <c r="B3358" s="1">
        <v>537.0</v>
      </c>
      <c r="C3358" s="1">
        <v>0.0</v>
      </c>
      <c r="D3358" s="1" t="s">
        <v>32</v>
      </c>
      <c r="E3358" s="1">
        <v>14.0</v>
      </c>
      <c r="F3358" s="7" t="str">
        <f>vlookup(E3358,Teams!A:B,2,false)</f>
        <v>Dulles</v>
      </c>
      <c r="G3358" s="1" t="b">
        <v>1</v>
      </c>
      <c r="H3358" s="1" t="b">
        <v>1</v>
      </c>
      <c r="I3358" s="1">
        <v>22.0</v>
      </c>
      <c r="J3358" s="7" t="str">
        <f>vlookup(I3358,Cats!$A:$B,2,false)</f>
        <v>E</v>
      </c>
    </row>
    <row r="3359">
      <c r="A3359" s="1">
        <v>140368.0</v>
      </c>
      <c r="B3359" s="1">
        <v>537.0</v>
      </c>
      <c r="C3359" s="1">
        <v>4.0</v>
      </c>
      <c r="D3359" s="1" t="s">
        <v>160</v>
      </c>
      <c r="E3359" s="1">
        <v>19.0</v>
      </c>
      <c r="F3359" s="7" t="str">
        <f>vlookup(E3359,Teams!A:B,2,false)</f>
        <v>Interlake A</v>
      </c>
      <c r="G3359" s="1" t="b">
        <v>0</v>
      </c>
      <c r="H3359" s="1" t="b">
        <v>0</v>
      </c>
      <c r="I3359" s="1">
        <v>22.0</v>
      </c>
      <c r="J3359" s="7" t="str">
        <f>vlookup(I3359,Cats!$A:$B,2,false)</f>
        <v>E</v>
      </c>
    </row>
    <row r="3360">
      <c r="A3360" s="1">
        <v>140369.0</v>
      </c>
      <c r="B3360" s="1">
        <v>537.0</v>
      </c>
      <c r="C3360" s="1">
        <v>0.0</v>
      </c>
      <c r="D3360" s="1" t="s">
        <v>32</v>
      </c>
      <c r="E3360" s="1">
        <v>14.0</v>
      </c>
      <c r="F3360" s="7" t="str">
        <f>vlookup(E3360,Teams!A:B,2,false)</f>
        <v>Dulles</v>
      </c>
      <c r="G3360" s="1" t="b">
        <v>1</v>
      </c>
      <c r="H3360" s="1" t="b">
        <v>1</v>
      </c>
      <c r="I3360" s="1">
        <v>23.0</v>
      </c>
      <c r="J3360" s="7" t="str">
        <f>vlookup(I3360,Cats!$A:$B,2,false)</f>
        <v>B</v>
      </c>
    </row>
    <row r="3361">
      <c r="A3361" s="1">
        <v>140370.0</v>
      </c>
      <c r="B3361" s="1">
        <v>537.0</v>
      </c>
      <c r="C3361" s="1">
        <v>14.0</v>
      </c>
      <c r="D3361" s="1" t="s">
        <v>165</v>
      </c>
      <c r="E3361" s="1">
        <v>19.0</v>
      </c>
      <c r="F3361" s="7" t="str">
        <f>vlookup(E3361,Teams!A:B,2,false)</f>
        <v>Interlake A</v>
      </c>
      <c r="G3361" s="1" t="b">
        <v>0</v>
      </c>
      <c r="H3361" s="1" t="b">
        <v>0</v>
      </c>
      <c r="I3361" s="1">
        <v>23.0</v>
      </c>
      <c r="J3361" s="7" t="str">
        <f>vlookup(I3361,Cats!$A:$B,2,false)</f>
        <v>B</v>
      </c>
    </row>
    <row r="3362">
      <c r="A3362" s="1">
        <v>140371.0</v>
      </c>
      <c r="B3362" s="1">
        <v>537.0</v>
      </c>
      <c r="C3362" s="1">
        <v>14.0</v>
      </c>
      <c r="D3362" s="1" t="s">
        <v>65</v>
      </c>
      <c r="E3362" s="1">
        <v>14.0</v>
      </c>
      <c r="F3362" s="7" t="str">
        <f>vlookup(E3362,Teams!A:B,2,false)</f>
        <v>Dulles</v>
      </c>
      <c r="G3362" s="1" t="b">
        <v>1</v>
      </c>
      <c r="H3362" s="1" t="b">
        <v>0</v>
      </c>
      <c r="I3362" s="1">
        <v>24.0</v>
      </c>
      <c r="J3362" s="7" t="str">
        <f>vlookup(I3362,Cats!$A:$B,2,false)</f>
        <v>P</v>
      </c>
    </row>
    <row r="3363">
      <c r="A3363" s="1">
        <v>140372.0</v>
      </c>
      <c r="B3363" s="1">
        <v>537.0</v>
      </c>
      <c r="C3363" s="1">
        <v>-4.0</v>
      </c>
      <c r="D3363" s="1" t="s">
        <v>164</v>
      </c>
      <c r="E3363" s="1">
        <v>19.0</v>
      </c>
      <c r="F3363" s="7" t="str">
        <f>vlookup(E3363,Teams!A:B,2,false)</f>
        <v>Interlake A</v>
      </c>
      <c r="G3363" s="1" t="b">
        <v>0</v>
      </c>
      <c r="H3363" s="1" t="b">
        <v>0</v>
      </c>
      <c r="I3363" s="1">
        <v>24.0</v>
      </c>
      <c r="J3363" s="7" t="str">
        <f>vlookup(I3363,Cats!$A:$B,2,false)</f>
        <v>P</v>
      </c>
    </row>
    <row r="3364">
      <c r="A3364" s="1">
        <v>140373.0</v>
      </c>
      <c r="B3364" s="1">
        <v>538.0</v>
      </c>
      <c r="C3364" s="1">
        <v>0.0</v>
      </c>
      <c r="D3364" s="1" t="s">
        <v>32</v>
      </c>
      <c r="E3364" s="1">
        <v>10.0</v>
      </c>
      <c r="F3364" s="7" t="str">
        <f>vlookup(E3364,Teams!A:B,2,false)</f>
        <v>Collierville</v>
      </c>
      <c r="G3364" s="1" t="b">
        <v>1</v>
      </c>
      <c r="H3364" s="1" t="b">
        <v>1</v>
      </c>
      <c r="I3364" s="1">
        <v>1.0</v>
      </c>
      <c r="J3364" s="7" t="str">
        <f>vlookup(I3364,Cats!$A:$B,2,false)</f>
        <v>X</v>
      </c>
    </row>
    <row r="3365">
      <c r="A3365" s="1">
        <v>140374.0</v>
      </c>
      <c r="B3365" s="1">
        <v>538.0</v>
      </c>
      <c r="C3365" s="1">
        <v>14.0</v>
      </c>
      <c r="D3365" s="1" t="s">
        <v>187</v>
      </c>
      <c r="E3365" s="1">
        <v>45.0</v>
      </c>
      <c r="F3365" s="7" t="str">
        <f>vlookup(E3365,Teams!A:B,2,false)</f>
        <v>Venice</v>
      </c>
      <c r="G3365" s="1" t="b">
        <v>0</v>
      </c>
      <c r="H3365" s="1" t="b">
        <v>0</v>
      </c>
      <c r="I3365" s="1">
        <v>1.0</v>
      </c>
      <c r="J3365" s="7" t="str">
        <f>vlookup(I3365,Cats!$A:$B,2,false)</f>
        <v>X</v>
      </c>
    </row>
    <row r="3366">
      <c r="A3366" s="1">
        <v>140375.0</v>
      </c>
      <c r="B3366" s="1">
        <v>538.0</v>
      </c>
      <c r="C3366" s="1">
        <v>0.0</v>
      </c>
      <c r="D3366" s="1" t="s">
        <v>32</v>
      </c>
      <c r="E3366" s="1">
        <v>10.0</v>
      </c>
      <c r="F3366" s="7" t="str">
        <f>vlookup(E3366,Teams!A:B,2,false)</f>
        <v>Collierville</v>
      </c>
      <c r="G3366" s="1" t="b">
        <v>1</v>
      </c>
      <c r="H3366" s="1" t="b">
        <v>1</v>
      </c>
      <c r="I3366" s="1">
        <v>2.0</v>
      </c>
      <c r="J3366" s="7" t="str">
        <f>vlookup(I3366,Cats!$A:$B,2,false)</f>
        <v>M</v>
      </c>
    </row>
    <row r="3367">
      <c r="A3367" s="1">
        <v>140376.0</v>
      </c>
      <c r="B3367" s="1">
        <v>538.0</v>
      </c>
      <c r="C3367" s="1">
        <v>14.0</v>
      </c>
      <c r="D3367" s="1" t="s">
        <v>186</v>
      </c>
      <c r="E3367" s="1">
        <v>45.0</v>
      </c>
      <c r="F3367" s="7" t="str">
        <f>vlookup(E3367,Teams!A:B,2,false)</f>
        <v>Venice</v>
      </c>
      <c r="G3367" s="1" t="b">
        <v>0</v>
      </c>
      <c r="H3367" s="1" t="b">
        <v>0</v>
      </c>
      <c r="I3367" s="1">
        <v>2.0</v>
      </c>
      <c r="J3367" s="7" t="str">
        <f>vlookup(I3367,Cats!$A:$B,2,false)</f>
        <v>M</v>
      </c>
    </row>
    <row r="3368">
      <c r="A3368" s="1">
        <v>140377.0</v>
      </c>
      <c r="B3368" s="1">
        <v>538.0</v>
      </c>
      <c r="C3368" s="1">
        <v>4.0</v>
      </c>
      <c r="D3368" s="1" t="s">
        <v>66</v>
      </c>
      <c r="E3368" s="1">
        <v>10.0</v>
      </c>
      <c r="F3368" s="7" t="str">
        <f>vlookup(E3368,Teams!A:B,2,false)</f>
        <v>Collierville</v>
      </c>
      <c r="G3368" s="1" t="b">
        <v>1</v>
      </c>
      <c r="H3368" s="1" t="b">
        <v>0</v>
      </c>
      <c r="I3368" s="1">
        <v>3.0</v>
      </c>
      <c r="J3368" s="7" t="str">
        <f>vlookup(I3368,Cats!$A:$B,2,false)</f>
        <v>C</v>
      </c>
    </row>
    <row r="3369">
      <c r="A3369" s="1">
        <v>140378.0</v>
      </c>
      <c r="B3369" s="1">
        <v>538.0</v>
      </c>
      <c r="C3369" s="1">
        <v>0.0</v>
      </c>
      <c r="D3369" s="1" t="s">
        <v>188</v>
      </c>
      <c r="E3369" s="1">
        <v>45.0</v>
      </c>
      <c r="F3369" s="7" t="str">
        <f>vlookup(E3369,Teams!A:B,2,false)</f>
        <v>Venice</v>
      </c>
      <c r="G3369" s="1" t="b">
        <v>0</v>
      </c>
      <c r="H3369" s="1" t="b">
        <v>0</v>
      </c>
      <c r="I3369" s="1">
        <v>3.0</v>
      </c>
      <c r="J3369" s="7" t="str">
        <f>vlookup(I3369,Cats!$A:$B,2,false)</f>
        <v>C</v>
      </c>
    </row>
    <row r="3370">
      <c r="A3370" s="1">
        <v>140379.0</v>
      </c>
      <c r="B3370" s="1">
        <v>538.0</v>
      </c>
      <c r="C3370" s="1">
        <v>0.0</v>
      </c>
      <c r="D3370" s="1" t="s">
        <v>63</v>
      </c>
      <c r="E3370" s="1">
        <v>10.0</v>
      </c>
      <c r="F3370" s="7" t="str">
        <f>vlookup(E3370,Teams!A:B,2,false)</f>
        <v>Collierville</v>
      </c>
      <c r="G3370" s="1" t="b">
        <v>1</v>
      </c>
      <c r="H3370" s="1" t="b">
        <v>0</v>
      </c>
      <c r="I3370" s="1">
        <v>4.0</v>
      </c>
      <c r="J3370" s="7" t="str">
        <f>vlookup(I3370,Cats!$A:$B,2,false)</f>
        <v>E</v>
      </c>
    </row>
    <row r="3371">
      <c r="A3371" s="1">
        <v>140380.0</v>
      </c>
      <c r="B3371" s="1">
        <v>538.0</v>
      </c>
      <c r="C3371" s="1">
        <v>14.0</v>
      </c>
      <c r="D3371" s="1" t="s">
        <v>188</v>
      </c>
      <c r="E3371" s="1">
        <v>45.0</v>
      </c>
      <c r="F3371" s="7" t="str">
        <f>vlookup(E3371,Teams!A:B,2,false)</f>
        <v>Venice</v>
      </c>
      <c r="G3371" s="1" t="b">
        <v>0</v>
      </c>
      <c r="H3371" s="1" t="b">
        <v>0</v>
      </c>
      <c r="I3371" s="1">
        <v>4.0</v>
      </c>
      <c r="J3371" s="7" t="str">
        <f>vlookup(I3371,Cats!$A:$B,2,false)</f>
        <v>E</v>
      </c>
    </row>
    <row r="3372">
      <c r="A3372" s="1">
        <v>140381.0</v>
      </c>
      <c r="B3372" s="1">
        <v>538.0</v>
      </c>
      <c r="C3372" s="1">
        <v>0.0</v>
      </c>
      <c r="D3372" s="1" t="s">
        <v>32</v>
      </c>
      <c r="E3372" s="1">
        <v>10.0</v>
      </c>
      <c r="F3372" s="7" t="str">
        <f>vlookup(E3372,Teams!A:B,2,false)</f>
        <v>Collierville</v>
      </c>
      <c r="G3372" s="1" t="b">
        <v>1</v>
      </c>
      <c r="H3372" s="1" t="b">
        <v>1</v>
      </c>
      <c r="I3372" s="1">
        <v>5.0</v>
      </c>
      <c r="J3372" s="7" t="str">
        <f>vlookup(I3372,Cats!$A:$B,2,false)</f>
        <v>B</v>
      </c>
    </row>
    <row r="3373">
      <c r="A3373" s="1">
        <v>140382.0</v>
      </c>
      <c r="B3373" s="1">
        <v>538.0</v>
      </c>
      <c r="C3373" s="1">
        <v>4.0</v>
      </c>
      <c r="D3373" s="1" t="s">
        <v>186</v>
      </c>
      <c r="E3373" s="1">
        <v>45.0</v>
      </c>
      <c r="F3373" s="7" t="str">
        <f>vlookup(E3373,Teams!A:B,2,false)</f>
        <v>Venice</v>
      </c>
      <c r="G3373" s="1" t="b">
        <v>0</v>
      </c>
      <c r="H3373" s="1" t="b">
        <v>0</v>
      </c>
      <c r="I3373" s="1">
        <v>5.0</v>
      </c>
      <c r="J3373" s="7" t="str">
        <f>vlookup(I3373,Cats!$A:$B,2,false)</f>
        <v>B</v>
      </c>
    </row>
    <row r="3374">
      <c r="A3374" s="1">
        <v>140383.0</v>
      </c>
      <c r="B3374" s="1">
        <v>538.0</v>
      </c>
      <c r="C3374" s="1">
        <v>0.0</v>
      </c>
      <c r="D3374" s="1" t="s">
        <v>66</v>
      </c>
      <c r="E3374" s="1">
        <v>10.0</v>
      </c>
      <c r="F3374" s="7" t="str">
        <f>vlookup(E3374,Teams!A:B,2,false)</f>
        <v>Collierville</v>
      </c>
      <c r="G3374" s="1" t="b">
        <v>1</v>
      </c>
      <c r="H3374" s="1" t="b">
        <v>0</v>
      </c>
      <c r="I3374" s="1">
        <v>6.0</v>
      </c>
      <c r="J3374" s="7" t="str">
        <f>vlookup(I3374,Cats!$A:$B,2,false)</f>
        <v>P</v>
      </c>
    </row>
    <row r="3375">
      <c r="A3375" s="1">
        <v>140384.0</v>
      </c>
      <c r="B3375" s="1">
        <v>538.0</v>
      </c>
      <c r="C3375" s="1">
        <v>0.0</v>
      </c>
      <c r="D3375" s="1" t="s">
        <v>187</v>
      </c>
      <c r="E3375" s="1">
        <v>45.0</v>
      </c>
      <c r="F3375" s="7" t="str">
        <f>vlookup(E3375,Teams!A:B,2,false)</f>
        <v>Venice</v>
      </c>
      <c r="G3375" s="1" t="b">
        <v>0</v>
      </c>
      <c r="H3375" s="1" t="b">
        <v>0</v>
      </c>
      <c r="I3375" s="1">
        <v>6.0</v>
      </c>
      <c r="J3375" s="7" t="str">
        <f>vlookup(I3375,Cats!$A:$B,2,false)</f>
        <v>P</v>
      </c>
    </row>
    <row r="3376">
      <c r="A3376" s="1">
        <v>140385.0</v>
      </c>
      <c r="B3376" s="1">
        <v>538.0</v>
      </c>
      <c r="C3376" s="1">
        <v>0.0</v>
      </c>
      <c r="D3376" s="1" t="s">
        <v>63</v>
      </c>
      <c r="E3376" s="1">
        <v>10.0</v>
      </c>
      <c r="F3376" s="7" t="str">
        <f>vlookup(E3376,Teams!A:B,2,false)</f>
        <v>Collierville</v>
      </c>
      <c r="G3376" s="1" t="b">
        <v>1</v>
      </c>
      <c r="H3376" s="1" t="b">
        <v>0</v>
      </c>
      <c r="I3376" s="1">
        <v>7.0</v>
      </c>
      <c r="J3376" s="7" t="str">
        <f>vlookup(I3376,Cats!$A:$B,2,false)</f>
        <v>X</v>
      </c>
    </row>
    <row r="3377">
      <c r="A3377" s="1">
        <v>140386.0</v>
      </c>
      <c r="B3377" s="1">
        <v>538.0</v>
      </c>
      <c r="C3377" s="1">
        <v>4.0</v>
      </c>
      <c r="D3377" s="1" t="s">
        <v>183</v>
      </c>
      <c r="E3377" s="1">
        <v>45.0</v>
      </c>
      <c r="F3377" s="7" t="str">
        <f>vlookup(E3377,Teams!A:B,2,false)</f>
        <v>Venice</v>
      </c>
      <c r="G3377" s="1" t="b">
        <v>0</v>
      </c>
      <c r="H3377" s="1" t="b">
        <v>0</v>
      </c>
      <c r="I3377" s="1">
        <v>7.0</v>
      </c>
      <c r="J3377" s="7" t="str">
        <f>vlookup(I3377,Cats!$A:$B,2,false)</f>
        <v>X</v>
      </c>
    </row>
    <row r="3378">
      <c r="A3378" s="1">
        <v>140387.0</v>
      </c>
      <c r="B3378" s="1">
        <v>538.0</v>
      </c>
      <c r="C3378" s="1">
        <v>0.0</v>
      </c>
      <c r="D3378" s="1" t="s">
        <v>32</v>
      </c>
      <c r="E3378" s="1">
        <v>10.0</v>
      </c>
      <c r="F3378" s="7" t="str">
        <f>vlookup(E3378,Teams!A:B,2,false)</f>
        <v>Collierville</v>
      </c>
      <c r="G3378" s="1" t="b">
        <v>1</v>
      </c>
      <c r="H3378" s="1" t="b">
        <v>1</v>
      </c>
      <c r="I3378" s="1">
        <v>8.0</v>
      </c>
      <c r="J3378" s="7" t="str">
        <f>vlookup(I3378,Cats!$A:$B,2,false)</f>
        <v>M</v>
      </c>
    </row>
    <row r="3379">
      <c r="A3379" s="1">
        <v>140388.0</v>
      </c>
      <c r="B3379" s="1">
        <v>538.0</v>
      </c>
      <c r="C3379" s="1">
        <v>14.0</v>
      </c>
      <c r="D3379" s="1" t="s">
        <v>187</v>
      </c>
      <c r="E3379" s="1">
        <v>45.0</v>
      </c>
      <c r="F3379" s="7" t="str">
        <f>vlookup(E3379,Teams!A:B,2,false)</f>
        <v>Venice</v>
      </c>
      <c r="G3379" s="1" t="b">
        <v>0</v>
      </c>
      <c r="H3379" s="1" t="b">
        <v>0</v>
      </c>
      <c r="I3379" s="1">
        <v>8.0</v>
      </c>
      <c r="J3379" s="7" t="str">
        <f>vlookup(I3379,Cats!$A:$B,2,false)</f>
        <v>M</v>
      </c>
    </row>
    <row r="3380">
      <c r="A3380" s="1">
        <v>140389.0</v>
      </c>
      <c r="B3380" s="1">
        <v>538.0</v>
      </c>
      <c r="C3380" s="1">
        <v>0.0</v>
      </c>
      <c r="D3380" s="1" t="s">
        <v>32</v>
      </c>
      <c r="E3380" s="1">
        <v>10.0</v>
      </c>
      <c r="F3380" s="7" t="str">
        <f>vlookup(E3380,Teams!A:B,2,false)</f>
        <v>Collierville</v>
      </c>
      <c r="G3380" s="1" t="b">
        <v>1</v>
      </c>
      <c r="H3380" s="1" t="b">
        <v>1</v>
      </c>
      <c r="I3380" s="1">
        <v>9.0</v>
      </c>
      <c r="J3380" s="7" t="str">
        <f>vlookup(I3380,Cats!$A:$B,2,false)</f>
        <v>C</v>
      </c>
    </row>
    <row r="3381">
      <c r="A3381" s="1">
        <v>140390.0</v>
      </c>
      <c r="B3381" s="1">
        <v>538.0</v>
      </c>
      <c r="C3381" s="1">
        <v>14.0</v>
      </c>
      <c r="D3381" s="1" t="s">
        <v>188</v>
      </c>
      <c r="E3381" s="1">
        <v>45.0</v>
      </c>
      <c r="F3381" s="7" t="str">
        <f>vlookup(E3381,Teams!A:B,2,false)</f>
        <v>Venice</v>
      </c>
      <c r="G3381" s="1" t="b">
        <v>0</v>
      </c>
      <c r="H3381" s="1" t="b">
        <v>0</v>
      </c>
      <c r="I3381" s="1">
        <v>9.0</v>
      </c>
      <c r="J3381" s="7" t="str">
        <f>vlookup(I3381,Cats!$A:$B,2,false)</f>
        <v>C</v>
      </c>
    </row>
    <row r="3382">
      <c r="A3382" s="1">
        <v>140391.0</v>
      </c>
      <c r="B3382" s="1">
        <v>538.0</v>
      </c>
      <c r="C3382" s="1">
        <v>0.0</v>
      </c>
      <c r="D3382" s="1" t="s">
        <v>63</v>
      </c>
      <c r="E3382" s="1">
        <v>10.0</v>
      </c>
      <c r="F3382" s="7" t="str">
        <f>vlookup(E3382,Teams!A:B,2,false)</f>
        <v>Collierville</v>
      </c>
      <c r="G3382" s="1" t="b">
        <v>1</v>
      </c>
      <c r="H3382" s="1" t="b">
        <v>0</v>
      </c>
      <c r="I3382" s="1">
        <v>10.0</v>
      </c>
      <c r="J3382" s="7" t="str">
        <f>vlookup(I3382,Cats!$A:$B,2,false)</f>
        <v>E</v>
      </c>
    </row>
    <row r="3383">
      <c r="A3383" s="1">
        <v>140392.0</v>
      </c>
      <c r="B3383" s="1">
        <v>538.0</v>
      </c>
      <c r="C3383" s="1">
        <v>4.0</v>
      </c>
      <c r="D3383" s="1" t="s">
        <v>183</v>
      </c>
      <c r="E3383" s="1">
        <v>45.0</v>
      </c>
      <c r="F3383" s="7" t="str">
        <f>vlookup(E3383,Teams!A:B,2,false)</f>
        <v>Venice</v>
      </c>
      <c r="G3383" s="1" t="b">
        <v>0</v>
      </c>
      <c r="H3383" s="1" t="b">
        <v>0</v>
      </c>
      <c r="I3383" s="1">
        <v>10.0</v>
      </c>
      <c r="J3383" s="7" t="str">
        <f>vlookup(I3383,Cats!$A:$B,2,false)</f>
        <v>E</v>
      </c>
    </row>
    <row r="3384">
      <c r="A3384" s="1">
        <v>140393.0</v>
      </c>
      <c r="B3384" s="1">
        <v>538.0</v>
      </c>
      <c r="C3384" s="1">
        <v>0.0</v>
      </c>
      <c r="D3384" s="1" t="s">
        <v>32</v>
      </c>
      <c r="E3384" s="1">
        <v>10.0</v>
      </c>
      <c r="F3384" s="7" t="str">
        <f>vlookup(E3384,Teams!A:B,2,false)</f>
        <v>Collierville</v>
      </c>
      <c r="G3384" s="1" t="b">
        <v>1</v>
      </c>
      <c r="H3384" s="1" t="b">
        <v>1</v>
      </c>
      <c r="I3384" s="1">
        <v>11.0</v>
      </c>
      <c r="J3384" s="7" t="str">
        <f>vlookup(I3384,Cats!$A:$B,2,false)</f>
        <v>B</v>
      </c>
    </row>
    <row r="3385">
      <c r="A3385" s="1">
        <v>140394.0</v>
      </c>
      <c r="B3385" s="1">
        <v>538.0</v>
      </c>
      <c r="C3385" s="1">
        <v>4.0</v>
      </c>
      <c r="D3385" s="1" t="s">
        <v>186</v>
      </c>
      <c r="E3385" s="1">
        <v>45.0</v>
      </c>
      <c r="F3385" s="7" t="str">
        <f>vlookup(E3385,Teams!A:B,2,false)</f>
        <v>Venice</v>
      </c>
      <c r="G3385" s="1" t="b">
        <v>0</v>
      </c>
      <c r="H3385" s="1" t="b">
        <v>0</v>
      </c>
      <c r="I3385" s="1">
        <v>11.0</v>
      </c>
      <c r="J3385" s="7" t="str">
        <f>vlookup(I3385,Cats!$A:$B,2,false)</f>
        <v>B</v>
      </c>
    </row>
    <row r="3386">
      <c r="A3386" s="1">
        <v>140395.0</v>
      </c>
      <c r="B3386" s="1">
        <v>538.0</v>
      </c>
      <c r="C3386" s="1">
        <v>4.0</v>
      </c>
      <c r="D3386" s="1" t="s">
        <v>63</v>
      </c>
      <c r="E3386" s="1">
        <v>10.0</v>
      </c>
      <c r="F3386" s="7" t="str">
        <f>vlookup(E3386,Teams!A:B,2,false)</f>
        <v>Collierville</v>
      </c>
      <c r="G3386" s="1" t="b">
        <v>1</v>
      </c>
      <c r="H3386" s="1" t="b">
        <v>0</v>
      </c>
      <c r="I3386" s="1">
        <v>12.0</v>
      </c>
      <c r="J3386" s="7" t="str">
        <f>vlookup(I3386,Cats!$A:$B,2,false)</f>
        <v>P</v>
      </c>
    </row>
    <row r="3387">
      <c r="A3387" s="1">
        <v>140396.0</v>
      </c>
      <c r="B3387" s="1">
        <v>538.0</v>
      </c>
      <c r="C3387" s="1">
        <v>0.0</v>
      </c>
      <c r="D3387" s="1" t="s">
        <v>32</v>
      </c>
      <c r="E3387" s="1">
        <v>45.0</v>
      </c>
      <c r="F3387" s="7" t="str">
        <f>vlookup(E3387,Teams!A:B,2,false)</f>
        <v>Venice</v>
      </c>
      <c r="G3387" s="1" t="b">
        <v>0</v>
      </c>
      <c r="H3387" s="1" t="b">
        <v>1</v>
      </c>
      <c r="I3387" s="1">
        <v>12.0</v>
      </c>
      <c r="J3387" s="7" t="str">
        <f>vlookup(I3387,Cats!$A:$B,2,false)</f>
        <v>P</v>
      </c>
    </row>
    <row r="3388">
      <c r="A3388" s="1">
        <v>140397.0</v>
      </c>
      <c r="B3388" s="1">
        <v>538.0</v>
      </c>
      <c r="C3388" s="1">
        <v>0.0</v>
      </c>
      <c r="D3388" s="1" t="s">
        <v>32</v>
      </c>
      <c r="E3388" s="1">
        <v>10.0</v>
      </c>
      <c r="F3388" s="7" t="str">
        <f>vlookup(E3388,Teams!A:B,2,false)</f>
        <v>Collierville</v>
      </c>
      <c r="G3388" s="1" t="b">
        <v>1</v>
      </c>
      <c r="H3388" s="1" t="b">
        <v>1</v>
      </c>
      <c r="I3388" s="1">
        <v>13.0</v>
      </c>
      <c r="J3388" s="7" t="str">
        <f>vlookup(I3388,Cats!$A:$B,2,false)</f>
        <v>X</v>
      </c>
    </row>
    <row r="3389">
      <c r="A3389" s="1">
        <v>140398.0</v>
      </c>
      <c r="B3389" s="1">
        <v>538.0</v>
      </c>
      <c r="C3389" s="1">
        <v>4.0</v>
      </c>
      <c r="D3389" s="1" t="s">
        <v>183</v>
      </c>
      <c r="E3389" s="1">
        <v>45.0</v>
      </c>
      <c r="F3389" s="7" t="str">
        <f>vlookup(E3389,Teams!A:B,2,false)</f>
        <v>Venice</v>
      </c>
      <c r="G3389" s="1" t="b">
        <v>0</v>
      </c>
      <c r="H3389" s="1" t="b">
        <v>0</v>
      </c>
      <c r="I3389" s="1">
        <v>13.0</v>
      </c>
      <c r="J3389" s="7" t="str">
        <f>vlookup(I3389,Cats!$A:$B,2,false)</f>
        <v>X</v>
      </c>
    </row>
    <row r="3390">
      <c r="A3390" s="1">
        <v>140399.0</v>
      </c>
      <c r="B3390" s="1">
        <v>538.0</v>
      </c>
      <c r="C3390" s="1">
        <v>0.0</v>
      </c>
      <c r="D3390" s="1" t="s">
        <v>32</v>
      </c>
      <c r="E3390" s="1">
        <v>10.0</v>
      </c>
      <c r="F3390" s="7" t="str">
        <f>vlookup(E3390,Teams!A:B,2,false)</f>
        <v>Collierville</v>
      </c>
      <c r="G3390" s="1" t="b">
        <v>1</v>
      </c>
      <c r="H3390" s="1" t="b">
        <v>1</v>
      </c>
      <c r="I3390" s="1">
        <v>14.0</v>
      </c>
      <c r="J3390" s="7" t="str">
        <f>vlookup(I3390,Cats!$A:$B,2,false)</f>
        <v>M</v>
      </c>
    </row>
    <row r="3391">
      <c r="A3391" s="1">
        <v>140400.0</v>
      </c>
      <c r="B3391" s="1">
        <v>538.0</v>
      </c>
      <c r="C3391" s="1">
        <v>4.0</v>
      </c>
      <c r="D3391" s="1" t="s">
        <v>187</v>
      </c>
      <c r="E3391" s="1">
        <v>45.0</v>
      </c>
      <c r="F3391" s="7" t="str">
        <f>vlookup(E3391,Teams!A:B,2,false)</f>
        <v>Venice</v>
      </c>
      <c r="G3391" s="1" t="b">
        <v>0</v>
      </c>
      <c r="H3391" s="1" t="b">
        <v>0</v>
      </c>
      <c r="I3391" s="1">
        <v>14.0</v>
      </c>
      <c r="J3391" s="7" t="str">
        <f>vlookup(I3391,Cats!$A:$B,2,false)</f>
        <v>M</v>
      </c>
    </row>
    <row r="3392">
      <c r="A3392" s="1">
        <v>140401.0</v>
      </c>
      <c r="B3392" s="1">
        <v>538.0</v>
      </c>
      <c r="C3392" s="1">
        <v>4.0</v>
      </c>
      <c r="D3392" s="1" t="s">
        <v>69</v>
      </c>
      <c r="E3392" s="1">
        <v>10.0</v>
      </c>
      <c r="F3392" s="7" t="str">
        <f>vlookup(E3392,Teams!A:B,2,false)</f>
        <v>Collierville</v>
      </c>
      <c r="G3392" s="1" t="b">
        <v>1</v>
      </c>
      <c r="H3392" s="1" t="b">
        <v>0</v>
      </c>
      <c r="I3392" s="1">
        <v>15.0</v>
      </c>
      <c r="J3392" s="7" t="str">
        <f>vlookup(I3392,Cats!$A:$B,2,false)</f>
        <v>C</v>
      </c>
    </row>
    <row r="3393">
      <c r="A3393" s="1">
        <v>140402.0</v>
      </c>
      <c r="B3393" s="1">
        <v>538.0</v>
      </c>
      <c r="C3393" s="1">
        <v>0.0</v>
      </c>
      <c r="D3393" s="1" t="s">
        <v>188</v>
      </c>
      <c r="E3393" s="1">
        <v>45.0</v>
      </c>
      <c r="F3393" s="7" t="str">
        <f>vlookup(E3393,Teams!A:B,2,false)</f>
        <v>Venice</v>
      </c>
      <c r="G3393" s="1" t="b">
        <v>0</v>
      </c>
      <c r="H3393" s="1" t="b">
        <v>0</v>
      </c>
      <c r="I3393" s="1">
        <v>15.0</v>
      </c>
      <c r="J3393" s="7" t="str">
        <f>vlookup(I3393,Cats!$A:$B,2,false)</f>
        <v>C</v>
      </c>
    </row>
    <row r="3394">
      <c r="A3394" s="1">
        <v>140403.0</v>
      </c>
      <c r="B3394" s="1">
        <v>538.0</v>
      </c>
      <c r="C3394" s="1">
        <v>0.0</v>
      </c>
      <c r="D3394" s="1" t="s">
        <v>32</v>
      </c>
      <c r="E3394" s="1">
        <v>10.0</v>
      </c>
      <c r="F3394" s="7" t="str">
        <f>vlookup(E3394,Teams!A:B,2,false)</f>
        <v>Collierville</v>
      </c>
      <c r="G3394" s="1" t="b">
        <v>1</v>
      </c>
      <c r="H3394" s="1" t="b">
        <v>1</v>
      </c>
      <c r="I3394" s="1">
        <v>16.0</v>
      </c>
      <c r="J3394" s="7" t="str">
        <f>vlookup(I3394,Cats!$A:$B,2,false)</f>
        <v>E</v>
      </c>
    </row>
    <row r="3395">
      <c r="A3395" s="1">
        <v>140404.0</v>
      </c>
      <c r="B3395" s="1">
        <v>538.0</v>
      </c>
      <c r="C3395" s="1">
        <v>14.0</v>
      </c>
      <c r="D3395" s="1" t="s">
        <v>183</v>
      </c>
      <c r="E3395" s="1">
        <v>45.0</v>
      </c>
      <c r="F3395" s="7" t="str">
        <f>vlookup(E3395,Teams!A:B,2,false)</f>
        <v>Venice</v>
      </c>
      <c r="G3395" s="1" t="b">
        <v>0</v>
      </c>
      <c r="H3395" s="1" t="b">
        <v>0</v>
      </c>
      <c r="I3395" s="1">
        <v>16.0</v>
      </c>
      <c r="J3395" s="7" t="str">
        <f>vlookup(I3395,Cats!$A:$B,2,false)</f>
        <v>E</v>
      </c>
    </row>
    <row r="3396">
      <c r="A3396" s="1">
        <v>140405.0</v>
      </c>
      <c r="B3396" s="1">
        <v>538.0</v>
      </c>
      <c r="C3396" s="1">
        <v>0.0</v>
      </c>
      <c r="D3396" s="1" t="s">
        <v>32</v>
      </c>
      <c r="E3396" s="1">
        <v>10.0</v>
      </c>
      <c r="F3396" s="7" t="str">
        <f>vlookup(E3396,Teams!A:B,2,false)</f>
        <v>Collierville</v>
      </c>
      <c r="G3396" s="1" t="b">
        <v>1</v>
      </c>
      <c r="H3396" s="1" t="b">
        <v>1</v>
      </c>
      <c r="I3396" s="1">
        <v>17.0</v>
      </c>
      <c r="J3396" s="7" t="str">
        <f>vlookup(I3396,Cats!$A:$B,2,false)</f>
        <v>B</v>
      </c>
    </row>
    <row r="3397">
      <c r="A3397" s="1">
        <v>140406.0</v>
      </c>
      <c r="B3397" s="1">
        <v>538.0</v>
      </c>
      <c r="C3397" s="1">
        <v>4.0</v>
      </c>
      <c r="D3397" s="1" t="s">
        <v>186</v>
      </c>
      <c r="E3397" s="1">
        <v>45.0</v>
      </c>
      <c r="F3397" s="7" t="str">
        <f>vlookup(E3397,Teams!A:B,2,false)</f>
        <v>Venice</v>
      </c>
      <c r="G3397" s="1" t="b">
        <v>0</v>
      </c>
      <c r="H3397" s="1" t="b">
        <v>0</v>
      </c>
      <c r="I3397" s="1">
        <v>17.0</v>
      </c>
      <c r="J3397" s="7" t="str">
        <f>vlookup(I3397,Cats!$A:$B,2,false)</f>
        <v>B</v>
      </c>
    </row>
    <row r="3398">
      <c r="A3398" s="1">
        <v>140407.0</v>
      </c>
      <c r="B3398" s="1">
        <v>538.0</v>
      </c>
      <c r="C3398" s="1">
        <v>-4.0</v>
      </c>
      <c r="D3398" s="1" t="s">
        <v>66</v>
      </c>
      <c r="E3398" s="1">
        <v>10.0</v>
      </c>
      <c r="F3398" s="7" t="str">
        <f>vlookup(E3398,Teams!A:B,2,false)</f>
        <v>Collierville</v>
      </c>
      <c r="G3398" s="1" t="b">
        <v>1</v>
      </c>
      <c r="H3398" s="1" t="b">
        <v>0</v>
      </c>
      <c r="I3398" s="1">
        <v>18.0</v>
      </c>
      <c r="J3398" s="7" t="str">
        <f>vlookup(I3398,Cats!$A:$B,2,false)</f>
        <v>P</v>
      </c>
    </row>
    <row r="3399">
      <c r="A3399" s="1">
        <v>140408.0</v>
      </c>
      <c r="B3399" s="1">
        <v>538.0</v>
      </c>
      <c r="C3399" s="1">
        <v>0.0</v>
      </c>
      <c r="D3399" s="1" t="s">
        <v>188</v>
      </c>
      <c r="E3399" s="1">
        <v>45.0</v>
      </c>
      <c r="F3399" s="7" t="str">
        <f>vlookup(E3399,Teams!A:B,2,false)</f>
        <v>Venice</v>
      </c>
      <c r="G3399" s="1" t="b">
        <v>0</v>
      </c>
      <c r="H3399" s="1" t="b">
        <v>0</v>
      </c>
      <c r="I3399" s="1">
        <v>18.0</v>
      </c>
      <c r="J3399" s="7" t="str">
        <f>vlookup(I3399,Cats!$A:$B,2,false)</f>
        <v>P</v>
      </c>
    </row>
    <row r="3400">
      <c r="A3400" s="1">
        <v>140409.0</v>
      </c>
      <c r="B3400" s="1">
        <v>538.0</v>
      </c>
      <c r="C3400" s="1">
        <v>0.0</v>
      </c>
      <c r="D3400" s="1" t="s">
        <v>63</v>
      </c>
      <c r="E3400" s="1">
        <v>10.0</v>
      </c>
      <c r="F3400" s="7" t="str">
        <f>vlookup(E3400,Teams!A:B,2,false)</f>
        <v>Collierville</v>
      </c>
      <c r="G3400" s="1" t="b">
        <v>1</v>
      </c>
      <c r="H3400" s="1" t="b">
        <v>0</v>
      </c>
      <c r="I3400" s="1">
        <v>19.0</v>
      </c>
      <c r="J3400" s="7" t="str">
        <f>vlookup(I3400,Cats!$A:$B,2,false)</f>
        <v>X</v>
      </c>
    </row>
    <row r="3401">
      <c r="A3401" s="1">
        <v>140410.0</v>
      </c>
      <c r="B3401" s="1">
        <v>538.0</v>
      </c>
      <c r="C3401" s="1">
        <v>14.0</v>
      </c>
      <c r="D3401" s="1" t="s">
        <v>183</v>
      </c>
      <c r="E3401" s="1">
        <v>45.0</v>
      </c>
      <c r="F3401" s="7" t="str">
        <f>vlookup(E3401,Teams!A:B,2,false)</f>
        <v>Venice</v>
      </c>
      <c r="G3401" s="1" t="b">
        <v>0</v>
      </c>
      <c r="H3401" s="1" t="b">
        <v>0</v>
      </c>
      <c r="I3401" s="1">
        <v>19.0</v>
      </c>
      <c r="J3401" s="7" t="str">
        <f>vlookup(I3401,Cats!$A:$B,2,false)</f>
        <v>X</v>
      </c>
    </row>
    <row r="3402">
      <c r="A3402" s="1">
        <v>140411.0</v>
      </c>
      <c r="B3402" s="1">
        <v>538.0</v>
      </c>
      <c r="C3402" s="1">
        <v>0.0</v>
      </c>
      <c r="D3402" s="1" t="s">
        <v>68</v>
      </c>
      <c r="E3402" s="1">
        <v>10.0</v>
      </c>
      <c r="F3402" s="7" t="str">
        <f>vlookup(E3402,Teams!A:B,2,false)</f>
        <v>Collierville</v>
      </c>
      <c r="G3402" s="1" t="b">
        <v>1</v>
      </c>
      <c r="H3402" s="1" t="b">
        <v>0</v>
      </c>
      <c r="I3402" s="1">
        <v>20.0</v>
      </c>
      <c r="J3402" s="7" t="str">
        <f>vlookup(I3402,Cats!$A:$B,2,false)</f>
        <v>M</v>
      </c>
    </row>
    <row r="3403">
      <c r="A3403" s="1">
        <v>140412.0</v>
      </c>
      <c r="B3403" s="1">
        <v>538.0</v>
      </c>
      <c r="C3403" s="1">
        <v>0.0</v>
      </c>
      <c r="D3403" s="1" t="s">
        <v>186</v>
      </c>
      <c r="E3403" s="1">
        <v>45.0</v>
      </c>
      <c r="F3403" s="7" t="str">
        <f>vlookup(E3403,Teams!A:B,2,false)</f>
        <v>Venice</v>
      </c>
      <c r="G3403" s="1" t="b">
        <v>0</v>
      </c>
      <c r="H3403" s="1" t="b">
        <v>0</v>
      </c>
      <c r="I3403" s="1">
        <v>20.0</v>
      </c>
      <c r="J3403" s="7" t="str">
        <f>vlookup(I3403,Cats!$A:$B,2,false)</f>
        <v>M</v>
      </c>
    </row>
    <row r="3404">
      <c r="A3404" s="1">
        <v>140413.0</v>
      </c>
      <c r="B3404" s="1">
        <v>538.0</v>
      </c>
      <c r="C3404" s="1">
        <v>0.0</v>
      </c>
      <c r="D3404" s="1" t="s">
        <v>32</v>
      </c>
      <c r="E3404" s="1">
        <v>10.0</v>
      </c>
      <c r="F3404" s="7" t="str">
        <f>vlookup(E3404,Teams!A:B,2,false)</f>
        <v>Collierville</v>
      </c>
      <c r="G3404" s="1" t="b">
        <v>1</v>
      </c>
      <c r="H3404" s="1" t="b">
        <v>1</v>
      </c>
      <c r="I3404" s="1">
        <v>21.0</v>
      </c>
      <c r="J3404" s="7" t="str">
        <f>vlookup(I3404,Cats!$A:$B,2,false)</f>
        <v>C</v>
      </c>
    </row>
    <row r="3405">
      <c r="A3405" s="1">
        <v>140414.0</v>
      </c>
      <c r="B3405" s="1">
        <v>538.0</v>
      </c>
      <c r="C3405" s="1">
        <v>0.0</v>
      </c>
      <c r="D3405" s="1" t="s">
        <v>32</v>
      </c>
      <c r="E3405" s="1">
        <v>45.0</v>
      </c>
      <c r="F3405" s="7" t="str">
        <f>vlookup(E3405,Teams!A:B,2,false)</f>
        <v>Venice</v>
      </c>
      <c r="G3405" s="1" t="b">
        <v>0</v>
      </c>
      <c r="H3405" s="1" t="b">
        <v>1</v>
      </c>
      <c r="I3405" s="1">
        <v>21.0</v>
      </c>
      <c r="J3405" s="7" t="str">
        <f>vlookup(I3405,Cats!$A:$B,2,false)</f>
        <v>C</v>
      </c>
    </row>
    <row r="3406">
      <c r="A3406" s="1">
        <v>140415.0</v>
      </c>
      <c r="B3406" s="1">
        <v>538.0</v>
      </c>
      <c r="C3406" s="1">
        <v>4.0</v>
      </c>
      <c r="D3406" s="1" t="s">
        <v>63</v>
      </c>
      <c r="E3406" s="1">
        <v>10.0</v>
      </c>
      <c r="F3406" s="7" t="str">
        <f>vlookup(E3406,Teams!A:B,2,false)</f>
        <v>Collierville</v>
      </c>
      <c r="G3406" s="1" t="b">
        <v>1</v>
      </c>
      <c r="H3406" s="1" t="b">
        <v>0</v>
      </c>
      <c r="I3406" s="1">
        <v>22.0</v>
      </c>
      <c r="J3406" s="7" t="str">
        <f>vlookup(I3406,Cats!$A:$B,2,false)</f>
        <v>E</v>
      </c>
    </row>
    <row r="3407">
      <c r="A3407" s="1">
        <v>140416.0</v>
      </c>
      <c r="B3407" s="1">
        <v>538.0</v>
      </c>
      <c r="C3407" s="1">
        <v>-4.0</v>
      </c>
      <c r="D3407" s="1" t="s">
        <v>183</v>
      </c>
      <c r="E3407" s="1">
        <v>45.0</v>
      </c>
      <c r="F3407" s="7" t="str">
        <f>vlookup(E3407,Teams!A:B,2,false)</f>
        <v>Venice</v>
      </c>
      <c r="G3407" s="1" t="b">
        <v>0</v>
      </c>
      <c r="H3407" s="1" t="b">
        <v>0</v>
      </c>
      <c r="I3407" s="1">
        <v>22.0</v>
      </c>
      <c r="J3407" s="7" t="str">
        <f>vlookup(I3407,Cats!$A:$B,2,false)</f>
        <v>E</v>
      </c>
    </row>
    <row r="3408">
      <c r="A3408" s="1">
        <v>140417.0</v>
      </c>
      <c r="B3408" s="1">
        <v>538.0</v>
      </c>
      <c r="C3408" s="1">
        <v>0.0</v>
      </c>
      <c r="D3408" s="1" t="s">
        <v>64</v>
      </c>
      <c r="E3408" s="1">
        <v>10.0</v>
      </c>
      <c r="F3408" s="7" t="str">
        <f>vlookup(E3408,Teams!A:B,2,false)</f>
        <v>Collierville</v>
      </c>
      <c r="G3408" s="1" t="b">
        <v>1</v>
      </c>
      <c r="H3408" s="1" t="b">
        <v>0</v>
      </c>
      <c r="I3408" s="1">
        <v>23.0</v>
      </c>
      <c r="J3408" s="7" t="str">
        <f>vlookup(I3408,Cats!$A:$B,2,false)</f>
        <v>B</v>
      </c>
    </row>
    <row r="3409">
      <c r="A3409" s="1">
        <v>140418.0</v>
      </c>
      <c r="B3409" s="1">
        <v>538.0</v>
      </c>
      <c r="C3409" s="1">
        <v>0.0</v>
      </c>
      <c r="D3409" s="1" t="s">
        <v>186</v>
      </c>
      <c r="E3409" s="1">
        <v>45.0</v>
      </c>
      <c r="F3409" s="7" t="str">
        <f>vlookup(E3409,Teams!A:B,2,false)</f>
        <v>Venice</v>
      </c>
      <c r="G3409" s="1" t="b">
        <v>0</v>
      </c>
      <c r="H3409" s="1" t="b">
        <v>0</v>
      </c>
      <c r="I3409" s="1">
        <v>23.0</v>
      </c>
      <c r="J3409" s="7" t="str">
        <f>vlookup(I3409,Cats!$A:$B,2,false)</f>
        <v>B</v>
      </c>
    </row>
    <row r="3410">
      <c r="A3410" s="1">
        <v>140419.0</v>
      </c>
      <c r="B3410" s="1">
        <v>538.0</v>
      </c>
      <c r="C3410" s="1">
        <v>0.0</v>
      </c>
      <c r="D3410" s="1" t="s">
        <v>66</v>
      </c>
      <c r="E3410" s="1">
        <v>10.0</v>
      </c>
      <c r="F3410" s="7" t="str">
        <f>vlookup(E3410,Teams!A:B,2,false)</f>
        <v>Collierville</v>
      </c>
      <c r="G3410" s="1" t="b">
        <v>1</v>
      </c>
      <c r="H3410" s="1" t="b">
        <v>0</v>
      </c>
      <c r="I3410" s="1">
        <v>24.0</v>
      </c>
      <c r="J3410" s="7" t="str">
        <f>vlookup(I3410,Cats!$A:$B,2,false)</f>
        <v>P</v>
      </c>
    </row>
    <row r="3411">
      <c r="A3411" s="1">
        <v>140420.0</v>
      </c>
      <c r="B3411" s="1">
        <v>538.0</v>
      </c>
      <c r="C3411" s="1">
        <v>14.0</v>
      </c>
      <c r="D3411" s="1" t="s">
        <v>187</v>
      </c>
      <c r="E3411" s="1">
        <v>45.0</v>
      </c>
      <c r="F3411" s="7" t="str">
        <f>vlookup(E3411,Teams!A:B,2,false)</f>
        <v>Venice</v>
      </c>
      <c r="G3411" s="1" t="b">
        <v>0</v>
      </c>
      <c r="H3411" s="1" t="b">
        <v>0</v>
      </c>
      <c r="I3411" s="1">
        <v>24.0</v>
      </c>
      <c r="J3411" s="7" t="str">
        <f>vlookup(I3411,Cats!$A:$B,2,false)</f>
        <v>P</v>
      </c>
    </row>
    <row r="3412">
      <c r="A3412" s="1">
        <v>140421.0</v>
      </c>
      <c r="B3412" s="1">
        <v>539.0</v>
      </c>
      <c r="C3412" s="1">
        <v>0.0</v>
      </c>
      <c r="D3412" s="1" t="s">
        <v>32</v>
      </c>
      <c r="E3412" s="1">
        <v>29.0</v>
      </c>
      <c r="F3412" s="7" t="str">
        <f>vlookup(E3412,Teams!A:B,2,false)</f>
        <v>MSJ</v>
      </c>
      <c r="G3412" s="1" t="b">
        <v>1</v>
      </c>
      <c r="H3412" s="1" t="b">
        <v>1</v>
      </c>
      <c r="I3412" s="1">
        <v>1.0</v>
      </c>
      <c r="J3412" s="7" t="str">
        <f>vlookup(I3412,Cats!$A:$B,2,false)</f>
        <v>X</v>
      </c>
    </row>
    <row r="3413">
      <c r="A3413" s="1">
        <v>140422.0</v>
      </c>
      <c r="B3413" s="1">
        <v>539.0</v>
      </c>
      <c r="C3413" s="1">
        <v>4.0</v>
      </c>
      <c r="D3413" s="1" t="s">
        <v>71</v>
      </c>
      <c r="E3413" s="1">
        <v>34.0</v>
      </c>
      <c r="F3413" s="7" t="str">
        <f>vlookup(E3413,Teams!A:B,2,false)</f>
        <v>Niskayuna</v>
      </c>
      <c r="G3413" s="1" t="b">
        <v>0</v>
      </c>
      <c r="H3413" s="1" t="b">
        <v>0</v>
      </c>
      <c r="I3413" s="1">
        <v>1.0</v>
      </c>
      <c r="J3413" s="7" t="str">
        <f>vlookup(I3413,Cats!$A:$B,2,false)</f>
        <v>X</v>
      </c>
    </row>
    <row r="3414">
      <c r="A3414" s="1">
        <v>140423.0</v>
      </c>
      <c r="B3414" s="1">
        <v>539.0</v>
      </c>
      <c r="C3414" s="1">
        <v>4.0</v>
      </c>
      <c r="D3414" s="1" t="s">
        <v>88</v>
      </c>
      <c r="E3414" s="1">
        <v>29.0</v>
      </c>
      <c r="F3414" s="7" t="str">
        <f>vlookup(E3414,Teams!A:B,2,false)</f>
        <v>MSJ</v>
      </c>
      <c r="G3414" s="1" t="b">
        <v>1</v>
      </c>
      <c r="H3414" s="1" t="b">
        <v>0</v>
      </c>
      <c r="I3414" s="1">
        <v>2.0</v>
      </c>
      <c r="J3414" s="7" t="str">
        <f>vlookup(I3414,Cats!$A:$B,2,false)</f>
        <v>M</v>
      </c>
    </row>
    <row r="3415">
      <c r="A3415" s="1">
        <v>140424.0</v>
      </c>
      <c r="B3415" s="1">
        <v>539.0</v>
      </c>
      <c r="C3415" s="1">
        <v>0.0</v>
      </c>
      <c r="D3415" s="1" t="s">
        <v>32</v>
      </c>
      <c r="E3415" s="1">
        <v>34.0</v>
      </c>
      <c r="F3415" s="7" t="str">
        <f>vlookup(E3415,Teams!A:B,2,false)</f>
        <v>Niskayuna</v>
      </c>
      <c r="G3415" s="1" t="b">
        <v>0</v>
      </c>
      <c r="H3415" s="1" t="b">
        <v>1</v>
      </c>
      <c r="I3415" s="1">
        <v>2.0</v>
      </c>
      <c r="J3415" s="7" t="str">
        <f>vlookup(I3415,Cats!$A:$B,2,false)</f>
        <v>M</v>
      </c>
    </row>
    <row r="3416">
      <c r="A3416" s="1">
        <v>140425.0</v>
      </c>
      <c r="B3416" s="1">
        <v>539.0</v>
      </c>
      <c r="C3416" s="1">
        <v>4.0</v>
      </c>
      <c r="D3416" s="1" t="s">
        <v>89</v>
      </c>
      <c r="E3416" s="1">
        <v>29.0</v>
      </c>
      <c r="F3416" s="7" t="str">
        <f>vlookup(E3416,Teams!A:B,2,false)</f>
        <v>MSJ</v>
      </c>
      <c r="G3416" s="1" t="b">
        <v>1</v>
      </c>
      <c r="H3416" s="1" t="b">
        <v>0</v>
      </c>
      <c r="I3416" s="1">
        <v>3.0</v>
      </c>
      <c r="J3416" s="7" t="str">
        <f>vlookup(I3416,Cats!$A:$B,2,false)</f>
        <v>C</v>
      </c>
    </row>
    <row r="3417">
      <c r="A3417" s="1">
        <v>140426.0</v>
      </c>
      <c r="B3417" s="1">
        <v>539.0</v>
      </c>
      <c r="C3417" s="1">
        <v>0.0</v>
      </c>
      <c r="D3417" s="1" t="s">
        <v>71</v>
      </c>
      <c r="E3417" s="1">
        <v>34.0</v>
      </c>
      <c r="F3417" s="7" t="str">
        <f>vlookup(E3417,Teams!A:B,2,false)</f>
        <v>Niskayuna</v>
      </c>
      <c r="G3417" s="1" t="b">
        <v>0</v>
      </c>
      <c r="H3417" s="1" t="b">
        <v>0</v>
      </c>
      <c r="I3417" s="1">
        <v>3.0</v>
      </c>
      <c r="J3417" s="7" t="str">
        <f>vlookup(I3417,Cats!$A:$B,2,false)</f>
        <v>C</v>
      </c>
    </row>
    <row r="3418">
      <c r="A3418" s="1">
        <v>140427.0</v>
      </c>
      <c r="B3418" s="1">
        <v>539.0</v>
      </c>
      <c r="C3418" s="1">
        <v>4.0</v>
      </c>
      <c r="D3418" s="1" t="s">
        <v>90</v>
      </c>
      <c r="E3418" s="1">
        <v>29.0</v>
      </c>
      <c r="F3418" s="7" t="str">
        <f>vlookup(E3418,Teams!A:B,2,false)</f>
        <v>MSJ</v>
      </c>
      <c r="G3418" s="1" t="b">
        <v>1</v>
      </c>
      <c r="H3418" s="1" t="b">
        <v>0</v>
      </c>
      <c r="I3418" s="1">
        <v>4.0</v>
      </c>
      <c r="J3418" s="7" t="str">
        <f>vlookup(I3418,Cats!$A:$B,2,false)</f>
        <v>E</v>
      </c>
    </row>
    <row r="3419">
      <c r="A3419" s="1">
        <v>140428.0</v>
      </c>
      <c r="B3419" s="1">
        <v>539.0</v>
      </c>
      <c r="C3419" s="1">
        <v>0.0</v>
      </c>
      <c r="D3419" s="1" t="s">
        <v>32</v>
      </c>
      <c r="E3419" s="1">
        <v>34.0</v>
      </c>
      <c r="F3419" s="7" t="str">
        <f>vlookup(E3419,Teams!A:B,2,false)</f>
        <v>Niskayuna</v>
      </c>
      <c r="G3419" s="1" t="b">
        <v>0</v>
      </c>
      <c r="H3419" s="1" t="b">
        <v>1</v>
      </c>
      <c r="I3419" s="1">
        <v>4.0</v>
      </c>
      <c r="J3419" s="7" t="str">
        <f>vlookup(I3419,Cats!$A:$B,2,false)</f>
        <v>E</v>
      </c>
    </row>
    <row r="3420">
      <c r="A3420" s="1">
        <v>140429.0</v>
      </c>
      <c r="B3420" s="1">
        <v>539.0</v>
      </c>
      <c r="C3420" s="1">
        <v>4.0</v>
      </c>
      <c r="D3420" s="1" t="s">
        <v>89</v>
      </c>
      <c r="E3420" s="1">
        <v>29.0</v>
      </c>
      <c r="F3420" s="7" t="str">
        <f>vlookup(E3420,Teams!A:B,2,false)</f>
        <v>MSJ</v>
      </c>
      <c r="G3420" s="1" t="b">
        <v>1</v>
      </c>
      <c r="H3420" s="1" t="b">
        <v>0</v>
      </c>
      <c r="I3420" s="1">
        <v>5.0</v>
      </c>
      <c r="J3420" s="7" t="str">
        <f>vlookup(I3420,Cats!$A:$B,2,false)</f>
        <v>B</v>
      </c>
    </row>
    <row r="3421">
      <c r="A3421" s="1">
        <v>140430.0</v>
      </c>
      <c r="B3421" s="1">
        <v>539.0</v>
      </c>
      <c r="C3421" s="1">
        <v>0.0</v>
      </c>
      <c r="D3421" s="1" t="s">
        <v>32</v>
      </c>
      <c r="E3421" s="1">
        <v>34.0</v>
      </c>
      <c r="F3421" s="7" t="str">
        <f>vlookup(E3421,Teams!A:B,2,false)</f>
        <v>Niskayuna</v>
      </c>
      <c r="G3421" s="1" t="b">
        <v>0</v>
      </c>
      <c r="H3421" s="1" t="b">
        <v>1</v>
      </c>
      <c r="I3421" s="1">
        <v>5.0</v>
      </c>
      <c r="J3421" s="7" t="str">
        <f>vlookup(I3421,Cats!$A:$B,2,false)</f>
        <v>B</v>
      </c>
    </row>
    <row r="3422">
      <c r="A3422" s="1">
        <v>140431.0</v>
      </c>
      <c r="B3422" s="1">
        <v>539.0</v>
      </c>
      <c r="C3422" s="1">
        <v>4.0</v>
      </c>
      <c r="D3422" s="1" t="s">
        <v>88</v>
      </c>
      <c r="E3422" s="1">
        <v>29.0</v>
      </c>
      <c r="F3422" s="7" t="str">
        <f>vlookup(E3422,Teams!A:B,2,false)</f>
        <v>MSJ</v>
      </c>
      <c r="G3422" s="1" t="b">
        <v>1</v>
      </c>
      <c r="H3422" s="1" t="b">
        <v>0</v>
      </c>
      <c r="I3422" s="1">
        <v>6.0</v>
      </c>
      <c r="J3422" s="7" t="str">
        <f>vlookup(I3422,Cats!$A:$B,2,false)</f>
        <v>P</v>
      </c>
    </row>
    <row r="3423">
      <c r="A3423" s="1">
        <v>140432.0</v>
      </c>
      <c r="B3423" s="1">
        <v>539.0</v>
      </c>
      <c r="C3423" s="1">
        <v>0.0</v>
      </c>
      <c r="D3423" s="1" t="s">
        <v>32</v>
      </c>
      <c r="E3423" s="1">
        <v>34.0</v>
      </c>
      <c r="F3423" s="7" t="str">
        <f>vlookup(E3423,Teams!A:B,2,false)</f>
        <v>Niskayuna</v>
      </c>
      <c r="G3423" s="1" t="b">
        <v>0</v>
      </c>
      <c r="H3423" s="1" t="b">
        <v>1</v>
      </c>
      <c r="I3423" s="1">
        <v>6.0</v>
      </c>
      <c r="J3423" s="7" t="str">
        <f>vlookup(I3423,Cats!$A:$B,2,false)</f>
        <v>P</v>
      </c>
    </row>
    <row r="3424">
      <c r="A3424" s="1">
        <v>140433.0</v>
      </c>
      <c r="B3424" s="1">
        <v>539.0</v>
      </c>
      <c r="C3424" s="1">
        <v>-4.0</v>
      </c>
      <c r="D3424" s="1" t="s">
        <v>87</v>
      </c>
      <c r="E3424" s="1">
        <v>29.0</v>
      </c>
      <c r="F3424" s="7" t="str">
        <f>vlookup(E3424,Teams!A:B,2,false)</f>
        <v>MSJ</v>
      </c>
      <c r="G3424" s="1" t="b">
        <v>1</v>
      </c>
      <c r="H3424" s="1" t="b">
        <v>0</v>
      </c>
      <c r="I3424" s="1">
        <v>7.0</v>
      </c>
      <c r="J3424" s="7" t="str">
        <f>vlookup(I3424,Cats!$A:$B,2,false)</f>
        <v>X</v>
      </c>
    </row>
    <row r="3425">
      <c r="A3425" s="1">
        <v>140434.0</v>
      </c>
      <c r="B3425" s="1">
        <v>539.0</v>
      </c>
      <c r="C3425" s="1">
        <v>4.0</v>
      </c>
      <c r="D3425" s="1" t="s">
        <v>71</v>
      </c>
      <c r="E3425" s="1">
        <v>34.0</v>
      </c>
      <c r="F3425" s="7" t="str">
        <f>vlookup(E3425,Teams!A:B,2,false)</f>
        <v>Niskayuna</v>
      </c>
      <c r="G3425" s="1" t="b">
        <v>0</v>
      </c>
      <c r="H3425" s="1" t="b">
        <v>0</v>
      </c>
      <c r="I3425" s="1">
        <v>7.0</v>
      </c>
      <c r="J3425" s="7" t="str">
        <f>vlookup(I3425,Cats!$A:$B,2,false)</f>
        <v>X</v>
      </c>
    </row>
    <row r="3426">
      <c r="A3426" s="1">
        <v>140435.0</v>
      </c>
      <c r="B3426" s="1">
        <v>539.0</v>
      </c>
      <c r="C3426" s="1">
        <v>14.0</v>
      </c>
      <c r="D3426" s="1" t="s">
        <v>88</v>
      </c>
      <c r="E3426" s="1">
        <v>29.0</v>
      </c>
      <c r="F3426" s="7" t="str">
        <f>vlookup(E3426,Teams!A:B,2,false)</f>
        <v>MSJ</v>
      </c>
      <c r="G3426" s="1" t="b">
        <v>1</v>
      </c>
      <c r="H3426" s="1" t="b">
        <v>0</v>
      </c>
      <c r="I3426" s="1">
        <v>8.0</v>
      </c>
      <c r="J3426" s="7" t="str">
        <f>vlookup(I3426,Cats!$A:$B,2,false)</f>
        <v>M</v>
      </c>
    </row>
    <row r="3427">
      <c r="A3427" s="1">
        <v>140436.0</v>
      </c>
      <c r="B3427" s="1">
        <v>539.0</v>
      </c>
      <c r="C3427" s="1">
        <v>0.0</v>
      </c>
      <c r="D3427" s="1" t="s">
        <v>32</v>
      </c>
      <c r="E3427" s="1">
        <v>34.0</v>
      </c>
      <c r="F3427" s="7" t="str">
        <f>vlookup(E3427,Teams!A:B,2,false)</f>
        <v>Niskayuna</v>
      </c>
      <c r="G3427" s="1" t="b">
        <v>0</v>
      </c>
      <c r="H3427" s="1" t="b">
        <v>1</v>
      </c>
      <c r="I3427" s="1">
        <v>8.0</v>
      </c>
      <c r="J3427" s="7" t="str">
        <f>vlookup(I3427,Cats!$A:$B,2,false)</f>
        <v>M</v>
      </c>
    </row>
    <row r="3428">
      <c r="A3428" s="1">
        <v>140437.0</v>
      </c>
      <c r="B3428" s="1">
        <v>539.0</v>
      </c>
      <c r="C3428" s="1">
        <v>14.0</v>
      </c>
      <c r="D3428" s="1" t="s">
        <v>91</v>
      </c>
      <c r="E3428" s="1">
        <v>29.0</v>
      </c>
      <c r="F3428" s="7" t="str">
        <f>vlookup(E3428,Teams!A:B,2,false)</f>
        <v>MSJ</v>
      </c>
      <c r="G3428" s="1" t="b">
        <v>1</v>
      </c>
      <c r="H3428" s="1" t="b">
        <v>0</v>
      </c>
      <c r="I3428" s="1">
        <v>9.0</v>
      </c>
      <c r="J3428" s="7" t="str">
        <f>vlookup(I3428,Cats!$A:$B,2,false)</f>
        <v>C</v>
      </c>
    </row>
    <row r="3429">
      <c r="A3429" s="1">
        <v>140438.0</v>
      </c>
      <c r="B3429" s="1">
        <v>539.0</v>
      </c>
      <c r="C3429" s="1">
        <v>0.0</v>
      </c>
      <c r="D3429" s="1" t="s">
        <v>32</v>
      </c>
      <c r="E3429" s="1">
        <v>34.0</v>
      </c>
      <c r="F3429" s="7" t="str">
        <f>vlookup(E3429,Teams!A:B,2,false)</f>
        <v>Niskayuna</v>
      </c>
      <c r="G3429" s="1" t="b">
        <v>0</v>
      </c>
      <c r="H3429" s="1" t="b">
        <v>1</v>
      </c>
      <c r="I3429" s="1">
        <v>9.0</v>
      </c>
      <c r="J3429" s="7" t="str">
        <f>vlookup(I3429,Cats!$A:$B,2,false)</f>
        <v>C</v>
      </c>
    </row>
    <row r="3430">
      <c r="A3430" s="1">
        <v>140439.0</v>
      </c>
      <c r="B3430" s="1">
        <v>539.0</v>
      </c>
      <c r="C3430" s="1">
        <v>0.0</v>
      </c>
      <c r="D3430" s="1" t="s">
        <v>87</v>
      </c>
      <c r="E3430" s="1">
        <v>29.0</v>
      </c>
      <c r="F3430" s="7" t="str">
        <f>vlookup(E3430,Teams!A:B,2,false)</f>
        <v>MSJ</v>
      </c>
      <c r="G3430" s="1" t="b">
        <v>1</v>
      </c>
      <c r="H3430" s="1" t="b">
        <v>0</v>
      </c>
      <c r="I3430" s="1">
        <v>10.0</v>
      </c>
      <c r="J3430" s="7" t="str">
        <f>vlookup(I3430,Cats!$A:$B,2,false)</f>
        <v>E</v>
      </c>
    </row>
    <row r="3431">
      <c r="A3431" s="1">
        <v>140440.0</v>
      </c>
      <c r="B3431" s="1">
        <v>539.0</v>
      </c>
      <c r="C3431" s="1">
        <v>0.0</v>
      </c>
      <c r="D3431" s="1" t="s">
        <v>71</v>
      </c>
      <c r="E3431" s="1">
        <v>34.0</v>
      </c>
      <c r="F3431" s="7" t="str">
        <f>vlookup(E3431,Teams!A:B,2,false)</f>
        <v>Niskayuna</v>
      </c>
      <c r="G3431" s="1" t="b">
        <v>0</v>
      </c>
      <c r="H3431" s="1" t="b">
        <v>0</v>
      </c>
      <c r="I3431" s="1">
        <v>10.0</v>
      </c>
      <c r="J3431" s="7" t="str">
        <f>vlookup(I3431,Cats!$A:$B,2,false)</f>
        <v>E</v>
      </c>
    </row>
    <row r="3432">
      <c r="A3432" s="1">
        <v>140441.0</v>
      </c>
      <c r="B3432" s="1">
        <v>539.0</v>
      </c>
      <c r="C3432" s="1">
        <v>0.0</v>
      </c>
      <c r="D3432" s="1" t="s">
        <v>89</v>
      </c>
      <c r="E3432" s="1">
        <v>29.0</v>
      </c>
      <c r="F3432" s="7" t="str">
        <f>vlookup(E3432,Teams!A:B,2,false)</f>
        <v>MSJ</v>
      </c>
      <c r="G3432" s="1" t="b">
        <v>1</v>
      </c>
      <c r="H3432" s="1" t="b">
        <v>0</v>
      </c>
      <c r="I3432" s="1">
        <v>11.0</v>
      </c>
      <c r="J3432" s="7" t="str">
        <f>vlookup(I3432,Cats!$A:$B,2,false)</f>
        <v>B</v>
      </c>
    </row>
    <row r="3433">
      <c r="A3433" s="1">
        <v>140442.0</v>
      </c>
      <c r="B3433" s="1">
        <v>539.0</v>
      </c>
      <c r="C3433" s="1">
        <v>0.0</v>
      </c>
      <c r="D3433" s="1" t="s">
        <v>71</v>
      </c>
      <c r="E3433" s="1">
        <v>34.0</v>
      </c>
      <c r="F3433" s="7" t="str">
        <f>vlookup(E3433,Teams!A:B,2,false)</f>
        <v>Niskayuna</v>
      </c>
      <c r="G3433" s="1" t="b">
        <v>0</v>
      </c>
      <c r="H3433" s="1" t="b">
        <v>0</v>
      </c>
      <c r="I3433" s="1">
        <v>11.0</v>
      </c>
      <c r="J3433" s="7" t="str">
        <f>vlookup(I3433,Cats!$A:$B,2,false)</f>
        <v>B</v>
      </c>
    </row>
    <row r="3434">
      <c r="A3434" s="1">
        <v>140443.0</v>
      </c>
      <c r="B3434" s="1">
        <v>539.0</v>
      </c>
      <c r="C3434" s="1">
        <v>0.0</v>
      </c>
      <c r="D3434" s="1" t="s">
        <v>32</v>
      </c>
      <c r="E3434" s="1">
        <v>29.0</v>
      </c>
      <c r="F3434" s="7" t="str">
        <f>vlookup(E3434,Teams!A:B,2,false)</f>
        <v>MSJ</v>
      </c>
      <c r="G3434" s="1" t="b">
        <v>1</v>
      </c>
      <c r="H3434" s="1" t="b">
        <v>1</v>
      </c>
      <c r="I3434" s="1">
        <v>12.0</v>
      </c>
      <c r="J3434" s="7" t="str">
        <f>vlookup(I3434,Cats!$A:$B,2,false)</f>
        <v>P</v>
      </c>
    </row>
    <row r="3435">
      <c r="A3435" s="1">
        <v>140444.0</v>
      </c>
      <c r="B3435" s="1">
        <v>539.0</v>
      </c>
      <c r="C3435" s="1">
        <v>4.0</v>
      </c>
      <c r="D3435" s="1" t="s">
        <v>77</v>
      </c>
      <c r="E3435" s="1">
        <v>34.0</v>
      </c>
      <c r="F3435" s="7" t="str">
        <f>vlookup(E3435,Teams!A:B,2,false)</f>
        <v>Niskayuna</v>
      </c>
      <c r="G3435" s="1" t="b">
        <v>0</v>
      </c>
      <c r="H3435" s="1" t="b">
        <v>0</v>
      </c>
      <c r="I3435" s="1">
        <v>12.0</v>
      </c>
      <c r="J3435" s="7" t="str">
        <f>vlookup(I3435,Cats!$A:$B,2,false)</f>
        <v>P</v>
      </c>
    </row>
    <row r="3436">
      <c r="A3436" s="1">
        <v>140445.0</v>
      </c>
      <c r="B3436" s="1">
        <v>539.0</v>
      </c>
      <c r="C3436" s="1">
        <v>4.0</v>
      </c>
      <c r="D3436" s="1" t="s">
        <v>87</v>
      </c>
      <c r="E3436" s="1">
        <v>29.0</v>
      </c>
      <c r="F3436" s="7" t="str">
        <f>vlookup(E3436,Teams!A:B,2,false)</f>
        <v>MSJ</v>
      </c>
      <c r="G3436" s="1" t="b">
        <v>1</v>
      </c>
      <c r="H3436" s="1" t="b">
        <v>0</v>
      </c>
      <c r="I3436" s="1">
        <v>13.0</v>
      </c>
      <c r="J3436" s="7" t="str">
        <f>vlookup(I3436,Cats!$A:$B,2,false)</f>
        <v>X</v>
      </c>
    </row>
    <row r="3437">
      <c r="A3437" s="1">
        <v>140446.0</v>
      </c>
      <c r="B3437" s="1">
        <v>539.0</v>
      </c>
      <c r="C3437" s="1">
        <v>0.0</v>
      </c>
      <c r="D3437" s="1" t="s">
        <v>32</v>
      </c>
      <c r="E3437" s="1">
        <v>34.0</v>
      </c>
      <c r="F3437" s="7" t="str">
        <f>vlookup(E3437,Teams!A:B,2,false)</f>
        <v>Niskayuna</v>
      </c>
      <c r="G3437" s="1" t="b">
        <v>0</v>
      </c>
      <c r="H3437" s="1" t="b">
        <v>1</v>
      </c>
      <c r="I3437" s="1">
        <v>13.0</v>
      </c>
      <c r="J3437" s="7" t="str">
        <f>vlookup(I3437,Cats!$A:$B,2,false)</f>
        <v>X</v>
      </c>
    </row>
    <row r="3438">
      <c r="A3438" s="1">
        <v>140447.0</v>
      </c>
      <c r="B3438" s="1">
        <v>539.0</v>
      </c>
      <c r="C3438" s="1">
        <v>14.0</v>
      </c>
      <c r="D3438" s="1" t="s">
        <v>88</v>
      </c>
      <c r="E3438" s="1">
        <v>29.0</v>
      </c>
      <c r="F3438" s="7" t="str">
        <f>vlookup(E3438,Teams!A:B,2,false)</f>
        <v>MSJ</v>
      </c>
      <c r="G3438" s="1" t="b">
        <v>1</v>
      </c>
      <c r="H3438" s="1" t="b">
        <v>0</v>
      </c>
      <c r="I3438" s="1">
        <v>14.0</v>
      </c>
      <c r="J3438" s="7" t="str">
        <f>vlookup(I3438,Cats!$A:$B,2,false)</f>
        <v>M</v>
      </c>
    </row>
    <row r="3439">
      <c r="A3439" s="1">
        <v>140448.0</v>
      </c>
      <c r="B3439" s="1">
        <v>539.0</v>
      </c>
      <c r="C3439" s="1">
        <v>0.0</v>
      </c>
      <c r="D3439" s="1" t="s">
        <v>32</v>
      </c>
      <c r="E3439" s="1">
        <v>34.0</v>
      </c>
      <c r="F3439" s="7" t="str">
        <f>vlookup(E3439,Teams!A:B,2,false)</f>
        <v>Niskayuna</v>
      </c>
      <c r="G3439" s="1" t="b">
        <v>0</v>
      </c>
      <c r="H3439" s="1" t="b">
        <v>1</v>
      </c>
      <c r="I3439" s="1">
        <v>14.0</v>
      </c>
      <c r="J3439" s="7" t="str">
        <f>vlookup(I3439,Cats!$A:$B,2,false)</f>
        <v>M</v>
      </c>
    </row>
    <row r="3440">
      <c r="A3440" s="1">
        <v>140449.0</v>
      </c>
      <c r="B3440" s="1">
        <v>539.0</v>
      </c>
      <c r="C3440" s="1">
        <v>14.0</v>
      </c>
      <c r="D3440" s="1" t="s">
        <v>91</v>
      </c>
      <c r="E3440" s="1">
        <v>29.0</v>
      </c>
      <c r="F3440" s="7" t="str">
        <f>vlookup(E3440,Teams!A:B,2,false)</f>
        <v>MSJ</v>
      </c>
      <c r="G3440" s="1" t="b">
        <v>1</v>
      </c>
      <c r="H3440" s="1" t="b">
        <v>0</v>
      </c>
      <c r="I3440" s="1">
        <v>15.0</v>
      </c>
      <c r="J3440" s="7" t="str">
        <f>vlookup(I3440,Cats!$A:$B,2,false)</f>
        <v>C</v>
      </c>
    </row>
    <row r="3441">
      <c r="A3441" s="1">
        <v>140450.0</v>
      </c>
      <c r="B3441" s="1">
        <v>539.0</v>
      </c>
      <c r="C3441" s="1">
        <v>0.0</v>
      </c>
      <c r="D3441" s="1" t="s">
        <v>32</v>
      </c>
      <c r="E3441" s="1">
        <v>34.0</v>
      </c>
      <c r="F3441" s="7" t="str">
        <f>vlookup(E3441,Teams!A:B,2,false)</f>
        <v>Niskayuna</v>
      </c>
      <c r="G3441" s="1" t="b">
        <v>0</v>
      </c>
      <c r="H3441" s="1" t="b">
        <v>1</v>
      </c>
      <c r="I3441" s="1">
        <v>15.0</v>
      </c>
      <c r="J3441" s="7" t="str">
        <f>vlookup(I3441,Cats!$A:$B,2,false)</f>
        <v>C</v>
      </c>
    </row>
    <row r="3442">
      <c r="A3442" s="1">
        <v>140451.0</v>
      </c>
      <c r="B3442" s="1">
        <v>539.0</v>
      </c>
      <c r="C3442" s="1">
        <v>4.0</v>
      </c>
      <c r="D3442" s="1" t="s">
        <v>90</v>
      </c>
      <c r="E3442" s="1">
        <v>29.0</v>
      </c>
      <c r="F3442" s="7" t="str">
        <f>vlookup(E3442,Teams!A:B,2,false)</f>
        <v>MSJ</v>
      </c>
      <c r="G3442" s="1" t="b">
        <v>1</v>
      </c>
      <c r="H3442" s="1" t="b">
        <v>0</v>
      </c>
      <c r="I3442" s="1">
        <v>16.0</v>
      </c>
      <c r="J3442" s="7" t="str">
        <f>vlookup(I3442,Cats!$A:$B,2,false)</f>
        <v>E</v>
      </c>
    </row>
    <row r="3443">
      <c r="A3443" s="1">
        <v>140452.0</v>
      </c>
      <c r="B3443" s="1">
        <v>539.0</v>
      </c>
      <c r="C3443" s="1">
        <v>0.0</v>
      </c>
      <c r="D3443" s="1" t="s">
        <v>71</v>
      </c>
      <c r="E3443" s="1">
        <v>34.0</v>
      </c>
      <c r="F3443" s="7" t="str">
        <f>vlookup(E3443,Teams!A:B,2,false)</f>
        <v>Niskayuna</v>
      </c>
      <c r="G3443" s="1" t="b">
        <v>0</v>
      </c>
      <c r="H3443" s="1" t="b">
        <v>0</v>
      </c>
      <c r="I3443" s="1">
        <v>16.0</v>
      </c>
      <c r="J3443" s="7" t="str">
        <f>vlookup(I3443,Cats!$A:$B,2,false)</f>
        <v>E</v>
      </c>
    </row>
    <row r="3444">
      <c r="A3444" s="1">
        <v>140453.0</v>
      </c>
      <c r="B3444" s="1">
        <v>539.0</v>
      </c>
      <c r="C3444" s="1">
        <v>0.0</v>
      </c>
      <c r="D3444" s="1" t="s">
        <v>32</v>
      </c>
      <c r="E3444" s="1">
        <v>29.0</v>
      </c>
      <c r="F3444" s="7" t="str">
        <f>vlookup(E3444,Teams!A:B,2,false)</f>
        <v>MSJ</v>
      </c>
      <c r="G3444" s="1" t="b">
        <v>1</v>
      </c>
      <c r="H3444" s="1" t="b">
        <v>1</v>
      </c>
      <c r="I3444" s="1">
        <v>17.0</v>
      </c>
      <c r="J3444" s="7" t="str">
        <f>vlookup(I3444,Cats!$A:$B,2,false)</f>
        <v>B</v>
      </c>
    </row>
    <row r="3445">
      <c r="A3445" s="1">
        <v>140454.0</v>
      </c>
      <c r="B3445" s="1">
        <v>539.0</v>
      </c>
      <c r="C3445" s="1">
        <v>4.0</v>
      </c>
      <c r="D3445" s="1" t="s">
        <v>71</v>
      </c>
      <c r="E3445" s="1">
        <v>34.0</v>
      </c>
      <c r="F3445" s="7" t="str">
        <f>vlookup(E3445,Teams!A:B,2,false)</f>
        <v>Niskayuna</v>
      </c>
      <c r="G3445" s="1" t="b">
        <v>0</v>
      </c>
      <c r="H3445" s="1" t="b">
        <v>0</v>
      </c>
      <c r="I3445" s="1">
        <v>17.0</v>
      </c>
      <c r="J3445" s="7" t="str">
        <f>vlookup(I3445,Cats!$A:$B,2,false)</f>
        <v>B</v>
      </c>
    </row>
    <row r="3446">
      <c r="A3446" s="1">
        <v>140455.0</v>
      </c>
      <c r="B3446" s="1">
        <v>539.0</v>
      </c>
      <c r="C3446" s="1">
        <v>4.0</v>
      </c>
      <c r="D3446" s="1" t="s">
        <v>90</v>
      </c>
      <c r="E3446" s="1">
        <v>29.0</v>
      </c>
      <c r="F3446" s="7" t="str">
        <f>vlookup(E3446,Teams!A:B,2,false)</f>
        <v>MSJ</v>
      </c>
      <c r="G3446" s="1" t="b">
        <v>1</v>
      </c>
      <c r="H3446" s="1" t="b">
        <v>0</v>
      </c>
      <c r="I3446" s="1">
        <v>18.0</v>
      </c>
      <c r="J3446" s="7" t="str">
        <f>vlookup(I3446,Cats!$A:$B,2,false)</f>
        <v>P</v>
      </c>
    </row>
    <row r="3447">
      <c r="A3447" s="1">
        <v>140456.0</v>
      </c>
      <c r="B3447" s="1">
        <v>539.0</v>
      </c>
      <c r="C3447" s="1">
        <v>0.0</v>
      </c>
      <c r="D3447" s="1" t="s">
        <v>71</v>
      </c>
      <c r="E3447" s="1">
        <v>34.0</v>
      </c>
      <c r="F3447" s="7" t="str">
        <f>vlookup(E3447,Teams!A:B,2,false)</f>
        <v>Niskayuna</v>
      </c>
      <c r="G3447" s="1" t="b">
        <v>0</v>
      </c>
      <c r="H3447" s="1" t="b">
        <v>0</v>
      </c>
      <c r="I3447" s="1">
        <v>18.0</v>
      </c>
      <c r="J3447" s="7" t="str">
        <f>vlookup(I3447,Cats!$A:$B,2,false)</f>
        <v>P</v>
      </c>
    </row>
    <row r="3448">
      <c r="A3448" s="1">
        <v>140457.0</v>
      </c>
      <c r="B3448" s="1">
        <v>539.0</v>
      </c>
      <c r="C3448" s="1">
        <v>14.0</v>
      </c>
      <c r="D3448" s="1" t="s">
        <v>88</v>
      </c>
      <c r="E3448" s="1">
        <v>29.0</v>
      </c>
      <c r="F3448" s="7" t="str">
        <f>vlookup(E3448,Teams!A:B,2,false)</f>
        <v>MSJ</v>
      </c>
      <c r="G3448" s="1" t="b">
        <v>1</v>
      </c>
      <c r="H3448" s="1" t="b">
        <v>0</v>
      </c>
      <c r="I3448" s="1">
        <v>19.0</v>
      </c>
      <c r="J3448" s="7" t="str">
        <f>vlookup(I3448,Cats!$A:$B,2,false)</f>
        <v>X</v>
      </c>
    </row>
    <row r="3449">
      <c r="A3449" s="1">
        <v>140458.0</v>
      </c>
      <c r="B3449" s="1">
        <v>539.0</v>
      </c>
      <c r="C3449" s="1">
        <v>0.0</v>
      </c>
      <c r="D3449" s="1" t="s">
        <v>32</v>
      </c>
      <c r="E3449" s="1">
        <v>34.0</v>
      </c>
      <c r="F3449" s="7" t="str">
        <f>vlookup(E3449,Teams!A:B,2,false)</f>
        <v>Niskayuna</v>
      </c>
      <c r="G3449" s="1" t="b">
        <v>0</v>
      </c>
      <c r="H3449" s="1" t="b">
        <v>1</v>
      </c>
      <c r="I3449" s="1">
        <v>19.0</v>
      </c>
      <c r="J3449" s="7" t="str">
        <f>vlookup(I3449,Cats!$A:$B,2,false)</f>
        <v>X</v>
      </c>
    </row>
    <row r="3450">
      <c r="A3450" s="1">
        <v>140459.0</v>
      </c>
      <c r="B3450" s="1">
        <v>539.0</v>
      </c>
      <c r="C3450" s="1">
        <v>4.0</v>
      </c>
      <c r="D3450" s="1" t="s">
        <v>91</v>
      </c>
      <c r="E3450" s="1">
        <v>29.0</v>
      </c>
      <c r="F3450" s="7" t="str">
        <f>vlookup(E3450,Teams!A:B,2,false)</f>
        <v>MSJ</v>
      </c>
      <c r="G3450" s="1" t="b">
        <v>1</v>
      </c>
      <c r="H3450" s="1" t="b">
        <v>0</v>
      </c>
      <c r="I3450" s="1">
        <v>20.0</v>
      </c>
      <c r="J3450" s="7" t="str">
        <f>vlookup(I3450,Cats!$A:$B,2,false)</f>
        <v>M</v>
      </c>
    </row>
    <row r="3451">
      <c r="A3451" s="1">
        <v>140460.0</v>
      </c>
      <c r="B3451" s="1">
        <v>539.0</v>
      </c>
      <c r="C3451" s="1">
        <v>0.0</v>
      </c>
      <c r="D3451" s="1" t="s">
        <v>32</v>
      </c>
      <c r="E3451" s="1">
        <v>34.0</v>
      </c>
      <c r="F3451" s="7" t="str">
        <f>vlookup(E3451,Teams!A:B,2,false)</f>
        <v>Niskayuna</v>
      </c>
      <c r="G3451" s="1" t="b">
        <v>0</v>
      </c>
      <c r="H3451" s="1" t="b">
        <v>1</v>
      </c>
      <c r="I3451" s="1">
        <v>20.0</v>
      </c>
      <c r="J3451" s="7" t="str">
        <f>vlookup(I3451,Cats!$A:$B,2,false)</f>
        <v>M</v>
      </c>
    </row>
    <row r="3452">
      <c r="A3452" s="1">
        <v>140461.0</v>
      </c>
      <c r="B3452" s="1">
        <v>539.0</v>
      </c>
      <c r="C3452" s="1">
        <v>14.0</v>
      </c>
      <c r="D3452" s="1" t="s">
        <v>87</v>
      </c>
      <c r="E3452" s="1">
        <v>29.0</v>
      </c>
      <c r="F3452" s="7" t="str">
        <f>vlookup(E3452,Teams!A:B,2,false)</f>
        <v>MSJ</v>
      </c>
      <c r="G3452" s="1" t="b">
        <v>1</v>
      </c>
      <c r="H3452" s="1" t="b">
        <v>0</v>
      </c>
      <c r="I3452" s="1">
        <v>21.0</v>
      </c>
      <c r="J3452" s="7" t="str">
        <f>vlookup(I3452,Cats!$A:$B,2,false)</f>
        <v>C</v>
      </c>
    </row>
    <row r="3453">
      <c r="A3453" s="1">
        <v>140462.0</v>
      </c>
      <c r="B3453" s="1">
        <v>539.0</v>
      </c>
      <c r="C3453" s="1">
        <v>-4.0</v>
      </c>
      <c r="D3453" s="1" t="s">
        <v>223</v>
      </c>
      <c r="E3453" s="1">
        <v>34.0</v>
      </c>
      <c r="F3453" s="7" t="str">
        <f>vlookup(E3453,Teams!A:B,2,false)</f>
        <v>Niskayuna</v>
      </c>
      <c r="G3453" s="1" t="b">
        <v>0</v>
      </c>
      <c r="H3453" s="1" t="b">
        <v>0</v>
      </c>
      <c r="I3453" s="1">
        <v>21.0</v>
      </c>
      <c r="J3453" s="7" t="str">
        <f>vlookup(I3453,Cats!$A:$B,2,false)</f>
        <v>C</v>
      </c>
    </row>
    <row r="3454">
      <c r="A3454" s="1">
        <v>140463.0</v>
      </c>
      <c r="B3454" s="1">
        <v>539.0</v>
      </c>
      <c r="C3454" s="1">
        <v>14.0</v>
      </c>
      <c r="D3454" s="1" t="s">
        <v>89</v>
      </c>
      <c r="E3454" s="1">
        <v>29.0</v>
      </c>
      <c r="F3454" s="7" t="str">
        <f>vlookup(E3454,Teams!A:B,2,false)</f>
        <v>MSJ</v>
      </c>
      <c r="G3454" s="1" t="b">
        <v>1</v>
      </c>
      <c r="H3454" s="1" t="b">
        <v>0</v>
      </c>
      <c r="I3454" s="1">
        <v>22.0</v>
      </c>
      <c r="J3454" s="7" t="str">
        <f>vlookup(I3454,Cats!$A:$B,2,false)</f>
        <v>E</v>
      </c>
    </row>
    <row r="3455">
      <c r="A3455" s="1">
        <v>140464.0</v>
      </c>
      <c r="B3455" s="1">
        <v>539.0</v>
      </c>
      <c r="C3455" s="1">
        <v>0.0</v>
      </c>
      <c r="D3455" s="1" t="s">
        <v>32</v>
      </c>
      <c r="E3455" s="1">
        <v>34.0</v>
      </c>
      <c r="F3455" s="7" t="str">
        <f>vlookup(E3455,Teams!A:B,2,false)</f>
        <v>Niskayuna</v>
      </c>
      <c r="G3455" s="1" t="b">
        <v>0</v>
      </c>
      <c r="H3455" s="1" t="b">
        <v>1</v>
      </c>
      <c r="I3455" s="1">
        <v>22.0</v>
      </c>
      <c r="J3455" s="7" t="str">
        <f>vlookup(I3455,Cats!$A:$B,2,false)</f>
        <v>E</v>
      </c>
    </row>
    <row r="3456">
      <c r="A3456" s="1">
        <v>140465.0</v>
      </c>
      <c r="B3456" s="1">
        <v>539.0</v>
      </c>
      <c r="C3456" s="1">
        <v>0.0</v>
      </c>
      <c r="D3456" s="1" t="s">
        <v>88</v>
      </c>
      <c r="E3456" s="1">
        <v>29.0</v>
      </c>
      <c r="F3456" s="7" t="str">
        <f>vlookup(E3456,Teams!A:B,2,false)</f>
        <v>MSJ</v>
      </c>
      <c r="G3456" s="1" t="b">
        <v>1</v>
      </c>
      <c r="H3456" s="1" t="b">
        <v>0</v>
      </c>
      <c r="I3456" s="1">
        <v>23.0</v>
      </c>
      <c r="J3456" s="7" t="str">
        <f>vlookup(I3456,Cats!$A:$B,2,false)</f>
        <v>B</v>
      </c>
    </row>
    <row r="3457">
      <c r="A3457" s="1">
        <v>140466.0</v>
      </c>
      <c r="B3457" s="1">
        <v>539.0</v>
      </c>
      <c r="C3457" s="1">
        <v>0.0</v>
      </c>
      <c r="D3457" s="1" t="s">
        <v>76</v>
      </c>
      <c r="E3457" s="1">
        <v>34.0</v>
      </c>
      <c r="F3457" s="7" t="str">
        <f>vlookup(E3457,Teams!A:B,2,false)</f>
        <v>Niskayuna</v>
      </c>
      <c r="G3457" s="1" t="b">
        <v>0</v>
      </c>
      <c r="H3457" s="1" t="b">
        <v>0</v>
      </c>
      <c r="I3457" s="1">
        <v>23.0</v>
      </c>
      <c r="J3457" s="7" t="str">
        <f>vlookup(I3457,Cats!$A:$B,2,false)</f>
        <v>B</v>
      </c>
    </row>
    <row r="3458">
      <c r="A3458" s="1">
        <v>140467.0</v>
      </c>
      <c r="B3458" s="1">
        <v>539.0</v>
      </c>
      <c r="C3458" s="1">
        <v>0.0</v>
      </c>
      <c r="D3458" s="1" t="s">
        <v>32</v>
      </c>
      <c r="E3458" s="1">
        <v>29.0</v>
      </c>
      <c r="F3458" s="7" t="str">
        <f>vlookup(E3458,Teams!A:B,2,false)</f>
        <v>MSJ</v>
      </c>
      <c r="G3458" s="1" t="b">
        <v>1</v>
      </c>
      <c r="H3458" s="1" t="b">
        <v>1</v>
      </c>
      <c r="I3458" s="1">
        <v>24.0</v>
      </c>
      <c r="J3458" s="7" t="str">
        <f>vlookup(I3458,Cats!$A:$B,2,false)</f>
        <v>P</v>
      </c>
    </row>
    <row r="3459">
      <c r="A3459" s="1">
        <v>140468.0</v>
      </c>
      <c r="B3459" s="1">
        <v>539.0</v>
      </c>
      <c r="C3459" s="1">
        <v>0.0</v>
      </c>
      <c r="D3459" s="1" t="s">
        <v>76</v>
      </c>
      <c r="E3459" s="1">
        <v>34.0</v>
      </c>
      <c r="F3459" s="7" t="str">
        <f>vlookup(E3459,Teams!A:B,2,false)</f>
        <v>Niskayuna</v>
      </c>
      <c r="G3459" s="1" t="b">
        <v>0</v>
      </c>
      <c r="H3459" s="1" t="b">
        <v>0</v>
      </c>
      <c r="I3459" s="1">
        <v>24.0</v>
      </c>
      <c r="J3459" s="7" t="str">
        <f>vlookup(I3459,Cats!$A:$B,2,false)</f>
        <v>P</v>
      </c>
    </row>
    <row r="3460">
      <c r="A3460" s="1">
        <v>140469.0</v>
      </c>
      <c r="B3460" s="1">
        <v>539.0</v>
      </c>
      <c r="C3460" s="1">
        <v>-4.0</v>
      </c>
      <c r="D3460" s="1" t="s">
        <v>88</v>
      </c>
      <c r="E3460" s="1">
        <v>29.0</v>
      </c>
      <c r="F3460" s="7" t="str">
        <f>vlookup(E3460,Teams!A:B,2,false)</f>
        <v>MSJ</v>
      </c>
      <c r="G3460" s="1" t="b">
        <v>1</v>
      </c>
      <c r="H3460" s="1" t="b">
        <v>0</v>
      </c>
      <c r="I3460" s="1">
        <v>25.0</v>
      </c>
      <c r="J3460" s="7" t="str">
        <f>vlookup(I3460,Cats!$A:$B,2,false)</f>
        <v>#N/A</v>
      </c>
    </row>
    <row r="3461">
      <c r="A3461" s="1">
        <v>140470.0</v>
      </c>
      <c r="B3461" s="1">
        <v>539.0</v>
      </c>
      <c r="C3461" s="1">
        <v>0.0</v>
      </c>
      <c r="D3461" s="1" t="s">
        <v>32</v>
      </c>
      <c r="E3461" s="1">
        <v>34.0</v>
      </c>
      <c r="F3461" s="7" t="str">
        <f>vlookup(E3461,Teams!A:B,2,false)</f>
        <v>Niskayuna</v>
      </c>
      <c r="G3461" s="1" t="b">
        <v>0</v>
      </c>
      <c r="H3461" s="1" t="b">
        <v>1</v>
      </c>
      <c r="I3461" s="1">
        <v>25.0</v>
      </c>
      <c r="J3461" s="7" t="str">
        <f>vlookup(I3461,Cats!$A:$B,2,false)</f>
        <v>#N/A</v>
      </c>
    </row>
    <row r="3462">
      <c r="A3462" s="1">
        <v>140471.0</v>
      </c>
      <c r="B3462" s="1">
        <v>540.0</v>
      </c>
      <c r="C3462" s="1">
        <v>0.0</v>
      </c>
      <c r="D3462" s="1" t="s">
        <v>32</v>
      </c>
      <c r="E3462" s="1">
        <v>4.0</v>
      </c>
      <c r="F3462" s="7" t="str">
        <f>vlookup(E3462,Teams!A:B,2,false)</f>
        <v>Blair C</v>
      </c>
      <c r="G3462" s="1" t="b">
        <v>1</v>
      </c>
      <c r="H3462" s="1" t="b">
        <v>1</v>
      </c>
      <c r="I3462" s="1">
        <v>1.0</v>
      </c>
      <c r="J3462" s="7" t="str">
        <f>vlookup(I3462,Cats!$A:$B,2,false)</f>
        <v>X</v>
      </c>
    </row>
    <row r="3463">
      <c r="A3463" s="1">
        <v>140472.0</v>
      </c>
      <c r="B3463" s="1">
        <v>540.0</v>
      </c>
      <c r="C3463" s="1">
        <v>4.0</v>
      </c>
      <c r="D3463" s="1" t="s">
        <v>35</v>
      </c>
      <c r="E3463" s="1">
        <v>12.0</v>
      </c>
      <c r="F3463" s="7" t="str">
        <f>vlookup(E3463,Teams!A:B,2,false)</f>
        <v>Davidson</v>
      </c>
      <c r="G3463" s="1" t="b">
        <v>0</v>
      </c>
      <c r="H3463" s="1" t="b">
        <v>0</v>
      </c>
      <c r="I3463" s="1">
        <v>1.0</v>
      </c>
      <c r="J3463" s="7" t="str">
        <f>vlookup(I3463,Cats!$A:$B,2,false)</f>
        <v>X</v>
      </c>
    </row>
    <row r="3464">
      <c r="A3464" s="1">
        <v>140473.0</v>
      </c>
      <c r="B3464" s="1">
        <v>540.0</v>
      </c>
      <c r="C3464" s="1">
        <v>0.0</v>
      </c>
      <c r="D3464" s="1" t="s">
        <v>32</v>
      </c>
      <c r="E3464" s="1">
        <v>4.0</v>
      </c>
      <c r="F3464" s="7" t="str">
        <f>vlookup(E3464,Teams!A:B,2,false)</f>
        <v>Blair C</v>
      </c>
      <c r="G3464" s="1" t="b">
        <v>1</v>
      </c>
      <c r="H3464" s="1" t="b">
        <v>1</v>
      </c>
      <c r="I3464" s="1">
        <v>2.0</v>
      </c>
      <c r="J3464" s="7" t="str">
        <f>vlookup(I3464,Cats!$A:$B,2,false)</f>
        <v>M</v>
      </c>
    </row>
    <row r="3465">
      <c r="A3465" s="1">
        <v>140474.0</v>
      </c>
      <c r="B3465" s="1">
        <v>540.0</v>
      </c>
      <c r="C3465" s="1">
        <v>4.0</v>
      </c>
      <c r="D3465" s="1" t="s">
        <v>33</v>
      </c>
      <c r="E3465" s="1">
        <v>12.0</v>
      </c>
      <c r="F3465" s="7" t="str">
        <f>vlookup(E3465,Teams!A:B,2,false)</f>
        <v>Davidson</v>
      </c>
      <c r="G3465" s="1" t="b">
        <v>0</v>
      </c>
      <c r="H3465" s="1" t="b">
        <v>0</v>
      </c>
      <c r="I3465" s="1">
        <v>2.0</v>
      </c>
      <c r="J3465" s="7" t="str">
        <f>vlookup(I3465,Cats!$A:$B,2,false)</f>
        <v>M</v>
      </c>
    </row>
    <row r="3466">
      <c r="A3466" s="1">
        <v>140475.0</v>
      </c>
      <c r="B3466" s="1">
        <v>540.0</v>
      </c>
      <c r="C3466" s="1">
        <v>4.0</v>
      </c>
      <c r="D3466" s="1" t="s">
        <v>42</v>
      </c>
      <c r="E3466" s="1">
        <v>4.0</v>
      </c>
      <c r="F3466" s="7" t="str">
        <f>vlookup(E3466,Teams!A:B,2,false)</f>
        <v>Blair C</v>
      </c>
      <c r="G3466" s="1" t="b">
        <v>1</v>
      </c>
      <c r="H3466" s="1" t="b">
        <v>0</v>
      </c>
      <c r="I3466" s="1">
        <v>3.0</v>
      </c>
      <c r="J3466" s="7" t="str">
        <f>vlookup(I3466,Cats!$A:$B,2,false)</f>
        <v>C</v>
      </c>
    </row>
    <row r="3467">
      <c r="A3467" s="1">
        <v>140476.0</v>
      </c>
      <c r="B3467" s="1">
        <v>540.0</v>
      </c>
      <c r="C3467" s="1">
        <v>0.0</v>
      </c>
      <c r="D3467" s="1" t="s">
        <v>32</v>
      </c>
      <c r="E3467" s="1">
        <v>12.0</v>
      </c>
      <c r="F3467" s="7" t="str">
        <f>vlookup(E3467,Teams!A:B,2,false)</f>
        <v>Davidson</v>
      </c>
      <c r="G3467" s="1" t="b">
        <v>0</v>
      </c>
      <c r="H3467" s="1" t="b">
        <v>1</v>
      </c>
      <c r="I3467" s="1">
        <v>3.0</v>
      </c>
      <c r="J3467" s="7" t="str">
        <f>vlookup(I3467,Cats!$A:$B,2,false)</f>
        <v>C</v>
      </c>
    </row>
    <row r="3468">
      <c r="A3468" s="1">
        <v>140477.0</v>
      </c>
      <c r="B3468" s="1">
        <v>540.0</v>
      </c>
      <c r="C3468" s="1">
        <v>0.0</v>
      </c>
      <c r="D3468" s="1" t="s">
        <v>32</v>
      </c>
      <c r="E3468" s="1">
        <v>4.0</v>
      </c>
      <c r="F3468" s="7" t="str">
        <f>vlookup(E3468,Teams!A:B,2,false)</f>
        <v>Blair C</v>
      </c>
      <c r="G3468" s="1" t="b">
        <v>1</v>
      </c>
      <c r="H3468" s="1" t="b">
        <v>1</v>
      </c>
      <c r="I3468" s="1">
        <v>4.0</v>
      </c>
      <c r="J3468" s="7" t="str">
        <f>vlookup(I3468,Cats!$A:$B,2,false)</f>
        <v>E</v>
      </c>
    </row>
    <row r="3469">
      <c r="A3469" s="1">
        <v>140478.0</v>
      </c>
      <c r="B3469" s="1">
        <v>540.0</v>
      </c>
      <c r="C3469" s="1">
        <v>4.0</v>
      </c>
      <c r="D3469" s="1" t="s">
        <v>19</v>
      </c>
      <c r="E3469" s="1">
        <v>12.0</v>
      </c>
      <c r="F3469" s="7" t="str">
        <f>vlookup(E3469,Teams!A:B,2,false)</f>
        <v>Davidson</v>
      </c>
      <c r="G3469" s="1" t="b">
        <v>0</v>
      </c>
      <c r="H3469" s="1" t="b">
        <v>0</v>
      </c>
      <c r="I3469" s="1">
        <v>4.0</v>
      </c>
      <c r="J3469" s="7" t="str">
        <f>vlookup(I3469,Cats!$A:$B,2,false)</f>
        <v>E</v>
      </c>
    </row>
    <row r="3470">
      <c r="A3470" s="1">
        <v>140479.0</v>
      </c>
      <c r="B3470" s="1">
        <v>540.0</v>
      </c>
      <c r="C3470" s="1">
        <v>0.0</v>
      </c>
      <c r="D3470" s="1" t="s">
        <v>224</v>
      </c>
      <c r="E3470" s="1">
        <v>4.0</v>
      </c>
      <c r="F3470" s="7" t="str">
        <f>vlookup(E3470,Teams!A:B,2,false)</f>
        <v>Blair C</v>
      </c>
      <c r="G3470" s="1" t="b">
        <v>1</v>
      </c>
      <c r="H3470" s="1" t="b">
        <v>0</v>
      </c>
      <c r="I3470" s="1">
        <v>5.0</v>
      </c>
      <c r="J3470" s="7" t="str">
        <f>vlookup(I3470,Cats!$A:$B,2,false)</f>
        <v>B</v>
      </c>
    </row>
    <row r="3471">
      <c r="A3471" s="1">
        <v>140480.0</v>
      </c>
      <c r="B3471" s="1">
        <v>540.0</v>
      </c>
      <c r="C3471" s="1">
        <v>0.0</v>
      </c>
      <c r="D3471" s="1" t="s">
        <v>35</v>
      </c>
      <c r="E3471" s="1">
        <v>12.0</v>
      </c>
      <c r="F3471" s="7" t="str">
        <f>vlookup(E3471,Teams!A:B,2,false)</f>
        <v>Davidson</v>
      </c>
      <c r="G3471" s="1" t="b">
        <v>0</v>
      </c>
      <c r="H3471" s="1" t="b">
        <v>0</v>
      </c>
      <c r="I3471" s="1">
        <v>5.0</v>
      </c>
      <c r="J3471" s="7" t="str">
        <f>vlookup(I3471,Cats!$A:$B,2,false)</f>
        <v>B</v>
      </c>
    </row>
    <row r="3472">
      <c r="A3472" s="1">
        <v>140481.0</v>
      </c>
      <c r="B3472" s="1">
        <v>540.0</v>
      </c>
      <c r="C3472" s="1">
        <v>4.0</v>
      </c>
      <c r="D3472" s="1" t="s">
        <v>42</v>
      </c>
      <c r="E3472" s="1">
        <v>4.0</v>
      </c>
      <c r="F3472" s="7" t="str">
        <f>vlookup(E3472,Teams!A:B,2,false)</f>
        <v>Blair C</v>
      </c>
      <c r="G3472" s="1" t="b">
        <v>1</v>
      </c>
      <c r="H3472" s="1" t="b">
        <v>0</v>
      </c>
      <c r="I3472" s="1">
        <v>6.0</v>
      </c>
      <c r="J3472" s="7" t="str">
        <f>vlookup(I3472,Cats!$A:$B,2,false)</f>
        <v>P</v>
      </c>
    </row>
    <row r="3473">
      <c r="A3473" s="1">
        <v>140482.0</v>
      </c>
      <c r="B3473" s="1">
        <v>540.0</v>
      </c>
      <c r="C3473" s="1">
        <v>0.0</v>
      </c>
      <c r="D3473" s="1" t="s">
        <v>32</v>
      </c>
      <c r="E3473" s="1">
        <v>12.0</v>
      </c>
      <c r="F3473" s="7" t="str">
        <f>vlookup(E3473,Teams!A:B,2,false)</f>
        <v>Davidson</v>
      </c>
      <c r="G3473" s="1" t="b">
        <v>0</v>
      </c>
      <c r="H3473" s="1" t="b">
        <v>1</v>
      </c>
      <c r="I3473" s="1">
        <v>6.0</v>
      </c>
      <c r="J3473" s="7" t="str">
        <f>vlookup(I3473,Cats!$A:$B,2,false)</f>
        <v>P</v>
      </c>
    </row>
    <row r="3474">
      <c r="A3474" s="1">
        <v>140483.0</v>
      </c>
      <c r="B3474" s="1">
        <v>540.0</v>
      </c>
      <c r="C3474" s="1">
        <v>0.0</v>
      </c>
      <c r="D3474" s="1" t="s">
        <v>32</v>
      </c>
      <c r="E3474" s="1">
        <v>4.0</v>
      </c>
      <c r="F3474" s="7" t="str">
        <f>vlookup(E3474,Teams!A:B,2,false)</f>
        <v>Blair C</v>
      </c>
      <c r="G3474" s="1" t="b">
        <v>1</v>
      </c>
      <c r="H3474" s="1" t="b">
        <v>1</v>
      </c>
      <c r="I3474" s="1">
        <v>7.0</v>
      </c>
      <c r="J3474" s="7" t="str">
        <f>vlookup(I3474,Cats!$A:$B,2,false)</f>
        <v>X</v>
      </c>
    </row>
    <row r="3475">
      <c r="A3475" s="1">
        <v>140484.0</v>
      </c>
      <c r="B3475" s="1">
        <v>540.0</v>
      </c>
      <c r="C3475" s="1">
        <v>4.0</v>
      </c>
      <c r="D3475" s="1" t="s">
        <v>19</v>
      </c>
      <c r="E3475" s="1">
        <v>12.0</v>
      </c>
      <c r="F3475" s="7" t="str">
        <f>vlookup(E3475,Teams!A:B,2,false)</f>
        <v>Davidson</v>
      </c>
      <c r="G3475" s="1" t="b">
        <v>0</v>
      </c>
      <c r="H3475" s="1" t="b">
        <v>0</v>
      </c>
      <c r="I3475" s="1">
        <v>7.0</v>
      </c>
      <c r="J3475" s="7" t="str">
        <f>vlookup(I3475,Cats!$A:$B,2,false)</f>
        <v>X</v>
      </c>
    </row>
    <row r="3476">
      <c r="A3476" s="1">
        <v>140485.0</v>
      </c>
      <c r="B3476" s="1">
        <v>540.0</v>
      </c>
      <c r="C3476" s="1">
        <v>14.0</v>
      </c>
      <c r="D3476" s="1" t="s">
        <v>42</v>
      </c>
      <c r="E3476" s="1">
        <v>4.0</v>
      </c>
      <c r="F3476" s="7" t="str">
        <f>vlookup(E3476,Teams!A:B,2,false)</f>
        <v>Blair C</v>
      </c>
      <c r="G3476" s="1" t="b">
        <v>1</v>
      </c>
      <c r="H3476" s="1" t="b">
        <v>0</v>
      </c>
      <c r="I3476" s="1">
        <v>8.0</v>
      </c>
      <c r="J3476" s="7" t="str">
        <f>vlookup(I3476,Cats!$A:$B,2,false)</f>
        <v>M</v>
      </c>
    </row>
    <row r="3477">
      <c r="A3477" s="1">
        <v>140486.0</v>
      </c>
      <c r="B3477" s="1">
        <v>540.0</v>
      </c>
      <c r="C3477" s="1">
        <v>0.0</v>
      </c>
      <c r="D3477" s="1" t="s">
        <v>32</v>
      </c>
      <c r="E3477" s="1">
        <v>12.0</v>
      </c>
      <c r="F3477" s="7" t="str">
        <f>vlookup(E3477,Teams!A:B,2,false)</f>
        <v>Davidson</v>
      </c>
      <c r="G3477" s="1" t="b">
        <v>0</v>
      </c>
      <c r="H3477" s="1" t="b">
        <v>1</v>
      </c>
      <c r="I3477" s="1">
        <v>8.0</v>
      </c>
      <c r="J3477" s="7" t="str">
        <f>vlookup(I3477,Cats!$A:$B,2,false)</f>
        <v>M</v>
      </c>
    </row>
    <row r="3478">
      <c r="A3478" s="1">
        <v>140487.0</v>
      </c>
      <c r="B3478" s="1">
        <v>540.0</v>
      </c>
      <c r="C3478" s="1">
        <v>4.0</v>
      </c>
      <c r="D3478" s="1" t="s">
        <v>42</v>
      </c>
      <c r="E3478" s="1">
        <v>4.0</v>
      </c>
      <c r="F3478" s="7" t="str">
        <f>vlookup(E3478,Teams!A:B,2,false)</f>
        <v>Blair C</v>
      </c>
      <c r="G3478" s="1" t="b">
        <v>1</v>
      </c>
      <c r="H3478" s="1" t="b">
        <v>0</v>
      </c>
      <c r="I3478" s="1">
        <v>9.0</v>
      </c>
      <c r="J3478" s="7" t="str">
        <f>vlookup(I3478,Cats!$A:$B,2,false)</f>
        <v>C</v>
      </c>
    </row>
    <row r="3479">
      <c r="A3479" s="1">
        <v>140488.0</v>
      </c>
      <c r="B3479" s="1">
        <v>540.0</v>
      </c>
      <c r="C3479" s="1">
        <v>-4.0</v>
      </c>
      <c r="D3479" s="1" t="s">
        <v>35</v>
      </c>
      <c r="E3479" s="1">
        <v>12.0</v>
      </c>
      <c r="F3479" s="7" t="str">
        <f>vlookup(E3479,Teams!A:B,2,false)</f>
        <v>Davidson</v>
      </c>
      <c r="G3479" s="1" t="b">
        <v>0</v>
      </c>
      <c r="H3479" s="1" t="b">
        <v>0</v>
      </c>
      <c r="I3479" s="1">
        <v>9.0</v>
      </c>
      <c r="J3479" s="7" t="str">
        <f>vlookup(I3479,Cats!$A:$B,2,false)</f>
        <v>C</v>
      </c>
    </row>
    <row r="3480">
      <c r="A3480" s="1">
        <v>140489.0</v>
      </c>
      <c r="B3480" s="1">
        <v>540.0</v>
      </c>
      <c r="C3480" s="1">
        <v>0.0</v>
      </c>
      <c r="D3480" s="1" t="s">
        <v>32</v>
      </c>
      <c r="E3480" s="1">
        <v>4.0</v>
      </c>
      <c r="F3480" s="7" t="str">
        <f>vlookup(E3480,Teams!A:B,2,false)</f>
        <v>Blair C</v>
      </c>
      <c r="G3480" s="1" t="b">
        <v>1</v>
      </c>
      <c r="H3480" s="1" t="b">
        <v>1</v>
      </c>
      <c r="I3480" s="1">
        <v>10.0</v>
      </c>
      <c r="J3480" s="7" t="str">
        <f>vlookup(I3480,Cats!$A:$B,2,false)</f>
        <v>E</v>
      </c>
    </row>
    <row r="3481">
      <c r="A3481" s="1">
        <v>140490.0</v>
      </c>
      <c r="B3481" s="1">
        <v>540.0</v>
      </c>
      <c r="C3481" s="1">
        <v>4.0</v>
      </c>
      <c r="D3481" s="1" t="s">
        <v>19</v>
      </c>
      <c r="E3481" s="1">
        <v>12.0</v>
      </c>
      <c r="F3481" s="7" t="str">
        <f>vlookup(E3481,Teams!A:B,2,false)</f>
        <v>Davidson</v>
      </c>
      <c r="G3481" s="1" t="b">
        <v>0</v>
      </c>
      <c r="H3481" s="1" t="b">
        <v>0</v>
      </c>
      <c r="I3481" s="1">
        <v>10.0</v>
      </c>
      <c r="J3481" s="7" t="str">
        <f>vlookup(I3481,Cats!$A:$B,2,false)</f>
        <v>E</v>
      </c>
    </row>
    <row r="3482">
      <c r="A3482" s="1">
        <v>140491.0</v>
      </c>
      <c r="B3482" s="1">
        <v>540.0</v>
      </c>
      <c r="C3482" s="1">
        <v>0.0</v>
      </c>
      <c r="D3482" s="1" t="s">
        <v>197</v>
      </c>
      <c r="E3482" s="1">
        <v>4.0</v>
      </c>
      <c r="F3482" s="7" t="str">
        <f>vlookup(E3482,Teams!A:B,2,false)</f>
        <v>Blair C</v>
      </c>
      <c r="G3482" s="1" t="b">
        <v>1</v>
      </c>
      <c r="H3482" s="1" t="b">
        <v>0</v>
      </c>
      <c r="I3482" s="1">
        <v>11.0</v>
      </c>
      <c r="J3482" s="7" t="str">
        <f>vlookup(I3482,Cats!$A:$B,2,false)</f>
        <v>B</v>
      </c>
    </row>
    <row r="3483">
      <c r="A3483" s="1">
        <v>140492.0</v>
      </c>
      <c r="B3483" s="1">
        <v>540.0</v>
      </c>
      <c r="C3483" s="1">
        <v>-4.0</v>
      </c>
      <c r="D3483" s="1" t="s">
        <v>37</v>
      </c>
      <c r="E3483" s="1">
        <v>12.0</v>
      </c>
      <c r="F3483" s="7" t="str">
        <f>vlookup(E3483,Teams!A:B,2,false)</f>
        <v>Davidson</v>
      </c>
      <c r="G3483" s="1" t="b">
        <v>0</v>
      </c>
      <c r="H3483" s="1" t="b">
        <v>0</v>
      </c>
      <c r="I3483" s="1">
        <v>11.0</v>
      </c>
      <c r="J3483" s="7" t="str">
        <f>vlookup(I3483,Cats!$A:$B,2,false)</f>
        <v>B</v>
      </c>
    </row>
    <row r="3484">
      <c r="A3484" s="1">
        <v>140493.0</v>
      </c>
      <c r="B3484" s="1">
        <v>540.0</v>
      </c>
      <c r="C3484" s="1">
        <v>4.0</v>
      </c>
      <c r="D3484" s="1" t="s">
        <v>42</v>
      </c>
      <c r="E3484" s="1">
        <v>4.0</v>
      </c>
      <c r="F3484" s="7" t="str">
        <f>vlookup(E3484,Teams!A:B,2,false)</f>
        <v>Blair C</v>
      </c>
      <c r="G3484" s="1" t="b">
        <v>1</v>
      </c>
      <c r="H3484" s="1" t="b">
        <v>0</v>
      </c>
      <c r="I3484" s="1">
        <v>12.0</v>
      </c>
      <c r="J3484" s="7" t="str">
        <f>vlookup(I3484,Cats!$A:$B,2,false)</f>
        <v>P</v>
      </c>
    </row>
    <row r="3485">
      <c r="A3485" s="1">
        <v>140494.0</v>
      </c>
      <c r="B3485" s="1">
        <v>540.0</v>
      </c>
      <c r="C3485" s="1">
        <v>-4.0</v>
      </c>
      <c r="D3485" s="1" t="s">
        <v>19</v>
      </c>
      <c r="E3485" s="1">
        <v>12.0</v>
      </c>
      <c r="F3485" s="7" t="str">
        <f>vlookup(E3485,Teams!A:B,2,false)</f>
        <v>Davidson</v>
      </c>
      <c r="G3485" s="1" t="b">
        <v>0</v>
      </c>
      <c r="H3485" s="1" t="b">
        <v>0</v>
      </c>
      <c r="I3485" s="1">
        <v>12.0</v>
      </c>
      <c r="J3485" s="7" t="str">
        <f>vlookup(I3485,Cats!$A:$B,2,false)</f>
        <v>P</v>
      </c>
    </row>
    <row r="3486">
      <c r="A3486" s="1">
        <v>140495.0</v>
      </c>
      <c r="B3486" s="1">
        <v>540.0</v>
      </c>
      <c r="C3486" s="1">
        <v>0.0</v>
      </c>
      <c r="D3486" s="1" t="s">
        <v>32</v>
      </c>
      <c r="E3486" s="1">
        <v>4.0</v>
      </c>
      <c r="F3486" s="7" t="str">
        <f>vlookup(E3486,Teams!A:B,2,false)</f>
        <v>Blair C</v>
      </c>
      <c r="G3486" s="1" t="b">
        <v>1</v>
      </c>
      <c r="H3486" s="1" t="b">
        <v>1</v>
      </c>
      <c r="I3486" s="1">
        <v>13.0</v>
      </c>
      <c r="J3486" s="7" t="str">
        <f>vlookup(I3486,Cats!$A:$B,2,false)</f>
        <v>X</v>
      </c>
    </row>
    <row r="3487">
      <c r="A3487" s="1">
        <v>140496.0</v>
      </c>
      <c r="B3487" s="1">
        <v>540.0</v>
      </c>
      <c r="C3487" s="1">
        <v>14.0</v>
      </c>
      <c r="D3487" s="1" t="s">
        <v>35</v>
      </c>
      <c r="E3487" s="1">
        <v>12.0</v>
      </c>
      <c r="F3487" s="7" t="str">
        <f>vlookup(E3487,Teams!A:B,2,false)</f>
        <v>Davidson</v>
      </c>
      <c r="G3487" s="1" t="b">
        <v>0</v>
      </c>
      <c r="H3487" s="1" t="b">
        <v>0</v>
      </c>
      <c r="I3487" s="1">
        <v>13.0</v>
      </c>
      <c r="J3487" s="7" t="str">
        <f>vlookup(I3487,Cats!$A:$B,2,false)</f>
        <v>X</v>
      </c>
    </row>
    <row r="3488">
      <c r="A3488" s="1">
        <v>140497.0</v>
      </c>
      <c r="B3488" s="1">
        <v>540.0</v>
      </c>
      <c r="C3488" s="1">
        <v>14.0</v>
      </c>
      <c r="D3488" s="1" t="s">
        <v>224</v>
      </c>
      <c r="E3488" s="1">
        <v>4.0</v>
      </c>
      <c r="F3488" s="7" t="str">
        <f>vlookup(E3488,Teams!A:B,2,false)</f>
        <v>Blair C</v>
      </c>
      <c r="G3488" s="1" t="b">
        <v>1</v>
      </c>
      <c r="H3488" s="1" t="b">
        <v>0</v>
      </c>
      <c r="I3488" s="1">
        <v>14.0</v>
      </c>
      <c r="J3488" s="7" t="str">
        <f>vlookup(I3488,Cats!$A:$B,2,false)</f>
        <v>M</v>
      </c>
    </row>
    <row r="3489">
      <c r="A3489" s="1">
        <v>140498.0</v>
      </c>
      <c r="B3489" s="1">
        <v>540.0</v>
      </c>
      <c r="C3489" s="1">
        <v>-4.0</v>
      </c>
      <c r="D3489" s="1" t="s">
        <v>33</v>
      </c>
      <c r="E3489" s="1">
        <v>12.0</v>
      </c>
      <c r="F3489" s="7" t="str">
        <f>vlookup(E3489,Teams!A:B,2,false)</f>
        <v>Davidson</v>
      </c>
      <c r="G3489" s="1" t="b">
        <v>0</v>
      </c>
      <c r="H3489" s="1" t="b">
        <v>0</v>
      </c>
      <c r="I3489" s="1">
        <v>14.0</v>
      </c>
      <c r="J3489" s="7" t="str">
        <f>vlookup(I3489,Cats!$A:$B,2,false)</f>
        <v>M</v>
      </c>
    </row>
    <row r="3490">
      <c r="A3490" s="1">
        <v>140499.0</v>
      </c>
      <c r="B3490" s="1">
        <v>540.0</v>
      </c>
      <c r="C3490" s="1">
        <v>0.0</v>
      </c>
      <c r="D3490" s="1" t="s">
        <v>32</v>
      </c>
      <c r="E3490" s="1">
        <v>4.0</v>
      </c>
      <c r="F3490" s="7" t="str">
        <f>vlookup(E3490,Teams!A:B,2,false)</f>
        <v>Blair C</v>
      </c>
      <c r="G3490" s="1" t="b">
        <v>1</v>
      </c>
      <c r="H3490" s="1" t="b">
        <v>1</v>
      </c>
      <c r="I3490" s="1">
        <v>15.0</v>
      </c>
      <c r="J3490" s="7" t="str">
        <f>vlookup(I3490,Cats!$A:$B,2,false)</f>
        <v>C</v>
      </c>
    </row>
    <row r="3491">
      <c r="A3491" s="1">
        <v>140500.0</v>
      </c>
      <c r="B3491" s="1">
        <v>540.0</v>
      </c>
      <c r="C3491" s="1">
        <v>14.0</v>
      </c>
      <c r="D3491" s="1" t="s">
        <v>37</v>
      </c>
      <c r="E3491" s="1">
        <v>12.0</v>
      </c>
      <c r="F3491" s="7" t="str">
        <f>vlookup(E3491,Teams!A:B,2,false)</f>
        <v>Davidson</v>
      </c>
      <c r="G3491" s="1" t="b">
        <v>0</v>
      </c>
      <c r="H3491" s="1" t="b">
        <v>0</v>
      </c>
      <c r="I3491" s="1">
        <v>15.0</v>
      </c>
      <c r="J3491" s="7" t="str">
        <f>vlookup(I3491,Cats!$A:$B,2,false)</f>
        <v>C</v>
      </c>
    </row>
    <row r="3492">
      <c r="A3492" s="1">
        <v>140501.0</v>
      </c>
      <c r="B3492" s="1">
        <v>540.0</v>
      </c>
      <c r="C3492" s="1">
        <v>0.0</v>
      </c>
      <c r="D3492" s="1" t="s">
        <v>32</v>
      </c>
      <c r="E3492" s="1">
        <v>4.0</v>
      </c>
      <c r="F3492" s="7" t="str">
        <f>vlookup(E3492,Teams!A:B,2,false)</f>
        <v>Blair C</v>
      </c>
      <c r="G3492" s="1" t="b">
        <v>1</v>
      </c>
      <c r="H3492" s="1" t="b">
        <v>1</v>
      </c>
      <c r="I3492" s="1">
        <v>16.0</v>
      </c>
      <c r="J3492" s="7" t="str">
        <f>vlookup(I3492,Cats!$A:$B,2,false)</f>
        <v>E</v>
      </c>
    </row>
    <row r="3493">
      <c r="A3493" s="1">
        <v>140502.0</v>
      </c>
      <c r="B3493" s="1">
        <v>540.0</v>
      </c>
      <c r="C3493" s="1">
        <v>14.0</v>
      </c>
      <c r="D3493" s="1" t="s">
        <v>19</v>
      </c>
      <c r="E3493" s="1">
        <v>12.0</v>
      </c>
      <c r="F3493" s="7" t="str">
        <f>vlookup(E3493,Teams!A:B,2,false)</f>
        <v>Davidson</v>
      </c>
      <c r="G3493" s="1" t="b">
        <v>0</v>
      </c>
      <c r="H3493" s="1" t="b">
        <v>0</v>
      </c>
      <c r="I3493" s="1">
        <v>16.0</v>
      </c>
      <c r="J3493" s="7" t="str">
        <f>vlookup(I3493,Cats!$A:$B,2,false)</f>
        <v>E</v>
      </c>
    </row>
    <row r="3494">
      <c r="A3494" s="1">
        <v>140503.0</v>
      </c>
      <c r="B3494" s="1">
        <v>540.0</v>
      </c>
      <c r="C3494" s="1">
        <v>0.0</v>
      </c>
      <c r="D3494" s="1" t="s">
        <v>32</v>
      </c>
      <c r="E3494" s="1">
        <v>4.0</v>
      </c>
      <c r="F3494" s="7" t="str">
        <f>vlookup(E3494,Teams!A:B,2,false)</f>
        <v>Blair C</v>
      </c>
      <c r="G3494" s="1" t="b">
        <v>1</v>
      </c>
      <c r="H3494" s="1" t="b">
        <v>1</v>
      </c>
      <c r="I3494" s="1">
        <v>17.0</v>
      </c>
      <c r="J3494" s="7" t="str">
        <f>vlookup(I3494,Cats!$A:$B,2,false)</f>
        <v>B</v>
      </c>
    </row>
    <row r="3495">
      <c r="A3495" s="1">
        <v>140504.0</v>
      </c>
      <c r="B3495" s="1">
        <v>540.0</v>
      </c>
      <c r="C3495" s="1">
        <v>4.0</v>
      </c>
      <c r="D3495" s="1" t="s">
        <v>35</v>
      </c>
      <c r="E3495" s="1">
        <v>12.0</v>
      </c>
      <c r="F3495" s="7" t="str">
        <f>vlookup(E3495,Teams!A:B,2,false)</f>
        <v>Davidson</v>
      </c>
      <c r="G3495" s="1" t="b">
        <v>0</v>
      </c>
      <c r="H3495" s="1" t="b">
        <v>0</v>
      </c>
      <c r="I3495" s="1">
        <v>17.0</v>
      </c>
      <c r="J3495" s="7" t="str">
        <f>vlookup(I3495,Cats!$A:$B,2,false)</f>
        <v>B</v>
      </c>
    </row>
    <row r="3496">
      <c r="A3496" s="1">
        <v>140505.0</v>
      </c>
      <c r="B3496" s="1">
        <v>540.0</v>
      </c>
      <c r="C3496" s="1">
        <v>0.0</v>
      </c>
      <c r="D3496" s="1" t="s">
        <v>32</v>
      </c>
      <c r="E3496" s="1">
        <v>4.0</v>
      </c>
      <c r="F3496" s="7" t="str">
        <f>vlookup(E3496,Teams!A:B,2,false)</f>
        <v>Blair C</v>
      </c>
      <c r="G3496" s="1" t="b">
        <v>1</v>
      </c>
      <c r="H3496" s="1" t="b">
        <v>1</v>
      </c>
      <c r="I3496" s="1">
        <v>18.0</v>
      </c>
      <c r="J3496" s="7" t="str">
        <f>vlookup(I3496,Cats!$A:$B,2,false)</f>
        <v>P</v>
      </c>
    </row>
    <row r="3497">
      <c r="A3497" s="1">
        <v>140506.0</v>
      </c>
      <c r="B3497" s="1">
        <v>540.0</v>
      </c>
      <c r="C3497" s="1">
        <v>14.0</v>
      </c>
      <c r="D3497" s="1" t="s">
        <v>33</v>
      </c>
      <c r="E3497" s="1">
        <v>12.0</v>
      </c>
      <c r="F3497" s="7" t="str">
        <f>vlookup(E3497,Teams!A:B,2,false)</f>
        <v>Davidson</v>
      </c>
      <c r="G3497" s="1" t="b">
        <v>0</v>
      </c>
      <c r="H3497" s="1" t="b">
        <v>0</v>
      </c>
      <c r="I3497" s="1">
        <v>18.0</v>
      </c>
      <c r="J3497" s="7" t="str">
        <f>vlookup(I3497,Cats!$A:$B,2,false)</f>
        <v>P</v>
      </c>
    </row>
    <row r="3498">
      <c r="A3498" s="1">
        <v>140507.0</v>
      </c>
      <c r="B3498" s="1">
        <v>540.0</v>
      </c>
      <c r="C3498" s="1">
        <v>0.0</v>
      </c>
      <c r="D3498" s="1" t="s">
        <v>32</v>
      </c>
      <c r="E3498" s="1">
        <v>4.0</v>
      </c>
      <c r="F3498" s="7" t="str">
        <f>vlookup(E3498,Teams!A:B,2,false)</f>
        <v>Blair C</v>
      </c>
      <c r="G3498" s="1" t="b">
        <v>1</v>
      </c>
      <c r="H3498" s="1" t="b">
        <v>1</v>
      </c>
      <c r="I3498" s="1">
        <v>19.0</v>
      </c>
      <c r="J3498" s="7" t="str">
        <f>vlookup(I3498,Cats!$A:$B,2,false)</f>
        <v>X</v>
      </c>
    </row>
    <row r="3499">
      <c r="A3499" s="1">
        <v>140508.0</v>
      </c>
      <c r="B3499" s="1">
        <v>540.0</v>
      </c>
      <c r="C3499" s="1">
        <v>4.0</v>
      </c>
      <c r="D3499" s="1" t="s">
        <v>35</v>
      </c>
      <c r="E3499" s="1">
        <v>12.0</v>
      </c>
      <c r="F3499" s="7" t="str">
        <f>vlookup(E3499,Teams!A:B,2,false)</f>
        <v>Davidson</v>
      </c>
      <c r="G3499" s="1" t="b">
        <v>0</v>
      </c>
      <c r="H3499" s="1" t="b">
        <v>0</v>
      </c>
      <c r="I3499" s="1">
        <v>19.0</v>
      </c>
      <c r="J3499" s="7" t="str">
        <f>vlookup(I3499,Cats!$A:$B,2,false)</f>
        <v>X</v>
      </c>
    </row>
    <row r="3500">
      <c r="A3500" s="1">
        <v>140509.0</v>
      </c>
      <c r="B3500" s="1">
        <v>540.0</v>
      </c>
      <c r="C3500" s="1">
        <v>0.0</v>
      </c>
      <c r="D3500" s="1" t="s">
        <v>43</v>
      </c>
      <c r="E3500" s="1">
        <v>4.0</v>
      </c>
      <c r="F3500" s="7" t="str">
        <f>vlookup(E3500,Teams!A:B,2,false)</f>
        <v>Blair C</v>
      </c>
      <c r="G3500" s="1" t="b">
        <v>1</v>
      </c>
      <c r="H3500" s="1" t="b">
        <v>0</v>
      </c>
      <c r="I3500" s="1">
        <v>20.0</v>
      </c>
      <c r="J3500" s="7" t="str">
        <f>vlookup(I3500,Cats!$A:$B,2,false)</f>
        <v>M</v>
      </c>
    </row>
    <row r="3501">
      <c r="A3501" s="1">
        <v>140510.0</v>
      </c>
      <c r="B3501" s="1">
        <v>540.0</v>
      </c>
      <c r="C3501" s="1">
        <v>0.0</v>
      </c>
      <c r="D3501" s="1" t="s">
        <v>33</v>
      </c>
      <c r="E3501" s="1">
        <v>12.0</v>
      </c>
      <c r="F3501" s="7" t="str">
        <f>vlookup(E3501,Teams!A:B,2,false)</f>
        <v>Davidson</v>
      </c>
      <c r="G3501" s="1" t="b">
        <v>0</v>
      </c>
      <c r="H3501" s="1" t="b">
        <v>0</v>
      </c>
      <c r="I3501" s="1">
        <v>20.0</v>
      </c>
      <c r="J3501" s="7" t="str">
        <f>vlookup(I3501,Cats!$A:$B,2,false)</f>
        <v>M</v>
      </c>
    </row>
    <row r="3502">
      <c r="A3502" s="1">
        <v>140511.0</v>
      </c>
      <c r="B3502" s="1">
        <v>540.0</v>
      </c>
      <c r="C3502" s="1">
        <v>0.0</v>
      </c>
      <c r="D3502" s="1" t="s">
        <v>42</v>
      </c>
      <c r="E3502" s="1">
        <v>4.0</v>
      </c>
      <c r="F3502" s="7" t="str">
        <f>vlookup(E3502,Teams!A:B,2,false)</f>
        <v>Blair C</v>
      </c>
      <c r="G3502" s="1" t="b">
        <v>1</v>
      </c>
      <c r="H3502" s="1" t="b">
        <v>0</v>
      </c>
      <c r="I3502" s="1">
        <v>21.0</v>
      </c>
      <c r="J3502" s="7" t="str">
        <f>vlookup(I3502,Cats!$A:$B,2,false)</f>
        <v>C</v>
      </c>
    </row>
    <row r="3503">
      <c r="A3503" s="1">
        <v>140512.0</v>
      </c>
      <c r="B3503" s="1">
        <v>540.0</v>
      </c>
      <c r="C3503" s="1">
        <v>0.0</v>
      </c>
      <c r="D3503" s="1" t="s">
        <v>37</v>
      </c>
      <c r="E3503" s="1">
        <v>12.0</v>
      </c>
      <c r="F3503" s="7" t="str">
        <f>vlookup(E3503,Teams!A:B,2,false)</f>
        <v>Davidson</v>
      </c>
      <c r="G3503" s="1" t="b">
        <v>0</v>
      </c>
      <c r="H3503" s="1" t="b">
        <v>0</v>
      </c>
      <c r="I3503" s="1">
        <v>21.0</v>
      </c>
      <c r="J3503" s="7" t="str">
        <f>vlookup(I3503,Cats!$A:$B,2,false)</f>
        <v>C</v>
      </c>
    </row>
    <row r="3504">
      <c r="A3504" s="1">
        <v>140513.0</v>
      </c>
      <c r="B3504" s="1">
        <v>540.0</v>
      </c>
      <c r="C3504" s="1">
        <v>-4.0</v>
      </c>
      <c r="D3504" s="1" t="s">
        <v>43</v>
      </c>
      <c r="E3504" s="1">
        <v>4.0</v>
      </c>
      <c r="F3504" s="7" t="str">
        <f>vlookup(E3504,Teams!A:B,2,false)</f>
        <v>Blair C</v>
      </c>
      <c r="G3504" s="1" t="b">
        <v>1</v>
      </c>
      <c r="H3504" s="1" t="b">
        <v>0</v>
      </c>
      <c r="I3504" s="1">
        <v>22.0</v>
      </c>
      <c r="J3504" s="7" t="str">
        <f>vlookup(I3504,Cats!$A:$B,2,false)</f>
        <v>E</v>
      </c>
    </row>
    <row r="3505">
      <c r="A3505" s="1">
        <v>140514.0</v>
      </c>
      <c r="B3505" s="1">
        <v>540.0</v>
      </c>
      <c r="C3505" s="1">
        <v>14.0</v>
      </c>
      <c r="D3505" s="1" t="s">
        <v>35</v>
      </c>
      <c r="E3505" s="1">
        <v>12.0</v>
      </c>
      <c r="F3505" s="7" t="str">
        <f>vlookup(E3505,Teams!A:B,2,false)</f>
        <v>Davidson</v>
      </c>
      <c r="G3505" s="1" t="b">
        <v>0</v>
      </c>
      <c r="H3505" s="1" t="b">
        <v>0</v>
      </c>
      <c r="I3505" s="1">
        <v>22.0</v>
      </c>
      <c r="J3505" s="7" t="str">
        <f>vlookup(I3505,Cats!$A:$B,2,false)</f>
        <v>E</v>
      </c>
    </row>
    <row r="3506">
      <c r="A3506" s="1">
        <v>140515.0</v>
      </c>
      <c r="B3506" s="1">
        <v>540.0</v>
      </c>
      <c r="C3506" s="1">
        <v>0.0</v>
      </c>
      <c r="D3506" s="1" t="s">
        <v>42</v>
      </c>
      <c r="E3506" s="1">
        <v>4.0</v>
      </c>
      <c r="F3506" s="7" t="str">
        <f>vlookup(E3506,Teams!A:B,2,false)</f>
        <v>Blair C</v>
      </c>
      <c r="G3506" s="1" t="b">
        <v>1</v>
      </c>
      <c r="H3506" s="1" t="b">
        <v>0</v>
      </c>
      <c r="I3506" s="1">
        <v>23.0</v>
      </c>
      <c r="J3506" s="7" t="str">
        <f>vlookup(I3506,Cats!$A:$B,2,false)</f>
        <v>B</v>
      </c>
    </row>
    <row r="3507">
      <c r="A3507" s="1">
        <v>140516.0</v>
      </c>
      <c r="B3507" s="1">
        <v>540.0</v>
      </c>
      <c r="C3507" s="1">
        <v>-4.0</v>
      </c>
      <c r="D3507" s="1" t="s">
        <v>37</v>
      </c>
      <c r="E3507" s="1">
        <v>12.0</v>
      </c>
      <c r="F3507" s="7" t="str">
        <f>vlookup(E3507,Teams!A:B,2,false)</f>
        <v>Davidson</v>
      </c>
      <c r="G3507" s="1" t="b">
        <v>0</v>
      </c>
      <c r="H3507" s="1" t="b">
        <v>0</v>
      </c>
      <c r="I3507" s="1">
        <v>23.0</v>
      </c>
      <c r="J3507" s="7" t="str">
        <f>vlookup(I3507,Cats!$A:$B,2,false)</f>
        <v>B</v>
      </c>
    </row>
    <row r="3508">
      <c r="A3508" s="1">
        <v>140517.0</v>
      </c>
      <c r="B3508" s="1">
        <v>540.0</v>
      </c>
      <c r="C3508" s="1">
        <v>4.0</v>
      </c>
      <c r="D3508" s="1" t="s">
        <v>42</v>
      </c>
      <c r="E3508" s="1">
        <v>4.0</v>
      </c>
      <c r="F3508" s="7" t="str">
        <f>vlookup(E3508,Teams!A:B,2,false)</f>
        <v>Blair C</v>
      </c>
      <c r="G3508" s="1" t="b">
        <v>1</v>
      </c>
      <c r="H3508" s="1" t="b">
        <v>0</v>
      </c>
      <c r="I3508" s="1">
        <v>24.0</v>
      </c>
      <c r="J3508" s="7" t="str">
        <f>vlookup(I3508,Cats!$A:$B,2,false)</f>
        <v>P</v>
      </c>
    </row>
    <row r="3509">
      <c r="A3509" s="1">
        <v>140518.0</v>
      </c>
      <c r="B3509" s="1">
        <v>540.0</v>
      </c>
      <c r="C3509" s="1">
        <v>0.0</v>
      </c>
      <c r="D3509" s="1" t="s">
        <v>32</v>
      </c>
      <c r="E3509" s="1">
        <v>12.0</v>
      </c>
      <c r="F3509" s="7" t="str">
        <f>vlookup(E3509,Teams!A:B,2,false)</f>
        <v>Davidson</v>
      </c>
      <c r="G3509" s="1" t="b">
        <v>0</v>
      </c>
      <c r="H3509" s="1" t="b">
        <v>1</v>
      </c>
      <c r="I3509" s="1">
        <v>24.0</v>
      </c>
      <c r="J3509" s="7" t="str">
        <f>vlookup(I3509,Cats!$A:$B,2,false)</f>
        <v>P</v>
      </c>
    </row>
    <row r="3510">
      <c r="A3510" s="1">
        <v>140519.0</v>
      </c>
      <c r="B3510" s="1">
        <v>541.0</v>
      </c>
      <c r="C3510" s="1">
        <v>4.0</v>
      </c>
      <c r="D3510" s="1" t="s">
        <v>31</v>
      </c>
      <c r="E3510" s="1">
        <v>9.0</v>
      </c>
      <c r="F3510" s="7" t="str">
        <f>vlookup(E3510,Teams!A:B,2,false)</f>
        <v>Centennial</v>
      </c>
      <c r="G3510" s="1" t="b">
        <v>1</v>
      </c>
      <c r="H3510" s="1" t="b">
        <v>0</v>
      </c>
      <c r="I3510" s="1">
        <v>1.0</v>
      </c>
      <c r="J3510" s="7" t="str">
        <f>vlookup(I3510,Cats!$A:$B,2,false)</f>
        <v>X</v>
      </c>
    </row>
    <row r="3511">
      <c r="A3511" s="1">
        <v>140520.0</v>
      </c>
      <c r="B3511" s="1">
        <v>541.0</v>
      </c>
      <c r="C3511" s="1">
        <v>0.0</v>
      </c>
      <c r="D3511" s="1" t="s">
        <v>32</v>
      </c>
      <c r="E3511" s="1">
        <v>23.0</v>
      </c>
      <c r="F3511" s="7" t="str">
        <f>vlookup(E3511,Teams!A:B,2,false)</f>
        <v>Lakeside</v>
      </c>
      <c r="G3511" s="1" t="b">
        <v>0</v>
      </c>
      <c r="H3511" s="1" t="b">
        <v>1</v>
      </c>
      <c r="I3511" s="1">
        <v>1.0</v>
      </c>
      <c r="J3511" s="7" t="str">
        <f>vlookup(I3511,Cats!$A:$B,2,false)</f>
        <v>X</v>
      </c>
    </row>
    <row r="3512">
      <c r="A3512" s="1">
        <v>140521.0</v>
      </c>
      <c r="B3512" s="1">
        <v>541.0</v>
      </c>
      <c r="C3512" s="1">
        <v>14.0</v>
      </c>
      <c r="D3512" s="1" t="s">
        <v>31</v>
      </c>
      <c r="E3512" s="1">
        <v>9.0</v>
      </c>
      <c r="F3512" s="7" t="str">
        <f>vlookup(E3512,Teams!A:B,2,false)</f>
        <v>Centennial</v>
      </c>
      <c r="G3512" s="1" t="b">
        <v>1</v>
      </c>
      <c r="H3512" s="1" t="b">
        <v>0</v>
      </c>
      <c r="I3512" s="1">
        <v>2.0</v>
      </c>
      <c r="J3512" s="7" t="str">
        <f>vlookup(I3512,Cats!$A:$B,2,false)</f>
        <v>M</v>
      </c>
    </row>
    <row r="3513">
      <c r="A3513" s="1">
        <v>140522.0</v>
      </c>
      <c r="B3513" s="1">
        <v>541.0</v>
      </c>
      <c r="C3513" s="1">
        <v>0.0</v>
      </c>
      <c r="D3513" s="1" t="s">
        <v>32</v>
      </c>
      <c r="E3513" s="1">
        <v>23.0</v>
      </c>
      <c r="F3513" s="7" t="str">
        <f>vlookup(E3513,Teams!A:B,2,false)</f>
        <v>Lakeside</v>
      </c>
      <c r="G3513" s="1" t="b">
        <v>0</v>
      </c>
      <c r="H3513" s="1" t="b">
        <v>1</v>
      </c>
      <c r="I3513" s="1">
        <v>2.0</v>
      </c>
      <c r="J3513" s="7" t="str">
        <f>vlookup(I3513,Cats!$A:$B,2,false)</f>
        <v>M</v>
      </c>
    </row>
    <row r="3514">
      <c r="A3514" s="1">
        <v>140523.0</v>
      </c>
      <c r="B3514" s="1">
        <v>541.0</v>
      </c>
      <c r="C3514" s="1">
        <v>14.0</v>
      </c>
      <c r="D3514" s="1" t="s">
        <v>31</v>
      </c>
      <c r="E3514" s="1">
        <v>9.0</v>
      </c>
      <c r="F3514" s="7" t="str">
        <f>vlookup(E3514,Teams!A:B,2,false)</f>
        <v>Centennial</v>
      </c>
      <c r="G3514" s="1" t="b">
        <v>1</v>
      </c>
      <c r="H3514" s="1" t="b">
        <v>0</v>
      </c>
      <c r="I3514" s="1">
        <v>3.0</v>
      </c>
      <c r="J3514" s="7" t="str">
        <f>vlookup(I3514,Cats!$A:$B,2,false)</f>
        <v>C</v>
      </c>
    </row>
    <row r="3515">
      <c r="A3515" s="1">
        <v>140524.0</v>
      </c>
      <c r="B3515" s="1">
        <v>541.0</v>
      </c>
      <c r="C3515" s="1">
        <v>0.0</v>
      </c>
      <c r="D3515" s="1" t="s">
        <v>32</v>
      </c>
      <c r="E3515" s="1">
        <v>23.0</v>
      </c>
      <c r="F3515" s="7" t="str">
        <f>vlookup(E3515,Teams!A:B,2,false)</f>
        <v>Lakeside</v>
      </c>
      <c r="G3515" s="1" t="b">
        <v>0</v>
      </c>
      <c r="H3515" s="1" t="b">
        <v>1</v>
      </c>
      <c r="I3515" s="1">
        <v>3.0</v>
      </c>
      <c r="J3515" s="7" t="str">
        <f>vlookup(I3515,Cats!$A:$B,2,false)</f>
        <v>C</v>
      </c>
    </row>
    <row r="3516">
      <c r="A3516" s="1">
        <v>140525.0</v>
      </c>
      <c r="B3516" s="1">
        <v>541.0</v>
      </c>
      <c r="C3516" s="1">
        <v>0.0</v>
      </c>
      <c r="D3516" s="1" t="s">
        <v>32</v>
      </c>
      <c r="E3516" s="1">
        <v>9.0</v>
      </c>
      <c r="F3516" s="7" t="str">
        <f>vlookup(E3516,Teams!A:B,2,false)</f>
        <v>Centennial</v>
      </c>
      <c r="G3516" s="1" t="b">
        <v>1</v>
      </c>
      <c r="H3516" s="1" t="b">
        <v>1</v>
      </c>
      <c r="I3516" s="1">
        <v>4.0</v>
      </c>
      <c r="J3516" s="7" t="str">
        <f>vlookup(I3516,Cats!$A:$B,2,false)</f>
        <v>E</v>
      </c>
    </row>
    <row r="3517">
      <c r="A3517" s="1">
        <v>140526.0</v>
      </c>
      <c r="B3517" s="1">
        <v>541.0</v>
      </c>
      <c r="C3517" s="1">
        <v>14.0</v>
      </c>
      <c r="D3517" s="1" t="s">
        <v>41</v>
      </c>
      <c r="E3517" s="1">
        <v>23.0</v>
      </c>
      <c r="F3517" s="7" t="str">
        <f>vlookup(E3517,Teams!A:B,2,false)</f>
        <v>Lakeside</v>
      </c>
      <c r="G3517" s="1" t="b">
        <v>0</v>
      </c>
      <c r="H3517" s="1" t="b">
        <v>0</v>
      </c>
      <c r="I3517" s="1">
        <v>4.0</v>
      </c>
      <c r="J3517" s="7" t="str">
        <f>vlookup(I3517,Cats!$A:$B,2,false)</f>
        <v>E</v>
      </c>
    </row>
    <row r="3518">
      <c r="A3518" s="1">
        <v>140527.0</v>
      </c>
      <c r="B3518" s="1">
        <v>541.0</v>
      </c>
      <c r="C3518" s="1">
        <v>0.0</v>
      </c>
      <c r="D3518" s="1" t="s">
        <v>215</v>
      </c>
      <c r="E3518" s="1">
        <v>9.0</v>
      </c>
      <c r="F3518" s="7" t="str">
        <f>vlookup(E3518,Teams!A:B,2,false)</f>
        <v>Centennial</v>
      </c>
      <c r="G3518" s="1" t="b">
        <v>1</v>
      </c>
      <c r="H3518" s="1" t="b">
        <v>0</v>
      </c>
      <c r="I3518" s="1">
        <v>5.0</v>
      </c>
      <c r="J3518" s="7" t="str">
        <f>vlookup(I3518,Cats!$A:$B,2,false)</f>
        <v>B</v>
      </c>
    </row>
    <row r="3519">
      <c r="A3519" s="1">
        <v>140528.0</v>
      </c>
      <c r="B3519" s="1">
        <v>541.0</v>
      </c>
      <c r="C3519" s="1">
        <v>0.0</v>
      </c>
      <c r="D3519" s="1" t="s">
        <v>41</v>
      </c>
      <c r="E3519" s="1">
        <v>23.0</v>
      </c>
      <c r="F3519" s="7" t="str">
        <f>vlookup(E3519,Teams!A:B,2,false)</f>
        <v>Lakeside</v>
      </c>
      <c r="G3519" s="1" t="b">
        <v>0</v>
      </c>
      <c r="H3519" s="1" t="b">
        <v>0</v>
      </c>
      <c r="I3519" s="1">
        <v>5.0</v>
      </c>
      <c r="J3519" s="7" t="str">
        <f>vlookup(I3519,Cats!$A:$B,2,false)</f>
        <v>B</v>
      </c>
    </row>
    <row r="3520">
      <c r="A3520" s="1">
        <v>140529.0</v>
      </c>
      <c r="B3520" s="1">
        <v>541.0</v>
      </c>
      <c r="C3520" s="1">
        <v>4.0</v>
      </c>
      <c r="D3520" s="1" t="s">
        <v>31</v>
      </c>
      <c r="E3520" s="1">
        <v>9.0</v>
      </c>
      <c r="F3520" s="7" t="str">
        <f>vlookup(E3520,Teams!A:B,2,false)</f>
        <v>Centennial</v>
      </c>
      <c r="G3520" s="1" t="b">
        <v>1</v>
      </c>
      <c r="H3520" s="1" t="b">
        <v>0</v>
      </c>
      <c r="I3520" s="1">
        <v>6.0</v>
      </c>
      <c r="J3520" s="7" t="str">
        <f>vlookup(I3520,Cats!$A:$B,2,false)</f>
        <v>P</v>
      </c>
    </row>
    <row r="3521">
      <c r="A3521" s="1">
        <v>140530.0</v>
      </c>
      <c r="B3521" s="1">
        <v>541.0</v>
      </c>
      <c r="C3521" s="1">
        <v>0.0</v>
      </c>
      <c r="D3521" s="1" t="s">
        <v>32</v>
      </c>
      <c r="E3521" s="1">
        <v>23.0</v>
      </c>
      <c r="F3521" s="7" t="str">
        <f>vlookup(E3521,Teams!A:B,2,false)</f>
        <v>Lakeside</v>
      </c>
      <c r="G3521" s="1" t="b">
        <v>0</v>
      </c>
      <c r="H3521" s="1" t="b">
        <v>1</v>
      </c>
      <c r="I3521" s="1">
        <v>6.0</v>
      </c>
      <c r="J3521" s="7" t="str">
        <f>vlookup(I3521,Cats!$A:$B,2,false)</f>
        <v>P</v>
      </c>
    </row>
    <row r="3522">
      <c r="A3522" s="1">
        <v>140531.0</v>
      </c>
      <c r="B3522" s="1">
        <v>541.0</v>
      </c>
      <c r="C3522" s="1">
        <v>0.0</v>
      </c>
      <c r="D3522" s="1" t="s">
        <v>32</v>
      </c>
      <c r="E3522" s="1">
        <v>9.0</v>
      </c>
      <c r="F3522" s="7" t="str">
        <f>vlookup(E3522,Teams!A:B,2,false)</f>
        <v>Centennial</v>
      </c>
      <c r="G3522" s="1" t="b">
        <v>1</v>
      </c>
      <c r="H3522" s="1" t="b">
        <v>1</v>
      </c>
      <c r="I3522" s="1">
        <v>7.0</v>
      </c>
      <c r="J3522" s="7" t="str">
        <f>vlookup(I3522,Cats!$A:$B,2,false)</f>
        <v>X</v>
      </c>
    </row>
    <row r="3523">
      <c r="A3523" s="1">
        <v>140532.0</v>
      </c>
      <c r="B3523" s="1">
        <v>541.0</v>
      </c>
      <c r="C3523" s="1">
        <v>4.0</v>
      </c>
      <c r="D3523" s="1" t="s">
        <v>41</v>
      </c>
      <c r="E3523" s="1">
        <v>23.0</v>
      </c>
      <c r="F3523" s="7" t="str">
        <f>vlookup(E3523,Teams!A:B,2,false)</f>
        <v>Lakeside</v>
      </c>
      <c r="G3523" s="1" t="b">
        <v>0</v>
      </c>
      <c r="H3523" s="1" t="b">
        <v>0</v>
      </c>
      <c r="I3523" s="1">
        <v>7.0</v>
      </c>
      <c r="J3523" s="7" t="str">
        <f>vlookup(I3523,Cats!$A:$B,2,false)</f>
        <v>X</v>
      </c>
    </row>
    <row r="3524">
      <c r="A3524" s="1">
        <v>140533.0</v>
      </c>
      <c r="B3524" s="1">
        <v>541.0</v>
      </c>
      <c r="C3524" s="1">
        <v>0.0</v>
      </c>
      <c r="D3524" s="1" t="s">
        <v>32</v>
      </c>
      <c r="E3524" s="1">
        <v>9.0</v>
      </c>
      <c r="F3524" s="7" t="str">
        <f>vlookup(E3524,Teams!A:B,2,false)</f>
        <v>Centennial</v>
      </c>
      <c r="G3524" s="1" t="b">
        <v>1</v>
      </c>
      <c r="H3524" s="1" t="b">
        <v>1</v>
      </c>
      <c r="I3524" s="1">
        <v>8.0</v>
      </c>
      <c r="J3524" s="7" t="str">
        <f>vlookup(I3524,Cats!$A:$B,2,false)</f>
        <v>M</v>
      </c>
    </row>
    <row r="3525">
      <c r="A3525" s="1">
        <v>140534.0</v>
      </c>
      <c r="B3525" s="1">
        <v>541.0</v>
      </c>
      <c r="C3525" s="1">
        <v>14.0</v>
      </c>
      <c r="D3525" s="1" t="s">
        <v>41</v>
      </c>
      <c r="E3525" s="1">
        <v>23.0</v>
      </c>
      <c r="F3525" s="7" t="str">
        <f>vlookup(E3525,Teams!A:B,2,false)</f>
        <v>Lakeside</v>
      </c>
      <c r="G3525" s="1" t="b">
        <v>0</v>
      </c>
      <c r="H3525" s="1" t="b">
        <v>0</v>
      </c>
      <c r="I3525" s="1">
        <v>8.0</v>
      </c>
      <c r="J3525" s="7" t="str">
        <f>vlookup(I3525,Cats!$A:$B,2,false)</f>
        <v>M</v>
      </c>
    </row>
    <row r="3526">
      <c r="A3526" s="1">
        <v>140535.0</v>
      </c>
      <c r="B3526" s="1">
        <v>541.0</v>
      </c>
      <c r="C3526" s="1">
        <v>14.0</v>
      </c>
      <c r="D3526" s="1" t="s">
        <v>31</v>
      </c>
      <c r="E3526" s="1">
        <v>9.0</v>
      </c>
      <c r="F3526" s="7" t="str">
        <f>vlookup(E3526,Teams!A:B,2,false)</f>
        <v>Centennial</v>
      </c>
      <c r="G3526" s="1" t="b">
        <v>1</v>
      </c>
      <c r="H3526" s="1" t="b">
        <v>0</v>
      </c>
      <c r="I3526" s="1">
        <v>9.0</v>
      </c>
      <c r="J3526" s="7" t="str">
        <f>vlookup(I3526,Cats!$A:$B,2,false)</f>
        <v>C</v>
      </c>
    </row>
    <row r="3527">
      <c r="A3527" s="1">
        <v>140536.0</v>
      </c>
      <c r="B3527" s="1">
        <v>541.0</v>
      </c>
      <c r="C3527" s="1">
        <v>0.0</v>
      </c>
      <c r="D3527" s="1" t="s">
        <v>32</v>
      </c>
      <c r="E3527" s="1">
        <v>23.0</v>
      </c>
      <c r="F3527" s="7" t="str">
        <f>vlookup(E3527,Teams!A:B,2,false)</f>
        <v>Lakeside</v>
      </c>
      <c r="G3527" s="1" t="b">
        <v>0</v>
      </c>
      <c r="H3527" s="1" t="b">
        <v>1</v>
      </c>
      <c r="I3527" s="1">
        <v>9.0</v>
      </c>
      <c r="J3527" s="7" t="str">
        <f>vlookup(I3527,Cats!$A:$B,2,false)</f>
        <v>C</v>
      </c>
    </row>
    <row r="3528">
      <c r="A3528" s="1">
        <v>140537.0</v>
      </c>
      <c r="B3528" s="1">
        <v>541.0</v>
      </c>
      <c r="C3528" s="1">
        <v>4.0</v>
      </c>
      <c r="D3528" s="1" t="s">
        <v>55</v>
      </c>
      <c r="E3528" s="1">
        <v>9.0</v>
      </c>
      <c r="F3528" s="7" t="str">
        <f>vlookup(E3528,Teams!A:B,2,false)</f>
        <v>Centennial</v>
      </c>
      <c r="G3528" s="1" t="b">
        <v>1</v>
      </c>
      <c r="H3528" s="1" t="b">
        <v>0</v>
      </c>
      <c r="I3528" s="1">
        <v>10.0</v>
      </c>
      <c r="J3528" s="7" t="str">
        <f>vlookup(I3528,Cats!$A:$B,2,false)</f>
        <v>E</v>
      </c>
    </row>
    <row r="3529">
      <c r="A3529" s="1">
        <v>140538.0</v>
      </c>
      <c r="B3529" s="1">
        <v>541.0</v>
      </c>
      <c r="C3529" s="1">
        <v>0.0</v>
      </c>
      <c r="D3529" s="1" t="s">
        <v>32</v>
      </c>
      <c r="E3529" s="1">
        <v>23.0</v>
      </c>
      <c r="F3529" s="7" t="str">
        <f>vlookup(E3529,Teams!A:B,2,false)</f>
        <v>Lakeside</v>
      </c>
      <c r="G3529" s="1" t="b">
        <v>0</v>
      </c>
      <c r="H3529" s="1" t="b">
        <v>1</v>
      </c>
      <c r="I3529" s="1">
        <v>10.0</v>
      </c>
      <c r="J3529" s="7" t="str">
        <f>vlookup(I3529,Cats!$A:$B,2,false)</f>
        <v>E</v>
      </c>
    </row>
    <row r="3530">
      <c r="A3530" s="1">
        <v>140539.0</v>
      </c>
      <c r="B3530" s="1">
        <v>541.0</v>
      </c>
      <c r="C3530" s="1">
        <v>-4.0</v>
      </c>
      <c r="D3530" s="1" t="s">
        <v>31</v>
      </c>
      <c r="E3530" s="1">
        <v>9.0</v>
      </c>
      <c r="F3530" s="7" t="str">
        <f>vlookup(E3530,Teams!A:B,2,false)</f>
        <v>Centennial</v>
      </c>
      <c r="G3530" s="1" t="b">
        <v>1</v>
      </c>
      <c r="H3530" s="1" t="b">
        <v>0</v>
      </c>
      <c r="I3530" s="1">
        <v>11.0</v>
      </c>
      <c r="J3530" s="7" t="str">
        <f>vlookup(I3530,Cats!$A:$B,2,false)</f>
        <v>B</v>
      </c>
    </row>
    <row r="3531">
      <c r="A3531" s="1">
        <v>140540.0</v>
      </c>
      <c r="B3531" s="1">
        <v>541.0</v>
      </c>
      <c r="C3531" s="1">
        <v>14.0</v>
      </c>
      <c r="D3531" s="1" t="s">
        <v>41</v>
      </c>
      <c r="E3531" s="1">
        <v>23.0</v>
      </c>
      <c r="F3531" s="7" t="str">
        <f>vlookup(E3531,Teams!A:B,2,false)</f>
        <v>Lakeside</v>
      </c>
      <c r="G3531" s="1" t="b">
        <v>0</v>
      </c>
      <c r="H3531" s="1" t="b">
        <v>0</v>
      </c>
      <c r="I3531" s="1">
        <v>11.0</v>
      </c>
      <c r="J3531" s="7" t="str">
        <f>vlookup(I3531,Cats!$A:$B,2,false)</f>
        <v>B</v>
      </c>
    </row>
    <row r="3532">
      <c r="A3532" s="1">
        <v>140541.0</v>
      </c>
      <c r="B3532" s="1">
        <v>541.0</v>
      </c>
      <c r="C3532" s="1">
        <v>14.0</v>
      </c>
      <c r="D3532" s="1" t="s">
        <v>31</v>
      </c>
      <c r="E3532" s="1">
        <v>9.0</v>
      </c>
      <c r="F3532" s="7" t="str">
        <f>vlookup(E3532,Teams!A:B,2,false)</f>
        <v>Centennial</v>
      </c>
      <c r="G3532" s="1" t="b">
        <v>1</v>
      </c>
      <c r="H3532" s="1" t="b">
        <v>0</v>
      </c>
      <c r="I3532" s="1">
        <v>12.0</v>
      </c>
      <c r="J3532" s="7" t="str">
        <f>vlookup(I3532,Cats!$A:$B,2,false)</f>
        <v>P</v>
      </c>
    </row>
    <row r="3533">
      <c r="A3533" s="1">
        <v>140542.0</v>
      </c>
      <c r="B3533" s="1">
        <v>541.0</v>
      </c>
      <c r="C3533" s="1">
        <v>0.0</v>
      </c>
      <c r="D3533" s="1" t="s">
        <v>32</v>
      </c>
      <c r="E3533" s="1">
        <v>23.0</v>
      </c>
      <c r="F3533" s="7" t="str">
        <f>vlookup(E3533,Teams!A:B,2,false)</f>
        <v>Lakeside</v>
      </c>
      <c r="G3533" s="1" t="b">
        <v>0</v>
      </c>
      <c r="H3533" s="1" t="b">
        <v>1</v>
      </c>
      <c r="I3533" s="1">
        <v>12.0</v>
      </c>
      <c r="J3533" s="7" t="str">
        <f>vlookup(I3533,Cats!$A:$B,2,false)</f>
        <v>P</v>
      </c>
    </row>
    <row r="3534">
      <c r="A3534" s="1">
        <v>140543.0</v>
      </c>
      <c r="B3534" s="1">
        <v>541.0</v>
      </c>
      <c r="C3534" s="1">
        <v>0.0</v>
      </c>
      <c r="D3534" s="1" t="s">
        <v>225</v>
      </c>
      <c r="E3534" s="1">
        <v>9.0</v>
      </c>
      <c r="F3534" s="7" t="str">
        <f>vlookup(E3534,Teams!A:B,2,false)</f>
        <v>Centennial</v>
      </c>
      <c r="G3534" s="1" t="b">
        <v>1</v>
      </c>
      <c r="H3534" s="1" t="b">
        <v>0</v>
      </c>
      <c r="I3534" s="1">
        <v>13.0</v>
      </c>
      <c r="J3534" s="7" t="str">
        <f>vlookup(I3534,Cats!$A:$B,2,false)</f>
        <v>X</v>
      </c>
    </row>
    <row r="3535">
      <c r="A3535" s="1">
        <v>140544.0</v>
      </c>
      <c r="B3535" s="1">
        <v>541.0</v>
      </c>
      <c r="C3535" s="1">
        <v>0.0</v>
      </c>
      <c r="D3535" s="1" t="s">
        <v>41</v>
      </c>
      <c r="E3535" s="1">
        <v>23.0</v>
      </c>
      <c r="F3535" s="7" t="str">
        <f>vlookup(E3535,Teams!A:B,2,false)</f>
        <v>Lakeside</v>
      </c>
      <c r="G3535" s="1" t="b">
        <v>0</v>
      </c>
      <c r="H3535" s="1" t="b">
        <v>0</v>
      </c>
      <c r="I3535" s="1">
        <v>13.0</v>
      </c>
      <c r="J3535" s="7" t="str">
        <f>vlookup(I3535,Cats!$A:$B,2,false)</f>
        <v>X</v>
      </c>
    </row>
    <row r="3536">
      <c r="A3536" s="1">
        <v>140545.0</v>
      </c>
      <c r="B3536" s="1">
        <v>541.0</v>
      </c>
      <c r="C3536" s="1">
        <v>14.0</v>
      </c>
      <c r="D3536" s="1" t="s">
        <v>31</v>
      </c>
      <c r="E3536" s="1">
        <v>9.0</v>
      </c>
      <c r="F3536" s="7" t="str">
        <f>vlookup(E3536,Teams!A:B,2,false)</f>
        <v>Centennial</v>
      </c>
      <c r="G3536" s="1" t="b">
        <v>1</v>
      </c>
      <c r="H3536" s="1" t="b">
        <v>0</v>
      </c>
      <c r="I3536" s="1">
        <v>14.0</v>
      </c>
      <c r="J3536" s="7" t="str">
        <f>vlookup(I3536,Cats!$A:$B,2,false)</f>
        <v>M</v>
      </c>
    </row>
    <row r="3537">
      <c r="A3537" s="1">
        <v>140546.0</v>
      </c>
      <c r="B3537" s="1">
        <v>541.0</v>
      </c>
      <c r="C3537" s="1">
        <v>-4.0</v>
      </c>
      <c r="D3537" s="1" t="s">
        <v>218</v>
      </c>
      <c r="E3537" s="1">
        <v>23.0</v>
      </c>
      <c r="F3537" s="7" t="str">
        <f>vlookup(E3537,Teams!A:B,2,false)</f>
        <v>Lakeside</v>
      </c>
      <c r="G3537" s="1" t="b">
        <v>0</v>
      </c>
      <c r="H3537" s="1" t="b">
        <v>0</v>
      </c>
      <c r="I3537" s="1">
        <v>14.0</v>
      </c>
      <c r="J3537" s="7" t="str">
        <f>vlookup(I3537,Cats!$A:$B,2,false)</f>
        <v>M</v>
      </c>
    </row>
    <row r="3538">
      <c r="A3538" s="1">
        <v>140547.0</v>
      </c>
      <c r="B3538" s="1">
        <v>541.0</v>
      </c>
      <c r="C3538" s="1">
        <v>14.0</v>
      </c>
      <c r="D3538" s="1" t="s">
        <v>31</v>
      </c>
      <c r="E3538" s="1">
        <v>9.0</v>
      </c>
      <c r="F3538" s="7" t="str">
        <f>vlookup(E3538,Teams!A:B,2,false)</f>
        <v>Centennial</v>
      </c>
      <c r="G3538" s="1" t="b">
        <v>1</v>
      </c>
      <c r="H3538" s="1" t="b">
        <v>0</v>
      </c>
      <c r="I3538" s="1">
        <v>15.0</v>
      </c>
      <c r="J3538" s="7" t="str">
        <f>vlookup(I3538,Cats!$A:$B,2,false)</f>
        <v>C</v>
      </c>
    </row>
    <row r="3539">
      <c r="A3539" s="1">
        <v>140548.0</v>
      </c>
      <c r="B3539" s="1">
        <v>541.0</v>
      </c>
      <c r="C3539" s="1">
        <v>0.0</v>
      </c>
      <c r="D3539" s="1" t="s">
        <v>32</v>
      </c>
      <c r="E3539" s="1">
        <v>23.0</v>
      </c>
      <c r="F3539" s="7" t="str">
        <f>vlookup(E3539,Teams!A:B,2,false)</f>
        <v>Lakeside</v>
      </c>
      <c r="G3539" s="1" t="b">
        <v>0</v>
      </c>
      <c r="H3539" s="1" t="b">
        <v>1</v>
      </c>
      <c r="I3539" s="1">
        <v>15.0</v>
      </c>
      <c r="J3539" s="7" t="str">
        <f>vlookup(I3539,Cats!$A:$B,2,false)</f>
        <v>C</v>
      </c>
    </row>
    <row r="3540">
      <c r="A3540" s="1">
        <v>140549.0</v>
      </c>
      <c r="B3540" s="1">
        <v>541.0</v>
      </c>
      <c r="C3540" s="1">
        <v>0.0</v>
      </c>
      <c r="D3540" s="1" t="s">
        <v>32</v>
      </c>
      <c r="E3540" s="1">
        <v>9.0</v>
      </c>
      <c r="F3540" s="7" t="str">
        <f>vlookup(E3540,Teams!A:B,2,false)</f>
        <v>Centennial</v>
      </c>
      <c r="G3540" s="1" t="b">
        <v>1</v>
      </c>
      <c r="H3540" s="1" t="b">
        <v>1</v>
      </c>
      <c r="I3540" s="1">
        <v>16.0</v>
      </c>
      <c r="J3540" s="7" t="str">
        <f>vlookup(I3540,Cats!$A:$B,2,false)</f>
        <v>E</v>
      </c>
    </row>
    <row r="3541">
      <c r="A3541" s="1">
        <v>140550.0</v>
      </c>
      <c r="B3541" s="1">
        <v>541.0</v>
      </c>
      <c r="C3541" s="1">
        <v>14.0</v>
      </c>
      <c r="D3541" s="1" t="s">
        <v>41</v>
      </c>
      <c r="E3541" s="1">
        <v>23.0</v>
      </c>
      <c r="F3541" s="7" t="str">
        <f>vlookup(E3541,Teams!A:B,2,false)</f>
        <v>Lakeside</v>
      </c>
      <c r="G3541" s="1" t="b">
        <v>0</v>
      </c>
      <c r="H3541" s="1" t="b">
        <v>0</v>
      </c>
      <c r="I3541" s="1">
        <v>16.0</v>
      </c>
      <c r="J3541" s="7" t="str">
        <f>vlookup(I3541,Cats!$A:$B,2,false)</f>
        <v>E</v>
      </c>
    </row>
    <row r="3542">
      <c r="A3542" s="1">
        <v>140551.0</v>
      </c>
      <c r="B3542" s="1">
        <v>541.0</v>
      </c>
      <c r="C3542" s="1">
        <v>4.0</v>
      </c>
      <c r="D3542" s="1" t="s">
        <v>31</v>
      </c>
      <c r="E3542" s="1">
        <v>9.0</v>
      </c>
      <c r="F3542" s="7" t="str">
        <f>vlookup(E3542,Teams!A:B,2,false)</f>
        <v>Centennial</v>
      </c>
      <c r="G3542" s="1" t="b">
        <v>1</v>
      </c>
      <c r="H3542" s="1" t="b">
        <v>0</v>
      </c>
      <c r="I3542" s="1">
        <v>17.0</v>
      </c>
      <c r="J3542" s="7" t="str">
        <f>vlookup(I3542,Cats!$A:$B,2,false)</f>
        <v>B</v>
      </c>
    </row>
    <row r="3543">
      <c r="A3543" s="1">
        <v>140552.0</v>
      </c>
      <c r="B3543" s="1">
        <v>541.0</v>
      </c>
      <c r="C3543" s="1">
        <v>0.0</v>
      </c>
      <c r="D3543" s="1" t="s">
        <v>32</v>
      </c>
      <c r="E3543" s="1">
        <v>23.0</v>
      </c>
      <c r="F3543" s="7" t="str">
        <f>vlookup(E3543,Teams!A:B,2,false)</f>
        <v>Lakeside</v>
      </c>
      <c r="G3543" s="1" t="b">
        <v>0</v>
      </c>
      <c r="H3543" s="1" t="b">
        <v>1</v>
      </c>
      <c r="I3543" s="1">
        <v>17.0</v>
      </c>
      <c r="J3543" s="7" t="str">
        <f>vlookup(I3543,Cats!$A:$B,2,false)</f>
        <v>B</v>
      </c>
    </row>
    <row r="3544">
      <c r="A3544" s="1">
        <v>140553.0</v>
      </c>
      <c r="B3544" s="1">
        <v>541.0</v>
      </c>
      <c r="C3544" s="1">
        <v>0.0</v>
      </c>
      <c r="D3544" s="1" t="s">
        <v>32</v>
      </c>
      <c r="E3544" s="1">
        <v>9.0</v>
      </c>
      <c r="F3544" s="7" t="str">
        <f>vlookup(E3544,Teams!A:B,2,false)</f>
        <v>Centennial</v>
      </c>
      <c r="G3544" s="1" t="b">
        <v>1</v>
      </c>
      <c r="H3544" s="1" t="b">
        <v>1</v>
      </c>
      <c r="I3544" s="1">
        <v>18.0</v>
      </c>
      <c r="J3544" s="7" t="str">
        <f>vlookup(I3544,Cats!$A:$B,2,false)</f>
        <v>P</v>
      </c>
    </row>
    <row r="3545">
      <c r="A3545" s="1">
        <v>140554.0</v>
      </c>
      <c r="B3545" s="1">
        <v>541.0</v>
      </c>
      <c r="C3545" s="1">
        <v>4.0</v>
      </c>
      <c r="D3545" s="1" t="s">
        <v>41</v>
      </c>
      <c r="E3545" s="1">
        <v>23.0</v>
      </c>
      <c r="F3545" s="7" t="str">
        <f>vlookup(E3545,Teams!A:B,2,false)</f>
        <v>Lakeside</v>
      </c>
      <c r="G3545" s="1" t="b">
        <v>0</v>
      </c>
      <c r="H3545" s="1" t="b">
        <v>0</v>
      </c>
      <c r="I3545" s="1">
        <v>18.0</v>
      </c>
      <c r="J3545" s="7" t="str">
        <f>vlookup(I3545,Cats!$A:$B,2,false)</f>
        <v>P</v>
      </c>
    </row>
    <row r="3546">
      <c r="A3546" s="1">
        <v>140555.0</v>
      </c>
      <c r="B3546" s="1">
        <v>541.0</v>
      </c>
      <c r="C3546" s="1">
        <v>14.0</v>
      </c>
      <c r="D3546" s="1" t="s">
        <v>31</v>
      </c>
      <c r="E3546" s="1">
        <v>9.0</v>
      </c>
      <c r="F3546" s="7" t="str">
        <f>vlookup(E3546,Teams!A:B,2,false)</f>
        <v>Centennial</v>
      </c>
      <c r="G3546" s="1" t="b">
        <v>1</v>
      </c>
      <c r="H3546" s="1" t="b">
        <v>0</v>
      </c>
      <c r="I3546" s="1">
        <v>19.0</v>
      </c>
      <c r="J3546" s="7" t="str">
        <f>vlookup(I3546,Cats!$A:$B,2,false)</f>
        <v>X</v>
      </c>
    </row>
    <row r="3547">
      <c r="A3547" s="1">
        <v>140556.0</v>
      </c>
      <c r="B3547" s="1">
        <v>541.0</v>
      </c>
      <c r="C3547" s="1">
        <v>0.0</v>
      </c>
      <c r="D3547" s="1" t="s">
        <v>32</v>
      </c>
      <c r="E3547" s="1">
        <v>23.0</v>
      </c>
      <c r="F3547" s="7" t="str">
        <f>vlookup(E3547,Teams!A:B,2,false)</f>
        <v>Lakeside</v>
      </c>
      <c r="G3547" s="1" t="b">
        <v>0</v>
      </c>
      <c r="H3547" s="1" t="b">
        <v>1</v>
      </c>
      <c r="I3547" s="1">
        <v>19.0</v>
      </c>
      <c r="J3547" s="7" t="str">
        <f>vlookup(I3547,Cats!$A:$B,2,false)</f>
        <v>X</v>
      </c>
    </row>
    <row r="3548">
      <c r="A3548" s="1">
        <v>140557.0</v>
      </c>
      <c r="B3548" s="1">
        <v>541.0</v>
      </c>
      <c r="C3548" s="1">
        <v>0.0</v>
      </c>
      <c r="D3548" s="1" t="s">
        <v>31</v>
      </c>
      <c r="E3548" s="1">
        <v>9.0</v>
      </c>
      <c r="F3548" s="7" t="str">
        <f>vlookup(E3548,Teams!A:B,2,false)</f>
        <v>Centennial</v>
      </c>
      <c r="G3548" s="1" t="b">
        <v>1</v>
      </c>
      <c r="H3548" s="1" t="b">
        <v>0</v>
      </c>
      <c r="I3548" s="1">
        <v>20.0</v>
      </c>
      <c r="J3548" s="7" t="str">
        <f>vlookup(I3548,Cats!$A:$B,2,false)</f>
        <v>M</v>
      </c>
    </row>
    <row r="3549">
      <c r="A3549" s="1">
        <v>140558.0</v>
      </c>
      <c r="B3549" s="1">
        <v>541.0</v>
      </c>
      <c r="C3549" s="1">
        <v>0.0</v>
      </c>
      <c r="D3549" s="1" t="s">
        <v>218</v>
      </c>
      <c r="E3549" s="1">
        <v>23.0</v>
      </c>
      <c r="F3549" s="7" t="str">
        <f>vlookup(E3549,Teams!A:B,2,false)</f>
        <v>Lakeside</v>
      </c>
      <c r="G3549" s="1" t="b">
        <v>0</v>
      </c>
      <c r="H3549" s="1" t="b">
        <v>0</v>
      </c>
      <c r="I3549" s="1">
        <v>20.0</v>
      </c>
      <c r="J3549" s="7" t="str">
        <f>vlookup(I3549,Cats!$A:$B,2,false)</f>
        <v>M</v>
      </c>
    </row>
    <row r="3550">
      <c r="A3550" s="1">
        <v>140559.0</v>
      </c>
      <c r="B3550" s="1">
        <v>541.0</v>
      </c>
      <c r="C3550" s="1">
        <v>0.0</v>
      </c>
      <c r="D3550" s="1" t="s">
        <v>31</v>
      </c>
      <c r="E3550" s="1">
        <v>9.0</v>
      </c>
      <c r="F3550" s="7" t="str">
        <f>vlookup(E3550,Teams!A:B,2,false)</f>
        <v>Centennial</v>
      </c>
      <c r="G3550" s="1" t="b">
        <v>1</v>
      </c>
      <c r="H3550" s="1" t="b">
        <v>0</v>
      </c>
      <c r="I3550" s="1">
        <v>21.0</v>
      </c>
      <c r="J3550" s="7" t="str">
        <f>vlookup(I3550,Cats!$A:$B,2,false)</f>
        <v>C</v>
      </c>
    </row>
    <row r="3551">
      <c r="A3551" s="1">
        <v>140560.0</v>
      </c>
      <c r="B3551" s="1">
        <v>541.0</v>
      </c>
      <c r="C3551" s="1">
        <v>0.0</v>
      </c>
      <c r="D3551" s="1" t="s">
        <v>41</v>
      </c>
      <c r="E3551" s="1">
        <v>23.0</v>
      </c>
      <c r="F3551" s="7" t="str">
        <f>vlookup(E3551,Teams!A:B,2,false)</f>
        <v>Lakeside</v>
      </c>
      <c r="G3551" s="1" t="b">
        <v>0</v>
      </c>
      <c r="H3551" s="1" t="b">
        <v>0</v>
      </c>
      <c r="I3551" s="1">
        <v>21.0</v>
      </c>
      <c r="J3551" s="7" t="str">
        <f>vlookup(I3551,Cats!$A:$B,2,false)</f>
        <v>C</v>
      </c>
    </row>
    <row r="3552">
      <c r="A3552" s="1">
        <v>140561.0</v>
      </c>
      <c r="B3552" s="1">
        <v>541.0</v>
      </c>
      <c r="C3552" s="1">
        <v>14.0</v>
      </c>
      <c r="D3552" s="1" t="s">
        <v>31</v>
      </c>
      <c r="E3552" s="1">
        <v>9.0</v>
      </c>
      <c r="F3552" s="7" t="str">
        <f>vlookup(E3552,Teams!A:B,2,false)</f>
        <v>Centennial</v>
      </c>
      <c r="G3552" s="1" t="b">
        <v>1</v>
      </c>
      <c r="H3552" s="1" t="b">
        <v>0</v>
      </c>
      <c r="I3552" s="1">
        <v>22.0</v>
      </c>
      <c r="J3552" s="7" t="str">
        <f>vlookup(I3552,Cats!$A:$B,2,false)</f>
        <v>E</v>
      </c>
    </row>
    <row r="3553">
      <c r="A3553" s="1">
        <v>140562.0</v>
      </c>
      <c r="B3553" s="1">
        <v>541.0</v>
      </c>
      <c r="C3553" s="1">
        <v>0.0</v>
      </c>
      <c r="D3553" s="1" t="s">
        <v>32</v>
      </c>
      <c r="E3553" s="1">
        <v>23.0</v>
      </c>
      <c r="F3553" s="7" t="str">
        <f>vlookup(E3553,Teams!A:B,2,false)</f>
        <v>Lakeside</v>
      </c>
      <c r="G3553" s="1" t="b">
        <v>0</v>
      </c>
      <c r="H3553" s="1" t="b">
        <v>1</v>
      </c>
      <c r="I3553" s="1">
        <v>22.0</v>
      </c>
      <c r="J3553" s="7" t="str">
        <f>vlookup(I3553,Cats!$A:$B,2,false)</f>
        <v>E</v>
      </c>
    </row>
    <row r="3554">
      <c r="A3554" s="1">
        <v>140563.0</v>
      </c>
      <c r="B3554" s="1">
        <v>541.0</v>
      </c>
      <c r="C3554" s="1">
        <v>0.0</v>
      </c>
      <c r="D3554" s="1" t="s">
        <v>215</v>
      </c>
      <c r="E3554" s="1">
        <v>9.0</v>
      </c>
      <c r="F3554" s="7" t="str">
        <f>vlookup(E3554,Teams!A:B,2,false)</f>
        <v>Centennial</v>
      </c>
      <c r="G3554" s="1" t="b">
        <v>1</v>
      </c>
      <c r="H3554" s="1" t="b">
        <v>0</v>
      </c>
      <c r="I3554" s="1">
        <v>23.0</v>
      </c>
      <c r="J3554" s="7" t="str">
        <f>vlookup(I3554,Cats!$A:$B,2,false)</f>
        <v>B</v>
      </c>
    </row>
    <row r="3555">
      <c r="A3555" s="1">
        <v>140564.0</v>
      </c>
      <c r="B3555" s="1">
        <v>541.0</v>
      </c>
      <c r="C3555" s="1">
        <v>14.0</v>
      </c>
      <c r="D3555" s="1" t="s">
        <v>41</v>
      </c>
      <c r="E3555" s="1">
        <v>23.0</v>
      </c>
      <c r="F3555" s="7" t="str">
        <f>vlookup(E3555,Teams!A:B,2,false)</f>
        <v>Lakeside</v>
      </c>
      <c r="G3555" s="1" t="b">
        <v>0</v>
      </c>
      <c r="H3555" s="1" t="b">
        <v>0</v>
      </c>
      <c r="I3555" s="1">
        <v>23.0</v>
      </c>
      <c r="J3555" s="7" t="str">
        <f>vlookup(I3555,Cats!$A:$B,2,false)</f>
        <v>B</v>
      </c>
    </row>
    <row r="3556">
      <c r="A3556" s="1">
        <v>140565.0</v>
      </c>
      <c r="B3556" s="1">
        <v>541.0</v>
      </c>
      <c r="C3556" s="1">
        <v>-4.0</v>
      </c>
      <c r="D3556" s="1" t="s">
        <v>31</v>
      </c>
      <c r="E3556" s="1">
        <v>9.0</v>
      </c>
      <c r="F3556" s="7" t="str">
        <f>vlookup(E3556,Teams!A:B,2,false)</f>
        <v>Centennial</v>
      </c>
      <c r="G3556" s="1" t="b">
        <v>1</v>
      </c>
      <c r="H3556" s="1" t="b">
        <v>0</v>
      </c>
      <c r="I3556" s="1">
        <v>24.0</v>
      </c>
      <c r="J3556" s="7" t="str">
        <f>vlookup(I3556,Cats!$A:$B,2,false)</f>
        <v>P</v>
      </c>
    </row>
    <row r="3557">
      <c r="A3557" s="1">
        <v>140566.0</v>
      </c>
      <c r="B3557" s="1">
        <v>541.0</v>
      </c>
      <c r="C3557" s="1">
        <v>4.0</v>
      </c>
      <c r="D3557" s="1" t="s">
        <v>41</v>
      </c>
      <c r="E3557" s="1">
        <v>23.0</v>
      </c>
      <c r="F3557" s="7" t="str">
        <f>vlookup(E3557,Teams!A:B,2,false)</f>
        <v>Lakeside</v>
      </c>
      <c r="G3557" s="1" t="b">
        <v>0</v>
      </c>
      <c r="H3557" s="1" t="b">
        <v>0</v>
      </c>
      <c r="I3557" s="1">
        <v>24.0</v>
      </c>
      <c r="J3557" s="7" t="str">
        <f>vlookup(I3557,Cats!$A:$B,2,false)</f>
        <v>P</v>
      </c>
    </row>
    <row r="3558">
      <c r="A3558" s="1">
        <v>140567.0</v>
      </c>
      <c r="B3558" s="1">
        <v>542.0</v>
      </c>
      <c r="C3558" s="1">
        <v>0.0</v>
      </c>
      <c r="D3558" s="1" t="s">
        <v>32</v>
      </c>
      <c r="E3558" s="1">
        <v>5.0</v>
      </c>
      <c r="F3558" s="7" t="str">
        <f>vlookup(E3558,Teams!A:B,2,false)</f>
        <v>Brookfield</v>
      </c>
      <c r="G3558" s="1" t="b">
        <v>1</v>
      </c>
      <c r="H3558" s="1" t="b">
        <v>1</v>
      </c>
      <c r="I3558" s="1">
        <v>1.0</v>
      </c>
      <c r="J3558" s="7" t="str">
        <f>vlookup(I3558,Cats!$A:$B,2,false)</f>
        <v>X</v>
      </c>
    </row>
    <row r="3559">
      <c r="A3559" s="1">
        <v>140568.0</v>
      </c>
      <c r="B3559" s="1">
        <v>542.0</v>
      </c>
      <c r="C3559" s="1">
        <v>14.0</v>
      </c>
      <c r="D3559" s="1" t="s">
        <v>106</v>
      </c>
      <c r="E3559" s="1">
        <v>28.0</v>
      </c>
      <c r="F3559" s="7" t="str">
        <f>vlookup(E3559,Teams!A:B,2,false)</f>
        <v>Mira Loma</v>
      </c>
      <c r="G3559" s="1" t="b">
        <v>0</v>
      </c>
      <c r="H3559" s="1" t="b">
        <v>0</v>
      </c>
      <c r="I3559" s="1">
        <v>1.0</v>
      </c>
      <c r="J3559" s="7" t="str">
        <f>vlookup(I3559,Cats!$A:$B,2,false)</f>
        <v>X</v>
      </c>
    </row>
    <row r="3560">
      <c r="A3560" s="1">
        <v>140569.0</v>
      </c>
      <c r="B3560" s="1">
        <v>542.0</v>
      </c>
      <c r="C3560" s="1">
        <v>14.0</v>
      </c>
      <c r="D3560" s="1" t="s">
        <v>30</v>
      </c>
      <c r="E3560" s="1">
        <v>5.0</v>
      </c>
      <c r="F3560" s="7" t="str">
        <f>vlookup(E3560,Teams!A:B,2,false)</f>
        <v>Brookfield</v>
      </c>
      <c r="G3560" s="1" t="b">
        <v>1</v>
      </c>
      <c r="H3560" s="1" t="b">
        <v>0</v>
      </c>
      <c r="I3560" s="1">
        <v>2.0</v>
      </c>
      <c r="J3560" s="7" t="str">
        <f>vlookup(I3560,Cats!$A:$B,2,false)</f>
        <v>M</v>
      </c>
    </row>
    <row r="3561">
      <c r="A3561" s="1">
        <v>140570.0</v>
      </c>
      <c r="B3561" s="1">
        <v>542.0</v>
      </c>
      <c r="C3561" s="1">
        <v>0.0</v>
      </c>
      <c r="D3561" s="1" t="s">
        <v>32</v>
      </c>
      <c r="E3561" s="1">
        <v>28.0</v>
      </c>
      <c r="F3561" s="7" t="str">
        <f>vlookup(E3561,Teams!A:B,2,false)</f>
        <v>Mira Loma</v>
      </c>
      <c r="G3561" s="1" t="b">
        <v>0</v>
      </c>
      <c r="H3561" s="1" t="b">
        <v>1</v>
      </c>
      <c r="I3561" s="1">
        <v>2.0</v>
      </c>
      <c r="J3561" s="7" t="str">
        <f>vlookup(I3561,Cats!$A:$B,2,false)</f>
        <v>M</v>
      </c>
    </row>
    <row r="3562">
      <c r="A3562" s="1">
        <v>140571.0</v>
      </c>
      <c r="B3562" s="1">
        <v>542.0</v>
      </c>
      <c r="C3562" s="1">
        <v>0.0</v>
      </c>
      <c r="D3562" s="1" t="s">
        <v>32</v>
      </c>
      <c r="E3562" s="1">
        <v>5.0</v>
      </c>
      <c r="F3562" s="7" t="str">
        <f>vlookup(E3562,Teams!A:B,2,false)</f>
        <v>Brookfield</v>
      </c>
      <c r="G3562" s="1" t="b">
        <v>1</v>
      </c>
      <c r="H3562" s="1" t="b">
        <v>1</v>
      </c>
      <c r="I3562" s="1">
        <v>3.0</v>
      </c>
      <c r="J3562" s="7" t="str">
        <f>vlookup(I3562,Cats!$A:$B,2,false)</f>
        <v>C</v>
      </c>
    </row>
    <row r="3563">
      <c r="A3563" s="1">
        <v>140572.0</v>
      </c>
      <c r="B3563" s="1">
        <v>542.0</v>
      </c>
      <c r="C3563" s="1">
        <v>4.0</v>
      </c>
      <c r="D3563" s="1" t="s">
        <v>107</v>
      </c>
      <c r="E3563" s="1">
        <v>28.0</v>
      </c>
      <c r="F3563" s="7" t="str">
        <f>vlookup(E3563,Teams!A:B,2,false)</f>
        <v>Mira Loma</v>
      </c>
      <c r="G3563" s="1" t="b">
        <v>0</v>
      </c>
      <c r="H3563" s="1" t="b">
        <v>0</v>
      </c>
      <c r="I3563" s="1">
        <v>3.0</v>
      </c>
      <c r="J3563" s="7" t="str">
        <f>vlookup(I3563,Cats!$A:$B,2,false)</f>
        <v>C</v>
      </c>
    </row>
    <row r="3564">
      <c r="A3564" s="1">
        <v>140573.0</v>
      </c>
      <c r="B3564" s="1">
        <v>542.0</v>
      </c>
      <c r="C3564" s="1">
        <v>0.0</v>
      </c>
      <c r="D3564" s="1" t="s">
        <v>32</v>
      </c>
      <c r="E3564" s="1">
        <v>5.0</v>
      </c>
      <c r="F3564" s="7" t="str">
        <f>vlookup(E3564,Teams!A:B,2,false)</f>
        <v>Brookfield</v>
      </c>
      <c r="G3564" s="1" t="b">
        <v>1</v>
      </c>
      <c r="H3564" s="1" t="b">
        <v>1</v>
      </c>
      <c r="I3564" s="1">
        <v>4.0</v>
      </c>
      <c r="J3564" s="7" t="str">
        <f>vlookup(I3564,Cats!$A:$B,2,false)</f>
        <v>E</v>
      </c>
    </row>
    <row r="3565">
      <c r="A3565" s="1">
        <v>140574.0</v>
      </c>
      <c r="B3565" s="1">
        <v>542.0</v>
      </c>
      <c r="C3565" s="1">
        <v>14.0</v>
      </c>
      <c r="D3565" s="1" t="s">
        <v>106</v>
      </c>
      <c r="E3565" s="1">
        <v>28.0</v>
      </c>
      <c r="F3565" s="7" t="str">
        <f>vlookup(E3565,Teams!A:B,2,false)</f>
        <v>Mira Loma</v>
      </c>
      <c r="G3565" s="1" t="b">
        <v>0</v>
      </c>
      <c r="H3565" s="1" t="b">
        <v>0</v>
      </c>
      <c r="I3565" s="1">
        <v>4.0</v>
      </c>
      <c r="J3565" s="7" t="str">
        <f>vlookup(I3565,Cats!$A:$B,2,false)</f>
        <v>E</v>
      </c>
    </row>
    <row r="3566">
      <c r="A3566" s="1">
        <v>140575.0</v>
      </c>
      <c r="B3566" s="1">
        <v>542.0</v>
      </c>
      <c r="C3566" s="1">
        <v>0.0</v>
      </c>
      <c r="D3566" s="1" t="s">
        <v>32</v>
      </c>
      <c r="E3566" s="1">
        <v>5.0</v>
      </c>
      <c r="F3566" s="7" t="str">
        <f>vlookup(E3566,Teams!A:B,2,false)</f>
        <v>Brookfield</v>
      </c>
      <c r="G3566" s="1" t="b">
        <v>1</v>
      </c>
      <c r="H3566" s="1" t="b">
        <v>1</v>
      </c>
      <c r="I3566" s="1">
        <v>5.0</v>
      </c>
      <c r="J3566" s="7" t="str">
        <f>vlookup(I3566,Cats!$A:$B,2,false)</f>
        <v>B</v>
      </c>
    </row>
    <row r="3567">
      <c r="A3567" s="1">
        <v>140576.0</v>
      </c>
      <c r="B3567" s="1">
        <v>542.0</v>
      </c>
      <c r="C3567" s="1">
        <v>4.0</v>
      </c>
      <c r="D3567" s="1" t="s">
        <v>106</v>
      </c>
      <c r="E3567" s="1">
        <v>28.0</v>
      </c>
      <c r="F3567" s="7" t="str">
        <f>vlookup(E3567,Teams!A:B,2,false)</f>
        <v>Mira Loma</v>
      </c>
      <c r="G3567" s="1" t="b">
        <v>0</v>
      </c>
      <c r="H3567" s="1" t="b">
        <v>0</v>
      </c>
      <c r="I3567" s="1">
        <v>5.0</v>
      </c>
      <c r="J3567" s="7" t="str">
        <f>vlookup(I3567,Cats!$A:$B,2,false)</f>
        <v>B</v>
      </c>
    </row>
    <row r="3568">
      <c r="A3568" s="1">
        <v>140577.0</v>
      </c>
      <c r="B3568" s="1">
        <v>542.0</v>
      </c>
      <c r="C3568" s="1">
        <v>4.0</v>
      </c>
      <c r="D3568" s="1" t="s">
        <v>30</v>
      </c>
      <c r="E3568" s="1">
        <v>5.0</v>
      </c>
      <c r="F3568" s="7" t="str">
        <f>vlookup(E3568,Teams!A:B,2,false)</f>
        <v>Brookfield</v>
      </c>
      <c r="G3568" s="1" t="b">
        <v>1</v>
      </c>
      <c r="H3568" s="1" t="b">
        <v>0</v>
      </c>
      <c r="I3568" s="1">
        <v>6.0</v>
      </c>
      <c r="J3568" s="7" t="str">
        <f>vlookup(I3568,Cats!$A:$B,2,false)</f>
        <v>P</v>
      </c>
    </row>
    <row r="3569">
      <c r="A3569" s="1">
        <v>140578.0</v>
      </c>
      <c r="B3569" s="1">
        <v>542.0</v>
      </c>
      <c r="C3569" s="1">
        <v>0.0</v>
      </c>
      <c r="D3569" s="1" t="s">
        <v>32</v>
      </c>
      <c r="E3569" s="1">
        <v>28.0</v>
      </c>
      <c r="F3569" s="7" t="str">
        <f>vlookup(E3569,Teams!A:B,2,false)</f>
        <v>Mira Loma</v>
      </c>
      <c r="G3569" s="1" t="b">
        <v>0</v>
      </c>
      <c r="H3569" s="1" t="b">
        <v>1</v>
      </c>
      <c r="I3569" s="1">
        <v>6.0</v>
      </c>
      <c r="J3569" s="7" t="str">
        <f>vlookup(I3569,Cats!$A:$B,2,false)</f>
        <v>P</v>
      </c>
    </row>
    <row r="3570">
      <c r="A3570" s="1">
        <v>140579.0</v>
      </c>
      <c r="B3570" s="1">
        <v>542.0</v>
      </c>
      <c r="C3570" s="1">
        <v>4.0</v>
      </c>
      <c r="D3570" s="1" t="s">
        <v>30</v>
      </c>
      <c r="E3570" s="1">
        <v>5.0</v>
      </c>
      <c r="F3570" s="7" t="str">
        <f>vlookup(E3570,Teams!A:B,2,false)</f>
        <v>Brookfield</v>
      </c>
      <c r="G3570" s="1" t="b">
        <v>1</v>
      </c>
      <c r="H3570" s="1" t="b">
        <v>0</v>
      </c>
      <c r="I3570" s="1">
        <v>7.0</v>
      </c>
      <c r="J3570" s="7" t="str">
        <f>vlookup(I3570,Cats!$A:$B,2,false)</f>
        <v>X</v>
      </c>
    </row>
    <row r="3571">
      <c r="A3571" s="1">
        <v>140580.0</v>
      </c>
      <c r="B3571" s="1">
        <v>542.0</v>
      </c>
      <c r="C3571" s="1">
        <v>0.0</v>
      </c>
      <c r="D3571" s="1" t="s">
        <v>32</v>
      </c>
      <c r="E3571" s="1">
        <v>28.0</v>
      </c>
      <c r="F3571" s="7" t="str">
        <f>vlookup(E3571,Teams!A:B,2,false)</f>
        <v>Mira Loma</v>
      </c>
      <c r="G3571" s="1" t="b">
        <v>0</v>
      </c>
      <c r="H3571" s="1" t="b">
        <v>1</v>
      </c>
      <c r="I3571" s="1">
        <v>7.0</v>
      </c>
      <c r="J3571" s="7" t="str">
        <f>vlookup(I3571,Cats!$A:$B,2,false)</f>
        <v>X</v>
      </c>
    </row>
    <row r="3572">
      <c r="A3572" s="1">
        <v>140581.0</v>
      </c>
      <c r="B3572" s="1">
        <v>542.0</v>
      </c>
      <c r="C3572" s="1">
        <v>0.0</v>
      </c>
      <c r="D3572" s="1" t="s">
        <v>32</v>
      </c>
      <c r="E3572" s="1">
        <v>5.0</v>
      </c>
      <c r="F3572" s="7" t="str">
        <f>vlookup(E3572,Teams!A:B,2,false)</f>
        <v>Brookfield</v>
      </c>
      <c r="G3572" s="1" t="b">
        <v>1</v>
      </c>
      <c r="H3572" s="1" t="b">
        <v>1</v>
      </c>
      <c r="I3572" s="1">
        <v>8.0</v>
      </c>
      <c r="J3572" s="7" t="str">
        <f>vlookup(I3572,Cats!$A:$B,2,false)</f>
        <v>M</v>
      </c>
    </row>
    <row r="3573">
      <c r="A3573" s="1">
        <v>140582.0</v>
      </c>
      <c r="B3573" s="1">
        <v>542.0</v>
      </c>
      <c r="C3573" s="1">
        <v>14.0</v>
      </c>
      <c r="D3573" s="1" t="s">
        <v>106</v>
      </c>
      <c r="E3573" s="1">
        <v>28.0</v>
      </c>
      <c r="F3573" s="7" t="str">
        <f>vlookup(E3573,Teams!A:B,2,false)</f>
        <v>Mira Loma</v>
      </c>
      <c r="G3573" s="1" t="b">
        <v>0</v>
      </c>
      <c r="H3573" s="1" t="b">
        <v>0</v>
      </c>
      <c r="I3573" s="1">
        <v>8.0</v>
      </c>
      <c r="J3573" s="7" t="str">
        <f>vlookup(I3573,Cats!$A:$B,2,false)</f>
        <v>M</v>
      </c>
    </row>
    <row r="3574">
      <c r="A3574" s="1">
        <v>140583.0</v>
      </c>
      <c r="B3574" s="1">
        <v>542.0</v>
      </c>
      <c r="C3574" s="1">
        <v>4.0</v>
      </c>
      <c r="D3574" s="1" t="s">
        <v>30</v>
      </c>
      <c r="E3574" s="1">
        <v>5.0</v>
      </c>
      <c r="F3574" s="7" t="str">
        <f>vlookup(E3574,Teams!A:B,2,false)</f>
        <v>Brookfield</v>
      </c>
      <c r="G3574" s="1" t="b">
        <v>1</v>
      </c>
      <c r="H3574" s="1" t="b">
        <v>0</v>
      </c>
      <c r="I3574" s="1">
        <v>9.0</v>
      </c>
      <c r="J3574" s="7" t="str">
        <f>vlookup(I3574,Cats!$A:$B,2,false)</f>
        <v>C</v>
      </c>
    </row>
    <row r="3575">
      <c r="A3575" s="1">
        <v>140584.0</v>
      </c>
      <c r="B3575" s="1">
        <v>542.0</v>
      </c>
      <c r="C3575" s="1">
        <v>-4.0</v>
      </c>
      <c r="D3575" s="1" t="s">
        <v>107</v>
      </c>
      <c r="E3575" s="1">
        <v>28.0</v>
      </c>
      <c r="F3575" s="7" t="str">
        <f>vlookup(E3575,Teams!A:B,2,false)</f>
        <v>Mira Loma</v>
      </c>
      <c r="G3575" s="1" t="b">
        <v>0</v>
      </c>
      <c r="H3575" s="1" t="b">
        <v>0</v>
      </c>
      <c r="I3575" s="1">
        <v>9.0</v>
      </c>
      <c r="J3575" s="7" t="str">
        <f>vlookup(I3575,Cats!$A:$B,2,false)</f>
        <v>C</v>
      </c>
    </row>
    <row r="3576">
      <c r="A3576" s="1">
        <v>140585.0</v>
      </c>
      <c r="B3576" s="1">
        <v>542.0</v>
      </c>
      <c r="C3576" s="1">
        <v>14.0</v>
      </c>
      <c r="D3576" s="1" t="s">
        <v>30</v>
      </c>
      <c r="E3576" s="1">
        <v>5.0</v>
      </c>
      <c r="F3576" s="7" t="str">
        <f>vlookup(E3576,Teams!A:B,2,false)</f>
        <v>Brookfield</v>
      </c>
      <c r="G3576" s="1" t="b">
        <v>1</v>
      </c>
      <c r="H3576" s="1" t="b">
        <v>0</v>
      </c>
      <c r="I3576" s="1">
        <v>10.0</v>
      </c>
      <c r="J3576" s="7" t="str">
        <f>vlookup(I3576,Cats!$A:$B,2,false)</f>
        <v>E</v>
      </c>
    </row>
    <row r="3577">
      <c r="A3577" s="1">
        <v>140586.0</v>
      </c>
      <c r="B3577" s="1">
        <v>542.0</v>
      </c>
      <c r="C3577" s="1">
        <v>0.0</v>
      </c>
      <c r="D3577" s="1" t="s">
        <v>32</v>
      </c>
      <c r="E3577" s="1">
        <v>28.0</v>
      </c>
      <c r="F3577" s="7" t="str">
        <f>vlookup(E3577,Teams!A:B,2,false)</f>
        <v>Mira Loma</v>
      </c>
      <c r="G3577" s="1" t="b">
        <v>0</v>
      </c>
      <c r="H3577" s="1" t="b">
        <v>1</v>
      </c>
      <c r="I3577" s="1">
        <v>10.0</v>
      </c>
      <c r="J3577" s="7" t="str">
        <f>vlookup(I3577,Cats!$A:$B,2,false)</f>
        <v>E</v>
      </c>
    </row>
    <row r="3578">
      <c r="A3578" s="1">
        <v>140587.0</v>
      </c>
      <c r="B3578" s="1">
        <v>542.0</v>
      </c>
      <c r="C3578" s="1">
        <v>0.0</v>
      </c>
      <c r="D3578" s="1" t="s">
        <v>32</v>
      </c>
      <c r="E3578" s="1">
        <v>5.0</v>
      </c>
      <c r="F3578" s="7" t="str">
        <f>vlookup(E3578,Teams!A:B,2,false)</f>
        <v>Brookfield</v>
      </c>
      <c r="G3578" s="1" t="b">
        <v>1</v>
      </c>
      <c r="H3578" s="1" t="b">
        <v>1</v>
      </c>
      <c r="I3578" s="1">
        <v>11.0</v>
      </c>
      <c r="J3578" s="7" t="str">
        <f>vlookup(I3578,Cats!$A:$B,2,false)</f>
        <v>B</v>
      </c>
    </row>
    <row r="3579">
      <c r="A3579" s="1">
        <v>140588.0</v>
      </c>
      <c r="B3579" s="1">
        <v>542.0</v>
      </c>
      <c r="C3579" s="1">
        <v>14.0</v>
      </c>
      <c r="D3579" s="1" t="s">
        <v>106</v>
      </c>
      <c r="E3579" s="1">
        <v>28.0</v>
      </c>
      <c r="F3579" s="7" t="str">
        <f>vlookup(E3579,Teams!A:B,2,false)</f>
        <v>Mira Loma</v>
      </c>
      <c r="G3579" s="1" t="b">
        <v>0</v>
      </c>
      <c r="H3579" s="1" t="b">
        <v>0</v>
      </c>
      <c r="I3579" s="1">
        <v>11.0</v>
      </c>
      <c r="J3579" s="7" t="str">
        <f>vlookup(I3579,Cats!$A:$B,2,false)</f>
        <v>B</v>
      </c>
    </row>
    <row r="3580">
      <c r="A3580" s="1">
        <v>140589.0</v>
      </c>
      <c r="B3580" s="1">
        <v>542.0</v>
      </c>
      <c r="C3580" s="1">
        <v>4.0</v>
      </c>
      <c r="D3580" s="1" t="s">
        <v>177</v>
      </c>
      <c r="E3580" s="1">
        <v>5.0</v>
      </c>
      <c r="F3580" s="7" t="str">
        <f>vlookup(E3580,Teams!A:B,2,false)</f>
        <v>Brookfield</v>
      </c>
      <c r="G3580" s="1" t="b">
        <v>1</v>
      </c>
      <c r="H3580" s="1" t="b">
        <v>0</v>
      </c>
      <c r="I3580" s="1">
        <v>12.0</v>
      </c>
      <c r="J3580" s="7" t="str">
        <f>vlookup(I3580,Cats!$A:$B,2,false)</f>
        <v>P</v>
      </c>
    </row>
    <row r="3581">
      <c r="A3581" s="1">
        <v>140590.0</v>
      </c>
      <c r="B3581" s="1">
        <v>542.0</v>
      </c>
      <c r="C3581" s="1">
        <v>-4.0</v>
      </c>
      <c r="D3581" s="1" t="s">
        <v>106</v>
      </c>
      <c r="E3581" s="1">
        <v>28.0</v>
      </c>
      <c r="F3581" s="7" t="str">
        <f>vlookup(E3581,Teams!A:B,2,false)</f>
        <v>Mira Loma</v>
      </c>
      <c r="G3581" s="1" t="b">
        <v>0</v>
      </c>
      <c r="H3581" s="1" t="b">
        <v>0</v>
      </c>
      <c r="I3581" s="1">
        <v>12.0</v>
      </c>
      <c r="J3581" s="7" t="str">
        <f>vlookup(I3581,Cats!$A:$B,2,false)</f>
        <v>P</v>
      </c>
    </row>
    <row r="3582">
      <c r="A3582" s="1">
        <v>140591.0</v>
      </c>
      <c r="B3582" s="1">
        <v>542.0</v>
      </c>
      <c r="C3582" s="1">
        <v>0.0</v>
      </c>
      <c r="D3582" s="1" t="s">
        <v>30</v>
      </c>
      <c r="E3582" s="1">
        <v>5.0</v>
      </c>
      <c r="F3582" s="7" t="str">
        <f>vlookup(E3582,Teams!A:B,2,false)</f>
        <v>Brookfield</v>
      </c>
      <c r="G3582" s="1" t="b">
        <v>1</v>
      </c>
      <c r="H3582" s="1" t="b">
        <v>0</v>
      </c>
      <c r="I3582" s="1">
        <v>13.0</v>
      </c>
      <c r="J3582" s="7" t="str">
        <f>vlookup(I3582,Cats!$A:$B,2,false)</f>
        <v>X</v>
      </c>
    </row>
    <row r="3583">
      <c r="A3583" s="1">
        <v>140592.0</v>
      </c>
      <c r="B3583" s="1">
        <v>542.0</v>
      </c>
      <c r="C3583" s="1">
        <v>0.0</v>
      </c>
      <c r="D3583" s="1" t="s">
        <v>106</v>
      </c>
      <c r="E3583" s="1">
        <v>28.0</v>
      </c>
      <c r="F3583" s="7" t="str">
        <f>vlookup(E3583,Teams!A:B,2,false)</f>
        <v>Mira Loma</v>
      </c>
      <c r="G3583" s="1" t="b">
        <v>0</v>
      </c>
      <c r="H3583" s="1" t="b">
        <v>0</v>
      </c>
      <c r="I3583" s="1">
        <v>13.0</v>
      </c>
      <c r="J3583" s="7" t="str">
        <f>vlookup(I3583,Cats!$A:$B,2,false)</f>
        <v>X</v>
      </c>
    </row>
    <row r="3584">
      <c r="A3584" s="1">
        <v>140593.0</v>
      </c>
      <c r="B3584" s="1">
        <v>542.0</v>
      </c>
      <c r="C3584" s="1">
        <v>0.0</v>
      </c>
      <c r="D3584" s="1" t="s">
        <v>32</v>
      </c>
      <c r="E3584" s="1">
        <v>5.0</v>
      </c>
      <c r="F3584" s="7" t="str">
        <f>vlookup(E3584,Teams!A:B,2,false)</f>
        <v>Brookfield</v>
      </c>
      <c r="G3584" s="1" t="b">
        <v>1</v>
      </c>
      <c r="H3584" s="1" t="b">
        <v>1</v>
      </c>
      <c r="I3584" s="1">
        <v>14.0</v>
      </c>
      <c r="J3584" s="7" t="str">
        <f>vlookup(I3584,Cats!$A:$B,2,false)</f>
        <v>M</v>
      </c>
    </row>
    <row r="3585">
      <c r="A3585" s="1">
        <v>140594.0</v>
      </c>
      <c r="B3585" s="1">
        <v>542.0</v>
      </c>
      <c r="C3585" s="1">
        <v>14.0</v>
      </c>
      <c r="D3585" s="1" t="s">
        <v>106</v>
      </c>
      <c r="E3585" s="1">
        <v>28.0</v>
      </c>
      <c r="F3585" s="7" t="str">
        <f>vlookup(E3585,Teams!A:B,2,false)</f>
        <v>Mira Loma</v>
      </c>
      <c r="G3585" s="1" t="b">
        <v>0</v>
      </c>
      <c r="H3585" s="1" t="b">
        <v>0</v>
      </c>
      <c r="I3585" s="1">
        <v>14.0</v>
      </c>
      <c r="J3585" s="7" t="str">
        <f>vlookup(I3585,Cats!$A:$B,2,false)</f>
        <v>M</v>
      </c>
    </row>
    <row r="3586">
      <c r="A3586" s="1">
        <v>140595.0</v>
      </c>
      <c r="B3586" s="1">
        <v>542.0</v>
      </c>
      <c r="C3586" s="1">
        <v>0.0</v>
      </c>
      <c r="D3586" s="1" t="s">
        <v>32</v>
      </c>
      <c r="E3586" s="1">
        <v>5.0</v>
      </c>
      <c r="F3586" s="7" t="str">
        <f>vlookup(E3586,Teams!A:B,2,false)</f>
        <v>Brookfield</v>
      </c>
      <c r="G3586" s="1" t="b">
        <v>1</v>
      </c>
      <c r="H3586" s="1" t="b">
        <v>1</v>
      </c>
      <c r="I3586" s="1">
        <v>15.0</v>
      </c>
      <c r="J3586" s="7" t="str">
        <f>vlookup(I3586,Cats!$A:$B,2,false)</f>
        <v>C</v>
      </c>
    </row>
    <row r="3587">
      <c r="A3587" s="1">
        <v>140596.0</v>
      </c>
      <c r="B3587" s="1">
        <v>542.0</v>
      </c>
      <c r="C3587" s="1">
        <v>14.0</v>
      </c>
      <c r="D3587" s="1" t="s">
        <v>107</v>
      </c>
      <c r="E3587" s="1">
        <v>28.0</v>
      </c>
      <c r="F3587" s="7" t="str">
        <f>vlookup(E3587,Teams!A:B,2,false)</f>
        <v>Mira Loma</v>
      </c>
      <c r="G3587" s="1" t="b">
        <v>0</v>
      </c>
      <c r="H3587" s="1" t="b">
        <v>0</v>
      </c>
      <c r="I3587" s="1">
        <v>15.0</v>
      </c>
      <c r="J3587" s="7" t="str">
        <f>vlookup(I3587,Cats!$A:$B,2,false)</f>
        <v>C</v>
      </c>
    </row>
    <row r="3588">
      <c r="A3588" s="1">
        <v>140597.0</v>
      </c>
      <c r="B3588" s="1">
        <v>542.0</v>
      </c>
      <c r="C3588" s="1">
        <v>0.0</v>
      </c>
      <c r="D3588" s="1" t="s">
        <v>32</v>
      </c>
      <c r="E3588" s="1">
        <v>5.0</v>
      </c>
      <c r="F3588" s="7" t="str">
        <f>vlookup(E3588,Teams!A:B,2,false)</f>
        <v>Brookfield</v>
      </c>
      <c r="G3588" s="1" t="b">
        <v>1</v>
      </c>
      <c r="H3588" s="1" t="b">
        <v>1</v>
      </c>
      <c r="I3588" s="1">
        <v>16.0</v>
      </c>
      <c r="J3588" s="7" t="str">
        <f>vlookup(I3588,Cats!$A:$B,2,false)</f>
        <v>E</v>
      </c>
    </row>
    <row r="3589">
      <c r="A3589" s="1">
        <v>140598.0</v>
      </c>
      <c r="B3589" s="1">
        <v>542.0</v>
      </c>
      <c r="C3589" s="1">
        <v>14.0</v>
      </c>
      <c r="D3589" s="1" t="s">
        <v>107</v>
      </c>
      <c r="E3589" s="1">
        <v>28.0</v>
      </c>
      <c r="F3589" s="7" t="str">
        <f>vlookup(E3589,Teams!A:B,2,false)</f>
        <v>Mira Loma</v>
      </c>
      <c r="G3589" s="1" t="b">
        <v>0</v>
      </c>
      <c r="H3589" s="1" t="b">
        <v>0</v>
      </c>
      <c r="I3589" s="1">
        <v>16.0</v>
      </c>
      <c r="J3589" s="7" t="str">
        <f>vlookup(I3589,Cats!$A:$B,2,false)</f>
        <v>E</v>
      </c>
    </row>
    <row r="3590">
      <c r="A3590" s="1">
        <v>140599.0</v>
      </c>
      <c r="B3590" s="1">
        <v>542.0</v>
      </c>
      <c r="C3590" s="1">
        <v>0.0</v>
      </c>
      <c r="D3590" s="1" t="s">
        <v>32</v>
      </c>
      <c r="E3590" s="1">
        <v>5.0</v>
      </c>
      <c r="F3590" s="7" t="str">
        <f>vlookup(E3590,Teams!A:B,2,false)</f>
        <v>Brookfield</v>
      </c>
      <c r="G3590" s="1" t="b">
        <v>1</v>
      </c>
      <c r="H3590" s="1" t="b">
        <v>1</v>
      </c>
      <c r="I3590" s="1">
        <v>17.0</v>
      </c>
      <c r="J3590" s="7" t="str">
        <f>vlookup(I3590,Cats!$A:$B,2,false)</f>
        <v>B</v>
      </c>
    </row>
    <row r="3591">
      <c r="A3591" s="1">
        <v>140600.0</v>
      </c>
      <c r="B3591" s="1">
        <v>542.0</v>
      </c>
      <c r="C3591" s="1">
        <v>14.0</v>
      </c>
      <c r="D3591" s="1" t="s">
        <v>106</v>
      </c>
      <c r="E3591" s="1">
        <v>28.0</v>
      </c>
      <c r="F3591" s="7" t="str">
        <f>vlookup(E3591,Teams!A:B,2,false)</f>
        <v>Mira Loma</v>
      </c>
      <c r="G3591" s="1" t="b">
        <v>0</v>
      </c>
      <c r="H3591" s="1" t="b">
        <v>0</v>
      </c>
      <c r="I3591" s="1">
        <v>17.0</v>
      </c>
      <c r="J3591" s="7" t="str">
        <f>vlookup(I3591,Cats!$A:$B,2,false)</f>
        <v>B</v>
      </c>
    </row>
    <row r="3592">
      <c r="A3592" s="1">
        <v>140601.0</v>
      </c>
      <c r="B3592" s="1">
        <v>542.0</v>
      </c>
      <c r="C3592" s="1">
        <v>0.0</v>
      </c>
      <c r="D3592" s="1" t="s">
        <v>32</v>
      </c>
      <c r="E3592" s="1">
        <v>5.0</v>
      </c>
      <c r="F3592" s="7" t="str">
        <f>vlookup(E3592,Teams!A:B,2,false)</f>
        <v>Brookfield</v>
      </c>
      <c r="G3592" s="1" t="b">
        <v>1</v>
      </c>
      <c r="H3592" s="1" t="b">
        <v>1</v>
      </c>
      <c r="I3592" s="1">
        <v>18.0</v>
      </c>
      <c r="J3592" s="7" t="str">
        <f>vlookup(I3592,Cats!$A:$B,2,false)</f>
        <v>P</v>
      </c>
    </row>
    <row r="3593">
      <c r="A3593" s="1">
        <v>140602.0</v>
      </c>
      <c r="B3593" s="1">
        <v>542.0</v>
      </c>
      <c r="C3593" s="1">
        <v>14.0</v>
      </c>
      <c r="D3593" s="1" t="s">
        <v>106</v>
      </c>
      <c r="E3593" s="1">
        <v>28.0</v>
      </c>
      <c r="F3593" s="7" t="str">
        <f>vlookup(E3593,Teams!A:B,2,false)</f>
        <v>Mira Loma</v>
      </c>
      <c r="G3593" s="1" t="b">
        <v>0</v>
      </c>
      <c r="H3593" s="1" t="b">
        <v>0</v>
      </c>
      <c r="I3593" s="1">
        <v>18.0</v>
      </c>
      <c r="J3593" s="7" t="str">
        <f>vlookup(I3593,Cats!$A:$B,2,false)</f>
        <v>P</v>
      </c>
    </row>
    <row r="3594">
      <c r="A3594" s="1">
        <v>140603.0</v>
      </c>
      <c r="B3594" s="1">
        <v>542.0</v>
      </c>
      <c r="C3594" s="1">
        <v>4.0</v>
      </c>
      <c r="D3594" s="1" t="s">
        <v>30</v>
      </c>
      <c r="E3594" s="1">
        <v>5.0</v>
      </c>
      <c r="F3594" s="7" t="str">
        <f>vlookup(E3594,Teams!A:B,2,false)</f>
        <v>Brookfield</v>
      </c>
      <c r="G3594" s="1" t="b">
        <v>1</v>
      </c>
      <c r="H3594" s="1" t="b">
        <v>0</v>
      </c>
      <c r="I3594" s="1">
        <v>19.0</v>
      </c>
      <c r="J3594" s="7" t="str">
        <f>vlookup(I3594,Cats!$A:$B,2,false)</f>
        <v>X</v>
      </c>
    </row>
    <row r="3595">
      <c r="A3595" s="1">
        <v>140604.0</v>
      </c>
      <c r="B3595" s="1">
        <v>542.0</v>
      </c>
      <c r="C3595" s="1">
        <v>0.0</v>
      </c>
      <c r="D3595" s="1" t="s">
        <v>32</v>
      </c>
      <c r="E3595" s="1">
        <v>28.0</v>
      </c>
      <c r="F3595" s="7" t="str">
        <f>vlookup(E3595,Teams!A:B,2,false)</f>
        <v>Mira Loma</v>
      </c>
      <c r="G3595" s="1" t="b">
        <v>0</v>
      </c>
      <c r="H3595" s="1" t="b">
        <v>1</v>
      </c>
      <c r="I3595" s="1">
        <v>19.0</v>
      </c>
      <c r="J3595" s="7" t="str">
        <f>vlookup(I3595,Cats!$A:$B,2,false)</f>
        <v>X</v>
      </c>
    </row>
    <row r="3596">
      <c r="A3596" s="1">
        <v>140605.0</v>
      </c>
      <c r="B3596" s="1">
        <v>542.0</v>
      </c>
      <c r="C3596" s="1">
        <v>0.0</v>
      </c>
      <c r="D3596" s="1" t="s">
        <v>30</v>
      </c>
      <c r="E3596" s="1">
        <v>5.0</v>
      </c>
      <c r="F3596" s="7" t="str">
        <f>vlookup(E3596,Teams!A:B,2,false)</f>
        <v>Brookfield</v>
      </c>
      <c r="G3596" s="1" t="b">
        <v>1</v>
      </c>
      <c r="H3596" s="1" t="b">
        <v>0</v>
      </c>
      <c r="I3596" s="1">
        <v>20.0</v>
      </c>
      <c r="J3596" s="7" t="str">
        <f>vlookup(I3596,Cats!$A:$B,2,false)</f>
        <v>M</v>
      </c>
    </row>
    <row r="3597">
      <c r="A3597" s="1">
        <v>140606.0</v>
      </c>
      <c r="B3597" s="1">
        <v>542.0</v>
      </c>
      <c r="C3597" s="1">
        <v>0.0</v>
      </c>
      <c r="D3597" s="1" t="s">
        <v>107</v>
      </c>
      <c r="E3597" s="1">
        <v>28.0</v>
      </c>
      <c r="F3597" s="7" t="str">
        <f>vlookup(E3597,Teams!A:B,2,false)</f>
        <v>Mira Loma</v>
      </c>
      <c r="G3597" s="1" t="b">
        <v>0</v>
      </c>
      <c r="H3597" s="1" t="b">
        <v>0</v>
      </c>
      <c r="I3597" s="1">
        <v>20.0</v>
      </c>
      <c r="J3597" s="7" t="str">
        <f>vlookup(I3597,Cats!$A:$B,2,false)</f>
        <v>M</v>
      </c>
    </row>
    <row r="3598">
      <c r="A3598" s="1">
        <v>140607.0</v>
      </c>
      <c r="B3598" s="1">
        <v>542.0</v>
      </c>
      <c r="C3598" s="1">
        <v>0.0</v>
      </c>
      <c r="D3598" s="1" t="s">
        <v>30</v>
      </c>
      <c r="E3598" s="1">
        <v>5.0</v>
      </c>
      <c r="F3598" s="7" t="str">
        <f>vlookup(E3598,Teams!A:B,2,false)</f>
        <v>Brookfield</v>
      </c>
      <c r="G3598" s="1" t="b">
        <v>1</v>
      </c>
      <c r="H3598" s="1" t="b">
        <v>0</v>
      </c>
      <c r="I3598" s="1">
        <v>21.0</v>
      </c>
      <c r="J3598" s="7" t="str">
        <f>vlookup(I3598,Cats!$A:$B,2,false)</f>
        <v>C</v>
      </c>
    </row>
    <row r="3599">
      <c r="A3599" s="1">
        <v>140608.0</v>
      </c>
      <c r="B3599" s="1">
        <v>542.0</v>
      </c>
      <c r="C3599" s="1">
        <v>0.0</v>
      </c>
      <c r="D3599" s="1" t="s">
        <v>107</v>
      </c>
      <c r="E3599" s="1">
        <v>28.0</v>
      </c>
      <c r="F3599" s="7" t="str">
        <f>vlookup(E3599,Teams!A:B,2,false)</f>
        <v>Mira Loma</v>
      </c>
      <c r="G3599" s="1" t="b">
        <v>0</v>
      </c>
      <c r="H3599" s="1" t="b">
        <v>0</v>
      </c>
      <c r="I3599" s="1">
        <v>21.0</v>
      </c>
      <c r="J3599" s="7" t="str">
        <f>vlookup(I3599,Cats!$A:$B,2,false)</f>
        <v>C</v>
      </c>
    </row>
    <row r="3600">
      <c r="A3600" s="1">
        <v>140609.0</v>
      </c>
      <c r="B3600" s="1">
        <v>542.0</v>
      </c>
      <c r="C3600" s="1">
        <v>14.0</v>
      </c>
      <c r="D3600" s="1" t="s">
        <v>30</v>
      </c>
      <c r="E3600" s="1">
        <v>5.0</v>
      </c>
      <c r="F3600" s="7" t="str">
        <f>vlookup(E3600,Teams!A:B,2,false)</f>
        <v>Brookfield</v>
      </c>
      <c r="G3600" s="1" t="b">
        <v>1</v>
      </c>
      <c r="H3600" s="1" t="b">
        <v>0</v>
      </c>
      <c r="I3600" s="1">
        <v>22.0</v>
      </c>
      <c r="J3600" s="7" t="str">
        <f>vlookup(I3600,Cats!$A:$B,2,false)</f>
        <v>E</v>
      </c>
    </row>
    <row r="3601">
      <c r="A3601" s="1">
        <v>140610.0</v>
      </c>
      <c r="B3601" s="1">
        <v>542.0</v>
      </c>
      <c r="C3601" s="1">
        <v>-4.0</v>
      </c>
      <c r="D3601" s="1" t="s">
        <v>106</v>
      </c>
      <c r="E3601" s="1">
        <v>28.0</v>
      </c>
      <c r="F3601" s="7" t="str">
        <f>vlookup(E3601,Teams!A:B,2,false)</f>
        <v>Mira Loma</v>
      </c>
      <c r="G3601" s="1" t="b">
        <v>0</v>
      </c>
      <c r="H3601" s="1" t="b">
        <v>0</v>
      </c>
      <c r="I3601" s="1">
        <v>22.0</v>
      </c>
      <c r="J3601" s="7" t="str">
        <f>vlookup(I3601,Cats!$A:$B,2,false)</f>
        <v>E</v>
      </c>
    </row>
    <row r="3602">
      <c r="A3602" s="1">
        <v>140611.0</v>
      </c>
      <c r="B3602" s="1">
        <v>542.0</v>
      </c>
      <c r="C3602" s="1">
        <v>4.0</v>
      </c>
      <c r="D3602" s="1" t="s">
        <v>30</v>
      </c>
      <c r="E3602" s="1">
        <v>5.0</v>
      </c>
      <c r="F3602" s="7" t="str">
        <f>vlookup(E3602,Teams!A:B,2,false)</f>
        <v>Brookfield</v>
      </c>
      <c r="G3602" s="1" t="b">
        <v>1</v>
      </c>
      <c r="H3602" s="1" t="b">
        <v>0</v>
      </c>
      <c r="I3602" s="1">
        <v>23.0</v>
      </c>
      <c r="J3602" s="7" t="str">
        <f>vlookup(I3602,Cats!$A:$B,2,false)</f>
        <v>B</v>
      </c>
    </row>
    <row r="3603">
      <c r="A3603" s="1">
        <v>140612.0</v>
      </c>
      <c r="B3603" s="1">
        <v>542.0</v>
      </c>
      <c r="C3603" s="1">
        <v>-4.0</v>
      </c>
      <c r="D3603" s="1" t="s">
        <v>106</v>
      </c>
      <c r="E3603" s="1">
        <v>28.0</v>
      </c>
      <c r="F3603" s="7" t="str">
        <f>vlookup(E3603,Teams!A:B,2,false)</f>
        <v>Mira Loma</v>
      </c>
      <c r="G3603" s="1" t="b">
        <v>0</v>
      </c>
      <c r="H3603" s="1" t="b">
        <v>0</v>
      </c>
      <c r="I3603" s="1">
        <v>23.0</v>
      </c>
      <c r="J3603" s="7" t="str">
        <f>vlookup(I3603,Cats!$A:$B,2,false)</f>
        <v>B</v>
      </c>
    </row>
    <row r="3604">
      <c r="A3604" s="1">
        <v>140613.0</v>
      </c>
      <c r="B3604" s="1">
        <v>542.0</v>
      </c>
      <c r="C3604" s="1">
        <v>4.0</v>
      </c>
      <c r="D3604" s="1" t="s">
        <v>177</v>
      </c>
      <c r="E3604" s="1">
        <v>5.0</v>
      </c>
      <c r="F3604" s="7" t="str">
        <f>vlookup(E3604,Teams!A:B,2,false)</f>
        <v>Brookfield</v>
      </c>
      <c r="G3604" s="1" t="b">
        <v>1</v>
      </c>
      <c r="H3604" s="1" t="b">
        <v>0</v>
      </c>
      <c r="I3604" s="1">
        <v>24.0</v>
      </c>
      <c r="J3604" s="7" t="str">
        <f>vlookup(I3604,Cats!$A:$B,2,false)</f>
        <v>P</v>
      </c>
    </row>
    <row r="3605">
      <c r="A3605" s="1">
        <v>140614.0</v>
      </c>
      <c r="B3605" s="1">
        <v>542.0</v>
      </c>
      <c r="C3605" s="1">
        <v>0.0</v>
      </c>
      <c r="D3605" s="1" t="s">
        <v>32</v>
      </c>
      <c r="E3605" s="1">
        <v>28.0</v>
      </c>
      <c r="F3605" s="7" t="str">
        <f>vlookup(E3605,Teams!A:B,2,false)</f>
        <v>Mira Loma</v>
      </c>
      <c r="G3605" s="1" t="b">
        <v>0</v>
      </c>
      <c r="H3605" s="1" t="b">
        <v>1</v>
      </c>
      <c r="I3605" s="1">
        <v>24.0</v>
      </c>
      <c r="J3605" s="7" t="str">
        <f>vlookup(I3605,Cats!$A:$B,2,false)</f>
        <v>P</v>
      </c>
    </row>
    <row r="3606">
      <c r="A3606" s="1">
        <v>140615.0</v>
      </c>
      <c r="B3606" s="1">
        <v>543.0</v>
      </c>
      <c r="C3606" s="1">
        <v>0.0</v>
      </c>
      <c r="D3606" s="1" t="s">
        <v>32</v>
      </c>
      <c r="E3606" s="1">
        <v>16.0</v>
      </c>
      <c r="F3606" s="7" t="str">
        <f>vlookup(E3606,Teams!A:B,2,false)</f>
        <v>Enloe B</v>
      </c>
      <c r="G3606" s="1" t="b">
        <v>1</v>
      </c>
      <c r="H3606" s="1" t="b">
        <v>1</v>
      </c>
      <c r="I3606" s="1">
        <v>1.0</v>
      </c>
      <c r="J3606" s="7" t="str">
        <f>vlookup(I3606,Cats!$A:$B,2,false)</f>
        <v>X</v>
      </c>
    </row>
    <row r="3607">
      <c r="A3607" s="1">
        <v>140616.0</v>
      </c>
      <c r="B3607" s="1">
        <v>543.0</v>
      </c>
      <c r="C3607" s="1">
        <v>14.0</v>
      </c>
      <c r="D3607" s="1" t="s">
        <v>48</v>
      </c>
      <c r="E3607" s="1">
        <v>48.0</v>
      </c>
      <c r="F3607" s="7" t="str">
        <f>vlookup(E3607,Teams!A:B,2,false)</f>
        <v>WWPN</v>
      </c>
      <c r="G3607" s="1" t="b">
        <v>0</v>
      </c>
      <c r="H3607" s="1" t="b">
        <v>0</v>
      </c>
      <c r="I3607" s="1">
        <v>1.0</v>
      </c>
      <c r="J3607" s="7" t="str">
        <f>vlookup(I3607,Cats!$A:$B,2,false)</f>
        <v>X</v>
      </c>
    </row>
    <row r="3608">
      <c r="A3608" s="1">
        <v>140617.0</v>
      </c>
      <c r="B3608" s="1">
        <v>543.0</v>
      </c>
      <c r="C3608" s="1">
        <v>4.0</v>
      </c>
      <c r="D3608" s="1" t="s">
        <v>59</v>
      </c>
      <c r="E3608" s="1">
        <v>16.0</v>
      </c>
      <c r="F3608" s="7" t="str">
        <f>vlookup(E3608,Teams!A:B,2,false)</f>
        <v>Enloe B</v>
      </c>
      <c r="G3608" s="1" t="b">
        <v>1</v>
      </c>
      <c r="H3608" s="1" t="b">
        <v>0</v>
      </c>
      <c r="I3608" s="1">
        <v>2.0</v>
      </c>
      <c r="J3608" s="7" t="str">
        <f>vlookup(I3608,Cats!$A:$B,2,false)</f>
        <v>M</v>
      </c>
    </row>
    <row r="3609">
      <c r="A3609" s="1">
        <v>140618.0</v>
      </c>
      <c r="B3609" s="1">
        <v>543.0</v>
      </c>
      <c r="C3609" s="1">
        <v>0.0</v>
      </c>
      <c r="D3609" s="1" t="s">
        <v>32</v>
      </c>
      <c r="E3609" s="1">
        <v>48.0</v>
      </c>
      <c r="F3609" s="7" t="str">
        <f>vlookup(E3609,Teams!A:B,2,false)</f>
        <v>WWPN</v>
      </c>
      <c r="G3609" s="1" t="b">
        <v>0</v>
      </c>
      <c r="H3609" s="1" t="b">
        <v>1</v>
      </c>
      <c r="I3609" s="1">
        <v>2.0</v>
      </c>
      <c r="J3609" s="7" t="str">
        <f>vlookup(I3609,Cats!$A:$B,2,false)</f>
        <v>M</v>
      </c>
    </row>
    <row r="3610">
      <c r="A3610" s="1">
        <v>140619.0</v>
      </c>
      <c r="B3610" s="1">
        <v>543.0</v>
      </c>
      <c r="C3610" s="1">
        <v>4.0</v>
      </c>
      <c r="D3610" s="1" t="s">
        <v>54</v>
      </c>
      <c r="E3610" s="1">
        <v>16.0</v>
      </c>
      <c r="F3610" s="7" t="str">
        <f>vlookup(E3610,Teams!A:B,2,false)</f>
        <v>Enloe B</v>
      </c>
      <c r="G3610" s="1" t="b">
        <v>1</v>
      </c>
      <c r="H3610" s="1" t="b">
        <v>0</v>
      </c>
      <c r="I3610" s="1">
        <v>3.0</v>
      </c>
      <c r="J3610" s="7" t="str">
        <f>vlookup(I3610,Cats!$A:$B,2,false)</f>
        <v>C</v>
      </c>
    </row>
    <row r="3611">
      <c r="A3611" s="1">
        <v>140620.0</v>
      </c>
      <c r="B3611" s="1">
        <v>543.0</v>
      </c>
      <c r="C3611" s="1">
        <v>0.0</v>
      </c>
      <c r="D3611" s="1" t="s">
        <v>32</v>
      </c>
      <c r="E3611" s="1">
        <v>48.0</v>
      </c>
      <c r="F3611" s="7" t="str">
        <f>vlookup(E3611,Teams!A:B,2,false)</f>
        <v>WWPN</v>
      </c>
      <c r="G3611" s="1" t="b">
        <v>0</v>
      </c>
      <c r="H3611" s="1" t="b">
        <v>1</v>
      </c>
      <c r="I3611" s="1">
        <v>3.0</v>
      </c>
      <c r="J3611" s="7" t="str">
        <f>vlookup(I3611,Cats!$A:$B,2,false)</f>
        <v>C</v>
      </c>
    </row>
    <row r="3612">
      <c r="A3612" s="1">
        <v>140621.0</v>
      </c>
      <c r="B3612" s="1">
        <v>543.0</v>
      </c>
      <c r="C3612" s="1">
        <v>4.0</v>
      </c>
      <c r="D3612" s="1" t="s">
        <v>54</v>
      </c>
      <c r="E3612" s="1">
        <v>16.0</v>
      </c>
      <c r="F3612" s="7" t="str">
        <f>vlookup(E3612,Teams!A:B,2,false)</f>
        <v>Enloe B</v>
      </c>
      <c r="G3612" s="1" t="b">
        <v>1</v>
      </c>
      <c r="H3612" s="1" t="b">
        <v>0</v>
      </c>
      <c r="I3612" s="1">
        <v>4.0</v>
      </c>
      <c r="J3612" s="7" t="str">
        <f>vlookup(I3612,Cats!$A:$B,2,false)</f>
        <v>E</v>
      </c>
    </row>
    <row r="3613">
      <c r="A3613" s="1">
        <v>140622.0</v>
      </c>
      <c r="B3613" s="1">
        <v>543.0</v>
      </c>
      <c r="C3613" s="1">
        <v>0.0</v>
      </c>
      <c r="D3613" s="1" t="s">
        <v>51</v>
      </c>
      <c r="E3613" s="1">
        <v>48.0</v>
      </c>
      <c r="F3613" s="7" t="str">
        <f>vlookup(E3613,Teams!A:B,2,false)</f>
        <v>WWPN</v>
      </c>
      <c r="G3613" s="1" t="b">
        <v>0</v>
      </c>
      <c r="H3613" s="1" t="b">
        <v>0</v>
      </c>
      <c r="I3613" s="1">
        <v>4.0</v>
      </c>
      <c r="J3613" s="7" t="str">
        <f>vlookup(I3613,Cats!$A:$B,2,false)</f>
        <v>E</v>
      </c>
    </row>
    <row r="3614">
      <c r="A3614" s="1">
        <v>140623.0</v>
      </c>
      <c r="B3614" s="1">
        <v>543.0</v>
      </c>
      <c r="C3614" s="1">
        <v>0.0</v>
      </c>
      <c r="D3614" s="1" t="s">
        <v>58</v>
      </c>
      <c r="E3614" s="1">
        <v>16.0</v>
      </c>
      <c r="F3614" s="7" t="str">
        <f>vlookup(E3614,Teams!A:B,2,false)</f>
        <v>Enloe B</v>
      </c>
      <c r="G3614" s="1" t="b">
        <v>1</v>
      </c>
      <c r="H3614" s="1" t="b">
        <v>0</v>
      </c>
      <c r="I3614" s="1">
        <v>5.0</v>
      </c>
      <c r="J3614" s="7" t="str">
        <f>vlookup(I3614,Cats!$A:$B,2,false)</f>
        <v>B</v>
      </c>
    </row>
    <row r="3615">
      <c r="A3615" s="1">
        <v>140624.0</v>
      </c>
      <c r="B3615" s="1">
        <v>543.0</v>
      </c>
      <c r="C3615" s="1">
        <v>0.0</v>
      </c>
      <c r="D3615" s="1" t="s">
        <v>51</v>
      </c>
      <c r="E3615" s="1">
        <v>48.0</v>
      </c>
      <c r="F3615" s="7" t="str">
        <f>vlookup(E3615,Teams!A:B,2,false)</f>
        <v>WWPN</v>
      </c>
      <c r="G3615" s="1" t="b">
        <v>0</v>
      </c>
      <c r="H3615" s="1" t="b">
        <v>0</v>
      </c>
      <c r="I3615" s="1">
        <v>5.0</v>
      </c>
      <c r="J3615" s="7" t="str">
        <f>vlookup(I3615,Cats!$A:$B,2,false)</f>
        <v>B</v>
      </c>
    </row>
    <row r="3616">
      <c r="A3616" s="1">
        <v>140625.0</v>
      </c>
      <c r="B3616" s="1">
        <v>543.0</v>
      </c>
      <c r="C3616" s="1">
        <v>14.0</v>
      </c>
      <c r="D3616" s="1" t="s">
        <v>54</v>
      </c>
      <c r="E3616" s="1">
        <v>16.0</v>
      </c>
      <c r="F3616" s="7" t="str">
        <f>vlookup(E3616,Teams!A:B,2,false)</f>
        <v>Enloe B</v>
      </c>
      <c r="G3616" s="1" t="b">
        <v>1</v>
      </c>
      <c r="H3616" s="1" t="b">
        <v>0</v>
      </c>
      <c r="I3616" s="1">
        <v>6.0</v>
      </c>
      <c r="J3616" s="7" t="str">
        <f>vlookup(I3616,Cats!$A:$B,2,false)</f>
        <v>P</v>
      </c>
    </row>
    <row r="3617">
      <c r="A3617" s="1">
        <v>140626.0</v>
      </c>
      <c r="B3617" s="1">
        <v>543.0</v>
      </c>
      <c r="C3617" s="1">
        <v>0.0</v>
      </c>
      <c r="D3617" s="1" t="s">
        <v>32</v>
      </c>
      <c r="E3617" s="1">
        <v>48.0</v>
      </c>
      <c r="F3617" s="7" t="str">
        <f>vlookup(E3617,Teams!A:B,2,false)</f>
        <v>WWPN</v>
      </c>
      <c r="G3617" s="1" t="b">
        <v>0</v>
      </c>
      <c r="H3617" s="1" t="b">
        <v>1</v>
      </c>
      <c r="I3617" s="1">
        <v>6.0</v>
      </c>
      <c r="J3617" s="7" t="str">
        <f>vlookup(I3617,Cats!$A:$B,2,false)</f>
        <v>P</v>
      </c>
    </row>
    <row r="3618">
      <c r="A3618" s="1">
        <v>140627.0</v>
      </c>
      <c r="B3618" s="1">
        <v>543.0</v>
      </c>
      <c r="C3618" s="1">
        <v>0.0</v>
      </c>
      <c r="D3618" s="1" t="s">
        <v>32</v>
      </c>
      <c r="E3618" s="1">
        <v>16.0</v>
      </c>
      <c r="F3618" s="7" t="str">
        <f>vlookup(E3618,Teams!A:B,2,false)</f>
        <v>Enloe B</v>
      </c>
      <c r="G3618" s="1" t="b">
        <v>1</v>
      </c>
      <c r="H3618" s="1" t="b">
        <v>1</v>
      </c>
      <c r="I3618" s="1">
        <v>7.0</v>
      </c>
      <c r="J3618" s="7" t="str">
        <f>vlookup(I3618,Cats!$A:$B,2,false)</f>
        <v>X</v>
      </c>
    </row>
    <row r="3619">
      <c r="A3619" s="1">
        <v>140628.0</v>
      </c>
      <c r="B3619" s="1">
        <v>543.0</v>
      </c>
      <c r="C3619" s="1">
        <v>14.0</v>
      </c>
      <c r="D3619" s="1" t="s">
        <v>48</v>
      </c>
      <c r="E3619" s="1">
        <v>48.0</v>
      </c>
      <c r="F3619" s="7" t="str">
        <f>vlookup(E3619,Teams!A:B,2,false)</f>
        <v>WWPN</v>
      </c>
      <c r="G3619" s="1" t="b">
        <v>0</v>
      </c>
      <c r="H3619" s="1" t="b">
        <v>0</v>
      </c>
      <c r="I3619" s="1">
        <v>7.0</v>
      </c>
      <c r="J3619" s="7" t="str">
        <f>vlookup(I3619,Cats!$A:$B,2,false)</f>
        <v>X</v>
      </c>
    </row>
    <row r="3620">
      <c r="A3620" s="1">
        <v>140629.0</v>
      </c>
      <c r="B3620" s="1">
        <v>543.0</v>
      </c>
      <c r="C3620" s="1">
        <v>14.0</v>
      </c>
      <c r="D3620" s="1" t="s">
        <v>59</v>
      </c>
      <c r="E3620" s="1">
        <v>16.0</v>
      </c>
      <c r="F3620" s="7" t="str">
        <f>vlookup(E3620,Teams!A:B,2,false)</f>
        <v>Enloe B</v>
      </c>
      <c r="G3620" s="1" t="b">
        <v>1</v>
      </c>
      <c r="H3620" s="1" t="b">
        <v>0</v>
      </c>
      <c r="I3620" s="1">
        <v>8.0</v>
      </c>
      <c r="J3620" s="7" t="str">
        <f>vlookup(I3620,Cats!$A:$B,2,false)</f>
        <v>M</v>
      </c>
    </row>
    <row r="3621">
      <c r="A3621" s="1">
        <v>140630.0</v>
      </c>
      <c r="B3621" s="1">
        <v>543.0</v>
      </c>
      <c r="C3621" s="1">
        <v>-4.0</v>
      </c>
      <c r="D3621" s="1" t="s">
        <v>53</v>
      </c>
      <c r="E3621" s="1">
        <v>48.0</v>
      </c>
      <c r="F3621" s="7" t="str">
        <f>vlookup(E3621,Teams!A:B,2,false)</f>
        <v>WWPN</v>
      </c>
      <c r="G3621" s="1" t="b">
        <v>0</v>
      </c>
      <c r="H3621" s="1" t="b">
        <v>0</v>
      </c>
      <c r="I3621" s="1">
        <v>8.0</v>
      </c>
      <c r="J3621" s="7" t="str">
        <f>vlookup(I3621,Cats!$A:$B,2,false)</f>
        <v>M</v>
      </c>
    </row>
    <row r="3622">
      <c r="A3622" s="1">
        <v>140631.0</v>
      </c>
      <c r="B3622" s="1">
        <v>543.0</v>
      </c>
      <c r="C3622" s="1">
        <v>-4.0</v>
      </c>
      <c r="D3622" s="1" t="s">
        <v>54</v>
      </c>
      <c r="E3622" s="1">
        <v>16.0</v>
      </c>
      <c r="F3622" s="7" t="str">
        <f>vlookup(E3622,Teams!A:B,2,false)</f>
        <v>Enloe B</v>
      </c>
      <c r="G3622" s="1" t="b">
        <v>1</v>
      </c>
      <c r="H3622" s="1" t="b">
        <v>0</v>
      </c>
      <c r="I3622" s="1">
        <v>9.0</v>
      </c>
      <c r="J3622" s="7" t="str">
        <f>vlookup(I3622,Cats!$A:$B,2,false)</f>
        <v>C</v>
      </c>
    </row>
    <row r="3623">
      <c r="A3623" s="1">
        <v>140632.0</v>
      </c>
      <c r="B3623" s="1">
        <v>543.0</v>
      </c>
      <c r="C3623" s="1">
        <v>0.0</v>
      </c>
      <c r="D3623" s="1" t="s">
        <v>46</v>
      </c>
      <c r="E3623" s="1">
        <v>48.0</v>
      </c>
      <c r="F3623" s="7" t="str">
        <f>vlookup(E3623,Teams!A:B,2,false)</f>
        <v>WWPN</v>
      </c>
      <c r="G3623" s="1" t="b">
        <v>0</v>
      </c>
      <c r="H3623" s="1" t="b">
        <v>0</v>
      </c>
      <c r="I3623" s="1">
        <v>9.0</v>
      </c>
      <c r="J3623" s="7" t="str">
        <f>vlookup(I3623,Cats!$A:$B,2,false)</f>
        <v>C</v>
      </c>
    </row>
    <row r="3624">
      <c r="A3624" s="1">
        <v>140633.0</v>
      </c>
      <c r="B3624" s="1">
        <v>543.0</v>
      </c>
      <c r="C3624" s="1">
        <v>0.0</v>
      </c>
      <c r="D3624" s="1" t="s">
        <v>32</v>
      </c>
      <c r="E3624" s="1">
        <v>16.0</v>
      </c>
      <c r="F3624" s="7" t="str">
        <f>vlookup(E3624,Teams!A:B,2,false)</f>
        <v>Enloe B</v>
      </c>
      <c r="G3624" s="1" t="b">
        <v>1</v>
      </c>
      <c r="H3624" s="1" t="b">
        <v>1</v>
      </c>
      <c r="I3624" s="1">
        <v>10.0</v>
      </c>
      <c r="J3624" s="7" t="str">
        <f>vlookup(I3624,Cats!$A:$B,2,false)</f>
        <v>E</v>
      </c>
    </row>
    <row r="3625">
      <c r="A3625" s="1">
        <v>140634.0</v>
      </c>
      <c r="B3625" s="1">
        <v>543.0</v>
      </c>
      <c r="C3625" s="1">
        <v>4.0</v>
      </c>
      <c r="D3625" s="1" t="s">
        <v>46</v>
      </c>
      <c r="E3625" s="1">
        <v>48.0</v>
      </c>
      <c r="F3625" s="7" t="str">
        <f>vlookup(E3625,Teams!A:B,2,false)</f>
        <v>WWPN</v>
      </c>
      <c r="G3625" s="1" t="b">
        <v>0</v>
      </c>
      <c r="H3625" s="1" t="b">
        <v>0</v>
      </c>
      <c r="I3625" s="1">
        <v>10.0</v>
      </c>
      <c r="J3625" s="7" t="str">
        <f>vlookup(I3625,Cats!$A:$B,2,false)</f>
        <v>E</v>
      </c>
    </row>
    <row r="3626">
      <c r="A3626" s="1">
        <v>140635.0</v>
      </c>
      <c r="B3626" s="1">
        <v>543.0</v>
      </c>
      <c r="C3626" s="1">
        <v>0.0</v>
      </c>
      <c r="D3626" s="1" t="s">
        <v>58</v>
      </c>
      <c r="E3626" s="1">
        <v>16.0</v>
      </c>
      <c r="F3626" s="7" t="str">
        <f>vlookup(E3626,Teams!A:B,2,false)</f>
        <v>Enloe B</v>
      </c>
      <c r="G3626" s="1" t="b">
        <v>1</v>
      </c>
      <c r="H3626" s="1" t="b">
        <v>0</v>
      </c>
      <c r="I3626" s="1">
        <v>11.0</v>
      </c>
      <c r="J3626" s="7" t="str">
        <f>vlookup(I3626,Cats!$A:$B,2,false)</f>
        <v>B</v>
      </c>
    </row>
    <row r="3627">
      <c r="A3627" s="1">
        <v>140636.0</v>
      </c>
      <c r="B3627" s="1">
        <v>543.0</v>
      </c>
      <c r="C3627" s="1">
        <v>14.0</v>
      </c>
      <c r="D3627" s="1" t="s">
        <v>51</v>
      </c>
      <c r="E3627" s="1">
        <v>48.0</v>
      </c>
      <c r="F3627" s="7" t="str">
        <f>vlookup(E3627,Teams!A:B,2,false)</f>
        <v>WWPN</v>
      </c>
      <c r="G3627" s="1" t="b">
        <v>0</v>
      </c>
      <c r="H3627" s="1" t="b">
        <v>0</v>
      </c>
      <c r="I3627" s="1">
        <v>11.0</v>
      </c>
      <c r="J3627" s="7" t="str">
        <f>vlookup(I3627,Cats!$A:$B,2,false)</f>
        <v>B</v>
      </c>
    </row>
    <row r="3628">
      <c r="A3628" s="1">
        <v>140637.0</v>
      </c>
      <c r="B3628" s="1">
        <v>543.0</v>
      </c>
      <c r="C3628" s="1">
        <v>-4.0</v>
      </c>
      <c r="D3628" s="1" t="s">
        <v>54</v>
      </c>
      <c r="E3628" s="1">
        <v>16.0</v>
      </c>
      <c r="F3628" s="7" t="str">
        <f>vlookup(E3628,Teams!A:B,2,false)</f>
        <v>Enloe B</v>
      </c>
      <c r="G3628" s="1" t="b">
        <v>1</v>
      </c>
      <c r="H3628" s="1" t="b">
        <v>0</v>
      </c>
      <c r="I3628" s="1">
        <v>12.0</v>
      </c>
      <c r="J3628" s="7" t="str">
        <f>vlookup(I3628,Cats!$A:$B,2,false)</f>
        <v>P</v>
      </c>
    </row>
    <row r="3629">
      <c r="A3629" s="1">
        <v>140638.0</v>
      </c>
      <c r="B3629" s="1">
        <v>543.0</v>
      </c>
      <c r="C3629" s="1">
        <v>0.0</v>
      </c>
      <c r="D3629" s="1" t="s">
        <v>49</v>
      </c>
      <c r="E3629" s="1">
        <v>48.0</v>
      </c>
      <c r="F3629" s="7" t="str">
        <f>vlookup(E3629,Teams!A:B,2,false)</f>
        <v>WWPN</v>
      </c>
      <c r="G3629" s="1" t="b">
        <v>0</v>
      </c>
      <c r="H3629" s="1" t="b">
        <v>0</v>
      </c>
      <c r="I3629" s="1">
        <v>12.0</v>
      </c>
      <c r="J3629" s="7" t="str">
        <f>vlookup(I3629,Cats!$A:$B,2,false)</f>
        <v>P</v>
      </c>
    </row>
    <row r="3630">
      <c r="A3630" s="1">
        <v>140639.0</v>
      </c>
      <c r="B3630" s="1">
        <v>543.0</v>
      </c>
      <c r="C3630" s="1">
        <v>0.0</v>
      </c>
      <c r="D3630" s="1" t="s">
        <v>56</v>
      </c>
      <c r="E3630" s="1">
        <v>16.0</v>
      </c>
      <c r="F3630" s="7" t="str">
        <f>vlookup(E3630,Teams!A:B,2,false)</f>
        <v>Enloe B</v>
      </c>
      <c r="G3630" s="1" t="b">
        <v>1</v>
      </c>
      <c r="H3630" s="1" t="b">
        <v>0</v>
      </c>
      <c r="I3630" s="1">
        <v>13.0</v>
      </c>
      <c r="J3630" s="7" t="str">
        <f>vlookup(I3630,Cats!$A:$B,2,false)</f>
        <v>X</v>
      </c>
    </row>
    <row r="3631">
      <c r="A3631" s="1">
        <v>140640.0</v>
      </c>
      <c r="B3631" s="1">
        <v>543.0</v>
      </c>
      <c r="C3631" s="1">
        <v>0.0</v>
      </c>
      <c r="D3631" s="1" t="s">
        <v>32</v>
      </c>
      <c r="E3631" s="1">
        <v>48.0</v>
      </c>
      <c r="F3631" s="7" t="str">
        <f>vlookup(E3631,Teams!A:B,2,false)</f>
        <v>WWPN</v>
      </c>
      <c r="G3631" s="1" t="b">
        <v>0</v>
      </c>
      <c r="H3631" s="1" t="b">
        <v>1</v>
      </c>
      <c r="I3631" s="1">
        <v>13.0</v>
      </c>
      <c r="J3631" s="7" t="str">
        <f>vlookup(I3631,Cats!$A:$B,2,false)</f>
        <v>X</v>
      </c>
    </row>
    <row r="3632">
      <c r="A3632" s="1">
        <v>140641.0</v>
      </c>
      <c r="B3632" s="1">
        <v>543.0</v>
      </c>
      <c r="C3632" s="1">
        <v>14.0</v>
      </c>
      <c r="D3632" s="1" t="s">
        <v>59</v>
      </c>
      <c r="E3632" s="1">
        <v>16.0</v>
      </c>
      <c r="F3632" s="7" t="str">
        <f>vlookup(E3632,Teams!A:B,2,false)</f>
        <v>Enloe B</v>
      </c>
      <c r="G3632" s="1" t="b">
        <v>1</v>
      </c>
      <c r="H3632" s="1" t="b">
        <v>0</v>
      </c>
      <c r="I3632" s="1">
        <v>14.0</v>
      </c>
      <c r="J3632" s="7" t="str">
        <f>vlookup(I3632,Cats!$A:$B,2,false)</f>
        <v>M</v>
      </c>
    </row>
    <row r="3633">
      <c r="A3633" s="1">
        <v>140642.0</v>
      </c>
      <c r="B3633" s="1">
        <v>543.0</v>
      </c>
      <c r="C3633" s="1">
        <v>0.0</v>
      </c>
      <c r="D3633" s="1" t="s">
        <v>53</v>
      </c>
      <c r="E3633" s="1">
        <v>48.0</v>
      </c>
      <c r="F3633" s="7" t="str">
        <f>vlookup(E3633,Teams!A:B,2,false)</f>
        <v>WWPN</v>
      </c>
      <c r="G3633" s="1" t="b">
        <v>0</v>
      </c>
      <c r="H3633" s="1" t="b">
        <v>0</v>
      </c>
      <c r="I3633" s="1">
        <v>14.0</v>
      </c>
      <c r="J3633" s="7" t="str">
        <f>vlookup(I3633,Cats!$A:$B,2,false)</f>
        <v>M</v>
      </c>
    </row>
    <row r="3634">
      <c r="A3634" s="1">
        <v>140643.0</v>
      </c>
      <c r="B3634" s="1">
        <v>543.0</v>
      </c>
      <c r="C3634" s="1">
        <v>14.0</v>
      </c>
      <c r="D3634" s="1" t="s">
        <v>54</v>
      </c>
      <c r="E3634" s="1">
        <v>16.0</v>
      </c>
      <c r="F3634" s="7" t="str">
        <f>vlookup(E3634,Teams!A:B,2,false)</f>
        <v>Enloe B</v>
      </c>
      <c r="G3634" s="1" t="b">
        <v>1</v>
      </c>
      <c r="H3634" s="1" t="b">
        <v>0</v>
      </c>
      <c r="I3634" s="1">
        <v>15.0</v>
      </c>
      <c r="J3634" s="7" t="str">
        <f>vlookup(I3634,Cats!$A:$B,2,false)</f>
        <v>C</v>
      </c>
    </row>
    <row r="3635">
      <c r="A3635" s="1">
        <v>140644.0</v>
      </c>
      <c r="B3635" s="1">
        <v>543.0</v>
      </c>
      <c r="C3635" s="1">
        <v>0.0</v>
      </c>
      <c r="D3635" s="1" t="s">
        <v>32</v>
      </c>
      <c r="E3635" s="1">
        <v>48.0</v>
      </c>
      <c r="F3635" s="7" t="str">
        <f>vlookup(E3635,Teams!A:B,2,false)</f>
        <v>WWPN</v>
      </c>
      <c r="G3635" s="1" t="b">
        <v>0</v>
      </c>
      <c r="H3635" s="1" t="b">
        <v>1</v>
      </c>
      <c r="I3635" s="1">
        <v>15.0</v>
      </c>
      <c r="J3635" s="7" t="str">
        <f>vlookup(I3635,Cats!$A:$B,2,false)</f>
        <v>C</v>
      </c>
    </row>
    <row r="3636">
      <c r="A3636" s="1">
        <v>140645.0</v>
      </c>
      <c r="B3636" s="1">
        <v>543.0</v>
      </c>
      <c r="C3636" s="1">
        <v>14.0</v>
      </c>
      <c r="D3636" s="1" t="s">
        <v>196</v>
      </c>
      <c r="E3636" s="1">
        <v>16.0</v>
      </c>
      <c r="F3636" s="7" t="str">
        <f>vlookup(E3636,Teams!A:B,2,false)</f>
        <v>Enloe B</v>
      </c>
      <c r="G3636" s="1" t="b">
        <v>1</v>
      </c>
      <c r="H3636" s="1" t="b">
        <v>0</v>
      </c>
      <c r="I3636" s="1">
        <v>16.0</v>
      </c>
      <c r="J3636" s="7" t="str">
        <f>vlookup(I3636,Cats!$A:$B,2,false)</f>
        <v>E</v>
      </c>
    </row>
    <row r="3637">
      <c r="A3637" s="1">
        <v>140646.0</v>
      </c>
      <c r="B3637" s="1">
        <v>543.0</v>
      </c>
      <c r="C3637" s="1">
        <v>0.0</v>
      </c>
      <c r="D3637" s="1" t="s">
        <v>32</v>
      </c>
      <c r="E3637" s="1">
        <v>48.0</v>
      </c>
      <c r="F3637" s="7" t="str">
        <f>vlookup(E3637,Teams!A:B,2,false)</f>
        <v>WWPN</v>
      </c>
      <c r="G3637" s="1" t="b">
        <v>0</v>
      </c>
      <c r="H3637" s="1" t="b">
        <v>1</v>
      </c>
      <c r="I3637" s="1">
        <v>16.0</v>
      </c>
      <c r="J3637" s="7" t="str">
        <f>vlookup(I3637,Cats!$A:$B,2,false)</f>
        <v>E</v>
      </c>
    </row>
    <row r="3638">
      <c r="A3638" s="1">
        <v>140647.0</v>
      </c>
      <c r="B3638" s="1">
        <v>543.0</v>
      </c>
      <c r="C3638" s="1">
        <v>4.0</v>
      </c>
      <c r="D3638" s="1" t="s">
        <v>56</v>
      </c>
      <c r="E3638" s="1">
        <v>16.0</v>
      </c>
      <c r="F3638" s="7" t="str">
        <f>vlookup(E3638,Teams!A:B,2,false)</f>
        <v>Enloe B</v>
      </c>
      <c r="G3638" s="1" t="b">
        <v>1</v>
      </c>
      <c r="H3638" s="1" t="b">
        <v>0</v>
      </c>
      <c r="I3638" s="1">
        <v>17.0</v>
      </c>
      <c r="J3638" s="7" t="str">
        <f>vlookup(I3638,Cats!$A:$B,2,false)</f>
        <v>B</v>
      </c>
    </row>
    <row r="3639">
      <c r="A3639" s="1">
        <v>140648.0</v>
      </c>
      <c r="B3639" s="1">
        <v>543.0</v>
      </c>
      <c r="C3639" s="1">
        <v>0.0</v>
      </c>
      <c r="D3639" s="1" t="s">
        <v>32</v>
      </c>
      <c r="E3639" s="1">
        <v>48.0</v>
      </c>
      <c r="F3639" s="7" t="str">
        <f>vlookup(E3639,Teams!A:B,2,false)</f>
        <v>WWPN</v>
      </c>
      <c r="G3639" s="1" t="b">
        <v>0</v>
      </c>
      <c r="H3639" s="1" t="b">
        <v>1</v>
      </c>
      <c r="I3639" s="1">
        <v>17.0</v>
      </c>
      <c r="J3639" s="7" t="str">
        <f>vlookup(I3639,Cats!$A:$B,2,false)</f>
        <v>B</v>
      </c>
    </row>
    <row r="3640">
      <c r="A3640" s="1">
        <v>140649.0</v>
      </c>
      <c r="B3640" s="1">
        <v>543.0</v>
      </c>
      <c r="C3640" s="1">
        <v>14.0</v>
      </c>
      <c r="D3640" s="1" t="s">
        <v>54</v>
      </c>
      <c r="E3640" s="1">
        <v>16.0</v>
      </c>
      <c r="F3640" s="7" t="str">
        <f>vlookup(E3640,Teams!A:B,2,false)</f>
        <v>Enloe B</v>
      </c>
      <c r="G3640" s="1" t="b">
        <v>1</v>
      </c>
      <c r="H3640" s="1" t="b">
        <v>0</v>
      </c>
      <c r="I3640" s="1">
        <v>18.0</v>
      </c>
      <c r="J3640" s="7" t="str">
        <f>vlookup(I3640,Cats!$A:$B,2,false)</f>
        <v>P</v>
      </c>
    </row>
    <row r="3641">
      <c r="A3641" s="1">
        <v>140650.0</v>
      </c>
      <c r="B3641" s="1">
        <v>543.0</v>
      </c>
      <c r="C3641" s="1">
        <v>0.0</v>
      </c>
      <c r="D3641" s="1" t="s">
        <v>32</v>
      </c>
      <c r="E3641" s="1">
        <v>48.0</v>
      </c>
      <c r="F3641" s="7" t="str">
        <f>vlookup(E3641,Teams!A:B,2,false)</f>
        <v>WWPN</v>
      </c>
      <c r="G3641" s="1" t="b">
        <v>0</v>
      </c>
      <c r="H3641" s="1" t="b">
        <v>1</v>
      </c>
      <c r="I3641" s="1">
        <v>18.0</v>
      </c>
      <c r="J3641" s="7" t="str">
        <f>vlookup(I3641,Cats!$A:$B,2,false)</f>
        <v>P</v>
      </c>
    </row>
    <row r="3642">
      <c r="A3642" s="1">
        <v>140651.0</v>
      </c>
      <c r="B3642" s="1">
        <v>543.0</v>
      </c>
      <c r="C3642" s="1">
        <v>4.0</v>
      </c>
      <c r="D3642" s="1" t="s">
        <v>54</v>
      </c>
      <c r="E3642" s="1">
        <v>16.0</v>
      </c>
      <c r="F3642" s="7" t="str">
        <f>vlookup(E3642,Teams!A:B,2,false)</f>
        <v>Enloe B</v>
      </c>
      <c r="G3642" s="1" t="b">
        <v>1</v>
      </c>
      <c r="H3642" s="1" t="b">
        <v>0</v>
      </c>
      <c r="I3642" s="1">
        <v>19.0</v>
      </c>
      <c r="J3642" s="7" t="str">
        <f>vlookup(I3642,Cats!$A:$B,2,false)</f>
        <v>X</v>
      </c>
    </row>
    <row r="3643">
      <c r="A3643" s="1">
        <v>140652.0</v>
      </c>
      <c r="B3643" s="1">
        <v>543.0</v>
      </c>
      <c r="C3643" s="1">
        <v>0.0</v>
      </c>
      <c r="D3643" s="1" t="s">
        <v>32</v>
      </c>
      <c r="E3643" s="1">
        <v>48.0</v>
      </c>
      <c r="F3643" s="7" t="str">
        <f>vlookup(E3643,Teams!A:B,2,false)</f>
        <v>WWPN</v>
      </c>
      <c r="G3643" s="1" t="b">
        <v>0</v>
      </c>
      <c r="H3643" s="1" t="b">
        <v>1</v>
      </c>
      <c r="I3643" s="1">
        <v>19.0</v>
      </c>
      <c r="J3643" s="7" t="str">
        <f>vlookup(I3643,Cats!$A:$B,2,false)</f>
        <v>X</v>
      </c>
    </row>
    <row r="3644">
      <c r="A3644" s="1">
        <v>140653.0</v>
      </c>
      <c r="B3644" s="1">
        <v>543.0</v>
      </c>
      <c r="C3644" s="1">
        <v>0.0</v>
      </c>
      <c r="D3644" s="1" t="s">
        <v>59</v>
      </c>
      <c r="E3644" s="1">
        <v>16.0</v>
      </c>
      <c r="F3644" s="7" t="str">
        <f>vlookup(E3644,Teams!A:B,2,false)</f>
        <v>Enloe B</v>
      </c>
      <c r="G3644" s="1" t="b">
        <v>1</v>
      </c>
      <c r="H3644" s="1" t="b">
        <v>0</v>
      </c>
      <c r="I3644" s="1">
        <v>20.0</v>
      </c>
      <c r="J3644" s="7" t="str">
        <f>vlookup(I3644,Cats!$A:$B,2,false)</f>
        <v>M</v>
      </c>
    </row>
    <row r="3645">
      <c r="A3645" s="1">
        <v>140654.0</v>
      </c>
      <c r="B3645" s="1">
        <v>543.0</v>
      </c>
      <c r="C3645" s="1">
        <v>0.0</v>
      </c>
      <c r="D3645" s="1" t="s">
        <v>53</v>
      </c>
      <c r="E3645" s="1">
        <v>48.0</v>
      </c>
      <c r="F3645" s="7" t="str">
        <f>vlookup(E3645,Teams!A:B,2,false)</f>
        <v>WWPN</v>
      </c>
      <c r="G3645" s="1" t="b">
        <v>0</v>
      </c>
      <c r="H3645" s="1" t="b">
        <v>0</v>
      </c>
      <c r="I3645" s="1">
        <v>20.0</v>
      </c>
      <c r="J3645" s="7" t="str">
        <f>vlookup(I3645,Cats!$A:$B,2,false)</f>
        <v>M</v>
      </c>
    </row>
    <row r="3646">
      <c r="A3646" s="1">
        <v>140655.0</v>
      </c>
      <c r="B3646" s="1">
        <v>543.0</v>
      </c>
      <c r="C3646" s="1">
        <v>14.0</v>
      </c>
      <c r="D3646" s="1" t="s">
        <v>54</v>
      </c>
      <c r="E3646" s="1">
        <v>16.0</v>
      </c>
      <c r="F3646" s="7" t="str">
        <f>vlookup(E3646,Teams!A:B,2,false)</f>
        <v>Enloe B</v>
      </c>
      <c r="G3646" s="1" t="b">
        <v>1</v>
      </c>
      <c r="H3646" s="1" t="b">
        <v>0</v>
      </c>
      <c r="I3646" s="1">
        <v>21.0</v>
      </c>
      <c r="J3646" s="7" t="str">
        <f>vlookup(I3646,Cats!$A:$B,2,false)</f>
        <v>C</v>
      </c>
    </row>
    <row r="3647">
      <c r="A3647" s="1">
        <v>140656.0</v>
      </c>
      <c r="B3647" s="1">
        <v>543.0</v>
      </c>
      <c r="C3647" s="1">
        <v>0.0</v>
      </c>
      <c r="D3647" s="1" t="s">
        <v>32</v>
      </c>
      <c r="E3647" s="1">
        <v>48.0</v>
      </c>
      <c r="F3647" s="7" t="str">
        <f>vlookup(E3647,Teams!A:B,2,false)</f>
        <v>WWPN</v>
      </c>
      <c r="G3647" s="1" t="b">
        <v>0</v>
      </c>
      <c r="H3647" s="1" t="b">
        <v>1</v>
      </c>
      <c r="I3647" s="1">
        <v>21.0</v>
      </c>
      <c r="J3647" s="7" t="str">
        <f>vlookup(I3647,Cats!$A:$B,2,false)</f>
        <v>C</v>
      </c>
    </row>
    <row r="3648">
      <c r="A3648" s="1">
        <v>140657.0</v>
      </c>
      <c r="B3648" s="1">
        <v>543.0</v>
      </c>
      <c r="C3648" s="1">
        <v>4.0</v>
      </c>
      <c r="D3648" s="1" t="s">
        <v>54</v>
      </c>
      <c r="E3648" s="1">
        <v>16.0</v>
      </c>
      <c r="F3648" s="7" t="str">
        <f>vlookup(E3648,Teams!A:B,2,false)</f>
        <v>Enloe B</v>
      </c>
      <c r="G3648" s="1" t="b">
        <v>1</v>
      </c>
      <c r="H3648" s="1" t="b">
        <v>0</v>
      </c>
      <c r="I3648" s="1">
        <v>22.0</v>
      </c>
      <c r="J3648" s="7" t="str">
        <f>vlookup(I3648,Cats!$A:$B,2,false)</f>
        <v>E</v>
      </c>
    </row>
    <row r="3649">
      <c r="A3649" s="1">
        <v>140658.0</v>
      </c>
      <c r="B3649" s="1">
        <v>543.0</v>
      </c>
      <c r="C3649" s="1">
        <v>0.0</v>
      </c>
      <c r="D3649" s="1" t="s">
        <v>32</v>
      </c>
      <c r="E3649" s="1">
        <v>48.0</v>
      </c>
      <c r="F3649" s="7" t="str">
        <f>vlookup(E3649,Teams!A:B,2,false)</f>
        <v>WWPN</v>
      </c>
      <c r="G3649" s="1" t="b">
        <v>0</v>
      </c>
      <c r="H3649" s="1" t="b">
        <v>1</v>
      </c>
      <c r="I3649" s="1">
        <v>22.0</v>
      </c>
      <c r="J3649" s="7" t="str">
        <f>vlookup(I3649,Cats!$A:$B,2,false)</f>
        <v>E</v>
      </c>
    </row>
    <row r="3650">
      <c r="A3650" s="1">
        <v>140659.0</v>
      </c>
      <c r="B3650" s="1">
        <v>543.0</v>
      </c>
      <c r="C3650" s="1">
        <v>0.0</v>
      </c>
      <c r="D3650" s="1" t="s">
        <v>32</v>
      </c>
      <c r="E3650" s="1">
        <v>16.0</v>
      </c>
      <c r="F3650" s="7" t="str">
        <f>vlookup(E3650,Teams!A:B,2,false)</f>
        <v>Enloe B</v>
      </c>
      <c r="G3650" s="1" t="b">
        <v>1</v>
      </c>
      <c r="H3650" s="1" t="b">
        <v>1</v>
      </c>
      <c r="I3650" s="1">
        <v>23.0</v>
      </c>
      <c r="J3650" s="7" t="str">
        <f>vlookup(I3650,Cats!$A:$B,2,false)</f>
        <v>B</v>
      </c>
    </row>
    <row r="3651">
      <c r="A3651" s="1">
        <v>140660.0</v>
      </c>
      <c r="B3651" s="1">
        <v>543.0</v>
      </c>
      <c r="C3651" s="1">
        <v>14.0</v>
      </c>
      <c r="D3651" s="1" t="s">
        <v>51</v>
      </c>
      <c r="E3651" s="1">
        <v>48.0</v>
      </c>
      <c r="F3651" s="7" t="str">
        <f>vlookup(E3651,Teams!A:B,2,false)</f>
        <v>WWPN</v>
      </c>
      <c r="G3651" s="1" t="b">
        <v>0</v>
      </c>
      <c r="H3651" s="1" t="b">
        <v>0</v>
      </c>
      <c r="I3651" s="1">
        <v>23.0</v>
      </c>
      <c r="J3651" s="7" t="str">
        <f>vlookup(I3651,Cats!$A:$B,2,false)</f>
        <v>B</v>
      </c>
    </row>
    <row r="3652">
      <c r="A3652" s="1">
        <v>140661.0</v>
      </c>
      <c r="B3652" s="1">
        <v>543.0</v>
      </c>
      <c r="C3652" s="1">
        <v>4.0</v>
      </c>
      <c r="D3652" s="1" t="s">
        <v>54</v>
      </c>
      <c r="E3652" s="1">
        <v>16.0</v>
      </c>
      <c r="F3652" s="7" t="str">
        <f>vlookup(E3652,Teams!A:B,2,false)</f>
        <v>Enloe B</v>
      </c>
      <c r="G3652" s="1" t="b">
        <v>1</v>
      </c>
      <c r="H3652" s="1" t="b">
        <v>0</v>
      </c>
      <c r="I3652" s="1">
        <v>24.0</v>
      </c>
      <c r="J3652" s="7" t="str">
        <f>vlookup(I3652,Cats!$A:$B,2,false)</f>
        <v>P</v>
      </c>
    </row>
    <row r="3653">
      <c r="A3653" s="1">
        <v>140662.0</v>
      </c>
      <c r="B3653" s="1">
        <v>543.0</v>
      </c>
      <c r="C3653" s="1">
        <v>0.0</v>
      </c>
      <c r="D3653" s="1" t="s">
        <v>32</v>
      </c>
      <c r="E3653" s="1">
        <v>48.0</v>
      </c>
      <c r="F3653" s="7" t="str">
        <f>vlookup(E3653,Teams!A:B,2,false)</f>
        <v>WWPN</v>
      </c>
      <c r="G3653" s="1" t="b">
        <v>0</v>
      </c>
      <c r="H3653" s="1" t="b">
        <v>1</v>
      </c>
      <c r="I3653" s="1">
        <v>24.0</v>
      </c>
      <c r="J3653" s="7" t="str">
        <f>vlookup(I3653,Cats!$A:$B,2,false)</f>
        <v>P</v>
      </c>
    </row>
    <row r="3654">
      <c r="A3654" s="1">
        <v>140663.0</v>
      </c>
      <c r="B3654" s="1">
        <v>544.0</v>
      </c>
      <c r="C3654" s="1">
        <v>4.0</v>
      </c>
      <c r="D3654" s="1" t="s">
        <v>50</v>
      </c>
      <c r="E3654" s="1">
        <v>134.0</v>
      </c>
      <c r="F3654" s="7" t="str">
        <f>vlookup(E3654,Teams!A:B,2,false)</f>
        <v>Iolani</v>
      </c>
      <c r="G3654" s="1" t="b">
        <v>1</v>
      </c>
      <c r="H3654" s="1" t="b">
        <v>0</v>
      </c>
      <c r="I3654" s="1">
        <v>1.0</v>
      </c>
      <c r="J3654" s="7" t="str">
        <f>vlookup(I3654,Cats!$A:$B,2,false)</f>
        <v>X</v>
      </c>
    </row>
    <row r="3655">
      <c r="A3655" s="1">
        <v>140664.0</v>
      </c>
      <c r="B3655" s="1">
        <v>544.0</v>
      </c>
      <c r="C3655" s="1">
        <v>0.0</v>
      </c>
      <c r="D3655" s="1" t="s">
        <v>32</v>
      </c>
      <c r="E3655" s="1">
        <v>36.0</v>
      </c>
      <c r="F3655" s="7" t="str">
        <f>vlookup(E3655,Teams!A:B,2,false)</f>
        <v>PRISMS</v>
      </c>
      <c r="G3655" s="1" t="b">
        <v>0</v>
      </c>
      <c r="H3655" s="1" t="b">
        <v>1</v>
      </c>
      <c r="I3655" s="1">
        <v>1.0</v>
      </c>
      <c r="J3655" s="7" t="str">
        <f>vlookup(I3655,Cats!$A:$B,2,false)</f>
        <v>X</v>
      </c>
    </row>
    <row r="3656">
      <c r="A3656" s="1">
        <v>140665.0</v>
      </c>
      <c r="B3656" s="1">
        <v>544.0</v>
      </c>
      <c r="C3656" s="1">
        <v>0.0</v>
      </c>
      <c r="D3656" s="1" t="s">
        <v>32</v>
      </c>
      <c r="E3656" s="1">
        <v>134.0</v>
      </c>
      <c r="F3656" s="7" t="str">
        <f>vlookup(E3656,Teams!A:B,2,false)</f>
        <v>Iolani</v>
      </c>
      <c r="G3656" s="1" t="b">
        <v>1</v>
      </c>
      <c r="H3656" s="1" t="b">
        <v>1</v>
      </c>
      <c r="I3656" s="1">
        <v>2.0</v>
      </c>
      <c r="J3656" s="7" t="str">
        <f>vlookup(I3656,Cats!$A:$B,2,false)</f>
        <v>M</v>
      </c>
    </row>
    <row r="3657">
      <c r="A3657" s="1">
        <v>140666.0</v>
      </c>
      <c r="B3657" s="1">
        <v>544.0</v>
      </c>
      <c r="C3657" s="1">
        <v>14.0</v>
      </c>
      <c r="D3657" s="1" t="s">
        <v>195</v>
      </c>
      <c r="E3657" s="1">
        <v>36.0</v>
      </c>
      <c r="F3657" s="7" t="str">
        <f>vlookup(E3657,Teams!A:B,2,false)</f>
        <v>PRISMS</v>
      </c>
      <c r="G3657" s="1" t="b">
        <v>0</v>
      </c>
      <c r="H3657" s="1" t="b">
        <v>0</v>
      </c>
      <c r="I3657" s="1">
        <v>2.0</v>
      </c>
      <c r="J3657" s="7" t="str">
        <f>vlookup(I3657,Cats!$A:$B,2,false)</f>
        <v>M</v>
      </c>
    </row>
    <row r="3658">
      <c r="A3658" s="1">
        <v>140667.0</v>
      </c>
      <c r="B3658" s="1">
        <v>544.0</v>
      </c>
      <c r="C3658" s="1">
        <v>14.0</v>
      </c>
      <c r="D3658" s="1" t="s">
        <v>50</v>
      </c>
      <c r="E3658" s="1">
        <v>134.0</v>
      </c>
      <c r="F3658" s="7" t="str">
        <f>vlookup(E3658,Teams!A:B,2,false)</f>
        <v>Iolani</v>
      </c>
      <c r="G3658" s="1" t="b">
        <v>1</v>
      </c>
      <c r="H3658" s="1" t="b">
        <v>0</v>
      </c>
      <c r="I3658" s="1">
        <v>3.0</v>
      </c>
      <c r="J3658" s="7" t="str">
        <f>vlookup(I3658,Cats!$A:$B,2,false)</f>
        <v>C</v>
      </c>
    </row>
    <row r="3659">
      <c r="A3659" s="1">
        <v>140668.0</v>
      </c>
      <c r="B3659" s="1">
        <v>544.0</v>
      </c>
      <c r="C3659" s="1">
        <v>0.0</v>
      </c>
      <c r="D3659" s="1" t="s">
        <v>32</v>
      </c>
      <c r="E3659" s="1">
        <v>36.0</v>
      </c>
      <c r="F3659" s="7" t="str">
        <f>vlookup(E3659,Teams!A:B,2,false)</f>
        <v>PRISMS</v>
      </c>
      <c r="G3659" s="1" t="b">
        <v>0</v>
      </c>
      <c r="H3659" s="1" t="b">
        <v>1</v>
      </c>
      <c r="I3659" s="1">
        <v>3.0</v>
      </c>
      <c r="J3659" s="7" t="str">
        <f>vlookup(I3659,Cats!$A:$B,2,false)</f>
        <v>C</v>
      </c>
    </row>
    <row r="3660">
      <c r="A3660" s="1">
        <v>140669.0</v>
      </c>
      <c r="B3660" s="1">
        <v>544.0</v>
      </c>
      <c r="C3660" s="1">
        <v>0.0</v>
      </c>
      <c r="D3660" s="1" t="s">
        <v>50</v>
      </c>
      <c r="E3660" s="1">
        <v>134.0</v>
      </c>
      <c r="F3660" s="7" t="str">
        <f>vlookup(E3660,Teams!A:B,2,false)</f>
        <v>Iolani</v>
      </c>
      <c r="G3660" s="1" t="b">
        <v>1</v>
      </c>
      <c r="H3660" s="1" t="b">
        <v>0</v>
      </c>
      <c r="I3660" s="1">
        <v>4.0</v>
      </c>
      <c r="J3660" s="7" t="str">
        <f>vlookup(I3660,Cats!$A:$B,2,false)</f>
        <v>E</v>
      </c>
    </row>
    <row r="3661">
      <c r="A3661" s="1">
        <v>140670.0</v>
      </c>
      <c r="B3661" s="1">
        <v>544.0</v>
      </c>
      <c r="C3661" s="1">
        <v>4.0</v>
      </c>
      <c r="D3661" s="1" t="s">
        <v>93</v>
      </c>
      <c r="E3661" s="1">
        <v>36.0</v>
      </c>
      <c r="F3661" s="7" t="str">
        <f>vlookup(E3661,Teams!A:B,2,false)</f>
        <v>PRISMS</v>
      </c>
      <c r="G3661" s="1" t="b">
        <v>0</v>
      </c>
      <c r="H3661" s="1" t="b">
        <v>0</v>
      </c>
      <c r="I3661" s="1">
        <v>4.0</v>
      </c>
      <c r="J3661" s="7" t="str">
        <f>vlookup(I3661,Cats!$A:$B,2,false)</f>
        <v>E</v>
      </c>
    </row>
    <row r="3662">
      <c r="A3662" s="1">
        <v>140671.0</v>
      </c>
      <c r="B3662" s="1">
        <v>544.0</v>
      </c>
      <c r="C3662" s="1">
        <v>4.0</v>
      </c>
      <c r="D3662" s="1" t="s">
        <v>50</v>
      </c>
      <c r="E3662" s="1">
        <v>134.0</v>
      </c>
      <c r="F3662" s="7" t="str">
        <f>vlookup(E3662,Teams!A:B,2,false)</f>
        <v>Iolani</v>
      </c>
      <c r="G3662" s="1" t="b">
        <v>1</v>
      </c>
      <c r="H3662" s="1" t="b">
        <v>0</v>
      </c>
      <c r="I3662" s="1">
        <v>5.0</v>
      </c>
      <c r="J3662" s="7" t="str">
        <f>vlookup(I3662,Cats!$A:$B,2,false)</f>
        <v>B</v>
      </c>
    </row>
    <row r="3663">
      <c r="A3663" s="1">
        <v>140672.0</v>
      </c>
      <c r="B3663" s="1">
        <v>544.0</v>
      </c>
      <c r="C3663" s="1">
        <v>0.0</v>
      </c>
      <c r="D3663" s="1" t="s">
        <v>93</v>
      </c>
      <c r="E3663" s="1">
        <v>36.0</v>
      </c>
      <c r="F3663" s="7" t="str">
        <f>vlookup(E3663,Teams!A:B,2,false)</f>
        <v>PRISMS</v>
      </c>
      <c r="G3663" s="1" t="b">
        <v>0</v>
      </c>
      <c r="H3663" s="1" t="b">
        <v>0</v>
      </c>
      <c r="I3663" s="1">
        <v>5.0</v>
      </c>
      <c r="J3663" s="7" t="str">
        <f>vlookup(I3663,Cats!$A:$B,2,false)</f>
        <v>B</v>
      </c>
    </row>
    <row r="3664">
      <c r="A3664" s="1">
        <v>140673.0</v>
      </c>
      <c r="B3664" s="1">
        <v>544.0</v>
      </c>
      <c r="C3664" s="1">
        <v>0.0</v>
      </c>
      <c r="D3664" s="1" t="s">
        <v>47</v>
      </c>
      <c r="E3664" s="1">
        <v>134.0</v>
      </c>
      <c r="F3664" s="7" t="str">
        <f>vlookup(E3664,Teams!A:B,2,false)</f>
        <v>Iolani</v>
      </c>
      <c r="G3664" s="1" t="b">
        <v>1</v>
      </c>
      <c r="H3664" s="1" t="b">
        <v>0</v>
      </c>
      <c r="I3664" s="1">
        <v>6.0</v>
      </c>
      <c r="J3664" s="7" t="str">
        <f>vlookup(I3664,Cats!$A:$B,2,false)</f>
        <v>P</v>
      </c>
    </row>
    <row r="3665">
      <c r="A3665" s="1">
        <v>140674.0</v>
      </c>
      <c r="B3665" s="1">
        <v>544.0</v>
      </c>
      <c r="C3665" s="1">
        <v>0.0</v>
      </c>
      <c r="D3665" s="1" t="s">
        <v>94</v>
      </c>
      <c r="E3665" s="1">
        <v>36.0</v>
      </c>
      <c r="F3665" s="7" t="str">
        <f>vlookup(E3665,Teams!A:B,2,false)</f>
        <v>PRISMS</v>
      </c>
      <c r="G3665" s="1" t="b">
        <v>0</v>
      </c>
      <c r="H3665" s="1" t="b">
        <v>0</v>
      </c>
      <c r="I3665" s="1">
        <v>6.0</v>
      </c>
      <c r="J3665" s="7" t="str">
        <f>vlookup(I3665,Cats!$A:$B,2,false)</f>
        <v>P</v>
      </c>
    </row>
    <row r="3666">
      <c r="A3666" s="1">
        <v>140675.0</v>
      </c>
      <c r="B3666" s="1">
        <v>544.0</v>
      </c>
      <c r="C3666" s="1">
        <v>4.0</v>
      </c>
      <c r="D3666" s="1" t="s">
        <v>50</v>
      </c>
      <c r="E3666" s="1">
        <v>134.0</v>
      </c>
      <c r="F3666" s="7" t="str">
        <f>vlookup(E3666,Teams!A:B,2,false)</f>
        <v>Iolani</v>
      </c>
      <c r="G3666" s="1" t="b">
        <v>1</v>
      </c>
      <c r="H3666" s="1" t="b">
        <v>0</v>
      </c>
      <c r="I3666" s="1">
        <v>7.0</v>
      </c>
      <c r="J3666" s="7" t="str">
        <f>vlookup(I3666,Cats!$A:$B,2,false)</f>
        <v>X</v>
      </c>
    </row>
    <row r="3667">
      <c r="A3667" s="1">
        <v>140676.0</v>
      </c>
      <c r="B3667" s="1">
        <v>544.0</v>
      </c>
      <c r="C3667" s="1">
        <v>0.0</v>
      </c>
      <c r="D3667" s="1" t="s">
        <v>93</v>
      </c>
      <c r="E3667" s="1">
        <v>36.0</v>
      </c>
      <c r="F3667" s="7" t="str">
        <f>vlookup(E3667,Teams!A:B,2,false)</f>
        <v>PRISMS</v>
      </c>
      <c r="G3667" s="1" t="b">
        <v>0</v>
      </c>
      <c r="H3667" s="1" t="b">
        <v>0</v>
      </c>
      <c r="I3667" s="1">
        <v>7.0</v>
      </c>
      <c r="J3667" s="7" t="str">
        <f>vlookup(I3667,Cats!$A:$B,2,false)</f>
        <v>X</v>
      </c>
    </row>
    <row r="3668">
      <c r="A3668" s="1">
        <v>140677.0</v>
      </c>
      <c r="B3668" s="1">
        <v>544.0</v>
      </c>
      <c r="C3668" s="1">
        <v>0.0</v>
      </c>
      <c r="D3668" s="1" t="s">
        <v>32</v>
      </c>
      <c r="E3668" s="1">
        <v>134.0</v>
      </c>
      <c r="F3668" s="7" t="str">
        <f>vlookup(E3668,Teams!A:B,2,false)</f>
        <v>Iolani</v>
      </c>
      <c r="G3668" s="1" t="b">
        <v>1</v>
      </c>
      <c r="H3668" s="1" t="b">
        <v>1</v>
      </c>
      <c r="I3668" s="1">
        <v>8.0</v>
      </c>
      <c r="J3668" s="7" t="str">
        <f>vlookup(I3668,Cats!$A:$B,2,false)</f>
        <v>M</v>
      </c>
    </row>
    <row r="3669">
      <c r="A3669" s="1">
        <v>140678.0</v>
      </c>
      <c r="B3669" s="1">
        <v>544.0</v>
      </c>
      <c r="C3669" s="1">
        <v>14.0</v>
      </c>
      <c r="D3669" s="1" t="s">
        <v>93</v>
      </c>
      <c r="E3669" s="1">
        <v>36.0</v>
      </c>
      <c r="F3669" s="7" t="str">
        <f>vlookup(E3669,Teams!A:B,2,false)</f>
        <v>PRISMS</v>
      </c>
      <c r="G3669" s="1" t="b">
        <v>0</v>
      </c>
      <c r="H3669" s="1" t="b">
        <v>0</v>
      </c>
      <c r="I3669" s="1">
        <v>8.0</v>
      </c>
      <c r="J3669" s="7" t="str">
        <f>vlookup(I3669,Cats!$A:$B,2,false)</f>
        <v>M</v>
      </c>
    </row>
    <row r="3670">
      <c r="A3670" s="1">
        <v>140679.0</v>
      </c>
      <c r="B3670" s="1">
        <v>544.0</v>
      </c>
      <c r="C3670" s="1">
        <v>4.0</v>
      </c>
      <c r="D3670" s="1" t="s">
        <v>47</v>
      </c>
      <c r="E3670" s="1">
        <v>134.0</v>
      </c>
      <c r="F3670" s="7" t="str">
        <f>vlookup(E3670,Teams!A:B,2,false)</f>
        <v>Iolani</v>
      </c>
      <c r="G3670" s="1" t="b">
        <v>1</v>
      </c>
      <c r="H3670" s="1" t="b">
        <v>0</v>
      </c>
      <c r="I3670" s="1">
        <v>9.0</v>
      </c>
      <c r="J3670" s="7" t="str">
        <f>vlookup(I3670,Cats!$A:$B,2,false)</f>
        <v>C</v>
      </c>
    </row>
    <row r="3671">
      <c r="A3671" s="1">
        <v>140680.0</v>
      </c>
      <c r="B3671" s="1">
        <v>544.0</v>
      </c>
      <c r="C3671" s="1">
        <v>0.0</v>
      </c>
      <c r="D3671" s="1" t="s">
        <v>93</v>
      </c>
      <c r="E3671" s="1">
        <v>36.0</v>
      </c>
      <c r="F3671" s="7" t="str">
        <f>vlookup(E3671,Teams!A:B,2,false)</f>
        <v>PRISMS</v>
      </c>
      <c r="G3671" s="1" t="b">
        <v>0</v>
      </c>
      <c r="H3671" s="1" t="b">
        <v>0</v>
      </c>
      <c r="I3671" s="1">
        <v>9.0</v>
      </c>
      <c r="J3671" s="7" t="str">
        <f>vlookup(I3671,Cats!$A:$B,2,false)</f>
        <v>C</v>
      </c>
    </row>
    <row r="3672">
      <c r="A3672" s="1">
        <v>140681.0</v>
      </c>
      <c r="B3672" s="1">
        <v>544.0</v>
      </c>
      <c r="C3672" s="1">
        <v>4.0</v>
      </c>
      <c r="D3672" s="1" t="s">
        <v>47</v>
      </c>
      <c r="E3672" s="1">
        <v>134.0</v>
      </c>
      <c r="F3672" s="7" t="str">
        <f>vlookup(E3672,Teams!A:B,2,false)</f>
        <v>Iolani</v>
      </c>
      <c r="G3672" s="1" t="b">
        <v>1</v>
      </c>
      <c r="H3672" s="1" t="b">
        <v>0</v>
      </c>
      <c r="I3672" s="1">
        <v>10.0</v>
      </c>
      <c r="J3672" s="7" t="str">
        <f>vlookup(I3672,Cats!$A:$B,2,false)</f>
        <v>E</v>
      </c>
    </row>
    <row r="3673">
      <c r="A3673" s="1">
        <v>140682.0</v>
      </c>
      <c r="B3673" s="1">
        <v>544.0</v>
      </c>
      <c r="C3673" s="1">
        <v>0.0</v>
      </c>
      <c r="D3673" s="1" t="s">
        <v>32</v>
      </c>
      <c r="E3673" s="1">
        <v>36.0</v>
      </c>
      <c r="F3673" s="7" t="str">
        <f>vlookup(E3673,Teams!A:B,2,false)</f>
        <v>PRISMS</v>
      </c>
      <c r="G3673" s="1" t="b">
        <v>0</v>
      </c>
      <c r="H3673" s="1" t="b">
        <v>1</v>
      </c>
      <c r="I3673" s="1">
        <v>10.0</v>
      </c>
      <c r="J3673" s="7" t="str">
        <f>vlookup(I3673,Cats!$A:$B,2,false)</f>
        <v>E</v>
      </c>
    </row>
    <row r="3674">
      <c r="A3674" s="1">
        <v>140683.0</v>
      </c>
      <c r="B3674" s="1">
        <v>544.0</v>
      </c>
      <c r="C3674" s="1">
        <v>0.0</v>
      </c>
      <c r="D3674" s="1" t="s">
        <v>50</v>
      </c>
      <c r="E3674" s="1">
        <v>134.0</v>
      </c>
      <c r="F3674" s="7" t="str">
        <f>vlookup(E3674,Teams!A:B,2,false)</f>
        <v>Iolani</v>
      </c>
      <c r="G3674" s="1" t="b">
        <v>1</v>
      </c>
      <c r="H3674" s="1" t="b">
        <v>0</v>
      </c>
      <c r="I3674" s="1">
        <v>11.0</v>
      </c>
      <c r="J3674" s="7" t="str">
        <f>vlookup(I3674,Cats!$A:$B,2,false)</f>
        <v>B</v>
      </c>
    </row>
    <row r="3675">
      <c r="A3675" s="1">
        <v>140684.0</v>
      </c>
      <c r="B3675" s="1">
        <v>544.0</v>
      </c>
      <c r="C3675" s="1">
        <v>0.0</v>
      </c>
      <c r="D3675" s="1" t="s">
        <v>32</v>
      </c>
      <c r="E3675" s="1">
        <v>36.0</v>
      </c>
      <c r="F3675" s="7" t="str">
        <f>vlookup(E3675,Teams!A:B,2,false)</f>
        <v>PRISMS</v>
      </c>
      <c r="G3675" s="1" t="b">
        <v>0</v>
      </c>
      <c r="H3675" s="1" t="b">
        <v>1</v>
      </c>
      <c r="I3675" s="1">
        <v>11.0</v>
      </c>
      <c r="J3675" s="7" t="str">
        <f>vlookup(I3675,Cats!$A:$B,2,false)</f>
        <v>B</v>
      </c>
    </row>
    <row r="3676">
      <c r="A3676" s="1">
        <v>140685.0</v>
      </c>
      <c r="B3676" s="1">
        <v>544.0</v>
      </c>
      <c r="C3676" s="1">
        <v>0.0</v>
      </c>
      <c r="D3676" s="1" t="s">
        <v>47</v>
      </c>
      <c r="E3676" s="1">
        <v>134.0</v>
      </c>
      <c r="F3676" s="7" t="str">
        <f>vlookup(E3676,Teams!A:B,2,false)</f>
        <v>Iolani</v>
      </c>
      <c r="G3676" s="1" t="b">
        <v>1</v>
      </c>
      <c r="H3676" s="1" t="b">
        <v>0</v>
      </c>
      <c r="I3676" s="1">
        <v>12.0</v>
      </c>
      <c r="J3676" s="7" t="str">
        <f>vlookup(I3676,Cats!$A:$B,2,false)</f>
        <v>P</v>
      </c>
    </row>
    <row r="3677">
      <c r="A3677" s="1">
        <v>140686.0</v>
      </c>
      <c r="B3677" s="1">
        <v>544.0</v>
      </c>
      <c r="C3677" s="1">
        <v>4.0</v>
      </c>
      <c r="D3677" s="1" t="s">
        <v>195</v>
      </c>
      <c r="E3677" s="1">
        <v>36.0</v>
      </c>
      <c r="F3677" s="7" t="str">
        <f>vlookup(E3677,Teams!A:B,2,false)</f>
        <v>PRISMS</v>
      </c>
      <c r="G3677" s="1" t="b">
        <v>0</v>
      </c>
      <c r="H3677" s="1" t="b">
        <v>0</v>
      </c>
      <c r="I3677" s="1">
        <v>12.0</v>
      </c>
      <c r="J3677" s="7" t="str">
        <f>vlookup(I3677,Cats!$A:$B,2,false)</f>
        <v>P</v>
      </c>
    </row>
    <row r="3678">
      <c r="A3678" s="1">
        <v>140687.0</v>
      </c>
      <c r="B3678" s="1">
        <v>544.0</v>
      </c>
      <c r="C3678" s="1">
        <v>0.0</v>
      </c>
      <c r="D3678" s="1" t="s">
        <v>50</v>
      </c>
      <c r="E3678" s="1">
        <v>134.0</v>
      </c>
      <c r="F3678" s="7" t="str">
        <f>vlookup(E3678,Teams!A:B,2,false)</f>
        <v>Iolani</v>
      </c>
      <c r="G3678" s="1" t="b">
        <v>1</v>
      </c>
      <c r="H3678" s="1" t="b">
        <v>0</v>
      </c>
      <c r="I3678" s="1">
        <v>13.0</v>
      </c>
      <c r="J3678" s="7" t="str">
        <f>vlookup(I3678,Cats!$A:$B,2,false)</f>
        <v>X</v>
      </c>
    </row>
    <row r="3679">
      <c r="A3679" s="1">
        <v>140688.0</v>
      </c>
      <c r="B3679" s="1">
        <v>544.0</v>
      </c>
      <c r="C3679" s="1">
        <v>0.0</v>
      </c>
      <c r="D3679" s="1" t="s">
        <v>32</v>
      </c>
      <c r="E3679" s="1">
        <v>36.0</v>
      </c>
      <c r="F3679" s="7" t="str">
        <f>vlookup(E3679,Teams!A:B,2,false)</f>
        <v>PRISMS</v>
      </c>
      <c r="G3679" s="1" t="b">
        <v>0</v>
      </c>
      <c r="H3679" s="1" t="b">
        <v>1</v>
      </c>
      <c r="I3679" s="1">
        <v>13.0</v>
      </c>
      <c r="J3679" s="7" t="str">
        <f>vlookup(I3679,Cats!$A:$B,2,false)</f>
        <v>X</v>
      </c>
    </row>
    <row r="3680">
      <c r="A3680" s="1">
        <v>140689.0</v>
      </c>
      <c r="B3680" s="1">
        <v>544.0</v>
      </c>
      <c r="C3680" s="1">
        <v>14.0</v>
      </c>
      <c r="D3680" s="1" t="s">
        <v>50</v>
      </c>
      <c r="E3680" s="1">
        <v>134.0</v>
      </c>
      <c r="F3680" s="7" t="str">
        <f>vlookup(E3680,Teams!A:B,2,false)</f>
        <v>Iolani</v>
      </c>
      <c r="G3680" s="1" t="b">
        <v>1</v>
      </c>
      <c r="H3680" s="1" t="b">
        <v>0</v>
      </c>
      <c r="I3680" s="1">
        <v>14.0</v>
      </c>
      <c r="J3680" s="7" t="str">
        <f>vlookup(I3680,Cats!$A:$B,2,false)</f>
        <v>M</v>
      </c>
    </row>
    <row r="3681">
      <c r="A3681" s="1">
        <v>140690.0</v>
      </c>
      <c r="B3681" s="1">
        <v>544.0</v>
      </c>
      <c r="C3681" s="1">
        <v>0.0</v>
      </c>
      <c r="D3681" s="1" t="s">
        <v>32</v>
      </c>
      <c r="E3681" s="1">
        <v>36.0</v>
      </c>
      <c r="F3681" s="7" t="str">
        <f>vlookup(E3681,Teams!A:B,2,false)</f>
        <v>PRISMS</v>
      </c>
      <c r="G3681" s="1" t="b">
        <v>0</v>
      </c>
      <c r="H3681" s="1" t="b">
        <v>1</v>
      </c>
      <c r="I3681" s="1">
        <v>14.0</v>
      </c>
      <c r="J3681" s="7" t="str">
        <f>vlookup(I3681,Cats!$A:$B,2,false)</f>
        <v>M</v>
      </c>
    </row>
    <row r="3682">
      <c r="A3682" s="1">
        <v>140691.0</v>
      </c>
      <c r="B3682" s="1">
        <v>544.0</v>
      </c>
      <c r="C3682" s="1">
        <v>14.0</v>
      </c>
      <c r="D3682" s="1" t="s">
        <v>50</v>
      </c>
      <c r="E3682" s="1">
        <v>134.0</v>
      </c>
      <c r="F3682" s="7" t="str">
        <f>vlookup(E3682,Teams!A:B,2,false)</f>
        <v>Iolani</v>
      </c>
      <c r="G3682" s="1" t="b">
        <v>1</v>
      </c>
      <c r="H3682" s="1" t="b">
        <v>0</v>
      </c>
      <c r="I3682" s="1">
        <v>15.0</v>
      </c>
      <c r="J3682" s="7" t="str">
        <f>vlookup(I3682,Cats!$A:$B,2,false)</f>
        <v>C</v>
      </c>
    </row>
    <row r="3683">
      <c r="A3683" s="1">
        <v>140692.0</v>
      </c>
      <c r="B3683" s="1">
        <v>544.0</v>
      </c>
      <c r="C3683" s="1">
        <v>0.0</v>
      </c>
      <c r="D3683" s="1" t="s">
        <v>32</v>
      </c>
      <c r="E3683" s="1">
        <v>36.0</v>
      </c>
      <c r="F3683" s="7" t="str">
        <f>vlookup(E3683,Teams!A:B,2,false)</f>
        <v>PRISMS</v>
      </c>
      <c r="G3683" s="1" t="b">
        <v>0</v>
      </c>
      <c r="H3683" s="1" t="b">
        <v>1</v>
      </c>
      <c r="I3683" s="1">
        <v>15.0</v>
      </c>
      <c r="J3683" s="7" t="str">
        <f>vlookup(I3683,Cats!$A:$B,2,false)</f>
        <v>C</v>
      </c>
    </row>
    <row r="3684">
      <c r="A3684" s="1">
        <v>140693.0</v>
      </c>
      <c r="B3684" s="1">
        <v>544.0</v>
      </c>
      <c r="C3684" s="1">
        <v>14.0</v>
      </c>
      <c r="D3684" s="1" t="s">
        <v>50</v>
      </c>
      <c r="E3684" s="1">
        <v>134.0</v>
      </c>
      <c r="F3684" s="7" t="str">
        <f>vlookup(E3684,Teams!A:B,2,false)</f>
        <v>Iolani</v>
      </c>
      <c r="G3684" s="1" t="b">
        <v>1</v>
      </c>
      <c r="H3684" s="1" t="b">
        <v>0</v>
      </c>
      <c r="I3684" s="1">
        <v>16.0</v>
      </c>
      <c r="J3684" s="7" t="str">
        <f>vlookup(I3684,Cats!$A:$B,2,false)</f>
        <v>E</v>
      </c>
    </row>
    <row r="3685">
      <c r="A3685" s="1">
        <v>140694.0</v>
      </c>
      <c r="B3685" s="1">
        <v>544.0</v>
      </c>
      <c r="C3685" s="1">
        <v>0.0</v>
      </c>
      <c r="D3685" s="1" t="s">
        <v>32</v>
      </c>
      <c r="E3685" s="1">
        <v>36.0</v>
      </c>
      <c r="F3685" s="7" t="str">
        <f>vlookup(E3685,Teams!A:B,2,false)</f>
        <v>PRISMS</v>
      </c>
      <c r="G3685" s="1" t="b">
        <v>0</v>
      </c>
      <c r="H3685" s="1" t="b">
        <v>1</v>
      </c>
      <c r="I3685" s="1">
        <v>16.0</v>
      </c>
      <c r="J3685" s="7" t="str">
        <f>vlookup(I3685,Cats!$A:$B,2,false)</f>
        <v>E</v>
      </c>
    </row>
    <row r="3686">
      <c r="A3686" s="1">
        <v>140695.0</v>
      </c>
      <c r="B3686" s="1">
        <v>544.0</v>
      </c>
      <c r="C3686" s="1">
        <v>0.0</v>
      </c>
      <c r="D3686" s="1" t="s">
        <v>50</v>
      </c>
      <c r="E3686" s="1">
        <v>134.0</v>
      </c>
      <c r="F3686" s="7" t="str">
        <f>vlookup(E3686,Teams!A:B,2,false)</f>
        <v>Iolani</v>
      </c>
      <c r="G3686" s="1" t="b">
        <v>1</v>
      </c>
      <c r="H3686" s="1" t="b">
        <v>0</v>
      </c>
      <c r="I3686" s="1">
        <v>17.0</v>
      </c>
      <c r="J3686" s="7" t="str">
        <f>vlookup(I3686,Cats!$A:$B,2,false)</f>
        <v>B</v>
      </c>
    </row>
    <row r="3687">
      <c r="A3687" s="1">
        <v>140696.0</v>
      </c>
      <c r="B3687" s="1">
        <v>544.0</v>
      </c>
      <c r="C3687" s="1">
        <v>0.0</v>
      </c>
      <c r="D3687" s="1" t="s">
        <v>93</v>
      </c>
      <c r="E3687" s="1">
        <v>36.0</v>
      </c>
      <c r="F3687" s="7" t="str">
        <f>vlookup(E3687,Teams!A:B,2,false)</f>
        <v>PRISMS</v>
      </c>
      <c r="G3687" s="1" t="b">
        <v>0</v>
      </c>
      <c r="H3687" s="1" t="b">
        <v>0</v>
      </c>
      <c r="I3687" s="1">
        <v>17.0</v>
      </c>
      <c r="J3687" s="7" t="str">
        <f>vlookup(I3687,Cats!$A:$B,2,false)</f>
        <v>B</v>
      </c>
    </row>
    <row r="3688">
      <c r="A3688" s="1">
        <v>140697.0</v>
      </c>
      <c r="B3688" s="1">
        <v>544.0</v>
      </c>
      <c r="C3688" s="1">
        <v>0.0</v>
      </c>
      <c r="D3688" s="1" t="s">
        <v>32</v>
      </c>
      <c r="E3688" s="1">
        <v>134.0</v>
      </c>
      <c r="F3688" s="7" t="str">
        <f>vlookup(E3688,Teams!A:B,2,false)</f>
        <v>Iolani</v>
      </c>
      <c r="G3688" s="1" t="b">
        <v>1</v>
      </c>
      <c r="H3688" s="1" t="b">
        <v>1</v>
      </c>
      <c r="I3688" s="1">
        <v>18.0</v>
      </c>
      <c r="J3688" s="7" t="str">
        <f>vlookup(I3688,Cats!$A:$B,2,false)</f>
        <v>P</v>
      </c>
    </row>
    <row r="3689">
      <c r="A3689" s="1">
        <v>140698.0</v>
      </c>
      <c r="B3689" s="1">
        <v>544.0</v>
      </c>
      <c r="C3689" s="1">
        <v>4.0</v>
      </c>
      <c r="D3689" s="1" t="s">
        <v>93</v>
      </c>
      <c r="E3689" s="1">
        <v>36.0</v>
      </c>
      <c r="F3689" s="7" t="str">
        <f>vlookup(E3689,Teams!A:B,2,false)</f>
        <v>PRISMS</v>
      </c>
      <c r="G3689" s="1" t="b">
        <v>0</v>
      </c>
      <c r="H3689" s="1" t="b">
        <v>0</v>
      </c>
      <c r="I3689" s="1">
        <v>18.0</v>
      </c>
      <c r="J3689" s="7" t="str">
        <f>vlookup(I3689,Cats!$A:$B,2,false)</f>
        <v>P</v>
      </c>
    </row>
    <row r="3690">
      <c r="A3690" s="1">
        <v>140699.0</v>
      </c>
      <c r="B3690" s="1">
        <v>544.0</v>
      </c>
      <c r="C3690" s="1">
        <v>4.0</v>
      </c>
      <c r="D3690" s="1" t="s">
        <v>50</v>
      </c>
      <c r="E3690" s="1">
        <v>134.0</v>
      </c>
      <c r="F3690" s="7" t="str">
        <f>vlookup(E3690,Teams!A:B,2,false)</f>
        <v>Iolani</v>
      </c>
      <c r="G3690" s="1" t="b">
        <v>1</v>
      </c>
      <c r="H3690" s="1" t="b">
        <v>0</v>
      </c>
      <c r="I3690" s="1">
        <v>19.0</v>
      </c>
      <c r="J3690" s="7" t="str">
        <f>vlookup(I3690,Cats!$A:$B,2,false)</f>
        <v>X</v>
      </c>
    </row>
    <row r="3691">
      <c r="A3691" s="1">
        <v>140700.0</v>
      </c>
      <c r="B3691" s="1">
        <v>544.0</v>
      </c>
      <c r="C3691" s="1">
        <v>0.0</v>
      </c>
      <c r="D3691" s="1" t="s">
        <v>32</v>
      </c>
      <c r="E3691" s="1">
        <v>36.0</v>
      </c>
      <c r="F3691" s="7" t="str">
        <f>vlookup(E3691,Teams!A:B,2,false)</f>
        <v>PRISMS</v>
      </c>
      <c r="G3691" s="1" t="b">
        <v>0</v>
      </c>
      <c r="H3691" s="1" t="b">
        <v>1</v>
      </c>
      <c r="I3691" s="1">
        <v>19.0</v>
      </c>
      <c r="J3691" s="7" t="str">
        <f>vlookup(I3691,Cats!$A:$B,2,false)</f>
        <v>X</v>
      </c>
    </row>
    <row r="3692">
      <c r="A3692" s="1">
        <v>140701.0</v>
      </c>
      <c r="B3692" s="1">
        <v>544.0</v>
      </c>
      <c r="C3692" s="1">
        <v>0.0</v>
      </c>
      <c r="D3692" s="1" t="s">
        <v>32</v>
      </c>
      <c r="E3692" s="1">
        <v>134.0</v>
      </c>
      <c r="F3692" s="7" t="str">
        <f>vlookup(E3692,Teams!A:B,2,false)</f>
        <v>Iolani</v>
      </c>
      <c r="G3692" s="1" t="b">
        <v>1</v>
      </c>
      <c r="H3692" s="1" t="b">
        <v>1</v>
      </c>
      <c r="I3692" s="1">
        <v>20.0</v>
      </c>
      <c r="J3692" s="7" t="str">
        <f>vlookup(I3692,Cats!$A:$B,2,false)</f>
        <v>M</v>
      </c>
    </row>
    <row r="3693">
      <c r="A3693" s="1">
        <v>140702.0</v>
      </c>
      <c r="B3693" s="1">
        <v>544.0</v>
      </c>
      <c r="C3693" s="1">
        <v>0.0</v>
      </c>
      <c r="D3693" s="1" t="s">
        <v>32</v>
      </c>
      <c r="E3693" s="1">
        <v>36.0</v>
      </c>
      <c r="F3693" s="7" t="str">
        <f>vlookup(E3693,Teams!A:B,2,false)</f>
        <v>PRISMS</v>
      </c>
      <c r="G3693" s="1" t="b">
        <v>0</v>
      </c>
      <c r="H3693" s="1" t="b">
        <v>1</v>
      </c>
      <c r="I3693" s="1">
        <v>20.0</v>
      </c>
      <c r="J3693" s="7" t="str">
        <f>vlookup(I3693,Cats!$A:$B,2,false)</f>
        <v>M</v>
      </c>
    </row>
    <row r="3694">
      <c r="A3694" s="1">
        <v>140703.0</v>
      </c>
      <c r="B3694" s="1">
        <v>544.0</v>
      </c>
      <c r="C3694" s="1">
        <v>4.0</v>
      </c>
      <c r="D3694" s="1" t="s">
        <v>50</v>
      </c>
      <c r="E3694" s="1">
        <v>134.0</v>
      </c>
      <c r="F3694" s="7" t="str">
        <f>vlookup(E3694,Teams!A:B,2,false)</f>
        <v>Iolani</v>
      </c>
      <c r="G3694" s="1" t="b">
        <v>1</v>
      </c>
      <c r="H3694" s="1" t="b">
        <v>0</v>
      </c>
      <c r="I3694" s="1">
        <v>21.0</v>
      </c>
      <c r="J3694" s="7" t="str">
        <f>vlookup(I3694,Cats!$A:$B,2,false)</f>
        <v>C</v>
      </c>
    </row>
    <row r="3695">
      <c r="A3695" s="1">
        <v>140704.0</v>
      </c>
      <c r="B3695" s="1">
        <v>544.0</v>
      </c>
      <c r="C3695" s="1">
        <v>0.0</v>
      </c>
      <c r="D3695" s="1" t="s">
        <v>93</v>
      </c>
      <c r="E3695" s="1">
        <v>36.0</v>
      </c>
      <c r="F3695" s="7" t="str">
        <f>vlookup(E3695,Teams!A:B,2,false)</f>
        <v>PRISMS</v>
      </c>
      <c r="G3695" s="1" t="b">
        <v>0</v>
      </c>
      <c r="H3695" s="1" t="b">
        <v>0</v>
      </c>
      <c r="I3695" s="1">
        <v>21.0</v>
      </c>
      <c r="J3695" s="7" t="str">
        <f>vlookup(I3695,Cats!$A:$B,2,false)</f>
        <v>C</v>
      </c>
    </row>
    <row r="3696">
      <c r="A3696" s="1">
        <v>140705.0</v>
      </c>
      <c r="B3696" s="1">
        <v>544.0</v>
      </c>
      <c r="C3696" s="1">
        <v>14.0</v>
      </c>
      <c r="D3696" s="1" t="s">
        <v>47</v>
      </c>
      <c r="E3696" s="1">
        <v>134.0</v>
      </c>
      <c r="F3696" s="7" t="str">
        <f>vlookup(E3696,Teams!A:B,2,false)</f>
        <v>Iolani</v>
      </c>
      <c r="G3696" s="1" t="b">
        <v>1</v>
      </c>
      <c r="H3696" s="1" t="b">
        <v>0</v>
      </c>
      <c r="I3696" s="1">
        <v>22.0</v>
      </c>
      <c r="J3696" s="7" t="str">
        <f>vlookup(I3696,Cats!$A:$B,2,false)</f>
        <v>E</v>
      </c>
    </row>
    <row r="3697">
      <c r="A3697" s="1">
        <v>140706.0</v>
      </c>
      <c r="B3697" s="1">
        <v>544.0</v>
      </c>
      <c r="C3697" s="1">
        <v>0.0</v>
      </c>
      <c r="D3697" s="1" t="s">
        <v>32</v>
      </c>
      <c r="E3697" s="1">
        <v>36.0</v>
      </c>
      <c r="F3697" s="7" t="str">
        <f>vlookup(E3697,Teams!A:B,2,false)</f>
        <v>PRISMS</v>
      </c>
      <c r="G3697" s="1" t="b">
        <v>0</v>
      </c>
      <c r="H3697" s="1" t="b">
        <v>1</v>
      </c>
      <c r="I3697" s="1">
        <v>22.0</v>
      </c>
      <c r="J3697" s="7" t="str">
        <f>vlookup(I3697,Cats!$A:$B,2,false)</f>
        <v>E</v>
      </c>
    </row>
    <row r="3698">
      <c r="A3698" s="1">
        <v>140707.0</v>
      </c>
      <c r="B3698" s="1">
        <v>544.0</v>
      </c>
      <c r="C3698" s="1">
        <v>0.0</v>
      </c>
      <c r="D3698" s="1" t="s">
        <v>50</v>
      </c>
      <c r="E3698" s="1">
        <v>134.0</v>
      </c>
      <c r="F3698" s="7" t="str">
        <f>vlookup(E3698,Teams!A:B,2,false)</f>
        <v>Iolani</v>
      </c>
      <c r="G3698" s="1" t="b">
        <v>1</v>
      </c>
      <c r="H3698" s="1" t="b">
        <v>0</v>
      </c>
      <c r="I3698" s="1">
        <v>23.0</v>
      </c>
      <c r="J3698" s="7" t="str">
        <f>vlookup(I3698,Cats!$A:$B,2,false)</f>
        <v>B</v>
      </c>
    </row>
    <row r="3699">
      <c r="A3699" s="1">
        <v>140708.0</v>
      </c>
      <c r="B3699" s="1">
        <v>544.0</v>
      </c>
      <c r="C3699" s="1">
        <v>0.0</v>
      </c>
      <c r="D3699" s="1" t="s">
        <v>93</v>
      </c>
      <c r="E3699" s="1">
        <v>36.0</v>
      </c>
      <c r="F3699" s="7" t="str">
        <f>vlookup(E3699,Teams!A:B,2,false)</f>
        <v>PRISMS</v>
      </c>
      <c r="G3699" s="1" t="b">
        <v>0</v>
      </c>
      <c r="H3699" s="1" t="b">
        <v>0</v>
      </c>
      <c r="I3699" s="1">
        <v>23.0</v>
      </c>
      <c r="J3699" s="7" t="str">
        <f>vlookup(I3699,Cats!$A:$B,2,false)</f>
        <v>B</v>
      </c>
    </row>
    <row r="3700">
      <c r="A3700" s="1">
        <v>140709.0</v>
      </c>
      <c r="B3700" s="1">
        <v>544.0</v>
      </c>
      <c r="C3700" s="1">
        <v>4.0</v>
      </c>
      <c r="D3700" s="1" t="s">
        <v>50</v>
      </c>
      <c r="E3700" s="1">
        <v>134.0</v>
      </c>
      <c r="F3700" s="7" t="str">
        <f>vlookup(E3700,Teams!A:B,2,false)</f>
        <v>Iolani</v>
      </c>
      <c r="G3700" s="1" t="b">
        <v>1</v>
      </c>
      <c r="H3700" s="1" t="b">
        <v>0</v>
      </c>
      <c r="I3700" s="1">
        <v>24.0</v>
      </c>
      <c r="J3700" s="7" t="str">
        <f>vlookup(I3700,Cats!$A:$B,2,false)</f>
        <v>P</v>
      </c>
    </row>
    <row r="3701">
      <c r="A3701" s="1">
        <v>140710.0</v>
      </c>
      <c r="B3701" s="1">
        <v>544.0</v>
      </c>
      <c r="C3701" s="1">
        <v>0.0</v>
      </c>
      <c r="D3701" s="1" t="s">
        <v>32</v>
      </c>
      <c r="E3701" s="1">
        <v>36.0</v>
      </c>
      <c r="F3701" s="7" t="str">
        <f>vlookup(E3701,Teams!A:B,2,false)</f>
        <v>PRISMS</v>
      </c>
      <c r="G3701" s="1" t="b">
        <v>0</v>
      </c>
      <c r="H3701" s="1" t="b">
        <v>1</v>
      </c>
      <c r="I3701" s="1">
        <v>24.0</v>
      </c>
      <c r="J3701" s="7" t="str">
        <f>vlookup(I3701,Cats!$A:$B,2,false)</f>
        <v>P</v>
      </c>
    </row>
    <row r="3702">
      <c r="A3702" s="1">
        <v>140711.0</v>
      </c>
      <c r="B3702" s="1">
        <v>545.0</v>
      </c>
      <c r="C3702" s="1">
        <v>0.0</v>
      </c>
      <c r="D3702" s="1" t="s">
        <v>32</v>
      </c>
      <c r="E3702" s="1">
        <v>3.0</v>
      </c>
      <c r="F3702" s="7" t="str">
        <f>vlookup(E3702,Teams!A:B,2,false)</f>
        <v>Blair B</v>
      </c>
      <c r="G3702" s="1" t="b">
        <v>1</v>
      </c>
      <c r="H3702" s="1" t="b">
        <v>1</v>
      </c>
      <c r="I3702" s="1">
        <v>1.0</v>
      </c>
      <c r="J3702" s="7" t="str">
        <f>vlookup(I3702,Cats!$A:$B,2,false)</f>
        <v>X</v>
      </c>
    </row>
    <row r="3703">
      <c r="A3703" s="1">
        <v>140712.0</v>
      </c>
      <c r="B3703" s="1">
        <v>545.0</v>
      </c>
      <c r="C3703" s="1">
        <v>0.0</v>
      </c>
      <c r="D3703" s="1" t="s">
        <v>179</v>
      </c>
      <c r="E3703" s="1">
        <v>43.0</v>
      </c>
      <c r="F3703" s="7" t="str">
        <f>vlookup(E3703,Teams!A:B,2,false)</f>
        <v>Troy</v>
      </c>
      <c r="G3703" s="1" t="b">
        <v>0</v>
      </c>
      <c r="H3703" s="1" t="b">
        <v>0</v>
      </c>
      <c r="I3703" s="1">
        <v>1.0</v>
      </c>
      <c r="J3703" s="7" t="str">
        <f>vlookup(I3703,Cats!$A:$B,2,false)</f>
        <v>X</v>
      </c>
    </row>
    <row r="3704">
      <c r="A3704" s="1">
        <v>140713.0</v>
      </c>
      <c r="B3704" s="1">
        <v>545.0</v>
      </c>
      <c r="C3704" s="1">
        <v>0.0</v>
      </c>
      <c r="D3704" s="1" t="s">
        <v>32</v>
      </c>
      <c r="E3704" s="1">
        <v>3.0</v>
      </c>
      <c r="F3704" s="7" t="str">
        <f>vlookup(E3704,Teams!A:B,2,false)</f>
        <v>Blair B</v>
      </c>
      <c r="G3704" s="1" t="b">
        <v>1</v>
      </c>
      <c r="H3704" s="1" t="b">
        <v>1</v>
      </c>
      <c r="I3704" s="1">
        <v>2.0</v>
      </c>
      <c r="J3704" s="7" t="str">
        <f>vlookup(I3704,Cats!$A:$B,2,false)</f>
        <v>M</v>
      </c>
    </row>
    <row r="3705">
      <c r="A3705" s="1">
        <v>140714.0</v>
      </c>
      <c r="B3705" s="1">
        <v>545.0</v>
      </c>
      <c r="C3705" s="1">
        <v>0.0</v>
      </c>
      <c r="D3705" s="1" t="s">
        <v>32</v>
      </c>
      <c r="E3705" s="1">
        <v>43.0</v>
      </c>
      <c r="F3705" s="7" t="str">
        <f>vlookup(E3705,Teams!A:B,2,false)</f>
        <v>Troy</v>
      </c>
      <c r="G3705" s="1" t="b">
        <v>0</v>
      </c>
      <c r="H3705" s="1" t="b">
        <v>1</v>
      </c>
      <c r="I3705" s="1">
        <v>2.0</v>
      </c>
      <c r="J3705" s="7" t="str">
        <f>vlookup(I3705,Cats!$A:$B,2,false)</f>
        <v>M</v>
      </c>
    </row>
    <row r="3706">
      <c r="A3706" s="1">
        <v>140715.0</v>
      </c>
      <c r="B3706" s="1">
        <v>545.0</v>
      </c>
      <c r="C3706" s="1">
        <v>0.0</v>
      </c>
      <c r="D3706" s="1" t="s">
        <v>32</v>
      </c>
      <c r="E3706" s="1">
        <v>3.0</v>
      </c>
      <c r="F3706" s="7" t="str">
        <f>vlookup(E3706,Teams!A:B,2,false)</f>
        <v>Blair B</v>
      </c>
      <c r="G3706" s="1" t="b">
        <v>1</v>
      </c>
      <c r="H3706" s="1" t="b">
        <v>1</v>
      </c>
      <c r="I3706" s="1">
        <v>3.0</v>
      </c>
      <c r="J3706" s="7" t="str">
        <f>vlookup(I3706,Cats!$A:$B,2,false)</f>
        <v>C</v>
      </c>
    </row>
    <row r="3707">
      <c r="A3707" s="1">
        <v>140716.0</v>
      </c>
      <c r="B3707" s="1">
        <v>545.0</v>
      </c>
      <c r="C3707" s="1">
        <v>4.0</v>
      </c>
      <c r="D3707" s="1" t="s">
        <v>178</v>
      </c>
      <c r="E3707" s="1">
        <v>43.0</v>
      </c>
      <c r="F3707" s="7" t="str">
        <f>vlookup(E3707,Teams!A:B,2,false)</f>
        <v>Troy</v>
      </c>
      <c r="G3707" s="1" t="b">
        <v>0</v>
      </c>
      <c r="H3707" s="1" t="b">
        <v>0</v>
      </c>
      <c r="I3707" s="1">
        <v>3.0</v>
      </c>
      <c r="J3707" s="7" t="str">
        <f>vlookup(I3707,Cats!$A:$B,2,false)</f>
        <v>C</v>
      </c>
    </row>
    <row r="3708">
      <c r="A3708" s="1">
        <v>140717.0</v>
      </c>
      <c r="B3708" s="1">
        <v>545.0</v>
      </c>
      <c r="C3708" s="1">
        <v>0.0</v>
      </c>
      <c r="D3708" s="1" t="s">
        <v>32</v>
      </c>
      <c r="E3708" s="1">
        <v>3.0</v>
      </c>
      <c r="F3708" s="7" t="str">
        <f>vlookup(E3708,Teams!A:B,2,false)</f>
        <v>Blair B</v>
      </c>
      <c r="G3708" s="1" t="b">
        <v>1</v>
      </c>
      <c r="H3708" s="1" t="b">
        <v>1</v>
      </c>
      <c r="I3708" s="1">
        <v>4.0</v>
      </c>
      <c r="J3708" s="7" t="str">
        <f>vlookup(I3708,Cats!$A:$B,2,false)</f>
        <v>E</v>
      </c>
    </row>
    <row r="3709">
      <c r="A3709" s="1">
        <v>140718.0</v>
      </c>
      <c r="B3709" s="1">
        <v>545.0</v>
      </c>
      <c r="C3709" s="1">
        <v>4.0</v>
      </c>
      <c r="D3709" s="1" t="s">
        <v>178</v>
      </c>
      <c r="E3709" s="1">
        <v>43.0</v>
      </c>
      <c r="F3709" s="7" t="str">
        <f>vlookup(E3709,Teams!A:B,2,false)</f>
        <v>Troy</v>
      </c>
      <c r="G3709" s="1" t="b">
        <v>0</v>
      </c>
      <c r="H3709" s="1" t="b">
        <v>0</v>
      </c>
      <c r="I3709" s="1">
        <v>4.0</v>
      </c>
      <c r="J3709" s="7" t="str">
        <f>vlookup(I3709,Cats!$A:$B,2,false)</f>
        <v>E</v>
      </c>
    </row>
    <row r="3710">
      <c r="A3710" s="1">
        <v>140719.0</v>
      </c>
      <c r="B3710" s="1">
        <v>545.0</v>
      </c>
      <c r="C3710" s="1">
        <v>0.0</v>
      </c>
      <c r="D3710" s="1" t="s">
        <v>32</v>
      </c>
      <c r="E3710" s="1">
        <v>3.0</v>
      </c>
      <c r="F3710" s="7" t="str">
        <f>vlookup(E3710,Teams!A:B,2,false)</f>
        <v>Blair B</v>
      </c>
      <c r="G3710" s="1" t="b">
        <v>1</v>
      </c>
      <c r="H3710" s="1" t="b">
        <v>1</v>
      </c>
      <c r="I3710" s="1">
        <v>5.0</v>
      </c>
      <c r="J3710" s="7" t="str">
        <f>vlookup(I3710,Cats!$A:$B,2,false)</f>
        <v>B</v>
      </c>
    </row>
    <row r="3711">
      <c r="A3711" s="1">
        <v>140720.0</v>
      </c>
      <c r="B3711" s="1">
        <v>545.0</v>
      </c>
      <c r="C3711" s="1">
        <v>14.0</v>
      </c>
      <c r="D3711" s="1" t="s">
        <v>178</v>
      </c>
      <c r="E3711" s="1">
        <v>43.0</v>
      </c>
      <c r="F3711" s="7" t="str">
        <f>vlookup(E3711,Teams!A:B,2,false)</f>
        <v>Troy</v>
      </c>
      <c r="G3711" s="1" t="b">
        <v>0</v>
      </c>
      <c r="H3711" s="1" t="b">
        <v>0</v>
      </c>
      <c r="I3711" s="1">
        <v>5.0</v>
      </c>
      <c r="J3711" s="7" t="str">
        <f>vlookup(I3711,Cats!$A:$B,2,false)</f>
        <v>B</v>
      </c>
    </row>
    <row r="3712">
      <c r="A3712" s="1">
        <v>140721.0</v>
      </c>
      <c r="B3712" s="1">
        <v>545.0</v>
      </c>
      <c r="C3712" s="1">
        <v>0.0</v>
      </c>
      <c r="D3712" s="1" t="s">
        <v>32</v>
      </c>
      <c r="E3712" s="1">
        <v>3.0</v>
      </c>
      <c r="F3712" s="7" t="str">
        <f>vlookup(E3712,Teams!A:B,2,false)</f>
        <v>Blair B</v>
      </c>
      <c r="G3712" s="1" t="b">
        <v>1</v>
      </c>
      <c r="H3712" s="1" t="b">
        <v>1</v>
      </c>
      <c r="I3712" s="1">
        <v>6.0</v>
      </c>
      <c r="J3712" s="7" t="str">
        <f>vlookup(I3712,Cats!$A:$B,2,false)</f>
        <v>P</v>
      </c>
    </row>
    <row r="3713">
      <c r="A3713" s="1">
        <v>140722.0</v>
      </c>
      <c r="B3713" s="1">
        <v>545.0</v>
      </c>
      <c r="C3713" s="1">
        <v>0.0</v>
      </c>
      <c r="D3713" s="1" t="s">
        <v>179</v>
      </c>
      <c r="E3713" s="1">
        <v>43.0</v>
      </c>
      <c r="F3713" s="7" t="str">
        <f>vlookup(E3713,Teams!A:B,2,false)</f>
        <v>Troy</v>
      </c>
      <c r="G3713" s="1" t="b">
        <v>0</v>
      </c>
      <c r="H3713" s="1" t="b">
        <v>0</v>
      </c>
      <c r="I3713" s="1">
        <v>6.0</v>
      </c>
      <c r="J3713" s="7" t="str">
        <f>vlookup(I3713,Cats!$A:$B,2,false)</f>
        <v>P</v>
      </c>
    </row>
    <row r="3714">
      <c r="A3714" s="1">
        <v>140723.0</v>
      </c>
      <c r="B3714" s="1">
        <v>545.0</v>
      </c>
      <c r="C3714" s="1">
        <v>0.0</v>
      </c>
      <c r="D3714" s="1" t="s">
        <v>32</v>
      </c>
      <c r="E3714" s="1">
        <v>3.0</v>
      </c>
      <c r="F3714" s="7" t="str">
        <f>vlookup(E3714,Teams!A:B,2,false)</f>
        <v>Blair B</v>
      </c>
      <c r="G3714" s="1" t="b">
        <v>1</v>
      </c>
      <c r="H3714" s="1" t="b">
        <v>1</v>
      </c>
      <c r="I3714" s="1">
        <v>7.0</v>
      </c>
      <c r="J3714" s="7" t="str">
        <f>vlookup(I3714,Cats!$A:$B,2,false)</f>
        <v>X</v>
      </c>
    </row>
    <row r="3715">
      <c r="A3715" s="1">
        <v>140724.0</v>
      </c>
      <c r="B3715" s="1">
        <v>545.0</v>
      </c>
      <c r="C3715" s="1">
        <v>4.0</v>
      </c>
      <c r="D3715" s="1" t="s">
        <v>176</v>
      </c>
      <c r="E3715" s="1">
        <v>43.0</v>
      </c>
      <c r="F3715" s="7" t="str">
        <f>vlookup(E3715,Teams!A:B,2,false)</f>
        <v>Troy</v>
      </c>
      <c r="G3715" s="1" t="b">
        <v>0</v>
      </c>
      <c r="H3715" s="1" t="b">
        <v>0</v>
      </c>
      <c r="I3715" s="1">
        <v>7.0</v>
      </c>
      <c r="J3715" s="7" t="str">
        <f>vlookup(I3715,Cats!$A:$B,2,false)</f>
        <v>X</v>
      </c>
    </row>
    <row r="3716">
      <c r="A3716" s="1">
        <v>140725.0</v>
      </c>
      <c r="B3716" s="1">
        <v>545.0</v>
      </c>
      <c r="C3716" s="1">
        <v>0.0</v>
      </c>
      <c r="D3716" s="1" t="s">
        <v>32</v>
      </c>
      <c r="E3716" s="1">
        <v>3.0</v>
      </c>
      <c r="F3716" s="7" t="str">
        <f>vlookup(E3716,Teams!A:B,2,false)</f>
        <v>Blair B</v>
      </c>
      <c r="G3716" s="1" t="b">
        <v>1</v>
      </c>
      <c r="H3716" s="1" t="b">
        <v>1</v>
      </c>
      <c r="I3716" s="1">
        <v>8.0</v>
      </c>
      <c r="J3716" s="7" t="str">
        <f>vlookup(I3716,Cats!$A:$B,2,false)</f>
        <v>M</v>
      </c>
    </row>
    <row r="3717">
      <c r="A3717" s="1">
        <v>140726.0</v>
      </c>
      <c r="B3717" s="1">
        <v>545.0</v>
      </c>
      <c r="C3717" s="1">
        <v>4.0</v>
      </c>
      <c r="D3717" s="1" t="s">
        <v>174</v>
      </c>
      <c r="E3717" s="1">
        <v>43.0</v>
      </c>
      <c r="F3717" s="7" t="str">
        <f>vlookup(E3717,Teams!A:B,2,false)</f>
        <v>Troy</v>
      </c>
      <c r="G3717" s="1" t="b">
        <v>0</v>
      </c>
      <c r="H3717" s="1" t="b">
        <v>0</v>
      </c>
      <c r="I3717" s="1">
        <v>8.0</v>
      </c>
      <c r="J3717" s="7" t="str">
        <f>vlookup(I3717,Cats!$A:$B,2,false)</f>
        <v>M</v>
      </c>
    </row>
    <row r="3718">
      <c r="A3718" s="1">
        <v>140727.0</v>
      </c>
      <c r="B3718" s="1">
        <v>545.0</v>
      </c>
      <c r="C3718" s="1">
        <v>0.0</v>
      </c>
      <c r="D3718" s="1" t="s">
        <v>32</v>
      </c>
      <c r="E3718" s="1">
        <v>3.0</v>
      </c>
      <c r="F3718" s="7" t="str">
        <f>vlookup(E3718,Teams!A:B,2,false)</f>
        <v>Blair B</v>
      </c>
      <c r="G3718" s="1" t="b">
        <v>1</v>
      </c>
      <c r="H3718" s="1" t="b">
        <v>1</v>
      </c>
      <c r="I3718" s="1">
        <v>9.0</v>
      </c>
      <c r="J3718" s="7" t="str">
        <f>vlookup(I3718,Cats!$A:$B,2,false)</f>
        <v>C</v>
      </c>
    </row>
    <row r="3719">
      <c r="A3719" s="1">
        <v>140728.0</v>
      </c>
      <c r="B3719" s="1">
        <v>545.0</v>
      </c>
      <c r="C3719" s="1">
        <v>4.0</v>
      </c>
      <c r="D3719" s="1" t="s">
        <v>174</v>
      </c>
      <c r="E3719" s="1">
        <v>43.0</v>
      </c>
      <c r="F3719" s="7" t="str">
        <f>vlookup(E3719,Teams!A:B,2,false)</f>
        <v>Troy</v>
      </c>
      <c r="G3719" s="1" t="b">
        <v>0</v>
      </c>
      <c r="H3719" s="1" t="b">
        <v>0</v>
      </c>
      <c r="I3719" s="1">
        <v>9.0</v>
      </c>
      <c r="J3719" s="7" t="str">
        <f>vlookup(I3719,Cats!$A:$B,2,false)</f>
        <v>C</v>
      </c>
    </row>
    <row r="3720">
      <c r="A3720" s="1">
        <v>140729.0</v>
      </c>
      <c r="B3720" s="1">
        <v>545.0</v>
      </c>
      <c r="C3720" s="1">
        <v>0.0</v>
      </c>
      <c r="D3720" s="1" t="s">
        <v>32</v>
      </c>
      <c r="E3720" s="1">
        <v>3.0</v>
      </c>
      <c r="F3720" s="7" t="str">
        <f>vlookup(E3720,Teams!A:B,2,false)</f>
        <v>Blair B</v>
      </c>
      <c r="G3720" s="1" t="b">
        <v>1</v>
      </c>
      <c r="H3720" s="1" t="b">
        <v>1</v>
      </c>
      <c r="I3720" s="1">
        <v>10.0</v>
      </c>
      <c r="J3720" s="7" t="str">
        <f>vlookup(I3720,Cats!$A:$B,2,false)</f>
        <v>E</v>
      </c>
    </row>
    <row r="3721">
      <c r="A3721" s="1">
        <v>140730.0</v>
      </c>
      <c r="B3721" s="1">
        <v>545.0</v>
      </c>
      <c r="C3721" s="1">
        <v>4.0</v>
      </c>
      <c r="D3721" s="1" t="s">
        <v>176</v>
      </c>
      <c r="E3721" s="1">
        <v>43.0</v>
      </c>
      <c r="F3721" s="7" t="str">
        <f>vlookup(E3721,Teams!A:B,2,false)</f>
        <v>Troy</v>
      </c>
      <c r="G3721" s="1" t="b">
        <v>0</v>
      </c>
      <c r="H3721" s="1" t="b">
        <v>0</v>
      </c>
      <c r="I3721" s="1">
        <v>10.0</v>
      </c>
      <c r="J3721" s="7" t="str">
        <f>vlookup(I3721,Cats!$A:$B,2,false)</f>
        <v>E</v>
      </c>
    </row>
    <row r="3722">
      <c r="A3722" s="1">
        <v>140731.0</v>
      </c>
      <c r="B3722" s="1">
        <v>545.0</v>
      </c>
      <c r="C3722" s="1">
        <v>0.0</v>
      </c>
      <c r="D3722" s="1" t="s">
        <v>32</v>
      </c>
      <c r="E3722" s="1">
        <v>3.0</v>
      </c>
      <c r="F3722" s="7" t="str">
        <f>vlookup(E3722,Teams!A:B,2,false)</f>
        <v>Blair B</v>
      </c>
      <c r="G3722" s="1" t="b">
        <v>1</v>
      </c>
      <c r="H3722" s="1" t="b">
        <v>1</v>
      </c>
      <c r="I3722" s="1">
        <v>11.0</v>
      </c>
      <c r="J3722" s="7" t="str">
        <f>vlookup(I3722,Cats!$A:$B,2,false)</f>
        <v>B</v>
      </c>
    </row>
    <row r="3723">
      <c r="A3723" s="1">
        <v>140732.0</v>
      </c>
      <c r="B3723" s="1">
        <v>545.0</v>
      </c>
      <c r="C3723" s="1">
        <v>14.0</v>
      </c>
      <c r="D3723" s="1" t="s">
        <v>178</v>
      </c>
      <c r="E3723" s="1">
        <v>43.0</v>
      </c>
      <c r="F3723" s="7" t="str">
        <f>vlookup(E3723,Teams!A:B,2,false)</f>
        <v>Troy</v>
      </c>
      <c r="G3723" s="1" t="b">
        <v>0</v>
      </c>
      <c r="H3723" s="1" t="b">
        <v>0</v>
      </c>
      <c r="I3723" s="1">
        <v>11.0</v>
      </c>
      <c r="J3723" s="7" t="str">
        <f>vlookup(I3723,Cats!$A:$B,2,false)</f>
        <v>B</v>
      </c>
    </row>
    <row r="3724">
      <c r="A3724" s="1">
        <v>140733.0</v>
      </c>
      <c r="B3724" s="1">
        <v>545.0</v>
      </c>
      <c r="C3724" s="1">
        <v>0.0</v>
      </c>
      <c r="D3724" s="1" t="s">
        <v>32</v>
      </c>
      <c r="E3724" s="1">
        <v>3.0</v>
      </c>
      <c r="F3724" s="7" t="str">
        <f>vlookup(E3724,Teams!A:B,2,false)</f>
        <v>Blair B</v>
      </c>
      <c r="G3724" s="1" t="b">
        <v>1</v>
      </c>
      <c r="H3724" s="1" t="b">
        <v>1</v>
      </c>
      <c r="I3724" s="1">
        <v>12.0</v>
      </c>
      <c r="J3724" s="7" t="str">
        <f>vlookup(I3724,Cats!$A:$B,2,false)</f>
        <v>P</v>
      </c>
    </row>
    <row r="3725">
      <c r="A3725" s="1">
        <v>140734.0</v>
      </c>
      <c r="B3725" s="1">
        <v>545.0</v>
      </c>
      <c r="C3725" s="1">
        <v>-4.0</v>
      </c>
      <c r="D3725" s="1" t="s">
        <v>176</v>
      </c>
      <c r="E3725" s="1">
        <v>43.0</v>
      </c>
      <c r="F3725" s="7" t="str">
        <f>vlookup(E3725,Teams!A:B,2,false)</f>
        <v>Troy</v>
      </c>
      <c r="G3725" s="1" t="b">
        <v>0</v>
      </c>
      <c r="H3725" s="1" t="b">
        <v>0</v>
      </c>
      <c r="I3725" s="1">
        <v>12.0</v>
      </c>
      <c r="J3725" s="7" t="str">
        <f>vlookup(I3725,Cats!$A:$B,2,false)</f>
        <v>P</v>
      </c>
    </row>
    <row r="3726">
      <c r="A3726" s="1">
        <v>140735.0</v>
      </c>
      <c r="B3726" s="1">
        <v>545.0</v>
      </c>
      <c r="C3726" s="1">
        <v>0.0</v>
      </c>
      <c r="D3726" s="1" t="s">
        <v>32</v>
      </c>
      <c r="E3726" s="1">
        <v>3.0</v>
      </c>
      <c r="F3726" s="7" t="str">
        <f>vlookup(E3726,Teams!A:B,2,false)</f>
        <v>Blair B</v>
      </c>
      <c r="G3726" s="1" t="b">
        <v>1</v>
      </c>
      <c r="H3726" s="1" t="b">
        <v>1</v>
      </c>
      <c r="I3726" s="1">
        <v>13.0</v>
      </c>
      <c r="J3726" s="7" t="str">
        <f>vlookup(I3726,Cats!$A:$B,2,false)</f>
        <v>X</v>
      </c>
    </row>
    <row r="3727">
      <c r="A3727" s="1">
        <v>140736.0</v>
      </c>
      <c r="B3727" s="1">
        <v>545.0</v>
      </c>
      <c r="C3727" s="1">
        <v>0.0</v>
      </c>
      <c r="D3727" s="1" t="s">
        <v>175</v>
      </c>
      <c r="E3727" s="1">
        <v>43.0</v>
      </c>
      <c r="F3727" s="7" t="str">
        <f>vlookup(E3727,Teams!A:B,2,false)</f>
        <v>Troy</v>
      </c>
      <c r="G3727" s="1" t="b">
        <v>0</v>
      </c>
      <c r="H3727" s="1" t="b">
        <v>0</v>
      </c>
      <c r="I3727" s="1">
        <v>13.0</v>
      </c>
      <c r="J3727" s="7" t="str">
        <f>vlookup(I3727,Cats!$A:$B,2,false)</f>
        <v>X</v>
      </c>
    </row>
    <row r="3728">
      <c r="A3728" s="1">
        <v>140737.0</v>
      </c>
      <c r="B3728" s="1">
        <v>545.0</v>
      </c>
      <c r="C3728" s="1">
        <v>0.0</v>
      </c>
      <c r="D3728" s="1" t="s">
        <v>32</v>
      </c>
      <c r="E3728" s="1">
        <v>3.0</v>
      </c>
      <c r="F3728" s="7" t="str">
        <f>vlookup(E3728,Teams!A:B,2,false)</f>
        <v>Blair B</v>
      </c>
      <c r="G3728" s="1" t="b">
        <v>1</v>
      </c>
      <c r="H3728" s="1" t="b">
        <v>1</v>
      </c>
      <c r="I3728" s="1">
        <v>14.0</v>
      </c>
      <c r="J3728" s="7" t="str">
        <f>vlookup(I3728,Cats!$A:$B,2,false)</f>
        <v>M</v>
      </c>
    </row>
    <row r="3729">
      <c r="A3729" s="1">
        <v>140738.0</v>
      </c>
      <c r="B3729" s="1">
        <v>545.0</v>
      </c>
      <c r="C3729" s="1">
        <v>14.0</v>
      </c>
      <c r="D3729" s="1" t="s">
        <v>179</v>
      </c>
      <c r="E3729" s="1">
        <v>43.0</v>
      </c>
      <c r="F3729" s="7" t="str">
        <f>vlookup(E3729,Teams!A:B,2,false)</f>
        <v>Troy</v>
      </c>
      <c r="G3729" s="1" t="b">
        <v>0</v>
      </c>
      <c r="H3729" s="1" t="b">
        <v>0</v>
      </c>
      <c r="I3729" s="1">
        <v>14.0</v>
      </c>
      <c r="J3729" s="7" t="str">
        <f>vlookup(I3729,Cats!$A:$B,2,false)</f>
        <v>M</v>
      </c>
    </row>
    <row r="3730">
      <c r="A3730" s="1">
        <v>140739.0</v>
      </c>
      <c r="B3730" s="1">
        <v>545.0</v>
      </c>
      <c r="C3730" s="1">
        <v>0.0</v>
      </c>
      <c r="D3730" s="1" t="s">
        <v>32</v>
      </c>
      <c r="E3730" s="1">
        <v>3.0</v>
      </c>
      <c r="F3730" s="7" t="str">
        <f>vlookup(E3730,Teams!A:B,2,false)</f>
        <v>Blair B</v>
      </c>
      <c r="G3730" s="1" t="b">
        <v>1</v>
      </c>
      <c r="H3730" s="1" t="b">
        <v>1</v>
      </c>
      <c r="I3730" s="1">
        <v>15.0</v>
      </c>
      <c r="J3730" s="7" t="str">
        <f>vlookup(I3730,Cats!$A:$B,2,false)</f>
        <v>C</v>
      </c>
    </row>
    <row r="3731">
      <c r="A3731" s="1">
        <v>140740.0</v>
      </c>
      <c r="B3731" s="1">
        <v>545.0</v>
      </c>
      <c r="C3731" s="1">
        <v>14.0</v>
      </c>
      <c r="D3731" s="1" t="s">
        <v>178</v>
      </c>
      <c r="E3731" s="1">
        <v>43.0</v>
      </c>
      <c r="F3731" s="7" t="str">
        <f>vlookup(E3731,Teams!A:B,2,false)</f>
        <v>Troy</v>
      </c>
      <c r="G3731" s="1" t="b">
        <v>0</v>
      </c>
      <c r="H3731" s="1" t="b">
        <v>0</v>
      </c>
      <c r="I3731" s="1">
        <v>15.0</v>
      </c>
      <c r="J3731" s="7" t="str">
        <f>vlookup(I3731,Cats!$A:$B,2,false)</f>
        <v>C</v>
      </c>
    </row>
    <row r="3732">
      <c r="A3732" s="1">
        <v>140741.0</v>
      </c>
      <c r="B3732" s="1">
        <v>545.0</v>
      </c>
      <c r="C3732" s="1">
        <v>0.0</v>
      </c>
      <c r="D3732" s="1" t="s">
        <v>32</v>
      </c>
      <c r="E3732" s="1">
        <v>3.0</v>
      </c>
      <c r="F3732" s="7" t="str">
        <f>vlookup(E3732,Teams!A:B,2,false)</f>
        <v>Blair B</v>
      </c>
      <c r="G3732" s="1" t="b">
        <v>1</v>
      </c>
      <c r="H3732" s="1" t="b">
        <v>1</v>
      </c>
      <c r="I3732" s="1">
        <v>16.0</v>
      </c>
      <c r="J3732" s="7" t="str">
        <f>vlookup(I3732,Cats!$A:$B,2,false)</f>
        <v>E</v>
      </c>
    </row>
    <row r="3733">
      <c r="A3733" s="1">
        <v>140742.0</v>
      </c>
      <c r="B3733" s="1">
        <v>545.0</v>
      </c>
      <c r="C3733" s="1">
        <v>0.0</v>
      </c>
      <c r="D3733" s="1" t="s">
        <v>178</v>
      </c>
      <c r="E3733" s="1">
        <v>43.0</v>
      </c>
      <c r="F3733" s="7" t="str">
        <f>vlookup(E3733,Teams!A:B,2,false)</f>
        <v>Troy</v>
      </c>
      <c r="G3733" s="1" t="b">
        <v>0</v>
      </c>
      <c r="H3733" s="1" t="b">
        <v>0</v>
      </c>
      <c r="I3733" s="1">
        <v>16.0</v>
      </c>
      <c r="J3733" s="7" t="str">
        <f>vlookup(I3733,Cats!$A:$B,2,false)</f>
        <v>E</v>
      </c>
    </row>
    <row r="3734">
      <c r="A3734" s="1">
        <v>140743.0</v>
      </c>
      <c r="B3734" s="1">
        <v>545.0</v>
      </c>
      <c r="C3734" s="1">
        <v>0.0</v>
      </c>
      <c r="D3734" s="1" t="s">
        <v>32</v>
      </c>
      <c r="E3734" s="1">
        <v>3.0</v>
      </c>
      <c r="F3734" s="7" t="str">
        <f>vlookup(E3734,Teams!A:B,2,false)</f>
        <v>Blair B</v>
      </c>
      <c r="G3734" s="1" t="b">
        <v>1</v>
      </c>
      <c r="H3734" s="1" t="b">
        <v>1</v>
      </c>
      <c r="I3734" s="1">
        <v>17.0</v>
      </c>
      <c r="J3734" s="7" t="str">
        <f>vlookup(I3734,Cats!$A:$B,2,false)</f>
        <v>B</v>
      </c>
    </row>
    <row r="3735">
      <c r="A3735" s="1">
        <v>140744.0</v>
      </c>
      <c r="B3735" s="1">
        <v>545.0</v>
      </c>
      <c r="C3735" s="1">
        <v>14.0</v>
      </c>
      <c r="D3735" s="1" t="s">
        <v>178</v>
      </c>
      <c r="E3735" s="1">
        <v>43.0</v>
      </c>
      <c r="F3735" s="7" t="str">
        <f>vlookup(E3735,Teams!A:B,2,false)</f>
        <v>Troy</v>
      </c>
      <c r="G3735" s="1" t="b">
        <v>0</v>
      </c>
      <c r="H3735" s="1" t="b">
        <v>0</v>
      </c>
      <c r="I3735" s="1">
        <v>17.0</v>
      </c>
      <c r="J3735" s="7" t="str">
        <f>vlookup(I3735,Cats!$A:$B,2,false)</f>
        <v>B</v>
      </c>
    </row>
    <row r="3736">
      <c r="A3736" s="1">
        <v>140745.0</v>
      </c>
      <c r="B3736" s="1">
        <v>545.0</v>
      </c>
      <c r="C3736" s="1">
        <v>0.0</v>
      </c>
      <c r="D3736" s="1" t="s">
        <v>32</v>
      </c>
      <c r="E3736" s="1">
        <v>3.0</v>
      </c>
      <c r="F3736" s="7" t="str">
        <f>vlookup(E3736,Teams!A:B,2,false)</f>
        <v>Blair B</v>
      </c>
      <c r="G3736" s="1" t="b">
        <v>1</v>
      </c>
      <c r="H3736" s="1" t="b">
        <v>1</v>
      </c>
      <c r="I3736" s="1">
        <v>18.0</v>
      </c>
      <c r="J3736" s="7" t="str">
        <f>vlookup(I3736,Cats!$A:$B,2,false)</f>
        <v>P</v>
      </c>
    </row>
    <row r="3737">
      <c r="A3737" s="1">
        <v>140746.0</v>
      </c>
      <c r="B3737" s="1">
        <v>545.0</v>
      </c>
      <c r="C3737" s="1">
        <v>14.0</v>
      </c>
      <c r="D3737" s="1" t="s">
        <v>176</v>
      </c>
      <c r="E3737" s="1">
        <v>43.0</v>
      </c>
      <c r="F3737" s="7" t="str">
        <f>vlookup(E3737,Teams!A:B,2,false)</f>
        <v>Troy</v>
      </c>
      <c r="G3737" s="1" t="b">
        <v>0</v>
      </c>
      <c r="H3737" s="1" t="b">
        <v>0</v>
      </c>
      <c r="I3737" s="1">
        <v>18.0</v>
      </c>
      <c r="J3737" s="7" t="str">
        <f>vlookup(I3737,Cats!$A:$B,2,false)</f>
        <v>P</v>
      </c>
    </row>
    <row r="3738">
      <c r="A3738" s="1">
        <v>140747.0</v>
      </c>
      <c r="B3738" s="1">
        <v>545.0</v>
      </c>
      <c r="C3738" s="1">
        <v>0.0</v>
      </c>
      <c r="D3738" s="1" t="s">
        <v>32</v>
      </c>
      <c r="E3738" s="1">
        <v>3.0</v>
      </c>
      <c r="F3738" s="7" t="str">
        <f>vlookup(E3738,Teams!A:B,2,false)</f>
        <v>Blair B</v>
      </c>
      <c r="G3738" s="1" t="b">
        <v>1</v>
      </c>
      <c r="H3738" s="1" t="b">
        <v>1</v>
      </c>
      <c r="I3738" s="1">
        <v>19.0</v>
      </c>
      <c r="J3738" s="7" t="str">
        <f>vlookup(I3738,Cats!$A:$B,2,false)</f>
        <v>X</v>
      </c>
    </row>
    <row r="3739">
      <c r="A3739" s="1">
        <v>140748.0</v>
      </c>
      <c r="B3739" s="1">
        <v>545.0</v>
      </c>
      <c r="C3739" s="1">
        <v>4.0</v>
      </c>
      <c r="D3739" s="1" t="s">
        <v>176</v>
      </c>
      <c r="E3739" s="1">
        <v>43.0</v>
      </c>
      <c r="F3739" s="7" t="str">
        <f>vlookup(E3739,Teams!A:B,2,false)</f>
        <v>Troy</v>
      </c>
      <c r="G3739" s="1" t="b">
        <v>0</v>
      </c>
      <c r="H3739" s="1" t="b">
        <v>0</v>
      </c>
      <c r="I3739" s="1">
        <v>19.0</v>
      </c>
      <c r="J3739" s="7" t="str">
        <f>vlookup(I3739,Cats!$A:$B,2,false)</f>
        <v>X</v>
      </c>
    </row>
    <row r="3740">
      <c r="A3740" s="1">
        <v>140749.0</v>
      </c>
      <c r="B3740" s="1">
        <v>545.0</v>
      </c>
      <c r="C3740" s="1">
        <v>0.0</v>
      </c>
      <c r="D3740" s="1" t="s">
        <v>32</v>
      </c>
      <c r="E3740" s="1">
        <v>3.0</v>
      </c>
      <c r="F3740" s="7" t="str">
        <f>vlookup(E3740,Teams!A:B,2,false)</f>
        <v>Blair B</v>
      </c>
      <c r="G3740" s="1" t="b">
        <v>1</v>
      </c>
      <c r="H3740" s="1" t="b">
        <v>1</v>
      </c>
      <c r="I3740" s="1">
        <v>20.0</v>
      </c>
      <c r="J3740" s="7" t="str">
        <f>vlookup(I3740,Cats!$A:$B,2,false)</f>
        <v>M</v>
      </c>
    </row>
    <row r="3741">
      <c r="A3741" s="1">
        <v>140750.0</v>
      </c>
      <c r="B3741" s="1">
        <v>545.0</v>
      </c>
      <c r="C3741" s="1">
        <v>0.0</v>
      </c>
      <c r="D3741" s="1" t="s">
        <v>179</v>
      </c>
      <c r="E3741" s="1">
        <v>43.0</v>
      </c>
      <c r="F3741" s="7" t="str">
        <f>vlookup(E3741,Teams!A:B,2,false)</f>
        <v>Troy</v>
      </c>
      <c r="G3741" s="1" t="b">
        <v>0</v>
      </c>
      <c r="H3741" s="1" t="b">
        <v>0</v>
      </c>
      <c r="I3741" s="1">
        <v>20.0</v>
      </c>
      <c r="J3741" s="7" t="str">
        <f>vlookup(I3741,Cats!$A:$B,2,false)</f>
        <v>M</v>
      </c>
    </row>
    <row r="3742">
      <c r="A3742" s="1">
        <v>140751.0</v>
      </c>
      <c r="B3742" s="1">
        <v>545.0</v>
      </c>
      <c r="C3742" s="1">
        <v>0.0</v>
      </c>
      <c r="D3742" s="1" t="s">
        <v>32</v>
      </c>
      <c r="E3742" s="1">
        <v>3.0</v>
      </c>
      <c r="F3742" s="7" t="str">
        <f>vlookup(E3742,Teams!A:B,2,false)</f>
        <v>Blair B</v>
      </c>
      <c r="G3742" s="1" t="b">
        <v>1</v>
      </c>
      <c r="H3742" s="1" t="b">
        <v>1</v>
      </c>
      <c r="I3742" s="1">
        <v>21.0</v>
      </c>
      <c r="J3742" s="7" t="str">
        <f>vlookup(I3742,Cats!$A:$B,2,false)</f>
        <v>C</v>
      </c>
    </row>
    <row r="3743">
      <c r="A3743" s="1">
        <v>140752.0</v>
      </c>
      <c r="B3743" s="1">
        <v>545.0</v>
      </c>
      <c r="C3743" s="1">
        <v>0.0</v>
      </c>
      <c r="D3743" s="1" t="s">
        <v>176</v>
      </c>
      <c r="E3743" s="1">
        <v>43.0</v>
      </c>
      <c r="F3743" s="7" t="str">
        <f>vlookup(E3743,Teams!A:B,2,false)</f>
        <v>Troy</v>
      </c>
      <c r="G3743" s="1" t="b">
        <v>0</v>
      </c>
      <c r="H3743" s="1" t="b">
        <v>0</v>
      </c>
      <c r="I3743" s="1">
        <v>21.0</v>
      </c>
      <c r="J3743" s="7" t="str">
        <f>vlookup(I3743,Cats!$A:$B,2,false)</f>
        <v>C</v>
      </c>
    </row>
    <row r="3744">
      <c r="A3744" s="1">
        <v>140753.0</v>
      </c>
      <c r="B3744" s="1">
        <v>545.0</v>
      </c>
      <c r="C3744" s="1">
        <v>0.0</v>
      </c>
      <c r="D3744" s="1" t="s">
        <v>32</v>
      </c>
      <c r="E3744" s="1">
        <v>3.0</v>
      </c>
      <c r="F3744" s="7" t="str">
        <f>vlookup(E3744,Teams!A:B,2,false)</f>
        <v>Blair B</v>
      </c>
      <c r="G3744" s="1" t="b">
        <v>1</v>
      </c>
      <c r="H3744" s="1" t="b">
        <v>1</v>
      </c>
      <c r="I3744" s="1">
        <v>22.0</v>
      </c>
      <c r="J3744" s="7" t="str">
        <f>vlookup(I3744,Cats!$A:$B,2,false)</f>
        <v>E</v>
      </c>
    </row>
    <row r="3745">
      <c r="A3745" s="1">
        <v>140754.0</v>
      </c>
      <c r="B3745" s="1">
        <v>545.0</v>
      </c>
      <c r="C3745" s="1">
        <v>0.0</v>
      </c>
      <c r="D3745" s="1" t="s">
        <v>176</v>
      </c>
      <c r="E3745" s="1">
        <v>43.0</v>
      </c>
      <c r="F3745" s="7" t="str">
        <f>vlookup(E3745,Teams!A:B,2,false)</f>
        <v>Troy</v>
      </c>
      <c r="G3745" s="1" t="b">
        <v>0</v>
      </c>
      <c r="H3745" s="1" t="b">
        <v>0</v>
      </c>
      <c r="I3745" s="1">
        <v>22.0</v>
      </c>
      <c r="J3745" s="7" t="str">
        <f>vlookup(I3745,Cats!$A:$B,2,false)</f>
        <v>E</v>
      </c>
    </row>
    <row r="3746">
      <c r="A3746" s="1">
        <v>140755.0</v>
      </c>
      <c r="B3746" s="1">
        <v>545.0</v>
      </c>
      <c r="C3746" s="1">
        <v>0.0</v>
      </c>
      <c r="D3746" s="1" t="s">
        <v>32</v>
      </c>
      <c r="E3746" s="1">
        <v>3.0</v>
      </c>
      <c r="F3746" s="7" t="str">
        <f>vlookup(E3746,Teams!A:B,2,false)</f>
        <v>Blair B</v>
      </c>
      <c r="G3746" s="1" t="b">
        <v>1</v>
      </c>
      <c r="H3746" s="1" t="b">
        <v>1</v>
      </c>
      <c r="I3746" s="1">
        <v>23.0</v>
      </c>
      <c r="J3746" s="7" t="str">
        <f>vlookup(I3746,Cats!$A:$B,2,false)</f>
        <v>B</v>
      </c>
    </row>
    <row r="3747">
      <c r="A3747" s="1">
        <v>140756.0</v>
      </c>
      <c r="B3747" s="1">
        <v>545.0</v>
      </c>
      <c r="C3747" s="1">
        <v>-4.0</v>
      </c>
      <c r="D3747" s="1" t="s">
        <v>178</v>
      </c>
      <c r="E3747" s="1">
        <v>43.0</v>
      </c>
      <c r="F3747" s="7" t="str">
        <f>vlookup(E3747,Teams!A:B,2,false)</f>
        <v>Troy</v>
      </c>
      <c r="G3747" s="1" t="b">
        <v>0</v>
      </c>
      <c r="H3747" s="1" t="b">
        <v>0</v>
      </c>
      <c r="I3747" s="1">
        <v>23.0</v>
      </c>
      <c r="J3747" s="7" t="str">
        <f>vlookup(I3747,Cats!$A:$B,2,false)</f>
        <v>B</v>
      </c>
    </row>
    <row r="3748">
      <c r="A3748" s="1">
        <v>140757.0</v>
      </c>
      <c r="B3748" s="1">
        <v>545.0</v>
      </c>
      <c r="C3748" s="1">
        <v>0.0</v>
      </c>
      <c r="D3748" s="1" t="s">
        <v>32</v>
      </c>
      <c r="E3748" s="1">
        <v>3.0</v>
      </c>
      <c r="F3748" s="7" t="str">
        <f>vlookup(E3748,Teams!A:B,2,false)</f>
        <v>Blair B</v>
      </c>
      <c r="G3748" s="1" t="b">
        <v>1</v>
      </c>
      <c r="H3748" s="1" t="b">
        <v>1</v>
      </c>
      <c r="I3748" s="1">
        <v>24.0</v>
      </c>
      <c r="J3748" s="7" t="str">
        <f>vlookup(I3748,Cats!$A:$B,2,false)</f>
        <v>P</v>
      </c>
    </row>
    <row r="3749">
      <c r="A3749" s="1">
        <v>140758.0</v>
      </c>
      <c r="B3749" s="1">
        <v>545.0</v>
      </c>
      <c r="C3749" s="1">
        <v>0.0</v>
      </c>
      <c r="D3749" s="1" t="s">
        <v>176</v>
      </c>
      <c r="E3749" s="1">
        <v>43.0</v>
      </c>
      <c r="F3749" s="7" t="str">
        <f>vlookup(E3749,Teams!A:B,2,false)</f>
        <v>Troy</v>
      </c>
      <c r="G3749" s="1" t="b">
        <v>0</v>
      </c>
      <c r="H3749" s="1" t="b">
        <v>0</v>
      </c>
      <c r="I3749" s="1">
        <v>24.0</v>
      </c>
      <c r="J3749" s="7" t="str">
        <f>vlookup(I3749,Cats!$A:$B,2,false)</f>
        <v>P</v>
      </c>
    </row>
    <row r="3750">
      <c r="A3750" s="1">
        <v>140759.0</v>
      </c>
      <c r="B3750" s="1">
        <v>546.0</v>
      </c>
      <c r="C3750" s="1">
        <v>4.0</v>
      </c>
      <c r="D3750" s="1" t="s">
        <v>123</v>
      </c>
      <c r="E3750" s="1">
        <v>8.0</v>
      </c>
      <c r="F3750" s="7" t="str">
        <f>vlookup(E3750,Teams!A:B,2,false)</f>
        <v>Canyon Crest</v>
      </c>
      <c r="G3750" s="1" t="b">
        <v>1</v>
      </c>
      <c r="H3750" s="1" t="b">
        <v>0</v>
      </c>
      <c r="I3750" s="1">
        <v>1.0</v>
      </c>
      <c r="J3750" s="7" t="str">
        <f>vlookup(I3750,Cats!$A:$B,2,false)</f>
        <v>X</v>
      </c>
    </row>
    <row r="3751">
      <c r="A3751" s="1">
        <v>140760.0</v>
      </c>
      <c r="B3751" s="1">
        <v>546.0</v>
      </c>
      <c r="C3751" s="1">
        <v>0.0</v>
      </c>
      <c r="D3751" s="1" t="s">
        <v>32</v>
      </c>
      <c r="E3751" s="1">
        <v>35.0</v>
      </c>
      <c r="F3751" s="7" t="str">
        <f>vlookup(E3751,Teams!A:B,2,false)</f>
        <v>NoHo</v>
      </c>
      <c r="G3751" s="1" t="b">
        <v>0</v>
      </c>
      <c r="H3751" s="1" t="b">
        <v>1</v>
      </c>
      <c r="I3751" s="1">
        <v>1.0</v>
      </c>
      <c r="J3751" s="7" t="str">
        <f>vlookup(I3751,Cats!$A:$B,2,false)</f>
        <v>X</v>
      </c>
    </row>
    <row r="3752">
      <c r="A3752" s="1">
        <v>140761.0</v>
      </c>
      <c r="B3752" s="1">
        <v>546.0</v>
      </c>
      <c r="C3752" s="1">
        <v>0.0</v>
      </c>
      <c r="D3752" s="1" t="s">
        <v>32</v>
      </c>
      <c r="E3752" s="1">
        <v>8.0</v>
      </c>
      <c r="F3752" s="7" t="str">
        <f>vlookup(E3752,Teams!A:B,2,false)</f>
        <v>Canyon Crest</v>
      </c>
      <c r="G3752" s="1" t="b">
        <v>1</v>
      </c>
      <c r="H3752" s="1" t="b">
        <v>1</v>
      </c>
      <c r="I3752" s="1">
        <v>2.0</v>
      </c>
      <c r="J3752" s="7" t="str">
        <f>vlookup(I3752,Cats!$A:$B,2,false)</f>
        <v>M</v>
      </c>
    </row>
    <row r="3753">
      <c r="A3753" s="1">
        <v>140762.0</v>
      </c>
      <c r="B3753" s="1">
        <v>546.0</v>
      </c>
      <c r="C3753" s="1">
        <v>4.0</v>
      </c>
      <c r="D3753" s="1" t="s">
        <v>167</v>
      </c>
      <c r="E3753" s="1">
        <v>35.0</v>
      </c>
      <c r="F3753" s="7" t="str">
        <f>vlookup(E3753,Teams!A:B,2,false)</f>
        <v>NoHo</v>
      </c>
      <c r="G3753" s="1" t="b">
        <v>0</v>
      </c>
      <c r="H3753" s="1" t="b">
        <v>0</v>
      </c>
      <c r="I3753" s="1">
        <v>2.0</v>
      </c>
      <c r="J3753" s="7" t="str">
        <f>vlookup(I3753,Cats!$A:$B,2,false)</f>
        <v>M</v>
      </c>
    </row>
    <row r="3754">
      <c r="A3754" s="1">
        <v>140763.0</v>
      </c>
      <c r="B3754" s="1">
        <v>546.0</v>
      </c>
      <c r="C3754" s="1">
        <v>0.0</v>
      </c>
      <c r="D3754" s="1" t="s">
        <v>32</v>
      </c>
      <c r="E3754" s="1">
        <v>8.0</v>
      </c>
      <c r="F3754" s="7" t="str">
        <f>vlookup(E3754,Teams!A:B,2,false)</f>
        <v>Canyon Crest</v>
      </c>
      <c r="G3754" s="1" t="b">
        <v>1</v>
      </c>
      <c r="H3754" s="1" t="b">
        <v>1</v>
      </c>
      <c r="I3754" s="1">
        <v>3.0</v>
      </c>
      <c r="J3754" s="7" t="str">
        <f>vlookup(I3754,Cats!$A:$B,2,false)</f>
        <v>C</v>
      </c>
    </row>
    <row r="3755">
      <c r="A3755" s="1">
        <v>140764.0</v>
      </c>
      <c r="B3755" s="1">
        <v>546.0</v>
      </c>
      <c r="C3755" s="1">
        <v>4.0</v>
      </c>
      <c r="D3755" s="1" t="s">
        <v>169</v>
      </c>
      <c r="E3755" s="1">
        <v>35.0</v>
      </c>
      <c r="F3755" s="7" t="str">
        <f>vlookup(E3755,Teams!A:B,2,false)</f>
        <v>NoHo</v>
      </c>
      <c r="G3755" s="1" t="b">
        <v>0</v>
      </c>
      <c r="H3755" s="1" t="b">
        <v>0</v>
      </c>
      <c r="I3755" s="1">
        <v>3.0</v>
      </c>
      <c r="J3755" s="7" t="str">
        <f>vlookup(I3755,Cats!$A:$B,2,false)</f>
        <v>C</v>
      </c>
    </row>
    <row r="3756">
      <c r="A3756" s="1">
        <v>140765.0</v>
      </c>
      <c r="B3756" s="1">
        <v>546.0</v>
      </c>
      <c r="C3756" s="1">
        <v>0.0</v>
      </c>
      <c r="D3756" s="1" t="s">
        <v>32</v>
      </c>
      <c r="E3756" s="1">
        <v>8.0</v>
      </c>
      <c r="F3756" s="7" t="str">
        <f>vlookup(E3756,Teams!A:B,2,false)</f>
        <v>Canyon Crest</v>
      </c>
      <c r="G3756" s="1" t="b">
        <v>1</v>
      </c>
      <c r="H3756" s="1" t="b">
        <v>1</v>
      </c>
      <c r="I3756" s="1">
        <v>4.0</v>
      </c>
      <c r="J3756" s="7" t="str">
        <f>vlookup(I3756,Cats!$A:$B,2,false)</f>
        <v>E</v>
      </c>
    </row>
    <row r="3757">
      <c r="A3757" s="1">
        <v>140766.0</v>
      </c>
      <c r="B3757" s="1">
        <v>546.0</v>
      </c>
      <c r="C3757" s="1">
        <v>14.0</v>
      </c>
      <c r="D3757" s="1" t="s">
        <v>166</v>
      </c>
      <c r="E3757" s="1">
        <v>35.0</v>
      </c>
      <c r="F3757" s="7" t="str">
        <f>vlookup(E3757,Teams!A:B,2,false)</f>
        <v>NoHo</v>
      </c>
      <c r="G3757" s="1" t="b">
        <v>0</v>
      </c>
      <c r="H3757" s="1" t="b">
        <v>0</v>
      </c>
      <c r="I3757" s="1">
        <v>4.0</v>
      </c>
      <c r="J3757" s="7" t="str">
        <f>vlookup(I3757,Cats!$A:$B,2,false)</f>
        <v>E</v>
      </c>
    </row>
    <row r="3758">
      <c r="A3758" s="1">
        <v>140767.0</v>
      </c>
      <c r="B3758" s="1">
        <v>546.0</v>
      </c>
      <c r="C3758" s="1">
        <v>0.0</v>
      </c>
      <c r="D3758" s="1" t="s">
        <v>32</v>
      </c>
      <c r="E3758" s="1">
        <v>8.0</v>
      </c>
      <c r="F3758" s="7" t="str">
        <f>vlookup(E3758,Teams!A:B,2,false)</f>
        <v>Canyon Crest</v>
      </c>
      <c r="G3758" s="1" t="b">
        <v>1</v>
      </c>
      <c r="H3758" s="1" t="b">
        <v>1</v>
      </c>
      <c r="I3758" s="1">
        <v>5.0</v>
      </c>
      <c r="J3758" s="7" t="str">
        <f>vlookup(I3758,Cats!$A:$B,2,false)</f>
        <v>B</v>
      </c>
    </row>
    <row r="3759">
      <c r="A3759" s="1">
        <v>140768.0</v>
      </c>
      <c r="B3759" s="1">
        <v>546.0</v>
      </c>
      <c r="C3759" s="1">
        <v>14.0</v>
      </c>
      <c r="D3759" s="1" t="s">
        <v>171</v>
      </c>
      <c r="E3759" s="1">
        <v>35.0</v>
      </c>
      <c r="F3759" s="7" t="str">
        <f>vlookup(E3759,Teams!A:B,2,false)</f>
        <v>NoHo</v>
      </c>
      <c r="G3759" s="1" t="b">
        <v>0</v>
      </c>
      <c r="H3759" s="1" t="b">
        <v>0</v>
      </c>
      <c r="I3759" s="1">
        <v>5.0</v>
      </c>
      <c r="J3759" s="7" t="str">
        <f>vlookup(I3759,Cats!$A:$B,2,false)</f>
        <v>B</v>
      </c>
    </row>
    <row r="3760">
      <c r="A3760" s="1">
        <v>140769.0</v>
      </c>
      <c r="B3760" s="1">
        <v>546.0</v>
      </c>
      <c r="C3760" s="1">
        <v>0.0</v>
      </c>
      <c r="D3760" s="1" t="s">
        <v>32</v>
      </c>
      <c r="E3760" s="1">
        <v>8.0</v>
      </c>
      <c r="F3760" s="7" t="str">
        <f>vlookup(E3760,Teams!A:B,2,false)</f>
        <v>Canyon Crest</v>
      </c>
      <c r="G3760" s="1" t="b">
        <v>1</v>
      </c>
      <c r="H3760" s="1" t="b">
        <v>1</v>
      </c>
      <c r="I3760" s="1">
        <v>6.0</v>
      </c>
      <c r="J3760" s="7" t="str">
        <f>vlookup(I3760,Cats!$A:$B,2,false)</f>
        <v>P</v>
      </c>
    </row>
    <row r="3761">
      <c r="A3761" s="1">
        <v>140770.0</v>
      </c>
      <c r="B3761" s="1">
        <v>546.0</v>
      </c>
      <c r="C3761" s="1">
        <v>0.0</v>
      </c>
      <c r="D3761" s="1" t="s">
        <v>166</v>
      </c>
      <c r="E3761" s="1">
        <v>35.0</v>
      </c>
      <c r="F3761" s="7" t="str">
        <f>vlookup(E3761,Teams!A:B,2,false)</f>
        <v>NoHo</v>
      </c>
      <c r="G3761" s="1" t="b">
        <v>0</v>
      </c>
      <c r="H3761" s="1" t="b">
        <v>0</v>
      </c>
      <c r="I3761" s="1">
        <v>6.0</v>
      </c>
      <c r="J3761" s="7" t="str">
        <f>vlookup(I3761,Cats!$A:$B,2,false)</f>
        <v>P</v>
      </c>
    </row>
    <row r="3762">
      <c r="A3762" s="1">
        <v>140771.0</v>
      </c>
      <c r="B3762" s="1">
        <v>546.0</v>
      </c>
      <c r="C3762" s="1">
        <v>0.0</v>
      </c>
      <c r="D3762" s="1" t="s">
        <v>32</v>
      </c>
      <c r="E3762" s="1">
        <v>8.0</v>
      </c>
      <c r="F3762" s="7" t="str">
        <f>vlookup(E3762,Teams!A:B,2,false)</f>
        <v>Canyon Crest</v>
      </c>
      <c r="G3762" s="1" t="b">
        <v>1</v>
      </c>
      <c r="H3762" s="1" t="b">
        <v>1</v>
      </c>
      <c r="I3762" s="1">
        <v>7.0</v>
      </c>
      <c r="J3762" s="7" t="str">
        <f>vlookup(I3762,Cats!$A:$B,2,false)</f>
        <v>X</v>
      </c>
    </row>
    <row r="3763">
      <c r="A3763" s="1">
        <v>140772.0</v>
      </c>
      <c r="B3763" s="1">
        <v>546.0</v>
      </c>
      <c r="C3763" s="1">
        <v>4.0</v>
      </c>
      <c r="D3763" s="1" t="s">
        <v>166</v>
      </c>
      <c r="E3763" s="1">
        <v>35.0</v>
      </c>
      <c r="F3763" s="7" t="str">
        <f>vlookup(E3763,Teams!A:B,2,false)</f>
        <v>NoHo</v>
      </c>
      <c r="G3763" s="1" t="b">
        <v>0</v>
      </c>
      <c r="H3763" s="1" t="b">
        <v>0</v>
      </c>
      <c r="I3763" s="1">
        <v>7.0</v>
      </c>
      <c r="J3763" s="7" t="str">
        <f>vlookup(I3763,Cats!$A:$B,2,false)</f>
        <v>X</v>
      </c>
    </row>
    <row r="3764">
      <c r="A3764" s="1">
        <v>140773.0</v>
      </c>
      <c r="B3764" s="1">
        <v>546.0</v>
      </c>
      <c r="C3764" s="1">
        <v>0.0</v>
      </c>
      <c r="D3764" s="1" t="s">
        <v>32</v>
      </c>
      <c r="E3764" s="1">
        <v>8.0</v>
      </c>
      <c r="F3764" s="7" t="str">
        <f>vlookup(E3764,Teams!A:B,2,false)</f>
        <v>Canyon Crest</v>
      </c>
      <c r="G3764" s="1" t="b">
        <v>1</v>
      </c>
      <c r="H3764" s="1" t="b">
        <v>1</v>
      </c>
      <c r="I3764" s="1">
        <v>8.0</v>
      </c>
      <c r="J3764" s="7" t="str">
        <f>vlookup(I3764,Cats!$A:$B,2,false)</f>
        <v>M</v>
      </c>
    </row>
    <row r="3765">
      <c r="A3765" s="1">
        <v>140774.0</v>
      </c>
      <c r="B3765" s="1">
        <v>546.0</v>
      </c>
      <c r="C3765" s="1">
        <v>14.0</v>
      </c>
      <c r="D3765" s="1" t="s">
        <v>167</v>
      </c>
      <c r="E3765" s="1">
        <v>35.0</v>
      </c>
      <c r="F3765" s="7" t="str">
        <f>vlookup(E3765,Teams!A:B,2,false)</f>
        <v>NoHo</v>
      </c>
      <c r="G3765" s="1" t="b">
        <v>0</v>
      </c>
      <c r="H3765" s="1" t="b">
        <v>0</v>
      </c>
      <c r="I3765" s="1">
        <v>8.0</v>
      </c>
      <c r="J3765" s="7" t="str">
        <f>vlookup(I3765,Cats!$A:$B,2,false)</f>
        <v>M</v>
      </c>
    </row>
    <row r="3766">
      <c r="A3766" s="1">
        <v>140775.0</v>
      </c>
      <c r="B3766" s="1">
        <v>546.0</v>
      </c>
      <c r="C3766" s="1">
        <v>4.0</v>
      </c>
      <c r="D3766" s="1" t="s">
        <v>121</v>
      </c>
      <c r="E3766" s="1">
        <v>8.0</v>
      </c>
      <c r="F3766" s="7" t="str">
        <f>vlookup(E3766,Teams!A:B,2,false)</f>
        <v>Canyon Crest</v>
      </c>
      <c r="G3766" s="1" t="b">
        <v>1</v>
      </c>
      <c r="H3766" s="1" t="b">
        <v>0</v>
      </c>
      <c r="I3766" s="1">
        <v>9.0</v>
      </c>
      <c r="J3766" s="7" t="str">
        <f>vlookup(I3766,Cats!$A:$B,2,false)</f>
        <v>C</v>
      </c>
    </row>
    <row r="3767">
      <c r="A3767" s="1">
        <v>140776.0</v>
      </c>
      <c r="B3767" s="1">
        <v>546.0</v>
      </c>
      <c r="C3767" s="1">
        <v>0.0</v>
      </c>
      <c r="D3767" s="1" t="s">
        <v>32</v>
      </c>
      <c r="E3767" s="1">
        <v>35.0</v>
      </c>
      <c r="F3767" s="7" t="str">
        <f>vlookup(E3767,Teams!A:B,2,false)</f>
        <v>NoHo</v>
      </c>
      <c r="G3767" s="1" t="b">
        <v>0</v>
      </c>
      <c r="H3767" s="1" t="b">
        <v>1</v>
      </c>
      <c r="I3767" s="1">
        <v>9.0</v>
      </c>
      <c r="J3767" s="7" t="str">
        <f>vlookup(I3767,Cats!$A:$B,2,false)</f>
        <v>C</v>
      </c>
    </row>
    <row r="3768">
      <c r="A3768" s="1">
        <v>140777.0</v>
      </c>
      <c r="B3768" s="1">
        <v>546.0</v>
      </c>
      <c r="C3768" s="1">
        <v>0.0</v>
      </c>
      <c r="D3768" s="1" t="s">
        <v>32</v>
      </c>
      <c r="E3768" s="1">
        <v>8.0</v>
      </c>
      <c r="F3768" s="7" t="str">
        <f>vlookup(E3768,Teams!A:B,2,false)</f>
        <v>Canyon Crest</v>
      </c>
      <c r="G3768" s="1" t="b">
        <v>1</v>
      </c>
      <c r="H3768" s="1" t="b">
        <v>1</v>
      </c>
      <c r="I3768" s="1">
        <v>10.0</v>
      </c>
      <c r="J3768" s="7" t="str">
        <f>vlookup(I3768,Cats!$A:$B,2,false)</f>
        <v>E</v>
      </c>
    </row>
    <row r="3769">
      <c r="A3769" s="1">
        <v>140778.0</v>
      </c>
      <c r="B3769" s="1">
        <v>546.0</v>
      </c>
      <c r="C3769" s="1">
        <v>14.0</v>
      </c>
      <c r="D3769" s="1" t="s">
        <v>166</v>
      </c>
      <c r="E3769" s="1">
        <v>35.0</v>
      </c>
      <c r="F3769" s="7" t="str">
        <f>vlookup(E3769,Teams!A:B,2,false)</f>
        <v>NoHo</v>
      </c>
      <c r="G3769" s="1" t="b">
        <v>0</v>
      </c>
      <c r="H3769" s="1" t="b">
        <v>0</v>
      </c>
      <c r="I3769" s="1">
        <v>10.0</v>
      </c>
      <c r="J3769" s="7" t="str">
        <f>vlookup(I3769,Cats!$A:$B,2,false)</f>
        <v>E</v>
      </c>
    </row>
    <row r="3770">
      <c r="A3770" s="1">
        <v>140779.0</v>
      </c>
      <c r="B3770" s="1">
        <v>546.0</v>
      </c>
      <c r="C3770" s="1">
        <v>4.0</v>
      </c>
      <c r="D3770" s="1" t="s">
        <v>121</v>
      </c>
      <c r="E3770" s="1">
        <v>8.0</v>
      </c>
      <c r="F3770" s="7" t="str">
        <f>vlookup(E3770,Teams!A:B,2,false)</f>
        <v>Canyon Crest</v>
      </c>
      <c r="G3770" s="1" t="b">
        <v>1</v>
      </c>
      <c r="H3770" s="1" t="b">
        <v>0</v>
      </c>
      <c r="I3770" s="1">
        <v>11.0</v>
      </c>
      <c r="J3770" s="7" t="str">
        <f>vlookup(I3770,Cats!$A:$B,2,false)</f>
        <v>B</v>
      </c>
    </row>
    <row r="3771">
      <c r="A3771" s="1">
        <v>140780.0</v>
      </c>
      <c r="B3771" s="1">
        <v>546.0</v>
      </c>
      <c r="C3771" s="1">
        <v>0.0</v>
      </c>
      <c r="D3771" s="1" t="s">
        <v>32</v>
      </c>
      <c r="E3771" s="1">
        <v>35.0</v>
      </c>
      <c r="F3771" s="7" t="str">
        <f>vlookup(E3771,Teams!A:B,2,false)</f>
        <v>NoHo</v>
      </c>
      <c r="G3771" s="1" t="b">
        <v>0</v>
      </c>
      <c r="H3771" s="1" t="b">
        <v>1</v>
      </c>
      <c r="I3771" s="1">
        <v>11.0</v>
      </c>
      <c r="J3771" s="7" t="str">
        <f>vlookup(I3771,Cats!$A:$B,2,false)</f>
        <v>B</v>
      </c>
    </row>
    <row r="3772">
      <c r="A3772" s="1">
        <v>140781.0</v>
      </c>
      <c r="B3772" s="1">
        <v>546.0</v>
      </c>
      <c r="C3772" s="1">
        <v>0.0</v>
      </c>
      <c r="D3772" s="1" t="s">
        <v>32</v>
      </c>
      <c r="E3772" s="1">
        <v>8.0</v>
      </c>
      <c r="F3772" s="7" t="str">
        <f>vlookup(E3772,Teams!A:B,2,false)</f>
        <v>Canyon Crest</v>
      </c>
      <c r="G3772" s="1" t="b">
        <v>1</v>
      </c>
      <c r="H3772" s="1" t="b">
        <v>1</v>
      </c>
      <c r="I3772" s="1">
        <v>12.0</v>
      </c>
      <c r="J3772" s="7" t="str">
        <f>vlookup(I3772,Cats!$A:$B,2,false)</f>
        <v>P</v>
      </c>
    </row>
    <row r="3773">
      <c r="A3773" s="1">
        <v>140782.0</v>
      </c>
      <c r="B3773" s="1">
        <v>546.0</v>
      </c>
      <c r="C3773" s="1">
        <v>4.0</v>
      </c>
      <c r="D3773" s="1" t="s">
        <v>167</v>
      </c>
      <c r="E3773" s="1">
        <v>35.0</v>
      </c>
      <c r="F3773" s="7" t="str">
        <f>vlookup(E3773,Teams!A:B,2,false)</f>
        <v>NoHo</v>
      </c>
      <c r="G3773" s="1" t="b">
        <v>0</v>
      </c>
      <c r="H3773" s="1" t="b">
        <v>0</v>
      </c>
      <c r="I3773" s="1">
        <v>12.0</v>
      </c>
      <c r="J3773" s="7" t="str">
        <f>vlookup(I3773,Cats!$A:$B,2,false)</f>
        <v>P</v>
      </c>
    </row>
    <row r="3774">
      <c r="A3774" s="1">
        <v>140783.0</v>
      </c>
      <c r="B3774" s="1">
        <v>546.0</v>
      </c>
      <c r="C3774" s="1">
        <v>0.0</v>
      </c>
      <c r="D3774" s="1" t="s">
        <v>121</v>
      </c>
      <c r="E3774" s="1">
        <v>8.0</v>
      </c>
      <c r="F3774" s="7" t="str">
        <f>vlookup(E3774,Teams!A:B,2,false)</f>
        <v>Canyon Crest</v>
      </c>
      <c r="G3774" s="1" t="b">
        <v>1</v>
      </c>
      <c r="H3774" s="1" t="b">
        <v>0</v>
      </c>
      <c r="I3774" s="1">
        <v>13.0</v>
      </c>
      <c r="J3774" s="7" t="str">
        <f>vlookup(I3774,Cats!$A:$B,2,false)</f>
        <v>X</v>
      </c>
    </row>
    <row r="3775">
      <c r="A3775" s="1">
        <v>140784.0</v>
      </c>
      <c r="B3775" s="1">
        <v>546.0</v>
      </c>
      <c r="C3775" s="1">
        <v>0.0</v>
      </c>
      <c r="D3775" s="1" t="s">
        <v>166</v>
      </c>
      <c r="E3775" s="1">
        <v>35.0</v>
      </c>
      <c r="F3775" s="7" t="str">
        <f>vlookup(E3775,Teams!A:B,2,false)</f>
        <v>NoHo</v>
      </c>
      <c r="G3775" s="1" t="b">
        <v>0</v>
      </c>
      <c r="H3775" s="1" t="b">
        <v>0</v>
      </c>
      <c r="I3775" s="1">
        <v>13.0</v>
      </c>
      <c r="J3775" s="7" t="str">
        <f>vlookup(I3775,Cats!$A:$B,2,false)</f>
        <v>X</v>
      </c>
    </row>
    <row r="3776">
      <c r="A3776" s="1">
        <v>140785.0</v>
      </c>
      <c r="B3776" s="1">
        <v>546.0</v>
      </c>
      <c r="C3776" s="1">
        <v>14.0</v>
      </c>
      <c r="D3776" s="1" t="s">
        <v>121</v>
      </c>
      <c r="E3776" s="1">
        <v>8.0</v>
      </c>
      <c r="F3776" s="7" t="str">
        <f>vlookup(E3776,Teams!A:B,2,false)</f>
        <v>Canyon Crest</v>
      </c>
      <c r="G3776" s="1" t="b">
        <v>1</v>
      </c>
      <c r="H3776" s="1" t="b">
        <v>0</v>
      </c>
      <c r="I3776" s="1">
        <v>14.0</v>
      </c>
      <c r="J3776" s="7" t="str">
        <f>vlookup(I3776,Cats!$A:$B,2,false)</f>
        <v>M</v>
      </c>
    </row>
    <row r="3777">
      <c r="A3777" s="1">
        <v>140786.0</v>
      </c>
      <c r="B3777" s="1">
        <v>546.0</v>
      </c>
      <c r="C3777" s="1">
        <v>0.0</v>
      </c>
      <c r="D3777" s="1" t="s">
        <v>32</v>
      </c>
      <c r="E3777" s="1">
        <v>35.0</v>
      </c>
      <c r="F3777" s="7" t="str">
        <f>vlookup(E3777,Teams!A:B,2,false)</f>
        <v>NoHo</v>
      </c>
      <c r="G3777" s="1" t="b">
        <v>0</v>
      </c>
      <c r="H3777" s="1" t="b">
        <v>1</v>
      </c>
      <c r="I3777" s="1">
        <v>14.0</v>
      </c>
      <c r="J3777" s="7" t="str">
        <f>vlookup(I3777,Cats!$A:$B,2,false)</f>
        <v>M</v>
      </c>
    </row>
    <row r="3778">
      <c r="A3778" s="1">
        <v>140787.0</v>
      </c>
      <c r="B3778" s="1">
        <v>546.0</v>
      </c>
      <c r="C3778" s="1">
        <v>0.0</v>
      </c>
      <c r="D3778" s="1" t="s">
        <v>32</v>
      </c>
      <c r="E3778" s="1">
        <v>8.0</v>
      </c>
      <c r="F3778" s="7" t="str">
        <f>vlookup(E3778,Teams!A:B,2,false)</f>
        <v>Canyon Crest</v>
      </c>
      <c r="G3778" s="1" t="b">
        <v>1</v>
      </c>
      <c r="H3778" s="1" t="b">
        <v>1</v>
      </c>
      <c r="I3778" s="1">
        <v>15.0</v>
      </c>
      <c r="J3778" s="7" t="str">
        <f>vlookup(I3778,Cats!$A:$B,2,false)</f>
        <v>C</v>
      </c>
    </row>
    <row r="3779">
      <c r="A3779" s="1">
        <v>140788.0</v>
      </c>
      <c r="B3779" s="1">
        <v>546.0</v>
      </c>
      <c r="C3779" s="1">
        <v>14.0</v>
      </c>
      <c r="D3779" s="1" t="s">
        <v>169</v>
      </c>
      <c r="E3779" s="1">
        <v>35.0</v>
      </c>
      <c r="F3779" s="7" t="str">
        <f>vlookup(E3779,Teams!A:B,2,false)</f>
        <v>NoHo</v>
      </c>
      <c r="G3779" s="1" t="b">
        <v>0</v>
      </c>
      <c r="H3779" s="1" t="b">
        <v>0</v>
      </c>
      <c r="I3779" s="1">
        <v>15.0</v>
      </c>
      <c r="J3779" s="7" t="str">
        <f>vlookup(I3779,Cats!$A:$B,2,false)</f>
        <v>C</v>
      </c>
    </row>
    <row r="3780">
      <c r="A3780" s="1">
        <v>140789.0</v>
      </c>
      <c r="B3780" s="1">
        <v>546.0</v>
      </c>
      <c r="C3780" s="1">
        <v>0.0</v>
      </c>
      <c r="D3780" s="1" t="s">
        <v>32</v>
      </c>
      <c r="E3780" s="1">
        <v>8.0</v>
      </c>
      <c r="F3780" s="7" t="str">
        <f>vlookup(E3780,Teams!A:B,2,false)</f>
        <v>Canyon Crest</v>
      </c>
      <c r="G3780" s="1" t="b">
        <v>1</v>
      </c>
      <c r="H3780" s="1" t="b">
        <v>1</v>
      </c>
      <c r="I3780" s="1">
        <v>16.0</v>
      </c>
      <c r="J3780" s="7" t="str">
        <f>vlookup(I3780,Cats!$A:$B,2,false)</f>
        <v>E</v>
      </c>
    </row>
    <row r="3781">
      <c r="A3781" s="1">
        <v>140790.0</v>
      </c>
      <c r="B3781" s="1">
        <v>546.0</v>
      </c>
      <c r="C3781" s="1">
        <v>14.0</v>
      </c>
      <c r="D3781" s="1" t="s">
        <v>166</v>
      </c>
      <c r="E3781" s="1">
        <v>35.0</v>
      </c>
      <c r="F3781" s="7" t="str">
        <f>vlookup(E3781,Teams!A:B,2,false)</f>
        <v>NoHo</v>
      </c>
      <c r="G3781" s="1" t="b">
        <v>0</v>
      </c>
      <c r="H3781" s="1" t="b">
        <v>0</v>
      </c>
      <c r="I3781" s="1">
        <v>16.0</v>
      </c>
      <c r="J3781" s="7" t="str">
        <f>vlookup(I3781,Cats!$A:$B,2,false)</f>
        <v>E</v>
      </c>
    </row>
    <row r="3782">
      <c r="A3782" s="1">
        <v>140791.0</v>
      </c>
      <c r="B3782" s="1">
        <v>546.0</v>
      </c>
      <c r="C3782" s="1">
        <v>0.0</v>
      </c>
      <c r="D3782" s="1" t="s">
        <v>32</v>
      </c>
      <c r="E3782" s="1">
        <v>8.0</v>
      </c>
      <c r="F3782" s="7" t="str">
        <f>vlookup(E3782,Teams!A:B,2,false)</f>
        <v>Canyon Crest</v>
      </c>
      <c r="G3782" s="1" t="b">
        <v>1</v>
      </c>
      <c r="H3782" s="1" t="b">
        <v>1</v>
      </c>
      <c r="I3782" s="1">
        <v>17.0</v>
      </c>
      <c r="J3782" s="7" t="str">
        <f>vlookup(I3782,Cats!$A:$B,2,false)</f>
        <v>B</v>
      </c>
    </row>
    <row r="3783">
      <c r="A3783" s="1">
        <v>140792.0</v>
      </c>
      <c r="B3783" s="1">
        <v>546.0</v>
      </c>
      <c r="C3783" s="1">
        <v>14.0</v>
      </c>
      <c r="D3783" s="1" t="s">
        <v>171</v>
      </c>
      <c r="E3783" s="1">
        <v>35.0</v>
      </c>
      <c r="F3783" s="7" t="str">
        <f>vlookup(E3783,Teams!A:B,2,false)</f>
        <v>NoHo</v>
      </c>
      <c r="G3783" s="1" t="b">
        <v>0</v>
      </c>
      <c r="H3783" s="1" t="b">
        <v>0</v>
      </c>
      <c r="I3783" s="1">
        <v>17.0</v>
      </c>
      <c r="J3783" s="7" t="str">
        <f>vlookup(I3783,Cats!$A:$B,2,false)</f>
        <v>B</v>
      </c>
    </row>
    <row r="3784">
      <c r="A3784" s="1">
        <v>140793.0</v>
      </c>
      <c r="B3784" s="1">
        <v>546.0</v>
      </c>
      <c r="C3784" s="1">
        <v>0.0</v>
      </c>
      <c r="D3784" s="1" t="s">
        <v>32</v>
      </c>
      <c r="E3784" s="1">
        <v>8.0</v>
      </c>
      <c r="F3784" s="7" t="str">
        <f>vlookup(E3784,Teams!A:B,2,false)</f>
        <v>Canyon Crest</v>
      </c>
      <c r="G3784" s="1" t="b">
        <v>1</v>
      </c>
      <c r="H3784" s="1" t="b">
        <v>1</v>
      </c>
      <c r="I3784" s="1">
        <v>18.0</v>
      </c>
      <c r="J3784" s="7" t="str">
        <f>vlookup(I3784,Cats!$A:$B,2,false)</f>
        <v>P</v>
      </c>
    </row>
    <row r="3785">
      <c r="A3785" s="1">
        <v>140794.0</v>
      </c>
      <c r="B3785" s="1">
        <v>546.0</v>
      </c>
      <c r="C3785" s="1">
        <v>14.0</v>
      </c>
      <c r="D3785" s="1" t="s">
        <v>167</v>
      </c>
      <c r="E3785" s="1">
        <v>35.0</v>
      </c>
      <c r="F3785" s="7" t="str">
        <f>vlookup(E3785,Teams!A:B,2,false)</f>
        <v>NoHo</v>
      </c>
      <c r="G3785" s="1" t="b">
        <v>0</v>
      </c>
      <c r="H3785" s="1" t="b">
        <v>0</v>
      </c>
      <c r="I3785" s="1">
        <v>18.0</v>
      </c>
      <c r="J3785" s="7" t="str">
        <f>vlookup(I3785,Cats!$A:$B,2,false)</f>
        <v>P</v>
      </c>
    </row>
    <row r="3786">
      <c r="A3786" s="1">
        <v>140795.0</v>
      </c>
      <c r="B3786" s="1">
        <v>546.0</v>
      </c>
      <c r="C3786" s="1">
        <v>4.0</v>
      </c>
      <c r="D3786" s="1" t="s">
        <v>121</v>
      </c>
      <c r="E3786" s="1">
        <v>8.0</v>
      </c>
      <c r="F3786" s="7" t="str">
        <f>vlookup(E3786,Teams!A:B,2,false)</f>
        <v>Canyon Crest</v>
      </c>
      <c r="G3786" s="1" t="b">
        <v>1</v>
      </c>
      <c r="H3786" s="1" t="b">
        <v>0</v>
      </c>
      <c r="I3786" s="1">
        <v>19.0</v>
      </c>
      <c r="J3786" s="7" t="str">
        <f>vlookup(I3786,Cats!$A:$B,2,false)</f>
        <v>X</v>
      </c>
    </row>
    <row r="3787">
      <c r="A3787" s="1">
        <v>140796.0</v>
      </c>
      <c r="B3787" s="1">
        <v>546.0</v>
      </c>
      <c r="C3787" s="1">
        <v>0.0</v>
      </c>
      <c r="D3787" s="1" t="s">
        <v>32</v>
      </c>
      <c r="E3787" s="1">
        <v>35.0</v>
      </c>
      <c r="F3787" s="7" t="str">
        <f>vlookup(E3787,Teams!A:B,2,false)</f>
        <v>NoHo</v>
      </c>
      <c r="G3787" s="1" t="b">
        <v>0</v>
      </c>
      <c r="H3787" s="1" t="b">
        <v>1</v>
      </c>
      <c r="I3787" s="1">
        <v>19.0</v>
      </c>
      <c r="J3787" s="7" t="str">
        <f>vlookup(I3787,Cats!$A:$B,2,false)</f>
        <v>X</v>
      </c>
    </row>
    <row r="3788">
      <c r="A3788" s="1">
        <v>140797.0</v>
      </c>
      <c r="B3788" s="1">
        <v>546.0</v>
      </c>
      <c r="C3788" s="1">
        <v>0.0</v>
      </c>
      <c r="D3788" s="1" t="s">
        <v>124</v>
      </c>
      <c r="E3788" s="1">
        <v>8.0</v>
      </c>
      <c r="F3788" s="7" t="str">
        <f>vlookup(E3788,Teams!A:B,2,false)</f>
        <v>Canyon Crest</v>
      </c>
      <c r="G3788" s="1" t="b">
        <v>1</v>
      </c>
      <c r="H3788" s="1" t="b">
        <v>0</v>
      </c>
      <c r="I3788" s="1">
        <v>20.0</v>
      </c>
      <c r="J3788" s="7" t="str">
        <f>vlookup(I3788,Cats!$A:$B,2,false)</f>
        <v>M</v>
      </c>
    </row>
    <row r="3789">
      <c r="A3789" s="1">
        <v>140798.0</v>
      </c>
      <c r="B3789" s="1">
        <v>546.0</v>
      </c>
      <c r="C3789" s="1">
        <v>0.0</v>
      </c>
      <c r="D3789" s="1" t="s">
        <v>167</v>
      </c>
      <c r="E3789" s="1">
        <v>35.0</v>
      </c>
      <c r="F3789" s="7" t="str">
        <f>vlookup(E3789,Teams!A:B,2,false)</f>
        <v>NoHo</v>
      </c>
      <c r="G3789" s="1" t="b">
        <v>0</v>
      </c>
      <c r="H3789" s="1" t="b">
        <v>0</v>
      </c>
      <c r="I3789" s="1">
        <v>20.0</v>
      </c>
      <c r="J3789" s="7" t="str">
        <f>vlookup(I3789,Cats!$A:$B,2,false)</f>
        <v>M</v>
      </c>
    </row>
    <row r="3790">
      <c r="A3790" s="1">
        <v>140799.0</v>
      </c>
      <c r="B3790" s="1">
        <v>546.0</v>
      </c>
      <c r="C3790" s="1">
        <v>0.0</v>
      </c>
      <c r="D3790" s="1" t="s">
        <v>32</v>
      </c>
      <c r="E3790" s="1">
        <v>8.0</v>
      </c>
      <c r="F3790" s="7" t="str">
        <f>vlookup(E3790,Teams!A:B,2,false)</f>
        <v>Canyon Crest</v>
      </c>
      <c r="G3790" s="1" t="b">
        <v>1</v>
      </c>
      <c r="H3790" s="1" t="b">
        <v>1</v>
      </c>
      <c r="I3790" s="1">
        <v>21.0</v>
      </c>
      <c r="J3790" s="7" t="str">
        <f>vlookup(I3790,Cats!$A:$B,2,false)</f>
        <v>C</v>
      </c>
    </row>
    <row r="3791">
      <c r="A3791" s="1">
        <v>140800.0</v>
      </c>
      <c r="B3791" s="1">
        <v>546.0</v>
      </c>
      <c r="C3791" s="1">
        <v>14.0</v>
      </c>
      <c r="D3791" s="1" t="s">
        <v>169</v>
      </c>
      <c r="E3791" s="1">
        <v>35.0</v>
      </c>
      <c r="F3791" s="7" t="str">
        <f>vlookup(E3791,Teams!A:B,2,false)</f>
        <v>NoHo</v>
      </c>
      <c r="G3791" s="1" t="b">
        <v>0</v>
      </c>
      <c r="H3791" s="1" t="b">
        <v>0</v>
      </c>
      <c r="I3791" s="1">
        <v>21.0</v>
      </c>
      <c r="J3791" s="7" t="str">
        <f>vlookup(I3791,Cats!$A:$B,2,false)</f>
        <v>C</v>
      </c>
    </row>
    <row r="3792">
      <c r="A3792" s="1">
        <v>140801.0</v>
      </c>
      <c r="B3792" s="1">
        <v>546.0</v>
      </c>
      <c r="C3792" s="1">
        <v>0.0</v>
      </c>
      <c r="D3792" s="1" t="s">
        <v>32</v>
      </c>
      <c r="E3792" s="1">
        <v>8.0</v>
      </c>
      <c r="F3792" s="7" t="str">
        <f>vlookup(E3792,Teams!A:B,2,false)</f>
        <v>Canyon Crest</v>
      </c>
      <c r="G3792" s="1" t="b">
        <v>1</v>
      </c>
      <c r="H3792" s="1" t="b">
        <v>1</v>
      </c>
      <c r="I3792" s="1">
        <v>22.0</v>
      </c>
      <c r="J3792" s="7" t="str">
        <f>vlookup(I3792,Cats!$A:$B,2,false)</f>
        <v>E</v>
      </c>
    </row>
    <row r="3793">
      <c r="A3793" s="1">
        <v>140802.0</v>
      </c>
      <c r="B3793" s="1">
        <v>546.0</v>
      </c>
      <c r="C3793" s="1">
        <v>14.0</v>
      </c>
      <c r="D3793" s="1" t="s">
        <v>166</v>
      </c>
      <c r="E3793" s="1">
        <v>35.0</v>
      </c>
      <c r="F3793" s="7" t="str">
        <f>vlookup(E3793,Teams!A:B,2,false)</f>
        <v>NoHo</v>
      </c>
      <c r="G3793" s="1" t="b">
        <v>0</v>
      </c>
      <c r="H3793" s="1" t="b">
        <v>0</v>
      </c>
      <c r="I3793" s="1">
        <v>22.0</v>
      </c>
      <c r="J3793" s="7" t="str">
        <f>vlookup(I3793,Cats!$A:$B,2,false)</f>
        <v>E</v>
      </c>
    </row>
    <row r="3794">
      <c r="A3794" s="1">
        <v>140803.0</v>
      </c>
      <c r="B3794" s="1">
        <v>546.0</v>
      </c>
      <c r="C3794" s="1">
        <v>0.0</v>
      </c>
      <c r="D3794" s="1" t="s">
        <v>123</v>
      </c>
      <c r="E3794" s="1">
        <v>8.0</v>
      </c>
      <c r="F3794" s="7" t="str">
        <f>vlookup(E3794,Teams!A:B,2,false)</f>
        <v>Canyon Crest</v>
      </c>
      <c r="G3794" s="1" t="b">
        <v>1</v>
      </c>
      <c r="H3794" s="1" t="b">
        <v>0</v>
      </c>
      <c r="I3794" s="1">
        <v>23.0</v>
      </c>
      <c r="J3794" s="7" t="str">
        <f>vlookup(I3794,Cats!$A:$B,2,false)</f>
        <v>B</v>
      </c>
    </row>
    <row r="3795">
      <c r="A3795" s="1">
        <v>140804.0</v>
      </c>
      <c r="B3795" s="1">
        <v>546.0</v>
      </c>
      <c r="C3795" s="1">
        <v>-4.0</v>
      </c>
      <c r="D3795" s="1" t="s">
        <v>166</v>
      </c>
      <c r="E3795" s="1">
        <v>35.0</v>
      </c>
      <c r="F3795" s="7" t="str">
        <f>vlookup(E3795,Teams!A:B,2,false)</f>
        <v>NoHo</v>
      </c>
      <c r="G3795" s="1" t="b">
        <v>0</v>
      </c>
      <c r="H3795" s="1" t="b">
        <v>0</v>
      </c>
      <c r="I3795" s="1">
        <v>23.0</v>
      </c>
      <c r="J3795" s="7" t="str">
        <f>vlookup(I3795,Cats!$A:$B,2,false)</f>
        <v>B</v>
      </c>
    </row>
    <row r="3796">
      <c r="A3796" s="1">
        <v>140805.0</v>
      </c>
      <c r="B3796" s="1">
        <v>546.0</v>
      </c>
      <c r="C3796" s="1">
        <v>0.0</v>
      </c>
      <c r="D3796" s="1" t="s">
        <v>32</v>
      </c>
      <c r="E3796" s="1">
        <v>8.0</v>
      </c>
      <c r="F3796" s="7" t="str">
        <f>vlookup(E3796,Teams!A:B,2,false)</f>
        <v>Canyon Crest</v>
      </c>
      <c r="G3796" s="1" t="b">
        <v>1</v>
      </c>
      <c r="H3796" s="1" t="b">
        <v>1</v>
      </c>
      <c r="I3796" s="1">
        <v>24.0</v>
      </c>
      <c r="J3796" s="7" t="str">
        <f>vlookup(I3796,Cats!$A:$B,2,false)</f>
        <v>P</v>
      </c>
    </row>
    <row r="3797">
      <c r="A3797" s="1">
        <v>140806.0</v>
      </c>
      <c r="B3797" s="1">
        <v>546.0</v>
      </c>
      <c r="C3797" s="1">
        <v>4.0</v>
      </c>
      <c r="D3797" s="1" t="s">
        <v>166</v>
      </c>
      <c r="E3797" s="1">
        <v>35.0</v>
      </c>
      <c r="F3797" s="7" t="str">
        <f>vlookup(E3797,Teams!A:B,2,false)</f>
        <v>NoHo</v>
      </c>
      <c r="G3797" s="1" t="b">
        <v>0</v>
      </c>
      <c r="H3797" s="1" t="b">
        <v>0</v>
      </c>
      <c r="I3797" s="1">
        <v>24.0</v>
      </c>
      <c r="J3797" s="7" t="str">
        <f>vlookup(I3797,Cats!$A:$B,2,false)</f>
        <v>P</v>
      </c>
    </row>
    <row r="3798">
      <c r="A3798" s="1">
        <v>140807.0</v>
      </c>
      <c r="B3798" s="1">
        <v>547.0</v>
      </c>
      <c r="C3798" s="1">
        <v>0.0</v>
      </c>
      <c r="D3798" s="1" t="s">
        <v>32</v>
      </c>
      <c r="E3798" s="1">
        <v>135.0</v>
      </c>
      <c r="F3798" s="7" t="str">
        <f>vlookup(E3798,Teams!A:B,2,false)</f>
        <v>AHS Broward</v>
      </c>
      <c r="G3798" s="1" t="b">
        <v>1</v>
      </c>
      <c r="H3798" s="1" t="b">
        <v>1</v>
      </c>
      <c r="I3798" s="1">
        <v>1.0</v>
      </c>
      <c r="J3798" s="7" t="str">
        <f>vlookup(I3798,Cats!$A:$B,2,false)</f>
        <v>X</v>
      </c>
    </row>
    <row r="3799">
      <c r="A3799" s="1">
        <v>140808.0</v>
      </c>
      <c r="B3799" s="1">
        <v>547.0</v>
      </c>
      <c r="C3799" s="1">
        <v>4.0</v>
      </c>
      <c r="D3799" s="1" t="s">
        <v>155</v>
      </c>
      <c r="E3799" s="1">
        <v>32.0</v>
      </c>
      <c r="F3799" s="7" t="str">
        <f>vlookup(E3799,Teams!A:B,2,false)</f>
        <v>NCSSM A</v>
      </c>
      <c r="G3799" s="1" t="b">
        <v>0</v>
      </c>
      <c r="H3799" s="1" t="b">
        <v>0</v>
      </c>
      <c r="I3799" s="1">
        <v>1.0</v>
      </c>
      <c r="J3799" s="7" t="str">
        <f>vlookup(I3799,Cats!$A:$B,2,false)</f>
        <v>X</v>
      </c>
    </row>
    <row r="3800">
      <c r="A3800" s="1">
        <v>140809.0</v>
      </c>
      <c r="B3800" s="1">
        <v>547.0</v>
      </c>
      <c r="C3800" s="1">
        <v>0.0</v>
      </c>
      <c r="D3800" s="1" t="s">
        <v>32</v>
      </c>
      <c r="E3800" s="1">
        <v>135.0</v>
      </c>
      <c r="F3800" s="7" t="str">
        <f>vlookup(E3800,Teams!A:B,2,false)</f>
        <v>AHS Broward</v>
      </c>
      <c r="G3800" s="1" t="b">
        <v>1</v>
      </c>
      <c r="H3800" s="1" t="b">
        <v>1</v>
      </c>
      <c r="I3800" s="1">
        <v>2.0</v>
      </c>
      <c r="J3800" s="7" t="str">
        <f>vlookup(I3800,Cats!$A:$B,2,false)</f>
        <v>M</v>
      </c>
    </row>
    <row r="3801">
      <c r="A3801" s="1">
        <v>140810.0</v>
      </c>
      <c r="B3801" s="1">
        <v>547.0</v>
      </c>
      <c r="C3801" s="1">
        <v>14.0</v>
      </c>
      <c r="D3801" s="1" t="s">
        <v>153</v>
      </c>
      <c r="E3801" s="1">
        <v>32.0</v>
      </c>
      <c r="F3801" s="7" t="str">
        <f>vlookup(E3801,Teams!A:B,2,false)</f>
        <v>NCSSM A</v>
      </c>
      <c r="G3801" s="1" t="b">
        <v>0</v>
      </c>
      <c r="H3801" s="1" t="b">
        <v>0</v>
      </c>
      <c r="I3801" s="1">
        <v>2.0</v>
      </c>
      <c r="J3801" s="7" t="str">
        <f>vlookup(I3801,Cats!$A:$B,2,false)</f>
        <v>M</v>
      </c>
    </row>
    <row r="3802">
      <c r="A3802" s="1">
        <v>140811.0</v>
      </c>
      <c r="B3802" s="1">
        <v>547.0</v>
      </c>
      <c r="C3802" s="1">
        <v>0.0</v>
      </c>
      <c r="D3802" s="1" t="s">
        <v>32</v>
      </c>
      <c r="E3802" s="1">
        <v>135.0</v>
      </c>
      <c r="F3802" s="7" t="str">
        <f>vlookup(E3802,Teams!A:B,2,false)</f>
        <v>AHS Broward</v>
      </c>
      <c r="G3802" s="1" t="b">
        <v>1</v>
      </c>
      <c r="H3802" s="1" t="b">
        <v>1</v>
      </c>
      <c r="I3802" s="1">
        <v>3.0</v>
      </c>
      <c r="J3802" s="7" t="str">
        <f>vlookup(I3802,Cats!$A:$B,2,false)</f>
        <v>C</v>
      </c>
    </row>
    <row r="3803">
      <c r="A3803" s="1">
        <v>140812.0</v>
      </c>
      <c r="B3803" s="1">
        <v>547.0</v>
      </c>
      <c r="C3803" s="1">
        <v>4.0</v>
      </c>
      <c r="D3803" s="1" t="s">
        <v>152</v>
      </c>
      <c r="E3803" s="1">
        <v>32.0</v>
      </c>
      <c r="F3803" s="7" t="str">
        <f>vlookup(E3803,Teams!A:B,2,false)</f>
        <v>NCSSM A</v>
      </c>
      <c r="G3803" s="1" t="b">
        <v>0</v>
      </c>
      <c r="H3803" s="1" t="b">
        <v>0</v>
      </c>
      <c r="I3803" s="1">
        <v>3.0</v>
      </c>
      <c r="J3803" s="7" t="str">
        <f>vlookup(I3803,Cats!$A:$B,2,false)</f>
        <v>C</v>
      </c>
    </row>
    <row r="3804">
      <c r="A3804" s="1">
        <v>140813.0</v>
      </c>
      <c r="B3804" s="1">
        <v>547.0</v>
      </c>
      <c r="C3804" s="1">
        <v>4.0</v>
      </c>
      <c r="D3804" s="1" t="s">
        <v>201</v>
      </c>
      <c r="E3804" s="1">
        <v>135.0</v>
      </c>
      <c r="F3804" s="7" t="str">
        <f>vlookup(E3804,Teams!A:B,2,false)</f>
        <v>AHS Broward</v>
      </c>
      <c r="G3804" s="1" t="b">
        <v>1</v>
      </c>
      <c r="H3804" s="1" t="b">
        <v>0</v>
      </c>
      <c r="I3804" s="1">
        <v>4.0</v>
      </c>
      <c r="J3804" s="7" t="str">
        <f>vlookup(I3804,Cats!$A:$B,2,false)</f>
        <v>E</v>
      </c>
    </row>
    <row r="3805">
      <c r="A3805" s="1">
        <v>140814.0</v>
      </c>
      <c r="B3805" s="1">
        <v>547.0</v>
      </c>
      <c r="C3805" s="1">
        <v>0.0</v>
      </c>
      <c r="D3805" s="1" t="s">
        <v>152</v>
      </c>
      <c r="E3805" s="1">
        <v>32.0</v>
      </c>
      <c r="F3805" s="7" t="str">
        <f>vlookup(E3805,Teams!A:B,2,false)</f>
        <v>NCSSM A</v>
      </c>
      <c r="G3805" s="1" t="b">
        <v>0</v>
      </c>
      <c r="H3805" s="1" t="b">
        <v>0</v>
      </c>
      <c r="I3805" s="1">
        <v>4.0</v>
      </c>
      <c r="J3805" s="7" t="str">
        <f>vlookup(I3805,Cats!$A:$B,2,false)</f>
        <v>E</v>
      </c>
    </row>
    <row r="3806">
      <c r="A3806" s="1">
        <v>140815.0</v>
      </c>
      <c r="B3806" s="1">
        <v>547.0</v>
      </c>
      <c r="C3806" s="1">
        <v>0.0</v>
      </c>
      <c r="D3806" s="1" t="s">
        <v>149</v>
      </c>
      <c r="E3806" s="1">
        <v>135.0</v>
      </c>
      <c r="F3806" s="7" t="str">
        <f>vlookup(E3806,Teams!A:B,2,false)</f>
        <v>AHS Broward</v>
      </c>
      <c r="G3806" s="1" t="b">
        <v>1</v>
      </c>
      <c r="H3806" s="1" t="b">
        <v>0</v>
      </c>
      <c r="I3806" s="1">
        <v>5.0</v>
      </c>
      <c r="J3806" s="7" t="str">
        <f>vlookup(I3806,Cats!$A:$B,2,false)</f>
        <v>B</v>
      </c>
    </row>
    <row r="3807">
      <c r="A3807" s="1">
        <v>140816.0</v>
      </c>
      <c r="B3807" s="1">
        <v>547.0</v>
      </c>
      <c r="C3807" s="1">
        <v>0.0</v>
      </c>
      <c r="D3807" s="1" t="s">
        <v>152</v>
      </c>
      <c r="E3807" s="1">
        <v>32.0</v>
      </c>
      <c r="F3807" s="7" t="str">
        <f>vlookup(E3807,Teams!A:B,2,false)</f>
        <v>NCSSM A</v>
      </c>
      <c r="G3807" s="1" t="b">
        <v>0</v>
      </c>
      <c r="H3807" s="1" t="b">
        <v>0</v>
      </c>
      <c r="I3807" s="1">
        <v>5.0</v>
      </c>
      <c r="J3807" s="7" t="str">
        <f>vlookup(I3807,Cats!$A:$B,2,false)</f>
        <v>B</v>
      </c>
    </row>
    <row r="3808">
      <c r="A3808" s="1">
        <v>140817.0</v>
      </c>
      <c r="B3808" s="1">
        <v>547.0</v>
      </c>
      <c r="C3808" s="1">
        <v>0.0</v>
      </c>
      <c r="D3808" s="1" t="s">
        <v>32</v>
      </c>
      <c r="E3808" s="1">
        <v>135.0</v>
      </c>
      <c r="F3808" s="7" t="str">
        <f>vlookup(E3808,Teams!A:B,2,false)</f>
        <v>AHS Broward</v>
      </c>
      <c r="G3808" s="1" t="b">
        <v>1</v>
      </c>
      <c r="H3808" s="1" t="b">
        <v>1</v>
      </c>
      <c r="I3808" s="1">
        <v>6.0</v>
      </c>
      <c r="J3808" s="7" t="str">
        <f>vlookup(I3808,Cats!$A:$B,2,false)</f>
        <v>P</v>
      </c>
    </row>
    <row r="3809">
      <c r="A3809" s="1">
        <v>140818.0</v>
      </c>
      <c r="B3809" s="1">
        <v>547.0</v>
      </c>
      <c r="C3809" s="1">
        <v>4.0</v>
      </c>
      <c r="D3809" s="1" t="s">
        <v>154</v>
      </c>
      <c r="E3809" s="1">
        <v>32.0</v>
      </c>
      <c r="F3809" s="7" t="str">
        <f>vlookup(E3809,Teams!A:B,2,false)</f>
        <v>NCSSM A</v>
      </c>
      <c r="G3809" s="1" t="b">
        <v>0</v>
      </c>
      <c r="H3809" s="1" t="b">
        <v>0</v>
      </c>
      <c r="I3809" s="1">
        <v>6.0</v>
      </c>
      <c r="J3809" s="7" t="str">
        <f>vlookup(I3809,Cats!$A:$B,2,false)</f>
        <v>P</v>
      </c>
    </row>
    <row r="3810">
      <c r="A3810" s="1">
        <v>140819.0</v>
      </c>
      <c r="B3810" s="1">
        <v>547.0</v>
      </c>
      <c r="C3810" s="1">
        <v>0.0</v>
      </c>
      <c r="D3810" s="1" t="s">
        <v>32</v>
      </c>
      <c r="E3810" s="1">
        <v>135.0</v>
      </c>
      <c r="F3810" s="7" t="str">
        <f>vlookup(E3810,Teams!A:B,2,false)</f>
        <v>AHS Broward</v>
      </c>
      <c r="G3810" s="1" t="b">
        <v>1</v>
      </c>
      <c r="H3810" s="1" t="b">
        <v>1</v>
      </c>
      <c r="I3810" s="1">
        <v>7.0</v>
      </c>
      <c r="J3810" s="7" t="str">
        <f>vlookup(I3810,Cats!$A:$B,2,false)</f>
        <v>X</v>
      </c>
    </row>
    <row r="3811">
      <c r="A3811" s="1">
        <v>140820.0</v>
      </c>
      <c r="B3811" s="1">
        <v>547.0</v>
      </c>
      <c r="C3811" s="1">
        <v>14.0</v>
      </c>
      <c r="D3811" s="1" t="s">
        <v>152</v>
      </c>
      <c r="E3811" s="1">
        <v>32.0</v>
      </c>
      <c r="F3811" s="7" t="str">
        <f>vlookup(E3811,Teams!A:B,2,false)</f>
        <v>NCSSM A</v>
      </c>
      <c r="G3811" s="1" t="b">
        <v>0</v>
      </c>
      <c r="H3811" s="1" t="b">
        <v>0</v>
      </c>
      <c r="I3811" s="1">
        <v>7.0</v>
      </c>
      <c r="J3811" s="7" t="str">
        <f>vlookup(I3811,Cats!$A:$B,2,false)</f>
        <v>X</v>
      </c>
    </row>
    <row r="3812">
      <c r="A3812" s="1">
        <v>140821.0</v>
      </c>
      <c r="B3812" s="1">
        <v>547.0</v>
      </c>
      <c r="C3812" s="1">
        <v>4.0</v>
      </c>
      <c r="D3812" s="1" t="s">
        <v>201</v>
      </c>
      <c r="E3812" s="1">
        <v>135.0</v>
      </c>
      <c r="F3812" s="7" t="str">
        <f>vlookup(E3812,Teams!A:B,2,false)</f>
        <v>AHS Broward</v>
      </c>
      <c r="G3812" s="1" t="b">
        <v>1</v>
      </c>
      <c r="H3812" s="1" t="b">
        <v>0</v>
      </c>
      <c r="I3812" s="1">
        <v>8.0</v>
      </c>
      <c r="J3812" s="7" t="str">
        <f>vlookup(I3812,Cats!$A:$B,2,false)</f>
        <v>M</v>
      </c>
    </row>
    <row r="3813">
      <c r="A3813" s="1">
        <v>140822.0</v>
      </c>
      <c r="B3813" s="1">
        <v>547.0</v>
      </c>
      <c r="C3813" s="1">
        <v>0.0</v>
      </c>
      <c r="D3813" s="1" t="s">
        <v>32</v>
      </c>
      <c r="E3813" s="1">
        <v>32.0</v>
      </c>
      <c r="F3813" s="7" t="str">
        <f>vlookup(E3813,Teams!A:B,2,false)</f>
        <v>NCSSM A</v>
      </c>
      <c r="G3813" s="1" t="b">
        <v>0</v>
      </c>
      <c r="H3813" s="1" t="b">
        <v>1</v>
      </c>
      <c r="I3813" s="1">
        <v>8.0</v>
      </c>
      <c r="J3813" s="7" t="str">
        <f>vlookup(I3813,Cats!$A:$B,2,false)</f>
        <v>M</v>
      </c>
    </row>
    <row r="3814">
      <c r="A3814" s="1">
        <v>140823.0</v>
      </c>
      <c r="B3814" s="1">
        <v>547.0</v>
      </c>
      <c r="C3814" s="1">
        <v>0.0</v>
      </c>
      <c r="D3814" s="1" t="s">
        <v>32</v>
      </c>
      <c r="E3814" s="1">
        <v>135.0</v>
      </c>
      <c r="F3814" s="7" t="str">
        <f>vlookup(E3814,Teams!A:B,2,false)</f>
        <v>AHS Broward</v>
      </c>
      <c r="G3814" s="1" t="b">
        <v>1</v>
      </c>
      <c r="H3814" s="1" t="b">
        <v>1</v>
      </c>
      <c r="I3814" s="1">
        <v>9.0</v>
      </c>
      <c r="J3814" s="7" t="str">
        <f>vlookup(I3814,Cats!$A:$B,2,false)</f>
        <v>C</v>
      </c>
    </row>
    <row r="3815">
      <c r="A3815" s="1">
        <v>140824.0</v>
      </c>
      <c r="B3815" s="1">
        <v>547.0</v>
      </c>
      <c r="C3815" s="1">
        <v>4.0</v>
      </c>
      <c r="D3815" s="1" t="s">
        <v>155</v>
      </c>
      <c r="E3815" s="1">
        <v>32.0</v>
      </c>
      <c r="F3815" s="7" t="str">
        <f>vlookup(E3815,Teams!A:B,2,false)</f>
        <v>NCSSM A</v>
      </c>
      <c r="G3815" s="1" t="b">
        <v>0</v>
      </c>
      <c r="H3815" s="1" t="b">
        <v>0</v>
      </c>
      <c r="I3815" s="1">
        <v>9.0</v>
      </c>
      <c r="J3815" s="7" t="str">
        <f>vlookup(I3815,Cats!$A:$B,2,false)</f>
        <v>C</v>
      </c>
    </row>
    <row r="3816">
      <c r="A3816" s="1">
        <v>140825.0</v>
      </c>
      <c r="B3816" s="1">
        <v>547.0</v>
      </c>
      <c r="C3816" s="1">
        <v>0.0</v>
      </c>
      <c r="D3816" s="1" t="s">
        <v>201</v>
      </c>
      <c r="E3816" s="1">
        <v>135.0</v>
      </c>
      <c r="F3816" s="7" t="str">
        <f>vlookup(E3816,Teams!A:B,2,false)</f>
        <v>AHS Broward</v>
      </c>
      <c r="G3816" s="1" t="b">
        <v>1</v>
      </c>
      <c r="H3816" s="1" t="b">
        <v>0</v>
      </c>
      <c r="I3816" s="1">
        <v>10.0</v>
      </c>
      <c r="J3816" s="7" t="str">
        <f>vlookup(I3816,Cats!$A:$B,2,false)</f>
        <v>E</v>
      </c>
    </row>
    <row r="3817">
      <c r="A3817" s="1">
        <v>140826.0</v>
      </c>
      <c r="B3817" s="1">
        <v>547.0</v>
      </c>
      <c r="C3817" s="1">
        <v>0.0</v>
      </c>
      <c r="D3817" s="1" t="s">
        <v>153</v>
      </c>
      <c r="E3817" s="1">
        <v>32.0</v>
      </c>
      <c r="F3817" s="7" t="str">
        <f>vlookup(E3817,Teams!A:B,2,false)</f>
        <v>NCSSM A</v>
      </c>
      <c r="G3817" s="1" t="b">
        <v>0</v>
      </c>
      <c r="H3817" s="1" t="b">
        <v>0</v>
      </c>
      <c r="I3817" s="1">
        <v>10.0</v>
      </c>
      <c r="J3817" s="7" t="str">
        <f>vlookup(I3817,Cats!$A:$B,2,false)</f>
        <v>E</v>
      </c>
    </row>
    <row r="3818">
      <c r="A3818" s="1">
        <v>140827.0</v>
      </c>
      <c r="B3818" s="1">
        <v>547.0</v>
      </c>
      <c r="C3818" s="1">
        <v>0.0</v>
      </c>
      <c r="D3818" s="1" t="s">
        <v>149</v>
      </c>
      <c r="E3818" s="1">
        <v>135.0</v>
      </c>
      <c r="F3818" s="7" t="str">
        <f>vlookup(E3818,Teams!A:B,2,false)</f>
        <v>AHS Broward</v>
      </c>
      <c r="G3818" s="1" t="b">
        <v>1</v>
      </c>
      <c r="H3818" s="1" t="b">
        <v>0</v>
      </c>
      <c r="I3818" s="1">
        <v>11.0</v>
      </c>
      <c r="J3818" s="7" t="str">
        <f>vlookup(I3818,Cats!$A:$B,2,false)</f>
        <v>B</v>
      </c>
    </row>
    <row r="3819">
      <c r="A3819" s="1">
        <v>140828.0</v>
      </c>
      <c r="B3819" s="1">
        <v>547.0</v>
      </c>
      <c r="C3819" s="1">
        <v>0.0</v>
      </c>
      <c r="D3819" s="1" t="s">
        <v>155</v>
      </c>
      <c r="E3819" s="1">
        <v>32.0</v>
      </c>
      <c r="F3819" s="7" t="str">
        <f>vlookup(E3819,Teams!A:B,2,false)</f>
        <v>NCSSM A</v>
      </c>
      <c r="G3819" s="1" t="b">
        <v>0</v>
      </c>
      <c r="H3819" s="1" t="b">
        <v>0</v>
      </c>
      <c r="I3819" s="1">
        <v>11.0</v>
      </c>
      <c r="J3819" s="7" t="str">
        <f>vlookup(I3819,Cats!$A:$B,2,false)</f>
        <v>B</v>
      </c>
    </row>
    <row r="3820">
      <c r="A3820" s="1">
        <v>140829.0</v>
      </c>
      <c r="B3820" s="1">
        <v>547.0</v>
      </c>
      <c r="C3820" s="1">
        <v>14.0</v>
      </c>
      <c r="D3820" s="1" t="s">
        <v>150</v>
      </c>
      <c r="E3820" s="1">
        <v>135.0</v>
      </c>
      <c r="F3820" s="7" t="str">
        <f>vlookup(E3820,Teams!A:B,2,false)</f>
        <v>AHS Broward</v>
      </c>
      <c r="G3820" s="1" t="b">
        <v>1</v>
      </c>
      <c r="H3820" s="1" t="b">
        <v>0</v>
      </c>
      <c r="I3820" s="1">
        <v>12.0</v>
      </c>
      <c r="J3820" s="7" t="str">
        <f>vlookup(I3820,Cats!$A:$B,2,false)</f>
        <v>P</v>
      </c>
    </row>
    <row r="3821">
      <c r="A3821" s="1">
        <v>140830.0</v>
      </c>
      <c r="B3821" s="1">
        <v>547.0</v>
      </c>
      <c r="C3821" s="1">
        <v>-4.0</v>
      </c>
      <c r="D3821" s="1" t="s">
        <v>154</v>
      </c>
      <c r="E3821" s="1">
        <v>32.0</v>
      </c>
      <c r="F3821" s="7" t="str">
        <f>vlookup(E3821,Teams!A:B,2,false)</f>
        <v>NCSSM A</v>
      </c>
      <c r="G3821" s="1" t="b">
        <v>0</v>
      </c>
      <c r="H3821" s="1" t="b">
        <v>0</v>
      </c>
      <c r="I3821" s="1">
        <v>12.0</v>
      </c>
      <c r="J3821" s="7" t="str">
        <f>vlookup(I3821,Cats!$A:$B,2,false)</f>
        <v>P</v>
      </c>
    </row>
    <row r="3822">
      <c r="A3822" s="1">
        <v>140831.0</v>
      </c>
      <c r="B3822" s="1">
        <v>547.0</v>
      </c>
      <c r="C3822" s="1">
        <v>0.0</v>
      </c>
      <c r="D3822" s="1" t="s">
        <v>146</v>
      </c>
      <c r="E3822" s="1">
        <v>135.0</v>
      </c>
      <c r="F3822" s="7" t="str">
        <f>vlookup(E3822,Teams!A:B,2,false)</f>
        <v>AHS Broward</v>
      </c>
      <c r="G3822" s="1" t="b">
        <v>1</v>
      </c>
      <c r="H3822" s="1" t="b">
        <v>0</v>
      </c>
      <c r="I3822" s="1">
        <v>13.0</v>
      </c>
      <c r="J3822" s="7" t="str">
        <f>vlookup(I3822,Cats!$A:$B,2,false)</f>
        <v>X</v>
      </c>
    </row>
    <row r="3823">
      <c r="A3823" s="1">
        <v>140832.0</v>
      </c>
      <c r="B3823" s="1">
        <v>547.0</v>
      </c>
      <c r="C3823" s="1">
        <v>0.0</v>
      </c>
      <c r="D3823" s="1" t="s">
        <v>153</v>
      </c>
      <c r="E3823" s="1">
        <v>32.0</v>
      </c>
      <c r="F3823" s="7" t="str">
        <f>vlookup(E3823,Teams!A:B,2,false)</f>
        <v>NCSSM A</v>
      </c>
      <c r="G3823" s="1" t="b">
        <v>0</v>
      </c>
      <c r="H3823" s="1" t="b">
        <v>0</v>
      </c>
      <c r="I3823" s="1">
        <v>13.0</v>
      </c>
      <c r="J3823" s="7" t="str">
        <f>vlookup(I3823,Cats!$A:$B,2,false)</f>
        <v>X</v>
      </c>
    </row>
    <row r="3824">
      <c r="A3824" s="1">
        <v>140833.0</v>
      </c>
      <c r="B3824" s="1">
        <v>547.0</v>
      </c>
      <c r="C3824" s="1">
        <v>0.0</v>
      </c>
      <c r="D3824" s="1" t="s">
        <v>32</v>
      </c>
      <c r="E3824" s="1">
        <v>135.0</v>
      </c>
      <c r="F3824" s="7" t="str">
        <f>vlookup(E3824,Teams!A:B,2,false)</f>
        <v>AHS Broward</v>
      </c>
      <c r="G3824" s="1" t="b">
        <v>1</v>
      </c>
      <c r="H3824" s="1" t="b">
        <v>1</v>
      </c>
      <c r="I3824" s="1">
        <v>14.0</v>
      </c>
      <c r="J3824" s="7" t="str">
        <f>vlookup(I3824,Cats!$A:$B,2,false)</f>
        <v>M</v>
      </c>
    </row>
    <row r="3825">
      <c r="A3825" s="1">
        <v>140834.0</v>
      </c>
      <c r="B3825" s="1">
        <v>547.0</v>
      </c>
      <c r="C3825" s="1">
        <v>14.0</v>
      </c>
      <c r="D3825" s="1" t="s">
        <v>153</v>
      </c>
      <c r="E3825" s="1">
        <v>32.0</v>
      </c>
      <c r="F3825" s="7" t="str">
        <f>vlookup(E3825,Teams!A:B,2,false)</f>
        <v>NCSSM A</v>
      </c>
      <c r="G3825" s="1" t="b">
        <v>0</v>
      </c>
      <c r="H3825" s="1" t="b">
        <v>0</v>
      </c>
      <c r="I3825" s="1">
        <v>14.0</v>
      </c>
      <c r="J3825" s="7" t="str">
        <f>vlookup(I3825,Cats!$A:$B,2,false)</f>
        <v>M</v>
      </c>
    </row>
    <row r="3826">
      <c r="A3826" s="1">
        <v>140835.0</v>
      </c>
      <c r="B3826" s="1">
        <v>547.0</v>
      </c>
      <c r="C3826" s="1">
        <v>0.0</v>
      </c>
      <c r="D3826" s="1" t="s">
        <v>32</v>
      </c>
      <c r="E3826" s="1">
        <v>135.0</v>
      </c>
      <c r="F3826" s="7" t="str">
        <f>vlookup(E3826,Teams!A:B,2,false)</f>
        <v>AHS Broward</v>
      </c>
      <c r="G3826" s="1" t="b">
        <v>1</v>
      </c>
      <c r="H3826" s="1" t="b">
        <v>1</v>
      </c>
      <c r="I3826" s="1">
        <v>15.0</v>
      </c>
      <c r="J3826" s="7" t="str">
        <f>vlookup(I3826,Cats!$A:$B,2,false)</f>
        <v>C</v>
      </c>
    </row>
    <row r="3827">
      <c r="A3827" s="1">
        <v>140836.0</v>
      </c>
      <c r="B3827" s="1">
        <v>547.0</v>
      </c>
      <c r="C3827" s="1">
        <v>14.0</v>
      </c>
      <c r="D3827" s="1" t="s">
        <v>155</v>
      </c>
      <c r="E3827" s="1">
        <v>32.0</v>
      </c>
      <c r="F3827" s="7" t="str">
        <f>vlookup(E3827,Teams!A:B,2,false)</f>
        <v>NCSSM A</v>
      </c>
      <c r="G3827" s="1" t="b">
        <v>0</v>
      </c>
      <c r="H3827" s="1" t="b">
        <v>0</v>
      </c>
      <c r="I3827" s="1">
        <v>15.0</v>
      </c>
      <c r="J3827" s="7" t="str">
        <f>vlookup(I3827,Cats!$A:$B,2,false)</f>
        <v>C</v>
      </c>
    </row>
    <row r="3828">
      <c r="A3828" s="1">
        <v>140837.0</v>
      </c>
      <c r="B3828" s="1">
        <v>547.0</v>
      </c>
      <c r="C3828" s="1">
        <v>0.0</v>
      </c>
      <c r="D3828" s="1" t="s">
        <v>32</v>
      </c>
      <c r="E3828" s="1">
        <v>135.0</v>
      </c>
      <c r="F3828" s="7" t="str">
        <f>vlookup(E3828,Teams!A:B,2,false)</f>
        <v>AHS Broward</v>
      </c>
      <c r="G3828" s="1" t="b">
        <v>1</v>
      </c>
      <c r="H3828" s="1" t="b">
        <v>1</v>
      </c>
      <c r="I3828" s="1">
        <v>16.0</v>
      </c>
      <c r="J3828" s="7" t="str">
        <f>vlookup(I3828,Cats!$A:$B,2,false)</f>
        <v>E</v>
      </c>
    </row>
    <row r="3829">
      <c r="A3829" s="1">
        <v>140838.0</v>
      </c>
      <c r="B3829" s="1">
        <v>547.0</v>
      </c>
      <c r="C3829" s="1">
        <v>14.0</v>
      </c>
      <c r="D3829" s="1" t="s">
        <v>152</v>
      </c>
      <c r="E3829" s="1">
        <v>32.0</v>
      </c>
      <c r="F3829" s="7" t="str">
        <f>vlookup(E3829,Teams!A:B,2,false)</f>
        <v>NCSSM A</v>
      </c>
      <c r="G3829" s="1" t="b">
        <v>0</v>
      </c>
      <c r="H3829" s="1" t="b">
        <v>0</v>
      </c>
      <c r="I3829" s="1">
        <v>16.0</v>
      </c>
      <c r="J3829" s="7" t="str">
        <f>vlookup(I3829,Cats!$A:$B,2,false)</f>
        <v>E</v>
      </c>
    </row>
    <row r="3830">
      <c r="A3830" s="1">
        <v>140839.0</v>
      </c>
      <c r="B3830" s="1">
        <v>547.0</v>
      </c>
      <c r="C3830" s="1">
        <v>0.0</v>
      </c>
      <c r="D3830" s="1" t="s">
        <v>32</v>
      </c>
      <c r="E3830" s="1">
        <v>135.0</v>
      </c>
      <c r="F3830" s="7" t="str">
        <f>vlookup(E3830,Teams!A:B,2,false)</f>
        <v>AHS Broward</v>
      </c>
      <c r="G3830" s="1" t="b">
        <v>1</v>
      </c>
      <c r="H3830" s="1" t="b">
        <v>1</v>
      </c>
      <c r="I3830" s="1">
        <v>17.0</v>
      </c>
      <c r="J3830" s="7" t="str">
        <f>vlookup(I3830,Cats!$A:$B,2,false)</f>
        <v>B</v>
      </c>
    </row>
    <row r="3831">
      <c r="A3831" s="1">
        <v>140840.0</v>
      </c>
      <c r="B3831" s="1">
        <v>547.0</v>
      </c>
      <c r="C3831" s="1">
        <v>4.0</v>
      </c>
      <c r="D3831" s="1" t="s">
        <v>152</v>
      </c>
      <c r="E3831" s="1">
        <v>32.0</v>
      </c>
      <c r="F3831" s="7" t="str">
        <f>vlookup(E3831,Teams!A:B,2,false)</f>
        <v>NCSSM A</v>
      </c>
      <c r="G3831" s="1" t="b">
        <v>0</v>
      </c>
      <c r="H3831" s="1" t="b">
        <v>0</v>
      </c>
      <c r="I3831" s="1">
        <v>17.0</v>
      </c>
      <c r="J3831" s="7" t="str">
        <f>vlookup(I3831,Cats!$A:$B,2,false)</f>
        <v>B</v>
      </c>
    </row>
    <row r="3832">
      <c r="A3832" s="1">
        <v>140841.0</v>
      </c>
      <c r="B3832" s="1">
        <v>547.0</v>
      </c>
      <c r="C3832" s="1">
        <v>14.0</v>
      </c>
      <c r="D3832" s="1" t="s">
        <v>150</v>
      </c>
      <c r="E3832" s="1">
        <v>135.0</v>
      </c>
      <c r="F3832" s="7" t="str">
        <f>vlookup(E3832,Teams!A:B,2,false)</f>
        <v>AHS Broward</v>
      </c>
      <c r="G3832" s="1" t="b">
        <v>1</v>
      </c>
      <c r="H3832" s="1" t="b">
        <v>0</v>
      </c>
      <c r="I3832" s="1">
        <v>18.0</v>
      </c>
      <c r="J3832" s="7" t="str">
        <f>vlookup(I3832,Cats!$A:$B,2,false)</f>
        <v>P</v>
      </c>
    </row>
    <row r="3833">
      <c r="A3833" s="1">
        <v>140842.0</v>
      </c>
      <c r="B3833" s="1">
        <v>547.0</v>
      </c>
      <c r="C3833" s="1">
        <v>0.0</v>
      </c>
      <c r="D3833" s="1" t="s">
        <v>32</v>
      </c>
      <c r="E3833" s="1">
        <v>32.0</v>
      </c>
      <c r="F3833" s="7" t="str">
        <f>vlookup(E3833,Teams!A:B,2,false)</f>
        <v>NCSSM A</v>
      </c>
      <c r="G3833" s="1" t="b">
        <v>0</v>
      </c>
      <c r="H3833" s="1" t="b">
        <v>1</v>
      </c>
      <c r="I3833" s="1">
        <v>18.0</v>
      </c>
      <c r="J3833" s="7" t="str">
        <f>vlookup(I3833,Cats!$A:$B,2,false)</f>
        <v>P</v>
      </c>
    </row>
    <row r="3834">
      <c r="A3834" s="1">
        <v>140843.0</v>
      </c>
      <c r="B3834" s="1">
        <v>547.0</v>
      </c>
      <c r="C3834" s="1">
        <v>0.0</v>
      </c>
      <c r="D3834" s="1" t="s">
        <v>32</v>
      </c>
      <c r="E3834" s="1">
        <v>135.0</v>
      </c>
      <c r="F3834" s="7" t="str">
        <f>vlookup(E3834,Teams!A:B,2,false)</f>
        <v>AHS Broward</v>
      </c>
      <c r="G3834" s="1" t="b">
        <v>1</v>
      </c>
      <c r="H3834" s="1" t="b">
        <v>1</v>
      </c>
      <c r="I3834" s="1">
        <v>19.0</v>
      </c>
      <c r="J3834" s="7" t="str">
        <f>vlookup(I3834,Cats!$A:$B,2,false)</f>
        <v>X</v>
      </c>
    </row>
    <row r="3835">
      <c r="A3835" s="1">
        <v>140844.0</v>
      </c>
      <c r="B3835" s="1">
        <v>547.0</v>
      </c>
      <c r="C3835" s="1">
        <v>4.0</v>
      </c>
      <c r="D3835" s="1" t="s">
        <v>155</v>
      </c>
      <c r="E3835" s="1">
        <v>32.0</v>
      </c>
      <c r="F3835" s="7" t="str">
        <f>vlookup(E3835,Teams!A:B,2,false)</f>
        <v>NCSSM A</v>
      </c>
      <c r="G3835" s="1" t="b">
        <v>0</v>
      </c>
      <c r="H3835" s="1" t="b">
        <v>0</v>
      </c>
      <c r="I3835" s="1">
        <v>19.0</v>
      </c>
      <c r="J3835" s="7" t="str">
        <f>vlookup(I3835,Cats!$A:$B,2,false)</f>
        <v>X</v>
      </c>
    </row>
    <row r="3836">
      <c r="A3836" s="1">
        <v>140845.0</v>
      </c>
      <c r="B3836" s="1">
        <v>547.0</v>
      </c>
      <c r="C3836" s="1">
        <v>0.0</v>
      </c>
      <c r="D3836" s="1" t="s">
        <v>146</v>
      </c>
      <c r="E3836" s="1">
        <v>135.0</v>
      </c>
      <c r="F3836" s="7" t="str">
        <f>vlookup(E3836,Teams!A:B,2,false)</f>
        <v>AHS Broward</v>
      </c>
      <c r="G3836" s="1" t="b">
        <v>1</v>
      </c>
      <c r="H3836" s="1" t="b">
        <v>0</v>
      </c>
      <c r="I3836" s="1">
        <v>20.0</v>
      </c>
      <c r="J3836" s="7" t="str">
        <f>vlookup(I3836,Cats!$A:$B,2,false)</f>
        <v>M</v>
      </c>
    </row>
    <row r="3837">
      <c r="A3837" s="1">
        <v>140846.0</v>
      </c>
      <c r="B3837" s="1">
        <v>547.0</v>
      </c>
      <c r="C3837" s="1">
        <v>0.0</v>
      </c>
      <c r="D3837" s="1" t="s">
        <v>152</v>
      </c>
      <c r="E3837" s="1">
        <v>32.0</v>
      </c>
      <c r="F3837" s="7" t="str">
        <f>vlookup(E3837,Teams!A:B,2,false)</f>
        <v>NCSSM A</v>
      </c>
      <c r="G3837" s="1" t="b">
        <v>0</v>
      </c>
      <c r="H3837" s="1" t="b">
        <v>0</v>
      </c>
      <c r="I3837" s="1">
        <v>20.0</v>
      </c>
      <c r="J3837" s="7" t="str">
        <f>vlookup(I3837,Cats!$A:$B,2,false)</f>
        <v>M</v>
      </c>
    </row>
    <row r="3838">
      <c r="A3838" s="1">
        <v>140847.0</v>
      </c>
      <c r="B3838" s="1">
        <v>547.0</v>
      </c>
      <c r="C3838" s="1">
        <v>0.0</v>
      </c>
      <c r="D3838" s="1" t="s">
        <v>146</v>
      </c>
      <c r="E3838" s="1">
        <v>135.0</v>
      </c>
      <c r="F3838" s="7" t="str">
        <f>vlookup(E3838,Teams!A:B,2,false)</f>
        <v>AHS Broward</v>
      </c>
      <c r="G3838" s="1" t="b">
        <v>1</v>
      </c>
      <c r="H3838" s="1" t="b">
        <v>0</v>
      </c>
      <c r="I3838" s="1">
        <v>21.0</v>
      </c>
      <c r="J3838" s="7" t="str">
        <f>vlookup(I3838,Cats!$A:$B,2,false)</f>
        <v>C</v>
      </c>
    </row>
    <row r="3839">
      <c r="A3839" s="1">
        <v>140848.0</v>
      </c>
      <c r="B3839" s="1">
        <v>547.0</v>
      </c>
      <c r="C3839" s="1">
        <v>0.0</v>
      </c>
      <c r="D3839" s="1" t="s">
        <v>155</v>
      </c>
      <c r="E3839" s="1">
        <v>32.0</v>
      </c>
      <c r="F3839" s="7" t="str">
        <f>vlookup(E3839,Teams!A:B,2,false)</f>
        <v>NCSSM A</v>
      </c>
      <c r="G3839" s="1" t="b">
        <v>0</v>
      </c>
      <c r="H3839" s="1" t="b">
        <v>0</v>
      </c>
      <c r="I3839" s="1">
        <v>21.0</v>
      </c>
      <c r="J3839" s="7" t="str">
        <f>vlookup(I3839,Cats!$A:$B,2,false)</f>
        <v>C</v>
      </c>
    </row>
    <row r="3840">
      <c r="A3840" s="1">
        <v>140849.0</v>
      </c>
      <c r="B3840" s="1">
        <v>547.0</v>
      </c>
      <c r="C3840" s="1">
        <v>4.0</v>
      </c>
      <c r="D3840" s="1" t="s">
        <v>201</v>
      </c>
      <c r="E3840" s="1">
        <v>135.0</v>
      </c>
      <c r="F3840" s="7" t="str">
        <f>vlookup(E3840,Teams!A:B,2,false)</f>
        <v>AHS Broward</v>
      </c>
      <c r="G3840" s="1" t="b">
        <v>1</v>
      </c>
      <c r="H3840" s="1" t="b">
        <v>0</v>
      </c>
      <c r="I3840" s="1">
        <v>22.0</v>
      </c>
      <c r="J3840" s="7" t="str">
        <f>vlookup(I3840,Cats!$A:$B,2,false)</f>
        <v>E</v>
      </c>
    </row>
    <row r="3841">
      <c r="A3841" s="1">
        <v>140850.0</v>
      </c>
      <c r="B3841" s="1">
        <v>547.0</v>
      </c>
      <c r="C3841" s="1">
        <v>-4.0</v>
      </c>
      <c r="D3841" s="1" t="s">
        <v>155</v>
      </c>
      <c r="E3841" s="1">
        <v>32.0</v>
      </c>
      <c r="F3841" s="7" t="str">
        <f>vlookup(E3841,Teams!A:B,2,false)</f>
        <v>NCSSM A</v>
      </c>
      <c r="G3841" s="1" t="b">
        <v>0</v>
      </c>
      <c r="H3841" s="1" t="b">
        <v>0</v>
      </c>
      <c r="I3841" s="1">
        <v>22.0</v>
      </c>
      <c r="J3841" s="7" t="str">
        <f>vlookup(I3841,Cats!$A:$B,2,false)</f>
        <v>E</v>
      </c>
    </row>
    <row r="3842">
      <c r="A3842" s="1">
        <v>140851.0</v>
      </c>
      <c r="B3842" s="1">
        <v>547.0</v>
      </c>
      <c r="C3842" s="1">
        <v>4.0</v>
      </c>
      <c r="D3842" s="1" t="s">
        <v>149</v>
      </c>
      <c r="E3842" s="1">
        <v>135.0</v>
      </c>
      <c r="F3842" s="7" t="str">
        <f>vlookup(E3842,Teams!A:B,2,false)</f>
        <v>AHS Broward</v>
      </c>
      <c r="G3842" s="1" t="b">
        <v>1</v>
      </c>
      <c r="H3842" s="1" t="b">
        <v>0</v>
      </c>
      <c r="I3842" s="1">
        <v>23.0</v>
      </c>
      <c r="J3842" s="7" t="str">
        <f>vlookup(I3842,Cats!$A:$B,2,false)</f>
        <v>B</v>
      </c>
    </row>
    <row r="3843">
      <c r="A3843" s="1">
        <v>140852.0</v>
      </c>
      <c r="B3843" s="1">
        <v>547.0</v>
      </c>
      <c r="C3843" s="1">
        <v>0.0</v>
      </c>
      <c r="D3843" s="1" t="s">
        <v>152</v>
      </c>
      <c r="E3843" s="1">
        <v>32.0</v>
      </c>
      <c r="F3843" s="7" t="str">
        <f>vlookup(E3843,Teams!A:B,2,false)</f>
        <v>NCSSM A</v>
      </c>
      <c r="G3843" s="1" t="b">
        <v>0</v>
      </c>
      <c r="H3843" s="1" t="b">
        <v>0</v>
      </c>
      <c r="I3843" s="1">
        <v>23.0</v>
      </c>
      <c r="J3843" s="7" t="str">
        <f>vlookup(I3843,Cats!$A:$B,2,false)</f>
        <v>B</v>
      </c>
    </row>
    <row r="3844">
      <c r="A3844" s="1">
        <v>140853.0</v>
      </c>
      <c r="B3844" s="1">
        <v>547.0</v>
      </c>
      <c r="C3844" s="1">
        <v>0.0</v>
      </c>
      <c r="D3844" s="1" t="s">
        <v>32</v>
      </c>
      <c r="E3844" s="1">
        <v>135.0</v>
      </c>
      <c r="F3844" s="7" t="str">
        <f>vlookup(E3844,Teams!A:B,2,false)</f>
        <v>AHS Broward</v>
      </c>
      <c r="G3844" s="1" t="b">
        <v>1</v>
      </c>
      <c r="H3844" s="1" t="b">
        <v>1</v>
      </c>
      <c r="I3844" s="1">
        <v>24.0</v>
      </c>
      <c r="J3844" s="7" t="str">
        <f>vlookup(I3844,Cats!$A:$B,2,false)</f>
        <v>P</v>
      </c>
    </row>
    <row r="3845">
      <c r="A3845" s="1">
        <v>140854.0</v>
      </c>
      <c r="B3845" s="1">
        <v>547.0</v>
      </c>
      <c r="C3845" s="1">
        <v>4.0</v>
      </c>
      <c r="D3845" s="1" t="s">
        <v>154</v>
      </c>
      <c r="E3845" s="1">
        <v>32.0</v>
      </c>
      <c r="F3845" s="7" t="str">
        <f>vlookup(E3845,Teams!A:B,2,false)</f>
        <v>NCSSM A</v>
      </c>
      <c r="G3845" s="1" t="b">
        <v>0</v>
      </c>
      <c r="H3845" s="1" t="b">
        <v>0</v>
      </c>
      <c r="I3845" s="1">
        <v>24.0</v>
      </c>
      <c r="J3845" s="7" t="str">
        <f>vlookup(I3845,Cats!$A:$B,2,false)</f>
        <v>P</v>
      </c>
    </row>
    <row r="3846">
      <c r="A3846" s="1">
        <v>140855.0</v>
      </c>
      <c r="B3846" s="1">
        <v>548.0</v>
      </c>
      <c r="C3846" s="1">
        <v>0.0</v>
      </c>
      <c r="D3846" s="1" t="s">
        <v>32</v>
      </c>
      <c r="E3846" s="1">
        <v>31.0</v>
      </c>
      <c r="F3846" s="7" t="str">
        <f>vlookup(E3846,Teams!A:B,2,false)</f>
        <v>Naperville North</v>
      </c>
      <c r="G3846" s="1" t="b">
        <v>1</v>
      </c>
      <c r="H3846" s="1" t="b">
        <v>1</v>
      </c>
      <c r="I3846" s="1">
        <v>1.0</v>
      </c>
      <c r="J3846" s="7" t="str">
        <f>vlookup(I3846,Cats!$A:$B,2,false)</f>
        <v>X</v>
      </c>
    </row>
    <row r="3847">
      <c r="A3847" s="1">
        <v>140856.0</v>
      </c>
      <c r="B3847" s="1">
        <v>548.0</v>
      </c>
      <c r="C3847" s="1">
        <v>4.0</v>
      </c>
      <c r="D3847" s="1" t="s">
        <v>170</v>
      </c>
      <c r="E3847" s="1">
        <v>40.0</v>
      </c>
      <c r="F3847" s="7" t="str">
        <f>vlookup(E3847,Teams!A:B,2,false)</f>
        <v>Seven Lakes</v>
      </c>
      <c r="G3847" s="1" t="b">
        <v>0</v>
      </c>
      <c r="H3847" s="1" t="b">
        <v>0</v>
      </c>
      <c r="I3847" s="1">
        <v>1.0</v>
      </c>
      <c r="J3847" s="7" t="str">
        <f>vlookup(I3847,Cats!$A:$B,2,false)</f>
        <v>X</v>
      </c>
    </row>
    <row r="3848">
      <c r="A3848" s="1">
        <v>140857.0</v>
      </c>
      <c r="B3848" s="1">
        <v>548.0</v>
      </c>
      <c r="C3848" s="1">
        <v>14.0</v>
      </c>
      <c r="D3848" s="1" t="s">
        <v>226</v>
      </c>
      <c r="E3848" s="1">
        <v>31.0</v>
      </c>
      <c r="F3848" s="7" t="str">
        <f>vlookup(E3848,Teams!A:B,2,false)</f>
        <v>Naperville North</v>
      </c>
      <c r="G3848" s="1" t="b">
        <v>1</v>
      </c>
      <c r="H3848" s="1" t="b">
        <v>0</v>
      </c>
      <c r="I3848" s="1">
        <v>2.0</v>
      </c>
      <c r="J3848" s="7" t="str">
        <f>vlookup(I3848,Cats!$A:$B,2,false)</f>
        <v>M</v>
      </c>
    </row>
    <row r="3849">
      <c r="A3849" s="1">
        <v>140858.0</v>
      </c>
      <c r="B3849" s="1">
        <v>548.0</v>
      </c>
      <c r="C3849" s="1">
        <v>0.0</v>
      </c>
      <c r="D3849" s="1" t="s">
        <v>168</v>
      </c>
      <c r="E3849" s="1">
        <v>40.0</v>
      </c>
      <c r="F3849" s="7" t="str">
        <f>vlookup(E3849,Teams!A:B,2,false)</f>
        <v>Seven Lakes</v>
      </c>
      <c r="G3849" s="1" t="b">
        <v>0</v>
      </c>
      <c r="H3849" s="1" t="b">
        <v>0</v>
      </c>
      <c r="I3849" s="1">
        <v>2.0</v>
      </c>
      <c r="J3849" s="7" t="str">
        <f>vlookup(I3849,Cats!$A:$B,2,false)</f>
        <v>M</v>
      </c>
    </row>
    <row r="3850">
      <c r="A3850" s="1">
        <v>140859.0</v>
      </c>
      <c r="B3850" s="1">
        <v>548.0</v>
      </c>
      <c r="C3850" s="1">
        <v>0.0</v>
      </c>
      <c r="D3850" s="1" t="s">
        <v>32</v>
      </c>
      <c r="E3850" s="1">
        <v>31.0</v>
      </c>
      <c r="F3850" s="7" t="str">
        <f>vlookup(E3850,Teams!A:B,2,false)</f>
        <v>Naperville North</v>
      </c>
      <c r="G3850" s="1" t="b">
        <v>1</v>
      </c>
      <c r="H3850" s="1" t="b">
        <v>1</v>
      </c>
      <c r="I3850" s="1">
        <v>3.0</v>
      </c>
      <c r="J3850" s="7" t="str">
        <f>vlookup(I3850,Cats!$A:$B,2,false)</f>
        <v>C</v>
      </c>
    </row>
    <row r="3851">
      <c r="A3851" s="1">
        <v>140860.0</v>
      </c>
      <c r="B3851" s="1">
        <v>548.0</v>
      </c>
      <c r="C3851" s="1">
        <v>14.0</v>
      </c>
      <c r="D3851" s="1" t="s">
        <v>170</v>
      </c>
      <c r="E3851" s="1">
        <v>40.0</v>
      </c>
      <c r="F3851" s="7" t="str">
        <f>vlookup(E3851,Teams!A:B,2,false)</f>
        <v>Seven Lakes</v>
      </c>
      <c r="G3851" s="1" t="b">
        <v>0</v>
      </c>
      <c r="H3851" s="1" t="b">
        <v>0</v>
      </c>
      <c r="I3851" s="1">
        <v>3.0</v>
      </c>
      <c r="J3851" s="7" t="str">
        <f>vlookup(I3851,Cats!$A:$B,2,false)</f>
        <v>C</v>
      </c>
    </row>
    <row r="3852">
      <c r="A3852" s="1">
        <v>140861.0</v>
      </c>
      <c r="B3852" s="1">
        <v>548.0</v>
      </c>
      <c r="C3852" s="1">
        <v>4.0</v>
      </c>
      <c r="D3852" s="1" t="s">
        <v>126</v>
      </c>
      <c r="E3852" s="1">
        <v>31.0</v>
      </c>
      <c r="F3852" s="7" t="str">
        <f>vlookup(E3852,Teams!A:B,2,false)</f>
        <v>Naperville North</v>
      </c>
      <c r="G3852" s="1" t="b">
        <v>1</v>
      </c>
      <c r="H3852" s="1" t="b">
        <v>0</v>
      </c>
      <c r="I3852" s="1">
        <v>4.0</v>
      </c>
      <c r="J3852" s="7" t="str">
        <f>vlookup(I3852,Cats!$A:$B,2,false)</f>
        <v>E</v>
      </c>
    </row>
    <row r="3853">
      <c r="A3853" s="1">
        <v>140862.0</v>
      </c>
      <c r="B3853" s="1">
        <v>548.0</v>
      </c>
      <c r="C3853" s="1">
        <v>0.0</v>
      </c>
      <c r="D3853" s="1" t="s">
        <v>32</v>
      </c>
      <c r="E3853" s="1">
        <v>40.0</v>
      </c>
      <c r="F3853" s="7" t="str">
        <f>vlookup(E3853,Teams!A:B,2,false)</f>
        <v>Seven Lakes</v>
      </c>
      <c r="G3853" s="1" t="b">
        <v>0</v>
      </c>
      <c r="H3853" s="1" t="b">
        <v>1</v>
      </c>
      <c r="I3853" s="1">
        <v>4.0</v>
      </c>
      <c r="J3853" s="7" t="str">
        <f>vlookup(I3853,Cats!$A:$B,2,false)</f>
        <v>E</v>
      </c>
    </row>
    <row r="3854">
      <c r="A3854" s="1">
        <v>140863.0</v>
      </c>
      <c r="B3854" s="1">
        <v>548.0</v>
      </c>
      <c r="C3854" s="1">
        <v>0.0</v>
      </c>
      <c r="D3854" s="1" t="s">
        <v>32</v>
      </c>
      <c r="E3854" s="1">
        <v>31.0</v>
      </c>
      <c r="F3854" s="7" t="str">
        <f>vlookup(E3854,Teams!A:B,2,false)</f>
        <v>Naperville North</v>
      </c>
      <c r="G3854" s="1" t="b">
        <v>1</v>
      </c>
      <c r="H3854" s="1" t="b">
        <v>1</v>
      </c>
      <c r="I3854" s="1">
        <v>5.0</v>
      </c>
      <c r="J3854" s="7" t="str">
        <f>vlookup(I3854,Cats!$A:$B,2,false)</f>
        <v>B</v>
      </c>
    </row>
    <row r="3855">
      <c r="A3855" s="1">
        <v>140864.0</v>
      </c>
      <c r="B3855" s="1">
        <v>548.0</v>
      </c>
      <c r="C3855" s="1">
        <v>4.0</v>
      </c>
      <c r="D3855" s="1" t="s">
        <v>172</v>
      </c>
      <c r="E3855" s="1">
        <v>40.0</v>
      </c>
      <c r="F3855" s="7" t="str">
        <f>vlookup(E3855,Teams!A:B,2,false)</f>
        <v>Seven Lakes</v>
      </c>
      <c r="G3855" s="1" t="b">
        <v>0</v>
      </c>
      <c r="H3855" s="1" t="b">
        <v>0</v>
      </c>
      <c r="I3855" s="1">
        <v>5.0</v>
      </c>
      <c r="J3855" s="7" t="str">
        <f>vlookup(I3855,Cats!$A:$B,2,false)</f>
        <v>B</v>
      </c>
    </row>
    <row r="3856">
      <c r="A3856" s="1">
        <v>140865.0</v>
      </c>
      <c r="B3856" s="1">
        <v>548.0</v>
      </c>
      <c r="C3856" s="1">
        <v>14.0</v>
      </c>
      <c r="D3856" s="1" t="s">
        <v>126</v>
      </c>
      <c r="E3856" s="1">
        <v>31.0</v>
      </c>
      <c r="F3856" s="7" t="str">
        <f>vlookup(E3856,Teams!A:B,2,false)</f>
        <v>Naperville North</v>
      </c>
      <c r="G3856" s="1" t="b">
        <v>1</v>
      </c>
      <c r="H3856" s="1" t="b">
        <v>0</v>
      </c>
      <c r="I3856" s="1">
        <v>6.0</v>
      </c>
      <c r="J3856" s="7" t="str">
        <f>vlookup(I3856,Cats!$A:$B,2,false)</f>
        <v>P</v>
      </c>
    </row>
    <row r="3857">
      <c r="A3857" s="1">
        <v>140866.0</v>
      </c>
      <c r="B3857" s="1">
        <v>548.0</v>
      </c>
      <c r="C3857" s="1">
        <v>0.0</v>
      </c>
      <c r="D3857" s="1" t="s">
        <v>32</v>
      </c>
      <c r="E3857" s="1">
        <v>40.0</v>
      </c>
      <c r="F3857" s="7" t="str">
        <f>vlookup(E3857,Teams!A:B,2,false)</f>
        <v>Seven Lakes</v>
      </c>
      <c r="G3857" s="1" t="b">
        <v>0</v>
      </c>
      <c r="H3857" s="1" t="b">
        <v>1</v>
      </c>
      <c r="I3857" s="1">
        <v>6.0</v>
      </c>
      <c r="J3857" s="7" t="str">
        <f>vlookup(I3857,Cats!$A:$B,2,false)</f>
        <v>P</v>
      </c>
    </row>
    <row r="3858">
      <c r="A3858" s="1">
        <v>140867.0</v>
      </c>
      <c r="B3858" s="1">
        <v>548.0</v>
      </c>
      <c r="C3858" s="1">
        <v>0.0</v>
      </c>
      <c r="D3858" s="1" t="s">
        <v>127</v>
      </c>
      <c r="E3858" s="1">
        <v>31.0</v>
      </c>
      <c r="F3858" s="7" t="str">
        <f>vlookup(E3858,Teams!A:B,2,false)</f>
        <v>Naperville North</v>
      </c>
      <c r="G3858" s="1" t="b">
        <v>1</v>
      </c>
      <c r="H3858" s="1" t="b">
        <v>0</v>
      </c>
      <c r="I3858" s="1">
        <v>7.0</v>
      </c>
      <c r="J3858" s="7" t="str">
        <f>vlookup(I3858,Cats!$A:$B,2,false)</f>
        <v>X</v>
      </c>
    </row>
    <row r="3859">
      <c r="A3859" s="1">
        <v>140868.0</v>
      </c>
      <c r="B3859" s="1">
        <v>548.0</v>
      </c>
      <c r="C3859" s="1">
        <v>0.0</v>
      </c>
      <c r="D3859" s="1" t="s">
        <v>173</v>
      </c>
      <c r="E3859" s="1">
        <v>40.0</v>
      </c>
      <c r="F3859" s="7" t="str">
        <f>vlookup(E3859,Teams!A:B,2,false)</f>
        <v>Seven Lakes</v>
      </c>
      <c r="G3859" s="1" t="b">
        <v>0</v>
      </c>
      <c r="H3859" s="1" t="b">
        <v>0</v>
      </c>
      <c r="I3859" s="1">
        <v>7.0</v>
      </c>
      <c r="J3859" s="7" t="str">
        <f>vlookup(I3859,Cats!$A:$B,2,false)</f>
        <v>X</v>
      </c>
    </row>
    <row r="3860">
      <c r="A3860" s="1">
        <v>140869.0</v>
      </c>
      <c r="B3860" s="1">
        <v>548.0</v>
      </c>
      <c r="C3860" s="1">
        <v>4.0</v>
      </c>
      <c r="D3860" s="1" t="s">
        <v>127</v>
      </c>
      <c r="E3860" s="1">
        <v>31.0</v>
      </c>
      <c r="F3860" s="7" t="str">
        <f>vlookup(E3860,Teams!A:B,2,false)</f>
        <v>Naperville North</v>
      </c>
      <c r="G3860" s="1" t="b">
        <v>1</v>
      </c>
      <c r="H3860" s="1" t="b">
        <v>0</v>
      </c>
      <c r="I3860" s="1">
        <v>8.0</v>
      </c>
      <c r="J3860" s="7" t="str">
        <f>vlookup(I3860,Cats!$A:$B,2,false)</f>
        <v>M</v>
      </c>
    </row>
    <row r="3861">
      <c r="A3861" s="1">
        <v>140870.0</v>
      </c>
      <c r="B3861" s="1">
        <v>548.0</v>
      </c>
      <c r="C3861" s="1">
        <v>0.0</v>
      </c>
      <c r="D3861" s="1" t="s">
        <v>32</v>
      </c>
      <c r="E3861" s="1">
        <v>40.0</v>
      </c>
      <c r="F3861" s="7" t="str">
        <f>vlookup(E3861,Teams!A:B,2,false)</f>
        <v>Seven Lakes</v>
      </c>
      <c r="G3861" s="1" t="b">
        <v>0</v>
      </c>
      <c r="H3861" s="1" t="b">
        <v>1</v>
      </c>
      <c r="I3861" s="1">
        <v>8.0</v>
      </c>
      <c r="J3861" s="7" t="str">
        <f>vlookup(I3861,Cats!$A:$B,2,false)</f>
        <v>M</v>
      </c>
    </row>
    <row r="3862">
      <c r="A3862" s="1">
        <v>140871.0</v>
      </c>
      <c r="B3862" s="1">
        <v>548.0</v>
      </c>
      <c r="C3862" s="1">
        <v>4.0</v>
      </c>
      <c r="D3862" s="1" t="s">
        <v>126</v>
      </c>
      <c r="E3862" s="1">
        <v>31.0</v>
      </c>
      <c r="F3862" s="7" t="str">
        <f>vlookup(E3862,Teams!A:B,2,false)</f>
        <v>Naperville North</v>
      </c>
      <c r="G3862" s="1" t="b">
        <v>1</v>
      </c>
      <c r="H3862" s="1" t="b">
        <v>0</v>
      </c>
      <c r="I3862" s="1">
        <v>9.0</v>
      </c>
      <c r="J3862" s="7" t="str">
        <f>vlookup(I3862,Cats!$A:$B,2,false)</f>
        <v>C</v>
      </c>
    </row>
    <row r="3863">
      <c r="A3863" s="1">
        <v>140872.0</v>
      </c>
      <c r="B3863" s="1">
        <v>548.0</v>
      </c>
      <c r="C3863" s="1">
        <v>0.0</v>
      </c>
      <c r="D3863" s="1" t="s">
        <v>32</v>
      </c>
      <c r="E3863" s="1">
        <v>40.0</v>
      </c>
      <c r="F3863" s="7" t="str">
        <f>vlookup(E3863,Teams!A:B,2,false)</f>
        <v>Seven Lakes</v>
      </c>
      <c r="G3863" s="1" t="b">
        <v>0</v>
      </c>
      <c r="H3863" s="1" t="b">
        <v>1</v>
      </c>
      <c r="I3863" s="1">
        <v>9.0</v>
      </c>
      <c r="J3863" s="7" t="str">
        <f>vlookup(I3863,Cats!$A:$B,2,false)</f>
        <v>C</v>
      </c>
    </row>
    <row r="3864">
      <c r="A3864" s="1">
        <v>140873.0</v>
      </c>
      <c r="B3864" s="1">
        <v>548.0</v>
      </c>
      <c r="C3864" s="1">
        <v>0.0</v>
      </c>
      <c r="D3864" s="1" t="s">
        <v>208</v>
      </c>
      <c r="E3864" s="1">
        <v>31.0</v>
      </c>
      <c r="F3864" s="7" t="str">
        <f>vlookup(E3864,Teams!A:B,2,false)</f>
        <v>Naperville North</v>
      </c>
      <c r="G3864" s="1" t="b">
        <v>1</v>
      </c>
      <c r="H3864" s="1" t="b">
        <v>0</v>
      </c>
      <c r="I3864" s="1">
        <v>10.0</v>
      </c>
      <c r="J3864" s="7" t="str">
        <f>vlookup(I3864,Cats!$A:$B,2,false)</f>
        <v>E</v>
      </c>
    </row>
    <row r="3865">
      <c r="A3865" s="1">
        <v>140874.0</v>
      </c>
      <c r="B3865" s="1">
        <v>548.0</v>
      </c>
      <c r="C3865" s="1">
        <v>0.0</v>
      </c>
      <c r="D3865" s="1" t="s">
        <v>170</v>
      </c>
      <c r="E3865" s="1">
        <v>40.0</v>
      </c>
      <c r="F3865" s="7" t="str">
        <f>vlookup(E3865,Teams!A:B,2,false)</f>
        <v>Seven Lakes</v>
      </c>
      <c r="G3865" s="1" t="b">
        <v>0</v>
      </c>
      <c r="H3865" s="1" t="b">
        <v>0</v>
      </c>
      <c r="I3865" s="1">
        <v>10.0</v>
      </c>
      <c r="J3865" s="7" t="str">
        <f>vlookup(I3865,Cats!$A:$B,2,false)</f>
        <v>E</v>
      </c>
    </row>
    <row r="3866">
      <c r="A3866" s="1">
        <v>140875.0</v>
      </c>
      <c r="B3866" s="1">
        <v>548.0</v>
      </c>
      <c r="C3866" s="1">
        <v>0.0</v>
      </c>
      <c r="D3866" s="1" t="s">
        <v>32</v>
      </c>
      <c r="E3866" s="1">
        <v>31.0</v>
      </c>
      <c r="F3866" s="7" t="str">
        <f>vlookup(E3866,Teams!A:B,2,false)</f>
        <v>Naperville North</v>
      </c>
      <c r="G3866" s="1" t="b">
        <v>1</v>
      </c>
      <c r="H3866" s="1" t="b">
        <v>1</v>
      </c>
      <c r="I3866" s="1">
        <v>11.0</v>
      </c>
      <c r="J3866" s="7" t="str">
        <f>vlookup(I3866,Cats!$A:$B,2,false)</f>
        <v>B</v>
      </c>
    </row>
    <row r="3867">
      <c r="A3867" s="1">
        <v>140876.0</v>
      </c>
      <c r="B3867" s="1">
        <v>548.0</v>
      </c>
      <c r="C3867" s="1">
        <v>14.0</v>
      </c>
      <c r="D3867" s="1" t="s">
        <v>172</v>
      </c>
      <c r="E3867" s="1">
        <v>40.0</v>
      </c>
      <c r="F3867" s="7" t="str">
        <f>vlookup(E3867,Teams!A:B,2,false)</f>
        <v>Seven Lakes</v>
      </c>
      <c r="G3867" s="1" t="b">
        <v>0</v>
      </c>
      <c r="H3867" s="1" t="b">
        <v>0</v>
      </c>
      <c r="I3867" s="1">
        <v>11.0</v>
      </c>
      <c r="J3867" s="7" t="str">
        <f>vlookup(I3867,Cats!$A:$B,2,false)</f>
        <v>B</v>
      </c>
    </row>
    <row r="3868">
      <c r="A3868" s="1">
        <v>140877.0</v>
      </c>
      <c r="B3868" s="1">
        <v>548.0</v>
      </c>
      <c r="C3868" s="1">
        <v>4.0</v>
      </c>
      <c r="D3868" s="1" t="s">
        <v>127</v>
      </c>
      <c r="E3868" s="1">
        <v>31.0</v>
      </c>
      <c r="F3868" s="7" t="str">
        <f>vlookup(E3868,Teams!A:B,2,false)</f>
        <v>Naperville North</v>
      </c>
      <c r="G3868" s="1" t="b">
        <v>1</v>
      </c>
      <c r="H3868" s="1" t="b">
        <v>0</v>
      </c>
      <c r="I3868" s="1">
        <v>12.0</v>
      </c>
      <c r="J3868" s="7" t="str">
        <f>vlookup(I3868,Cats!$A:$B,2,false)</f>
        <v>P</v>
      </c>
    </row>
    <row r="3869">
      <c r="A3869" s="1">
        <v>140878.0</v>
      </c>
      <c r="B3869" s="1">
        <v>548.0</v>
      </c>
      <c r="C3869" s="1">
        <v>-4.0</v>
      </c>
      <c r="D3869" s="1" t="s">
        <v>170</v>
      </c>
      <c r="E3869" s="1">
        <v>40.0</v>
      </c>
      <c r="F3869" s="7" t="str">
        <f>vlookup(E3869,Teams!A:B,2,false)</f>
        <v>Seven Lakes</v>
      </c>
      <c r="G3869" s="1" t="b">
        <v>0</v>
      </c>
      <c r="H3869" s="1" t="b">
        <v>0</v>
      </c>
      <c r="I3869" s="1">
        <v>12.0</v>
      </c>
      <c r="J3869" s="7" t="str">
        <f>vlookup(I3869,Cats!$A:$B,2,false)</f>
        <v>P</v>
      </c>
    </row>
    <row r="3870">
      <c r="A3870" s="1">
        <v>140879.0</v>
      </c>
      <c r="B3870" s="1">
        <v>548.0</v>
      </c>
      <c r="C3870" s="1">
        <v>0.0</v>
      </c>
      <c r="D3870" s="1" t="s">
        <v>127</v>
      </c>
      <c r="E3870" s="1">
        <v>31.0</v>
      </c>
      <c r="F3870" s="7" t="str">
        <f>vlookup(E3870,Teams!A:B,2,false)</f>
        <v>Naperville North</v>
      </c>
      <c r="G3870" s="1" t="b">
        <v>1</v>
      </c>
      <c r="H3870" s="1" t="b">
        <v>0</v>
      </c>
      <c r="I3870" s="1">
        <v>13.0</v>
      </c>
      <c r="J3870" s="7" t="str">
        <f>vlookup(I3870,Cats!$A:$B,2,false)</f>
        <v>X</v>
      </c>
    </row>
    <row r="3871">
      <c r="A3871" s="1">
        <v>140880.0</v>
      </c>
      <c r="B3871" s="1">
        <v>548.0</v>
      </c>
      <c r="C3871" s="1">
        <v>0.0</v>
      </c>
      <c r="D3871" s="1" t="s">
        <v>32</v>
      </c>
      <c r="E3871" s="1">
        <v>40.0</v>
      </c>
      <c r="F3871" s="7" t="str">
        <f>vlookup(E3871,Teams!A:B,2,false)</f>
        <v>Seven Lakes</v>
      </c>
      <c r="G3871" s="1" t="b">
        <v>0</v>
      </c>
      <c r="H3871" s="1" t="b">
        <v>1</v>
      </c>
      <c r="I3871" s="1">
        <v>13.0</v>
      </c>
      <c r="J3871" s="7" t="str">
        <f>vlookup(I3871,Cats!$A:$B,2,false)</f>
        <v>X</v>
      </c>
    </row>
    <row r="3872">
      <c r="A3872" s="1">
        <v>140881.0</v>
      </c>
      <c r="B3872" s="1">
        <v>548.0</v>
      </c>
      <c r="C3872" s="1">
        <v>0.0</v>
      </c>
      <c r="D3872" s="1" t="s">
        <v>32</v>
      </c>
      <c r="E3872" s="1">
        <v>31.0</v>
      </c>
      <c r="F3872" s="7" t="str">
        <f>vlookup(E3872,Teams!A:B,2,false)</f>
        <v>Naperville North</v>
      </c>
      <c r="G3872" s="1" t="b">
        <v>1</v>
      </c>
      <c r="H3872" s="1" t="b">
        <v>1</v>
      </c>
      <c r="I3872" s="1">
        <v>14.0</v>
      </c>
      <c r="J3872" s="7" t="str">
        <f>vlookup(I3872,Cats!$A:$B,2,false)</f>
        <v>M</v>
      </c>
    </row>
    <row r="3873">
      <c r="A3873" s="1">
        <v>140882.0</v>
      </c>
      <c r="B3873" s="1">
        <v>548.0</v>
      </c>
      <c r="C3873" s="1">
        <v>14.0</v>
      </c>
      <c r="D3873" s="1" t="s">
        <v>170</v>
      </c>
      <c r="E3873" s="1">
        <v>40.0</v>
      </c>
      <c r="F3873" s="7" t="str">
        <f>vlookup(E3873,Teams!A:B,2,false)</f>
        <v>Seven Lakes</v>
      </c>
      <c r="G3873" s="1" t="b">
        <v>0</v>
      </c>
      <c r="H3873" s="1" t="b">
        <v>0</v>
      </c>
      <c r="I3873" s="1">
        <v>14.0</v>
      </c>
      <c r="J3873" s="7" t="str">
        <f>vlookup(I3873,Cats!$A:$B,2,false)</f>
        <v>M</v>
      </c>
    </row>
    <row r="3874">
      <c r="A3874" s="1">
        <v>140883.0</v>
      </c>
      <c r="B3874" s="1">
        <v>548.0</v>
      </c>
      <c r="C3874" s="1">
        <v>0.0</v>
      </c>
      <c r="D3874" s="1" t="s">
        <v>32</v>
      </c>
      <c r="E3874" s="1">
        <v>31.0</v>
      </c>
      <c r="F3874" s="7" t="str">
        <f>vlookup(E3874,Teams!A:B,2,false)</f>
        <v>Naperville North</v>
      </c>
      <c r="G3874" s="1" t="b">
        <v>1</v>
      </c>
      <c r="H3874" s="1" t="b">
        <v>1</v>
      </c>
      <c r="I3874" s="1">
        <v>15.0</v>
      </c>
      <c r="J3874" s="7" t="str">
        <f>vlookup(I3874,Cats!$A:$B,2,false)</f>
        <v>C</v>
      </c>
    </row>
    <row r="3875">
      <c r="A3875" s="1">
        <v>140884.0</v>
      </c>
      <c r="B3875" s="1">
        <v>548.0</v>
      </c>
      <c r="C3875" s="1">
        <v>14.0</v>
      </c>
      <c r="D3875" s="1" t="s">
        <v>170</v>
      </c>
      <c r="E3875" s="1">
        <v>40.0</v>
      </c>
      <c r="F3875" s="7" t="str">
        <f>vlookup(E3875,Teams!A:B,2,false)</f>
        <v>Seven Lakes</v>
      </c>
      <c r="G3875" s="1" t="b">
        <v>0</v>
      </c>
      <c r="H3875" s="1" t="b">
        <v>0</v>
      </c>
      <c r="I3875" s="1">
        <v>15.0</v>
      </c>
      <c r="J3875" s="7" t="str">
        <f>vlookup(I3875,Cats!$A:$B,2,false)</f>
        <v>C</v>
      </c>
    </row>
    <row r="3876">
      <c r="A3876" s="1">
        <v>140885.0</v>
      </c>
      <c r="B3876" s="1">
        <v>548.0</v>
      </c>
      <c r="C3876" s="1">
        <v>4.0</v>
      </c>
      <c r="D3876" s="1" t="s">
        <v>208</v>
      </c>
      <c r="E3876" s="1">
        <v>31.0</v>
      </c>
      <c r="F3876" s="7" t="str">
        <f>vlookup(E3876,Teams!A:B,2,false)</f>
        <v>Naperville North</v>
      </c>
      <c r="G3876" s="1" t="b">
        <v>1</v>
      </c>
      <c r="H3876" s="1" t="b">
        <v>0</v>
      </c>
      <c r="I3876" s="1">
        <v>16.0</v>
      </c>
      <c r="J3876" s="7" t="str">
        <f>vlookup(I3876,Cats!$A:$B,2,false)</f>
        <v>E</v>
      </c>
    </row>
    <row r="3877">
      <c r="A3877" s="1">
        <v>140886.0</v>
      </c>
      <c r="B3877" s="1">
        <v>548.0</v>
      </c>
      <c r="C3877" s="1">
        <v>0.0</v>
      </c>
      <c r="D3877" s="1" t="s">
        <v>173</v>
      </c>
      <c r="E3877" s="1">
        <v>40.0</v>
      </c>
      <c r="F3877" s="7" t="str">
        <f>vlookup(E3877,Teams!A:B,2,false)</f>
        <v>Seven Lakes</v>
      </c>
      <c r="G3877" s="1" t="b">
        <v>0</v>
      </c>
      <c r="H3877" s="1" t="b">
        <v>0</v>
      </c>
      <c r="I3877" s="1">
        <v>16.0</v>
      </c>
      <c r="J3877" s="7" t="str">
        <f>vlookup(I3877,Cats!$A:$B,2,false)</f>
        <v>E</v>
      </c>
    </row>
    <row r="3878">
      <c r="A3878" s="1">
        <v>140887.0</v>
      </c>
      <c r="B3878" s="1">
        <v>548.0</v>
      </c>
      <c r="C3878" s="1">
        <v>0.0</v>
      </c>
      <c r="D3878" s="1" t="s">
        <v>32</v>
      </c>
      <c r="E3878" s="1">
        <v>31.0</v>
      </c>
      <c r="F3878" s="7" t="str">
        <f>vlookup(E3878,Teams!A:B,2,false)</f>
        <v>Naperville North</v>
      </c>
      <c r="G3878" s="1" t="b">
        <v>1</v>
      </c>
      <c r="H3878" s="1" t="b">
        <v>1</v>
      </c>
      <c r="I3878" s="1">
        <v>17.0</v>
      </c>
      <c r="J3878" s="7" t="str">
        <f>vlookup(I3878,Cats!$A:$B,2,false)</f>
        <v>B</v>
      </c>
    </row>
    <row r="3879">
      <c r="A3879" s="1">
        <v>140888.0</v>
      </c>
      <c r="B3879" s="1">
        <v>548.0</v>
      </c>
      <c r="C3879" s="1">
        <v>14.0</v>
      </c>
      <c r="D3879" s="1" t="s">
        <v>172</v>
      </c>
      <c r="E3879" s="1">
        <v>40.0</v>
      </c>
      <c r="F3879" s="7" t="str">
        <f>vlookup(E3879,Teams!A:B,2,false)</f>
        <v>Seven Lakes</v>
      </c>
      <c r="G3879" s="1" t="b">
        <v>0</v>
      </c>
      <c r="H3879" s="1" t="b">
        <v>0</v>
      </c>
      <c r="I3879" s="1">
        <v>17.0</v>
      </c>
      <c r="J3879" s="7" t="str">
        <f>vlookup(I3879,Cats!$A:$B,2,false)</f>
        <v>B</v>
      </c>
    </row>
    <row r="3880">
      <c r="A3880" s="1">
        <v>140889.0</v>
      </c>
      <c r="B3880" s="1">
        <v>548.0</v>
      </c>
      <c r="C3880" s="1">
        <v>14.0</v>
      </c>
      <c r="D3880" s="1" t="s">
        <v>127</v>
      </c>
      <c r="E3880" s="1">
        <v>31.0</v>
      </c>
      <c r="F3880" s="7" t="str">
        <f>vlookup(E3880,Teams!A:B,2,false)</f>
        <v>Naperville North</v>
      </c>
      <c r="G3880" s="1" t="b">
        <v>1</v>
      </c>
      <c r="H3880" s="1" t="b">
        <v>0</v>
      </c>
      <c r="I3880" s="1">
        <v>18.0</v>
      </c>
      <c r="J3880" s="7" t="str">
        <f>vlookup(I3880,Cats!$A:$B,2,false)</f>
        <v>P</v>
      </c>
    </row>
    <row r="3881">
      <c r="A3881" s="1">
        <v>140890.0</v>
      </c>
      <c r="B3881" s="1">
        <v>548.0</v>
      </c>
      <c r="C3881" s="1">
        <v>0.0</v>
      </c>
      <c r="D3881" s="1" t="s">
        <v>32</v>
      </c>
      <c r="E3881" s="1">
        <v>40.0</v>
      </c>
      <c r="F3881" s="7" t="str">
        <f>vlookup(E3881,Teams!A:B,2,false)</f>
        <v>Seven Lakes</v>
      </c>
      <c r="G3881" s="1" t="b">
        <v>0</v>
      </c>
      <c r="H3881" s="1" t="b">
        <v>1</v>
      </c>
      <c r="I3881" s="1">
        <v>18.0</v>
      </c>
      <c r="J3881" s="7" t="str">
        <f>vlookup(I3881,Cats!$A:$B,2,false)</f>
        <v>P</v>
      </c>
    </row>
    <row r="3882">
      <c r="A3882" s="1">
        <v>140891.0</v>
      </c>
      <c r="B3882" s="1">
        <v>548.0</v>
      </c>
      <c r="C3882" s="1">
        <v>0.0</v>
      </c>
      <c r="D3882" s="1" t="s">
        <v>32</v>
      </c>
      <c r="E3882" s="1">
        <v>31.0</v>
      </c>
      <c r="F3882" s="7" t="str">
        <f>vlookup(E3882,Teams!A:B,2,false)</f>
        <v>Naperville North</v>
      </c>
      <c r="G3882" s="1" t="b">
        <v>1</v>
      </c>
      <c r="H3882" s="1" t="b">
        <v>1</v>
      </c>
      <c r="I3882" s="1">
        <v>19.0</v>
      </c>
      <c r="J3882" s="7" t="str">
        <f>vlookup(I3882,Cats!$A:$B,2,false)</f>
        <v>X</v>
      </c>
    </row>
    <row r="3883">
      <c r="A3883" s="1">
        <v>140892.0</v>
      </c>
      <c r="B3883" s="1">
        <v>548.0</v>
      </c>
      <c r="C3883" s="1">
        <v>4.0</v>
      </c>
      <c r="D3883" s="1" t="s">
        <v>170</v>
      </c>
      <c r="E3883" s="1">
        <v>40.0</v>
      </c>
      <c r="F3883" s="7" t="str">
        <f>vlookup(E3883,Teams!A:B,2,false)</f>
        <v>Seven Lakes</v>
      </c>
      <c r="G3883" s="1" t="b">
        <v>0</v>
      </c>
      <c r="H3883" s="1" t="b">
        <v>0</v>
      </c>
      <c r="I3883" s="1">
        <v>19.0</v>
      </c>
      <c r="J3883" s="7" t="str">
        <f>vlookup(I3883,Cats!$A:$B,2,false)</f>
        <v>X</v>
      </c>
    </row>
    <row r="3884">
      <c r="A3884" s="1">
        <v>140893.0</v>
      </c>
      <c r="B3884" s="1">
        <v>548.0</v>
      </c>
      <c r="C3884" s="1">
        <v>0.0</v>
      </c>
      <c r="D3884" s="1" t="s">
        <v>127</v>
      </c>
      <c r="E3884" s="1">
        <v>31.0</v>
      </c>
      <c r="F3884" s="7" t="str">
        <f>vlookup(E3884,Teams!A:B,2,false)</f>
        <v>Naperville North</v>
      </c>
      <c r="G3884" s="1" t="b">
        <v>1</v>
      </c>
      <c r="H3884" s="1" t="b">
        <v>0</v>
      </c>
      <c r="I3884" s="1">
        <v>20.0</v>
      </c>
      <c r="J3884" s="7" t="str">
        <f>vlookup(I3884,Cats!$A:$B,2,false)</f>
        <v>M</v>
      </c>
    </row>
    <row r="3885">
      <c r="A3885" s="1">
        <v>140894.0</v>
      </c>
      <c r="B3885" s="1">
        <v>548.0</v>
      </c>
      <c r="C3885" s="1">
        <v>0.0</v>
      </c>
      <c r="D3885" s="1" t="s">
        <v>168</v>
      </c>
      <c r="E3885" s="1">
        <v>40.0</v>
      </c>
      <c r="F3885" s="7" t="str">
        <f>vlookup(E3885,Teams!A:B,2,false)</f>
        <v>Seven Lakes</v>
      </c>
      <c r="G3885" s="1" t="b">
        <v>0</v>
      </c>
      <c r="H3885" s="1" t="b">
        <v>0</v>
      </c>
      <c r="I3885" s="1">
        <v>20.0</v>
      </c>
      <c r="J3885" s="7" t="str">
        <f>vlookup(I3885,Cats!$A:$B,2,false)</f>
        <v>M</v>
      </c>
    </row>
    <row r="3886">
      <c r="A3886" s="1">
        <v>140895.0</v>
      </c>
      <c r="B3886" s="1">
        <v>548.0</v>
      </c>
      <c r="C3886" s="1">
        <v>0.0</v>
      </c>
      <c r="D3886" s="1" t="s">
        <v>32</v>
      </c>
      <c r="E3886" s="1">
        <v>31.0</v>
      </c>
      <c r="F3886" s="7" t="str">
        <f>vlookup(E3886,Teams!A:B,2,false)</f>
        <v>Naperville North</v>
      </c>
      <c r="G3886" s="1" t="b">
        <v>1</v>
      </c>
      <c r="H3886" s="1" t="b">
        <v>1</v>
      </c>
      <c r="I3886" s="1">
        <v>21.0</v>
      </c>
      <c r="J3886" s="7" t="str">
        <f>vlookup(I3886,Cats!$A:$B,2,false)</f>
        <v>C</v>
      </c>
    </row>
    <row r="3887">
      <c r="A3887" s="1">
        <v>140896.0</v>
      </c>
      <c r="B3887" s="1">
        <v>548.0</v>
      </c>
      <c r="C3887" s="1">
        <v>14.0</v>
      </c>
      <c r="D3887" s="1" t="s">
        <v>170</v>
      </c>
      <c r="E3887" s="1">
        <v>40.0</v>
      </c>
      <c r="F3887" s="7" t="str">
        <f>vlookup(E3887,Teams!A:B,2,false)</f>
        <v>Seven Lakes</v>
      </c>
      <c r="G3887" s="1" t="b">
        <v>0</v>
      </c>
      <c r="H3887" s="1" t="b">
        <v>0</v>
      </c>
      <c r="I3887" s="1">
        <v>21.0</v>
      </c>
      <c r="J3887" s="7" t="str">
        <f>vlookup(I3887,Cats!$A:$B,2,false)</f>
        <v>C</v>
      </c>
    </row>
    <row r="3888">
      <c r="A3888" s="1">
        <v>140897.0</v>
      </c>
      <c r="B3888" s="1">
        <v>548.0</v>
      </c>
      <c r="C3888" s="1">
        <v>4.0</v>
      </c>
      <c r="D3888" s="1" t="s">
        <v>127</v>
      </c>
      <c r="E3888" s="1">
        <v>31.0</v>
      </c>
      <c r="F3888" s="7" t="str">
        <f>vlookup(E3888,Teams!A:B,2,false)</f>
        <v>Naperville North</v>
      </c>
      <c r="G3888" s="1" t="b">
        <v>1</v>
      </c>
      <c r="H3888" s="1" t="b">
        <v>0</v>
      </c>
      <c r="I3888" s="1">
        <v>22.0</v>
      </c>
      <c r="J3888" s="7" t="str">
        <f>vlookup(I3888,Cats!$A:$B,2,false)</f>
        <v>E</v>
      </c>
    </row>
    <row r="3889">
      <c r="A3889" s="1">
        <v>140898.0</v>
      </c>
      <c r="B3889" s="1">
        <v>548.0</v>
      </c>
      <c r="C3889" s="1">
        <v>0.0</v>
      </c>
      <c r="D3889" s="1" t="s">
        <v>173</v>
      </c>
      <c r="E3889" s="1">
        <v>40.0</v>
      </c>
      <c r="F3889" s="7" t="str">
        <f>vlookup(E3889,Teams!A:B,2,false)</f>
        <v>Seven Lakes</v>
      </c>
      <c r="G3889" s="1" t="b">
        <v>0</v>
      </c>
      <c r="H3889" s="1" t="b">
        <v>0</v>
      </c>
      <c r="I3889" s="1">
        <v>22.0</v>
      </c>
      <c r="J3889" s="7" t="str">
        <f>vlookup(I3889,Cats!$A:$B,2,false)</f>
        <v>E</v>
      </c>
    </row>
    <row r="3890">
      <c r="A3890" s="1">
        <v>140899.0</v>
      </c>
      <c r="B3890" s="1">
        <v>548.0</v>
      </c>
      <c r="C3890" s="1">
        <v>4.0</v>
      </c>
      <c r="D3890" s="1" t="s">
        <v>126</v>
      </c>
      <c r="E3890" s="1">
        <v>31.0</v>
      </c>
      <c r="F3890" s="7" t="str">
        <f>vlookup(E3890,Teams!A:B,2,false)</f>
        <v>Naperville North</v>
      </c>
      <c r="G3890" s="1" t="b">
        <v>1</v>
      </c>
      <c r="H3890" s="1" t="b">
        <v>0</v>
      </c>
      <c r="I3890" s="1">
        <v>23.0</v>
      </c>
      <c r="J3890" s="7" t="str">
        <f>vlookup(I3890,Cats!$A:$B,2,false)</f>
        <v>B</v>
      </c>
    </row>
    <row r="3891">
      <c r="A3891" s="1">
        <v>140900.0</v>
      </c>
      <c r="B3891" s="1">
        <v>548.0</v>
      </c>
      <c r="C3891" s="1">
        <v>0.0</v>
      </c>
      <c r="D3891" s="1" t="s">
        <v>32</v>
      </c>
      <c r="E3891" s="1">
        <v>40.0</v>
      </c>
      <c r="F3891" s="7" t="str">
        <f>vlookup(E3891,Teams!A:B,2,false)</f>
        <v>Seven Lakes</v>
      </c>
      <c r="G3891" s="1" t="b">
        <v>0</v>
      </c>
      <c r="H3891" s="1" t="b">
        <v>1</v>
      </c>
      <c r="I3891" s="1">
        <v>23.0</v>
      </c>
      <c r="J3891" s="7" t="str">
        <f>vlookup(I3891,Cats!$A:$B,2,false)</f>
        <v>B</v>
      </c>
    </row>
    <row r="3892">
      <c r="A3892" s="1">
        <v>140901.0</v>
      </c>
      <c r="B3892" s="1">
        <v>548.0</v>
      </c>
      <c r="C3892" s="1">
        <v>14.0</v>
      </c>
      <c r="D3892" s="1" t="s">
        <v>127</v>
      </c>
      <c r="E3892" s="1">
        <v>31.0</v>
      </c>
      <c r="F3892" s="7" t="str">
        <f>vlookup(E3892,Teams!A:B,2,false)</f>
        <v>Naperville North</v>
      </c>
      <c r="G3892" s="1" t="b">
        <v>1</v>
      </c>
      <c r="H3892" s="1" t="b">
        <v>0</v>
      </c>
      <c r="I3892" s="1">
        <v>24.0</v>
      </c>
      <c r="J3892" s="7" t="str">
        <f>vlookup(I3892,Cats!$A:$B,2,false)</f>
        <v>P</v>
      </c>
    </row>
    <row r="3893">
      <c r="A3893" s="1">
        <v>140902.0</v>
      </c>
      <c r="B3893" s="1">
        <v>548.0</v>
      </c>
      <c r="C3893" s="1">
        <v>0.0</v>
      </c>
      <c r="D3893" s="1" t="s">
        <v>32</v>
      </c>
      <c r="E3893" s="1">
        <v>40.0</v>
      </c>
      <c r="F3893" s="7" t="str">
        <f>vlookup(E3893,Teams!A:B,2,false)</f>
        <v>Seven Lakes</v>
      </c>
      <c r="G3893" s="1" t="b">
        <v>0</v>
      </c>
      <c r="H3893" s="1" t="b">
        <v>1</v>
      </c>
      <c r="I3893" s="1">
        <v>24.0</v>
      </c>
      <c r="J3893" s="7" t="str">
        <f>vlookup(I3893,Cats!$A:$B,2,false)</f>
        <v>P</v>
      </c>
    </row>
    <row r="3894">
      <c r="A3894" s="1">
        <v>140903.0</v>
      </c>
      <c r="B3894" s="1">
        <v>549.0</v>
      </c>
      <c r="C3894" s="1">
        <v>14.0</v>
      </c>
      <c r="D3894" s="1" t="s">
        <v>86</v>
      </c>
      <c r="E3894" s="1">
        <v>22.0</v>
      </c>
      <c r="F3894" s="7" t="str">
        <f>vlookup(E3894,Teams!A:B,2,false)</f>
        <v>Ladue</v>
      </c>
      <c r="G3894" s="1" t="b">
        <v>1</v>
      </c>
      <c r="H3894" s="1" t="b">
        <v>0</v>
      </c>
      <c r="I3894" s="1">
        <v>1.0</v>
      </c>
      <c r="J3894" s="7" t="str">
        <f>vlookup(I3894,Cats!$A:$B,2,false)</f>
        <v>X</v>
      </c>
    </row>
    <row r="3895">
      <c r="A3895" s="1">
        <v>140904.0</v>
      </c>
      <c r="B3895" s="1">
        <v>549.0</v>
      </c>
      <c r="C3895" s="1">
        <v>0.0</v>
      </c>
      <c r="D3895" s="1" t="s">
        <v>32</v>
      </c>
      <c r="E3895" s="1">
        <v>29.0</v>
      </c>
      <c r="F3895" s="7" t="str">
        <f>vlookup(E3895,Teams!A:B,2,false)</f>
        <v>MSJ</v>
      </c>
      <c r="G3895" s="1" t="b">
        <v>0</v>
      </c>
      <c r="H3895" s="1" t="b">
        <v>1</v>
      </c>
      <c r="I3895" s="1">
        <v>1.0</v>
      </c>
      <c r="J3895" s="7" t="str">
        <f>vlookup(I3895,Cats!$A:$B,2,false)</f>
        <v>X</v>
      </c>
    </row>
    <row r="3896">
      <c r="A3896" s="1">
        <v>140905.0</v>
      </c>
      <c r="B3896" s="1">
        <v>549.0</v>
      </c>
      <c r="C3896" s="1">
        <v>4.0</v>
      </c>
      <c r="D3896" s="1" t="s">
        <v>85</v>
      </c>
      <c r="E3896" s="1">
        <v>22.0</v>
      </c>
      <c r="F3896" s="7" t="str">
        <f>vlookup(E3896,Teams!A:B,2,false)</f>
        <v>Ladue</v>
      </c>
      <c r="G3896" s="1" t="b">
        <v>1</v>
      </c>
      <c r="H3896" s="1" t="b">
        <v>0</v>
      </c>
      <c r="I3896" s="1">
        <v>2.0</v>
      </c>
      <c r="J3896" s="7" t="str">
        <f>vlookup(I3896,Cats!$A:$B,2,false)</f>
        <v>M</v>
      </c>
    </row>
    <row r="3897">
      <c r="A3897" s="1">
        <v>140906.0</v>
      </c>
      <c r="B3897" s="1">
        <v>549.0</v>
      </c>
      <c r="C3897" s="1">
        <v>0.0</v>
      </c>
      <c r="D3897" s="1" t="s">
        <v>32</v>
      </c>
      <c r="E3897" s="1">
        <v>29.0</v>
      </c>
      <c r="F3897" s="7" t="str">
        <f>vlookup(E3897,Teams!A:B,2,false)</f>
        <v>MSJ</v>
      </c>
      <c r="G3897" s="1" t="b">
        <v>0</v>
      </c>
      <c r="H3897" s="1" t="b">
        <v>1</v>
      </c>
      <c r="I3897" s="1">
        <v>2.0</v>
      </c>
      <c r="J3897" s="7" t="str">
        <f>vlookup(I3897,Cats!$A:$B,2,false)</f>
        <v>M</v>
      </c>
    </row>
    <row r="3898">
      <c r="A3898" s="1">
        <v>140907.0</v>
      </c>
      <c r="B3898" s="1">
        <v>549.0</v>
      </c>
      <c r="C3898" s="1">
        <v>4.0</v>
      </c>
      <c r="D3898" s="1" t="s">
        <v>82</v>
      </c>
      <c r="E3898" s="1">
        <v>22.0</v>
      </c>
      <c r="F3898" s="7" t="str">
        <f>vlookup(E3898,Teams!A:B,2,false)</f>
        <v>Ladue</v>
      </c>
      <c r="G3898" s="1" t="b">
        <v>1</v>
      </c>
      <c r="H3898" s="1" t="b">
        <v>0</v>
      </c>
      <c r="I3898" s="1">
        <v>3.0</v>
      </c>
      <c r="J3898" s="7" t="str">
        <f>vlookup(I3898,Cats!$A:$B,2,false)</f>
        <v>C</v>
      </c>
    </row>
    <row r="3899">
      <c r="A3899" s="1">
        <v>140908.0</v>
      </c>
      <c r="B3899" s="1">
        <v>549.0</v>
      </c>
      <c r="C3899" s="1">
        <v>0.0</v>
      </c>
      <c r="D3899" s="1" t="s">
        <v>32</v>
      </c>
      <c r="E3899" s="1">
        <v>29.0</v>
      </c>
      <c r="F3899" s="7" t="str">
        <f>vlookup(E3899,Teams!A:B,2,false)</f>
        <v>MSJ</v>
      </c>
      <c r="G3899" s="1" t="b">
        <v>0</v>
      </c>
      <c r="H3899" s="1" t="b">
        <v>1</v>
      </c>
      <c r="I3899" s="1">
        <v>3.0</v>
      </c>
      <c r="J3899" s="7" t="str">
        <f>vlookup(I3899,Cats!$A:$B,2,false)</f>
        <v>C</v>
      </c>
    </row>
    <row r="3900">
      <c r="A3900" s="1">
        <v>140909.0</v>
      </c>
      <c r="B3900" s="1">
        <v>549.0</v>
      </c>
      <c r="C3900" s="1">
        <v>4.0</v>
      </c>
      <c r="D3900" s="1" t="s">
        <v>86</v>
      </c>
      <c r="E3900" s="1">
        <v>22.0</v>
      </c>
      <c r="F3900" s="7" t="str">
        <f>vlookup(E3900,Teams!A:B,2,false)</f>
        <v>Ladue</v>
      </c>
      <c r="G3900" s="1" t="b">
        <v>1</v>
      </c>
      <c r="H3900" s="1" t="b">
        <v>0</v>
      </c>
      <c r="I3900" s="1">
        <v>4.0</v>
      </c>
      <c r="J3900" s="7" t="str">
        <f>vlookup(I3900,Cats!$A:$B,2,false)</f>
        <v>E</v>
      </c>
    </row>
    <row r="3901">
      <c r="A3901" s="1">
        <v>140910.0</v>
      </c>
      <c r="B3901" s="1">
        <v>549.0</v>
      </c>
      <c r="C3901" s="1">
        <v>-4.0</v>
      </c>
      <c r="D3901" s="1" t="s">
        <v>87</v>
      </c>
      <c r="E3901" s="1">
        <v>29.0</v>
      </c>
      <c r="F3901" s="7" t="str">
        <f>vlookup(E3901,Teams!A:B,2,false)</f>
        <v>MSJ</v>
      </c>
      <c r="G3901" s="1" t="b">
        <v>0</v>
      </c>
      <c r="H3901" s="1" t="b">
        <v>0</v>
      </c>
      <c r="I3901" s="1">
        <v>4.0</v>
      </c>
      <c r="J3901" s="7" t="str">
        <f>vlookup(I3901,Cats!$A:$B,2,false)</f>
        <v>E</v>
      </c>
    </row>
    <row r="3902">
      <c r="A3902" s="1">
        <v>140911.0</v>
      </c>
      <c r="B3902" s="1">
        <v>549.0</v>
      </c>
      <c r="C3902" s="1">
        <v>0.0</v>
      </c>
      <c r="D3902" s="1" t="s">
        <v>82</v>
      </c>
      <c r="E3902" s="1">
        <v>22.0</v>
      </c>
      <c r="F3902" s="7" t="str">
        <f>vlookup(E3902,Teams!A:B,2,false)</f>
        <v>Ladue</v>
      </c>
      <c r="G3902" s="1" t="b">
        <v>1</v>
      </c>
      <c r="H3902" s="1" t="b">
        <v>0</v>
      </c>
      <c r="I3902" s="1">
        <v>5.0</v>
      </c>
      <c r="J3902" s="7" t="str">
        <f>vlookup(I3902,Cats!$A:$B,2,false)</f>
        <v>B</v>
      </c>
    </row>
    <row r="3903">
      <c r="A3903" s="1">
        <v>140912.0</v>
      </c>
      <c r="B3903" s="1">
        <v>549.0</v>
      </c>
      <c r="C3903" s="1">
        <v>0.0</v>
      </c>
      <c r="D3903" s="1" t="s">
        <v>90</v>
      </c>
      <c r="E3903" s="1">
        <v>29.0</v>
      </c>
      <c r="F3903" s="7" t="str">
        <f>vlookup(E3903,Teams!A:B,2,false)</f>
        <v>MSJ</v>
      </c>
      <c r="G3903" s="1" t="b">
        <v>0</v>
      </c>
      <c r="H3903" s="1" t="b">
        <v>0</v>
      </c>
      <c r="I3903" s="1">
        <v>5.0</v>
      </c>
      <c r="J3903" s="7" t="str">
        <f>vlookup(I3903,Cats!$A:$B,2,false)</f>
        <v>B</v>
      </c>
    </row>
    <row r="3904">
      <c r="A3904" s="1">
        <v>140913.0</v>
      </c>
      <c r="B3904" s="1">
        <v>549.0</v>
      </c>
      <c r="C3904" s="1">
        <v>0.0</v>
      </c>
      <c r="D3904" s="1" t="s">
        <v>32</v>
      </c>
      <c r="E3904" s="1">
        <v>22.0</v>
      </c>
      <c r="F3904" s="7" t="str">
        <f>vlookup(E3904,Teams!A:B,2,false)</f>
        <v>Ladue</v>
      </c>
      <c r="G3904" s="1" t="b">
        <v>1</v>
      </c>
      <c r="H3904" s="1" t="b">
        <v>1</v>
      </c>
      <c r="I3904" s="1">
        <v>6.0</v>
      </c>
      <c r="J3904" s="7" t="str">
        <f>vlookup(I3904,Cats!$A:$B,2,false)</f>
        <v>P</v>
      </c>
    </row>
    <row r="3905">
      <c r="A3905" s="1">
        <v>140914.0</v>
      </c>
      <c r="B3905" s="1">
        <v>549.0</v>
      </c>
      <c r="C3905" s="1">
        <v>14.0</v>
      </c>
      <c r="D3905" s="1" t="s">
        <v>88</v>
      </c>
      <c r="E3905" s="1">
        <v>29.0</v>
      </c>
      <c r="F3905" s="7" t="str">
        <f>vlookup(E3905,Teams!A:B,2,false)</f>
        <v>MSJ</v>
      </c>
      <c r="G3905" s="1" t="b">
        <v>0</v>
      </c>
      <c r="H3905" s="1" t="b">
        <v>0</v>
      </c>
      <c r="I3905" s="1">
        <v>6.0</v>
      </c>
      <c r="J3905" s="7" t="str">
        <f>vlookup(I3905,Cats!$A:$B,2,false)</f>
        <v>P</v>
      </c>
    </row>
    <row r="3906">
      <c r="A3906" s="1">
        <v>140915.0</v>
      </c>
      <c r="B3906" s="1">
        <v>549.0</v>
      </c>
      <c r="C3906" s="1">
        <v>14.0</v>
      </c>
      <c r="D3906" s="1" t="s">
        <v>81</v>
      </c>
      <c r="E3906" s="1">
        <v>22.0</v>
      </c>
      <c r="F3906" s="7" t="str">
        <f>vlookup(E3906,Teams!A:B,2,false)</f>
        <v>Ladue</v>
      </c>
      <c r="G3906" s="1" t="b">
        <v>1</v>
      </c>
      <c r="H3906" s="1" t="b">
        <v>0</v>
      </c>
      <c r="I3906" s="1">
        <v>7.0</v>
      </c>
      <c r="J3906" s="7" t="str">
        <f>vlookup(I3906,Cats!$A:$B,2,false)</f>
        <v>X</v>
      </c>
    </row>
    <row r="3907">
      <c r="A3907" s="1">
        <v>140916.0</v>
      </c>
      <c r="B3907" s="1">
        <v>549.0</v>
      </c>
      <c r="C3907" s="1">
        <v>0.0</v>
      </c>
      <c r="D3907" s="1" t="s">
        <v>32</v>
      </c>
      <c r="E3907" s="1">
        <v>29.0</v>
      </c>
      <c r="F3907" s="7" t="str">
        <f>vlookup(E3907,Teams!A:B,2,false)</f>
        <v>MSJ</v>
      </c>
      <c r="G3907" s="1" t="b">
        <v>0</v>
      </c>
      <c r="H3907" s="1" t="b">
        <v>1</v>
      </c>
      <c r="I3907" s="1">
        <v>7.0</v>
      </c>
      <c r="J3907" s="7" t="str">
        <f>vlookup(I3907,Cats!$A:$B,2,false)</f>
        <v>X</v>
      </c>
    </row>
    <row r="3908">
      <c r="A3908" s="1">
        <v>140917.0</v>
      </c>
      <c r="B3908" s="1">
        <v>549.0</v>
      </c>
      <c r="C3908" s="1">
        <v>4.0</v>
      </c>
      <c r="D3908" s="1" t="s">
        <v>85</v>
      </c>
      <c r="E3908" s="1">
        <v>22.0</v>
      </c>
      <c r="F3908" s="7" t="str">
        <f>vlookup(E3908,Teams!A:B,2,false)</f>
        <v>Ladue</v>
      </c>
      <c r="G3908" s="1" t="b">
        <v>1</v>
      </c>
      <c r="H3908" s="1" t="b">
        <v>0</v>
      </c>
      <c r="I3908" s="1">
        <v>8.0</v>
      </c>
      <c r="J3908" s="7" t="str">
        <f>vlookup(I3908,Cats!$A:$B,2,false)</f>
        <v>M</v>
      </c>
    </row>
    <row r="3909">
      <c r="A3909" s="1">
        <v>140918.0</v>
      </c>
      <c r="B3909" s="1">
        <v>549.0</v>
      </c>
      <c r="C3909" s="1">
        <v>-4.0</v>
      </c>
      <c r="D3909" s="1" t="s">
        <v>88</v>
      </c>
      <c r="E3909" s="1">
        <v>29.0</v>
      </c>
      <c r="F3909" s="7" t="str">
        <f>vlookup(E3909,Teams!A:B,2,false)</f>
        <v>MSJ</v>
      </c>
      <c r="G3909" s="1" t="b">
        <v>0</v>
      </c>
      <c r="H3909" s="1" t="b">
        <v>0</v>
      </c>
      <c r="I3909" s="1">
        <v>8.0</v>
      </c>
      <c r="J3909" s="7" t="str">
        <f>vlookup(I3909,Cats!$A:$B,2,false)</f>
        <v>M</v>
      </c>
    </row>
    <row r="3910">
      <c r="A3910" s="1">
        <v>140919.0</v>
      </c>
      <c r="B3910" s="1">
        <v>549.0</v>
      </c>
      <c r="C3910" s="1">
        <v>14.0</v>
      </c>
      <c r="D3910" s="1" t="s">
        <v>82</v>
      </c>
      <c r="E3910" s="1">
        <v>22.0</v>
      </c>
      <c r="F3910" s="7" t="str">
        <f>vlookup(E3910,Teams!A:B,2,false)</f>
        <v>Ladue</v>
      </c>
      <c r="G3910" s="1" t="b">
        <v>1</v>
      </c>
      <c r="H3910" s="1" t="b">
        <v>0</v>
      </c>
      <c r="I3910" s="1">
        <v>9.0</v>
      </c>
      <c r="J3910" s="7" t="str">
        <f>vlookup(I3910,Cats!$A:$B,2,false)</f>
        <v>C</v>
      </c>
    </row>
    <row r="3911">
      <c r="A3911" s="1">
        <v>140920.0</v>
      </c>
      <c r="B3911" s="1">
        <v>549.0</v>
      </c>
      <c r="C3911" s="1">
        <v>-4.0</v>
      </c>
      <c r="D3911" s="1" t="s">
        <v>88</v>
      </c>
      <c r="E3911" s="1">
        <v>29.0</v>
      </c>
      <c r="F3911" s="7" t="str">
        <f>vlookup(E3911,Teams!A:B,2,false)</f>
        <v>MSJ</v>
      </c>
      <c r="G3911" s="1" t="b">
        <v>0</v>
      </c>
      <c r="H3911" s="1" t="b">
        <v>0</v>
      </c>
      <c r="I3911" s="1">
        <v>9.0</v>
      </c>
      <c r="J3911" s="7" t="str">
        <f>vlookup(I3911,Cats!$A:$B,2,false)</f>
        <v>C</v>
      </c>
    </row>
    <row r="3912">
      <c r="A3912" s="1">
        <v>140921.0</v>
      </c>
      <c r="B3912" s="1">
        <v>549.0</v>
      </c>
      <c r="C3912" s="1">
        <v>0.0</v>
      </c>
      <c r="D3912" s="1" t="s">
        <v>32</v>
      </c>
      <c r="E3912" s="1">
        <v>22.0</v>
      </c>
      <c r="F3912" s="7" t="str">
        <f>vlookup(E3912,Teams!A:B,2,false)</f>
        <v>Ladue</v>
      </c>
      <c r="G3912" s="1" t="b">
        <v>1</v>
      </c>
      <c r="H3912" s="1" t="b">
        <v>1</v>
      </c>
      <c r="I3912" s="1">
        <v>10.0</v>
      </c>
      <c r="J3912" s="7" t="str">
        <f>vlookup(I3912,Cats!$A:$B,2,false)</f>
        <v>E</v>
      </c>
    </row>
    <row r="3913">
      <c r="A3913" s="1">
        <v>140922.0</v>
      </c>
      <c r="B3913" s="1">
        <v>549.0</v>
      </c>
      <c r="C3913" s="1">
        <v>4.0</v>
      </c>
      <c r="D3913" s="1" t="s">
        <v>87</v>
      </c>
      <c r="E3913" s="1">
        <v>29.0</v>
      </c>
      <c r="F3913" s="7" t="str">
        <f>vlookup(E3913,Teams!A:B,2,false)</f>
        <v>MSJ</v>
      </c>
      <c r="G3913" s="1" t="b">
        <v>0</v>
      </c>
      <c r="H3913" s="1" t="b">
        <v>0</v>
      </c>
      <c r="I3913" s="1">
        <v>10.0</v>
      </c>
      <c r="J3913" s="7" t="str">
        <f>vlookup(I3913,Cats!$A:$B,2,false)</f>
        <v>E</v>
      </c>
    </row>
    <row r="3914">
      <c r="A3914" s="1">
        <v>140923.0</v>
      </c>
      <c r="B3914" s="1">
        <v>549.0</v>
      </c>
      <c r="C3914" s="1">
        <v>0.0</v>
      </c>
      <c r="D3914" s="1" t="s">
        <v>32</v>
      </c>
      <c r="E3914" s="1">
        <v>22.0</v>
      </c>
      <c r="F3914" s="7" t="str">
        <f>vlookup(E3914,Teams!A:B,2,false)</f>
        <v>Ladue</v>
      </c>
      <c r="G3914" s="1" t="b">
        <v>1</v>
      </c>
      <c r="H3914" s="1" t="b">
        <v>1</v>
      </c>
      <c r="I3914" s="1">
        <v>11.0</v>
      </c>
      <c r="J3914" s="7" t="str">
        <f>vlookup(I3914,Cats!$A:$B,2,false)</f>
        <v>B</v>
      </c>
    </row>
    <row r="3915">
      <c r="A3915" s="1">
        <v>140924.0</v>
      </c>
      <c r="B3915" s="1">
        <v>549.0</v>
      </c>
      <c r="C3915" s="1">
        <v>14.0</v>
      </c>
      <c r="D3915" s="1" t="s">
        <v>89</v>
      </c>
      <c r="E3915" s="1">
        <v>29.0</v>
      </c>
      <c r="F3915" s="7" t="str">
        <f>vlookup(E3915,Teams!A:B,2,false)</f>
        <v>MSJ</v>
      </c>
      <c r="G3915" s="1" t="b">
        <v>0</v>
      </c>
      <c r="H3915" s="1" t="b">
        <v>0</v>
      </c>
      <c r="I3915" s="1">
        <v>11.0</v>
      </c>
      <c r="J3915" s="7" t="str">
        <f>vlookup(I3915,Cats!$A:$B,2,false)</f>
        <v>B</v>
      </c>
    </row>
    <row r="3916">
      <c r="A3916" s="1">
        <v>140925.0</v>
      </c>
      <c r="B3916" s="1">
        <v>549.0</v>
      </c>
      <c r="C3916" s="1">
        <v>0.0</v>
      </c>
      <c r="D3916" s="1" t="s">
        <v>32</v>
      </c>
      <c r="E3916" s="1">
        <v>22.0</v>
      </c>
      <c r="F3916" s="7" t="str">
        <f>vlookup(E3916,Teams!A:B,2,false)</f>
        <v>Ladue</v>
      </c>
      <c r="G3916" s="1" t="b">
        <v>1</v>
      </c>
      <c r="H3916" s="1" t="b">
        <v>1</v>
      </c>
      <c r="I3916" s="1">
        <v>12.0</v>
      </c>
      <c r="J3916" s="7" t="str">
        <f>vlookup(I3916,Cats!$A:$B,2,false)</f>
        <v>P</v>
      </c>
    </row>
    <row r="3917">
      <c r="A3917" s="1">
        <v>140926.0</v>
      </c>
      <c r="B3917" s="1">
        <v>549.0</v>
      </c>
      <c r="C3917" s="1">
        <v>4.0</v>
      </c>
      <c r="D3917" s="1" t="s">
        <v>88</v>
      </c>
      <c r="E3917" s="1">
        <v>29.0</v>
      </c>
      <c r="F3917" s="7" t="str">
        <f>vlookup(E3917,Teams!A:B,2,false)</f>
        <v>MSJ</v>
      </c>
      <c r="G3917" s="1" t="b">
        <v>0</v>
      </c>
      <c r="H3917" s="1" t="b">
        <v>0</v>
      </c>
      <c r="I3917" s="1">
        <v>12.0</v>
      </c>
      <c r="J3917" s="7" t="str">
        <f>vlookup(I3917,Cats!$A:$B,2,false)</f>
        <v>P</v>
      </c>
    </row>
    <row r="3918">
      <c r="A3918" s="1">
        <v>140927.0</v>
      </c>
      <c r="B3918" s="1">
        <v>549.0</v>
      </c>
      <c r="C3918" s="1">
        <v>0.0</v>
      </c>
      <c r="D3918" s="1" t="s">
        <v>82</v>
      </c>
      <c r="E3918" s="1">
        <v>22.0</v>
      </c>
      <c r="F3918" s="7" t="str">
        <f>vlookup(E3918,Teams!A:B,2,false)</f>
        <v>Ladue</v>
      </c>
      <c r="G3918" s="1" t="b">
        <v>1</v>
      </c>
      <c r="H3918" s="1" t="b">
        <v>0</v>
      </c>
      <c r="I3918" s="1">
        <v>13.0</v>
      </c>
      <c r="J3918" s="7" t="str">
        <f>vlookup(I3918,Cats!$A:$B,2,false)</f>
        <v>X</v>
      </c>
    </row>
    <row r="3919">
      <c r="A3919" s="1">
        <v>140928.0</v>
      </c>
      <c r="B3919" s="1">
        <v>549.0</v>
      </c>
      <c r="C3919" s="1">
        <v>14.0</v>
      </c>
      <c r="D3919" s="1" t="s">
        <v>87</v>
      </c>
      <c r="E3919" s="1">
        <v>29.0</v>
      </c>
      <c r="F3919" s="7" t="str">
        <f>vlookup(E3919,Teams!A:B,2,false)</f>
        <v>MSJ</v>
      </c>
      <c r="G3919" s="1" t="b">
        <v>0</v>
      </c>
      <c r="H3919" s="1" t="b">
        <v>0</v>
      </c>
      <c r="I3919" s="1">
        <v>13.0</v>
      </c>
      <c r="J3919" s="7" t="str">
        <f>vlookup(I3919,Cats!$A:$B,2,false)</f>
        <v>X</v>
      </c>
    </row>
    <row r="3920">
      <c r="A3920" s="1">
        <v>140929.0</v>
      </c>
      <c r="B3920" s="1">
        <v>549.0</v>
      </c>
      <c r="C3920" s="1">
        <v>14.0</v>
      </c>
      <c r="D3920" s="1" t="s">
        <v>85</v>
      </c>
      <c r="E3920" s="1">
        <v>22.0</v>
      </c>
      <c r="F3920" s="7" t="str">
        <f>vlookup(E3920,Teams!A:B,2,false)</f>
        <v>Ladue</v>
      </c>
      <c r="G3920" s="1" t="b">
        <v>1</v>
      </c>
      <c r="H3920" s="1" t="b">
        <v>0</v>
      </c>
      <c r="I3920" s="1">
        <v>14.0</v>
      </c>
      <c r="J3920" s="7" t="str">
        <f>vlookup(I3920,Cats!$A:$B,2,false)</f>
        <v>M</v>
      </c>
    </row>
    <row r="3921">
      <c r="A3921" s="1">
        <v>140930.0</v>
      </c>
      <c r="B3921" s="1">
        <v>549.0</v>
      </c>
      <c r="C3921" s="1">
        <v>-4.0</v>
      </c>
      <c r="D3921" s="1" t="s">
        <v>88</v>
      </c>
      <c r="E3921" s="1">
        <v>29.0</v>
      </c>
      <c r="F3921" s="7" t="str">
        <f>vlookup(E3921,Teams!A:B,2,false)</f>
        <v>MSJ</v>
      </c>
      <c r="G3921" s="1" t="b">
        <v>0</v>
      </c>
      <c r="H3921" s="1" t="b">
        <v>0</v>
      </c>
      <c r="I3921" s="1">
        <v>14.0</v>
      </c>
      <c r="J3921" s="7" t="str">
        <f>vlookup(I3921,Cats!$A:$B,2,false)</f>
        <v>M</v>
      </c>
    </row>
    <row r="3922">
      <c r="A3922" s="1">
        <v>140931.0</v>
      </c>
      <c r="B3922" s="1">
        <v>549.0</v>
      </c>
      <c r="C3922" s="1">
        <v>0.0</v>
      </c>
      <c r="D3922" s="1" t="s">
        <v>32</v>
      </c>
      <c r="E3922" s="1">
        <v>22.0</v>
      </c>
      <c r="F3922" s="7" t="str">
        <f>vlookup(E3922,Teams!A:B,2,false)</f>
        <v>Ladue</v>
      </c>
      <c r="G3922" s="1" t="b">
        <v>1</v>
      </c>
      <c r="H3922" s="1" t="b">
        <v>1</v>
      </c>
      <c r="I3922" s="1">
        <v>15.0</v>
      </c>
      <c r="J3922" s="7" t="str">
        <f>vlookup(I3922,Cats!$A:$B,2,false)</f>
        <v>C</v>
      </c>
    </row>
    <row r="3923">
      <c r="A3923" s="1">
        <v>140932.0</v>
      </c>
      <c r="B3923" s="1">
        <v>549.0</v>
      </c>
      <c r="C3923" s="1">
        <v>14.0</v>
      </c>
      <c r="D3923" s="1" t="s">
        <v>91</v>
      </c>
      <c r="E3923" s="1">
        <v>29.0</v>
      </c>
      <c r="F3923" s="7" t="str">
        <f>vlookup(E3923,Teams!A:B,2,false)</f>
        <v>MSJ</v>
      </c>
      <c r="G3923" s="1" t="b">
        <v>0</v>
      </c>
      <c r="H3923" s="1" t="b">
        <v>0</v>
      </c>
      <c r="I3923" s="1">
        <v>15.0</v>
      </c>
      <c r="J3923" s="7" t="str">
        <f>vlookup(I3923,Cats!$A:$B,2,false)</f>
        <v>C</v>
      </c>
    </row>
    <row r="3924">
      <c r="A3924" s="1">
        <v>140933.0</v>
      </c>
      <c r="B3924" s="1">
        <v>549.0</v>
      </c>
      <c r="C3924" s="1">
        <v>0.0</v>
      </c>
      <c r="D3924" s="1" t="s">
        <v>32</v>
      </c>
      <c r="E3924" s="1">
        <v>22.0</v>
      </c>
      <c r="F3924" s="7" t="str">
        <f>vlookup(E3924,Teams!A:B,2,false)</f>
        <v>Ladue</v>
      </c>
      <c r="G3924" s="1" t="b">
        <v>1</v>
      </c>
      <c r="H3924" s="1" t="b">
        <v>1</v>
      </c>
      <c r="I3924" s="1">
        <v>16.0</v>
      </c>
      <c r="J3924" s="7" t="str">
        <f>vlookup(I3924,Cats!$A:$B,2,false)</f>
        <v>E</v>
      </c>
    </row>
    <row r="3925">
      <c r="A3925" s="1">
        <v>140934.0</v>
      </c>
      <c r="B3925" s="1">
        <v>549.0</v>
      </c>
      <c r="C3925" s="1">
        <v>14.0</v>
      </c>
      <c r="D3925" s="1" t="s">
        <v>87</v>
      </c>
      <c r="E3925" s="1">
        <v>29.0</v>
      </c>
      <c r="F3925" s="7" t="str">
        <f>vlookup(E3925,Teams!A:B,2,false)</f>
        <v>MSJ</v>
      </c>
      <c r="G3925" s="1" t="b">
        <v>0</v>
      </c>
      <c r="H3925" s="1" t="b">
        <v>0</v>
      </c>
      <c r="I3925" s="1">
        <v>16.0</v>
      </c>
      <c r="J3925" s="7" t="str">
        <f>vlookup(I3925,Cats!$A:$B,2,false)</f>
        <v>E</v>
      </c>
    </row>
    <row r="3926">
      <c r="A3926" s="1">
        <v>140935.0</v>
      </c>
      <c r="B3926" s="1">
        <v>549.0</v>
      </c>
      <c r="C3926" s="1">
        <v>0.0</v>
      </c>
      <c r="D3926" s="1" t="s">
        <v>32</v>
      </c>
      <c r="E3926" s="1">
        <v>22.0</v>
      </c>
      <c r="F3926" s="7" t="str">
        <f>vlookup(E3926,Teams!A:B,2,false)</f>
        <v>Ladue</v>
      </c>
      <c r="G3926" s="1" t="b">
        <v>1</v>
      </c>
      <c r="H3926" s="1" t="b">
        <v>1</v>
      </c>
      <c r="I3926" s="1">
        <v>17.0</v>
      </c>
      <c r="J3926" s="7" t="str">
        <f>vlookup(I3926,Cats!$A:$B,2,false)</f>
        <v>B</v>
      </c>
    </row>
    <row r="3927">
      <c r="A3927" s="1">
        <v>140936.0</v>
      </c>
      <c r="B3927" s="1">
        <v>549.0</v>
      </c>
      <c r="C3927" s="1">
        <v>4.0</v>
      </c>
      <c r="D3927" s="1" t="s">
        <v>89</v>
      </c>
      <c r="E3927" s="1">
        <v>29.0</v>
      </c>
      <c r="F3927" s="7" t="str">
        <f>vlookup(E3927,Teams!A:B,2,false)</f>
        <v>MSJ</v>
      </c>
      <c r="G3927" s="1" t="b">
        <v>0</v>
      </c>
      <c r="H3927" s="1" t="b">
        <v>0</v>
      </c>
      <c r="I3927" s="1">
        <v>17.0</v>
      </c>
      <c r="J3927" s="7" t="str">
        <f>vlookup(I3927,Cats!$A:$B,2,false)</f>
        <v>B</v>
      </c>
    </row>
    <row r="3928">
      <c r="A3928" s="1">
        <v>140937.0</v>
      </c>
      <c r="B3928" s="1">
        <v>549.0</v>
      </c>
      <c r="C3928" s="1">
        <v>0.0</v>
      </c>
      <c r="D3928" s="1" t="s">
        <v>32</v>
      </c>
      <c r="E3928" s="1">
        <v>22.0</v>
      </c>
      <c r="F3928" s="7" t="str">
        <f>vlookup(E3928,Teams!A:B,2,false)</f>
        <v>Ladue</v>
      </c>
      <c r="G3928" s="1" t="b">
        <v>1</v>
      </c>
      <c r="H3928" s="1" t="b">
        <v>1</v>
      </c>
      <c r="I3928" s="1">
        <v>18.0</v>
      </c>
      <c r="J3928" s="7" t="str">
        <f>vlookup(I3928,Cats!$A:$B,2,false)</f>
        <v>P</v>
      </c>
    </row>
    <row r="3929">
      <c r="A3929" s="1">
        <v>140938.0</v>
      </c>
      <c r="B3929" s="1">
        <v>549.0</v>
      </c>
      <c r="C3929" s="1">
        <v>14.0</v>
      </c>
      <c r="D3929" s="1" t="s">
        <v>90</v>
      </c>
      <c r="E3929" s="1">
        <v>29.0</v>
      </c>
      <c r="F3929" s="7" t="str">
        <f>vlookup(E3929,Teams!A:B,2,false)</f>
        <v>MSJ</v>
      </c>
      <c r="G3929" s="1" t="b">
        <v>0</v>
      </c>
      <c r="H3929" s="1" t="b">
        <v>0</v>
      </c>
      <c r="I3929" s="1">
        <v>18.0</v>
      </c>
      <c r="J3929" s="7" t="str">
        <f>vlookup(I3929,Cats!$A:$B,2,false)</f>
        <v>P</v>
      </c>
    </row>
    <row r="3930">
      <c r="A3930" s="1">
        <v>140939.0</v>
      </c>
      <c r="B3930" s="1">
        <v>549.0</v>
      </c>
      <c r="C3930" s="1">
        <v>0.0</v>
      </c>
      <c r="D3930" s="1" t="s">
        <v>32</v>
      </c>
      <c r="E3930" s="1">
        <v>22.0</v>
      </c>
      <c r="F3930" s="7" t="str">
        <f>vlookup(E3930,Teams!A:B,2,false)</f>
        <v>Ladue</v>
      </c>
      <c r="G3930" s="1" t="b">
        <v>1</v>
      </c>
      <c r="H3930" s="1" t="b">
        <v>1</v>
      </c>
      <c r="I3930" s="1">
        <v>19.0</v>
      </c>
      <c r="J3930" s="7" t="str">
        <f>vlookup(I3930,Cats!$A:$B,2,false)</f>
        <v>X</v>
      </c>
    </row>
    <row r="3931">
      <c r="A3931" s="1">
        <v>140940.0</v>
      </c>
      <c r="B3931" s="1">
        <v>549.0</v>
      </c>
      <c r="C3931" s="1">
        <v>4.0</v>
      </c>
      <c r="D3931" s="1" t="s">
        <v>88</v>
      </c>
      <c r="E3931" s="1">
        <v>29.0</v>
      </c>
      <c r="F3931" s="7" t="str">
        <f>vlookup(E3931,Teams!A:B,2,false)</f>
        <v>MSJ</v>
      </c>
      <c r="G3931" s="1" t="b">
        <v>0</v>
      </c>
      <c r="H3931" s="1" t="b">
        <v>0</v>
      </c>
      <c r="I3931" s="1">
        <v>19.0</v>
      </c>
      <c r="J3931" s="7" t="str">
        <f>vlookup(I3931,Cats!$A:$B,2,false)</f>
        <v>X</v>
      </c>
    </row>
    <row r="3932">
      <c r="A3932" s="1">
        <v>140941.0</v>
      </c>
      <c r="B3932" s="1">
        <v>549.0</v>
      </c>
      <c r="C3932" s="1">
        <v>0.0</v>
      </c>
      <c r="D3932" s="1" t="s">
        <v>85</v>
      </c>
      <c r="E3932" s="1">
        <v>22.0</v>
      </c>
      <c r="F3932" s="7" t="str">
        <f>vlookup(E3932,Teams!A:B,2,false)</f>
        <v>Ladue</v>
      </c>
      <c r="G3932" s="1" t="b">
        <v>1</v>
      </c>
      <c r="H3932" s="1" t="b">
        <v>0</v>
      </c>
      <c r="I3932" s="1">
        <v>20.0</v>
      </c>
      <c r="J3932" s="7" t="str">
        <f>vlookup(I3932,Cats!$A:$B,2,false)</f>
        <v>M</v>
      </c>
    </row>
    <row r="3933">
      <c r="A3933" s="1">
        <v>140942.0</v>
      </c>
      <c r="B3933" s="1">
        <v>549.0</v>
      </c>
      <c r="C3933" s="1">
        <v>0.0</v>
      </c>
      <c r="D3933" s="1" t="s">
        <v>88</v>
      </c>
      <c r="E3933" s="1">
        <v>29.0</v>
      </c>
      <c r="F3933" s="7" t="str">
        <f>vlookup(E3933,Teams!A:B,2,false)</f>
        <v>MSJ</v>
      </c>
      <c r="G3933" s="1" t="b">
        <v>0</v>
      </c>
      <c r="H3933" s="1" t="b">
        <v>0</v>
      </c>
      <c r="I3933" s="1">
        <v>20.0</v>
      </c>
      <c r="J3933" s="7" t="str">
        <f>vlookup(I3933,Cats!$A:$B,2,false)</f>
        <v>M</v>
      </c>
    </row>
    <row r="3934">
      <c r="A3934" s="1">
        <v>140943.0</v>
      </c>
      <c r="B3934" s="1">
        <v>549.0</v>
      </c>
      <c r="C3934" s="1">
        <v>0.0</v>
      </c>
      <c r="D3934" s="1" t="s">
        <v>86</v>
      </c>
      <c r="E3934" s="1">
        <v>22.0</v>
      </c>
      <c r="F3934" s="7" t="str">
        <f>vlookup(E3934,Teams!A:B,2,false)</f>
        <v>Ladue</v>
      </c>
      <c r="G3934" s="1" t="b">
        <v>1</v>
      </c>
      <c r="H3934" s="1" t="b">
        <v>0</v>
      </c>
      <c r="I3934" s="1">
        <v>21.0</v>
      </c>
      <c r="J3934" s="7" t="str">
        <f>vlookup(I3934,Cats!$A:$B,2,false)</f>
        <v>C</v>
      </c>
    </row>
    <row r="3935">
      <c r="A3935" s="1">
        <v>140944.0</v>
      </c>
      <c r="B3935" s="1">
        <v>549.0</v>
      </c>
      <c r="C3935" s="1">
        <v>0.0</v>
      </c>
      <c r="D3935" s="1" t="s">
        <v>91</v>
      </c>
      <c r="E3935" s="1">
        <v>29.0</v>
      </c>
      <c r="F3935" s="7" t="str">
        <f>vlookup(E3935,Teams!A:B,2,false)</f>
        <v>MSJ</v>
      </c>
      <c r="G3935" s="1" t="b">
        <v>0</v>
      </c>
      <c r="H3935" s="1" t="b">
        <v>0</v>
      </c>
      <c r="I3935" s="1">
        <v>21.0</v>
      </c>
      <c r="J3935" s="7" t="str">
        <f>vlookup(I3935,Cats!$A:$B,2,false)</f>
        <v>C</v>
      </c>
    </row>
    <row r="3936">
      <c r="A3936" s="1">
        <v>140945.0</v>
      </c>
      <c r="B3936" s="1">
        <v>549.0</v>
      </c>
      <c r="C3936" s="1">
        <v>0.0</v>
      </c>
      <c r="D3936" s="1" t="s">
        <v>32</v>
      </c>
      <c r="E3936" s="1">
        <v>22.0</v>
      </c>
      <c r="F3936" s="7" t="str">
        <f>vlookup(E3936,Teams!A:B,2,false)</f>
        <v>Ladue</v>
      </c>
      <c r="G3936" s="1" t="b">
        <v>1</v>
      </c>
      <c r="H3936" s="1" t="b">
        <v>1</v>
      </c>
      <c r="I3936" s="1">
        <v>22.0</v>
      </c>
      <c r="J3936" s="7" t="str">
        <f>vlookup(I3936,Cats!$A:$B,2,false)</f>
        <v>E</v>
      </c>
    </row>
    <row r="3937">
      <c r="A3937" s="1">
        <v>140946.0</v>
      </c>
      <c r="B3937" s="1">
        <v>549.0</v>
      </c>
      <c r="C3937" s="1">
        <v>4.0</v>
      </c>
      <c r="D3937" s="1" t="s">
        <v>90</v>
      </c>
      <c r="E3937" s="1">
        <v>29.0</v>
      </c>
      <c r="F3937" s="7" t="str">
        <f>vlookup(E3937,Teams!A:B,2,false)</f>
        <v>MSJ</v>
      </c>
      <c r="G3937" s="1" t="b">
        <v>0</v>
      </c>
      <c r="H3937" s="1" t="b">
        <v>0</v>
      </c>
      <c r="I3937" s="1">
        <v>22.0</v>
      </c>
      <c r="J3937" s="7" t="str">
        <f>vlookup(I3937,Cats!$A:$B,2,false)</f>
        <v>E</v>
      </c>
    </row>
    <row r="3938">
      <c r="A3938" s="1">
        <v>140947.0</v>
      </c>
      <c r="B3938" s="1">
        <v>549.0</v>
      </c>
      <c r="C3938" s="1">
        <v>0.0</v>
      </c>
      <c r="D3938" s="1" t="s">
        <v>32</v>
      </c>
      <c r="E3938" s="1">
        <v>22.0</v>
      </c>
      <c r="F3938" s="7" t="str">
        <f>vlookup(E3938,Teams!A:B,2,false)</f>
        <v>Ladue</v>
      </c>
      <c r="G3938" s="1" t="b">
        <v>1</v>
      </c>
      <c r="H3938" s="1" t="b">
        <v>1</v>
      </c>
      <c r="I3938" s="1">
        <v>23.0</v>
      </c>
      <c r="J3938" s="7" t="str">
        <f>vlookup(I3938,Cats!$A:$B,2,false)</f>
        <v>B</v>
      </c>
    </row>
    <row r="3939">
      <c r="A3939" s="1">
        <v>140948.0</v>
      </c>
      <c r="B3939" s="1">
        <v>549.0</v>
      </c>
      <c r="C3939" s="1">
        <v>14.0</v>
      </c>
      <c r="D3939" s="1" t="s">
        <v>89</v>
      </c>
      <c r="E3939" s="1">
        <v>29.0</v>
      </c>
      <c r="F3939" s="7" t="str">
        <f>vlookup(E3939,Teams!A:B,2,false)</f>
        <v>MSJ</v>
      </c>
      <c r="G3939" s="1" t="b">
        <v>0</v>
      </c>
      <c r="H3939" s="1" t="b">
        <v>0</v>
      </c>
      <c r="I3939" s="1">
        <v>23.0</v>
      </c>
      <c r="J3939" s="7" t="str">
        <f>vlookup(I3939,Cats!$A:$B,2,false)</f>
        <v>B</v>
      </c>
    </row>
    <row r="3940">
      <c r="A3940" s="1">
        <v>140949.0</v>
      </c>
      <c r="B3940" s="1">
        <v>549.0</v>
      </c>
      <c r="C3940" s="1">
        <v>0.0</v>
      </c>
      <c r="D3940" s="1" t="s">
        <v>32</v>
      </c>
      <c r="E3940" s="1">
        <v>22.0</v>
      </c>
      <c r="F3940" s="7" t="str">
        <f>vlookup(E3940,Teams!A:B,2,false)</f>
        <v>Ladue</v>
      </c>
      <c r="G3940" s="1" t="b">
        <v>1</v>
      </c>
      <c r="H3940" s="1" t="b">
        <v>1</v>
      </c>
      <c r="I3940" s="1">
        <v>24.0</v>
      </c>
      <c r="J3940" s="7" t="str">
        <f>vlookup(I3940,Cats!$A:$B,2,false)</f>
        <v>P</v>
      </c>
    </row>
    <row r="3941">
      <c r="A3941" s="1">
        <v>140950.0</v>
      </c>
      <c r="B3941" s="1">
        <v>549.0</v>
      </c>
      <c r="C3941" s="1">
        <v>14.0</v>
      </c>
      <c r="D3941" s="1" t="s">
        <v>88</v>
      </c>
      <c r="E3941" s="1">
        <v>29.0</v>
      </c>
      <c r="F3941" s="7" t="str">
        <f>vlookup(E3941,Teams!A:B,2,false)</f>
        <v>MSJ</v>
      </c>
      <c r="G3941" s="1" t="b">
        <v>0</v>
      </c>
      <c r="H3941" s="1" t="b">
        <v>0</v>
      </c>
      <c r="I3941" s="1">
        <v>24.0</v>
      </c>
      <c r="J3941" s="7" t="str">
        <f>vlookup(I3941,Cats!$A:$B,2,false)</f>
        <v>P</v>
      </c>
    </row>
    <row r="3942">
      <c r="A3942" s="1">
        <v>140951.0</v>
      </c>
      <c r="B3942" s="1">
        <v>550.0</v>
      </c>
      <c r="C3942" s="1">
        <v>4.0</v>
      </c>
      <c r="D3942" s="1" t="s">
        <v>70</v>
      </c>
      <c r="E3942" s="1">
        <v>27.0</v>
      </c>
      <c r="F3942" s="7" t="str">
        <f>vlookup(E3942,Teams!A:B,2,false)</f>
        <v>Middleton</v>
      </c>
      <c r="G3942" s="1" t="b">
        <v>1</v>
      </c>
      <c r="H3942" s="1" t="b">
        <v>0</v>
      </c>
      <c r="I3942" s="1">
        <v>1.0</v>
      </c>
      <c r="J3942" s="7" t="str">
        <f>vlookup(I3942,Cats!$A:$B,2,false)</f>
        <v>X</v>
      </c>
    </row>
    <row r="3943">
      <c r="A3943" s="1">
        <v>140952.0</v>
      </c>
      <c r="B3943" s="1">
        <v>550.0</v>
      </c>
      <c r="C3943" s="1">
        <v>0.0</v>
      </c>
      <c r="D3943" s="1" t="s">
        <v>32</v>
      </c>
      <c r="E3943" s="1">
        <v>30.0</v>
      </c>
      <c r="F3943" s="7" t="str">
        <f>vlookup(E3943,Teams!A:B,2,false)</f>
        <v>#N/A</v>
      </c>
      <c r="G3943" s="1" t="b">
        <v>0</v>
      </c>
      <c r="H3943" s="1" t="b">
        <v>1</v>
      </c>
      <c r="I3943" s="1">
        <v>1.0</v>
      </c>
      <c r="J3943" s="7" t="str">
        <f>vlookup(I3943,Cats!$A:$B,2,false)</f>
        <v>X</v>
      </c>
    </row>
    <row r="3944">
      <c r="A3944" s="1">
        <v>140953.0</v>
      </c>
      <c r="B3944" s="1">
        <v>550.0</v>
      </c>
      <c r="C3944" s="1">
        <v>4.0</v>
      </c>
      <c r="D3944" s="1" t="s">
        <v>70</v>
      </c>
      <c r="E3944" s="1">
        <v>27.0</v>
      </c>
      <c r="F3944" s="7" t="str">
        <f>vlookup(E3944,Teams!A:B,2,false)</f>
        <v>Middleton</v>
      </c>
      <c r="G3944" s="1" t="b">
        <v>1</v>
      </c>
      <c r="H3944" s="1" t="b">
        <v>0</v>
      </c>
      <c r="I3944" s="1">
        <v>2.0</v>
      </c>
      <c r="J3944" s="7" t="str">
        <f>vlookup(I3944,Cats!$A:$B,2,false)</f>
        <v>M</v>
      </c>
    </row>
    <row r="3945">
      <c r="A3945" s="1">
        <v>140954.0</v>
      </c>
      <c r="B3945" s="1">
        <v>550.0</v>
      </c>
      <c r="C3945" s="1">
        <v>0.0</v>
      </c>
      <c r="D3945" s="1" t="s">
        <v>32</v>
      </c>
      <c r="E3945" s="1">
        <v>30.0</v>
      </c>
      <c r="F3945" s="7" t="str">
        <f>vlookup(E3945,Teams!A:B,2,false)</f>
        <v>#N/A</v>
      </c>
      <c r="G3945" s="1" t="b">
        <v>0</v>
      </c>
      <c r="H3945" s="1" t="b">
        <v>1</v>
      </c>
      <c r="I3945" s="1">
        <v>2.0</v>
      </c>
      <c r="J3945" s="7" t="str">
        <f>vlookup(I3945,Cats!$A:$B,2,false)</f>
        <v>M</v>
      </c>
    </row>
    <row r="3946">
      <c r="A3946" s="1">
        <v>140955.0</v>
      </c>
      <c r="B3946" s="1">
        <v>550.0</v>
      </c>
      <c r="C3946" s="1">
        <v>4.0</v>
      </c>
      <c r="D3946" s="1" t="s">
        <v>72</v>
      </c>
      <c r="E3946" s="1">
        <v>27.0</v>
      </c>
      <c r="F3946" s="7" t="str">
        <f>vlookup(E3946,Teams!A:B,2,false)</f>
        <v>Middleton</v>
      </c>
      <c r="G3946" s="1" t="b">
        <v>1</v>
      </c>
      <c r="H3946" s="1" t="b">
        <v>0</v>
      </c>
      <c r="I3946" s="1">
        <v>3.0</v>
      </c>
      <c r="J3946" s="7" t="str">
        <f>vlookup(I3946,Cats!$A:$B,2,false)</f>
        <v>C</v>
      </c>
    </row>
    <row r="3947">
      <c r="A3947" s="1">
        <v>140956.0</v>
      </c>
      <c r="B3947" s="1">
        <v>550.0</v>
      </c>
      <c r="C3947" s="1">
        <v>0.0</v>
      </c>
      <c r="D3947" s="1" t="s">
        <v>32</v>
      </c>
      <c r="E3947" s="1">
        <v>30.0</v>
      </c>
      <c r="F3947" s="7" t="str">
        <f>vlookup(E3947,Teams!A:B,2,false)</f>
        <v>#N/A</v>
      </c>
      <c r="G3947" s="1" t="b">
        <v>0</v>
      </c>
      <c r="H3947" s="1" t="b">
        <v>1</v>
      </c>
      <c r="I3947" s="1">
        <v>3.0</v>
      </c>
      <c r="J3947" s="7" t="str">
        <f>vlookup(I3947,Cats!$A:$B,2,false)</f>
        <v>C</v>
      </c>
    </row>
    <row r="3948">
      <c r="A3948" s="1">
        <v>140957.0</v>
      </c>
      <c r="B3948" s="1">
        <v>550.0</v>
      </c>
      <c r="C3948" s="1">
        <v>4.0</v>
      </c>
      <c r="D3948" s="1" t="s">
        <v>73</v>
      </c>
      <c r="E3948" s="1">
        <v>27.0</v>
      </c>
      <c r="F3948" s="7" t="str">
        <f>vlookup(E3948,Teams!A:B,2,false)</f>
        <v>Middleton</v>
      </c>
      <c r="G3948" s="1" t="b">
        <v>1</v>
      </c>
      <c r="H3948" s="1" t="b">
        <v>0</v>
      </c>
      <c r="I3948" s="1">
        <v>4.0</v>
      </c>
      <c r="J3948" s="7" t="str">
        <f>vlookup(I3948,Cats!$A:$B,2,false)</f>
        <v>E</v>
      </c>
    </row>
    <row r="3949">
      <c r="A3949" s="1">
        <v>140958.0</v>
      </c>
      <c r="B3949" s="1">
        <v>550.0</v>
      </c>
      <c r="C3949" s="1">
        <v>0.0</v>
      </c>
      <c r="D3949" s="1" t="s">
        <v>32</v>
      </c>
      <c r="E3949" s="1">
        <v>30.0</v>
      </c>
      <c r="F3949" s="7" t="str">
        <f>vlookup(E3949,Teams!A:B,2,false)</f>
        <v>#N/A</v>
      </c>
      <c r="G3949" s="1" t="b">
        <v>0</v>
      </c>
      <c r="H3949" s="1" t="b">
        <v>1</v>
      </c>
      <c r="I3949" s="1">
        <v>4.0</v>
      </c>
      <c r="J3949" s="7" t="str">
        <f>vlookup(I3949,Cats!$A:$B,2,false)</f>
        <v>E</v>
      </c>
    </row>
    <row r="3950">
      <c r="A3950" s="1">
        <v>140959.0</v>
      </c>
      <c r="B3950" s="1">
        <v>550.0</v>
      </c>
      <c r="C3950" s="1">
        <v>14.0</v>
      </c>
      <c r="D3950" s="1" t="s">
        <v>73</v>
      </c>
      <c r="E3950" s="1">
        <v>27.0</v>
      </c>
      <c r="F3950" s="7" t="str">
        <f>vlookup(E3950,Teams!A:B,2,false)</f>
        <v>Middleton</v>
      </c>
      <c r="G3950" s="1" t="b">
        <v>1</v>
      </c>
      <c r="H3950" s="1" t="b">
        <v>0</v>
      </c>
      <c r="I3950" s="1">
        <v>5.0</v>
      </c>
      <c r="J3950" s="7" t="str">
        <f>vlookup(I3950,Cats!$A:$B,2,false)</f>
        <v>B</v>
      </c>
    </row>
    <row r="3951">
      <c r="A3951" s="1">
        <v>140960.0</v>
      </c>
      <c r="B3951" s="1">
        <v>550.0</v>
      </c>
      <c r="C3951" s="1">
        <v>0.0</v>
      </c>
      <c r="D3951" s="1" t="s">
        <v>32</v>
      </c>
      <c r="E3951" s="1">
        <v>30.0</v>
      </c>
      <c r="F3951" s="7" t="str">
        <f>vlookup(E3951,Teams!A:B,2,false)</f>
        <v>#N/A</v>
      </c>
      <c r="G3951" s="1" t="b">
        <v>0</v>
      </c>
      <c r="H3951" s="1" t="b">
        <v>1</v>
      </c>
      <c r="I3951" s="1">
        <v>5.0</v>
      </c>
      <c r="J3951" s="7" t="str">
        <f>vlookup(I3951,Cats!$A:$B,2,false)</f>
        <v>B</v>
      </c>
    </row>
    <row r="3952">
      <c r="A3952" s="1">
        <v>140961.0</v>
      </c>
      <c r="B3952" s="1">
        <v>550.0</v>
      </c>
      <c r="C3952" s="1">
        <v>14.0</v>
      </c>
      <c r="D3952" s="1" t="s">
        <v>73</v>
      </c>
      <c r="E3952" s="1">
        <v>27.0</v>
      </c>
      <c r="F3952" s="7" t="str">
        <f>vlookup(E3952,Teams!A:B,2,false)</f>
        <v>Middleton</v>
      </c>
      <c r="G3952" s="1" t="b">
        <v>1</v>
      </c>
      <c r="H3952" s="1" t="b">
        <v>0</v>
      </c>
      <c r="I3952" s="1">
        <v>6.0</v>
      </c>
      <c r="J3952" s="7" t="str">
        <f>vlookup(I3952,Cats!$A:$B,2,false)</f>
        <v>P</v>
      </c>
    </row>
    <row r="3953">
      <c r="A3953" s="1">
        <v>140962.0</v>
      </c>
      <c r="B3953" s="1">
        <v>550.0</v>
      </c>
      <c r="C3953" s="1">
        <v>0.0</v>
      </c>
      <c r="D3953" s="1" t="s">
        <v>32</v>
      </c>
      <c r="E3953" s="1">
        <v>30.0</v>
      </c>
      <c r="F3953" s="7" t="str">
        <f>vlookup(E3953,Teams!A:B,2,false)</f>
        <v>#N/A</v>
      </c>
      <c r="G3953" s="1" t="b">
        <v>0</v>
      </c>
      <c r="H3953" s="1" t="b">
        <v>1</v>
      </c>
      <c r="I3953" s="1">
        <v>6.0</v>
      </c>
      <c r="J3953" s="7" t="str">
        <f>vlookup(I3953,Cats!$A:$B,2,false)</f>
        <v>P</v>
      </c>
    </row>
    <row r="3954">
      <c r="A3954" s="1">
        <v>140963.0</v>
      </c>
      <c r="B3954" s="1">
        <v>550.0</v>
      </c>
      <c r="C3954" s="1">
        <v>4.0</v>
      </c>
      <c r="D3954" s="1" t="s">
        <v>73</v>
      </c>
      <c r="E3954" s="1">
        <v>27.0</v>
      </c>
      <c r="F3954" s="7" t="str">
        <f>vlookup(E3954,Teams!A:B,2,false)</f>
        <v>Middleton</v>
      </c>
      <c r="G3954" s="1" t="b">
        <v>1</v>
      </c>
      <c r="H3954" s="1" t="b">
        <v>0</v>
      </c>
      <c r="I3954" s="1">
        <v>7.0</v>
      </c>
      <c r="J3954" s="7" t="str">
        <f>vlookup(I3954,Cats!$A:$B,2,false)</f>
        <v>X</v>
      </c>
    </row>
    <row r="3955">
      <c r="A3955" s="1">
        <v>140964.0</v>
      </c>
      <c r="B3955" s="1">
        <v>550.0</v>
      </c>
      <c r="C3955" s="1">
        <v>0.0</v>
      </c>
      <c r="D3955" s="1" t="s">
        <v>32</v>
      </c>
      <c r="E3955" s="1">
        <v>30.0</v>
      </c>
      <c r="F3955" s="7" t="str">
        <f>vlookup(E3955,Teams!A:B,2,false)</f>
        <v>#N/A</v>
      </c>
      <c r="G3955" s="1" t="b">
        <v>0</v>
      </c>
      <c r="H3955" s="1" t="b">
        <v>1</v>
      </c>
      <c r="I3955" s="1">
        <v>7.0</v>
      </c>
      <c r="J3955" s="7" t="str">
        <f>vlookup(I3955,Cats!$A:$B,2,false)</f>
        <v>X</v>
      </c>
    </row>
    <row r="3956">
      <c r="A3956" s="1">
        <v>140965.0</v>
      </c>
      <c r="B3956" s="1">
        <v>550.0</v>
      </c>
      <c r="C3956" s="1">
        <v>14.0</v>
      </c>
      <c r="D3956" s="1" t="s">
        <v>73</v>
      </c>
      <c r="E3956" s="1">
        <v>27.0</v>
      </c>
      <c r="F3956" s="7" t="str">
        <f>vlookup(E3956,Teams!A:B,2,false)</f>
        <v>Middleton</v>
      </c>
      <c r="G3956" s="1" t="b">
        <v>1</v>
      </c>
      <c r="H3956" s="1" t="b">
        <v>0</v>
      </c>
      <c r="I3956" s="1">
        <v>8.0</v>
      </c>
      <c r="J3956" s="7" t="str">
        <f>vlookup(I3956,Cats!$A:$B,2,false)</f>
        <v>M</v>
      </c>
    </row>
    <row r="3957">
      <c r="A3957" s="1">
        <v>140966.0</v>
      </c>
      <c r="B3957" s="1">
        <v>550.0</v>
      </c>
      <c r="C3957" s="1">
        <v>0.0</v>
      </c>
      <c r="D3957" s="1" t="s">
        <v>32</v>
      </c>
      <c r="E3957" s="1">
        <v>30.0</v>
      </c>
      <c r="F3957" s="7" t="str">
        <f>vlookup(E3957,Teams!A:B,2,false)</f>
        <v>#N/A</v>
      </c>
      <c r="G3957" s="1" t="b">
        <v>0</v>
      </c>
      <c r="H3957" s="1" t="b">
        <v>1</v>
      </c>
      <c r="I3957" s="1">
        <v>8.0</v>
      </c>
      <c r="J3957" s="7" t="str">
        <f>vlookup(I3957,Cats!$A:$B,2,false)</f>
        <v>M</v>
      </c>
    </row>
    <row r="3958">
      <c r="A3958" s="1">
        <v>140967.0</v>
      </c>
      <c r="B3958" s="1">
        <v>550.0</v>
      </c>
      <c r="C3958" s="1">
        <v>14.0</v>
      </c>
      <c r="D3958" s="1" t="s">
        <v>70</v>
      </c>
      <c r="E3958" s="1">
        <v>27.0</v>
      </c>
      <c r="F3958" s="7" t="str">
        <f>vlookup(E3958,Teams!A:B,2,false)</f>
        <v>Middleton</v>
      </c>
      <c r="G3958" s="1" t="b">
        <v>1</v>
      </c>
      <c r="H3958" s="1" t="b">
        <v>0</v>
      </c>
      <c r="I3958" s="1">
        <v>9.0</v>
      </c>
      <c r="J3958" s="7" t="str">
        <f>vlookup(I3958,Cats!$A:$B,2,false)</f>
        <v>C</v>
      </c>
    </row>
    <row r="3959">
      <c r="A3959" s="1">
        <v>140968.0</v>
      </c>
      <c r="B3959" s="1">
        <v>550.0</v>
      </c>
      <c r="C3959" s="1">
        <v>0.0</v>
      </c>
      <c r="D3959" s="1" t="s">
        <v>32</v>
      </c>
      <c r="E3959" s="1">
        <v>30.0</v>
      </c>
      <c r="F3959" s="7" t="str">
        <f>vlookup(E3959,Teams!A:B,2,false)</f>
        <v>#N/A</v>
      </c>
      <c r="G3959" s="1" t="b">
        <v>0</v>
      </c>
      <c r="H3959" s="1" t="b">
        <v>1</v>
      </c>
      <c r="I3959" s="1">
        <v>9.0</v>
      </c>
      <c r="J3959" s="7" t="str">
        <f>vlookup(I3959,Cats!$A:$B,2,false)</f>
        <v>C</v>
      </c>
    </row>
    <row r="3960">
      <c r="A3960" s="1">
        <v>140969.0</v>
      </c>
      <c r="B3960" s="1">
        <v>550.0</v>
      </c>
      <c r="C3960" s="1">
        <v>14.0</v>
      </c>
      <c r="D3960" s="1" t="s">
        <v>70</v>
      </c>
      <c r="E3960" s="1">
        <v>27.0</v>
      </c>
      <c r="F3960" s="7" t="str">
        <f>vlookup(E3960,Teams!A:B,2,false)</f>
        <v>Middleton</v>
      </c>
      <c r="G3960" s="1" t="b">
        <v>1</v>
      </c>
      <c r="H3960" s="1" t="b">
        <v>0</v>
      </c>
      <c r="I3960" s="1">
        <v>10.0</v>
      </c>
      <c r="J3960" s="7" t="str">
        <f>vlookup(I3960,Cats!$A:$B,2,false)</f>
        <v>E</v>
      </c>
    </row>
    <row r="3961">
      <c r="A3961" s="1">
        <v>140970.0</v>
      </c>
      <c r="B3961" s="1">
        <v>550.0</v>
      </c>
      <c r="C3961" s="1">
        <v>0.0</v>
      </c>
      <c r="D3961" s="1" t="s">
        <v>32</v>
      </c>
      <c r="E3961" s="1">
        <v>30.0</v>
      </c>
      <c r="F3961" s="7" t="str">
        <f>vlookup(E3961,Teams!A:B,2,false)</f>
        <v>#N/A</v>
      </c>
      <c r="G3961" s="1" t="b">
        <v>0</v>
      </c>
      <c r="H3961" s="1" t="b">
        <v>1</v>
      </c>
      <c r="I3961" s="1">
        <v>10.0</v>
      </c>
      <c r="J3961" s="7" t="str">
        <f>vlookup(I3961,Cats!$A:$B,2,false)</f>
        <v>E</v>
      </c>
    </row>
    <row r="3962">
      <c r="A3962" s="1">
        <v>140971.0</v>
      </c>
      <c r="B3962" s="1">
        <v>550.0</v>
      </c>
      <c r="C3962" s="1">
        <v>14.0</v>
      </c>
      <c r="D3962" s="1" t="s">
        <v>70</v>
      </c>
      <c r="E3962" s="1">
        <v>27.0</v>
      </c>
      <c r="F3962" s="7" t="str">
        <f>vlookup(E3962,Teams!A:B,2,false)</f>
        <v>Middleton</v>
      </c>
      <c r="G3962" s="1" t="b">
        <v>1</v>
      </c>
      <c r="H3962" s="1" t="b">
        <v>0</v>
      </c>
      <c r="I3962" s="1">
        <v>11.0</v>
      </c>
      <c r="J3962" s="7" t="str">
        <f>vlookup(I3962,Cats!$A:$B,2,false)</f>
        <v>B</v>
      </c>
    </row>
    <row r="3963">
      <c r="A3963" s="1">
        <v>140972.0</v>
      </c>
      <c r="B3963" s="1">
        <v>550.0</v>
      </c>
      <c r="C3963" s="1">
        <v>0.0</v>
      </c>
      <c r="D3963" s="1" t="s">
        <v>32</v>
      </c>
      <c r="E3963" s="1">
        <v>30.0</v>
      </c>
      <c r="F3963" s="7" t="str">
        <f>vlookup(E3963,Teams!A:B,2,false)</f>
        <v>#N/A</v>
      </c>
      <c r="G3963" s="1" t="b">
        <v>0</v>
      </c>
      <c r="H3963" s="1" t="b">
        <v>1</v>
      </c>
      <c r="I3963" s="1">
        <v>11.0</v>
      </c>
      <c r="J3963" s="7" t="str">
        <f>vlookup(I3963,Cats!$A:$B,2,false)</f>
        <v>B</v>
      </c>
    </row>
    <row r="3964">
      <c r="A3964" s="1">
        <v>140973.0</v>
      </c>
      <c r="B3964" s="1">
        <v>550.0</v>
      </c>
      <c r="C3964" s="1">
        <v>14.0</v>
      </c>
      <c r="D3964" s="1" t="s">
        <v>70</v>
      </c>
      <c r="E3964" s="1">
        <v>27.0</v>
      </c>
      <c r="F3964" s="7" t="str">
        <f>vlookup(E3964,Teams!A:B,2,false)</f>
        <v>Middleton</v>
      </c>
      <c r="G3964" s="1" t="b">
        <v>1</v>
      </c>
      <c r="H3964" s="1" t="b">
        <v>0</v>
      </c>
      <c r="I3964" s="1">
        <v>12.0</v>
      </c>
      <c r="J3964" s="7" t="str">
        <f>vlookup(I3964,Cats!$A:$B,2,false)</f>
        <v>P</v>
      </c>
    </row>
    <row r="3965">
      <c r="A3965" s="1">
        <v>140974.0</v>
      </c>
      <c r="B3965" s="1">
        <v>550.0</v>
      </c>
      <c r="C3965" s="1">
        <v>0.0</v>
      </c>
      <c r="D3965" s="1" t="s">
        <v>32</v>
      </c>
      <c r="E3965" s="1">
        <v>30.0</v>
      </c>
      <c r="F3965" s="7" t="str">
        <f>vlookup(E3965,Teams!A:B,2,false)</f>
        <v>#N/A</v>
      </c>
      <c r="G3965" s="1" t="b">
        <v>0</v>
      </c>
      <c r="H3965" s="1" t="b">
        <v>1</v>
      </c>
      <c r="I3965" s="1">
        <v>12.0</v>
      </c>
      <c r="J3965" s="7" t="str">
        <f>vlookup(I3965,Cats!$A:$B,2,false)</f>
        <v>P</v>
      </c>
    </row>
    <row r="3966">
      <c r="A3966" s="1">
        <v>140975.0</v>
      </c>
      <c r="B3966" s="1">
        <v>550.0</v>
      </c>
      <c r="C3966" s="1">
        <v>14.0</v>
      </c>
      <c r="D3966" s="1" t="s">
        <v>73</v>
      </c>
      <c r="E3966" s="1">
        <v>27.0</v>
      </c>
      <c r="F3966" s="7" t="str">
        <f>vlookup(E3966,Teams!A:B,2,false)</f>
        <v>Middleton</v>
      </c>
      <c r="G3966" s="1" t="b">
        <v>1</v>
      </c>
      <c r="H3966" s="1" t="b">
        <v>0</v>
      </c>
      <c r="I3966" s="1">
        <v>13.0</v>
      </c>
      <c r="J3966" s="7" t="str">
        <f>vlookup(I3966,Cats!$A:$B,2,false)</f>
        <v>X</v>
      </c>
    </row>
    <row r="3967">
      <c r="A3967" s="1">
        <v>140976.0</v>
      </c>
      <c r="B3967" s="1">
        <v>550.0</v>
      </c>
      <c r="C3967" s="1">
        <v>0.0</v>
      </c>
      <c r="D3967" s="1" t="s">
        <v>32</v>
      </c>
      <c r="E3967" s="1">
        <v>30.0</v>
      </c>
      <c r="F3967" s="7" t="str">
        <f>vlookup(E3967,Teams!A:B,2,false)</f>
        <v>#N/A</v>
      </c>
      <c r="G3967" s="1" t="b">
        <v>0</v>
      </c>
      <c r="H3967" s="1" t="b">
        <v>1</v>
      </c>
      <c r="I3967" s="1">
        <v>13.0</v>
      </c>
      <c r="J3967" s="7" t="str">
        <f>vlookup(I3967,Cats!$A:$B,2,false)</f>
        <v>X</v>
      </c>
    </row>
    <row r="3968">
      <c r="A3968" s="1">
        <v>140977.0</v>
      </c>
      <c r="B3968" s="1">
        <v>550.0</v>
      </c>
      <c r="C3968" s="1">
        <v>14.0</v>
      </c>
      <c r="D3968" s="1" t="s">
        <v>73</v>
      </c>
      <c r="E3968" s="1">
        <v>27.0</v>
      </c>
      <c r="F3968" s="7" t="str">
        <f>vlookup(E3968,Teams!A:B,2,false)</f>
        <v>Middleton</v>
      </c>
      <c r="G3968" s="1" t="b">
        <v>1</v>
      </c>
      <c r="H3968" s="1" t="b">
        <v>0</v>
      </c>
      <c r="I3968" s="1">
        <v>14.0</v>
      </c>
      <c r="J3968" s="7" t="str">
        <f>vlookup(I3968,Cats!$A:$B,2,false)</f>
        <v>M</v>
      </c>
    </row>
    <row r="3969">
      <c r="A3969" s="1">
        <v>140978.0</v>
      </c>
      <c r="B3969" s="1">
        <v>550.0</v>
      </c>
      <c r="C3969" s="1">
        <v>0.0</v>
      </c>
      <c r="D3969" s="1" t="s">
        <v>32</v>
      </c>
      <c r="E3969" s="1">
        <v>30.0</v>
      </c>
      <c r="F3969" s="7" t="str">
        <f>vlookup(E3969,Teams!A:B,2,false)</f>
        <v>#N/A</v>
      </c>
      <c r="G3969" s="1" t="b">
        <v>0</v>
      </c>
      <c r="H3969" s="1" t="b">
        <v>1</v>
      </c>
      <c r="I3969" s="1">
        <v>14.0</v>
      </c>
      <c r="J3969" s="7" t="str">
        <f>vlookup(I3969,Cats!$A:$B,2,false)</f>
        <v>M</v>
      </c>
    </row>
    <row r="3970">
      <c r="A3970" s="1">
        <v>140979.0</v>
      </c>
      <c r="B3970" s="1">
        <v>550.0</v>
      </c>
      <c r="C3970" s="1">
        <v>14.0</v>
      </c>
      <c r="D3970" s="1" t="s">
        <v>70</v>
      </c>
      <c r="E3970" s="1">
        <v>27.0</v>
      </c>
      <c r="F3970" s="7" t="str">
        <f>vlookup(E3970,Teams!A:B,2,false)</f>
        <v>Middleton</v>
      </c>
      <c r="G3970" s="1" t="b">
        <v>1</v>
      </c>
      <c r="H3970" s="1" t="b">
        <v>0</v>
      </c>
      <c r="I3970" s="1">
        <v>15.0</v>
      </c>
      <c r="J3970" s="7" t="str">
        <f>vlookup(I3970,Cats!$A:$B,2,false)</f>
        <v>C</v>
      </c>
    </row>
    <row r="3971">
      <c r="A3971" s="1">
        <v>140980.0</v>
      </c>
      <c r="B3971" s="1">
        <v>550.0</v>
      </c>
      <c r="C3971" s="1">
        <v>0.0</v>
      </c>
      <c r="D3971" s="1" t="s">
        <v>32</v>
      </c>
      <c r="E3971" s="1">
        <v>30.0</v>
      </c>
      <c r="F3971" s="7" t="str">
        <f>vlookup(E3971,Teams!A:B,2,false)</f>
        <v>#N/A</v>
      </c>
      <c r="G3971" s="1" t="b">
        <v>0</v>
      </c>
      <c r="H3971" s="1" t="b">
        <v>1</v>
      </c>
      <c r="I3971" s="1">
        <v>15.0</v>
      </c>
      <c r="J3971" s="7" t="str">
        <f>vlookup(I3971,Cats!$A:$B,2,false)</f>
        <v>C</v>
      </c>
    </row>
    <row r="3972">
      <c r="A3972" s="1">
        <v>140981.0</v>
      </c>
      <c r="B3972" s="1">
        <v>550.0</v>
      </c>
      <c r="C3972" s="1">
        <v>4.0</v>
      </c>
      <c r="D3972" s="1" t="s">
        <v>72</v>
      </c>
      <c r="E3972" s="1">
        <v>27.0</v>
      </c>
      <c r="F3972" s="7" t="str">
        <f>vlookup(E3972,Teams!A:B,2,false)</f>
        <v>Middleton</v>
      </c>
      <c r="G3972" s="1" t="b">
        <v>1</v>
      </c>
      <c r="H3972" s="1" t="b">
        <v>0</v>
      </c>
      <c r="I3972" s="1">
        <v>16.0</v>
      </c>
      <c r="J3972" s="7" t="str">
        <f>vlookup(I3972,Cats!$A:$B,2,false)</f>
        <v>E</v>
      </c>
    </row>
    <row r="3973">
      <c r="A3973" s="1">
        <v>140982.0</v>
      </c>
      <c r="B3973" s="1">
        <v>550.0</v>
      </c>
      <c r="C3973" s="1">
        <v>0.0</v>
      </c>
      <c r="D3973" s="1" t="s">
        <v>32</v>
      </c>
      <c r="E3973" s="1">
        <v>30.0</v>
      </c>
      <c r="F3973" s="7" t="str">
        <f>vlookup(E3973,Teams!A:B,2,false)</f>
        <v>#N/A</v>
      </c>
      <c r="G3973" s="1" t="b">
        <v>0</v>
      </c>
      <c r="H3973" s="1" t="b">
        <v>1</v>
      </c>
      <c r="I3973" s="1">
        <v>16.0</v>
      </c>
      <c r="J3973" s="7" t="str">
        <f>vlookup(I3973,Cats!$A:$B,2,false)</f>
        <v>E</v>
      </c>
    </row>
    <row r="3974">
      <c r="A3974" s="1">
        <v>140983.0</v>
      </c>
      <c r="B3974" s="1">
        <v>550.0</v>
      </c>
      <c r="C3974" s="1">
        <v>4.0</v>
      </c>
      <c r="D3974" s="1" t="s">
        <v>73</v>
      </c>
      <c r="E3974" s="1">
        <v>27.0</v>
      </c>
      <c r="F3974" s="7" t="str">
        <f>vlookup(E3974,Teams!A:B,2,false)</f>
        <v>Middleton</v>
      </c>
      <c r="G3974" s="1" t="b">
        <v>1</v>
      </c>
      <c r="H3974" s="1" t="b">
        <v>0</v>
      </c>
      <c r="I3974" s="1">
        <v>17.0</v>
      </c>
      <c r="J3974" s="7" t="str">
        <f>vlookup(I3974,Cats!$A:$B,2,false)</f>
        <v>B</v>
      </c>
    </row>
    <row r="3975">
      <c r="A3975" s="1">
        <v>140984.0</v>
      </c>
      <c r="B3975" s="1">
        <v>550.0</v>
      </c>
      <c r="C3975" s="1">
        <v>0.0</v>
      </c>
      <c r="D3975" s="1" t="s">
        <v>32</v>
      </c>
      <c r="E3975" s="1">
        <v>30.0</v>
      </c>
      <c r="F3975" s="7" t="str">
        <f>vlookup(E3975,Teams!A:B,2,false)</f>
        <v>#N/A</v>
      </c>
      <c r="G3975" s="1" t="b">
        <v>0</v>
      </c>
      <c r="H3975" s="1" t="b">
        <v>1</v>
      </c>
      <c r="I3975" s="1">
        <v>17.0</v>
      </c>
      <c r="J3975" s="7" t="str">
        <f>vlookup(I3975,Cats!$A:$B,2,false)</f>
        <v>B</v>
      </c>
    </row>
    <row r="3976">
      <c r="A3976" s="1">
        <v>140985.0</v>
      </c>
      <c r="B3976" s="1">
        <v>550.0</v>
      </c>
      <c r="C3976" s="1">
        <v>0.0</v>
      </c>
      <c r="D3976" s="1" t="s">
        <v>32</v>
      </c>
      <c r="E3976" s="1">
        <v>27.0</v>
      </c>
      <c r="F3976" s="7" t="str">
        <f>vlookup(E3976,Teams!A:B,2,false)</f>
        <v>Middleton</v>
      </c>
      <c r="G3976" s="1" t="b">
        <v>1</v>
      </c>
      <c r="H3976" s="1" t="b">
        <v>1</v>
      </c>
      <c r="I3976" s="1">
        <v>18.0</v>
      </c>
      <c r="J3976" s="7" t="str">
        <f>vlookup(I3976,Cats!$A:$B,2,false)</f>
        <v>P</v>
      </c>
    </row>
    <row r="3977">
      <c r="A3977" s="1">
        <v>140986.0</v>
      </c>
      <c r="B3977" s="1">
        <v>550.0</v>
      </c>
      <c r="C3977" s="1">
        <v>0.0</v>
      </c>
      <c r="D3977" s="1" t="s">
        <v>32</v>
      </c>
      <c r="E3977" s="1">
        <v>30.0</v>
      </c>
      <c r="F3977" s="7" t="str">
        <f>vlookup(E3977,Teams!A:B,2,false)</f>
        <v>#N/A</v>
      </c>
      <c r="G3977" s="1" t="b">
        <v>0</v>
      </c>
      <c r="H3977" s="1" t="b">
        <v>1</v>
      </c>
      <c r="I3977" s="1">
        <v>18.0</v>
      </c>
      <c r="J3977" s="7" t="str">
        <f>vlookup(I3977,Cats!$A:$B,2,false)</f>
        <v>P</v>
      </c>
    </row>
    <row r="3978">
      <c r="A3978" s="1">
        <v>140987.0</v>
      </c>
      <c r="B3978" s="1">
        <v>550.0</v>
      </c>
      <c r="C3978" s="1">
        <v>0.0</v>
      </c>
      <c r="D3978" s="1" t="s">
        <v>32</v>
      </c>
      <c r="E3978" s="1">
        <v>27.0</v>
      </c>
      <c r="F3978" s="7" t="str">
        <f>vlookup(E3978,Teams!A:B,2,false)</f>
        <v>Middleton</v>
      </c>
      <c r="G3978" s="1" t="b">
        <v>1</v>
      </c>
      <c r="H3978" s="1" t="b">
        <v>1</v>
      </c>
      <c r="I3978" s="1">
        <v>19.0</v>
      </c>
      <c r="J3978" s="7" t="str">
        <f>vlookup(I3978,Cats!$A:$B,2,false)</f>
        <v>X</v>
      </c>
    </row>
    <row r="3979">
      <c r="A3979" s="1">
        <v>140988.0</v>
      </c>
      <c r="B3979" s="1">
        <v>550.0</v>
      </c>
      <c r="C3979" s="1">
        <v>0.0</v>
      </c>
      <c r="D3979" s="1" t="s">
        <v>32</v>
      </c>
      <c r="E3979" s="1">
        <v>30.0</v>
      </c>
      <c r="F3979" s="7" t="str">
        <f>vlookup(E3979,Teams!A:B,2,false)</f>
        <v>#N/A</v>
      </c>
      <c r="G3979" s="1" t="b">
        <v>0</v>
      </c>
      <c r="H3979" s="1" t="b">
        <v>1</v>
      </c>
      <c r="I3979" s="1">
        <v>19.0</v>
      </c>
      <c r="J3979" s="7" t="str">
        <f>vlookup(I3979,Cats!$A:$B,2,false)</f>
        <v>X</v>
      </c>
    </row>
    <row r="3980">
      <c r="A3980" s="1">
        <v>140989.0</v>
      </c>
      <c r="B3980" s="1">
        <v>550.0</v>
      </c>
      <c r="C3980" s="1">
        <v>0.0</v>
      </c>
      <c r="D3980" s="1" t="s">
        <v>32</v>
      </c>
      <c r="E3980" s="1">
        <v>27.0</v>
      </c>
      <c r="F3980" s="7" t="str">
        <f>vlookup(E3980,Teams!A:B,2,false)</f>
        <v>Middleton</v>
      </c>
      <c r="G3980" s="1" t="b">
        <v>1</v>
      </c>
      <c r="H3980" s="1" t="b">
        <v>1</v>
      </c>
      <c r="I3980" s="1">
        <v>20.0</v>
      </c>
      <c r="J3980" s="7" t="str">
        <f>vlookup(I3980,Cats!$A:$B,2,false)</f>
        <v>M</v>
      </c>
    </row>
    <row r="3981">
      <c r="A3981" s="1">
        <v>140990.0</v>
      </c>
      <c r="B3981" s="1">
        <v>550.0</v>
      </c>
      <c r="C3981" s="1">
        <v>0.0</v>
      </c>
      <c r="D3981" s="1" t="s">
        <v>32</v>
      </c>
      <c r="E3981" s="1">
        <v>30.0</v>
      </c>
      <c r="F3981" s="7" t="str">
        <f>vlookup(E3981,Teams!A:B,2,false)</f>
        <v>#N/A</v>
      </c>
      <c r="G3981" s="1" t="b">
        <v>0</v>
      </c>
      <c r="H3981" s="1" t="b">
        <v>1</v>
      </c>
      <c r="I3981" s="1">
        <v>20.0</v>
      </c>
      <c r="J3981" s="7" t="str">
        <f>vlookup(I3981,Cats!$A:$B,2,false)</f>
        <v>M</v>
      </c>
    </row>
    <row r="3982">
      <c r="A3982" s="1">
        <v>140991.0</v>
      </c>
      <c r="B3982" s="1">
        <v>550.0</v>
      </c>
      <c r="C3982" s="1">
        <v>0.0</v>
      </c>
      <c r="D3982" s="1" t="s">
        <v>32</v>
      </c>
      <c r="E3982" s="1">
        <v>27.0</v>
      </c>
      <c r="F3982" s="7" t="str">
        <f>vlookup(E3982,Teams!A:B,2,false)</f>
        <v>Middleton</v>
      </c>
      <c r="G3982" s="1" t="b">
        <v>1</v>
      </c>
      <c r="H3982" s="1" t="b">
        <v>1</v>
      </c>
      <c r="I3982" s="1">
        <v>21.0</v>
      </c>
      <c r="J3982" s="7" t="str">
        <f>vlookup(I3982,Cats!$A:$B,2,false)</f>
        <v>C</v>
      </c>
    </row>
    <row r="3983">
      <c r="A3983" s="1">
        <v>140992.0</v>
      </c>
      <c r="B3983" s="1">
        <v>550.0</v>
      </c>
      <c r="C3983" s="1">
        <v>0.0</v>
      </c>
      <c r="D3983" s="1" t="s">
        <v>32</v>
      </c>
      <c r="E3983" s="1">
        <v>30.0</v>
      </c>
      <c r="F3983" s="7" t="str">
        <f>vlookup(E3983,Teams!A:B,2,false)</f>
        <v>#N/A</v>
      </c>
      <c r="G3983" s="1" t="b">
        <v>0</v>
      </c>
      <c r="H3983" s="1" t="b">
        <v>1</v>
      </c>
      <c r="I3983" s="1">
        <v>21.0</v>
      </c>
      <c r="J3983" s="7" t="str">
        <f>vlookup(I3983,Cats!$A:$B,2,false)</f>
        <v>C</v>
      </c>
    </row>
    <row r="3984">
      <c r="A3984" s="1">
        <v>140993.0</v>
      </c>
      <c r="B3984" s="1">
        <v>550.0</v>
      </c>
      <c r="C3984" s="1">
        <v>0.0</v>
      </c>
      <c r="D3984" s="1" t="s">
        <v>32</v>
      </c>
      <c r="E3984" s="1">
        <v>27.0</v>
      </c>
      <c r="F3984" s="7" t="str">
        <f>vlookup(E3984,Teams!A:B,2,false)</f>
        <v>Middleton</v>
      </c>
      <c r="G3984" s="1" t="b">
        <v>1</v>
      </c>
      <c r="H3984" s="1" t="b">
        <v>1</v>
      </c>
      <c r="I3984" s="1">
        <v>22.0</v>
      </c>
      <c r="J3984" s="7" t="str">
        <f>vlookup(I3984,Cats!$A:$B,2,false)</f>
        <v>E</v>
      </c>
    </row>
    <row r="3985">
      <c r="A3985" s="1">
        <v>140994.0</v>
      </c>
      <c r="B3985" s="1">
        <v>550.0</v>
      </c>
      <c r="C3985" s="1">
        <v>0.0</v>
      </c>
      <c r="D3985" s="1" t="s">
        <v>32</v>
      </c>
      <c r="E3985" s="1">
        <v>30.0</v>
      </c>
      <c r="F3985" s="7" t="str">
        <f>vlookup(E3985,Teams!A:B,2,false)</f>
        <v>#N/A</v>
      </c>
      <c r="G3985" s="1" t="b">
        <v>0</v>
      </c>
      <c r="H3985" s="1" t="b">
        <v>1</v>
      </c>
      <c r="I3985" s="1">
        <v>22.0</v>
      </c>
      <c r="J3985" s="7" t="str">
        <f>vlookup(I3985,Cats!$A:$B,2,false)</f>
        <v>E</v>
      </c>
    </row>
    <row r="3986">
      <c r="A3986" s="1">
        <v>140995.0</v>
      </c>
      <c r="B3986" s="1">
        <v>550.0</v>
      </c>
      <c r="C3986" s="1">
        <v>0.0</v>
      </c>
      <c r="D3986" s="1" t="s">
        <v>32</v>
      </c>
      <c r="E3986" s="1">
        <v>27.0</v>
      </c>
      <c r="F3986" s="7" t="str">
        <f>vlookup(E3986,Teams!A:B,2,false)</f>
        <v>Middleton</v>
      </c>
      <c r="G3986" s="1" t="b">
        <v>1</v>
      </c>
      <c r="H3986" s="1" t="b">
        <v>1</v>
      </c>
      <c r="I3986" s="1">
        <v>23.0</v>
      </c>
      <c r="J3986" s="7" t="str">
        <f>vlookup(I3986,Cats!$A:$B,2,false)</f>
        <v>B</v>
      </c>
    </row>
    <row r="3987">
      <c r="A3987" s="1">
        <v>140996.0</v>
      </c>
      <c r="B3987" s="1">
        <v>550.0</v>
      </c>
      <c r="C3987" s="1">
        <v>0.0</v>
      </c>
      <c r="D3987" s="1" t="s">
        <v>32</v>
      </c>
      <c r="E3987" s="1">
        <v>30.0</v>
      </c>
      <c r="F3987" s="7" t="str">
        <f>vlookup(E3987,Teams!A:B,2,false)</f>
        <v>#N/A</v>
      </c>
      <c r="G3987" s="1" t="b">
        <v>0</v>
      </c>
      <c r="H3987" s="1" t="b">
        <v>1</v>
      </c>
      <c r="I3987" s="1">
        <v>23.0</v>
      </c>
      <c r="J3987" s="7" t="str">
        <f>vlookup(I3987,Cats!$A:$B,2,false)</f>
        <v>B</v>
      </c>
    </row>
    <row r="3988">
      <c r="A3988" s="1">
        <v>140997.0</v>
      </c>
      <c r="B3988" s="1">
        <v>550.0</v>
      </c>
      <c r="C3988" s="1">
        <v>0.0</v>
      </c>
      <c r="D3988" s="1" t="s">
        <v>32</v>
      </c>
      <c r="E3988" s="1">
        <v>27.0</v>
      </c>
      <c r="F3988" s="7" t="str">
        <f>vlookup(E3988,Teams!A:B,2,false)</f>
        <v>Middleton</v>
      </c>
      <c r="G3988" s="1" t="b">
        <v>1</v>
      </c>
      <c r="H3988" s="1" t="b">
        <v>1</v>
      </c>
      <c r="I3988" s="1">
        <v>24.0</v>
      </c>
      <c r="J3988" s="7" t="str">
        <f>vlookup(I3988,Cats!$A:$B,2,false)</f>
        <v>P</v>
      </c>
    </row>
    <row r="3989">
      <c r="A3989" s="1">
        <v>140998.0</v>
      </c>
      <c r="B3989" s="1">
        <v>550.0</v>
      </c>
      <c r="C3989" s="1">
        <v>0.0</v>
      </c>
      <c r="D3989" s="1" t="s">
        <v>32</v>
      </c>
      <c r="E3989" s="1">
        <v>30.0</v>
      </c>
      <c r="F3989" s="7" t="str">
        <f>vlookup(E3989,Teams!A:B,2,false)</f>
        <v>#N/A</v>
      </c>
      <c r="G3989" s="1" t="b">
        <v>0</v>
      </c>
      <c r="H3989" s="1" t="b">
        <v>1</v>
      </c>
      <c r="I3989" s="1">
        <v>24.0</v>
      </c>
      <c r="J3989" s="7" t="str">
        <f>vlookup(I3989,Cats!$A:$B,2,false)</f>
        <v>P</v>
      </c>
    </row>
    <row r="3990">
      <c r="A3990" s="1">
        <v>140999.0</v>
      </c>
      <c r="B3990" s="1">
        <v>551.0</v>
      </c>
      <c r="C3990" s="1">
        <v>0.0</v>
      </c>
      <c r="D3990" s="1" t="s">
        <v>32</v>
      </c>
      <c r="E3990" s="1">
        <v>17.0</v>
      </c>
      <c r="F3990" s="7" t="str">
        <f>vlookup(E3990,Teams!A:B,2,false)</f>
        <v>Green Hope</v>
      </c>
      <c r="G3990" s="1" t="b">
        <v>1</v>
      </c>
      <c r="H3990" s="1" t="b">
        <v>1</v>
      </c>
      <c r="I3990" s="1">
        <v>1.0</v>
      </c>
      <c r="J3990" s="7" t="str">
        <f>vlookup(I3990,Cats!$A:$B,2,false)</f>
        <v>X</v>
      </c>
    </row>
    <row r="3991">
      <c r="A3991" s="1">
        <v>141000.0</v>
      </c>
      <c r="B3991" s="1">
        <v>551.0</v>
      </c>
      <c r="C3991" s="1">
        <v>14.0</v>
      </c>
      <c r="D3991" s="1" t="s">
        <v>111</v>
      </c>
      <c r="E3991" s="1">
        <v>37.0</v>
      </c>
      <c r="F3991" s="7" t="str">
        <f>vlookup(E3991,Teams!A:B,2,false)</f>
        <v>Pullman</v>
      </c>
      <c r="G3991" s="1" t="b">
        <v>0</v>
      </c>
      <c r="H3991" s="1" t="b">
        <v>0</v>
      </c>
      <c r="I3991" s="1">
        <v>1.0</v>
      </c>
      <c r="J3991" s="7" t="str">
        <f>vlookup(I3991,Cats!$A:$B,2,false)</f>
        <v>X</v>
      </c>
    </row>
    <row r="3992">
      <c r="A3992" s="1">
        <v>141001.0</v>
      </c>
      <c r="B3992" s="1">
        <v>551.0</v>
      </c>
      <c r="C3992" s="1">
        <v>0.0</v>
      </c>
      <c r="D3992" s="1" t="s">
        <v>32</v>
      </c>
      <c r="E3992" s="1">
        <v>17.0</v>
      </c>
      <c r="F3992" s="7" t="str">
        <f>vlookup(E3992,Teams!A:B,2,false)</f>
        <v>Green Hope</v>
      </c>
      <c r="G3992" s="1" t="b">
        <v>1</v>
      </c>
      <c r="H3992" s="1" t="b">
        <v>1</v>
      </c>
      <c r="I3992" s="1">
        <v>2.0</v>
      </c>
      <c r="J3992" s="7" t="str">
        <f>vlookup(I3992,Cats!$A:$B,2,false)</f>
        <v>M</v>
      </c>
    </row>
    <row r="3993">
      <c r="A3993" s="1">
        <v>141002.0</v>
      </c>
      <c r="B3993" s="1">
        <v>551.0</v>
      </c>
      <c r="C3993" s="1">
        <v>4.0</v>
      </c>
      <c r="D3993" s="1" t="s">
        <v>111</v>
      </c>
      <c r="E3993" s="1">
        <v>37.0</v>
      </c>
      <c r="F3993" s="7" t="str">
        <f>vlookup(E3993,Teams!A:B,2,false)</f>
        <v>Pullman</v>
      </c>
      <c r="G3993" s="1" t="b">
        <v>0</v>
      </c>
      <c r="H3993" s="1" t="b">
        <v>0</v>
      </c>
      <c r="I3993" s="1">
        <v>2.0</v>
      </c>
      <c r="J3993" s="7" t="str">
        <f>vlookup(I3993,Cats!$A:$B,2,false)</f>
        <v>M</v>
      </c>
    </row>
    <row r="3994">
      <c r="A3994" s="1">
        <v>141003.0</v>
      </c>
      <c r="B3994" s="1">
        <v>551.0</v>
      </c>
      <c r="C3994" s="1">
        <v>4.0</v>
      </c>
      <c r="D3994" s="1" t="s">
        <v>193</v>
      </c>
      <c r="E3994" s="1">
        <v>17.0</v>
      </c>
      <c r="F3994" s="7" t="str">
        <f>vlookup(E3994,Teams!A:B,2,false)</f>
        <v>Green Hope</v>
      </c>
      <c r="G3994" s="1" t="b">
        <v>1</v>
      </c>
      <c r="H3994" s="1" t="b">
        <v>0</v>
      </c>
      <c r="I3994" s="1">
        <v>3.0</v>
      </c>
      <c r="J3994" s="7" t="str">
        <f>vlookup(I3994,Cats!$A:$B,2,false)</f>
        <v>C</v>
      </c>
    </row>
    <row r="3995">
      <c r="A3995" s="1">
        <v>141004.0</v>
      </c>
      <c r="B3995" s="1">
        <v>551.0</v>
      </c>
      <c r="C3995" s="1">
        <v>0.0</v>
      </c>
      <c r="D3995" s="1" t="s">
        <v>32</v>
      </c>
      <c r="E3995" s="1">
        <v>37.0</v>
      </c>
      <c r="F3995" s="7" t="str">
        <f>vlookup(E3995,Teams!A:B,2,false)</f>
        <v>Pullman</v>
      </c>
      <c r="G3995" s="1" t="b">
        <v>0</v>
      </c>
      <c r="H3995" s="1" t="b">
        <v>1</v>
      </c>
      <c r="I3995" s="1">
        <v>3.0</v>
      </c>
      <c r="J3995" s="7" t="str">
        <f>vlookup(I3995,Cats!$A:$B,2,false)</f>
        <v>C</v>
      </c>
    </row>
    <row r="3996">
      <c r="A3996" s="1">
        <v>141005.0</v>
      </c>
      <c r="B3996" s="1">
        <v>551.0</v>
      </c>
      <c r="C3996" s="1">
        <v>4.0</v>
      </c>
      <c r="D3996" s="1" t="s">
        <v>193</v>
      </c>
      <c r="E3996" s="1">
        <v>17.0</v>
      </c>
      <c r="F3996" s="7" t="str">
        <f>vlookup(E3996,Teams!A:B,2,false)</f>
        <v>Green Hope</v>
      </c>
      <c r="G3996" s="1" t="b">
        <v>1</v>
      </c>
      <c r="H3996" s="1" t="b">
        <v>0</v>
      </c>
      <c r="I3996" s="1">
        <v>4.0</v>
      </c>
      <c r="J3996" s="7" t="str">
        <f>vlookup(I3996,Cats!$A:$B,2,false)</f>
        <v>E</v>
      </c>
    </row>
    <row r="3997">
      <c r="A3997" s="1">
        <v>141006.0</v>
      </c>
      <c r="B3997" s="1">
        <v>551.0</v>
      </c>
      <c r="C3997" s="1">
        <v>0.0</v>
      </c>
      <c r="D3997" s="1" t="s">
        <v>32</v>
      </c>
      <c r="E3997" s="1">
        <v>37.0</v>
      </c>
      <c r="F3997" s="7" t="str">
        <f>vlookup(E3997,Teams!A:B,2,false)</f>
        <v>Pullman</v>
      </c>
      <c r="G3997" s="1" t="b">
        <v>0</v>
      </c>
      <c r="H3997" s="1" t="b">
        <v>1</v>
      </c>
      <c r="I3997" s="1">
        <v>4.0</v>
      </c>
      <c r="J3997" s="7" t="str">
        <f>vlookup(I3997,Cats!$A:$B,2,false)</f>
        <v>E</v>
      </c>
    </row>
    <row r="3998">
      <c r="A3998" s="1">
        <v>141007.0</v>
      </c>
      <c r="B3998" s="1">
        <v>551.0</v>
      </c>
      <c r="C3998" s="1">
        <v>0.0</v>
      </c>
      <c r="D3998" s="1" t="s">
        <v>193</v>
      </c>
      <c r="E3998" s="1">
        <v>17.0</v>
      </c>
      <c r="F3998" s="7" t="str">
        <f>vlookup(E3998,Teams!A:B,2,false)</f>
        <v>Green Hope</v>
      </c>
      <c r="G3998" s="1" t="b">
        <v>1</v>
      </c>
      <c r="H3998" s="1" t="b">
        <v>0</v>
      </c>
      <c r="I3998" s="1">
        <v>5.0</v>
      </c>
      <c r="J3998" s="7" t="str">
        <f>vlookup(I3998,Cats!$A:$B,2,false)</f>
        <v>B</v>
      </c>
    </row>
    <row r="3999">
      <c r="A3999" s="1">
        <v>141008.0</v>
      </c>
      <c r="B3999" s="1">
        <v>551.0</v>
      </c>
      <c r="C3999" s="1">
        <v>14.0</v>
      </c>
      <c r="D3999" s="1" t="s">
        <v>115</v>
      </c>
      <c r="E3999" s="1">
        <v>37.0</v>
      </c>
      <c r="F3999" s="7" t="str">
        <f>vlookup(E3999,Teams!A:B,2,false)</f>
        <v>Pullman</v>
      </c>
      <c r="G3999" s="1" t="b">
        <v>0</v>
      </c>
      <c r="H3999" s="1" t="b">
        <v>0</v>
      </c>
      <c r="I3999" s="1">
        <v>5.0</v>
      </c>
      <c r="J3999" s="7" t="str">
        <f>vlookup(I3999,Cats!$A:$B,2,false)</f>
        <v>B</v>
      </c>
    </row>
    <row r="4000">
      <c r="A4000" s="1">
        <v>141009.0</v>
      </c>
      <c r="B4000" s="1">
        <v>551.0</v>
      </c>
      <c r="C4000" s="1">
        <v>4.0</v>
      </c>
      <c r="D4000" s="1" t="s">
        <v>191</v>
      </c>
      <c r="E4000" s="1">
        <v>17.0</v>
      </c>
      <c r="F4000" s="7" t="str">
        <f>vlookup(E4000,Teams!A:B,2,false)</f>
        <v>Green Hope</v>
      </c>
      <c r="G4000" s="1" t="b">
        <v>1</v>
      </c>
      <c r="H4000" s="1" t="b">
        <v>0</v>
      </c>
      <c r="I4000" s="1">
        <v>6.0</v>
      </c>
      <c r="J4000" s="7" t="str">
        <f>vlookup(I4000,Cats!$A:$B,2,false)</f>
        <v>P</v>
      </c>
    </row>
    <row r="4001">
      <c r="A4001" s="1">
        <v>141010.0</v>
      </c>
      <c r="B4001" s="1">
        <v>551.0</v>
      </c>
      <c r="C4001" s="1">
        <v>0.0</v>
      </c>
      <c r="D4001" s="1" t="s">
        <v>32</v>
      </c>
      <c r="E4001" s="1">
        <v>37.0</v>
      </c>
      <c r="F4001" s="7" t="str">
        <f>vlookup(E4001,Teams!A:B,2,false)</f>
        <v>Pullman</v>
      </c>
      <c r="G4001" s="1" t="b">
        <v>0</v>
      </c>
      <c r="H4001" s="1" t="b">
        <v>1</v>
      </c>
      <c r="I4001" s="1">
        <v>6.0</v>
      </c>
      <c r="J4001" s="7" t="str">
        <f>vlookup(I4001,Cats!$A:$B,2,false)</f>
        <v>P</v>
      </c>
    </row>
    <row r="4002">
      <c r="A4002" s="1">
        <v>141011.0</v>
      </c>
      <c r="B4002" s="1">
        <v>551.0</v>
      </c>
      <c r="C4002" s="1">
        <v>4.0</v>
      </c>
      <c r="D4002" s="1" t="s">
        <v>193</v>
      </c>
      <c r="E4002" s="1">
        <v>17.0</v>
      </c>
      <c r="F4002" s="7" t="str">
        <f>vlookup(E4002,Teams!A:B,2,false)</f>
        <v>Green Hope</v>
      </c>
      <c r="G4002" s="1" t="b">
        <v>1</v>
      </c>
      <c r="H4002" s="1" t="b">
        <v>0</v>
      </c>
      <c r="I4002" s="1">
        <v>7.0</v>
      </c>
      <c r="J4002" s="7" t="str">
        <f>vlookup(I4002,Cats!$A:$B,2,false)</f>
        <v>X</v>
      </c>
    </row>
    <row r="4003">
      <c r="A4003" s="1">
        <v>141012.0</v>
      </c>
      <c r="B4003" s="1">
        <v>551.0</v>
      </c>
      <c r="C4003" s="1">
        <v>0.0</v>
      </c>
      <c r="D4003" s="1" t="s">
        <v>32</v>
      </c>
      <c r="E4003" s="1">
        <v>37.0</v>
      </c>
      <c r="F4003" s="7" t="str">
        <f>vlookup(E4003,Teams!A:B,2,false)</f>
        <v>Pullman</v>
      </c>
      <c r="G4003" s="1" t="b">
        <v>0</v>
      </c>
      <c r="H4003" s="1" t="b">
        <v>1</v>
      </c>
      <c r="I4003" s="1">
        <v>7.0</v>
      </c>
      <c r="J4003" s="7" t="str">
        <f>vlookup(I4003,Cats!$A:$B,2,false)</f>
        <v>X</v>
      </c>
    </row>
    <row r="4004">
      <c r="A4004" s="1">
        <v>141013.0</v>
      </c>
      <c r="B4004" s="1">
        <v>551.0</v>
      </c>
      <c r="C4004" s="1">
        <v>4.0</v>
      </c>
      <c r="D4004" s="1" t="s">
        <v>227</v>
      </c>
      <c r="E4004" s="1">
        <v>17.0</v>
      </c>
      <c r="F4004" s="7" t="str">
        <f>vlookup(E4004,Teams!A:B,2,false)</f>
        <v>Green Hope</v>
      </c>
      <c r="G4004" s="1" t="b">
        <v>1</v>
      </c>
      <c r="H4004" s="1" t="b">
        <v>0</v>
      </c>
      <c r="I4004" s="1">
        <v>8.0</v>
      </c>
      <c r="J4004" s="7" t="str">
        <f>vlookup(I4004,Cats!$A:$B,2,false)</f>
        <v>M</v>
      </c>
    </row>
    <row r="4005">
      <c r="A4005" s="1">
        <v>141014.0</v>
      </c>
      <c r="B4005" s="1">
        <v>551.0</v>
      </c>
      <c r="C4005" s="1">
        <v>0.0</v>
      </c>
      <c r="D4005" s="1" t="s">
        <v>32</v>
      </c>
      <c r="E4005" s="1">
        <v>37.0</v>
      </c>
      <c r="F4005" s="7" t="str">
        <f>vlookup(E4005,Teams!A:B,2,false)</f>
        <v>Pullman</v>
      </c>
      <c r="G4005" s="1" t="b">
        <v>0</v>
      </c>
      <c r="H4005" s="1" t="b">
        <v>1</v>
      </c>
      <c r="I4005" s="1">
        <v>8.0</v>
      </c>
      <c r="J4005" s="7" t="str">
        <f>vlookup(I4005,Cats!$A:$B,2,false)</f>
        <v>M</v>
      </c>
    </row>
    <row r="4006">
      <c r="A4006" s="1">
        <v>141015.0</v>
      </c>
      <c r="B4006" s="1">
        <v>551.0</v>
      </c>
      <c r="C4006" s="1">
        <v>0.0</v>
      </c>
      <c r="D4006" s="1" t="s">
        <v>32</v>
      </c>
      <c r="E4006" s="1">
        <v>17.0</v>
      </c>
      <c r="F4006" s="7" t="str">
        <f>vlookup(E4006,Teams!A:B,2,false)</f>
        <v>Green Hope</v>
      </c>
      <c r="G4006" s="1" t="b">
        <v>1</v>
      </c>
      <c r="H4006" s="1" t="b">
        <v>1</v>
      </c>
      <c r="I4006" s="1">
        <v>9.0</v>
      </c>
      <c r="J4006" s="7" t="str">
        <f>vlookup(I4006,Cats!$A:$B,2,false)</f>
        <v>C</v>
      </c>
    </row>
    <row r="4007">
      <c r="A4007" s="1">
        <v>141016.0</v>
      </c>
      <c r="B4007" s="1">
        <v>551.0</v>
      </c>
      <c r="C4007" s="1">
        <v>4.0</v>
      </c>
      <c r="D4007" s="1" t="s">
        <v>111</v>
      </c>
      <c r="E4007" s="1">
        <v>37.0</v>
      </c>
      <c r="F4007" s="7" t="str">
        <f>vlookup(E4007,Teams!A:B,2,false)</f>
        <v>Pullman</v>
      </c>
      <c r="G4007" s="1" t="b">
        <v>0</v>
      </c>
      <c r="H4007" s="1" t="b">
        <v>0</v>
      </c>
      <c r="I4007" s="1">
        <v>9.0</v>
      </c>
      <c r="J4007" s="7" t="str">
        <f>vlookup(I4007,Cats!$A:$B,2,false)</f>
        <v>C</v>
      </c>
    </row>
    <row r="4008">
      <c r="A4008" s="1">
        <v>141017.0</v>
      </c>
      <c r="B4008" s="1">
        <v>551.0</v>
      </c>
      <c r="C4008" s="1">
        <v>4.0</v>
      </c>
      <c r="D4008" s="1" t="s">
        <v>191</v>
      </c>
      <c r="E4008" s="1">
        <v>17.0</v>
      </c>
      <c r="F4008" s="7" t="str">
        <f>vlookup(E4008,Teams!A:B,2,false)</f>
        <v>Green Hope</v>
      </c>
      <c r="G4008" s="1" t="b">
        <v>1</v>
      </c>
      <c r="H4008" s="1" t="b">
        <v>0</v>
      </c>
      <c r="I4008" s="1">
        <v>10.0</v>
      </c>
      <c r="J4008" s="7" t="str">
        <f>vlookup(I4008,Cats!$A:$B,2,false)</f>
        <v>E</v>
      </c>
    </row>
    <row r="4009">
      <c r="A4009" s="1">
        <v>141018.0</v>
      </c>
      <c r="B4009" s="1">
        <v>551.0</v>
      </c>
      <c r="C4009" s="1">
        <v>0.0</v>
      </c>
      <c r="D4009" s="1" t="s">
        <v>32</v>
      </c>
      <c r="E4009" s="1">
        <v>37.0</v>
      </c>
      <c r="F4009" s="7" t="str">
        <f>vlookup(E4009,Teams!A:B,2,false)</f>
        <v>Pullman</v>
      </c>
      <c r="G4009" s="1" t="b">
        <v>0</v>
      </c>
      <c r="H4009" s="1" t="b">
        <v>1</v>
      </c>
      <c r="I4009" s="1">
        <v>10.0</v>
      </c>
      <c r="J4009" s="7" t="str">
        <f>vlookup(I4009,Cats!$A:$B,2,false)</f>
        <v>E</v>
      </c>
    </row>
    <row r="4010">
      <c r="A4010" s="1">
        <v>141019.0</v>
      </c>
      <c r="B4010" s="1">
        <v>551.0</v>
      </c>
      <c r="C4010" s="1">
        <v>0.0</v>
      </c>
      <c r="D4010" s="1" t="s">
        <v>192</v>
      </c>
      <c r="E4010" s="1">
        <v>17.0</v>
      </c>
      <c r="F4010" s="7" t="str">
        <f>vlookup(E4010,Teams!A:B,2,false)</f>
        <v>Green Hope</v>
      </c>
      <c r="G4010" s="1" t="b">
        <v>1</v>
      </c>
      <c r="H4010" s="1" t="b">
        <v>0</v>
      </c>
      <c r="I4010" s="1">
        <v>11.0</v>
      </c>
      <c r="J4010" s="7" t="str">
        <f>vlookup(I4010,Cats!$A:$B,2,false)</f>
        <v>B</v>
      </c>
    </row>
    <row r="4011">
      <c r="A4011" s="1">
        <v>141020.0</v>
      </c>
      <c r="B4011" s="1">
        <v>551.0</v>
      </c>
      <c r="C4011" s="1">
        <v>4.0</v>
      </c>
      <c r="D4011" s="1" t="s">
        <v>115</v>
      </c>
      <c r="E4011" s="1">
        <v>37.0</v>
      </c>
      <c r="F4011" s="7" t="str">
        <f>vlookup(E4011,Teams!A:B,2,false)</f>
        <v>Pullman</v>
      </c>
      <c r="G4011" s="1" t="b">
        <v>0</v>
      </c>
      <c r="H4011" s="1" t="b">
        <v>0</v>
      </c>
      <c r="I4011" s="1">
        <v>11.0</v>
      </c>
      <c r="J4011" s="7" t="str">
        <f>vlookup(I4011,Cats!$A:$B,2,false)</f>
        <v>B</v>
      </c>
    </row>
    <row r="4012">
      <c r="A4012" s="1">
        <v>141021.0</v>
      </c>
      <c r="B4012" s="1">
        <v>551.0</v>
      </c>
      <c r="C4012" s="1">
        <v>-4.0</v>
      </c>
      <c r="D4012" s="1" t="s">
        <v>191</v>
      </c>
      <c r="E4012" s="1">
        <v>17.0</v>
      </c>
      <c r="F4012" s="7" t="str">
        <f>vlookup(E4012,Teams!A:B,2,false)</f>
        <v>Green Hope</v>
      </c>
      <c r="G4012" s="1" t="b">
        <v>1</v>
      </c>
      <c r="H4012" s="1" t="b">
        <v>0</v>
      </c>
      <c r="I4012" s="1">
        <v>12.0</v>
      </c>
      <c r="J4012" s="7" t="str">
        <f>vlookup(I4012,Cats!$A:$B,2,false)</f>
        <v>P</v>
      </c>
    </row>
    <row r="4013">
      <c r="A4013" s="1">
        <v>141022.0</v>
      </c>
      <c r="B4013" s="1">
        <v>551.0</v>
      </c>
      <c r="C4013" s="1">
        <v>0.0</v>
      </c>
      <c r="D4013" s="1" t="s">
        <v>111</v>
      </c>
      <c r="E4013" s="1">
        <v>37.0</v>
      </c>
      <c r="F4013" s="7" t="str">
        <f>vlookup(E4013,Teams!A:B,2,false)</f>
        <v>Pullman</v>
      </c>
      <c r="G4013" s="1" t="b">
        <v>0</v>
      </c>
      <c r="H4013" s="1" t="b">
        <v>0</v>
      </c>
      <c r="I4013" s="1">
        <v>12.0</v>
      </c>
      <c r="J4013" s="7" t="str">
        <f>vlookup(I4013,Cats!$A:$B,2,false)</f>
        <v>P</v>
      </c>
    </row>
    <row r="4014">
      <c r="A4014" s="1">
        <v>141023.0</v>
      </c>
      <c r="B4014" s="1">
        <v>551.0</v>
      </c>
      <c r="C4014" s="1">
        <v>0.0</v>
      </c>
      <c r="D4014" s="1" t="s">
        <v>32</v>
      </c>
      <c r="E4014" s="1">
        <v>17.0</v>
      </c>
      <c r="F4014" s="7" t="str">
        <f>vlookup(E4014,Teams!A:B,2,false)</f>
        <v>Green Hope</v>
      </c>
      <c r="G4014" s="1" t="b">
        <v>1</v>
      </c>
      <c r="H4014" s="1" t="b">
        <v>1</v>
      </c>
      <c r="I4014" s="1">
        <v>13.0</v>
      </c>
      <c r="J4014" s="7" t="str">
        <f>vlookup(I4014,Cats!$A:$B,2,false)</f>
        <v>X</v>
      </c>
    </row>
    <row r="4015">
      <c r="A4015" s="1">
        <v>141024.0</v>
      </c>
      <c r="B4015" s="1">
        <v>551.0</v>
      </c>
      <c r="C4015" s="1">
        <v>4.0</v>
      </c>
      <c r="D4015" s="1" t="s">
        <v>114</v>
      </c>
      <c r="E4015" s="1">
        <v>37.0</v>
      </c>
      <c r="F4015" s="7" t="str">
        <f>vlookup(E4015,Teams!A:B,2,false)</f>
        <v>Pullman</v>
      </c>
      <c r="G4015" s="1" t="b">
        <v>0</v>
      </c>
      <c r="H4015" s="1" t="b">
        <v>0</v>
      </c>
      <c r="I4015" s="1">
        <v>13.0</v>
      </c>
      <c r="J4015" s="7" t="str">
        <f>vlookup(I4015,Cats!$A:$B,2,false)</f>
        <v>X</v>
      </c>
    </row>
    <row r="4016">
      <c r="A4016" s="1">
        <v>141025.0</v>
      </c>
      <c r="B4016" s="1">
        <v>551.0</v>
      </c>
      <c r="C4016" s="1">
        <v>0.0</v>
      </c>
      <c r="D4016" s="1" t="s">
        <v>191</v>
      </c>
      <c r="E4016" s="1">
        <v>17.0</v>
      </c>
      <c r="F4016" s="7" t="str">
        <f>vlookup(E4016,Teams!A:B,2,false)</f>
        <v>Green Hope</v>
      </c>
      <c r="G4016" s="1" t="b">
        <v>1</v>
      </c>
      <c r="H4016" s="1" t="b">
        <v>0</v>
      </c>
      <c r="I4016" s="1">
        <v>14.0</v>
      </c>
      <c r="J4016" s="7" t="str">
        <f>vlookup(I4016,Cats!$A:$B,2,false)</f>
        <v>M</v>
      </c>
    </row>
    <row r="4017">
      <c r="A4017" s="1">
        <v>141026.0</v>
      </c>
      <c r="B4017" s="1">
        <v>551.0</v>
      </c>
      <c r="C4017" s="1">
        <v>-4.0</v>
      </c>
      <c r="D4017" s="1" t="s">
        <v>111</v>
      </c>
      <c r="E4017" s="1">
        <v>37.0</v>
      </c>
      <c r="F4017" s="7" t="str">
        <f>vlookup(E4017,Teams!A:B,2,false)</f>
        <v>Pullman</v>
      </c>
      <c r="G4017" s="1" t="b">
        <v>0</v>
      </c>
      <c r="H4017" s="1" t="b">
        <v>0</v>
      </c>
      <c r="I4017" s="1">
        <v>14.0</v>
      </c>
      <c r="J4017" s="7" t="str">
        <f>vlookup(I4017,Cats!$A:$B,2,false)</f>
        <v>M</v>
      </c>
    </row>
    <row r="4018">
      <c r="A4018" s="1">
        <v>141027.0</v>
      </c>
      <c r="B4018" s="1">
        <v>551.0</v>
      </c>
      <c r="C4018" s="1">
        <v>14.0</v>
      </c>
      <c r="D4018" s="1" t="s">
        <v>193</v>
      </c>
      <c r="E4018" s="1">
        <v>17.0</v>
      </c>
      <c r="F4018" s="7" t="str">
        <f>vlookup(E4018,Teams!A:B,2,false)</f>
        <v>Green Hope</v>
      </c>
      <c r="G4018" s="1" t="b">
        <v>1</v>
      </c>
      <c r="H4018" s="1" t="b">
        <v>0</v>
      </c>
      <c r="I4018" s="1">
        <v>15.0</v>
      </c>
      <c r="J4018" s="7" t="str">
        <f>vlookup(I4018,Cats!$A:$B,2,false)</f>
        <v>C</v>
      </c>
    </row>
    <row r="4019">
      <c r="A4019" s="1">
        <v>141028.0</v>
      </c>
      <c r="B4019" s="1">
        <v>551.0</v>
      </c>
      <c r="C4019" s="1">
        <v>0.0</v>
      </c>
      <c r="D4019" s="1" t="s">
        <v>32</v>
      </c>
      <c r="E4019" s="1">
        <v>37.0</v>
      </c>
      <c r="F4019" s="7" t="str">
        <f>vlookup(E4019,Teams!A:B,2,false)</f>
        <v>Pullman</v>
      </c>
      <c r="G4019" s="1" t="b">
        <v>0</v>
      </c>
      <c r="H4019" s="1" t="b">
        <v>1</v>
      </c>
      <c r="I4019" s="1">
        <v>15.0</v>
      </c>
      <c r="J4019" s="7" t="str">
        <f>vlookup(I4019,Cats!$A:$B,2,false)</f>
        <v>C</v>
      </c>
    </row>
    <row r="4020">
      <c r="A4020" s="1">
        <v>141029.0</v>
      </c>
      <c r="B4020" s="1">
        <v>551.0</v>
      </c>
      <c r="C4020" s="1">
        <v>0.0</v>
      </c>
      <c r="D4020" s="1" t="s">
        <v>191</v>
      </c>
      <c r="E4020" s="1">
        <v>17.0</v>
      </c>
      <c r="F4020" s="7" t="str">
        <f>vlookup(E4020,Teams!A:B,2,false)</f>
        <v>Green Hope</v>
      </c>
      <c r="G4020" s="1" t="b">
        <v>1</v>
      </c>
      <c r="H4020" s="1" t="b">
        <v>0</v>
      </c>
      <c r="I4020" s="1">
        <v>16.0</v>
      </c>
      <c r="J4020" s="7" t="str">
        <f>vlookup(I4020,Cats!$A:$B,2,false)</f>
        <v>E</v>
      </c>
    </row>
    <row r="4021">
      <c r="A4021" s="1">
        <v>141030.0</v>
      </c>
      <c r="B4021" s="1">
        <v>551.0</v>
      </c>
      <c r="C4021" s="1">
        <v>14.0</v>
      </c>
      <c r="D4021" s="1" t="s">
        <v>115</v>
      </c>
      <c r="E4021" s="1">
        <v>37.0</v>
      </c>
      <c r="F4021" s="7" t="str">
        <f>vlookup(E4021,Teams!A:B,2,false)</f>
        <v>Pullman</v>
      </c>
      <c r="G4021" s="1" t="b">
        <v>0</v>
      </c>
      <c r="H4021" s="1" t="b">
        <v>0</v>
      </c>
      <c r="I4021" s="1">
        <v>16.0</v>
      </c>
      <c r="J4021" s="7" t="str">
        <f>vlookup(I4021,Cats!$A:$B,2,false)</f>
        <v>E</v>
      </c>
    </row>
    <row r="4022">
      <c r="A4022" s="1">
        <v>141031.0</v>
      </c>
      <c r="B4022" s="1">
        <v>551.0</v>
      </c>
      <c r="C4022" s="1">
        <v>4.0</v>
      </c>
      <c r="D4022" s="1" t="s">
        <v>192</v>
      </c>
      <c r="E4022" s="1">
        <v>17.0</v>
      </c>
      <c r="F4022" s="7" t="str">
        <f>vlookup(E4022,Teams!A:B,2,false)</f>
        <v>Green Hope</v>
      </c>
      <c r="G4022" s="1" t="b">
        <v>1</v>
      </c>
      <c r="H4022" s="1" t="b">
        <v>0</v>
      </c>
      <c r="I4022" s="1">
        <v>17.0</v>
      </c>
      <c r="J4022" s="7" t="str">
        <f>vlookup(I4022,Cats!$A:$B,2,false)</f>
        <v>B</v>
      </c>
    </row>
    <row r="4023">
      <c r="A4023" s="1">
        <v>141032.0</v>
      </c>
      <c r="B4023" s="1">
        <v>551.0</v>
      </c>
      <c r="C4023" s="1">
        <v>0.0</v>
      </c>
      <c r="D4023" s="1" t="s">
        <v>32</v>
      </c>
      <c r="E4023" s="1">
        <v>37.0</v>
      </c>
      <c r="F4023" s="7" t="str">
        <f>vlookup(E4023,Teams!A:B,2,false)</f>
        <v>Pullman</v>
      </c>
      <c r="G4023" s="1" t="b">
        <v>0</v>
      </c>
      <c r="H4023" s="1" t="b">
        <v>1</v>
      </c>
      <c r="I4023" s="1">
        <v>17.0</v>
      </c>
      <c r="J4023" s="7" t="str">
        <f>vlookup(I4023,Cats!$A:$B,2,false)</f>
        <v>B</v>
      </c>
    </row>
    <row r="4024">
      <c r="A4024" s="1">
        <v>141033.0</v>
      </c>
      <c r="B4024" s="1">
        <v>551.0</v>
      </c>
      <c r="C4024" s="1">
        <v>14.0</v>
      </c>
      <c r="D4024" s="1" t="s">
        <v>193</v>
      </c>
      <c r="E4024" s="1">
        <v>17.0</v>
      </c>
      <c r="F4024" s="7" t="str">
        <f>vlookup(E4024,Teams!A:B,2,false)</f>
        <v>Green Hope</v>
      </c>
      <c r="G4024" s="1" t="b">
        <v>1</v>
      </c>
      <c r="H4024" s="1" t="b">
        <v>0</v>
      </c>
      <c r="I4024" s="1">
        <v>18.0</v>
      </c>
      <c r="J4024" s="7" t="str">
        <f>vlookup(I4024,Cats!$A:$B,2,false)</f>
        <v>P</v>
      </c>
    </row>
    <row r="4025">
      <c r="A4025" s="1">
        <v>141034.0</v>
      </c>
      <c r="B4025" s="1">
        <v>551.0</v>
      </c>
      <c r="C4025" s="1">
        <v>0.0</v>
      </c>
      <c r="D4025" s="1" t="s">
        <v>32</v>
      </c>
      <c r="E4025" s="1">
        <v>37.0</v>
      </c>
      <c r="F4025" s="7" t="str">
        <f>vlookup(E4025,Teams!A:B,2,false)</f>
        <v>Pullman</v>
      </c>
      <c r="G4025" s="1" t="b">
        <v>0</v>
      </c>
      <c r="H4025" s="1" t="b">
        <v>1</v>
      </c>
      <c r="I4025" s="1">
        <v>18.0</v>
      </c>
      <c r="J4025" s="7" t="str">
        <f>vlookup(I4025,Cats!$A:$B,2,false)</f>
        <v>P</v>
      </c>
    </row>
    <row r="4026">
      <c r="A4026" s="1">
        <v>141035.0</v>
      </c>
      <c r="B4026" s="1">
        <v>551.0</v>
      </c>
      <c r="C4026" s="1">
        <v>0.0</v>
      </c>
      <c r="D4026" s="1" t="s">
        <v>192</v>
      </c>
      <c r="E4026" s="1">
        <v>17.0</v>
      </c>
      <c r="F4026" s="7" t="str">
        <f>vlookup(E4026,Teams!A:B,2,false)</f>
        <v>Green Hope</v>
      </c>
      <c r="G4026" s="1" t="b">
        <v>1</v>
      </c>
      <c r="H4026" s="1" t="b">
        <v>0</v>
      </c>
      <c r="I4026" s="1">
        <v>19.0</v>
      </c>
      <c r="J4026" s="7" t="str">
        <f>vlookup(I4026,Cats!$A:$B,2,false)</f>
        <v>X</v>
      </c>
    </row>
    <row r="4027">
      <c r="A4027" s="1">
        <v>141036.0</v>
      </c>
      <c r="B4027" s="1">
        <v>551.0</v>
      </c>
      <c r="C4027" s="1">
        <v>4.0</v>
      </c>
      <c r="D4027" s="1" t="s">
        <v>116</v>
      </c>
      <c r="E4027" s="1">
        <v>37.0</v>
      </c>
      <c r="F4027" s="7" t="str">
        <f>vlookup(E4027,Teams!A:B,2,false)</f>
        <v>Pullman</v>
      </c>
      <c r="G4027" s="1" t="b">
        <v>0</v>
      </c>
      <c r="H4027" s="1" t="b">
        <v>0</v>
      </c>
      <c r="I4027" s="1">
        <v>19.0</v>
      </c>
      <c r="J4027" s="7" t="str">
        <f>vlookup(I4027,Cats!$A:$B,2,false)</f>
        <v>X</v>
      </c>
    </row>
    <row r="4028">
      <c r="A4028" s="1">
        <v>141037.0</v>
      </c>
      <c r="B4028" s="1">
        <v>551.0</v>
      </c>
      <c r="C4028" s="1">
        <v>0.0</v>
      </c>
      <c r="D4028" s="1" t="s">
        <v>191</v>
      </c>
      <c r="E4028" s="1">
        <v>17.0</v>
      </c>
      <c r="F4028" s="7" t="str">
        <f>vlookup(E4028,Teams!A:B,2,false)</f>
        <v>Green Hope</v>
      </c>
      <c r="G4028" s="1" t="b">
        <v>1</v>
      </c>
      <c r="H4028" s="1" t="b">
        <v>0</v>
      </c>
      <c r="I4028" s="1">
        <v>20.0</v>
      </c>
      <c r="J4028" s="7" t="str">
        <f>vlookup(I4028,Cats!$A:$B,2,false)</f>
        <v>M</v>
      </c>
    </row>
    <row r="4029">
      <c r="A4029" s="1">
        <v>141038.0</v>
      </c>
      <c r="B4029" s="1">
        <v>551.0</v>
      </c>
      <c r="C4029" s="1">
        <v>0.0</v>
      </c>
      <c r="D4029" s="1" t="s">
        <v>116</v>
      </c>
      <c r="E4029" s="1">
        <v>37.0</v>
      </c>
      <c r="F4029" s="7" t="str">
        <f>vlookup(E4029,Teams!A:B,2,false)</f>
        <v>Pullman</v>
      </c>
      <c r="G4029" s="1" t="b">
        <v>0</v>
      </c>
      <c r="H4029" s="1" t="b">
        <v>0</v>
      </c>
      <c r="I4029" s="1">
        <v>20.0</v>
      </c>
      <c r="J4029" s="7" t="str">
        <f>vlookup(I4029,Cats!$A:$B,2,false)</f>
        <v>M</v>
      </c>
    </row>
    <row r="4030">
      <c r="A4030" s="1">
        <v>141039.0</v>
      </c>
      <c r="B4030" s="1">
        <v>551.0</v>
      </c>
      <c r="C4030" s="1">
        <v>0.0</v>
      </c>
      <c r="D4030" s="1" t="s">
        <v>192</v>
      </c>
      <c r="E4030" s="1">
        <v>17.0</v>
      </c>
      <c r="F4030" s="7" t="str">
        <f>vlookup(E4030,Teams!A:B,2,false)</f>
        <v>Green Hope</v>
      </c>
      <c r="G4030" s="1" t="b">
        <v>1</v>
      </c>
      <c r="H4030" s="1" t="b">
        <v>0</v>
      </c>
      <c r="I4030" s="1">
        <v>21.0</v>
      </c>
      <c r="J4030" s="7" t="str">
        <f>vlookup(I4030,Cats!$A:$B,2,false)</f>
        <v>C</v>
      </c>
    </row>
    <row r="4031">
      <c r="A4031" s="1">
        <v>141040.0</v>
      </c>
      <c r="B4031" s="1">
        <v>551.0</v>
      </c>
      <c r="C4031" s="1">
        <v>0.0</v>
      </c>
      <c r="D4031" s="1" t="s">
        <v>111</v>
      </c>
      <c r="E4031" s="1">
        <v>37.0</v>
      </c>
      <c r="F4031" s="7" t="str">
        <f>vlookup(E4031,Teams!A:B,2,false)</f>
        <v>Pullman</v>
      </c>
      <c r="G4031" s="1" t="b">
        <v>0</v>
      </c>
      <c r="H4031" s="1" t="b">
        <v>0</v>
      </c>
      <c r="I4031" s="1">
        <v>21.0</v>
      </c>
      <c r="J4031" s="7" t="str">
        <f>vlookup(I4031,Cats!$A:$B,2,false)</f>
        <v>C</v>
      </c>
    </row>
    <row r="4032">
      <c r="A4032" s="1">
        <v>141041.0</v>
      </c>
      <c r="B4032" s="1">
        <v>551.0</v>
      </c>
      <c r="C4032" s="1">
        <v>14.0</v>
      </c>
      <c r="D4032" s="1" t="s">
        <v>191</v>
      </c>
      <c r="E4032" s="1">
        <v>17.0</v>
      </c>
      <c r="F4032" s="7" t="str">
        <f>vlookup(E4032,Teams!A:B,2,false)</f>
        <v>Green Hope</v>
      </c>
      <c r="G4032" s="1" t="b">
        <v>1</v>
      </c>
      <c r="H4032" s="1" t="b">
        <v>0</v>
      </c>
      <c r="I4032" s="1">
        <v>22.0</v>
      </c>
      <c r="J4032" s="7" t="str">
        <f>vlookup(I4032,Cats!$A:$B,2,false)</f>
        <v>E</v>
      </c>
    </row>
    <row r="4033">
      <c r="A4033" s="1">
        <v>141042.0</v>
      </c>
      <c r="B4033" s="1">
        <v>551.0</v>
      </c>
      <c r="C4033" s="1">
        <v>0.0</v>
      </c>
      <c r="D4033" s="1" t="s">
        <v>32</v>
      </c>
      <c r="E4033" s="1">
        <v>37.0</v>
      </c>
      <c r="F4033" s="7" t="str">
        <f>vlookup(E4033,Teams!A:B,2,false)</f>
        <v>Pullman</v>
      </c>
      <c r="G4033" s="1" t="b">
        <v>0</v>
      </c>
      <c r="H4033" s="1" t="b">
        <v>1</v>
      </c>
      <c r="I4033" s="1">
        <v>22.0</v>
      </c>
      <c r="J4033" s="7" t="str">
        <f>vlookup(I4033,Cats!$A:$B,2,false)</f>
        <v>E</v>
      </c>
    </row>
    <row r="4034">
      <c r="A4034" s="1">
        <v>141043.0</v>
      </c>
      <c r="B4034" s="1">
        <v>551.0</v>
      </c>
      <c r="C4034" s="1">
        <v>14.0</v>
      </c>
      <c r="D4034" s="1" t="s">
        <v>192</v>
      </c>
      <c r="E4034" s="1">
        <v>17.0</v>
      </c>
      <c r="F4034" s="7" t="str">
        <f>vlookup(E4034,Teams!A:B,2,false)</f>
        <v>Green Hope</v>
      </c>
      <c r="G4034" s="1" t="b">
        <v>1</v>
      </c>
      <c r="H4034" s="1" t="b">
        <v>0</v>
      </c>
      <c r="I4034" s="1">
        <v>23.0</v>
      </c>
      <c r="J4034" s="7" t="str">
        <f>vlookup(I4034,Cats!$A:$B,2,false)</f>
        <v>B</v>
      </c>
    </row>
    <row r="4035">
      <c r="A4035" s="1">
        <v>141044.0</v>
      </c>
      <c r="B4035" s="1">
        <v>551.0</v>
      </c>
      <c r="C4035" s="1">
        <v>0.0</v>
      </c>
      <c r="D4035" s="1" t="s">
        <v>32</v>
      </c>
      <c r="E4035" s="1">
        <v>37.0</v>
      </c>
      <c r="F4035" s="7" t="str">
        <f>vlookup(E4035,Teams!A:B,2,false)</f>
        <v>Pullman</v>
      </c>
      <c r="G4035" s="1" t="b">
        <v>0</v>
      </c>
      <c r="H4035" s="1" t="b">
        <v>1</v>
      </c>
      <c r="I4035" s="1">
        <v>23.0</v>
      </c>
      <c r="J4035" s="7" t="str">
        <f>vlookup(I4035,Cats!$A:$B,2,false)</f>
        <v>B</v>
      </c>
    </row>
    <row r="4036">
      <c r="A4036" s="1">
        <v>141045.0</v>
      </c>
      <c r="B4036" s="1">
        <v>551.0</v>
      </c>
      <c r="C4036" s="1">
        <v>4.0</v>
      </c>
      <c r="D4036" s="1" t="s">
        <v>191</v>
      </c>
      <c r="E4036" s="1">
        <v>17.0</v>
      </c>
      <c r="F4036" s="7" t="str">
        <f>vlookup(E4036,Teams!A:B,2,false)</f>
        <v>Green Hope</v>
      </c>
      <c r="G4036" s="1" t="b">
        <v>1</v>
      </c>
      <c r="H4036" s="1" t="b">
        <v>0</v>
      </c>
      <c r="I4036" s="1">
        <v>24.0</v>
      </c>
      <c r="J4036" s="7" t="str">
        <f>vlookup(I4036,Cats!$A:$B,2,false)</f>
        <v>P</v>
      </c>
    </row>
    <row r="4037">
      <c r="A4037" s="1">
        <v>141046.0</v>
      </c>
      <c r="B4037" s="1">
        <v>551.0</v>
      </c>
      <c r="C4037" s="1">
        <v>0.0</v>
      </c>
      <c r="D4037" s="1" t="s">
        <v>32</v>
      </c>
      <c r="E4037" s="1">
        <v>37.0</v>
      </c>
      <c r="F4037" s="7" t="str">
        <f>vlookup(E4037,Teams!A:B,2,false)</f>
        <v>Pullman</v>
      </c>
      <c r="G4037" s="1" t="b">
        <v>0</v>
      </c>
      <c r="H4037" s="1" t="b">
        <v>1</v>
      </c>
      <c r="I4037" s="1">
        <v>24.0</v>
      </c>
      <c r="J4037" s="7" t="str">
        <f>vlookup(I4037,Cats!$A:$B,2,false)</f>
        <v>P</v>
      </c>
    </row>
    <row r="4038">
      <c r="A4038" s="1">
        <v>141047.0</v>
      </c>
      <c r="B4038" s="1">
        <v>552.0</v>
      </c>
      <c r="C4038" s="1">
        <v>0.0</v>
      </c>
      <c r="D4038" s="1" t="s">
        <v>32</v>
      </c>
      <c r="E4038" s="1">
        <v>24.0</v>
      </c>
      <c r="F4038" s="7" t="str">
        <f>vlookup(E4038,Teams!A:B,2,false)</f>
        <v>Lexington A</v>
      </c>
      <c r="G4038" s="1" t="b">
        <v>1</v>
      </c>
      <c r="H4038" s="1" t="b">
        <v>1</v>
      </c>
      <c r="I4038" s="1">
        <v>1.0</v>
      </c>
      <c r="J4038" s="7" t="str">
        <f>vlookup(I4038,Cats!$A:$B,2,false)</f>
        <v>X</v>
      </c>
    </row>
    <row r="4039">
      <c r="A4039" s="1">
        <v>141048.0</v>
      </c>
      <c r="B4039" s="1">
        <v>552.0</v>
      </c>
      <c r="C4039" s="1">
        <v>4.0</v>
      </c>
      <c r="D4039" s="1" t="s">
        <v>71</v>
      </c>
      <c r="E4039" s="1">
        <v>34.0</v>
      </c>
      <c r="F4039" s="7" t="str">
        <f>vlookup(E4039,Teams!A:B,2,false)</f>
        <v>Niskayuna</v>
      </c>
      <c r="G4039" s="1" t="b">
        <v>0</v>
      </c>
      <c r="H4039" s="1" t="b">
        <v>0</v>
      </c>
      <c r="I4039" s="1">
        <v>1.0</v>
      </c>
      <c r="J4039" s="7" t="str">
        <f>vlookup(I4039,Cats!$A:$B,2,false)</f>
        <v>X</v>
      </c>
    </row>
    <row r="4040">
      <c r="A4040" s="1">
        <v>141049.0</v>
      </c>
      <c r="B4040" s="1">
        <v>552.0</v>
      </c>
      <c r="C4040" s="1">
        <v>14.0</v>
      </c>
      <c r="D4040" s="1" t="s">
        <v>80</v>
      </c>
      <c r="E4040" s="1">
        <v>24.0</v>
      </c>
      <c r="F4040" s="7" t="str">
        <f>vlookup(E4040,Teams!A:B,2,false)</f>
        <v>Lexington A</v>
      </c>
      <c r="G4040" s="1" t="b">
        <v>1</v>
      </c>
      <c r="H4040" s="1" t="b">
        <v>0</v>
      </c>
      <c r="I4040" s="1">
        <v>2.0</v>
      </c>
      <c r="J4040" s="7" t="str">
        <f>vlookup(I4040,Cats!$A:$B,2,false)</f>
        <v>M</v>
      </c>
    </row>
    <row r="4041">
      <c r="A4041" s="1">
        <v>141050.0</v>
      </c>
      <c r="B4041" s="1">
        <v>552.0</v>
      </c>
      <c r="C4041" s="1">
        <v>0.0</v>
      </c>
      <c r="D4041" s="1" t="s">
        <v>32</v>
      </c>
      <c r="E4041" s="1">
        <v>34.0</v>
      </c>
      <c r="F4041" s="7" t="str">
        <f>vlookup(E4041,Teams!A:B,2,false)</f>
        <v>Niskayuna</v>
      </c>
      <c r="G4041" s="1" t="b">
        <v>0</v>
      </c>
      <c r="H4041" s="1" t="b">
        <v>1</v>
      </c>
      <c r="I4041" s="1">
        <v>2.0</v>
      </c>
      <c r="J4041" s="7" t="str">
        <f>vlookup(I4041,Cats!$A:$B,2,false)</f>
        <v>M</v>
      </c>
    </row>
    <row r="4042">
      <c r="A4042" s="1">
        <v>141051.0</v>
      </c>
      <c r="B4042" s="1">
        <v>552.0</v>
      </c>
      <c r="C4042" s="1">
        <v>0.0</v>
      </c>
      <c r="D4042" s="1" t="s">
        <v>32</v>
      </c>
      <c r="E4042" s="1">
        <v>24.0</v>
      </c>
      <c r="F4042" s="7" t="str">
        <f>vlookup(E4042,Teams!A:B,2,false)</f>
        <v>Lexington A</v>
      </c>
      <c r="G4042" s="1" t="b">
        <v>1</v>
      </c>
      <c r="H4042" s="1" t="b">
        <v>1</v>
      </c>
      <c r="I4042" s="1">
        <v>3.0</v>
      </c>
      <c r="J4042" s="7" t="str">
        <f>vlookup(I4042,Cats!$A:$B,2,false)</f>
        <v>C</v>
      </c>
    </row>
    <row r="4043">
      <c r="A4043" s="1">
        <v>141052.0</v>
      </c>
      <c r="B4043" s="1">
        <v>552.0</v>
      </c>
      <c r="C4043" s="1">
        <v>4.0</v>
      </c>
      <c r="D4043" s="1" t="s">
        <v>77</v>
      </c>
      <c r="E4043" s="1">
        <v>34.0</v>
      </c>
      <c r="F4043" s="7" t="str">
        <f>vlookup(E4043,Teams!A:B,2,false)</f>
        <v>Niskayuna</v>
      </c>
      <c r="G4043" s="1" t="b">
        <v>0</v>
      </c>
      <c r="H4043" s="1" t="b">
        <v>0</v>
      </c>
      <c r="I4043" s="1">
        <v>3.0</v>
      </c>
      <c r="J4043" s="7" t="str">
        <f>vlookup(I4043,Cats!$A:$B,2,false)</f>
        <v>C</v>
      </c>
    </row>
    <row r="4044">
      <c r="A4044" s="1">
        <v>141053.0</v>
      </c>
      <c r="B4044" s="1">
        <v>552.0</v>
      </c>
      <c r="C4044" s="1">
        <v>14.0</v>
      </c>
      <c r="D4044" s="1" t="s">
        <v>79</v>
      </c>
      <c r="E4044" s="1">
        <v>24.0</v>
      </c>
      <c r="F4044" s="7" t="str">
        <f>vlookup(E4044,Teams!A:B,2,false)</f>
        <v>Lexington A</v>
      </c>
      <c r="G4044" s="1" t="b">
        <v>1</v>
      </c>
      <c r="H4044" s="1" t="b">
        <v>0</v>
      </c>
      <c r="I4044" s="1">
        <v>4.0</v>
      </c>
      <c r="J4044" s="7" t="str">
        <f>vlookup(I4044,Cats!$A:$B,2,false)</f>
        <v>E</v>
      </c>
    </row>
    <row r="4045">
      <c r="A4045" s="1">
        <v>141054.0</v>
      </c>
      <c r="B4045" s="1">
        <v>552.0</v>
      </c>
      <c r="C4045" s="1">
        <v>0.0</v>
      </c>
      <c r="D4045" s="1" t="s">
        <v>32</v>
      </c>
      <c r="E4045" s="1">
        <v>34.0</v>
      </c>
      <c r="F4045" s="7" t="str">
        <f>vlookup(E4045,Teams!A:B,2,false)</f>
        <v>Niskayuna</v>
      </c>
      <c r="G4045" s="1" t="b">
        <v>0</v>
      </c>
      <c r="H4045" s="1" t="b">
        <v>1</v>
      </c>
      <c r="I4045" s="1">
        <v>4.0</v>
      </c>
      <c r="J4045" s="7" t="str">
        <f>vlookup(I4045,Cats!$A:$B,2,false)</f>
        <v>E</v>
      </c>
    </row>
    <row r="4046">
      <c r="A4046" s="1">
        <v>141055.0</v>
      </c>
      <c r="B4046" s="1">
        <v>552.0</v>
      </c>
      <c r="C4046" s="1">
        <v>4.0</v>
      </c>
      <c r="D4046" s="1" t="s">
        <v>84</v>
      </c>
      <c r="E4046" s="1">
        <v>24.0</v>
      </c>
      <c r="F4046" s="7" t="str">
        <f>vlookup(E4046,Teams!A:B,2,false)</f>
        <v>Lexington A</v>
      </c>
      <c r="G4046" s="1" t="b">
        <v>1</v>
      </c>
      <c r="H4046" s="1" t="b">
        <v>0</v>
      </c>
      <c r="I4046" s="1">
        <v>5.0</v>
      </c>
      <c r="J4046" s="7" t="str">
        <f>vlookup(I4046,Cats!$A:$B,2,false)</f>
        <v>B</v>
      </c>
    </row>
    <row r="4047">
      <c r="A4047" s="1">
        <v>141056.0</v>
      </c>
      <c r="B4047" s="1">
        <v>552.0</v>
      </c>
      <c r="C4047" s="1">
        <v>0.0</v>
      </c>
      <c r="D4047" s="1" t="s">
        <v>32</v>
      </c>
      <c r="E4047" s="1">
        <v>34.0</v>
      </c>
      <c r="F4047" s="7" t="str">
        <f>vlookup(E4047,Teams!A:B,2,false)</f>
        <v>Niskayuna</v>
      </c>
      <c r="G4047" s="1" t="b">
        <v>0</v>
      </c>
      <c r="H4047" s="1" t="b">
        <v>1</v>
      </c>
      <c r="I4047" s="1">
        <v>5.0</v>
      </c>
      <c r="J4047" s="7" t="str">
        <f>vlookup(I4047,Cats!$A:$B,2,false)</f>
        <v>B</v>
      </c>
    </row>
    <row r="4048">
      <c r="A4048" s="1">
        <v>141057.0</v>
      </c>
      <c r="B4048" s="1">
        <v>552.0</v>
      </c>
      <c r="C4048" s="1">
        <v>14.0</v>
      </c>
      <c r="D4048" s="1" t="s">
        <v>80</v>
      </c>
      <c r="E4048" s="1">
        <v>24.0</v>
      </c>
      <c r="F4048" s="7" t="str">
        <f>vlookup(E4048,Teams!A:B,2,false)</f>
        <v>Lexington A</v>
      </c>
      <c r="G4048" s="1" t="b">
        <v>1</v>
      </c>
      <c r="H4048" s="1" t="b">
        <v>0</v>
      </c>
      <c r="I4048" s="1">
        <v>6.0</v>
      </c>
      <c r="J4048" s="7" t="str">
        <f>vlookup(I4048,Cats!$A:$B,2,false)</f>
        <v>P</v>
      </c>
    </row>
    <row r="4049">
      <c r="A4049" s="1">
        <v>141058.0</v>
      </c>
      <c r="B4049" s="1">
        <v>552.0</v>
      </c>
      <c r="C4049" s="1">
        <v>0.0</v>
      </c>
      <c r="D4049" s="1" t="s">
        <v>32</v>
      </c>
      <c r="E4049" s="1">
        <v>34.0</v>
      </c>
      <c r="F4049" s="7" t="str">
        <f>vlookup(E4049,Teams!A:B,2,false)</f>
        <v>Niskayuna</v>
      </c>
      <c r="G4049" s="1" t="b">
        <v>0</v>
      </c>
      <c r="H4049" s="1" t="b">
        <v>1</v>
      </c>
      <c r="I4049" s="1">
        <v>6.0</v>
      </c>
      <c r="J4049" s="7" t="str">
        <f>vlookup(I4049,Cats!$A:$B,2,false)</f>
        <v>P</v>
      </c>
    </row>
    <row r="4050">
      <c r="A4050" s="1">
        <v>141059.0</v>
      </c>
      <c r="B4050" s="1">
        <v>552.0</v>
      </c>
      <c r="C4050" s="1">
        <v>4.0</v>
      </c>
      <c r="D4050" s="1" t="s">
        <v>80</v>
      </c>
      <c r="E4050" s="1">
        <v>24.0</v>
      </c>
      <c r="F4050" s="7" t="str">
        <f>vlookup(E4050,Teams!A:B,2,false)</f>
        <v>Lexington A</v>
      </c>
      <c r="G4050" s="1" t="b">
        <v>1</v>
      </c>
      <c r="H4050" s="1" t="b">
        <v>0</v>
      </c>
      <c r="I4050" s="1">
        <v>7.0</v>
      </c>
      <c r="J4050" s="7" t="str">
        <f>vlookup(I4050,Cats!$A:$B,2,false)</f>
        <v>X</v>
      </c>
    </row>
    <row r="4051">
      <c r="A4051" s="1">
        <v>141060.0</v>
      </c>
      <c r="B4051" s="1">
        <v>552.0</v>
      </c>
      <c r="C4051" s="1">
        <v>0.0</v>
      </c>
      <c r="D4051" s="1" t="s">
        <v>32</v>
      </c>
      <c r="E4051" s="1">
        <v>34.0</v>
      </c>
      <c r="F4051" s="7" t="str">
        <f>vlookup(E4051,Teams!A:B,2,false)</f>
        <v>Niskayuna</v>
      </c>
      <c r="G4051" s="1" t="b">
        <v>0</v>
      </c>
      <c r="H4051" s="1" t="b">
        <v>1</v>
      </c>
      <c r="I4051" s="1">
        <v>7.0</v>
      </c>
      <c r="J4051" s="7" t="str">
        <f>vlookup(I4051,Cats!$A:$B,2,false)</f>
        <v>X</v>
      </c>
    </row>
    <row r="4052">
      <c r="A4052" s="1">
        <v>141061.0</v>
      </c>
      <c r="B4052" s="1">
        <v>552.0</v>
      </c>
      <c r="C4052" s="1">
        <v>14.0</v>
      </c>
      <c r="D4052" s="1" t="s">
        <v>84</v>
      </c>
      <c r="E4052" s="1">
        <v>24.0</v>
      </c>
      <c r="F4052" s="7" t="str">
        <f>vlookup(E4052,Teams!A:B,2,false)</f>
        <v>Lexington A</v>
      </c>
      <c r="G4052" s="1" t="b">
        <v>1</v>
      </c>
      <c r="H4052" s="1" t="b">
        <v>0</v>
      </c>
      <c r="I4052" s="1">
        <v>8.0</v>
      </c>
      <c r="J4052" s="7" t="str">
        <f>vlookup(I4052,Cats!$A:$B,2,false)</f>
        <v>M</v>
      </c>
    </row>
    <row r="4053">
      <c r="A4053" s="1">
        <v>141062.0</v>
      </c>
      <c r="B4053" s="1">
        <v>552.0</v>
      </c>
      <c r="C4053" s="1">
        <v>0.0</v>
      </c>
      <c r="D4053" s="1" t="s">
        <v>32</v>
      </c>
      <c r="E4053" s="1">
        <v>34.0</v>
      </c>
      <c r="F4053" s="7" t="str">
        <f>vlookup(E4053,Teams!A:B,2,false)</f>
        <v>Niskayuna</v>
      </c>
      <c r="G4053" s="1" t="b">
        <v>0</v>
      </c>
      <c r="H4053" s="1" t="b">
        <v>1</v>
      </c>
      <c r="I4053" s="1">
        <v>8.0</v>
      </c>
      <c r="J4053" s="7" t="str">
        <f>vlookup(I4053,Cats!$A:$B,2,false)</f>
        <v>M</v>
      </c>
    </row>
    <row r="4054">
      <c r="A4054" s="1">
        <v>141063.0</v>
      </c>
      <c r="B4054" s="1">
        <v>552.0</v>
      </c>
      <c r="C4054" s="1">
        <v>-4.0</v>
      </c>
      <c r="D4054" s="1" t="s">
        <v>80</v>
      </c>
      <c r="E4054" s="1">
        <v>24.0</v>
      </c>
      <c r="F4054" s="7" t="str">
        <f>vlookup(E4054,Teams!A:B,2,false)</f>
        <v>Lexington A</v>
      </c>
      <c r="G4054" s="1" t="b">
        <v>1</v>
      </c>
      <c r="H4054" s="1" t="b">
        <v>0</v>
      </c>
      <c r="I4054" s="1">
        <v>9.0</v>
      </c>
      <c r="J4054" s="7" t="str">
        <f>vlookup(I4054,Cats!$A:$B,2,false)</f>
        <v>C</v>
      </c>
    </row>
    <row r="4055">
      <c r="A4055" s="1">
        <v>141064.0</v>
      </c>
      <c r="B4055" s="1">
        <v>552.0</v>
      </c>
      <c r="C4055" s="1">
        <v>0.0</v>
      </c>
      <c r="D4055" s="1" t="s">
        <v>71</v>
      </c>
      <c r="E4055" s="1">
        <v>34.0</v>
      </c>
      <c r="F4055" s="7" t="str">
        <f>vlookup(E4055,Teams!A:B,2,false)</f>
        <v>Niskayuna</v>
      </c>
      <c r="G4055" s="1" t="b">
        <v>0</v>
      </c>
      <c r="H4055" s="1" t="b">
        <v>0</v>
      </c>
      <c r="I4055" s="1">
        <v>9.0</v>
      </c>
      <c r="J4055" s="7" t="str">
        <f>vlookup(I4055,Cats!$A:$B,2,false)</f>
        <v>C</v>
      </c>
    </row>
    <row r="4056">
      <c r="A4056" s="1">
        <v>141065.0</v>
      </c>
      <c r="B4056" s="1">
        <v>552.0</v>
      </c>
      <c r="C4056" s="1">
        <v>14.0</v>
      </c>
      <c r="D4056" s="1" t="s">
        <v>80</v>
      </c>
      <c r="E4056" s="1">
        <v>24.0</v>
      </c>
      <c r="F4056" s="7" t="str">
        <f>vlookup(E4056,Teams!A:B,2,false)</f>
        <v>Lexington A</v>
      </c>
      <c r="G4056" s="1" t="b">
        <v>1</v>
      </c>
      <c r="H4056" s="1" t="b">
        <v>0</v>
      </c>
      <c r="I4056" s="1">
        <v>10.0</v>
      </c>
      <c r="J4056" s="7" t="str">
        <f>vlookup(I4056,Cats!$A:$B,2,false)</f>
        <v>E</v>
      </c>
    </row>
    <row r="4057">
      <c r="A4057" s="1">
        <v>141066.0</v>
      </c>
      <c r="B4057" s="1">
        <v>552.0</v>
      </c>
      <c r="C4057" s="1">
        <v>0.0</v>
      </c>
      <c r="D4057" s="1" t="s">
        <v>32</v>
      </c>
      <c r="E4057" s="1">
        <v>34.0</v>
      </c>
      <c r="F4057" s="7" t="str">
        <f>vlookup(E4057,Teams!A:B,2,false)</f>
        <v>Niskayuna</v>
      </c>
      <c r="G4057" s="1" t="b">
        <v>0</v>
      </c>
      <c r="H4057" s="1" t="b">
        <v>1</v>
      </c>
      <c r="I4057" s="1">
        <v>10.0</v>
      </c>
      <c r="J4057" s="7" t="str">
        <f>vlookup(I4057,Cats!$A:$B,2,false)</f>
        <v>E</v>
      </c>
    </row>
    <row r="4058">
      <c r="A4058" s="1">
        <v>141067.0</v>
      </c>
      <c r="B4058" s="1">
        <v>552.0</v>
      </c>
      <c r="C4058" s="1">
        <v>0.0</v>
      </c>
      <c r="D4058" s="1" t="s">
        <v>32</v>
      </c>
      <c r="E4058" s="1">
        <v>24.0</v>
      </c>
      <c r="F4058" s="7" t="str">
        <f>vlookup(E4058,Teams!A:B,2,false)</f>
        <v>Lexington A</v>
      </c>
      <c r="G4058" s="1" t="b">
        <v>1</v>
      </c>
      <c r="H4058" s="1" t="b">
        <v>1</v>
      </c>
      <c r="I4058" s="1">
        <v>11.0</v>
      </c>
      <c r="J4058" s="7" t="str">
        <f>vlookup(I4058,Cats!$A:$B,2,false)</f>
        <v>B</v>
      </c>
    </row>
    <row r="4059">
      <c r="A4059" s="1">
        <v>141068.0</v>
      </c>
      <c r="B4059" s="1">
        <v>552.0</v>
      </c>
      <c r="C4059" s="1">
        <v>14.0</v>
      </c>
      <c r="D4059" s="1" t="s">
        <v>71</v>
      </c>
      <c r="E4059" s="1">
        <v>34.0</v>
      </c>
      <c r="F4059" s="7" t="str">
        <f>vlookup(E4059,Teams!A:B,2,false)</f>
        <v>Niskayuna</v>
      </c>
      <c r="G4059" s="1" t="b">
        <v>0</v>
      </c>
      <c r="H4059" s="1" t="b">
        <v>0</v>
      </c>
      <c r="I4059" s="1">
        <v>11.0</v>
      </c>
      <c r="J4059" s="7" t="str">
        <f>vlookup(I4059,Cats!$A:$B,2,false)</f>
        <v>B</v>
      </c>
    </row>
    <row r="4060">
      <c r="A4060" s="1">
        <v>141069.0</v>
      </c>
      <c r="B4060" s="1">
        <v>552.0</v>
      </c>
      <c r="C4060" s="1">
        <v>-4.0</v>
      </c>
      <c r="D4060" s="1" t="s">
        <v>80</v>
      </c>
      <c r="E4060" s="1">
        <v>24.0</v>
      </c>
      <c r="F4060" s="7" t="str">
        <f>vlookup(E4060,Teams!A:B,2,false)</f>
        <v>Lexington A</v>
      </c>
      <c r="G4060" s="1" t="b">
        <v>1</v>
      </c>
      <c r="H4060" s="1" t="b">
        <v>0</v>
      </c>
      <c r="I4060" s="1">
        <v>12.0</v>
      </c>
      <c r="J4060" s="7" t="str">
        <f>vlookup(I4060,Cats!$A:$B,2,false)</f>
        <v>P</v>
      </c>
    </row>
    <row r="4061">
      <c r="A4061" s="1">
        <v>141070.0</v>
      </c>
      <c r="B4061" s="1">
        <v>552.0</v>
      </c>
      <c r="C4061" s="1">
        <v>0.0</v>
      </c>
      <c r="D4061" s="1" t="s">
        <v>71</v>
      </c>
      <c r="E4061" s="1">
        <v>34.0</v>
      </c>
      <c r="F4061" s="7" t="str">
        <f>vlookup(E4061,Teams!A:B,2,false)</f>
        <v>Niskayuna</v>
      </c>
      <c r="G4061" s="1" t="b">
        <v>0</v>
      </c>
      <c r="H4061" s="1" t="b">
        <v>0</v>
      </c>
      <c r="I4061" s="1">
        <v>12.0</v>
      </c>
      <c r="J4061" s="7" t="str">
        <f>vlookup(I4061,Cats!$A:$B,2,false)</f>
        <v>P</v>
      </c>
    </row>
    <row r="4062">
      <c r="A4062" s="1">
        <v>141071.0</v>
      </c>
      <c r="B4062" s="1">
        <v>552.0</v>
      </c>
      <c r="C4062" s="1">
        <v>0.0</v>
      </c>
      <c r="D4062" s="1" t="s">
        <v>80</v>
      </c>
      <c r="E4062" s="1">
        <v>24.0</v>
      </c>
      <c r="F4062" s="7" t="str">
        <f>vlookup(E4062,Teams!A:B,2,false)</f>
        <v>Lexington A</v>
      </c>
      <c r="G4062" s="1" t="b">
        <v>1</v>
      </c>
      <c r="H4062" s="1" t="b">
        <v>0</v>
      </c>
      <c r="I4062" s="1">
        <v>13.0</v>
      </c>
      <c r="J4062" s="7" t="str">
        <f>vlookup(I4062,Cats!$A:$B,2,false)</f>
        <v>X</v>
      </c>
    </row>
    <row r="4063">
      <c r="A4063" s="1">
        <v>141072.0</v>
      </c>
      <c r="B4063" s="1">
        <v>552.0</v>
      </c>
      <c r="C4063" s="1">
        <v>0.0</v>
      </c>
      <c r="D4063" s="1" t="s">
        <v>71</v>
      </c>
      <c r="E4063" s="1">
        <v>34.0</v>
      </c>
      <c r="F4063" s="7" t="str">
        <f>vlookup(E4063,Teams!A:B,2,false)</f>
        <v>Niskayuna</v>
      </c>
      <c r="G4063" s="1" t="b">
        <v>0</v>
      </c>
      <c r="H4063" s="1" t="b">
        <v>0</v>
      </c>
      <c r="I4063" s="1">
        <v>13.0</v>
      </c>
      <c r="J4063" s="7" t="str">
        <f>vlookup(I4063,Cats!$A:$B,2,false)</f>
        <v>X</v>
      </c>
    </row>
    <row r="4064">
      <c r="A4064" s="1">
        <v>141073.0</v>
      </c>
      <c r="B4064" s="1">
        <v>552.0</v>
      </c>
      <c r="C4064" s="1">
        <v>-4.0</v>
      </c>
      <c r="D4064" s="1" t="s">
        <v>84</v>
      </c>
      <c r="E4064" s="1">
        <v>24.0</v>
      </c>
      <c r="F4064" s="7" t="str">
        <f>vlookup(E4064,Teams!A:B,2,false)</f>
        <v>Lexington A</v>
      </c>
      <c r="G4064" s="1" t="b">
        <v>1</v>
      </c>
      <c r="H4064" s="1" t="b">
        <v>0</v>
      </c>
      <c r="I4064" s="1">
        <v>14.0</v>
      </c>
      <c r="J4064" s="7" t="str">
        <f>vlookup(I4064,Cats!$A:$B,2,false)</f>
        <v>M</v>
      </c>
    </row>
    <row r="4065">
      <c r="A4065" s="1">
        <v>141074.0</v>
      </c>
      <c r="B4065" s="1">
        <v>552.0</v>
      </c>
      <c r="C4065" s="1">
        <v>14.0</v>
      </c>
      <c r="D4065" s="1" t="s">
        <v>71</v>
      </c>
      <c r="E4065" s="1">
        <v>34.0</v>
      </c>
      <c r="F4065" s="7" t="str">
        <f>vlookup(E4065,Teams!A:B,2,false)</f>
        <v>Niskayuna</v>
      </c>
      <c r="G4065" s="1" t="b">
        <v>0</v>
      </c>
      <c r="H4065" s="1" t="b">
        <v>0</v>
      </c>
      <c r="I4065" s="1">
        <v>14.0</v>
      </c>
      <c r="J4065" s="7" t="str">
        <f>vlookup(I4065,Cats!$A:$B,2,false)</f>
        <v>M</v>
      </c>
    </row>
    <row r="4066">
      <c r="A4066" s="1">
        <v>141075.0</v>
      </c>
      <c r="B4066" s="1">
        <v>552.0</v>
      </c>
      <c r="C4066" s="1">
        <v>14.0</v>
      </c>
      <c r="D4066" s="1" t="s">
        <v>83</v>
      </c>
      <c r="E4066" s="1">
        <v>24.0</v>
      </c>
      <c r="F4066" s="7" t="str">
        <f>vlookup(E4066,Teams!A:B,2,false)</f>
        <v>Lexington A</v>
      </c>
      <c r="G4066" s="1" t="b">
        <v>1</v>
      </c>
      <c r="H4066" s="1" t="b">
        <v>0</v>
      </c>
      <c r="I4066" s="1">
        <v>15.0</v>
      </c>
      <c r="J4066" s="7" t="str">
        <f>vlookup(I4066,Cats!$A:$B,2,false)</f>
        <v>C</v>
      </c>
    </row>
    <row r="4067">
      <c r="A4067" s="1">
        <v>141076.0</v>
      </c>
      <c r="B4067" s="1">
        <v>552.0</v>
      </c>
      <c r="C4067" s="1">
        <v>0.0</v>
      </c>
      <c r="D4067" s="1" t="s">
        <v>32</v>
      </c>
      <c r="E4067" s="1">
        <v>34.0</v>
      </c>
      <c r="F4067" s="7" t="str">
        <f>vlookup(E4067,Teams!A:B,2,false)</f>
        <v>Niskayuna</v>
      </c>
      <c r="G4067" s="1" t="b">
        <v>0</v>
      </c>
      <c r="H4067" s="1" t="b">
        <v>1</v>
      </c>
      <c r="I4067" s="1">
        <v>15.0</v>
      </c>
      <c r="J4067" s="7" t="str">
        <f>vlookup(I4067,Cats!$A:$B,2,false)</f>
        <v>C</v>
      </c>
    </row>
    <row r="4068">
      <c r="A4068" s="1">
        <v>141077.0</v>
      </c>
      <c r="B4068" s="1">
        <v>552.0</v>
      </c>
      <c r="C4068" s="1">
        <v>14.0</v>
      </c>
      <c r="D4068" s="1" t="s">
        <v>84</v>
      </c>
      <c r="E4068" s="1">
        <v>24.0</v>
      </c>
      <c r="F4068" s="7" t="str">
        <f>vlookup(E4068,Teams!A:B,2,false)</f>
        <v>Lexington A</v>
      </c>
      <c r="G4068" s="1" t="b">
        <v>1</v>
      </c>
      <c r="H4068" s="1" t="b">
        <v>0</v>
      </c>
      <c r="I4068" s="1">
        <v>16.0</v>
      </c>
      <c r="J4068" s="7" t="str">
        <f>vlookup(I4068,Cats!$A:$B,2,false)</f>
        <v>E</v>
      </c>
    </row>
    <row r="4069">
      <c r="A4069" s="1">
        <v>141078.0</v>
      </c>
      <c r="B4069" s="1">
        <v>552.0</v>
      </c>
      <c r="C4069" s="1">
        <v>0.0</v>
      </c>
      <c r="D4069" s="1" t="s">
        <v>32</v>
      </c>
      <c r="E4069" s="1">
        <v>34.0</v>
      </c>
      <c r="F4069" s="7" t="str">
        <f>vlookup(E4069,Teams!A:B,2,false)</f>
        <v>Niskayuna</v>
      </c>
      <c r="G4069" s="1" t="b">
        <v>0</v>
      </c>
      <c r="H4069" s="1" t="b">
        <v>1</v>
      </c>
      <c r="I4069" s="1">
        <v>16.0</v>
      </c>
      <c r="J4069" s="7" t="str">
        <f>vlookup(I4069,Cats!$A:$B,2,false)</f>
        <v>E</v>
      </c>
    </row>
    <row r="4070">
      <c r="A4070" s="1">
        <v>141079.0</v>
      </c>
      <c r="B4070" s="1">
        <v>552.0</v>
      </c>
      <c r="C4070" s="1">
        <v>4.0</v>
      </c>
      <c r="D4070" s="1" t="s">
        <v>80</v>
      </c>
      <c r="E4070" s="1">
        <v>24.0</v>
      </c>
      <c r="F4070" s="7" t="str">
        <f>vlookup(E4070,Teams!A:B,2,false)</f>
        <v>Lexington A</v>
      </c>
      <c r="G4070" s="1" t="b">
        <v>1</v>
      </c>
      <c r="H4070" s="1" t="b">
        <v>0</v>
      </c>
      <c r="I4070" s="1">
        <v>17.0</v>
      </c>
      <c r="J4070" s="7" t="str">
        <f>vlookup(I4070,Cats!$A:$B,2,false)</f>
        <v>B</v>
      </c>
    </row>
    <row r="4071">
      <c r="A4071" s="1">
        <v>141080.0</v>
      </c>
      <c r="B4071" s="1">
        <v>552.0</v>
      </c>
      <c r="C4071" s="1">
        <v>0.0</v>
      </c>
      <c r="D4071" s="1" t="s">
        <v>32</v>
      </c>
      <c r="E4071" s="1">
        <v>34.0</v>
      </c>
      <c r="F4071" s="7" t="str">
        <f>vlookup(E4071,Teams!A:B,2,false)</f>
        <v>Niskayuna</v>
      </c>
      <c r="G4071" s="1" t="b">
        <v>0</v>
      </c>
      <c r="H4071" s="1" t="b">
        <v>1</v>
      </c>
      <c r="I4071" s="1">
        <v>17.0</v>
      </c>
      <c r="J4071" s="7" t="str">
        <f>vlookup(I4071,Cats!$A:$B,2,false)</f>
        <v>B</v>
      </c>
    </row>
    <row r="4072">
      <c r="A4072" s="1">
        <v>141081.0</v>
      </c>
      <c r="B4072" s="1">
        <v>552.0</v>
      </c>
      <c r="C4072" s="1">
        <v>14.0</v>
      </c>
      <c r="D4072" s="1" t="s">
        <v>80</v>
      </c>
      <c r="E4072" s="1">
        <v>24.0</v>
      </c>
      <c r="F4072" s="7" t="str">
        <f>vlookup(E4072,Teams!A:B,2,false)</f>
        <v>Lexington A</v>
      </c>
      <c r="G4072" s="1" t="b">
        <v>1</v>
      </c>
      <c r="H4072" s="1" t="b">
        <v>0</v>
      </c>
      <c r="I4072" s="1">
        <v>18.0</v>
      </c>
      <c r="J4072" s="7" t="str">
        <f>vlookup(I4072,Cats!$A:$B,2,false)</f>
        <v>P</v>
      </c>
    </row>
    <row r="4073">
      <c r="A4073" s="1">
        <v>141082.0</v>
      </c>
      <c r="B4073" s="1">
        <v>552.0</v>
      </c>
      <c r="C4073" s="1">
        <v>0.0</v>
      </c>
      <c r="D4073" s="1" t="s">
        <v>32</v>
      </c>
      <c r="E4073" s="1">
        <v>34.0</v>
      </c>
      <c r="F4073" s="7" t="str">
        <f>vlookup(E4073,Teams!A:B,2,false)</f>
        <v>Niskayuna</v>
      </c>
      <c r="G4073" s="1" t="b">
        <v>0</v>
      </c>
      <c r="H4073" s="1" t="b">
        <v>1</v>
      </c>
      <c r="I4073" s="1">
        <v>18.0</v>
      </c>
      <c r="J4073" s="7" t="str">
        <f>vlookup(I4073,Cats!$A:$B,2,false)</f>
        <v>P</v>
      </c>
    </row>
    <row r="4074">
      <c r="A4074" s="1">
        <v>141083.0</v>
      </c>
      <c r="B4074" s="1">
        <v>552.0</v>
      </c>
      <c r="C4074" s="1">
        <v>4.0</v>
      </c>
      <c r="D4074" s="1" t="s">
        <v>80</v>
      </c>
      <c r="E4074" s="1">
        <v>24.0</v>
      </c>
      <c r="F4074" s="7" t="str">
        <f>vlookup(E4074,Teams!A:B,2,false)</f>
        <v>Lexington A</v>
      </c>
      <c r="G4074" s="1" t="b">
        <v>1</v>
      </c>
      <c r="H4074" s="1" t="b">
        <v>0</v>
      </c>
      <c r="I4074" s="1">
        <v>19.0</v>
      </c>
      <c r="J4074" s="7" t="str">
        <f>vlookup(I4074,Cats!$A:$B,2,false)</f>
        <v>X</v>
      </c>
    </row>
    <row r="4075">
      <c r="A4075" s="1">
        <v>141084.0</v>
      </c>
      <c r="B4075" s="1">
        <v>552.0</v>
      </c>
      <c r="C4075" s="1">
        <v>0.0</v>
      </c>
      <c r="D4075" s="1" t="s">
        <v>32</v>
      </c>
      <c r="E4075" s="1">
        <v>34.0</v>
      </c>
      <c r="F4075" s="7" t="str">
        <f>vlookup(E4075,Teams!A:B,2,false)</f>
        <v>Niskayuna</v>
      </c>
      <c r="G4075" s="1" t="b">
        <v>0</v>
      </c>
      <c r="H4075" s="1" t="b">
        <v>1</v>
      </c>
      <c r="I4075" s="1">
        <v>19.0</v>
      </c>
      <c r="J4075" s="7" t="str">
        <f>vlookup(I4075,Cats!$A:$B,2,false)</f>
        <v>X</v>
      </c>
    </row>
    <row r="4076">
      <c r="A4076" s="1">
        <v>141085.0</v>
      </c>
      <c r="B4076" s="1">
        <v>552.0</v>
      </c>
      <c r="C4076" s="1">
        <v>0.0</v>
      </c>
      <c r="D4076" s="1" t="s">
        <v>84</v>
      </c>
      <c r="E4076" s="1">
        <v>24.0</v>
      </c>
      <c r="F4076" s="7" t="str">
        <f>vlookup(E4076,Teams!A:B,2,false)</f>
        <v>Lexington A</v>
      </c>
      <c r="G4076" s="1" t="b">
        <v>1</v>
      </c>
      <c r="H4076" s="1" t="b">
        <v>0</v>
      </c>
      <c r="I4076" s="1">
        <v>20.0</v>
      </c>
      <c r="J4076" s="7" t="str">
        <f>vlookup(I4076,Cats!$A:$B,2,false)</f>
        <v>M</v>
      </c>
    </row>
    <row r="4077">
      <c r="A4077" s="1">
        <v>141086.0</v>
      </c>
      <c r="B4077" s="1">
        <v>552.0</v>
      </c>
      <c r="C4077" s="1">
        <v>0.0</v>
      </c>
      <c r="D4077" s="1" t="s">
        <v>71</v>
      </c>
      <c r="E4077" s="1">
        <v>34.0</v>
      </c>
      <c r="F4077" s="7" t="str">
        <f>vlookup(E4077,Teams!A:B,2,false)</f>
        <v>Niskayuna</v>
      </c>
      <c r="G4077" s="1" t="b">
        <v>0</v>
      </c>
      <c r="H4077" s="1" t="b">
        <v>0</v>
      </c>
      <c r="I4077" s="1">
        <v>20.0</v>
      </c>
      <c r="J4077" s="7" t="str">
        <f>vlookup(I4077,Cats!$A:$B,2,false)</f>
        <v>M</v>
      </c>
    </row>
    <row r="4078">
      <c r="A4078" s="1">
        <v>141087.0</v>
      </c>
      <c r="B4078" s="1">
        <v>552.0</v>
      </c>
      <c r="C4078" s="1">
        <v>4.0</v>
      </c>
      <c r="D4078" s="1" t="s">
        <v>83</v>
      </c>
      <c r="E4078" s="1">
        <v>24.0</v>
      </c>
      <c r="F4078" s="7" t="str">
        <f>vlookup(E4078,Teams!A:B,2,false)</f>
        <v>Lexington A</v>
      </c>
      <c r="G4078" s="1" t="b">
        <v>1</v>
      </c>
      <c r="H4078" s="1" t="b">
        <v>0</v>
      </c>
      <c r="I4078" s="1">
        <v>21.0</v>
      </c>
      <c r="J4078" s="7" t="str">
        <f>vlookup(I4078,Cats!$A:$B,2,false)</f>
        <v>C</v>
      </c>
    </row>
    <row r="4079">
      <c r="A4079" s="1">
        <v>141088.0</v>
      </c>
      <c r="B4079" s="1">
        <v>552.0</v>
      </c>
      <c r="C4079" s="1">
        <v>0.0</v>
      </c>
      <c r="D4079" s="1" t="s">
        <v>71</v>
      </c>
      <c r="E4079" s="1">
        <v>34.0</v>
      </c>
      <c r="F4079" s="7" t="str">
        <f>vlookup(E4079,Teams!A:B,2,false)</f>
        <v>Niskayuna</v>
      </c>
      <c r="G4079" s="1" t="b">
        <v>0</v>
      </c>
      <c r="H4079" s="1" t="b">
        <v>0</v>
      </c>
      <c r="I4079" s="1">
        <v>21.0</v>
      </c>
      <c r="J4079" s="7" t="str">
        <f>vlookup(I4079,Cats!$A:$B,2,false)</f>
        <v>C</v>
      </c>
    </row>
    <row r="4080">
      <c r="A4080" s="1">
        <v>141089.0</v>
      </c>
      <c r="B4080" s="1">
        <v>552.0</v>
      </c>
      <c r="C4080" s="1">
        <v>-4.0</v>
      </c>
      <c r="D4080" s="1" t="s">
        <v>79</v>
      </c>
      <c r="E4080" s="1">
        <v>24.0</v>
      </c>
      <c r="F4080" s="7" t="str">
        <f>vlookup(E4080,Teams!A:B,2,false)</f>
        <v>Lexington A</v>
      </c>
      <c r="G4080" s="1" t="b">
        <v>1</v>
      </c>
      <c r="H4080" s="1" t="b">
        <v>0</v>
      </c>
      <c r="I4080" s="1">
        <v>22.0</v>
      </c>
      <c r="J4080" s="7" t="str">
        <f>vlookup(I4080,Cats!$A:$B,2,false)</f>
        <v>E</v>
      </c>
    </row>
    <row r="4081">
      <c r="A4081" s="1">
        <v>141090.0</v>
      </c>
      <c r="B4081" s="1">
        <v>552.0</v>
      </c>
      <c r="C4081" s="1">
        <v>0.0</v>
      </c>
      <c r="D4081" s="1" t="s">
        <v>71</v>
      </c>
      <c r="E4081" s="1">
        <v>34.0</v>
      </c>
      <c r="F4081" s="7" t="str">
        <f>vlookup(E4081,Teams!A:B,2,false)</f>
        <v>Niskayuna</v>
      </c>
      <c r="G4081" s="1" t="b">
        <v>0</v>
      </c>
      <c r="H4081" s="1" t="b">
        <v>0</v>
      </c>
      <c r="I4081" s="1">
        <v>22.0</v>
      </c>
      <c r="J4081" s="7" t="str">
        <f>vlookup(I4081,Cats!$A:$B,2,false)</f>
        <v>E</v>
      </c>
    </row>
    <row r="4082">
      <c r="A4082" s="1">
        <v>141091.0</v>
      </c>
      <c r="B4082" s="1">
        <v>552.0</v>
      </c>
      <c r="C4082" s="1">
        <v>0.0</v>
      </c>
      <c r="D4082" s="1" t="s">
        <v>32</v>
      </c>
      <c r="E4082" s="1">
        <v>24.0</v>
      </c>
      <c r="F4082" s="7" t="str">
        <f>vlookup(E4082,Teams!A:B,2,false)</f>
        <v>Lexington A</v>
      </c>
      <c r="G4082" s="1" t="b">
        <v>1</v>
      </c>
      <c r="H4082" s="1" t="b">
        <v>1</v>
      </c>
      <c r="I4082" s="1">
        <v>23.0</v>
      </c>
      <c r="J4082" s="7" t="str">
        <f>vlookup(I4082,Cats!$A:$B,2,false)</f>
        <v>B</v>
      </c>
    </row>
    <row r="4083">
      <c r="A4083" s="1">
        <v>141092.0</v>
      </c>
      <c r="B4083" s="1">
        <v>552.0</v>
      </c>
      <c r="C4083" s="1">
        <v>14.0</v>
      </c>
      <c r="D4083" s="1" t="s">
        <v>71</v>
      </c>
      <c r="E4083" s="1">
        <v>34.0</v>
      </c>
      <c r="F4083" s="7" t="str">
        <f>vlookup(E4083,Teams!A:B,2,false)</f>
        <v>Niskayuna</v>
      </c>
      <c r="G4083" s="1" t="b">
        <v>0</v>
      </c>
      <c r="H4083" s="1" t="b">
        <v>0</v>
      </c>
      <c r="I4083" s="1">
        <v>23.0</v>
      </c>
      <c r="J4083" s="7" t="str">
        <f>vlookup(I4083,Cats!$A:$B,2,false)</f>
        <v>B</v>
      </c>
    </row>
    <row r="4084">
      <c r="A4084" s="1">
        <v>141093.0</v>
      </c>
      <c r="B4084" s="1">
        <v>552.0</v>
      </c>
      <c r="C4084" s="1">
        <v>4.0</v>
      </c>
      <c r="D4084" s="1" t="s">
        <v>80</v>
      </c>
      <c r="E4084" s="1">
        <v>24.0</v>
      </c>
      <c r="F4084" s="7" t="str">
        <f>vlookup(E4084,Teams!A:B,2,false)</f>
        <v>Lexington A</v>
      </c>
      <c r="G4084" s="1" t="b">
        <v>1</v>
      </c>
      <c r="H4084" s="1" t="b">
        <v>0</v>
      </c>
      <c r="I4084" s="1">
        <v>24.0</v>
      </c>
      <c r="J4084" s="7" t="str">
        <f>vlookup(I4084,Cats!$A:$B,2,false)</f>
        <v>P</v>
      </c>
    </row>
    <row r="4085">
      <c r="A4085" s="1">
        <v>141094.0</v>
      </c>
      <c r="B4085" s="1">
        <v>552.0</v>
      </c>
      <c r="C4085" s="1">
        <v>0.0</v>
      </c>
      <c r="D4085" s="1" t="s">
        <v>32</v>
      </c>
      <c r="E4085" s="1">
        <v>34.0</v>
      </c>
      <c r="F4085" s="7" t="str">
        <f>vlookup(E4085,Teams!A:B,2,false)</f>
        <v>Niskayuna</v>
      </c>
      <c r="G4085" s="1" t="b">
        <v>0</v>
      </c>
      <c r="H4085" s="1" t="b">
        <v>1</v>
      </c>
      <c r="I4085" s="1">
        <v>24.0</v>
      </c>
      <c r="J4085" s="7" t="str">
        <f>vlookup(I4085,Cats!$A:$B,2,false)</f>
        <v>P</v>
      </c>
    </row>
    <row r="4086">
      <c r="A4086" s="1">
        <v>141095.0</v>
      </c>
      <c r="B4086" s="1">
        <v>553.0</v>
      </c>
      <c r="C4086" s="1">
        <v>0.0</v>
      </c>
      <c r="D4086" s="1" t="s">
        <v>32</v>
      </c>
      <c r="E4086" s="1">
        <v>21.0</v>
      </c>
      <c r="F4086" s="7" t="str">
        <f>vlookup(E4086,Teams!A:B,2,false)</f>
        <v>JP Stevens</v>
      </c>
      <c r="G4086" s="1" t="b">
        <v>1</v>
      </c>
      <c r="H4086" s="1" t="b">
        <v>1</v>
      </c>
      <c r="I4086" s="1">
        <v>1.0</v>
      </c>
      <c r="J4086" s="7" t="str">
        <f>vlookup(I4086,Cats!$A:$B,2,false)</f>
        <v>X</v>
      </c>
    </row>
    <row r="4087">
      <c r="A4087" s="1">
        <v>141096.0</v>
      </c>
      <c r="B4087" s="1">
        <v>553.0</v>
      </c>
      <c r="C4087" s="1">
        <v>14.0</v>
      </c>
      <c r="D4087" s="1" t="s">
        <v>92</v>
      </c>
      <c r="E4087" s="1">
        <v>41.0</v>
      </c>
      <c r="F4087" s="7" t="str">
        <f>vlookup(E4087,Teams!A:B,2,false)</f>
        <v>Shen</v>
      </c>
      <c r="G4087" s="1" t="b">
        <v>0</v>
      </c>
      <c r="H4087" s="1" t="b">
        <v>0</v>
      </c>
      <c r="I4087" s="1">
        <v>1.0</v>
      </c>
      <c r="J4087" s="7" t="str">
        <f>vlookup(I4087,Cats!$A:$B,2,false)</f>
        <v>X</v>
      </c>
    </row>
    <row r="4088">
      <c r="A4088" s="1">
        <v>141097.0</v>
      </c>
      <c r="B4088" s="1">
        <v>553.0</v>
      </c>
      <c r="C4088" s="1">
        <v>0.0</v>
      </c>
      <c r="D4088" s="1" t="s">
        <v>32</v>
      </c>
      <c r="E4088" s="1">
        <v>21.0</v>
      </c>
      <c r="F4088" s="7" t="str">
        <f>vlookup(E4088,Teams!A:B,2,false)</f>
        <v>JP Stevens</v>
      </c>
      <c r="G4088" s="1" t="b">
        <v>1</v>
      </c>
      <c r="H4088" s="1" t="b">
        <v>1</v>
      </c>
      <c r="I4088" s="1">
        <v>2.0</v>
      </c>
      <c r="J4088" s="7" t="str">
        <f>vlookup(I4088,Cats!$A:$B,2,false)</f>
        <v>M</v>
      </c>
    </row>
    <row r="4089">
      <c r="A4089" s="1">
        <v>141098.0</v>
      </c>
      <c r="B4089" s="1">
        <v>553.0</v>
      </c>
      <c r="C4089" s="1">
        <v>4.0</v>
      </c>
      <c r="D4089" s="1" t="s">
        <v>141</v>
      </c>
      <c r="E4089" s="1">
        <v>41.0</v>
      </c>
      <c r="F4089" s="7" t="str">
        <f>vlookup(E4089,Teams!A:B,2,false)</f>
        <v>Shen</v>
      </c>
      <c r="G4089" s="1" t="b">
        <v>0</v>
      </c>
      <c r="H4089" s="1" t="b">
        <v>0</v>
      </c>
      <c r="I4089" s="1">
        <v>2.0</v>
      </c>
      <c r="J4089" s="7" t="str">
        <f>vlookup(I4089,Cats!$A:$B,2,false)</f>
        <v>M</v>
      </c>
    </row>
    <row r="4090">
      <c r="A4090" s="1">
        <v>141099.0</v>
      </c>
      <c r="B4090" s="1">
        <v>553.0</v>
      </c>
      <c r="C4090" s="1">
        <v>0.0</v>
      </c>
      <c r="D4090" s="1" t="s">
        <v>32</v>
      </c>
      <c r="E4090" s="1">
        <v>21.0</v>
      </c>
      <c r="F4090" s="7" t="str">
        <f>vlookup(E4090,Teams!A:B,2,false)</f>
        <v>JP Stevens</v>
      </c>
      <c r="G4090" s="1" t="b">
        <v>1</v>
      </c>
      <c r="H4090" s="1" t="b">
        <v>1</v>
      </c>
      <c r="I4090" s="1">
        <v>3.0</v>
      </c>
      <c r="J4090" s="7" t="str">
        <f>vlookup(I4090,Cats!$A:$B,2,false)</f>
        <v>C</v>
      </c>
    </row>
    <row r="4091">
      <c r="A4091" s="1">
        <v>141100.0</v>
      </c>
      <c r="B4091" s="1">
        <v>553.0</v>
      </c>
      <c r="C4091" s="1">
        <v>14.0</v>
      </c>
      <c r="D4091" s="1" t="s">
        <v>92</v>
      </c>
      <c r="E4091" s="1">
        <v>41.0</v>
      </c>
      <c r="F4091" s="7" t="str">
        <f>vlookup(E4091,Teams!A:B,2,false)</f>
        <v>Shen</v>
      </c>
      <c r="G4091" s="1" t="b">
        <v>0</v>
      </c>
      <c r="H4091" s="1" t="b">
        <v>0</v>
      </c>
      <c r="I4091" s="1">
        <v>3.0</v>
      </c>
      <c r="J4091" s="7" t="str">
        <f>vlookup(I4091,Cats!$A:$B,2,false)</f>
        <v>C</v>
      </c>
    </row>
    <row r="4092">
      <c r="A4092" s="1">
        <v>141101.0</v>
      </c>
      <c r="B4092" s="1">
        <v>553.0</v>
      </c>
      <c r="C4092" s="1">
        <v>0.0</v>
      </c>
      <c r="D4092" s="1" t="s">
        <v>32</v>
      </c>
      <c r="E4092" s="1">
        <v>21.0</v>
      </c>
      <c r="F4092" s="7" t="str">
        <f>vlookup(E4092,Teams!A:B,2,false)</f>
        <v>JP Stevens</v>
      </c>
      <c r="G4092" s="1" t="b">
        <v>1</v>
      </c>
      <c r="H4092" s="1" t="b">
        <v>1</v>
      </c>
      <c r="I4092" s="1">
        <v>4.0</v>
      </c>
      <c r="J4092" s="7" t="str">
        <f>vlookup(I4092,Cats!$A:$B,2,false)</f>
        <v>E</v>
      </c>
    </row>
    <row r="4093">
      <c r="A4093" s="1">
        <v>141102.0</v>
      </c>
      <c r="B4093" s="1">
        <v>553.0</v>
      </c>
      <c r="C4093" s="1">
        <v>14.0</v>
      </c>
      <c r="D4093" s="1" t="s">
        <v>92</v>
      </c>
      <c r="E4093" s="1">
        <v>41.0</v>
      </c>
      <c r="F4093" s="7" t="str">
        <f>vlookup(E4093,Teams!A:B,2,false)</f>
        <v>Shen</v>
      </c>
      <c r="G4093" s="1" t="b">
        <v>0</v>
      </c>
      <c r="H4093" s="1" t="b">
        <v>0</v>
      </c>
      <c r="I4093" s="1">
        <v>4.0</v>
      </c>
      <c r="J4093" s="7" t="str">
        <f>vlookup(I4093,Cats!$A:$B,2,false)</f>
        <v>E</v>
      </c>
    </row>
    <row r="4094">
      <c r="A4094" s="1">
        <v>141103.0</v>
      </c>
      <c r="B4094" s="1">
        <v>553.0</v>
      </c>
      <c r="C4094" s="1">
        <v>0.0</v>
      </c>
      <c r="D4094" s="1" t="s">
        <v>32</v>
      </c>
      <c r="E4094" s="1">
        <v>21.0</v>
      </c>
      <c r="F4094" s="7" t="str">
        <f>vlookup(E4094,Teams!A:B,2,false)</f>
        <v>JP Stevens</v>
      </c>
      <c r="G4094" s="1" t="b">
        <v>1</v>
      </c>
      <c r="H4094" s="1" t="b">
        <v>1</v>
      </c>
      <c r="I4094" s="1">
        <v>5.0</v>
      </c>
      <c r="J4094" s="7" t="str">
        <f>vlookup(I4094,Cats!$A:$B,2,false)</f>
        <v>B</v>
      </c>
    </row>
    <row r="4095">
      <c r="A4095" s="1">
        <v>141104.0</v>
      </c>
      <c r="B4095" s="1">
        <v>553.0</v>
      </c>
      <c r="C4095" s="1">
        <v>14.0</v>
      </c>
      <c r="D4095" s="1" t="s">
        <v>92</v>
      </c>
      <c r="E4095" s="1">
        <v>41.0</v>
      </c>
      <c r="F4095" s="7" t="str">
        <f>vlookup(E4095,Teams!A:B,2,false)</f>
        <v>Shen</v>
      </c>
      <c r="G4095" s="1" t="b">
        <v>0</v>
      </c>
      <c r="H4095" s="1" t="b">
        <v>0</v>
      </c>
      <c r="I4095" s="1">
        <v>5.0</v>
      </c>
      <c r="J4095" s="7" t="str">
        <f>vlookup(I4095,Cats!$A:$B,2,false)</f>
        <v>B</v>
      </c>
    </row>
    <row r="4096">
      <c r="A4096" s="1">
        <v>141105.0</v>
      </c>
      <c r="B4096" s="1">
        <v>553.0</v>
      </c>
      <c r="C4096" s="1">
        <v>0.0</v>
      </c>
      <c r="D4096" s="1" t="s">
        <v>32</v>
      </c>
      <c r="E4096" s="1">
        <v>21.0</v>
      </c>
      <c r="F4096" s="7" t="str">
        <f>vlookup(E4096,Teams!A:B,2,false)</f>
        <v>JP Stevens</v>
      </c>
      <c r="G4096" s="1" t="b">
        <v>1</v>
      </c>
      <c r="H4096" s="1" t="b">
        <v>1</v>
      </c>
      <c r="I4096" s="1">
        <v>6.0</v>
      </c>
      <c r="J4096" s="7" t="str">
        <f>vlookup(I4096,Cats!$A:$B,2,false)</f>
        <v>P</v>
      </c>
    </row>
    <row r="4097">
      <c r="A4097" s="1">
        <v>141106.0</v>
      </c>
      <c r="B4097" s="1">
        <v>553.0</v>
      </c>
      <c r="C4097" s="1">
        <v>4.0</v>
      </c>
      <c r="D4097" s="1" t="s">
        <v>92</v>
      </c>
      <c r="E4097" s="1">
        <v>41.0</v>
      </c>
      <c r="F4097" s="7" t="str">
        <f>vlookup(E4097,Teams!A:B,2,false)</f>
        <v>Shen</v>
      </c>
      <c r="G4097" s="1" t="b">
        <v>0</v>
      </c>
      <c r="H4097" s="1" t="b">
        <v>0</v>
      </c>
      <c r="I4097" s="1">
        <v>6.0</v>
      </c>
      <c r="J4097" s="7" t="str">
        <f>vlookup(I4097,Cats!$A:$B,2,false)</f>
        <v>P</v>
      </c>
    </row>
    <row r="4098">
      <c r="A4098" s="1">
        <v>141107.0</v>
      </c>
      <c r="B4098" s="1">
        <v>553.0</v>
      </c>
      <c r="C4098" s="1">
        <v>0.0</v>
      </c>
      <c r="D4098" s="1" t="s">
        <v>32</v>
      </c>
      <c r="E4098" s="1">
        <v>21.0</v>
      </c>
      <c r="F4098" s="7" t="str">
        <f>vlookup(E4098,Teams!A:B,2,false)</f>
        <v>JP Stevens</v>
      </c>
      <c r="G4098" s="1" t="b">
        <v>1</v>
      </c>
      <c r="H4098" s="1" t="b">
        <v>1</v>
      </c>
      <c r="I4098" s="1">
        <v>7.0</v>
      </c>
      <c r="J4098" s="7" t="str">
        <f>vlookup(I4098,Cats!$A:$B,2,false)</f>
        <v>X</v>
      </c>
    </row>
    <row r="4099">
      <c r="A4099" s="1">
        <v>141108.0</v>
      </c>
      <c r="B4099" s="1">
        <v>553.0</v>
      </c>
      <c r="C4099" s="1">
        <v>4.0</v>
      </c>
      <c r="D4099" s="1" t="s">
        <v>92</v>
      </c>
      <c r="E4099" s="1">
        <v>41.0</v>
      </c>
      <c r="F4099" s="7" t="str">
        <f>vlookup(E4099,Teams!A:B,2,false)</f>
        <v>Shen</v>
      </c>
      <c r="G4099" s="1" t="b">
        <v>0</v>
      </c>
      <c r="H4099" s="1" t="b">
        <v>0</v>
      </c>
      <c r="I4099" s="1">
        <v>7.0</v>
      </c>
      <c r="J4099" s="7" t="str">
        <f>vlookup(I4099,Cats!$A:$B,2,false)</f>
        <v>X</v>
      </c>
    </row>
    <row r="4100">
      <c r="A4100" s="1">
        <v>141109.0</v>
      </c>
      <c r="B4100" s="1">
        <v>553.0</v>
      </c>
      <c r="C4100" s="1">
        <v>0.0</v>
      </c>
      <c r="D4100" s="1" t="s">
        <v>32</v>
      </c>
      <c r="E4100" s="1">
        <v>21.0</v>
      </c>
      <c r="F4100" s="7" t="str">
        <f>vlookup(E4100,Teams!A:B,2,false)</f>
        <v>JP Stevens</v>
      </c>
      <c r="G4100" s="1" t="b">
        <v>1</v>
      </c>
      <c r="H4100" s="1" t="b">
        <v>1</v>
      </c>
      <c r="I4100" s="1">
        <v>8.0</v>
      </c>
      <c r="J4100" s="7" t="str">
        <f>vlookup(I4100,Cats!$A:$B,2,false)</f>
        <v>M</v>
      </c>
    </row>
    <row r="4101">
      <c r="A4101" s="1">
        <v>141110.0</v>
      </c>
      <c r="B4101" s="1">
        <v>553.0</v>
      </c>
      <c r="C4101" s="1">
        <v>4.0</v>
      </c>
      <c r="D4101" s="1" t="s">
        <v>139</v>
      </c>
      <c r="E4101" s="1">
        <v>41.0</v>
      </c>
      <c r="F4101" s="7" t="str">
        <f>vlookup(E4101,Teams!A:B,2,false)</f>
        <v>Shen</v>
      </c>
      <c r="G4101" s="1" t="b">
        <v>0</v>
      </c>
      <c r="H4101" s="1" t="b">
        <v>0</v>
      </c>
      <c r="I4101" s="1">
        <v>8.0</v>
      </c>
      <c r="J4101" s="7" t="str">
        <f>vlookup(I4101,Cats!$A:$B,2,false)</f>
        <v>M</v>
      </c>
    </row>
    <row r="4102">
      <c r="A4102" s="1">
        <v>141111.0</v>
      </c>
      <c r="B4102" s="1">
        <v>553.0</v>
      </c>
      <c r="C4102" s="1">
        <v>0.0</v>
      </c>
      <c r="D4102" s="1" t="s">
        <v>32</v>
      </c>
      <c r="E4102" s="1">
        <v>21.0</v>
      </c>
      <c r="F4102" s="7" t="str">
        <f>vlookup(E4102,Teams!A:B,2,false)</f>
        <v>JP Stevens</v>
      </c>
      <c r="G4102" s="1" t="b">
        <v>1</v>
      </c>
      <c r="H4102" s="1" t="b">
        <v>1</v>
      </c>
      <c r="I4102" s="1">
        <v>9.0</v>
      </c>
      <c r="J4102" s="7" t="str">
        <f>vlookup(I4102,Cats!$A:$B,2,false)</f>
        <v>C</v>
      </c>
    </row>
    <row r="4103">
      <c r="A4103" s="1">
        <v>141112.0</v>
      </c>
      <c r="B4103" s="1">
        <v>553.0</v>
      </c>
      <c r="C4103" s="1">
        <v>4.0</v>
      </c>
      <c r="D4103" s="1" t="s">
        <v>142</v>
      </c>
      <c r="E4103" s="1">
        <v>41.0</v>
      </c>
      <c r="F4103" s="7" t="str">
        <f>vlookup(E4103,Teams!A:B,2,false)</f>
        <v>Shen</v>
      </c>
      <c r="G4103" s="1" t="b">
        <v>0</v>
      </c>
      <c r="H4103" s="1" t="b">
        <v>0</v>
      </c>
      <c r="I4103" s="1">
        <v>9.0</v>
      </c>
      <c r="J4103" s="7" t="str">
        <f>vlookup(I4103,Cats!$A:$B,2,false)</f>
        <v>C</v>
      </c>
    </row>
    <row r="4104">
      <c r="A4104" s="1">
        <v>141113.0</v>
      </c>
      <c r="B4104" s="1">
        <v>553.0</v>
      </c>
      <c r="C4104" s="1">
        <v>14.0</v>
      </c>
      <c r="D4104" s="1" t="s">
        <v>148</v>
      </c>
      <c r="E4104" s="1">
        <v>21.0</v>
      </c>
      <c r="F4104" s="7" t="str">
        <f>vlookup(E4104,Teams!A:B,2,false)</f>
        <v>JP Stevens</v>
      </c>
      <c r="G4104" s="1" t="b">
        <v>1</v>
      </c>
      <c r="H4104" s="1" t="b">
        <v>0</v>
      </c>
      <c r="I4104" s="1">
        <v>10.0</v>
      </c>
      <c r="J4104" s="7" t="str">
        <f>vlookup(I4104,Cats!$A:$B,2,false)</f>
        <v>E</v>
      </c>
    </row>
    <row r="4105">
      <c r="A4105" s="1">
        <v>141114.0</v>
      </c>
      <c r="B4105" s="1">
        <v>553.0</v>
      </c>
      <c r="C4105" s="1">
        <v>0.0</v>
      </c>
      <c r="D4105" s="1" t="s">
        <v>32</v>
      </c>
      <c r="E4105" s="1">
        <v>41.0</v>
      </c>
      <c r="F4105" s="7" t="str">
        <f>vlookup(E4105,Teams!A:B,2,false)</f>
        <v>Shen</v>
      </c>
      <c r="G4105" s="1" t="b">
        <v>0</v>
      </c>
      <c r="H4105" s="1" t="b">
        <v>1</v>
      </c>
      <c r="I4105" s="1">
        <v>10.0</v>
      </c>
      <c r="J4105" s="7" t="str">
        <f>vlookup(I4105,Cats!$A:$B,2,false)</f>
        <v>E</v>
      </c>
    </row>
    <row r="4106">
      <c r="A4106" s="1">
        <v>141115.0</v>
      </c>
      <c r="B4106" s="1">
        <v>553.0</v>
      </c>
      <c r="C4106" s="1">
        <v>0.0</v>
      </c>
      <c r="D4106" s="1" t="s">
        <v>32</v>
      </c>
      <c r="E4106" s="1">
        <v>21.0</v>
      </c>
      <c r="F4106" s="7" t="str">
        <f>vlookup(E4106,Teams!A:B,2,false)</f>
        <v>JP Stevens</v>
      </c>
      <c r="G4106" s="1" t="b">
        <v>1</v>
      </c>
      <c r="H4106" s="1" t="b">
        <v>1</v>
      </c>
      <c r="I4106" s="1">
        <v>11.0</v>
      </c>
      <c r="J4106" s="7" t="str">
        <f>vlookup(I4106,Cats!$A:$B,2,false)</f>
        <v>B</v>
      </c>
    </row>
    <row r="4107">
      <c r="A4107" s="1">
        <v>141116.0</v>
      </c>
      <c r="B4107" s="1">
        <v>553.0</v>
      </c>
      <c r="C4107" s="1">
        <v>14.0</v>
      </c>
      <c r="D4107" s="1" t="s">
        <v>92</v>
      </c>
      <c r="E4107" s="1">
        <v>41.0</v>
      </c>
      <c r="F4107" s="7" t="str">
        <f>vlookup(E4107,Teams!A:B,2,false)</f>
        <v>Shen</v>
      </c>
      <c r="G4107" s="1" t="b">
        <v>0</v>
      </c>
      <c r="H4107" s="1" t="b">
        <v>0</v>
      </c>
      <c r="I4107" s="1">
        <v>11.0</v>
      </c>
      <c r="J4107" s="7" t="str">
        <f>vlookup(I4107,Cats!$A:$B,2,false)</f>
        <v>B</v>
      </c>
    </row>
    <row r="4108">
      <c r="A4108" s="1">
        <v>141117.0</v>
      </c>
      <c r="B4108" s="1">
        <v>553.0</v>
      </c>
      <c r="C4108" s="1">
        <v>4.0</v>
      </c>
      <c r="D4108" s="1" t="s">
        <v>148</v>
      </c>
      <c r="E4108" s="1">
        <v>21.0</v>
      </c>
      <c r="F4108" s="7" t="str">
        <f>vlookup(E4108,Teams!A:B,2,false)</f>
        <v>JP Stevens</v>
      </c>
      <c r="G4108" s="1" t="b">
        <v>1</v>
      </c>
      <c r="H4108" s="1" t="b">
        <v>0</v>
      </c>
      <c r="I4108" s="1">
        <v>12.0</v>
      </c>
      <c r="J4108" s="7" t="str">
        <f>vlookup(I4108,Cats!$A:$B,2,false)</f>
        <v>P</v>
      </c>
    </row>
    <row r="4109">
      <c r="A4109" s="1">
        <v>141118.0</v>
      </c>
      <c r="B4109" s="1">
        <v>553.0</v>
      </c>
      <c r="C4109" s="1">
        <v>-4.0</v>
      </c>
      <c r="D4109" s="1" t="s">
        <v>142</v>
      </c>
      <c r="E4109" s="1">
        <v>41.0</v>
      </c>
      <c r="F4109" s="7" t="str">
        <f>vlookup(E4109,Teams!A:B,2,false)</f>
        <v>Shen</v>
      </c>
      <c r="G4109" s="1" t="b">
        <v>0</v>
      </c>
      <c r="H4109" s="1" t="b">
        <v>0</v>
      </c>
      <c r="I4109" s="1">
        <v>12.0</v>
      </c>
      <c r="J4109" s="7" t="str">
        <f>vlookup(I4109,Cats!$A:$B,2,false)</f>
        <v>P</v>
      </c>
    </row>
    <row r="4110">
      <c r="A4110" s="1">
        <v>141119.0</v>
      </c>
      <c r="B4110" s="1">
        <v>553.0</v>
      </c>
      <c r="C4110" s="1">
        <v>14.0</v>
      </c>
      <c r="D4110" s="1" t="s">
        <v>148</v>
      </c>
      <c r="E4110" s="1">
        <v>21.0</v>
      </c>
      <c r="F4110" s="7" t="str">
        <f>vlookup(E4110,Teams!A:B,2,false)</f>
        <v>JP Stevens</v>
      </c>
      <c r="G4110" s="1" t="b">
        <v>1</v>
      </c>
      <c r="H4110" s="1" t="b">
        <v>0</v>
      </c>
      <c r="I4110" s="1">
        <v>13.0</v>
      </c>
      <c r="J4110" s="7" t="str">
        <f>vlookup(I4110,Cats!$A:$B,2,false)</f>
        <v>X</v>
      </c>
    </row>
    <row r="4111">
      <c r="A4111" s="1">
        <v>141120.0</v>
      </c>
      <c r="B4111" s="1">
        <v>553.0</v>
      </c>
      <c r="C4111" s="1">
        <v>0.0</v>
      </c>
      <c r="D4111" s="1" t="s">
        <v>32</v>
      </c>
      <c r="E4111" s="1">
        <v>41.0</v>
      </c>
      <c r="F4111" s="7" t="str">
        <f>vlookup(E4111,Teams!A:B,2,false)</f>
        <v>Shen</v>
      </c>
      <c r="G4111" s="1" t="b">
        <v>0</v>
      </c>
      <c r="H4111" s="1" t="b">
        <v>1</v>
      </c>
      <c r="I4111" s="1">
        <v>13.0</v>
      </c>
      <c r="J4111" s="7" t="str">
        <f>vlookup(I4111,Cats!$A:$B,2,false)</f>
        <v>X</v>
      </c>
    </row>
    <row r="4112">
      <c r="A4112" s="1">
        <v>141121.0</v>
      </c>
      <c r="B4112" s="1">
        <v>553.0</v>
      </c>
      <c r="C4112" s="1">
        <v>4.0</v>
      </c>
      <c r="D4112" s="1" t="s">
        <v>148</v>
      </c>
      <c r="E4112" s="1">
        <v>21.0</v>
      </c>
      <c r="F4112" s="7" t="str">
        <f>vlookup(E4112,Teams!A:B,2,false)</f>
        <v>JP Stevens</v>
      </c>
      <c r="G4112" s="1" t="b">
        <v>1</v>
      </c>
      <c r="H4112" s="1" t="b">
        <v>0</v>
      </c>
      <c r="I4112" s="1">
        <v>14.0</v>
      </c>
      <c r="J4112" s="7" t="str">
        <f>vlookup(I4112,Cats!$A:$B,2,false)</f>
        <v>M</v>
      </c>
    </row>
    <row r="4113">
      <c r="A4113" s="1">
        <v>141122.0</v>
      </c>
      <c r="B4113" s="1">
        <v>553.0</v>
      </c>
      <c r="C4113" s="1">
        <v>0.0</v>
      </c>
      <c r="D4113" s="1" t="s">
        <v>32</v>
      </c>
      <c r="E4113" s="1">
        <v>41.0</v>
      </c>
      <c r="F4113" s="7" t="str">
        <f>vlookup(E4113,Teams!A:B,2,false)</f>
        <v>Shen</v>
      </c>
      <c r="G4113" s="1" t="b">
        <v>0</v>
      </c>
      <c r="H4113" s="1" t="b">
        <v>1</v>
      </c>
      <c r="I4113" s="1">
        <v>14.0</v>
      </c>
      <c r="J4113" s="7" t="str">
        <f>vlookup(I4113,Cats!$A:$B,2,false)</f>
        <v>M</v>
      </c>
    </row>
    <row r="4114">
      <c r="A4114" s="1">
        <v>141123.0</v>
      </c>
      <c r="B4114" s="1">
        <v>553.0</v>
      </c>
      <c r="C4114" s="1">
        <v>0.0</v>
      </c>
      <c r="D4114" s="1" t="s">
        <v>32</v>
      </c>
      <c r="E4114" s="1">
        <v>21.0</v>
      </c>
      <c r="F4114" s="7" t="str">
        <f>vlookup(E4114,Teams!A:B,2,false)</f>
        <v>JP Stevens</v>
      </c>
      <c r="G4114" s="1" t="b">
        <v>1</v>
      </c>
      <c r="H4114" s="1" t="b">
        <v>1</v>
      </c>
      <c r="I4114" s="1">
        <v>15.0</v>
      </c>
      <c r="J4114" s="7" t="str">
        <f>vlookup(I4114,Cats!$A:$B,2,false)</f>
        <v>C</v>
      </c>
    </row>
    <row r="4115">
      <c r="A4115" s="1">
        <v>141124.0</v>
      </c>
      <c r="B4115" s="1">
        <v>553.0</v>
      </c>
      <c r="C4115" s="1">
        <v>4.0</v>
      </c>
      <c r="D4115" s="1" t="s">
        <v>92</v>
      </c>
      <c r="E4115" s="1">
        <v>41.0</v>
      </c>
      <c r="F4115" s="7" t="str">
        <f>vlookup(E4115,Teams!A:B,2,false)</f>
        <v>Shen</v>
      </c>
      <c r="G4115" s="1" t="b">
        <v>0</v>
      </c>
      <c r="H4115" s="1" t="b">
        <v>0</v>
      </c>
      <c r="I4115" s="1">
        <v>15.0</v>
      </c>
      <c r="J4115" s="7" t="str">
        <f>vlookup(I4115,Cats!$A:$B,2,false)</f>
        <v>C</v>
      </c>
    </row>
    <row r="4116">
      <c r="A4116" s="1">
        <v>141125.0</v>
      </c>
      <c r="B4116" s="1">
        <v>553.0</v>
      </c>
      <c r="C4116" s="1">
        <v>0.0</v>
      </c>
      <c r="D4116" s="1" t="s">
        <v>32</v>
      </c>
      <c r="E4116" s="1">
        <v>21.0</v>
      </c>
      <c r="F4116" s="7" t="str">
        <f>vlookup(E4116,Teams!A:B,2,false)</f>
        <v>JP Stevens</v>
      </c>
      <c r="G4116" s="1" t="b">
        <v>1</v>
      </c>
      <c r="H4116" s="1" t="b">
        <v>1</v>
      </c>
      <c r="I4116" s="1">
        <v>16.0</v>
      </c>
      <c r="J4116" s="7" t="str">
        <f>vlookup(I4116,Cats!$A:$B,2,false)</f>
        <v>E</v>
      </c>
    </row>
    <row r="4117">
      <c r="A4117" s="1">
        <v>141126.0</v>
      </c>
      <c r="B4117" s="1">
        <v>553.0</v>
      </c>
      <c r="C4117" s="1">
        <v>14.0</v>
      </c>
      <c r="D4117" s="1" t="s">
        <v>92</v>
      </c>
      <c r="E4117" s="1">
        <v>41.0</v>
      </c>
      <c r="F4117" s="7" t="str">
        <f>vlookup(E4117,Teams!A:B,2,false)</f>
        <v>Shen</v>
      </c>
      <c r="G4117" s="1" t="b">
        <v>0</v>
      </c>
      <c r="H4117" s="1" t="b">
        <v>0</v>
      </c>
      <c r="I4117" s="1">
        <v>16.0</v>
      </c>
      <c r="J4117" s="7" t="str">
        <f>vlookup(I4117,Cats!$A:$B,2,false)</f>
        <v>E</v>
      </c>
    </row>
    <row r="4118">
      <c r="A4118" s="1">
        <v>141127.0</v>
      </c>
      <c r="B4118" s="1">
        <v>553.0</v>
      </c>
      <c r="C4118" s="1">
        <v>0.0</v>
      </c>
      <c r="D4118" s="1" t="s">
        <v>32</v>
      </c>
      <c r="E4118" s="1">
        <v>21.0</v>
      </c>
      <c r="F4118" s="7" t="str">
        <f>vlookup(E4118,Teams!A:B,2,false)</f>
        <v>JP Stevens</v>
      </c>
      <c r="G4118" s="1" t="b">
        <v>1</v>
      </c>
      <c r="H4118" s="1" t="b">
        <v>1</v>
      </c>
      <c r="I4118" s="1">
        <v>17.0</v>
      </c>
      <c r="J4118" s="7" t="str">
        <f>vlookup(I4118,Cats!$A:$B,2,false)</f>
        <v>B</v>
      </c>
    </row>
    <row r="4119">
      <c r="A4119" s="1">
        <v>141128.0</v>
      </c>
      <c r="B4119" s="1">
        <v>553.0</v>
      </c>
      <c r="C4119" s="1">
        <v>4.0</v>
      </c>
      <c r="D4119" s="1" t="s">
        <v>92</v>
      </c>
      <c r="E4119" s="1">
        <v>41.0</v>
      </c>
      <c r="F4119" s="7" t="str">
        <f>vlookup(E4119,Teams!A:B,2,false)</f>
        <v>Shen</v>
      </c>
      <c r="G4119" s="1" t="b">
        <v>0</v>
      </c>
      <c r="H4119" s="1" t="b">
        <v>0</v>
      </c>
      <c r="I4119" s="1">
        <v>17.0</v>
      </c>
      <c r="J4119" s="7" t="str">
        <f>vlookup(I4119,Cats!$A:$B,2,false)</f>
        <v>B</v>
      </c>
    </row>
    <row r="4120">
      <c r="A4120" s="1">
        <v>141129.0</v>
      </c>
      <c r="B4120" s="1">
        <v>553.0</v>
      </c>
      <c r="C4120" s="1">
        <v>0.0</v>
      </c>
      <c r="D4120" s="1" t="s">
        <v>148</v>
      </c>
      <c r="E4120" s="1">
        <v>21.0</v>
      </c>
      <c r="F4120" s="7" t="str">
        <f>vlookup(E4120,Teams!A:B,2,false)</f>
        <v>JP Stevens</v>
      </c>
      <c r="G4120" s="1" t="b">
        <v>1</v>
      </c>
      <c r="H4120" s="1" t="b">
        <v>0</v>
      </c>
      <c r="I4120" s="1">
        <v>18.0</v>
      </c>
      <c r="J4120" s="7" t="str">
        <f>vlookup(I4120,Cats!$A:$B,2,false)</f>
        <v>P</v>
      </c>
    </row>
    <row r="4121">
      <c r="A4121" s="1">
        <v>141130.0</v>
      </c>
      <c r="B4121" s="1">
        <v>553.0</v>
      </c>
      <c r="C4121" s="1">
        <v>0.0</v>
      </c>
      <c r="D4121" s="1" t="s">
        <v>92</v>
      </c>
      <c r="E4121" s="1">
        <v>41.0</v>
      </c>
      <c r="F4121" s="7" t="str">
        <f>vlookup(E4121,Teams!A:B,2,false)</f>
        <v>Shen</v>
      </c>
      <c r="G4121" s="1" t="b">
        <v>0</v>
      </c>
      <c r="H4121" s="1" t="b">
        <v>0</v>
      </c>
      <c r="I4121" s="1">
        <v>18.0</v>
      </c>
      <c r="J4121" s="7" t="str">
        <f>vlookup(I4121,Cats!$A:$B,2,false)</f>
        <v>P</v>
      </c>
    </row>
    <row r="4122">
      <c r="A4122" s="1">
        <v>141131.0</v>
      </c>
      <c r="B4122" s="1">
        <v>553.0</v>
      </c>
      <c r="C4122" s="1">
        <v>4.0</v>
      </c>
      <c r="D4122" s="1" t="s">
        <v>211</v>
      </c>
      <c r="E4122" s="1">
        <v>21.0</v>
      </c>
      <c r="F4122" s="7" t="str">
        <f>vlookup(E4122,Teams!A:B,2,false)</f>
        <v>JP Stevens</v>
      </c>
      <c r="G4122" s="1" t="b">
        <v>1</v>
      </c>
      <c r="H4122" s="1" t="b">
        <v>0</v>
      </c>
      <c r="I4122" s="1">
        <v>19.0</v>
      </c>
      <c r="J4122" s="7" t="str">
        <f>vlookup(I4122,Cats!$A:$B,2,false)</f>
        <v>X</v>
      </c>
    </row>
    <row r="4123">
      <c r="A4123" s="1">
        <v>141132.0</v>
      </c>
      <c r="B4123" s="1">
        <v>553.0</v>
      </c>
      <c r="C4123" s="1">
        <v>0.0</v>
      </c>
      <c r="D4123" s="1" t="s">
        <v>32</v>
      </c>
      <c r="E4123" s="1">
        <v>41.0</v>
      </c>
      <c r="F4123" s="7" t="str">
        <f>vlookup(E4123,Teams!A:B,2,false)</f>
        <v>Shen</v>
      </c>
      <c r="G4123" s="1" t="b">
        <v>0</v>
      </c>
      <c r="H4123" s="1" t="b">
        <v>1</v>
      </c>
      <c r="I4123" s="1">
        <v>19.0</v>
      </c>
      <c r="J4123" s="7" t="str">
        <f>vlookup(I4123,Cats!$A:$B,2,false)</f>
        <v>X</v>
      </c>
    </row>
    <row r="4124">
      <c r="A4124" s="1">
        <v>141133.0</v>
      </c>
      <c r="B4124" s="1">
        <v>553.0</v>
      </c>
      <c r="C4124" s="1">
        <v>0.0</v>
      </c>
      <c r="D4124" s="1" t="s">
        <v>148</v>
      </c>
      <c r="E4124" s="1">
        <v>21.0</v>
      </c>
      <c r="F4124" s="7" t="str">
        <f>vlookup(E4124,Teams!A:B,2,false)</f>
        <v>JP Stevens</v>
      </c>
      <c r="G4124" s="1" t="b">
        <v>1</v>
      </c>
      <c r="H4124" s="1" t="b">
        <v>0</v>
      </c>
      <c r="I4124" s="1">
        <v>20.0</v>
      </c>
      <c r="J4124" s="7" t="str">
        <f>vlookup(I4124,Cats!$A:$B,2,false)</f>
        <v>M</v>
      </c>
    </row>
    <row r="4125">
      <c r="A4125" s="1">
        <v>141134.0</v>
      </c>
      <c r="B4125" s="1">
        <v>553.0</v>
      </c>
      <c r="C4125" s="1">
        <v>0.0</v>
      </c>
      <c r="D4125" s="1" t="s">
        <v>143</v>
      </c>
      <c r="E4125" s="1">
        <v>41.0</v>
      </c>
      <c r="F4125" s="7" t="str">
        <f>vlookup(E4125,Teams!A:B,2,false)</f>
        <v>Shen</v>
      </c>
      <c r="G4125" s="1" t="b">
        <v>0</v>
      </c>
      <c r="H4125" s="1" t="b">
        <v>0</v>
      </c>
      <c r="I4125" s="1">
        <v>20.0</v>
      </c>
      <c r="J4125" s="7" t="str">
        <f>vlookup(I4125,Cats!$A:$B,2,false)</f>
        <v>M</v>
      </c>
    </row>
    <row r="4126">
      <c r="A4126" s="1">
        <v>141135.0</v>
      </c>
      <c r="B4126" s="1">
        <v>553.0</v>
      </c>
      <c r="C4126" s="1">
        <v>0.0</v>
      </c>
      <c r="D4126" s="1" t="s">
        <v>32</v>
      </c>
      <c r="E4126" s="1">
        <v>21.0</v>
      </c>
      <c r="F4126" s="7" t="str">
        <f>vlookup(E4126,Teams!A:B,2,false)</f>
        <v>JP Stevens</v>
      </c>
      <c r="G4126" s="1" t="b">
        <v>1</v>
      </c>
      <c r="H4126" s="1" t="b">
        <v>1</v>
      </c>
      <c r="I4126" s="1">
        <v>21.0</v>
      </c>
      <c r="J4126" s="7" t="str">
        <f>vlookup(I4126,Cats!$A:$B,2,false)</f>
        <v>C</v>
      </c>
    </row>
    <row r="4127">
      <c r="A4127" s="1">
        <v>141136.0</v>
      </c>
      <c r="B4127" s="1">
        <v>553.0</v>
      </c>
      <c r="C4127" s="1">
        <v>4.0</v>
      </c>
      <c r="D4127" s="1" t="s">
        <v>92</v>
      </c>
      <c r="E4127" s="1">
        <v>41.0</v>
      </c>
      <c r="F4127" s="7" t="str">
        <f>vlookup(E4127,Teams!A:B,2,false)</f>
        <v>Shen</v>
      </c>
      <c r="G4127" s="1" t="b">
        <v>0</v>
      </c>
      <c r="H4127" s="1" t="b">
        <v>0</v>
      </c>
      <c r="I4127" s="1">
        <v>21.0</v>
      </c>
      <c r="J4127" s="7" t="str">
        <f>vlookup(I4127,Cats!$A:$B,2,false)</f>
        <v>C</v>
      </c>
    </row>
    <row r="4128">
      <c r="A4128" s="1">
        <v>141137.0</v>
      </c>
      <c r="B4128" s="1">
        <v>553.0</v>
      </c>
      <c r="C4128" s="1">
        <v>0.0</v>
      </c>
      <c r="D4128" s="1" t="s">
        <v>32</v>
      </c>
      <c r="E4128" s="1">
        <v>21.0</v>
      </c>
      <c r="F4128" s="7" t="str">
        <f>vlookup(E4128,Teams!A:B,2,false)</f>
        <v>JP Stevens</v>
      </c>
      <c r="G4128" s="1" t="b">
        <v>1</v>
      </c>
      <c r="H4128" s="1" t="b">
        <v>1</v>
      </c>
      <c r="I4128" s="1">
        <v>22.0</v>
      </c>
      <c r="J4128" s="7" t="str">
        <f>vlookup(I4128,Cats!$A:$B,2,false)</f>
        <v>E</v>
      </c>
    </row>
    <row r="4129">
      <c r="A4129" s="1">
        <v>141138.0</v>
      </c>
      <c r="B4129" s="1">
        <v>553.0</v>
      </c>
      <c r="C4129" s="1">
        <v>14.0</v>
      </c>
      <c r="D4129" s="1" t="s">
        <v>92</v>
      </c>
      <c r="E4129" s="1">
        <v>41.0</v>
      </c>
      <c r="F4129" s="7" t="str">
        <f>vlookup(E4129,Teams!A:B,2,false)</f>
        <v>Shen</v>
      </c>
      <c r="G4129" s="1" t="b">
        <v>0</v>
      </c>
      <c r="H4129" s="1" t="b">
        <v>0</v>
      </c>
      <c r="I4129" s="1">
        <v>22.0</v>
      </c>
      <c r="J4129" s="7" t="str">
        <f>vlookup(I4129,Cats!$A:$B,2,false)</f>
        <v>E</v>
      </c>
    </row>
    <row r="4130">
      <c r="A4130" s="1">
        <v>141139.0</v>
      </c>
      <c r="B4130" s="1">
        <v>553.0</v>
      </c>
      <c r="C4130" s="1">
        <v>0.0</v>
      </c>
      <c r="D4130" s="1" t="s">
        <v>32</v>
      </c>
      <c r="E4130" s="1">
        <v>21.0</v>
      </c>
      <c r="F4130" s="7" t="str">
        <f>vlookup(E4130,Teams!A:B,2,false)</f>
        <v>JP Stevens</v>
      </c>
      <c r="G4130" s="1" t="b">
        <v>1</v>
      </c>
      <c r="H4130" s="1" t="b">
        <v>1</v>
      </c>
      <c r="I4130" s="1">
        <v>23.0</v>
      </c>
      <c r="J4130" s="7" t="str">
        <f>vlookup(I4130,Cats!$A:$B,2,false)</f>
        <v>B</v>
      </c>
    </row>
    <row r="4131">
      <c r="A4131" s="1">
        <v>141140.0</v>
      </c>
      <c r="B4131" s="1">
        <v>553.0</v>
      </c>
      <c r="C4131" s="1">
        <v>14.0</v>
      </c>
      <c r="D4131" s="1" t="s">
        <v>92</v>
      </c>
      <c r="E4131" s="1">
        <v>41.0</v>
      </c>
      <c r="F4131" s="7" t="str">
        <f>vlookup(E4131,Teams!A:B,2,false)</f>
        <v>Shen</v>
      </c>
      <c r="G4131" s="1" t="b">
        <v>0</v>
      </c>
      <c r="H4131" s="1" t="b">
        <v>0</v>
      </c>
      <c r="I4131" s="1">
        <v>23.0</v>
      </c>
      <c r="J4131" s="7" t="str">
        <f>vlookup(I4131,Cats!$A:$B,2,false)</f>
        <v>B</v>
      </c>
    </row>
    <row r="4132">
      <c r="A4132" s="1">
        <v>141141.0</v>
      </c>
      <c r="B4132" s="1">
        <v>553.0</v>
      </c>
      <c r="C4132" s="1">
        <v>4.0</v>
      </c>
      <c r="D4132" s="1" t="s">
        <v>148</v>
      </c>
      <c r="E4132" s="1">
        <v>21.0</v>
      </c>
      <c r="F4132" s="7" t="str">
        <f>vlookup(E4132,Teams!A:B,2,false)</f>
        <v>JP Stevens</v>
      </c>
      <c r="G4132" s="1" t="b">
        <v>1</v>
      </c>
      <c r="H4132" s="1" t="b">
        <v>0</v>
      </c>
      <c r="I4132" s="1">
        <v>24.0</v>
      </c>
      <c r="J4132" s="7" t="str">
        <f>vlookup(I4132,Cats!$A:$B,2,false)</f>
        <v>P</v>
      </c>
    </row>
    <row r="4133">
      <c r="A4133" s="1">
        <v>141142.0</v>
      </c>
      <c r="B4133" s="1">
        <v>553.0</v>
      </c>
      <c r="C4133" s="1">
        <v>0.0</v>
      </c>
      <c r="D4133" s="1" t="s">
        <v>92</v>
      </c>
      <c r="E4133" s="1">
        <v>41.0</v>
      </c>
      <c r="F4133" s="7" t="str">
        <f>vlookup(E4133,Teams!A:B,2,false)</f>
        <v>Shen</v>
      </c>
      <c r="G4133" s="1" t="b">
        <v>0</v>
      </c>
      <c r="H4133" s="1" t="b">
        <v>0</v>
      </c>
      <c r="I4133" s="1">
        <v>24.0</v>
      </c>
      <c r="J4133" s="7" t="str">
        <f>vlookup(I4133,Cats!$A:$B,2,false)</f>
        <v>P</v>
      </c>
    </row>
    <row r="4134">
      <c r="A4134" s="1">
        <v>141143.0</v>
      </c>
      <c r="B4134" s="1">
        <v>554.0</v>
      </c>
      <c r="C4134" s="1">
        <v>-4.0</v>
      </c>
      <c r="D4134" s="1" t="s">
        <v>119</v>
      </c>
      <c r="E4134" s="1">
        <v>20.0</v>
      </c>
      <c r="F4134" s="7" t="str">
        <f>vlookup(E4134,Teams!A:B,2,false)</f>
        <v>Interlake B</v>
      </c>
      <c r="G4134" s="1" t="b">
        <v>1</v>
      </c>
      <c r="H4134" s="1" t="b">
        <v>0</v>
      </c>
      <c r="I4134" s="1">
        <v>1.0</v>
      </c>
      <c r="J4134" s="7" t="str">
        <f>vlookup(I4134,Cats!$A:$B,2,false)</f>
        <v>X</v>
      </c>
    </row>
    <row r="4135">
      <c r="A4135" s="1">
        <v>141144.0</v>
      </c>
      <c r="B4135" s="1">
        <v>554.0</v>
      </c>
      <c r="C4135" s="1">
        <v>0.0</v>
      </c>
      <c r="D4135" s="1" t="s">
        <v>200</v>
      </c>
      <c r="E4135" s="1">
        <v>47.0</v>
      </c>
      <c r="F4135" s="7" t="str">
        <f>vlookup(E4135,Teams!A:B,2,false)</f>
        <v>Westminster</v>
      </c>
      <c r="G4135" s="1" t="b">
        <v>0</v>
      </c>
      <c r="H4135" s="1" t="b">
        <v>0</v>
      </c>
      <c r="I4135" s="1">
        <v>1.0</v>
      </c>
      <c r="J4135" s="7" t="str">
        <f>vlookup(I4135,Cats!$A:$B,2,false)</f>
        <v>X</v>
      </c>
    </row>
    <row r="4136">
      <c r="A4136" s="1">
        <v>141145.0</v>
      </c>
      <c r="B4136" s="1">
        <v>554.0</v>
      </c>
      <c r="C4136" s="1">
        <v>14.0</v>
      </c>
      <c r="D4136" s="1" t="s">
        <v>118</v>
      </c>
      <c r="E4136" s="1">
        <v>20.0</v>
      </c>
      <c r="F4136" s="7" t="str">
        <f>vlookup(E4136,Teams!A:B,2,false)</f>
        <v>Interlake B</v>
      </c>
      <c r="G4136" s="1" t="b">
        <v>1</v>
      </c>
      <c r="H4136" s="1" t="b">
        <v>0</v>
      </c>
      <c r="I4136" s="1">
        <v>2.0</v>
      </c>
      <c r="J4136" s="7" t="str">
        <f>vlookup(I4136,Cats!$A:$B,2,false)</f>
        <v>M</v>
      </c>
    </row>
    <row r="4137">
      <c r="A4137" s="1">
        <v>141146.0</v>
      </c>
      <c r="B4137" s="1">
        <v>554.0</v>
      </c>
      <c r="C4137" s="1">
        <v>0.0</v>
      </c>
      <c r="D4137" s="1" t="s">
        <v>32</v>
      </c>
      <c r="E4137" s="1">
        <v>47.0</v>
      </c>
      <c r="F4137" s="7" t="str">
        <f>vlookup(E4137,Teams!A:B,2,false)</f>
        <v>Westminster</v>
      </c>
      <c r="G4137" s="1" t="b">
        <v>0</v>
      </c>
      <c r="H4137" s="1" t="b">
        <v>1</v>
      </c>
      <c r="I4137" s="1">
        <v>2.0</v>
      </c>
      <c r="J4137" s="7" t="str">
        <f>vlookup(I4137,Cats!$A:$B,2,false)</f>
        <v>M</v>
      </c>
    </row>
    <row r="4138">
      <c r="A4138" s="1">
        <v>141147.0</v>
      </c>
      <c r="B4138" s="1">
        <v>554.0</v>
      </c>
      <c r="C4138" s="1">
        <v>0.0</v>
      </c>
      <c r="D4138" s="1" t="s">
        <v>32</v>
      </c>
      <c r="E4138" s="1">
        <v>20.0</v>
      </c>
      <c r="F4138" s="7" t="str">
        <f>vlookup(E4138,Teams!A:B,2,false)</f>
        <v>Interlake B</v>
      </c>
      <c r="G4138" s="1" t="b">
        <v>1</v>
      </c>
      <c r="H4138" s="1" t="b">
        <v>1</v>
      </c>
      <c r="I4138" s="1">
        <v>3.0</v>
      </c>
      <c r="J4138" s="7" t="str">
        <f>vlookup(I4138,Cats!$A:$B,2,false)</f>
        <v>C</v>
      </c>
    </row>
    <row r="4139">
      <c r="A4139" s="1">
        <v>141148.0</v>
      </c>
      <c r="B4139" s="1">
        <v>554.0</v>
      </c>
      <c r="C4139" s="1">
        <v>14.0</v>
      </c>
      <c r="D4139" s="1" t="s">
        <v>200</v>
      </c>
      <c r="E4139" s="1">
        <v>47.0</v>
      </c>
      <c r="F4139" s="7" t="str">
        <f>vlookup(E4139,Teams!A:B,2,false)</f>
        <v>Westminster</v>
      </c>
      <c r="G4139" s="1" t="b">
        <v>0</v>
      </c>
      <c r="H4139" s="1" t="b">
        <v>0</v>
      </c>
      <c r="I4139" s="1">
        <v>3.0</v>
      </c>
      <c r="J4139" s="7" t="str">
        <f>vlookup(I4139,Cats!$A:$B,2,false)</f>
        <v>C</v>
      </c>
    </row>
    <row r="4140">
      <c r="A4140" s="1">
        <v>141149.0</v>
      </c>
      <c r="B4140" s="1">
        <v>554.0</v>
      </c>
      <c r="C4140" s="1">
        <v>4.0</v>
      </c>
      <c r="D4140" s="1" t="s">
        <v>119</v>
      </c>
      <c r="E4140" s="1">
        <v>20.0</v>
      </c>
      <c r="F4140" s="7" t="str">
        <f>vlookup(E4140,Teams!A:B,2,false)</f>
        <v>Interlake B</v>
      </c>
      <c r="G4140" s="1" t="b">
        <v>1</v>
      </c>
      <c r="H4140" s="1" t="b">
        <v>0</v>
      </c>
      <c r="I4140" s="1">
        <v>4.0</v>
      </c>
      <c r="J4140" s="7" t="str">
        <f>vlookup(I4140,Cats!$A:$B,2,false)</f>
        <v>E</v>
      </c>
    </row>
    <row r="4141">
      <c r="A4141" s="1">
        <v>141150.0</v>
      </c>
      <c r="B4141" s="1">
        <v>554.0</v>
      </c>
      <c r="C4141" s="1">
        <v>0.0</v>
      </c>
      <c r="D4141" s="1" t="s">
        <v>32</v>
      </c>
      <c r="E4141" s="1">
        <v>47.0</v>
      </c>
      <c r="F4141" s="7" t="str">
        <f>vlookup(E4141,Teams!A:B,2,false)</f>
        <v>Westminster</v>
      </c>
      <c r="G4141" s="1" t="b">
        <v>0</v>
      </c>
      <c r="H4141" s="1" t="b">
        <v>1</v>
      </c>
      <c r="I4141" s="1">
        <v>4.0</v>
      </c>
      <c r="J4141" s="7" t="str">
        <f>vlookup(I4141,Cats!$A:$B,2,false)</f>
        <v>E</v>
      </c>
    </row>
    <row r="4142">
      <c r="A4142" s="1">
        <v>141151.0</v>
      </c>
      <c r="B4142" s="1">
        <v>554.0</v>
      </c>
      <c r="C4142" s="1">
        <v>0.0</v>
      </c>
      <c r="D4142" s="1" t="s">
        <v>32</v>
      </c>
      <c r="E4142" s="1">
        <v>20.0</v>
      </c>
      <c r="F4142" s="7" t="str">
        <f>vlookup(E4142,Teams!A:B,2,false)</f>
        <v>Interlake B</v>
      </c>
      <c r="G4142" s="1" t="b">
        <v>1</v>
      </c>
      <c r="H4142" s="1" t="b">
        <v>1</v>
      </c>
      <c r="I4142" s="1">
        <v>5.0</v>
      </c>
      <c r="J4142" s="7" t="str">
        <f>vlookup(I4142,Cats!$A:$B,2,false)</f>
        <v>B</v>
      </c>
    </row>
    <row r="4143">
      <c r="A4143" s="1">
        <v>141152.0</v>
      </c>
      <c r="B4143" s="1">
        <v>554.0</v>
      </c>
      <c r="C4143" s="1">
        <v>4.0</v>
      </c>
      <c r="D4143" s="1" t="s">
        <v>125</v>
      </c>
      <c r="E4143" s="1">
        <v>47.0</v>
      </c>
      <c r="F4143" s="7" t="str">
        <f>vlookup(E4143,Teams!A:B,2,false)</f>
        <v>Westminster</v>
      </c>
      <c r="G4143" s="1" t="b">
        <v>0</v>
      </c>
      <c r="H4143" s="1" t="b">
        <v>0</v>
      </c>
      <c r="I4143" s="1">
        <v>5.0</v>
      </c>
      <c r="J4143" s="7" t="str">
        <f>vlookup(I4143,Cats!$A:$B,2,false)</f>
        <v>B</v>
      </c>
    </row>
    <row r="4144">
      <c r="A4144" s="1">
        <v>141153.0</v>
      </c>
      <c r="B4144" s="1">
        <v>554.0</v>
      </c>
      <c r="C4144" s="1">
        <v>0.0</v>
      </c>
      <c r="D4144" s="1" t="s">
        <v>119</v>
      </c>
      <c r="E4144" s="1">
        <v>20.0</v>
      </c>
      <c r="F4144" s="7" t="str">
        <f>vlookup(E4144,Teams!A:B,2,false)</f>
        <v>Interlake B</v>
      </c>
      <c r="G4144" s="1" t="b">
        <v>1</v>
      </c>
      <c r="H4144" s="1" t="b">
        <v>0</v>
      </c>
      <c r="I4144" s="1">
        <v>6.0</v>
      </c>
      <c r="J4144" s="7" t="str">
        <f>vlookup(I4144,Cats!$A:$B,2,false)</f>
        <v>P</v>
      </c>
    </row>
    <row r="4145">
      <c r="A4145" s="1">
        <v>141154.0</v>
      </c>
      <c r="B4145" s="1">
        <v>554.0</v>
      </c>
      <c r="C4145" s="1">
        <v>-4.0</v>
      </c>
      <c r="D4145" s="1" t="s">
        <v>128</v>
      </c>
      <c r="E4145" s="1">
        <v>47.0</v>
      </c>
      <c r="F4145" s="7" t="str">
        <f>vlookup(E4145,Teams!A:B,2,false)</f>
        <v>Westminster</v>
      </c>
      <c r="G4145" s="1" t="b">
        <v>0</v>
      </c>
      <c r="H4145" s="1" t="b">
        <v>0</v>
      </c>
      <c r="I4145" s="1">
        <v>6.0</v>
      </c>
      <c r="J4145" s="7" t="str">
        <f>vlookup(I4145,Cats!$A:$B,2,false)</f>
        <v>P</v>
      </c>
    </row>
    <row r="4146">
      <c r="A4146" s="1">
        <v>141155.0</v>
      </c>
      <c r="B4146" s="1">
        <v>554.0</v>
      </c>
      <c r="C4146" s="1">
        <v>0.0</v>
      </c>
      <c r="D4146" s="1" t="s">
        <v>32</v>
      </c>
      <c r="E4146" s="1">
        <v>20.0</v>
      </c>
      <c r="F4146" s="7" t="str">
        <f>vlookup(E4146,Teams!A:B,2,false)</f>
        <v>Interlake B</v>
      </c>
      <c r="G4146" s="1" t="b">
        <v>1</v>
      </c>
      <c r="H4146" s="1" t="b">
        <v>1</v>
      </c>
      <c r="I4146" s="1">
        <v>7.0</v>
      </c>
      <c r="J4146" s="7" t="str">
        <f>vlookup(I4146,Cats!$A:$B,2,false)</f>
        <v>X</v>
      </c>
    </row>
    <row r="4147">
      <c r="A4147" s="1">
        <v>141156.0</v>
      </c>
      <c r="B4147" s="1">
        <v>554.0</v>
      </c>
      <c r="C4147" s="1">
        <v>4.0</v>
      </c>
      <c r="D4147" s="1" t="s">
        <v>125</v>
      </c>
      <c r="E4147" s="1">
        <v>47.0</v>
      </c>
      <c r="F4147" s="7" t="str">
        <f>vlookup(E4147,Teams!A:B,2,false)</f>
        <v>Westminster</v>
      </c>
      <c r="G4147" s="1" t="b">
        <v>0</v>
      </c>
      <c r="H4147" s="1" t="b">
        <v>0</v>
      </c>
      <c r="I4147" s="1">
        <v>7.0</v>
      </c>
      <c r="J4147" s="7" t="str">
        <f>vlookup(I4147,Cats!$A:$B,2,false)</f>
        <v>X</v>
      </c>
    </row>
    <row r="4148">
      <c r="A4148" s="1">
        <v>141157.0</v>
      </c>
      <c r="B4148" s="1">
        <v>554.0</v>
      </c>
      <c r="C4148" s="1">
        <v>0.0</v>
      </c>
      <c r="D4148" s="1" t="s">
        <v>32</v>
      </c>
      <c r="E4148" s="1">
        <v>20.0</v>
      </c>
      <c r="F4148" s="7" t="str">
        <f>vlookup(E4148,Teams!A:B,2,false)</f>
        <v>Interlake B</v>
      </c>
      <c r="G4148" s="1" t="b">
        <v>1</v>
      </c>
      <c r="H4148" s="1" t="b">
        <v>1</v>
      </c>
      <c r="I4148" s="1">
        <v>8.0</v>
      </c>
      <c r="J4148" s="7" t="str">
        <f>vlookup(I4148,Cats!$A:$B,2,false)</f>
        <v>M</v>
      </c>
    </row>
    <row r="4149">
      <c r="A4149" s="1">
        <v>141158.0</v>
      </c>
      <c r="B4149" s="1">
        <v>554.0</v>
      </c>
      <c r="C4149" s="1">
        <v>4.0</v>
      </c>
      <c r="D4149" s="1" t="s">
        <v>200</v>
      </c>
      <c r="E4149" s="1">
        <v>47.0</v>
      </c>
      <c r="F4149" s="7" t="str">
        <f>vlookup(E4149,Teams!A:B,2,false)</f>
        <v>Westminster</v>
      </c>
      <c r="G4149" s="1" t="b">
        <v>0</v>
      </c>
      <c r="H4149" s="1" t="b">
        <v>0</v>
      </c>
      <c r="I4149" s="1">
        <v>8.0</v>
      </c>
      <c r="J4149" s="7" t="str">
        <f>vlookup(I4149,Cats!$A:$B,2,false)</f>
        <v>M</v>
      </c>
    </row>
    <row r="4150">
      <c r="A4150" s="1">
        <v>141159.0</v>
      </c>
      <c r="B4150" s="1">
        <v>554.0</v>
      </c>
      <c r="C4150" s="1">
        <v>4.0</v>
      </c>
      <c r="D4150" s="1" t="s">
        <v>119</v>
      </c>
      <c r="E4150" s="1">
        <v>20.0</v>
      </c>
      <c r="F4150" s="7" t="str">
        <f>vlookup(E4150,Teams!A:B,2,false)</f>
        <v>Interlake B</v>
      </c>
      <c r="G4150" s="1" t="b">
        <v>1</v>
      </c>
      <c r="H4150" s="1" t="b">
        <v>0</v>
      </c>
      <c r="I4150" s="1">
        <v>9.0</v>
      </c>
      <c r="J4150" s="7" t="str">
        <f>vlookup(I4150,Cats!$A:$B,2,false)</f>
        <v>C</v>
      </c>
    </row>
    <row r="4151">
      <c r="A4151" s="1">
        <v>141160.0</v>
      </c>
      <c r="B4151" s="1">
        <v>554.0</v>
      </c>
      <c r="C4151" s="1">
        <v>-4.0</v>
      </c>
      <c r="D4151" s="1" t="s">
        <v>128</v>
      </c>
      <c r="E4151" s="1">
        <v>47.0</v>
      </c>
      <c r="F4151" s="7" t="str">
        <f>vlookup(E4151,Teams!A:B,2,false)</f>
        <v>Westminster</v>
      </c>
      <c r="G4151" s="1" t="b">
        <v>0</v>
      </c>
      <c r="H4151" s="1" t="b">
        <v>0</v>
      </c>
      <c r="I4151" s="1">
        <v>9.0</v>
      </c>
      <c r="J4151" s="7" t="str">
        <f>vlookup(I4151,Cats!$A:$B,2,false)</f>
        <v>C</v>
      </c>
    </row>
    <row r="4152">
      <c r="A4152" s="1">
        <v>141161.0</v>
      </c>
      <c r="B4152" s="1">
        <v>554.0</v>
      </c>
      <c r="C4152" s="1">
        <v>4.0</v>
      </c>
      <c r="D4152" s="1" t="s">
        <v>117</v>
      </c>
      <c r="E4152" s="1">
        <v>20.0</v>
      </c>
      <c r="F4152" s="7" t="str">
        <f>vlookup(E4152,Teams!A:B,2,false)</f>
        <v>Interlake B</v>
      </c>
      <c r="G4152" s="1" t="b">
        <v>1</v>
      </c>
      <c r="H4152" s="1" t="b">
        <v>0</v>
      </c>
      <c r="I4152" s="1">
        <v>10.0</v>
      </c>
      <c r="J4152" s="7" t="str">
        <f>vlookup(I4152,Cats!$A:$B,2,false)</f>
        <v>E</v>
      </c>
    </row>
    <row r="4153">
      <c r="A4153" s="1">
        <v>141162.0</v>
      </c>
      <c r="B4153" s="1">
        <v>554.0</v>
      </c>
      <c r="C4153" s="1">
        <v>-4.0</v>
      </c>
      <c r="D4153" s="1" t="s">
        <v>125</v>
      </c>
      <c r="E4153" s="1">
        <v>47.0</v>
      </c>
      <c r="F4153" s="7" t="str">
        <f>vlookup(E4153,Teams!A:B,2,false)</f>
        <v>Westminster</v>
      </c>
      <c r="G4153" s="1" t="b">
        <v>0</v>
      </c>
      <c r="H4153" s="1" t="b">
        <v>0</v>
      </c>
      <c r="I4153" s="1">
        <v>10.0</v>
      </c>
      <c r="J4153" s="7" t="str">
        <f>vlookup(I4153,Cats!$A:$B,2,false)</f>
        <v>E</v>
      </c>
    </row>
    <row r="4154">
      <c r="A4154" s="1">
        <v>141163.0</v>
      </c>
      <c r="B4154" s="1">
        <v>554.0</v>
      </c>
      <c r="C4154" s="1">
        <v>0.0</v>
      </c>
      <c r="D4154" s="1" t="s">
        <v>120</v>
      </c>
      <c r="E4154" s="1">
        <v>20.0</v>
      </c>
      <c r="F4154" s="7" t="str">
        <f>vlookup(E4154,Teams!A:B,2,false)</f>
        <v>Interlake B</v>
      </c>
      <c r="G4154" s="1" t="b">
        <v>1</v>
      </c>
      <c r="H4154" s="1" t="b">
        <v>0</v>
      </c>
      <c r="I4154" s="1">
        <v>11.0</v>
      </c>
      <c r="J4154" s="7" t="str">
        <f>vlookup(I4154,Cats!$A:$B,2,false)</f>
        <v>B</v>
      </c>
    </row>
    <row r="4155">
      <c r="A4155" s="1">
        <v>141164.0</v>
      </c>
      <c r="B4155" s="1">
        <v>554.0</v>
      </c>
      <c r="C4155" s="1">
        <v>-4.0</v>
      </c>
      <c r="D4155" s="1" t="s">
        <v>125</v>
      </c>
      <c r="E4155" s="1">
        <v>47.0</v>
      </c>
      <c r="F4155" s="7" t="str">
        <f>vlookup(E4155,Teams!A:B,2,false)</f>
        <v>Westminster</v>
      </c>
      <c r="G4155" s="1" t="b">
        <v>0</v>
      </c>
      <c r="H4155" s="1" t="b">
        <v>0</v>
      </c>
      <c r="I4155" s="1">
        <v>11.0</v>
      </c>
      <c r="J4155" s="7" t="str">
        <f>vlookup(I4155,Cats!$A:$B,2,false)</f>
        <v>B</v>
      </c>
    </row>
    <row r="4156">
      <c r="A4156" s="1">
        <v>141165.0</v>
      </c>
      <c r="B4156" s="1">
        <v>554.0</v>
      </c>
      <c r="C4156" s="1">
        <v>0.0</v>
      </c>
      <c r="D4156" s="1" t="s">
        <v>32</v>
      </c>
      <c r="E4156" s="1">
        <v>20.0</v>
      </c>
      <c r="F4156" s="7" t="str">
        <f>vlookup(E4156,Teams!A:B,2,false)</f>
        <v>Interlake B</v>
      </c>
      <c r="G4156" s="1" t="b">
        <v>1</v>
      </c>
      <c r="H4156" s="1" t="b">
        <v>1</v>
      </c>
      <c r="I4156" s="1">
        <v>12.0</v>
      </c>
      <c r="J4156" s="7" t="str">
        <f>vlookup(I4156,Cats!$A:$B,2,false)</f>
        <v>P</v>
      </c>
    </row>
    <row r="4157">
      <c r="A4157" s="1">
        <v>141166.0</v>
      </c>
      <c r="B4157" s="1">
        <v>554.0</v>
      </c>
      <c r="C4157" s="1">
        <v>4.0</v>
      </c>
      <c r="D4157" s="1" t="s">
        <v>125</v>
      </c>
      <c r="E4157" s="1">
        <v>47.0</v>
      </c>
      <c r="F4157" s="7" t="str">
        <f>vlookup(E4157,Teams!A:B,2,false)</f>
        <v>Westminster</v>
      </c>
      <c r="G4157" s="1" t="b">
        <v>0</v>
      </c>
      <c r="H4157" s="1" t="b">
        <v>0</v>
      </c>
      <c r="I4157" s="1">
        <v>12.0</v>
      </c>
      <c r="J4157" s="7" t="str">
        <f>vlookup(I4157,Cats!$A:$B,2,false)</f>
        <v>P</v>
      </c>
    </row>
    <row r="4158">
      <c r="A4158" s="1">
        <v>141167.0</v>
      </c>
      <c r="B4158" s="1">
        <v>554.0</v>
      </c>
      <c r="C4158" s="1">
        <v>0.0</v>
      </c>
      <c r="D4158" s="1" t="s">
        <v>32</v>
      </c>
      <c r="E4158" s="1">
        <v>20.0</v>
      </c>
      <c r="F4158" s="7" t="str">
        <f>vlookup(E4158,Teams!A:B,2,false)</f>
        <v>Interlake B</v>
      </c>
      <c r="G4158" s="1" t="b">
        <v>1</v>
      </c>
      <c r="H4158" s="1" t="b">
        <v>1</v>
      </c>
      <c r="I4158" s="1">
        <v>13.0</v>
      </c>
      <c r="J4158" s="7" t="str">
        <f>vlookup(I4158,Cats!$A:$B,2,false)</f>
        <v>X</v>
      </c>
    </row>
    <row r="4159">
      <c r="A4159" s="1">
        <v>141168.0</v>
      </c>
      <c r="B4159" s="1">
        <v>554.0</v>
      </c>
      <c r="C4159" s="1">
        <v>14.0</v>
      </c>
      <c r="D4159" s="1" t="s">
        <v>129</v>
      </c>
      <c r="E4159" s="1">
        <v>47.0</v>
      </c>
      <c r="F4159" s="7" t="str">
        <f>vlookup(E4159,Teams!A:B,2,false)</f>
        <v>Westminster</v>
      </c>
      <c r="G4159" s="1" t="b">
        <v>0</v>
      </c>
      <c r="H4159" s="1" t="b">
        <v>0</v>
      </c>
      <c r="I4159" s="1">
        <v>13.0</v>
      </c>
      <c r="J4159" s="7" t="str">
        <f>vlookup(I4159,Cats!$A:$B,2,false)</f>
        <v>X</v>
      </c>
    </row>
    <row r="4160">
      <c r="A4160" s="1">
        <v>141169.0</v>
      </c>
      <c r="B4160" s="1">
        <v>554.0</v>
      </c>
      <c r="C4160" s="1">
        <v>14.0</v>
      </c>
      <c r="D4160" s="1" t="s">
        <v>122</v>
      </c>
      <c r="E4160" s="1">
        <v>20.0</v>
      </c>
      <c r="F4160" s="7" t="str">
        <f>vlookup(E4160,Teams!A:B,2,false)</f>
        <v>Interlake B</v>
      </c>
      <c r="G4160" s="1" t="b">
        <v>1</v>
      </c>
      <c r="H4160" s="1" t="b">
        <v>0</v>
      </c>
      <c r="I4160" s="1">
        <v>14.0</v>
      </c>
      <c r="J4160" s="7" t="str">
        <f>vlookup(I4160,Cats!$A:$B,2,false)</f>
        <v>M</v>
      </c>
    </row>
    <row r="4161">
      <c r="A4161" s="1">
        <v>141170.0</v>
      </c>
      <c r="B4161" s="1">
        <v>554.0</v>
      </c>
      <c r="C4161" s="1">
        <v>-4.0</v>
      </c>
      <c r="D4161" s="1" t="s">
        <v>125</v>
      </c>
      <c r="E4161" s="1">
        <v>47.0</v>
      </c>
      <c r="F4161" s="7" t="str">
        <f>vlookup(E4161,Teams!A:B,2,false)</f>
        <v>Westminster</v>
      </c>
      <c r="G4161" s="1" t="b">
        <v>0</v>
      </c>
      <c r="H4161" s="1" t="b">
        <v>0</v>
      </c>
      <c r="I4161" s="1">
        <v>14.0</v>
      </c>
      <c r="J4161" s="7" t="str">
        <f>vlookup(I4161,Cats!$A:$B,2,false)</f>
        <v>M</v>
      </c>
    </row>
    <row r="4162">
      <c r="A4162" s="1">
        <v>141171.0</v>
      </c>
      <c r="B4162" s="1">
        <v>554.0</v>
      </c>
      <c r="C4162" s="1">
        <v>0.0</v>
      </c>
      <c r="D4162" s="1" t="s">
        <v>32</v>
      </c>
      <c r="E4162" s="1">
        <v>20.0</v>
      </c>
      <c r="F4162" s="7" t="str">
        <f>vlookup(E4162,Teams!A:B,2,false)</f>
        <v>Interlake B</v>
      </c>
      <c r="G4162" s="1" t="b">
        <v>1</v>
      </c>
      <c r="H4162" s="1" t="b">
        <v>1</v>
      </c>
      <c r="I4162" s="1">
        <v>15.0</v>
      </c>
      <c r="J4162" s="7" t="str">
        <f>vlookup(I4162,Cats!$A:$B,2,false)</f>
        <v>C</v>
      </c>
    </row>
    <row r="4163">
      <c r="A4163" s="1">
        <v>141172.0</v>
      </c>
      <c r="B4163" s="1">
        <v>554.0</v>
      </c>
      <c r="C4163" s="1">
        <v>4.0</v>
      </c>
      <c r="D4163" s="1" t="s">
        <v>200</v>
      </c>
      <c r="E4163" s="1">
        <v>47.0</v>
      </c>
      <c r="F4163" s="7" t="str">
        <f>vlookup(E4163,Teams!A:B,2,false)</f>
        <v>Westminster</v>
      </c>
      <c r="G4163" s="1" t="b">
        <v>0</v>
      </c>
      <c r="H4163" s="1" t="b">
        <v>0</v>
      </c>
      <c r="I4163" s="1">
        <v>15.0</v>
      </c>
      <c r="J4163" s="7" t="str">
        <f>vlookup(I4163,Cats!$A:$B,2,false)</f>
        <v>C</v>
      </c>
    </row>
    <row r="4164">
      <c r="A4164" s="1">
        <v>141173.0</v>
      </c>
      <c r="B4164" s="1">
        <v>554.0</v>
      </c>
      <c r="C4164" s="1">
        <v>0.0</v>
      </c>
      <c r="D4164" s="1" t="s">
        <v>32</v>
      </c>
      <c r="E4164" s="1">
        <v>20.0</v>
      </c>
      <c r="F4164" s="7" t="str">
        <f>vlookup(E4164,Teams!A:B,2,false)</f>
        <v>Interlake B</v>
      </c>
      <c r="G4164" s="1" t="b">
        <v>1</v>
      </c>
      <c r="H4164" s="1" t="b">
        <v>1</v>
      </c>
      <c r="I4164" s="1">
        <v>16.0</v>
      </c>
      <c r="J4164" s="7" t="str">
        <f>vlookup(I4164,Cats!$A:$B,2,false)</f>
        <v>E</v>
      </c>
    </row>
    <row r="4165">
      <c r="A4165" s="1">
        <v>141174.0</v>
      </c>
      <c r="B4165" s="1">
        <v>554.0</v>
      </c>
      <c r="C4165" s="1">
        <v>14.0</v>
      </c>
      <c r="D4165" s="1" t="s">
        <v>125</v>
      </c>
      <c r="E4165" s="1">
        <v>47.0</v>
      </c>
      <c r="F4165" s="7" t="str">
        <f>vlookup(E4165,Teams!A:B,2,false)</f>
        <v>Westminster</v>
      </c>
      <c r="G4165" s="1" t="b">
        <v>0</v>
      </c>
      <c r="H4165" s="1" t="b">
        <v>0</v>
      </c>
      <c r="I4165" s="1">
        <v>16.0</v>
      </c>
      <c r="J4165" s="7" t="str">
        <f>vlookup(I4165,Cats!$A:$B,2,false)</f>
        <v>E</v>
      </c>
    </row>
    <row r="4166">
      <c r="A4166" s="1">
        <v>141175.0</v>
      </c>
      <c r="B4166" s="1">
        <v>554.0</v>
      </c>
      <c r="C4166" s="1">
        <v>0.0</v>
      </c>
      <c r="D4166" s="1" t="s">
        <v>32</v>
      </c>
      <c r="E4166" s="1">
        <v>20.0</v>
      </c>
      <c r="F4166" s="7" t="str">
        <f>vlookup(E4166,Teams!A:B,2,false)</f>
        <v>Interlake B</v>
      </c>
      <c r="G4166" s="1" t="b">
        <v>1</v>
      </c>
      <c r="H4166" s="1" t="b">
        <v>1</v>
      </c>
      <c r="I4166" s="1">
        <v>17.0</v>
      </c>
      <c r="J4166" s="7" t="str">
        <f>vlookup(I4166,Cats!$A:$B,2,false)</f>
        <v>B</v>
      </c>
    </row>
    <row r="4167">
      <c r="A4167" s="1">
        <v>141176.0</v>
      </c>
      <c r="B4167" s="1">
        <v>554.0</v>
      </c>
      <c r="C4167" s="1">
        <v>4.0</v>
      </c>
      <c r="D4167" s="1" t="s">
        <v>125</v>
      </c>
      <c r="E4167" s="1">
        <v>47.0</v>
      </c>
      <c r="F4167" s="7" t="str">
        <f>vlookup(E4167,Teams!A:B,2,false)</f>
        <v>Westminster</v>
      </c>
      <c r="G4167" s="1" t="b">
        <v>0</v>
      </c>
      <c r="H4167" s="1" t="b">
        <v>0</v>
      </c>
      <c r="I4167" s="1">
        <v>17.0</v>
      </c>
      <c r="J4167" s="7" t="str">
        <f>vlookup(I4167,Cats!$A:$B,2,false)</f>
        <v>B</v>
      </c>
    </row>
    <row r="4168">
      <c r="A4168" s="1">
        <v>141177.0</v>
      </c>
      <c r="B4168" s="1">
        <v>554.0</v>
      </c>
      <c r="C4168" s="1">
        <v>14.0</v>
      </c>
      <c r="D4168" s="1" t="s">
        <v>119</v>
      </c>
      <c r="E4168" s="1">
        <v>20.0</v>
      </c>
      <c r="F4168" s="7" t="str">
        <f>vlookup(E4168,Teams!A:B,2,false)</f>
        <v>Interlake B</v>
      </c>
      <c r="G4168" s="1" t="b">
        <v>1</v>
      </c>
      <c r="H4168" s="1" t="b">
        <v>0</v>
      </c>
      <c r="I4168" s="1">
        <v>18.0</v>
      </c>
      <c r="J4168" s="7" t="str">
        <f>vlookup(I4168,Cats!$A:$B,2,false)</f>
        <v>P</v>
      </c>
    </row>
    <row r="4169">
      <c r="A4169" s="1">
        <v>141178.0</v>
      </c>
      <c r="B4169" s="1">
        <v>554.0</v>
      </c>
      <c r="C4169" s="1">
        <v>0.0</v>
      </c>
      <c r="D4169" s="1" t="s">
        <v>32</v>
      </c>
      <c r="E4169" s="1">
        <v>47.0</v>
      </c>
      <c r="F4169" s="7" t="str">
        <f>vlookup(E4169,Teams!A:B,2,false)</f>
        <v>Westminster</v>
      </c>
      <c r="G4169" s="1" t="b">
        <v>0</v>
      </c>
      <c r="H4169" s="1" t="b">
        <v>1</v>
      </c>
      <c r="I4169" s="1">
        <v>18.0</v>
      </c>
      <c r="J4169" s="7" t="str">
        <f>vlookup(I4169,Cats!$A:$B,2,false)</f>
        <v>P</v>
      </c>
    </row>
    <row r="4170">
      <c r="A4170" s="1">
        <v>141179.0</v>
      </c>
      <c r="B4170" s="1">
        <v>554.0</v>
      </c>
      <c r="C4170" s="1">
        <v>0.0</v>
      </c>
      <c r="D4170" s="1" t="s">
        <v>32</v>
      </c>
      <c r="E4170" s="1">
        <v>20.0</v>
      </c>
      <c r="F4170" s="7" t="str">
        <f>vlookup(E4170,Teams!A:B,2,false)</f>
        <v>Interlake B</v>
      </c>
      <c r="G4170" s="1" t="b">
        <v>1</v>
      </c>
      <c r="H4170" s="1" t="b">
        <v>1</v>
      </c>
      <c r="I4170" s="1">
        <v>19.0</v>
      </c>
      <c r="J4170" s="7" t="str">
        <f>vlookup(I4170,Cats!$A:$B,2,false)</f>
        <v>X</v>
      </c>
    </row>
    <row r="4171">
      <c r="A4171" s="1">
        <v>141180.0</v>
      </c>
      <c r="B4171" s="1">
        <v>554.0</v>
      </c>
      <c r="C4171" s="1">
        <v>4.0</v>
      </c>
      <c r="D4171" s="1" t="s">
        <v>129</v>
      </c>
      <c r="E4171" s="1">
        <v>47.0</v>
      </c>
      <c r="F4171" s="7" t="str">
        <f>vlookup(E4171,Teams!A:B,2,false)</f>
        <v>Westminster</v>
      </c>
      <c r="G4171" s="1" t="b">
        <v>0</v>
      </c>
      <c r="H4171" s="1" t="b">
        <v>0</v>
      </c>
      <c r="I4171" s="1">
        <v>19.0</v>
      </c>
      <c r="J4171" s="7" t="str">
        <f>vlookup(I4171,Cats!$A:$B,2,false)</f>
        <v>X</v>
      </c>
    </row>
    <row r="4172">
      <c r="A4172" s="1">
        <v>141181.0</v>
      </c>
      <c r="B4172" s="1">
        <v>554.0</v>
      </c>
      <c r="C4172" s="1">
        <v>0.0</v>
      </c>
      <c r="D4172" s="1" t="s">
        <v>118</v>
      </c>
      <c r="E4172" s="1">
        <v>20.0</v>
      </c>
      <c r="F4172" s="7" t="str">
        <f>vlookup(E4172,Teams!A:B,2,false)</f>
        <v>Interlake B</v>
      </c>
      <c r="G4172" s="1" t="b">
        <v>1</v>
      </c>
      <c r="H4172" s="1" t="b">
        <v>0</v>
      </c>
      <c r="I4172" s="1">
        <v>20.0</v>
      </c>
      <c r="J4172" s="7" t="str">
        <f>vlookup(I4172,Cats!$A:$B,2,false)</f>
        <v>M</v>
      </c>
    </row>
    <row r="4173">
      <c r="A4173" s="1">
        <v>141182.0</v>
      </c>
      <c r="B4173" s="1">
        <v>554.0</v>
      </c>
      <c r="C4173" s="1">
        <v>0.0</v>
      </c>
      <c r="D4173" s="1" t="s">
        <v>128</v>
      </c>
      <c r="E4173" s="1">
        <v>47.0</v>
      </c>
      <c r="F4173" s="7" t="str">
        <f>vlookup(E4173,Teams!A:B,2,false)</f>
        <v>Westminster</v>
      </c>
      <c r="G4173" s="1" t="b">
        <v>0</v>
      </c>
      <c r="H4173" s="1" t="b">
        <v>0</v>
      </c>
      <c r="I4173" s="1">
        <v>20.0</v>
      </c>
      <c r="J4173" s="7" t="str">
        <f>vlookup(I4173,Cats!$A:$B,2,false)</f>
        <v>M</v>
      </c>
    </row>
    <row r="4174">
      <c r="A4174" s="1">
        <v>141183.0</v>
      </c>
      <c r="B4174" s="1">
        <v>554.0</v>
      </c>
      <c r="C4174" s="1">
        <v>0.0</v>
      </c>
      <c r="D4174" s="1" t="s">
        <v>32</v>
      </c>
      <c r="E4174" s="1">
        <v>20.0</v>
      </c>
      <c r="F4174" s="7" t="str">
        <f>vlookup(E4174,Teams!A:B,2,false)</f>
        <v>Interlake B</v>
      </c>
      <c r="G4174" s="1" t="b">
        <v>1</v>
      </c>
      <c r="H4174" s="1" t="b">
        <v>1</v>
      </c>
      <c r="I4174" s="1">
        <v>21.0</v>
      </c>
      <c r="J4174" s="7" t="str">
        <f>vlookup(I4174,Cats!$A:$B,2,false)</f>
        <v>C</v>
      </c>
    </row>
    <row r="4175">
      <c r="A4175" s="1">
        <v>141184.0</v>
      </c>
      <c r="B4175" s="1">
        <v>554.0</v>
      </c>
      <c r="C4175" s="1">
        <v>14.0</v>
      </c>
      <c r="D4175" s="1" t="s">
        <v>200</v>
      </c>
      <c r="E4175" s="1">
        <v>47.0</v>
      </c>
      <c r="F4175" s="7" t="str">
        <f>vlookup(E4175,Teams!A:B,2,false)</f>
        <v>Westminster</v>
      </c>
      <c r="G4175" s="1" t="b">
        <v>0</v>
      </c>
      <c r="H4175" s="1" t="b">
        <v>0</v>
      </c>
      <c r="I4175" s="1">
        <v>21.0</v>
      </c>
      <c r="J4175" s="7" t="str">
        <f>vlookup(I4175,Cats!$A:$B,2,false)</f>
        <v>C</v>
      </c>
    </row>
    <row r="4176">
      <c r="A4176" s="1">
        <v>141185.0</v>
      </c>
      <c r="B4176" s="1">
        <v>554.0</v>
      </c>
      <c r="C4176" s="1">
        <v>4.0</v>
      </c>
      <c r="D4176" s="1" t="s">
        <v>119</v>
      </c>
      <c r="E4176" s="1">
        <v>20.0</v>
      </c>
      <c r="F4176" s="7" t="str">
        <f>vlookup(E4176,Teams!A:B,2,false)</f>
        <v>Interlake B</v>
      </c>
      <c r="G4176" s="1" t="b">
        <v>1</v>
      </c>
      <c r="H4176" s="1" t="b">
        <v>0</v>
      </c>
      <c r="I4176" s="1">
        <v>22.0</v>
      </c>
      <c r="J4176" s="7" t="str">
        <f>vlookup(I4176,Cats!$A:$B,2,false)</f>
        <v>E</v>
      </c>
    </row>
    <row r="4177">
      <c r="A4177" s="1">
        <v>141186.0</v>
      </c>
      <c r="B4177" s="1">
        <v>554.0</v>
      </c>
      <c r="C4177" s="1">
        <v>0.0</v>
      </c>
      <c r="D4177" s="1" t="s">
        <v>32</v>
      </c>
      <c r="E4177" s="1">
        <v>47.0</v>
      </c>
      <c r="F4177" s="7" t="str">
        <f>vlookup(E4177,Teams!A:B,2,false)</f>
        <v>Westminster</v>
      </c>
      <c r="G4177" s="1" t="b">
        <v>0</v>
      </c>
      <c r="H4177" s="1" t="b">
        <v>1</v>
      </c>
      <c r="I4177" s="1">
        <v>22.0</v>
      </c>
      <c r="J4177" s="7" t="str">
        <f>vlookup(I4177,Cats!$A:$B,2,false)</f>
        <v>E</v>
      </c>
    </row>
    <row r="4178">
      <c r="A4178" s="1">
        <v>141187.0</v>
      </c>
      <c r="B4178" s="1">
        <v>554.0</v>
      </c>
      <c r="C4178" s="1">
        <v>0.0</v>
      </c>
      <c r="D4178" s="1" t="s">
        <v>32</v>
      </c>
      <c r="E4178" s="1">
        <v>20.0</v>
      </c>
      <c r="F4178" s="7" t="str">
        <f>vlookup(E4178,Teams!A:B,2,false)</f>
        <v>Interlake B</v>
      </c>
      <c r="G4178" s="1" t="b">
        <v>1</v>
      </c>
      <c r="H4178" s="1" t="b">
        <v>1</v>
      </c>
      <c r="I4178" s="1">
        <v>23.0</v>
      </c>
      <c r="J4178" s="7" t="str">
        <f>vlookup(I4178,Cats!$A:$B,2,false)</f>
        <v>B</v>
      </c>
    </row>
    <row r="4179">
      <c r="A4179" s="1">
        <v>141188.0</v>
      </c>
      <c r="B4179" s="1">
        <v>554.0</v>
      </c>
      <c r="C4179" s="1">
        <v>14.0</v>
      </c>
      <c r="D4179" s="1" t="s">
        <v>125</v>
      </c>
      <c r="E4179" s="1">
        <v>47.0</v>
      </c>
      <c r="F4179" s="7" t="str">
        <f>vlookup(E4179,Teams!A:B,2,false)</f>
        <v>Westminster</v>
      </c>
      <c r="G4179" s="1" t="b">
        <v>0</v>
      </c>
      <c r="H4179" s="1" t="b">
        <v>0</v>
      </c>
      <c r="I4179" s="1">
        <v>23.0</v>
      </c>
      <c r="J4179" s="7" t="str">
        <f>vlookup(I4179,Cats!$A:$B,2,false)</f>
        <v>B</v>
      </c>
    </row>
    <row r="4180">
      <c r="A4180" s="1">
        <v>141189.0</v>
      </c>
      <c r="B4180" s="1">
        <v>554.0</v>
      </c>
      <c r="C4180" s="1">
        <v>4.0</v>
      </c>
      <c r="D4180" s="1" t="s">
        <v>118</v>
      </c>
      <c r="E4180" s="1">
        <v>20.0</v>
      </c>
      <c r="F4180" s="7" t="str">
        <f>vlookup(E4180,Teams!A:B,2,false)</f>
        <v>Interlake B</v>
      </c>
      <c r="G4180" s="1" t="b">
        <v>1</v>
      </c>
      <c r="H4180" s="1" t="b">
        <v>0</v>
      </c>
      <c r="I4180" s="1">
        <v>24.0</v>
      </c>
      <c r="J4180" s="7" t="str">
        <f>vlookup(I4180,Cats!$A:$B,2,false)</f>
        <v>P</v>
      </c>
    </row>
    <row r="4181">
      <c r="A4181" s="1">
        <v>141190.0</v>
      </c>
      <c r="B4181" s="1">
        <v>554.0</v>
      </c>
      <c r="C4181" s="1">
        <v>0.0</v>
      </c>
      <c r="D4181" s="1" t="s">
        <v>128</v>
      </c>
      <c r="E4181" s="1">
        <v>47.0</v>
      </c>
      <c r="F4181" s="7" t="str">
        <f>vlookup(E4181,Teams!A:B,2,false)</f>
        <v>Westminster</v>
      </c>
      <c r="G4181" s="1" t="b">
        <v>0</v>
      </c>
      <c r="H4181" s="1" t="b">
        <v>1</v>
      </c>
      <c r="I4181" s="1">
        <v>24.0</v>
      </c>
      <c r="J4181" s="7" t="str">
        <f>vlookup(I4181,Cats!$A:$B,2,false)</f>
        <v>P</v>
      </c>
    </row>
    <row r="4182">
      <c r="A4182" s="1">
        <v>141191.0</v>
      </c>
      <c r="B4182" s="1">
        <v>555.0</v>
      </c>
      <c r="C4182" s="1">
        <v>0.0</v>
      </c>
      <c r="D4182" s="1" t="s">
        <v>32</v>
      </c>
      <c r="E4182" s="1">
        <v>14.0</v>
      </c>
      <c r="F4182" s="7" t="str">
        <f>vlookup(E4182,Teams!A:B,2,false)</f>
        <v>Dulles</v>
      </c>
      <c r="G4182" s="1" t="b">
        <v>1</v>
      </c>
      <c r="H4182" s="1" t="b">
        <v>1</v>
      </c>
      <c r="I4182" s="1">
        <v>1.0</v>
      </c>
      <c r="J4182" s="7" t="str">
        <f>vlookup(I4182,Cats!$A:$B,2,false)</f>
        <v>X</v>
      </c>
    </row>
    <row r="4183">
      <c r="A4183" s="1">
        <v>141192.0</v>
      </c>
      <c r="B4183" s="1">
        <v>555.0</v>
      </c>
      <c r="C4183" s="1">
        <v>4.0</v>
      </c>
      <c r="D4183" s="1" t="s">
        <v>163</v>
      </c>
      <c r="E4183" s="1">
        <v>46.0</v>
      </c>
      <c r="F4183" s="7" t="str">
        <f>vlookup(E4183,Teams!A:B,2,false)</f>
        <v>Wayzata</v>
      </c>
      <c r="G4183" s="1" t="b">
        <v>0</v>
      </c>
      <c r="H4183" s="1" t="b">
        <v>0</v>
      </c>
      <c r="I4183" s="1">
        <v>1.0</v>
      </c>
      <c r="J4183" s="7" t="str">
        <f>vlookup(I4183,Cats!$A:$B,2,false)</f>
        <v>X</v>
      </c>
    </row>
    <row r="4184">
      <c r="A4184" s="1">
        <v>141193.0</v>
      </c>
      <c r="B4184" s="1">
        <v>555.0</v>
      </c>
      <c r="C4184" s="1">
        <v>0.0</v>
      </c>
      <c r="D4184" s="1" t="s">
        <v>32</v>
      </c>
      <c r="E4184" s="1">
        <v>14.0</v>
      </c>
      <c r="F4184" s="7" t="str">
        <f>vlookup(E4184,Teams!A:B,2,false)</f>
        <v>Dulles</v>
      </c>
      <c r="G4184" s="1" t="b">
        <v>1</v>
      </c>
      <c r="H4184" s="1" t="b">
        <v>1</v>
      </c>
      <c r="I4184" s="1">
        <v>2.0</v>
      </c>
      <c r="J4184" s="7" t="str">
        <f>vlookup(I4184,Cats!$A:$B,2,false)</f>
        <v>M</v>
      </c>
    </row>
    <row r="4185">
      <c r="A4185" s="1">
        <v>141194.0</v>
      </c>
      <c r="B4185" s="1">
        <v>555.0</v>
      </c>
      <c r="C4185" s="1">
        <v>14.0</v>
      </c>
      <c r="D4185" s="1" t="s">
        <v>158</v>
      </c>
      <c r="E4185" s="1">
        <v>46.0</v>
      </c>
      <c r="F4185" s="7" t="str">
        <f>vlookup(E4185,Teams!A:B,2,false)</f>
        <v>Wayzata</v>
      </c>
      <c r="G4185" s="1" t="b">
        <v>0</v>
      </c>
      <c r="H4185" s="1" t="b">
        <v>0</v>
      </c>
      <c r="I4185" s="1">
        <v>2.0</v>
      </c>
      <c r="J4185" s="7" t="str">
        <f>vlookup(I4185,Cats!$A:$B,2,false)</f>
        <v>M</v>
      </c>
    </row>
    <row r="4186">
      <c r="A4186" s="1">
        <v>141195.0</v>
      </c>
      <c r="B4186" s="1">
        <v>555.0</v>
      </c>
      <c r="C4186" s="1">
        <v>14.0</v>
      </c>
      <c r="D4186" s="1" t="s">
        <v>61</v>
      </c>
      <c r="E4186" s="1">
        <v>14.0</v>
      </c>
      <c r="F4186" s="7" t="str">
        <f>vlookup(E4186,Teams!A:B,2,false)</f>
        <v>Dulles</v>
      </c>
      <c r="G4186" s="1" t="b">
        <v>1</v>
      </c>
      <c r="H4186" s="1" t="b">
        <v>0</v>
      </c>
      <c r="I4186" s="1">
        <v>3.0</v>
      </c>
      <c r="J4186" s="7" t="str">
        <f>vlookup(I4186,Cats!$A:$B,2,false)</f>
        <v>C</v>
      </c>
    </row>
    <row r="4187">
      <c r="A4187" s="1">
        <v>141196.0</v>
      </c>
      <c r="B4187" s="1">
        <v>555.0</v>
      </c>
      <c r="C4187" s="1">
        <v>0.0</v>
      </c>
      <c r="D4187" s="1" t="s">
        <v>32</v>
      </c>
      <c r="E4187" s="1">
        <v>46.0</v>
      </c>
      <c r="F4187" s="7" t="str">
        <f>vlookup(E4187,Teams!A:B,2,false)</f>
        <v>Wayzata</v>
      </c>
      <c r="G4187" s="1" t="b">
        <v>0</v>
      </c>
      <c r="H4187" s="1" t="b">
        <v>1</v>
      </c>
      <c r="I4187" s="1">
        <v>3.0</v>
      </c>
      <c r="J4187" s="7" t="str">
        <f>vlookup(I4187,Cats!$A:$B,2,false)</f>
        <v>C</v>
      </c>
    </row>
    <row r="4188">
      <c r="A4188" s="1">
        <v>141197.0</v>
      </c>
      <c r="B4188" s="1">
        <v>555.0</v>
      </c>
      <c r="C4188" s="1">
        <v>4.0</v>
      </c>
      <c r="D4188" s="1" t="s">
        <v>61</v>
      </c>
      <c r="E4188" s="1">
        <v>14.0</v>
      </c>
      <c r="F4188" s="7" t="str">
        <f>vlookup(E4188,Teams!A:B,2,false)</f>
        <v>Dulles</v>
      </c>
      <c r="G4188" s="1" t="b">
        <v>1</v>
      </c>
      <c r="H4188" s="1" t="b">
        <v>0</v>
      </c>
      <c r="I4188" s="1">
        <v>4.0</v>
      </c>
      <c r="J4188" s="7" t="str">
        <f>vlookup(I4188,Cats!$A:$B,2,false)</f>
        <v>E</v>
      </c>
    </row>
    <row r="4189">
      <c r="A4189" s="1">
        <v>141198.0</v>
      </c>
      <c r="B4189" s="1">
        <v>555.0</v>
      </c>
      <c r="C4189" s="1">
        <v>0.0</v>
      </c>
      <c r="D4189" s="1" t="s">
        <v>32</v>
      </c>
      <c r="E4189" s="1">
        <v>46.0</v>
      </c>
      <c r="F4189" s="7" t="str">
        <f>vlookup(E4189,Teams!A:B,2,false)</f>
        <v>Wayzata</v>
      </c>
      <c r="G4189" s="1" t="b">
        <v>0</v>
      </c>
      <c r="H4189" s="1" t="b">
        <v>1</v>
      </c>
      <c r="I4189" s="1">
        <v>4.0</v>
      </c>
      <c r="J4189" s="7" t="str">
        <f>vlookup(I4189,Cats!$A:$B,2,false)</f>
        <v>E</v>
      </c>
    </row>
    <row r="4190">
      <c r="A4190" s="1">
        <v>141199.0</v>
      </c>
      <c r="B4190" s="1">
        <v>555.0</v>
      </c>
      <c r="C4190" s="1">
        <v>-4.0</v>
      </c>
      <c r="D4190" s="1" t="s">
        <v>209</v>
      </c>
      <c r="E4190" s="1">
        <v>14.0</v>
      </c>
      <c r="F4190" s="7" t="str">
        <f>vlookup(E4190,Teams!A:B,2,false)</f>
        <v>Dulles</v>
      </c>
      <c r="G4190" s="1" t="b">
        <v>1</v>
      </c>
      <c r="H4190" s="1" t="b">
        <v>0</v>
      </c>
      <c r="I4190" s="1">
        <v>5.0</v>
      </c>
      <c r="J4190" s="7" t="str">
        <f>vlookup(I4190,Cats!$A:$B,2,false)</f>
        <v>B</v>
      </c>
    </row>
    <row r="4191">
      <c r="A4191" s="1">
        <v>141200.0</v>
      </c>
      <c r="B4191" s="1">
        <v>555.0</v>
      </c>
      <c r="C4191" s="1">
        <v>14.0</v>
      </c>
      <c r="D4191" s="1" t="s">
        <v>163</v>
      </c>
      <c r="E4191" s="1">
        <v>46.0</v>
      </c>
      <c r="F4191" s="7" t="str">
        <f>vlookup(E4191,Teams!A:B,2,false)</f>
        <v>Wayzata</v>
      </c>
      <c r="G4191" s="1" t="b">
        <v>0</v>
      </c>
      <c r="H4191" s="1" t="b">
        <v>0</v>
      </c>
      <c r="I4191" s="1">
        <v>5.0</v>
      </c>
      <c r="J4191" s="7" t="str">
        <f>vlookup(I4191,Cats!$A:$B,2,false)</f>
        <v>B</v>
      </c>
    </row>
    <row r="4192">
      <c r="A4192" s="1">
        <v>141201.0</v>
      </c>
      <c r="B4192" s="1">
        <v>555.0</v>
      </c>
      <c r="C4192" s="1">
        <v>4.0</v>
      </c>
      <c r="D4192" s="1" t="s">
        <v>65</v>
      </c>
      <c r="E4192" s="1">
        <v>14.0</v>
      </c>
      <c r="F4192" s="7" t="str">
        <f>vlookup(E4192,Teams!A:B,2,false)</f>
        <v>Dulles</v>
      </c>
      <c r="G4192" s="1" t="b">
        <v>1</v>
      </c>
      <c r="H4192" s="1" t="b">
        <v>0</v>
      </c>
      <c r="I4192" s="1">
        <v>6.0</v>
      </c>
      <c r="J4192" s="7" t="str">
        <f>vlookup(I4192,Cats!$A:$B,2,false)</f>
        <v>P</v>
      </c>
    </row>
    <row r="4193">
      <c r="A4193" s="1">
        <v>141202.0</v>
      </c>
      <c r="B4193" s="1">
        <v>555.0</v>
      </c>
      <c r="C4193" s="1">
        <v>0.0</v>
      </c>
      <c r="D4193" s="1" t="s">
        <v>32</v>
      </c>
      <c r="E4193" s="1">
        <v>46.0</v>
      </c>
      <c r="F4193" s="7" t="str">
        <f>vlookup(E4193,Teams!A:B,2,false)</f>
        <v>Wayzata</v>
      </c>
      <c r="G4193" s="1" t="b">
        <v>0</v>
      </c>
      <c r="H4193" s="1" t="b">
        <v>1</v>
      </c>
      <c r="I4193" s="1">
        <v>6.0</v>
      </c>
      <c r="J4193" s="7" t="str">
        <f>vlookup(I4193,Cats!$A:$B,2,false)</f>
        <v>P</v>
      </c>
    </row>
    <row r="4194">
      <c r="A4194" s="1">
        <v>141203.0</v>
      </c>
      <c r="B4194" s="1">
        <v>555.0</v>
      </c>
      <c r="C4194" s="1">
        <v>4.0</v>
      </c>
      <c r="D4194" s="1" t="s">
        <v>61</v>
      </c>
      <c r="E4194" s="1">
        <v>14.0</v>
      </c>
      <c r="F4194" s="7" t="str">
        <f>vlookup(E4194,Teams!A:B,2,false)</f>
        <v>Dulles</v>
      </c>
      <c r="G4194" s="1" t="b">
        <v>1</v>
      </c>
      <c r="H4194" s="1" t="b">
        <v>0</v>
      </c>
      <c r="I4194" s="1">
        <v>7.0</v>
      </c>
      <c r="J4194" s="7" t="str">
        <f>vlookup(I4194,Cats!$A:$B,2,false)</f>
        <v>X</v>
      </c>
    </row>
    <row r="4195">
      <c r="A4195" s="1">
        <v>141204.0</v>
      </c>
      <c r="B4195" s="1">
        <v>555.0</v>
      </c>
      <c r="C4195" s="1">
        <v>0.0</v>
      </c>
      <c r="D4195" s="1" t="s">
        <v>32</v>
      </c>
      <c r="E4195" s="1">
        <v>46.0</v>
      </c>
      <c r="F4195" s="7" t="str">
        <f>vlookup(E4195,Teams!A:B,2,false)</f>
        <v>Wayzata</v>
      </c>
      <c r="G4195" s="1" t="b">
        <v>0</v>
      </c>
      <c r="H4195" s="1" t="b">
        <v>1</v>
      </c>
      <c r="I4195" s="1">
        <v>7.0</v>
      </c>
      <c r="J4195" s="7" t="str">
        <f>vlookup(I4195,Cats!$A:$B,2,false)</f>
        <v>X</v>
      </c>
    </row>
    <row r="4196">
      <c r="A4196" s="1">
        <v>141205.0</v>
      </c>
      <c r="B4196" s="1">
        <v>555.0</v>
      </c>
      <c r="C4196" s="1">
        <v>0.0</v>
      </c>
      <c r="D4196" s="1" t="s">
        <v>32</v>
      </c>
      <c r="E4196" s="1">
        <v>14.0</v>
      </c>
      <c r="F4196" s="7" t="str">
        <f>vlookup(E4196,Teams!A:B,2,false)</f>
        <v>Dulles</v>
      </c>
      <c r="G4196" s="1" t="b">
        <v>1</v>
      </c>
      <c r="H4196" s="1" t="b">
        <v>1</v>
      </c>
      <c r="I4196" s="1">
        <v>8.0</v>
      </c>
      <c r="J4196" s="7" t="str">
        <f>vlookup(I4196,Cats!$A:$B,2,false)</f>
        <v>M</v>
      </c>
    </row>
    <row r="4197">
      <c r="A4197" s="1">
        <v>141206.0</v>
      </c>
      <c r="B4197" s="1">
        <v>555.0</v>
      </c>
      <c r="C4197" s="1">
        <v>4.0</v>
      </c>
      <c r="D4197" s="1" t="s">
        <v>158</v>
      </c>
      <c r="E4197" s="1">
        <v>46.0</v>
      </c>
      <c r="F4197" s="7" t="str">
        <f>vlookup(E4197,Teams!A:B,2,false)</f>
        <v>Wayzata</v>
      </c>
      <c r="G4197" s="1" t="b">
        <v>0</v>
      </c>
      <c r="H4197" s="1" t="b">
        <v>0</v>
      </c>
      <c r="I4197" s="1">
        <v>8.0</v>
      </c>
      <c r="J4197" s="7" t="str">
        <f>vlookup(I4197,Cats!$A:$B,2,false)</f>
        <v>M</v>
      </c>
    </row>
    <row r="4198">
      <c r="A4198" s="1">
        <v>141207.0</v>
      </c>
      <c r="B4198" s="1">
        <v>555.0</v>
      </c>
      <c r="C4198" s="1">
        <v>0.0</v>
      </c>
      <c r="D4198" s="1" t="s">
        <v>32</v>
      </c>
      <c r="E4198" s="1">
        <v>14.0</v>
      </c>
      <c r="F4198" s="7" t="str">
        <f>vlookup(E4198,Teams!A:B,2,false)</f>
        <v>Dulles</v>
      </c>
      <c r="G4198" s="1" t="b">
        <v>1</v>
      </c>
      <c r="H4198" s="1" t="b">
        <v>1</v>
      </c>
      <c r="I4198" s="1">
        <v>9.0</v>
      </c>
      <c r="J4198" s="7" t="str">
        <f>vlookup(I4198,Cats!$A:$B,2,false)</f>
        <v>C</v>
      </c>
    </row>
    <row r="4199">
      <c r="A4199" s="1">
        <v>141208.0</v>
      </c>
      <c r="B4199" s="1">
        <v>555.0</v>
      </c>
      <c r="C4199" s="1">
        <v>14.0</v>
      </c>
      <c r="D4199" s="1" t="s">
        <v>158</v>
      </c>
      <c r="E4199" s="1">
        <v>46.0</v>
      </c>
      <c r="F4199" s="7" t="str">
        <f>vlookup(E4199,Teams!A:B,2,false)</f>
        <v>Wayzata</v>
      </c>
      <c r="G4199" s="1" t="b">
        <v>0</v>
      </c>
      <c r="H4199" s="1" t="b">
        <v>0</v>
      </c>
      <c r="I4199" s="1">
        <v>9.0</v>
      </c>
      <c r="J4199" s="7" t="str">
        <f>vlookup(I4199,Cats!$A:$B,2,false)</f>
        <v>C</v>
      </c>
    </row>
    <row r="4200">
      <c r="A4200" s="1">
        <v>141209.0</v>
      </c>
      <c r="B4200" s="1">
        <v>555.0</v>
      </c>
      <c r="C4200" s="1">
        <v>0.0</v>
      </c>
      <c r="D4200" s="1" t="s">
        <v>32</v>
      </c>
      <c r="E4200" s="1">
        <v>14.0</v>
      </c>
      <c r="F4200" s="7" t="str">
        <f>vlookup(E4200,Teams!A:B,2,false)</f>
        <v>Dulles</v>
      </c>
      <c r="G4200" s="1" t="b">
        <v>1</v>
      </c>
      <c r="H4200" s="1" t="b">
        <v>1</v>
      </c>
      <c r="I4200" s="1">
        <v>10.0</v>
      </c>
      <c r="J4200" s="7" t="str">
        <f>vlookup(I4200,Cats!$A:$B,2,false)</f>
        <v>E</v>
      </c>
    </row>
    <row r="4201">
      <c r="A4201" s="1">
        <v>141210.0</v>
      </c>
      <c r="B4201" s="1">
        <v>555.0</v>
      </c>
      <c r="C4201" s="1">
        <v>4.0</v>
      </c>
      <c r="D4201" s="1" t="s">
        <v>158</v>
      </c>
      <c r="E4201" s="1">
        <v>46.0</v>
      </c>
      <c r="F4201" s="7" t="str">
        <f>vlookup(E4201,Teams!A:B,2,false)</f>
        <v>Wayzata</v>
      </c>
      <c r="G4201" s="1" t="b">
        <v>0</v>
      </c>
      <c r="H4201" s="1" t="b">
        <v>0</v>
      </c>
      <c r="I4201" s="1">
        <v>10.0</v>
      </c>
      <c r="J4201" s="7" t="str">
        <f>vlookup(I4201,Cats!$A:$B,2,false)</f>
        <v>E</v>
      </c>
    </row>
    <row r="4202">
      <c r="A4202" s="1">
        <v>141211.0</v>
      </c>
      <c r="B4202" s="1">
        <v>555.0</v>
      </c>
      <c r="C4202" s="1">
        <v>-4.0</v>
      </c>
      <c r="D4202" s="1" t="s">
        <v>209</v>
      </c>
      <c r="E4202" s="1">
        <v>14.0</v>
      </c>
      <c r="F4202" s="7" t="str">
        <f>vlookup(E4202,Teams!A:B,2,false)</f>
        <v>Dulles</v>
      </c>
      <c r="G4202" s="1" t="b">
        <v>1</v>
      </c>
      <c r="H4202" s="1" t="b">
        <v>0</v>
      </c>
      <c r="I4202" s="1">
        <v>11.0</v>
      </c>
      <c r="J4202" s="7" t="str">
        <f>vlookup(I4202,Cats!$A:$B,2,false)</f>
        <v>B</v>
      </c>
    </row>
    <row r="4203">
      <c r="A4203" s="1">
        <v>141212.0</v>
      </c>
      <c r="B4203" s="1">
        <v>555.0</v>
      </c>
      <c r="C4203" s="1">
        <v>14.0</v>
      </c>
      <c r="D4203" s="1" t="s">
        <v>159</v>
      </c>
      <c r="E4203" s="1">
        <v>46.0</v>
      </c>
      <c r="F4203" s="7" t="str">
        <f>vlookup(E4203,Teams!A:B,2,false)</f>
        <v>Wayzata</v>
      </c>
      <c r="G4203" s="1" t="b">
        <v>0</v>
      </c>
      <c r="H4203" s="1" t="b">
        <v>0</v>
      </c>
      <c r="I4203" s="1">
        <v>11.0</v>
      </c>
      <c r="J4203" s="7" t="str">
        <f>vlookup(I4203,Cats!$A:$B,2,false)</f>
        <v>B</v>
      </c>
    </row>
    <row r="4204">
      <c r="A4204" s="1">
        <v>141213.0</v>
      </c>
      <c r="B4204" s="1">
        <v>555.0</v>
      </c>
      <c r="C4204" s="1">
        <v>4.0</v>
      </c>
      <c r="D4204" s="1" t="s">
        <v>65</v>
      </c>
      <c r="E4204" s="1">
        <v>14.0</v>
      </c>
      <c r="F4204" s="7" t="str">
        <f>vlookup(E4204,Teams!A:B,2,false)</f>
        <v>Dulles</v>
      </c>
      <c r="G4204" s="1" t="b">
        <v>1</v>
      </c>
      <c r="H4204" s="1" t="b">
        <v>0</v>
      </c>
      <c r="I4204" s="1">
        <v>12.0</v>
      </c>
      <c r="J4204" s="7" t="str">
        <f>vlookup(I4204,Cats!$A:$B,2,false)</f>
        <v>P</v>
      </c>
    </row>
    <row r="4205">
      <c r="A4205" s="1">
        <v>141214.0</v>
      </c>
      <c r="B4205" s="1">
        <v>555.0</v>
      </c>
      <c r="C4205" s="1">
        <v>-4.0</v>
      </c>
      <c r="D4205" s="1" t="s">
        <v>163</v>
      </c>
      <c r="E4205" s="1">
        <v>46.0</v>
      </c>
      <c r="F4205" s="7" t="str">
        <f>vlookup(E4205,Teams!A:B,2,false)</f>
        <v>Wayzata</v>
      </c>
      <c r="G4205" s="1" t="b">
        <v>0</v>
      </c>
      <c r="H4205" s="1" t="b">
        <v>0</v>
      </c>
      <c r="I4205" s="1">
        <v>12.0</v>
      </c>
      <c r="J4205" s="7" t="str">
        <f>vlookup(I4205,Cats!$A:$B,2,false)</f>
        <v>P</v>
      </c>
    </row>
    <row r="4206">
      <c r="A4206" s="1">
        <v>141215.0</v>
      </c>
      <c r="B4206" s="1">
        <v>555.0</v>
      </c>
      <c r="C4206" s="1">
        <v>-4.0</v>
      </c>
      <c r="D4206" s="1" t="s">
        <v>61</v>
      </c>
      <c r="E4206" s="1">
        <v>14.0</v>
      </c>
      <c r="F4206" s="7" t="str">
        <f>vlookup(E4206,Teams!A:B,2,false)</f>
        <v>Dulles</v>
      </c>
      <c r="G4206" s="1" t="b">
        <v>1</v>
      </c>
      <c r="H4206" s="1" t="b">
        <v>0</v>
      </c>
      <c r="I4206" s="1">
        <v>13.0</v>
      </c>
      <c r="J4206" s="7" t="str">
        <f>vlookup(I4206,Cats!$A:$B,2,false)</f>
        <v>X</v>
      </c>
    </row>
    <row r="4207">
      <c r="A4207" s="1">
        <v>141216.0</v>
      </c>
      <c r="B4207" s="1">
        <v>555.0</v>
      </c>
      <c r="C4207" s="1">
        <v>0.0</v>
      </c>
      <c r="D4207" s="1" t="s">
        <v>158</v>
      </c>
      <c r="E4207" s="1">
        <v>46.0</v>
      </c>
      <c r="F4207" s="7" t="str">
        <f>vlookup(E4207,Teams!A:B,2,false)</f>
        <v>Wayzata</v>
      </c>
      <c r="G4207" s="1" t="b">
        <v>0</v>
      </c>
      <c r="H4207" s="1" t="b">
        <v>0</v>
      </c>
      <c r="I4207" s="1">
        <v>13.0</v>
      </c>
      <c r="J4207" s="7" t="str">
        <f>vlookup(I4207,Cats!$A:$B,2,false)</f>
        <v>X</v>
      </c>
    </row>
    <row r="4208">
      <c r="A4208" s="1">
        <v>141217.0</v>
      </c>
      <c r="B4208" s="1">
        <v>555.0</v>
      </c>
      <c r="C4208" s="1">
        <v>-4.0</v>
      </c>
      <c r="D4208" s="1" t="s">
        <v>62</v>
      </c>
      <c r="E4208" s="1">
        <v>14.0</v>
      </c>
      <c r="F4208" s="7" t="str">
        <f>vlookup(E4208,Teams!A:B,2,false)</f>
        <v>Dulles</v>
      </c>
      <c r="G4208" s="1" t="b">
        <v>1</v>
      </c>
      <c r="H4208" s="1" t="b">
        <v>0</v>
      </c>
      <c r="I4208" s="1">
        <v>14.0</v>
      </c>
      <c r="J4208" s="7" t="str">
        <f>vlookup(I4208,Cats!$A:$B,2,false)</f>
        <v>M</v>
      </c>
    </row>
    <row r="4209">
      <c r="A4209" s="1">
        <v>141218.0</v>
      </c>
      <c r="B4209" s="1">
        <v>555.0</v>
      </c>
      <c r="C4209" s="1">
        <v>4.0</v>
      </c>
      <c r="D4209" s="1" t="s">
        <v>158</v>
      </c>
      <c r="E4209" s="1">
        <v>46.0</v>
      </c>
      <c r="F4209" s="7" t="str">
        <f>vlookup(E4209,Teams!A:B,2,false)</f>
        <v>Wayzata</v>
      </c>
      <c r="G4209" s="1" t="b">
        <v>0</v>
      </c>
      <c r="H4209" s="1" t="b">
        <v>0</v>
      </c>
      <c r="I4209" s="1">
        <v>14.0</v>
      </c>
      <c r="J4209" s="7" t="str">
        <f>vlookup(I4209,Cats!$A:$B,2,false)</f>
        <v>M</v>
      </c>
    </row>
    <row r="4210">
      <c r="A4210" s="1">
        <v>141219.0</v>
      </c>
      <c r="B4210" s="1">
        <v>555.0</v>
      </c>
      <c r="C4210" s="1">
        <v>14.0</v>
      </c>
      <c r="D4210" s="1" t="s">
        <v>61</v>
      </c>
      <c r="E4210" s="1">
        <v>14.0</v>
      </c>
      <c r="F4210" s="7" t="str">
        <f>vlookup(E4210,Teams!A:B,2,false)</f>
        <v>Dulles</v>
      </c>
      <c r="G4210" s="1" t="b">
        <v>1</v>
      </c>
      <c r="H4210" s="1" t="b">
        <v>0</v>
      </c>
      <c r="I4210" s="1">
        <v>15.0</v>
      </c>
      <c r="J4210" s="7" t="str">
        <f>vlookup(I4210,Cats!$A:$B,2,false)</f>
        <v>C</v>
      </c>
    </row>
    <row r="4211">
      <c r="A4211" s="1">
        <v>141220.0</v>
      </c>
      <c r="B4211" s="1">
        <v>555.0</v>
      </c>
      <c r="C4211" s="1">
        <v>0.0</v>
      </c>
      <c r="D4211" s="1" t="s">
        <v>32</v>
      </c>
      <c r="E4211" s="1">
        <v>46.0</v>
      </c>
      <c r="F4211" s="7" t="str">
        <f>vlookup(E4211,Teams!A:B,2,false)</f>
        <v>Wayzata</v>
      </c>
      <c r="G4211" s="1" t="b">
        <v>0</v>
      </c>
      <c r="H4211" s="1" t="b">
        <v>1</v>
      </c>
      <c r="I4211" s="1">
        <v>15.0</v>
      </c>
      <c r="J4211" s="7" t="str">
        <f>vlookup(I4211,Cats!$A:$B,2,false)</f>
        <v>C</v>
      </c>
    </row>
    <row r="4212">
      <c r="A4212" s="1">
        <v>141221.0</v>
      </c>
      <c r="B4212" s="1">
        <v>555.0</v>
      </c>
      <c r="C4212" s="1">
        <v>0.0</v>
      </c>
      <c r="D4212" s="1" t="s">
        <v>32</v>
      </c>
      <c r="E4212" s="1">
        <v>14.0</v>
      </c>
      <c r="F4212" s="7" t="str">
        <f>vlookup(E4212,Teams!A:B,2,false)</f>
        <v>Dulles</v>
      </c>
      <c r="G4212" s="1" t="b">
        <v>1</v>
      </c>
      <c r="H4212" s="1" t="b">
        <v>1</v>
      </c>
      <c r="I4212" s="1">
        <v>16.0</v>
      </c>
      <c r="J4212" s="7" t="str">
        <f>vlookup(I4212,Cats!$A:$B,2,false)</f>
        <v>E</v>
      </c>
    </row>
    <row r="4213">
      <c r="A4213" s="1">
        <v>141222.0</v>
      </c>
      <c r="B4213" s="1">
        <v>555.0</v>
      </c>
      <c r="C4213" s="1">
        <v>14.0</v>
      </c>
      <c r="D4213" s="1" t="s">
        <v>159</v>
      </c>
      <c r="E4213" s="1">
        <v>46.0</v>
      </c>
      <c r="F4213" s="7" t="str">
        <f>vlookup(E4213,Teams!A:B,2,false)</f>
        <v>Wayzata</v>
      </c>
      <c r="G4213" s="1" t="b">
        <v>0</v>
      </c>
      <c r="H4213" s="1" t="b">
        <v>0</v>
      </c>
      <c r="I4213" s="1">
        <v>16.0</v>
      </c>
      <c r="J4213" s="7" t="str">
        <f>vlookup(I4213,Cats!$A:$B,2,false)</f>
        <v>E</v>
      </c>
    </row>
    <row r="4214">
      <c r="A4214" s="1">
        <v>141223.0</v>
      </c>
      <c r="B4214" s="1">
        <v>555.0</v>
      </c>
      <c r="C4214" s="1">
        <v>0.0</v>
      </c>
      <c r="D4214" s="1" t="s">
        <v>32</v>
      </c>
      <c r="E4214" s="1">
        <v>14.0</v>
      </c>
      <c r="F4214" s="7" t="str">
        <f>vlookup(E4214,Teams!A:B,2,false)</f>
        <v>Dulles</v>
      </c>
      <c r="G4214" s="1" t="b">
        <v>1</v>
      </c>
      <c r="H4214" s="1" t="b">
        <v>1</v>
      </c>
      <c r="I4214" s="1">
        <v>17.0</v>
      </c>
      <c r="J4214" s="7" t="str">
        <f>vlookup(I4214,Cats!$A:$B,2,false)</f>
        <v>B</v>
      </c>
    </row>
    <row r="4215">
      <c r="A4215" s="1">
        <v>141224.0</v>
      </c>
      <c r="B4215" s="1">
        <v>555.0</v>
      </c>
      <c r="C4215" s="1">
        <v>4.0</v>
      </c>
      <c r="D4215" s="1" t="s">
        <v>163</v>
      </c>
      <c r="E4215" s="1">
        <v>46.0</v>
      </c>
      <c r="F4215" s="7" t="str">
        <f>vlookup(E4215,Teams!A:B,2,false)</f>
        <v>Wayzata</v>
      </c>
      <c r="G4215" s="1" t="b">
        <v>0</v>
      </c>
      <c r="H4215" s="1" t="b">
        <v>0</v>
      </c>
      <c r="I4215" s="1">
        <v>17.0</v>
      </c>
      <c r="J4215" s="7" t="str">
        <f>vlookup(I4215,Cats!$A:$B,2,false)</f>
        <v>B</v>
      </c>
    </row>
    <row r="4216">
      <c r="A4216" s="1">
        <v>141225.0</v>
      </c>
      <c r="B4216" s="1">
        <v>555.0</v>
      </c>
      <c r="C4216" s="1">
        <v>14.0</v>
      </c>
      <c r="D4216" s="1" t="s">
        <v>61</v>
      </c>
      <c r="E4216" s="1">
        <v>14.0</v>
      </c>
      <c r="F4216" s="7" t="str">
        <f>vlookup(E4216,Teams!A:B,2,false)</f>
        <v>Dulles</v>
      </c>
      <c r="G4216" s="1" t="b">
        <v>1</v>
      </c>
      <c r="H4216" s="1" t="b">
        <v>0</v>
      </c>
      <c r="I4216" s="1">
        <v>18.0</v>
      </c>
      <c r="J4216" s="7" t="str">
        <f>vlookup(I4216,Cats!$A:$B,2,false)</f>
        <v>P</v>
      </c>
    </row>
    <row r="4217">
      <c r="A4217" s="1">
        <v>141226.0</v>
      </c>
      <c r="B4217" s="1">
        <v>555.0</v>
      </c>
      <c r="C4217" s="1">
        <v>0.0</v>
      </c>
      <c r="D4217" s="1" t="s">
        <v>32</v>
      </c>
      <c r="E4217" s="1">
        <v>46.0</v>
      </c>
      <c r="F4217" s="7" t="str">
        <f>vlookup(E4217,Teams!A:B,2,false)</f>
        <v>Wayzata</v>
      </c>
      <c r="G4217" s="1" t="b">
        <v>0</v>
      </c>
      <c r="H4217" s="1" t="b">
        <v>1</v>
      </c>
      <c r="I4217" s="1">
        <v>18.0</v>
      </c>
      <c r="J4217" s="7" t="str">
        <f>vlookup(I4217,Cats!$A:$B,2,false)</f>
        <v>P</v>
      </c>
    </row>
    <row r="4218">
      <c r="A4218" s="1">
        <v>141227.0</v>
      </c>
      <c r="B4218" s="1">
        <v>555.0</v>
      </c>
      <c r="C4218" s="1">
        <v>0.0</v>
      </c>
      <c r="D4218" s="1" t="s">
        <v>32</v>
      </c>
      <c r="E4218" s="1">
        <v>14.0</v>
      </c>
      <c r="F4218" s="7" t="str">
        <f>vlookup(E4218,Teams!A:B,2,false)</f>
        <v>Dulles</v>
      </c>
      <c r="G4218" s="1" t="b">
        <v>1</v>
      </c>
      <c r="H4218" s="1" t="b">
        <v>1</v>
      </c>
      <c r="I4218" s="1">
        <v>19.0</v>
      </c>
      <c r="J4218" s="7" t="str">
        <f>vlookup(I4218,Cats!$A:$B,2,false)</f>
        <v>X</v>
      </c>
    </row>
    <row r="4219">
      <c r="A4219" s="1">
        <v>141228.0</v>
      </c>
      <c r="B4219" s="1">
        <v>555.0</v>
      </c>
      <c r="C4219" s="1">
        <v>4.0</v>
      </c>
      <c r="D4219" s="1" t="s">
        <v>158</v>
      </c>
      <c r="E4219" s="1">
        <v>46.0</v>
      </c>
      <c r="F4219" s="7" t="str">
        <f>vlookup(E4219,Teams!A:B,2,false)</f>
        <v>Wayzata</v>
      </c>
      <c r="G4219" s="1" t="b">
        <v>0</v>
      </c>
      <c r="H4219" s="1" t="b">
        <v>0</v>
      </c>
      <c r="I4219" s="1">
        <v>19.0</v>
      </c>
      <c r="J4219" s="7" t="str">
        <f>vlookup(I4219,Cats!$A:$B,2,false)</f>
        <v>X</v>
      </c>
    </row>
    <row r="4220">
      <c r="A4220" s="1">
        <v>141229.0</v>
      </c>
      <c r="B4220" s="1">
        <v>555.0</v>
      </c>
      <c r="C4220" s="1">
        <v>0.0</v>
      </c>
      <c r="D4220" s="1" t="s">
        <v>65</v>
      </c>
      <c r="E4220" s="1">
        <v>14.0</v>
      </c>
      <c r="F4220" s="7" t="str">
        <f>vlookup(E4220,Teams!A:B,2,false)</f>
        <v>Dulles</v>
      </c>
      <c r="G4220" s="1" t="b">
        <v>1</v>
      </c>
      <c r="H4220" s="1" t="b">
        <v>0</v>
      </c>
      <c r="I4220" s="1">
        <v>20.0</v>
      </c>
      <c r="J4220" s="7" t="str">
        <f>vlookup(I4220,Cats!$A:$B,2,false)</f>
        <v>M</v>
      </c>
    </row>
    <row r="4221">
      <c r="A4221" s="1">
        <v>141230.0</v>
      </c>
      <c r="B4221" s="1">
        <v>555.0</v>
      </c>
      <c r="C4221" s="1">
        <v>0.0</v>
      </c>
      <c r="D4221" s="1" t="s">
        <v>158</v>
      </c>
      <c r="E4221" s="1">
        <v>46.0</v>
      </c>
      <c r="F4221" s="7" t="str">
        <f>vlookup(E4221,Teams!A:B,2,false)</f>
        <v>Wayzata</v>
      </c>
      <c r="G4221" s="1" t="b">
        <v>0</v>
      </c>
      <c r="H4221" s="1" t="b">
        <v>0</v>
      </c>
      <c r="I4221" s="1">
        <v>20.0</v>
      </c>
      <c r="J4221" s="7" t="str">
        <f>vlookup(I4221,Cats!$A:$B,2,false)</f>
        <v>M</v>
      </c>
    </row>
    <row r="4222">
      <c r="A4222" s="1">
        <v>141231.0</v>
      </c>
      <c r="B4222" s="1">
        <v>555.0</v>
      </c>
      <c r="C4222" s="1">
        <v>14.0</v>
      </c>
      <c r="D4222" s="1" t="s">
        <v>61</v>
      </c>
      <c r="E4222" s="1">
        <v>14.0</v>
      </c>
      <c r="F4222" s="7" t="str">
        <f>vlookup(E4222,Teams!A:B,2,false)</f>
        <v>Dulles</v>
      </c>
      <c r="G4222" s="1" t="b">
        <v>1</v>
      </c>
      <c r="H4222" s="1" t="b">
        <v>0</v>
      </c>
      <c r="I4222" s="1">
        <v>21.0</v>
      </c>
      <c r="J4222" s="7" t="str">
        <f>vlookup(I4222,Cats!$A:$B,2,false)</f>
        <v>C</v>
      </c>
    </row>
    <row r="4223">
      <c r="A4223" s="1">
        <v>141232.0</v>
      </c>
      <c r="B4223" s="1">
        <v>555.0</v>
      </c>
      <c r="C4223" s="1">
        <v>0.0</v>
      </c>
      <c r="D4223" s="1" t="s">
        <v>32</v>
      </c>
      <c r="E4223" s="1">
        <v>46.0</v>
      </c>
      <c r="F4223" s="7" t="str">
        <f>vlookup(E4223,Teams!A:B,2,false)</f>
        <v>Wayzata</v>
      </c>
      <c r="G4223" s="1" t="b">
        <v>0</v>
      </c>
      <c r="H4223" s="1" t="b">
        <v>1</v>
      </c>
      <c r="I4223" s="1">
        <v>21.0</v>
      </c>
      <c r="J4223" s="7" t="str">
        <f>vlookup(I4223,Cats!$A:$B,2,false)</f>
        <v>C</v>
      </c>
    </row>
    <row r="4224">
      <c r="A4224" s="1">
        <v>141233.0</v>
      </c>
      <c r="B4224" s="1">
        <v>555.0</v>
      </c>
      <c r="C4224" s="1">
        <v>14.0</v>
      </c>
      <c r="D4224" s="1" t="s">
        <v>65</v>
      </c>
      <c r="E4224" s="1">
        <v>14.0</v>
      </c>
      <c r="F4224" s="7" t="str">
        <f>vlookup(E4224,Teams!A:B,2,false)</f>
        <v>Dulles</v>
      </c>
      <c r="G4224" s="1" t="b">
        <v>1</v>
      </c>
      <c r="H4224" s="1" t="b">
        <v>0</v>
      </c>
      <c r="I4224" s="1">
        <v>22.0</v>
      </c>
      <c r="J4224" s="7" t="str">
        <f>vlookup(I4224,Cats!$A:$B,2,false)</f>
        <v>E</v>
      </c>
    </row>
    <row r="4225">
      <c r="A4225" s="1">
        <v>141234.0</v>
      </c>
      <c r="B4225" s="1">
        <v>555.0</v>
      </c>
      <c r="C4225" s="1">
        <v>-4.0</v>
      </c>
      <c r="D4225" s="1" t="s">
        <v>158</v>
      </c>
      <c r="E4225" s="1">
        <v>46.0</v>
      </c>
      <c r="F4225" s="7" t="str">
        <f>vlookup(E4225,Teams!A:B,2,false)</f>
        <v>Wayzata</v>
      </c>
      <c r="G4225" s="1" t="b">
        <v>0</v>
      </c>
      <c r="H4225" s="1" t="b">
        <v>0</v>
      </c>
      <c r="I4225" s="1">
        <v>22.0</v>
      </c>
      <c r="J4225" s="7" t="str">
        <f>vlookup(I4225,Cats!$A:$B,2,false)</f>
        <v>E</v>
      </c>
    </row>
    <row r="4226">
      <c r="A4226" s="1">
        <v>141235.0</v>
      </c>
      <c r="B4226" s="1">
        <v>555.0</v>
      </c>
      <c r="C4226" s="1">
        <v>0.0</v>
      </c>
      <c r="D4226" s="1" t="s">
        <v>209</v>
      </c>
      <c r="E4226" s="1">
        <v>14.0</v>
      </c>
      <c r="F4226" s="7" t="str">
        <f>vlookup(E4226,Teams!A:B,2,false)</f>
        <v>Dulles</v>
      </c>
      <c r="G4226" s="1" t="b">
        <v>1</v>
      </c>
      <c r="H4226" s="1" t="b">
        <v>0</v>
      </c>
      <c r="I4226" s="1">
        <v>23.0</v>
      </c>
      <c r="J4226" s="7" t="str">
        <f>vlookup(I4226,Cats!$A:$B,2,false)</f>
        <v>B</v>
      </c>
    </row>
    <row r="4227">
      <c r="A4227" s="1">
        <v>141236.0</v>
      </c>
      <c r="B4227" s="1">
        <v>555.0</v>
      </c>
      <c r="C4227" s="1">
        <v>-4.0</v>
      </c>
      <c r="D4227" s="1" t="s">
        <v>159</v>
      </c>
      <c r="E4227" s="1">
        <v>46.0</v>
      </c>
      <c r="F4227" s="7" t="str">
        <f>vlookup(E4227,Teams!A:B,2,false)</f>
        <v>Wayzata</v>
      </c>
      <c r="G4227" s="1" t="b">
        <v>0</v>
      </c>
      <c r="H4227" s="1" t="b">
        <v>0</v>
      </c>
      <c r="I4227" s="1">
        <v>23.0</v>
      </c>
      <c r="J4227" s="7" t="str">
        <f>vlookup(I4227,Cats!$A:$B,2,false)</f>
        <v>B</v>
      </c>
    </row>
    <row r="4228">
      <c r="A4228" s="1">
        <v>141237.0</v>
      </c>
      <c r="B4228" s="1">
        <v>555.0</v>
      </c>
      <c r="C4228" s="1">
        <v>14.0</v>
      </c>
      <c r="D4228" s="1" t="s">
        <v>61</v>
      </c>
      <c r="E4228" s="1">
        <v>14.0</v>
      </c>
      <c r="F4228" s="7" t="str">
        <f>vlookup(E4228,Teams!A:B,2,false)</f>
        <v>Dulles</v>
      </c>
      <c r="G4228" s="1" t="b">
        <v>1</v>
      </c>
      <c r="H4228" s="1" t="b">
        <v>0</v>
      </c>
      <c r="I4228" s="1">
        <v>24.0</v>
      </c>
      <c r="J4228" s="7" t="str">
        <f>vlookup(I4228,Cats!$A:$B,2,false)</f>
        <v>P</v>
      </c>
    </row>
    <row r="4229">
      <c r="A4229" s="1">
        <v>141238.0</v>
      </c>
      <c r="B4229" s="1">
        <v>555.0</v>
      </c>
      <c r="C4229" s="1">
        <v>0.0</v>
      </c>
      <c r="D4229" s="1" t="s">
        <v>32</v>
      </c>
      <c r="E4229" s="1">
        <v>46.0</v>
      </c>
      <c r="F4229" s="7" t="str">
        <f>vlookup(E4229,Teams!A:B,2,false)</f>
        <v>Wayzata</v>
      </c>
      <c r="G4229" s="1" t="b">
        <v>0</v>
      </c>
      <c r="H4229" s="1" t="b">
        <v>1</v>
      </c>
      <c r="I4229" s="1">
        <v>24.0</v>
      </c>
      <c r="J4229" s="7" t="str">
        <f>vlookup(I4229,Cats!$A:$B,2,false)</f>
        <v>P</v>
      </c>
    </row>
    <row r="4230">
      <c r="A4230" s="1">
        <v>141239.0</v>
      </c>
      <c r="B4230" s="1">
        <v>556.0</v>
      </c>
      <c r="C4230" s="1">
        <v>4.0</v>
      </c>
      <c r="D4230" s="1" t="s">
        <v>67</v>
      </c>
      <c r="E4230" s="1">
        <v>1.0</v>
      </c>
      <c r="F4230" s="7" t="str">
        <f>vlookup(E4230,Teams!A:B,2,false)</f>
        <v>ASFA</v>
      </c>
      <c r="G4230" s="1" t="b">
        <v>1</v>
      </c>
      <c r="H4230" s="1" t="b">
        <v>0</v>
      </c>
      <c r="I4230" s="1">
        <v>1.0</v>
      </c>
      <c r="J4230" s="7" t="str">
        <f>vlookup(I4230,Cats!$A:$B,2,false)</f>
        <v>X</v>
      </c>
    </row>
    <row r="4231">
      <c r="A4231" s="1">
        <v>141240.0</v>
      </c>
      <c r="B4231" s="1">
        <v>556.0</v>
      </c>
      <c r="C4231" s="1">
        <v>0.0</v>
      </c>
      <c r="D4231" s="1" t="s">
        <v>32</v>
      </c>
      <c r="E4231" s="1">
        <v>15.0</v>
      </c>
      <c r="F4231" s="7" t="str">
        <f>vlookup(E4231,Teams!A:B,2,false)</f>
        <v>Enloe A</v>
      </c>
      <c r="G4231" s="1" t="b">
        <v>0</v>
      </c>
      <c r="H4231" s="1" t="b">
        <v>1</v>
      </c>
      <c r="I4231" s="1">
        <v>1.0</v>
      </c>
      <c r="J4231" s="7" t="str">
        <f>vlookup(I4231,Cats!$A:$B,2,false)</f>
        <v>X</v>
      </c>
    </row>
    <row r="4232">
      <c r="A4232" s="1">
        <v>141241.0</v>
      </c>
      <c r="B4232" s="1">
        <v>556.0</v>
      </c>
      <c r="C4232" s="1">
        <v>14.0</v>
      </c>
      <c r="D4232" s="1" t="s">
        <v>67</v>
      </c>
      <c r="E4232" s="1">
        <v>1.0</v>
      </c>
      <c r="F4232" s="7" t="str">
        <f>vlookup(E4232,Teams!A:B,2,false)</f>
        <v>ASFA</v>
      </c>
      <c r="G4232" s="1" t="b">
        <v>1</v>
      </c>
      <c r="H4232" s="1" t="b">
        <v>0</v>
      </c>
      <c r="I4232" s="1">
        <v>2.0</v>
      </c>
      <c r="J4232" s="7" t="str">
        <f>vlookup(I4232,Cats!$A:$B,2,false)</f>
        <v>M</v>
      </c>
    </row>
    <row r="4233">
      <c r="A4233" s="1">
        <v>141242.0</v>
      </c>
      <c r="B4233" s="1">
        <v>556.0</v>
      </c>
      <c r="C4233" s="1">
        <v>0.0</v>
      </c>
      <c r="D4233" s="1" t="s">
        <v>32</v>
      </c>
      <c r="E4233" s="1">
        <v>15.0</v>
      </c>
      <c r="F4233" s="7" t="str">
        <f>vlookup(E4233,Teams!A:B,2,false)</f>
        <v>Enloe A</v>
      </c>
      <c r="G4233" s="1" t="b">
        <v>0</v>
      </c>
      <c r="H4233" s="1" t="b">
        <v>1</v>
      </c>
      <c r="I4233" s="1">
        <v>2.0</v>
      </c>
      <c r="J4233" s="7" t="str">
        <f>vlookup(I4233,Cats!$A:$B,2,false)</f>
        <v>M</v>
      </c>
    </row>
    <row r="4234">
      <c r="A4234" s="1">
        <v>141243.0</v>
      </c>
      <c r="B4234" s="1">
        <v>556.0</v>
      </c>
      <c r="C4234" s="1">
        <v>0.0</v>
      </c>
      <c r="D4234" s="1" t="s">
        <v>32</v>
      </c>
      <c r="E4234" s="1">
        <v>1.0</v>
      </c>
      <c r="F4234" s="7" t="str">
        <f>vlookup(E4234,Teams!A:B,2,false)</f>
        <v>ASFA</v>
      </c>
      <c r="G4234" s="1" t="b">
        <v>1</v>
      </c>
      <c r="H4234" s="1" t="b">
        <v>1</v>
      </c>
      <c r="I4234" s="1">
        <v>3.0</v>
      </c>
      <c r="J4234" s="7" t="str">
        <f>vlookup(I4234,Cats!$A:$B,2,false)</f>
        <v>C</v>
      </c>
    </row>
    <row r="4235">
      <c r="A4235" s="1">
        <v>141244.0</v>
      </c>
      <c r="B4235" s="1">
        <v>556.0</v>
      </c>
      <c r="C4235" s="1">
        <v>4.0</v>
      </c>
      <c r="D4235" s="1" t="s">
        <v>105</v>
      </c>
      <c r="E4235" s="1">
        <v>15.0</v>
      </c>
      <c r="F4235" s="7" t="str">
        <f>vlookup(E4235,Teams!A:B,2,false)</f>
        <v>Enloe A</v>
      </c>
      <c r="G4235" s="1" t="b">
        <v>0</v>
      </c>
      <c r="H4235" s="1" t="b">
        <v>0</v>
      </c>
      <c r="I4235" s="1">
        <v>3.0</v>
      </c>
      <c r="J4235" s="7" t="str">
        <f>vlookup(I4235,Cats!$A:$B,2,false)</f>
        <v>C</v>
      </c>
    </row>
    <row r="4236">
      <c r="A4236" s="1">
        <v>141245.0</v>
      </c>
      <c r="B4236" s="1">
        <v>556.0</v>
      </c>
      <c r="C4236" s="1">
        <v>4.0</v>
      </c>
      <c r="D4236" s="1" t="s">
        <v>67</v>
      </c>
      <c r="E4236" s="1">
        <v>1.0</v>
      </c>
      <c r="F4236" s="7" t="str">
        <f>vlookup(E4236,Teams!A:B,2,false)</f>
        <v>ASFA</v>
      </c>
      <c r="G4236" s="1" t="b">
        <v>1</v>
      </c>
      <c r="H4236" s="1" t="b">
        <v>0</v>
      </c>
      <c r="I4236" s="1">
        <v>4.0</v>
      </c>
      <c r="J4236" s="7" t="str">
        <f>vlookup(I4236,Cats!$A:$B,2,false)</f>
        <v>E</v>
      </c>
    </row>
    <row r="4237">
      <c r="A4237" s="1">
        <v>141246.0</v>
      </c>
      <c r="B4237" s="1">
        <v>556.0</v>
      </c>
      <c r="C4237" s="1">
        <v>0.0</v>
      </c>
      <c r="D4237" s="1" t="s">
        <v>32</v>
      </c>
      <c r="E4237" s="1">
        <v>15.0</v>
      </c>
      <c r="F4237" s="7" t="str">
        <f>vlookup(E4237,Teams!A:B,2,false)</f>
        <v>Enloe A</v>
      </c>
      <c r="G4237" s="1" t="b">
        <v>0</v>
      </c>
      <c r="H4237" s="1" t="b">
        <v>1</v>
      </c>
      <c r="I4237" s="1">
        <v>4.0</v>
      </c>
      <c r="J4237" s="7" t="str">
        <f>vlookup(I4237,Cats!$A:$B,2,false)</f>
        <v>E</v>
      </c>
    </row>
    <row r="4238">
      <c r="A4238" s="1">
        <v>141247.0</v>
      </c>
      <c r="B4238" s="1">
        <v>556.0</v>
      </c>
      <c r="C4238" s="1">
        <v>0.0</v>
      </c>
      <c r="D4238" s="1" t="s">
        <v>32</v>
      </c>
      <c r="E4238" s="1">
        <v>1.0</v>
      </c>
      <c r="F4238" s="7" t="str">
        <f>vlookup(E4238,Teams!A:B,2,false)</f>
        <v>ASFA</v>
      </c>
      <c r="G4238" s="1" t="b">
        <v>1</v>
      </c>
      <c r="H4238" s="1" t="b">
        <v>1</v>
      </c>
      <c r="I4238" s="1">
        <v>5.0</v>
      </c>
      <c r="J4238" s="7" t="str">
        <f>vlookup(I4238,Cats!$A:$B,2,false)</f>
        <v>B</v>
      </c>
    </row>
    <row r="4239">
      <c r="A4239" s="1">
        <v>141248.0</v>
      </c>
      <c r="B4239" s="1">
        <v>556.0</v>
      </c>
      <c r="C4239" s="1">
        <v>14.0</v>
      </c>
      <c r="D4239" s="1" t="s">
        <v>103</v>
      </c>
      <c r="E4239" s="1">
        <v>15.0</v>
      </c>
      <c r="F4239" s="7" t="str">
        <f>vlookup(E4239,Teams!A:B,2,false)</f>
        <v>Enloe A</v>
      </c>
      <c r="G4239" s="1" t="b">
        <v>0</v>
      </c>
      <c r="H4239" s="1" t="b">
        <v>0</v>
      </c>
      <c r="I4239" s="1">
        <v>5.0</v>
      </c>
      <c r="J4239" s="7" t="str">
        <f>vlookup(I4239,Cats!$A:$B,2,false)</f>
        <v>B</v>
      </c>
    </row>
    <row r="4240">
      <c r="A4240" s="1">
        <v>141249.0</v>
      </c>
      <c r="B4240" s="1">
        <v>556.0</v>
      </c>
      <c r="C4240" s="1">
        <v>0.0</v>
      </c>
      <c r="D4240" s="1" t="s">
        <v>32</v>
      </c>
      <c r="E4240" s="1">
        <v>1.0</v>
      </c>
      <c r="F4240" s="7" t="str">
        <f>vlookup(E4240,Teams!A:B,2,false)</f>
        <v>ASFA</v>
      </c>
      <c r="G4240" s="1" t="b">
        <v>1</v>
      </c>
      <c r="H4240" s="1" t="b">
        <v>1</v>
      </c>
      <c r="I4240" s="1">
        <v>6.0</v>
      </c>
      <c r="J4240" s="7" t="str">
        <f>vlookup(I4240,Cats!$A:$B,2,false)</f>
        <v>P</v>
      </c>
    </row>
    <row r="4241">
      <c r="A4241" s="1">
        <v>141250.0</v>
      </c>
      <c r="B4241" s="1">
        <v>556.0</v>
      </c>
      <c r="C4241" s="1">
        <v>14.0</v>
      </c>
      <c r="D4241" s="1" t="s">
        <v>105</v>
      </c>
      <c r="E4241" s="1">
        <v>15.0</v>
      </c>
      <c r="F4241" s="7" t="str">
        <f>vlookup(E4241,Teams!A:B,2,false)</f>
        <v>Enloe A</v>
      </c>
      <c r="G4241" s="1" t="b">
        <v>0</v>
      </c>
      <c r="H4241" s="1" t="b">
        <v>0</v>
      </c>
      <c r="I4241" s="1">
        <v>6.0</v>
      </c>
      <c r="J4241" s="7" t="str">
        <f>vlookup(I4241,Cats!$A:$B,2,false)</f>
        <v>P</v>
      </c>
    </row>
    <row r="4242">
      <c r="A4242" s="1">
        <v>141251.0</v>
      </c>
      <c r="B4242" s="1">
        <v>556.0</v>
      </c>
      <c r="C4242" s="1">
        <v>0.0</v>
      </c>
      <c r="D4242" s="1" t="s">
        <v>32</v>
      </c>
      <c r="E4242" s="1">
        <v>1.0</v>
      </c>
      <c r="F4242" s="7" t="str">
        <f>vlookup(E4242,Teams!A:B,2,false)</f>
        <v>ASFA</v>
      </c>
      <c r="G4242" s="1" t="b">
        <v>1</v>
      </c>
      <c r="H4242" s="1" t="b">
        <v>1</v>
      </c>
      <c r="I4242" s="1">
        <v>7.0</v>
      </c>
      <c r="J4242" s="7" t="str">
        <f>vlookup(I4242,Cats!$A:$B,2,false)</f>
        <v>X</v>
      </c>
    </row>
    <row r="4243">
      <c r="A4243" s="1">
        <v>141252.0</v>
      </c>
      <c r="B4243" s="1">
        <v>556.0</v>
      </c>
      <c r="C4243" s="1">
        <v>14.0</v>
      </c>
      <c r="D4243" s="1" t="s">
        <v>101</v>
      </c>
      <c r="E4243" s="1">
        <v>15.0</v>
      </c>
      <c r="F4243" s="7" t="str">
        <f>vlookup(E4243,Teams!A:B,2,false)</f>
        <v>Enloe A</v>
      </c>
      <c r="G4243" s="1" t="b">
        <v>0</v>
      </c>
      <c r="H4243" s="1" t="b">
        <v>0</v>
      </c>
      <c r="I4243" s="1">
        <v>7.0</v>
      </c>
      <c r="J4243" s="7" t="str">
        <f>vlookup(I4243,Cats!$A:$B,2,false)</f>
        <v>X</v>
      </c>
    </row>
    <row r="4244">
      <c r="A4244" s="1">
        <v>141253.0</v>
      </c>
      <c r="B4244" s="1">
        <v>556.0</v>
      </c>
      <c r="C4244" s="1">
        <v>0.0</v>
      </c>
      <c r="D4244" s="1" t="s">
        <v>32</v>
      </c>
      <c r="E4244" s="1">
        <v>1.0</v>
      </c>
      <c r="F4244" s="7" t="str">
        <f>vlookup(E4244,Teams!A:B,2,false)</f>
        <v>ASFA</v>
      </c>
      <c r="G4244" s="1" t="b">
        <v>1</v>
      </c>
      <c r="H4244" s="1" t="b">
        <v>1</v>
      </c>
      <c r="I4244" s="1">
        <v>8.0</v>
      </c>
      <c r="J4244" s="7" t="str">
        <f>vlookup(I4244,Cats!$A:$B,2,false)</f>
        <v>M</v>
      </c>
    </row>
    <row r="4245">
      <c r="A4245" s="1">
        <v>141254.0</v>
      </c>
      <c r="B4245" s="1">
        <v>556.0</v>
      </c>
      <c r="C4245" s="1">
        <v>4.0</v>
      </c>
      <c r="D4245" s="1" t="s">
        <v>103</v>
      </c>
      <c r="E4245" s="1">
        <v>15.0</v>
      </c>
      <c r="F4245" s="7" t="str">
        <f>vlookup(E4245,Teams!A:B,2,false)</f>
        <v>Enloe A</v>
      </c>
      <c r="G4245" s="1" t="b">
        <v>0</v>
      </c>
      <c r="H4245" s="1" t="b">
        <v>0</v>
      </c>
      <c r="I4245" s="1">
        <v>8.0</v>
      </c>
      <c r="J4245" s="7" t="str">
        <f>vlookup(I4245,Cats!$A:$B,2,false)</f>
        <v>M</v>
      </c>
    </row>
    <row r="4246">
      <c r="A4246" s="1">
        <v>141255.0</v>
      </c>
      <c r="B4246" s="1">
        <v>556.0</v>
      </c>
      <c r="C4246" s="1">
        <v>4.0</v>
      </c>
      <c r="D4246" s="1" t="s">
        <v>67</v>
      </c>
      <c r="E4246" s="1">
        <v>1.0</v>
      </c>
      <c r="F4246" s="7" t="str">
        <f>vlookup(E4246,Teams!A:B,2,false)</f>
        <v>ASFA</v>
      </c>
      <c r="G4246" s="1" t="b">
        <v>1</v>
      </c>
      <c r="H4246" s="1" t="b">
        <v>0</v>
      </c>
      <c r="I4246" s="1">
        <v>9.0</v>
      </c>
      <c r="J4246" s="7" t="str">
        <f>vlookup(I4246,Cats!$A:$B,2,false)</f>
        <v>C</v>
      </c>
    </row>
    <row r="4247">
      <c r="A4247" s="1">
        <v>141256.0</v>
      </c>
      <c r="B4247" s="1">
        <v>556.0</v>
      </c>
      <c r="C4247" s="1">
        <v>-4.0</v>
      </c>
      <c r="D4247" s="1" t="s">
        <v>105</v>
      </c>
      <c r="E4247" s="1">
        <v>15.0</v>
      </c>
      <c r="F4247" s="7" t="str">
        <f>vlookup(E4247,Teams!A:B,2,false)</f>
        <v>Enloe A</v>
      </c>
      <c r="G4247" s="1" t="b">
        <v>0</v>
      </c>
      <c r="H4247" s="1" t="b">
        <v>0</v>
      </c>
      <c r="I4247" s="1">
        <v>9.0</v>
      </c>
      <c r="J4247" s="7" t="str">
        <f>vlookup(I4247,Cats!$A:$B,2,false)</f>
        <v>C</v>
      </c>
    </row>
    <row r="4248">
      <c r="A4248" s="1">
        <v>141257.0</v>
      </c>
      <c r="B4248" s="1">
        <v>556.0</v>
      </c>
      <c r="C4248" s="1">
        <v>0.0</v>
      </c>
      <c r="D4248" s="1" t="s">
        <v>67</v>
      </c>
      <c r="E4248" s="1">
        <v>1.0</v>
      </c>
      <c r="F4248" s="7" t="str">
        <f>vlookup(E4248,Teams!A:B,2,false)</f>
        <v>ASFA</v>
      </c>
      <c r="G4248" s="1" t="b">
        <v>1</v>
      </c>
      <c r="H4248" s="1" t="b">
        <v>0</v>
      </c>
      <c r="I4248" s="1">
        <v>10.0</v>
      </c>
      <c r="J4248" s="7" t="str">
        <f>vlookup(I4248,Cats!$A:$B,2,false)</f>
        <v>E</v>
      </c>
    </row>
    <row r="4249">
      <c r="A4249" s="1">
        <v>141258.0</v>
      </c>
      <c r="B4249" s="1">
        <v>556.0</v>
      </c>
      <c r="C4249" s="1">
        <v>-4.0</v>
      </c>
      <c r="D4249" s="1" t="s">
        <v>102</v>
      </c>
      <c r="E4249" s="1">
        <v>15.0</v>
      </c>
      <c r="F4249" s="7" t="str">
        <f>vlookup(E4249,Teams!A:B,2,false)</f>
        <v>Enloe A</v>
      </c>
      <c r="G4249" s="1" t="b">
        <v>0</v>
      </c>
      <c r="H4249" s="1" t="b">
        <v>0</v>
      </c>
      <c r="I4249" s="1">
        <v>10.0</v>
      </c>
      <c r="J4249" s="7" t="str">
        <f>vlookup(I4249,Cats!$A:$B,2,false)</f>
        <v>E</v>
      </c>
    </row>
    <row r="4250">
      <c r="A4250" s="1">
        <v>141259.0</v>
      </c>
      <c r="B4250" s="1">
        <v>556.0</v>
      </c>
      <c r="C4250" s="1">
        <v>0.0</v>
      </c>
      <c r="D4250" s="1" t="s">
        <v>32</v>
      </c>
      <c r="E4250" s="1">
        <v>1.0</v>
      </c>
      <c r="F4250" s="7" t="str">
        <f>vlookup(E4250,Teams!A:B,2,false)</f>
        <v>ASFA</v>
      </c>
      <c r="G4250" s="1" t="b">
        <v>1</v>
      </c>
      <c r="H4250" s="1" t="b">
        <v>1</v>
      </c>
      <c r="I4250" s="1">
        <v>11.0</v>
      </c>
      <c r="J4250" s="7" t="str">
        <f>vlookup(I4250,Cats!$A:$B,2,false)</f>
        <v>B</v>
      </c>
    </row>
    <row r="4251">
      <c r="A4251" s="1">
        <v>141260.0</v>
      </c>
      <c r="B4251" s="1">
        <v>556.0</v>
      </c>
      <c r="C4251" s="1">
        <v>14.0</v>
      </c>
      <c r="D4251" s="1" t="s">
        <v>103</v>
      </c>
      <c r="E4251" s="1">
        <v>15.0</v>
      </c>
      <c r="F4251" s="7" t="str">
        <f>vlookup(E4251,Teams!A:B,2,false)</f>
        <v>Enloe A</v>
      </c>
      <c r="G4251" s="1" t="b">
        <v>0</v>
      </c>
      <c r="H4251" s="1" t="b">
        <v>0</v>
      </c>
      <c r="I4251" s="1">
        <v>11.0</v>
      </c>
      <c r="J4251" s="7" t="str">
        <f>vlookup(I4251,Cats!$A:$B,2,false)</f>
        <v>B</v>
      </c>
    </row>
    <row r="4252">
      <c r="A4252" s="1">
        <v>141261.0</v>
      </c>
      <c r="B4252" s="1">
        <v>556.0</v>
      </c>
      <c r="C4252" s="1">
        <v>0.0</v>
      </c>
      <c r="D4252" s="1" t="s">
        <v>67</v>
      </c>
      <c r="E4252" s="1">
        <v>1.0</v>
      </c>
      <c r="F4252" s="7" t="str">
        <f>vlookup(E4252,Teams!A:B,2,false)</f>
        <v>ASFA</v>
      </c>
      <c r="G4252" s="1" t="b">
        <v>1</v>
      </c>
      <c r="H4252" s="1" t="b">
        <v>0</v>
      </c>
      <c r="I4252" s="1">
        <v>12.0</v>
      </c>
      <c r="J4252" s="7" t="str">
        <f>vlookup(I4252,Cats!$A:$B,2,false)</f>
        <v>P</v>
      </c>
    </row>
    <row r="4253">
      <c r="A4253" s="1">
        <v>141262.0</v>
      </c>
      <c r="B4253" s="1">
        <v>556.0</v>
      </c>
      <c r="C4253" s="1">
        <v>-4.0</v>
      </c>
      <c r="D4253" s="1" t="s">
        <v>105</v>
      </c>
      <c r="E4253" s="1">
        <v>15.0</v>
      </c>
      <c r="F4253" s="7" t="str">
        <f>vlookup(E4253,Teams!A:B,2,false)</f>
        <v>Enloe A</v>
      </c>
      <c r="G4253" s="1" t="b">
        <v>0</v>
      </c>
      <c r="H4253" s="1" t="b">
        <v>0</v>
      </c>
      <c r="I4253" s="1">
        <v>12.0</v>
      </c>
      <c r="J4253" s="7" t="str">
        <f>vlookup(I4253,Cats!$A:$B,2,false)</f>
        <v>P</v>
      </c>
    </row>
    <row r="4254">
      <c r="A4254" s="1">
        <v>141263.0</v>
      </c>
      <c r="B4254" s="1">
        <v>556.0</v>
      </c>
      <c r="C4254" s="1">
        <v>14.0</v>
      </c>
      <c r="D4254" s="1" t="s">
        <v>100</v>
      </c>
      <c r="E4254" s="1">
        <v>1.0</v>
      </c>
      <c r="F4254" s="7" t="str">
        <f>vlookup(E4254,Teams!A:B,2,false)</f>
        <v>ASFA</v>
      </c>
      <c r="G4254" s="1" t="b">
        <v>1</v>
      </c>
      <c r="H4254" s="1" t="b">
        <v>0</v>
      </c>
      <c r="I4254" s="1">
        <v>13.0</v>
      </c>
      <c r="J4254" s="7" t="str">
        <f>vlookup(I4254,Cats!$A:$B,2,false)</f>
        <v>X</v>
      </c>
    </row>
    <row r="4255">
      <c r="A4255" s="1">
        <v>141264.0</v>
      </c>
      <c r="B4255" s="1">
        <v>556.0</v>
      </c>
      <c r="C4255" s="1">
        <v>0.0</v>
      </c>
      <c r="D4255" s="1" t="s">
        <v>32</v>
      </c>
      <c r="E4255" s="1">
        <v>15.0</v>
      </c>
      <c r="F4255" s="7" t="str">
        <f>vlookup(E4255,Teams!A:B,2,false)</f>
        <v>Enloe A</v>
      </c>
      <c r="G4255" s="1" t="b">
        <v>0</v>
      </c>
      <c r="H4255" s="1" t="b">
        <v>1</v>
      </c>
      <c r="I4255" s="1">
        <v>13.0</v>
      </c>
      <c r="J4255" s="7" t="str">
        <f>vlookup(I4255,Cats!$A:$B,2,false)</f>
        <v>X</v>
      </c>
    </row>
    <row r="4256">
      <c r="A4256" s="1">
        <v>141265.0</v>
      </c>
      <c r="B4256" s="1">
        <v>556.0</v>
      </c>
      <c r="C4256" s="1">
        <v>14.0</v>
      </c>
      <c r="D4256" s="1" t="s">
        <v>67</v>
      </c>
      <c r="E4256" s="1">
        <v>1.0</v>
      </c>
      <c r="F4256" s="7" t="str">
        <f>vlookup(E4256,Teams!A:B,2,false)</f>
        <v>ASFA</v>
      </c>
      <c r="G4256" s="1" t="b">
        <v>1</v>
      </c>
      <c r="H4256" s="1" t="b">
        <v>0</v>
      </c>
      <c r="I4256" s="1">
        <v>14.0</v>
      </c>
      <c r="J4256" s="7" t="str">
        <f>vlookup(I4256,Cats!$A:$B,2,false)</f>
        <v>M</v>
      </c>
    </row>
    <row r="4257">
      <c r="A4257" s="1">
        <v>141266.0</v>
      </c>
      <c r="B4257" s="1">
        <v>556.0</v>
      </c>
      <c r="C4257" s="1">
        <v>0.0</v>
      </c>
      <c r="D4257" s="1" t="s">
        <v>32</v>
      </c>
      <c r="E4257" s="1">
        <v>15.0</v>
      </c>
      <c r="F4257" s="7" t="str">
        <f>vlookup(E4257,Teams!A:B,2,false)</f>
        <v>Enloe A</v>
      </c>
      <c r="G4257" s="1" t="b">
        <v>0</v>
      </c>
      <c r="H4257" s="1" t="b">
        <v>1</v>
      </c>
      <c r="I4257" s="1">
        <v>14.0</v>
      </c>
      <c r="J4257" s="7" t="str">
        <f>vlookup(I4257,Cats!$A:$B,2,false)</f>
        <v>M</v>
      </c>
    </row>
    <row r="4258">
      <c r="A4258" s="1">
        <v>141267.0</v>
      </c>
      <c r="B4258" s="1">
        <v>556.0</v>
      </c>
      <c r="C4258" s="1">
        <v>14.0</v>
      </c>
      <c r="D4258" s="1" t="s">
        <v>67</v>
      </c>
      <c r="E4258" s="1">
        <v>1.0</v>
      </c>
      <c r="F4258" s="7" t="str">
        <f>vlookup(E4258,Teams!A:B,2,false)</f>
        <v>ASFA</v>
      </c>
      <c r="G4258" s="1" t="b">
        <v>1</v>
      </c>
      <c r="H4258" s="1" t="b">
        <v>0</v>
      </c>
      <c r="I4258" s="1">
        <v>15.0</v>
      </c>
      <c r="J4258" s="7" t="str">
        <f>vlookup(I4258,Cats!$A:$B,2,false)</f>
        <v>C</v>
      </c>
    </row>
    <row r="4259">
      <c r="A4259" s="1">
        <v>141268.0</v>
      </c>
      <c r="B4259" s="1">
        <v>556.0</v>
      </c>
      <c r="C4259" s="1">
        <v>0.0</v>
      </c>
      <c r="D4259" s="1" t="s">
        <v>32</v>
      </c>
      <c r="E4259" s="1">
        <v>15.0</v>
      </c>
      <c r="F4259" s="7" t="str">
        <f>vlookup(E4259,Teams!A:B,2,false)</f>
        <v>Enloe A</v>
      </c>
      <c r="G4259" s="1" t="b">
        <v>0</v>
      </c>
      <c r="H4259" s="1" t="b">
        <v>1</v>
      </c>
      <c r="I4259" s="1">
        <v>15.0</v>
      </c>
      <c r="J4259" s="7" t="str">
        <f>vlookup(I4259,Cats!$A:$B,2,false)</f>
        <v>C</v>
      </c>
    </row>
    <row r="4260">
      <c r="A4260" s="1">
        <v>141269.0</v>
      </c>
      <c r="B4260" s="1">
        <v>556.0</v>
      </c>
      <c r="C4260" s="1">
        <v>0.0</v>
      </c>
      <c r="D4260" s="1" t="s">
        <v>32</v>
      </c>
      <c r="E4260" s="1">
        <v>1.0</v>
      </c>
      <c r="F4260" s="7" t="str">
        <f>vlookup(E4260,Teams!A:B,2,false)</f>
        <v>ASFA</v>
      </c>
      <c r="G4260" s="1" t="b">
        <v>1</v>
      </c>
      <c r="H4260" s="1" t="b">
        <v>1</v>
      </c>
      <c r="I4260" s="1">
        <v>16.0</v>
      </c>
      <c r="J4260" s="7" t="str">
        <f>vlookup(I4260,Cats!$A:$B,2,false)</f>
        <v>E</v>
      </c>
    </row>
    <row r="4261">
      <c r="A4261" s="1">
        <v>141270.0</v>
      </c>
      <c r="B4261" s="1">
        <v>556.0</v>
      </c>
      <c r="C4261" s="1">
        <v>4.0</v>
      </c>
      <c r="D4261" s="1" t="s">
        <v>101</v>
      </c>
      <c r="E4261" s="1">
        <v>15.0</v>
      </c>
      <c r="F4261" s="7" t="str">
        <f>vlookup(E4261,Teams!A:B,2,false)</f>
        <v>Enloe A</v>
      </c>
      <c r="G4261" s="1" t="b">
        <v>0</v>
      </c>
      <c r="H4261" s="1" t="b">
        <v>0</v>
      </c>
      <c r="I4261" s="1">
        <v>16.0</v>
      </c>
      <c r="J4261" s="7" t="str">
        <f>vlookup(I4261,Cats!$A:$B,2,false)</f>
        <v>E</v>
      </c>
    </row>
    <row r="4262">
      <c r="A4262" s="1">
        <v>141271.0</v>
      </c>
      <c r="B4262" s="1">
        <v>556.0</v>
      </c>
      <c r="C4262" s="1">
        <v>0.0</v>
      </c>
      <c r="D4262" s="1" t="s">
        <v>32</v>
      </c>
      <c r="E4262" s="1">
        <v>1.0</v>
      </c>
      <c r="F4262" s="7" t="str">
        <f>vlookup(E4262,Teams!A:B,2,false)</f>
        <v>ASFA</v>
      </c>
      <c r="G4262" s="1" t="b">
        <v>1</v>
      </c>
      <c r="H4262" s="1" t="b">
        <v>1</v>
      </c>
      <c r="I4262" s="1">
        <v>17.0</v>
      </c>
      <c r="J4262" s="7" t="str">
        <f>vlookup(I4262,Cats!$A:$B,2,false)</f>
        <v>B</v>
      </c>
    </row>
    <row r="4263">
      <c r="A4263" s="1">
        <v>141272.0</v>
      </c>
      <c r="B4263" s="1">
        <v>556.0</v>
      </c>
      <c r="C4263" s="1">
        <v>14.0</v>
      </c>
      <c r="D4263" s="1" t="s">
        <v>103</v>
      </c>
      <c r="E4263" s="1">
        <v>15.0</v>
      </c>
      <c r="F4263" s="7" t="str">
        <f>vlookup(E4263,Teams!A:B,2,false)</f>
        <v>Enloe A</v>
      </c>
      <c r="G4263" s="1" t="b">
        <v>0</v>
      </c>
      <c r="H4263" s="1" t="b">
        <v>0</v>
      </c>
      <c r="I4263" s="1">
        <v>17.0</v>
      </c>
      <c r="J4263" s="7" t="str">
        <f>vlookup(I4263,Cats!$A:$B,2,false)</f>
        <v>B</v>
      </c>
    </row>
    <row r="4264">
      <c r="A4264" s="1">
        <v>141273.0</v>
      </c>
      <c r="B4264" s="1">
        <v>556.0</v>
      </c>
      <c r="C4264" s="1">
        <v>0.0</v>
      </c>
      <c r="D4264" s="1" t="s">
        <v>32</v>
      </c>
      <c r="E4264" s="1">
        <v>1.0</v>
      </c>
      <c r="F4264" s="7" t="str">
        <f>vlookup(E4264,Teams!A:B,2,false)</f>
        <v>ASFA</v>
      </c>
      <c r="G4264" s="1" t="b">
        <v>1</v>
      </c>
      <c r="H4264" s="1" t="b">
        <v>1</v>
      </c>
      <c r="I4264" s="1">
        <v>18.0</v>
      </c>
      <c r="J4264" s="7" t="str">
        <f>vlookup(I4264,Cats!$A:$B,2,false)</f>
        <v>P</v>
      </c>
    </row>
    <row r="4265">
      <c r="A4265" s="1">
        <v>141274.0</v>
      </c>
      <c r="B4265" s="1">
        <v>556.0</v>
      </c>
      <c r="C4265" s="1">
        <v>4.0</v>
      </c>
      <c r="D4265" s="1" t="s">
        <v>105</v>
      </c>
      <c r="E4265" s="1">
        <v>15.0</v>
      </c>
      <c r="F4265" s="7" t="str">
        <f>vlookup(E4265,Teams!A:B,2,false)</f>
        <v>Enloe A</v>
      </c>
      <c r="G4265" s="1" t="b">
        <v>0</v>
      </c>
      <c r="H4265" s="1" t="b">
        <v>0</v>
      </c>
      <c r="I4265" s="1">
        <v>18.0</v>
      </c>
      <c r="J4265" s="7" t="str">
        <f>vlookup(I4265,Cats!$A:$B,2,false)</f>
        <v>P</v>
      </c>
    </row>
    <row r="4266">
      <c r="A4266" s="1">
        <v>141275.0</v>
      </c>
      <c r="B4266" s="1">
        <v>556.0</v>
      </c>
      <c r="C4266" s="1">
        <v>0.0</v>
      </c>
      <c r="D4266" s="1" t="s">
        <v>32</v>
      </c>
      <c r="E4266" s="1">
        <v>1.0</v>
      </c>
      <c r="F4266" s="7" t="str">
        <f>vlookup(E4266,Teams!A:B,2,false)</f>
        <v>ASFA</v>
      </c>
      <c r="G4266" s="1" t="b">
        <v>1</v>
      </c>
      <c r="H4266" s="1" t="b">
        <v>1</v>
      </c>
      <c r="I4266" s="1">
        <v>19.0</v>
      </c>
      <c r="J4266" s="7" t="str">
        <f>vlookup(I4266,Cats!$A:$B,2,false)</f>
        <v>X</v>
      </c>
    </row>
    <row r="4267">
      <c r="A4267" s="1">
        <v>141276.0</v>
      </c>
      <c r="B4267" s="1">
        <v>556.0</v>
      </c>
      <c r="C4267" s="1">
        <v>14.0</v>
      </c>
      <c r="D4267" s="1" t="s">
        <v>105</v>
      </c>
      <c r="E4267" s="1">
        <v>15.0</v>
      </c>
      <c r="F4267" s="7" t="str">
        <f>vlookup(E4267,Teams!A:B,2,false)</f>
        <v>Enloe A</v>
      </c>
      <c r="G4267" s="1" t="b">
        <v>0</v>
      </c>
      <c r="H4267" s="1" t="b">
        <v>0</v>
      </c>
      <c r="I4267" s="1">
        <v>19.0</v>
      </c>
      <c r="J4267" s="7" t="str">
        <f>vlookup(I4267,Cats!$A:$B,2,false)</f>
        <v>X</v>
      </c>
    </row>
    <row r="4268">
      <c r="A4268" s="1">
        <v>141277.0</v>
      </c>
      <c r="B4268" s="1">
        <v>556.0</v>
      </c>
      <c r="C4268" s="1">
        <v>0.0</v>
      </c>
      <c r="D4268" s="1" t="s">
        <v>67</v>
      </c>
      <c r="E4268" s="1">
        <v>1.0</v>
      </c>
      <c r="F4268" s="7" t="str">
        <f>vlookup(E4268,Teams!A:B,2,false)</f>
        <v>ASFA</v>
      </c>
      <c r="G4268" s="1" t="b">
        <v>1</v>
      </c>
      <c r="H4268" s="1" t="b">
        <v>0</v>
      </c>
      <c r="I4268" s="1">
        <v>20.0</v>
      </c>
      <c r="J4268" s="7" t="str">
        <f>vlookup(I4268,Cats!$A:$B,2,false)</f>
        <v>M</v>
      </c>
    </row>
    <row r="4269">
      <c r="A4269" s="1">
        <v>141278.0</v>
      </c>
      <c r="B4269" s="1">
        <v>556.0</v>
      </c>
      <c r="C4269" s="1">
        <v>0.0</v>
      </c>
      <c r="D4269" s="1" t="s">
        <v>102</v>
      </c>
      <c r="E4269" s="1">
        <v>15.0</v>
      </c>
      <c r="F4269" s="7" t="str">
        <f>vlookup(E4269,Teams!A:B,2,false)</f>
        <v>Enloe A</v>
      </c>
      <c r="G4269" s="1" t="b">
        <v>0</v>
      </c>
      <c r="H4269" s="1" t="b">
        <v>0</v>
      </c>
      <c r="I4269" s="1">
        <v>20.0</v>
      </c>
      <c r="J4269" s="7" t="str">
        <f>vlookup(I4269,Cats!$A:$B,2,false)</f>
        <v>M</v>
      </c>
    </row>
    <row r="4270">
      <c r="A4270" s="1">
        <v>141279.0</v>
      </c>
      <c r="B4270" s="1">
        <v>556.0</v>
      </c>
      <c r="C4270" s="1">
        <v>0.0</v>
      </c>
      <c r="D4270" s="1" t="s">
        <v>67</v>
      </c>
      <c r="E4270" s="1">
        <v>1.0</v>
      </c>
      <c r="F4270" s="7" t="str">
        <f>vlookup(E4270,Teams!A:B,2,false)</f>
        <v>ASFA</v>
      </c>
      <c r="G4270" s="1" t="b">
        <v>1</v>
      </c>
      <c r="H4270" s="1" t="b">
        <v>0</v>
      </c>
      <c r="I4270" s="1">
        <v>21.0</v>
      </c>
      <c r="J4270" s="7" t="str">
        <f>vlookup(I4270,Cats!$A:$B,2,false)</f>
        <v>C</v>
      </c>
    </row>
    <row r="4271">
      <c r="A4271" s="1">
        <v>141280.0</v>
      </c>
      <c r="B4271" s="1">
        <v>556.0</v>
      </c>
      <c r="C4271" s="1">
        <v>14.0</v>
      </c>
      <c r="D4271" s="1" t="s">
        <v>216</v>
      </c>
      <c r="E4271" s="1">
        <v>15.0</v>
      </c>
      <c r="F4271" s="7" t="str">
        <f>vlookup(E4271,Teams!A:B,2,false)</f>
        <v>Enloe A</v>
      </c>
      <c r="G4271" s="1" t="b">
        <v>0</v>
      </c>
      <c r="H4271" s="1" t="b">
        <v>0</v>
      </c>
      <c r="I4271" s="1">
        <v>21.0</v>
      </c>
      <c r="J4271" s="7" t="str">
        <f>vlookup(I4271,Cats!$A:$B,2,false)</f>
        <v>C</v>
      </c>
    </row>
    <row r="4272">
      <c r="A4272" s="1">
        <v>141281.0</v>
      </c>
      <c r="B4272" s="1">
        <v>556.0</v>
      </c>
      <c r="C4272" s="1">
        <v>4.0</v>
      </c>
      <c r="D4272" s="1" t="s">
        <v>67</v>
      </c>
      <c r="E4272" s="1">
        <v>1.0</v>
      </c>
      <c r="F4272" s="7" t="str">
        <f>vlookup(E4272,Teams!A:B,2,false)</f>
        <v>ASFA</v>
      </c>
      <c r="G4272" s="1" t="b">
        <v>1</v>
      </c>
      <c r="H4272" s="1" t="b">
        <v>0</v>
      </c>
      <c r="I4272" s="1">
        <v>22.0</v>
      </c>
      <c r="J4272" s="7" t="str">
        <f>vlookup(I4272,Cats!$A:$B,2,false)</f>
        <v>E</v>
      </c>
    </row>
    <row r="4273">
      <c r="A4273" s="1">
        <v>141282.0</v>
      </c>
      <c r="B4273" s="1">
        <v>556.0</v>
      </c>
      <c r="C4273" s="1">
        <v>-4.0</v>
      </c>
      <c r="D4273" s="1" t="s">
        <v>101</v>
      </c>
      <c r="E4273" s="1">
        <v>15.0</v>
      </c>
      <c r="F4273" s="7" t="str">
        <f>vlookup(E4273,Teams!A:B,2,false)</f>
        <v>Enloe A</v>
      </c>
      <c r="G4273" s="1" t="b">
        <v>0</v>
      </c>
      <c r="H4273" s="1" t="b">
        <v>0</v>
      </c>
      <c r="I4273" s="1">
        <v>22.0</v>
      </c>
      <c r="J4273" s="7" t="str">
        <f>vlookup(I4273,Cats!$A:$B,2,false)</f>
        <v>E</v>
      </c>
    </row>
    <row r="4274">
      <c r="A4274" s="1">
        <v>141283.0</v>
      </c>
      <c r="B4274" s="1">
        <v>556.0</v>
      </c>
      <c r="C4274" s="1">
        <v>14.0</v>
      </c>
      <c r="D4274" s="1" t="s">
        <v>67</v>
      </c>
      <c r="E4274" s="1">
        <v>1.0</v>
      </c>
      <c r="F4274" s="7" t="str">
        <f>vlookup(E4274,Teams!A:B,2,false)</f>
        <v>ASFA</v>
      </c>
      <c r="G4274" s="1" t="b">
        <v>1</v>
      </c>
      <c r="H4274" s="1" t="b">
        <v>0</v>
      </c>
      <c r="I4274" s="1">
        <v>23.0</v>
      </c>
      <c r="J4274" s="7" t="str">
        <f>vlookup(I4274,Cats!$A:$B,2,false)</f>
        <v>B</v>
      </c>
    </row>
    <row r="4275">
      <c r="A4275" s="1">
        <v>141284.0</v>
      </c>
      <c r="B4275" s="1">
        <v>556.0</v>
      </c>
      <c r="C4275" s="1">
        <v>0.0</v>
      </c>
      <c r="D4275" s="1" t="s">
        <v>32</v>
      </c>
      <c r="E4275" s="1">
        <v>15.0</v>
      </c>
      <c r="F4275" s="7" t="str">
        <f>vlookup(E4275,Teams!A:B,2,false)</f>
        <v>Enloe A</v>
      </c>
      <c r="G4275" s="1" t="b">
        <v>0</v>
      </c>
      <c r="H4275" s="1" t="b">
        <v>1</v>
      </c>
      <c r="I4275" s="1">
        <v>23.0</v>
      </c>
      <c r="J4275" s="7" t="str">
        <f>vlookup(I4275,Cats!$A:$B,2,false)</f>
        <v>B</v>
      </c>
    </row>
    <row r="4276">
      <c r="A4276" s="1">
        <v>141285.0</v>
      </c>
      <c r="B4276" s="1">
        <v>556.0</v>
      </c>
      <c r="C4276" s="1">
        <v>0.0</v>
      </c>
      <c r="D4276" s="1" t="s">
        <v>32</v>
      </c>
      <c r="E4276" s="1">
        <v>1.0</v>
      </c>
      <c r="F4276" s="7" t="str">
        <f>vlookup(E4276,Teams!A:B,2,false)</f>
        <v>ASFA</v>
      </c>
      <c r="G4276" s="1" t="b">
        <v>1</v>
      </c>
      <c r="H4276" s="1" t="b">
        <v>1</v>
      </c>
      <c r="I4276" s="1">
        <v>24.0</v>
      </c>
      <c r="J4276" s="7" t="str">
        <f>vlookup(I4276,Cats!$A:$B,2,false)</f>
        <v>P</v>
      </c>
    </row>
    <row r="4277">
      <c r="A4277" s="1">
        <v>141286.0</v>
      </c>
      <c r="B4277" s="1">
        <v>556.0</v>
      </c>
      <c r="C4277" s="1">
        <v>4.0</v>
      </c>
      <c r="D4277" s="1" t="s">
        <v>105</v>
      </c>
      <c r="E4277" s="1">
        <v>15.0</v>
      </c>
      <c r="F4277" s="7" t="str">
        <f>vlookup(E4277,Teams!A:B,2,false)</f>
        <v>Enloe A</v>
      </c>
      <c r="G4277" s="1" t="b">
        <v>0</v>
      </c>
      <c r="H4277" s="1" t="b">
        <v>0</v>
      </c>
      <c r="I4277" s="1">
        <v>24.0</v>
      </c>
      <c r="J4277" s="7" t="str">
        <f>vlookup(I4277,Cats!$A:$B,2,false)</f>
        <v>P</v>
      </c>
    </row>
    <row r="4278">
      <c r="A4278" s="1">
        <v>141287.0</v>
      </c>
      <c r="B4278" s="1">
        <v>557.0</v>
      </c>
      <c r="C4278" s="1">
        <v>0.0</v>
      </c>
      <c r="D4278" s="1" t="s">
        <v>32</v>
      </c>
      <c r="E4278" s="1">
        <v>7.0</v>
      </c>
      <c r="F4278" s="7" t="str">
        <f>vlookup(E4278,Teams!A:B,2,false)</f>
        <v>Buchholz B</v>
      </c>
      <c r="G4278" s="1" t="b">
        <v>1</v>
      </c>
      <c r="H4278" s="1" t="b">
        <v>1</v>
      </c>
      <c r="I4278" s="1">
        <v>1.0</v>
      </c>
      <c r="J4278" s="7" t="str">
        <f>vlookup(I4278,Cats!$A:$B,2,false)</f>
        <v>X</v>
      </c>
    </row>
    <row r="4279">
      <c r="A4279" s="1">
        <v>141288.0</v>
      </c>
      <c r="B4279" s="1">
        <v>557.0</v>
      </c>
      <c r="C4279" s="1">
        <v>14.0</v>
      </c>
      <c r="D4279" s="1" t="s">
        <v>57</v>
      </c>
      <c r="E4279" s="1">
        <v>44.0</v>
      </c>
      <c r="F4279" s="7" t="str">
        <f>vlookup(E4279,Teams!A:B,2,false)</f>
        <v>University</v>
      </c>
      <c r="G4279" s="1" t="b">
        <v>0</v>
      </c>
      <c r="H4279" s="1" t="b">
        <v>0</v>
      </c>
      <c r="I4279" s="1">
        <v>1.0</v>
      </c>
      <c r="J4279" s="7" t="str">
        <f>vlookup(I4279,Cats!$A:$B,2,false)</f>
        <v>X</v>
      </c>
    </row>
    <row r="4280">
      <c r="A4280" s="1">
        <v>141289.0</v>
      </c>
      <c r="B4280" s="1">
        <v>557.0</v>
      </c>
      <c r="C4280" s="1">
        <v>0.0</v>
      </c>
      <c r="D4280" s="1" t="s">
        <v>32</v>
      </c>
      <c r="E4280" s="1">
        <v>7.0</v>
      </c>
      <c r="F4280" s="7" t="str">
        <f>vlookup(E4280,Teams!A:B,2,false)</f>
        <v>Buchholz B</v>
      </c>
      <c r="G4280" s="1" t="b">
        <v>1</v>
      </c>
      <c r="H4280" s="1" t="b">
        <v>1</v>
      </c>
      <c r="I4280" s="1">
        <v>2.0</v>
      </c>
      <c r="J4280" s="7" t="str">
        <f>vlookup(I4280,Cats!$A:$B,2,false)</f>
        <v>M</v>
      </c>
    </row>
    <row r="4281">
      <c r="A4281" s="1">
        <v>141290.0</v>
      </c>
      <c r="B4281" s="1">
        <v>557.0</v>
      </c>
      <c r="C4281" s="1">
        <v>14.0</v>
      </c>
      <c r="D4281" s="1" t="s">
        <v>194</v>
      </c>
      <c r="E4281" s="1">
        <v>44.0</v>
      </c>
      <c r="F4281" s="7" t="str">
        <f>vlookup(E4281,Teams!A:B,2,false)</f>
        <v>University</v>
      </c>
      <c r="G4281" s="1" t="b">
        <v>0</v>
      </c>
      <c r="H4281" s="1" t="b">
        <v>0</v>
      </c>
      <c r="I4281" s="1">
        <v>2.0</v>
      </c>
      <c r="J4281" s="7" t="str">
        <f>vlookup(I4281,Cats!$A:$B,2,false)</f>
        <v>M</v>
      </c>
    </row>
    <row r="4282">
      <c r="A4282" s="1">
        <v>141291.0</v>
      </c>
      <c r="B4282" s="1">
        <v>557.0</v>
      </c>
      <c r="C4282" s="1">
        <v>0.0</v>
      </c>
      <c r="D4282" s="1" t="s">
        <v>32</v>
      </c>
      <c r="E4282" s="1">
        <v>7.0</v>
      </c>
      <c r="F4282" s="7" t="str">
        <f>vlookup(E4282,Teams!A:B,2,false)</f>
        <v>Buchholz B</v>
      </c>
      <c r="G4282" s="1" t="b">
        <v>1</v>
      </c>
      <c r="H4282" s="1" t="b">
        <v>1</v>
      </c>
      <c r="I4282" s="1">
        <v>3.0</v>
      </c>
      <c r="J4282" s="7" t="str">
        <f>vlookup(I4282,Cats!$A:$B,2,false)</f>
        <v>C</v>
      </c>
    </row>
    <row r="4283">
      <c r="A4283" s="1">
        <v>141292.0</v>
      </c>
      <c r="B4283" s="1">
        <v>557.0</v>
      </c>
      <c r="C4283" s="1">
        <v>4.0</v>
      </c>
      <c r="D4283" s="1" t="s">
        <v>57</v>
      </c>
      <c r="E4283" s="1">
        <v>44.0</v>
      </c>
      <c r="F4283" s="7" t="str">
        <f>vlookup(E4283,Teams!A:B,2,false)</f>
        <v>University</v>
      </c>
      <c r="G4283" s="1" t="b">
        <v>0</v>
      </c>
      <c r="H4283" s="1" t="b">
        <v>0</v>
      </c>
      <c r="I4283" s="1">
        <v>3.0</v>
      </c>
      <c r="J4283" s="7" t="str">
        <f>vlookup(I4283,Cats!$A:$B,2,false)</f>
        <v>C</v>
      </c>
    </row>
    <row r="4284">
      <c r="A4284" s="1">
        <v>141293.0</v>
      </c>
      <c r="B4284" s="1">
        <v>557.0</v>
      </c>
      <c r="C4284" s="1">
        <v>-4.0</v>
      </c>
      <c r="D4284" s="1" t="s">
        <v>182</v>
      </c>
      <c r="E4284" s="1">
        <v>7.0</v>
      </c>
      <c r="F4284" s="7" t="str">
        <f>vlookup(E4284,Teams!A:B,2,false)</f>
        <v>Buchholz B</v>
      </c>
      <c r="G4284" s="1" t="b">
        <v>1</v>
      </c>
      <c r="H4284" s="1" t="b">
        <v>0</v>
      </c>
      <c r="I4284" s="1">
        <v>4.0</v>
      </c>
      <c r="J4284" s="7" t="str">
        <f>vlookup(I4284,Cats!$A:$B,2,false)</f>
        <v>E</v>
      </c>
    </row>
    <row r="4285">
      <c r="A4285" s="1">
        <v>141294.0</v>
      </c>
      <c r="B4285" s="1">
        <v>557.0</v>
      </c>
      <c r="C4285" s="1">
        <v>4.0</v>
      </c>
      <c r="D4285" s="1" t="s">
        <v>57</v>
      </c>
      <c r="E4285" s="1">
        <v>44.0</v>
      </c>
      <c r="F4285" s="7" t="str">
        <f>vlookup(E4285,Teams!A:B,2,false)</f>
        <v>University</v>
      </c>
      <c r="G4285" s="1" t="b">
        <v>0</v>
      </c>
      <c r="H4285" s="1" t="b">
        <v>0</v>
      </c>
      <c r="I4285" s="1">
        <v>4.0</v>
      </c>
      <c r="J4285" s="7" t="str">
        <f>vlookup(I4285,Cats!$A:$B,2,false)</f>
        <v>E</v>
      </c>
    </row>
    <row r="4286">
      <c r="A4286" s="1">
        <v>141295.0</v>
      </c>
      <c r="B4286" s="1">
        <v>557.0</v>
      </c>
      <c r="C4286" s="1">
        <v>0.0</v>
      </c>
      <c r="D4286" s="1" t="s">
        <v>32</v>
      </c>
      <c r="E4286" s="1">
        <v>7.0</v>
      </c>
      <c r="F4286" s="7" t="str">
        <f>vlookup(E4286,Teams!A:B,2,false)</f>
        <v>Buchholz B</v>
      </c>
      <c r="G4286" s="1" t="b">
        <v>1</v>
      </c>
      <c r="H4286" s="1" t="b">
        <v>1</v>
      </c>
      <c r="I4286" s="1">
        <v>5.0</v>
      </c>
      <c r="J4286" s="7" t="str">
        <f>vlookup(I4286,Cats!$A:$B,2,false)</f>
        <v>B</v>
      </c>
    </row>
    <row r="4287">
      <c r="A4287" s="1">
        <v>141296.0</v>
      </c>
      <c r="B4287" s="1">
        <v>557.0</v>
      </c>
      <c r="C4287" s="1">
        <v>4.0</v>
      </c>
      <c r="D4287" s="1" t="s">
        <v>57</v>
      </c>
      <c r="E4287" s="1">
        <v>44.0</v>
      </c>
      <c r="F4287" s="7" t="str">
        <f>vlookup(E4287,Teams!A:B,2,false)</f>
        <v>University</v>
      </c>
      <c r="G4287" s="1" t="b">
        <v>0</v>
      </c>
      <c r="H4287" s="1" t="b">
        <v>0</v>
      </c>
      <c r="I4287" s="1">
        <v>5.0</v>
      </c>
      <c r="J4287" s="7" t="str">
        <f>vlookup(I4287,Cats!$A:$B,2,false)</f>
        <v>B</v>
      </c>
    </row>
    <row r="4288">
      <c r="A4288" s="1">
        <v>141297.0</v>
      </c>
      <c r="B4288" s="1">
        <v>557.0</v>
      </c>
      <c r="C4288" s="1">
        <v>0.0</v>
      </c>
      <c r="D4288" s="1" t="s">
        <v>182</v>
      </c>
      <c r="E4288" s="1">
        <v>7.0</v>
      </c>
      <c r="F4288" s="7" t="str">
        <f>vlookup(E4288,Teams!A:B,2,false)</f>
        <v>Buchholz B</v>
      </c>
      <c r="G4288" s="1" t="b">
        <v>1</v>
      </c>
      <c r="H4288" s="1" t="b">
        <v>0</v>
      </c>
      <c r="I4288" s="1">
        <v>6.0</v>
      </c>
      <c r="J4288" s="7" t="str">
        <f>vlookup(I4288,Cats!$A:$B,2,false)</f>
        <v>P</v>
      </c>
    </row>
    <row r="4289">
      <c r="A4289" s="1">
        <v>141298.0</v>
      </c>
      <c r="B4289" s="1">
        <v>557.0</v>
      </c>
      <c r="C4289" s="1">
        <v>14.0</v>
      </c>
      <c r="D4289" s="1" t="s">
        <v>194</v>
      </c>
      <c r="E4289" s="1">
        <v>44.0</v>
      </c>
      <c r="F4289" s="7" t="str">
        <f>vlookup(E4289,Teams!A:B,2,false)</f>
        <v>University</v>
      </c>
      <c r="G4289" s="1" t="b">
        <v>0</v>
      </c>
      <c r="H4289" s="1" t="b">
        <v>0</v>
      </c>
      <c r="I4289" s="1">
        <v>6.0</v>
      </c>
      <c r="J4289" s="7" t="str">
        <f>vlookup(I4289,Cats!$A:$B,2,false)</f>
        <v>P</v>
      </c>
    </row>
    <row r="4290">
      <c r="A4290" s="1">
        <v>141299.0</v>
      </c>
      <c r="B4290" s="1">
        <v>557.0</v>
      </c>
      <c r="C4290" s="1">
        <v>4.0</v>
      </c>
      <c r="D4290" s="1" t="s">
        <v>181</v>
      </c>
      <c r="E4290" s="1">
        <v>7.0</v>
      </c>
      <c r="F4290" s="7" t="str">
        <f>vlookup(E4290,Teams!A:B,2,false)</f>
        <v>Buchholz B</v>
      </c>
      <c r="G4290" s="1" t="b">
        <v>1</v>
      </c>
      <c r="H4290" s="1" t="b">
        <v>0</v>
      </c>
      <c r="I4290" s="1">
        <v>7.0</v>
      </c>
      <c r="J4290" s="7" t="str">
        <f>vlookup(I4290,Cats!$A:$B,2,false)</f>
        <v>X</v>
      </c>
    </row>
    <row r="4291">
      <c r="A4291" s="1">
        <v>141300.0</v>
      </c>
      <c r="B4291" s="1">
        <v>557.0</v>
      </c>
      <c r="C4291" s="1">
        <v>0.0</v>
      </c>
      <c r="D4291" s="1" t="s">
        <v>32</v>
      </c>
      <c r="E4291" s="1">
        <v>44.0</v>
      </c>
      <c r="F4291" s="7" t="str">
        <f>vlookup(E4291,Teams!A:B,2,false)</f>
        <v>University</v>
      </c>
      <c r="G4291" s="1" t="b">
        <v>0</v>
      </c>
      <c r="H4291" s="1" t="b">
        <v>1</v>
      </c>
      <c r="I4291" s="1">
        <v>7.0</v>
      </c>
      <c r="J4291" s="7" t="str">
        <f>vlookup(I4291,Cats!$A:$B,2,false)</f>
        <v>X</v>
      </c>
    </row>
    <row r="4292">
      <c r="A4292" s="1">
        <v>141301.0</v>
      </c>
      <c r="B4292" s="1">
        <v>557.0</v>
      </c>
      <c r="C4292" s="1">
        <v>4.0</v>
      </c>
      <c r="D4292" s="1" t="s">
        <v>182</v>
      </c>
      <c r="E4292" s="1">
        <v>7.0</v>
      </c>
      <c r="F4292" s="7" t="str">
        <f>vlookup(E4292,Teams!A:B,2,false)</f>
        <v>Buchholz B</v>
      </c>
      <c r="G4292" s="1" t="b">
        <v>1</v>
      </c>
      <c r="H4292" s="1" t="b">
        <v>0</v>
      </c>
      <c r="I4292" s="1">
        <v>8.0</v>
      </c>
      <c r="J4292" s="7" t="str">
        <f>vlookup(I4292,Cats!$A:$B,2,false)</f>
        <v>M</v>
      </c>
    </row>
    <row r="4293">
      <c r="A4293" s="1">
        <v>141302.0</v>
      </c>
      <c r="B4293" s="1">
        <v>557.0</v>
      </c>
      <c r="C4293" s="1">
        <v>0.0</v>
      </c>
      <c r="D4293" s="1" t="s">
        <v>32</v>
      </c>
      <c r="E4293" s="1">
        <v>44.0</v>
      </c>
      <c r="F4293" s="7" t="str">
        <f>vlookup(E4293,Teams!A:B,2,false)</f>
        <v>University</v>
      </c>
      <c r="G4293" s="1" t="b">
        <v>0</v>
      </c>
      <c r="H4293" s="1" t="b">
        <v>1</v>
      </c>
      <c r="I4293" s="1">
        <v>8.0</v>
      </c>
      <c r="J4293" s="7" t="str">
        <f>vlookup(I4293,Cats!$A:$B,2,false)</f>
        <v>M</v>
      </c>
    </row>
    <row r="4294">
      <c r="A4294" s="1">
        <v>141303.0</v>
      </c>
      <c r="B4294" s="1">
        <v>557.0</v>
      </c>
      <c r="C4294" s="1">
        <v>-4.0</v>
      </c>
      <c r="D4294" s="1" t="s">
        <v>182</v>
      </c>
      <c r="E4294" s="1">
        <v>7.0</v>
      </c>
      <c r="F4294" s="7" t="str">
        <f>vlookup(E4294,Teams!A:B,2,false)</f>
        <v>Buchholz B</v>
      </c>
      <c r="G4294" s="1" t="b">
        <v>1</v>
      </c>
      <c r="H4294" s="1" t="b">
        <v>0</v>
      </c>
      <c r="I4294" s="1">
        <v>9.0</v>
      </c>
      <c r="J4294" s="7" t="str">
        <f>vlookup(I4294,Cats!$A:$B,2,false)</f>
        <v>C</v>
      </c>
    </row>
    <row r="4295">
      <c r="A4295" s="1">
        <v>141304.0</v>
      </c>
      <c r="B4295" s="1">
        <v>557.0</v>
      </c>
      <c r="C4295" s="1">
        <v>14.0</v>
      </c>
      <c r="D4295" s="1" t="s">
        <v>194</v>
      </c>
      <c r="E4295" s="1">
        <v>44.0</v>
      </c>
      <c r="F4295" s="7" t="str">
        <f>vlookup(E4295,Teams!A:B,2,false)</f>
        <v>University</v>
      </c>
      <c r="G4295" s="1" t="b">
        <v>0</v>
      </c>
      <c r="H4295" s="1" t="b">
        <v>0</v>
      </c>
      <c r="I4295" s="1">
        <v>9.0</v>
      </c>
      <c r="J4295" s="7" t="str">
        <f>vlookup(I4295,Cats!$A:$B,2,false)</f>
        <v>C</v>
      </c>
    </row>
    <row r="4296">
      <c r="A4296" s="1">
        <v>141305.0</v>
      </c>
      <c r="B4296" s="1">
        <v>557.0</v>
      </c>
      <c r="C4296" s="1">
        <v>0.0</v>
      </c>
      <c r="D4296" s="1" t="s">
        <v>181</v>
      </c>
      <c r="E4296" s="1">
        <v>7.0</v>
      </c>
      <c r="F4296" s="7" t="str">
        <f>vlookup(E4296,Teams!A:B,2,false)</f>
        <v>Buchholz B</v>
      </c>
      <c r="G4296" s="1" t="b">
        <v>1</v>
      </c>
      <c r="H4296" s="1" t="b">
        <v>0</v>
      </c>
      <c r="I4296" s="1">
        <v>10.0</v>
      </c>
      <c r="J4296" s="7" t="str">
        <f>vlookup(I4296,Cats!$A:$B,2,false)</f>
        <v>E</v>
      </c>
    </row>
    <row r="4297">
      <c r="A4297" s="1">
        <v>141306.0</v>
      </c>
      <c r="B4297" s="1">
        <v>557.0</v>
      </c>
      <c r="C4297" s="1">
        <v>-4.0</v>
      </c>
      <c r="D4297" s="1" t="s">
        <v>57</v>
      </c>
      <c r="E4297" s="1">
        <v>44.0</v>
      </c>
      <c r="F4297" s="7" t="str">
        <f>vlookup(E4297,Teams!A:B,2,false)</f>
        <v>University</v>
      </c>
      <c r="G4297" s="1" t="b">
        <v>0</v>
      </c>
      <c r="H4297" s="1" t="b">
        <v>0</v>
      </c>
      <c r="I4297" s="1">
        <v>10.0</v>
      </c>
      <c r="J4297" s="7" t="str">
        <f>vlookup(I4297,Cats!$A:$B,2,false)</f>
        <v>E</v>
      </c>
    </row>
    <row r="4298">
      <c r="A4298" s="1">
        <v>141307.0</v>
      </c>
      <c r="B4298" s="1">
        <v>557.0</v>
      </c>
      <c r="C4298" s="1">
        <v>0.0</v>
      </c>
      <c r="D4298" s="1" t="s">
        <v>32</v>
      </c>
      <c r="E4298" s="1">
        <v>7.0</v>
      </c>
      <c r="F4298" s="7" t="str">
        <f>vlookup(E4298,Teams!A:B,2,false)</f>
        <v>Buchholz B</v>
      </c>
      <c r="G4298" s="1" t="b">
        <v>1</v>
      </c>
      <c r="H4298" s="1" t="b">
        <v>1</v>
      </c>
      <c r="I4298" s="1">
        <v>11.0</v>
      </c>
      <c r="J4298" s="7" t="str">
        <f>vlookup(I4298,Cats!$A:$B,2,false)</f>
        <v>B</v>
      </c>
    </row>
    <row r="4299">
      <c r="A4299" s="1">
        <v>141308.0</v>
      </c>
      <c r="B4299" s="1">
        <v>557.0</v>
      </c>
      <c r="C4299" s="1">
        <v>14.0</v>
      </c>
      <c r="D4299" s="1" t="s">
        <v>57</v>
      </c>
      <c r="E4299" s="1">
        <v>44.0</v>
      </c>
      <c r="F4299" s="7" t="str">
        <f>vlookup(E4299,Teams!A:B,2,false)</f>
        <v>University</v>
      </c>
      <c r="G4299" s="1" t="b">
        <v>0</v>
      </c>
      <c r="H4299" s="1" t="b">
        <v>0</v>
      </c>
      <c r="I4299" s="1">
        <v>11.0</v>
      </c>
      <c r="J4299" s="7" t="str">
        <f>vlookup(I4299,Cats!$A:$B,2,false)</f>
        <v>B</v>
      </c>
    </row>
    <row r="4300">
      <c r="A4300" s="1">
        <v>141309.0</v>
      </c>
      <c r="B4300" s="1">
        <v>557.0</v>
      </c>
      <c r="C4300" s="1">
        <v>0.0</v>
      </c>
      <c r="D4300" s="1" t="s">
        <v>32</v>
      </c>
      <c r="E4300" s="1">
        <v>7.0</v>
      </c>
      <c r="F4300" s="7" t="str">
        <f>vlookup(E4300,Teams!A:B,2,false)</f>
        <v>Buchholz B</v>
      </c>
      <c r="G4300" s="1" t="b">
        <v>1</v>
      </c>
      <c r="H4300" s="1" t="b">
        <v>1</v>
      </c>
      <c r="I4300" s="1">
        <v>12.0</v>
      </c>
      <c r="J4300" s="7" t="str">
        <f>vlookup(I4300,Cats!$A:$B,2,false)</f>
        <v>P</v>
      </c>
    </row>
    <row r="4301">
      <c r="A4301" s="1">
        <v>141310.0</v>
      </c>
      <c r="B4301" s="1">
        <v>557.0</v>
      </c>
      <c r="C4301" s="1">
        <v>14.0</v>
      </c>
      <c r="D4301" s="1" t="s">
        <v>194</v>
      </c>
      <c r="E4301" s="1">
        <v>44.0</v>
      </c>
      <c r="F4301" s="7" t="str">
        <f>vlookup(E4301,Teams!A:B,2,false)</f>
        <v>University</v>
      </c>
      <c r="G4301" s="1" t="b">
        <v>0</v>
      </c>
      <c r="H4301" s="1" t="b">
        <v>0</v>
      </c>
      <c r="I4301" s="1">
        <v>12.0</v>
      </c>
      <c r="J4301" s="7" t="str">
        <f>vlookup(I4301,Cats!$A:$B,2,false)</f>
        <v>P</v>
      </c>
    </row>
    <row r="4302">
      <c r="A4302" s="1">
        <v>141311.0</v>
      </c>
      <c r="B4302" s="1">
        <v>557.0</v>
      </c>
      <c r="C4302" s="1">
        <v>0.0</v>
      </c>
      <c r="D4302" s="1" t="s">
        <v>207</v>
      </c>
      <c r="E4302" s="1">
        <v>7.0</v>
      </c>
      <c r="F4302" s="7" t="str">
        <f>vlookup(E4302,Teams!A:B,2,false)</f>
        <v>Buchholz B</v>
      </c>
      <c r="G4302" s="1" t="b">
        <v>1</v>
      </c>
      <c r="H4302" s="1" t="b">
        <v>0</v>
      </c>
      <c r="I4302" s="1">
        <v>13.0</v>
      </c>
      <c r="J4302" s="7" t="str">
        <f>vlookup(I4302,Cats!$A:$B,2,false)</f>
        <v>X</v>
      </c>
    </row>
    <row r="4303">
      <c r="A4303" s="1">
        <v>141312.0</v>
      </c>
      <c r="B4303" s="1">
        <v>557.0</v>
      </c>
      <c r="C4303" s="1">
        <v>0.0</v>
      </c>
      <c r="D4303" s="1" t="s">
        <v>222</v>
      </c>
      <c r="E4303" s="1">
        <v>44.0</v>
      </c>
      <c r="F4303" s="7" t="str">
        <f>vlookup(E4303,Teams!A:B,2,false)</f>
        <v>University</v>
      </c>
      <c r="G4303" s="1" t="b">
        <v>0</v>
      </c>
      <c r="H4303" s="1" t="b">
        <v>0</v>
      </c>
      <c r="I4303" s="1">
        <v>13.0</v>
      </c>
      <c r="J4303" s="7" t="str">
        <f>vlookup(I4303,Cats!$A:$B,2,false)</f>
        <v>X</v>
      </c>
    </row>
    <row r="4304">
      <c r="A4304" s="1">
        <v>141313.0</v>
      </c>
      <c r="B4304" s="1">
        <v>557.0</v>
      </c>
      <c r="C4304" s="1">
        <v>-4.0</v>
      </c>
      <c r="D4304" s="1" t="s">
        <v>182</v>
      </c>
      <c r="E4304" s="1">
        <v>7.0</v>
      </c>
      <c r="F4304" s="7" t="str">
        <f>vlookup(E4304,Teams!A:B,2,false)</f>
        <v>Buchholz B</v>
      </c>
      <c r="G4304" s="1" t="b">
        <v>1</v>
      </c>
      <c r="H4304" s="1" t="b">
        <v>0</v>
      </c>
      <c r="I4304" s="1">
        <v>14.0</v>
      </c>
      <c r="J4304" s="7" t="str">
        <f>vlookup(I4304,Cats!$A:$B,2,false)</f>
        <v>M</v>
      </c>
    </row>
    <row r="4305">
      <c r="A4305" s="1">
        <v>141314.0</v>
      </c>
      <c r="B4305" s="1">
        <v>557.0</v>
      </c>
      <c r="C4305" s="1">
        <v>14.0</v>
      </c>
      <c r="D4305" s="1" t="s">
        <v>222</v>
      </c>
      <c r="E4305" s="1">
        <v>44.0</v>
      </c>
      <c r="F4305" s="7" t="str">
        <f>vlookup(E4305,Teams!A:B,2,false)</f>
        <v>University</v>
      </c>
      <c r="G4305" s="1" t="b">
        <v>0</v>
      </c>
      <c r="H4305" s="1" t="b">
        <v>0</v>
      </c>
      <c r="I4305" s="1">
        <v>14.0</v>
      </c>
      <c r="J4305" s="7" t="str">
        <f>vlookup(I4305,Cats!$A:$B,2,false)</f>
        <v>M</v>
      </c>
    </row>
    <row r="4306">
      <c r="A4306" s="1">
        <v>141315.0</v>
      </c>
      <c r="B4306" s="1">
        <v>557.0</v>
      </c>
      <c r="C4306" s="1">
        <v>0.0</v>
      </c>
      <c r="D4306" s="1" t="s">
        <v>32</v>
      </c>
      <c r="E4306" s="1">
        <v>7.0</v>
      </c>
      <c r="F4306" s="7" t="str">
        <f>vlookup(E4306,Teams!A:B,2,false)</f>
        <v>Buchholz B</v>
      </c>
      <c r="G4306" s="1" t="b">
        <v>1</v>
      </c>
      <c r="H4306" s="1" t="b">
        <v>1</v>
      </c>
      <c r="I4306" s="1">
        <v>15.0</v>
      </c>
      <c r="J4306" s="7" t="str">
        <f>vlookup(I4306,Cats!$A:$B,2,false)</f>
        <v>C</v>
      </c>
    </row>
    <row r="4307">
      <c r="A4307" s="1">
        <v>141316.0</v>
      </c>
      <c r="B4307" s="1">
        <v>557.0</v>
      </c>
      <c r="C4307" s="1">
        <v>14.0</v>
      </c>
      <c r="D4307" s="1" t="s">
        <v>57</v>
      </c>
      <c r="E4307" s="1">
        <v>44.0</v>
      </c>
      <c r="F4307" s="7" t="str">
        <f>vlookup(E4307,Teams!A:B,2,false)</f>
        <v>University</v>
      </c>
      <c r="G4307" s="1" t="b">
        <v>0</v>
      </c>
      <c r="H4307" s="1" t="b">
        <v>0</v>
      </c>
      <c r="I4307" s="1">
        <v>15.0</v>
      </c>
      <c r="J4307" s="7" t="str">
        <f>vlookup(I4307,Cats!$A:$B,2,false)</f>
        <v>C</v>
      </c>
    </row>
    <row r="4308">
      <c r="A4308" s="1">
        <v>141317.0</v>
      </c>
      <c r="B4308" s="1">
        <v>557.0</v>
      </c>
      <c r="C4308" s="1">
        <v>0.0</v>
      </c>
      <c r="D4308" s="1" t="s">
        <v>32</v>
      </c>
      <c r="E4308" s="1">
        <v>7.0</v>
      </c>
      <c r="F4308" s="7" t="str">
        <f>vlookup(E4308,Teams!A:B,2,false)</f>
        <v>Buchholz B</v>
      </c>
      <c r="G4308" s="1" t="b">
        <v>1</v>
      </c>
      <c r="H4308" s="1" t="b">
        <v>1</v>
      </c>
      <c r="I4308" s="1">
        <v>16.0</v>
      </c>
      <c r="J4308" s="7" t="str">
        <f>vlookup(I4308,Cats!$A:$B,2,false)</f>
        <v>E</v>
      </c>
    </row>
    <row r="4309">
      <c r="A4309" s="1">
        <v>141318.0</v>
      </c>
      <c r="B4309" s="1">
        <v>557.0</v>
      </c>
      <c r="C4309" s="1">
        <v>14.0</v>
      </c>
      <c r="D4309" s="1" t="s">
        <v>190</v>
      </c>
      <c r="E4309" s="1">
        <v>44.0</v>
      </c>
      <c r="F4309" s="7" t="str">
        <f>vlookup(E4309,Teams!A:B,2,false)</f>
        <v>University</v>
      </c>
      <c r="G4309" s="1" t="b">
        <v>0</v>
      </c>
      <c r="H4309" s="1" t="b">
        <v>0</v>
      </c>
      <c r="I4309" s="1">
        <v>16.0</v>
      </c>
      <c r="J4309" s="7" t="str">
        <f>vlookup(I4309,Cats!$A:$B,2,false)</f>
        <v>E</v>
      </c>
    </row>
    <row r="4310">
      <c r="A4310" s="1">
        <v>141319.0</v>
      </c>
      <c r="B4310" s="1">
        <v>557.0</v>
      </c>
      <c r="C4310" s="1">
        <v>0.0</v>
      </c>
      <c r="D4310" s="1" t="s">
        <v>32</v>
      </c>
      <c r="E4310" s="1">
        <v>7.0</v>
      </c>
      <c r="F4310" s="7" t="str">
        <f>vlookup(E4310,Teams!A:B,2,false)</f>
        <v>Buchholz B</v>
      </c>
      <c r="G4310" s="1" t="b">
        <v>1</v>
      </c>
      <c r="H4310" s="1" t="b">
        <v>1</v>
      </c>
      <c r="I4310" s="1">
        <v>17.0</v>
      </c>
      <c r="J4310" s="7" t="str">
        <f>vlookup(I4310,Cats!$A:$B,2,false)</f>
        <v>B</v>
      </c>
    </row>
    <row r="4311">
      <c r="A4311" s="1">
        <v>141320.0</v>
      </c>
      <c r="B4311" s="1">
        <v>557.0</v>
      </c>
      <c r="C4311" s="1">
        <v>14.0</v>
      </c>
      <c r="D4311" s="1" t="s">
        <v>57</v>
      </c>
      <c r="E4311" s="1">
        <v>44.0</v>
      </c>
      <c r="F4311" s="7" t="str">
        <f>vlookup(E4311,Teams!A:B,2,false)</f>
        <v>University</v>
      </c>
      <c r="G4311" s="1" t="b">
        <v>0</v>
      </c>
      <c r="H4311" s="1" t="b">
        <v>0</v>
      </c>
      <c r="I4311" s="1">
        <v>17.0</v>
      </c>
      <c r="J4311" s="7" t="str">
        <f>vlookup(I4311,Cats!$A:$B,2,false)</f>
        <v>B</v>
      </c>
    </row>
    <row r="4312">
      <c r="A4312" s="1">
        <v>141321.0</v>
      </c>
      <c r="B4312" s="1">
        <v>557.0</v>
      </c>
      <c r="C4312" s="1">
        <v>0.0</v>
      </c>
      <c r="D4312" s="1" t="s">
        <v>32</v>
      </c>
      <c r="E4312" s="1">
        <v>7.0</v>
      </c>
      <c r="F4312" s="7" t="str">
        <f>vlookup(E4312,Teams!A:B,2,false)</f>
        <v>Buchholz B</v>
      </c>
      <c r="G4312" s="1" t="b">
        <v>1</v>
      </c>
      <c r="H4312" s="1" t="b">
        <v>1</v>
      </c>
      <c r="I4312" s="1">
        <v>18.0</v>
      </c>
      <c r="J4312" s="7" t="str">
        <f>vlookup(I4312,Cats!$A:$B,2,false)</f>
        <v>P</v>
      </c>
    </row>
    <row r="4313">
      <c r="A4313" s="1">
        <v>141322.0</v>
      </c>
      <c r="B4313" s="1">
        <v>557.0</v>
      </c>
      <c r="C4313" s="1">
        <v>14.0</v>
      </c>
      <c r="D4313" s="1" t="s">
        <v>57</v>
      </c>
      <c r="E4313" s="1">
        <v>44.0</v>
      </c>
      <c r="F4313" s="7" t="str">
        <f>vlookup(E4313,Teams!A:B,2,false)</f>
        <v>University</v>
      </c>
      <c r="G4313" s="1" t="b">
        <v>0</v>
      </c>
      <c r="H4313" s="1" t="b">
        <v>0</v>
      </c>
      <c r="I4313" s="1">
        <v>18.0</v>
      </c>
      <c r="J4313" s="7" t="str">
        <f>vlookup(I4313,Cats!$A:$B,2,false)</f>
        <v>P</v>
      </c>
    </row>
    <row r="4314">
      <c r="A4314" s="1">
        <v>141323.0</v>
      </c>
      <c r="B4314" s="1">
        <v>557.0</v>
      </c>
      <c r="C4314" s="1">
        <v>0.0</v>
      </c>
      <c r="D4314" s="1" t="s">
        <v>32</v>
      </c>
      <c r="E4314" s="1">
        <v>7.0</v>
      </c>
      <c r="F4314" s="7" t="str">
        <f>vlookup(E4314,Teams!A:B,2,false)</f>
        <v>Buchholz B</v>
      </c>
      <c r="G4314" s="1" t="b">
        <v>1</v>
      </c>
      <c r="H4314" s="1" t="b">
        <v>1</v>
      </c>
      <c r="I4314" s="1">
        <v>19.0</v>
      </c>
      <c r="J4314" s="7" t="str">
        <f>vlookup(I4314,Cats!$A:$B,2,false)</f>
        <v>X</v>
      </c>
    </row>
    <row r="4315">
      <c r="A4315" s="1">
        <v>141324.0</v>
      </c>
      <c r="B4315" s="1">
        <v>557.0</v>
      </c>
      <c r="C4315" s="1">
        <v>14.0</v>
      </c>
      <c r="D4315" s="1" t="s">
        <v>57</v>
      </c>
      <c r="E4315" s="1">
        <v>44.0</v>
      </c>
      <c r="F4315" s="7" t="str">
        <f>vlookup(E4315,Teams!A:B,2,false)</f>
        <v>University</v>
      </c>
      <c r="G4315" s="1" t="b">
        <v>0</v>
      </c>
      <c r="H4315" s="1" t="b">
        <v>0</v>
      </c>
      <c r="I4315" s="1">
        <v>19.0</v>
      </c>
      <c r="J4315" s="7" t="str">
        <f>vlookup(I4315,Cats!$A:$B,2,false)</f>
        <v>X</v>
      </c>
    </row>
    <row r="4316">
      <c r="A4316" s="1">
        <v>141325.0</v>
      </c>
      <c r="B4316" s="1">
        <v>557.0</v>
      </c>
      <c r="C4316" s="1">
        <v>0.0</v>
      </c>
      <c r="D4316" s="1" t="s">
        <v>182</v>
      </c>
      <c r="E4316" s="1">
        <v>7.0</v>
      </c>
      <c r="F4316" s="7" t="str">
        <f>vlookup(E4316,Teams!A:B,2,false)</f>
        <v>Buchholz B</v>
      </c>
      <c r="G4316" s="1" t="b">
        <v>1</v>
      </c>
      <c r="H4316" s="1" t="b">
        <v>0</v>
      </c>
      <c r="I4316" s="1">
        <v>20.0</v>
      </c>
      <c r="J4316" s="7" t="str">
        <f>vlookup(I4316,Cats!$A:$B,2,false)</f>
        <v>M</v>
      </c>
    </row>
    <row r="4317">
      <c r="A4317" s="1">
        <v>141326.0</v>
      </c>
      <c r="B4317" s="1">
        <v>557.0</v>
      </c>
      <c r="C4317" s="1">
        <v>14.0</v>
      </c>
      <c r="D4317" s="1" t="s">
        <v>194</v>
      </c>
      <c r="E4317" s="1">
        <v>44.0</v>
      </c>
      <c r="F4317" s="7" t="str">
        <f>vlookup(E4317,Teams!A:B,2,false)</f>
        <v>University</v>
      </c>
      <c r="G4317" s="1" t="b">
        <v>0</v>
      </c>
      <c r="H4317" s="1" t="b">
        <v>0</v>
      </c>
      <c r="I4317" s="1">
        <v>20.0</v>
      </c>
      <c r="J4317" s="7" t="str">
        <f>vlookup(I4317,Cats!$A:$B,2,false)</f>
        <v>M</v>
      </c>
    </row>
    <row r="4318">
      <c r="A4318" s="1">
        <v>141327.0</v>
      </c>
      <c r="B4318" s="1">
        <v>557.0</v>
      </c>
      <c r="C4318" s="1">
        <v>0.0</v>
      </c>
      <c r="D4318" s="1" t="s">
        <v>32</v>
      </c>
      <c r="E4318" s="1">
        <v>7.0</v>
      </c>
      <c r="F4318" s="7" t="str">
        <f>vlookup(E4318,Teams!A:B,2,false)</f>
        <v>Buchholz B</v>
      </c>
      <c r="G4318" s="1" t="b">
        <v>1</v>
      </c>
      <c r="H4318" s="1" t="b">
        <v>1</v>
      </c>
      <c r="I4318" s="1">
        <v>21.0</v>
      </c>
      <c r="J4318" s="7" t="str">
        <f>vlookup(I4318,Cats!$A:$B,2,false)</f>
        <v>C</v>
      </c>
    </row>
    <row r="4319">
      <c r="A4319" s="1">
        <v>141328.0</v>
      </c>
      <c r="B4319" s="1">
        <v>557.0</v>
      </c>
      <c r="C4319" s="1">
        <v>14.0</v>
      </c>
      <c r="D4319" s="1" t="s">
        <v>222</v>
      </c>
      <c r="E4319" s="1">
        <v>44.0</v>
      </c>
      <c r="F4319" s="7" t="str">
        <f>vlookup(E4319,Teams!A:B,2,false)</f>
        <v>University</v>
      </c>
      <c r="G4319" s="1" t="b">
        <v>0</v>
      </c>
      <c r="H4319" s="1" t="b">
        <v>0</v>
      </c>
      <c r="I4319" s="1">
        <v>21.0</v>
      </c>
      <c r="J4319" s="7" t="str">
        <f>vlookup(I4319,Cats!$A:$B,2,false)</f>
        <v>C</v>
      </c>
    </row>
    <row r="4320">
      <c r="A4320" s="1">
        <v>141329.0</v>
      </c>
      <c r="B4320" s="1">
        <v>557.0</v>
      </c>
      <c r="C4320" s="1">
        <v>4.0</v>
      </c>
      <c r="D4320" s="1" t="s">
        <v>219</v>
      </c>
      <c r="E4320" s="1">
        <v>7.0</v>
      </c>
      <c r="F4320" s="7" t="str">
        <f>vlookup(E4320,Teams!A:B,2,false)</f>
        <v>Buchholz B</v>
      </c>
      <c r="G4320" s="1" t="b">
        <v>1</v>
      </c>
      <c r="H4320" s="1" t="b">
        <v>0</v>
      </c>
      <c r="I4320" s="1">
        <v>22.0</v>
      </c>
      <c r="J4320" s="7" t="str">
        <f>vlookup(I4320,Cats!$A:$B,2,false)</f>
        <v>E</v>
      </c>
    </row>
    <row r="4321">
      <c r="A4321" s="1">
        <v>141330.0</v>
      </c>
      <c r="B4321" s="1">
        <v>557.0</v>
      </c>
      <c r="C4321" s="1">
        <v>0.0</v>
      </c>
      <c r="D4321" s="1" t="s">
        <v>32</v>
      </c>
      <c r="E4321" s="1">
        <v>44.0</v>
      </c>
      <c r="F4321" s="7" t="str">
        <f>vlookup(E4321,Teams!A:B,2,false)</f>
        <v>University</v>
      </c>
      <c r="G4321" s="1" t="b">
        <v>0</v>
      </c>
      <c r="H4321" s="1" t="b">
        <v>1</v>
      </c>
      <c r="I4321" s="1">
        <v>22.0</v>
      </c>
      <c r="J4321" s="7" t="str">
        <f>vlookup(I4321,Cats!$A:$B,2,false)</f>
        <v>E</v>
      </c>
    </row>
    <row r="4322">
      <c r="A4322" s="1">
        <v>141331.0</v>
      </c>
      <c r="B4322" s="1">
        <v>557.0</v>
      </c>
      <c r="C4322" s="1">
        <v>0.0</v>
      </c>
      <c r="D4322" s="1" t="s">
        <v>32</v>
      </c>
      <c r="E4322" s="1">
        <v>7.0</v>
      </c>
      <c r="F4322" s="7" t="str">
        <f>vlookup(E4322,Teams!A:B,2,false)</f>
        <v>Buchholz B</v>
      </c>
      <c r="G4322" s="1" t="b">
        <v>1</v>
      </c>
      <c r="H4322" s="1" t="b">
        <v>1</v>
      </c>
      <c r="I4322" s="1">
        <v>23.0</v>
      </c>
      <c r="J4322" s="7" t="str">
        <f>vlookup(I4322,Cats!$A:$B,2,false)</f>
        <v>B</v>
      </c>
    </row>
    <row r="4323">
      <c r="A4323" s="1">
        <v>141332.0</v>
      </c>
      <c r="B4323" s="1">
        <v>557.0</v>
      </c>
      <c r="C4323" s="1">
        <v>14.0</v>
      </c>
      <c r="D4323" s="1" t="s">
        <v>57</v>
      </c>
      <c r="E4323" s="1">
        <v>44.0</v>
      </c>
      <c r="F4323" s="7" t="str">
        <f>vlookup(E4323,Teams!A:B,2,false)</f>
        <v>University</v>
      </c>
      <c r="G4323" s="1" t="b">
        <v>0</v>
      </c>
      <c r="H4323" s="1" t="b">
        <v>0</v>
      </c>
      <c r="I4323" s="1">
        <v>23.0</v>
      </c>
      <c r="J4323" s="7" t="str">
        <f>vlookup(I4323,Cats!$A:$B,2,false)</f>
        <v>B</v>
      </c>
    </row>
    <row r="4324">
      <c r="A4324" s="1">
        <v>141333.0</v>
      </c>
      <c r="B4324" s="1">
        <v>557.0</v>
      </c>
      <c r="C4324" s="1">
        <v>4.0</v>
      </c>
      <c r="D4324" s="1" t="s">
        <v>182</v>
      </c>
      <c r="E4324" s="1">
        <v>7.0</v>
      </c>
      <c r="F4324" s="7" t="str">
        <f>vlookup(E4324,Teams!A:B,2,false)</f>
        <v>Buchholz B</v>
      </c>
      <c r="G4324" s="1" t="b">
        <v>1</v>
      </c>
      <c r="H4324" s="1" t="b">
        <v>0</v>
      </c>
      <c r="I4324" s="1">
        <v>24.0</v>
      </c>
      <c r="J4324" s="7" t="str">
        <f>vlookup(I4324,Cats!$A:$B,2,false)</f>
        <v>P</v>
      </c>
    </row>
    <row r="4325">
      <c r="A4325" s="1">
        <v>141334.0</v>
      </c>
      <c r="B4325" s="1">
        <v>557.0</v>
      </c>
      <c r="C4325" s="1">
        <v>-4.0</v>
      </c>
      <c r="D4325" s="1" t="s">
        <v>57</v>
      </c>
      <c r="E4325" s="1">
        <v>44.0</v>
      </c>
      <c r="F4325" s="7" t="str">
        <f>vlookup(E4325,Teams!A:B,2,false)</f>
        <v>University</v>
      </c>
      <c r="G4325" s="1" t="b">
        <v>0</v>
      </c>
      <c r="H4325" s="1" t="b">
        <v>0</v>
      </c>
      <c r="I4325" s="1">
        <v>24.0</v>
      </c>
      <c r="J4325" s="7" t="str">
        <f>vlookup(I4325,Cats!$A:$B,2,false)</f>
        <v>P</v>
      </c>
    </row>
    <row r="4326">
      <c r="A4326" s="1">
        <v>141335.0</v>
      </c>
      <c r="B4326" s="1">
        <v>558.0</v>
      </c>
      <c r="C4326" s="1">
        <v>14.0</v>
      </c>
      <c r="D4326" s="1" t="s">
        <v>96</v>
      </c>
      <c r="E4326" s="1">
        <v>2.0</v>
      </c>
      <c r="F4326" s="7" t="str">
        <f>vlookup(E4326,Teams!A:B,2,false)</f>
        <v>Blair A</v>
      </c>
      <c r="G4326" s="1" t="b">
        <v>1</v>
      </c>
      <c r="H4326" s="1" t="b">
        <v>0</v>
      </c>
      <c r="I4326" s="1">
        <v>1.0</v>
      </c>
      <c r="J4326" s="7" t="str">
        <f>vlookup(I4326,Cats!$A:$B,2,false)</f>
        <v>X</v>
      </c>
    </row>
    <row r="4327">
      <c r="A4327" s="1">
        <v>141336.0</v>
      </c>
      <c r="B4327" s="1">
        <v>558.0</v>
      </c>
      <c r="C4327" s="1">
        <v>0.0</v>
      </c>
      <c r="D4327" s="1" t="s">
        <v>32</v>
      </c>
      <c r="E4327" s="1">
        <v>26.0</v>
      </c>
      <c r="F4327" s="7" t="str">
        <f>vlookup(E4327,Teams!A:B,2,false)</f>
        <v>Lynbrook</v>
      </c>
      <c r="G4327" s="1" t="b">
        <v>0</v>
      </c>
      <c r="H4327" s="1" t="b">
        <v>1</v>
      </c>
      <c r="I4327" s="1">
        <v>1.0</v>
      </c>
      <c r="J4327" s="7" t="str">
        <f>vlookup(I4327,Cats!$A:$B,2,false)</f>
        <v>X</v>
      </c>
    </row>
    <row r="4328">
      <c r="A4328" s="1">
        <v>141337.0</v>
      </c>
      <c r="B4328" s="1">
        <v>558.0</v>
      </c>
      <c r="C4328" s="1">
        <v>0.0</v>
      </c>
      <c r="D4328" s="1" t="s">
        <v>32</v>
      </c>
      <c r="E4328" s="1">
        <v>2.0</v>
      </c>
      <c r="F4328" s="7" t="str">
        <f>vlookup(E4328,Teams!A:B,2,false)</f>
        <v>Blair A</v>
      </c>
      <c r="G4328" s="1" t="b">
        <v>1</v>
      </c>
      <c r="H4328" s="1" t="b">
        <v>1</v>
      </c>
      <c r="I4328" s="1">
        <v>2.0</v>
      </c>
      <c r="J4328" s="7" t="str">
        <f>vlookup(I4328,Cats!$A:$B,2,false)</f>
        <v>M</v>
      </c>
    </row>
    <row r="4329">
      <c r="A4329" s="1">
        <v>141338.0</v>
      </c>
      <c r="B4329" s="1">
        <v>558.0</v>
      </c>
      <c r="C4329" s="1">
        <v>14.0</v>
      </c>
      <c r="D4329" s="1" t="s">
        <v>112</v>
      </c>
      <c r="E4329" s="1">
        <v>26.0</v>
      </c>
      <c r="F4329" s="7" t="str">
        <f>vlookup(E4329,Teams!A:B,2,false)</f>
        <v>Lynbrook</v>
      </c>
      <c r="G4329" s="1" t="b">
        <v>0</v>
      </c>
      <c r="H4329" s="1" t="b">
        <v>0</v>
      </c>
      <c r="I4329" s="1">
        <v>2.0</v>
      </c>
      <c r="J4329" s="7" t="str">
        <f>vlookup(I4329,Cats!$A:$B,2,false)</f>
        <v>M</v>
      </c>
    </row>
    <row r="4330">
      <c r="A4330" s="1">
        <v>141339.0</v>
      </c>
      <c r="B4330" s="1">
        <v>558.0</v>
      </c>
      <c r="C4330" s="1">
        <v>0.0</v>
      </c>
      <c r="D4330" s="1" t="s">
        <v>96</v>
      </c>
      <c r="E4330" s="1">
        <v>2.0</v>
      </c>
      <c r="F4330" s="7" t="str">
        <f>vlookup(E4330,Teams!A:B,2,false)</f>
        <v>Blair A</v>
      </c>
      <c r="G4330" s="1" t="b">
        <v>1</v>
      </c>
      <c r="H4330" s="1" t="b">
        <v>0</v>
      </c>
      <c r="I4330" s="1">
        <v>3.0</v>
      </c>
      <c r="J4330" s="7" t="str">
        <f>vlookup(I4330,Cats!$A:$B,2,false)</f>
        <v>C</v>
      </c>
    </row>
    <row r="4331">
      <c r="A4331" s="1">
        <v>141340.0</v>
      </c>
      <c r="B4331" s="1">
        <v>558.0</v>
      </c>
      <c r="C4331" s="1">
        <v>4.0</v>
      </c>
      <c r="D4331" s="1" t="s">
        <v>112</v>
      </c>
      <c r="E4331" s="1">
        <v>26.0</v>
      </c>
      <c r="F4331" s="7" t="str">
        <f>vlookup(E4331,Teams!A:B,2,false)</f>
        <v>Lynbrook</v>
      </c>
      <c r="G4331" s="1" t="b">
        <v>0</v>
      </c>
      <c r="H4331" s="1" t="b">
        <v>0</v>
      </c>
      <c r="I4331" s="1">
        <v>3.0</v>
      </c>
      <c r="J4331" s="7" t="str">
        <f>vlookup(I4331,Cats!$A:$B,2,false)</f>
        <v>C</v>
      </c>
    </row>
    <row r="4332">
      <c r="A4332" s="1">
        <v>141341.0</v>
      </c>
      <c r="B4332" s="1">
        <v>558.0</v>
      </c>
      <c r="C4332" s="1">
        <v>4.0</v>
      </c>
      <c r="D4332" s="1" t="s">
        <v>96</v>
      </c>
      <c r="E4332" s="1">
        <v>2.0</v>
      </c>
      <c r="F4332" s="7" t="str">
        <f>vlookup(E4332,Teams!A:B,2,false)</f>
        <v>Blair A</v>
      </c>
      <c r="G4332" s="1" t="b">
        <v>1</v>
      </c>
      <c r="H4332" s="1" t="b">
        <v>0</v>
      </c>
      <c r="I4332" s="1">
        <v>4.0</v>
      </c>
      <c r="J4332" s="7" t="str">
        <f>vlookup(I4332,Cats!$A:$B,2,false)</f>
        <v>E</v>
      </c>
    </row>
    <row r="4333">
      <c r="A4333" s="1">
        <v>141342.0</v>
      </c>
      <c r="B4333" s="1">
        <v>558.0</v>
      </c>
      <c r="C4333" s="1">
        <v>0.0</v>
      </c>
      <c r="D4333" s="1" t="s">
        <v>32</v>
      </c>
      <c r="E4333" s="1">
        <v>26.0</v>
      </c>
      <c r="F4333" s="7" t="str">
        <f>vlookup(E4333,Teams!A:B,2,false)</f>
        <v>Lynbrook</v>
      </c>
      <c r="G4333" s="1" t="b">
        <v>0</v>
      </c>
      <c r="H4333" s="1" t="b">
        <v>1</v>
      </c>
      <c r="I4333" s="1">
        <v>4.0</v>
      </c>
      <c r="J4333" s="7" t="str">
        <f>vlookup(I4333,Cats!$A:$B,2,false)</f>
        <v>E</v>
      </c>
    </row>
    <row r="4334">
      <c r="A4334" s="1">
        <v>141343.0</v>
      </c>
      <c r="B4334" s="1">
        <v>558.0</v>
      </c>
      <c r="C4334" s="1">
        <v>-4.0</v>
      </c>
      <c r="D4334" s="1" t="s">
        <v>96</v>
      </c>
      <c r="E4334" s="1">
        <v>2.0</v>
      </c>
      <c r="F4334" s="7" t="str">
        <f>vlookup(E4334,Teams!A:B,2,false)</f>
        <v>Blair A</v>
      </c>
      <c r="G4334" s="1" t="b">
        <v>1</v>
      </c>
      <c r="H4334" s="1" t="b">
        <v>0</v>
      </c>
      <c r="I4334" s="1">
        <v>5.0</v>
      </c>
      <c r="J4334" s="7" t="str">
        <f>vlookup(I4334,Cats!$A:$B,2,false)</f>
        <v>B</v>
      </c>
    </row>
    <row r="4335">
      <c r="A4335" s="1">
        <v>141344.0</v>
      </c>
      <c r="B4335" s="1">
        <v>558.0</v>
      </c>
      <c r="C4335" s="1">
        <v>14.0</v>
      </c>
      <c r="D4335" s="1" t="s">
        <v>109</v>
      </c>
      <c r="E4335" s="1">
        <v>26.0</v>
      </c>
      <c r="F4335" s="7" t="str">
        <f>vlookup(E4335,Teams!A:B,2,false)</f>
        <v>Lynbrook</v>
      </c>
      <c r="G4335" s="1" t="b">
        <v>0</v>
      </c>
      <c r="H4335" s="1" t="b">
        <v>0</v>
      </c>
      <c r="I4335" s="1">
        <v>5.0</v>
      </c>
      <c r="J4335" s="7" t="str">
        <f>vlookup(I4335,Cats!$A:$B,2,false)</f>
        <v>B</v>
      </c>
    </row>
    <row r="4336">
      <c r="A4336" s="1">
        <v>141345.0</v>
      </c>
      <c r="B4336" s="1">
        <v>558.0</v>
      </c>
      <c r="C4336" s="1">
        <v>4.0</v>
      </c>
      <c r="D4336" s="1" t="s">
        <v>180</v>
      </c>
      <c r="E4336" s="1">
        <v>2.0</v>
      </c>
      <c r="F4336" s="7" t="str">
        <f>vlookup(E4336,Teams!A:B,2,false)</f>
        <v>Blair A</v>
      </c>
      <c r="G4336" s="1" t="b">
        <v>1</v>
      </c>
      <c r="H4336" s="1" t="b">
        <v>0</v>
      </c>
      <c r="I4336" s="1">
        <v>6.0</v>
      </c>
      <c r="J4336" s="7" t="str">
        <f>vlookup(I4336,Cats!$A:$B,2,false)</f>
        <v>P</v>
      </c>
    </row>
    <row r="4337">
      <c r="A4337" s="1">
        <v>141346.0</v>
      </c>
      <c r="B4337" s="1">
        <v>558.0</v>
      </c>
      <c r="C4337" s="1">
        <v>0.0</v>
      </c>
      <c r="D4337" s="1" t="s">
        <v>32</v>
      </c>
      <c r="E4337" s="1">
        <v>26.0</v>
      </c>
      <c r="F4337" s="7" t="str">
        <f>vlookup(E4337,Teams!A:B,2,false)</f>
        <v>Lynbrook</v>
      </c>
      <c r="G4337" s="1" t="b">
        <v>0</v>
      </c>
      <c r="H4337" s="1" t="b">
        <v>1</v>
      </c>
      <c r="I4337" s="1">
        <v>6.0</v>
      </c>
      <c r="J4337" s="7" t="str">
        <f>vlookup(I4337,Cats!$A:$B,2,false)</f>
        <v>P</v>
      </c>
    </row>
    <row r="4338">
      <c r="A4338" s="1">
        <v>141347.0</v>
      </c>
      <c r="B4338" s="1">
        <v>558.0</v>
      </c>
      <c r="C4338" s="1">
        <v>0.0</v>
      </c>
      <c r="D4338" s="1" t="s">
        <v>32</v>
      </c>
      <c r="E4338" s="1">
        <v>2.0</v>
      </c>
      <c r="F4338" s="7" t="str">
        <f>vlookup(E4338,Teams!A:B,2,false)</f>
        <v>Blair A</v>
      </c>
      <c r="G4338" s="1" t="b">
        <v>1</v>
      </c>
      <c r="H4338" s="1" t="b">
        <v>1</v>
      </c>
      <c r="I4338" s="1">
        <v>7.0</v>
      </c>
      <c r="J4338" s="7" t="str">
        <f>vlookup(I4338,Cats!$A:$B,2,false)</f>
        <v>X</v>
      </c>
    </row>
    <row r="4339">
      <c r="A4339" s="1">
        <v>141348.0</v>
      </c>
      <c r="B4339" s="1">
        <v>558.0</v>
      </c>
      <c r="C4339" s="1">
        <v>14.0</v>
      </c>
      <c r="D4339" s="1" t="s">
        <v>109</v>
      </c>
      <c r="E4339" s="1">
        <v>26.0</v>
      </c>
      <c r="F4339" s="7" t="str">
        <f>vlookup(E4339,Teams!A:B,2,false)</f>
        <v>Lynbrook</v>
      </c>
      <c r="G4339" s="1" t="b">
        <v>0</v>
      </c>
      <c r="H4339" s="1" t="b">
        <v>0</v>
      </c>
      <c r="I4339" s="1">
        <v>7.0</v>
      </c>
      <c r="J4339" s="7" t="str">
        <f>vlookup(I4339,Cats!$A:$B,2,false)</f>
        <v>X</v>
      </c>
    </row>
    <row r="4340">
      <c r="A4340" s="1">
        <v>141349.0</v>
      </c>
      <c r="B4340" s="1">
        <v>558.0</v>
      </c>
      <c r="C4340" s="1">
        <v>4.0</v>
      </c>
      <c r="D4340" s="1" t="s">
        <v>180</v>
      </c>
      <c r="E4340" s="1">
        <v>2.0</v>
      </c>
      <c r="F4340" s="7" t="str">
        <f>vlookup(E4340,Teams!A:B,2,false)</f>
        <v>Blair A</v>
      </c>
      <c r="G4340" s="1" t="b">
        <v>1</v>
      </c>
      <c r="H4340" s="1" t="b">
        <v>0</v>
      </c>
      <c r="I4340" s="1">
        <v>8.0</v>
      </c>
      <c r="J4340" s="7" t="str">
        <f>vlookup(I4340,Cats!$A:$B,2,false)</f>
        <v>M</v>
      </c>
    </row>
    <row r="4341">
      <c r="A4341" s="1">
        <v>141350.0</v>
      </c>
      <c r="B4341" s="1">
        <v>558.0</v>
      </c>
      <c r="C4341" s="1">
        <v>0.0</v>
      </c>
      <c r="D4341" s="1" t="s">
        <v>32</v>
      </c>
      <c r="E4341" s="1">
        <v>26.0</v>
      </c>
      <c r="F4341" s="7" t="str">
        <f>vlookup(E4341,Teams!A:B,2,false)</f>
        <v>Lynbrook</v>
      </c>
      <c r="G4341" s="1" t="b">
        <v>0</v>
      </c>
      <c r="H4341" s="1" t="b">
        <v>1</v>
      </c>
      <c r="I4341" s="1">
        <v>8.0</v>
      </c>
      <c r="J4341" s="7" t="str">
        <f>vlookup(I4341,Cats!$A:$B,2,false)</f>
        <v>M</v>
      </c>
    </row>
    <row r="4342">
      <c r="A4342" s="1">
        <v>141351.0</v>
      </c>
      <c r="B4342" s="1">
        <v>558.0</v>
      </c>
      <c r="C4342" s="1">
        <v>14.0</v>
      </c>
      <c r="D4342" s="1" t="s">
        <v>96</v>
      </c>
      <c r="E4342" s="1">
        <v>2.0</v>
      </c>
      <c r="F4342" s="7" t="str">
        <f>vlookup(E4342,Teams!A:B,2,false)</f>
        <v>Blair A</v>
      </c>
      <c r="G4342" s="1" t="b">
        <v>1</v>
      </c>
      <c r="H4342" s="1" t="b">
        <v>0</v>
      </c>
      <c r="I4342" s="1">
        <v>9.0</v>
      </c>
      <c r="J4342" s="7" t="str">
        <f>vlookup(I4342,Cats!$A:$B,2,false)</f>
        <v>C</v>
      </c>
    </row>
    <row r="4343">
      <c r="A4343" s="1">
        <v>141352.0</v>
      </c>
      <c r="B4343" s="1">
        <v>558.0</v>
      </c>
      <c r="C4343" s="1">
        <v>-4.0</v>
      </c>
      <c r="D4343" s="1" t="s">
        <v>112</v>
      </c>
      <c r="E4343" s="1">
        <v>26.0</v>
      </c>
      <c r="F4343" s="7" t="str">
        <f>vlookup(E4343,Teams!A:B,2,false)</f>
        <v>Lynbrook</v>
      </c>
      <c r="G4343" s="1" t="b">
        <v>0</v>
      </c>
      <c r="H4343" s="1" t="b">
        <v>0</v>
      </c>
      <c r="I4343" s="1">
        <v>9.0</v>
      </c>
      <c r="J4343" s="7" t="str">
        <f>vlookup(I4343,Cats!$A:$B,2,false)</f>
        <v>C</v>
      </c>
    </row>
    <row r="4344">
      <c r="A4344" s="1">
        <v>141353.0</v>
      </c>
      <c r="B4344" s="1">
        <v>558.0</v>
      </c>
      <c r="C4344" s="1">
        <v>4.0</v>
      </c>
      <c r="D4344" s="1" t="s">
        <v>180</v>
      </c>
      <c r="E4344" s="1">
        <v>2.0</v>
      </c>
      <c r="F4344" s="7" t="str">
        <f>vlookup(E4344,Teams!A:B,2,false)</f>
        <v>Blair A</v>
      </c>
      <c r="G4344" s="1" t="b">
        <v>1</v>
      </c>
      <c r="H4344" s="1" t="b">
        <v>0</v>
      </c>
      <c r="I4344" s="1">
        <v>10.0</v>
      </c>
      <c r="J4344" s="7" t="str">
        <f>vlookup(I4344,Cats!$A:$B,2,false)</f>
        <v>E</v>
      </c>
    </row>
    <row r="4345">
      <c r="A4345" s="1">
        <v>141354.0</v>
      </c>
      <c r="B4345" s="1">
        <v>558.0</v>
      </c>
      <c r="C4345" s="1">
        <v>0.0</v>
      </c>
      <c r="D4345" s="1" t="s">
        <v>32</v>
      </c>
      <c r="E4345" s="1">
        <v>26.0</v>
      </c>
      <c r="F4345" s="7" t="str">
        <f>vlookup(E4345,Teams!A:B,2,false)</f>
        <v>Lynbrook</v>
      </c>
      <c r="G4345" s="1" t="b">
        <v>0</v>
      </c>
      <c r="H4345" s="1" t="b">
        <v>1</v>
      </c>
      <c r="I4345" s="1">
        <v>10.0</v>
      </c>
      <c r="J4345" s="7" t="str">
        <f>vlookup(I4345,Cats!$A:$B,2,false)</f>
        <v>E</v>
      </c>
    </row>
    <row r="4346">
      <c r="A4346" s="1">
        <v>141355.0</v>
      </c>
      <c r="B4346" s="1">
        <v>558.0</v>
      </c>
      <c r="C4346" s="1">
        <v>14.0</v>
      </c>
      <c r="D4346" s="1" t="s">
        <v>96</v>
      </c>
      <c r="E4346" s="1">
        <v>2.0</v>
      </c>
      <c r="F4346" s="7" t="str">
        <f>vlookup(E4346,Teams!A:B,2,false)</f>
        <v>Blair A</v>
      </c>
      <c r="G4346" s="1" t="b">
        <v>1</v>
      </c>
      <c r="H4346" s="1" t="b">
        <v>0</v>
      </c>
      <c r="I4346" s="1">
        <v>11.0</v>
      </c>
      <c r="J4346" s="7" t="str">
        <f>vlookup(I4346,Cats!$A:$B,2,false)</f>
        <v>B</v>
      </c>
    </row>
    <row r="4347">
      <c r="A4347" s="1">
        <v>141356.0</v>
      </c>
      <c r="B4347" s="1">
        <v>558.0</v>
      </c>
      <c r="C4347" s="1">
        <v>0.0</v>
      </c>
      <c r="D4347" s="1" t="s">
        <v>32</v>
      </c>
      <c r="E4347" s="1">
        <v>26.0</v>
      </c>
      <c r="F4347" s="7" t="str">
        <f>vlookup(E4347,Teams!A:B,2,false)</f>
        <v>Lynbrook</v>
      </c>
      <c r="G4347" s="1" t="b">
        <v>0</v>
      </c>
      <c r="H4347" s="1" t="b">
        <v>1</v>
      </c>
      <c r="I4347" s="1">
        <v>11.0</v>
      </c>
      <c r="J4347" s="7" t="str">
        <f>vlookup(I4347,Cats!$A:$B,2,false)</f>
        <v>B</v>
      </c>
    </row>
    <row r="4348">
      <c r="A4348" s="1">
        <v>141357.0</v>
      </c>
      <c r="B4348" s="1">
        <v>558.0</v>
      </c>
      <c r="C4348" s="1">
        <v>-4.0</v>
      </c>
      <c r="D4348" s="1" t="s">
        <v>180</v>
      </c>
      <c r="E4348" s="1">
        <v>2.0</v>
      </c>
      <c r="F4348" s="7" t="str">
        <f>vlookup(E4348,Teams!A:B,2,false)</f>
        <v>Blair A</v>
      </c>
      <c r="G4348" s="1" t="b">
        <v>1</v>
      </c>
      <c r="H4348" s="1" t="b">
        <v>0</v>
      </c>
      <c r="I4348" s="1">
        <v>12.0</v>
      </c>
      <c r="J4348" s="7" t="str">
        <f>vlookup(I4348,Cats!$A:$B,2,false)</f>
        <v>P</v>
      </c>
    </row>
    <row r="4349">
      <c r="A4349" s="1">
        <v>141358.0</v>
      </c>
      <c r="B4349" s="1">
        <v>558.0</v>
      </c>
      <c r="C4349" s="1">
        <v>14.0</v>
      </c>
      <c r="D4349" s="1" t="s">
        <v>202</v>
      </c>
      <c r="E4349" s="1">
        <v>26.0</v>
      </c>
      <c r="F4349" s="7" t="str">
        <f>vlookup(E4349,Teams!A:B,2,false)</f>
        <v>Lynbrook</v>
      </c>
      <c r="G4349" s="1" t="b">
        <v>0</v>
      </c>
      <c r="H4349" s="1" t="b">
        <v>0</v>
      </c>
      <c r="I4349" s="1">
        <v>12.0</v>
      </c>
      <c r="J4349" s="7" t="str">
        <f>vlookup(I4349,Cats!$A:$B,2,false)</f>
        <v>P</v>
      </c>
    </row>
    <row r="4350">
      <c r="A4350" s="1">
        <v>141359.0</v>
      </c>
      <c r="B4350" s="1">
        <v>558.0</v>
      </c>
      <c r="C4350" s="1">
        <v>0.0</v>
      </c>
      <c r="D4350" s="1" t="s">
        <v>96</v>
      </c>
      <c r="E4350" s="1">
        <v>2.0</v>
      </c>
      <c r="F4350" s="7" t="str">
        <f>vlookup(E4350,Teams!A:B,2,false)</f>
        <v>Blair A</v>
      </c>
      <c r="G4350" s="1" t="b">
        <v>1</v>
      </c>
      <c r="H4350" s="1" t="b">
        <v>0</v>
      </c>
      <c r="I4350" s="1">
        <v>13.0</v>
      </c>
      <c r="J4350" s="7" t="str">
        <f>vlookup(I4350,Cats!$A:$B,2,false)</f>
        <v>X</v>
      </c>
    </row>
    <row r="4351">
      <c r="A4351" s="1">
        <v>141360.0</v>
      </c>
      <c r="B4351" s="1">
        <v>558.0</v>
      </c>
      <c r="C4351" s="1">
        <v>0.0</v>
      </c>
      <c r="D4351" s="1" t="s">
        <v>112</v>
      </c>
      <c r="E4351" s="1">
        <v>26.0</v>
      </c>
      <c r="F4351" s="7" t="str">
        <f>vlookup(E4351,Teams!A:B,2,false)</f>
        <v>Lynbrook</v>
      </c>
      <c r="G4351" s="1" t="b">
        <v>0</v>
      </c>
      <c r="H4351" s="1" t="b">
        <v>0</v>
      </c>
      <c r="I4351" s="1">
        <v>13.0</v>
      </c>
      <c r="J4351" s="7" t="str">
        <f>vlookup(I4351,Cats!$A:$B,2,false)</f>
        <v>X</v>
      </c>
    </row>
    <row r="4352">
      <c r="A4352" s="1">
        <v>141361.0</v>
      </c>
      <c r="B4352" s="1">
        <v>558.0</v>
      </c>
      <c r="C4352" s="1">
        <v>14.0</v>
      </c>
      <c r="D4352" s="1" t="s">
        <v>180</v>
      </c>
      <c r="E4352" s="1">
        <v>2.0</v>
      </c>
      <c r="F4352" s="7" t="str">
        <f>vlookup(E4352,Teams!A:B,2,false)</f>
        <v>Blair A</v>
      </c>
      <c r="G4352" s="1" t="b">
        <v>1</v>
      </c>
      <c r="H4352" s="1" t="b">
        <v>0</v>
      </c>
      <c r="I4352" s="1">
        <v>14.0</v>
      </c>
      <c r="J4352" s="7" t="str">
        <f>vlookup(I4352,Cats!$A:$B,2,false)</f>
        <v>M</v>
      </c>
    </row>
    <row r="4353">
      <c r="A4353" s="1">
        <v>141362.0</v>
      </c>
      <c r="B4353" s="1">
        <v>558.0</v>
      </c>
      <c r="C4353" s="1">
        <v>-4.0</v>
      </c>
      <c r="D4353" s="1" t="s">
        <v>110</v>
      </c>
      <c r="E4353" s="1">
        <v>26.0</v>
      </c>
      <c r="F4353" s="7" t="str">
        <f>vlookup(E4353,Teams!A:B,2,false)</f>
        <v>Lynbrook</v>
      </c>
      <c r="G4353" s="1" t="b">
        <v>0</v>
      </c>
      <c r="H4353" s="1" t="b">
        <v>0</v>
      </c>
      <c r="I4353" s="1">
        <v>14.0</v>
      </c>
      <c r="J4353" s="7" t="str">
        <f>vlookup(I4353,Cats!$A:$B,2,false)</f>
        <v>M</v>
      </c>
    </row>
    <row r="4354">
      <c r="A4354" s="1">
        <v>141363.0</v>
      </c>
      <c r="B4354" s="1">
        <v>558.0</v>
      </c>
      <c r="C4354" s="1">
        <v>14.0</v>
      </c>
      <c r="D4354" s="1" t="s">
        <v>96</v>
      </c>
      <c r="E4354" s="1">
        <v>2.0</v>
      </c>
      <c r="F4354" s="7" t="str">
        <f>vlookup(E4354,Teams!A:B,2,false)</f>
        <v>Blair A</v>
      </c>
      <c r="G4354" s="1" t="b">
        <v>1</v>
      </c>
      <c r="H4354" s="1" t="b">
        <v>0</v>
      </c>
      <c r="I4354" s="1">
        <v>15.0</v>
      </c>
      <c r="J4354" s="7" t="str">
        <f>vlookup(I4354,Cats!$A:$B,2,false)</f>
        <v>C</v>
      </c>
    </row>
    <row r="4355">
      <c r="A4355" s="1">
        <v>141364.0</v>
      </c>
      <c r="B4355" s="1">
        <v>558.0</v>
      </c>
      <c r="C4355" s="1">
        <v>0.0</v>
      </c>
      <c r="D4355" s="1" t="s">
        <v>32</v>
      </c>
      <c r="E4355" s="1">
        <v>26.0</v>
      </c>
      <c r="F4355" s="7" t="str">
        <f>vlookup(E4355,Teams!A:B,2,false)</f>
        <v>Lynbrook</v>
      </c>
      <c r="G4355" s="1" t="b">
        <v>0</v>
      </c>
      <c r="H4355" s="1" t="b">
        <v>1</v>
      </c>
      <c r="I4355" s="1">
        <v>15.0</v>
      </c>
      <c r="J4355" s="7" t="str">
        <f>vlookup(I4355,Cats!$A:$B,2,false)</f>
        <v>C</v>
      </c>
    </row>
    <row r="4356">
      <c r="A4356" s="1">
        <v>141365.0</v>
      </c>
      <c r="B4356" s="1">
        <v>558.0</v>
      </c>
      <c r="C4356" s="1">
        <v>0.0</v>
      </c>
      <c r="D4356" s="1" t="s">
        <v>32</v>
      </c>
      <c r="E4356" s="1">
        <v>2.0</v>
      </c>
      <c r="F4356" s="7" t="str">
        <f>vlookup(E4356,Teams!A:B,2,false)</f>
        <v>Blair A</v>
      </c>
      <c r="G4356" s="1" t="b">
        <v>1</v>
      </c>
      <c r="H4356" s="1" t="b">
        <v>1</v>
      </c>
      <c r="I4356" s="1">
        <v>16.0</v>
      </c>
      <c r="J4356" s="7" t="str">
        <f>vlookup(I4356,Cats!$A:$B,2,false)</f>
        <v>E</v>
      </c>
    </row>
    <row r="4357">
      <c r="A4357" s="1">
        <v>141366.0</v>
      </c>
      <c r="B4357" s="1">
        <v>558.0</v>
      </c>
      <c r="C4357" s="1">
        <v>14.0</v>
      </c>
      <c r="D4357" s="1" t="s">
        <v>109</v>
      </c>
      <c r="E4357" s="1">
        <v>26.0</v>
      </c>
      <c r="F4357" s="7" t="str">
        <f>vlookup(E4357,Teams!A:B,2,false)</f>
        <v>Lynbrook</v>
      </c>
      <c r="G4357" s="1" t="b">
        <v>0</v>
      </c>
      <c r="H4357" s="1" t="b">
        <v>0</v>
      </c>
      <c r="I4357" s="1">
        <v>16.0</v>
      </c>
      <c r="J4357" s="7" t="str">
        <f>vlookup(I4357,Cats!$A:$B,2,false)</f>
        <v>E</v>
      </c>
    </row>
    <row r="4358">
      <c r="A4358" s="1">
        <v>141367.0</v>
      </c>
      <c r="B4358" s="1">
        <v>558.0</v>
      </c>
      <c r="C4358" s="1">
        <v>14.0</v>
      </c>
      <c r="D4358" s="1" t="s">
        <v>96</v>
      </c>
      <c r="E4358" s="1">
        <v>2.0</v>
      </c>
      <c r="F4358" s="7" t="str">
        <f>vlookup(E4358,Teams!A:B,2,false)</f>
        <v>Blair A</v>
      </c>
      <c r="G4358" s="1" t="b">
        <v>1</v>
      </c>
      <c r="H4358" s="1" t="b">
        <v>0</v>
      </c>
      <c r="I4358" s="1">
        <v>17.0</v>
      </c>
      <c r="J4358" s="7" t="str">
        <f>vlookup(I4358,Cats!$A:$B,2,false)</f>
        <v>B</v>
      </c>
    </row>
    <row r="4359">
      <c r="A4359" s="1">
        <v>141368.0</v>
      </c>
      <c r="B4359" s="1">
        <v>558.0</v>
      </c>
      <c r="C4359" s="1">
        <v>0.0</v>
      </c>
      <c r="D4359" s="1" t="s">
        <v>32</v>
      </c>
      <c r="E4359" s="1">
        <v>26.0</v>
      </c>
      <c r="F4359" s="7" t="str">
        <f>vlookup(E4359,Teams!A:B,2,false)</f>
        <v>Lynbrook</v>
      </c>
      <c r="G4359" s="1" t="b">
        <v>0</v>
      </c>
      <c r="H4359" s="1" t="b">
        <v>1</v>
      </c>
      <c r="I4359" s="1">
        <v>17.0</v>
      </c>
      <c r="J4359" s="7" t="str">
        <f>vlookup(I4359,Cats!$A:$B,2,false)</f>
        <v>B</v>
      </c>
    </row>
    <row r="4360">
      <c r="A4360" s="1">
        <v>141369.0</v>
      </c>
      <c r="B4360" s="1">
        <v>558.0</v>
      </c>
      <c r="C4360" s="1">
        <v>0.0</v>
      </c>
      <c r="D4360" s="1" t="s">
        <v>32</v>
      </c>
      <c r="E4360" s="1">
        <v>2.0</v>
      </c>
      <c r="F4360" s="7" t="str">
        <f>vlookup(E4360,Teams!A:B,2,false)</f>
        <v>Blair A</v>
      </c>
      <c r="G4360" s="1" t="b">
        <v>1</v>
      </c>
      <c r="H4360" s="1" t="b">
        <v>1</v>
      </c>
      <c r="I4360" s="1">
        <v>18.0</v>
      </c>
      <c r="J4360" s="7" t="str">
        <f>vlookup(I4360,Cats!$A:$B,2,false)</f>
        <v>P</v>
      </c>
    </row>
    <row r="4361">
      <c r="A4361" s="1">
        <v>141370.0</v>
      </c>
      <c r="B4361" s="1">
        <v>558.0</v>
      </c>
      <c r="C4361" s="1">
        <v>14.0</v>
      </c>
      <c r="D4361" s="1" t="s">
        <v>110</v>
      </c>
      <c r="E4361" s="1">
        <v>26.0</v>
      </c>
      <c r="F4361" s="7" t="str">
        <f>vlookup(E4361,Teams!A:B,2,false)</f>
        <v>Lynbrook</v>
      </c>
      <c r="G4361" s="1" t="b">
        <v>0</v>
      </c>
      <c r="H4361" s="1" t="b">
        <v>0</v>
      </c>
      <c r="I4361" s="1">
        <v>18.0</v>
      </c>
      <c r="J4361" s="7" t="str">
        <f>vlookup(I4361,Cats!$A:$B,2,false)</f>
        <v>P</v>
      </c>
    </row>
    <row r="4362">
      <c r="A4362" s="1">
        <v>141371.0</v>
      </c>
      <c r="B4362" s="1">
        <v>558.0</v>
      </c>
      <c r="C4362" s="1">
        <v>14.0</v>
      </c>
      <c r="D4362" s="1" t="s">
        <v>204</v>
      </c>
      <c r="E4362" s="1">
        <v>2.0</v>
      </c>
      <c r="F4362" s="7" t="str">
        <f>vlookup(E4362,Teams!A:B,2,false)</f>
        <v>Blair A</v>
      </c>
      <c r="G4362" s="1" t="b">
        <v>1</v>
      </c>
      <c r="H4362" s="1" t="b">
        <v>0</v>
      </c>
      <c r="I4362" s="1">
        <v>19.0</v>
      </c>
      <c r="J4362" s="7" t="str">
        <f>vlookup(I4362,Cats!$A:$B,2,false)</f>
        <v>X</v>
      </c>
    </row>
    <row r="4363">
      <c r="A4363" s="1">
        <v>141372.0</v>
      </c>
      <c r="B4363" s="1">
        <v>558.0</v>
      </c>
      <c r="C4363" s="1">
        <v>0.0</v>
      </c>
      <c r="D4363" s="1" t="s">
        <v>32</v>
      </c>
      <c r="E4363" s="1">
        <v>26.0</v>
      </c>
      <c r="F4363" s="7" t="str">
        <f>vlookup(E4363,Teams!A:B,2,false)</f>
        <v>Lynbrook</v>
      </c>
      <c r="G4363" s="1" t="b">
        <v>0</v>
      </c>
      <c r="H4363" s="1" t="b">
        <v>1</v>
      </c>
      <c r="I4363" s="1">
        <v>19.0</v>
      </c>
      <c r="J4363" s="7" t="str">
        <f>vlookup(I4363,Cats!$A:$B,2,false)</f>
        <v>X</v>
      </c>
    </row>
    <row r="4364">
      <c r="A4364" s="1">
        <v>141373.0</v>
      </c>
      <c r="B4364" s="1">
        <v>558.0</v>
      </c>
      <c r="C4364" s="1">
        <v>0.0</v>
      </c>
      <c r="D4364" s="1" t="s">
        <v>204</v>
      </c>
      <c r="E4364" s="1">
        <v>2.0</v>
      </c>
      <c r="F4364" s="7" t="str">
        <f>vlookup(E4364,Teams!A:B,2,false)</f>
        <v>Blair A</v>
      </c>
      <c r="G4364" s="1" t="b">
        <v>1</v>
      </c>
      <c r="H4364" s="1" t="b">
        <v>0</v>
      </c>
      <c r="I4364" s="1">
        <v>20.0</v>
      </c>
      <c r="J4364" s="7" t="str">
        <f>vlookup(I4364,Cats!$A:$B,2,false)</f>
        <v>M</v>
      </c>
    </row>
    <row r="4365">
      <c r="A4365" s="1">
        <v>141374.0</v>
      </c>
      <c r="B4365" s="1">
        <v>558.0</v>
      </c>
      <c r="C4365" s="1">
        <v>0.0</v>
      </c>
      <c r="D4365" s="1" t="s">
        <v>112</v>
      </c>
      <c r="E4365" s="1">
        <v>26.0</v>
      </c>
      <c r="F4365" s="7" t="str">
        <f>vlookup(E4365,Teams!A:B,2,false)</f>
        <v>Lynbrook</v>
      </c>
      <c r="G4365" s="1" t="b">
        <v>0</v>
      </c>
      <c r="H4365" s="1" t="b">
        <v>0</v>
      </c>
      <c r="I4365" s="1">
        <v>20.0</v>
      </c>
      <c r="J4365" s="7" t="str">
        <f>vlookup(I4365,Cats!$A:$B,2,false)</f>
        <v>M</v>
      </c>
    </row>
    <row r="4366">
      <c r="A4366" s="1">
        <v>141375.0</v>
      </c>
      <c r="B4366" s="1">
        <v>558.0</v>
      </c>
      <c r="C4366" s="1">
        <v>14.0</v>
      </c>
      <c r="D4366" s="1" t="s">
        <v>96</v>
      </c>
      <c r="E4366" s="1">
        <v>2.0</v>
      </c>
      <c r="F4366" s="7" t="str">
        <f>vlookup(E4366,Teams!A:B,2,false)</f>
        <v>Blair A</v>
      </c>
      <c r="G4366" s="1" t="b">
        <v>1</v>
      </c>
      <c r="H4366" s="1" t="b">
        <v>0</v>
      </c>
      <c r="I4366" s="1">
        <v>21.0</v>
      </c>
      <c r="J4366" s="7" t="str">
        <f>vlookup(I4366,Cats!$A:$B,2,false)</f>
        <v>C</v>
      </c>
    </row>
    <row r="4367">
      <c r="A4367" s="1">
        <v>141376.0</v>
      </c>
      <c r="B4367" s="1">
        <v>558.0</v>
      </c>
      <c r="C4367" s="1">
        <v>0.0</v>
      </c>
      <c r="D4367" s="1" t="s">
        <v>32</v>
      </c>
      <c r="E4367" s="1">
        <v>26.0</v>
      </c>
      <c r="F4367" s="7" t="str">
        <f>vlookup(E4367,Teams!A:B,2,false)</f>
        <v>Lynbrook</v>
      </c>
      <c r="G4367" s="1" t="b">
        <v>0</v>
      </c>
      <c r="H4367" s="1" t="b">
        <v>1</v>
      </c>
      <c r="I4367" s="1">
        <v>21.0</v>
      </c>
      <c r="J4367" s="7" t="str">
        <f>vlookup(I4367,Cats!$A:$B,2,false)</f>
        <v>C</v>
      </c>
    </row>
    <row r="4368">
      <c r="A4368" s="1">
        <v>141377.0</v>
      </c>
      <c r="B4368" s="1">
        <v>558.0</v>
      </c>
      <c r="C4368" s="1">
        <v>4.0</v>
      </c>
      <c r="D4368" s="1" t="s">
        <v>204</v>
      </c>
      <c r="E4368" s="1">
        <v>2.0</v>
      </c>
      <c r="F4368" s="7" t="str">
        <f>vlookup(E4368,Teams!A:B,2,false)</f>
        <v>Blair A</v>
      </c>
      <c r="G4368" s="1" t="b">
        <v>1</v>
      </c>
      <c r="H4368" s="1" t="b">
        <v>0</v>
      </c>
      <c r="I4368" s="1">
        <v>22.0</v>
      </c>
      <c r="J4368" s="7" t="str">
        <f>vlookup(I4368,Cats!$A:$B,2,false)</f>
        <v>E</v>
      </c>
    </row>
    <row r="4369">
      <c r="A4369" s="1">
        <v>141378.0</v>
      </c>
      <c r="B4369" s="1">
        <v>558.0</v>
      </c>
      <c r="C4369" s="1">
        <v>0.0</v>
      </c>
      <c r="D4369" s="1" t="s">
        <v>32</v>
      </c>
      <c r="E4369" s="1">
        <v>26.0</v>
      </c>
      <c r="F4369" s="7" t="str">
        <f>vlookup(E4369,Teams!A:B,2,false)</f>
        <v>Lynbrook</v>
      </c>
      <c r="G4369" s="1" t="b">
        <v>0</v>
      </c>
      <c r="H4369" s="1" t="b">
        <v>1</v>
      </c>
      <c r="I4369" s="1">
        <v>22.0</v>
      </c>
      <c r="J4369" s="7" t="str">
        <f>vlookup(I4369,Cats!$A:$B,2,false)</f>
        <v>E</v>
      </c>
    </row>
    <row r="4370">
      <c r="A4370" s="1">
        <v>141379.0</v>
      </c>
      <c r="B4370" s="1">
        <v>558.0</v>
      </c>
      <c r="C4370" s="1">
        <v>14.0</v>
      </c>
      <c r="D4370" s="1" t="s">
        <v>96</v>
      </c>
      <c r="E4370" s="1">
        <v>2.0</v>
      </c>
      <c r="F4370" s="7" t="str">
        <f>vlookup(E4370,Teams!A:B,2,false)</f>
        <v>Blair A</v>
      </c>
      <c r="G4370" s="1" t="b">
        <v>1</v>
      </c>
      <c r="H4370" s="1" t="b">
        <v>0</v>
      </c>
      <c r="I4370" s="1">
        <v>23.0</v>
      </c>
      <c r="J4370" s="7" t="str">
        <f>vlookup(I4370,Cats!$A:$B,2,false)</f>
        <v>B</v>
      </c>
    </row>
    <row r="4371">
      <c r="A4371" s="1">
        <v>141380.0</v>
      </c>
      <c r="B4371" s="1">
        <v>558.0</v>
      </c>
      <c r="C4371" s="1">
        <v>0.0</v>
      </c>
      <c r="D4371" s="1" t="s">
        <v>32</v>
      </c>
      <c r="E4371" s="1">
        <v>26.0</v>
      </c>
      <c r="F4371" s="7" t="str">
        <f>vlookup(E4371,Teams!A:B,2,false)</f>
        <v>Lynbrook</v>
      </c>
      <c r="G4371" s="1" t="b">
        <v>0</v>
      </c>
      <c r="H4371" s="1" t="b">
        <v>1</v>
      </c>
      <c r="I4371" s="1">
        <v>23.0</v>
      </c>
      <c r="J4371" s="7" t="str">
        <f>vlookup(I4371,Cats!$A:$B,2,false)</f>
        <v>B</v>
      </c>
    </row>
    <row r="4372">
      <c r="A4372" s="1">
        <v>141381.0</v>
      </c>
      <c r="B4372" s="1">
        <v>558.0</v>
      </c>
      <c r="C4372" s="1">
        <v>-4.0</v>
      </c>
      <c r="D4372" s="1" t="s">
        <v>96</v>
      </c>
      <c r="E4372" s="1">
        <v>2.0</v>
      </c>
      <c r="F4372" s="7" t="str">
        <f>vlookup(E4372,Teams!A:B,2,false)</f>
        <v>Blair A</v>
      </c>
      <c r="G4372" s="1" t="b">
        <v>1</v>
      </c>
      <c r="H4372" s="1" t="b">
        <v>0</v>
      </c>
      <c r="I4372" s="1">
        <v>24.0</v>
      </c>
      <c r="J4372" s="7" t="str">
        <f>vlookup(I4372,Cats!$A:$B,2,false)</f>
        <v>P</v>
      </c>
    </row>
    <row r="4373">
      <c r="A4373" s="1">
        <v>141382.0</v>
      </c>
      <c r="B4373" s="1">
        <v>558.0</v>
      </c>
      <c r="C4373" s="1">
        <v>4.0</v>
      </c>
      <c r="D4373" s="1" t="s">
        <v>202</v>
      </c>
      <c r="E4373" s="1">
        <v>26.0</v>
      </c>
      <c r="F4373" s="7" t="str">
        <f>vlookup(E4373,Teams!A:B,2,false)</f>
        <v>Lynbrook</v>
      </c>
      <c r="G4373" s="1" t="b">
        <v>0</v>
      </c>
      <c r="H4373" s="1" t="b">
        <v>0</v>
      </c>
      <c r="I4373" s="1">
        <v>24.0</v>
      </c>
      <c r="J4373" s="7" t="str">
        <f>vlookup(I4373,Cats!$A:$B,2,false)</f>
        <v>P</v>
      </c>
    </row>
    <row r="4374">
      <c r="A4374" s="1">
        <v>141383.0</v>
      </c>
      <c r="B4374" s="1">
        <v>559.0</v>
      </c>
      <c r="C4374" s="1">
        <v>0.0</v>
      </c>
      <c r="D4374" s="1" t="s">
        <v>32</v>
      </c>
      <c r="E4374" s="1">
        <v>6.0</v>
      </c>
      <c r="F4374" s="7" t="str">
        <f>vlookup(E4374,Teams!A:B,2,false)</f>
        <v>Buchholz A</v>
      </c>
      <c r="G4374" s="1" t="b">
        <v>1</v>
      </c>
      <c r="H4374" s="1" t="b">
        <v>1</v>
      </c>
      <c r="I4374" s="1">
        <v>1.0</v>
      </c>
      <c r="J4374" s="7" t="str">
        <f>vlookup(I4374,Cats!$A:$B,2,false)</f>
        <v>X</v>
      </c>
    </row>
    <row r="4375">
      <c r="A4375" s="1">
        <v>141384.0</v>
      </c>
      <c r="B4375" s="1">
        <v>559.0</v>
      </c>
      <c r="C4375" s="1">
        <v>4.0</v>
      </c>
      <c r="D4375" s="1" t="s">
        <v>134</v>
      </c>
      <c r="E4375" s="1">
        <v>42.0</v>
      </c>
      <c r="F4375" s="7" t="str">
        <f>vlookup(E4375,Teams!A:B,2,false)</f>
        <v>Tesla STEM</v>
      </c>
      <c r="G4375" s="1" t="b">
        <v>0</v>
      </c>
      <c r="H4375" s="1" t="b">
        <v>0</v>
      </c>
      <c r="I4375" s="1">
        <v>1.0</v>
      </c>
      <c r="J4375" s="7" t="str">
        <f>vlookup(I4375,Cats!$A:$B,2,false)</f>
        <v>X</v>
      </c>
    </row>
    <row r="4376">
      <c r="A4376" s="1">
        <v>141385.0</v>
      </c>
      <c r="B4376" s="1">
        <v>559.0</v>
      </c>
      <c r="C4376" s="1">
        <v>0.0</v>
      </c>
      <c r="D4376" s="1" t="s">
        <v>32</v>
      </c>
      <c r="E4376" s="1">
        <v>6.0</v>
      </c>
      <c r="F4376" s="7" t="str">
        <f>vlookup(E4376,Teams!A:B,2,false)</f>
        <v>Buchholz A</v>
      </c>
      <c r="G4376" s="1" t="b">
        <v>1</v>
      </c>
      <c r="H4376" s="1" t="b">
        <v>1</v>
      </c>
      <c r="I4376" s="1">
        <v>2.0</v>
      </c>
      <c r="J4376" s="7" t="str">
        <f>vlookup(I4376,Cats!$A:$B,2,false)</f>
        <v>M</v>
      </c>
    </row>
    <row r="4377">
      <c r="A4377" s="1">
        <v>141386.0</v>
      </c>
      <c r="B4377" s="1">
        <v>559.0</v>
      </c>
      <c r="C4377" s="1">
        <v>14.0</v>
      </c>
      <c r="D4377" s="1" t="s">
        <v>133</v>
      </c>
      <c r="E4377" s="1">
        <v>42.0</v>
      </c>
      <c r="F4377" s="7" t="str">
        <f>vlookup(E4377,Teams!A:B,2,false)</f>
        <v>Tesla STEM</v>
      </c>
      <c r="G4377" s="1" t="b">
        <v>0</v>
      </c>
      <c r="H4377" s="1" t="b">
        <v>0</v>
      </c>
      <c r="I4377" s="1">
        <v>2.0</v>
      </c>
      <c r="J4377" s="7" t="str">
        <f>vlookup(I4377,Cats!$A:$B,2,false)</f>
        <v>M</v>
      </c>
    </row>
    <row r="4378">
      <c r="A4378" s="1">
        <v>141387.0</v>
      </c>
      <c r="B4378" s="1">
        <v>559.0</v>
      </c>
      <c r="C4378" s="1">
        <v>4.0</v>
      </c>
      <c r="D4378" s="1" t="s">
        <v>44</v>
      </c>
      <c r="E4378" s="1">
        <v>6.0</v>
      </c>
      <c r="F4378" s="7" t="str">
        <f>vlookup(E4378,Teams!A:B,2,false)</f>
        <v>Buchholz A</v>
      </c>
      <c r="G4378" s="1" t="b">
        <v>1</v>
      </c>
      <c r="H4378" s="1" t="b">
        <v>0</v>
      </c>
      <c r="I4378" s="1">
        <v>3.0</v>
      </c>
      <c r="J4378" s="7" t="str">
        <f>vlookup(I4378,Cats!$A:$B,2,false)</f>
        <v>C</v>
      </c>
    </row>
    <row r="4379">
      <c r="A4379" s="1">
        <v>141388.0</v>
      </c>
      <c r="B4379" s="1">
        <v>559.0</v>
      </c>
      <c r="C4379" s="1">
        <v>0.0</v>
      </c>
      <c r="D4379" s="1" t="s">
        <v>32</v>
      </c>
      <c r="E4379" s="1">
        <v>42.0</v>
      </c>
      <c r="F4379" s="7" t="str">
        <f>vlookup(E4379,Teams!A:B,2,false)</f>
        <v>Tesla STEM</v>
      </c>
      <c r="G4379" s="1" t="b">
        <v>0</v>
      </c>
      <c r="H4379" s="1" t="b">
        <v>1</v>
      </c>
      <c r="I4379" s="1">
        <v>3.0</v>
      </c>
      <c r="J4379" s="7" t="str">
        <f>vlookup(I4379,Cats!$A:$B,2,false)</f>
        <v>C</v>
      </c>
    </row>
    <row r="4380">
      <c r="A4380" s="1">
        <v>141389.0</v>
      </c>
      <c r="B4380" s="1">
        <v>559.0</v>
      </c>
      <c r="C4380" s="1">
        <v>0.0</v>
      </c>
      <c r="D4380" s="1" t="s">
        <v>32</v>
      </c>
      <c r="E4380" s="1">
        <v>6.0</v>
      </c>
      <c r="F4380" s="7" t="str">
        <f>vlookup(E4380,Teams!A:B,2,false)</f>
        <v>Buchholz A</v>
      </c>
      <c r="G4380" s="1" t="b">
        <v>1</v>
      </c>
      <c r="H4380" s="1" t="b">
        <v>1</v>
      </c>
      <c r="I4380" s="1">
        <v>4.0</v>
      </c>
      <c r="J4380" s="7" t="str">
        <f>vlookup(I4380,Cats!$A:$B,2,false)</f>
        <v>E</v>
      </c>
    </row>
    <row r="4381">
      <c r="A4381" s="1">
        <v>141390.0</v>
      </c>
      <c r="B4381" s="1">
        <v>559.0</v>
      </c>
      <c r="C4381" s="1">
        <v>14.0</v>
      </c>
      <c r="D4381" s="1" t="s">
        <v>130</v>
      </c>
      <c r="E4381" s="1">
        <v>42.0</v>
      </c>
      <c r="F4381" s="7" t="str">
        <f>vlookup(E4381,Teams!A:B,2,false)</f>
        <v>Tesla STEM</v>
      </c>
      <c r="G4381" s="1" t="b">
        <v>0</v>
      </c>
      <c r="H4381" s="1" t="b">
        <v>0</v>
      </c>
      <c r="I4381" s="1">
        <v>4.0</v>
      </c>
      <c r="J4381" s="7" t="str">
        <f>vlookup(I4381,Cats!$A:$B,2,false)</f>
        <v>E</v>
      </c>
    </row>
    <row r="4382">
      <c r="A4382" s="1">
        <v>141391.0</v>
      </c>
      <c r="B4382" s="1">
        <v>559.0</v>
      </c>
      <c r="C4382" s="1">
        <v>4.0</v>
      </c>
      <c r="D4382" s="1" t="s">
        <v>40</v>
      </c>
      <c r="E4382" s="1">
        <v>6.0</v>
      </c>
      <c r="F4382" s="7" t="str">
        <f>vlookup(E4382,Teams!A:B,2,false)</f>
        <v>Buchholz A</v>
      </c>
      <c r="G4382" s="1" t="b">
        <v>1</v>
      </c>
      <c r="H4382" s="1" t="b">
        <v>0</v>
      </c>
      <c r="I4382" s="1">
        <v>5.0</v>
      </c>
      <c r="J4382" s="7" t="str">
        <f>vlookup(I4382,Cats!$A:$B,2,false)</f>
        <v>B</v>
      </c>
    </row>
    <row r="4383">
      <c r="A4383" s="1">
        <v>141392.0</v>
      </c>
      <c r="B4383" s="1">
        <v>559.0</v>
      </c>
      <c r="C4383" s="1">
        <v>0.0</v>
      </c>
      <c r="D4383" s="1" t="s">
        <v>32</v>
      </c>
      <c r="E4383" s="1">
        <v>42.0</v>
      </c>
      <c r="F4383" s="7" t="str">
        <f>vlookup(E4383,Teams!A:B,2,false)</f>
        <v>Tesla STEM</v>
      </c>
      <c r="G4383" s="1" t="b">
        <v>0</v>
      </c>
      <c r="H4383" s="1" t="b">
        <v>1</v>
      </c>
      <c r="I4383" s="1">
        <v>5.0</v>
      </c>
      <c r="J4383" s="7" t="str">
        <f>vlookup(I4383,Cats!$A:$B,2,false)</f>
        <v>B</v>
      </c>
    </row>
    <row r="4384">
      <c r="A4384" s="1">
        <v>141393.0</v>
      </c>
      <c r="B4384" s="1">
        <v>559.0</v>
      </c>
      <c r="C4384" s="1">
        <v>0.0</v>
      </c>
      <c r="D4384" s="1" t="s">
        <v>32</v>
      </c>
      <c r="E4384" s="1">
        <v>6.0</v>
      </c>
      <c r="F4384" s="7" t="str">
        <f>vlookup(E4384,Teams!A:B,2,false)</f>
        <v>Buchholz A</v>
      </c>
      <c r="G4384" s="1" t="b">
        <v>1</v>
      </c>
      <c r="H4384" s="1" t="b">
        <v>1</v>
      </c>
      <c r="I4384" s="1">
        <v>6.0</v>
      </c>
      <c r="J4384" s="7" t="str">
        <f>vlookup(I4384,Cats!$A:$B,2,false)</f>
        <v>P</v>
      </c>
    </row>
    <row r="4385">
      <c r="A4385" s="1">
        <v>141394.0</v>
      </c>
      <c r="B4385" s="1">
        <v>559.0</v>
      </c>
      <c r="C4385" s="1">
        <v>4.0</v>
      </c>
      <c r="D4385" s="1" t="s">
        <v>133</v>
      </c>
      <c r="E4385" s="1">
        <v>42.0</v>
      </c>
      <c r="F4385" s="7" t="str">
        <f>vlookup(E4385,Teams!A:B,2,false)</f>
        <v>Tesla STEM</v>
      </c>
      <c r="G4385" s="1" t="b">
        <v>0</v>
      </c>
      <c r="H4385" s="1" t="b">
        <v>0</v>
      </c>
      <c r="I4385" s="1">
        <v>6.0</v>
      </c>
      <c r="J4385" s="7" t="str">
        <f>vlookup(I4385,Cats!$A:$B,2,false)</f>
        <v>P</v>
      </c>
    </row>
    <row r="4386">
      <c r="A4386" s="1">
        <v>141395.0</v>
      </c>
      <c r="B4386" s="1">
        <v>559.0</v>
      </c>
      <c r="C4386" s="1">
        <v>14.0</v>
      </c>
      <c r="D4386" s="1" t="s">
        <v>39</v>
      </c>
      <c r="E4386" s="1">
        <v>6.0</v>
      </c>
      <c r="F4386" s="7" t="str">
        <f>vlookup(E4386,Teams!A:B,2,false)</f>
        <v>Buchholz A</v>
      </c>
      <c r="G4386" s="1" t="b">
        <v>1</v>
      </c>
      <c r="H4386" s="1" t="b">
        <v>0</v>
      </c>
      <c r="I4386" s="1">
        <v>7.0</v>
      </c>
      <c r="J4386" s="7" t="str">
        <f>vlookup(I4386,Cats!$A:$B,2,false)</f>
        <v>X</v>
      </c>
    </row>
    <row r="4387">
      <c r="A4387" s="1">
        <v>141396.0</v>
      </c>
      <c r="B4387" s="1">
        <v>559.0</v>
      </c>
      <c r="C4387" s="1">
        <v>0.0</v>
      </c>
      <c r="D4387" s="1" t="s">
        <v>32</v>
      </c>
      <c r="E4387" s="1">
        <v>42.0</v>
      </c>
      <c r="F4387" s="7" t="str">
        <f>vlookup(E4387,Teams!A:B,2,false)</f>
        <v>Tesla STEM</v>
      </c>
      <c r="G4387" s="1" t="b">
        <v>0</v>
      </c>
      <c r="H4387" s="1" t="b">
        <v>1</v>
      </c>
      <c r="I4387" s="1">
        <v>7.0</v>
      </c>
      <c r="J4387" s="7" t="str">
        <f>vlookup(I4387,Cats!$A:$B,2,false)</f>
        <v>X</v>
      </c>
    </row>
    <row r="4388">
      <c r="A4388" s="1">
        <v>141397.0</v>
      </c>
      <c r="B4388" s="1">
        <v>559.0</v>
      </c>
      <c r="C4388" s="1">
        <v>14.0</v>
      </c>
      <c r="D4388" s="1" t="s">
        <v>40</v>
      </c>
      <c r="E4388" s="1">
        <v>6.0</v>
      </c>
      <c r="F4388" s="7" t="str">
        <f>vlookup(E4388,Teams!A:B,2,false)</f>
        <v>Buchholz A</v>
      </c>
      <c r="G4388" s="1" t="b">
        <v>1</v>
      </c>
      <c r="H4388" s="1" t="b">
        <v>0</v>
      </c>
      <c r="I4388" s="1">
        <v>8.0</v>
      </c>
      <c r="J4388" s="7" t="str">
        <f>vlookup(I4388,Cats!$A:$B,2,false)</f>
        <v>M</v>
      </c>
    </row>
    <row r="4389">
      <c r="A4389" s="1">
        <v>141398.0</v>
      </c>
      <c r="B4389" s="1">
        <v>559.0</v>
      </c>
      <c r="C4389" s="1">
        <v>0.0</v>
      </c>
      <c r="D4389" s="1" t="s">
        <v>32</v>
      </c>
      <c r="E4389" s="1">
        <v>42.0</v>
      </c>
      <c r="F4389" s="7" t="str">
        <f>vlookup(E4389,Teams!A:B,2,false)</f>
        <v>Tesla STEM</v>
      </c>
      <c r="G4389" s="1" t="b">
        <v>0</v>
      </c>
      <c r="H4389" s="1" t="b">
        <v>1</v>
      </c>
      <c r="I4389" s="1">
        <v>8.0</v>
      </c>
      <c r="J4389" s="7" t="str">
        <f>vlookup(I4389,Cats!$A:$B,2,false)</f>
        <v>M</v>
      </c>
    </row>
    <row r="4390">
      <c r="A4390" s="1">
        <v>141399.0</v>
      </c>
      <c r="B4390" s="1">
        <v>559.0</v>
      </c>
      <c r="C4390" s="1">
        <v>4.0</v>
      </c>
      <c r="D4390" s="1" t="s">
        <v>45</v>
      </c>
      <c r="E4390" s="1">
        <v>6.0</v>
      </c>
      <c r="F4390" s="7" t="str">
        <f>vlookup(E4390,Teams!A:B,2,false)</f>
        <v>Buchholz A</v>
      </c>
      <c r="G4390" s="1" t="b">
        <v>1</v>
      </c>
      <c r="H4390" s="1" t="b">
        <v>0</v>
      </c>
      <c r="I4390" s="1">
        <v>9.0</v>
      </c>
      <c r="J4390" s="7" t="str">
        <f>vlookup(I4390,Cats!$A:$B,2,false)</f>
        <v>C</v>
      </c>
    </row>
    <row r="4391">
      <c r="A4391" s="1">
        <v>141400.0</v>
      </c>
      <c r="B4391" s="1">
        <v>559.0</v>
      </c>
      <c r="C4391" s="1">
        <v>0.0</v>
      </c>
      <c r="D4391" s="1" t="s">
        <v>32</v>
      </c>
      <c r="E4391" s="1">
        <v>42.0</v>
      </c>
      <c r="F4391" s="7" t="str">
        <f>vlookup(E4391,Teams!A:B,2,false)</f>
        <v>Tesla STEM</v>
      </c>
      <c r="G4391" s="1" t="b">
        <v>0</v>
      </c>
      <c r="H4391" s="1" t="b">
        <v>1</v>
      </c>
      <c r="I4391" s="1">
        <v>9.0</v>
      </c>
      <c r="J4391" s="7" t="str">
        <f>vlookup(I4391,Cats!$A:$B,2,false)</f>
        <v>C</v>
      </c>
    </row>
    <row r="4392">
      <c r="A4392" s="1">
        <v>141401.0</v>
      </c>
      <c r="B4392" s="1">
        <v>559.0</v>
      </c>
      <c r="C4392" s="1">
        <v>4.0</v>
      </c>
      <c r="D4392" s="1" t="s">
        <v>40</v>
      </c>
      <c r="E4392" s="1">
        <v>6.0</v>
      </c>
      <c r="F4392" s="7" t="str">
        <f>vlookup(E4392,Teams!A:B,2,false)</f>
        <v>Buchholz A</v>
      </c>
      <c r="G4392" s="1" t="b">
        <v>1</v>
      </c>
      <c r="H4392" s="1" t="b">
        <v>0</v>
      </c>
      <c r="I4392" s="1">
        <v>10.0</v>
      </c>
      <c r="J4392" s="7" t="str">
        <f>vlookup(I4392,Cats!$A:$B,2,false)</f>
        <v>E</v>
      </c>
    </row>
    <row r="4393">
      <c r="A4393" s="1">
        <v>141402.0</v>
      </c>
      <c r="B4393" s="1">
        <v>559.0</v>
      </c>
      <c r="C4393" s="1">
        <v>0.0</v>
      </c>
      <c r="D4393" s="1" t="s">
        <v>32</v>
      </c>
      <c r="E4393" s="1">
        <v>42.0</v>
      </c>
      <c r="F4393" s="7" t="str">
        <f>vlookup(E4393,Teams!A:B,2,false)</f>
        <v>Tesla STEM</v>
      </c>
      <c r="G4393" s="1" t="b">
        <v>0</v>
      </c>
      <c r="H4393" s="1" t="b">
        <v>1</v>
      </c>
      <c r="I4393" s="1">
        <v>10.0</v>
      </c>
      <c r="J4393" s="7" t="str">
        <f>vlookup(I4393,Cats!$A:$B,2,false)</f>
        <v>E</v>
      </c>
    </row>
    <row r="4394">
      <c r="A4394" s="1">
        <v>141403.0</v>
      </c>
      <c r="B4394" s="1">
        <v>559.0</v>
      </c>
      <c r="C4394" s="1">
        <v>-4.0</v>
      </c>
      <c r="D4394" s="1" t="s">
        <v>40</v>
      </c>
      <c r="E4394" s="1">
        <v>6.0</v>
      </c>
      <c r="F4394" s="7" t="str">
        <f>vlookup(E4394,Teams!A:B,2,false)</f>
        <v>Buchholz A</v>
      </c>
      <c r="G4394" s="1" t="b">
        <v>1</v>
      </c>
      <c r="H4394" s="1" t="b">
        <v>0</v>
      </c>
      <c r="I4394" s="1">
        <v>11.0</v>
      </c>
      <c r="J4394" s="7" t="str">
        <f>vlookup(I4394,Cats!$A:$B,2,false)</f>
        <v>B</v>
      </c>
    </row>
    <row r="4395">
      <c r="A4395" s="1">
        <v>141404.0</v>
      </c>
      <c r="B4395" s="1">
        <v>559.0</v>
      </c>
      <c r="C4395" s="1">
        <v>0.0</v>
      </c>
      <c r="D4395" s="1" t="s">
        <v>130</v>
      </c>
      <c r="E4395" s="1">
        <v>42.0</v>
      </c>
      <c r="F4395" s="7" t="str">
        <f>vlookup(E4395,Teams!A:B,2,false)</f>
        <v>Tesla STEM</v>
      </c>
      <c r="G4395" s="1" t="b">
        <v>0</v>
      </c>
      <c r="H4395" s="1" t="b">
        <v>0</v>
      </c>
      <c r="I4395" s="1">
        <v>11.0</v>
      </c>
      <c r="J4395" s="7" t="str">
        <f>vlookup(I4395,Cats!$A:$B,2,false)</f>
        <v>B</v>
      </c>
    </row>
    <row r="4396">
      <c r="A4396" s="1">
        <v>141405.0</v>
      </c>
      <c r="B4396" s="1">
        <v>559.0</v>
      </c>
      <c r="C4396" s="1">
        <v>-4.0</v>
      </c>
      <c r="D4396" s="1" t="s">
        <v>45</v>
      </c>
      <c r="E4396" s="1">
        <v>6.0</v>
      </c>
      <c r="F4396" s="7" t="str">
        <f>vlookup(E4396,Teams!A:B,2,false)</f>
        <v>Buchholz A</v>
      </c>
      <c r="G4396" s="1" t="b">
        <v>1</v>
      </c>
      <c r="H4396" s="1" t="b">
        <v>0</v>
      </c>
      <c r="I4396" s="1">
        <v>12.0</v>
      </c>
      <c r="J4396" s="7" t="str">
        <f>vlookup(I4396,Cats!$A:$B,2,false)</f>
        <v>P</v>
      </c>
    </row>
    <row r="4397">
      <c r="A4397" s="1">
        <v>141406.0</v>
      </c>
      <c r="B4397" s="1">
        <v>559.0</v>
      </c>
      <c r="C4397" s="1">
        <v>4.0</v>
      </c>
      <c r="D4397" s="1" t="s">
        <v>134</v>
      </c>
      <c r="E4397" s="1">
        <v>42.0</v>
      </c>
      <c r="F4397" s="7" t="str">
        <f>vlookup(E4397,Teams!A:B,2,false)</f>
        <v>Tesla STEM</v>
      </c>
      <c r="G4397" s="1" t="b">
        <v>0</v>
      </c>
      <c r="H4397" s="1" t="b">
        <v>0</v>
      </c>
      <c r="I4397" s="1">
        <v>12.0</v>
      </c>
      <c r="J4397" s="7" t="str">
        <f>vlookup(I4397,Cats!$A:$B,2,false)</f>
        <v>P</v>
      </c>
    </row>
    <row r="4398">
      <c r="A4398" s="1">
        <v>141407.0</v>
      </c>
      <c r="B4398" s="1">
        <v>559.0</v>
      </c>
      <c r="C4398" s="1">
        <v>0.0</v>
      </c>
      <c r="D4398" s="1" t="s">
        <v>32</v>
      </c>
      <c r="E4398" s="1">
        <v>6.0</v>
      </c>
      <c r="F4398" s="7" t="str">
        <f>vlookup(E4398,Teams!A:B,2,false)</f>
        <v>Buchholz A</v>
      </c>
      <c r="G4398" s="1" t="b">
        <v>1</v>
      </c>
      <c r="H4398" s="1" t="b">
        <v>1</v>
      </c>
      <c r="I4398" s="1">
        <v>13.0</v>
      </c>
      <c r="J4398" s="7" t="str">
        <f>vlookup(I4398,Cats!$A:$B,2,false)</f>
        <v>X</v>
      </c>
    </row>
    <row r="4399">
      <c r="A4399" s="1">
        <v>141408.0</v>
      </c>
      <c r="B4399" s="1">
        <v>559.0</v>
      </c>
      <c r="C4399" s="1">
        <v>14.0</v>
      </c>
      <c r="D4399" s="1" t="s">
        <v>135</v>
      </c>
      <c r="E4399" s="1">
        <v>42.0</v>
      </c>
      <c r="F4399" s="7" t="str">
        <f>vlookup(E4399,Teams!A:B,2,false)</f>
        <v>Tesla STEM</v>
      </c>
      <c r="G4399" s="1" t="b">
        <v>0</v>
      </c>
      <c r="H4399" s="1" t="b">
        <v>0</v>
      </c>
      <c r="I4399" s="1">
        <v>13.0</v>
      </c>
      <c r="J4399" s="7" t="str">
        <f>vlookup(I4399,Cats!$A:$B,2,false)</f>
        <v>X</v>
      </c>
    </row>
    <row r="4400">
      <c r="A4400" s="1">
        <v>141409.0</v>
      </c>
      <c r="B4400" s="1">
        <v>559.0</v>
      </c>
      <c r="C4400" s="1">
        <v>0.0</v>
      </c>
      <c r="D4400" s="1" t="s">
        <v>32</v>
      </c>
      <c r="E4400" s="1">
        <v>6.0</v>
      </c>
      <c r="F4400" s="7" t="str">
        <f>vlookup(E4400,Teams!A:B,2,false)</f>
        <v>Buchholz A</v>
      </c>
      <c r="G4400" s="1" t="b">
        <v>1</v>
      </c>
      <c r="H4400" s="1" t="b">
        <v>1</v>
      </c>
      <c r="I4400" s="1">
        <v>14.0</v>
      </c>
      <c r="J4400" s="7" t="str">
        <f>vlookup(I4400,Cats!$A:$B,2,false)</f>
        <v>M</v>
      </c>
    </row>
    <row r="4401">
      <c r="A4401" s="1">
        <v>141410.0</v>
      </c>
      <c r="B4401" s="1">
        <v>559.0</v>
      </c>
      <c r="C4401" s="1">
        <v>14.0</v>
      </c>
      <c r="D4401" s="1" t="s">
        <v>134</v>
      </c>
      <c r="E4401" s="1">
        <v>42.0</v>
      </c>
      <c r="F4401" s="7" t="str">
        <f>vlookup(E4401,Teams!A:B,2,false)</f>
        <v>Tesla STEM</v>
      </c>
      <c r="G4401" s="1" t="b">
        <v>0</v>
      </c>
      <c r="H4401" s="1" t="b">
        <v>0</v>
      </c>
      <c r="I4401" s="1">
        <v>14.0</v>
      </c>
      <c r="J4401" s="7" t="str">
        <f>vlookup(I4401,Cats!$A:$B,2,false)</f>
        <v>M</v>
      </c>
    </row>
    <row r="4402">
      <c r="A4402" s="1">
        <v>141411.0</v>
      </c>
      <c r="B4402" s="1">
        <v>559.0</v>
      </c>
      <c r="C4402" s="1">
        <v>0.0</v>
      </c>
      <c r="D4402" s="1" t="s">
        <v>32</v>
      </c>
      <c r="E4402" s="1">
        <v>6.0</v>
      </c>
      <c r="F4402" s="7" t="str">
        <f>vlookup(E4402,Teams!A:B,2,false)</f>
        <v>Buchholz A</v>
      </c>
      <c r="G4402" s="1" t="b">
        <v>1</v>
      </c>
      <c r="H4402" s="1" t="b">
        <v>1</v>
      </c>
      <c r="I4402" s="1">
        <v>15.0</v>
      </c>
      <c r="J4402" s="7" t="str">
        <f>vlookup(I4402,Cats!$A:$B,2,false)</f>
        <v>C</v>
      </c>
    </row>
    <row r="4403">
      <c r="A4403" s="1">
        <v>141412.0</v>
      </c>
      <c r="B4403" s="1">
        <v>559.0</v>
      </c>
      <c r="C4403" s="1">
        <v>14.0</v>
      </c>
      <c r="D4403" s="1" t="s">
        <v>134</v>
      </c>
      <c r="E4403" s="1">
        <v>42.0</v>
      </c>
      <c r="F4403" s="7" t="str">
        <f>vlookup(E4403,Teams!A:B,2,false)</f>
        <v>Tesla STEM</v>
      </c>
      <c r="G4403" s="1" t="b">
        <v>0</v>
      </c>
      <c r="H4403" s="1" t="b">
        <v>0</v>
      </c>
      <c r="I4403" s="1">
        <v>15.0</v>
      </c>
      <c r="J4403" s="7" t="str">
        <f>vlookup(I4403,Cats!$A:$B,2,false)</f>
        <v>C</v>
      </c>
    </row>
    <row r="4404">
      <c r="A4404" s="1">
        <v>141413.0</v>
      </c>
      <c r="B4404" s="1">
        <v>559.0</v>
      </c>
      <c r="C4404" s="1">
        <v>0.0</v>
      </c>
      <c r="D4404" s="1" t="s">
        <v>39</v>
      </c>
      <c r="E4404" s="1">
        <v>6.0</v>
      </c>
      <c r="F4404" s="7" t="str">
        <f>vlookup(E4404,Teams!A:B,2,false)</f>
        <v>Buchholz A</v>
      </c>
      <c r="G4404" s="1" t="b">
        <v>1</v>
      </c>
      <c r="H4404" s="1" t="b">
        <v>0</v>
      </c>
      <c r="I4404" s="1">
        <v>16.0</v>
      </c>
      <c r="J4404" s="7" t="str">
        <f>vlookup(I4404,Cats!$A:$B,2,false)</f>
        <v>E</v>
      </c>
    </row>
    <row r="4405">
      <c r="A4405" s="1">
        <v>141414.0</v>
      </c>
      <c r="B4405" s="1">
        <v>559.0</v>
      </c>
      <c r="C4405" s="1">
        <v>14.0</v>
      </c>
      <c r="D4405" s="1" t="s">
        <v>130</v>
      </c>
      <c r="E4405" s="1">
        <v>42.0</v>
      </c>
      <c r="F4405" s="7" t="str">
        <f>vlookup(E4405,Teams!A:B,2,false)</f>
        <v>Tesla STEM</v>
      </c>
      <c r="G4405" s="1" t="b">
        <v>0</v>
      </c>
      <c r="H4405" s="1" t="b">
        <v>0</v>
      </c>
      <c r="I4405" s="1">
        <v>16.0</v>
      </c>
      <c r="J4405" s="7" t="str">
        <f>vlookup(I4405,Cats!$A:$B,2,false)</f>
        <v>E</v>
      </c>
    </row>
    <row r="4406">
      <c r="A4406" s="1">
        <v>141415.0</v>
      </c>
      <c r="B4406" s="1">
        <v>559.0</v>
      </c>
      <c r="C4406" s="1">
        <v>4.0</v>
      </c>
      <c r="D4406" s="1" t="s">
        <v>40</v>
      </c>
      <c r="E4406" s="1">
        <v>6.0</v>
      </c>
      <c r="F4406" s="7" t="str">
        <f>vlookup(E4406,Teams!A:B,2,false)</f>
        <v>Buchholz A</v>
      </c>
      <c r="G4406" s="1" t="b">
        <v>1</v>
      </c>
      <c r="H4406" s="1" t="b">
        <v>0</v>
      </c>
      <c r="I4406" s="1">
        <v>17.0</v>
      </c>
      <c r="J4406" s="7" t="str">
        <f>vlookup(I4406,Cats!$A:$B,2,false)</f>
        <v>B</v>
      </c>
    </row>
    <row r="4407">
      <c r="A4407" s="1">
        <v>141416.0</v>
      </c>
      <c r="B4407" s="1">
        <v>559.0</v>
      </c>
      <c r="C4407" s="1">
        <v>0.0</v>
      </c>
      <c r="D4407" s="1" t="s">
        <v>32</v>
      </c>
      <c r="E4407" s="1">
        <v>42.0</v>
      </c>
      <c r="F4407" s="7" t="str">
        <f>vlookup(E4407,Teams!A:B,2,false)</f>
        <v>Tesla STEM</v>
      </c>
      <c r="G4407" s="1" t="b">
        <v>0</v>
      </c>
      <c r="H4407" s="1" t="b">
        <v>1</v>
      </c>
      <c r="I4407" s="1">
        <v>17.0</v>
      </c>
      <c r="J4407" s="7" t="str">
        <f>vlookup(I4407,Cats!$A:$B,2,false)</f>
        <v>B</v>
      </c>
    </row>
    <row r="4408">
      <c r="A4408" s="1">
        <v>141417.0</v>
      </c>
      <c r="B4408" s="1">
        <v>559.0</v>
      </c>
      <c r="C4408" s="1">
        <v>0.0</v>
      </c>
      <c r="D4408" s="1" t="s">
        <v>32</v>
      </c>
      <c r="E4408" s="1">
        <v>6.0</v>
      </c>
      <c r="F4408" s="7" t="str">
        <f>vlookup(E4408,Teams!A:B,2,false)</f>
        <v>Buchholz A</v>
      </c>
      <c r="G4408" s="1" t="b">
        <v>1</v>
      </c>
      <c r="H4408" s="1" t="b">
        <v>1</v>
      </c>
      <c r="I4408" s="1">
        <v>18.0</v>
      </c>
      <c r="J4408" s="7" t="str">
        <f>vlookup(I4408,Cats!$A:$B,2,false)</f>
        <v>P</v>
      </c>
    </row>
    <row r="4409">
      <c r="A4409" s="1">
        <v>141418.0</v>
      </c>
      <c r="B4409" s="1">
        <v>559.0</v>
      </c>
      <c r="C4409" s="1">
        <v>14.0</v>
      </c>
      <c r="D4409" s="1" t="s">
        <v>134</v>
      </c>
      <c r="E4409" s="1">
        <v>42.0</v>
      </c>
      <c r="F4409" s="7" t="str">
        <f>vlookup(E4409,Teams!A:B,2,false)</f>
        <v>Tesla STEM</v>
      </c>
      <c r="G4409" s="1" t="b">
        <v>0</v>
      </c>
      <c r="H4409" s="1" t="b">
        <v>0</v>
      </c>
      <c r="I4409" s="1">
        <v>18.0</v>
      </c>
      <c r="J4409" s="7" t="str">
        <f>vlookup(I4409,Cats!$A:$B,2,false)</f>
        <v>P</v>
      </c>
    </row>
    <row r="4410">
      <c r="A4410" s="1">
        <v>141419.0</v>
      </c>
      <c r="B4410" s="1">
        <v>559.0</v>
      </c>
      <c r="C4410" s="1">
        <v>0.0</v>
      </c>
      <c r="D4410" s="1" t="s">
        <v>32</v>
      </c>
      <c r="E4410" s="1">
        <v>6.0</v>
      </c>
      <c r="F4410" s="7" t="str">
        <f>vlookup(E4410,Teams!A:B,2,false)</f>
        <v>Buchholz A</v>
      </c>
      <c r="G4410" s="1" t="b">
        <v>1</v>
      </c>
      <c r="H4410" s="1" t="b">
        <v>1</v>
      </c>
      <c r="I4410" s="1">
        <v>19.0</v>
      </c>
      <c r="J4410" s="7" t="str">
        <f>vlookup(I4410,Cats!$A:$B,2,false)</f>
        <v>X</v>
      </c>
    </row>
    <row r="4411">
      <c r="A4411" s="1">
        <v>141420.0</v>
      </c>
      <c r="B4411" s="1">
        <v>559.0</v>
      </c>
      <c r="C4411" s="1">
        <v>14.0</v>
      </c>
      <c r="D4411" s="1" t="s">
        <v>130</v>
      </c>
      <c r="E4411" s="1">
        <v>42.0</v>
      </c>
      <c r="F4411" s="7" t="str">
        <f>vlookup(E4411,Teams!A:B,2,false)</f>
        <v>Tesla STEM</v>
      </c>
      <c r="G4411" s="1" t="b">
        <v>0</v>
      </c>
      <c r="H4411" s="1" t="b">
        <v>0</v>
      </c>
      <c r="I4411" s="1">
        <v>19.0</v>
      </c>
      <c r="J4411" s="7" t="str">
        <f>vlookup(I4411,Cats!$A:$B,2,false)</f>
        <v>X</v>
      </c>
    </row>
    <row r="4412">
      <c r="A4412" s="1">
        <v>141421.0</v>
      </c>
      <c r="B4412" s="1">
        <v>559.0</v>
      </c>
      <c r="C4412" s="1">
        <v>14.0</v>
      </c>
      <c r="D4412" s="1" t="s">
        <v>44</v>
      </c>
      <c r="E4412" s="1">
        <v>6.0</v>
      </c>
      <c r="F4412" s="7" t="str">
        <f>vlookup(E4412,Teams!A:B,2,false)</f>
        <v>Buchholz A</v>
      </c>
      <c r="G4412" s="1" t="b">
        <v>1</v>
      </c>
      <c r="H4412" s="1" t="b">
        <v>0</v>
      </c>
      <c r="I4412" s="1">
        <v>20.0</v>
      </c>
      <c r="J4412" s="7" t="str">
        <f>vlookup(I4412,Cats!$A:$B,2,false)</f>
        <v>M</v>
      </c>
    </row>
    <row r="4413">
      <c r="A4413" s="1">
        <v>141422.0</v>
      </c>
      <c r="B4413" s="1">
        <v>559.0</v>
      </c>
      <c r="C4413" s="1">
        <v>0.0</v>
      </c>
      <c r="D4413" s="1" t="s">
        <v>32</v>
      </c>
      <c r="E4413" s="1">
        <v>42.0</v>
      </c>
      <c r="F4413" s="7" t="str">
        <f>vlookup(E4413,Teams!A:B,2,false)</f>
        <v>Tesla STEM</v>
      </c>
      <c r="G4413" s="1" t="b">
        <v>0</v>
      </c>
      <c r="H4413" s="1" t="b">
        <v>1</v>
      </c>
      <c r="I4413" s="1">
        <v>20.0</v>
      </c>
      <c r="J4413" s="7" t="str">
        <f>vlookup(I4413,Cats!$A:$B,2,false)</f>
        <v>M</v>
      </c>
    </row>
    <row r="4414">
      <c r="A4414" s="1">
        <v>141423.0</v>
      </c>
      <c r="B4414" s="1">
        <v>559.0</v>
      </c>
      <c r="C4414" s="1">
        <v>0.0</v>
      </c>
      <c r="D4414" s="1" t="s">
        <v>44</v>
      </c>
      <c r="E4414" s="1">
        <v>6.0</v>
      </c>
      <c r="F4414" s="7" t="str">
        <f>vlookup(E4414,Teams!A:B,2,false)</f>
        <v>Buchholz A</v>
      </c>
      <c r="G4414" s="1" t="b">
        <v>1</v>
      </c>
      <c r="H4414" s="1" t="b">
        <v>0</v>
      </c>
      <c r="I4414" s="1">
        <v>21.0</v>
      </c>
      <c r="J4414" s="7" t="str">
        <f>vlookup(I4414,Cats!$A:$B,2,false)</f>
        <v>C</v>
      </c>
    </row>
    <row r="4415">
      <c r="A4415" s="1">
        <v>141424.0</v>
      </c>
      <c r="B4415" s="1">
        <v>559.0</v>
      </c>
      <c r="C4415" s="1">
        <v>0.0</v>
      </c>
      <c r="D4415" s="1" t="s">
        <v>134</v>
      </c>
      <c r="E4415" s="1">
        <v>42.0</v>
      </c>
      <c r="F4415" s="7" t="str">
        <f>vlookup(E4415,Teams!A:B,2,false)</f>
        <v>Tesla STEM</v>
      </c>
      <c r="G4415" s="1" t="b">
        <v>0</v>
      </c>
      <c r="H4415" s="1" t="b">
        <v>0</v>
      </c>
      <c r="I4415" s="1">
        <v>21.0</v>
      </c>
      <c r="J4415" s="7" t="str">
        <f>vlookup(I4415,Cats!$A:$B,2,false)</f>
        <v>C</v>
      </c>
    </row>
    <row r="4416">
      <c r="A4416" s="1">
        <v>141425.0</v>
      </c>
      <c r="B4416" s="1">
        <v>559.0</v>
      </c>
      <c r="C4416" s="1">
        <v>14.0</v>
      </c>
      <c r="D4416" s="1" t="s">
        <v>40</v>
      </c>
      <c r="E4416" s="1">
        <v>6.0</v>
      </c>
      <c r="F4416" s="7" t="str">
        <f>vlookup(E4416,Teams!A:B,2,false)</f>
        <v>Buchholz A</v>
      </c>
      <c r="G4416" s="1" t="b">
        <v>1</v>
      </c>
      <c r="H4416" s="1" t="b">
        <v>0</v>
      </c>
      <c r="I4416" s="1">
        <v>22.0</v>
      </c>
      <c r="J4416" s="7" t="str">
        <f>vlookup(I4416,Cats!$A:$B,2,false)</f>
        <v>E</v>
      </c>
    </row>
    <row r="4417">
      <c r="A4417" s="1">
        <v>141426.0</v>
      </c>
      <c r="B4417" s="1">
        <v>559.0</v>
      </c>
      <c r="C4417" s="1">
        <v>0.0</v>
      </c>
      <c r="D4417" s="1" t="s">
        <v>32</v>
      </c>
      <c r="E4417" s="1">
        <v>42.0</v>
      </c>
      <c r="F4417" s="7" t="str">
        <f>vlookup(E4417,Teams!A:B,2,false)</f>
        <v>Tesla STEM</v>
      </c>
      <c r="G4417" s="1" t="b">
        <v>0</v>
      </c>
      <c r="H4417" s="1" t="b">
        <v>1</v>
      </c>
      <c r="I4417" s="1">
        <v>22.0</v>
      </c>
      <c r="J4417" s="7" t="str">
        <f>vlookup(I4417,Cats!$A:$B,2,false)</f>
        <v>E</v>
      </c>
    </row>
    <row r="4418">
      <c r="A4418" s="1">
        <v>141427.0</v>
      </c>
      <c r="B4418" s="1">
        <v>559.0</v>
      </c>
      <c r="C4418" s="1">
        <v>14.0</v>
      </c>
      <c r="D4418" s="1" t="s">
        <v>40</v>
      </c>
      <c r="E4418" s="1">
        <v>6.0</v>
      </c>
      <c r="F4418" s="7" t="str">
        <f>vlookup(E4418,Teams!A:B,2,false)</f>
        <v>Buchholz A</v>
      </c>
      <c r="G4418" s="1" t="b">
        <v>1</v>
      </c>
      <c r="H4418" s="1" t="b">
        <v>0</v>
      </c>
      <c r="I4418" s="1">
        <v>23.0</v>
      </c>
      <c r="J4418" s="7" t="str">
        <f>vlookup(I4418,Cats!$A:$B,2,false)</f>
        <v>B</v>
      </c>
    </row>
    <row r="4419">
      <c r="A4419" s="1">
        <v>141428.0</v>
      </c>
      <c r="B4419" s="1">
        <v>559.0</v>
      </c>
      <c r="C4419" s="1">
        <v>-4.0</v>
      </c>
      <c r="D4419" s="1" t="s">
        <v>134</v>
      </c>
      <c r="E4419" s="1">
        <v>42.0</v>
      </c>
      <c r="F4419" s="7" t="str">
        <f>vlookup(E4419,Teams!A:B,2,false)</f>
        <v>Tesla STEM</v>
      </c>
      <c r="G4419" s="1" t="b">
        <v>0</v>
      </c>
      <c r="H4419" s="1" t="b">
        <v>0</v>
      </c>
      <c r="I4419" s="1">
        <v>23.0</v>
      </c>
      <c r="J4419" s="7" t="str">
        <f>vlookup(I4419,Cats!$A:$B,2,false)</f>
        <v>B</v>
      </c>
    </row>
    <row r="4420">
      <c r="A4420" s="1">
        <v>141429.0</v>
      </c>
      <c r="B4420" s="1">
        <v>559.0</v>
      </c>
      <c r="C4420" s="1">
        <v>14.0</v>
      </c>
      <c r="D4420" s="1" t="s">
        <v>40</v>
      </c>
      <c r="E4420" s="1">
        <v>6.0</v>
      </c>
      <c r="F4420" s="7" t="str">
        <f>vlookup(E4420,Teams!A:B,2,false)</f>
        <v>Buchholz A</v>
      </c>
      <c r="G4420" s="1" t="b">
        <v>1</v>
      </c>
      <c r="H4420" s="1" t="b">
        <v>0</v>
      </c>
      <c r="I4420" s="1">
        <v>24.0</v>
      </c>
      <c r="J4420" s="7" t="str">
        <f>vlookup(I4420,Cats!$A:$B,2,false)</f>
        <v>P</v>
      </c>
    </row>
    <row r="4421">
      <c r="A4421" s="1">
        <v>141430.0</v>
      </c>
      <c r="B4421" s="1">
        <v>559.0</v>
      </c>
      <c r="C4421" s="1">
        <v>0.0</v>
      </c>
      <c r="D4421" s="1" t="s">
        <v>32</v>
      </c>
      <c r="E4421" s="1">
        <v>42.0</v>
      </c>
      <c r="F4421" s="7" t="str">
        <f>vlookup(E4421,Teams!A:B,2,false)</f>
        <v>Tesla STEM</v>
      </c>
      <c r="G4421" s="1" t="b">
        <v>0</v>
      </c>
      <c r="H4421" s="1" t="b">
        <v>1</v>
      </c>
      <c r="I4421" s="1">
        <v>24.0</v>
      </c>
      <c r="J4421" s="7" t="str">
        <f>vlookup(I4421,Cats!$A:$B,2,false)</f>
        <v>P</v>
      </c>
    </row>
    <row r="4422">
      <c r="A4422" s="1">
        <v>141431.0</v>
      </c>
      <c r="B4422" s="1">
        <v>560.0</v>
      </c>
      <c r="C4422" s="1">
        <v>4.0</v>
      </c>
      <c r="D4422" s="1" t="s">
        <v>131</v>
      </c>
      <c r="E4422" s="1">
        <v>11.0</v>
      </c>
      <c r="F4422" s="7" t="str">
        <f>vlookup(E4422,Teams!A:B,2,false)</f>
        <v>Cupertino</v>
      </c>
      <c r="G4422" s="1" t="b">
        <v>1</v>
      </c>
      <c r="H4422" s="1" t="b">
        <v>0</v>
      </c>
      <c r="I4422" s="1">
        <v>1.0</v>
      </c>
      <c r="J4422" s="7" t="str">
        <f>vlookup(I4422,Cats!$A:$B,2,false)</f>
        <v>X</v>
      </c>
    </row>
    <row r="4423">
      <c r="A4423" s="1">
        <v>141432.0</v>
      </c>
      <c r="B4423" s="1">
        <v>560.0</v>
      </c>
      <c r="C4423" s="1">
        <v>0.0</v>
      </c>
      <c r="D4423" s="1" t="s">
        <v>32</v>
      </c>
      <c r="E4423" s="1">
        <v>33.0</v>
      </c>
      <c r="F4423" s="7" t="str">
        <f>vlookup(E4423,Teams!A:B,2,false)</f>
        <v>NCSSM B</v>
      </c>
      <c r="G4423" s="1" t="b">
        <v>0</v>
      </c>
      <c r="H4423" s="1" t="b">
        <v>1</v>
      </c>
      <c r="I4423" s="1">
        <v>1.0</v>
      </c>
      <c r="J4423" s="7" t="str">
        <f>vlookup(I4423,Cats!$A:$B,2,false)</f>
        <v>X</v>
      </c>
    </row>
    <row r="4424">
      <c r="A4424" s="1">
        <v>141433.0</v>
      </c>
      <c r="B4424" s="1">
        <v>560.0</v>
      </c>
      <c r="C4424" s="1">
        <v>4.0</v>
      </c>
      <c r="D4424" s="1" t="s">
        <v>131</v>
      </c>
      <c r="E4424" s="1">
        <v>11.0</v>
      </c>
      <c r="F4424" s="7" t="str">
        <f>vlookup(E4424,Teams!A:B,2,false)</f>
        <v>Cupertino</v>
      </c>
      <c r="G4424" s="1" t="b">
        <v>1</v>
      </c>
      <c r="H4424" s="1" t="b">
        <v>0</v>
      </c>
      <c r="I4424" s="1">
        <v>2.0</v>
      </c>
      <c r="J4424" s="7" t="str">
        <f>vlookup(I4424,Cats!$A:$B,2,false)</f>
        <v>M</v>
      </c>
    </row>
    <row r="4425">
      <c r="A4425" s="1">
        <v>141434.0</v>
      </c>
      <c r="B4425" s="1">
        <v>560.0</v>
      </c>
      <c r="C4425" s="1">
        <v>0.0</v>
      </c>
      <c r="D4425" s="1" t="s">
        <v>32</v>
      </c>
      <c r="E4425" s="1">
        <v>33.0</v>
      </c>
      <c r="F4425" s="7" t="str">
        <f>vlookup(E4425,Teams!A:B,2,false)</f>
        <v>NCSSM B</v>
      </c>
      <c r="G4425" s="1" t="b">
        <v>0</v>
      </c>
      <c r="H4425" s="1" t="b">
        <v>1</v>
      </c>
      <c r="I4425" s="1">
        <v>2.0</v>
      </c>
      <c r="J4425" s="7" t="str">
        <f>vlookup(I4425,Cats!$A:$B,2,false)</f>
        <v>M</v>
      </c>
    </row>
    <row r="4426">
      <c r="A4426" s="1">
        <v>141435.0</v>
      </c>
      <c r="B4426" s="1">
        <v>560.0</v>
      </c>
      <c r="C4426" s="1">
        <v>4.0</v>
      </c>
      <c r="D4426" s="1" t="s">
        <v>132</v>
      </c>
      <c r="E4426" s="1">
        <v>11.0</v>
      </c>
      <c r="F4426" s="7" t="str">
        <f>vlookup(E4426,Teams!A:B,2,false)</f>
        <v>Cupertino</v>
      </c>
      <c r="G4426" s="1" t="b">
        <v>1</v>
      </c>
      <c r="H4426" s="1" t="b">
        <v>0</v>
      </c>
      <c r="I4426" s="1">
        <v>3.0</v>
      </c>
      <c r="J4426" s="7" t="str">
        <f>vlookup(I4426,Cats!$A:$B,2,false)</f>
        <v>C</v>
      </c>
    </row>
    <row r="4427">
      <c r="A4427" s="1">
        <v>141436.0</v>
      </c>
      <c r="B4427" s="1">
        <v>560.0</v>
      </c>
      <c r="C4427" s="1">
        <v>0.0</v>
      </c>
      <c r="D4427" s="1" t="s">
        <v>32</v>
      </c>
      <c r="E4427" s="1">
        <v>33.0</v>
      </c>
      <c r="F4427" s="7" t="str">
        <f>vlookup(E4427,Teams!A:B,2,false)</f>
        <v>NCSSM B</v>
      </c>
      <c r="G4427" s="1" t="b">
        <v>0</v>
      </c>
      <c r="H4427" s="1" t="b">
        <v>1</v>
      </c>
      <c r="I4427" s="1">
        <v>3.0</v>
      </c>
      <c r="J4427" s="7" t="str">
        <f>vlookup(I4427,Cats!$A:$B,2,false)</f>
        <v>C</v>
      </c>
    </row>
    <row r="4428">
      <c r="A4428" s="1">
        <v>141437.0</v>
      </c>
      <c r="B4428" s="1">
        <v>560.0</v>
      </c>
      <c r="C4428" s="1">
        <v>4.0</v>
      </c>
      <c r="D4428" s="1" t="s">
        <v>228</v>
      </c>
      <c r="E4428" s="1">
        <v>11.0</v>
      </c>
      <c r="F4428" s="7" t="str">
        <f>vlookup(E4428,Teams!A:B,2,false)</f>
        <v>Cupertino</v>
      </c>
      <c r="G4428" s="1" t="b">
        <v>1</v>
      </c>
      <c r="H4428" s="1" t="b">
        <v>0</v>
      </c>
      <c r="I4428" s="1">
        <v>4.0</v>
      </c>
      <c r="J4428" s="7" t="str">
        <f>vlookup(I4428,Cats!$A:$B,2,false)</f>
        <v>E</v>
      </c>
    </row>
    <row r="4429">
      <c r="A4429" s="1">
        <v>141438.0</v>
      </c>
      <c r="B4429" s="1">
        <v>560.0</v>
      </c>
      <c r="C4429" s="1">
        <v>-4.0</v>
      </c>
      <c r="D4429" s="1" t="s">
        <v>36</v>
      </c>
      <c r="E4429" s="1">
        <v>33.0</v>
      </c>
      <c r="F4429" s="7" t="str">
        <f>vlookup(E4429,Teams!A:B,2,false)</f>
        <v>NCSSM B</v>
      </c>
      <c r="G4429" s="1" t="b">
        <v>0</v>
      </c>
      <c r="H4429" s="1" t="b">
        <v>0</v>
      </c>
      <c r="I4429" s="1">
        <v>4.0</v>
      </c>
      <c r="J4429" s="7" t="str">
        <f>vlookup(I4429,Cats!$A:$B,2,false)</f>
        <v>E</v>
      </c>
    </row>
    <row r="4430">
      <c r="A4430" s="1">
        <v>141439.0</v>
      </c>
      <c r="B4430" s="1">
        <v>560.0</v>
      </c>
      <c r="C4430" s="1">
        <v>0.0</v>
      </c>
      <c r="D4430" s="1" t="s">
        <v>228</v>
      </c>
      <c r="E4430" s="1">
        <v>11.0</v>
      </c>
      <c r="F4430" s="7" t="str">
        <f>vlookup(E4430,Teams!A:B,2,false)</f>
        <v>Cupertino</v>
      </c>
      <c r="G4430" s="1" t="b">
        <v>1</v>
      </c>
      <c r="H4430" s="1" t="b">
        <v>0</v>
      </c>
      <c r="I4430" s="1">
        <v>5.0</v>
      </c>
      <c r="J4430" s="7" t="str">
        <f>vlookup(I4430,Cats!$A:$B,2,false)</f>
        <v>B</v>
      </c>
    </row>
    <row r="4431">
      <c r="A4431" s="1">
        <v>141440.0</v>
      </c>
      <c r="B4431" s="1">
        <v>560.0</v>
      </c>
      <c r="C4431" s="1">
        <v>0.0</v>
      </c>
      <c r="D4431" s="1" t="s">
        <v>38</v>
      </c>
      <c r="E4431" s="1">
        <v>33.0</v>
      </c>
      <c r="F4431" s="7" t="str">
        <f>vlookup(E4431,Teams!A:B,2,false)</f>
        <v>NCSSM B</v>
      </c>
      <c r="G4431" s="1" t="b">
        <v>0</v>
      </c>
      <c r="H4431" s="1" t="b">
        <v>0</v>
      </c>
      <c r="I4431" s="1">
        <v>5.0</v>
      </c>
      <c r="J4431" s="7" t="str">
        <f>vlookup(I4431,Cats!$A:$B,2,false)</f>
        <v>B</v>
      </c>
    </row>
    <row r="4432">
      <c r="A4432" s="1">
        <v>141441.0</v>
      </c>
      <c r="B4432" s="1">
        <v>560.0</v>
      </c>
      <c r="C4432" s="1">
        <v>0.0</v>
      </c>
      <c r="D4432" s="1" t="s">
        <v>32</v>
      </c>
      <c r="E4432" s="1">
        <v>11.0</v>
      </c>
      <c r="F4432" s="7" t="str">
        <f>vlookup(E4432,Teams!A:B,2,false)</f>
        <v>Cupertino</v>
      </c>
      <c r="G4432" s="1" t="b">
        <v>1</v>
      </c>
      <c r="H4432" s="1" t="b">
        <v>1</v>
      </c>
      <c r="I4432" s="1">
        <v>6.0</v>
      </c>
      <c r="J4432" s="7" t="str">
        <f>vlookup(I4432,Cats!$A:$B,2,false)</f>
        <v>P</v>
      </c>
    </row>
    <row r="4433">
      <c r="A4433" s="1">
        <v>141442.0</v>
      </c>
      <c r="B4433" s="1">
        <v>560.0</v>
      </c>
      <c r="C4433" s="1">
        <v>4.0</v>
      </c>
      <c r="D4433" s="1" t="s">
        <v>36</v>
      </c>
      <c r="E4433" s="1">
        <v>33.0</v>
      </c>
      <c r="F4433" s="7" t="str">
        <f>vlookup(E4433,Teams!A:B,2,false)</f>
        <v>NCSSM B</v>
      </c>
      <c r="G4433" s="1" t="b">
        <v>0</v>
      </c>
      <c r="H4433" s="1" t="b">
        <v>0</v>
      </c>
      <c r="I4433" s="1">
        <v>6.0</v>
      </c>
      <c r="J4433" s="7" t="str">
        <f>vlookup(I4433,Cats!$A:$B,2,false)</f>
        <v>P</v>
      </c>
    </row>
    <row r="4434">
      <c r="A4434" s="1">
        <v>141443.0</v>
      </c>
      <c r="B4434" s="1">
        <v>560.0</v>
      </c>
      <c r="C4434" s="1">
        <v>14.0</v>
      </c>
      <c r="D4434" s="1" t="s">
        <v>131</v>
      </c>
      <c r="E4434" s="1">
        <v>11.0</v>
      </c>
      <c r="F4434" s="7" t="str">
        <f>vlookup(E4434,Teams!A:B,2,false)</f>
        <v>Cupertino</v>
      </c>
      <c r="G4434" s="1" t="b">
        <v>1</v>
      </c>
      <c r="H4434" s="1" t="b">
        <v>0</v>
      </c>
      <c r="I4434" s="1">
        <v>7.0</v>
      </c>
      <c r="J4434" s="7" t="str">
        <f>vlookup(I4434,Cats!$A:$B,2,false)</f>
        <v>X</v>
      </c>
    </row>
    <row r="4435">
      <c r="A4435" s="1">
        <v>141444.0</v>
      </c>
      <c r="B4435" s="1">
        <v>560.0</v>
      </c>
      <c r="C4435" s="1">
        <v>0.0</v>
      </c>
      <c r="D4435" s="1" t="s">
        <v>32</v>
      </c>
      <c r="E4435" s="1">
        <v>33.0</v>
      </c>
      <c r="F4435" s="7" t="str">
        <f>vlookup(E4435,Teams!A:B,2,false)</f>
        <v>NCSSM B</v>
      </c>
      <c r="G4435" s="1" t="b">
        <v>0</v>
      </c>
      <c r="H4435" s="1" t="b">
        <v>1</v>
      </c>
      <c r="I4435" s="1">
        <v>7.0</v>
      </c>
      <c r="J4435" s="7" t="str">
        <f>vlookup(I4435,Cats!$A:$B,2,false)</f>
        <v>X</v>
      </c>
    </row>
    <row r="4436">
      <c r="A4436" s="1">
        <v>141445.0</v>
      </c>
      <c r="B4436" s="1">
        <v>560.0</v>
      </c>
      <c r="C4436" s="1">
        <v>0.0</v>
      </c>
      <c r="D4436" s="1" t="s">
        <v>32</v>
      </c>
      <c r="E4436" s="1">
        <v>11.0</v>
      </c>
      <c r="F4436" s="7" t="str">
        <f>vlookup(E4436,Teams!A:B,2,false)</f>
        <v>Cupertino</v>
      </c>
      <c r="G4436" s="1" t="b">
        <v>1</v>
      </c>
      <c r="H4436" s="1" t="b">
        <v>1</v>
      </c>
      <c r="I4436" s="1">
        <v>8.0</v>
      </c>
      <c r="J4436" s="7" t="str">
        <f>vlookup(I4436,Cats!$A:$B,2,false)</f>
        <v>M</v>
      </c>
    </row>
    <row r="4437">
      <c r="A4437" s="1">
        <v>141446.0</v>
      </c>
      <c r="B4437" s="1">
        <v>560.0</v>
      </c>
      <c r="C4437" s="1">
        <v>14.0</v>
      </c>
      <c r="D4437" s="1" t="s">
        <v>36</v>
      </c>
      <c r="E4437" s="1">
        <v>33.0</v>
      </c>
      <c r="F4437" s="7" t="str">
        <f>vlookup(E4437,Teams!A:B,2,false)</f>
        <v>NCSSM B</v>
      </c>
      <c r="G4437" s="1" t="b">
        <v>0</v>
      </c>
      <c r="H4437" s="1" t="b">
        <v>0</v>
      </c>
      <c r="I4437" s="1">
        <v>8.0</v>
      </c>
      <c r="J4437" s="7" t="str">
        <f>vlookup(I4437,Cats!$A:$B,2,false)</f>
        <v>M</v>
      </c>
    </row>
    <row r="4438">
      <c r="A4438" s="1">
        <v>141447.0</v>
      </c>
      <c r="B4438" s="1">
        <v>560.0</v>
      </c>
      <c r="C4438" s="1">
        <v>4.0</v>
      </c>
      <c r="D4438" s="1" t="s">
        <v>131</v>
      </c>
      <c r="E4438" s="1">
        <v>11.0</v>
      </c>
      <c r="F4438" s="7" t="str">
        <f>vlookup(E4438,Teams!A:B,2,false)</f>
        <v>Cupertino</v>
      </c>
      <c r="G4438" s="1" t="b">
        <v>1</v>
      </c>
      <c r="H4438" s="1" t="b">
        <v>0</v>
      </c>
      <c r="I4438" s="1">
        <v>9.0</v>
      </c>
      <c r="J4438" s="7" t="str">
        <f>vlookup(I4438,Cats!$A:$B,2,false)</f>
        <v>C</v>
      </c>
    </row>
    <row r="4439">
      <c r="A4439" s="1">
        <v>141448.0</v>
      </c>
      <c r="B4439" s="1">
        <v>560.0</v>
      </c>
      <c r="C4439" s="1">
        <v>0.0</v>
      </c>
      <c r="D4439" s="1" t="s">
        <v>32</v>
      </c>
      <c r="E4439" s="1">
        <v>33.0</v>
      </c>
      <c r="F4439" s="7" t="str">
        <f>vlookup(E4439,Teams!A:B,2,false)</f>
        <v>NCSSM B</v>
      </c>
      <c r="G4439" s="1" t="b">
        <v>0</v>
      </c>
      <c r="H4439" s="1" t="b">
        <v>1</v>
      </c>
      <c r="I4439" s="1">
        <v>9.0</v>
      </c>
      <c r="J4439" s="7" t="str">
        <f>vlookup(I4439,Cats!$A:$B,2,false)</f>
        <v>C</v>
      </c>
    </row>
    <row r="4440">
      <c r="A4440" s="1">
        <v>141449.0</v>
      </c>
      <c r="B4440" s="1">
        <v>560.0</v>
      </c>
      <c r="C4440" s="1">
        <v>-4.0</v>
      </c>
      <c r="D4440" s="1" t="s">
        <v>132</v>
      </c>
      <c r="E4440" s="1">
        <v>11.0</v>
      </c>
      <c r="F4440" s="7" t="str">
        <f>vlookup(E4440,Teams!A:B,2,false)</f>
        <v>Cupertino</v>
      </c>
      <c r="G4440" s="1" t="b">
        <v>1</v>
      </c>
      <c r="H4440" s="1" t="b">
        <v>0</v>
      </c>
      <c r="I4440" s="1">
        <v>10.0</v>
      </c>
      <c r="J4440" s="7" t="str">
        <f>vlookup(I4440,Cats!$A:$B,2,false)</f>
        <v>E</v>
      </c>
    </row>
    <row r="4441">
      <c r="A4441" s="1">
        <v>141450.0</v>
      </c>
      <c r="B4441" s="1">
        <v>560.0</v>
      </c>
      <c r="C4441" s="1">
        <v>0.0</v>
      </c>
      <c r="D4441" s="1" t="s">
        <v>38</v>
      </c>
      <c r="E4441" s="1">
        <v>33.0</v>
      </c>
      <c r="F4441" s="7" t="str">
        <f>vlookup(E4441,Teams!A:B,2,false)</f>
        <v>NCSSM B</v>
      </c>
      <c r="G4441" s="1" t="b">
        <v>0</v>
      </c>
      <c r="H4441" s="1" t="b">
        <v>0</v>
      </c>
      <c r="I4441" s="1">
        <v>10.0</v>
      </c>
      <c r="J4441" s="7" t="str">
        <f>vlookup(I4441,Cats!$A:$B,2,false)</f>
        <v>E</v>
      </c>
    </row>
    <row r="4442">
      <c r="A4442" s="1">
        <v>141451.0</v>
      </c>
      <c r="B4442" s="1">
        <v>560.0</v>
      </c>
      <c r="C4442" s="1">
        <v>14.0</v>
      </c>
      <c r="D4442" s="1" t="s">
        <v>132</v>
      </c>
      <c r="E4442" s="1">
        <v>11.0</v>
      </c>
      <c r="F4442" s="7" t="str">
        <f>vlookup(E4442,Teams!A:B,2,false)</f>
        <v>Cupertino</v>
      </c>
      <c r="G4442" s="1" t="b">
        <v>1</v>
      </c>
      <c r="H4442" s="1" t="b">
        <v>0</v>
      </c>
      <c r="I4442" s="1">
        <v>11.0</v>
      </c>
      <c r="J4442" s="7" t="str">
        <f>vlookup(I4442,Cats!$A:$B,2,false)</f>
        <v>B</v>
      </c>
    </row>
    <row r="4443">
      <c r="A4443" s="1">
        <v>141452.0</v>
      </c>
      <c r="B4443" s="1">
        <v>560.0</v>
      </c>
      <c r="C4443" s="1">
        <v>0.0</v>
      </c>
      <c r="D4443" s="1" t="s">
        <v>32</v>
      </c>
      <c r="E4443" s="1">
        <v>33.0</v>
      </c>
      <c r="F4443" s="7" t="str">
        <f>vlookup(E4443,Teams!A:B,2,false)</f>
        <v>NCSSM B</v>
      </c>
      <c r="G4443" s="1" t="b">
        <v>0</v>
      </c>
      <c r="H4443" s="1" t="b">
        <v>1</v>
      </c>
      <c r="I4443" s="1">
        <v>11.0</v>
      </c>
      <c r="J4443" s="7" t="str">
        <f>vlookup(I4443,Cats!$A:$B,2,false)</f>
        <v>B</v>
      </c>
    </row>
    <row r="4444">
      <c r="A4444" s="1">
        <v>141453.0</v>
      </c>
      <c r="B4444" s="1">
        <v>560.0</v>
      </c>
      <c r="C4444" s="1">
        <v>4.0</v>
      </c>
      <c r="D4444" s="1" t="s">
        <v>131</v>
      </c>
      <c r="E4444" s="1">
        <v>11.0</v>
      </c>
      <c r="F4444" s="7" t="str">
        <f>vlookup(E4444,Teams!A:B,2,false)</f>
        <v>Cupertino</v>
      </c>
      <c r="G4444" s="1" t="b">
        <v>1</v>
      </c>
      <c r="H4444" s="1" t="b">
        <v>0</v>
      </c>
      <c r="I4444" s="1">
        <v>12.0</v>
      </c>
      <c r="J4444" s="7" t="str">
        <f>vlookup(I4444,Cats!$A:$B,2,false)</f>
        <v>P</v>
      </c>
    </row>
    <row r="4445">
      <c r="A4445" s="1">
        <v>141454.0</v>
      </c>
      <c r="B4445" s="1">
        <v>560.0</v>
      </c>
      <c r="C4445" s="1">
        <v>-4.0</v>
      </c>
      <c r="D4445" s="1" t="s">
        <v>36</v>
      </c>
      <c r="E4445" s="1">
        <v>33.0</v>
      </c>
      <c r="F4445" s="7" t="str">
        <f>vlookup(E4445,Teams!A:B,2,false)</f>
        <v>NCSSM B</v>
      </c>
      <c r="G4445" s="1" t="b">
        <v>0</v>
      </c>
      <c r="H4445" s="1" t="b">
        <v>0</v>
      </c>
      <c r="I4445" s="1">
        <v>12.0</v>
      </c>
      <c r="J4445" s="7" t="str">
        <f>vlookup(I4445,Cats!$A:$B,2,false)</f>
        <v>P</v>
      </c>
    </row>
    <row r="4446">
      <c r="A4446" s="1">
        <v>141455.0</v>
      </c>
      <c r="B4446" s="1">
        <v>560.0</v>
      </c>
      <c r="C4446" s="1">
        <v>0.0</v>
      </c>
      <c r="D4446" s="1" t="s">
        <v>132</v>
      </c>
      <c r="E4446" s="1">
        <v>11.0</v>
      </c>
      <c r="F4446" s="7" t="str">
        <f>vlookup(E4446,Teams!A:B,2,false)</f>
        <v>Cupertino</v>
      </c>
      <c r="G4446" s="1" t="b">
        <v>1</v>
      </c>
      <c r="H4446" s="1" t="b">
        <v>0</v>
      </c>
      <c r="I4446" s="1">
        <v>13.0</v>
      </c>
      <c r="J4446" s="7" t="str">
        <f>vlookup(I4446,Cats!$A:$B,2,false)</f>
        <v>X</v>
      </c>
    </row>
    <row r="4447">
      <c r="A4447" s="1">
        <v>141456.0</v>
      </c>
      <c r="B4447" s="1">
        <v>560.0</v>
      </c>
      <c r="C4447" s="1">
        <v>0.0</v>
      </c>
      <c r="D4447" s="1" t="s">
        <v>38</v>
      </c>
      <c r="E4447" s="1">
        <v>33.0</v>
      </c>
      <c r="F4447" s="7" t="str">
        <f>vlookup(E4447,Teams!A:B,2,false)</f>
        <v>NCSSM B</v>
      </c>
      <c r="G4447" s="1" t="b">
        <v>0</v>
      </c>
      <c r="H4447" s="1" t="b">
        <v>0</v>
      </c>
      <c r="I4447" s="1">
        <v>13.0</v>
      </c>
      <c r="J4447" s="7" t="str">
        <f>vlookup(I4447,Cats!$A:$B,2,false)</f>
        <v>X</v>
      </c>
    </row>
    <row r="4448">
      <c r="A4448" s="1">
        <v>141457.0</v>
      </c>
      <c r="B4448" s="1">
        <v>560.0</v>
      </c>
      <c r="C4448" s="1">
        <v>4.0</v>
      </c>
      <c r="D4448" s="1" t="s">
        <v>136</v>
      </c>
      <c r="E4448" s="1">
        <v>11.0</v>
      </c>
      <c r="F4448" s="7" t="str">
        <f>vlookup(E4448,Teams!A:B,2,false)</f>
        <v>Cupertino</v>
      </c>
      <c r="G4448" s="1" t="b">
        <v>1</v>
      </c>
      <c r="H4448" s="1" t="b">
        <v>0</v>
      </c>
      <c r="I4448" s="1">
        <v>14.0</v>
      </c>
      <c r="J4448" s="7" t="str">
        <f>vlookup(I4448,Cats!$A:$B,2,false)</f>
        <v>M</v>
      </c>
    </row>
    <row r="4449">
      <c r="A4449" s="1">
        <v>141458.0</v>
      </c>
      <c r="B4449" s="1">
        <v>560.0</v>
      </c>
      <c r="C4449" s="1">
        <v>-4.0</v>
      </c>
      <c r="D4449" s="1" t="s">
        <v>34</v>
      </c>
      <c r="E4449" s="1">
        <v>33.0</v>
      </c>
      <c r="F4449" s="7" t="str">
        <f>vlookup(E4449,Teams!A:B,2,false)</f>
        <v>NCSSM B</v>
      </c>
      <c r="G4449" s="1" t="b">
        <v>0</v>
      </c>
      <c r="H4449" s="1" t="b">
        <v>0</v>
      </c>
      <c r="I4449" s="1">
        <v>14.0</v>
      </c>
      <c r="J4449" s="7" t="str">
        <f>vlookup(I4449,Cats!$A:$B,2,false)</f>
        <v>M</v>
      </c>
    </row>
    <row r="4450">
      <c r="A4450" s="1">
        <v>141459.0</v>
      </c>
      <c r="B4450" s="1">
        <v>560.0</v>
      </c>
      <c r="C4450" s="1">
        <v>4.0</v>
      </c>
      <c r="D4450" s="1" t="s">
        <v>132</v>
      </c>
      <c r="E4450" s="1">
        <v>11.0</v>
      </c>
      <c r="F4450" s="7" t="str">
        <f>vlookup(E4450,Teams!A:B,2,false)</f>
        <v>Cupertino</v>
      </c>
      <c r="G4450" s="1" t="b">
        <v>1</v>
      </c>
      <c r="H4450" s="1" t="b">
        <v>0</v>
      </c>
      <c r="I4450" s="1">
        <v>15.0</v>
      </c>
      <c r="J4450" s="7" t="str">
        <f>vlookup(I4450,Cats!$A:$B,2,false)</f>
        <v>C</v>
      </c>
    </row>
    <row r="4451">
      <c r="A4451" s="1">
        <v>141460.0</v>
      </c>
      <c r="B4451" s="1">
        <v>560.0</v>
      </c>
      <c r="C4451" s="1">
        <v>0.0</v>
      </c>
      <c r="D4451" s="1" t="s">
        <v>36</v>
      </c>
      <c r="E4451" s="1">
        <v>33.0</v>
      </c>
      <c r="F4451" s="7" t="str">
        <f>vlookup(E4451,Teams!A:B,2,false)</f>
        <v>NCSSM B</v>
      </c>
      <c r="G4451" s="1" t="b">
        <v>0</v>
      </c>
      <c r="H4451" s="1" t="b">
        <v>0</v>
      </c>
      <c r="I4451" s="1">
        <v>15.0</v>
      </c>
      <c r="J4451" s="7" t="str">
        <f>vlookup(I4451,Cats!$A:$B,2,false)</f>
        <v>C</v>
      </c>
    </row>
    <row r="4452">
      <c r="A4452" s="1">
        <v>141461.0</v>
      </c>
      <c r="B4452" s="1">
        <v>560.0</v>
      </c>
      <c r="C4452" s="1">
        <v>14.0</v>
      </c>
      <c r="D4452" s="1" t="s">
        <v>132</v>
      </c>
      <c r="E4452" s="1">
        <v>11.0</v>
      </c>
      <c r="F4452" s="7" t="str">
        <f>vlookup(E4452,Teams!A:B,2,false)</f>
        <v>Cupertino</v>
      </c>
      <c r="G4452" s="1" t="b">
        <v>1</v>
      </c>
      <c r="H4452" s="1" t="b">
        <v>0</v>
      </c>
      <c r="I4452" s="1">
        <v>16.0</v>
      </c>
      <c r="J4452" s="7" t="str">
        <f>vlookup(I4452,Cats!$A:$B,2,false)</f>
        <v>E</v>
      </c>
    </row>
    <row r="4453">
      <c r="A4453" s="1">
        <v>141462.0</v>
      </c>
      <c r="B4453" s="1">
        <v>560.0</v>
      </c>
      <c r="C4453" s="1">
        <v>0.0</v>
      </c>
      <c r="D4453" s="1" t="s">
        <v>32</v>
      </c>
      <c r="E4453" s="1">
        <v>33.0</v>
      </c>
      <c r="F4453" s="7" t="str">
        <f>vlookup(E4453,Teams!A:B,2,false)</f>
        <v>NCSSM B</v>
      </c>
      <c r="G4453" s="1" t="b">
        <v>0</v>
      </c>
      <c r="H4453" s="1" t="b">
        <v>1</v>
      </c>
      <c r="I4453" s="1">
        <v>16.0</v>
      </c>
      <c r="J4453" s="7" t="str">
        <f>vlookup(I4453,Cats!$A:$B,2,false)</f>
        <v>E</v>
      </c>
    </row>
    <row r="4454">
      <c r="A4454" s="1">
        <v>141463.0</v>
      </c>
      <c r="B4454" s="1">
        <v>560.0</v>
      </c>
      <c r="C4454" s="1">
        <v>14.0</v>
      </c>
      <c r="D4454" s="1" t="s">
        <v>136</v>
      </c>
      <c r="E4454" s="1">
        <v>11.0</v>
      </c>
      <c r="F4454" s="7" t="str">
        <f>vlookup(E4454,Teams!A:B,2,false)</f>
        <v>Cupertino</v>
      </c>
      <c r="G4454" s="1" t="b">
        <v>1</v>
      </c>
      <c r="H4454" s="1" t="b">
        <v>0</v>
      </c>
      <c r="I4454" s="1">
        <v>17.0</v>
      </c>
      <c r="J4454" s="7" t="str">
        <f>vlookup(I4454,Cats!$A:$B,2,false)</f>
        <v>B</v>
      </c>
    </row>
    <row r="4455">
      <c r="A4455" s="1">
        <v>141464.0</v>
      </c>
      <c r="B4455" s="1">
        <v>560.0</v>
      </c>
      <c r="C4455" s="1">
        <v>0.0</v>
      </c>
      <c r="D4455" s="1" t="s">
        <v>32</v>
      </c>
      <c r="E4455" s="1">
        <v>33.0</v>
      </c>
      <c r="F4455" s="7" t="str">
        <f>vlookup(E4455,Teams!A:B,2,false)</f>
        <v>NCSSM B</v>
      </c>
      <c r="G4455" s="1" t="b">
        <v>0</v>
      </c>
      <c r="H4455" s="1" t="b">
        <v>1</v>
      </c>
      <c r="I4455" s="1">
        <v>17.0</v>
      </c>
      <c r="J4455" s="7" t="str">
        <f>vlookup(I4455,Cats!$A:$B,2,false)</f>
        <v>B</v>
      </c>
    </row>
    <row r="4456">
      <c r="A4456" s="1">
        <v>141465.0</v>
      </c>
      <c r="B4456" s="1">
        <v>560.0</v>
      </c>
      <c r="C4456" s="1">
        <v>14.0</v>
      </c>
      <c r="D4456" s="1" t="s">
        <v>131</v>
      </c>
      <c r="E4456" s="1">
        <v>11.0</v>
      </c>
      <c r="F4456" s="7" t="str">
        <f>vlookup(E4456,Teams!A:B,2,false)</f>
        <v>Cupertino</v>
      </c>
      <c r="G4456" s="1" t="b">
        <v>1</v>
      </c>
      <c r="H4456" s="1" t="b">
        <v>0</v>
      </c>
      <c r="I4456" s="1">
        <v>18.0</v>
      </c>
      <c r="J4456" s="7" t="str">
        <f>vlookup(I4456,Cats!$A:$B,2,false)</f>
        <v>P</v>
      </c>
    </row>
    <row r="4457">
      <c r="A4457" s="1">
        <v>141466.0</v>
      </c>
      <c r="B4457" s="1">
        <v>560.0</v>
      </c>
      <c r="C4457" s="1">
        <v>0.0</v>
      </c>
      <c r="D4457" s="1" t="s">
        <v>32</v>
      </c>
      <c r="E4457" s="1">
        <v>33.0</v>
      </c>
      <c r="F4457" s="7" t="str">
        <f>vlookup(E4457,Teams!A:B,2,false)</f>
        <v>NCSSM B</v>
      </c>
      <c r="G4457" s="1" t="b">
        <v>0</v>
      </c>
      <c r="H4457" s="1" t="b">
        <v>1</v>
      </c>
      <c r="I4457" s="1">
        <v>18.0</v>
      </c>
      <c r="J4457" s="7" t="str">
        <f>vlookup(I4457,Cats!$A:$B,2,false)</f>
        <v>P</v>
      </c>
    </row>
    <row r="4458">
      <c r="A4458" s="1">
        <v>141467.0</v>
      </c>
      <c r="B4458" s="1">
        <v>560.0</v>
      </c>
      <c r="C4458" s="1">
        <v>4.0</v>
      </c>
      <c r="D4458" s="1" t="s">
        <v>132</v>
      </c>
      <c r="E4458" s="1">
        <v>11.0</v>
      </c>
      <c r="F4458" s="7" t="str">
        <f>vlookup(E4458,Teams!A:B,2,false)</f>
        <v>Cupertino</v>
      </c>
      <c r="G4458" s="1" t="b">
        <v>1</v>
      </c>
      <c r="H4458" s="1" t="b">
        <v>0</v>
      </c>
      <c r="I4458" s="1">
        <v>19.0</v>
      </c>
      <c r="J4458" s="7" t="str">
        <f>vlookup(I4458,Cats!$A:$B,2,false)</f>
        <v>X</v>
      </c>
    </row>
    <row r="4459">
      <c r="A4459" s="1">
        <v>141468.0</v>
      </c>
      <c r="B4459" s="1">
        <v>560.0</v>
      </c>
      <c r="C4459" s="1">
        <v>0.0</v>
      </c>
      <c r="D4459" s="1" t="s">
        <v>32</v>
      </c>
      <c r="E4459" s="1">
        <v>33.0</v>
      </c>
      <c r="F4459" s="7" t="str">
        <f>vlookup(E4459,Teams!A:B,2,false)</f>
        <v>NCSSM B</v>
      </c>
      <c r="G4459" s="1" t="b">
        <v>0</v>
      </c>
      <c r="H4459" s="1" t="b">
        <v>1</v>
      </c>
      <c r="I4459" s="1">
        <v>19.0</v>
      </c>
      <c r="J4459" s="7" t="str">
        <f>vlookup(I4459,Cats!$A:$B,2,false)</f>
        <v>X</v>
      </c>
    </row>
    <row r="4460">
      <c r="A4460" s="1">
        <v>141469.0</v>
      </c>
      <c r="B4460" s="1">
        <v>560.0</v>
      </c>
      <c r="C4460" s="1">
        <v>0.0</v>
      </c>
      <c r="D4460" s="1" t="s">
        <v>228</v>
      </c>
      <c r="E4460" s="1">
        <v>11.0</v>
      </c>
      <c r="F4460" s="7" t="str">
        <f>vlookup(E4460,Teams!A:B,2,false)</f>
        <v>Cupertino</v>
      </c>
      <c r="G4460" s="1" t="b">
        <v>1</v>
      </c>
      <c r="H4460" s="1" t="b">
        <v>0</v>
      </c>
      <c r="I4460" s="1">
        <v>20.0</v>
      </c>
      <c r="J4460" s="7" t="str">
        <f>vlookup(I4460,Cats!$A:$B,2,false)</f>
        <v>M</v>
      </c>
    </row>
    <row r="4461">
      <c r="A4461" s="1">
        <v>141470.0</v>
      </c>
      <c r="B4461" s="1">
        <v>560.0</v>
      </c>
      <c r="C4461" s="1">
        <v>0.0</v>
      </c>
      <c r="D4461" s="1" t="s">
        <v>34</v>
      </c>
      <c r="E4461" s="1">
        <v>33.0</v>
      </c>
      <c r="F4461" s="7" t="str">
        <f>vlookup(E4461,Teams!A:B,2,false)</f>
        <v>NCSSM B</v>
      </c>
      <c r="G4461" s="1" t="b">
        <v>0</v>
      </c>
      <c r="H4461" s="1" t="b">
        <v>0</v>
      </c>
      <c r="I4461" s="1">
        <v>20.0</v>
      </c>
      <c r="J4461" s="7" t="str">
        <f>vlookup(I4461,Cats!$A:$B,2,false)</f>
        <v>M</v>
      </c>
    </row>
    <row r="4462">
      <c r="A4462" s="1">
        <v>141471.0</v>
      </c>
      <c r="B4462" s="1">
        <v>560.0</v>
      </c>
      <c r="C4462" s="1">
        <v>0.0</v>
      </c>
      <c r="D4462" s="1" t="s">
        <v>136</v>
      </c>
      <c r="E4462" s="1">
        <v>11.0</v>
      </c>
      <c r="F4462" s="7" t="str">
        <f>vlookup(E4462,Teams!A:B,2,false)</f>
        <v>Cupertino</v>
      </c>
      <c r="G4462" s="1" t="b">
        <v>1</v>
      </c>
      <c r="H4462" s="1" t="b">
        <v>0</v>
      </c>
      <c r="I4462" s="1">
        <v>21.0</v>
      </c>
      <c r="J4462" s="7" t="str">
        <f>vlookup(I4462,Cats!$A:$B,2,false)</f>
        <v>C</v>
      </c>
    </row>
    <row r="4463">
      <c r="A4463" s="1">
        <v>141472.0</v>
      </c>
      <c r="B4463" s="1">
        <v>560.0</v>
      </c>
      <c r="C4463" s="1">
        <v>0.0</v>
      </c>
      <c r="D4463" s="1" t="s">
        <v>221</v>
      </c>
      <c r="E4463" s="1">
        <v>33.0</v>
      </c>
      <c r="F4463" s="7" t="str">
        <f>vlookup(E4463,Teams!A:B,2,false)</f>
        <v>NCSSM B</v>
      </c>
      <c r="G4463" s="1" t="b">
        <v>0</v>
      </c>
      <c r="H4463" s="1" t="b">
        <v>0</v>
      </c>
      <c r="I4463" s="1">
        <v>21.0</v>
      </c>
      <c r="J4463" s="7" t="str">
        <f>vlookup(I4463,Cats!$A:$B,2,false)</f>
        <v>C</v>
      </c>
    </row>
    <row r="4464">
      <c r="A4464" s="1">
        <v>141473.0</v>
      </c>
      <c r="B4464" s="1">
        <v>560.0</v>
      </c>
      <c r="C4464" s="1">
        <v>4.0</v>
      </c>
      <c r="D4464" s="1" t="s">
        <v>131</v>
      </c>
      <c r="E4464" s="1">
        <v>11.0</v>
      </c>
      <c r="F4464" s="7" t="str">
        <f>vlookup(E4464,Teams!A:B,2,false)</f>
        <v>Cupertino</v>
      </c>
      <c r="G4464" s="1" t="b">
        <v>1</v>
      </c>
      <c r="H4464" s="1" t="b">
        <v>0</v>
      </c>
      <c r="I4464" s="1">
        <v>22.0</v>
      </c>
      <c r="J4464" s="7" t="str">
        <f>vlookup(I4464,Cats!$A:$B,2,false)</f>
        <v>E</v>
      </c>
    </row>
    <row r="4465">
      <c r="A4465" s="1">
        <v>141474.0</v>
      </c>
      <c r="B4465" s="1">
        <v>560.0</v>
      </c>
      <c r="C4465" s="1">
        <v>0.0</v>
      </c>
      <c r="D4465" s="1" t="s">
        <v>32</v>
      </c>
      <c r="E4465" s="1">
        <v>33.0</v>
      </c>
      <c r="F4465" s="7" t="str">
        <f>vlookup(E4465,Teams!A:B,2,false)</f>
        <v>NCSSM B</v>
      </c>
      <c r="G4465" s="1" t="b">
        <v>0</v>
      </c>
      <c r="H4465" s="1" t="b">
        <v>1</v>
      </c>
      <c r="I4465" s="1">
        <v>22.0</v>
      </c>
      <c r="J4465" s="7" t="str">
        <f>vlookup(I4465,Cats!$A:$B,2,false)</f>
        <v>E</v>
      </c>
    </row>
    <row r="4466">
      <c r="A4466" s="1">
        <v>141475.0</v>
      </c>
      <c r="B4466" s="1">
        <v>560.0</v>
      </c>
      <c r="C4466" s="1">
        <v>4.0</v>
      </c>
      <c r="D4466" s="1" t="s">
        <v>132</v>
      </c>
      <c r="E4466" s="1">
        <v>11.0</v>
      </c>
      <c r="F4466" s="7" t="str">
        <f>vlookup(E4466,Teams!A:B,2,false)</f>
        <v>Cupertino</v>
      </c>
      <c r="G4466" s="1" t="b">
        <v>1</v>
      </c>
      <c r="H4466" s="1" t="b">
        <v>0</v>
      </c>
      <c r="I4466" s="1">
        <v>23.0</v>
      </c>
      <c r="J4466" s="7" t="str">
        <f>vlookup(I4466,Cats!$A:$B,2,false)</f>
        <v>B</v>
      </c>
    </row>
    <row r="4467">
      <c r="A4467" s="1">
        <v>141476.0</v>
      </c>
      <c r="B4467" s="1">
        <v>560.0</v>
      </c>
      <c r="C4467" s="1">
        <v>0.0</v>
      </c>
      <c r="D4467" s="1" t="s">
        <v>32</v>
      </c>
      <c r="E4467" s="1">
        <v>33.0</v>
      </c>
      <c r="F4467" s="7" t="str">
        <f>vlookup(E4467,Teams!A:B,2,false)</f>
        <v>NCSSM B</v>
      </c>
      <c r="G4467" s="1" t="b">
        <v>0</v>
      </c>
      <c r="H4467" s="1" t="b">
        <v>1</v>
      </c>
      <c r="I4467" s="1">
        <v>23.0</v>
      </c>
      <c r="J4467" s="7" t="str">
        <f>vlookup(I4467,Cats!$A:$B,2,false)</f>
        <v>B</v>
      </c>
    </row>
    <row r="4468">
      <c r="A4468" s="1">
        <v>141477.0</v>
      </c>
      <c r="B4468" s="1">
        <v>560.0</v>
      </c>
      <c r="C4468" s="1">
        <v>4.0</v>
      </c>
      <c r="D4468" s="1" t="s">
        <v>131</v>
      </c>
      <c r="E4468" s="1">
        <v>11.0</v>
      </c>
      <c r="F4468" s="7" t="str">
        <f>vlookup(E4468,Teams!A:B,2,false)</f>
        <v>Cupertino</v>
      </c>
      <c r="G4468" s="1" t="b">
        <v>1</v>
      </c>
      <c r="H4468" s="1" t="b">
        <v>0</v>
      </c>
      <c r="I4468" s="1">
        <v>24.0</v>
      </c>
      <c r="J4468" s="7" t="str">
        <f>vlookup(I4468,Cats!$A:$B,2,false)</f>
        <v>P</v>
      </c>
    </row>
    <row r="4469">
      <c r="A4469" s="1">
        <v>141478.0</v>
      </c>
      <c r="B4469" s="1">
        <v>560.0</v>
      </c>
      <c r="C4469" s="1">
        <v>0.0</v>
      </c>
      <c r="D4469" s="1" t="s">
        <v>32</v>
      </c>
      <c r="E4469" s="1">
        <v>33.0</v>
      </c>
      <c r="F4469" s="7" t="str">
        <f>vlookup(E4469,Teams!A:B,2,false)</f>
        <v>NCSSM B</v>
      </c>
      <c r="G4469" s="1" t="b">
        <v>0</v>
      </c>
      <c r="H4469" s="1" t="b">
        <v>1</v>
      </c>
      <c r="I4469" s="1">
        <v>24.0</v>
      </c>
      <c r="J4469" s="7" t="str">
        <f>vlookup(I4469,Cats!$A:$B,2,false)</f>
        <v>P</v>
      </c>
    </row>
    <row r="4470">
      <c r="A4470" s="1">
        <v>141479.0</v>
      </c>
      <c r="B4470" s="1">
        <v>561.0</v>
      </c>
      <c r="C4470" s="1">
        <v>14.0</v>
      </c>
      <c r="D4470" s="1" t="s">
        <v>161</v>
      </c>
      <c r="E4470" s="1">
        <v>19.0</v>
      </c>
      <c r="F4470" s="7" t="str">
        <f>vlookup(E4470,Teams!A:B,2,false)</f>
        <v>Interlake A</v>
      </c>
      <c r="G4470" s="1" t="b">
        <v>1</v>
      </c>
      <c r="H4470" s="1" t="b">
        <v>0</v>
      </c>
      <c r="I4470" s="1">
        <v>1.0</v>
      </c>
      <c r="J4470" s="7" t="str">
        <f>vlookup(I4470,Cats!$A:$B,2,false)</f>
        <v>X</v>
      </c>
    </row>
    <row r="4471">
      <c r="A4471" s="1">
        <v>141480.0</v>
      </c>
      <c r="B4471" s="1">
        <v>561.0</v>
      </c>
      <c r="C4471" s="1">
        <v>0.0</v>
      </c>
      <c r="D4471" s="1" t="s">
        <v>32</v>
      </c>
      <c r="E4471" s="1">
        <v>45.0</v>
      </c>
      <c r="F4471" s="7" t="str">
        <f>vlookup(E4471,Teams!A:B,2,false)</f>
        <v>Venice</v>
      </c>
      <c r="G4471" s="1" t="b">
        <v>0</v>
      </c>
      <c r="H4471" s="1" t="b">
        <v>1</v>
      </c>
      <c r="I4471" s="1">
        <v>1.0</v>
      </c>
      <c r="J4471" s="7" t="str">
        <f>vlookup(I4471,Cats!$A:$B,2,false)</f>
        <v>X</v>
      </c>
    </row>
    <row r="4472">
      <c r="A4472" s="1">
        <v>141481.0</v>
      </c>
      <c r="B4472" s="1">
        <v>561.0</v>
      </c>
      <c r="C4472" s="1">
        <v>4.0</v>
      </c>
      <c r="D4472" s="1" t="s">
        <v>164</v>
      </c>
      <c r="E4472" s="1">
        <v>19.0</v>
      </c>
      <c r="F4472" s="7" t="str">
        <f>vlookup(E4472,Teams!A:B,2,false)</f>
        <v>Interlake A</v>
      </c>
      <c r="G4472" s="1" t="b">
        <v>1</v>
      </c>
      <c r="H4472" s="1" t="b">
        <v>0</v>
      </c>
      <c r="I4472" s="1">
        <v>2.0</v>
      </c>
      <c r="J4472" s="7" t="str">
        <f>vlookup(I4472,Cats!$A:$B,2,false)</f>
        <v>M</v>
      </c>
    </row>
    <row r="4473">
      <c r="A4473" s="1">
        <v>141482.0</v>
      </c>
      <c r="B4473" s="1">
        <v>561.0</v>
      </c>
      <c r="C4473" s="1">
        <v>0.0</v>
      </c>
      <c r="D4473" s="1" t="s">
        <v>32</v>
      </c>
      <c r="E4473" s="1">
        <v>45.0</v>
      </c>
      <c r="F4473" s="7" t="str">
        <f>vlookup(E4473,Teams!A:B,2,false)</f>
        <v>Venice</v>
      </c>
      <c r="G4473" s="1" t="b">
        <v>0</v>
      </c>
      <c r="H4473" s="1" t="b">
        <v>1</v>
      </c>
      <c r="I4473" s="1">
        <v>2.0</v>
      </c>
      <c r="J4473" s="7" t="str">
        <f>vlookup(I4473,Cats!$A:$B,2,false)</f>
        <v>M</v>
      </c>
    </row>
    <row r="4474">
      <c r="A4474" s="1">
        <v>141483.0</v>
      </c>
      <c r="B4474" s="1">
        <v>561.0</v>
      </c>
      <c r="C4474" s="1">
        <v>14.0</v>
      </c>
      <c r="D4474" s="1" t="s">
        <v>161</v>
      </c>
      <c r="E4474" s="1">
        <v>19.0</v>
      </c>
      <c r="F4474" s="7" t="str">
        <f>vlookup(E4474,Teams!A:B,2,false)</f>
        <v>Interlake A</v>
      </c>
      <c r="G4474" s="1" t="b">
        <v>1</v>
      </c>
      <c r="H4474" s="1" t="b">
        <v>0</v>
      </c>
      <c r="I4474" s="1">
        <v>3.0</v>
      </c>
      <c r="J4474" s="7" t="str">
        <f>vlookup(I4474,Cats!$A:$B,2,false)</f>
        <v>C</v>
      </c>
    </row>
    <row r="4475">
      <c r="A4475" s="1">
        <v>141484.0</v>
      </c>
      <c r="B4475" s="1">
        <v>561.0</v>
      </c>
      <c r="C4475" s="1">
        <v>0.0</v>
      </c>
      <c r="D4475" s="1" t="s">
        <v>32</v>
      </c>
      <c r="E4475" s="1">
        <v>45.0</v>
      </c>
      <c r="F4475" s="7" t="str">
        <f>vlookup(E4475,Teams!A:B,2,false)</f>
        <v>Venice</v>
      </c>
      <c r="G4475" s="1" t="b">
        <v>0</v>
      </c>
      <c r="H4475" s="1" t="b">
        <v>1</v>
      </c>
      <c r="I4475" s="1">
        <v>3.0</v>
      </c>
      <c r="J4475" s="7" t="str">
        <f>vlookup(I4475,Cats!$A:$B,2,false)</f>
        <v>C</v>
      </c>
    </row>
    <row r="4476">
      <c r="A4476" s="1">
        <v>141485.0</v>
      </c>
      <c r="B4476" s="1">
        <v>561.0</v>
      </c>
      <c r="C4476" s="1">
        <v>0.0</v>
      </c>
      <c r="D4476" s="1" t="s">
        <v>160</v>
      </c>
      <c r="E4476" s="1">
        <v>19.0</v>
      </c>
      <c r="F4476" s="7" t="str">
        <f>vlookup(E4476,Teams!A:B,2,false)</f>
        <v>Interlake A</v>
      </c>
      <c r="G4476" s="1" t="b">
        <v>1</v>
      </c>
      <c r="H4476" s="1" t="b">
        <v>0</v>
      </c>
      <c r="I4476" s="1">
        <v>4.0</v>
      </c>
      <c r="J4476" s="7" t="str">
        <f>vlookup(I4476,Cats!$A:$B,2,false)</f>
        <v>E</v>
      </c>
    </row>
    <row r="4477">
      <c r="A4477" s="1">
        <v>141486.0</v>
      </c>
      <c r="B4477" s="1">
        <v>561.0</v>
      </c>
      <c r="C4477" s="1">
        <v>4.0</v>
      </c>
      <c r="D4477" s="1" t="s">
        <v>183</v>
      </c>
      <c r="E4477" s="1">
        <v>45.0</v>
      </c>
      <c r="F4477" s="7" t="str">
        <f>vlookup(E4477,Teams!A:B,2,false)</f>
        <v>Venice</v>
      </c>
      <c r="G4477" s="1" t="b">
        <v>0</v>
      </c>
      <c r="H4477" s="1" t="b">
        <v>0</v>
      </c>
      <c r="I4477" s="1">
        <v>4.0</v>
      </c>
      <c r="J4477" s="7" t="str">
        <f>vlookup(I4477,Cats!$A:$B,2,false)</f>
        <v>E</v>
      </c>
    </row>
    <row r="4478">
      <c r="A4478" s="1">
        <v>141487.0</v>
      </c>
      <c r="B4478" s="1">
        <v>561.0</v>
      </c>
      <c r="C4478" s="1">
        <v>0.0</v>
      </c>
      <c r="D4478" s="1" t="s">
        <v>32</v>
      </c>
      <c r="E4478" s="1">
        <v>19.0</v>
      </c>
      <c r="F4478" s="7" t="str">
        <f>vlookup(E4478,Teams!A:B,2,false)</f>
        <v>Interlake A</v>
      </c>
      <c r="G4478" s="1" t="b">
        <v>1</v>
      </c>
      <c r="H4478" s="1" t="b">
        <v>1</v>
      </c>
      <c r="I4478" s="1">
        <v>5.0</v>
      </c>
      <c r="J4478" s="7" t="str">
        <f>vlookup(I4478,Cats!$A:$B,2,false)</f>
        <v>B</v>
      </c>
    </row>
    <row r="4479">
      <c r="A4479" s="1">
        <v>141488.0</v>
      </c>
      <c r="B4479" s="1">
        <v>561.0</v>
      </c>
      <c r="C4479" s="1">
        <v>4.0</v>
      </c>
      <c r="D4479" s="1" t="s">
        <v>186</v>
      </c>
      <c r="E4479" s="1">
        <v>45.0</v>
      </c>
      <c r="F4479" s="7" t="str">
        <f>vlookup(E4479,Teams!A:B,2,false)</f>
        <v>Venice</v>
      </c>
      <c r="G4479" s="1" t="b">
        <v>0</v>
      </c>
      <c r="H4479" s="1" t="b">
        <v>0</v>
      </c>
      <c r="I4479" s="1">
        <v>5.0</v>
      </c>
      <c r="J4479" s="7" t="str">
        <f>vlookup(I4479,Cats!$A:$B,2,false)</f>
        <v>B</v>
      </c>
    </row>
    <row r="4480">
      <c r="A4480" s="1">
        <v>141489.0</v>
      </c>
      <c r="B4480" s="1">
        <v>561.0</v>
      </c>
      <c r="C4480" s="1">
        <v>4.0</v>
      </c>
      <c r="D4480" s="1" t="s">
        <v>164</v>
      </c>
      <c r="E4480" s="1">
        <v>19.0</v>
      </c>
      <c r="F4480" s="7" t="str">
        <f>vlookup(E4480,Teams!A:B,2,false)</f>
        <v>Interlake A</v>
      </c>
      <c r="G4480" s="1" t="b">
        <v>1</v>
      </c>
      <c r="H4480" s="1" t="b">
        <v>0</v>
      </c>
      <c r="I4480" s="1">
        <v>6.0</v>
      </c>
      <c r="J4480" s="7" t="str">
        <f>vlookup(I4480,Cats!$A:$B,2,false)</f>
        <v>P</v>
      </c>
    </row>
    <row r="4481">
      <c r="A4481" s="1">
        <v>141490.0</v>
      </c>
      <c r="B4481" s="1">
        <v>561.0</v>
      </c>
      <c r="C4481" s="1">
        <v>0.0</v>
      </c>
      <c r="D4481" s="1" t="s">
        <v>32</v>
      </c>
      <c r="E4481" s="1">
        <v>45.0</v>
      </c>
      <c r="F4481" s="7" t="str">
        <f>vlookup(E4481,Teams!A:B,2,false)</f>
        <v>Venice</v>
      </c>
      <c r="G4481" s="1" t="b">
        <v>0</v>
      </c>
      <c r="H4481" s="1" t="b">
        <v>1</v>
      </c>
      <c r="I4481" s="1">
        <v>6.0</v>
      </c>
      <c r="J4481" s="7" t="str">
        <f>vlookup(I4481,Cats!$A:$B,2,false)</f>
        <v>P</v>
      </c>
    </row>
    <row r="4482">
      <c r="A4482" s="1">
        <v>141491.0</v>
      </c>
      <c r="B4482" s="1">
        <v>561.0</v>
      </c>
      <c r="C4482" s="1">
        <v>14.0</v>
      </c>
      <c r="D4482" s="1" t="s">
        <v>160</v>
      </c>
      <c r="E4482" s="1">
        <v>19.0</v>
      </c>
      <c r="F4482" s="7" t="str">
        <f>vlookup(E4482,Teams!A:B,2,false)</f>
        <v>Interlake A</v>
      </c>
      <c r="G4482" s="1" t="b">
        <v>1</v>
      </c>
      <c r="H4482" s="1" t="b">
        <v>0</v>
      </c>
      <c r="I4482" s="1">
        <v>7.0</v>
      </c>
      <c r="J4482" s="7" t="str">
        <f>vlookup(I4482,Cats!$A:$B,2,false)</f>
        <v>X</v>
      </c>
    </row>
    <row r="4483">
      <c r="A4483" s="1">
        <v>141492.0</v>
      </c>
      <c r="B4483" s="1">
        <v>561.0</v>
      </c>
      <c r="C4483" s="1">
        <v>0.0</v>
      </c>
      <c r="D4483" s="1" t="s">
        <v>32</v>
      </c>
      <c r="E4483" s="1">
        <v>45.0</v>
      </c>
      <c r="F4483" s="7" t="str">
        <f>vlookup(E4483,Teams!A:B,2,false)</f>
        <v>Venice</v>
      </c>
      <c r="G4483" s="1" t="b">
        <v>0</v>
      </c>
      <c r="H4483" s="1" t="b">
        <v>1</v>
      </c>
      <c r="I4483" s="1">
        <v>7.0</v>
      </c>
      <c r="J4483" s="7" t="str">
        <f>vlookup(I4483,Cats!$A:$B,2,false)</f>
        <v>X</v>
      </c>
    </row>
    <row r="4484">
      <c r="A4484" s="1">
        <v>141493.0</v>
      </c>
      <c r="B4484" s="1">
        <v>561.0</v>
      </c>
      <c r="C4484" s="1">
        <v>4.0</v>
      </c>
      <c r="D4484" s="1" t="s">
        <v>164</v>
      </c>
      <c r="E4484" s="1">
        <v>19.0</v>
      </c>
      <c r="F4484" s="7" t="str">
        <f>vlookup(E4484,Teams!A:B,2,false)</f>
        <v>Interlake A</v>
      </c>
      <c r="G4484" s="1" t="b">
        <v>1</v>
      </c>
      <c r="H4484" s="1" t="b">
        <v>0</v>
      </c>
      <c r="I4484" s="1">
        <v>8.0</v>
      </c>
      <c r="J4484" s="7" t="str">
        <f>vlookup(I4484,Cats!$A:$B,2,false)</f>
        <v>M</v>
      </c>
    </row>
    <row r="4485">
      <c r="A4485" s="1">
        <v>141494.0</v>
      </c>
      <c r="B4485" s="1">
        <v>561.0</v>
      </c>
      <c r="C4485" s="1">
        <v>0.0</v>
      </c>
      <c r="D4485" s="1" t="s">
        <v>32</v>
      </c>
      <c r="E4485" s="1">
        <v>45.0</v>
      </c>
      <c r="F4485" s="7" t="str">
        <f>vlookup(E4485,Teams!A:B,2,false)</f>
        <v>Venice</v>
      </c>
      <c r="G4485" s="1" t="b">
        <v>0</v>
      </c>
      <c r="H4485" s="1" t="b">
        <v>1</v>
      </c>
      <c r="I4485" s="1">
        <v>8.0</v>
      </c>
      <c r="J4485" s="7" t="str">
        <f>vlookup(I4485,Cats!$A:$B,2,false)</f>
        <v>M</v>
      </c>
    </row>
    <row r="4486">
      <c r="A4486" s="1">
        <v>141495.0</v>
      </c>
      <c r="B4486" s="1">
        <v>561.0</v>
      </c>
      <c r="C4486" s="1">
        <v>14.0</v>
      </c>
      <c r="D4486" s="1" t="s">
        <v>161</v>
      </c>
      <c r="E4486" s="1">
        <v>19.0</v>
      </c>
      <c r="F4486" s="7" t="str">
        <f>vlookup(E4486,Teams!A:B,2,false)</f>
        <v>Interlake A</v>
      </c>
      <c r="G4486" s="1" t="b">
        <v>1</v>
      </c>
      <c r="H4486" s="1" t="b">
        <v>0</v>
      </c>
      <c r="I4486" s="1">
        <v>9.0</v>
      </c>
      <c r="J4486" s="7" t="str">
        <f>vlookup(I4486,Cats!$A:$B,2,false)</f>
        <v>C</v>
      </c>
    </row>
    <row r="4487">
      <c r="A4487" s="1">
        <v>141496.0</v>
      </c>
      <c r="B4487" s="1">
        <v>561.0</v>
      </c>
      <c r="C4487" s="1">
        <v>-4.0</v>
      </c>
      <c r="D4487" s="1" t="s">
        <v>187</v>
      </c>
      <c r="E4487" s="1">
        <v>45.0</v>
      </c>
      <c r="F4487" s="7" t="str">
        <f>vlookup(E4487,Teams!A:B,2,false)</f>
        <v>Venice</v>
      </c>
      <c r="G4487" s="1" t="b">
        <v>0</v>
      </c>
      <c r="H4487" s="1" t="b">
        <v>0</v>
      </c>
      <c r="I4487" s="1">
        <v>9.0</v>
      </c>
      <c r="J4487" s="7" t="str">
        <f>vlookup(I4487,Cats!$A:$B,2,false)</f>
        <v>C</v>
      </c>
    </row>
    <row r="4488">
      <c r="A4488" s="1">
        <v>141497.0</v>
      </c>
      <c r="B4488" s="1">
        <v>561.0</v>
      </c>
      <c r="C4488" s="1">
        <v>0.0</v>
      </c>
      <c r="D4488" s="1" t="s">
        <v>32</v>
      </c>
      <c r="E4488" s="1">
        <v>19.0</v>
      </c>
      <c r="F4488" s="7" t="str">
        <f>vlookup(E4488,Teams!A:B,2,false)</f>
        <v>Interlake A</v>
      </c>
      <c r="G4488" s="1" t="b">
        <v>1</v>
      </c>
      <c r="H4488" s="1" t="b">
        <v>1</v>
      </c>
      <c r="I4488" s="1">
        <v>10.0</v>
      </c>
      <c r="J4488" s="7" t="str">
        <f>vlookup(I4488,Cats!$A:$B,2,false)</f>
        <v>E</v>
      </c>
    </row>
    <row r="4489">
      <c r="A4489" s="1">
        <v>141498.0</v>
      </c>
      <c r="B4489" s="1">
        <v>561.0</v>
      </c>
      <c r="C4489" s="1">
        <v>4.0</v>
      </c>
      <c r="D4489" s="1" t="s">
        <v>183</v>
      </c>
      <c r="E4489" s="1">
        <v>45.0</v>
      </c>
      <c r="F4489" s="7" t="str">
        <f>vlookup(E4489,Teams!A:B,2,false)</f>
        <v>Venice</v>
      </c>
      <c r="G4489" s="1" t="b">
        <v>0</v>
      </c>
      <c r="H4489" s="1" t="b">
        <v>0</v>
      </c>
      <c r="I4489" s="1">
        <v>10.0</v>
      </c>
      <c r="J4489" s="7" t="str">
        <f>vlookup(I4489,Cats!$A:$B,2,false)</f>
        <v>E</v>
      </c>
    </row>
    <row r="4490">
      <c r="A4490" s="1">
        <v>141499.0</v>
      </c>
      <c r="B4490" s="1">
        <v>561.0</v>
      </c>
      <c r="C4490" s="1">
        <v>0.0</v>
      </c>
      <c r="D4490" s="1" t="s">
        <v>165</v>
      </c>
      <c r="E4490" s="1">
        <v>19.0</v>
      </c>
      <c r="F4490" s="7" t="str">
        <f>vlookup(E4490,Teams!A:B,2,false)</f>
        <v>Interlake A</v>
      </c>
      <c r="G4490" s="1" t="b">
        <v>1</v>
      </c>
      <c r="H4490" s="1" t="b">
        <v>0</v>
      </c>
      <c r="I4490" s="1">
        <v>11.0</v>
      </c>
      <c r="J4490" s="7" t="str">
        <f>vlookup(I4490,Cats!$A:$B,2,false)</f>
        <v>B</v>
      </c>
    </row>
    <row r="4491">
      <c r="A4491" s="1">
        <v>141500.0</v>
      </c>
      <c r="B4491" s="1">
        <v>561.0</v>
      </c>
      <c r="C4491" s="1">
        <v>14.0</v>
      </c>
      <c r="D4491" s="1" t="s">
        <v>186</v>
      </c>
      <c r="E4491" s="1">
        <v>45.0</v>
      </c>
      <c r="F4491" s="7" t="str">
        <f>vlookup(E4491,Teams!A:B,2,false)</f>
        <v>Venice</v>
      </c>
      <c r="G4491" s="1" t="b">
        <v>0</v>
      </c>
      <c r="H4491" s="1" t="b">
        <v>0</v>
      </c>
      <c r="I4491" s="1">
        <v>11.0</v>
      </c>
      <c r="J4491" s="7" t="str">
        <f>vlookup(I4491,Cats!$A:$B,2,false)</f>
        <v>B</v>
      </c>
    </row>
    <row r="4492">
      <c r="A4492" s="1">
        <v>141501.0</v>
      </c>
      <c r="B4492" s="1">
        <v>561.0</v>
      </c>
      <c r="C4492" s="1">
        <v>4.0</v>
      </c>
      <c r="D4492" s="1" t="s">
        <v>164</v>
      </c>
      <c r="E4492" s="1">
        <v>19.0</v>
      </c>
      <c r="F4492" s="7" t="str">
        <f>vlookup(E4492,Teams!A:B,2,false)</f>
        <v>Interlake A</v>
      </c>
      <c r="G4492" s="1" t="b">
        <v>1</v>
      </c>
      <c r="H4492" s="1" t="b">
        <v>0</v>
      </c>
      <c r="I4492" s="1">
        <v>12.0</v>
      </c>
      <c r="J4492" s="7" t="str">
        <f>vlookup(I4492,Cats!$A:$B,2,false)</f>
        <v>P</v>
      </c>
    </row>
    <row r="4493">
      <c r="A4493" s="1">
        <v>141502.0</v>
      </c>
      <c r="B4493" s="1">
        <v>561.0</v>
      </c>
      <c r="C4493" s="1">
        <v>0.0</v>
      </c>
      <c r="D4493" s="1" t="s">
        <v>32</v>
      </c>
      <c r="E4493" s="1">
        <v>45.0</v>
      </c>
      <c r="F4493" s="7" t="str">
        <f>vlookup(E4493,Teams!A:B,2,false)</f>
        <v>Venice</v>
      </c>
      <c r="G4493" s="1" t="b">
        <v>0</v>
      </c>
      <c r="H4493" s="1" t="b">
        <v>1</v>
      </c>
      <c r="I4493" s="1">
        <v>12.0</v>
      </c>
      <c r="J4493" s="7" t="str">
        <f>vlookup(I4493,Cats!$A:$B,2,false)</f>
        <v>P</v>
      </c>
    </row>
    <row r="4494">
      <c r="A4494" s="1">
        <v>141503.0</v>
      </c>
      <c r="B4494" s="1">
        <v>561.0</v>
      </c>
      <c r="C4494" s="1">
        <v>0.0</v>
      </c>
      <c r="D4494" s="1" t="s">
        <v>161</v>
      </c>
      <c r="E4494" s="1">
        <v>19.0</v>
      </c>
      <c r="F4494" s="7" t="str">
        <f>vlookup(E4494,Teams!A:B,2,false)</f>
        <v>Interlake A</v>
      </c>
      <c r="G4494" s="1" t="b">
        <v>1</v>
      </c>
      <c r="H4494" s="1" t="b">
        <v>0</v>
      </c>
      <c r="I4494" s="1">
        <v>13.0</v>
      </c>
      <c r="J4494" s="7" t="str">
        <f>vlookup(I4494,Cats!$A:$B,2,false)</f>
        <v>X</v>
      </c>
    </row>
    <row r="4495">
      <c r="A4495" s="1">
        <v>141504.0</v>
      </c>
      <c r="B4495" s="1">
        <v>561.0</v>
      </c>
      <c r="C4495" s="1">
        <v>0.0</v>
      </c>
      <c r="D4495" s="1" t="s">
        <v>183</v>
      </c>
      <c r="E4495" s="1">
        <v>45.0</v>
      </c>
      <c r="F4495" s="7" t="str">
        <f>vlookup(E4495,Teams!A:B,2,false)</f>
        <v>Venice</v>
      </c>
      <c r="G4495" s="1" t="b">
        <v>0</v>
      </c>
      <c r="H4495" s="1" t="b">
        <v>0</v>
      </c>
      <c r="I4495" s="1">
        <v>13.0</v>
      </c>
      <c r="J4495" s="7" t="str">
        <f>vlookup(I4495,Cats!$A:$B,2,false)</f>
        <v>X</v>
      </c>
    </row>
    <row r="4496">
      <c r="A4496" s="1">
        <v>141505.0</v>
      </c>
      <c r="B4496" s="1">
        <v>561.0</v>
      </c>
      <c r="C4496" s="1">
        <v>-4.0</v>
      </c>
      <c r="D4496" s="1" t="s">
        <v>160</v>
      </c>
      <c r="E4496" s="1">
        <v>19.0</v>
      </c>
      <c r="F4496" s="7" t="str">
        <f>vlookup(E4496,Teams!A:B,2,false)</f>
        <v>Interlake A</v>
      </c>
      <c r="G4496" s="1" t="b">
        <v>1</v>
      </c>
      <c r="H4496" s="1" t="b">
        <v>0</v>
      </c>
      <c r="I4496" s="1">
        <v>14.0</v>
      </c>
      <c r="J4496" s="7" t="str">
        <f>vlookup(I4496,Cats!$A:$B,2,false)</f>
        <v>M</v>
      </c>
    </row>
    <row r="4497">
      <c r="A4497" s="1">
        <v>141506.0</v>
      </c>
      <c r="B4497" s="1">
        <v>561.0</v>
      </c>
      <c r="C4497" s="1">
        <v>0.0</v>
      </c>
      <c r="D4497" s="1" t="s">
        <v>187</v>
      </c>
      <c r="E4497" s="1">
        <v>45.0</v>
      </c>
      <c r="F4497" s="7" t="str">
        <f>vlookup(E4497,Teams!A:B,2,false)</f>
        <v>Venice</v>
      </c>
      <c r="G4497" s="1" t="b">
        <v>0</v>
      </c>
      <c r="H4497" s="1" t="b">
        <v>0</v>
      </c>
      <c r="I4497" s="1">
        <v>14.0</v>
      </c>
      <c r="J4497" s="7" t="str">
        <f>vlookup(I4497,Cats!$A:$B,2,false)</f>
        <v>M</v>
      </c>
    </row>
    <row r="4498">
      <c r="A4498" s="1">
        <v>141507.0</v>
      </c>
      <c r="B4498" s="1">
        <v>561.0</v>
      </c>
      <c r="C4498" s="1">
        <v>0.0</v>
      </c>
      <c r="D4498" s="1" t="s">
        <v>32</v>
      </c>
      <c r="E4498" s="1">
        <v>19.0</v>
      </c>
      <c r="F4498" s="7" t="str">
        <f>vlookup(E4498,Teams!A:B,2,false)</f>
        <v>Interlake A</v>
      </c>
      <c r="G4498" s="1" t="b">
        <v>1</v>
      </c>
      <c r="H4498" s="1" t="b">
        <v>1</v>
      </c>
      <c r="I4498" s="1">
        <v>15.0</v>
      </c>
      <c r="J4498" s="7" t="str">
        <f>vlookup(I4498,Cats!$A:$B,2,false)</f>
        <v>C</v>
      </c>
    </row>
    <row r="4499">
      <c r="A4499" s="1">
        <v>141508.0</v>
      </c>
      <c r="B4499" s="1">
        <v>561.0</v>
      </c>
      <c r="C4499" s="1">
        <v>14.0</v>
      </c>
      <c r="D4499" s="1" t="s">
        <v>188</v>
      </c>
      <c r="E4499" s="1">
        <v>45.0</v>
      </c>
      <c r="F4499" s="7" t="str">
        <f>vlookup(E4499,Teams!A:B,2,false)</f>
        <v>Venice</v>
      </c>
      <c r="G4499" s="1" t="b">
        <v>0</v>
      </c>
      <c r="H4499" s="1" t="b">
        <v>0</v>
      </c>
      <c r="I4499" s="1">
        <v>15.0</v>
      </c>
      <c r="J4499" s="7" t="str">
        <f>vlookup(I4499,Cats!$A:$B,2,false)</f>
        <v>C</v>
      </c>
    </row>
    <row r="4500">
      <c r="A4500" s="1">
        <v>141509.0</v>
      </c>
      <c r="B4500" s="1">
        <v>561.0</v>
      </c>
      <c r="C4500" s="1">
        <v>0.0</v>
      </c>
      <c r="D4500" s="1" t="s">
        <v>32</v>
      </c>
      <c r="E4500" s="1">
        <v>19.0</v>
      </c>
      <c r="F4500" s="7" t="str">
        <f>vlookup(E4500,Teams!A:B,2,false)</f>
        <v>Interlake A</v>
      </c>
      <c r="G4500" s="1" t="b">
        <v>1</v>
      </c>
      <c r="H4500" s="1" t="b">
        <v>1</v>
      </c>
      <c r="I4500" s="1">
        <v>16.0</v>
      </c>
      <c r="J4500" s="7" t="str">
        <f>vlookup(I4500,Cats!$A:$B,2,false)</f>
        <v>E</v>
      </c>
    </row>
    <row r="4501">
      <c r="A4501" s="1">
        <v>141510.0</v>
      </c>
      <c r="B4501" s="1">
        <v>561.0</v>
      </c>
      <c r="C4501" s="1">
        <v>14.0</v>
      </c>
      <c r="D4501" s="1" t="s">
        <v>183</v>
      </c>
      <c r="E4501" s="1">
        <v>45.0</v>
      </c>
      <c r="F4501" s="7" t="str">
        <f>vlookup(E4501,Teams!A:B,2,false)</f>
        <v>Venice</v>
      </c>
      <c r="G4501" s="1" t="b">
        <v>0</v>
      </c>
      <c r="H4501" s="1" t="b">
        <v>0</v>
      </c>
      <c r="I4501" s="1">
        <v>16.0</v>
      </c>
      <c r="J4501" s="7" t="str">
        <f>vlookup(I4501,Cats!$A:$B,2,false)</f>
        <v>E</v>
      </c>
    </row>
    <row r="4502">
      <c r="A4502" s="1">
        <v>141511.0</v>
      </c>
      <c r="B4502" s="1">
        <v>561.0</v>
      </c>
      <c r="C4502" s="1">
        <v>14.0</v>
      </c>
      <c r="D4502" s="1" t="s">
        <v>165</v>
      </c>
      <c r="E4502" s="1">
        <v>19.0</v>
      </c>
      <c r="F4502" s="7" t="str">
        <f>vlookup(E4502,Teams!A:B,2,false)</f>
        <v>Interlake A</v>
      </c>
      <c r="G4502" s="1" t="b">
        <v>1</v>
      </c>
      <c r="H4502" s="1" t="b">
        <v>0</v>
      </c>
      <c r="I4502" s="1">
        <v>17.0</v>
      </c>
      <c r="J4502" s="7" t="str">
        <f>vlookup(I4502,Cats!$A:$B,2,false)</f>
        <v>B</v>
      </c>
    </row>
    <row r="4503">
      <c r="A4503" s="1">
        <v>141512.0</v>
      </c>
      <c r="B4503" s="1">
        <v>561.0</v>
      </c>
      <c r="C4503" s="1">
        <v>0.0</v>
      </c>
      <c r="D4503" s="1" t="s">
        <v>32</v>
      </c>
      <c r="E4503" s="1">
        <v>45.0</v>
      </c>
      <c r="F4503" s="7" t="str">
        <f>vlookup(E4503,Teams!A:B,2,false)</f>
        <v>Venice</v>
      </c>
      <c r="G4503" s="1" t="b">
        <v>0</v>
      </c>
      <c r="H4503" s="1" t="b">
        <v>1</v>
      </c>
      <c r="I4503" s="1">
        <v>17.0</v>
      </c>
      <c r="J4503" s="7" t="str">
        <f>vlookup(I4503,Cats!$A:$B,2,false)</f>
        <v>B</v>
      </c>
    </row>
    <row r="4504">
      <c r="A4504" s="1">
        <v>141513.0</v>
      </c>
      <c r="B4504" s="1">
        <v>561.0</v>
      </c>
      <c r="C4504" s="1">
        <v>14.0</v>
      </c>
      <c r="D4504" s="1" t="s">
        <v>164</v>
      </c>
      <c r="E4504" s="1">
        <v>19.0</v>
      </c>
      <c r="F4504" s="7" t="str">
        <f>vlookup(E4504,Teams!A:B,2,false)</f>
        <v>Interlake A</v>
      </c>
      <c r="G4504" s="1" t="b">
        <v>1</v>
      </c>
      <c r="H4504" s="1" t="b">
        <v>0</v>
      </c>
      <c r="I4504" s="1">
        <v>18.0</v>
      </c>
      <c r="J4504" s="7" t="str">
        <f>vlookup(I4504,Cats!$A:$B,2,false)</f>
        <v>P</v>
      </c>
    </row>
    <row r="4505">
      <c r="A4505" s="1">
        <v>141514.0</v>
      </c>
      <c r="B4505" s="1">
        <v>561.0</v>
      </c>
      <c r="C4505" s="1">
        <v>0.0</v>
      </c>
      <c r="D4505" s="1" t="s">
        <v>32</v>
      </c>
      <c r="E4505" s="1">
        <v>45.0</v>
      </c>
      <c r="F4505" s="7" t="str">
        <f>vlookup(E4505,Teams!A:B,2,false)</f>
        <v>Venice</v>
      </c>
      <c r="G4505" s="1" t="b">
        <v>0</v>
      </c>
      <c r="H4505" s="1" t="b">
        <v>1</v>
      </c>
      <c r="I4505" s="1">
        <v>18.0</v>
      </c>
      <c r="J4505" s="7" t="str">
        <f>vlookup(I4505,Cats!$A:$B,2,false)</f>
        <v>P</v>
      </c>
    </row>
    <row r="4506">
      <c r="A4506" s="1">
        <v>141515.0</v>
      </c>
      <c r="B4506" s="1">
        <v>561.0</v>
      </c>
      <c r="C4506" s="1">
        <v>14.0</v>
      </c>
      <c r="D4506" s="1" t="s">
        <v>164</v>
      </c>
      <c r="E4506" s="1">
        <v>19.0</v>
      </c>
      <c r="F4506" s="7" t="str">
        <f>vlookup(E4506,Teams!A:B,2,false)</f>
        <v>Interlake A</v>
      </c>
      <c r="G4506" s="1" t="b">
        <v>1</v>
      </c>
      <c r="H4506" s="1" t="b">
        <v>0</v>
      </c>
      <c r="I4506" s="1">
        <v>19.0</v>
      </c>
      <c r="J4506" s="7" t="str">
        <f>vlookup(I4506,Cats!$A:$B,2,false)</f>
        <v>X</v>
      </c>
    </row>
    <row r="4507">
      <c r="A4507" s="1">
        <v>141516.0</v>
      </c>
      <c r="B4507" s="1">
        <v>561.0</v>
      </c>
      <c r="C4507" s="1">
        <v>0.0</v>
      </c>
      <c r="D4507" s="1" t="s">
        <v>32</v>
      </c>
      <c r="E4507" s="1">
        <v>45.0</v>
      </c>
      <c r="F4507" s="7" t="str">
        <f>vlookup(E4507,Teams!A:B,2,false)</f>
        <v>Venice</v>
      </c>
      <c r="G4507" s="1" t="b">
        <v>0</v>
      </c>
      <c r="H4507" s="1" t="b">
        <v>1</v>
      </c>
      <c r="I4507" s="1">
        <v>19.0</v>
      </c>
      <c r="J4507" s="7" t="str">
        <f>vlookup(I4507,Cats!$A:$B,2,false)</f>
        <v>X</v>
      </c>
    </row>
    <row r="4508">
      <c r="A4508" s="1">
        <v>141517.0</v>
      </c>
      <c r="B4508" s="1">
        <v>561.0</v>
      </c>
      <c r="C4508" s="1">
        <v>14.0</v>
      </c>
      <c r="D4508" s="1" t="s">
        <v>161</v>
      </c>
      <c r="E4508" s="1">
        <v>19.0</v>
      </c>
      <c r="F4508" s="7" t="str">
        <f>vlookup(E4508,Teams!A:B,2,false)</f>
        <v>Interlake A</v>
      </c>
      <c r="G4508" s="1" t="b">
        <v>1</v>
      </c>
      <c r="H4508" s="1" t="b">
        <v>0</v>
      </c>
      <c r="I4508" s="1">
        <v>20.0</v>
      </c>
      <c r="J4508" s="7" t="str">
        <f>vlookup(I4508,Cats!$A:$B,2,false)</f>
        <v>M</v>
      </c>
    </row>
    <row r="4509">
      <c r="A4509" s="1">
        <v>141518.0</v>
      </c>
      <c r="B4509" s="1">
        <v>561.0</v>
      </c>
      <c r="C4509" s="1">
        <v>0.0</v>
      </c>
      <c r="D4509" s="1" t="s">
        <v>32</v>
      </c>
      <c r="E4509" s="1">
        <v>45.0</v>
      </c>
      <c r="F4509" s="7" t="str">
        <f>vlookup(E4509,Teams!A:B,2,false)</f>
        <v>Venice</v>
      </c>
      <c r="G4509" s="1" t="b">
        <v>0</v>
      </c>
      <c r="H4509" s="1" t="b">
        <v>1</v>
      </c>
      <c r="I4509" s="1">
        <v>20.0</v>
      </c>
      <c r="J4509" s="7" t="str">
        <f>vlookup(I4509,Cats!$A:$B,2,false)</f>
        <v>M</v>
      </c>
    </row>
    <row r="4510">
      <c r="A4510" s="1">
        <v>141519.0</v>
      </c>
      <c r="B4510" s="1">
        <v>561.0</v>
      </c>
      <c r="C4510" s="1">
        <v>14.0</v>
      </c>
      <c r="D4510" s="1" t="s">
        <v>161</v>
      </c>
      <c r="E4510" s="1">
        <v>19.0</v>
      </c>
      <c r="F4510" s="7" t="str">
        <f>vlookup(E4510,Teams!A:B,2,false)</f>
        <v>Interlake A</v>
      </c>
      <c r="G4510" s="1" t="b">
        <v>1</v>
      </c>
      <c r="H4510" s="1" t="b">
        <v>0</v>
      </c>
      <c r="I4510" s="1">
        <v>21.0</v>
      </c>
      <c r="J4510" s="7" t="str">
        <f>vlookup(I4510,Cats!$A:$B,2,false)</f>
        <v>C</v>
      </c>
    </row>
    <row r="4511">
      <c r="A4511" s="1">
        <v>141520.0</v>
      </c>
      <c r="B4511" s="1">
        <v>561.0</v>
      </c>
      <c r="C4511" s="1">
        <v>0.0</v>
      </c>
      <c r="D4511" s="1" t="s">
        <v>32</v>
      </c>
      <c r="E4511" s="1">
        <v>45.0</v>
      </c>
      <c r="F4511" s="7" t="str">
        <f>vlookup(E4511,Teams!A:B,2,false)</f>
        <v>Venice</v>
      </c>
      <c r="G4511" s="1" t="b">
        <v>0</v>
      </c>
      <c r="H4511" s="1" t="b">
        <v>1</v>
      </c>
      <c r="I4511" s="1">
        <v>21.0</v>
      </c>
      <c r="J4511" s="7" t="str">
        <f>vlookup(I4511,Cats!$A:$B,2,false)</f>
        <v>C</v>
      </c>
    </row>
    <row r="4512">
      <c r="A4512" s="1">
        <v>141521.0</v>
      </c>
      <c r="B4512" s="1">
        <v>561.0</v>
      </c>
      <c r="C4512" s="1">
        <v>-4.0</v>
      </c>
      <c r="D4512" s="1" t="s">
        <v>160</v>
      </c>
      <c r="E4512" s="1">
        <v>19.0</v>
      </c>
      <c r="F4512" s="7" t="str">
        <f>vlookup(E4512,Teams!A:B,2,false)</f>
        <v>Interlake A</v>
      </c>
      <c r="G4512" s="1" t="b">
        <v>1</v>
      </c>
      <c r="H4512" s="1" t="b">
        <v>0</v>
      </c>
      <c r="I4512" s="1">
        <v>22.0</v>
      </c>
      <c r="J4512" s="7" t="str">
        <f>vlookup(I4512,Cats!$A:$B,2,false)</f>
        <v>E</v>
      </c>
    </row>
    <row r="4513">
      <c r="A4513" s="1">
        <v>141522.0</v>
      </c>
      <c r="B4513" s="1">
        <v>561.0</v>
      </c>
      <c r="C4513" s="1">
        <v>0.0</v>
      </c>
      <c r="D4513" s="1" t="s">
        <v>183</v>
      </c>
      <c r="E4513" s="1">
        <v>45.0</v>
      </c>
      <c r="F4513" s="7" t="str">
        <f>vlookup(E4513,Teams!A:B,2,false)</f>
        <v>Venice</v>
      </c>
      <c r="G4513" s="1" t="b">
        <v>0</v>
      </c>
      <c r="H4513" s="1" t="b">
        <v>0</v>
      </c>
      <c r="I4513" s="1">
        <v>22.0</v>
      </c>
      <c r="J4513" s="7" t="str">
        <f>vlookup(I4513,Cats!$A:$B,2,false)</f>
        <v>E</v>
      </c>
    </row>
    <row r="4514">
      <c r="A4514" s="1">
        <v>141523.0</v>
      </c>
      <c r="B4514" s="1">
        <v>561.0</v>
      </c>
      <c r="C4514" s="1">
        <v>14.0</v>
      </c>
      <c r="D4514" s="1" t="s">
        <v>165</v>
      </c>
      <c r="E4514" s="1">
        <v>19.0</v>
      </c>
      <c r="F4514" s="7" t="str">
        <f>vlookup(E4514,Teams!A:B,2,false)</f>
        <v>Interlake A</v>
      </c>
      <c r="G4514" s="1" t="b">
        <v>1</v>
      </c>
      <c r="H4514" s="1" t="b">
        <v>0</v>
      </c>
      <c r="I4514" s="1">
        <v>23.0</v>
      </c>
      <c r="J4514" s="7" t="str">
        <f>vlookup(I4514,Cats!$A:$B,2,false)</f>
        <v>B</v>
      </c>
    </row>
    <row r="4515">
      <c r="A4515" s="1">
        <v>141524.0</v>
      </c>
      <c r="B4515" s="1">
        <v>561.0</v>
      </c>
      <c r="C4515" s="1">
        <v>0.0</v>
      </c>
      <c r="D4515" s="1" t="s">
        <v>32</v>
      </c>
      <c r="E4515" s="1">
        <v>45.0</v>
      </c>
      <c r="F4515" s="7" t="str">
        <f>vlookup(E4515,Teams!A:B,2,false)</f>
        <v>Venice</v>
      </c>
      <c r="G4515" s="1" t="b">
        <v>0</v>
      </c>
      <c r="H4515" s="1" t="b">
        <v>1</v>
      </c>
      <c r="I4515" s="1">
        <v>23.0</v>
      </c>
      <c r="J4515" s="7" t="str">
        <f>vlookup(I4515,Cats!$A:$B,2,false)</f>
        <v>B</v>
      </c>
    </row>
    <row r="4516">
      <c r="A4516" s="1">
        <v>141525.0</v>
      </c>
      <c r="B4516" s="1">
        <v>561.0</v>
      </c>
      <c r="C4516" s="1">
        <v>4.0</v>
      </c>
      <c r="D4516" s="1" t="s">
        <v>164</v>
      </c>
      <c r="E4516" s="1">
        <v>19.0</v>
      </c>
      <c r="F4516" s="7" t="str">
        <f>vlookup(E4516,Teams!A:B,2,false)</f>
        <v>Interlake A</v>
      </c>
      <c r="G4516" s="1" t="b">
        <v>1</v>
      </c>
      <c r="H4516" s="1" t="b">
        <v>0</v>
      </c>
      <c r="I4516" s="1">
        <v>24.0</v>
      </c>
      <c r="J4516" s="7" t="str">
        <f>vlookup(I4516,Cats!$A:$B,2,false)</f>
        <v>P</v>
      </c>
    </row>
    <row r="4517">
      <c r="A4517" s="1">
        <v>141526.0</v>
      </c>
      <c r="B4517" s="1">
        <v>561.0</v>
      </c>
      <c r="C4517" s="1">
        <v>0.0</v>
      </c>
      <c r="D4517" s="1" t="s">
        <v>32</v>
      </c>
      <c r="E4517" s="1">
        <v>45.0</v>
      </c>
      <c r="F4517" s="7" t="str">
        <f>vlookup(E4517,Teams!A:B,2,false)</f>
        <v>Venice</v>
      </c>
      <c r="G4517" s="1" t="b">
        <v>0</v>
      </c>
      <c r="H4517" s="1" t="b">
        <v>1</v>
      </c>
      <c r="I4517" s="1">
        <v>24.0</v>
      </c>
      <c r="J4517" s="7" t="str">
        <f>vlookup(I4517,Cats!$A:$B,2,false)</f>
        <v>P</v>
      </c>
    </row>
    <row r="4518">
      <c r="A4518" s="1">
        <v>141527.0</v>
      </c>
      <c r="B4518" s="1">
        <v>562.0</v>
      </c>
      <c r="C4518" s="1">
        <v>4.0</v>
      </c>
      <c r="D4518" s="1" t="s">
        <v>69</v>
      </c>
      <c r="E4518" s="1">
        <v>10.0</v>
      </c>
      <c r="F4518" s="7" t="str">
        <f>vlookup(E4518,Teams!A:B,2,false)</f>
        <v>Collierville</v>
      </c>
      <c r="G4518" s="1" t="b">
        <v>1</v>
      </c>
      <c r="H4518" s="1" t="b">
        <v>0</v>
      </c>
      <c r="I4518" s="1">
        <v>1.0</v>
      </c>
      <c r="J4518" s="7" t="str">
        <f>vlookup(I4518,Cats!$A:$B,2,false)</f>
        <v>X</v>
      </c>
    </row>
    <row r="4519">
      <c r="A4519" s="1">
        <v>141528.0</v>
      </c>
      <c r="B4519" s="1">
        <v>562.0</v>
      </c>
      <c r="C4519" s="1">
        <v>-4.0</v>
      </c>
      <c r="D4519" s="1" t="s">
        <v>185</v>
      </c>
      <c r="E4519" s="1">
        <v>38.0</v>
      </c>
      <c r="F4519" s="7" t="str">
        <f>vlookup(E4519,Teams!A:B,2,false)</f>
        <v>RMHS</v>
      </c>
      <c r="G4519" s="1" t="b">
        <v>0</v>
      </c>
      <c r="H4519" s="1" t="b">
        <v>0</v>
      </c>
      <c r="I4519" s="1">
        <v>1.0</v>
      </c>
      <c r="J4519" s="7" t="str">
        <f>vlookup(I4519,Cats!$A:$B,2,false)</f>
        <v>X</v>
      </c>
    </row>
    <row r="4520">
      <c r="A4520" s="1">
        <v>141529.0</v>
      </c>
      <c r="B4520" s="1">
        <v>562.0</v>
      </c>
      <c r="C4520" s="1">
        <v>0.0</v>
      </c>
      <c r="D4520" s="1" t="s">
        <v>32</v>
      </c>
      <c r="E4520" s="1">
        <v>10.0</v>
      </c>
      <c r="F4520" s="7" t="str">
        <f>vlookup(E4520,Teams!A:B,2,false)</f>
        <v>Collierville</v>
      </c>
      <c r="G4520" s="1" t="b">
        <v>1</v>
      </c>
      <c r="H4520" s="1" t="b">
        <v>1</v>
      </c>
      <c r="I4520" s="1">
        <v>2.0</v>
      </c>
      <c r="J4520" s="7" t="str">
        <f>vlookup(I4520,Cats!$A:$B,2,false)</f>
        <v>M</v>
      </c>
    </row>
    <row r="4521">
      <c r="A4521" s="1">
        <v>141530.0</v>
      </c>
      <c r="B4521" s="1">
        <v>562.0</v>
      </c>
      <c r="C4521" s="1">
        <v>4.0</v>
      </c>
      <c r="D4521" s="1" t="s">
        <v>184</v>
      </c>
      <c r="E4521" s="1">
        <v>38.0</v>
      </c>
      <c r="F4521" s="7" t="str">
        <f>vlookup(E4521,Teams!A:B,2,false)</f>
        <v>RMHS</v>
      </c>
      <c r="G4521" s="1" t="b">
        <v>0</v>
      </c>
      <c r="H4521" s="1" t="b">
        <v>0</v>
      </c>
      <c r="I4521" s="1">
        <v>2.0</v>
      </c>
      <c r="J4521" s="7" t="str">
        <f>vlookup(I4521,Cats!$A:$B,2,false)</f>
        <v>M</v>
      </c>
    </row>
    <row r="4522">
      <c r="A4522" s="1">
        <v>141531.0</v>
      </c>
      <c r="B4522" s="1">
        <v>562.0</v>
      </c>
      <c r="C4522" s="1">
        <v>0.0</v>
      </c>
      <c r="D4522" s="1" t="s">
        <v>32</v>
      </c>
      <c r="E4522" s="1">
        <v>10.0</v>
      </c>
      <c r="F4522" s="7" t="str">
        <f>vlookup(E4522,Teams!A:B,2,false)</f>
        <v>Collierville</v>
      </c>
      <c r="G4522" s="1" t="b">
        <v>1</v>
      </c>
      <c r="H4522" s="1" t="b">
        <v>1</v>
      </c>
      <c r="I4522" s="1">
        <v>3.0</v>
      </c>
      <c r="J4522" s="7" t="str">
        <f>vlookup(I4522,Cats!$A:$B,2,false)</f>
        <v>C</v>
      </c>
    </row>
    <row r="4523">
      <c r="A4523" s="1">
        <v>141532.0</v>
      </c>
      <c r="B4523" s="1">
        <v>562.0</v>
      </c>
      <c r="C4523" s="1">
        <v>4.0</v>
      </c>
      <c r="D4523" s="1" t="s">
        <v>185</v>
      </c>
      <c r="E4523" s="1">
        <v>38.0</v>
      </c>
      <c r="F4523" s="7" t="str">
        <f>vlookup(E4523,Teams!A:B,2,false)</f>
        <v>RMHS</v>
      </c>
      <c r="G4523" s="1" t="b">
        <v>0</v>
      </c>
      <c r="H4523" s="1" t="b">
        <v>0</v>
      </c>
      <c r="I4523" s="1">
        <v>3.0</v>
      </c>
      <c r="J4523" s="7" t="str">
        <f>vlookup(I4523,Cats!$A:$B,2,false)</f>
        <v>C</v>
      </c>
    </row>
    <row r="4524">
      <c r="A4524" s="1">
        <v>141533.0</v>
      </c>
      <c r="B4524" s="1">
        <v>562.0</v>
      </c>
      <c r="C4524" s="1">
        <v>0.0</v>
      </c>
      <c r="D4524" s="1" t="s">
        <v>63</v>
      </c>
      <c r="E4524" s="1">
        <v>10.0</v>
      </c>
      <c r="F4524" s="7" t="str">
        <f>vlookup(E4524,Teams!A:B,2,false)</f>
        <v>Collierville</v>
      </c>
      <c r="G4524" s="1" t="b">
        <v>1</v>
      </c>
      <c r="H4524" s="1" t="b">
        <v>0</v>
      </c>
      <c r="I4524" s="1">
        <v>4.0</v>
      </c>
      <c r="J4524" s="7" t="str">
        <f>vlookup(I4524,Cats!$A:$B,2,false)</f>
        <v>E</v>
      </c>
    </row>
    <row r="4525">
      <c r="A4525" s="1">
        <v>141534.0</v>
      </c>
      <c r="B4525" s="1">
        <v>562.0</v>
      </c>
      <c r="C4525" s="1">
        <v>4.0</v>
      </c>
      <c r="D4525" s="1" t="s">
        <v>185</v>
      </c>
      <c r="E4525" s="1">
        <v>38.0</v>
      </c>
      <c r="F4525" s="7" t="str">
        <f>vlookup(E4525,Teams!A:B,2,false)</f>
        <v>RMHS</v>
      </c>
      <c r="G4525" s="1" t="b">
        <v>0</v>
      </c>
      <c r="H4525" s="1" t="b">
        <v>0</v>
      </c>
      <c r="I4525" s="1">
        <v>4.0</v>
      </c>
      <c r="J4525" s="7" t="str">
        <f>vlookup(I4525,Cats!$A:$B,2,false)</f>
        <v>E</v>
      </c>
    </row>
    <row r="4526">
      <c r="A4526" s="1">
        <v>141535.0</v>
      </c>
      <c r="B4526" s="1">
        <v>562.0</v>
      </c>
      <c r="C4526" s="1">
        <v>0.0</v>
      </c>
      <c r="D4526" s="1" t="s">
        <v>32</v>
      </c>
      <c r="E4526" s="1">
        <v>10.0</v>
      </c>
      <c r="F4526" s="7" t="str">
        <f>vlookup(E4526,Teams!A:B,2,false)</f>
        <v>Collierville</v>
      </c>
      <c r="G4526" s="1" t="b">
        <v>1</v>
      </c>
      <c r="H4526" s="1" t="b">
        <v>1</v>
      </c>
      <c r="I4526" s="1">
        <v>5.0</v>
      </c>
      <c r="J4526" s="7" t="str">
        <f>vlookup(I4526,Cats!$A:$B,2,false)</f>
        <v>B</v>
      </c>
    </row>
    <row r="4527">
      <c r="A4527" s="1">
        <v>141536.0</v>
      </c>
      <c r="B4527" s="1">
        <v>562.0</v>
      </c>
      <c r="C4527" s="1">
        <v>4.0</v>
      </c>
      <c r="D4527" s="1" t="s">
        <v>185</v>
      </c>
      <c r="E4527" s="1">
        <v>38.0</v>
      </c>
      <c r="F4527" s="7" t="str">
        <f>vlookup(E4527,Teams!A:B,2,false)</f>
        <v>RMHS</v>
      </c>
      <c r="G4527" s="1" t="b">
        <v>0</v>
      </c>
      <c r="H4527" s="1" t="b">
        <v>0</v>
      </c>
      <c r="I4527" s="1">
        <v>5.0</v>
      </c>
      <c r="J4527" s="7" t="str">
        <f>vlookup(I4527,Cats!$A:$B,2,false)</f>
        <v>B</v>
      </c>
    </row>
    <row r="4528">
      <c r="A4528" s="1">
        <v>141537.0</v>
      </c>
      <c r="B4528" s="1">
        <v>562.0</v>
      </c>
      <c r="C4528" s="1">
        <v>0.0</v>
      </c>
      <c r="D4528" s="1" t="s">
        <v>66</v>
      </c>
      <c r="E4528" s="1">
        <v>10.0</v>
      </c>
      <c r="F4528" s="7" t="str">
        <f>vlookup(E4528,Teams!A:B,2,false)</f>
        <v>Collierville</v>
      </c>
      <c r="G4528" s="1" t="b">
        <v>1</v>
      </c>
      <c r="H4528" s="1" t="b">
        <v>0</v>
      </c>
      <c r="I4528" s="1">
        <v>6.0</v>
      </c>
      <c r="J4528" s="7" t="str">
        <f>vlookup(I4528,Cats!$A:$B,2,false)</f>
        <v>P</v>
      </c>
    </row>
    <row r="4529">
      <c r="A4529" s="1">
        <v>141538.0</v>
      </c>
      <c r="B4529" s="1">
        <v>562.0</v>
      </c>
      <c r="C4529" s="1">
        <v>0.0</v>
      </c>
      <c r="D4529" s="1" t="s">
        <v>185</v>
      </c>
      <c r="E4529" s="1">
        <v>38.0</v>
      </c>
      <c r="F4529" s="7" t="str">
        <f>vlookup(E4529,Teams!A:B,2,false)</f>
        <v>RMHS</v>
      </c>
      <c r="G4529" s="1" t="b">
        <v>0</v>
      </c>
      <c r="H4529" s="1" t="b">
        <v>0</v>
      </c>
      <c r="I4529" s="1">
        <v>6.0</v>
      </c>
      <c r="J4529" s="7" t="str">
        <f>vlookup(I4529,Cats!$A:$B,2,false)</f>
        <v>P</v>
      </c>
    </row>
    <row r="4530">
      <c r="A4530" s="1">
        <v>141539.0</v>
      </c>
      <c r="B4530" s="1">
        <v>562.0</v>
      </c>
      <c r="C4530" s="1">
        <v>0.0</v>
      </c>
      <c r="D4530" s="1" t="s">
        <v>64</v>
      </c>
      <c r="E4530" s="1">
        <v>10.0</v>
      </c>
      <c r="F4530" s="7" t="str">
        <f>vlookup(E4530,Teams!A:B,2,false)</f>
        <v>Collierville</v>
      </c>
      <c r="G4530" s="1" t="b">
        <v>1</v>
      </c>
      <c r="H4530" s="1" t="b">
        <v>0</v>
      </c>
      <c r="I4530" s="1">
        <v>7.0</v>
      </c>
      <c r="J4530" s="7" t="str">
        <f>vlookup(I4530,Cats!$A:$B,2,false)</f>
        <v>X</v>
      </c>
    </row>
    <row r="4531">
      <c r="A4531" s="1">
        <v>141540.0</v>
      </c>
      <c r="B4531" s="1">
        <v>562.0</v>
      </c>
      <c r="C4531" s="1">
        <v>0.0</v>
      </c>
      <c r="D4531" s="1" t="s">
        <v>185</v>
      </c>
      <c r="E4531" s="1">
        <v>38.0</v>
      </c>
      <c r="F4531" s="7" t="str">
        <f>vlookup(E4531,Teams!A:B,2,false)</f>
        <v>RMHS</v>
      </c>
      <c r="G4531" s="1" t="b">
        <v>0</v>
      </c>
      <c r="H4531" s="1" t="b">
        <v>0</v>
      </c>
      <c r="I4531" s="1">
        <v>7.0</v>
      </c>
      <c r="J4531" s="7" t="str">
        <f>vlookup(I4531,Cats!$A:$B,2,false)</f>
        <v>X</v>
      </c>
    </row>
    <row r="4532">
      <c r="A4532" s="1">
        <v>141541.0</v>
      </c>
      <c r="B4532" s="1">
        <v>562.0</v>
      </c>
      <c r="C4532" s="1">
        <v>4.0</v>
      </c>
      <c r="D4532" s="1" t="s">
        <v>63</v>
      </c>
      <c r="E4532" s="1">
        <v>10.0</v>
      </c>
      <c r="F4532" s="7" t="str">
        <f>vlookup(E4532,Teams!A:B,2,false)</f>
        <v>Collierville</v>
      </c>
      <c r="G4532" s="1" t="b">
        <v>1</v>
      </c>
      <c r="H4532" s="1" t="b">
        <v>0</v>
      </c>
      <c r="I4532" s="1">
        <v>8.0</v>
      </c>
      <c r="J4532" s="7" t="str">
        <f>vlookup(I4532,Cats!$A:$B,2,false)</f>
        <v>M</v>
      </c>
    </row>
    <row r="4533">
      <c r="A4533" s="1">
        <v>141542.0</v>
      </c>
      <c r="B4533" s="1">
        <v>562.0</v>
      </c>
      <c r="C4533" s="1">
        <v>0.0</v>
      </c>
      <c r="D4533" s="1" t="s">
        <v>184</v>
      </c>
      <c r="E4533" s="1">
        <v>38.0</v>
      </c>
      <c r="F4533" s="7" t="str">
        <f>vlookup(E4533,Teams!A:B,2,false)</f>
        <v>RMHS</v>
      </c>
      <c r="G4533" s="1" t="b">
        <v>0</v>
      </c>
      <c r="H4533" s="1" t="b">
        <v>0</v>
      </c>
      <c r="I4533" s="1">
        <v>8.0</v>
      </c>
      <c r="J4533" s="7" t="str">
        <f>vlookup(I4533,Cats!$A:$B,2,false)</f>
        <v>M</v>
      </c>
    </row>
    <row r="4534">
      <c r="A4534" s="1">
        <v>141543.0</v>
      </c>
      <c r="B4534" s="1">
        <v>562.0</v>
      </c>
      <c r="C4534" s="1">
        <v>14.0</v>
      </c>
      <c r="D4534" s="1" t="s">
        <v>68</v>
      </c>
      <c r="E4534" s="1">
        <v>10.0</v>
      </c>
      <c r="F4534" s="7" t="str">
        <f>vlookup(E4534,Teams!A:B,2,false)</f>
        <v>Collierville</v>
      </c>
      <c r="G4534" s="1" t="b">
        <v>1</v>
      </c>
      <c r="H4534" s="1" t="b">
        <v>0</v>
      </c>
      <c r="I4534" s="1">
        <v>9.0</v>
      </c>
      <c r="J4534" s="7" t="str">
        <f>vlookup(I4534,Cats!$A:$B,2,false)</f>
        <v>C</v>
      </c>
    </row>
    <row r="4535">
      <c r="A4535" s="1">
        <v>141544.0</v>
      </c>
      <c r="B4535" s="1">
        <v>562.0</v>
      </c>
      <c r="C4535" s="1">
        <v>0.0</v>
      </c>
      <c r="D4535" s="1" t="s">
        <v>189</v>
      </c>
      <c r="E4535" s="1">
        <v>38.0</v>
      </c>
      <c r="F4535" s="7" t="str">
        <f>vlookup(E4535,Teams!A:B,2,false)</f>
        <v>RMHS</v>
      </c>
      <c r="G4535" s="1" t="b">
        <v>0</v>
      </c>
      <c r="H4535" s="1" t="b">
        <v>0</v>
      </c>
      <c r="I4535" s="1">
        <v>9.0</v>
      </c>
      <c r="J4535" s="7" t="str">
        <f>vlookup(I4535,Cats!$A:$B,2,false)</f>
        <v>C</v>
      </c>
    </row>
    <row r="4536">
      <c r="A4536" s="1">
        <v>141545.0</v>
      </c>
      <c r="B4536" s="1">
        <v>562.0</v>
      </c>
      <c r="C4536" s="1">
        <v>4.0</v>
      </c>
      <c r="D4536" s="1" t="s">
        <v>63</v>
      </c>
      <c r="E4536" s="1">
        <v>10.0</v>
      </c>
      <c r="F4536" s="7" t="str">
        <f>vlookup(E4536,Teams!A:B,2,false)</f>
        <v>Collierville</v>
      </c>
      <c r="G4536" s="1" t="b">
        <v>1</v>
      </c>
      <c r="H4536" s="1" t="b">
        <v>0</v>
      </c>
      <c r="I4536" s="1">
        <v>10.0</v>
      </c>
      <c r="J4536" s="7" t="str">
        <f>vlookup(I4536,Cats!$A:$B,2,false)</f>
        <v>E</v>
      </c>
    </row>
    <row r="4537">
      <c r="A4537" s="1">
        <v>141546.0</v>
      </c>
      <c r="B4537" s="1">
        <v>562.0</v>
      </c>
      <c r="C4537" s="1">
        <v>0.0</v>
      </c>
      <c r="D4537" s="1" t="s">
        <v>32</v>
      </c>
      <c r="E4537" s="1">
        <v>38.0</v>
      </c>
      <c r="F4537" s="7" t="str">
        <f>vlookup(E4537,Teams!A:B,2,false)</f>
        <v>RMHS</v>
      </c>
      <c r="G4537" s="1" t="b">
        <v>0</v>
      </c>
      <c r="H4537" s="1" t="b">
        <v>1</v>
      </c>
      <c r="I4537" s="1">
        <v>10.0</v>
      </c>
      <c r="J4537" s="7" t="str">
        <f>vlookup(I4537,Cats!$A:$B,2,false)</f>
        <v>E</v>
      </c>
    </row>
    <row r="4538">
      <c r="A4538" s="1">
        <v>141547.0</v>
      </c>
      <c r="B4538" s="1">
        <v>562.0</v>
      </c>
      <c r="C4538" s="1">
        <v>14.0</v>
      </c>
      <c r="D4538" s="1" t="s">
        <v>68</v>
      </c>
      <c r="E4538" s="1">
        <v>10.0</v>
      </c>
      <c r="F4538" s="7" t="str">
        <f>vlookup(E4538,Teams!A:B,2,false)</f>
        <v>Collierville</v>
      </c>
      <c r="G4538" s="1" t="b">
        <v>1</v>
      </c>
      <c r="H4538" s="1" t="b">
        <v>0</v>
      </c>
      <c r="I4538" s="1">
        <v>11.0</v>
      </c>
      <c r="J4538" s="7" t="str">
        <f>vlookup(I4538,Cats!$A:$B,2,false)</f>
        <v>B</v>
      </c>
    </row>
    <row r="4539">
      <c r="A4539" s="1">
        <v>141548.0</v>
      </c>
      <c r="B4539" s="1">
        <v>562.0</v>
      </c>
      <c r="C4539" s="1">
        <v>0.0</v>
      </c>
      <c r="D4539" s="1" t="s">
        <v>32</v>
      </c>
      <c r="E4539" s="1">
        <v>38.0</v>
      </c>
      <c r="F4539" s="7" t="str">
        <f>vlookup(E4539,Teams!A:B,2,false)</f>
        <v>RMHS</v>
      </c>
      <c r="G4539" s="1" t="b">
        <v>0</v>
      </c>
      <c r="H4539" s="1" t="b">
        <v>1</v>
      </c>
      <c r="I4539" s="1">
        <v>11.0</v>
      </c>
      <c r="J4539" s="7" t="str">
        <f>vlookup(I4539,Cats!$A:$B,2,false)</f>
        <v>B</v>
      </c>
    </row>
    <row r="4540">
      <c r="A4540" s="1">
        <v>141549.0</v>
      </c>
      <c r="B4540" s="1">
        <v>562.0</v>
      </c>
      <c r="C4540" s="1">
        <v>0.0</v>
      </c>
      <c r="D4540" s="1" t="s">
        <v>32</v>
      </c>
      <c r="E4540" s="1">
        <v>10.0</v>
      </c>
      <c r="F4540" s="7" t="str">
        <f>vlookup(E4540,Teams!A:B,2,false)</f>
        <v>Collierville</v>
      </c>
      <c r="G4540" s="1" t="b">
        <v>1</v>
      </c>
      <c r="H4540" s="1" t="b">
        <v>1</v>
      </c>
      <c r="I4540" s="1">
        <v>12.0</v>
      </c>
      <c r="J4540" s="7" t="str">
        <f>vlookup(I4540,Cats!$A:$B,2,false)</f>
        <v>P</v>
      </c>
    </row>
    <row r="4541">
      <c r="A4541" s="1">
        <v>141550.0</v>
      </c>
      <c r="B4541" s="1">
        <v>562.0</v>
      </c>
      <c r="C4541" s="1">
        <v>4.0</v>
      </c>
      <c r="D4541" s="1" t="s">
        <v>185</v>
      </c>
      <c r="E4541" s="1">
        <v>38.0</v>
      </c>
      <c r="F4541" s="7" t="str">
        <f>vlookup(E4541,Teams!A:B,2,false)</f>
        <v>RMHS</v>
      </c>
      <c r="G4541" s="1" t="b">
        <v>0</v>
      </c>
      <c r="H4541" s="1" t="b">
        <v>0</v>
      </c>
      <c r="I4541" s="1">
        <v>12.0</v>
      </c>
      <c r="J4541" s="7" t="str">
        <f>vlookup(I4541,Cats!$A:$B,2,false)</f>
        <v>P</v>
      </c>
    </row>
    <row r="4542">
      <c r="A4542" s="1">
        <v>141551.0</v>
      </c>
      <c r="B4542" s="1">
        <v>562.0</v>
      </c>
      <c r="C4542" s="1">
        <v>0.0</v>
      </c>
      <c r="D4542" s="1" t="s">
        <v>32</v>
      </c>
      <c r="E4542" s="1">
        <v>10.0</v>
      </c>
      <c r="F4542" s="7" t="str">
        <f>vlookup(E4542,Teams!A:B,2,false)</f>
        <v>Collierville</v>
      </c>
      <c r="G4542" s="1" t="b">
        <v>1</v>
      </c>
      <c r="H4542" s="1" t="b">
        <v>1</v>
      </c>
      <c r="I4542" s="1">
        <v>13.0</v>
      </c>
      <c r="J4542" s="7" t="str">
        <f>vlookup(I4542,Cats!$A:$B,2,false)</f>
        <v>X</v>
      </c>
    </row>
    <row r="4543">
      <c r="A4543" s="1">
        <v>141552.0</v>
      </c>
      <c r="B4543" s="1">
        <v>562.0</v>
      </c>
      <c r="C4543" s="1">
        <v>14.0</v>
      </c>
      <c r="D4543" s="1" t="s">
        <v>189</v>
      </c>
      <c r="E4543" s="1">
        <v>38.0</v>
      </c>
      <c r="F4543" s="7" t="str">
        <f>vlookup(E4543,Teams!A:B,2,false)</f>
        <v>RMHS</v>
      </c>
      <c r="G4543" s="1" t="b">
        <v>0</v>
      </c>
      <c r="H4543" s="1" t="b">
        <v>0</v>
      </c>
      <c r="I4543" s="1">
        <v>13.0</v>
      </c>
      <c r="J4543" s="7" t="str">
        <f>vlookup(I4543,Cats!$A:$B,2,false)</f>
        <v>X</v>
      </c>
    </row>
    <row r="4544">
      <c r="A4544" s="1">
        <v>141553.0</v>
      </c>
      <c r="B4544" s="1">
        <v>562.0</v>
      </c>
      <c r="C4544" s="1">
        <v>-4.0</v>
      </c>
      <c r="D4544" s="1" t="s">
        <v>68</v>
      </c>
      <c r="E4544" s="1">
        <v>10.0</v>
      </c>
      <c r="F4544" s="7" t="str">
        <f>vlookup(E4544,Teams!A:B,2,false)</f>
        <v>Collierville</v>
      </c>
      <c r="G4544" s="1" t="b">
        <v>1</v>
      </c>
      <c r="H4544" s="1" t="b">
        <v>0</v>
      </c>
      <c r="I4544" s="1">
        <v>14.0</v>
      </c>
      <c r="J4544" s="7" t="str">
        <f>vlookup(I4544,Cats!$A:$B,2,false)</f>
        <v>M</v>
      </c>
    </row>
    <row r="4545">
      <c r="A4545" s="1">
        <v>141554.0</v>
      </c>
      <c r="B4545" s="1">
        <v>562.0</v>
      </c>
      <c r="C4545" s="1">
        <v>14.0</v>
      </c>
      <c r="D4545" s="1" t="s">
        <v>184</v>
      </c>
      <c r="E4545" s="1">
        <v>38.0</v>
      </c>
      <c r="F4545" s="7" t="str">
        <f>vlookup(E4545,Teams!A:B,2,false)</f>
        <v>RMHS</v>
      </c>
      <c r="G4545" s="1" t="b">
        <v>0</v>
      </c>
      <c r="H4545" s="1" t="b">
        <v>0</v>
      </c>
      <c r="I4545" s="1">
        <v>14.0</v>
      </c>
      <c r="J4545" s="7" t="str">
        <f>vlookup(I4545,Cats!$A:$B,2,false)</f>
        <v>M</v>
      </c>
    </row>
    <row r="4546">
      <c r="A4546" s="1">
        <v>141555.0</v>
      </c>
      <c r="B4546" s="1">
        <v>562.0</v>
      </c>
      <c r="C4546" s="1">
        <v>0.0</v>
      </c>
      <c r="D4546" s="1" t="s">
        <v>32</v>
      </c>
      <c r="E4546" s="1">
        <v>10.0</v>
      </c>
      <c r="F4546" s="7" t="str">
        <f>vlookup(E4546,Teams!A:B,2,false)</f>
        <v>Collierville</v>
      </c>
      <c r="G4546" s="1" t="b">
        <v>1</v>
      </c>
      <c r="H4546" s="1" t="b">
        <v>1</v>
      </c>
      <c r="I4546" s="1">
        <v>15.0</v>
      </c>
      <c r="J4546" s="7" t="str">
        <f>vlookup(I4546,Cats!$A:$B,2,false)</f>
        <v>C</v>
      </c>
    </row>
    <row r="4547">
      <c r="A4547" s="1">
        <v>141556.0</v>
      </c>
      <c r="B4547" s="1">
        <v>562.0</v>
      </c>
      <c r="C4547" s="1">
        <v>14.0</v>
      </c>
      <c r="D4547" s="1" t="s">
        <v>185</v>
      </c>
      <c r="E4547" s="1">
        <v>38.0</v>
      </c>
      <c r="F4547" s="7" t="str">
        <f>vlookup(E4547,Teams!A:B,2,false)</f>
        <v>RMHS</v>
      </c>
      <c r="G4547" s="1" t="b">
        <v>0</v>
      </c>
      <c r="H4547" s="1" t="b">
        <v>0</v>
      </c>
      <c r="I4547" s="1">
        <v>15.0</v>
      </c>
      <c r="J4547" s="7" t="str">
        <f>vlookup(I4547,Cats!$A:$B,2,false)</f>
        <v>C</v>
      </c>
    </row>
    <row r="4548">
      <c r="A4548" s="1">
        <v>141557.0</v>
      </c>
      <c r="B4548" s="1">
        <v>562.0</v>
      </c>
      <c r="C4548" s="1">
        <v>14.0</v>
      </c>
      <c r="D4548" s="1" t="s">
        <v>63</v>
      </c>
      <c r="E4548" s="1">
        <v>10.0</v>
      </c>
      <c r="F4548" s="7" t="str">
        <f>vlookup(E4548,Teams!A:B,2,false)</f>
        <v>Collierville</v>
      </c>
      <c r="G4548" s="1" t="b">
        <v>1</v>
      </c>
      <c r="H4548" s="1" t="b">
        <v>0</v>
      </c>
      <c r="I4548" s="1">
        <v>16.0</v>
      </c>
      <c r="J4548" s="7" t="str">
        <f>vlookup(I4548,Cats!$A:$B,2,false)</f>
        <v>E</v>
      </c>
    </row>
    <row r="4549">
      <c r="A4549" s="1">
        <v>141558.0</v>
      </c>
      <c r="B4549" s="1">
        <v>562.0</v>
      </c>
      <c r="C4549" s="1">
        <v>0.0</v>
      </c>
      <c r="D4549" s="1" t="s">
        <v>32</v>
      </c>
      <c r="E4549" s="1">
        <v>38.0</v>
      </c>
      <c r="F4549" s="7" t="str">
        <f>vlookup(E4549,Teams!A:B,2,false)</f>
        <v>RMHS</v>
      </c>
      <c r="G4549" s="1" t="b">
        <v>0</v>
      </c>
      <c r="H4549" s="1" t="b">
        <v>1</v>
      </c>
      <c r="I4549" s="1">
        <v>16.0</v>
      </c>
      <c r="J4549" s="7" t="str">
        <f>vlookup(I4549,Cats!$A:$B,2,false)</f>
        <v>E</v>
      </c>
    </row>
    <row r="4550">
      <c r="A4550" s="1">
        <v>141559.0</v>
      </c>
      <c r="B4550" s="1">
        <v>562.0</v>
      </c>
      <c r="C4550" s="1">
        <v>0.0</v>
      </c>
      <c r="D4550" s="1" t="s">
        <v>32</v>
      </c>
      <c r="E4550" s="1">
        <v>10.0</v>
      </c>
      <c r="F4550" s="7" t="str">
        <f>vlookup(E4550,Teams!A:B,2,false)</f>
        <v>Collierville</v>
      </c>
      <c r="G4550" s="1" t="b">
        <v>1</v>
      </c>
      <c r="H4550" s="1" t="b">
        <v>1</v>
      </c>
      <c r="I4550" s="1">
        <v>17.0</v>
      </c>
      <c r="J4550" s="7" t="str">
        <f>vlookup(I4550,Cats!$A:$B,2,false)</f>
        <v>B</v>
      </c>
    </row>
    <row r="4551">
      <c r="A4551" s="1">
        <v>141560.0</v>
      </c>
      <c r="B4551" s="1">
        <v>562.0</v>
      </c>
      <c r="C4551" s="1">
        <v>4.0</v>
      </c>
      <c r="D4551" s="1" t="s">
        <v>185</v>
      </c>
      <c r="E4551" s="1">
        <v>38.0</v>
      </c>
      <c r="F4551" s="7" t="str">
        <f>vlookup(E4551,Teams!A:B,2,false)</f>
        <v>RMHS</v>
      </c>
      <c r="G4551" s="1" t="b">
        <v>0</v>
      </c>
      <c r="H4551" s="1" t="b">
        <v>0</v>
      </c>
      <c r="I4551" s="1">
        <v>17.0</v>
      </c>
      <c r="J4551" s="7" t="str">
        <f>vlookup(I4551,Cats!$A:$B,2,false)</f>
        <v>B</v>
      </c>
    </row>
    <row r="4552">
      <c r="A4552" s="1">
        <v>141561.0</v>
      </c>
      <c r="B4552" s="1">
        <v>562.0</v>
      </c>
      <c r="C4552" s="1">
        <v>14.0</v>
      </c>
      <c r="D4552" s="1" t="s">
        <v>66</v>
      </c>
      <c r="E4552" s="1">
        <v>10.0</v>
      </c>
      <c r="F4552" s="7" t="str">
        <f>vlookup(E4552,Teams!A:B,2,false)</f>
        <v>Collierville</v>
      </c>
      <c r="G4552" s="1" t="b">
        <v>1</v>
      </c>
      <c r="H4552" s="1" t="b">
        <v>0</v>
      </c>
      <c r="I4552" s="1">
        <v>18.0</v>
      </c>
      <c r="J4552" s="7" t="str">
        <f>vlookup(I4552,Cats!$A:$B,2,false)</f>
        <v>P</v>
      </c>
    </row>
    <row r="4553">
      <c r="A4553" s="1">
        <v>141562.0</v>
      </c>
      <c r="B4553" s="1">
        <v>562.0</v>
      </c>
      <c r="C4553" s="1">
        <v>0.0</v>
      </c>
      <c r="D4553" s="1" t="s">
        <v>32</v>
      </c>
      <c r="E4553" s="1">
        <v>38.0</v>
      </c>
      <c r="F4553" s="7" t="str">
        <f>vlookup(E4553,Teams!A:B,2,false)</f>
        <v>RMHS</v>
      </c>
      <c r="G4553" s="1" t="b">
        <v>0</v>
      </c>
      <c r="H4553" s="1" t="b">
        <v>1</v>
      </c>
      <c r="I4553" s="1">
        <v>18.0</v>
      </c>
      <c r="J4553" s="7" t="str">
        <f>vlookup(I4553,Cats!$A:$B,2,false)</f>
        <v>P</v>
      </c>
    </row>
    <row r="4554">
      <c r="A4554" s="1">
        <v>141563.0</v>
      </c>
      <c r="B4554" s="1">
        <v>562.0</v>
      </c>
      <c r="C4554" s="1">
        <v>4.0</v>
      </c>
      <c r="D4554" s="1" t="s">
        <v>63</v>
      </c>
      <c r="E4554" s="1">
        <v>10.0</v>
      </c>
      <c r="F4554" s="7" t="str">
        <f>vlookup(E4554,Teams!A:B,2,false)</f>
        <v>Collierville</v>
      </c>
      <c r="G4554" s="1" t="b">
        <v>1</v>
      </c>
      <c r="H4554" s="1" t="b">
        <v>0</v>
      </c>
      <c r="I4554" s="1">
        <v>19.0</v>
      </c>
      <c r="J4554" s="7" t="str">
        <f>vlookup(I4554,Cats!$A:$B,2,false)</f>
        <v>X</v>
      </c>
    </row>
    <row r="4555">
      <c r="A4555" s="1">
        <v>141564.0</v>
      </c>
      <c r="B4555" s="1">
        <v>562.0</v>
      </c>
      <c r="C4555" s="1">
        <v>0.0</v>
      </c>
      <c r="D4555" s="1" t="s">
        <v>32</v>
      </c>
      <c r="E4555" s="1">
        <v>38.0</v>
      </c>
      <c r="F4555" s="7" t="str">
        <f>vlookup(E4555,Teams!A:B,2,false)</f>
        <v>RMHS</v>
      </c>
      <c r="G4555" s="1" t="b">
        <v>0</v>
      </c>
      <c r="H4555" s="1" t="b">
        <v>1</v>
      </c>
      <c r="I4555" s="1">
        <v>19.0</v>
      </c>
      <c r="J4555" s="7" t="str">
        <f>vlookup(I4555,Cats!$A:$B,2,false)</f>
        <v>X</v>
      </c>
    </row>
    <row r="4556">
      <c r="A4556" s="1">
        <v>141565.0</v>
      </c>
      <c r="B4556" s="1">
        <v>562.0</v>
      </c>
      <c r="C4556" s="1">
        <v>0.0</v>
      </c>
      <c r="D4556" s="1" t="s">
        <v>63</v>
      </c>
      <c r="E4556" s="1">
        <v>10.0</v>
      </c>
      <c r="F4556" s="7" t="str">
        <f>vlookup(E4556,Teams!A:B,2,false)</f>
        <v>Collierville</v>
      </c>
      <c r="G4556" s="1" t="b">
        <v>1</v>
      </c>
      <c r="H4556" s="1" t="b">
        <v>0</v>
      </c>
      <c r="I4556" s="1">
        <v>20.0</v>
      </c>
      <c r="J4556" s="7" t="str">
        <f>vlookup(I4556,Cats!$A:$B,2,false)</f>
        <v>M</v>
      </c>
    </row>
    <row r="4557">
      <c r="A4557" s="1">
        <v>141566.0</v>
      </c>
      <c r="B4557" s="1">
        <v>562.0</v>
      </c>
      <c r="C4557" s="1">
        <v>0.0</v>
      </c>
      <c r="D4557" s="1" t="s">
        <v>184</v>
      </c>
      <c r="E4557" s="1">
        <v>38.0</v>
      </c>
      <c r="F4557" s="7" t="str">
        <f>vlookup(E4557,Teams!A:B,2,false)</f>
        <v>RMHS</v>
      </c>
      <c r="G4557" s="1" t="b">
        <v>0</v>
      </c>
      <c r="H4557" s="1" t="b">
        <v>0</v>
      </c>
      <c r="I4557" s="1">
        <v>20.0</v>
      </c>
      <c r="J4557" s="7" t="str">
        <f>vlookup(I4557,Cats!$A:$B,2,false)</f>
        <v>M</v>
      </c>
    </row>
    <row r="4558">
      <c r="A4558" s="1">
        <v>141567.0</v>
      </c>
      <c r="B4558" s="1">
        <v>562.0</v>
      </c>
      <c r="C4558" s="1">
        <v>0.0</v>
      </c>
      <c r="D4558" s="1" t="s">
        <v>69</v>
      </c>
      <c r="E4558" s="1">
        <v>10.0</v>
      </c>
      <c r="F4558" s="7" t="str">
        <f>vlookup(E4558,Teams!A:B,2,false)</f>
        <v>Collierville</v>
      </c>
      <c r="G4558" s="1" t="b">
        <v>1</v>
      </c>
      <c r="H4558" s="1" t="b">
        <v>0</v>
      </c>
      <c r="I4558" s="1">
        <v>21.0</v>
      </c>
      <c r="J4558" s="7" t="str">
        <f>vlookup(I4558,Cats!$A:$B,2,false)</f>
        <v>C</v>
      </c>
    </row>
    <row r="4559">
      <c r="A4559" s="1">
        <v>141568.0</v>
      </c>
      <c r="B4559" s="1">
        <v>562.0</v>
      </c>
      <c r="C4559" s="1">
        <v>0.0</v>
      </c>
      <c r="D4559" s="1" t="s">
        <v>185</v>
      </c>
      <c r="E4559" s="1">
        <v>38.0</v>
      </c>
      <c r="F4559" s="7" t="str">
        <f>vlookup(E4559,Teams!A:B,2,false)</f>
        <v>RMHS</v>
      </c>
      <c r="G4559" s="1" t="b">
        <v>0</v>
      </c>
      <c r="H4559" s="1" t="b">
        <v>0</v>
      </c>
      <c r="I4559" s="1">
        <v>21.0</v>
      </c>
      <c r="J4559" s="7" t="str">
        <f>vlookup(I4559,Cats!$A:$B,2,false)</f>
        <v>C</v>
      </c>
    </row>
    <row r="4560">
      <c r="A4560" s="1">
        <v>141569.0</v>
      </c>
      <c r="B4560" s="1">
        <v>562.0</v>
      </c>
      <c r="C4560" s="1">
        <v>4.0</v>
      </c>
      <c r="D4560" s="1" t="s">
        <v>63</v>
      </c>
      <c r="E4560" s="1">
        <v>10.0</v>
      </c>
      <c r="F4560" s="7" t="str">
        <f>vlookup(E4560,Teams!A:B,2,false)</f>
        <v>Collierville</v>
      </c>
      <c r="G4560" s="1" t="b">
        <v>1</v>
      </c>
      <c r="H4560" s="1" t="b">
        <v>0</v>
      </c>
      <c r="I4560" s="1">
        <v>22.0</v>
      </c>
      <c r="J4560" s="7" t="str">
        <f>vlookup(I4560,Cats!$A:$B,2,false)</f>
        <v>E</v>
      </c>
    </row>
    <row r="4561">
      <c r="A4561" s="1">
        <v>141570.0</v>
      </c>
      <c r="B4561" s="1">
        <v>562.0</v>
      </c>
      <c r="C4561" s="1">
        <v>0.0</v>
      </c>
      <c r="D4561" s="1" t="s">
        <v>32</v>
      </c>
      <c r="E4561" s="1">
        <v>38.0</v>
      </c>
      <c r="F4561" s="7" t="str">
        <f>vlookup(E4561,Teams!A:B,2,false)</f>
        <v>RMHS</v>
      </c>
      <c r="G4561" s="1" t="b">
        <v>0</v>
      </c>
      <c r="H4561" s="1" t="b">
        <v>1</v>
      </c>
      <c r="I4561" s="1">
        <v>22.0</v>
      </c>
      <c r="J4561" s="7" t="str">
        <f>vlookup(I4561,Cats!$A:$B,2,false)</f>
        <v>E</v>
      </c>
    </row>
    <row r="4562">
      <c r="A4562" s="1">
        <v>141571.0</v>
      </c>
      <c r="B4562" s="1">
        <v>562.0</v>
      </c>
      <c r="C4562" s="1">
        <v>0.0</v>
      </c>
      <c r="D4562" s="1" t="s">
        <v>32</v>
      </c>
      <c r="E4562" s="1">
        <v>10.0</v>
      </c>
      <c r="F4562" s="7" t="str">
        <f>vlookup(E4562,Teams!A:B,2,false)</f>
        <v>Collierville</v>
      </c>
      <c r="G4562" s="1" t="b">
        <v>1</v>
      </c>
      <c r="H4562" s="1" t="b">
        <v>1</v>
      </c>
      <c r="I4562" s="1">
        <v>23.0</v>
      </c>
      <c r="J4562" s="7" t="str">
        <f>vlookup(I4562,Cats!$A:$B,2,false)</f>
        <v>B</v>
      </c>
    </row>
    <row r="4563">
      <c r="A4563" s="1">
        <v>141572.0</v>
      </c>
      <c r="B4563" s="1">
        <v>562.0</v>
      </c>
      <c r="C4563" s="1">
        <v>14.0</v>
      </c>
      <c r="D4563" s="1" t="s">
        <v>185</v>
      </c>
      <c r="E4563" s="1">
        <v>38.0</v>
      </c>
      <c r="F4563" s="7" t="str">
        <f>vlookup(E4563,Teams!A:B,2,false)</f>
        <v>RMHS</v>
      </c>
      <c r="G4563" s="1" t="b">
        <v>0</v>
      </c>
      <c r="H4563" s="1" t="b">
        <v>0</v>
      </c>
      <c r="I4563" s="1">
        <v>23.0</v>
      </c>
      <c r="J4563" s="7" t="str">
        <f>vlookup(I4563,Cats!$A:$B,2,false)</f>
        <v>B</v>
      </c>
    </row>
    <row r="4564">
      <c r="A4564" s="1">
        <v>141573.0</v>
      </c>
      <c r="B4564" s="1">
        <v>562.0</v>
      </c>
      <c r="C4564" s="1">
        <v>4.0</v>
      </c>
      <c r="D4564" s="1" t="s">
        <v>66</v>
      </c>
      <c r="E4564" s="1">
        <v>10.0</v>
      </c>
      <c r="F4564" s="7" t="str">
        <f>vlookup(E4564,Teams!A:B,2,false)</f>
        <v>Collierville</v>
      </c>
      <c r="G4564" s="1" t="b">
        <v>1</v>
      </c>
      <c r="H4564" s="1" t="b">
        <v>0</v>
      </c>
      <c r="I4564" s="1">
        <v>24.0</v>
      </c>
      <c r="J4564" s="7" t="str">
        <f>vlookup(I4564,Cats!$A:$B,2,false)</f>
        <v>P</v>
      </c>
    </row>
    <row r="4565">
      <c r="A4565" s="1">
        <v>141574.0</v>
      </c>
      <c r="B4565" s="1">
        <v>562.0</v>
      </c>
      <c r="C4565" s="1">
        <v>0.0</v>
      </c>
      <c r="D4565" s="1" t="s">
        <v>32</v>
      </c>
      <c r="E4565" s="1">
        <v>38.0</v>
      </c>
      <c r="F4565" s="7" t="str">
        <f>vlookup(E4565,Teams!A:B,2,false)</f>
        <v>RMHS</v>
      </c>
      <c r="G4565" s="1" t="b">
        <v>0</v>
      </c>
      <c r="H4565" s="1" t="b">
        <v>1</v>
      </c>
      <c r="I4565" s="1">
        <v>24.0</v>
      </c>
      <c r="J4565" s="7" t="str">
        <f>vlookup(I4565,Cats!$A:$B,2,false)</f>
        <v>P</v>
      </c>
    </row>
    <row r="4566">
      <c r="A4566" s="1">
        <v>141575.0</v>
      </c>
      <c r="B4566" s="1">
        <v>563.0</v>
      </c>
      <c r="C4566" s="1">
        <v>0.0</v>
      </c>
      <c r="D4566" s="1" t="s">
        <v>32</v>
      </c>
      <c r="E4566" s="1">
        <v>25.0</v>
      </c>
      <c r="F4566" s="7" t="str">
        <f>vlookup(E4566,Teams!A:B,2,false)</f>
        <v>Lexington B</v>
      </c>
      <c r="G4566" s="1" t="b">
        <v>1</v>
      </c>
      <c r="H4566" s="1" t="b">
        <v>1</v>
      </c>
      <c r="I4566" s="1">
        <v>1.0</v>
      </c>
      <c r="J4566" s="7" t="str">
        <f>vlookup(I4566,Cats!$A:$B,2,false)</f>
        <v>X</v>
      </c>
    </row>
    <row r="4567">
      <c r="A4567" s="1">
        <v>141576.0</v>
      </c>
      <c r="B4567" s="1">
        <v>563.0</v>
      </c>
      <c r="C4567" s="1">
        <v>4.0</v>
      </c>
      <c r="D4567" s="1" t="s">
        <v>75</v>
      </c>
      <c r="E4567" s="1">
        <v>136.0</v>
      </c>
      <c r="F4567" s="7" t="str">
        <f>vlookup(E4567,Teams!A:B,2,false)</f>
        <v>NoHo B</v>
      </c>
      <c r="G4567" s="1" t="b">
        <v>0</v>
      </c>
      <c r="H4567" s="1" t="b">
        <v>0</v>
      </c>
      <c r="I4567" s="1">
        <v>1.0</v>
      </c>
      <c r="J4567" s="7" t="str">
        <f>vlookup(I4567,Cats!$A:$B,2,false)</f>
        <v>X</v>
      </c>
    </row>
    <row r="4568">
      <c r="A4568" s="1">
        <v>141577.0</v>
      </c>
      <c r="B4568" s="1">
        <v>563.0</v>
      </c>
      <c r="C4568" s="1">
        <v>14.0</v>
      </c>
      <c r="D4568" s="1" t="s">
        <v>138</v>
      </c>
      <c r="E4568" s="1">
        <v>25.0</v>
      </c>
      <c r="F4568" s="7" t="str">
        <f>vlookup(E4568,Teams!A:B,2,false)</f>
        <v>Lexington B</v>
      </c>
      <c r="G4568" s="1" t="b">
        <v>1</v>
      </c>
      <c r="H4568" s="1" t="b">
        <v>0</v>
      </c>
      <c r="I4568" s="1">
        <v>2.0</v>
      </c>
      <c r="J4568" s="7" t="str">
        <f>vlookup(I4568,Cats!$A:$B,2,false)</f>
        <v>M</v>
      </c>
    </row>
    <row r="4569">
      <c r="A4569" s="1">
        <v>141578.0</v>
      </c>
      <c r="B4569" s="1">
        <v>563.0</v>
      </c>
      <c r="C4569" s="1">
        <v>0.0</v>
      </c>
      <c r="D4569" s="1" t="s">
        <v>32</v>
      </c>
      <c r="E4569" s="1">
        <v>136.0</v>
      </c>
      <c r="F4569" s="7" t="str">
        <f>vlookup(E4569,Teams!A:B,2,false)</f>
        <v>NoHo B</v>
      </c>
      <c r="G4569" s="1" t="b">
        <v>0</v>
      </c>
      <c r="H4569" s="1" t="b">
        <v>1</v>
      </c>
      <c r="I4569" s="1">
        <v>2.0</v>
      </c>
      <c r="J4569" s="7" t="str">
        <f>vlookup(I4569,Cats!$A:$B,2,false)</f>
        <v>M</v>
      </c>
    </row>
    <row r="4570">
      <c r="A4570" s="1">
        <v>141579.0</v>
      </c>
      <c r="B4570" s="1">
        <v>563.0</v>
      </c>
      <c r="C4570" s="1">
        <v>4.0</v>
      </c>
      <c r="D4570" s="1" t="s">
        <v>137</v>
      </c>
      <c r="E4570" s="1">
        <v>25.0</v>
      </c>
      <c r="F4570" s="7" t="str">
        <f>vlookup(E4570,Teams!A:B,2,false)</f>
        <v>Lexington B</v>
      </c>
      <c r="G4570" s="1" t="b">
        <v>1</v>
      </c>
      <c r="H4570" s="1" t="b">
        <v>0</v>
      </c>
      <c r="I4570" s="1">
        <v>3.0</v>
      </c>
      <c r="J4570" s="7" t="str">
        <f>vlookup(I4570,Cats!$A:$B,2,false)</f>
        <v>C</v>
      </c>
    </row>
    <row r="4571">
      <c r="A4571" s="1">
        <v>141580.0</v>
      </c>
      <c r="B4571" s="1">
        <v>563.0</v>
      </c>
      <c r="C4571" s="1">
        <v>0.0</v>
      </c>
      <c r="D4571" s="1" t="s">
        <v>32</v>
      </c>
      <c r="E4571" s="1">
        <v>136.0</v>
      </c>
      <c r="F4571" s="7" t="str">
        <f>vlookup(E4571,Teams!A:B,2,false)</f>
        <v>NoHo B</v>
      </c>
      <c r="G4571" s="1" t="b">
        <v>0</v>
      </c>
      <c r="H4571" s="1" t="b">
        <v>1</v>
      </c>
      <c r="I4571" s="1">
        <v>3.0</v>
      </c>
      <c r="J4571" s="7" t="str">
        <f>vlookup(I4571,Cats!$A:$B,2,false)</f>
        <v>C</v>
      </c>
    </row>
    <row r="4572">
      <c r="A4572" s="1">
        <v>141581.0</v>
      </c>
      <c r="B4572" s="1">
        <v>563.0</v>
      </c>
      <c r="C4572" s="1">
        <v>4.0</v>
      </c>
      <c r="D4572" s="1" t="s">
        <v>137</v>
      </c>
      <c r="E4572" s="1">
        <v>25.0</v>
      </c>
      <c r="F4572" s="7" t="str">
        <f>vlookup(E4572,Teams!A:B,2,false)</f>
        <v>Lexington B</v>
      </c>
      <c r="G4572" s="1" t="b">
        <v>1</v>
      </c>
      <c r="H4572" s="1" t="b">
        <v>0</v>
      </c>
      <c r="I4572" s="1">
        <v>4.0</v>
      </c>
      <c r="J4572" s="7" t="str">
        <f>vlookup(I4572,Cats!$A:$B,2,false)</f>
        <v>E</v>
      </c>
    </row>
    <row r="4573">
      <c r="A4573" s="1">
        <v>141582.0</v>
      </c>
      <c r="B4573" s="1">
        <v>563.0</v>
      </c>
      <c r="C4573" s="1">
        <v>-4.0</v>
      </c>
      <c r="D4573" s="1" t="s">
        <v>75</v>
      </c>
      <c r="E4573" s="1">
        <v>136.0</v>
      </c>
      <c r="F4573" s="7" t="str">
        <f>vlookup(E4573,Teams!A:B,2,false)</f>
        <v>NoHo B</v>
      </c>
      <c r="G4573" s="1" t="b">
        <v>0</v>
      </c>
      <c r="H4573" s="1" t="b">
        <v>0</v>
      </c>
      <c r="I4573" s="1">
        <v>4.0</v>
      </c>
      <c r="J4573" s="7" t="str">
        <f>vlookup(I4573,Cats!$A:$B,2,false)</f>
        <v>E</v>
      </c>
    </row>
    <row r="4574">
      <c r="A4574" s="1">
        <v>141583.0</v>
      </c>
      <c r="B4574" s="1">
        <v>563.0</v>
      </c>
      <c r="C4574" s="1">
        <v>0.0</v>
      </c>
      <c r="D4574" s="1" t="s">
        <v>144</v>
      </c>
      <c r="E4574" s="1">
        <v>25.0</v>
      </c>
      <c r="F4574" s="7" t="str">
        <f>vlookup(E4574,Teams!A:B,2,false)</f>
        <v>Lexington B</v>
      </c>
      <c r="G4574" s="1" t="b">
        <v>1</v>
      </c>
      <c r="H4574" s="1" t="b">
        <v>0</v>
      </c>
      <c r="I4574" s="1">
        <v>5.0</v>
      </c>
      <c r="J4574" s="7" t="str">
        <f>vlookup(I4574,Cats!$A:$B,2,false)</f>
        <v>B</v>
      </c>
    </row>
    <row r="4575">
      <c r="A4575" s="1">
        <v>141584.0</v>
      </c>
      <c r="B4575" s="1">
        <v>563.0</v>
      </c>
      <c r="C4575" s="1">
        <v>0.0</v>
      </c>
      <c r="D4575" s="1" t="s">
        <v>75</v>
      </c>
      <c r="E4575" s="1">
        <v>136.0</v>
      </c>
      <c r="F4575" s="7" t="str">
        <f>vlookup(E4575,Teams!A:B,2,false)</f>
        <v>NoHo B</v>
      </c>
      <c r="G4575" s="1" t="b">
        <v>0</v>
      </c>
      <c r="H4575" s="1" t="b">
        <v>0</v>
      </c>
      <c r="I4575" s="1">
        <v>5.0</v>
      </c>
      <c r="J4575" s="7" t="str">
        <f>vlookup(I4575,Cats!$A:$B,2,false)</f>
        <v>B</v>
      </c>
    </row>
    <row r="4576">
      <c r="A4576" s="1">
        <v>141585.0</v>
      </c>
      <c r="B4576" s="1">
        <v>563.0</v>
      </c>
      <c r="C4576" s="1">
        <v>4.0</v>
      </c>
      <c r="D4576" s="1" t="s">
        <v>140</v>
      </c>
      <c r="E4576" s="1">
        <v>25.0</v>
      </c>
      <c r="F4576" s="7" t="str">
        <f>vlookup(E4576,Teams!A:B,2,false)</f>
        <v>Lexington B</v>
      </c>
      <c r="G4576" s="1" t="b">
        <v>1</v>
      </c>
      <c r="H4576" s="1" t="b">
        <v>0</v>
      </c>
      <c r="I4576" s="1">
        <v>6.0</v>
      </c>
      <c r="J4576" s="7" t="str">
        <f>vlookup(I4576,Cats!$A:$B,2,false)</f>
        <v>P</v>
      </c>
    </row>
    <row r="4577">
      <c r="A4577" s="1">
        <v>141586.0</v>
      </c>
      <c r="B4577" s="1">
        <v>563.0</v>
      </c>
      <c r="C4577" s="1">
        <v>0.0</v>
      </c>
      <c r="D4577" s="1" t="s">
        <v>32</v>
      </c>
      <c r="E4577" s="1">
        <v>136.0</v>
      </c>
      <c r="F4577" s="7" t="str">
        <f>vlookup(E4577,Teams!A:B,2,false)</f>
        <v>NoHo B</v>
      </c>
      <c r="G4577" s="1" t="b">
        <v>0</v>
      </c>
      <c r="H4577" s="1" t="b">
        <v>1</v>
      </c>
      <c r="I4577" s="1">
        <v>6.0</v>
      </c>
      <c r="J4577" s="7" t="str">
        <f>vlookup(I4577,Cats!$A:$B,2,false)</f>
        <v>P</v>
      </c>
    </row>
    <row r="4578">
      <c r="A4578" s="1">
        <v>141587.0</v>
      </c>
      <c r="B4578" s="1">
        <v>563.0</v>
      </c>
      <c r="C4578" s="1">
        <v>0.0</v>
      </c>
      <c r="D4578" s="1" t="s">
        <v>32</v>
      </c>
      <c r="E4578" s="1">
        <v>25.0</v>
      </c>
      <c r="F4578" s="7" t="str">
        <f>vlookup(E4578,Teams!A:B,2,false)</f>
        <v>Lexington B</v>
      </c>
      <c r="G4578" s="1" t="b">
        <v>1</v>
      </c>
      <c r="H4578" s="1" t="b">
        <v>1</v>
      </c>
      <c r="I4578" s="1">
        <v>7.0</v>
      </c>
      <c r="J4578" s="7" t="str">
        <f>vlookup(I4578,Cats!$A:$B,2,false)</f>
        <v>X</v>
      </c>
    </row>
    <row r="4579">
      <c r="A4579" s="1">
        <v>141588.0</v>
      </c>
      <c r="B4579" s="1">
        <v>563.0</v>
      </c>
      <c r="C4579" s="1">
        <v>4.0</v>
      </c>
      <c r="D4579" s="1" t="s">
        <v>75</v>
      </c>
      <c r="E4579" s="1">
        <v>136.0</v>
      </c>
      <c r="F4579" s="7" t="str">
        <f>vlookup(E4579,Teams!A:B,2,false)</f>
        <v>NoHo B</v>
      </c>
      <c r="G4579" s="1" t="b">
        <v>0</v>
      </c>
      <c r="H4579" s="1" t="b">
        <v>0</v>
      </c>
      <c r="I4579" s="1">
        <v>7.0</v>
      </c>
      <c r="J4579" s="7" t="str">
        <f>vlookup(I4579,Cats!$A:$B,2,false)</f>
        <v>X</v>
      </c>
    </row>
    <row r="4580">
      <c r="A4580" s="1">
        <v>141589.0</v>
      </c>
      <c r="B4580" s="1">
        <v>563.0</v>
      </c>
      <c r="C4580" s="1">
        <v>14.0</v>
      </c>
      <c r="D4580" s="1" t="s">
        <v>140</v>
      </c>
      <c r="E4580" s="1">
        <v>25.0</v>
      </c>
      <c r="F4580" s="7" t="str">
        <f>vlookup(E4580,Teams!A:B,2,false)</f>
        <v>Lexington B</v>
      </c>
      <c r="G4580" s="1" t="b">
        <v>1</v>
      </c>
      <c r="H4580" s="1" t="b">
        <v>0</v>
      </c>
      <c r="I4580" s="1">
        <v>8.0</v>
      </c>
      <c r="J4580" s="7" t="str">
        <f>vlookup(I4580,Cats!$A:$B,2,false)</f>
        <v>M</v>
      </c>
    </row>
    <row r="4581">
      <c r="A4581" s="1">
        <v>141590.0</v>
      </c>
      <c r="B4581" s="1">
        <v>563.0</v>
      </c>
      <c r="C4581" s="1">
        <v>0.0</v>
      </c>
      <c r="D4581" s="1" t="s">
        <v>32</v>
      </c>
      <c r="E4581" s="1">
        <v>136.0</v>
      </c>
      <c r="F4581" s="7" t="str">
        <f>vlookup(E4581,Teams!A:B,2,false)</f>
        <v>NoHo B</v>
      </c>
      <c r="G4581" s="1" t="b">
        <v>0</v>
      </c>
      <c r="H4581" s="1" t="b">
        <v>1</v>
      </c>
      <c r="I4581" s="1">
        <v>8.0</v>
      </c>
      <c r="J4581" s="7" t="str">
        <f>vlookup(I4581,Cats!$A:$B,2,false)</f>
        <v>M</v>
      </c>
    </row>
    <row r="4582">
      <c r="A4582" s="1">
        <v>141591.0</v>
      </c>
      <c r="B4582" s="1">
        <v>563.0</v>
      </c>
      <c r="C4582" s="1">
        <v>0.0</v>
      </c>
      <c r="D4582" s="1" t="s">
        <v>32</v>
      </c>
      <c r="E4582" s="1">
        <v>25.0</v>
      </c>
      <c r="F4582" s="7" t="str">
        <f>vlookup(E4582,Teams!A:B,2,false)</f>
        <v>Lexington B</v>
      </c>
      <c r="G4582" s="1" t="b">
        <v>1</v>
      </c>
      <c r="H4582" s="1" t="b">
        <v>1</v>
      </c>
      <c r="I4582" s="1">
        <v>9.0</v>
      </c>
      <c r="J4582" s="7" t="str">
        <f>vlookup(I4582,Cats!$A:$B,2,false)</f>
        <v>C</v>
      </c>
    </row>
    <row r="4583">
      <c r="A4583" s="1">
        <v>141592.0</v>
      </c>
      <c r="B4583" s="1">
        <v>563.0</v>
      </c>
      <c r="C4583" s="1">
        <v>14.0</v>
      </c>
      <c r="D4583" s="1" t="s">
        <v>75</v>
      </c>
      <c r="E4583" s="1">
        <v>136.0</v>
      </c>
      <c r="F4583" s="7" t="str">
        <f>vlookup(E4583,Teams!A:B,2,false)</f>
        <v>NoHo B</v>
      </c>
      <c r="G4583" s="1" t="b">
        <v>0</v>
      </c>
      <c r="H4583" s="1" t="b">
        <v>0</v>
      </c>
      <c r="I4583" s="1">
        <v>9.0</v>
      </c>
      <c r="J4583" s="7" t="str">
        <f>vlookup(I4583,Cats!$A:$B,2,false)</f>
        <v>C</v>
      </c>
    </row>
    <row r="4584">
      <c r="A4584" s="1">
        <v>141593.0</v>
      </c>
      <c r="B4584" s="1">
        <v>563.0</v>
      </c>
      <c r="C4584" s="1">
        <v>0.0</v>
      </c>
      <c r="D4584" s="1" t="s">
        <v>137</v>
      </c>
      <c r="E4584" s="1">
        <v>25.0</v>
      </c>
      <c r="F4584" s="7" t="str">
        <f>vlookup(E4584,Teams!A:B,2,false)</f>
        <v>Lexington B</v>
      </c>
      <c r="G4584" s="1" t="b">
        <v>1</v>
      </c>
      <c r="H4584" s="1" t="b">
        <v>0</v>
      </c>
      <c r="I4584" s="1">
        <v>10.0</v>
      </c>
      <c r="J4584" s="7" t="str">
        <f>vlookup(I4584,Cats!$A:$B,2,false)</f>
        <v>E</v>
      </c>
    </row>
    <row r="4585">
      <c r="A4585" s="1">
        <v>141594.0</v>
      </c>
      <c r="B4585" s="1">
        <v>563.0</v>
      </c>
      <c r="C4585" s="1">
        <v>0.0</v>
      </c>
      <c r="D4585" s="1" t="s">
        <v>75</v>
      </c>
      <c r="E4585" s="1">
        <v>136.0</v>
      </c>
      <c r="F4585" s="7" t="str">
        <f>vlookup(E4585,Teams!A:B,2,false)</f>
        <v>NoHo B</v>
      </c>
      <c r="G4585" s="1" t="b">
        <v>0</v>
      </c>
      <c r="H4585" s="1" t="b">
        <v>0</v>
      </c>
      <c r="I4585" s="1">
        <v>10.0</v>
      </c>
      <c r="J4585" s="7" t="str">
        <f>vlookup(I4585,Cats!$A:$B,2,false)</f>
        <v>E</v>
      </c>
    </row>
    <row r="4586">
      <c r="A4586" s="1">
        <v>141595.0</v>
      </c>
      <c r="B4586" s="1">
        <v>563.0</v>
      </c>
      <c r="C4586" s="1">
        <v>0.0</v>
      </c>
      <c r="D4586" s="1" t="s">
        <v>138</v>
      </c>
      <c r="E4586" s="1">
        <v>25.0</v>
      </c>
      <c r="F4586" s="7" t="str">
        <f>vlookup(E4586,Teams!A:B,2,false)</f>
        <v>Lexington B</v>
      </c>
      <c r="G4586" s="1" t="b">
        <v>1</v>
      </c>
      <c r="H4586" s="1" t="b">
        <v>0</v>
      </c>
      <c r="I4586" s="1">
        <v>11.0</v>
      </c>
      <c r="J4586" s="7" t="str">
        <f>vlookup(I4586,Cats!$A:$B,2,false)</f>
        <v>B</v>
      </c>
    </row>
    <row r="4587">
      <c r="A4587" s="1">
        <v>141596.0</v>
      </c>
      <c r="B4587" s="1">
        <v>563.0</v>
      </c>
      <c r="C4587" s="1">
        <v>0.0</v>
      </c>
      <c r="D4587" s="1" t="s">
        <v>214</v>
      </c>
      <c r="E4587" s="1">
        <v>136.0</v>
      </c>
      <c r="F4587" s="7" t="str">
        <f>vlookup(E4587,Teams!A:B,2,false)</f>
        <v>NoHo B</v>
      </c>
      <c r="G4587" s="1" t="b">
        <v>0</v>
      </c>
      <c r="H4587" s="1" t="b">
        <v>0</v>
      </c>
      <c r="I4587" s="1">
        <v>11.0</v>
      </c>
      <c r="J4587" s="7" t="str">
        <f>vlookup(I4587,Cats!$A:$B,2,false)</f>
        <v>B</v>
      </c>
    </row>
    <row r="4588">
      <c r="A4588" s="1">
        <v>141597.0</v>
      </c>
      <c r="B4588" s="1">
        <v>563.0</v>
      </c>
      <c r="C4588" s="1">
        <v>0.0</v>
      </c>
      <c r="D4588" s="1" t="s">
        <v>32</v>
      </c>
      <c r="E4588" s="1">
        <v>25.0</v>
      </c>
      <c r="F4588" s="7" t="str">
        <f>vlookup(E4588,Teams!A:B,2,false)</f>
        <v>Lexington B</v>
      </c>
      <c r="G4588" s="1" t="b">
        <v>1</v>
      </c>
      <c r="H4588" s="1" t="b">
        <v>1</v>
      </c>
      <c r="I4588" s="1">
        <v>12.0</v>
      </c>
      <c r="J4588" s="7" t="str">
        <f>vlookup(I4588,Cats!$A:$B,2,false)</f>
        <v>P</v>
      </c>
    </row>
    <row r="4589">
      <c r="A4589" s="1">
        <v>141598.0</v>
      </c>
      <c r="B4589" s="1">
        <v>563.0</v>
      </c>
      <c r="C4589" s="1">
        <v>4.0</v>
      </c>
      <c r="D4589" s="1" t="s">
        <v>75</v>
      </c>
      <c r="E4589" s="1">
        <v>136.0</v>
      </c>
      <c r="F4589" s="7" t="str">
        <f>vlookup(E4589,Teams!A:B,2,false)</f>
        <v>NoHo B</v>
      </c>
      <c r="G4589" s="1" t="b">
        <v>0</v>
      </c>
      <c r="H4589" s="1" t="b">
        <v>0</v>
      </c>
      <c r="I4589" s="1">
        <v>12.0</v>
      </c>
      <c r="J4589" s="7" t="str">
        <f>vlookup(I4589,Cats!$A:$B,2,false)</f>
        <v>P</v>
      </c>
    </row>
    <row r="4590">
      <c r="A4590" s="1">
        <v>141599.0</v>
      </c>
      <c r="B4590" s="1">
        <v>563.0</v>
      </c>
      <c r="C4590" s="1">
        <v>0.0</v>
      </c>
      <c r="D4590" s="1" t="s">
        <v>140</v>
      </c>
      <c r="E4590" s="1">
        <v>25.0</v>
      </c>
      <c r="F4590" s="7" t="str">
        <f>vlookup(E4590,Teams!A:B,2,false)</f>
        <v>Lexington B</v>
      </c>
      <c r="G4590" s="1" t="b">
        <v>1</v>
      </c>
      <c r="H4590" s="1" t="b">
        <v>0</v>
      </c>
      <c r="I4590" s="1">
        <v>13.0</v>
      </c>
      <c r="J4590" s="7" t="str">
        <f>vlookup(I4590,Cats!$A:$B,2,false)</f>
        <v>X</v>
      </c>
    </row>
    <row r="4591">
      <c r="A4591" s="1">
        <v>141600.0</v>
      </c>
      <c r="B4591" s="1">
        <v>563.0</v>
      </c>
      <c r="C4591" s="1">
        <v>0.0</v>
      </c>
      <c r="D4591" s="1" t="s">
        <v>212</v>
      </c>
      <c r="E4591" s="1">
        <v>136.0</v>
      </c>
      <c r="F4591" s="7" t="str">
        <f>vlookup(E4591,Teams!A:B,2,false)</f>
        <v>NoHo B</v>
      </c>
      <c r="G4591" s="1" t="b">
        <v>0</v>
      </c>
      <c r="H4591" s="1" t="b">
        <v>0</v>
      </c>
      <c r="I4591" s="1">
        <v>13.0</v>
      </c>
      <c r="J4591" s="7" t="str">
        <f>vlookup(I4591,Cats!$A:$B,2,false)</f>
        <v>X</v>
      </c>
    </row>
    <row r="4592">
      <c r="A4592" s="1">
        <v>141601.0</v>
      </c>
      <c r="B4592" s="1">
        <v>563.0</v>
      </c>
      <c r="C4592" s="1">
        <v>14.0</v>
      </c>
      <c r="D4592" s="1" t="s">
        <v>138</v>
      </c>
      <c r="E4592" s="1">
        <v>25.0</v>
      </c>
      <c r="F4592" s="7" t="str">
        <f>vlookup(E4592,Teams!A:B,2,false)</f>
        <v>Lexington B</v>
      </c>
      <c r="G4592" s="1" t="b">
        <v>1</v>
      </c>
      <c r="H4592" s="1" t="b">
        <v>0</v>
      </c>
      <c r="I4592" s="1">
        <v>14.0</v>
      </c>
      <c r="J4592" s="7" t="str">
        <f>vlookup(I4592,Cats!$A:$B,2,false)</f>
        <v>M</v>
      </c>
    </row>
    <row r="4593">
      <c r="A4593" s="1">
        <v>141602.0</v>
      </c>
      <c r="B4593" s="1">
        <v>563.0</v>
      </c>
      <c r="C4593" s="1">
        <v>0.0</v>
      </c>
      <c r="D4593" s="1" t="s">
        <v>32</v>
      </c>
      <c r="E4593" s="1">
        <v>136.0</v>
      </c>
      <c r="F4593" s="7" t="str">
        <f>vlookup(E4593,Teams!A:B,2,false)</f>
        <v>NoHo B</v>
      </c>
      <c r="G4593" s="1" t="b">
        <v>0</v>
      </c>
      <c r="H4593" s="1" t="b">
        <v>1</v>
      </c>
      <c r="I4593" s="1">
        <v>14.0</v>
      </c>
      <c r="J4593" s="7" t="str">
        <f>vlookup(I4593,Cats!$A:$B,2,false)</f>
        <v>M</v>
      </c>
    </row>
    <row r="4594">
      <c r="A4594" s="1">
        <v>141603.0</v>
      </c>
      <c r="B4594" s="1">
        <v>563.0</v>
      </c>
      <c r="C4594" s="1">
        <v>0.0</v>
      </c>
      <c r="D4594" s="1" t="s">
        <v>32</v>
      </c>
      <c r="E4594" s="1">
        <v>25.0</v>
      </c>
      <c r="F4594" s="7" t="str">
        <f>vlookup(E4594,Teams!A:B,2,false)</f>
        <v>Lexington B</v>
      </c>
      <c r="G4594" s="1" t="b">
        <v>1</v>
      </c>
      <c r="H4594" s="1" t="b">
        <v>1</v>
      </c>
      <c r="I4594" s="1">
        <v>15.0</v>
      </c>
      <c r="J4594" s="7" t="str">
        <f>vlookup(I4594,Cats!$A:$B,2,false)</f>
        <v>C</v>
      </c>
    </row>
    <row r="4595">
      <c r="A4595" s="1">
        <v>141604.0</v>
      </c>
      <c r="B4595" s="1">
        <v>563.0</v>
      </c>
      <c r="C4595" s="1">
        <v>14.0</v>
      </c>
      <c r="D4595" s="1" t="s">
        <v>75</v>
      </c>
      <c r="E4595" s="1">
        <v>136.0</v>
      </c>
      <c r="F4595" s="7" t="str">
        <f>vlookup(E4595,Teams!A:B,2,false)</f>
        <v>NoHo B</v>
      </c>
      <c r="G4595" s="1" t="b">
        <v>0</v>
      </c>
      <c r="H4595" s="1" t="b">
        <v>0</v>
      </c>
      <c r="I4595" s="1">
        <v>15.0</v>
      </c>
      <c r="J4595" s="7" t="str">
        <f>vlookup(I4595,Cats!$A:$B,2,false)</f>
        <v>C</v>
      </c>
    </row>
    <row r="4596">
      <c r="A4596" s="1">
        <v>141605.0</v>
      </c>
      <c r="B4596" s="1">
        <v>563.0</v>
      </c>
      <c r="C4596" s="1">
        <v>14.0</v>
      </c>
      <c r="D4596" s="1" t="s">
        <v>137</v>
      </c>
      <c r="E4596" s="1">
        <v>25.0</v>
      </c>
      <c r="F4596" s="7" t="str">
        <f>vlookup(E4596,Teams!A:B,2,false)</f>
        <v>Lexington B</v>
      </c>
      <c r="G4596" s="1" t="b">
        <v>1</v>
      </c>
      <c r="H4596" s="1" t="b">
        <v>0</v>
      </c>
      <c r="I4596" s="1">
        <v>16.0</v>
      </c>
      <c r="J4596" s="7" t="str">
        <f>vlookup(I4596,Cats!$A:$B,2,false)</f>
        <v>E</v>
      </c>
    </row>
    <row r="4597">
      <c r="A4597" s="1">
        <v>141606.0</v>
      </c>
      <c r="B4597" s="1">
        <v>563.0</v>
      </c>
      <c r="C4597" s="1">
        <v>0.0</v>
      </c>
      <c r="D4597" s="1" t="s">
        <v>32</v>
      </c>
      <c r="E4597" s="1">
        <v>136.0</v>
      </c>
      <c r="F4597" s="7" t="str">
        <f>vlookup(E4597,Teams!A:B,2,false)</f>
        <v>NoHo B</v>
      </c>
      <c r="G4597" s="1" t="b">
        <v>0</v>
      </c>
      <c r="H4597" s="1" t="b">
        <v>1</v>
      </c>
      <c r="I4597" s="1">
        <v>16.0</v>
      </c>
      <c r="J4597" s="7" t="str">
        <f>vlookup(I4597,Cats!$A:$B,2,false)</f>
        <v>E</v>
      </c>
    </row>
    <row r="4598">
      <c r="A4598" s="1">
        <v>141607.0</v>
      </c>
      <c r="B4598" s="1">
        <v>563.0</v>
      </c>
      <c r="C4598" s="1">
        <v>-4.0</v>
      </c>
      <c r="D4598" s="1" t="s">
        <v>138</v>
      </c>
      <c r="E4598" s="1">
        <v>25.0</v>
      </c>
      <c r="F4598" s="7" t="str">
        <f>vlookup(E4598,Teams!A:B,2,false)</f>
        <v>Lexington B</v>
      </c>
      <c r="G4598" s="1" t="b">
        <v>1</v>
      </c>
      <c r="H4598" s="1" t="b">
        <v>0</v>
      </c>
      <c r="I4598" s="1">
        <v>17.0</v>
      </c>
      <c r="J4598" s="7" t="str">
        <f>vlookup(I4598,Cats!$A:$B,2,false)</f>
        <v>B</v>
      </c>
    </row>
    <row r="4599">
      <c r="A4599" s="1">
        <v>141608.0</v>
      </c>
      <c r="B4599" s="1">
        <v>563.0</v>
      </c>
      <c r="C4599" s="1">
        <v>0.0</v>
      </c>
      <c r="D4599" s="1" t="s">
        <v>214</v>
      </c>
      <c r="E4599" s="1">
        <v>136.0</v>
      </c>
      <c r="F4599" s="7" t="str">
        <f>vlookup(E4599,Teams!A:B,2,false)</f>
        <v>NoHo B</v>
      </c>
      <c r="G4599" s="1" t="b">
        <v>0</v>
      </c>
      <c r="H4599" s="1" t="b">
        <v>0</v>
      </c>
      <c r="I4599" s="1">
        <v>17.0</v>
      </c>
      <c r="J4599" s="7" t="str">
        <f>vlookup(I4599,Cats!$A:$B,2,false)</f>
        <v>B</v>
      </c>
    </row>
    <row r="4600">
      <c r="A4600" s="1">
        <v>141609.0</v>
      </c>
      <c r="B4600" s="1">
        <v>563.0</v>
      </c>
      <c r="C4600" s="1">
        <v>14.0</v>
      </c>
      <c r="D4600" s="1" t="s">
        <v>144</v>
      </c>
      <c r="E4600" s="1">
        <v>25.0</v>
      </c>
      <c r="F4600" s="7" t="str">
        <f>vlookup(E4600,Teams!A:B,2,false)</f>
        <v>Lexington B</v>
      </c>
      <c r="G4600" s="1" t="b">
        <v>1</v>
      </c>
      <c r="H4600" s="1" t="b">
        <v>0</v>
      </c>
      <c r="I4600" s="1">
        <v>18.0</v>
      </c>
      <c r="J4600" s="7" t="str">
        <f>vlookup(I4600,Cats!$A:$B,2,false)</f>
        <v>P</v>
      </c>
    </row>
    <row r="4601">
      <c r="A4601" s="1">
        <v>141610.0</v>
      </c>
      <c r="B4601" s="1">
        <v>563.0</v>
      </c>
      <c r="C4601" s="1">
        <v>0.0</v>
      </c>
      <c r="D4601" s="1" t="s">
        <v>32</v>
      </c>
      <c r="E4601" s="1">
        <v>136.0</v>
      </c>
      <c r="F4601" s="7" t="str">
        <f>vlookup(E4601,Teams!A:B,2,false)</f>
        <v>NoHo B</v>
      </c>
      <c r="G4601" s="1" t="b">
        <v>0</v>
      </c>
      <c r="H4601" s="1" t="b">
        <v>1</v>
      </c>
      <c r="I4601" s="1">
        <v>18.0</v>
      </c>
      <c r="J4601" s="7" t="str">
        <f>vlookup(I4601,Cats!$A:$B,2,false)</f>
        <v>P</v>
      </c>
    </row>
    <row r="4602">
      <c r="A4602" s="1">
        <v>141611.0</v>
      </c>
      <c r="B4602" s="1">
        <v>563.0</v>
      </c>
      <c r="C4602" s="1">
        <v>4.0</v>
      </c>
      <c r="D4602" s="1" t="s">
        <v>229</v>
      </c>
      <c r="E4602" s="1">
        <v>25.0</v>
      </c>
      <c r="F4602" s="7" t="str">
        <f>vlookup(E4602,Teams!A:B,2,false)</f>
        <v>Lexington B</v>
      </c>
      <c r="G4602" s="1" t="b">
        <v>1</v>
      </c>
      <c r="H4602" s="1" t="b">
        <v>0</v>
      </c>
      <c r="I4602" s="1">
        <v>19.0</v>
      </c>
      <c r="J4602" s="7" t="str">
        <f>vlookup(I4602,Cats!$A:$B,2,false)</f>
        <v>X</v>
      </c>
    </row>
    <row r="4603">
      <c r="A4603" s="1">
        <v>141612.0</v>
      </c>
      <c r="B4603" s="1">
        <v>563.0</v>
      </c>
      <c r="C4603" s="1">
        <v>0.0</v>
      </c>
      <c r="D4603" s="1" t="s">
        <v>32</v>
      </c>
      <c r="E4603" s="1">
        <v>136.0</v>
      </c>
      <c r="F4603" s="7" t="str">
        <f>vlookup(E4603,Teams!A:B,2,false)</f>
        <v>NoHo B</v>
      </c>
      <c r="G4603" s="1" t="b">
        <v>0</v>
      </c>
      <c r="H4603" s="1" t="b">
        <v>1</v>
      </c>
      <c r="I4603" s="1">
        <v>19.0</v>
      </c>
      <c r="J4603" s="7" t="str">
        <f>vlookup(I4603,Cats!$A:$B,2,false)</f>
        <v>X</v>
      </c>
    </row>
    <row r="4604">
      <c r="A4604" s="1">
        <v>141613.0</v>
      </c>
      <c r="B4604" s="1">
        <v>563.0</v>
      </c>
      <c r="C4604" s="1">
        <v>0.0</v>
      </c>
      <c r="D4604" s="1" t="s">
        <v>138</v>
      </c>
      <c r="E4604" s="1">
        <v>25.0</v>
      </c>
      <c r="F4604" s="7" t="str">
        <f>vlookup(E4604,Teams!A:B,2,false)</f>
        <v>Lexington B</v>
      </c>
      <c r="G4604" s="1" t="b">
        <v>1</v>
      </c>
      <c r="H4604" s="1" t="b">
        <v>0</v>
      </c>
      <c r="I4604" s="1">
        <v>20.0</v>
      </c>
      <c r="J4604" s="7" t="str">
        <f>vlookup(I4604,Cats!$A:$B,2,false)</f>
        <v>M</v>
      </c>
    </row>
    <row r="4605">
      <c r="A4605" s="1">
        <v>141614.0</v>
      </c>
      <c r="B4605" s="1">
        <v>563.0</v>
      </c>
      <c r="C4605" s="1">
        <v>0.0</v>
      </c>
      <c r="D4605" s="1" t="s">
        <v>75</v>
      </c>
      <c r="E4605" s="1">
        <v>136.0</v>
      </c>
      <c r="F4605" s="7" t="str">
        <f>vlookup(E4605,Teams!A:B,2,false)</f>
        <v>NoHo B</v>
      </c>
      <c r="G4605" s="1" t="b">
        <v>0</v>
      </c>
      <c r="H4605" s="1" t="b">
        <v>0</v>
      </c>
      <c r="I4605" s="1">
        <v>20.0</v>
      </c>
      <c r="J4605" s="7" t="str">
        <f>vlookup(I4605,Cats!$A:$B,2,false)</f>
        <v>M</v>
      </c>
    </row>
    <row r="4606">
      <c r="A4606" s="1">
        <v>141615.0</v>
      </c>
      <c r="B4606" s="1">
        <v>563.0</v>
      </c>
      <c r="C4606" s="1">
        <v>0.0</v>
      </c>
      <c r="D4606" s="1" t="s">
        <v>137</v>
      </c>
      <c r="E4606" s="1">
        <v>25.0</v>
      </c>
      <c r="F4606" s="7" t="str">
        <f>vlookup(E4606,Teams!A:B,2,false)</f>
        <v>Lexington B</v>
      </c>
      <c r="G4606" s="1" t="b">
        <v>1</v>
      </c>
      <c r="H4606" s="1" t="b">
        <v>0</v>
      </c>
      <c r="I4606" s="1">
        <v>21.0</v>
      </c>
      <c r="J4606" s="7" t="str">
        <f>vlookup(I4606,Cats!$A:$B,2,false)</f>
        <v>C</v>
      </c>
    </row>
    <row r="4607">
      <c r="A4607" s="1">
        <v>141616.0</v>
      </c>
      <c r="B4607" s="1">
        <v>563.0</v>
      </c>
      <c r="C4607" s="1">
        <v>0.0</v>
      </c>
      <c r="D4607" s="1" t="s">
        <v>75</v>
      </c>
      <c r="E4607" s="1">
        <v>136.0</v>
      </c>
      <c r="F4607" s="7" t="str">
        <f>vlookup(E4607,Teams!A:B,2,false)</f>
        <v>NoHo B</v>
      </c>
      <c r="G4607" s="1" t="b">
        <v>0</v>
      </c>
      <c r="H4607" s="1" t="b">
        <v>0</v>
      </c>
      <c r="I4607" s="1">
        <v>21.0</v>
      </c>
      <c r="J4607" s="7" t="str">
        <f>vlookup(I4607,Cats!$A:$B,2,false)</f>
        <v>C</v>
      </c>
    </row>
    <row r="4608">
      <c r="A4608" s="1">
        <v>141617.0</v>
      </c>
      <c r="B4608" s="1">
        <v>563.0</v>
      </c>
      <c r="C4608" s="1">
        <v>0.0</v>
      </c>
      <c r="D4608" s="1" t="s">
        <v>32</v>
      </c>
      <c r="E4608" s="1">
        <v>25.0</v>
      </c>
      <c r="F4608" s="7" t="str">
        <f>vlookup(E4608,Teams!A:B,2,false)</f>
        <v>Lexington B</v>
      </c>
      <c r="G4608" s="1" t="b">
        <v>1</v>
      </c>
      <c r="H4608" s="1" t="b">
        <v>1</v>
      </c>
      <c r="I4608" s="1">
        <v>22.0</v>
      </c>
      <c r="J4608" s="7" t="str">
        <f>vlookup(I4608,Cats!$A:$B,2,false)</f>
        <v>E</v>
      </c>
    </row>
    <row r="4609">
      <c r="A4609" s="1">
        <v>141618.0</v>
      </c>
      <c r="B4609" s="1">
        <v>563.0</v>
      </c>
      <c r="C4609" s="1">
        <v>14.0</v>
      </c>
      <c r="D4609" s="1" t="s">
        <v>75</v>
      </c>
      <c r="E4609" s="1">
        <v>136.0</v>
      </c>
      <c r="F4609" s="7" t="str">
        <f>vlookup(E4609,Teams!A:B,2,false)</f>
        <v>NoHo B</v>
      </c>
      <c r="G4609" s="1" t="b">
        <v>0</v>
      </c>
      <c r="H4609" s="1" t="b">
        <v>0</v>
      </c>
      <c r="I4609" s="1">
        <v>22.0</v>
      </c>
      <c r="J4609" s="7" t="str">
        <f>vlookup(I4609,Cats!$A:$B,2,false)</f>
        <v>E</v>
      </c>
    </row>
    <row r="4610">
      <c r="A4610" s="1">
        <v>141619.0</v>
      </c>
      <c r="B4610" s="1">
        <v>563.0</v>
      </c>
      <c r="C4610" s="1">
        <v>0.0</v>
      </c>
      <c r="D4610" s="1" t="s">
        <v>138</v>
      </c>
      <c r="E4610" s="1">
        <v>25.0</v>
      </c>
      <c r="F4610" s="7" t="str">
        <f>vlookup(E4610,Teams!A:B,2,false)</f>
        <v>Lexington B</v>
      </c>
      <c r="G4610" s="1" t="b">
        <v>1</v>
      </c>
      <c r="H4610" s="1" t="b">
        <v>0</v>
      </c>
      <c r="I4610" s="1">
        <v>23.0</v>
      </c>
      <c r="J4610" s="7" t="str">
        <f>vlookup(I4610,Cats!$A:$B,2,false)</f>
        <v>B</v>
      </c>
    </row>
    <row r="4611">
      <c r="A4611" s="1">
        <v>141620.0</v>
      </c>
      <c r="B4611" s="1">
        <v>563.0</v>
      </c>
      <c r="C4611" s="1">
        <v>0.0</v>
      </c>
      <c r="D4611" s="1" t="s">
        <v>214</v>
      </c>
      <c r="E4611" s="1">
        <v>136.0</v>
      </c>
      <c r="F4611" s="7" t="str">
        <f>vlookup(E4611,Teams!A:B,2,false)</f>
        <v>NoHo B</v>
      </c>
      <c r="G4611" s="1" t="b">
        <v>0</v>
      </c>
      <c r="H4611" s="1" t="b">
        <v>0</v>
      </c>
      <c r="I4611" s="1">
        <v>23.0</v>
      </c>
      <c r="J4611" s="7" t="str">
        <f>vlookup(I4611,Cats!$A:$B,2,false)</f>
        <v>B</v>
      </c>
    </row>
    <row r="4612">
      <c r="A4612" s="1">
        <v>141621.0</v>
      </c>
      <c r="B4612" s="1">
        <v>563.0</v>
      </c>
      <c r="C4612" s="1">
        <v>0.0</v>
      </c>
      <c r="D4612" s="1" t="s">
        <v>32</v>
      </c>
      <c r="E4612" s="1">
        <v>25.0</v>
      </c>
      <c r="F4612" s="7" t="str">
        <f>vlookup(E4612,Teams!A:B,2,false)</f>
        <v>Lexington B</v>
      </c>
      <c r="G4612" s="1" t="b">
        <v>1</v>
      </c>
      <c r="H4612" s="1" t="b">
        <v>1</v>
      </c>
      <c r="I4612" s="1">
        <v>24.0</v>
      </c>
      <c r="J4612" s="7" t="str">
        <f>vlookup(I4612,Cats!$A:$B,2,false)</f>
        <v>P</v>
      </c>
    </row>
    <row r="4613">
      <c r="A4613" s="1">
        <v>141622.0</v>
      </c>
      <c r="B4613" s="1">
        <v>563.0</v>
      </c>
      <c r="C4613" s="1">
        <v>4.0</v>
      </c>
      <c r="D4613" s="1" t="s">
        <v>75</v>
      </c>
      <c r="E4613" s="1">
        <v>136.0</v>
      </c>
      <c r="F4613" s="7" t="str">
        <f>vlookup(E4613,Teams!A:B,2,false)</f>
        <v>NoHo B</v>
      </c>
      <c r="G4613" s="1" t="b">
        <v>0</v>
      </c>
      <c r="H4613" s="1" t="b">
        <v>0</v>
      </c>
      <c r="I4613" s="1">
        <v>24.0</v>
      </c>
      <c r="J4613" s="7" t="str">
        <f>vlookup(I4613,Cats!$A:$B,2,false)</f>
        <v>P</v>
      </c>
    </row>
    <row r="4614">
      <c r="A4614" s="1">
        <v>141623.0</v>
      </c>
      <c r="B4614" s="1">
        <v>564.0</v>
      </c>
      <c r="C4614" s="1">
        <v>14.0</v>
      </c>
      <c r="D4614" s="1" t="s">
        <v>31</v>
      </c>
      <c r="E4614" s="1">
        <v>9.0</v>
      </c>
      <c r="F4614" s="7" t="str">
        <f>vlookup(E4614,Teams!A:B,2,false)</f>
        <v>Centennial</v>
      </c>
      <c r="G4614" s="1" t="b">
        <v>1</v>
      </c>
      <c r="H4614" s="1" t="b">
        <v>0</v>
      </c>
      <c r="I4614" s="1">
        <v>1.0</v>
      </c>
      <c r="J4614" s="7" t="str">
        <f>vlookup(I4614,Cats!$A:$B,2,false)</f>
        <v>X</v>
      </c>
    </row>
    <row r="4615">
      <c r="A4615" s="1">
        <v>141624.0</v>
      </c>
      <c r="B4615" s="1">
        <v>564.0</v>
      </c>
      <c r="C4615" s="1">
        <v>0.0</v>
      </c>
      <c r="D4615" s="1" t="s">
        <v>32</v>
      </c>
      <c r="E4615" s="1">
        <v>134.0</v>
      </c>
      <c r="F4615" s="7" t="str">
        <f>vlookup(E4615,Teams!A:B,2,false)</f>
        <v>Iolani</v>
      </c>
      <c r="G4615" s="1" t="b">
        <v>0</v>
      </c>
      <c r="H4615" s="1" t="b">
        <v>1</v>
      </c>
      <c r="I4615" s="1">
        <v>1.0</v>
      </c>
      <c r="J4615" s="7" t="str">
        <f>vlookup(I4615,Cats!$A:$B,2,false)</f>
        <v>X</v>
      </c>
    </row>
    <row r="4616">
      <c r="A4616" s="1">
        <v>141625.0</v>
      </c>
      <c r="B4616" s="1">
        <v>564.0</v>
      </c>
      <c r="C4616" s="1">
        <v>0.0</v>
      </c>
      <c r="D4616" s="1" t="s">
        <v>31</v>
      </c>
      <c r="E4616" s="1">
        <v>9.0</v>
      </c>
      <c r="F4616" s="7" t="str">
        <f>vlookup(E4616,Teams!A:B,2,false)</f>
        <v>Centennial</v>
      </c>
      <c r="G4616" s="1" t="b">
        <v>1</v>
      </c>
      <c r="H4616" s="1" t="b">
        <v>0</v>
      </c>
      <c r="I4616" s="1">
        <v>2.0</v>
      </c>
      <c r="J4616" s="7" t="str">
        <f>vlookup(I4616,Cats!$A:$B,2,false)</f>
        <v>M</v>
      </c>
    </row>
    <row r="4617">
      <c r="A4617" s="1">
        <v>141626.0</v>
      </c>
      <c r="B4617" s="1">
        <v>564.0</v>
      </c>
      <c r="C4617" s="1">
        <v>0.0</v>
      </c>
      <c r="D4617" s="1" t="s">
        <v>50</v>
      </c>
      <c r="E4617" s="1">
        <v>134.0</v>
      </c>
      <c r="F4617" s="7" t="str">
        <f>vlookup(E4617,Teams!A:B,2,false)</f>
        <v>Iolani</v>
      </c>
      <c r="G4617" s="1" t="b">
        <v>0</v>
      </c>
      <c r="H4617" s="1" t="b">
        <v>0</v>
      </c>
      <c r="I4617" s="1">
        <v>2.0</v>
      </c>
      <c r="J4617" s="7" t="str">
        <f>vlookup(I4617,Cats!$A:$B,2,false)</f>
        <v>M</v>
      </c>
    </row>
    <row r="4618">
      <c r="A4618" s="1">
        <v>141627.0</v>
      </c>
      <c r="B4618" s="1">
        <v>564.0</v>
      </c>
      <c r="C4618" s="1">
        <v>4.0</v>
      </c>
      <c r="D4618" s="1" t="s">
        <v>31</v>
      </c>
      <c r="E4618" s="1">
        <v>9.0</v>
      </c>
      <c r="F4618" s="7" t="str">
        <f>vlookup(E4618,Teams!A:B,2,false)</f>
        <v>Centennial</v>
      </c>
      <c r="G4618" s="1" t="b">
        <v>1</v>
      </c>
      <c r="H4618" s="1" t="b">
        <v>0</v>
      </c>
      <c r="I4618" s="1">
        <v>3.0</v>
      </c>
      <c r="J4618" s="7" t="str">
        <f>vlookup(I4618,Cats!$A:$B,2,false)</f>
        <v>C</v>
      </c>
    </row>
    <row r="4619">
      <c r="A4619" s="1">
        <v>141628.0</v>
      </c>
      <c r="B4619" s="1">
        <v>564.0</v>
      </c>
      <c r="C4619" s="1">
        <v>0.0</v>
      </c>
      <c r="D4619" s="1" t="s">
        <v>32</v>
      </c>
      <c r="E4619" s="1">
        <v>134.0</v>
      </c>
      <c r="F4619" s="7" t="str">
        <f>vlookup(E4619,Teams!A:B,2,false)</f>
        <v>Iolani</v>
      </c>
      <c r="G4619" s="1" t="b">
        <v>0</v>
      </c>
      <c r="H4619" s="1" t="b">
        <v>1</v>
      </c>
      <c r="I4619" s="1">
        <v>3.0</v>
      </c>
      <c r="J4619" s="7" t="str">
        <f>vlookup(I4619,Cats!$A:$B,2,false)</f>
        <v>C</v>
      </c>
    </row>
    <row r="4620">
      <c r="A4620" s="1">
        <v>141629.0</v>
      </c>
      <c r="B4620" s="1">
        <v>564.0</v>
      </c>
      <c r="C4620" s="1">
        <v>0.0</v>
      </c>
      <c r="D4620" s="1" t="s">
        <v>31</v>
      </c>
      <c r="E4620" s="1">
        <v>9.0</v>
      </c>
      <c r="F4620" s="7" t="str">
        <f>vlookup(E4620,Teams!A:B,2,false)</f>
        <v>Centennial</v>
      </c>
      <c r="G4620" s="1" t="b">
        <v>1</v>
      </c>
      <c r="H4620" s="1" t="b">
        <v>0</v>
      </c>
      <c r="I4620" s="1">
        <v>4.0</v>
      </c>
      <c r="J4620" s="7" t="str">
        <f>vlookup(I4620,Cats!$A:$B,2,false)</f>
        <v>E</v>
      </c>
    </row>
    <row r="4621">
      <c r="A4621" s="1">
        <v>141630.0</v>
      </c>
      <c r="B4621" s="1">
        <v>564.0</v>
      </c>
      <c r="C4621" s="1">
        <v>14.0</v>
      </c>
      <c r="D4621" s="1" t="s">
        <v>50</v>
      </c>
      <c r="E4621" s="1">
        <v>134.0</v>
      </c>
      <c r="F4621" s="7" t="str">
        <f>vlookup(E4621,Teams!A:B,2,false)</f>
        <v>Iolani</v>
      </c>
      <c r="G4621" s="1" t="b">
        <v>0</v>
      </c>
      <c r="H4621" s="1" t="b">
        <v>0</v>
      </c>
      <c r="I4621" s="1">
        <v>4.0</v>
      </c>
      <c r="J4621" s="7" t="str">
        <f>vlookup(I4621,Cats!$A:$B,2,false)</f>
        <v>E</v>
      </c>
    </row>
    <row r="4622">
      <c r="A4622" s="1">
        <v>141631.0</v>
      </c>
      <c r="B4622" s="1">
        <v>564.0</v>
      </c>
      <c r="C4622" s="1">
        <v>4.0</v>
      </c>
      <c r="D4622" s="1" t="s">
        <v>31</v>
      </c>
      <c r="E4622" s="1">
        <v>9.0</v>
      </c>
      <c r="F4622" s="7" t="str">
        <f>vlookup(E4622,Teams!A:B,2,false)</f>
        <v>Centennial</v>
      </c>
      <c r="G4622" s="1" t="b">
        <v>1</v>
      </c>
      <c r="H4622" s="1" t="b">
        <v>0</v>
      </c>
      <c r="I4622" s="1">
        <v>5.0</v>
      </c>
      <c r="J4622" s="7" t="str">
        <f>vlookup(I4622,Cats!$A:$B,2,false)</f>
        <v>B</v>
      </c>
    </row>
    <row r="4623">
      <c r="A4623" s="1">
        <v>141632.0</v>
      </c>
      <c r="B4623" s="1">
        <v>564.0</v>
      </c>
      <c r="C4623" s="1">
        <v>0.0</v>
      </c>
      <c r="D4623" s="1" t="s">
        <v>50</v>
      </c>
      <c r="E4623" s="1">
        <v>134.0</v>
      </c>
      <c r="F4623" s="7" t="str">
        <f>vlookup(E4623,Teams!A:B,2,false)</f>
        <v>Iolani</v>
      </c>
      <c r="G4623" s="1" t="b">
        <v>0</v>
      </c>
      <c r="H4623" s="1" t="b">
        <v>0</v>
      </c>
      <c r="I4623" s="1">
        <v>5.0</v>
      </c>
      <c r="J4623" s="7" t="str">
        <f>vlookup(I4623,Cats!$A:$B,2,false)</f>
        <v>B</v>
      </c>
    </row>
    <row r="4624">
      <c r="A4624" s="1">
        <v>141633.0</v>
      </c>
      <c r="B4624" s="1">
        <v>564.0</v>
      </c>
      <c r="C4624" s="1">
        <v>0.0</v>
      </c>
      <c r="D4624" s="1" t="s">
        <v>32</v>
      </c>
      <c r="E4624" s="1">
        <v>9.0</v>
      </c>
      <c r="F4624" s="7" t="str">
        <f>vlookup(E4624,Teams!A:B,2,false)</f>
        <v>Centennial</v>
      </c>
      <c r="G4624" s="1" t="b">
        <v>1</v>
      </c>
      <c r="H4624" s="1" t="b">
        <v>1</v>
      </c>
      <c r="I4624" s="1">
        <v>6.0</v>
      </c>
      <c r="J4624" s="7" t="str">
        <f>vlookup(I4624,Cats!$A:$B,2,false)</f>
        <v>P</v>
      </c>
    </row>
    <row r="4625">
      <c r="A4625" s="1">
        <v>141634.0</v>
      </c>
      <c r="B4625" s="1">
        <v>564.0</v>
      </c>
      <c r="C4625" s="1">
        <v>14.0</v>
      </c>
      <c r="D4625" s="1" t="s">
        <v>47</v>
      </c>
      <c r="E4625" s="1">
        <v>134.0</v>
      </c>
      <c r="F4625" s="7" t="str">
        <f>vlookup(E4625,Teams!A:B,2,false)</f>
        <v>Iolani</v>
      </c>
      <c r="G4625" s="1" t="b">
        <v>0</v>
      </c>
      <c r="H4625" s="1" t="b">
        <v>0</v>
      </c>
      <c r="I4625" s="1">
        <v>6.0</v>
      </c>
      <c r="J4625" s="7" t="str">
        <f>vlookup(I4625,Cats!$A:$B,2,false)</f>
        <v>P</v>
      </c>
    </row>
    <row r="4626">
      <c r="A4626" s="1">
        <v>141635.0</v>
      </c>
      <c r="B4626" s="1">
        <v>564.0</v>
      </c>
      <c r="C4626" s="1">
        <v>0.0</v>
      </c>
      <c r="D4626" s="1" t="s">
        <v>55</v>
      </c>
      <c r="E4626" s="1">
        <v>9.0</v>
      </c>
      <c r="F4626" s="7" t="str">
        <f>vlookup(E4626,Teams!A:B,2,false)</f>
        <v>Centennial</v>
      </c>
      <c r="G4626" s="1" t="b">
        <v>1</v>
      </c>
      <c r="H4626" s="1" t="b">
        <v>0</v>
      </c>
      <c r="I4626" s="1">
        <v>7.0</v>
      </c>
      <c r="J4626" s="7" t="str">
        <f>vlookup(I4626,Cats!$A:$B,2,false)</f>
        <v>X</v>
      </c>
    </row>
    <row r="4627">
      <c r="A4627" s="1">
        <v>141636.0</v>
      </c>
      <c r="B4627" s="1">
        <v>564.0</v>
      </c>
      <c r="C4627" s="1">
        <v>0.0</v>
      </c>
      <c r="D4627" s="1" t="s">
        <v>50</v>
      </c>
      <c r="E4627" s="1">
        <v>134.0</v>
      </c>
      <c r="F4627" s="7" t="str">
        <f>vlookup(E4627,Teams!A:B,2,false)</f>
        <v>Iolani</v>
      </c>
      <c r="G4627" s="1" t="b">
        <v>0</v>
      </c>
      <c r="H4627" s="1" t="b">
        <v>0</v>
      </c>
      <c r="I4627" s="1">
        <v>7.0</v>
      </c>
      <c r="J4627" s="7" t="str">
        <f>vlookup(I4627,Cats!$A:$B,2,false)</f>
        <v>X</v>
      </c>
    </row>
    <row r="4628">
      <c r="A4628" s="1">
        <v>141637.0</v>
      </c>
      <c r="B4628" s="1">
        <v>564.0</v>
      </c>
      <c r="C4628" s="1">
        <v>4.0</v>
      </c>
      <c r="D4628" s="1" t="s">
        <v>31</v>
      </c>
      <c r="E4628" s="1">
        <v>9.0</v>
      </c>
      <c r="F4628" s="7" t="str">
        <f>vlookup(E4628,Teams!A:B,2,false)</f>
        <v>Centennial</v>
      </c>
      <c r="G4628" s="1" t="b">
        <v>1</v>
      </c>
      <c r="H4628" s="1" t="b">
        <v>0</v>
      </c>
      <c r="I4628" s="1">
        <v>8.0</v>
      </c>
      <c r="J4628" s="7" t="str">
        <f>vlookup(I4628,Cats!$A:$B,2,false)</f>
        <v>M</v>
      </c>
    </row>
    <row r="4629">
      <c r="A4629" s="1">
        <v>141638.0</v>
      </c>
      <c r="B4629" s="1">
        <v>564.0</v>
      </c>
      <c r="C4629" s="1">
        <v>0.0</v>
      </c>
      <c r="D4629" s="1" t="s">
        <v>32</v>
      </c>
      <c r="E4629" s="1">
        <v>134.0</v>
      </c>
      <c r="F4629" s="7" t="str">
        <f>vlookup(E4629,Teams!A:B,2,false)</f>
        <v>Iolani</v>
      </c>
      <c r="G4629" s="1" t="b">
        <v>0</v>
      </c>
      <c r="H4629" s="1" t="b">
        <v>1</v>
      </c>
      <c r="I4629" s="1">
        <v>8.0</v>
      </c>
      <c r="J4629" s="7" t="str">
        <f>vlookup(I4629,Cats!$A:$B,2,false)</f>
        <v>M</v>
      </c>
    </row>
    <row r="4630">
      <c r="A4630" s="1">
        <v>141639.0</v>
      </c>
      <c r="B4630" s="1">
        <v>564.0</v>
      </c>
      <c r="C4630" s="1">
        <v>14.0</v>
      </c>
      <c r="D4630" s="1" t="s">
        <v>31</v>
      </c>
      <c r="E4630" s="1">
        <v>9.0</v>
      </c>
      <c r="F4630" s="7" t="str">
        <f>vlookup(E4630,Teams!A:B,2,false)</f>
        <v>Centennial</v>
      </c>
      <c r="G4630" s="1" t="b">
        <v>1</v>
      </c>
      <c r="H4630" s="1" t="b">
        <v>0</v>
      </c>
      <c r="I4630" s="1">
        <v>9.0</v>
      </c>
      <c r="J4630" s="7" t="str">
        <f>vlookup(I4630,Cats!$A:$B,2,false)</f>
        <v>C</v>
      </c>
    </row>
    <row r="4631">
      <c r="A4631" s="1">
        <v>141640.0</v>
      </c>
      <c r="B4631" s="1">
        <v>564.0</v>
      </c>
      <c r="C4631" s="1">
        <v>0.0</v>
      </c>
      <c r="D4631" s="1" t="s">
        <v>32</v>
      </c>
      <c r="E4631" s="1">
        <v>134.0</v>
      </c>
      <c r="F4631" s="7" t="str">
        <f>vlookup(E4631,Teams!A:B,2,false)</f>
        <v>Iolani</v>
      </c>
      <c r="G4631" s="1" t="b">
        <v>0</v>
      </c>
      <c r="H4631" s="1" t="b">
        <v>1</v>
      </c>
      <c r="I4631" s="1">
        <v>9.0</v>
      </c>
      <c r="J4631" s="7" t="str">
        <f>vlookup(I4631,Cats!$A:$B,2,false)</f>
        <v>C</v>
      </c>
    </row>
    <row r="4632">
      <c r="A4632" s="1">
        <v>141641.0</v>
      </c>
      <c r="B4632" s="1">
        <v>564.0</v>
      </c>
      <c r="C4632" s="1">
        <v>0.0</v>
      </c>
      <c r="D4632" s="1" t="s">
        <v>31</v>
      </c>
      <c r="E4632" s="1">
        <v>9.0</v>
      </c>
      <c r="F4632" s="7" t="str">
        <f>vlookup(E4632,Teams!A:B,2,false)</f>
        <v>Centennial</v>
      </c>
      <c r="G4632" s="1" t="b">
        <v>1</v>
      </c>
      <c r="H4632" s="1" t="b">
        <v>0</v>
      </c>
      <c r="I4632" s="1">
        <v>10.0</v>
      </c>
      <c r="J4632" s="7" t="str">
        <f>vlookup(I4632,Cats!$A:$B,2,false)</f>
        <v>E</v>
      </c>
    </row>
    <row r="4633">
      <c r="A4633" s="1">
        <v>141642.0</v>
      </c>
      <c r="B4633" s="1">
        <v>564.0</v>
      </c>
      <c r="C4633" s="1">
        <v>14.0</v>
      </c>
      <c r="D4633" s="1" t="s">
        <v>47</v>
      </c>
      <c r="E4633" s="1">
        <v>134.0</v>
      </c>
      <c r="F4633" s="7" t="str">
        <f>vlookup(E4633,Teams!A:B,2,false)</f>
        <v>Iolani</v>
      </c>
      <c r="G4633" s="1" t="b">
        <v>0</v>
      </c>
      <c r="H4633" s="1" t="b">
        <v>0</v>
      </c>
      <c r="I4633" s="1">
        <v>10.0</v>
      </c>
      <c r="J4633" s="7" t="str">
        <f>vlookup(I4633,Cats!$A:$B,2,false)</f>
        <v>E</v>
      </c>
    </row>
    <row r="4634">
      <c r="A4634" s="1">
        <v>141643.0</v>
      </c>
      <c r="B4634" s="1">
        <v>564.0</v>
      </c>
      <c r="C4634" s="1">
        <v>14.0</v>
      </c>
      <c r="D4634" s="1" t="s">
        <v>31</v>
      </c>
      <c r="E4634" s="1">
        <v>9.0</v>
      </c>
      <c r="F4634" s="7" t="str">
        <f>vlookup(E4634,Teams!A:B,2,false)</f>
        <v>Centennial</v>
      </c>
      <c r="G4634" s="1" t="b">
        <v>1</v>
      </c>
      <c r="H4634" s="1" t="b">
        <v>0</v>
      </c>
      <c r="I4634" s="1">
        <v>11.0</v>
      </c>
      <c r="J4634" s="7" t="str">
        <f>vlookup(I4634,Cats!$A:$B,2,false)</f>
        <v>B</v>
      </c>
    </row>
    <row r="4635">
      <c r="A4635" s="1">
        <v>141644.0</v>
      </c>
      <c r="B4635" s="1">
        <v>564.0</v>
      </c>
      <c r="C4635" s="1">
        <v>0.0</v>
      </c>
      <c r="D4635" s="1" t="s">
        <v>32</v>
      </c>
      <c r="E4635" s="1">
        <v>134.0</v>
      </c>
      <c r="F4635" s="7" t="str">
        <f>vlookup(E4635,Teams!A:B,2,false)</f>
        <v>Iolani</v>
      </c>
      <c r="G4635" s="1" t="b">
        <v>0</v>
      </c>
      <c r="H4635" s="1" t="b">
        <v>1</v>
      </c>
      <c r="I4635" s="1">
        <v>11.0</v>
      </c>
      <c r="J4635" s="7" t="str">
        <f>vlookup(I4635,Cats!$A:$B,2,false)</f>
        <v>B</v>
      </c>
    </row>
    <row r="4636">
      <c r="A4636" s="1">
        <v>141645.0</v>
      </c>
      <c r="B4636" s="1">
        <v>564.0</v>
      </c>
      <c r="C4636" s="1">
        <v>0.0</v>
      </c>
      <c r="D4636" s="1" t="s">
        <v>31</v>
      </c>
      <c r="E4636" s="1">
        <v>9.0</v>
      </c>
      <c r="F4636" s="7" t="str">
        <f>vlookup(E4636,Teams!A:B,2,false)</f>
        <v>Centennial</v>
      </c>
      <c r="G4636" s="1" t="b">
        <v>1</v>
      </c>
      <c r="H4636" s="1" t="b">
        <v>0</v>
      </c>
      <c r="I4636" s="1">
        <v>12.0</v>
      </c>
      <c r="J4636" s="7" t="str">
        <f>vlookup(I4636,Cats!$A:$B,2,false)</f>
        <v>P</v>
      </c>
    </row>
    <row r="4637">
      <c r="A4637" s="1">
        <v>141646.0</v>
      </c>
      <c r="B4637" s="1">
        <v>564.0</v>
      </c>
      <c r="C4637" s="1">
        <v>0.0</v>
      </c>
      <c r="D4637" s="1" t="s">
        <v>47</v>
      </c>
      <c r="E4637" s="1">
        <v>134.0</v>
      </c>
      <c r="F4637" s="7" t="str">
        <f>vlookup(E4637,Teams!A:B,2,false)</f>
        <v>Iolani</v>
      </c>
      <c r="G4637" s="1" t="b">
        <v>0</v>
      </c>
      <c r="H4637" s="1" t="b">
        <v>0</v>
      </c>
      <c r="I4637" s="1">
        <v>12.0</v>
      </c>
      <c r="J4637" s="7" t="str">
        <f>vlookup(I4637,Cats!$A:$B,2,false)</f>
        <v>P</v>
      </c>
    </row>
    <row r="4638">
      <c r="A4638" s="1">
        <v>141647.0</v>
      </c>
      <c r="B4638" s="1">
        <v>564.0</v>
      </c>
      <c r="C4638" s="1">
        <v>4.0</v>
      </c>
      <c r="D4638" s="1" t="s">
        <v>31</v>
      </c>
      <c r="E4638" s="1">
        <v>9.0</v>
      </c>
      <c r="F4638" s="7" t="str">
        <f>vlookup(E4638,Teams!A:B,2,false)</f>
        <v>Centennial</v>
      </c>
      <c r="G4638" s="1" t="b">
        <v>1</v>
      </c>
      <c r="H4638" s="1" t="b">
        <v>0</v>
      </c>
      <c r="I4638" s="1">
        <v>13.0</v>
      </c>
      <c r="J4638" s="7" t="str">
        <f>vlookup(I4638,Cats!$A:$B,2,false)</f>
        <v>X</v>
      </c>
    </row>
    <row r="4639">
      <c r="A4639" s="1">
        <v>141648.0</v>
      </c>
      <c r="B4639" s="1">
        <v>564.0</v>
      </c>
      <c r="C4639" s="1">
        <v>0.0</v>
      </c>
      <c r="D4639" s="1" t="s">
        <v>32</v>
      </c>
      <c r="E4639" s="1">
        <v>134.0</v>
      </c>
      <c r="F4639" s="7" t="str">
        <f>vlookup(E4639,Teams!A:B,2,false)</f>
        <v>Iolani</v>
      </c>
      <c r="G4639" s="1" t="b">
        <v>0</v>
      </c>
      <c r="H4639" s="1" t="b">
        <v>1</v>
      </c>
      <c r="I4639" s="1">
        <v>13.0</v>
      </c>
      <c r="J4639" s="7" t="str">
        <f>vlookup(I4639,Cats!$A:$B,2,false)</f>
        <v>X</v>
      </c>
    </row>
    <row r="4640">
      <c r="A4640" s="1">
        <v>141649.0</v>
      </c>
      <c r="B4640" s="1">
        <v>564.0</v>
      </c>
      <c r="C4640" s="1">
        <v>0.0</v>
      </c>
      <c r="D4640" s="1" t="s">
        <v>31</v>
      </c>
      <c r="E4640" s="1">
        <v>9.0</v>
      </c>
      <c r="F4640" s="7" t="str">
        <f>vlookup(E4640,Teams!A:B,2,false)</f>
        <v>Centennial</v>
      </c>
      <c r="G4640" s="1" t="b">
        <v>1</v>
      </c>
      <c r="H4640" s="1" t="b">
        <v>0</v>
      </c>
      <c r="I4640" s="1">
        <v>14.0</v>
      </c>
      <c r="J4640" s="7" t="str">
        <f>vlookup(I4640,Cats!$A:$B,2,false)</f>
        <v>M</v>
      </c>
    </row>
    <row r="4641">
      <c r="A4641" s="1">
        <v>141650.0</v>
      </c>
      <c r="B4641" s="1">
        <v>564.0</v>
      </c>
      <c r="C4641" s="1">
        <v>0.0</v>
      </c>
      <c r="D4641" s="1" t="s">
        <v>50</v>
      </c>
      <c r="E4641" s="1">
        <v>134.0</v>
      </c>
      <c r="F4641" s="7" t="str">
        <f>vlookup(E4641,Teams!A:B,2,false)</f>
        <v>Iolani</v>
      </c>
      <c r="G4641" s="1" t="b">
        <v>0</v>
      </c>
      <c r="H4641" s="1" t="b">
        <v>0</v>
      </c>
      <c r="I4641" s="1">
        <v>14.0</v>
      </c>
      <c r="J4641" s="7" t="str">
        <f>vlookup(I4641,Cats!$A:$B,2,false)</f>
        <v>M</v>
      </c>
    </row>
    <row r="4642">
      <c r="A4642" s="1">
        <v>141651.0</v>
      </c>
      <c r="B4642" s="1">
        <v>564.0</v>
      </c>
      <c r="C4642" s="1">
        <v>0.0</v>
      </c>
      <c r="D4642" s="1" t="s">
        <v>31</v>
      </c>
      <c r="E4642" s="1">
        <v>9.0</v>
      </c>
      <c r="F4642" s="7" t="str">
        <f>vlookup(E4642,Teams!A:B,2,false)</f>
        <v>Centennial</v>
      </c>
      <c r="G4642" s="1" t="b">
        <v>1</v>
      </c>
      <c r="H4642" s="1" t="b">
        <v>0</v>
      </c>
      <c r="I4642" s="1">
        <v>15.0</v>
      </c>
      <c r="J4642" s="7" t="str">
        <f>vlookup(I4642,Cats!$A:$B,2,false)</f>
        <v>C</v>
      </c>
    </row>
    <row r="4643">
      <c r="A4643" s="1">
        <v>141652.0</v>
      </c>
      <c r="B4643" s="1">
        <v>564.0</v>
      </c>
      <c r="C4643" s="1">
        <v>0.0</v>
      </c>
      <c r="D4643" s="1" t="s">
        <v>50</v>
      </c>
      <c r="E4643" s="1">
        <v>134.0</v>
      </c>
      <c r="F4643" s="7" t="str">
        <f>vlookup(E4643,Teams!A:B,2,false)</f>
        <v>Iolani</v>
      </c>
      <c r="G4643" s="1" t="b">
        <v>0</v>
      </c>
      <c r="H4643" s="1" t="b">
        <v>0</v>
      </c>
      <c r="I4643" s="1">
        <v>15.0</v>
      </c>
      <c r="J4643" s="7" t="str">
        <f>vlookup(I4643,Cats!$A:$B,2,false)</f>
        <v>C</v>
      </c>
    </row>
    <row r="4644">
      <c r="A4644" s="1">
        <v>141653.0</v>
      </c>
      <c r="B4644" s="1">
        <v>564.0</v>
      </c>
      <c r="C4644" s="1">
        <v>14.0</v>
      </c>
      <c r="D4644" s="1" t="s">
        <v>31</v>
      </c>
      <c r="E4644" s="1">
        <v>9.0</v>
      </c>
      <c r="F4644" s="7" t="str">
        <f>vlookup(E4644,Teams!A:B,2,false)</f>
        <v>Centennial</v>
      </c>
      <c r="G4644" s="1" t="b">
        <v>1</v>
      </c>
      <c r="H4644" s="1" t="b">
        <v>0</v>
      </c>
      <c r="I4644" s="1">
        <v>16.0</v>
      </c>
      <c r="J4644" s="7" t="str">
        <f>vlookup(I4644,Cats!$A:$B,2,false)</f>
        <v>E</v>
      </c>
    </row>
    <row r="4645">
      <c r="A4645" s="1">
        <v>141654.0</v>
      </c>
      <c r="B4645" s="1">
        <v>564.0</v>
      </c>
      <c r="C4645" s="1">
        <v>0.0</v>
      </c>
      <c r="D4645" s="1" t="s">
        <v>50</v>
      </c>
      <c r="E4645" s="1">
        <v>134.0</v>
      </c>
      <c r="F4645" s="7" t="str">
        <f>vlookup(E4645,Teams!A:B,2,false)</f>
        <v>Iolani</v>
      </c>
      <c r="G4645" s="1" t="b">
        <v>0</v>
      </c>
      <c r="H4645" s="1" t="b">
        <v>0</v>
      </c>
      <c r="I4645" s="1">
        <v>16.0</v>
      </c>
      <c r="J4645" s="7" t="str">
        <f>vlookup(I4645,Cats!$A:$B,2,false)</f>
        <v>E</v>
      </c>
    </row>
    <row r="4646">
      <c r="A4646" s="1">
        <v>141655.0</v>
      </c>
      <c r="B4646" s="1">
        <v>564.0</v>
      </c>
      <c r="C4646" s="1">
        <v>0.0</v>
      </c>
      <c r="D4646" s="1" t="s">
        <v>31</v>
      </c>
      <c r="E4646" s="1">
        <v>9.0</v>
      </c>
      <c r="F4646" s="7" t="str">
        <f>vlookup(E4646,Teams!A:B,2,false)</f>
        <v>Centennial</v>
      </c>
      <c r="G4646" s="1" t="b">
        <v>1</v>
      </c>
      <c r="H4646" s="1" t="b">
        <v>0</v>
      </c>
      <c r="I4646" s="1">
        <v>17.0</v>
      </c>
      <c r="J4646" s="7" t="str">
        <f>vlookup(I4646,Cats!$A:$B,2,false)</f>
        <v>B</v>
      </c>
    </row>
    <row r="4647">
      <c r="A4647" s="1">
        <v>141656.0</v>
      </c>
      <c r="B4647" s="1">
        <v>564.0</v>
      </c>
      <c r="C4647" s="1">
        <v>0.0</v>
      </c>
      <c r="D4647" s="1" t="s">
        <v>50</v>
      </c>
      <c r="E4647" s="1">
        <v>134.0</v>
      </c>
      <c r="F4647" s="7" t="str">
        <f>vlookup(E4647,Teams!A:B,2,false)</f>
        <v>Iolani</v>
      </c>
      <c r="G4647" s="1" t="b">
        <v>0</v>
      </c>
      <c r="H4647" s="1" t="b">
        <v>0</v>
      </c>
      <c r="I4647" s="1">
        <v>17.0</v>
      </c>
      <c r="J4647" s="7" t="str">
        <f>vlookup(I4647,Cats!$A:$B,2,false)</f>
        <v>B</v>
      </c>
    </row>
    <row r="4648">
      <c r="A4648" s="1">
        <v>141657.0</v>
      </c>
      <c r="B4648" s="1">
        <v>564.0</v>
      </c>
      <c r="C4648" s="1">
        <v>4.0</v>
      </c>
      <c r="D4648" s="1" t="s">
        <v>31</v>
      </c>
      <c r="E4648" s="1">
        <v>9.0</v>
      </c>
      <c r="F4648" s="7" t="str">
        <f>vlookup(E4648,Teams!A:B,2,false)</f>
        <v>Centennial</v>
      </c>
      <c r="G4648" s="1" t="b">
        <v>1</v>
      </c>
      <c r="H4648" s="1" t="b">
        <v>0</v>
      </c>
      <c r="I4648" s="1">
        <v>18.0</v>
      </c>
      <c r="J4648" s="7" t="str">
        <f>vlookup(I4648,Cats!$A:$B,2,false)</f>
        <v>P</v>
      </c>
    </row>
    <row r="4649">
      <c r="A4649" s="1">
        <v>141658.0</v>
      </c>
      <c r="B4649" s="1">
        <v>564.0</v>
      </c>
      <c r="C4649" s="1">
        <v>0.0</v>
      </c>
      <c r="D4649" s="1" t="s">
        <v>32</v>
      </c>
      <c r="E4649" s="1">
        <v>134.0</v>
      </c>
      <c r="F4649" s="7" t="str">
        <f>vlookup(E4649,Teams!A:B,2,false)</f>
        <v>Iolani</v>
      </c>
      <c r="G4649" s="1" t="b">
        <v>0</v>
      </c>
      <c r="H4649" s="1" t="b">
        <v>1</v>
      </c>
      <c r="I4649" s="1">
        <v>18.0</v>
      </c>
      <c r="J4649" s="7" t="str">
        <f>vlookup(I4649,Cats!$A:$B,2,false)</f>
        <v>P</v>
      </c>
    </row>
    <row r="4650">
      <c r="A4650" s="1">
        <v>141659.0</v>
      </c>
      <c r="B4650" s="1">
        <v>564.0</v>
      </c>
      <c r="C4650" s="1">
        <v>14.0</v>
      </c>
      <c r="D4650" s="1" t="s">
        <v>31</v>
      </c>
      <c r="E4650" s="1">
        <v>9.0</v>
      </c>
      <c r="F4650" s="7" t="str">
        <f>vlookup(E4650,Teams!A:B,2,false)</f>
        <v>Centennial</v>
      </c>
      <c r="G4650" s="1" t="b">
        <v>1</v>
      </c>
      <c r="H4650" s="1" t="b">
        <v>0</v>
      </c>
      <c r="I4650" s="1">
        <v>19.0</v>
      </c>
      <c r="J4650" s="7" t="str">
        <f>vlookup(I4650,Cats!$A:$B,2,false)</f>
        <v>X</v>
      </c>
    </row>
    <row r="4651">
      <c r="A4651" s="1">
        <v>141660.0</v>
      </c>
      <c r="B4651" s="1">
        <v>564.0</v>
      </c>
      <c r="C4651" s="1">
        <v>0.0</v>
      </c>
      <c r="D4651" s="1" t="s">
        <v>32</v>
      </c>
      <c r="E4651" s="1">
        <v>134.0</v>
      </c>
      <c r="F4651" s="7" t="str">
        <f>vlookup(E4651,Teams!A:B,2,false)</f>
        <v>Iolani</v>
      </c>
      <c r="G4651" s="1" t="b">
        <v>0</v>
      </c>
      <c r="H4651" s="1" t="b">
        <v>1</v>
      </c>
      <c r="I4651" s="1">
        <v>19.0</v>
      </c>
      <c r="J4651" s="7" t="str">
        <f>vlookup(I4651,Cats!$A:$B,2,false)</f>
        <v>X</v>
      </c>
    </row>
    <row r="4652">
      <c r="A4652" s="1">
        <v>141661.0</v>
      </c>
      <c r="B4652" s="1">
        <v>564.0</v>
      </c>
      <c r="C4652" s="1">
        <v>14.0</v>
      </c>
      <c r="D4652" s="1" t="s">
        <v>31</v>
      </c>
      <c r="E4652" s="1">
        <v>9.0</v>
      </c>
      <c r="F4652" s="7" t="str">
        <f>vlookup(E4652,Teams!A:B,2,false)</f>
        <v>Centennial</v>
      </c>
      <c r="G4652" s="1" t="b">
        <v>1</v>
      </c>
      <c r="H4652" s="1" t="b">
        <v>0</v>
      </c>
      <c r="I4652" s="1">
        <v>20.0</v>
      </c>
      <c r="J4652" s="7" t="str">
        <f>vlookup(I4652,Cats!$A:$B,2,false)</f>
        <v>M</v>
      </c>
    </row>
    <row r="4653">
      <c r="A4653" s="1">
        <v>141662.0</v>
      </c>
      <c r="B4653" s="1">
        <v>564.0</v>
      </c>
      <c r="C4653" s="1">
        <v>0.0</v>
      </c>
      <c r="D4653" s="1" t="s">
        <v>32</v>
      </c>
      <c r="E4653" s="1">
        <v>134.0</v>
      </c>
      <c r="F4653" s="7" t="str">
        <f>vlookup(E4653,Teams!A:B,2,false)</f>
        <v>Iolani</v>
      </c>
      <c r="G4653" s="1" t="b">
        <v>0</v>
      </c>
      <c r="H4653" s="1" t="b">
        <v>1</v>
      </c>
      <c r="I4653" s="1">
        <v>20.0</v>
      </c>
      <c r="J4653" s="7" t="str">
        <f>vlookup(I4653,Cats!$A:$B,2,false)</f>
        <v>M</v>
      </c>
    </row>
    <row r="4654">
      <c r="A4654" s="1">
        <v>141663.0</v>
      </c>
      <c r="B4654" s="1">
        <v>564.0</v>
      </c>
      <c r="C4654" s="1">
        <v>14.0</v>
      </c>
      <c r="D4654" s="1" t="s">
        <v>31</v>
      </c>
      <c r="E4654" s="1">
        <v>9.0</v>
      </c>
      <c r="F4654" s="7" t="str">
        <f>vlookup(E4654,Teams!A:B,2,false)</f>
        <v>Centennial</v>
      </c>
      <c r="G4654" s="1" t="b">
        <v>1</v>
      </c>
      <c r="H4654" s="1" t="b">
        <v>0</v>
      </c>
      <c r="I4654" s="1">
        <v>21.0</v>
      </c>
      <c r="J4654" s="7" t="str">
        <f>vlookup(I4654,Cats!$A:$B,2,false)</f>
        <v>C</v>
      </c>
    </row>
    <row r="4655">
      <c r="A4655" s="1">
        <v>141664.0</v>
      </c>
      <c r="B4655" s="1">
        <v>564.0</v>
      </c>
      <c r="C4655" s="1">
        <v>0.0</v>
      </c>
      <c r="D4655" s="1" t="s">
        <v>32</v>
      </c>
      <c r="E4655" s="1">
        <v>134.0</v>
      </c>
      <c r="F4655" s="7" t="str">
        <f>vlookup(E4655,Teams!A:B,2,false)</f>
        <v>Iolani</v>
      </c>
      <c r="G4655" s="1" t="b">
        <v>0</v>
      </c>
      <c r="H4655" s="1" t="b">
        <v>1</v>
      </c>
      <c r="I4655" s="1">
        <v>21.0</v>
      </c>
      <c r="J4655" s="7" t="str">
        <f>vlookup(I4655,Cats!$A:$B,2,false)</f>
        <v>C</v>
      </c>
    </row>
    <row r="4656">
      <c r="A4656" s="1">
        <v>141665.0</v>
      </c>
      <c r="B4656" s="1">
        <v>564.0</v>
      </c>
      <c r="C4656" s="1">
        <v>14.0</v>
      </c>
      <c r="D4656" s="1" t="s">
        <v>55</v>
      </c>
      <c r="E4656" s="1">
        <v>9.0</v>
      </c>
      <c r="F4656" s="7" t="str">
        <f>vlookup(E4656,Teams!A:B,2,false)</f>
        <v>Centennial</v>
      </c>
      <c r="G4656" s="1" t="b">
        <v>1</v>
      </c>
      <c r="H4656" s="1" t="b">
        <v>0</v>
      </c>
      <c r="I4656" s="1">
        <v>22.0</v>
      </c>
      <c r="J4656" s="7" t="str">
        <f>vlookup(I4656,Cats!$A:$B,2,false)</f>
        <v>E</v>
      </c>
    </row>
    <row r="4657">
      <c r="A4657" s="1">
        <v>141666.0</v>
      </c>
      <c r="B4657" s="1">
        <v>564.0</v>
      </c>
      <c r="C4657" s="1">
        <v>0.0</v>
      </c>
      <c r="D4657" s="1" t="s">
        <v>47</v>
      </c>
      <c r="E4657" s="1">
        <v>134.0</v>
      </c>
      <c r="F4657" s="7" t="str">
        <f>vlookup(E4657,Teams!A:B,2,false)</f>
        <v>Iolani</v>
      </c>
      <c r="G4657" s="1" t="b">
        <v>0</v>
      </c>
      <c r="H4657" s="1" t="b">
        <v>0</v>
      </c>
      <c r="I4657" s="1">
        <v>22.0</v>
      </c>
      <c r="J4657" s="7" t="str">
        <f>vlookup(I4657,Cats!$A:$B,2,false)</f>
        <v>E</v>
      </c>
    </row>
    <row r="4658">
      <c r="A4658" s="1">
        <v>141667.0</v>
      </c>
      <c r="B4658" s="1">
        <v>564.0</v>
      </c>
      <c r="C4658" s="1">
        <v>-4.0</v>
      </c>
      <c r="D4658" s="1" t="s">
        <v>31</v>
      </c>
      <c r="E4658" s="1">
        <v>9.0</v>
      </c>
      <c r="F4658" s="7" t="str">
        <f>vlookup(E4658,Teams!A:B,2,false)</f>
        <v>Centennial</v>
      </c>
      <c r="G4658" s="1" t="b">
        <v>1</v>
      </c>
      <c r="H4658" s="1" t="b">
        <v>0</v>
      </c>
      <c r="I4658" s="1">
        <v>23.0</v>
      </c>
      <c r="J4658" s="7" t="str">
        <f>vlookup(I4658,Cats!$A:$B,2,false)</f>
        <v>B</v>
      </c>
    </row>
    <row r="4659">
      <c r="A4659" s="1">
        <v>141668.0</v>
      </c>
      <c r="B4659" s="1">
        <v>564.0</v>
      </c>
      <c r="C4659" s="1">
        <v>0.0</v>
      </c>
      <c r="D4659" s="1" t="s">
        <v>32</v>
      </c>
      <c r="E4659" s="1">
        <v>134.0</v>
      </c>
      <c r="F4659" s="7" t="str">
        <f>vlookup(E4659,Teams!A:B,2,false)</f>
        <v>Iolani</v>
      </c>
      <c r="G4659" s="1" t="b">
        <v>0</v>
      </c>
      <c r="H4659" s="1" t="b">
        <v>1</v>
      </c>
      <c r="I4659" s="1">
        <v>23.0</v>
      </c>
      <c r="J4659" s="7" t="str">
        <f>vlookup(I4659,Cats!$A:$B,2,false)</f>
        <v>B</v>
      </c>
    </row>
    <row r="4660">
      <c r="A4660" s="1">
        <v>141669.0</v>
      </c>
      <c r="B4660" s="1">
        <v>564.0</v>
      </c>
      <c r="C4660" s="1">
        <v>14.0</v>
      </c>
      <c r="D4660" s="1" t="s">
        <v>31</v>
      </c>
      <c r="E4660" s="1">
        <v>9.0</v>
      </c>
      <c r="F4660" s="7" t="str">
        <f>vlookup(E4660,Teams!A:B,2,false)</f>
        <v>Centennial</v>
      </c>
      <c r="G4660" s="1" t="b">
        <v>1</v>
      </c>
      <c r="H4660" s="1" t="b">
        <v>0</v>
      </c>
      <c r="I4660" s="1">
        <v>24.0</v>
      </c>
      <c r="J4660" s="7" t="str">
        <f>vlookup(I4660,Cats!$A:$B,2,false)</f>
        <v>P</v>
      </c>
    </row>
    <row r="4661">
      <c r="A4661" s="1">
        <v>141670.0</v>
      </c>
      <c r="B4661" s="1">
        <v>564.0</v>
      </c>
      <c r="C4661" s="1">
        <v>0.0</v>
      </c>
      <c r="D4661" s="1" t="s">
        <v>32</v>
      </c>
      <c r="E4661" s="1">
        <v>134.0</v>
      </c>
      <c r="F4661" s="7" t="str">
        <f>vlookup(E4661,Teams!A:B,2,false)</f>
        <v>Iolani</v>
      </c>
      <c r="G4661" s="1" t="b">
        <v>0</v>
      </c>
      <c r="H4661" s="1" t="b">
        <v>1</v>
      </c>
      <c r="I4661" s="1">
        <v>24.0</v>
      </c>
      <c r="J4661" s="7" t="str">
        <f>vlookup(I4661,Cats!$A:$B,2,false)</f>
        <v>P</v>
      </c>
    </row>
    <row r="4662">
      <c r="A4662" s="1">
        <v>141671.0</v>
      </c>
      <c r="B4662" s="1">
        <v>565.0</v>
      </c>
      <c r="C4662" s="1">
        <v>0.0</v>
      </c>
      <c r="D4662" s="1" t="s">
        <v>32</v>
      </c>
      <c r="E4662" s="1">
        <v>135.0</v>
      </c>
      <c r="F4662" s="7" t="str">
        <f>vlookup(E4662,Teams!A:B,2,false)</f>
        <v>AHS Broward</v>
      </c>
      <c r="G4662" s="1" t="b">
        <v>1</v>
      </c>
      <c r="H4662" s="1" t="b">
        <v>1</v>
      </c>
      <c r="I4662" s="1">
        <v>1.0</v>
      </c>
      <c r="J4662" s="7" t="str">
        <f>vlookup(I4662,Cats!$A:$B,2,false)</f>
        <v>X</v>
      </c>
    </row>
    <row r="4663">
      <c r="A4663" s="1">
        <v>141672.0</v>
      </c>
      <c r="B4663" s="1">
        <v>565.0</v>
      </c>
      <c r="C4663" s="1">
        <v>4.0</v>
      </c>
      <c r="D4663" s="1" t="s">
        <v>144</v>
      </c>
      <c r="E4663" s="1">
        <v>25.0</v>
      </c>
      <c r="F4663" s="7" t="str">
        <f>vlookup(E4663,Teams!A:B,2,false)</f>
        <v>Lexington B</v>
      </c>
      <c r="G4663" s="1" t="b">
        <v>0</v>
      </c>
      <c r="H4663" s="1" t="b">
        <v>0</v>
      </c>
      <c r="I4663" s="1">
        <v>1.0</v>
      </c>
      <c r="J4663" s="7" t="str">
        <f>vlookup(I4663,Cats!$A:$B,2,false)</f>
        <v>X</v>
      </c>
    </row>
    <row r="4664">
      <c r="A4664" s="1">
        <v>141673.0</v>
      </c>
      <c r="B4664" s="1">
        <v>565.0</v>
      </c>
      <c r="C4664" s="1">
        <v>0.0</v>
      </c>
      <c r="D4664" s="1" t="s">
        <v>32</v>
      </c>
      <c r="E4664" s="1">
        <v>135.0</v>
      </c>
      <c r="F4664" s="7" t="str">
        <f>vlookup(E4664,Teams!A:B,2,false)</f>
        <v>AHS Broward</v>
      </c>
      <c r="G4664" s="1" t="b">
        <v>1</v>
      </c>
      <c r="H4664" s="1" t="b">
        <v>1</v>
      </c>
      <c r="I4664" s="1">
        <v>2.0</v>
      </c>
      <c r="J4664" s="7" t="str">
        <f>vlookup(I4664,Cats!$A:$B,2,false)</f>
        <v>M</v>
      </c>
    </row>
    <row r="4665">
      <c r="A4665" s="1">
        <v>141674.0</v>
      </c>
      <c r="B4665" s="1">
        <v>565.0</v>
      </c>
      <c r="C4665" s="1">
        <v>0.0</v>
      </c>
      <c r="D4665" s="1" t="s">
        <v>32</v>
      </c>
      <c r="E4665" s="1">
        <v>25.0</v>
      </c>
      <c r="F4665" s="7" t="str">
        <f>vlookup(E4665,Teams!A:B,2,false)</f>
        <v>Lexington B</v>
      </c>
      <c r="G4665" s="1" t="b">
        <v>0</v>
      </c>
      <c r="H4665" s="1" t="b">
        <v>1</v>
      </c>
      <c r="I4665" s="1">
        <v>2.0</v>
      </c>
      <c r="J4665" s="7" t="str">
        <f>vlookup(I4665,Cats!$A:$B,2,false)</f>
        <v>M</v>
      </c>
    </row>
    <row r="4666">
      <c r="A4666" s="1">
        <v>141675.0</v>
      </c>
      <c r="B4666" s="1">
        <v>565.0</v>
      </c>
      <c r="C4666" s="1">
        <v>-4.0</v>
      </c>
      <c r="D4666" s="1" t="s">
        <v>201</v>
      </c>
      <c r="E4666" s="1">
        <v>135.0</v>
      </c>
      <c r="F4666" s="7" t="str">
        <f>vlookup(E4666,Teams!A:B,2,false)</f>
        <v>AHS Broward</v>
      </c>
      <c r="G4666" s="1" t="b">
        <v>1</v>
      </c>
      <c r="H4666" s="1" t="b">
        <v>0</v>
      </c>
      <c r="I4666" s="1">
        <v>3.0</v>
      </c>
      <c r="J4666" s="7" t="str">
        <f>vlookup(I4666,Cats!$A:$B,2,false)</f>
        <v>C</v>
      </c>
    </row>
    <row r="4667">
      <c r="A4667" s="1">
        <v>141676.0</v>
      </c>
      <c r="B4667" s="1">
        <v>565.0</v>
      </c>
      <c r="C4667" s="1">
        <v>14.0</v>
      </c>
      <c r="D4667" s="1" t="s">
        <v>144</v>
      </c>
      <c r="E4667" s="1">
        <v>25.0</v>
      </c>
      <c r="F4667" s="7" t="str">
        <f>vlookup(E4667,Teams!A:B,2,false)</f>
        <v>Lexington B</v>
      </c>
      <c r="G4667" s="1" t="b">
        <v>0</v>
      </c>
      <c r="H4667" s="1" t="b">
        <v>0</v>
      </c>
      <c r="I4667" s="1">
        <v>3.0</v>
      </c>
      <c r="J4667" s="7" t="str">
        <f>vlookup(I4667,Cats!$A:$B,2,false)</f>
        <v>C</v>
      </c>
    </row>
    <row r="4668">
      <c r="A4668" s="1">
        <v>141677.0</v>
      </c>
      <c r="B4668" s="1">
        <v>565.0</v>
      </c>
      <c r="C4668" s="1">
        <v>0.0</v>
      </c>
      <c r="D4668" s="1" t="s">
        <v>32</v>
      </c>
      <c r="E4668" s="1">
        <v>135.0</v>
      </c>
      <c r="F4668" s="7" t="str">
        <f>vlookup(E4668,Teams!A:B,2,false)</f>
        <v>AHS Broward</v>
      </c>
      <c r="G4668" s="1" t="b">
        <v>1</v>
      </c>
      <c r="H4668" s="1" t="b">
        <v>1</v>
      </c>
      <c r="I4668" s="1">
        <v>4.0</v>
      </c>
      <c r="J4668" s="7" t="str">
        <f>vlookup(I4668,Cats!$A:$B,2,false)</f>
        <v>E</v>
      </c>
    </row>
    <row r="4669">
      <c r="A4669" s="1">
        <v>141678.0</v>
      </c>
      <c r="B4669" s="1">
        <v>565.0</v>
      </c>
      <c r="C4669" s="1">
        <v>4.0</v>
      </c>
      <c r="D4669" s="1" t="s">
        <v>137</v>
      </c>
      <c r="E4669" s="1">
        <v>25.0</v>
      </c>
      <c r="F4669" s="7" t="str">
        <f>vlookup(E4669,Teams!A:B,2,false)</f>
        <v>Lexington B</v>
      </c>
      <c r="G4669" s="1" t="b">
        <v>0</v>
      </c>
      <c r="H4669" s="1" t="b">
        <v>0</v>
      </c>
      <c r="I4669" s="1">
        <v>4.0</v>
      </c>
      <c r="J4669" s="7" t="str">
        <f>vlookup(I4669,Cats!$A:$B,2,false)</f>
        <v>E</v>
      </c>
    </row>
    <row r="4670">
      <c r="A4670" s="1">
        <v>141679.0</v>
      </c>
      <c r="B4670" s="1">
        <v>565.0</v>
      </c>
      <c r="C4670" s="1">
        <v>0.0</v>
      </c>
      <c r="D4670" s="1" t="s">
        <v>145</v>
      </c>
      <c r="E4670" s="1">
        <v>135.0</v>
      </c>
      <c r="F4670" s="7" t="str">
        <f>vlookup(E4670,Teams!A:B,2,false)</f>
        <v>AHS Broward</v>
      </c>
      <c r="G4670" s="1" t="b">
        <v>1</v>
      </c>
      <c r="H4670" s="1" t="b">
        <v>0</v>
      </c>
      <c r="I4670" s="1">
        <v>5.0</v>
      </c>
      <c r="J4670" s="7" t="str">
        <f>vlookup(I4670,Cats!$A:$B,2,false)</f>
        <v>B</v>
      </c>
    </row>
    <row r="4671">
      <c r="A4671" s="1">
        <v>141680.0</v>
      </c>
      <c r="B4671" s="1">
        <v>565.0</v>
      </c>
      <c r="C4671" s="1">
        <v>0.0</v>
      </c>
      <c r="D4671" s="1" t="s">
        <v>138</v>
      </c>
      <c r="E4671" s="1">
        <v>25.0</v>
      </c>
      <c r="F4671" s="7" t="str">
        <f>vlookup(E4671,Teams!A:B,2,false)</f>
        <v>Lexington B</v>
      </c>
      <c r="G4671" s="1" t="b">
        <v>0</v>
      </c>
      <c r="H4671" s="1" t="b">
        <v>0</v>
      </c>
      <c r="I4671" s="1">
        <v>5.0</v>
      </c>
      <c r="J4671" s="7" t="str">
        <f>vlookup(I4671,Cats!$A:$B,2,false)</f>
        <v>B</v>
      </c>
    </row>
    <row r="4672">
      <c r="A4672" s="1">
        <v>141681.0</v>
      </c>
      <c r="B4672" s="1">
        <v>565.0</v>
      </c>
      <c r="C4672" s="1">
        <v>0.0</v>
      </c>
      <c r="D4672" s="1" t="s">
        <v>150</v>
      </c>
      <c r="E4672" s="1">
        <v>135.0</v>
      </c>
      <c r="F4672" s="7" t="str">
        <f>vlookup(E4672,Teams!A:B,2,false)</f>
        <v>AHS Broward</v>
      </c>
      <c r="G4672" s="1" t="b">
        <v>1</v>
      </c>
      <c r="H4672" s="1" t="b">
        <v>0</v>
      </c>
      <c r="I4672" s="1">
        <v>6.0</v>
      </c>
      <c r="J4672" s="7" t="str">
        <f>vlookup(I4672,Cats!$A:$B,2,false)</f>
        <v>P</v>
      </c>
    </row>
    <row r="4673">
      <c r="A4673" s="1">
        <v>141682.0</v>
      </c>
      <c r="B4673" s="1">
        <v>565.0</v>
      </c>
      <c r="C4673" s="1">
        <v>0.0</v>
      </c>
      <c r="D4673" s="1" t="s">
        <v>140</v>
      </c>
      <c r="E4673" s="1">
        <v>25.0</v>
      </c>
      <c r="F4673" s="7" t="str">
        <f>vlookup(E4673,Teams!A:B,2,false)</f>
        <v>Lexington B</v>
      </c>
      <c r="G4673" s="1" t="b">
        <v>0</v>
      </c>
      <c r="H4673" s="1" t="b">
        <v>0</v>
      </c>
      <c r="I4673" s="1">
        <v>6.0</v>
      </c>
      <c r="J4673" s="7" t="str">
        <f>vlookup(I4673,Cats!$A:$B,2,false)</f>
        <v>P</v>
      </c>
    </row>
    <row r="4674">
      <c r="A4674" s="1">
        <v>141683.0</v>
      </c>
      <c r="B4674" s="1">
        <v>565.0</v>
      </c>
      <c r="C4674" s="1">
        <v>0.0</v>
      </c>
      <c r="D4674" s="1" t="s">
        <v>32</v>
      </c>
      <c r="E4674" s="1">
        <v>135.0</v>
      </c>
      <c r="F4674" s="7" t="str">
        <f>vlookup(E4674,Teams!A:B,2,false)</f>
        <v>AHS Broward</v>
      </c>
      <c r="G4674" s="1" t="b">
        <v>1</v>
      </c>
      <c r="H4674" s="1" t="b">
        <v>1</v>
      </c>
      <c r="I4674" s="1">
        <v>7.0</v>
      </c>
      <c r="J4674" s="7" t="str">
        <f>vlookup(I4674,Cats!$A:$B,2,false)</f>
        <v>X</v>
      </c>
    </row>
    <row r="4675">
      <c r="A4675" s="1">
        <v>141684.0</v>
      </c>
      <c r="B4675" s="1">
        <v>565.0</v>
      </c>
      <c r="C4675" s="1">
        <v>4.0</v>
      </c>
      <c r="D4675" s="1" t="s">
        <v>137</v>
      </c>
      <c r="E4675" s="1">
        <v>25.0</v>
      </c>
      <c r="F4675" s="7" t="str">
        <f>vlookup(E4675,Teams!A:B,2,false)</f>
        <v>Lexington B</v>
      </c>
      <c r="G4675" s="1" t="b">
        <v>0</v>
      </c>
      <c r="H4675" s="1" t="b">
        <v>0</v>
      </c>
      <c r="I4675" s="1">
        <v>7.0</v>
      </c>
      <c r="J4675" s="7" t="str">
        <f>vlookup(I4675,Cats!$A:$B,2,false)</f>
        <v>X</v>
      </c>
    </row>
    <row r="4676">
      <c r="A4676" s="1">
        <v>141685.0</v>
      </c>
      <c r="B4676" s="1">
        <v>565.0</v>
      </c>
      <c r="C4676" s="1">
        <v>14.0</v>
      </c>
      <c r="D4676" s="1" t="s">
        <v>149</v>
      </c>
      <c r="E4676" s="1">
        <v>135.0</v>
      </c>
      <c r="F4676" s="7" t="str">
        <f>vlookup(E4676,Teams!A:B,2,false)</f>
        <v>AHS Broward</v>
      </c>
      <c r="G4676" s="1" t="b">
        <v>1</v>
      </c>
      <c r="H4676" s="1" t="b">
        <v>0</v>
      </c>
      <c r="I4676" s="1">
        <v>8.0</v>
      </c>
      <c r="J4676" s="7" t="str">
        <f>vlookup(I4676,Cats!$A:$B,2,false)</f>
        <v>M</v>
      </c>
    </row>
    <row r="4677">
      <c r="A4677" s="1">
        <v>141686.0</v>
      </c>
      <c r="B4677" s="1">
        <v>565.0</v>
      </c>
      <c r="C4677" s="1">
        <v>0.0</v>
      </c>
      <c r="D4677" s="1" t="s">
        <v>32</v>
      </c>
      <c r="E4677" s="1">
        <v>25.0</v>
      </c>
      <c r="F4677" s="7" t="str">
        <f>vlookup(E4677,Teams!A:B,2,false)</f>
        <v>Lexington B</v>
      </c>
      <c r="G4677" s="1" t="b">
        <v>0</v>
      </c>
      <c r="H4677" s="1" t="b">
        <v>1</v>
      </c>
      <c r="I4677" s="1">
        <v>8.0</v>
      </c>
      <c r="J4677" s="7" t="str">
        <f>vlookup(I4677,Cats!$A:$B,2,false)</f>
        <v>M</v>
      </c>
    </row>
    <row r="4678">
      <c r="A4678" s="1">
        <v>141687.0</v>
      </c>
      <c r="B4678" s="1">
        <v>565.0</v>
      </c>
      <c r="C4678" s="1">
        <v>0.0</v>
      </c>
      <c r="D4678" s="1" t="s">
        <v>32</v>
      </c>
      <c r="E4678" s="1">
        <v>135.0</v>
      </c>
      <c r="F4678" s="7" t="str">
        <f>vlookup(E4678,Teams!A:B,2,false)</f>
        <v>AHS Broward</v>
      </c>
      <c r="G4678" s="1" t="b">
        <v>1</v>
      </c>
      <c r="H4678" s="1" t="b">
        <v>1</v>
      </c>
      <c r="I4678" s="1">
        <v>9.0</v>
      </c>
      <c r="J4678" s="7" t="str">
        <f>vlookup(I4678,Cats!$A:$B,2,false)</f>
        <v>C</v>
      </c>
    </row>
    <row r="4679">
      <c r="A4679" s="1">
        <v>141688.0</v>
      </c>
      <c r="B4679" s="1">
        <v>565.0</v>
      </c>
      <c r="C4679" s="1">
        <v>4.0</v>
      </c>
      <c r="D4679" s="1" t="s">
        <v>144</v>
      </c>
      <c r="E4679" s="1">
        <v>25.0</v>
      </c>
      <c r="F4679" s="7" t="str">
        <f>vlookup(E4679,Teams!A:B,2,false)</f>
        <v>Lexington B</v>
      </c>
      <c r="G4679" s="1" t="b">
        <v>0</v>
      </c>
      <c r="H4679" s="1" t="b">
        <v>0</v>
      </c>
      <c r="I4679" s="1">
        <v>9.0</v>
      </c>
      <c r="J4679" s="7" t="str">
        <f>vlookup(I4679,Cats!$A:$B,2,false)</f>
        <v>C</v>
      </c>
    </row>
    <row r="4680">
      <c r="A4680" s="1">
        <v>141689.0</v>
      </c>
      <c r="B4680" s="1">
        <v>565.0</v>
      </c>
      <c r="C4680" s="1">
        <v>0.0</v>
      </c>
      <c r="D4680" s="1" t="s">
        <v>146</v>
      </c>
      <c r="E4680" s="1">
        <v>135.0</v>
      </c>
      <c r="F4680" s="7" t="str">
        <f>vlookup(E4680,Teams!A:B,2,false)</f>
        <v>AHS Broward</v>
      </c>
      <c r="G4680" s="1" t="b">
        <v>1</v>
      </c>
      <c r="H4680" s="1" t="b">
        <v>0</v>
      </c>
      <c r="I4680" s="1">
        <v>10.0</v>
      </c>
      <c r="J4680" s="7" t="str">
        <f>vlookup(I4680,Cats!$A:$B,2,false)</f>
        <v>E</v>
      </c>
    </row>
    <row r="4681">
      <c r="A4681" s="1">
        <v>141690.0</v>
      </c>
      <c r="B4681" s="1">
        <v>565.0</v>
      </c>
      <c r="C4681" s="1">
        <v>0.0</v>
      </c>
      <c r="D4681" s="1" t="s">
        <v>137</v>
      </c>
      <c r="E4681" s="1">
        <v>25.0</v>
      </c>
      <c r="F4681" s="7" t="str">
        <f>vlookup(E4681,Teams!A:B,2,false)</f>
        <v>Lexington B</v>
      </c>
      <c r="G4681" s="1" t="b">
        <v>0</v>
      </c>
      <c r="H4681" s="1" t="b">
        <v>0</v>
      </c>
      <c r="I4681" s="1">
        <v>10.0</v>
      </c>
      <c r="J4681" s="7" t="str">
        <f>vlookup(I4681,Cats!$A:$B,2,false)</f>
        <v>E</v>
      </c>
    </row>
    <row r="4682">
      <c r="A4682" s="1">
        <v>141691.0</v>
      </c>
      <c r="B4682" s="1">
        <v>565.0</v>
      </c>
      <c r="C4682" s="1">
        <v>4.0</v>
      </c>
      <c r="D4682" s="1" t="s">
        <v>149</v>
      </c>
      <c r="E4682" s="1">
        <v>135.0</v>
      </c>
      <c r="F4682" s="7" t="str">
        <f>vlookup(E4682,Teams!A:B,2,false)</f>
        <v>AHS Broward</v>
      </c>
      <c r="G4682" s="1" t="b">
        <v>1</v>
      </c>
      <c r="H4682" s="1" t="b">
        <v>0</v>
      </c>
      <c r="I4682" s="1">
        <v>11.0</v>
      </c>
      <c r="J4682" s="7" t="str">
        <f>vlookup(I4682,Cats!$A:$B,2,false)</f>
        <v>B</v>
      </c>
    </row>
    <row r="4683">
      <c r="A4683" s="1">
        <v>141692.0</v>
      </c>
      <c r="B4683" s="1">
        <v>565.0</v>
      </c>
      <c r="C4683" s="1">
        <v>0.0</v>
      </c>
      <c r="D4683" s="1" t="s">
        <v>144</v>
      </c>
      <c r="E4683" s="1">
        <v>25.0</v>
      </c>
      <c r="F4683" s="7" t="str">
        <f>vlookup(E4683,Teams!A:B,2,false)</f>
        <v>Lexington B</v>
      </c>
      <c r="G4683" s="1" t="b">
        <v>0</v>
      </c>
      <c r="H4683" s="1" t="b">
        <v>0</v>
      </c>
      <c r="I4683" s="1">
        <v>11.0</v>
      </c>
      <c r="J4683" s="7" t="str">
        <f>vlookup(I4683,Cats!$A:$B,2,false)</f>
        <v>B</v>
      </c>
    </row>
    <row r="4684">
      <c r="A4684" s="1">
        <v>141693.0</v>
      </c>
      <c r="B4684" s="1">
        <v>565.0</v>
      </c>
      <c r="C4684" s="1">
        <v>0.0</v>
      </c>
      <c r="D4684" s="1" t="s">
        <v>32</v>
      </c>
      <c r="E4684" s="1">
        <v>135.0</v>
      </c>
      <c r="F4684" s="7" t="str">
        <f>vlookup(E4684,Teams!A:B,2,false)</f>
        <v>AHS Broward</v>
      </c>
      <c r="G4684" s="1" t="b">
        <v>1</v>
      </c>
      <c r="H4684" s="1" t="b">
        <v>1</v>
      </c>
      <c r="I4684" s="1">
        <v>12.0</v>
      </c>
      <c r="J4684" s="7" t="str">
        <f>vlookup(I4684,Cats!$A:$B,2,false)</f>
        <v>P</v>
      </c>
    </row>
    <row r="4685">
      <c r="A4685" s="1">
        <v>141694.0</v>
      </c>
      <c r="B4685" s="1">
        <v>565.0</v>
      </c>
      <c r="C4685" s="1">
        <v>14.0</v>
      </c>
      <c r="D4685" s="1" t="s">
        <v>140</v>
      </c>
      <c r="E4685" s="1">
        <v>25.0</v>
      </c>
      <c r="F4685" s="7" t="str">
        <f>vlookup(E4685,Teams!A:B,2,false)</f>
        <v>Lexington B</v>
      </c>
      <c r="G4685" s="1" t="b">
        <v>0</v>
      </c>
      <c r="H4685" s="1" t="b">
        <v>0</v>
      </c>
      <c r="I4685" s="1">
        <v>12.0</v>
      </c>
      <c r="J4685" s="7" t="str">
        <f>vlookup(I4685,Cats!$A:$B,2,false)</f>
        <v>P</v>
      </c>
    </row>
    <row r="4686">
      <c r="A4686" s="1">
        <v>141695.0</v>
      </c>
      <c r="B4686" s="1">
        <v>565.0</v>
      </c>
      <c r="C4686" s="1">
        <v>0.0</v>
      </c>
      <c r="D4686" s="1" t="s">
        <v>32</v>
      </c>
      <c r="E4686" s="1">
        <v>135.0</v>
      </c>
      <c r="F4686" s="7" t="str">
        <f>vlookup(E4686,Teams!A:B,2,false)</f>
        <v>AHS Broward</v>
      </c>
      <c r="G4686" s="1" t="b">
        <v>1</v>
      </c>
      <c r="H4686" s="1" t="b">
        <v>1</v>
      </c>
      <c r="I4686" s="1">
        <v>13.0</v>
      </c>
      <c r="J4686" s="7" t="str">
        <f>vlookup(I4686,Cats!$A:$B,2,false)</f>
        <v>X</v>
      </c>
    </row>
    <row r="4687">
      <c r="A4687" s="1">
        <v>141696.0</v>
      </c>
      <c r="B4687" s="1">
        <v>565.0</v>
      </c>
      <c r="C4687" s="1">
        <v>14.0</v>
      </c>
      <c r="D4687" s="1" t="s">
        <v>140</v>
      </c>
      <c r="E4687" s="1">
        <v>25.0</v>
      </c>
      <c r="F4687" s="7" t="str">
        <f>vlookup(E4687,Teams!A:B,2,false)</f>
        <v>Lexington B</v>
      </c>
      <c r="G4687" s="1" t="b">
        <v>0</v>
      </c>
      <c r="H4687" s="1" t="b">
        <v>0</v>
      </c>
      <c r="I4687" s="1">
        <v>13.0</v>
      </c>
      <c r="J4687" s="7" t="str">
        <f>vlookup(I4687,Cats!$A:$B,2,false)</f>
        <v>X</v>
      </c>
    </row>
    <row r="4688">
      <c r="A4688" s="1">
        <v>141697.0</v>
      </c>
      <c r="B4688" s="1">
        <v>565.0</v>
      </c>
      <c r="C4688" s="1">
        <v>0.0</v>
      </c>
      <c r="D4688" s="1" t="s">
        <v>201</v>
      </c>
      <c r="E4688" s="1">
        <v>135.0</v>
      </c>
      <c r="F4688" s="7" t="str">
        <f>vlookup(E4688,Teams!A:B,2,false)</f>
        <v>AHS Broward</v>
      </c>
      <c r="G4688" s="1" t="b">
        <v>1</v>
      </c>
      <c r="H4688" s="1" t="b">
        <v>0</v>
      </c>
      <c r="I4688" s="1">
        <v>14.0</v>
      </c>
      <c r="J4688" s="7" t="str">
        <f>vlookup(I4688,Cats!$A:$B,2,false)</f>
        <v>M</v>
      </c>
    </row>
    <row r="4689">
      <c r="A4689" s="1">
        <v>141698.0</v>
      </c>
      <c r="B4689" s="1">
        <v>565.0</v>
      </c>
      <c r="C4689" s="1">
        <v>0.0</v>
      </c>
      <c r="D4689" s="1" t="s">
        <v>138</v>
      </c>
      <c r="E4689" s="1">
        <v>25.0</v>
      </c>
      <c r="F4689" s="7" t="str">
        <f>vlookup(E4689,Teams!A:B,2,false)</f>
        <v>Lexington B</v>
      </c>
      <c r="G4689" s="1" t="b">
        <v>0</v>
      </c>
      <c r="H4689" s="1" t="b">
        <v>0</v>
      </c>
      <c r="I4689" s="1">
        <v>14.0</v>
      </c>
      <c r="J4689" s="7" t="str">
        <f>vlookup(I4689,Cats!$A:$B,2,false)</f>
        <v>M</v>
      </c>
    </row>
    <row r="4690">
      <c r="A4690" s="1">
        <v>141699.0</v>
      </c>
      <c r="B4690" s="1">
        <v>565.0</v>
      </c>
      <c r="C4690" s="1">
        <v>0.0</v>
      </c>
      <c r="D4690" s="1" t="s">
        <v>146</v>
      </c>
      <c r="E4690" s="1">
        <v>135.0</v>
      </c>
      <c r="F4690" s="7" t="str">
        <f>vlookup(E4690,Teams!A:B,2,false)</f>
        <v>AHS Broward</v>
      </c>
      <c r="G4690" s="1" t="b">
        <v>1</v>
      </c>
      <c r="H4690" s="1" t="b">
        <v>0</v>
      </c>
      <c r="I4690" s="1">
        <v>15.0</v>
      </c>
      <c r="J4690" s="7" t="str">
        <f>vlookup(I4690,Cats!$A:$B,2,false)</f>
        <v>C</v>
      </c>
    </row>
    <row r="4691">
      <c r="A4691" s="1">
        <v>141700.0</v>
      </c>
      <c r="B4691" s="1">
        <v>565.0</v>
      </c>
      <c r="C4691" s="1">
        <v>-4.0</v>
      </c>
      <c r="D4691" s="1" t="s">
        <v>144</v>
      </c>
      <c r="E4691" s="1">
        <v>25.0</v>
      </c>
      <c r="F4691" s="7" t="str">
        <f>vlookup(E4691,Teams!A:B,2,false)</f>
        <v>Lexington B</v>
      </c>
      <c r="G4691" s="1" t="b">
        <v>0</v>
      </c>
      <c r="H4691" s="1" t="b">
        <v>0</v>
      </c>
      <c r="I4691" s="1">
        <v>15.0</v>
      </c>
      <c r="J4691" s="7" t="str">
        <f>vlookup(I4691,Cats!$A:$B,2,false)</f>
        <v>C</v>
      </c>
    </row>
    <row r="4692">
      <c r="A4692" s="1">
        <v>141701.0</v>
      </c>
      <c r="B4692" s="1">
        <v>565.0</v>
      </c>
      <c r="C4692" s="1">
        <v>4.0</v>
      </c>
      <c r="D4692" s="1" t="s">
        <v>201</v>
      </c>
      <c r="E4692" s="1">
        <v>135.0</v>
      </c>
      <c r="F4692" s="7" t="str">
        <f>vlookup(E4692,Teams!A:B,2,false)</f>
        <v>AHS Broward</v>
      </c>
      <c r="G4692" s="1" t="b">
        <v>1</v>
      </c>
      <c r="H4692" s="1" t="b">
        <v>0</v>
      </c>
      <c r="I4692" s="1">
        <v>16.0</v>
      </c>
      <c r="J4692" s="7" t="str">
        <f>vlookup(I4692,Cats!$A:$B,2,false)</f>
        <v>E</v>
      </c>
    </row>
    <row r="4693">
      <c r="A4693" s="1">
        <v>141702.0</v>
      </c>
      <c r="B4693" s="1">
        <v>565.0</v>
      </c>
      <c r="C4693" s="1">
        <v>0.0</v>
      </c>
      <c r="D4693" s="1" t="s">
        <v>137</v>
      </c>
      <c r="E4693" s="1">
        <v>25.0</v>
      </c>
      <c r="F4693" s="7" t="str">
        <f>vlookup(E4693,Teams!A:B,2,false)</f>
        <v>Lexington B</v>
      </c>
      <c r="G4693" s="1" t="b">
        <v>0</v>
      </c>
      <c r="H4693" s="1" t="b">
        <v>0</v>
      </c>
      <c r="I4693" s="1">
        <v>16.0</v>
      </c>
      <c r="J4693" s="7" t="str">
        <f>vlookup(I4693,Cats!$A:$B,2,false)</f>
        <v>E</v>
      </c>
    </row>
    <row r="4694">
      <c r="A4694" s="1">
        <v>141703.0</v>
      </c>
      <c r="B4694" s="1">
        <v>565.0</v>
      </c>
      <c r="C4694" s="1">
        <v>0.0</v>
      </c>
      <c r="D4694" s="1" t="s">
        <v>149</v>
      </c>
      <c r="E4694" s="1">
        <v>135.0</v>
      </c>
      <c r="F4694" s="7" t="str">
        <f>vlookup(E4694,Teams!A:B,2,false)</f>
        <v>AHS Broward</v>
      </c>
      <c r="G4694" s="1" t="b">
        <v>1</v>
      </c>
      <c r="H4694" s="1" t="b">
        <v>0</v>
      </c>
      <c r="I4694" s="1">
        <v>17.0</v>
      </c>
      <c r="J4694" s="7" t="str">
        <f>vlookup(I4694,Cats!$A:$B,2,false)</f>
        <v>B</v>
      </c>
    </row>
    <row r="4695">
      <c r="A4695" s="1">
        <v>141704.0</v>
      </c>
      <c r="B4695" s="1">
        <v>565.0</v>
      </c>
      <c r="C4695" s="1">
        <v>0.0</v>
      </c>
      <c r="D4695" s="1" t="s">
        <v>137</v>
      </c>
      <c r="E4695" s="1">
        <v>25.0</v>
      </c>
      <c r="F4695" s="7" t="str">
        <f>vlookup(E4695,Teams!A:B,2,false)</f>
        <v>Lexington B</v>
      </c>
      <c r="G4695" s="1" t="b">
        <v>0</v>
      </c>
      <c r="H4695" s="1" t="b">
        <v>0</v>
      </c>
      <c r="I4695" s="1">
        <v>17.0</v>
      </c>
      <c r="J4695" s="7" t="str">
        <f>vlookup(I4695,Cats!$A:$B,2,false)</f>
        <v>B</v>
      </c>
    </row>
    <row r="4696">
      <c r="A4696" s="1">
        <v>141705.0</v>
      </c>
      <c r="B4696" s="1">
        <v>565.0</v>
      </c>
      <c r="C4696" s="1">
        <v>0.0</v>
      </c>
      <c r="D4696" s="1" t="s">
        <v>32</v>
      </c>
      <c r="E4696" s="1">
        <v>135.0</v>
      </c>
      <c r="F4696" s="7" t="str">
        <f>vlookup(E4696,Teams!A:B,2,false)</f>
        <v>AHS Broward</v>
      </c>
      <c r="G4696" s="1" t="b">
        <v>1</v>
      </c>
      <c r="H4696" s="1" t="b">
        <v>1</v>
      </c>
      <c r="I4696" s="1">
        <v>18.0</v>
      </c>
      <c r="J4696" s="7" t="str">
        <f>vlookup(I4696,Cats!$A:$B,2,false)</f>
        <v>P</v>
      </c>
    </row>
    <row r="4697">
      <c r="A4697" s="1">
        <v>141706.0</v>
      </c>
      <c r="B4697" s="1">
        <v>565.0</v>
      </c>
      <c r="C4697" s="1">
        <v>14.0</v>
      </c>
      <c r="D4697" s="1" t="s">
        <v>140</v>
      </c>
      <c r="E4697" s="1">
        <v>25.0</v>
      </c>
      <c r="F4697" s="7" t="str">
        <f>vlookup(E4697,Teams!A:B,2,false)</f>
        <v>Lexington B</v>
      </c>
      <c r="G4697" s="1" t="b">
        <v>0</v>
      </c>
      <c r="H4697" s="1" t="b">
        <v>0</v>
      </c>
      <c r="I4697" s="1">
        <v>18.0</v>
      </c>
      <c r="J4697" s="7" t="str">
        <f>vlookup(I4697,Cats!$A:$B,2,false)</f>
        <v>P</v>
      </c>
    </row>
    <row r="4698">
      <c r="A4698" s="1">
        <v>141707.0</v>
      </c>
      <c r="B4698" s="1">
        <v>565.0</v>
      </c>
      <c r="C4698" s="1">
        <v>4.0</v>
      </c>
      <c r="D4698" s="1" t="s">
        <v>150</v>
      </c>
      <c r="E4698" s="1">
        <v>135.0</v>
      </c>
      <c r="F4698" s="7" t="str">
        <f>vlookup(E4698,Teams!A:B,2,false)</f>
        <v>AHS Broward</v>
      </c>
      <c r="G4698" s="1" t="b">
        <v>1</v>
      </c>
      <c r="H4698" s="1" t="b">
        <v>0</v>
      </c>
      <c r="I4698" s="1">
        <v>19.0</v>
      </c>
      <c r="J4698" s="7" t="str">
        <f>vlookup(I4698,Cats!$A:$B,2,false)</f>
        <v>X</v>
      </c>
    </row>
    <row r="4699">
      <c r="A4699" s="1">
        <v>141708.0</v>
      </c>
      <c r="B4699" s="1">
        <v>565.0</v>
      </c>
      <c r="C4699" s="1">
        <v>0.0</v>
      </c>
      <c r="D4699" s="1" t="s">
        <v>32</v>
      </c>
      <c r="E4699" s="1">
        <v>25.0</v>
      </c>
      <c r="F4699" s="7" t="str">
        <f>vlookup(E4699,Teams!A:B,2,false)</f>
        <v>Lexington B</v>
      </c>
      <c r="G4699" s="1" t="b">
        <v>0</v>
      </c>
      <c r="H4699" s="1" t="b">
        <v>1</v>
      </c>
      <c r="I4699" s="1">
        <v>19.0</v>
      </c>
      <c r="J4699" s="7" t="str">
        <f>vlookup(I4699,Cats!$A:$B,2,false)</f>
        <v>X</v>
      </c>
    </row>
    <row r="4700">
      <c r="A4700" s="1">
        <v>141709.0</v>
      </c>
      <c r="B4700" s="1">
        <v>565.0</v>
      </c>
      <c r="C4700" s="1">
        <v>0.0</v>
      </c>
      <c r="D4700" s="1" t="s">
        <v>146</v>
      </c>
      <c r="E4700" s="1">
        <v>135.0</v>
      </c>
      <c r="F4700" s="7" t="str">
        <f>vlookup(E4700,Teams!A:B,2,false)</f>
        <v>AHS Broward</v>
      </c>
      <c r="G4700" s="1" t="b">
        <v>1</v>
      </c>
      <c r="H4700" s="1" t="b">
        <v>0</v>
      </c>
      <c r="I4700" s="1">
        <v>20.0</v>
      </c>
      <c r="J4700" s="7" t="str">
        <f>vlookup(I4700,Cats!$A:$B,2,false)</f>
        <v>M</v>
      </c>
    </row>
    <row r="4701">
      <c r="A4701" s="1">
        <v>141710.0</v>
      </c>
      <c r="B4701" s="1">
        <v>565.0</v>
      </c>
      <c r="C4701" s="1">
        <v>0.0</v>
      </c>
      <c r="D4701" s="1" t="s">
        <v>138</v>
      </c>
      <c r="E4701" s="1">
        <v>25.0</v>
      </c>
      <c r="F4701" s="7" t="str">
        <f>vlookup(E4701,Teams!A:B,2,false)</f>
        <v>Lexington B</v>
      </c>
      <c r="G4701" s="1" t="b">
        <v>0</v>
      </c>
      <c r="H4701" s="1" t="b">
        <v>0</v>
      </c>
      <c r="I4701" s="1">
        <v>20.0</v>
      </c>
      <c r="J4701" s="7" t="str">
        <f>vlookup(I4701,Cats!$A:$B,2,false)</f>
        <v>M</v>
      </c>
    </row>
    <row r="4702">
      <c r="A4702" s="1">
        <v>141711.0</v>
      </c>
      <c r="B4702" s="1">
        <v>565.0</v>
      </c>
      <c r="C4702" s="1">
        <v>0.0</v>
      </c>
      <c r="D4702" s="1" t="s">
        <v>149</v>
      </c>
      <c r="E4702" s="1">
        <v>135.0</v>
      </c>
      <c r="F4702" s="7" t="str">
        <f>vlookup(E4702,Teams!A:B,2,false)</f>
        <v>AHS Broward</v>
      </c>
      <c r="G4702" s="1" t="b">
        <v>1</v>
      </c>
      <c r="H4702" s="1" t="b">
        <v>0</v>
      </c>
      <c r="I4702" s="1">
        <v>21.0</v>
      </c>
      <c r="J4702" s="7" t="str">
        <f>vlookup(I4702,Cats!$A:$B,2,false)</f>
        <v>C</v>
      </c>
    </row>
    <row r="4703">
      <c r="A4703" s="1">
        <v>141712.0</v>
      </c>
      <c r="B4703" s="1">
        <v>565.0</v>
      </c>
      <c r="C4703" s="1">
        <v>0.0</v>
      </c>
      <c r="D4703" s="1" t="s">
        <v>137</v>
      </c>
      <c r="E4703" s="1">
        <v>25.0</v>
      </c>
      <c r="F4703" s="7" t="str">
        <f>vlookup(E4703,Teams!A:B,2,false)</f>
        <v>Lexington B</v>
      </c>
      <c r="G4703" s="1" t="b">
        <v>0</v>
      </c>
      <c r="H4703" s="1" t="b">
        <v>0</v>
      </c>
      <c r="I4703" s="1">
        <v>21.0</v>
      </c>
      <c r="J4703" s="7" t="str">
        <f>vlookup(I4703,Cats!$A:$B,2,false)</f>
        <v>C</v>
      </c>
    </row>
    <row r="4704">
      <c r="A4704" s="1">
        <v>141713.0</v>
      </c>
      <c r="B4704" s="1">
        <v>565.0</v>
      </c>
      <c r="C4704" s="1">
        <v>0.0</v>
      </c>
      <c r="D4704" s="1" t="s">
        <v>32</v>
      </c>
      <c r="E4704" s="1">
        <v>135.0</v>
      </c>
      <c r="F4704" s="7" t="str">
        <f>vlookup(E4704,Teams!A:B,2,false)</f>
        <v>AHS Broward</v>
      </c>
      <c r="G4704" s="1" t="b">
        <v>1</v>
      </c>
      <c r="H4704" s="1" t="b">
        <v>1</v>
      </c>
      <c r="I4704" s="1">
        <v>22.0</v>
      </c>
      <c r="J4704" s="7" t="str">
        <f>vlookup(I4704,Cats!$A:$B,2,false)</f>
        <v>E</v>
      </c>
    </row>
    <row r="4705">
      <c r="A4705" s="1">
        <v>141714.0</v>
      </c>
      <c r="B4705" s="1">
        <v>565.0</v>
      </c>
      <c r="C4705" s="1">
        <v>4.0</v>
      </c>
      <c r="D4705" s="1" t="s">
        <v>137</v>
      </c>
      <c r="E4705" s="1">
        <v>25.0</v>
      </c>
      <c r="F4705" s="7" t="str">
        <f>vlookup(E4705,Teams!A:B,2,false)</f>
        <v>Lexington B</v>
      </c>
      <c r="G4705" s="1" t="b">
        <v>0</v>
      </c>
      <c r="H4705" s="1" t="b">
        <v>0</v>
      </c>
      <c r="I4705" s="1">
        <v>22.0</v>
      </c>
      <c r="J4705" s="7" t="str">
        <f>vlookup(I4705,Cats!$A:$B,2,false)</f>
        <v>E</v>
      </c>
    </row>
    <row r="4706">
      <c r="A4706" s="1">
        <v>141715.0</v>
      </c>
      <c r="B4706" s="1">
        <v>565.0</v>
      </c>
      <c r="C4706" s="1">
        <v>0.0</v>
      </c>
      <c r="D4706" s="1" t="s">
        <v>201</v>
      </c>
      <c r="E4706" s="1">
        <v>135.0</v>
      </c>
      <c r="F4706" s="7" t="str">
        <f>vlookup(E4706,Teams!A:B,2,false)</f>
        <v>AHS Broward</v>
      </c>
      <c r="G4706" s="1" t="b">
        <v>1</v>
      </c>
      <c r="H4706" s="1" t="b">
        <v>0</v>
      </c>
      <c r="I4706" s="1">
        <v>23.0</v>
      </c>
      <c r="J4706" s="7" t="str">
        <f>vlookup(I4706,Cats!$A:$B,2,false)</f>
        <v>B</v>
      </c>
    </row>
    <row r="4707">
      <c r="A4707" s="1">
        <v>141716.0</v>
      </c>
      <c r="B4707" s="1">
        <v>565.0</v>
      </c>
      <c r="C4707" s="1">
        <v>0.0</v>
      </c>
      <c r="D4707" s="1" t="s">
        <v>137</v>
      </c>
      <c r="E4707" s="1">
        <v>25.0</v>
      </c>
      <c r="F4707" s="7" t="str">
        <f>vlookup(E4707,Teams!A:B,2,false)</f>
        <v>Lexington B</v>
      </c>
      <c r="G4707" s="1" t="b">
        <v>0</v>
      </c>
      <c r="H4707" s="1" t="b">
        <v>0</v>
      </c>
      <c r="I4707" s="1">
        <v>23.0</v>
      </c>
      <c r="J4707" s="7" t="str">
        <f>vlookup(I4707,Cats!$A:$B,2,false)</f>
        <v>B</v>
      </c>
    </row>
    <row r="4708">
      <c r="A4708" s="1">
        <v>141717.0</v>
      </c>
      <c r="B4708" s="1">
        <v>565.0</v>
      </c>
      <c r="C4708" s="1">
        <v>0.0</v>
      </c>
      <c r="D4708" s="1" t="s">
        <v>32</v>
      </c>
      <c r="E4708" s="1">
        <v>135.0</v>
      </c>
      <c r="F4708" s="7" t="str">
        <f>vlookup(E4708,Teams!A:B,2,false)</f>
        <v>AHS Broward</v>
      </c>
      <c r="G4708" s="1" t="b">
        <v>1</v>
      </c>
      <c r="H4708" s="1" t="b">
        <v>1</v>
      </c>
      <c r="I4708" s="1">
        <v>24.0</v>
      </c>
      <c r="J4708" s="7" t="str">
        <f>vlookup(I4708,Cats!$A:$B,2,false)</f>
        <v>P</v>
      </c>
    </row>
    <row r="4709">
      <c r="A4709" s="1">
        <v>141718.0</v>
      </c>
      <c r="B4709" s="1">
        <v>565.0</v>
      </c>
      <c r="C4709" s="1">
        <v>14.0</v>
      </c>
      <c r="D4709" s="1" t="s">
        <v>140</v>
      </c>
      <c r="E4709" s="1">
        <v>25.0</v>
      </c>
      <c r="F4709" s="7" t="str">
        <f>vlookup(E4709,Teams!A:B,2,false)</f>
        <v>Lexington B</v>
      </c>
      <c r="G4709" s="1" t="b">
        <v>0</v>
      </c>
      <c r="H4709" s="1" t="b">
        <v>0</v>
      </c>
      <c r="I4709" s="1">
        <v>24.0</v>
      </c>
      <c r="J4709" s="7" t="str">
        <f>vlookup(I4709,Cats!$A:$B,2,false)</f>
        <v>P</v>
      </c>
    </row>
    <row r="4710">
      <c r="A4710" s="1">
        <v>141719.0</v>
      </c>
      <c r="B4710" s="1">
        <v>566.0</v>
      </c>
      <c r="C4710" s="1">
        <v>0.0</v>
      </c>
      <c r="D4710" s="1" t="s">
        <v>32</v>
      </c>
      <c r="E4710" s="1">
        <v>30.0</v>
      </c>
      <c r="F4710" s="7" t="str">
        <f>vlookup(E4710,Teams!A:B,2,false)</f>
        <v>#N/A</v>
      </c>
      <c r="G4710" s="1" t="b">
        <v>1</v>
      </c>
      <c r="H4710" s="1" t="b">
        <v>1</v>
      </c>
      <c r="I4710" s="1">
        <v>1.0</v>
      </c>
      <c r="J4710" s="7" t="str">
        <f>vlookup(I4710,Cats!$A:$B,2,false)</f>
        <v>X</v>
      </c>
    </row>
    <row r="4711">
      <c r="A4711" s="1">
        <v>141720.0</v>
      </c>
      <c r="B4711" s="1">
        <v>566.0</v>
      </c>
      <c r="C4711" s="1">
        <v>14.0</v>
      </c>
      <c r="D4711" s="1" t="s">
        <v>71</v>
      </c>
      <c r="E4711" s="1">
        <v>34.0</v>
      </c>
      <c r="F4711" s="7" t="str">
        <f>vlookup(E4711,Teams!A:B,2,false)</f>
        <v>Niskayuna</v>
      </c>
      <c r="G4711" s="1" t="b">
        <v>0</v>
      </c>
      <c r="H4711" s="1" t="b">
        <v>0</v>
      </c>
      <c r="I4711" s="1">
        <v>1.0</v>
      </c>
      <c r="J4711" s="7" t="str">
        <f>vlookup(I4711,Cats!$A:$B,2,false)</f>
        <v>X</v>
      </c>
    </row>
    <row r="4712">
      <c r="A4712" s="1">
        <v>141721.0</v>
      </c>
      <c r="B4712" s="1">
        <v>566.0</v>
      </c>
      <c r="C4712" s="1">
        <v>0.0</v>
      </c>
      <c r="D4712" s="1" t="s">
        <v>32</v>
      </c>
      <c r="E4712" s="1">
        <v>30.0</v>
      </c>
      <c r="F4712" s="7" t="str">
        <f>vlookup(E4712,Teams!A:B,2,false)</f>
        <v>#N/A</v>
      </c>
      <c r="G4712" s="1" t="b">
        <v>1</v>
      </c>
      <c r="H4712" s="1" t="b">
        <v>1</v>
      </c>
      <c r="I4712" s="1">
        <v>2.0</v>
      </c>
      <c r="J4712" s="7" t="str">
        <f>vlookup(I4712,Cats!$A:$B,2,false)</f>
        <v>M</v>
      </c>
    </row>
    <row r="4713">
      <c r="A4713" s="1">
        <v>141722.0</v>
      </c>
      <c r="B4713" s="1">
        <v>566.0</v>
      </c>
      <c r="C4713" s="1">
        <v>14.0</v>
      </c>
      <c r="D4713" s="1" t="s">
        <v>71</v>
      </c>
      <c r="E4713" s="1">
        <v>34.0</v>
      </c>
      <c r="F4713" s="7" t="str">
        <f>vlookup(E4713,Teams!A:B,2,false)</f>
        <v>Niskayuna</v>
      </c>
      <c r="G4713" s="1" t="b">
        <v>0</v>
      </c>
      <c r="H4713" s="1" t="b">
        <v>0</v>
      </c>
      <c r="I4713" s="1">
        <v>2.0</v>
      </c>
      <c r="J4713" s="7" t="str">
        <f>vlookup(I4713,Cats!$A:$B,2,false)</f>
        <v>M</v>
      </c>
    </row>
    <row r="4714">
      <c r="A4714" s="1">
        <v>141723.0</v>
      </c>
      <c r="B4714" s="1">
        <v>566.0</v>
      </c>
      <c r="C4714" s="1">
        <v>0.0</v>
      </c>
      <c r="D4714" s="1" t="s">
        <v>32</v>
      </c>
      <c r="E4714" s="1">
        <v>30.0</v>
      </c>
      <c r="F4714" s="7" t="str">
        <f>vlookup(E4714,Teams!A:B,2,false)</f>
        <v>#N/A</v>
      </c>
      <c r="G4714" s="1" t="b">
        <v>1</v>
      </c>
      <c r="H4714" s="1" t="b">
        <v>1</v>
      </c>
      <c r="I4714" s="1">
        <v>3.0</v>
      </c>
      <c r="J4714" s="7" t="str">
        <f>vlookup(I4714,Cats!$A:$B,2,false)</f>
        <v>C</v>
      </c>
    </row>
    <row r="4715">
      <c r="A4715" s="1">
        <v>141724.0</v>
      </c>
      <c r="B4715" s="1">
        <v>566.0</v>
      </c>
      <c r="C4715" s="1">
        <v>0.0</v>
      </c>
      <c r="D4715" s="1" t="s">
        <v>71</v>
      </c>
      <c r="E4715" s="1">
        <v>34.0</v>
      </c>
      <c r="F4715" s="7" t="str">
        <f>vlookup(E4715,Teams!A:B,2,false)</f>
        <v>Niskayuna</v>
      </c>
      <c r="G4715" s="1" t="b">
        <v>0</v>
      </c>
      <c r="H4715" s="1" t="b">
        <v>0</v>
      </c>
      <c r="I4715" s="1">
        <v>3.0</v>
      </c>
      <c r="J4715" s="7" t="str">
        <f>vlookup(I4715,Cats!$A:$B,2,false)</f>
        <v>C</v>
      </c>
    </row>
    <row r="4716">
      <c r="A4716" s="1">
        <v>141725.0</v>
      </c>
      <c r="B4716" s="1">
        <v>566.0</v>
      </c>
      <c r="C4716" s="1">
        <v>0.0</v>
      </c>
      <c r="D4716" s="1" t="s">
        <v>32</v>
      </c>
      <c r="E4716" s="1">
        <v>30.0</v>
      </c>
      <c r="F4716" s="7" t="str">
        <f>vlookup(E4716,Teams!A:B,2,false)</f>
        <v>#N/A</v>
      </c>
      <c r="G4716" s="1" t="b">
        <v>1</v>
      </c>
      <c r="H4716" s="1" t="b">
        <v>1</v>
      </c>
      <c r="I4716" s="1">
        <v>4.0</v>
      </c>
      <c r="J4716" s="7" t="str">
        <f>vlookup(I4716,Cats!$A:$B,2,false)</f>
        <v>E</v>
      </c>
    </row>
    <row r="4717">
      <c r="A4717" s="1">
        <v>141726.0</v>
      </c>
      <c r="B4717" s="1">
        <v>566.0</v>
      </c>
      <c r="C4717" s="1">
        <v>0.0</v>
      </c>
      <c r="D4717" s="1" t="s">
        <v>223</v>
      </c>
      <c r="E4717" s="1">
        <v>34.0</v>
      </c>
      <c r="F4717" s="7" t="str">
        <f>vlookup(E4717,Teams!A:B,2,false)</f>
        <v>Niskayuna</v>
      </c>
      <c r="G4717" s="1" t="b">
        <v>0</v>
      </c>
      <c r="H4717" s="1" t="b">
        <v>0</v>
      </c>
      <c r="I4717" s="1">
        <v>4.0</v>
      </c>
      <c r="J4717" s="7" t="str">
        <f>vlookup(I4717,Cats!$A:$B,2,false)</f>
        <v>E</v>
      </c>
    </row>
    <row r="4718">
      <c r="A4718" s="1">
        <v>141727.0</v>
      </c>
      <c r="B4718" s="1">
        <v>566.0</v>
      </c>
      <c r="C4718" s="1">
        <v>0.0</v>
      </c>
      <c r="D4718" s="1" t="s">
        <v>32</v>
      </c>
      <c r="E4718" s="1">
        <v>30.0</v>
      </c>
      <c r="F4718" s="7" t="str">
        <f>vlookup(E4718,Teams!A:B,2,false)</f>
        <v>#N/A</v>
      </c>
      <c r="G4718" s="1" t="b">
        <v>1</v>
      </c>
      <c r="H4718" s="1" t="b">
        <v>1</v>
      </c>
      <c r="I4718" s="1">
        <v>5.0</v>
      </c>
      <c r="J4718" s="7" t="str">
        <f>vlookup(I4718,Cats!$A:$B,2,false)</f>
        <v>B</v>
      </c>
    </row>
    <row r="4719">
      <c r="A4719" s="1">
        <v>141728.0</v>
      </c>
      <c r="B4719" s="1">
        <v>566.0</v>
      </c>
      <c r="C4719" s="1">
        <v>0.0</v>
      </c>
      <c r="D4719" s="1" t="s">
        <v>71</v>
      </c>
      <c r="E4719" s="1">
        <v>34.0</v>
      </c>
      <c r="F4719" s="7" t="str">
        <f>vlookup(E4719,Teams!A:B,2,false)</f>
        <v>Niskayuna</v>
      </c>
      <c r="G4719" s="1" t="b">
        <v>0</v>
      </c>
      <c r="H4719" s="1" t="b">
        <v>0</v>
      </c>
      <c r="I4719" s="1">
        <v>5.0</v>
      </c>
      <c r="J4719" s="7" t="str">
        <f>vlookup(I4719,Cats!$A:$B,2,false)</f>
        <v>B</v>
      </c>
    </row>
    <row r="4720">
      <c r="A4720" s="1">
        <v>141729.0</v>
      </c>
      <c r="B4720" s="1">
        <v>566.0</v>
      </c>
      <c r="C4720" s="1">
        <v>0.0</v>
      </c>
      <c r="D4720" s="1" t="s">
        <v>32</v>
      </c>
      <c r="E4720" s="1">
        <v>30.0</v>
      </c>
      <c r="F4720" s="7" t="str">
        <f>vlookup(E4720,Teams!A:B,2,false)</f>
        <v>#N/A</v>
      </c>
      <c r="G4720" s="1" t="b">
        <v>1</v>
      </c>
      <c r="H4720" s="1" t="b">
        <v>1</v>
      </c>
      <c r="I4720" s="1">
        <v>6.0</v>
      </c>
      <c r="J4720" s="7" t="str">
        <f>vlookup(I4720,Cats!$A:$B,2,false)</f>
        <v>P</v>
      </c>
    </row>
    <row r="4721">
      <c r="A4721" s="1">
        <v>141730.0</v>
      </c>
      <c r="B4721" s="1">
        <v>566.0</v>
      </c>
      <c r="C4721" s="1">
        <v>0.0</v>
      </c>
      <c r="D4721" s="1" t="s">
        <v>71</v>
      </c>
      <c r="E4721" s="1">
        <v>34.0</v>
      </c>
      <c r="F4721" s="7" t="str">
        <f>vlookup(E4721,Teams!A:B,2,false)</f>
        <v>Niskayuna</v>
      </c>
      <c r="G4721" s="1" t="b">
        <v>0</v>
      </c>
      <c r="H4721" s="1" t="b">
        <v>0</v>
      </c>
      <c r="I4721" s="1">
        <v>6.0</v>
      </c>
      <c r="J4721" s="7" t="str">
        <f>vlookup(I4721,Cats!$A:$B,2,false)</f>
        <v>P</v>
      </c>
    </row>
    <row r="4722">
      <c r="A4722" s="1">
        <v>141731.0</v>
      </c>
      <c r="B4722" s="1">
        <v>566.0</v>
      </c>
      <c r="C4722" s="1">
        <v>0.0</v>
      </c>
      <c r="D4722" s="1" t="s">
        <v>32</v>
      </c>
      <c r="E4722" s="1">
        <v>30.0</v>
      </c>
      <c r="F4722" s="7" t="str">
        <f>vlookup(E4722,Teams!A:B,2,false)</f>
        <v>#N/A</v>
      </c>
      <c r="G4722" s="1" t="b">
        <v>1</v>
      </c>
      <c r="H4722" s="1" t="b">
        <v>1</v>
      </c>
      <c r="I4722" s="1">
        <v>7.0</v>
      </c>
      <c r="J4722" s="7" t="str">
        <f>vlookup(I4722,Cats!$A:$B,2,false)</f>
        <v>X</v>
      </c>
    </row>
    <row r="4723">
      <c r="A4723" s="1">
        <v>141732.0</v>
      </c>
      <c r="B4723" s="1">
        <v>566.0</v>
      </c>
      <c r="C4723" s="1">
        <v>0.0</v>
      </c>
      <c r="D4723" s="1" t="s">
        <v>223</v>
      </c>
      <c r="E4723" s="1">
        <v>34.0</v>
      </c>
      <c r="F4723" s="7" t="str">
        <f>vlookup(E4723,Teams!A:B,2,false)</f>
        <v>Niskayuna</v>
      </c>
      <c r="G4723" s="1" t="b">
        <v>0</v>
      </c>
      <c r="H4723" s="1" t="b">
        <v>0</v>
      </c>
      <c r="I4723" s="1">
        <v>7.0</v>
      </c>
      <c r="J4723" s="7" t="str">
        <f>vlookup(I4723,Cats!$A:$B,2,false)</f>
        <v>X</v>
      </c>
    </row>
    <row r="4724">
      <c r="A4724" s="1">
        <v>141733.0</v>
      </c>
      <c r="B4724" s="1">
        <v>566.0</v>
      </c>
      <c r="C4724" s="1">
        <v>0.0</v>
      </c>
      <c r="D4724" s="1" t="s">
        <v>32</v>
      </c>
      <c r="E4724" s="1">
        <v>30.0</v>
      </c>
      <c r="F4724" s="7" t="str">
        <f>vlookup(E4724,Teams!A:B,2,false)</f>
        <v>#N/A</v>
      </c>
      <c r="G4724" s="1" t="b">
        <v>1</v>
      </c>
      <c r="H4724" s="1" t="b">
        <v>1</v>
      </c>
      <c r="I4724" s="1">
        <v>8.0</v>
      </c>
      <c r="J4724" s="7" t="str">
        <f>vlookup(I4724,Cats!$A:$B,2,false)</f>
        <v>M</v>
      </c>
    </row>
    <row r="4725">
      <c r="A4725" s="1">
        <v>141734.0</v>
      </c>
      <c r="B4725" s="1">
        <v>566.0</v>
      </c>
      <c r="C4725" s="1">
        <v>0.0</v>
      </c>
      <c r="D4725" s="1" t="s">
        <v>71</v>
      </c>
      <c r="E4725" s="1">
        <v>34.0</v>
      </c>
      <c r="F4725" s="7" t="str">
        <f>vlookup(E4725,Teams!A:B,2,false)</f>
        <v>Niskayuna</v>
      </c>
      <c r="G4725" s="1" t="b">
        <v>0</v>
      </c>
      <c r="H4725" s="1" t="b">
        <v>0</v>
      </c>
      <c r="I4725" s="1">
        <v>8.0</v>
      </c>
      <c r="J4725" s="7" t="str">
        <f>vlookup(I4725,Cats!$A:$B,2,false)</f>
        <v>M</v>
      </c>
    </row>
    <row r="4726">
      <c r="A4726" s="1">
        <v>141735.0</v>
      </c>
      <c r="B4726" s="1">
        <v>566.0</v>
      </c>
      <c r="C4726" s="1">
        <v>0.0</v>
      </c>
      <c r="D4726" s="1" t="s">
        <v>32</v>
      </c>
      <c r="E4726" s="1">
        <v>30.0</v>
      </c>
      <c r="F4726" s="7" t="str">
        <f>vlookup(E4726,Teams!A:B,2,false)</f>
        <v>#N/A</v>
      </c>
      <c r="G4726" s="1" t="b">
        <v>1</v>
      </c>
      <c r="H4726" s="1" t="b">
        <v>1</v>
      </c>
      <c r="I4726" s="1">
        <v>9.0</v>
      </c>
      <c r="J4726" s="7" t="str">
        <f>vlookup(I4726,Cats!$A:$B,2,false)</f>
        <v>C</v>
      </c>
    </row>
    <row r="4727">
      <c r="A4727" s="1">
        <v>141736.0</v>
      </c>
      <c r="B4727" s="1">
        <v>566.0</v>
      </c>
      <c r="C4727" s="1">
        <v>0.0</v>
      </c>
      <c r="D4727" s="1" t="s">
        <v>71</v>
      </c>
      <c r="E4727" s="1">
        <v>34.0</v>
      </c>
      <c r="F4727" s="7" t="str">
        <f>vlookup(E4727,Teams!A:B,2,false)</f>
        <v>Niskayuna</v>
      </c>
      <c r="G4727" s="1" t="b">
        <v>0</v>
      </c>
      <c r="H4727" s="1" t="b">
        <v>0</v>
      </c>
      <c r="I4727" s="1">
        <v>9.0</v>
      </c>
      <c r="J4727" s="7" t="str">
        <f>vlookup(I4727,Cats!$A:$B,2,false)</f>
        <v>C</v>
      </c>
    </row>
    <row r="4728">
      <c r="A4728" s="1">
        <v>141737.0</v>
      </c>
      <c r="B4728" s="1">
        <v>566.0</v>
      </c>
      <c r="C4728" s="1">
        <v>0.0</v>
      </c>
      <c r="D4728" s="1" t="s">
        <v>32</v>
      </c>
      <c r="E4728" s="1">
        <v>30.0</v>
      </c>
      <c r="F4728" s="7" t="str">
        <f>vlookup(E4728,Teams!A:B,2,false)</f>
        <v>#N/A</v>
      </c>
      <c r="G4728" s="1" t="b">
        <v>1</v>
      </c>
      <c r="H4728" s="1" t="b">
        <v>1</v>
      </c>
      <c r="I4728" s="1">
        <v>10.0</v>
      </c>
      <c r="J4728" s="7" t="str">
        <f>vlookup(I4728,Cats!$A:$B,2,false)</f>
        <v>E</v>
      </c>
    </row>
    <row r="4729">
      <c r="A4729" s="1">
        <v>141738.0</v>
      </c>
      <c r="B4729" s="1">
        <v>566.0</v>
      </c>
      <c r="C4729" s="1">
        <v>0.0</v>
      </c>
      <c r="D4729" s="1" t="s">
        <v>76</v>
      </c>
      <c r="E4729" s="1">
        <v>34.0</v>
      </c>
      <c r="F4729" s="7" t="str">
        <f>vlookup(E4729,Teams!A:B,2,false)</f>
        <v>Niskayuna</v>
      </c>
      <c r="G4729" s="1" t="b">
        <v>0</v>
      </c>
      <c r="H4729" s="1" t="b">
        <v>0</v>
      </c>
      <c r="I4729" s="1">
        <v>10.0</v>
      </c>
      <c r="J4729" s="7" t="str">
        <f>vlookup(I4729,Cats!$A:$B,2,false)</f>
        <v>E</v>
      </c>
    </row>
    <row r="4730">
      <c r="A4730" s="1">
        <v>141739.0</v>
      </c>
      <c r="B4730" s="1">
        <v>566.0</v>
      </c>
      <c r="C4730" s="1">
        <v>0.0</v>
      </c>
      <c r="D4730" s="1" t="s">
        <v>32</v>
      </c>
      <c r="E4730" s="1">
        <v>30.0</v>
      </c>
      <c r="F4730" s="7" t="str">
        <f>vlookup(E4730,Teams!A:B,2,false)</f>
        <v>#N/A</v>
      </c>
      <c r="G4730" s="1" t="b">
        <v>1</v>
      </c>
      <c r="H4730" s="1" t="b">
        <v>1</v>
      </c>
      <c r="I4730" s="1">
        <v>11.0</v>
      </c>
      <c r="J4730" s="7" t="str">
        <f>vlookup(I4730,Cats!$A:$B,2,false)</f>
        <v>B</v>
      </c>
    </row>
    <row r="4731">
      <c r="A4731" s="1">
        <v>141740.0</v>
      </c>
      <c r="B4731" s="1">
        <v>566.0</v>
      </c>
      <c r="C4731" s="1">
        <v>4.0</v>
      </c>
      <c r="D4731" s="1" t="s">
        <v>71</v>
      </c>
      <c r="E4731" s="1">
        <v>34.0</v>
      </c>
      <c r="F4731" s="7" t="str">
        <f>vlookup(E4731,Teams!A:B,2,false)</f>
        <v>Niskayuna</v>
      </c>
      <c r="G4731" s="1" t="b">
        <v>0</v>
      </c>
      <c r="H4731" s="1" t="b">
        <v>0</v>
      </c>
      <c r="I4731" s="1">
        <v>11.0</v>
      </c>
      <c r="J4731" s="7" t="str">
        <f>vlookup(I4731,Cats!$A:$B,2,false)</f>
        <v>B</v>
      </c>
    </row>
    <row r="4732">
      <c r="A4732" s="1">
        <v>141741.0</v>
      </c>
      <c r="B4732" s="1">
        <v>566.0</v>
      </c>
      <c r="C4732" s="1">
        <v>0.0</v>
      </c>
      <c r="D4732" s="1" t="s">
        <v>32</v>
      </c>
      <c r="E4732" s="1">
        <v>30.0</v>
      </c>
      <c r="F4732" s="7" t="str">
        <f>vlookup(E4732,Teams!A:B,2,false)</f>
        <v>#N/A</v>
      </c>
      <c r="G4732" s="1" t="b">
        <v>1</v>
      </c>
      <c r="H4732" s="1" t="b">
        <v>1</v>
      </c>
      <c r="I4732" s="1">
        <v>12.0</v>
      </c>
      <c r="J4732" s="7" t="str">
        <f>vlookup(I4732,Cats!$A:$B,2,false)</f>
        <v>P</v>
      </c>
    </row>
    <row r="4733">
      <c r="A4733" s="1">
        <v>141742.0</v>
      </c>
      <c r="B4733" s="1">
        <v>566.0</v>
      </c>
      <c r="C4733" s="1">
        <v>0.0</v>
      </c>
      <c r="D4733" s="1" t="s">
        <v>77</v>
      </c>
      <c r="E4733" s="1">
        <v>34.0</v>
      </c>
      <c r="F4733" s="7" t="str">
        <f>vlookup(E4733,Teams!A:B,2,false)</f>
        <v>Niskayuna</v>
      </c>
      <c r="G4733" s="1" t="b">
        <v>0</v>
      </c>
      <c r="H4733" s="1" t="b">
        <v>0</v>
      </c>
      <c r="I4733" s="1">
        <v>12.0</v>
      </c>
      <c r="J4733" s="7" t="str">
        <f>vlookup(I4733,Cats!$A:$B,2,false)</f>
        <v>P</v>
      </c>
    </row>
    <row r="4734">
      <c r="A4734" s="1">
        <v>141743.0</v>
      </c>
      <c r="B4734" s="1">
        <v>566.0</v>
      </c>
      <c r="C4734" s="1">
        <v>0.0</v>
      </c>
      <c r="D4734" s="1" t="s">
        <v>32</v>
      </c>
      <c r="E4734" s="1">
        <v>30.0</v>
      </c>
      <c r="F4734" s="7" t="str">
        <f>vlookup(E4734,Teams!A:B,2,false)</f>
        <v>#N/A</v>
      </c>
      <c r="G4734" s="1" t="b">
        <v>1</v>
      </c>
      <c r="H4734" s="1" t="b">
        <v>1</v>
      </c>
      <c r="I4734" s="1">
        <v>13.0</v>
      </c>
      <c r="J4734" s="7" t="str">
        <f>vlookup(I4734,Cats!$A:$B,2,false)</f>
        <v>X</v>
      </c>
    </row>
    <row r="4735">
      <c r="A4735" s="1">
        <v>141744.0</v>
      </c>
      <c r="B4735" s="1">
        <v>566.0</v>
      </c>
      <c r="C4735" s="1">
        <v>0.0</v>
      </c>
      <c r="D4735" s="1" t="s">
        <v>71</v>
      </c>
      <c r="E4735" s="1">
        <v>34.0</v>
      </c>
      <c r="F4735" s="7" t="str">
        <f>vlookup(E4735,Teams!A:B,2,false)</f>
        <v>Niskayuna</v>
      </c>
      <c r="G4735" s="1" t="b">
        <v>0</v>
      </c>
      <c r="H4735" s="1" t="b">
        <v>0</v>
      </c>
      <c r="I4735" s="1">
        <v>13.0</v>
      </c>
      <c r="J4735" s="7" t="str">
        <f>vlookup(I4735,Cats!$A:$B,2,false)</f>
        <v>X</v>
      </c>
    </row>
    <row r="4736">
      <c r="A4736" s="1">
        <v>141745.0</v>
      </c>
      <c r="B4736" s="1">
        <v>566.0</v>
      </c>
      <c r="C4736" s="1">
        <v>0.0</v>
      </c>
      <c r="D4736" s="1" t="s">
        <v>32</v>
      </c>
      <c r="E4736" s="1">
        <v>30.0</v>
      </c>
      <c r="F4736" s="7" t="str">
        <f>vlookup(E4736,Teams!A:B,2,false)</f>
        <v>#N/A</v>
      </c>
      <c r="G4736" s="1" t="b">
        <v>1</v>
      </c>
      <c r="H4736" s="1" t="b">
        <v>1</v>
      </c>
      <c r="I4736" s="1">
        <v>14.0</v>
      </c>
      <c r="J4736" s="7" t="str">
        <f>vlookup(I4736,Cats!$A:$B,2,false)</f>
        <v>M</v>
      </c>
    </row>
    <row r="4737">
      <c r="A4737" s="1">
        <v>141746.0</v>
      </c>
      <c r="B4737" s="1">
        <v>566.0</v>
      </c>
      <c r="C4737" s="1">
        <v>4.0</v>
      </c>
      <c r="D4737" s="1" t="s">
        <v>71</v>
      </c>
      <c r="E4737" s="1">
        <v>34.0</v>
      </c>
      <c r="F4737" s="7" t="str">
        <f>vlookup(E4737,Teams!A:B,2,false)</f>
        <v>Niskayuna</v>
      </c>
      <c r="G4737" s="1" t="b">
        <v>0</v>
      </c>
      <c r="H4737" s="1" t="b">
        <v>0</v>
      </c>
      <c r="I4737" s="1">
        <v>14.0</v>
      </c>
      <c r="J4737" s="7" t="str">
        <f>vlookup(I4737,Cats!$A:$B,2,false)</f>
        <v>M</v>
      </c>
    </row>
    <row r="4738">
      <c r="A4738" s="1">
        <v>141747.0</v>
      </c>
      <c r="B4738" s="1">
        <v>566.0</v>
      </c>
      <c r="C4738" s="1">
        <v>0.0</v>
      </c>
      <c r="D4738" s="1" t="s">
        <v>32</v>
      </c>
      <c r="E4738" s="1">
        <v>30.0</v>
      </c>
      <c r="F4738" s="7" t="str">
        <f>vlookup(E4738,Teams!A:B,2,false)</f>
        <v>#N/A</v>
      </c>
      <c r="G4738" s="1" t="b">
        <v>1</v>
      </c>
      <c r="H4738" s="1" t="b">
        <v>1</v>
      </c>
      <c r="I4738" s="1">
        <v>15.0</v>
      </c>
      <c r="J4738" s="7" t="str">
        <f>vlookup(I4738,Cats!$A:$B,2,false)</f>
        <v>C</v>
      </c>
    </row>
    <row r="4739">
      <c r="A4739" s="1">
        <v>141748.0</v>
      </c>
      <c r="B4739" s="1">
        <v>566.0</v>
      </c>
      <c r="C4739" s="1">
        <v>0.0</v>
      </c>
      <c r="D4739" s="1" t="s">
        <v>71</v>
      </c>
      <c r="E4739" s="1">
        <v>34.0</v>
      </c>
      <c r="F4739" s="7" t="str">
        <f>vlookup(E4739,Teams!A:B,2,false)</f>
        <v>Niskayuna</v>
      </c>
      <c r="G4739" s="1" t="b">
        <v>0</v>
      </c>
      <c r="H4739" s="1" t="b">
        <v>0</v>
      </c>
      <c r="I4739" s="1">
        <v>15.0</v>
      </c>
      <c r="J4739" s="7" t="str">
        <f>vlookup(I4739,Cats!$A:$B,2,false)</f>
        <v>C</v>
      </c>
    </row>
    <row r="4740">
      <c r="A4740" s="1">
        <v>141749.0</v>
      </c>
      <c r="B4740" s="1">
        <v>566.0</v>
      </c>
      <c r="C4740" s="1">
        <v>0.0</v>
      </c>
      <c r="D4740" s="1" t="s">
        <v>32</v>
      </c>
      <c r="E4740" s="1">
        <v>30.0</v>
      </c>
      <c r="F4740" s="7" t="str">
        <f>vlookup(E4740,Teams!A:B,2,false)</f>
        <v>#N/A</v>
      </c>
      <c r="G4740" s="1" t="b">
        <v>1</v>
      </c>
      <c r="H4740" s="1" t="b">
        <v>1</v>
      </c>
      <c r="I4740" s="1">
        <v>16.0</v>
      </c>
      <c r="J4740" s="7" t="str">
        <f>vlookup(I4740,Cats!$A:$B,2,false)</f>
        <v>E</v>
      </c>
    </row>
    <row r="4741">
      <c r="A4741" s="1">
        <v>141750.0</v>
      </c>
      <c r="B4741" s="1">
        <v>566.0</v>
      </c>
      <c r="C4741" s="1">
        <v>4.0</v>
      </c>
      <c r="D4741" s="1" t="s">
        <v>223</v>
      </c>
      <c r="E4741" s="1">
        <v>34.0</v>
      </c>
      <c r="F4741" s="7" t="str">
        <f>vlookup(E4741,Teams!A:B,2,false)</f>
        <v>Niskayuna</v>
      </c>
      <c r="G4741" s="1" t="b">
        <v>0</v>
      </c>
      <c r="H4741" s="1" t="b">
        <v>0</v>
      </c>
      <c r="I4741" s="1">
        <v>16.0</v>
      </c>
      <c r="J4741" s="7" t="str">
        <f>vlookup(I4741,Cats!$A:$B,2,false)</f>
        <v>E</v>
      </c>
    </row>
    <row r="4742">
      <c r="A4742" s="1">
        <v>141751.0</v>
      </c>
      <c r="B4742" s="1">
        <v>566.0</v>
      </c>
      <c r="C4742" s="1">
        <v>0.0</v>
      </c>
      <c r="D4742" s="1" t="s">
        <v>32</v>
      </c>
      <c r="E4742" s="1">
        <v>30.0</v>
      </c>
      <c r="F4742" s="7" t="str">
        <f>vlookup(E4742,Teams!A:B,2,false)</f>
        <v>#N/A</v>
      </c>
      <c r="G4742" s="1" t="b">
        <v>1</v>
      </c>
      <c r="H4742" s="1" t="b">
        <v>1</v>
      </c>
      <c r="I4742" s="1">
        <v>17.0</v>
      </c>
      <c r="J4742" s="7" t="str">
        <f>vlookup(I4742,Cats!$A:$B,2,false)</f>
        <v>B</v>
      </c>
    </row>
    <row r="4743">
      <c r="A4743" s="1">
        <v>141752.0</v>
      </c>
      <c r="B4743" s="1">
        <v>566.0</v>
      </c>
      <c r="C4743" s="1">
        <v>0.0</v>
      </c>
      <c r="D4743" s="1" t="s">
        <v>71</v>
      </c>
      <c r="E4743" s="1">
        <v>34.0</v>
      </c>
      <c r="F4743" s="7" t="str">
        <f>vlookup(E4743,Teams!A:B,2,false)</f>
        <v>Niskayuna</v>
      </c>
      <c r="G4743" s="1" t="b">
        <v>0</v>
      </c>
      <c r="H4743" s="1" t="b">
        <v>0</v>
      </c>
      <c r="I4743" s="1">
        <v>17.0</v>
      </c>
      <c r="J4743" s="7" t="str">
        <f>vlookup(I4743,Cats!$A:$B,2,false)</f>
        <v>B</v>
      </c>
    </row>
    <row r="4744">
      <c r="A4744" s="1">
        <v>141753.0</v>
      </c>
      <c r="B4744" s="1">
        <v>566.0</v>
      </c>
      <c r="C4744" s="1">
        <v>0.0</v>
      </c>
      <c r="D4744" s="1" t="s">
        <v>32</v>
      </c>
      <c r="E4744" s="1">
        <v>30.0</v>
      </c>
      <c r="F4744" s="7" t="str">
        <f>vlookup(E4744,Teams!A:B,2,false)</f>
        <v>#N/A</v>
      </c>
      <c r="G4744" s="1" t="b">
        <v>1</v>
      </c>
      <c r="H4744" s="1" t="b">
        <v>1</v>
      </c>
      <c r="I4744" s="1">
        <v>18.0</v>
      </c>
      <c r="J4744" s="7" t="str">
        <f>vlookup(I4744,Cats!$A:$B,2,false)</f>
        <v>P</v>
      </c>
    </row>
    <row r="4745">
      <c r="A4745" s="1">
        <v>141754.0</v>
      </c>
      <c r="B4745" s="1">
        <v>566.0</v>
      </c>
      <c r="C4745" s="1">
        <v>4.0</v>
      </c>
      <c r="D4745" s="1" t="s">
        <v>77</v>
      </c>
      <c r="E4745" s="1">
        <v>34.0</v>
      </c>
      <c r="F4745" s="7" t="str">
        <f>vlookup(E4745,Teams!A:B,2,false)</f>
        <v>Niskayuna</v>
      </c>
      <c r="G4745" s="1" t="b">
        <v>0</v>
      </c>
      <c r="H4745" s="1" t="b">
        <v>0</v>
      </c>
      <c r="I4745" s="1">
        <v>18.0</v>
      </c>
      <c r="J4745" s="7" t="str">
        <f>vlookup(I4745,Cats!$A:$B,2,false)</f>
        <v>P</v>
      </c>
    </row>
    <row r="4746">
      <c r="A4746" s="1">
        <v>141755.0</v>
      </c>
      <c r="B4746" s="1">
        <v>566.0</v>
      </c>
      <c r="C4746" s="1">
        <v>0.0</v>
      </c>
      <c r="D4746" s="1" t="s">
        <v>32</v>
      </c>
      <c r="E4746" s="1">
        <v>30.0</v>
      </c>
      <c r="F4746" s="7" t="str">
        <f>vlookup(E4746,Teams!A:B,2,false)</f>
        <v>#N/A</v>
      </c>
      <c r="G4746" s="1" t="b">
        <v>1</v>
      </c>
      <c r="H4746" s="1" t="b">
        <v>1</v>
      </c>
      <c r="I4746" s="1">
        <v>19.0</v>
      </c>
      <c r="J4746" s="7" t="str">
        <f>vlookup(I4746,Cats!$A:$B,2,false)</f>
        <v>X</v>
      </c>
    </row>
    <row r="4747">
      <c r="A4747" s="1">
        <v>141756.0</v>
      </c>
      <c r="B4747" s="1">
        <v>566.0</v>
      </c>
      <c r="C4747" s="1">
        <v>-4.0</v>
      </c>
      <c r="D4747" s="1" t="s">
        <v>76</v>
      </c>
      <c r="E4747" s="1">
        <v>34.0</v>
      </c>
      <c r="F4747" s="7" t="str">
        <f>vlookup(E4747,Teams!A:B,2,false)</f>
        <v>Niskayuna</v>
      </c>
      <c r="G4747" s="1" t="b">
        <v>0</v>
      </c>
      <c r="H4747" s="1" t="b">
        <v>0</v>
      </c>
      <c r="I4747" s="1">
        <v>19.0</v>
      </c>
      <c r="J4747" s="7" t="str">
        <f>vlookup(I4747,Cats!$A:$B,2,false)</f>
        <v>X</v>
      </c>
    </row>
    <row r="4748">
      <c r="A4748" s="1">
        <v>141757.0</v>
      </c>
      <c r="B4748" s="1">
        <v>566.0</v>
      </c>
      <c r="C4748" s="1">
        <v>0.0</v>
      </c>
      <c r="D4748" s="1" t="s">
        <v>32</v>
      </c>
      <c r="E4748" s="1">
        <v>30.0</v>
      </c>
      <c r="F4748" s="7" t="str">
        <f>vlookup(E4748,Teams!A:B,2,false)</f>
        <v>#N/A</v>
      </c>
      <c r="G4748" s="1" t="b">
        <v>1</v>
      </c>
      <c r="H4748" s="1" t="b">
        <v>1</v>
      </c>
      <c r="I4748" s="1">
        <v>20.0</v>
      </c>
      <c r="J4748" s="7" t="str">
        <f>vlookup(I4748,Cats!$A:$B,2,false)</f>
        <v>M</v>
      </c>
    </row>
    <row r="4749">
      <c r="A4749" s="1">
        <v>141758.0</v>
      </c>
      <c r="B4749" s="1">
        <v>566.0</v>
      </c>
      <c r="C4749" s="1">
        <v>0.0</v>
      </c>
      <c r="D4749" s="1" t="s">
        <v>77</v>
      </c>
      <c r="E4749" s="1">
        <v>34.0</v>
      </c>
      <c r="F4749" s="7" t="str">
        <f>vlookup(E4749,Teams!A:B,2,false)</f>
        <v>Niskayuna</v>
      </c>
      <c r="G4749" s="1" t="b">
        <v>0</v>
      </c>
      <c r="H4749" s="1" t="b">
        <v>0</v>
      </c>
      <c r="I4749" s="1">
        <v>20.0</v>
      </c>
      <c r="J4749" s="7" t="str">
        <f>vlookup(I4749,Cats!$A:$B,2,false)</f>
        <v>M</v>
      </c>
    </row>
    <row r="4750">
      <c r="A4750" s="1">
        <v>141759.0</v>
      </c>
      <c r="B4750" s="1">
        <v>566.0</v>
      </c>
      <c r="C4750" s="1">
        <v>0.0</v>
      </c>
      <c r="D4750" s="1" t="s">
        <v>32</v>
      </c>
      <c r="E4750" s="1">
        <v>30.0</v>
      </c>
      <c r="F4750" s="7" t="str">
        <f>vlookup(E4750,Teams!A:B,2,false)</f>
        <v>#N/A</v>
      </c>
      <c r="G4750" s="1" t="b">
        <v>1</v>
      </c>
      <c r="H4750" s="1" t="b">
        <v>1</v>
      </c>
      <c r="I4750" s="1">
        <v>21.0</v>
      </c>
      <c r="J4750" s="7" t="str">
        <f>vlookup(I4750,Cats!$A:$B,2,false)</f>
        <v>C</v>
      </c>
    </row>
    <row r="4751">
      <c r="A4751" s="1">
        <v>141760.0</v>
      </c>
      <c r="B4751" s="1">
        <v>566.0</v>
      </c>
      <c r="C4751" s="1">
        <v>4.0</v>
      </c>
      <c r="D4751" s="1" t="s">
        <v>71</v>
      </c>
      <c r="E4751" s="1">
        <v>34.0</v>
      </c>
      <c r="F4751" s="7" t="str">
        <f>vlookup(E4751,Teams!A:B,2,false)</f>
        <v>Niskayuna</v>
      </c>
      <c r="G4751" s="1" t="b">
        <v>0</v>
      </c>
      <c r="H4751" s="1" t="b">
        <v>0</v>
      </c>
      <c r="I4751" s="1">
        <v>21.0</v>
      </c>
      <c r="J4751" s="7" t="str">
        <f>vlookup(I4751,Cats!$A:$B,2,false)</f>
        <v>C</v>
      </c>
    </row>
    <row r="4752">
      <c r="A4752" s="1">
        <v>141761.0</v>
      </c>
      <c r="B4752" s="1">
        <v>566.0</v>
      </c>
      <c r="C4752" s="1">
        <v>0.0</v>
      </c>
      <c r="D4752" s="1" t="s">
        <v>32</v>
      </c>
      <c r="E4752" s="1">
        <v>30.0</v>
      </c>
      <c r="F4752" s="7" t="str">
        <f>vlookup(E4752,Teams!A:B,2,false)</f>
        <v>#N/A</v>
      </c>
      <c r="G4752" s="1" t="b">
        <v>1</v>
      </c>
      <c r="H4752" s="1" t="b">
        <v>1</v>
      </c>
      <c r="I4752" s="1">
        <v>22.0</v>
      </c>
      <c r="J4752" s="7" t="str">
        <f>vlookup(I4752,Cats!$A:$B,2,false)</f>
        <v>E</v>
      </c>
    </row>
    <row r="4753">
      <c r="A4753" s="1">
        <v>141762.0</v>
      </c>
      <c r="B4753" s="1">
        <v>566.0</v>
      </c>
      <c r="C4753" s="1">
        <v>4.0</v>
      </c>
      <c r="D4753" s="1" t="s">
        <v>223</v>
      </c>
      <c r="E4753" s="1">
        <v>34.0</v>
      </c>
      <c r="F4753" s="7" t="str">
        <f>vlookup(E4753,Teams!A:B,2,false)</f>
        <v>Niskayuna</v>
      </c>
      <c r="G4753" s="1" t="b">
        <v>0</v>
      </c>
      <c r="H4753" s="1" t="b">
        <v>0</v>
      </c>
      <c r="I4753" s="1">
        <v>22.0</v>
      </c>
      <c r="J4753" s="7" t="str">
        <f>vlookup(I4753,Cats!$A:$B,2,false)</f>
        <v>E</v>
      </c>
    </row>
    <row r="4754">
      <c r="A4754" s="1">
        <v>141763.0</v>
      </c>
      <c r="B4754" s="1">
        <v>566.0</v>
      </c>
      <c r="C4754" s="1">
        <v>0.0</v>
      </c>
      <c r="D4754" s="1" t="s">
        <v>32</v>
      </c>
      <c r="E4754" s="1">
        <v>30.0</v>
      </c>
      <c r="F4754" s="7" t="str">
        <f>vlookup(E4754,Teams!A:B,2,false)</f>
        <v>#N/A</v>
      </c>
      <c r="G4754" s="1" t="b">
        <v>1</v>
      </c>
      <c r="H4754" s="1" t="b">
        <v>1</v>
      </c>
      <c r="I4754" s="1">
        <v>23.0</v>
      </c>
      <c r="J4754" s="7" t="str">
        <f>vlookup(I4754,Cats!$A:$B,2,false)</f>
        <v>B</v>
      </c>
    </row>
    <row r="4755">
      <c r="A4755" s="1">
        <v>141764.0</v>
      </c>
      <c r="B4755" s="1">
        <v>566.0</v>
      </c>
      <c r="C4755" s="1">
        <v>0.0</v>
      </c>
      <c r="D4755" s="1" t="s">
        <v>71</v>
      </c>
      <c r="E4755" s="1">
        <v>34.0</v>
      </c>
      <c r="F4755" s="7" t="str">
        <f>vlookup(E4755,Teams!A:B,2,false)</f>
        <v>Niskayuna</v>
      </c>
      <c r="G4755" s="1" t="b">
        <v>0</v>
      </c>
      <c r="H4755" s="1" t="b">
        <v>0</v>
      </c>
      <c r="I4755" s="1">
        <v>23.0</v>
      </c>
      <c r="J4755" s="7" t="str">
        <f>vlookup(I4755,Cats!$A:$B,2,false)</f>
        <v>B</v>
      </c>
    </row>
    <row r="4756">
      <c r="A4756" s="1">
        <v>141765.0</v>
      </c>
      <c r="B4756" s="1">
        <v>566.0</v>
      </c>
      <c r="C4756" s="1">
        <v>0.0</v>
      </c>
      <c r="D4756" s="1" t="s">
        <v>32</v>
      </c>
      <c r="E4756" s="1">
        <v>30.0</v>
      </c>
      <c r="F4756" s="7" t="str">
        <f>vlookup(E4756,Teams!A:B,2,false)</f>
        <v>#N/A</v>
      </c>
      <c r="G4756" s="1" t="b">
        <v>1</v>
      </c>
      <c r="H4756" s="1" t="b">
        <v>1</v>
      </c>
      <c r="I4756" s="1">
        <v>24.0</v>
      </c>
      <c r="J4756" s="7" t="str">
        <f>vlookup(I4756,Cats!$A:$B,2,false)</f>
        <v>P</v>
      </c>
    </row>
    <row r="4757">
      <c r="A4757" s="1">
        <v>141766.0</v>
      </c>
      <c r="B4757" s="1">
        <v>566.0</v>
      </c>
      <c r="C4757" s="1">
        <v>0.0</v>
      </c>
      <c r="D4757" s="1" t="s">
        <v>71</v>
      </c>
      <c r="E4757" s="1">
        <v>34.0</v>
      </c>
      <c r="F4757" s="7" t="str">
        <f>vlookup(E4757,Teams!A:B,2,false)</f>
        <v>Niskayuna</v>
      </c>
      <c r="G4757" s="1" t="b">
        <v>0</v>
      </c>
      <c r="H4757" s="1" t="b">
        <v>0</v>
      </c>
      <c r="I4757" s="1">
        <v>24.0</v>
      </c>
      <c r="J4757" s="7" t="str">
        <f>vlookup(I4757,Cats!$A:$B,2,false)</f>
        <v>P</v>
      </c>
    </row>
    <row r="4758">
      <c r="A4758" s="1">
        <v>141767.0</v>
      </c>
      <c r="B4758" s="1">
        <v>567.0</v>
      </c>
      <c r="C4758" s="1">
        <v>-4.0</v>
      </c>
      <c r="D4758" s="1" t="s">
        <v>54</v>
      </c>
      <c r="E4758" s="1">
        <v>16.0</v>
      </c>
      <c r="F4758" s="7" t="str">
        <f>vlookup(E4758,Teams!A:B,2,false)</f>
        <v>Enloe B</v>
      </c>
      <c r="G4758" s="1" t="b">
        <v>1</v>
      </c>
      <c r="H4758" s="1" t="b">
        <v>0</v>
      </c>
      <c r="I4758" s="1">
        <v>1.0</v>
      </c>
      <c r="J4758" s="7" t="str">
        <f>vlookup(I4758,Cats!$A:$B,2,false)</f>
        <v>X</v>
      </c>
    </row>
    <row r="4759">
      <c r="A4759" s="1">
        <v>141768.0</v>
      </c>
      <c r="B4759" s="1">
        <v>567.0</v>
      </c>
      <c r="C4759" s="1">
        <v>14.0</v>
      </c>
      <c r="D4759" s="1" t="s">
        <v>41</v>
      </c>
      <c r="E4759" s="1">
        <v>23.0</v>
      </c>
      <c r="F4759" s="7" t="str">
        <f>vlookup(E4759,Teams!A:B,2,false)</f>
        <v>Lakeside</v>
      </c>
      <c r="G4759" s="1" t="b">
        <v>0</v>
      </c>
      <c r="H4759" s="1" t="b">
        <v>0</v>
      </c>
      <c r="I4759" s="1">
        <v>1.0</v>
      </c>
      <c r="J4759" s="7" t="str">
        <f>vlookup(I4759,Cats!$A:$B,2,false)</f>
        <v>X</v>
      </c>
    </row>
    <row r="4760">
      <c r="A4760" s="1">
        <v>141769.0</v>
      </c>
      <c r="B4760" s="1">
        <v>567.0</v>
      </c>
      <c r="C4760" s="1">
        <v>0.0</v>
      </c>
      <c r="D4760" s="1" t="s">
        <v>32</v>
      </c>
      <c r="E4760" s="1">
        <v>16.0</v>
      </c>
      <c r="F4760" s="7" t="str">
        <f>vlookup(E4760,Teams!A:B,2,false)</f>
        <v>Enloe B</v>
      </c>
      <c r="G4760" s="1" t="b">
        <v>1</v>
      </c>
      <c r="H4760" s="1" t="b">
        <v>1</v>
      </c>
      <c r="I4760" s="1">
        <v>2.0</v>
      </c>
      <c r="J4760" s="7" t="str">
        <f>vlookup(I4760,Cats!$A:$B,2,false)</f>
        <v>M</v>
      </c>
    </row>
    <row r="4761">
      <c r="A4761" s="1">
        <v>141770.0</v>
      </c>
      <c r="B4761" s="1">
        <v>567.0</v>
      </c>
      <c r="C4761" s="1">
        <v>14.0</v>
      </c>
      <c r="D4761" s="1" t="s">
        <v>218</v>
      </c>
      <c r="E4761" s="1">
        <v>23.0</v>
      </c>
      <c r="F4761" s="7" t="str">
        <f>vlookup(E4761,Teams!A:B,2,false)</f>
        <v>Lakeside</v>
      </c>
      <c r="G4761" s="1" t="b">
        <v>0</v>
      </c>
      <c r="H4761" s="1" t="b">
        <v>0</v>
      </c>
      <c r="I4761" s="1">
        <v>2.0</v>
      </c>
      <c r="J4761" s="7" t="str">
        <f>vlookup(I4761,Cats!$A:$B,2,false)</f>
        <v>M</v>
      </c>
    </row>
    <row r="4762">
      <c r="A4762" s="1">
        <v>141771.0</v>
      </c>
      <c r="B4762" s="1">
        <v>567.0</v>
      </c>
      <c r="C4762" s="1">
        <v>0.0</v>
      </c>
      <c r="D4762" s="1" t="s">
        <v>32</v>
      </c>
      <c r="E4762" s="1">
        <v>16.0</v>
      </c>
      <c r="F4762" s="7" t="str">
        <f>vlookup(E4762,Teams!A:B,2,false)</f>
        <v>Enloe B</v>
      </c>
      <c r="G4762" s="1" t="b">
        <v>1</v>
      </c>
      <c r="H4762" s="1" t="b">
        <v>1</v>
      </c>
      <c r="I4762" s="1">
        <v>3.0</v>
      </c>
      <c r="J4762" s="7" t="str">
        <f>vlookup(I4762,Cats!$A:$B,2,false)</f>
        <v>C</v>
      </c>
    </row>
    <row r="4763">
      <c r="A4763" s="1">
        <v>141772.0</v>
      </c>
      <c r="B4763" s="1">
        <v>567.0</v>
      </c>
      <c r="C4763" s="1">
        <v>14.0</v>
      </c>
      <c r="D4763" s="1" t="s">
        <v>41</v>
      </c>
      <c r="E4763" s="1">
        <v>23.0</v>
      </c>
      <c r="F4763" s="7" t="str">
        <f>vlookup(E4763,Teams!A:B,2,false)</f>
        <v>Lakeside</v>
      </c>
      <c r="G4763" s="1" t="b">
        <v>0</v>
      </c>
      <c r="H4763" s="1" t="b">
        <v>0</v>
      </c>
      <c r="I4763" s="1">
        <v>3.0</v>
      </c>
      <c r="J4763" s="7" t="str">
        <f>vlookup(I4763,Cats!$A:$B,2,false)</f>
        <v>C</v>
      </c>
    </row>
    <row r="4764">
      <c r="A4764" s="1">
        <v>141773.0</v>
      </c>
      <c r="B4764" s="1">
        <v>567.0</v>
      </c>
      <c r="C4764" s="1">
        <v>4.0</v>
      </c>
      <c r="D4764" s="1" t="s">
        <v>56</v>
      </c>
      <c r="E4764" s="1">
        <v>16.0</v>
      </c>
      <c r="F4764" s="7" t="str">
        <f>vlookup(E4764,Teams!A:B,2,false)</f>
        <v>Enloe B</v>
      </c>
      <c r="G4764" s="1" t="b">
        <v>1</v>
      </c>
      <c r="H4764" s="1" t="b">
        <v>0</v>
      </c>
      <c r="I4764" s="1">
        <v>4.0</v>
      </c>
      <c r="J4764" s="7" t="str">
        <f>vlookup(I4764,Cats!$A:$B,2,false)</f>
        <v>E</v>
      </c>
    </row>
    <row r="4765">
      <c r="A4765" s="1">
        <v>141774.0</v>
      </c>
      <c r="B4765" s="1">
        <v>567.0</v>
      </c>
      <c r="C4765" s="1">
        <v>0.0</v>
      </c>
      <c r="D4765" s="1" t="s">
        <v>32</v>
      </c>
      <c r="E4765" s="1">
        <v>23.0</v>
      </c>
      <c r="F4765" s="7" t="str">
        <f>vlookup(E4765,Teams!A:B,2,false)</f>
        <v>Lakeside</v>
      </c>
      <c r="G4765" s="1" t="b">
        <v>0</v>
      </c>
      <c r="H4765" s="1" t="b">
        <v>1</v>
      </c>
      <c r="I4765" s="1">
        <v>4.0</v>
      </c>
      <c r="J4765" s="7" t="str">
        <f>vlookup(I4765,Cats!$A:$B,2,false)</f>
        <v>E</v>
      </c>
    </row>
    <row r="4766">
      <c r="A4766" s="1">
        <v>141775.0</v>
      </c>
      <c r="B4766" s="1">
        <v>567.0</v>
      </c>
      <c r="C4766" s="1">
        <v>4.0</v>
      </c>
      <c r="D4766" s="1" t="s">
        <v>56</v>
      </c>
      <c r="E4766" s="1">
        <v>16.0</v>
      </c>
      <c r="F4766" s="7" t="str">
        <f>vlookup(E4766,Teams!A:B,2,false)</f>
        <v>Enloe B</v>
      </c>
      <c r="G4766" s="1" t="b">
        <v>1</v>
      </c>
      <c r="H4766" s="1" t="b">
        <v>0</v>
      </c>
      <c r="I4766" s="1">
        <v>5.0</v>
      </c>
      <c r="J4766" s="7" t="str">
        <f>vlookup(I4766,Cats!$A:$B,2,false)</f>
        <v>B</v>
      </c>
    </row>
    <row r="4767">
      <c r="A4767" s="1">
        <v>141776.0</v>
      </c>
      <c r="B4767" s="1">
        <v>567.0</v>
      </c>
      <c r="C4767" s="1">
        <v>0.0</v>
      </c>
      <c r="D4767" s="1" t="s">
        <v>32</v>
      </c>
      <c r="E4767" s="1">
        <v>23.0</v>
      </c>
      <c r="F4767" s="7" t="str">
        <f>vlookup(E4767,Teams!A:B,2,false)</f>
        <v>Lakeside</v>
      </c>
      <c r="G4767" s="1" t="b">
        <v>0</v>
      </c>
      <c r="H4767" s="1" t="b">
        <v>1</v>
      </c>
      <c r="I4767" s="1">
        <v>5.0</v>
      </c>
      <c r="J4767" s="7" t="str">
        <f>vlookup(I4767,Cats!$A:$B,2,false)</f>
        <v>B</v>
      </c>
    </row>
    <row r="4768">
      <c r="A4768" s="1">
        <v>141777.0</v>
      </c>
      <c r="B4768" s="1">
        <v>567.0</v>
      </c>
      <c r="C4768" s="1">
        <v>4.0</v>
      </c>
      <c r="D4768" s="1" t="s">
        <v>54</v>
      </c>
      <c r="E4768" s="1">
        <v>16.0</v>
      </c>
      <c r="F4768" s="7" t="str">
        <f>vlookup(E4768,Teams!A:B,2,false)</f>
        <v>Enloe B</v>
      </c>
      <c r="G4768" s="1" t="b">
        <v>1</v>
      </c>
      <c r="H4768" s="1" t="b">
        <v>0</v>
      </c>
      <c r="I4768" s="1">
        <v>6.0</v>
      </c>
      <c r="J4768" s="7" t="str">
        <f>vlookup(I4768,Cats!$A:$B,2,false)</f>
        <v>P</v>
      </c>
    </row>
    <row r="4769">
      <c r="A4769" s="1">
        <v>141778.0</v>
      </c>
      <c r="B4769" s="1">
        <v>567.0</v>
      </c>
      <c r="C4769" s="1">
        <v>0.0</v>
      </c>
      <c r="D4769" s="1" t="s">
        <v>32</v>
      </c>
      <c r="E4769" s="1">
        <v>23.0</v>
      </c>
      <c r="F4769" s="7" t="str">
        <f>vlookup(E4769,Teams!A:B,2,false)</f>
        <v>Lakeside</v>
      </c>
      <c r="G4769" s="1" t="b">
        <v>0</v>
      </c>
      <c r="H4769" s="1" t="b">
        <v>1</v>
      </c>
      <c r="I4769" s="1">
        <v>6.0</v>
      </c>
      <c r="J4769" s="7" t="str">
        <f>vlookup(I4769,Cats!$A:$B,2,false)</f>
        <v>P</v>
      </c>
    </row>
    <row r="4770">
      <c r="A4770" s="1">
        <v>141779.0</v>
      </c>
      <c r="B4770" s="1">
        <v>567.0</v>
      </c>
      <c r="C4770" s="1">
        <v>4.0</v>
      </c>
      <c r="D4770" s="1" t="s">
        <v>54</v>
      </c>
      <c r="E4770" s="1">
        <v>16.0</v>
      </c>
      <c r="F4770" s="7" t="str">
        <f>vlookup(E4770,Teams!A:B,2,false)</f>
        <v>Enloe B</v>
      </c>
      <c r="G4770" s="1" t="b">
        <v>1</v>
      </c>
      <c r="H4770" s="1" t="b">
        <v>0</v>
      </c>
      <c r="I4770" s="1">
        <v>7.0</v>
      </c>
      <c r="J4770" s="7" t="str">
        <f>vlookup(I4770,Cats!$A:$B,2,false)</f>
        <v>X</v>
      </c>
    </row>
    <row r="4771">
      <c r="A4771" s="1">
        <v>141780.0</v>
      </c>
      <c r="B4771" s="1">
        <v>567.0</v>
      </c>
      <c r="C4771" s="1">
        <v>0.0</v>
      </c>
      <c r="D4771" s="1" t="s">
        <v>32</v>
      </c>
      <c r="E4771" s="1">
        <v>23.0</v>
      </c>
      <c r="F4771" s="7" t="str">
        <f>vlookup(E4771,Teams!A:B,2,false)</f>
        <v>Lakeside</v>
      </c>
      <c r="G4771" s="1" t="b">
        <v>0</v>
      </c>
      <c r="H4771" s="1" t="b">
        <v>1</v>
      </c>
      <c r="I4771" s="1">
        <v>7.0</v>
      </c>
      <c r="J4771" s="7" t="str">
        <f>vlookup(I4771,Cats!$A:$B,2,false)</f>
        <v>X</v>
      </c>
    </row>
    <row r="4772">
      <c r="A4772" s="1">
        <v>141781.0</v>
      </c>
      <c r="B4772" s="1">
        <v>567.0</v>
      </c>
      <c r="C4772" s="1">
        <v>14.0</v>
      </c>
      <c r="D4772" s="1" t="s">
        <v>59</v>
      </c>
      <c r="E4772" s="1">
        <v>16.0</v>
      </c>
      <c r="F4772" s="7" t="str">
        <f>vlookup(E4772,Teams!A:B,2,false)</f>
        <v>Enloe B</v>
      </c>
      <c r="G4772" s="1" t="b">
        <v>1</v>
      </c>
      <c r="H4772" s="1" t="b">
        <v>0</v>
      </c>
      <c r="I4772" s="1">
        <v>8.0</v>
      </c>
      <c r="J4772" s="7" t="str">
        <f>vlookup(I4772,Cats!$A:$B,2,false)</f>
        <v>M</v>
      </c>
    </row>
    <row r="4773">
      <c r="A4773" s="1">
        <v>141782.0</v>
      </c>
      <c r="B4773" s="1">
        <v>567.0</v>
      </c>
      <c r="C4773" s="1">
        <v>0.0</v>
      </c>
      <c r="D4773" s="1" t="s">
        <v>32</v>
      </c>
      <c r="E4773" s="1">
        <v>23.0</v>
      </c>
      <c r="F4773" s="7" t="str">
        <f>vlookup(E4773,Teams!A:B,2,false)</f>
        <v>Lakeside</v>
      </c>
      <c r="G4773" s="1" t="b">
        <v>0</v>
      </c>
      <c r="H4773" s="1" t="b">
        <v>1</v>
      </c>
      <c r="I4773" s="1">
        <v>8.0</v>
      </c>
      <c r="J4773" s="7" t="str">
        <f>vlookup(I4773,Cats!$A:$B,2,false)</f>
        <v>M</v>
      </c>
    </row>
    <row r="4774">
      <c r="A4774" s="1">
        <v>141783.0</v>
      </c>
      <c r="B4774" s="1">
        <v>567.0</v>
      </c>
      <c r="C4774" s="1">
        <v>4.0</v>
      </c>
      <c r="D4774" s="1" t="s">
        <v>54</v>
      </c>
      <c r="E4774" s="1">
        <v>16.0</v>
      </c>
      <c r="F4774" s="7" t="str">
        <f>vlookup(E4774,Teams!A:B,2,false)</f>
        <v>Enloe B</v>
      </c>
      <c r="G4774" s="1" t="b">
        <v>1</v>
      </c>
      <c r="H4774" s="1" t="b">
        <v>0</v>
      </c>
      <c r="I4774" s="1">
        <v>9.0</v>
      </c>
      <c r="J4774" s="7" t="str">
        <f>vlookup(I4774,Cats!$A:$B,2,false)</f>
        <v>C</v>
      </c>
    </row>
    <row r="4775">
      <c r="A4775" s="1">
        <v>141784.0</v>
      </c>
      <c r="B4775" s="1">
        <v>567.0</v>
      </c>
      <c r="C4775" s="1">
        <v>0.0</v>
      </c>
      <c r="D4775" s="1" t="s">
        <v>32</v>
      </c>
      <c r="E4775" s="1">
        <v>23.0</v>
      </c>
      <c r="F4775" s="7" t="str">
        <f>vlookup(E4775,Teams!A:B,2,false)</f>
        <v>Lakeside</v>
      </c>
      <c r="G4775" s="1" t="b">
        <v>0</v>
      </c>
      <c r="H4775" s="1" t="b">
        <v>1</v>
      </c>
      <c r="I4775" s="1">
        <v>9.0</v>
      </c>
      <c r="J4775" s="7" t="str">
        <f>vlookup(I4775,Cats!$A:$B,2,false)</f>
        <v>C</v>
      </c>
    </row>
    <row r="4776">
      <c r="A4776" s="1">
        <v>141785.0</v>
      </c>
      <c r="B4776" s="1">
        <v>567.0</v>
      </c>
      <c r="C4776" s="1">
        <v>14.0</v>
      </c>
      <c r="D4776" s="1" t="s">
        <v>59</v>
      </c>
      <c r="E4776" s="1">
        <v>16.0</v>
      </c>
      <c r="F4776" s="7" t="str">
        <f>vlookup(E4776,Teams!A:B,2,false)</f>
        <v>Enloe B</v>
      </c>
      <c r="G4776" s="1" t="b">
        <v>1</v>
      </c>
      <c r="H4776" s="1" t="b">
        <v>0</v>
      </c>
      <c r="I4776" s="1">
        <v>10.0</v>
      </c>
      <c r="J4776" s="7" t="str">
        <f>vlookup(I4776,Cats!$A:$B,2,false)</f>
        <v>E</v>
      </c>
    </row>
    <row r="4777">
      <c r="A4777" s="1">
        <v>141786.0</v>
      </c>
      <c r="B4777" s="1">
        <v>567.0</v>
      </c>
      <c r="C4777" s="1">
        <v>-4.0</v>
      </c>
      <c r="D4777" s="1" t="s">
        <v>95</v>
      </c>
      <c r="E4777" s="1">
        <v>23.0</v>
      </c>
      <c r="F4777" s="7" t="str">
        <f>vlookup(E4777,Teams!A:B,2,false)</f>
        <v>Lakeside</v>
      </c>
      <c r="G4777" s="1" t="b">
        <v>0</v>
      </c>
      <c r="H4777" s="1" t="b">
        <v>0</v>
      </c>
      <c r="I4777" s="1">
        <v>10.0</v>
      </c>
      <c r="J4777" s="7" t="str">
        <f>vlookup(I4777,Cats!$A:$B,2,false)</f>
        <v>E</v>
      </c>
    </row>
    <row r="4778">
      <c r="A4778" s="1">
        <v>141787.0</v>
      </c>
      <c r="B4778" s="1">
        <v>567.0</v>
      </c>
      <c r="C4778" s="1">
        <v>14.0</v>
      </c>
      <c r="D4778" s="1" t="s">
        <v>58</v>
      </c>
      <c r="E4778" s="1">
        <v>16.0</v>
      </c>
      <c r="F4778" s="7" t="str">
        <f>vlookup(E4778,Teams!A:B,2,false)</f>
        <v>Enloe B</v>
      </c>
      <c r="G4778" s="1" t="b">
        <v>1</v>
      </c>
      <c r="H4778" s="1" t="b">
        <v>0</v>
      </c>
      <c r="I4778" s="1">
        <v>11.0</v>
      </c>
      <c r="J4778" s="7" t="str">
        <f>vlookup(I4778,Cats!$A:$B,2,false)</f>
        <v>B</v>
      </c>
    </row>
    <row r="4779">
      <c r="A4779" s="1">
        <v>141788.0</v>
      </c>
      <c r="B4779" s="1">
        <v>567.0</v>
      </c>
      <c r="C4779" s="1">
        <v>0.0</v>
      </c>
      <c r="D4779" s="1" t="s">
        <v>32</v>
      </c>
      <c r="E4779" s="1">
        <v>23.0</v>
      </c>
      <c r="F4779" s="7" t="str">
        <f>vlookup(E4779,Teams!A:B,2,false)</f>
        <v>Lakeside</v>
      </c>
      <c r="G4779" s="1" t="b">
        <v>0</v>
      </c>
      <c r="H4779" s="1" t="b">
        <v>1</v>
      </c>
      <c r="I4779" s="1">
        <v>11.0</v>
      </c>
      <c r="J4779" s="7" t="str">
        <f>vlookup(I4779,Cats!$A:$B,2,false)</f>
        <v>B</v>
      </c>
    </row>
    <row r="4780">
      <c r="A4780" s="1">
        <v>141789.0</v>
      </c>
      <c r="B4780" s="1">
        <v>567.0</v>
      </c>
      <c r="C4780" s="1">
        <v>0.0</v>
      </c>
      <c r="D4780" s="1" t="s">
        <v>32</v>
      </c>
      <c r="E4780" s="1">
        <v>16.0</v>
      </c>
      <c r="F4780" s="7" t="str">
        <f>vlookup(E4780,Teams!A:B,2,false)</f>
        <v>Enloe B</v>
      </c>
      <c r="G4780" s="1" t="b">
        <v>1</v>
      </c>
      <c r="H4780" s="1" t="b">
        <v>1</v>
      </c>
      <c r="I4780" s="1">
        <v>12.0</v>
      </c>
      <c r="J4780" s="7" t="str">
        <f>vlookup(I4780,Cats!$A:$B,2,false)</f>
        <v>P</v>
      </c>
    </row>
    <row r="4781">
      <c r="A4781" s="1">
        <v>141790.0</v>
      </c>
      <c r="B4781" s="1">
        <v>567.0</v>
      </c>
      <c r="C4781" s="1">
        <v>14.0</v>
      </c>
      <c r="D4781" s="1" t="s">
        <v>41</v>
      </c>
      <c r="E4781" s="1">
        <v>23.0</v>
      </c>
      <c r="F4781" s="7" t="str">
        <f>vlookup(E4781,Teams!A:B,2,false)</f>
        <v>Lakeside</v>
      </c>
      <c r="G4781" s="1" t="b">
        <v>0</v>
      </c>
      <c r="H4781" s="1" t="b">
        <v>0</v>
      </c>
      <c r="I4781" s="1">
        <v>12.0</v>
      </c>
      <c r="J4781" s="7" t="str">
        <f>vlookup(I4781,Cats!$A:$B,2,false)</f>
        <v>P</v>
      </c>
    </row>
    <row r="4782">
      <c r="A4782" s="1">
        <v>141791.0</v>
      </c>
      <c r="B4782" s="1">
        <v>567.0</v>
      </c>
      <c r="C4782" s="1">
        <v>-4.0</v>
      </c>
      <c r="D4782" s="1" t="s">
        <v>54</v>
      </c>
      <c r="E4782" s="1">
        <v>16.0</v>
      </c>
      <c r="F4782" s="7" t="str">
        <f>vlookup(E4782,Teams!A:B,2,false)</f>
        <v>Enloe B</v>
      </c>
      <c r="G4782" s="1" t="b">
        <v>1</v>
      </c>
      <c r="H4782" s="1" t="b">
        <v>0</v>
      </c>
      <c r="I4782" s="1">
        <v>13.0</v>
      </c>
      <c r="J4782" s="7" t="str">
        <f>vlookup(I4782,Cats!$A:$B,2,false)</f>
        <v>X</v>
      </c>
    </row>
    <row r="4783">
      <c r="A4783" s="1">
        <v>141792.0</v>
      </c>
      <c r="B4783" s="1">
        <v>567.0</v>
      </c>
      <c r="C4783" s="1">
        <v>14.0</v>
      </c>
      <c r="D4783" s="1" t="s">
        <v>218</v>
      </c>
      <c r="E4783" s="1">
        <v>23.0</v>
      </c>
      <c r="F4783" s="7" t="str">
        <f>vlookup(E4783,Teams!A:B,2,false)</f>
        <v>Lakeside</v>
      </c>
      <c r="G4783" s="1" t="b">
        <v>0</v>
      </c>
      <c r="H4783" s="1" t="b">
        <v>0</v>
      </c>
      <c r="I4783" s="1">
        <v>13.0</v>
      </c>
      <c r="J4783" s="7" t="str">
        <f>vlookup(I4783,Cats!$A:$B,2,false)</f>
        <v>X</v>
      </c>
    </row>
    <row r="4784">
      <c r="A4784" s="1">
        <v>141793.0</v>
      </c>
      <c r="B4784" s="1">
        <v>567.0</v>
      </c>
      <c r="C4784" s="1">
        <v>0.0</v>
      </c>
      <c r="D4784" s="1" t="s">
        <v>59</v>
      </c>
      <c r="E4784" s="1">
        <v>16.0</v>
      </c>
      <c r="F4784" s="7" t="str">
        <f>vlookup(E4784,Teams!A:B,2,false)</f>
        <v>Enloe B</v>
      </c>
      <c r="G4784" s="1" t="b">
        <v>1</v>
      </c>
      <c r="H4784" s="1" t="b">
        <v>0</v>
      </c>
      <c r="I4784" s="1">
        <v>14.0</v>
      </c>
      <c r="J4784" s="7" t="str">
        <f>vlookup(I4784,Cats!$A:$B,2,false)</f>
        <v>M</v>
      </c>
    </row>
    <row r="4785">
      <c r="A4785" s="1">
        <v>141794.0</v>
      </c>
      <c r="B4785" s="1">
        <v>567.0</v>
      </c>
      <c r="C4785" s="1">
        <v>0.0</v>
      </c>
      <c r="D4785" s="1" t="s">
        <v>218</v>
      </c>
      <c r="E4785" s="1">
        <v>23.0</v>
      </c>
      <c r="F4785" s="7" t="str">
        <f>vlookup(E4785,Teams!A:B,2,false)</f>
        <v>Lakeside</v>
      </c>
      <c r="G4785" s="1" t="b">
        <v>0</v>
      </c>
      <c r="H4785" s="1" t="b">
        <v>0</v>
      </c>
      <c r="I4785" s="1">
        <v>14.0</v>
      </c>
      <c r="J4785" s="7" t="str">
        <f>vlookup(I4785,Cats!$A:$B,2,false)</f>
        <v>M</v>
      </c>
    </row>
    <row r="4786">
      <c r="A4786" s="1">
        <v>141795.0</v>
      </c>
      <c r="B4786" s="1">
        <v>567.0</v>
      </c>
      <c r="C4786" s="1">
        <v>14.0</v>
      </c>
      <c r="D4786" s="1" t="s">
        <v>54</v>
      </c>
      <c r="E4786" s="1">
        <v>16.0</v>
      </c>
      <c r="F4786" s="7" t="str">
        <f>vlookup(E4786,Teams!A:B,2,false)</f>
        <v>Enloe B</v>
      </c>
      <c r="G4786" s="1" t="b">
        <v>1</v>
      </c>
      <c r="H4786" s="1" t="b">
        <v>0</v>
      </c>
      <c r="I4786" s="1">
        <v>15.0</v>
      </c>
      <c r="J4786" s="7" t="str">
        <f>vlookup(I4786,Cats!$A:$B,2,false)</f>
        <v>C</v>
      </c>
    </row>
    <row r="4787">
      <c r="A4787" s="1">
        <v>141796.0</v>
      </c>
      <c r="B4787" s="1">
        <v>567.0</v>
      </c>
      <c r="C4787" s="1">
        <v>0.0</v>
      </c>
      <c r="D4787" s="1" t="s">
        <v>32</v>
      </c>
      <c r="E4787" s="1">
        <v>23.0</v>
      </c>
      <c r="F4787" s="7" t="str">
        <f>vlookup(E4787,Teams!A:B,2,false)</f>
        <v>Lakeside</v>
      </c>
      <c r="G4787" s="1" t="b">
        <v>0</v>
      </c>
      <c r="H4787" s="1" t="b">
        <v>1</v>
      </c>
      <c r="I4787" s="1">
        <v>15.0</v>
      </c>
      <c r="J4787" s="7" t="str">
        <f>vlookup(I4787,Cats!$A:$B,2,false)</f>
        <v>C</v>
      </c>
    </row>
    <row r="4788">
      <c r="A4788" s="1">
        <v>141797.0</v>
      </c>
      <c r="B4788" s="1">
        <v>567.0</v>
      </c>
      <c r="C4788" s="1">
        <v>4.0</v>
      </c>
      <c r="D4788" s="1" t="s">
        <v>56</v>
      </c>
      <c r="E4788" s="1">
        <v>16.0</v>
      </c>
      <c r="F4788" s="7" t="str">
        <f>vlookup(E4788,Teams!A:B,2,false)</f>
        <v>Enloe B</v>
      </c>
      <c r="G4788" s="1" t="b">
        <v>1</v>
      </c>
      <c r="H4788" s="1" t="b">
        <v>0</v>
      </c>
      <c r="I4788" s="1">
        <v>16.0</v>
      </c>
      <c r="J4788" s="7" t="str">
        <f>vlookup(I4788,Cats!$A:$B,2,false)</f>
        <v>E</v>
      </c>
    </row>
    <row r="4789">
      <c r="A4789" s="1">
        <v>141798.0</v>
      </c>
      <c r="B4789" s="1">
        <v>567.0</v>
      </c>
      <c r="C4789" s="1">
        <v>0.0</v>
      </c>
      <c r="D4789" s="1" t="s">
        <v>32</v>
      </c>
      <c r="E4789" s="1">
        <v>23.0</v>
      </c>
      <c r="F4789" s="7" t="str">
        <f>vlookup(E4789,Teams!A:B,2,false)</f>
        <v>Lakeside</v>
      </c>
      <c r="G4789" s="1" t="b">
        <v>0</v>
      </c>
      <c r="H4789" s="1" t="b">
        <v>1</v>
      </c>
      <c r="I4789" s="1">
        <v>16.0</v>
      </c>
      <c r="J4789" s="7" t="str">
        <f>vlookup(I4789,Cats!$A:$B,2,false)</f>
        <v>E</v>
      </c>
    </row>
    <row r="4790">
      <c r="A4790" s="1">
        <v>141799.0</v>
      </c>
      <c r="B4790" s="1">
        <v>567.0</v>
      </c>
      <c r="C4790" s="1">
        <v>0.0</v>
      </c>
      <c r="D4790" s="1" t="s">
        <v>58</v>
      </c>
      <c r="E4790" s="1">
        <v>16.0</v>
      </c>
      <c r="F4790" s="7" t="str">
        <f>vlookup(E4790,Teams!A:B,2,false)</f>
        <v>Enloe B</v>
      </c>
      <c r="G4790" s="1" t="b">
        <v>1</v>
      </c>
      <c r="H4790" s="1" t="b">
        <v>0</v>
      </c>
      <c r="I4790" s="1">
        <v>17.0</v>
      </c>
      <c r="J4790" s="7" t="str">
        <f>vlookup(I4790,Cats!$A:$B,2,false)</f>
        <v>B</v>
      </c>
    </row>
    <row r="4791">
      <c r="A4791" s="1">
        <v>141800.0</v>
      </c>
      <c r="B4791" s="1">
        <v>567.0</v>
      </c>
      <c r="C4791" s="1">
        <v>0.0</v>
      </c>
      <c r="D4791" s="1" t="s">
        <v>41</v>
      </c>
      <c r="E4791" s="1">
        <v>23.0</v>
      </c>
      <c r="F4791" s="7" t="str">
        <f>vlookup(E4791,Teams!A:B,2,false)</f>
        <v>Lakeside</v>
      </c>
      <c r="G4791" s="1" t="b">
        <v>0</v>
      </c>
      <c r="H4791" s="1" t="b">
        <v>0</v>
      </c>
      <c r="I4791" s="1">
        <v>17.0</v>
      </c>
      <c r="J4791" s="7" t="str">
        <f>vlookup(I4791,Cats!$A:$B,2,false)</f>
        <v>B</v>
      </c>
    </row>
    <row r="4792">
      <c r="A4792" s="1">
        <v>141801.0</v>
      </c>
      <c r="B4792" s="1">
        <v>567.0</v>
      </c>
      <c r="C4792" s="1">
        <v>0.0</v>
      </c>
      <c r="D4792" s="1" t="s">
        <v>32</v>
      </c>
      <c r="E4792" s="1">
        <v>16.0</v>
      </c>
      <c r="F4792" s="7" t="str">
        <f>vlookup(E4792,Teams!A:B,2,false)</f>
        <v>Enloe B</v>
      </c>
      <c r="G4792" s="1" t="b">
        <v>1</v>
      </c>
      <c r="H4792" s="1" t="b">
        <v>1</v>
      </c>
      <c r="I4792" s="1">
        <v>18.0</v>
      </c>
      <c r="J4792" s="7" t="str">
        <f>vlookup(I4792,Cats!$A:$B,2,false)</f>
        <v>P</v>
      </c>
    </row>
    <row r="4793">
      <c r="A4793" s="1">
        <v>141802.0</v>
      </c>
      <c r="B4793" s="1">
        <v>567.0</v>
      </c>
      <c r="C4793" s="1">
        <v>14.0</v>
      </c>
      <c r="D4793" s="1" t="s">
        <v>41</v>
      </c>
      <c r="E4793" s="1">
        <v>23.0</v>
      </c>
      <c r="F4793" s="7" t="str">
        <f>vlookup(E4793,Teams!A:B,2,false)</f>
        <v>Lakeside</v>
      </c>
      <c r="G4793" s="1" t="b">
        <v>0</v>
      </c>
      <c r="H4793" s="1" t="b">
        <v>0</v>
      </c>
      <c r="I4793" s="1">
        <v>18.0</v>
      </c>
      <c r="J4793" s="7" t="str">
        <f>vlookup(I4793,Cats!$A:$B,2,false)</f>
        <v>P</v>
      </c>
    </row>
    <row r="4794">
      <c r="A4794" s="1">
        <v>141803.0</v>
      </c>
      <c r="B4794" s="1">
        <v>567.0</v>
      </c>
      <c r="C4794" s="1">
        <v>14.0</v>
      </c>
      <c r="D4794" s="1" t="s">
        <v>54</v>
      </c>
      <c r="E4794" s="1">
        <v>16.0</v>
      </c>
      <c r="F4794" s="7" t="str">
        <f>vlookup(E4794,Teams!A:B,2,false)</f>
        <v>Enloe B</v>
      </c>
      <c r="G4794" s="1" t="b">
        <v>1</v>
      </c>
      <c r="H4794" s="1" t="b">
        <v>0</v>
      </c>
      <c r="I4794" s="1">
        <v>19.0</v>
      </c>
      <c r="J4794" s="7" t="str">
        <f>vlookup(I4794,Cats!$A:$B,2,false)</f>
        <v>X</v>
      </c>
    </row>
    <row r="4795">
      <c r="A4795" s="1">
        <v>141804.0</v>
      </c>
      <c r="B4795" s="1">
        <v>567.0</v>
      </c>
      <c r="C4795" s="1">
        <v>-4.0</v>
      </c>
      <c r="D4795" s="1" t="s">
        <v>41</v>
      </c>
      <c r="E4795" s="1">
        <v>23.0</v>
      </c>
      <c r="F4795" s="7" t="str">
        <f>vlookup(E4795,Teams!A:B,2,false)</f>
        <v>Lakeside</v>
      </c>
      <c r="G4795" s="1" t="b">
        <v>0</v>
      </c>
      <c r="H4795" s="1" t="b">
        <v>0</v>
      </c>
      <c r="I4795" s="1">
        <v>19.0</v>
      </c>
      <c r="J4795" s="7" t="str">
        <f>vlookup(I4795,Cats!$A:$B,2,false)</f>
        <v>X</v>
      </c>
    </row>
    <row r="4796">
      <c r="A4796" s="1">
        <v>141805.0</v>
      </c>
      <c r="B4796" s="1">
        <v>567.0</v>
      </c>
      <c r="C4796" s="1">
        <v>0.0</v>
      </c>
      <c r="D4796" s="1" t="s">
        <v>59</v>
      </c>
      <c r="E4796" s="1">
        <v>16.0</v>
      </c>
      <c r="F4796" s="7" t="str">
        <f>vlookup(E4796,Teams!A:B,2,false)</f>
        <v>Enloe B</v>
      </c>
      <c r="G4796" s="1" t="b">
        <v>1</v>
      </c>
      <c r="H4796" s="1" t="b">
        <v>0</v>
      </c>
      <c r="I4796" s="1">
        <v>20.0</v>
      </c>
      <c r="J4796" s="7" t="str">
        <f>vlookup(I4796,Cats!$A:$B,2,false)</f>
        <v>M</v>
      </c>
    </row>
    <row r="4797">
      <c r="A4797" s="1">
        <v>141806.0</v>
      </c>
      <c r="B4797" s="1">
        <v>567.0</v>
      </c>
      <c r="C4797" s="1">
        <v>0.0</v>
      </c>
      <c r="D4797" s="1" t="s">
        <v>218</v>
      </c>
      <c r="E4797" s="1">
        <v>23.0</v>
      </c>
      <c r="F4797" s="7" t="str">
        <f>vlookup(E4797,Teams!A:B,2,false)</f>
        <v>Lakeside</v>
      </c>
      <c r="G4797" s="1" t="b">
        <v>0</v>
      </c>
      <c r="H4797" s="1" t="b">
        <v>0</v>
      </c>
      <c r="I4797" s="1">
        <v>20.0</v>
      </c>
      <c r="J4797" s="7" t="str">
        <f>vlookup(I4797,Cats!$A:$B,2,false)</f>
        <v>M</v>
      </c>
    </row>
    <row r="4798">
      <c r="A4798" s="1">
        <v>141807.0</v>
      </c>
      <c r="B4798" s="1">
        <v>567.0</v>
      </c>
      <c r="C4798" s="1">
        <v>14.0</v>
      </c>
      <c r="D4798" s="1" t="s">
        <v>54</v>
      </c>
      <c r="E4798" s="1">
        <v>16.0</v>
      </c>
      <c r="F4798" s="7" t="str">
        <f>vlookup(E4798,Teams!A:B,2,false)</f>
        <v>Enloe B</v>
      </c>
      <c r="G4798" s="1" t="b">
        <v>1</v>
      </c>
      <c r="H4798" s="1" t="b">
        <v>0</v>
      </c>
      <c r="I4798" s="1">
        <v>21.0</v>
      </c>
      <c r="J4798" s="7" t="str">
        <f>vlookup(I4798,Cats!$A:$B,2,false)</f>
        <v>C</v>
      </c>
    </row>
    <row r="4799">
      <c r="A4799" s="1">
        <v>141808.0</v>
      </c>
      <c r="B4799" s="1">
        <v>567.0</v>
      </c>
      <c r="C4799" s="1">
        <v>0.0</v>
      </c>
      <c r="D4799" s="1" t="s">
        <v>32</v>
      </c>
      <c r="E4799" s="1">
        <v>23.0</v>
      </c>
      <c r="F4799" s="7" t="str">
        <f>vlookup(E4799,Teams!A:B,2,false)</f>
        <v>Lakeside</v>
      </c>
      <c r="G4799" s="1" t="b">
        <v>0</v>
      </c>
      <c r="H4799" s="1" t="b">
        <v>1</v>
      </c>
      <c r="I4799" s="1">
        <v>21.0</v>
      </c>
      <c r="J4799" s="7" t="str">
        <f>vlookup(I4799,Cats!$A:$B,2,false)</f>
        <v>C</v>
      </c>
    </row>
    <row r="4800">
      <c r="A4800" s="1">
        <v>141809.0</v>
      </c>
      <c r="B4800" s="1">
        <v>567.0</v>
      </c>
      <c r="C4800" s="1">
        <v>0.0</v>
      </c>
      <c r="D4800" s="1" t="s">
        <v>32</v>
      </c>
      <c r="E4800" s="1">
        <v>16.0</v>
      </c>
      <c r="F4800" s="7" t="str">
        <f>vlookup(E4800,Teams!A:B,2,false)</f>
        <v>Enloe B</v>
      </c>
      <c r="G4800" s="1" t="b">
        <v>1</v>
      </c>
      <c r="H4800" s="1" t="b">
        <v>1</v>
      </c>
      <c r="I4800" s="1">
        <v>22.0</v>
      </c>
      <c r="J4800" s="7" t="str">
        <f>vlookup(I4800,Cats!$A:$B,2,false)</f>
        <v>E</v>
      </c>
    </row>
    <row r="4801">
      <c r="A4801" s="1">
        <v>141810.0</v>
      </c>
      <c r="B4801" s="1">
        <v>567.0</v>
      </c>
      <c r="C4801" s="1">
        <v>4.0</v>
      </c>
      <c r="D4801" s="1" t="s">
        <v>41</v>
      </c>
      <c r="E4801" s="1">
        <v>23.0</v>
      </c>
      <c r="F4801" s="7" t="str">
        <f>vlookup(E4801,Teams!A:B,2,false)</f>
        <v>Lakeside</v>
      </c>
      <c r="G4801" s="1" t="b">
        <v>0</v>
      </c>
      <c r="H4801" s="1" t="b">
        <v>0</v>
      </c>
      <c r="I4801" s="1">
        <v>22.0</v>
      </c>
      <c r="J4801" s="7" t="str">
        <f>vlookup(I4801,Cats!$A:$B,2,false)</f>
        <v>E</v>
      </c>
    </row>
    <row r="4802">
      <c r="A4802" s="1">
        <v>141811.0</v>
      </c>
      <c r="B4802" s="1">
        <v>567.0</v>
      </c>
      <c r="C4802" s="1">
        <v>-4.0</v>
      </c>
      <c r="D4802" s="1" t="s">
        <v>56</v>
      </c>
      <c r="E4802" s="1">
        <v>16.0</v>
      </c>
      <c r="F4802" s="7" t="str">
        <f>vlookup(E4802,Teams!A:B,2,false)</f>
        <v>Enloe B</v>
      </c>
      <c r="G4802" s="1" t="b">
        <v>1</v>
      </c>
      <c r="H4802" s="1" t="b">
        <v>0</v>
      </c>
      <c r="I4802" s="1">
        <v>23.0</v>
      </c>
      <c r="J4802" s="7" t="str">
        <f>vlookup(I4802,Cats!$A:$B,2,false)</f>
        <v>B</v>
      </c>
    </row>
    <row r="4803">
      <c r="A4803" s="1">
        <v>141812.0</v>
      </c>
      <c r="B4803" s="1">
        <v>567.0</v>
      </c>
      <c r="C4803" s="1">
        <v>0.0</v>
      </c>
      <c r="D4803" s="1" t="s">
        <v>41</v>
      </c>
      <c r="E4803" s="1">
        <v>23.0</v>
      </c>
      <c r="F4803" s="7" t="str">
        <f>vlookup(E4803,Teams!A:B,2,false)</f>
        <v>Lakeside</v>
      </c>
      <c r="G4803" s="1" t="b">
        <v>0</v>
      </c>
      <c r="H4803" s="1" t="b">
        <v>0</v>
      </c>
      <c r="I4803" s="1">
        <v>23.0</v>
      </c>
      <c r="J4803" s="7" t="str">
        <f>vlookup(I4803,Cats!$A:$B,2,false)</f>
        <v>B</v>
      </c>
    </row>
    <row r="4804">
      <c r="A4804" s="1">
        <v>141813.0</v>
      </c>
      <c r="B4804" s="1">
        <v>567.0</v>
      </c>
      <c r="C4804" s="1">
        <v>14.0</v>
      </c>
      <c r="D4804" s="1" t="s">
        <v>54</v>
      </c>
      <c r="E4804" s="1">
        <v>16.0</v>
      </c>
      <c r="F4804" s="7" t="str">
        <f>vlookup(E4804,Teams!A:B,2,false)</f>
        <v>Enloe B</v>
      </c>
      <c r="G4804" s="1" t="b">
        <v>1</v>
      </c>
      <c r="H4804" s="1" t="b">
        <v>0</v>
      </c>
      <c r="I4804" s="1">
        <v>24.0</v>
      </c>
      <c r="J4804" s="7" t="str">
        <f>vlookup(I4804,Cats!$A:$B,2,false)</f>
        <v>P</v>
      </c>
    </row>
    <row r="4805">
      <c r="A4805" s="1">
        <v>141814.0</v>
      </c>
      <c r="B4805" s="1">
        <v>567.0</v>
      </c>
      <c r="C4805" s="1">
        <v>0.0</v>
      </c>
      <c r="D4805" s="1" t="s">
        <v>32</v>
      </c>
      <c r="E4805" s="1">
        <v>23.0</v>
      </c>
      <c r="F4805" s="7" t="str">
        <f>vlookup(E4805,Teams!A:B,2,false)</f>
        <v>Lakeside</v>
      </c>
      <c r="G4805" s="1" t="b">
        <v>0</v>
      </c>
      <c r="H4805" s="1" t="b">
        <v>1</v>
      </c>
      <c r="I4805" s="1">
        <v>24.0</v>
      </c>
      <c r="J4805" s="7" t="str">
        <f>vlookup(I4805,Cats!$A:$B,2,false)</f>
        <v>P</v>
      </c>
    </row>
    <row r="4806">
      <c r="A4806" s="1">
        <v>141815.0</v>
      </c>
      <c r="B4806" s="1">
        <v>568.0</v>
      </c>
      <c r="C4806" s="1">
        <v>0.0</v>
      </c>
      <c r="D4806" s="1" t="s">
        <v>32</v>
      </c>
      <c r="E4806" s="1">
        <v>3.0</v>
      </c>
      <c r="F4806" s="7" t="str">
        <f>vlookup(E4806,Teams!A:B,2,false)</f>
        <v>Blair B</v>
      </c>
      <c r="G4806" s="1" t="b">
        <v>1</v>
      </c>
      <c r="H4806" s="1" t="b">
        <v>1</v>
      </c>
      <c r="I4806" s="1">
        <v>1.0</v>
      </c>
      <c r="J4806" s="7" t="str">
        <f>vlookup(I4806,Cats!$A:$B,2,false)</f>
        <v>X</v>
      </c>
    </row>
    <row r="4807">
      <c r="A4807" s="1">
        <v>141816.0</v>
      </c>
      <c r="B4807" s="1">
        <v>568.0</v>
      </c>
      <c r="C4807" s="1">
        <v>-4.0</v>
      </c>
      <c r="D4807" s="1" t="s">
        <v>102</v>
      </c>
      <c r="E4807" s="1">
        <v>15.0</v>
      </c>
      <c r="F4807" s="7" t="str">
        <f>vlookup(E4807,Teams!A:B,2,false)</f>
        <v>Enloe A</v>
      </c>
      <c r="G4807" s="1" t="b">
        <v>0</v>
      </c>
      <c r="H4807" s="1" t="b">
        <v>0</v>
      </c>
      <c r="I4807" s="1">
        <v>1.0</v>
      </c>
      <c r="J4807" s="7" t="str">
        <f>vlookup(I4807,Cats!$A:$B,2,false)</f>
        <v>X</v>
      </c>
    </row>
    <row r="4808">
      <c r="A4808" s="1">
        <v>141817.0</v>
      </c>
      <c r="B4808" s="1">
        <v>568.0</v>
      </c>
      <c r="C4808" s="1">
        <v>0.0</v>
      </c>
      <c r="D4808" s="1" t="s">
        <v>32</v>
      </c>
      <c r="E4808" s="1">
        <v>3.0</v>
      </c>
      <c r="F4808" s="7" t="str">
        <f>vlookup(E4808,Teams!A:B,2,false)</f>
        <v>Blair B</v>
      </c>
      <c r="G4808" s="1" t="b">
        <v>1</v>
      </c>
      <c r="H4808" s="1" t="b">
        <v>1</v>
      </c>
      <c r="I4808" s="1">
        <v>2.0</v>
      </c>
      <c r="J4808" s="7" t="str">
        <f>vlookup(I4808,Cats!$A:$B,2,false)</f>
        <v>M</v>
      </c>
    </row>
    <row r="4809">
      <c r="A4809" s="1">
        <v>141818.0</v>
      </c>
      <c r="B4809" s="1">
        <v>568.0</v>
      </c>
      <c r="C4809" s="1">
        <v>0.0</v>
      </c>
      <c r="D4809" s="1" t="s">
        <v>105</v>
      </c>
      <c r="E4809" s="1">
        <v>15.0</v>
      </c>
      <c r="F4809" s="7" t="str">
        <f>vlookup(E4809,Teams!A:B,2,false)</f>
        <v>Enloe A</v>
      </c>
      <c r="G4809" s="1" t="b">
        <v>0</v>
      </c>
      <c r="H4809" s="1" t="b">
        <v>0</v>
      </c>
      <c r="I4809" s="1">
        <v>2.0</v>
      </c>
      <c r="J4809" s="7" t="str">
        <f>vlookup(I4809,Cats!$A:$B,2,false)</f>
        <v>M</v>
      </c>
    </row>
    <row r="4810">
      <c r="A4810" s="1">
        <v>141819.0</v>
      </c>
      <c r="B4810" s="1">
        <v>568.0</v>
      </c>
      <c r="C4810" s="1">
        <v>0.0</v>
      </c>
      <c r="D4810" s="1" t="s">
        <v>32</v>
      </c>
      <c r="E4810" s="1">
        <v>3.0</v>
      </c>
      <c r="F4810" s="7" t="str">
        <f>vlookup(E4810,Teams!A:B,2,false)</f>
        <v>Blair B</v>
      </c>
      <c r="G4810" s="1" t="b">
        <v>1</v>
      </c>
      <c r="H4810" s="1" t="b">
        <v>1</v>
      </c>
      <c r="I4810" s="1">
        <v>3.0</v>
      </c>
      <c r="J4810" s="7" t="str">
        <f>vlookup(I4810,Cats!$A:$B,2,false)</f>
        <v>C</v>
      </c>
    </row>
    <row r="4811">
      <c r="A4811" s="1">
        <v>141820.0</v>
      </c>
      <c r="B4811" s="1">
        <v>568.0</v>
      </c>
      <c r="C4811" s="1">
        <v>14.0</v>
      </c>
      <c r="D4811" s="1" t="s">
        <v>105</v>
      </c>
      <c r="E4811" s="1">
        <v>15.0</v>
      </c>
      <c r="F4811" s="7" t="str">
        <f>vlookup(E4811,Teams!A:B,2,false)</f>
        <v>Enloe A</v>
      </c>
      <c r="G4811" s="1" t="b">
        <v>0</v>
      </c>
      <c r="H4811" s="1" t="b">
        <v>0</v>
      </c>
      <c r="I4811" s="1">
        <v>3.0</v>
      </c>
      <c r="J4811" s="7" t="str">
        <f>vlookup(I4811,Cats!$A:$B,2,false)</f>
        <v>C</v>
      </c>
    </row>
    <row r="4812">
      <c r="A4812" s="1">
        <v>141821.0</v>
      </c>
      <c r="B4812" s="1">
        <v>568.0</v>
      </c>
      <c r="C4812" s="1">
        <v>0.0</v>
      </c>
      <c r="D4812" s="1" t="s">
        <v>32</v>
      </c>
      <c r="E4812" s="1">
        <v>3.0</v>
      </c>
      <c r="F4812" s="7" t="str">
        <f>vlookup(E4812,Teams!A:B,2,false)</f>
        <v>Blair B</v>
      </c>
      <c r="G4812" s="1" t="b">
        <v>1</v>
      </c>
      <c r="H4812" s="1" t="b">
        <v>1</v>
      </c>
      <c r="I4812" s="1">
        <v>4.0</v>
      </c>
      <c r="J4812" s="7" t="str">
        <f>vlookup(I4812,Cats!$A:$B,2,false)</f>
        <v>E</v>
      </c>
    </row>
    <row r="4813">
      <c r="A4813" s="1">
        <v>141822.0</v>
      </c>
      <c r="B4813" s="1">
        <v>568.0</v>
      </c>
      <c r="C4813" s="1">
        <v>0.0</v>
      </c>
      <c r="D4813" s="1" t="s">
        <v>105</v>
      </c>
      <c r="E4813" s="1">
        <v>15.0</v>
      </c>
      <c r="F4813" s="7" t="str">
        <f>vlookup(E4813,Teams!A:B,2,false)</f>
        <v>Enloe A</v>
      </c>
      <c r="G4813" s="1" t="b">
        <v>0</v>
      </c>
      <c r="H4813" s="1" t="b">
        <v>0</v>
      </c>
      <c r="I4813" s="1">
        <v>4.0</v>
      </c>
      <c r="J4813" s="7" t="str">
        <f>vlookup(I4813,Cats!$A:$B,2,false)</f>
        <v>E</v>
      </c>
    </row>
    <row r="4814">
      <c r="A4814" s="1">
        <v>141823.0</v>
      </c>
      <c r="B4814" s="1">
        <v>568.0</v>
      </c>
      <c r="C4814" s="1">
        <v>0.0</v>
      </c>
      <c r="D4814" s="1" t="s">
        <v>32</v>
      </c>
      <c r="E4814" s="1">
        <v>3.0</v>
      </c>
      <c r="F4814" s="7" t="str">
        <f>vlookup(E4814,Teams!A:B,2,false)</f>
        <v>Blair B</v>
      </c>
      <c r="G4814" s="1" t="b">
        <v>1</v>
      </c>
      <c r="H4814" s="1" t="b">
        <v>1</v>
      </c>
      <c r="I4814" s="1">
        <v>5.0</v>
      </c>
      <c r="J4814" s="7" t="str">
        <f>vlookup(I4814,Cats!$A:$B,2,false)</f>
        <v>B</v>
      </c>
    </row>
    <row r="4815">
      <c r="A4815" s="1">
        <v>141824.0</v>
      </c>
      <c r="B4815" s="1">
        <v>568.0</v>
      </c>
      <c r="C4815" s="1">
        <v>0.0</v>
      </c>
      <c r="D4815" s="1" t="s">
        <v>103</v>
      </c>
      <c r="E4815" s="1">
        <v>15.0</v>
      </c>
      <c r="F4815" s="7" t="str">
        <f>vlookup(E4815,Teams!A:B,2,false)</f>
        <v>Enloe A</v>
      </c>
      <c r="G4815" s="1" t="b">
        <v>0</v>
      </c>
      <c r="H4815" s="1" t="b">
        <v>0</v>
      </c>
      <c r="I4815" s="1">
        <v>5.0</v>
      </c>
      <c r="J4815" s="7" t="str">
        <f>vlookup(I4815,Cats!$A:$B,2,false)</f>
        <v>B</v>
      </c>
    </row>
    <row r="4816">
      <c r="A4816" s="1">
        <v>141825.0</v>
      </c>
      <c r="B4816" s="1">
        <v>568.0</v>
      </c>
      <c r="C4816" s="1">
        <v>0.0</v>
      </c>
      <c r="D4816" s="1" t="s">
        <v>32</v>
      </c>
      <c r="E4816" s="1">
        <v>3.0</v>
      </c>
      <c r="F4816" s="7" t="str">
        <f>vlookup(E4816,Teams!A:B,2,false)</f>
        <v>Blair B</v>
      </c>
      <c r="G4816" s="1" t="b">
        <v>1</v>
      </c>
      <c r="H4816" s="1" t="b">
        <v>1</v>
      </c>
      <c r="I4816" s="1">
        <v>6.0</v>
      </c>
      <c r="J4816" s="7" t="str">
        <f>vlookup(I4816,Cats!$A:$B,2,false)</f>
        <v>P</v>
      </c>
    </row>
    <row r="4817">
      <c r="A4817" s="1">
        <v>141826.0</v>
      </c>
      <c r="B4817" s="1">
        <v>568.0</v>
      </c>
      <c r="C4817" s="1">
        <v>14.0</v>
      </c>
      <c r="D4817" s="1" t="s">
        <v>105</v>
      </c>
      <c r="E4817" s="1">
        <v>15.0</v>
      </c>
      <c r="F4817" s="7" t="str">
        <f>vlookup(E4817,Teams!A:B,2,false)</f>
        <v>Enloe A</v>
      </c>
      <c r="G4817" s="1" t="b">
        <v>0</v>
      </c>
      <c r="H4817" s="1" t="b">
        <v>0</v>
      </c>
      <c r="I4817" s="1">
        <v>6.0</v>
      </c>
      <c r="J4817" s="7" t="str">
        <f>vlookup(I4817,Cats!$A:$B,2,false)</f>
        <v>P</v>
      </c>
    </row>
    <row r="4818">
      <c r="A4818" s="1">
        <v>141827.0</v>
      </c>
      <c r="B4818" s="1">
        <v>568.0</v>
      </c>
      <c r="C4818" s="1">
        <v>0.0</v>
      </c>
      <c r="D4818" s="1" t="s">
        <v>32</v>
      </c>
      <c r="E4818" s="1">
        <v>3.0</v>
      </c>
      <c r="F4818" s="7" t="str">
        <f>vlookup(E4818,Teams!A:B,2,false)</f>
        <v>Blair B</v>
      </c>
      <c r="G4818" s="1" t="b">
        <v>1</v>
      </c>
      <c r="H4818" s="1" t="b">
        <v>1</v>
      </c>
      <c r="I4818" s="1">
        <v>7.0</v>
      </c>
      <c r="J4818" s="7" t="str">
        <f>vlookup(I4818,Cats!$A:$B,2,false)</f>
        <v>X</v>
      </c>
    </row>
    <row r="4819">
      <c r="A4819" s="1">
        <v>141828.0</v>
      </c>
      <c r="B4819" s="1">
        <v>568.0</v>
      </c>
      <c r="C4819" s="1">
        <v>4.0</v>
      </c>
      <c r="D4819" s="1" t="s">
        <v>102</v>
      </c>
      <c r="E4819" s="1">
        <v>15.0</v>
      </c>
      <c r="F4819" s="7" t="str">
        <f>vlookup(E4819,Teams!A:B,2,false)</f>
        <v>Enloe A</v>
      </c>
      <c r="G4819" s="1" t="b">
        <v>0</v>
      </c>
      <c r="H4819" s="1" t="b">
        <v>0</v>
      </c>
      <c r="I4819" s="1">
        <v>7.0</v>
      </c>
      <c r="J4819" s="7" t="str">
        <f>vlookup(I4819,Cats!$A:$B,2,false)</f>
        <v>X</v>
      </c>
    </row>
    <row r="4820">
      <c r="A4820" s="1">
        <v>141829.0</v>
      </c>
      <c r="B4820" s="1">
        <v>568.0</v>
      </c>
      <c r="C4820" s="1">
        <v>0.0</v>
      </c>
      <c r="D4820" s="1" t="s">
        <v>32</v>
      </c>
      <c r="E4820" s="1">
        <v>3.0</v>
      </c>
      <c r="F4820" s="7" t="str">
        <f>vlookup(E4820,Teams!A:B,2,false)</f>
        <v>Blair B</v>
      </c>
      <c r="G4820" s="1" t="b">
        <v>1</v>
      </c>
      <c r="H4820" s="1" t="b">
        <v>1</v>
      </c>
      <c r="I4820" s="1">
        <v>8.0</v>
      </c>
      <c r="J4820" s="7" t="str">
        <f>vlookup(I4820,Cats!$A:$B,2,false)</f>
        <v>M</v>
      </c>
    </row>
    <row r="4821">
      <c r="A4821" s="1">
        <v>141830.0</v>
      </c>
      <c r="B4821" s="1">
        <v>568.0</v>
      </c>
      <c r="C4821" s="1">
        <v>0.0</v>
      </c>
      <c r="D4821" s="1" t="s">
        <v>102</v>
      </c>
      <c r="E4821" s="1">
        <v>15.0</v>
      </c>
      <c r="F4821" s="7" t="str">
        <f>vlookup(E4821,Teams!A:B,2,false)</f>
        <v>Enloe A</v>
      </c>
      <c r="G4821" s="1" t="b">
        <v>0</v>
      </c>
      <c r="H4821" s="1" t="b">
        <v>0</v>
      </c>
      <c r="I4821" s="1">
        <v>8.0</v>
      </c>
      <c r="J4821" s="7" t="str">
        <f>vlookup(I4821,Cats!$A:$B,2,false)</f>
        <v>M</v>
      </c>
    </row>
    <row r="4822">
      <c r="A4822" s="1">
        <v>141831.0</v>
      </c>
      <c r="B4822" s="1">
        <v>568.0</v>
      </c>
      <c r="C4822" s="1">
        <v>0.0</v>
      </c>
      <c r="D4822" s="1" t="s">
        <v>32</v>
      </c>
      <c r="E4822" s="1">
        <v>3.0</v>
      </c>
      <c r="F4822" s="7" t="str">
        <f>vlookup(E4822,Teams!A:B,2,false)</f>
        <v>Blair B</v>
      </c>
      <c r="G4822" s="1" t="b">
        <v>1</v>
      </c>
      <c r="H4822" s="1" t="b">
        <v>1</v>
      </c>
      <c r="I4822" s="1">
        <v>9.0</v>
      </c>
      <c r="J4822" s="7" t="str">
        <f>vlookup(I4822,Cats!$A:$B,2,false)</f>
        <v>C</v>
      </c>
    </row>
    <row r="4823">
      <c r="A4823" s="1">
        <v>141832.0</v>
      </c>
      <c r="B4823" s="1">
        <v>568.0</v>
      </c>
      <c r="C4823" s="1">
        <v>4.0</v>
      </c>
      <c r="D4823" s="1" t="s">
        <v>105</v>
      </c>
      <c r="E4823" s="1">
        <v>15.0</v>
      </c>
      <c r="F4823" s="7" t="str">
        <f>vlookup(E4823,Teams!A:B,2,false)</f>
        <v>Enloe A</v>
      </c>
      <c r="G4823" s="1" t="b">
        <v>0</v>
      </c>
      <c r="H4823" s="1" t="b">
        <v>0</v>
      </c>
      <c r="I4823" s="1">
        <v>9.0</v>
      </c>
      <c r="J4823" s="7" t="str">
        <f>vlookup(I4823,Cats!$A:$B,2,false)</f>
        <v>C</v>
      </c>
    </row>
    <row r="4824">
      <c r="A4824" s="1">
        <v>141833.0</v>
      </c>
      <c r="B4824" s="1">
        <v>568.0</v>
      </c>
      <c r="C4824" s="1">
        <v>0.0</v>
      </c>
      <c r="D4824" s="1" t="s">
        <v>32</v>
      </c>
      <c r="E4824" s="1">
        <v>3.0</v>
      </c>
      <c r="F4824" s="7" t="str">
        <f>vlookup(E4824,Teams!A:B,2,false)</f>
        <v>Blair B</v>
      </c>
      <c r="G4824" s="1" t="b">
        <v>1</v>
      </c>
      <c r="H4824" s="1" t="b">
        <v>1</v>
      </c>
      <c r="I4824" s="1">
        <v>10.0</v>
      </c>
      <c r="J4824" s="7" t="str">
        <f>vlookup(I4824,Cats!$A:$B,2,false)</f>
        <v>E</v>
      </c>
    </row>
    <row r="4825">
      <c r="A4825" s="1">
        <v>141834.0</v>
      </c>
      <c r="B4825" s="1">
        <v>568.0</v>
      </c>
      <c r="C4825" s="1">
        <v>-4.0</v>
      </c>
      <c r="D4825" s="1" t="s">
        <v>102</v>
      </c>
      <c r="E4825" s="1">
        <v>15.0</v>
      </c>
      <c r="F4825" s="7" t="str">
        <f>vlookup(E4825,Teams!A:B,2,false)</f>
        <v>Enloe A</v>
      </c>
      <c r="G4825" s="1" t="b">
        <v>0</v>
      </c>
      <c r="H4825" s="1" t="b">
        <v>0</v>
      </c>
      <c r="I4825" s="1">
        <v>10.0</v>
      </c>
      <c r="J4825" s="7" t="str">
        <f>vlookup(I4825,Cats!$A:$B,2,false)</f>
        <v>E</v>
      </c>
    </row>
    <row r="4826">
      <c r="A4826" s="1">
        <v>141835.0</v>
      </c>
      <c r="B4826" s="1">
        <v>568.0</v>
      </c>
      <c r="C4826" s="1">
        <v>0.0</v>
      </c>
      <c r="D4826" s="1" t="s">
        <v>32</v>
      </c>
      <c r="E4826" s="1">
        <v>3.0</v>
      </c>
      <c r="F4826" s="7" t="str">
        <f>vlookup(E4826,Teams!A:B,2,false)</f>
        <v>Blair B</v>
      </c>
      <c r="G4826" s="1" t="b">
        <v>1</v>
      </c>
      <c r="H4826" s="1" t="b">
        <v>1</v>
      </c>
      <c r="I4826" s="1">
        <v>11.0</v>
      </c>
      <c r="J4826" s="7" t="str">
        <f>vlookup(I4826,Cats!$A:$B,2,false)</f>
        <v>B</v>
      </c>
    </row>
    <row r="4827">
      <c r="A4827" s="1">
        <v>141836.0</v>
      </c>
      <c r="B4827" s="1">
        <v>568.0</v>
      </c>
      <c r="C4827" s="1">
        <v>4.0</v>
      </c>
      <c r="D4827" s="1" t="s">
        <v>103</v>
      </c>
      <c r="E4827" s="1">
        <v>15.0</v>
      </c>
      <c r="F4827" s="7" t="str">
        <f>vlookup(E4827,Teams!A:B,2,false)</f>
        <v>Enloe A</v>
      </c>
      <c r="G4827" s="1" t="b">
        <v>0</v>
      </c>
      <c r="H4827" s="1" t="b">
        <v>0</v>
      </c>
      <c r="I4827" s="1">
        <v>11.0</v>
      </c>
      <c r="J4827" s="7" t="str">
        <f>vlookup(I4827,Cats!$A:$B,2,false)</f>
        <v>B</v>
      </c>
    </row>
    <row r="4828">
      <c r="A4828" s="1">
        <v>141837.0</v>
      </c>
      <c r="B4828" s="1">
        <v>568.0</v>
      </c>
      <c r="C4828" s="1">
        <v>0.0</v>
      </c>
      <c r="D4828" s="1" t="s">
        <v>32</v>
      </c>
      <c r="E4828" s="1">
        <v>3.0</v>
      </c>
      <c r="F4828" s="7" t="str">
        <f>vlookup(E4828,Teams!A:B,2,false)</f>
        <v>Blair B</v>
      </c>
      <c r="G4828" s="1" t="b">
        <v>1</v>
      </c>
      <c r="H4828" s="1" t="b">
        <v>1</v>
      </c>
      <c r="I4828" s="1">
        <v>12.0</v>
      </c>
      <c r="J4828" s="7" t="str">
        <f>vlookup(I4828,Cats!$A:$B,2,false)</f>
        <v>P</v>
      </c>
    </row>
    <row r="4829">
      <c r="A4829" s="1">
        <v>141838.0</v>
      </c>
      <c r="B4829" s="1">
        <v>568.0</v>
      </c>
      <c r="C4829" s="1">
        <v>14.0</v>
      </c>
      <c r="D4829" s="1" t="s">
        <v>105</v>
      </c>
      <c r="E4829" s="1">
        <v>15.0</v>
      </c>
      <c r="F4829" s="7" t="str">
        <f>vlookup(E4829,Teams!A:B,2,false)</f>
        <v>Enloe A</v>
      </c>
      <c r="G4829" s="1" t="b">
        <v>0</v>
      </c>
      <c r="H4829" s="1" t="b">
        <v>0</v>
      </c>
      <c r="I4829" s="1">
        <v>12.0</v>
      </c>
      <c r="J4829" s="7" t="str">
        <f>vlookup(I4829,Cats!$A:$B,2,false)</f>
        <v>P</v>
      </c>
    </row>
    <row r="4830">
      <c r="A4830" s="1">
        <v>141839.0</v>
      </c>
      <c r="B4830" s="1">
        <v>568.0</v>
      </c>
      <c r="C4830" s="1">
        <v>0.0</v>
      </c>
      <c r="D4830" s="1" t="s">
        <v>32</v>
      </c>
      <c r="E4830" s="1">
        <v>3.0</v>
      </c>
      <c r="F4830" s="7" t="str">
        <f>vlookup(E4830,Teams!A:B,2,false)</f>
        <v>Blair B</v>
      </c>
      <c r="G4830" s="1" t="b">
        <v>1</v>
      </c>
      <c r="H4830" s="1" t="b">
        <v>1</v>
      </c>
      <c r="I4830" s="1">
        <v>13.0</v>
      </c>
      <c r="J4830" s="7" t="str">
        <f>vlookup(I4830,Cats!$A:$B,2,false)</f>
        <v>X</v>
      </c>
    </row>
    <row r="4831">
      <c r="A4831" s="1">
        <v>141840.0</v>
      </c>
      <c r="B4831" s="1">
        <v>568.0</v>
      </c>
      <c r="C4831" s="1">
        <v>4.0</v>
      </c>
      <c r="D4831" s="1" t="s">
        <v>101</v>
      </c>
      <c r="E4831" s="1">
        <v>15.0</v>
      </c>
      <c r="F4831" s="7" t="str">
        <f>vlookup(E4831,Teams!A:B,2,false)</f>
        <v>Enloe A</v>
      </c>
      <c r="G4831" s="1" t="b">
        <v>0</v>
      </c>
      <c r="H4831" s="1" t="b">
        <v>0</v>
      </c>
      <c r="I4831" s="1">
        <v>13.0</v>
      </c>
      <c r="J4831" s="7" t="str">
        <f>vlookup(I4831,Cats!$A:$B,2,false)</f>
        <v>X</v>
      </c>
    </row>
    <row r="4832">
      <c r="A4832" s="1">
        <v>141841.0</v>
      </c>
      <c r="B4832" s="1">
        <v>568.0</v>
      </c>
      <c r="C4832" s="1">
        <v>0.0</v>
      </c>
      <c r="D4832" s="1" t="s">
        <v>32</v>
      </c>
      <c r="E4832" s="1">
        <v>3.0</v>
      </c>
      <c r="F4832" s="7" t="str">
        <f>vlookup(E4832,Teams!A:B,2,false)</f>
        <v>Blair B</v>
      </c>
      <c r="G4832" s="1" t="b">
        <v>1</v>
      </c>
      <c r="H4832" s="1" t="b">
        <v>1</v>
      </c>
      <c r="I4832" s="1">
        <v>14.0</v>
      </c>
      <c r="J4832" s="7" t="str">
        <f>vlookup(I4832,Cats!$A:$B,2,false)</f>
        <v>M</v>
      </c>
    </row>
    <row r="4833">
      <c r="A4833" s="1">
        <v>141842.0</v>
      </c>
      <c r="B4833" s="1">
        <v>568.0</v>
      </c>
      <c r="C4833" s="1">
        <v>0.0</v>
      </c>
      <c r="D4833" s="1" t="s">
        <v>103</v>
      </c>
      <c r="E4833" s="1">
        <v>15.0</v>
      </c>
      <c r="F4833" s="7" t="str">
        <f>vlookup(E4833,Teams!A:B,2,false)</f>
        <v>Enloe A</v>
      </c>
      <c r="G4833" s="1" t="b">
        <v>0</v>
      </c>
      <c r="H4833" s="1" t="b">
        <v>0</v>
      </c>
      <c r="I4833" s="1">
        <v>14.0</v>
      </c>
      <c r="J4833" s="7" t="str">
        <f>vlookup(I4833,Cats!$A:$B,2,false)</f>
        <v>M</v>
      </c>
    </row>
    <row r="4834">
      <c r="A4834" s="1">
        <v>141843.0</v>
      </c>
      <c r="B4834" s="1">
        <v>568.0</v>
      </c>
      <c r="C4834" s="1">
        <v>0.0</v>
      </c>
      <c r="D4834" s="1" t="s">
        <v>32</v>
      </c>
      <c r="E4834" s="1">
        <v>3.0</v>
      </c>
      <c r="F4834" s="7" t="str">
        <f>vlookup(E4834,Teams!A:B,2,false)</f>
        <v>Blair B</v>
      </c>
      <c r="G4834" s="1" t="b">
        <v>1</v>
      </c>
      <c r="H4834" s="1" t="b">
        <v>1</v>
      </c>
      <c r="I4834" s="1">
        <v>15.0</v>
      </c>
      <c r="J4834" s="7" t="str">
        <f>vlookup(I4834,Cats!$A:$B,2,false)</f>
        <v>C</v>
      </c>
    </row>
    <row r="4835">
      <c r="A4835" s="1">
        <v>141844.0</v>
      </c>
      <c r="B4835" s="1">
        <v>568.0</v>
      </c>
      <c r="C4835" s="1">
        <v>0.0</v>
      </c>
      <c r="D4835" s="1" t="s">
        <v>105</v>
      </c>
      <c r="E4835" s="1">
        <v>15.0</v>
      </c>
      <c r="F4835" s="7" t="str">
        <f>vlookup(E4835,Teams!A:B,2,false)</f>
        <v>Enloe A</v>
      </c>
      <c r="G4835" s="1" t="b">
        <v>0</v>
      </c>
      <c r="H4835" s="1" t="b">
        <v>0</v>
      </c>
      <c r="I4835" s="1">
        <v>15.0</v>
      </c>
      <c r="J4835" s="7" t="str">
        <f>vlookup(I4835,Cats!$A:$B,2,false)</f>
        <v>C</v>
      </c>
    </row>
    <row r="4836">
      <c r="A4836" s="1">
        <v>141845.0</v>
      </c>
      <c r="B4836" s="1">
        <v>568.0</v>
      </c>
      <c r="C4836" s="1">
        <v>0.0</v>
      </c>
      <c r="D4836" s="1" t="s">
        <v>32</v>
      </c>
      <c r="E4836" s="1">
        <v>3.0</v>
      </c>
      <c r="F4836" s="7" t="str">
        <f>vlookup(E4836,Teams!A:B,2,false)</f>
        <v>Blair B</v>
      </c>
      <c r="G4836" s="1" t="b">
        <v>1</v>
      </c>
      <c r="H4836" s="1" t="b">
        <v>1</v>
      </c>
      <c r="I4836" s="1">
        <v>16.0</v>
      </c>
      <c r="J4836" s="7" t="str">
        <f>vlookup(I4836,Cats!$A:$B,2,false)</f>
        <v>E</v>
      </c>
    </row>
    <row r="4837">
      <c r="A4837" s="1">
        <v>141846.0</v>
      </c>
      <c r="B4837" s="1">
        <v>568.0</v>
      </c>
      <c r="C4837" s="1">
        <v>14.0</v>
      </c>
      <c r="D4837" s="1" t="s">
        <v>101</v>
      </c>
      <c r="E4837" s="1">
        <v>15.0</v>
      </c>
      <c r="F4837" s="7" t="str">
        <f>vlookup(E4837,Teams!A:B,2,false)</f>
        <v>Enloe A</v>
      </c>
      <c r="G4837" s="1" t="b">
        <v>0</v>
      </c>
      <c r="H4837" s="1" t="b">
        <v>0</v>
      </c>
      <c r="I4837" s="1">
        <v>16.0</v>
      </c>
      <c r="J4837" s="7" t="str">
        <f>vlookup(I4837,Cats!$A:$B,2,false)</f>
        <v>E</v>
      </c>
    </row>
    <row r="4838">
      <c r="A4838" s="1">
        <v>141847.0</v>
      </c>
      <c r="B4838" s="1">
        <v>568.0</v>
      </c>
      <c r="C4838" s="1">
        <v>0.0</v>
      </c>
      <c r="D4838" s="1" t="s">
        <v>32</v>
      </c>
      <c r="E4838" s="1">
        <v>3.0</v>
      </c>
      <c r="F4838" s="7" t="str">
        <f>vlookup(E4838,Teams!A:B,2,false)</f>
        <v>Blair B</v>
      </c>
      <c r="G4838" s="1" t="b">
        <v>1</v>
      </c>
      <c r="H4838" s="1" t="b">
        <v>1</v>
      </c>
      <c r="I4838" s="1">
        <v>17.0</v>
      </c>
      <c r="J4838" s="7" t="str">
        <f>vlookup(I4838,Cats!$A:$B,2,false)</f>
        <v>B</v>
      </c>
    </row>
    <row r="4839">
      <c r="A4839" s="1">
        <v>141848.0</v>
      </c>
      <c r="B4839" s="1">
        <v>568.0</v>
      </c>
      <c r="C4839" s="1">
        <v>4.0</v>
      </c>
      <c r="D4839" s="1" t="s">
        <v>103</v>
      </c>
      <c r="E4839" s="1">
        <v>15.0</v>
      </c>
      <c r="F4839" s="7" t="str">
        <f>vlookup(E4839,Teams!A:B,2,false)</f>
        <v>Enloe A</v>
      </c>
      <c r="G4839" s="1" t="b">
        <v>0</v>
      </c>
      <c r="H4839" s="1" t="b">
        <v>0</v>
      </c>
      <c r="I4839" s="1">
        <v>17.0</v>
      </c>
      <c r="J4839" s="7" t="str">
        <f>vlookup(I4839,Cats!$A:$B,2,false)</f>
        <v>B</v>
      </c>
    </row>
    <row r="4840">
      <c r="A4840" s="1">
        <v>141849.0</v>
      </c>
      <c r="B4840" s="1">
        <v>568.0</v>
      </c>
      <c r="C4840" s="1">
        <v>0.0</v>
      </c>
      <c r="D4840" s="1" t="s">
        <v>32</v>
      </c>
      <c r="E4840" s="1">
        <v>3.0</v>
      </c>
      <c r="F4840" s="7" t="str">
        <f>vlookup(E4840,Teams!A:B,2,false)</f>
        <v>Blair B</v>
      </c>
      <c r="G4840" s="1" t="b">
        <v>1</v>
      </c>
      <c r="H4840" s="1" t="b">
        <v>1</v>
      </c>
      <c r="I4840" s="1">
        <v>18.0</v>
      </c>
      <c r="J4840" s="7" t="str">
        <f>vlookup(I4840,Cats!$A:$B,2,false)</f>
        <v>P</v>
      </c>
    </row>
    <row r="4841">
      <c r="A4841" s="1">
        <v>141850.0</v>
      </c>
      <c r="B4841" s="1">
        <v>568.0</v>
      </c>
      <c r="C4841" s="1">
        <v>14.0</v>
      </c>
      <c r="D4841" s="1" t="s">
        <v>105</v>
      </c>
      <c r="E4841" s="1">
        <v>15.0</v>
      </c>
      <c r="F4841" s="7" t="str">
        <f>vlookup(E4841,Teams!A:B,2,false)</f>
        <v>Enloe A</v>
      </c>
      <c r="G4841" s="1" t="b">
        <v>0</v>
      </c>
      <c r="H4841" s="1" t="b">
        <v>0</v>
      </c>
      <c r="I4841" s="1">
        <v>18.0</v>
      </c>
      <c r="J4841" s="7" t="str">
        <f>vlookup(I4841,Cats!$A:$B,2,false)</f>
        <v>P</v>
      </c>
    </row>
    <row r="4842">
      <c r="A4842" s="1">
        <v>141851.0</v>
      </c>
      <c r="B4842" s="1">
        <v>568.0</v>
      </c>
      <c r="C4842" s="1">
        <v>0.0</v>
      </c>
      <c r="D4842" s="1" t="s">
        <v>32</v>
      </c>
      <c r="E4842" s="1">
        <v>3.0</v>
      </c>
      <c r="F4842" s="7" t="str">
        <f>vlookup(E4842,Teams!A:B,2,false)</f>
        <v>Blair B</v>
      </c>
      <c r="G4842" s="1" t="b">
        <v>1</v>
      </c>
      <c r="H4842" s="1" t="b">
        <v>1</v>
      </c>
      <c r="I4842" s="1">
        <v>19.0</v>
      </c>
      <c r="J4842" s="7" t="str">
        <f>vlookup(I4842,Cats!$A:$B,2,false)</f>
        <v>X</v>
      </c>
    </row>
    <row r="4843">
      <c r="A4843" s="1">
        <v>141852.0</v>
      </c>
      <c r="B4843" s="1">
        <v>568.0</v>
      </c>
      <c r="C4843" s="1">
        <v>-4.0</v>
      </c>
      <c r="D4843" s="1" t="s">
        <v>105</v>
      </c>
      <c r="E4843" s="1">
        <v>15.0</v>
      </c>
      <c r="F4843" s="7" t="str">
        <f>vlookup(E4843,Teams!A:B,2,false)</f>
        <v>Enloe A</v>
      </c>
      <c r="G4843" s="1" t="b">
        <v>0</v>
      </c>
      <c r="H4843" s="1" t="b">
        <v>0</v>
      </c>
      <c r="I4843" s="1">
        <v>19.0</v>
      </c>
      <c r="J4843" s="7" t="str">
        <f>vlookup(I4843,Cats!$A:$B,2,false)</f>
        <v>X</v>
      </c>
    </row>
    <row r="4844">
      <c r="A4844" s="1">
        <v>141853.0</v>
      </c>
      <c r="B4844" s="1">
        <v>568.0</v>
      </c>
      <c r="C4844" s="1">
        <v>0.0</v>
      </c>
      <c r="D4844" s="1" t="s">
        <v>32</v>
      </c>
      <c r="E4844" s="1">
        <v>3.0</v>
      </c>
      <c r="F4844" s="7" t="str">
        <f>vlookup(E4844,Teams!A:B,2,false)</f>
        <v>Blair B</v>
      </c>
      <c r="G4844" s="1" t="b">
        <v>1</v>
      </c>
      <c r="H4844" s="1" t="b">
        <v>1</v>
      </c>
      <c r="I4844" s="1">
        <v>20.0</v>
      </c>
      <c r="J4844" s="7" t="str">
        <f>vlookup(I4844,Cats!$A:$B,2,false)</f>
        <v>M</v>
      </c>
    </row>
    <row r="4845">
      <c r="A4845" s="1">
        <v>141854.0</v>
      </c>
      <c r="B4845" s="1">
        <v>568.0</v>
      </c>
      <c r="C4845" s="1">
        <v>0.0</v>
      </c>
      <c r="D4845" s="1" t="s">
        <v>102</v>
      </c>
      <c r="E4845" s="1">
        <v>15.0</v>
      </c>
      <c r="F4845" s="7" t="str">
        <f>vlookup(E4845,Teams!A:B,2,false)</f>
        <v>Enloe A</v>
      </c>
      <c r="G4845" s="1" t="b">
        <v>0</v>
      </c>
      <c r="H4845" s="1" t="b">
        <v>0</v>
      </c>
      <c r="I4845" s="1">
        <v>20.0</v>
      </c>
      <c r="J4845" s="7" t="str">
        <f>vlookup(I4845,Cats!$A:$B,2,false)</f>
        <v>M</v>
      </c>
    </row>
    <row r="4846">
      <c r="A4846" s="1">
        <v>141855.0</v>
      </c>
      <c r="B4846" s="1">
        <v>568.0</v>
      </c>
      <c r="C4846" s="1">
        <v>0.0</v>
      </c>
      <c r="D4846" s="1" t="s">
        <v>32</v>
      </c>
      <c r="E4846" s="1">
        <v>3.0</v>
      </c>
      <c r="F4846" s="7" t="str">
        <f>vlookup(E4846,Teams!A:B,2,false)</f>
        <v>Blair B</v>
      </c>
      <c r="G4846" s="1" t="b">
        <v>1</v>
      </c>
      <c r="H4846" s="1" t="b">
        <v>1</v>
      </c>
      <c r="I4846" s="1">
        <v>21.0</v>
      </c>
      <c r="J4846" s="7" t="str">
        <f>vlookup(I4846,Cats!$A:$B,2,false)</f>
        <v>C</v>
      </c>
    </row>
    <row r="4847">
      <c r="A4847" s="1">
        <v>141856.0</v>
      </c>
      <c r="B4847" s="1">
        <v>568.0</v>
      </c>
      <c r="C4847" s="1">
        <v>14.0</v>
      </c>
      <c r="D4847" s="1" t="s">
        <v>105</v>
      </c>
      <c r="E4847" s="1">
        <v>15.0</v>
      </c>
      <c r="F4847" s="7" t="str">
        <f>vlookup(E4847,Teams!A:B,2,false)</f>
        <v>Enloe A</v>
      </c>
      <c r="G4847" s="1" t="b">
        <v>0</v>
      </c>
      <c r="H4847" s="1" t="b">
        <v>0</v>
      </c>
      <c r="I4847" s="1">
        <v>21.0</v>
      </c>
      <c r="J4847" s="7" t="str">
        <f>vlookup(I4847,Cats!$A:$B,2,false)</f>
        <v>C</v>
      </c>
    </row>
    <row r="4848">
      <c r="A4848" s="1">
        <v>141857.0</v>
      </c>
      <c r="B4848" s="1">
        <v>568.0</v>
      </c>
      <c r="C4848" s="1">
        <v>0.0</v>
      </c>
      <c r="D4848" s="1" t="s">
        <v>32</v>
      </c>
      <c r="E4848" s="1">
        <v>3.0</v>
      </c>
      <c r="F4848" s="7" t="str">
        <f>vlookup(E4848,Teams!A:B,2,false)</f>
        <v>Blair B</v>
      </c>
      <c r="G4848" s="1" t="b">
        <v>1</v>
      </c>
      <c r="H4848" s="1" t="b">
        <v>1</v>
      </c>
      <c r="I4848" s="1">
        <v>22.0</v>
      </c>
      <c r="J4848" s="7" t="str">
        <f>vlookup(I4848,Cats!$A:$B,2,false)</f>
        <v>E</v>
      </c>
    </row>
    <row r="4849">
      <c r="A4849" s="1">
        <v>141858.0</v>
      </c>
      <c r="B4849" s="1">
        <v>568.0</v>
      </c>
      <c r="C4849" s="1">
        <v>14.0</v>
      </c>
      <c r="D4849" s="1" t="s">
        <v>102</v>
      </c>
      <c r="E4849" s="1">
        <v>15.0</v>
      </c>
      <c r="F4849" s="7" t="str">
        <f>vlookup(E4849,Teams!A:B,2,false)</f>
        <v>Enloe A</v>
      </c>
      <c r="G4849" s="1" t="b">
        <v>0</v>
      </c>
      <c r="H4849" s="1" t="b">
        <v>0</v>
      </c>
      <c r="I4849" s="1">
        <v>22.0</v>
      </c>
      <c r="J4849" s="7" t="str">
        <f>vlookup(I4849,Cats!$A:$B,2,false)</f>
        <v>E</v>
      </c>
    </row>
    <row r="4850">
      <c r="A4850" s="1">
        <v>141859.0</v>
      </c>
      <c r="B4850" s="1">
        <v>568.0</v>
      </c>
      <c r="C4850" s="1">
        <v>0.0</v>
      </c>
      <c r="D4850" s="1" t="s">
        <v>32</v>
      </c>
      <c r="E4850" s="1">
        <v>3.0</v>
      </c>
      <c r="F4850" s="7" t="str">
        <f>vlookup(E4850,Teams!A:B,2,false)</f>
        <v>Blair B</v>
      </c>
      <c r="G4850" s="1" t="b">
        <v>1</v>
      </c>
      <c r="H4850" s="1" t="b">
        <v>1</v>
      </c>
      <c r="I4850" s="1">
        <v>23.0</v>
      </c>
      <c r="J4850" s="7" t="str">
        <f>vlookup(I4850,Cats!$A:$B,2,false)</f>
        <v>B</v>
      </c>
    </row>
    <row r="4851">
      <c r="A4851" s="1">
        <v>141860.0</v>
      </c>
      <c r="B4851" s="1">
        <v>568.0</v>
      </c>
      <c r="C4851" s="1">
        <v>0.0</v>
      </c>
      <c r="D4851" s="1" t="s">
        <v>32</v>
      </c>
      <c r="E4851" s="1">
        <v>15.0</v>
      </c>
      <c r="F4851" s="7" t="str">
        <f>vlookup(E4851,Teams!A:B,2,false)</f>
        <v>Enloe A</v>
      </c>
      <c r="G4851" s="1" t="b">
        <v>0</v>
      </c>
      <c r="H4851" s="1" t="b">
        <v>1</v>
      </c>
      <c r="I4851" s="1">
        <v>23.0</v>
      </c>
      <c r="J4851" s="7" t="str">
        <f>vlookup(I4851,Cats!$A:$B,2,false)</f>
        <v>B</v>
      </c>
    </row>
    <row r="4852">
      <c r="A4852" s="1">
        <v>141861.0</v>
      </c>
      <c r="B4852" s="1">
        <v>568.0</v>
      </c>
      <c r="C4852" s="1">
        <v>0.0</v>
      </c>
      <c r="D4852" s="1" t="s">
        <v>32</v>
      </c>
      <c r="E4852" s="1">
        <v>3.0</v>
      </c>
      <c r="F4852" s="7" t="str">
        <f>vlookup(E4852,Teams!A:B,2,false)</f>
        <v>Blair B</v>
      </c>
      <c r="G4852" s="1" t="b">
        <v>1</v>
      </c>
      <c r="H4852" s="1" t="b">
        <v>1</v>
      </c>
      <c r="I4852" s="1">
        <v>24.0</v>
      </c>
      <c r="J4852" s="7" t="str">
        <f>vlookup(I4852,Cats!$A:$B,2,false)</f>
        <v>P</v>
      </c>
    </row>
    <row r="4853">
      <c r="A4853" s="1">
        <v>141862.0</v>
      </c>
      <c r="B4853" s="1">
        <v>568.0</v>
      </c>
      <c r="C4853" s="1">
        <v>14.0</v>
      </c>
      <c r="D4853" s="1" t="s">
        <v>102</v>
      </c>
      <c r="E4853" s="1">
        <v>15.0</v>
      </c>
      <c r="F4853" s="7" t="str">
        <f>vlookup(E4853,Teams!A:B,2,false)</f>
        <v>Enloe A</v>
      </c>
      <c r="G4853" s="1" t="b">
        <v>0</v>
      </c>
      <c r="H4853" s="1" t="b">
        <v>0</v>
      </c>
      <c r="I4853" s="1">
        <v>24.0</v>
      </c>
      <c r="J4853" s="7" t="str">
        <f>vlookup(I4853,Cats!$A:$B,2,false)</f>
        <v>P</v>
      </c>
    </row>
    <row r="4854">
      <c r="A4854" s="1">
        <v>141863.0</v>
      </c>
      <c r="B4854" s="1">
        <v>569.0</v>
      </c>
      <c r="C4854" s="1">
        <v>0.0</v>
      </c>
      <c r="D4854" s="1" t="s">
        <v>106</v>
      </c>
      <c r="E4854" s="1">
        <v>28.0</v>
      </c>
      <c r="F4854" s="7" t="str">
        <f>vlookup(E4854,Teams!A:B,2,false)</f>
        <v>Mira Loma</v>
      </c>
      <c r="G4854" s="1" t="b">
        <v>1</v>
      </c>
      <c r="H4854" s="1" t="b">
        <v>0</v>
      </c>
      <c r="I4854" s="1">
        <v>1.0</v>
      </c>
      <c r="J4854" s="7" t="str">
        <f>vlookup(I4854,Cats!$A:$B,2,false)</f>
        <v>X</v>
      </c>
    </row>
    <row r="4855">
      <c r="A4855" s="1">
        <v>141864.0</v>
      </c>
      <c r="B4855" s="1">
        <v>569.0</v>
      </c>
      <c r="C4855" s="1">
        <v>0.0</v>
      </c>
      <c r="D4855" s="1" t="s">
        <v>179</v>
      </c>
      <c r="E4855" s="1">
        <v>43.0</v>
      </c>
      <c r="F4855" s="7" t="str">
        <f>vlookup(E4855,Teams!A:B,2,false)</f>
        <v>Troy</v>
      </c>
      <c r="G4855" s="1" t="b">
        <v>0</v>
      </c>
      <c r="H4855" s="1" t="b">
        <v>0</v>
      </c>
      <c r="I4855" s="1">
        <v>1.0</v>
      </c>
      <c r="J4855" s="7" t="str">
        <f>vlookup(I4855,Cats!$A:$B,2,false)</f>
        <v>X</v>
      </c>
    </row>
    <row r="4856">
      <c r="A4856" s="1">
        <v>141865.0</v>
      </c>
      <c r="B4856" s="1">
        <v>569.0</v>
      </c>
      <c r="C4856" s="1">
        <v>0.0</v>
      </c>
      <c r="D4856" s="1" t="s">
        <v>106</v>
      </c>
      <c r="E4856" s="1">
        <v>28.0</v>
      </c>
      <c r="F4856" s="7" t="str">
        <f>vlookup(E4856,Teams!A:B,2,false)</f>
        <v>Mira Loma</v>
      </c>
      <c r="G4856" s="1" t="b">
        <v>1</v>
      </c>
      <c r="H4856" s="1" t="b">
        <v>0</v>
      </c>
      <c r="I4856" s="1">
        <v>2.0</v>
      </c>
      <c r="J4856" s="7" t="str">
        <f>vlookup(I4856,Cats!$A:$B,2,false)</f>
        <v>M</v>
      </c>
    </row>
    <row r="4857">
      <c r="A4857" s="1">
        <v>141866.0</v>
      </c>
      <c r="B4857" s="1">
        <v>569.0</v>
      </c>
      <c r="C4857" s="1">
        <v>14.0</v>
      </c>
      <c r="D4857" s="1" t="s">
        <v>178</v>
      </c>
      <c r="E4857" s="1">
        <v>43.0</v>
      </c>
      <c r="F4857" s="7" t="str">
        <f>vlookup(E4857,Teams!A:B,2,false)</f>
        <v>Troy</v>
      </c>
      <c r="G4857" s="1" t="b">
        <v>0</v>
      </c>
      <c r="H4857" s="1" t="b">
        <v>0</v>
      </c>
      <c r="I4857" s="1">
        <v>2.0</v>
      </c>
      <c r="J4857" s="7" t="str">
        <f>vlookup(I4857,Cats!$A:$B,2,false)</f>
        <v>M</v>
      </c>
    </row>
    <row r="4858">
      <c r="A4858" s="1">
        <v>141867.0</v>
      </c>
      <c r="B4858" s="1">
        <v>569.0</v>
      </c>
      <c r="C4858" s="1">
        <v>14.0</v>
      </c>
      <c r="D4858" s="1" t="s">
        <v>104</v>
      </c>
      <c r="E4858" s="1">
        <v>28.0</v>
      </c>
      <c r="F4858" s="7" t="str">
        <f>vlookup(E4858,Teams!A:B,2,false)</f>
        <v>Mira Loma</v>
      </c>
      <c r="G4858" s="1" t="b">
        <v>1</v>
      </c>
      <c r="H4858" s="1" t="b">
        <v>0</v>
      </c>
      <c r="I4858" s="1">
        <v>3.0</v>
      </c>
      <c r="J4858" s="7" t="str">
        <f>vlookup(I4858,Cats!$A:$B,2,false)</f>
        <v>C</v>
      </c>
    </row>
    <row r="4859">
      <c r="A4859" s="1">
        <v>141868.0</v>
      </c>
      <c r="B4859" s="1">
        <v>569.0</v>
      </c>
      <c r="C4859" s="1">
        <v>-4.0</v>
      </c>
      <c r="D4859" s="1" t="s">
        <v>174</v>
      </c>
      <c r="E4859" s="1">
        <v>43.0</v>
      </c>
      <c r="F4859" s="7" t="str">
        <f>vlookup(E4859,Teams!A:B,2,false)</f>
        <v>Troy</v>
      </c>
      <c r="G4859" s="1" t="b">
        <v>0</v>
      </c>
      <c r="H4859" s="1" t="b">
        <v>0</v>
      </c>
      <c r="I4859" s="1">
        <v>3.0</v>
      </c>
      <c r="J4859" s="7" t="str">
        <f>vlookup(I4859,Cats!$A:$B,2,false)</f>
        <v>C</v>
      </c>
    </row>
    <row r="4860">
      <c r="A4860" s="1">
        <v>141869.0</v>
      </c>
      <c r="B4860" s="1">
        <v>569.0</v>
      </c>
      <c r="C4860" s="1">
        <v>4.0</v>
      </c>
      <c r="D4860" s="1" t="s">
        <v>106</v>
      </c>
      <c r="E4860" s="1">
        <v>28.0</v>
      </c>
      <c r="F4860" s="7" t="str">
        <f>vlookup(E4860,Teams!A:B,2,false)</f>
        <v>Mira Loma</v>
      </c>
      <c r="G4860" s="1" t="b">
        <v>1</v>
      </c>
      <c r="H4860" s="1" t="b">
        <v>0</v>
      </c>
      <c r="I4860" s="1">
        <v>4.0</v>
      </c>
      <c r="J4860" s="7" t="str">
        <f>vlookup(I4860,Cats!$A:$B,2,false)</f>
        <v>E</v>
      </c>
    </row>
    <row r="4861">
      <c r="A4861" s="1">
        <v>141870.0</v>
      </c>
      <c r="B4861" s="1">
        <v>569.0</v>
      </c>
      <c r="C4861" s="1">
        <v>0.0</v>
      </c>
      <c r="D4861" s="1" t="s">
        <v>32</v>
      </c>
      <c r="E4861" s="1">
        <v>43.0</v>
      </c>
      <c r="F4861" s="7" t="str">
        <f>vlookup(E4861,Teams!A:B,2,false)</f>
        <v>Troy</v>
      </c>
      <c r="G4861" s="1" t="b">
        <v>0</v>
      </c>
      <c r="H4861" s="1" t="b">
        <v>1</v>
      </c>
      <c r="I4861" s="1">
        <v>4.0</v>
      </c>
      <c r="J4861" s="7" t="str">
        <f>vlookup(I4861,Cats!$A:$B,2,false)</f>
        <v>E</v>
      </c>
    </row>
    <row r="4862">
      <c r="A4862" s="1">
        <v>141871.0</v>
      </c>
      <c r="B4862" s="1">
        <v>569.0</v>
      </c>
      <c r="C4862" s="1">
        <v>14.0</v>
      </c>
      <c r="D4862" s="1" t="s">
        <v>106</v>
      </c>
      <c r="E4862" s="1">
        <v>28.0</v>
      </c>
      <c r="F4862" s="7" t="str">
        <f>vlookup(E4862,Teams!A:B,2,false)</f>
        <v>Mira Loma</v>
      </c>
      <c r="G4862" s="1" t="b">
        <v>1</v>
      </c>
      <c r="H4862" s="1" t="b">
        <v>0</v>
      </c>
      <c r="I4862" s="1">
        <v>5.0</v>
      </c>
      <c r="J4862" s="7" t="str">
        <f>vlookup(I4862,Cats!$A:$B,2,false)</f>
        <v>B</v>
      </c>
    </row>
    <row r="4863">
      <c r="A4863" s="1">
        <v>141872.0</v>
      </c>
      <c r="B4863" s="1">
        <v>569.0</v>
      </c>
      <c r="C4863" s="1">
        <v>0.0</v>
      </c>
      <c r="D4863" s="1" t="s">
        <v>32</v>
      </c>
      <c r="E4863" s="1">
        <v>43.0</v>
      </c>
      <c r="F4863" s="7" t="str">
        <f>vlookup(E4863,Teams!A:B,2,false)</f>
        <v>Troy</v>
      </c>
      <c r="G4863" s="1" t="b">
        <v>0</v>
      </c>
      <c r="H4863" s="1" t="b">
        <v>1</v>
      </c>
      <c r="I4863" s="1">
        <v>5.0</v>
      </c>
      <c r="J4863" s="7" t="str">
        <f>vlookup(I4863,Cats!$A:$B,2,false)</f>
        <v>B</v>
      </c>
    </row>
    <row r="4864">
      <c r="A4864" s="1">
        <v>141873.0</v>
      </c>
      <c r="B4864" s="1">
        <v>569.0</v>
      </c>
      <c r="C4864" s="1">
        <v>-4.0</v>
      </c>
      <c r="D4864" s="1" t="s">
        <v>106</v>
      </c>
      <c r="E4864" s="1">
        <v>28.0</v>
      </c>
      <c r="F4864" s="7" t="str">
        <f>vlookup(E4864,Teams!A:B,2,false)</f>
        <v>Mira Loma</v>
      </c>
      <c r="G4864" s="1" t="b">
        <v>1</v>
      </c>
      <c r="H4864" s="1" t="b">
        <v>0</v>
      </c>
      <c r="I4864" s="1">
        <v>6.0</v>
      </c>
      <c r="J4864" s="7" t="str">
        <f>vlookup(I4864,Cats!$A:$B,2,false)</f>
        <v>P</v>
      </c>
    </row>
    <row r="4865">
      <c r="A4865" s="1">
        <v>141874.0</v>
      </c>
      <c r="B4865" s="1">
        <v>569.0</v>
      </c>
      <c r="C4865" s="1">
        <v>-4.0</v>
      </c>
      <c r="D4865" s="1" t="s">
        <v>174</v>
      </c>
      <c r="E4865" s="1">
        <v>43.0</v>
      </c>
      <c r="F4865" s="7" t="str">
        <f>vlookup(E4865,Teams!A:B,2,false)</f>
        <v>Troy</v>
      </c>
      <c r="G4865" s="1" t="b">
        <v>0</v>
      </c>
      <c r="H4865" s="1" t="b">
        <v>0</v>
      </c>
      <c r="I4865" s="1">
        <v>6.0</v>
      </c>
      <c r="J4865" s="7" t="str">
        <f>vlookup(I4865,Cats!$A:$B,2,false)</f>
        <v>P</v>
      </c>
    </row>
    <row r="4866">
      <c r="A4866" s="1">
        <v>141875.0</v>
      </c>
      <c r="B4866" s="1">
        <v>569.0</v>
      </c>
      <c r="C4866" s="1">
        <v>0.0</v>
      </c>
      <c r="D4866" s="1" t="s">
        <v>32</v>
      </c>
      <c r="E4866" s="1">
        <v>28.0</v>
      </c>
      <c r="F4866" s="7" t="str">
        <f>vlookup(E4866,Teams!A:B,2,false)</f>
        <v>Mira Loma</v>
      </c>
      <c r="G4866" s="1" t="b">
        <v>1</v>
      </c>
      <c r="H4866" s="1" t="b">
        <v>1</v>
      </c>
      <c r="I4866" s="1">
        <v>7.0</v>
      </c>
      <c r="J4866" s="7" t="str">
        <f>vlookup(I4866,Cats!$A:$B,2,false)</f>
        <v>X</v>
      </c>
    </row>
    <row r="4867">
      <c r="A4867" s="1">
        <v>141876.0</v>
      </c>
      <c r="B4867" s="1">
        <v>569.0</v>
      </c>
      <c r="C4867" s="1">
        <v>4.0</v>
      </c>
      <c r="D4867" s="1" t="s">
        <v>179</v>
      </c>
      <c r="E4867" s="1">
        <v>43.0</v>
      </c>
      <c r="F4867" s="7" t="str">
        <f>vlookup(E4867,Teams!A:B,2,false)</f>
        <v>Troy</v>
      </c>
      <c r="G4867" s="1" t="b">
        <v>0</v>
      </c>
      <c r="H4867" s="1" t="b">
        <v>0</v>
      </c>
      <c r="I4867" s="1">
        <v>7.0</v>
      </c>
      <c r="J4867" s="7" t="str">
        <f>vlookup(I4867,Cats!$A:$B,2,false)</f>
        <v>X</v>
      </c>
    </row>
    <row r="4868">
      <c r="A4868" s="1">
        <v>141877.0</v>
      </c>
      <c r="B4868" s="1">
        <v>569.0</v>
      </c>
      <c r="C4868" s="1">
        <v>14.0</v>
      </c>
      <c r="D4868" s="1" t="s">
        <v>106</v>
      </c>
      <c r="E4868" s="1">
        <v>28.0</v>
      </c>
      <c r="F4868" s="7" t="str">
        <f>vlookup(E4868,Teams!A:B,2,false)</f>
        <v>Mira Loma</v>
      </c>
      <c r="G4868" s="1" t="b">
        <v>1</v>
      </c>
      <c r="H4868" s="1" t="b">
        <v>0</v>
      </c>
      <c r="I4868" s="1">
        <v>8.0</v>
      </c>
      <c r="J4868" s="7" t="str">
        <f>vlookup(I4868,Cats!$A:$B,2,false)</f>
        <v>M</v>
      </c>
    </row>
    <row r="4869">
      <c r="A4869" s="1">
        <v>141878.0</v>
      </c>
      <c r="B4869" s="1">
        <v>569.0</v>
      </c>
      <c r="C4869" s="1">
        <v>0.0</v>
      </c>
      <c r="D4869" s="1" t="s">
        <v>32</v>
      </c>
      <c r="E4869" s="1">
        <v>43.0</v>
      </c>
      <c r="F4869" s="7" t="str">
        <f>vlookup(E4869,Teams!A:B,2,false)</f>
        <v>Troy</v>
      </c>
      <c r="G4869" s="1" t="b">
        <v>0</v>
      </c>
      <c r="H4869" s="1" t="b">
        <v>1</v>
      </c>
      <c r="I4869" s="1">
        <v>8.0</v>
      </c>
      <c r="J4869" s="7" t="str">
        <f>vlookup(I4869,Cats!$A:$B,2,false)</f>
        <v>M</v>
      </c>
    </row>
    <row r="4870">
      <c r="A4870" s="1">
        <v>141879.0</v>
      </c>
      <c r="B4870" s="1">
        <v>569.0</v>
      </c>
      <c r="C4870" s="1">
        <v>14.0</v>
      </c>
      <c r="D4870" s="1" t="s">
        <v>107</v>
      </c>
      <c r="E4870" s="1">
        <v>28.0</v>
      </c>
      <c r="F4870" s="7" t="str">
        <f>vlookup(E4870,Teams!A:B,2,false)</f>
        <v>Mira Loma</v>
      </c>
      <c r="G4870" s="1" t="b">
        <v>1</v>
      </c>
      <c r="H4870" s="1" t="b">
        <v>0</v>
      </c>
      <c r="I4870" s="1">
        <v>9.0</v>
      </c>
      <c r="J4870" s="7" t="str">
        <f>vlookup(I4870,Cats!$A:$B,2,false)</f>
        <v>C</v>
      </c>
    </row>
    <row r="4871">
      <c r="A4871" s="1">
        <v>141880.0</v>
      </c>
      <c r="B4871" s="1">
        <v>569.0</v>
      </c>
      <c r="C4871" s="1">
        <v>-4.0</v>
      </c>
      <c r="D4871" s="1" t="s">
        <v>178</v>
      </c>
      <c r="E4871" s="1">
        <v>43.0</v>
      </c>
      <c r="F4871" s="7" t="str">
        <f>vlookup(E4871,Teams!A:B,2,false)</f>
        <v>Troy</v>
      </c>
      <c r="G4871" s="1" t="b">
        <v>0</v>
      </c>
      <c r="H4871" s="1" t="b">
        <v>0</v>
      </c>
      <c r="I4871" s="1">
        <v>9.0</v>
      </c>
      <c r="J4871" s="7" t="str">
        <f>vlookup(I4871,Cats!$A:$B,2,false)</f>
        <v>C</v>
      </c>
    </row>
    <row r="4872">
      <c r="A4872" s="1">
        <v>141881.0</v>
      </c>
      <c r="B4872" s="1">
        <v>569.0</v>
      </c>
      <c r="C4872" s="1">
        <v>0.0</v>
      </c>
      <c r="D4872" s="1" t="s">
        <v>32</v>
      </c>
      <c r="E4872" s="1">
        <v>28.0</v>
      </c>
      <c r="F4872" s="7" t="str">
        <f>vlookup(E4872,Teams!A:B,2,false)</f>
        <v>Mira Loma</v>
      </c>
      <c r="G4872" s="1" t="b">
        <v>1</v>
      </c>
      <c r="H4872" s="1" t="b">
        <v>1</v>
      </c>
      <c r="I4872" s="1">
        <v>10.0</v>
      </c>
      <c r="J4872" s="7" t="str">
        <f>vlookup(I4872,Cats!$A:$B,2,false)</f>
        <v>E</v>
      </c>
    </row>
    <row r="4873">
      <c r="A4873" s="1">
        <v>141882.0</v>
      </c>
      <c r="B4873" s="1">
        <v>569.0</v>
      </c>
      <c r="C4873" s="1">
        <v>14.0</v>
      </c>
      <c r="D4873" s="1" t="s">
        <v>176</v>
      </c>
      <c r="E4873" s="1">
        <v>43.0</v>
      </c>
      <c r="F4873" s="7" t="str">
        <f>vlookup(E4873,Teams!A:B,2,false)</f>
        <v>Troy</v>
      </c>
      <c r="G4873" s="1" t="b">
        <v>0</v>
      </c>
      <c r="H4873" s="1" t="b">
        <v>0</v>
      </c>
      <c r="I4873" s="1">
        <v>10.0</v>
      </c>
      <c r="J4873" s="7" t="str">
        <f>vlookup(I4873,Cats!$A:$B,2,false)</f>
        <v>E</v>
      </c>
    </row>
    <row r="4874">
      <c r="A4874" s="1">
        <v>141883.0</v>
      </c>
      <c r="B4874" s="1">
        <v>569.0</v>
      </c>
      <c r="C4874" s="1">
        <v>0.0</v>
      </c>
      <c r="D4874" s="1" t="s">
        <v>106</v>
      </c>
      <c r="E4874" s="1">
        <v>28.0</v>
      </c>
      <c r="F4874" s="7" t="str">
        <f>vlookup(E4874,Teams!A:B,2,false)</f>
        <v>Mira Loma</v>
      </c>
      <c r="G4874" s="1" t="b">
        <v>1</v>
      </c>
      <c r="H4874" s="1" t="b">
        <v>0</v>
      </c>
      <c r="I4874" s="1">
        <v>11.0</v>
      </c>
      <c r="J4874" s="7" t="str">
        <f>vlookup(I4874,Cats!$A:$B,2,false)</f>
        <v>B</v>
      </c>
    </row>
    <row r="4875">
      <c r="A4875" s="1">
        <v>141884.0</v>
      </c>
      <c r="B4875" s="1">
        <v>569.0</v>
      </c>
      <c r="C4875" s="1">
        <v>-4.0</v>
      </c>
      <c r="D4875" s="1" t="s">
        <v>178</v>
      </c>
      <c r="E4875" s="1">
        <v>43.0</v>
      </c>
      <c r="F4875" s="7" t="str">
        <f>vlookup(E4875,Teams!A:B,2,false)</f>
        <v>Troy</v>
      </c>
      <c r="G4875" s="1" t="b">
        <v>0</v>
      </c>
      <c r="H4875" s="1" t="b">
        <v>0</v>
      </c>
      <c r="I4875" s="1">
        <v>11.0</v>
      </c>
      <c r="J4875" s="7" t="str">
        <f>vlookup(I4875,Cats!$A:$B,2,false)</f>
        <v>B</v>
      </c>
    </row>
    <row r="4876">
      <c r="A4876" s="1">
        <v>141885.0</v>
      </c>
      <c r="B4876" s="1">
        <v>569.0</v>
      </c>
      <c r="C4876" s="1">
        <v>0.0</v>
      </c>
      <c r="D4876" s="1" t="s">
        <v>32</v>
      </c>
      <c r="E4876" s="1">
        <v>28.0</v>
      </c>
      <c r="F4876" s="7" t="str">
        <f>vlookup(E4876,Teams!A:B,2,false)</f>
        <v>Mira Loma</v>
      </c>
      <c r="G4876" s="1" t="b">
        <v>1</v>
      </c>
      <c r="H4876" s="1" t="b">
        <v>1</v>
      </c>
      <c r="I4876" s="1">
        <v>12.0</v>
      </c>
      <c r="J4876" s="7" t="str">
        <f>vlookup(I4876,Cats!$A:$B,2,false)</f>
        <v>P</v>
      </c>
    </row>
    <row r="4877">
      <c r="A4877" s="1">
        <v>141886.0</v>
      </c>
      <c r="B4877" s="1">
        <v>569.0</v>
      </c>
      <c r="C4877" s="1">
        <v>14.0</v>
      </c>
      <c r="D4877" s="1" t="s">
        <v>176</v>
      </c>
      <c r="E4877" s="1">
        <v>43.0</v>
      </c>
      <c r="F4877" s="7" t="str">
        <f>vlookup(E4877,Teams!A:B,2,false)</f>
        <v>Troy</v>
      </c>
      <c r="G4877" s="1" t="b">
        <v>0</v>
      </c>
      <c r="H4877" s="1" t="b">
        <v>0</v>
      </c>
      <c r="I4877" s="1">
        <v>12.0</v>
      </c>
      <c r="J4877" s="7" t="str">
        <f>vlookup(I4877,Cats!$A:$B,2,false)</f>
        <v>P</v>
      </c>
    </row>
    <row r="4878">
      <c r="A4878" s="1">
        <v>141887.0</v>
      </c>
      <c r="B4878" s="1">
        <v>569.0</v>
      </c>
      <c r="C4878" s="1">
        <v>4.0</v>
      </c>
      <c r="D4878" s="1" t="s">
        <v>106</v>
      </c>
      <c r="E4878" s="1">
        <v>28.0</v>
      </c>
      <c r="F4878" s="7" t="str">
        <f>vlookup(E4878,Teams!A:B,2,false)</f>
        <v>Mira Loma</v>
      </c>
      <c r="G4878" s="1" t="b">
        <v>1</v>
      </c>
      <c r="H4878" s="1" t="b">
        <v>0</v>
      </c>
      <c r="I4878" s="1">
        <v>13.0</v>
      </c>
      <c r="J4878" s="7" t="str">
        <f>vlookup(I4878,Cats!$A:$B,2,false)</f>
        <v>X</v>
      </c>
    </row>
    <row r="4879">
      <c r="A4879" s="1">
        <v>141888.0</v>
      </c>
      <c r="B4879" s="1">
        <v>569.0</v>
      </c>
      <c r="C4879" s="1">
        <v>0.0</v>
      </c>
      <c r="D4879" s="1" t="s">
        <v>32</v>
      </c>
      <c r="E4879" s="1">
        <v>43.0</v>
      </c>
      <c r="F4879" s="7" t="str">
        <f>vlookup(E4879,Teams!A:B,2,false)</f>
        <v>Troy</v>
      </c>
      <c r="G4879" s="1" t="b">
        <v>0</v>
      </c>
      <c r="H4879" s="1" t="b">
        <v>1</v>
      </c>
      <c r="I4879" s="1">
        <v>13.0</v>
      </c>
      <c r="J4879" s="7" t="str">
        <f>vlookup(I4879,Cats!$A:$B,2,false)</f>
        <v>X</v>
      </c>
    </row>
    <row r="4880">
      <c r="A4880" s="1">
        <v>141889.0</v>
      </c>
      <c r="B4880" s="1">
        <v>569.0</v>
      </c>
      <c r="C4880" s="1">
        <v>0.0</v>
      </c>
      <c r="D4880" s="1" t="s">
        <v>106</v>
      </c>
      <c r="E4880" s="1">
        <v>28.0</v>
      </c>
      <c r="F4880" s="7" t="str">
        <f>vlookup(E4880,Teams!A:B,2,false)</f>
        <v>Mira Loma</v>
      </c>
      <c r="G4880" s="1" t="b">
        <v>1</v>
      </c>
      <c r="H4880" s="1" t="b">
        <v>0</v>
      </c>
      <c r="I4880" s="1">
        <v>14.0</v>
      </c>
      <c r="J4880" s="7" t="str">
        <f>vlookup(I4880,Cats!$A:$B,2,false)</f>
        <v>M</v>
      </c>
    </row>
    <row r="4881">
      <c r="A4881" s="1">
        <v>141890.0</v>
      </c>
      <c r="B4881" s="1">
        <v>569.0</v>
      </c>
      <c r="C4881" s="1">
        <v>0.0</v>
      </c>
      <c r="D4881" s="1" t="s">
        <v>174</v>
      </c>
      <c r="E4881" s="1">
        <v>43.0</v>
      </c>
      <c r="F4881" s="7" t="str">
        <f>vlookup(E4881,Teams!A:B,2,false)</f>
        <v>Troy</v>
      </c>
      <c r="G4881" s="1" t="b">
        <v>0</v>
      </c>
      <c r="H4881" s="1" t="b">
        <v>0</v>
      </c>
      <c r="I4881" s="1">
        <v>14.0</v>
      </c>
      <c r="J4881" s="7" t="str">
        <f>vlookup(I4881,Cats!$A:$B,2,false)</f>
        <v>M</v>
      </c>
    </row>
    <row r="4882">
      <c r="A4882" s="1">
        <v>141891.0</v>
      </c>
      <c r="B4882" s="1">
        <v>569.0</v>
      </c>
      <c r="C4882" s="1">
        <v>14.0</v>
      </c>
      <c r="D4882" s="1" t="s">
        <v>107</v>
      </c>
      <c r="E4882" s="1">
        <v>28.0</v>
      </c>
      <c r="F4882" s="7" t="str">
        <f>vlookup(E4882,Teams!A:B,2,false)</f>
        <v>Mira Loma</v>
      </c>
      <c r="G4882" s="1" t="b">
        <v>1</v>
      </c>
      <c r="H4882" s="1" t="b">
        <v>0</v>
      </c>
      <c r="I4882" s="1">
        <v>15.0</v>
      </c>
      <c r="J4882" s="7" t="str">
        <f>vlookup(I4882,Cats!$A:$B,2,false)</f>
        <v>C</v>
      </c>
    </row>
    <row r="4883">
      <c r="A4883" s="1">
        <v>141892.0</v>
      </c>
      <c r="B4883" s="1">
        <v>569.0</v>
      </c>
      <c r="C4883" s="1">
        <v>0.0</v>
      </c>
      <c r="D4883" s="1" t="s">
        <v>32</v>
      </c>
      <c r="E4883" s="1">
        <v>43.0</v>
      </c>
      <c r="F4883" s="7" t="str">
        <f>vlookup(E4883,Teams!A:B,2,false)</f>
        <v>Troy</v>
      </c>
      <c r="G4883" s="1" t="b">
        <v>0</v>
      </c>
      <c r="H4883" s="1" t="b">
        <v>1</v>
      </c>
      <c r="I4883" s="1">
        <v>15.0</v>
      </c>
      <c r="J4883" s="7" t="str">
        <f>vlookup(I4883,Cats!$A:$B,2,false)</f>
        <v>C</v>
      </c>
    </row>
    <row r="4884">
      <c r="A4884" s="1">
        <v>141893.0</v>
      </c>
      <c r="B4884" s="1">
        <v>569.0</v>
      </c>
      <c r="C4884" s="1">
        <v>0.0</v>
      </c>
      <c r="D4884" s="1" t="s">
        <v>32</v>
      </c>
      <c r="E4884" s="1">
        <v>28.0</v>
      </c>
      <c r="F4884" s="7" t="str">
        <f>vlookup(E4884,Teams!A:B,2,false)</f>
        <v>Mira Loma</v>
      </c>
      <c r="G4884" s="1" t="b">
        <v>1</v>
      </c>
      <c r="H4884" s="1" t="b">
        <v>1</v>
      </c>
      <c r="I4884" s="1">
        <v>16.0</v>
      </c>
      <c r="J4884" s="7" t="str">
        <f>vlookup(I4884,Cats!$A:$B,2,false)</f>
        <v>E</v>
      </c>
    </row>
    <row r="4885">
      <c r="A4885" s="1">
        <v>141894.0</v>
      </c>
      <c r="B4885" s="1">
        <v>569.0</v>
      </c>
      <c r="C4885" s="1">
        <v>14.0</v>
      </c>
      <c r="D4885" s="1" t="s">
        <v>178</v>
      </c>
      <c r="E4885" s="1">
        <v>43.0</v>
      </c>
      <c r="F4885" s="7" t="str">
        <f>vlookup(E4885,Teams!A:B,2,false)</f>
        <v>Troy</v>
      </c>
      <c r="G4885" s="1" t="b">
        <v>0</v>
      </c>
      <c r="H4885" s="1" t="b">
        <v>0</v>
      </c>
      <c r="I4885" s="1">
        <v>16.0</v>
      </c>
      <c r="J4885" s="7" t="str">
        <f>vlookup(I4885,Cats!$A:$B,2,false)</f>
        <v>E</v>
      </c>
    </row>
    <row r="4886">
      <c r="A4886" s="1">
        <v>141895.0</v>
      </c>
      <c r="B4886" s="1">
        <v>569.0</v>
      </c>
      <c r="C4886" s="1">
        <v>4.0</v>
      </c>
      <c r="D4886" s="1" t="s">
        <v>106</v>
      </c>
      <c r="E4886" s="1">
        <v>28.0</v>
      </c>
      <c r="F4886" s="7" t="str">
        <f>vlookup(E4886,Teams!A:B,2,false)</f>
        <v>Mira Loma</v>
      </c>
      <c r="G4886" s="1" t="b">
        <v>1</v>
      </c>
      <c r="H4886" s="1" t="b">
        <v>0</v>
      </c>
      <c r="I4886" s="1">
        <v>17.0</v>
      </c>
      <c r="J4886" s="7" t="str">
        <f>vlookup(I4886,Cats!$A:$B,2,false)</f>
        <v>B</v>
      </c>
    </row>
    <row r="4887">
      <c r="A4887" s="1">
        <v>141896.0</v>
      </c>
      <c r="B4887" s="1">
        <v>569.0</v>
      </c>
      <c r="C4887" s="1">
        <v>0.0</v>
      </c>
      <c r="D4887" s="1" t="s">
        <v>32</v>
      </c>
      <c r="E4887" s="1">
        <v>43.0</v>
      </c>
      <c r="F4887" s="7" t="str">
        <f>vlookup(E4887,Teams!A:B,2,false)</f>
        <v>Troy</v>
      </c>
      <c r="G4887" s="1" t="b">
        <v>0</v>
      </c>
      <c r="H4887" s="1" t="b">
        <v>1</v>
      </c>
      <c r="I4887" s="1">
        <v>17.0</v>
      </c>
      <c r="J4887" s="7" t="str">
        <f>vlookup(I4887,Cats!$A:$B,2,false)</f>
        <v>B</v>
      </c>
    </row>
    <row r="4888">
      <c r="A4888" s="1">
        <v>141897.0</v>
      </c>
      <c r="B4888" s="1">
        <v>569.0</v>
      </c>
      <c r="C4888" s="1">
        <v>14.0</v>
      </c>
      <c r="D4888" s="1" t="s">
        <v>106</v>
      </c>
      <c r="E4888" s="1">
        <v>28.0</v>
      </c>
      <c r="F4888" s="7" t="str">
        <f>vlookup(E4888,Teams!A:B,2,false)</f>
        <v>Mira Loma</v>
      </c>
      <c r="G4888" s="1" t="b">
        <v>1</v>
      </c>
      <c r="H4888" s="1" t="b">
        <v>0</v>
      </c>
      <c r="I4888" s="1">
        <v>18.0</v>
      </c>
      <c r="J4888" s="7" t="str">
        <f>vlookup(I4888,Cats!$A:$B,2,false)</f>
        <v>P</v>
      </c>
    </row>
    <row r="4889">
      <c r="A4889" s="1">
        <v>141898.0</v>
      </c>
      <c r="B4889" s="1">
        <v>569.0</v>
      </c>
      <c r="C4889" s="1">
        <v>0.0</v>
      </c>
      <c r="D4889" s="1" t="s">
        <v>32</v>
      </c>
      <c r="E4889" s="1">
        <v>43.0</v>
      </c>
      <c r="F4889" s="7" t="str">
        <f>vlookup(E4889,Teams!A:B,2,false)</f>
        <v>Troy</v>
      </c>
      <c r="G4889" s="1" t="b">
        <v>0</v>
      </c>
      <c r="H4889" s="1" t="b">
        <v>1</v>
      </c>
      <c r="I4889" s="1">
        <v>18.0</v>
      </c>
      <c r="J4889" s="7" t="str">
        <f>vlookup(I4889,Cats!$A:$B,2,false)</f>
        <v>P</v>
      </c>
    </row>
    <row r="4890">
      <c r="A4890" s="1">
        <v>141899.0</v>
      </c>
      <c r="B4890" s="1">
        <v>569.0</v>
      </c>
      <c r="C4890" s="1">
        <v>0.0</v>
      </c>
      <c r="D4890" s="1" t="s">
        <v>32</v>
      </c>
      <c r="E4890" s="1">
        <v>28.0</v>
      </c>
      <c r="F4890" s="7" t="str">
        <f>vlookup(E4890,Teams!A:B,2,false)</f>
        <v>Mira Loma</v>
      </c>
      <c r="G4890" s="1" t="b">
        <v>1</v>
      </c>
      <c r="H4890" s="1" t="b">
        <v>1</v>
      </c>
      <c r="I4890" s="1">
        <v>19.0</v>
      </c>
      <c r="J4890" s="7" t="str">
        <f>vlookup(I4890,Cats!$A:$B,2,false)</f>
        <v>X</v>
      </c>
    </row>
    <row r="4891">
      <c r="A4891" s="1">
        <v>141900.0</v>
      </c>
      <c r="B4891" s="1">
        <v>569.0</v>
      </c>
      <c r="C4891" s="1">
        <v>14.0</v>
      </c>
      <c r="D4891" s="1" t="s">
        <v>176</v>
      </c>
      <c r="E4891" s="1">
        <v>43.0</v>
      </c>
      <c r="F4891" s="7" t="str">
        <f>vlookup(E4891,Teams!A:B,2,false)</f>
        <v>Troy</v>
      </c>
      <c r="G4891" s="1" t="b">
        <v>0</v>
      </c>
      <c r="H4891" s="1" t="b">
        <v>0</v>
      </c>
      <c r="I4891" s="1">
        <v>19.0</v>
      </c>
      <c r="J4891" s="7" t="str">
        <f>vlookup(I4891,Cats!$A:$B,2,false)</f>
        <v>X</v>
      </c>
    </row>
    <row r="4892">
      <c r="A4892" s="1">
        <v>141901.0</v>
      </c>
      <c r="B4892" s="1">
        <v>569.0</v>
      </c>
      <c r="C4892" s="1">
        <v>-4.0</v>
      </c>
      <c r="D4892" s="1" t="s">
        <v>106</v>
      </c>
      <c r="E4892" s="1">
        <v>28.0</v>
      </c>
      <c r="F4892" s="7" t="str">
        <f>vlookup(E4892,Teams!A:B,2,false)</f>
        <v>Mira Loma</v>
      </c>
      <c r="G4892" s="1" t="b">
        <v>1</v>
      </c>
      <c r="H4892" s="1" t="b">
        <v>0</v>
      </c>
      <c r="I4892" s="1">
        <v>20.0</v>
      </c>
      <c r="J4892" s="7" t="str">
        <f>vlookup(I4892,Cats!$A:$B,2,false)</f>
        <v>M</v>
      </c>
    </row>
    <row r="4893">
      <c r="A4893" s="1">
        <v>141902.0</v>
      </c>
      <c r="B4893" s="1">
        <v>569.0</v>
      </c>
      <c r="C4893" s="1">
        <v>0.0</v>
      </c>
      <c r="D4893" s="1" t="s">
        <v>176</v>
      </c>
      <c r="E4893" s="1">
        <v>43.0</v>
      </c>
      <c r="F4893" s="7" t="str">
        <f>vlookup(E4893,Teams!A:B,2,false)</f>
        <v>Troy</v>
      </c>
      <c r="G4893" s="1" t="b">
        <v>0</v>
      </c>
      <c r="H4893" s="1" t="b">
        <v>0</v>
      </c>
      <c r="I4893" s="1">
        <v>20.0</v>
      </c>
      <c r="J4893" s="7" t="str">
        <f>vlookup(I4893,Cats!$A:$B,2,false)</f>
        <v>M</v>
      </c>
    </row>
    <row r="4894">
      <c r="A4894" s="1">
        <v>141903.0</v>
      </c>
      <c r="B4894" s="1">
        <v>569.0</v>
      </c>
      <c r="C4894" s="1">
        <v>14.0</v>
      </c>
      <c r="D4894" s="1" t="s">
        <v>106</v>
      </c>
      <c r="E4894" s="1">
        <v>28.0</v>
      </c>
      <c r="F4894" s="7" t="str">
        <f>vlookup(E4894,Teams!A:B,2,false)</f>
        <v>Mira Loma</v>
      </c>
      <c r="G4894" s="1" t="b">
        <v>1</v>
      </c>
      <c r="H4894" s="1" t="b">
        <v>0</v>
      </c>
      <c r="I4894" s="1">
        <v>21.0</v>
      </c>
      <c r="J4894" s="7" t="str">
        <f>vlookup(I4894,Cats!$A:$B,2,false)</f>
        <v>C</v>
      </c>
    </row>
    <row r="4895">
      <c r="A4895" s="1">
        <v>141904.0</v>
      </c>
      <c r="B4895" s="1">
        <v>569.0</v>
      </c>
      <c r="C4895" s="1">
        <v>0.0</v>
      </c>
      <c r="D4895" s="1" t="s">
        <v>32</v>
      </c>
      <c r="E4895" s="1">
        <v>43.0</v>
      </c>
      <c r="F4895" s="7" t="str">
        <f>vlookup(E4895,Teams!A:B,2,false)</f>
        <v>Troy</v>
      </c>
      <c r="G4895" s="1" t="b">
        <v>0</v>
      </c>
      <c r="H4895" s="1" t="b">
        <v>1</v>
      </c>
      <c r="I4895" s="1">
        <v>21.0</v>
      </c>
      <c r="J4895" s="7" t="str">
        <f>vlookup(I4895,Cats!$A:$B,2,false)</f>
        <v>C</v>
      </c>
    </row>
    <row r="4896">
      <c r="A4896" s="1">
        <v>141905.0</v>
      </c>
      <c r="B4896" s="1">
        <v>569.0</v>
      </c>
      <c r="C4896" s="1">
        <v>14.0</v>
      </c>
      <c r="D4896" s="1" t="s">
        <v>106</v>
      </c>
      <c r="E4896" s="1">
        <v>28.0</v>
      </c>
      <c r="F4896" s="7" t="str">
        <f>vlookup(E4896,Teams!A:B,2,false)</f>
        <v>Mira Loma</v>
      </c>
      <c r="G4896" s="1" t="b">
        <v>1</v>
      </c>
      <c r="H4896" s="1" t="b">
        <v>0</v>
      </c>
      <c r="I4896" s="1">
        <v>22.0</v>
      </c>
      <c r="J4896" s="7" t="str">
        <f>vlookup(I4896,Cats!$A:$B,2,false)</f>
        <v>E</v>
      </c>
    </row>
    <row r="4897">
      <c r="A4897" s="1">
        <v>141906.0</v>
      </c>
      <c r="B4897" s="1">
        <v>569.0</v>
      </c>
      <c r="C4897" s="1">
        <v>0.0</v>
      </c>
      <c r="D4897" s="1" t="s">
        <v>32</v>
      </c>
      <c r="E4897" s="1">
        <v>43.0</v>
      </c>
      <c r="F4897" s="7" t="str">
        <f>vlookup(E4897,Teams!A:B,2,false)</f>
        <v>Troy</v>
      </c>
      <c r="G4897" s="1" t="b">
        <v>0</v>
      </c>
      <c r="H4897" s="1" t="b">
        <v>1</v>
      </c>
      <c r="I4897" s="1">
        <v>22.0</v>
      </c>
      <c r="J4897" s="7" t="str">
        <f>vlookup(I4897,Cats!$A:$B,2,false)</f>
        <v>E</v>
      </c>
    </row>
    <row r="4898">
      <c r="A4898" s="1">
        <v>141907.0</v>
      </c>
      <c r="B4898" s="1">
        <v>569.0</v>
      </c>
      <c r="C4898" s="1">
        <v>4.0</v>
      </c>
      <c r="D4898" s="1" t="s">
        <v>106</v>
      </c>
      <c r="E4898" s="1">
        <v>28.0</v>
      </c>
      <c r="F4898" s="7" t="str">
        <f>vlookup(E4898,Teams!A:B,2,false)</f>
        <v>Mira Loma</v>
      </c>
      <c r="G4898" s="1" t="b">
        <v>1</v>
      </c>
      <c r="H4898" s="1" t="b">
        <v>0</v>
      </c>
      <c r="I4898" s="1">
        <v>23.0</v>
      </c>
      <c r="J4898" s="7" t="str">
        <f>vlookup(I4898,Cats!$A:$B,2,false)</f>
        <v>B</v>
      </c>
    </row>
    <row r="4899">
      <c r="A4899" s="1">
        <v>141908.0</v>
      </c>
      <c r="B4899" s="1">
        <v>569.0</v>
      </c>
      <c r="C4899" s="1">
        <v>-4.0</v>
      </c>
      <c r="D4899" s="1" t="s">
        <v>178</v>
      </c>
      <c r="E4899" s="1">
        <v>43.0</v>
      </c>
      <c r="F4899" s="7" t="str">
        <f>vlookup(E4899,Teams!A:B,2,false)</f>
        <v>Troy</v>
      </c>
      <c r="G4899" s="1" t="b">
        <v>0</v>
      </c>
      <c r="H4899" s="1" t="b">
        <v>0</v>
      </c>
      <c r="I4899" s="1">
        <v>23.0</v>
      </c>
      <c r="J4899" s="7" t="str">
        <f>vlookup(I4899,Cats!$A:$B,2,false)</f>
        <v>B</v>
      </c>
    </row>
    <row r="4900">
      <c r="A4900" s="1">
        <v>141909.0</v>
      </c>
      <c r="B4900" s="1">
        <v>569.0</v>
      </c>
      <c r="C4900" s="1">
        <v>14.0</v>
      </c>
      <c r="D4900" s="1" t="s">
        <v>104</v>
      </c>
      <c r="E4900" s="1">
        <v>28.0</v>
      </c>
      <c r="F4900" s="7" t="str">
        <f>vlookup(E4900,Teams!A:B,2,false)</f>
        <v>Mira Loma</v>
      </c>
      <c r="G4900" s="1" t="b">
        <v>1</v>
      </c>
      <c r="H4900" s="1" t="b">
        <v>0</v>
      </c>
      <c r="I4900" s="1">
        <v>24.0</v>
      </c>
      <c r="J4900" s="7" t="str">
        <f>vlookup(I4900,Cats!$A:$B,2,false)</f>
        <v>P</v>
      </c>
    </row>
    <row r="4901">
      <c r="A4901" s="1">
        <v>141910.0</v>
      </c>
      <c r="B4901" s="1">
        <v>569.0</v>
      </c>
      <c r="C4901" s="1">
        <v>0.0</v>
      </c>
      <c r="D4901" s="1" t="s">
        <v>32</v>
      </c>
      <c r="E4901" s="1">
        <v>43.0</v>
      </c>
      <c r="F4901" s="7" t="str">
        <f>vlookup(E4901,Teams!A:B,2,false)</f>
        <v>Troy</v>
      </c>
      <c r="G4901" s="1" t="b">
        <v>0</v>
      </c>
      <c r="H4901" s="1" t="b">
        <v>1</v>
      </c>
      <c r="I4901" s="1">
        <v>24.0</v>
      </c>
      <c r="J4901" s="7" t="str">
        <f>vlookup(I4901,Cats!$A:$B,2,false)</f>
        <v>P</v>
      </c>
    </row>
    <row r="4902">
      <c r="A4902" s="1">
        <v>141911.0</v>
      </c>
      <c r="B4902" s="1">
        <v>570.0</v>
      </c>
      <c r="C4902" s="1">
        <v>4.0</v>
      </c>
      <c r="D4902" s="1" t="s">
        <v>61</v>
      </c>
      <c r="E4902" s="1">
        <v>14.0</v>
      </c>
      <c r="F4902" s="7" t="str">
        <f>vlookup(E4902,Teams!A:B,2,false)</f>
        <v>Dulles</v>
      </c>
      <c r="G4902" s="1" t="b">
        <v>1</v>
      </c>
      <c r="H4902" s="1" t="b">
        <v>0</v>
      </c>
      <c r="I4902" s="1">
        <v>1.0</v>
      </c>
      <c r="J4902" s="7" t="str">
        <f>vlookup(I4902,Cats!$A:$B,2,false)</f>
        <v>X</v>
      </c>
    </row>
    <row r="4903">
      <c r="A4903" s="1">
        <v>141912.0</v>
      </c>
      <c r="B4903" s="1">
        <v>570.0</v>
      </c>
      <c r="C4903" s="1">
        <v>0.0</v>
      </c>
      <c r="D4903" s="1" t="s">
        <v>32</v>
      </c>
      <c r="E4903" s="1">
        <v>38.0</v>
      </c>
      <c r="F4903" s="7" t="str">
        <f>vlookup(E4903,Teams!A:B,2,false)</f>
        <v>RMHS</v>
      </c>
      <c r="G4903" s="1" t="b">
        <v>0</v>
      </c>
      <c r="H4903" s="1" t="b">
        <v>1</v>
      </c>
      <c r="I4903" s="1">
        <v>1.0</v>
      </c>
      <c r="J4903" s="7" t="str">
        <f>vlookup(I4903,Cats!$A:$B,2,false)</f>
        <v>X</v>
      </c>
    </row>
    <row r="4904">
      <c r="A4904" s="1">
        <v>141913.0</v>
      </c>
      <c r="B4904" s="1">
        <v>570.0</v>
      </c>
      <c r="C4904" s="1">
        <v>0.0</v>
      </c>
      <c r="D4904" s="1" t="s">
        <v>62</v>
      </c>
      <c r="E4904" s="1">
        <v>14.0</v>
      </c>
      <c r="F4904" s="7" t="str">
        <f>vlookup(E4904,Teams!A:B,2,false)</f>
        <v>Dulles</v>
      </c>
      <c r="G4904" s="1" t="b">
        <v>1</v>
      </c>
      <c r="H4904" s="1" t="b">
        <v>0</v>
      </c>
      <c r="I4904" s="1">
        <v>2.0</v>
      </c>
      <c r="J4904" s="7" t="str">
        <f>vlookup(I4904,Cats!$A:$B,2,false)</f>
        <v>M</v>
      </c>
    </row>
    <row r="4905">
      <c r="A4905" s="1">
        <v>141914.0</v>
      </c>
      <c r="B4905" s="1">
        <v>570.0</v>
      </c>
      <c r="C4905" s="1">
        <v>14.0</v>
      </c>
      <c r="D4905" s="1" t="s">
        <v>184</v>
      </c>
      <c r="E4905" s="1">
        <v>38.0</v>
      </c>
      <c r="F4905" s="7" t="str">
        <f>vlookup(E4905,Teams!A:B,2,false)</f>
        <v>RMHS</v>
      </c>
      <c r="G4905" s="1" t="b">
        <v>0</v>
      </c>
      <c r="H4905" s="1" t="b">
        <v>0</v>
      </c>
      <c r="I4905" s="1">
        <v>2.0</v>
      </c>
      <c r="J4905" s="7" t="str">
        <f>vlookup(I4905,Cats!$A:$B,2,false)</f>
        <v>M</v>
      </c>
    </row>
    <row r="4906">
      <c r="A4906" s="1">
        <v>141915.0</v>
      </c>
      <c r="B4906" s="1">
        <v>570.0</v>
      </c>
      <c r="C4906" s="1">
        <v>4.0</v>
      </c>
      <c r="D4906" s="1" t="s">
        <v>61</v>
      </c>
      <c r="E4906" s="1">
        <v>14.0</v>
      </c>
      <c r="F4906" s="7" t="str">
        <f>vlookup(E4906,Teams!A:B,2,false)</f>
        <v>Dulles</v>
      </c>
      <c r="G4906" s="1" t="b">
        <v>1</v>
      </c>
      <c r="H4906" s="1" t="b">
        <v>0</v>
      </c>
      <c r="I4906" s="1">
        <v>3.0</v>
      </c>
      <c r="J4906" s="7" t="str">
        <f>vlookup(I4906,Cats!$A:$B,2,false)</f>
        <v>C</v>
      </c>
    </row>
    <row r="4907">
      <c r="A4907" s="1">
        <v>141916.0</v>
      </c>
      <c r="B4907" s="1">
        <v>570.0</v>
      </c>
      <c r="C4907" s="1">
        <v>0.0</v>
      </c>
      <c r="D4907" s="1" t="s">
        <v>32</v>
      </c>
      <c r="E4907" s="1">
        <v>38.0</v>
      </c>
      <c r="F4907" s="7" t="str">
        <f>vlookup(E4907,Teams!A:B,2,false)</f>
        <v>RMHS</v>
      </c>
      <c r="G4907" s="1" t="b">
        <v>0</v>
      </c>
      <c r="H4907" s="1" t="b">
        <v>1</v>
      </c>
      <c r="I4907" s="1">
        <v>3.0</v>
      </c>
      <c r="J4907" s="7" t="str">
        <f>vlookup(I4907,Cats!$A:$B,2,false)</f>
        <v>C</v>
      </c>
    </row>
    <row r="4908">
      <c r="A4908" s="1">
        <v>141917.0</v>
      </c>
      <c r="B4908" s="1">
        <v>570.0</v>
      </c>
      <c r="C4908" s="1">
        <v>0.0</v>
      </c>
      <c r="D4908" s="1" t="s">
        <v>32</v>
      </c>
      <c r="E4908" s="1">
        <v>14.0</v>
      </c>
      <c r="F4908" s="7" t="str">
        <f>vlookup(E4908,Teams!A:B,2,false)</f>
        <v>Dulles</v>
      </c>
      <c r="G4908" s="1" t="b">
        <v>1</v>
      </c>
      <c r="H4908" s="1" t="b">
        <v>1</v>
      </c>
      <c r="I4908" s="1">
        <v>4.0</v>
      </c>
      <c r="J4908" s="7" t="str">
        <f>vlookup(I4908,Cats!$A:$B,2,false)</f>
        <v>E</v>
      </c>
    </row>
    <row r="4909">
      <c r="A4909" s="1">
        <v>141918.0</v>
      </c>
      <c r="B4909" s="1">
        <v>570.0</v>
      </c>
      <c r="C4909" s="1">
        <v>14.0</v>
      </c>
      <c r="D4909" s="1" t="s">
        <v>185</v>
      </c>
      <c r="E4909" s="1">
        <v>38.0</v>
      </c>
      <c r="F4909" s="7" t="str">
        <f>vlookup(E4909,Teams!A:B,2,false)</f>
        <v>RMHS</v>
      </c>
      <c r="G4909" s="1" t="b">
        <v>0</v>
      </c>
      <c r="H4909" s="1" t="b">
        <v>0</v>
      </c>
      <c r="I4909" s="1">
        <v>4.0</v>
      </c>
      <c r="J4909" s="7" t="str">
        <f>vlookup(I4909,Cats!$A:$B,2,false)</f>
        <v>E</v>
      </c>
    </row>
    <row r="4910">
      <c r="A4910" s="1">
        <v>141919.0</v>
      </c>
      <c r="B4910" s="1">
        <v>570.0</v>
      </c>
      <c r="C4910" s="1">
        <v>0.0</v>
      </c>
      <c r="D4910" s="1" t="s">
        <v>32</v>
      </c>
      <c r="E4910" s="1">
        <v>14.0</v>
      </c>
      <c r="F4910" s="7" t="str">
        <f>vlookup(E4910,Teams!A:B,2,false)</f>
        <v>Dulles</v>
      </c>
      <c r="G4910" s="1" t="b">
        <v>1</v>
      </c>
      <c r="H4910" s="1" t="b">
        <v>1</v>
      </c>
      <c r="I4910" s="1">
        <v>5.0</v>
      </c>
      <c r="J4910" s="7" t="str">
        <f>vlookup(I4910,Cats!$A:$B,2,false)</f>
        <v>B</v>
      </c>
    </row>
    <row r="4911">
      <c r="A4911" s="1">
        <v>141920.0</v>
      </c>
      <c r="B4911" s="1">
        <v>570.0</v>
      </c>
      <c r="C4911" s="1">
        <v>0.0</v>
      </c>
      <c r="D4911" s="1" t="s">
        <v>185</v>
      </c>
      <c r="E4911" s="1">
        <v>38.0</v>
      </c>
      <c r="F4911" s="7" t="str">
        <f>vlookup(E4911,Teams!A:B,2,false)</f>
        <v>RMHS</v>
      </c>
      <c r="G4911" s="1" t="b">
        <v>0</v>
      </c>
      <c r="H4911" s="1" t="b">
        <v>0</v>
      </c>
      <c r="I4911" s="1">
        <v>5.0</v>
      </c>
      <c r="J4911" s="7" t="str">
        <f>vlookup(I4911,Cats!$A:$B,2,false)</f>
        <v>B</v>
      </c>
    </row>
    <row r="4912">
      <c r="A4912" s="1">
        <v>141921.0</v>
      </c>
      <c r="B4912" s="1">
        <v>570.0</v>
      </c>
      <c r="C4912" s="1">
        <v>14.0</v>
      </c>
      <c r="D4912" s="1" t="s">
        <v>62</v>
      </c>
      <c r="E4912" s="1">
        <v>14.0</v>
      </c>
      <c r="F4912" s="7" t="str">
        <f>vlookup(E4912,Teams!A:B,2,false)</f>
        <v>Dulles</v>
      </c>
      <c r="G4912" s="1" t="b">
        <v>1</v>
      </c>
      <c r="H4912" s="1" t="b">
        <v>0</v>
      </c>
      <c r="I4912" s="1">
        <v>6.0</v>
      </c>
      <c r="J4912" s="7" t="str">
        <f>vlookup(I4912,Cats!$A:$B,2,false)</f>
        <v>P</v>
      </c>
    </row>
    <row r="4913">
      <c r="A4913" s="1">
        <v>141922.0</v>
      </c>
      <c r="B4913" s="1">
        <v>570.0</v>
      </c>
      <c r="C4913" s="1">
        <v>0.0</v>
      </c>
      <c r="D4913" s="1" t="s">
        <v>32</v>
      </c>
      <c r="E4913" s="1">
        <v>38.0</v>
      </c>
      <c r="F4913" s="7" t="str">
        <f>vlookup(E4913,Teams!A:B,2,false)</f>
        <v>RMHS</v>
      </c>
      <c r="G4913" s="1" t="b">
        <v>0</v>
      </c>
      <c r="H4913" s="1" t="b">
        <v>1</v>
      </c>
      <c r="I4913" s="1">
        <v>6.0</v>
      </c>
      <c r="J4913" s="7" t="str">
        <f>vlookup(I4913,Cats!$A:$B,2,false)</f>
        <v>P</v>
      </c>
    </row>
    <row r="4914">
      <c r="A4914" s="1">
        <v>141923.0</v>
      </c>
      <c r="B4914" s="1">
        <v>570.0</v>
      </c>
      <c r="C4914" s="1">
        <v>0.0</v>
      </c>
      <c r="D4914" s="1" t="s">
        <v>209</v>
      </c>
      <c r="E4914" s="1">
        <v>14.0</v>
      </c>
      <c r="F4914" s="7" t="str">
        <f>vlookup(E4914,Teams!A:B,2,false)</f>
        <v>Dulles</v>
      </c>
      <c r="G4914" s="1" t="b">
        <v>1</v>
      </c>
      <c r="H4914" s="1" t="b">
        <v>0</v>
      </c>
      <c r="I4914" s="1">
        <v>7.0</v>
      </c>
      <c r="J4914" s="7" t="str">
        <f>vlookup(I4914,Cats!$A:$B,2,false)</f>
        <v>X</v>
      </c>
    </row>
    <row r="4915">
      <c r="A4915" s="1">
        <v>141924.0</v>
      </c>
      <c r="B4915" s="1">
        <v>570.0</v>
      </c>
      <c r="C4915" s="1">
        <v>0.0</v>
      </c>
      <c r="D4915" s="1" t="s">
        <v>189</v>
      </c>
      <c r="E4915" s="1">
        <v>38.0</v>
      </c>
      <c r="F4915" s="7" t="str">
        <f>vlookup(E4915,Teams!A:B,2,false)</f>
        <v>RMHS</v>
      </c>
      <c r="G4915" s="1" t="b">
        <v>0</v>
      </c>
      <c r="H4915" s="1" t="b">
        <v>0</v>
      </c>
      <c r="I4915" s="1">
        <v>7.0</v>
      </c>
      <c r="J4915" s="7" t="str">
        <f>vlookup(I4915,Cats!$A:$B,2,false)</f>
        <v>X</v>
      </c>
    </row>
    <row r="4916">
      <c r="A4916" s="1">
        <v>141925.0</v>
      </c>
      <c r="B4916" s="1">
        <v>570.0</v>
      </c>
      <c r="C4916" s="1">
        <v>4.0</v>
      </c>
      <c r="D4916" s="1" t="s">
        <v>61</v>
      </c>
      <c r="E4916" s="1">
        <v>14.0</v>
      </c>
      <c r="F4916" s="7" t="str">
        <f>vlookup(E4916,Teams!A:B,2,false)</f>
        <v>Dulles</v>
      </c>
      <c r="G4916" s="1" t="b">
        <v>1</v>
      </c>
      <c r="H4916" s="1" t="b">
        <v>0</v>
      </c>
      <c r="I4916" s="1">
        <v>8.0</v>
      </c>
      <c r="J4916" s="7" t="str">
        <f>vlookup(I4916,Cats!$A:$B,2,false)</f>
        <v>M</v>
      </c>
    </row>
    <row r="4917">
      <c r="A4917" s="1">
        <v>141926.0</v>
      </c>
      <c r="B4917" s="1">
        <v>570.0</v>
      </c>
      <c r="C4917" s="1">
        <v>0.0</v>
      </c>
      <c r="D4917" s="1" t="s">
        <v>32</v>
      </c>
      <c r="E4917" s="1">
        <v>38.0</v>
      </c>
      <c r="F4917" s="7" t="str">
        <f>vlookup(E4917,Teams!A:B,2,false)</f>
        <v>RMHS</v>
      </c>
      <c r="G4917" s="1" t="b">
        <v>0</v>
      </c>
      <c r="H4917" s="1" t="b">
        <v>1</v>
      </c>
      <c r="I4917" s="1">
        <v>8.0</v>
      </c>
      <c r="J4917" s="7" t="str">
        <f>vlookup(I4917,Cats!$A:$B,2,false)</f>
        <v>M</v>
      </c>
    </row>
    <row r="4918">
      <c r="A4918" s="1">
        <v>141927.0</v>
      </c>
      <c r="B4918" s="1">
        <v>570.0</v>
      </c>
      <c r="C4918" s="1">
        <v>14.0</v>
      </c>
      <c r="D4918" s="1" t="s">
        <v>61</v>
      </c>
      <c r="E4918" s="1">
        <v>14.0</v>
      </c>
      <c r="F4918" s="7" t="str">
        <f>vlookup(E4918,Teams!A:B,2,false)</f>
        <v>Dulles</v>
      </c>
      <c r="G4918" s="1" t="b">
        <v>1</v>
      </c>
      <c r="H4918" s="1" t="b">
        <v>0</v>
      </c>
      <c r="I4918" s="1">
        <v>9.0</v>
      </c>
      <c r="J4918" s="7" t="str">
        <f>vlookup(I4918,Cats!$A:$B,2,false)</f>
        <v>C</v>
      </c>
    </row>
    <row r="4919">
      <c r="A4919" s="1">
        <v>141928.0</v>
      </c>
      <c r="B4919" s="1">
        <v>570.0</v>
      </c>
      <c r="C4919" s="1">
        <v>-4.0</v>
      </c>
      <c r="D4919" s="1" t="s">
        <v>185</v>
      </c>
      <c r="E4919" s="1">
        <v>38.0</v>
      </c>
      <c r="F4919" s="7" t="str">
        <f>vlookup(E4919,Teams!A:B,2,false)</f>
        <v>RMHS</v>
      </c>
      <c r="G4919" s="1" t="b">
        <v>0</v>
      </c>
      <c r="H4919" s="1" t="b">
        <v>0</v>
      </c>
      <c r="I4919" s="1">
        <v>9.0</v>
      </c>
      <c r="J4919" s="7" t="str">
        <f>vlookup(I4919,Cats!$A:$B,2,false)</f>
        <v>C</v>
      </c>
    </row>
    <row r="4920">
      <c r="A4920" s="1">
        <v>141929.0</v>
      </c>
      <c r="B4920" s="1">
        <v>570.0</v>
      </c>
      <c r="C4920" s="1">
        <v>0.0</v>
      </c>
      <c r="D4920" s="1" t="s">
        <v>65</v>
      </c>
      <c r="E4920" s="1">
        <v>14.0</v>
      </c>
      <c r="F4920" s="7" t="str">
        <f>vlookup(E4920,Teams!A:B,2,false)</f>
        <v>Dulles</v>
      </c>
      <c r="G4920" s="1" t="b">
        <v>1</v>
      </c>
      <c r="H4920" s="1" t="b">
        <v>0</v>
      </c>
      <c r="I4920" s="1">
        <v>10.0</v>
      </c>
      <c r="J4920" s="7" t="str">
        <f>vlookup(I4920,Cats!$A:$B,2,false)</f>
        <v>E</v>
      </c>
    </row>
    <row r="4921">
      <c r="A4921" s="1">
        <v>141930.0</v>
      </c>
      <c r="B4921" s="1">
        <v>570.0</v>
      </c>
      <c r="C4921" s="1">
        <v>0.0</v>
      </c>
      <c r="D4921" s="1" t="s">
        <v>189</v>
      </c>
      <c r="E4921" s="1">
        <v>38.0</v>
      </c>
      <c r="F4921" s="7" t="str">
        <f>vlookup(E4921,Teams!A:B,2,false)</f>
        <v>RMHS</v>
      </c>
      <c r="G4921" s="1" t="b">
        <v>0</v>
      </c>
      <c r="H4921" s="1" t="b">
        <v>0</v>
      </c>
      <c r="I4921" s="1">
        <v>10.0</v>
      </c>
      <c r="J4921" s="7" t="str">
        <f>vlookup(I4921,Cats!$A:$B,2,false)</f>
        <v>E</v>
      </c>
    </row>
    <row r="4922">
      <c r="A4922" s="1">
        <v>141931.0</v>
      </c>
      <c r="B4922" s="1">
        <v>570.0</v>
      </c>
      <c r="C4922" s="1">
        <v>0.0</v>
      </c>
      <c r="D4922" s="1" t="s">
        <v>209</v>
      </c>
      <c r="E4922" s="1">
        <v>14.0</v>
      </c>
      <c r="F4922" s="7" t="str">
        <f>vlookup(E4922,Teams!A:B,2,false)</f>
        <v>Dulles</v>
      </c>
      <c r="G4922" s="1" t="b">
        <v>1</v>
      </c>
      <c r="H4922" s="1" t="b">
        <v>0</v>
      </c>
      <c r="I4922" s="1">
        <v>11.0</v>
      </c>
      <c r="J4922" s="7" t="str">
        <f>vlookup(I4922,Cats!$A:$B,2,false)</f>
        <v>B</v>
      </c>
    </row>
    <row r="4923">
      <c r="A4923" s="1">
        <v>141932.0</v>
      </c>
      <c r="B4923" s="1">
        <v>570.0</v>
      </c>
      <c r="C4923" s="1">
        <v>-4.0</v>
      </c>
      <c r="D4923" s="1" t="s">
        <v>185</v>
      </c>
      <c r="E4923" s="1">
        <v>38.0</v>
      </c>
      <c r="F4923" s="7" t="str">
        <f>vlookup(E4923,Teams!A:B,2,false)</f>
        <v>RMHS</v>
      </c>
      <c r="G4923" s="1" t="b">
        <v>0</v>
      </c>
      <c r="H4923" s="1" t="b">
        <v>0</v>
      </c>
      <c r="I4923" s="1">
        <v>11.0</v>
      </c>
      <c r="J4923" s="7" t="str">
        <f>vlookup(I4923,Cats!$A:$B,2,false)</f>
        <v>B</v>
      </c>
    </row>
    <row r="4924">
      <c r="A4924" s="1">
        <v>141933.0</v>
      </c>
      <c r="B4924" s="1">
        <v>570.0</v>
      </c>
      <c r="C4924" s="1">
        <v>4.0</v>
      </c>
      <c r="D4924" s="1" t="s">
        <v>61</v>
      </c>
      <c r="E4924" s="1">
        <v>14.0</v>
      </c>
      <c r="F4924" s="7" t="str">
        <f>vlookup(E4924,Teams!A:B,2,false)</f>
        <v>Dulles</v>
      </c>
      <c r="G4924" s="1" t="b">
        <v>1</v>
      </c>
      <c r="H4924" s="1" t="b">
        <v>0</v>
      </c>
      <c r="I4924" s="1">
        <v>12.0</v>
      </c>
      <c r="J4924" s="7" t="str">
        <f>vlookup(I4924,Cats!$A:$B,2,false)</f>
        <v>P</v>
      </c>
    </row>
    <row r="4925">
      <c r="A4925" s="1">
        <v>141934.0</v>
      </c>
      <c r="B4925" s="1">
        <v>570.0</v>
      </c>
      <c r="C4925" s="1">
        <v>0.0</v>
      </c>
      <c r="D4925" s="1" t="s">
        <v>32</v>
      </c>
      <c r="E4925" s="1">
        <v>38.0</v>
      </c>
      <c r="F4925" s="7" t="str">
        <f>vlookup(E4925,Teams!A:B,2,false)</f>
        <v>RMHS</v>
      </c>
      <c r="G4925" s="1" t="b">
        <v>0</v>
      </c>
      <c r="H4925" s="1" t="b">
        <v>1</v>
      </c>
      <c r="I4925" s="1">
        <v>12.0</v>
      </c>
      <c r="J4925" s="7" t="str">
        <f>vlookup(I4925,Cats!$A:$B,2,false)</f>
        <v>P</v>
      </c>
    </row>
    <row r="4926">
      <c r="A4926" s="1">
        <v>141935.0</v>
      </c>
      <c r="B4926" s="1">
        <v>570.0</v>
      </c>
      <c r="C4926" s="1">
        <v>0.0</v>
      </c>
      <c r="D4926" s="1" t="s">
        <v>32</v>
      </c>
      <c r="E4926" s="1">
        <v>14.0</v>
      </c>
      <c r="F4926" s="7" t="str">
        <f>vlookup(E4926,Teams!A:B,2,false)</f>
        <v>Dulles</v>
      </c>
      <c r="G4926" s="1" t="b">
        <v>1</v>
      </c>
      <c r="H4926" s="1" t="b">
        <v>1</v>
      </c>
      <c r="I4926" s="1">
        <v>13.0</v>
      </c>
      <c r="J4926" s="7" t="str">
        <f>vlookup(I4926,Cats!$A:$B,2,false)</f>
        <v>X</v>
      </c>
    </row>
    <row r="4927">
      <c r="A4927" s="1">
        <v>141936.0</v>
      </c>
      <c r="B4927" s="1">
        <v>570.0</v>
      </c>
      <c r="C4927" s="1">
        <v>4.0</v>
      </c>
      <c r="D4927" s="1" t="s">
        <v>185</v>
      </c>
      <c r="E4927" s="1">
        <v>38.0</v>
      </c>
      <c r="F4927" s="7" t="str">
        <f>vlookup(E4927,Teams!A:B,2,false)</f>
        <v>RMHS</v>
      </c>
      <c r="G4927" s="1" t="b">
        <v>0</v>
      </c>
      <c r="H4927" s="1" t="b">
        <v>0</v>
      </c>
      <c r="I4927" s="1">
        <v>13.0</v>
      </c>
      <c r="J4927" s="7" t="str">
        <f>vlookup(I4927,Cats!$A:$B,2,false)</f>
        <v>X</v>
      </c>
    </row>
    <row r="4928">
      <c r="A4928" s="1">
        <v>141937.0</v>
      </c>
      <c r="B4928" s="1">
        <v>570.0</v>
      </c>
      <c r="C4928" s="1">
        <v>4.0</v>
      </c>
      <c r="D4928" s="1" t="s">
        <v>61</v>
      </c>
      <c r="E4928" s="1">
        <v>14.0</v>
      </c>
      <c r="F4928" s="7" t="str">
        <f>vlookup(E4928,Teams!A:B,2,false)</f>
        <v>Dulles</v>
      </c>
      <c r="G4928" s="1" t="b">
        <v>1</v>
      </c>
      <c r="H4928" s="1" t="b">
        <v>0</v>
      </c>
      <c r="I4928" s="1">
        <v>14.0</v>
      </c>
      <c r="J4928" s="7" t="str">
        <f>vlookup(I4928,Cats!$A:$B,2,false)</f>
        <v>M</v>
      </c>
    </row>
    <row r="4929">
      <c r="A4929" s="1">
        <v>141938.0</v>
      </c>
      <c r="B4929" s="1">
        <v>570.0</v>
      </c>
      <c r="C4929" s="1">
        <v>0.0</v>
      </c>
      <c r="D4929" s="1" t="s">
        <v>32</v>
      </c>
      <c r="E4929" s="1">
        <v>38.0</v>
      </c>
      <c r="F4929" s="7" t="str">
        <f>vlookup(E4929,Teams!A:B,2,false)</f>
        <v>RMHS</v>
      </c>
      <c r="G4929" s="1" t="b">
        <v>0</v>
      </c>
      <c r="H4929" s="1" t="b">
        <v>1</v>
      </c>
      <c r="I4929" s="1">
        <v>14.0</v>
      </c>
      <c r="J4929" s="7" t="str">
        <f>vlookup(I4929,Cats!$A:$B,2,false)</f>
        <v>M</v>
      </c>
    </row>
    <row r="4930">
      <c r="A4930" s="1">
        <v>141939.0</v>
      </c>
      <c r="B4930" s="1">
        <v>570.0</v>
      </c>
      <c r="C4930" s="1">
        <v>14.0</v>
      </c>
      <c r="D4930" s="1" t="s">
        <v>61</v>
      </c>
      <c r="E4930" s="1">
        <v>14.0</v>
      </c>
      <c r="F4930" s="7" t="str">
        <f>vlookup(E4930,Teams!A:B,2,false)</f>
        <v>Dulles</v>
      </c>
      <c r="G4930" s="1" t="b">
        <v>1</v>
      </c>
      <c r="H4930" s="1" t="b">
        <v>0</v>
      </c>
      <c r="I4930" s="1">
        <v>15.0</v>
      </c>
      <c r="J4930" s="7" t="str">
        <f>vlookup(I4930,Cats!$A:$B,2,false)</f>
        <v>C</v>
      </c>
    </row>
    <row r="4931">
      <c r="A4931" s="1">
        <v>141940.0</v>
      </c>
      <c r="B4931" s="1">
        <v>570.0</v>
      </c>
      <c r="C4931" s="1">
        <v>0.0</v>
      </c>
      <c r="D4931" s="1" t="s">
        <v>32</v>
      </c>
      <c r="E4931" s="1">
        <v>38.0</v>
      </c>
      <c r="F4931" s="7" t="str">
        <f>vlookup(E4931,Teams!A:B,2,false)</f>
        <v>RMHS</v>
      </c>
      <c r="G4931" s="1" t="b">
        <v>0</v>
      </c>
      <c r="H4931" s="1" t="b">
        <v>1</v>
      </c>
      <c r="I4931" s="1">
        <v>15.0</v>
      </c>
      <c r="J4931" s="7" t="str">
        <f>vlookup(I4931,Cats!$A:$B,2,false)</f>
        <v>C</v>
      </c>
    </row>
    <row r="4932">
      <c r="A4932" s="1">
        <v>141941.0</v>
      </c>
      <c r="B4932" s="1">
        <v>570.0</v>
      </c>
      <c r="C4932" s="1">
        <v>0.0</v>
      </c>
      <c r="D4932" s="1" t="s">
        <v>32</v>
      </c>
      <c r="E4932" s="1">
        <v>14.0</v>
      </c>
      <c r="F4932" s="7" t="str">
        <f>vlookup(E4932,Teams!A:B,2,false)</f>
        <v>Dulles</v>
      </c>
      <c r="G4932" s="1" t="b">
        <v>1</v>
      </c>
      <c r="H4932" s="1" t="b">
        <v>1</v>
      </c>
      <c r="I4932" s="1">
        <v>16.0</v>
      </c>
      <c r="J4932" s="7" t="str">
        <f>vlookup(I4932,Cats!$A:$B,2,false)</f>
        <v>E</v>
      </c>
    </row>
    <row r="4933">
      <c r="A4933" s="1">
        <v>141942.0</v>
      </c>
      <c r="B4933" s="1">
        <v>570.0</v>
      </c>
      <c r="C4933" s="1">
        <v>4.0</v>
      </c>
      <c r="D4933" s="1" t="s">
        <v>185</v>
      </c>
      <c r="E4933" s="1">
        <v>38.0</v>
      </c>
      <c r="F4933" s="7" t="str">
        <f>vlookup(E4933,Teams!A:B,2,false)</f>
        <v>RMHS</v>
      </c>
      <c r="G4933" s="1" t="b">
        <v>0</v>
      </c>
      <c r="H4933" s="1" t="b">
        <v>0</v>
      </c>
      <c r="I4933" s="1">
        <v>16.0</v>
      </c>
      <c r="J4933" s="7" t="str">
        <f>vlookup(I4933,Cats!$A:$B,2,false)</f>
        <v>E</v>
      </c>
    </row>
    <row r="4934">
      <c r="A4934" s="1">
        <v>141943.0</v>
      </c>
      <c r="B4934" s="1">
        <v>570.0</v>
      </c>
      <c r="C4934" s="1">
        <v>4.0</v>
      </c>
      <c r="D4934" s="1" t="s">
        <v>61</v>
      </c>
      <c r="E4934" s="1">
        <v>14.0</v>
      </c>
      <c r="F4934" s="7" t="str">
        <f>vlookup(E4934,Teams!A:B,2,false)</f>
        <v>Dulles</v>
      </c>
      <c r="G4934" s="1" t="b">
        <v>1</v>
      </c>
      <c r="H4934" s="1" t="b">
        <v>0</v>
      </c>
      <c r="I4934" s="1">
        <v>17.0</v>
      </c>
      <c r="J4934" s="7" t="str">
        <f>vlookup(I4934,Cats!$A:$B,2,false)</f>
        <v>B</v>
      </c>
    </row>
    <row r="4935">
      <c r="A4935" s="1">
        <v>141944.0</v>
      </c>
      <c r="B4935" s="1">
        <v>570.0</v>
      </c>
      <c r="C4935" s="1">
        <v>0.0</v>
      </c>
      <c r="D4935" s="1" t="s">
        <v>32</v>
      </c>
      <c r="E4935" s="1">
        <v>38.0</v>
      </c>
      <c r="F4935" s="7" t="str">
        <f>vlookup(E4935,Teams!A:B,2,false)</f>
        <v>RMHS</v>
      </c>
      <c r="G4935" s="1" t="b">
        <v>0</v>
      </c>
      <c r="H4935" s="1" t="b">
        <v>1</v>
      </c>
      <c r="I4935" s="1">
        <v>17.0</v>
      </c>
      <c r="J4935" s="7" t="str">
        <f>vlookup(I4935,Cats!$A:$B,2,false)</f>
        <v>B</v>
      </c>
    </row>
    <row r="4936">
      <c r="A4936" s="1">
        <v>141945.0</v>
      </c>
      <c r="B4936" s="1">
        <v>570.0</v>
      </c>
      <c r="C4936" s="1">
        <v>14.0</v>
      </c>
      <c r="D4936" s="1" t="s">
        <v>65</v>
      </c>
      <c r="E4936" s="1">
        <v>14.0</v>
      </c>
      <c r="F4936" s="7" t="str">
        <f>vlookup(E4936,Teams!A:B,2,false)</f>
        <v>Dulles</v>
      </c>
      <c r="G4936" s="1" t="b">
        <v>1</v>
      </c>
      <c r="H4936" s="1" t="b">
        <v>0</v>
      </c>
      <c r="I4936" s="1">
        <v>18.0</v>
      </c>
      <c r="J4936" s="7" t="str">
        <f>vlookup(I4936,Cats!$A:$B,2,false)</f>
        <v>P</v>
      </c>
    </row>
    <row r="4937">
      <c r="A4937" s="1">
        <v>141946.0</v>
      </c>
      <c r="B4937" s="1">
        <v>570.0</v>
      </c>
      <c r="C4937" s="1">
        <v>0.0</v>
      </c>
      <c r="D4937" s="1" t="s">
        <v>32</v>
      </c>
      <c r="E4937" s="1">
        <v>38.0</v>
      </c>
      <c r="F4937" s="7" t="str">
        <f>vlookup(E4937,Teams!A:B,2,false)</f>
        <v>RMHS</v>
      </c>
      <c r="G4937" s="1" t="b">
        <v>0</v>
      </c>
      <c r="H4937" s="1" t="b">
        <v>1</v>
      </c>
      <c r="I4937" s="1">
        <v>18.0</v>
      </c>
      <c r="J4937" s="7" t="str">
        <f>vlookup(I4937,Cats!$A:$B,2,false)</f>
        <v>P</v>
      </c>
    </row>
    <row r="4938">
      <c r="A4938" s="1">
        <v>141947.0</v>
      </c>
      <c r="B4938" s="1">
        <v>570.0</v>
      </c>
      <c r="C4938" s="1">
        <v>14.0</v>
      </c>
      <c r="D4938" s="1" t="s">
        <v>62</v>
      </c>
      <c r="E4938" s="1">
        <v>14.0</v>
      </c>
      <c r="F4938" s="7" t="str">
        <f>vlookup(E4938,Teams!A:B,2,false)</f>
        <v>Dulles</v>
      </c>
      <c r="G4938" s="1" t="b">
        <v>1</v>
      </c>
      <c r="H4938" s="1" t="b">
        <v>0</v>
      </c>
      <c r="I4938" s="1">
        <v>19.0</v>
      </c>
      <c r="J4938" s="7" t="str">
        <f>vlookup(I4938,Cats!$A:$B,2,false)</f>
        <v>X</v>
      </c>
    </row>
    <row r="4939">
      <c r="A4939" s="1">
        <v>141948.0</v>
      </c>
      <c r="B4939" s="1">
        <v>570.0</v>
      </c>
      <c r="C4939" s="1">
        <v>0.0</v>
      </c>
      <c r="D4939" s="1" t="s">
        <v>32</v>
      </c>
      <c r="E4939" s="1">
        <v>38.0</v>
      </c>
      <c r="F4939" s="7" t="str">
        <f>vlookup(E4939,Teams!A:B,2,false)</f>
        <v>RMHS</v>
      </c>
      <c r="G4939" s="1" t="b">
        <v>0</v>
      </c>
      <c r="H4939" s="1" t="b">
        <v>1</v>
      </c>
      <c r="I4939" s="1">
        <v>19.0</v>
      </c>
      <c r="J4939" s="7" t="str">
        <f>vlookup(I4939,Cats!$A:$B,2,false)</f>
        <v>X</v>
      </c>
    </row>
    <row r="4940">
      <c r="A4940" s="1">
        <v>141949.0</v>
      </c>
      <c r="B4940" s="1">
        <v>570.0</v>
      </c>
      <c r="C4940" s="1">
        <v>14.0</v>
      </c>
      <c r="D4940" s="1" t="s">
        <v>65</v>
      </c>
      <c r="E4940" s="1">
        <v>14.0</v>
      </c>
      <c r="F4940" s="7" t="str">
        <f>vlookup(E4940,Teams!A:B,2,false)</f>
        <v>Dulles</v>
      </c>
      <c r="G4940" s="1" t="b">
        <v>1</v>
      </c>
      <c r="H4940" s="1" t="b">
        <v>0</v>
      </c>
      <c r="I4940" s="1">
        <v>20.0</v>
      </c>
      <c r="J4940" s="7" t="str">
        <f>vlookup(I4940,Cats!$A:$B,2,false)</f>
        <v>M</v>
      </c>
    </row>
    <row r="4941">
      <c r="A4941" s="1">
        <v>141950.0</v>
      </c>
      <c r="B4941" s="1">
        <v>570.0</v>
      </c>
      <c r="C4941" s="1">
        <v>0.0</v>
      </c>
      <c r="D4941" s="1" t="s">
        <v>184</v>
      </c>
      <c r="E4941" s="1">
        <v>38.0</v>
      </c>
      <c r="F4941" s="7" t="str">
        <f>vlookup(E4941,Teams!A:B,2,false)</f>
        <v>RMHS</v>
      </c>
      <c r="G4941" s="1" t="b">
        <v>0</v>
      </c>
      <c r="H4941" s="1" t="b">
        <v>0</v>
      </c>
      <c r="I4941" s="1">
        <v>20.0</v>
      </c>
      <c r="J4941" s="7" t="str">
        <f>vlookup(I4941,Cats!$A:$B,2,false)</f>
        <v>M</v>
      </c>
    </row>
    <row r="4942">
      <c r="A4942" s="1">
        <v>141951.0</v>
      </c>
      <c r="B4942" s="1">
        <v>570.0</v>
      </c>
      <c r="C4942" s="1">
        <v>0.0</v>
      </c>
      <c r="D4942" s="1" t="s">
        <v>61</v>
      </c>
      <c r="E4942" s="1">
        <v>14.0</v>
      </c>
      <c r="F4942" s="7" t="str">
        <f>vlookup(E4942,Teams!A:B,2,false)</f>
        <v>Dulles</v>
      </c>
      <c r="G4942" s="1" t="b">
        <v>1</v>
      </c>
      <c r="H4942" s="1" t="b">
        <v>0</v>
      </c>
      <c r="I4942" s="1">
        <v>21.0</v>
      </c>
      <c r="J4942" s="7" t="str">
        <f>vlookup(I4942,Cats!$A:$B,2,false)</f>
        <v>C</v>
      </c>
    </row>
    <row r="4943">
      <c r="A4943" s="1">
        <v>141952.0</v>
      </c>
      <c r="B4943" s="1">
        <v>570.0</v>
      </c>
      <c r="C4943" s="1">
        <v>0.0</v>
      </c>
      <c r="D4943" s="1" t="s">
        <v>185</v>
      </c>
      <c r="E4943" s="1">
        <v>38.0</v>
      </c>
      <c r="F4943" s="7" t="str">
        <f>vlookup(E4943,Teams!A:B,2,false)</f>
        <v>RMHS</v>
      </c>
      <c r="G4943" s="1" t="b">
        <v>0</v>
      </c>
      <c r="H4943" s="1" t="b">
        <v>0</v>
      </c>
      <c r="I4943" s="1">
        <v>21.0</v>
      </c>
      <c r="J4943" s="7" t="str">
        <f>vlookup(I4943,Cats!$A:$B,2,false)</f>
        <v>C</v>
      </c>
    </row>
    <row r="4944">
      <c r="A4944" s="1">
        <v>141953.0</v>
      </c>
      <c r="B4944" s="1">
        <v>570.0</v>
      </c>
      <c r="C4944" s="1">
        <v>4.0</v>
      </c>
      <c r="D4944" s="1" t="s">
        <v>65</v>
      </c>
      <c r="E4944" s="1">
        <v>14.0</v>
      </c>
      <c r="F4944" s="7" t="str">
        <f>vlookup(E4944,Teams!A:B,2,false)</f>
        <v>Dulles</v>
      </c>
      <c r="G4944" s="1" t="b">
        <v>1</v>
      </c>
      <c r="H4944" s="1" t="b">
        <v>0</v>
      </c>
      <c r="I4944" s="1">
        <v>22.0</v>
      </c>
      <c r="J4944" s="7" t="str">
        <f>vlookup(I4944,Cats!$A:$B,2,false)</f>
        <v>E</v>
      </c>
    </row>
    <row r="4945">
      <c r="A4945" s="1">
        <v>141954.0</v>
      </c>
      <c r="B4945" s="1">
        <v>570.0</v>
      </c>
      <c r="C4945" s="1">
        <v>0.0</v>
      </c>
      <c r="D4945" s="1" t="s">
        <v>32</v>
      </c>
      <c r="E4945" s="1">
        <v>38.0</v>
      </c>
      <c r="F4945" s="7" t="str">
        <f>vlookup(E4945,Teams!A:B,2,false)</f>
        <v>RMHS</v>
      </c>
      <c r="G4945" s="1" t="b">
        <v>0</v>
      </c>
      <c r="H4945" s="1" t="b">
        <v>1</v>
      </c>
      <c r="I4945" s="1">
        <v>22.0</v>
      </c>
      <c r="J4945" s="7" t="str">
        <f>vlookup(I4945,Cats!$A:$B,2,false)</f>
        <v>E</v>
      </c>
    </row>
    <row r="4946">
      <c r="A4946" s="1">
        <v>141955.0</v>
      </c>
      <c r="B4946" s="1">
        <v>570.0</v>
      </c>
      <c r="C4946" s="1">
        <v>0.0</v>
      </c>
      <c r="D4946" s="1" t="s">
        <v>209</v>
      </c>
      <c r="E4946" s="1">
        <v>14.0</v>
      </c>
      <c r="F4946" s="7" t="str">
        <f>vlookup(E4946,Teams!A:B,2,false)</f>
        <v>Dulles</v>
      </c>
      <c r="G4946" s="1" t="b">
        <v>1</v>
      </c>
      <c r="H4946" s="1" t="b">
        <v>0</v>
      </c>
      <c r="I4946" s="1">
        <v>23.0</v>
      </c>
      <c r="J4946" s="7" t="str">
        <f>vlookup(I4946,Cats!$A:$B,2,false)</f>
        <v>B</v>
      </c>
    </row>
    <row r="4947">
      <c r="A4947" s="1">
        <v>141956.0</v>
      </c>
      <c r="B4947" s="1">
        <v>570.0</v>
      </c>
      <c r="C4947" s="1">
        <v>0.0</v>
      </c>
      <c r="D4947" s="1" t="s">
        <v>185</v>
      </c>
      <c r="E4947" s="1">
        <v>38.0</v>
      </c>
      <c r="F4947" s="7" t="str">
        <f>vlookup(E4947,Teams!A:B,2,false)</f>
        <v>RMHS</v>
      </c>
      <c r="G4947" s="1" t="b">
        <v>0</v>
      </c>
      <c r="H4947" s="1" t="b">
        <v>0</v>
      </c>
      <c r="I4947" s="1">
        <v>23.0</v>
      </c>
      <c r="J4947" s="7" t="str">
        <f>vlookup(I4947,Cats!$A:$B,2,false)</f>
        <v>B</v>
      </c>
    </row>
    <row r="4948">
      <c r="A4948" s="1">
        <v>141957.0</v>
      </c>
      <c r="B4948" s="1">
        <v>570.0</v>
      </c>
      <c r="C4948" s="1">
        <v>14.0</v>
      </c>
      <c r="D4948" s="1" t="s">
        <v>65</v>
      </c>
      <c r="E4948" s="1">
        <v>14.0</v>
      </c>
      <c r="F4948" s="7" t="str">
        <f>vlookup(E4948,Teams!A:B,2,false)</f>
        <v>Dulles</v>
      </c>
      <c r="G4948" s="1" t="b">
        <v>1</v>
      </c>
      <c r="H4948" s="1" t="b">
        <v>0</v>
      </c>
      <c r="I4948" s="1">
        <v>24.0</v>
      </c>
      <c r="J4948" s="7" t="str">
        <f>vlookup(I4948,Cats!$A:$B,2,false)</f>
        <v>P</v>
      </c>
    </row>
    <row r="4949">
      <c r="A4949" s="1">
        <v>141958.0</v>
      </c>
      <c r="B4949" s="1">
        <v>570.0</v>
      </c>
      <c r="C4949" s="1">
        <v>0.0</v>
      </c>
      <c r="D4949" s="1" t="s">
        <v>32</v>
      </c>
      <c r="E4949" s="1">
        <v>38.0</v>
      </c>
      <c r="F4949" s="7" t="str">
        <f>vlookup(E4949,Teams!A:B,2,false)</f>
        <v>RMHS</v>
      </c>
      <c r="G4949" s="1" t="b">
        <v>0</v>
      </c>
      <c r="H4949" s="1" t="b">
        <v>1</v>
      </c>
      <c r="I4949" s="1">
        <v>24.0</v>
      </c>
      <c r="J4949" s="7" t="str">
        <f>vlookup(I4949,Cats!$A:$B,2,false)</f>
        <v>P</v>
      </c>
    </row>
    <row r="4950">
      <c r="A4950" s="1">
        <v>141959.0</v>
      </c>
      <c r="B4950" s="1">
        <v>571.0</v>
      </c>
      <c r="C4950" s="1">
        <v>14.0</v>
      </c>
      <c r="D4950" s="1" t="s">
        <v>86</v>
      </c>
      <c r="E4950" s="1">
        <v>22.0</v>
      </c>
      <c r="F4950" s="7" t="str">
        <f>vlookup(E4950,Teams!A:B,2,false)</f>
        <v>Ladue</v>
      </c>
      <c r="G4950" s="1" t="b">
        <v>1</v>
      </c>
      <c r="H4950" s="1" t="b">
        <v>0</v>
      </c>
      <c r="I4950" s="1">
        <v>1.0</v>
      </c>
      <c r="J4950" s="7" t="str">
        <f>vlookup(I4950,Cats!$A:$B,2,false)</f>
        <v>X</v>
      </c>
    </row>
    <row r="4951">
      <c r="A4951" s="1">
        <v>141960.0</v>
      </c>
      <c r="B4951" s="1">
        <v>571.0</v>
      </c>
      <c r="C4951" s="1">
        <v>0.0</v>
      </c>
      <c r="D4951" s="1" t="s">
        <v>32</v>
      </c>
      <c r="E4951" s="1">
        <v>27.0</v>
      </c>
      <c r="F4951" s="7" t="str">
        <f>vlookup(E4951,Teams!A:B,2,false)</f>
        <v>Middleton</v>
      </c>
      <c r="G4951" s="1" t="b">
        <v>0</v>
      </c>
      <c r="H4951" s="1" t="b">
        <v>1</v>
      </c>
      <c r="I4951" s="1">
        <v>1.0</v>
      </c>
      <c r="J4951" s="7" t="str">
        <f>vlookup(I4951,Cats!$A:$B,2,false)</f>
        <v>X</v>
      </c>
    </row>
    <row r="4952">
      <c r="A4952" s="1">
        <v>141961.0</v>
      </c>
      <c r="B4952" s="1">
        <v>571.0</v>
      </c>
      <c r="C4952" s="1">
        <v>0.0</v>
      </c>
      <c r="D4952" s="1" t="s">
        <v>85</v>
      </c>
      <c r="E4952" s="1">
        <v>22.0</v>
      </c>
      <c r="F4952" s="7" t="str">
        <f>vlookup(E4952,Teams!A:B,2,false)</f>
        <v>Ladue</v>
      </c>
      <c r="G4952" s="1" t="b">
        <v>1</v>
      </c>
      <c r="H4952" s="1" t="b">
        <v>0</v>
      </c>
      <c r="I4952" s="1">
        <v>2.0</v>
      </c>
      <c r="J4952" s="7" t="str">
        <f>vlookup(I4952,Cats!$A:$B,2,false)</f>
        <v>M</v>
      </c>
    </row>
    <row r="4953">
      <c r="A4953" s="1">
        <v>141962.0</v>
      </c>
      <c r="B4953" s="1">
        <v>571.0</v>
      </c>
      <c r="C4953" s="1">
        <v>0.0</v>
      </c>
      <c r="D4953" s="1" t="s">
        <v>73</v>
      </c>
      <c r="E4953" s="1">
        <v>27.0</v>
      </c>
      <c r="F4953" s="7" t="str">
        <f>vlookup(E4953,Teams!A:B,2,false)</f>
        <v>Middleton</v>
      </c>
      <c r="G4953" s="1" t="b">
        <v>0</v>
      </c>
      <c r="H4953" s="1" t="b">
        <v>0</v>
      </c>
      <c r="I4953" s="1">
        <v>2.0</v>
      </c>
      <c r="J4953" s="7" t="str">
        <f>vlookup(I4953,Cats!$A:$B,2,false)</f>
        <v>M</v>
      </c>
    </row>
    <row r="4954">
      <c r="A4954" s="1">
        <v>141963.0</v>
      </c>
      <c r="B4954" s="1">
        <v>571.0</v>
      </c>
      <c r="C4954" s="1">
        <v>0.0</v>
      </c>
      <c r="D4954" s="1" t="s">
        <v>32</v>
      </c>
      <c r="E4954" s="1">
        <v>22.0</v>
      </c>
      <c r="F4954" s="7" t="str">
        <f>vlookup(E4954,Teams!A:B,2,false)</f>
        <v>Ladue</v>
      </c>
      <c r="G4954" s="1" t="b">
        <v>1</v>
      </c>
      <c r="H4954" s="1" t="b">
        <v>1</v>
      </c>
      <c r="I4954" s="1">
        <v>3.0</v>
      </c>
      <c r="J4954" s="7" t="str">
        <f>vlookup(I4954,Cats!$A:$B,2,false)</f>
        <v>C</v>
      </c>
    </row>
    <row r="4955">
      <c r="A4955" s="1">
        <v>141964.0</v>
      </c>
      <c r="B4955" s="1">
        <v>571.0</v>
      </c>
      <c r="C4955" s="1">
        <v>14.0</v>
      </c>
      <c r="D4955" s="1" t="s">
        <v>70</v>
      </c>
      <c r="E4955" s="1">
        <v>27.0</v>
      </c>
      <c r="F4955" s="7" t="str">
        <f>vlookup(E4955,Teams!A:B,2,false)</f>
        <v>Middleton</v>
      </c>
      <c r="G4955" s="1" t="b">
        <v>0</v>
      </c>
      <c r="H4955" s="1" t="b">
        <v>0</v>
      </c>
      <c r="I4955" s="1">
        <v>3.0</v>
      </c>
      <c r="J4955" s="7" t="str">
        <f>vlookup(I4955,Cats!$A:$B,2,false)</f>
        <v>C</v>
      </c>
    </row>
    <row r="4956">
      <c r="A4956" s="1">
        <v>141965.0</v>
      </c>
      <c r="B4956" s="1">
        <v>571.0</v>
      </c>
      <c r="C4956" s="1">
        <v>0.0</v>
      </c>
      <c r="D4956" s="1" t="s">
        <v>32</v>
      </c>
      <c r="E4956" s="1">
        <v>22.0</v>
      </c>
      <c r="F4956" s="7" t="str">
        <f>vlookup(E4956,Teams!A:B,2,false)</f>
        <v>Ladue</v>
      </c>
      <c r="G4956" s="1" t="b">
        <v>1</v>
      </c>
      <c r="H4956" s="1" t="b">
        <v>1</v>
      </c>
      <c r="I4956" s="1">
        <v>4.0</v>
      </c>
      <c r="J4956" s="7" t="str">
        <f>vlookup(I4956,Cats!$A:$B,2,false)</f>
        <v>E</v>
      </c>
    </row>
    <row r="4957">
      <c r="A4957" s="1">
        <v>141966.0</v>
      </c>
      <c r="B4957" s="1">
        <v>571.0</v>
      </c>
      <c r="C4957" s="1">
        <v>4.0</v>
      </c>
      <c r="D4957" s="1" t="s">
        <v>70</v>
      </c>
      <c r="E4957" s="1">
        <v>27.0</v>
      </c>
      <c r="F4957" s="7" t="str">
        <f>vlookup(E4957,Teams!A:B,2,false)</f>
        <v>Middleton</v>
      </c>
      <c r="G4957" s="1" t="b">
        <v>0</v>
      </c>
      <c r="H4957" s="1" t="b">
        <v>0</v>
      </c>
      <c r="I4957" s="1">
        <v>4.0</v>
      </c>
      <c r="J4957" s="7" t="str">
        <f>vlookup(I4957,Cats!$A:$B,2,false)</f>
        <v>E</v>
      </c>
    </row>
    <row r="4958">
      <c r="A4958" s="1">
        <v>141967.0</v>
      </c>
      <c r="B4958" s="1">
        <v>571.0</v>
      </c>
      <c r="C4958" s="1">
        <v>4.0</v>
      </c>
      <c r="D4958" s="1" t="s">
        <v>85</v>
      </c>
      <c r="E4958" s="1">
        <v>22.0</v>
      </c>
      <c r="F4958" s="7" t="str">
        <f>vlookup(E4958,Teams!A:B,2,false)</f>
        <v>Ladue</v>
      </c>
      <c r="G4958" s="1" t="b">
        <v>1</v>
      </c>
      <c r="H4958" s="1" t="b">
        <v>0</v>
      </c>
      <c r="I4958" s="1">
        <v>5.0</v>
      </c>
      <c r="J4958" s="7" t="str">
        <f>vlookup(I4958,Cats!$A:$B,2,false)</f>
        <v>B</v>
      </c>
    </row>
    <row r="4959">
      <c r="A4959" s="1">
        <v>141968.0</v>
      </c>
      <c r="B4959" s="1">
        <v>571.0</v>
      </c>
      <c r="C4959" s="1">
        <v>0.0</v>
      </c>
      <c r="D4959" s="1" t="s">
        <v>32</v>
      </c>
      <c r="E4959" s="1">
        <v>27.0</v>
      </c>
      <c r="F4959" s="7" t="str">
        <f>vlookup(E4959,Teams!A:B,2,false)</f>
        <v>Middleton</v>
      </c>
      <c r="G4959" s="1" t="b">
        <v>0</v>
      </c>
      <c r="H4959" s="1" t="b">
        <v>1</v>
      </c>
      <c r="I4959" s="1">
        <v>5.0</v>
      </c>
      <c r="J4959" s="7" t="str">
        <f>vlookup(I4959,Cats!$A:$B,2,false)</f>
        <v>B</v>
      </c>
    </row>
    <row r="4960">
      <c r="A4960" s="1">
        <v>141969.0</v>
      </c>
      <c r="B4960" s="1">
        <v>571.0</v>
      </c>
      <c r="C4960" s="1">
        <v>0.0</v>
      </c>
      <c r="D4960" s="1" t="s">
        <v>32</v>
      </c>
      <c r="E4960" s="1">
        <v>22.0</v>
      </c>
      <c r="F4960" s="7" t="str">
        <f>vlookup(E4960,Teams!A:B,2,false)</f>
        <v>Ladue</v>
      </c>
      <c r="G4960" s="1" t="b">
        <v>1</v>
      </c>
      <c r="H4960" s="1" t="b">
        <v>1</v>
      </c>
      <c r="I4960" s="1">
        <v>6.0</v>
      </c>
      <c r="J4960" s="7" t="str">
        <f>vlookup(I4960,Cats!$A:$B,2,false)</f>
        <v>P</v>
      </c>
    </row>
    <row r="4961">
      <c r="A4961" s="1">
        <v>141970.0</v>
      </c>
      <c r="B4961" s="1">
        <v>571.0</v>
      </c>
      <c r="C4961" s="1">
        <v>4.0</v>
      </c>
      <c r="D4961" s="1" t="s">
        <v>73</v>
      </c>
      <c r="E4961" s="1">
        <v>27.0</v>
      </c>
      <c r="F4961" s="7" t="str">
        <f>vlookup(E4961,Teams!A:B,2,false)</f>
        <v>Middleton</v>
      </c>
      <c r="G4961" s="1" t="b">
        <v>0</v>
      </c>
      <c r="H4961" s="1" t="b">
        <v>0</v>
      </c>
      <c r="I4961" s="1">
        <v>6.0</v>
      </c>
      <c r="J4961" s="7" t="str">
        <f>vlookup(I4961,Cats!$A:$B,2,false)</f>
        <v>P</v>
      </c>
    </row>
    <row r="4962">
      <c r="A4962" s="1">
        <v>141971.0</v>
      </c>
      <c r="B4962" s="1">
        <v>571.0</v>
      </c>
      <c r="C4962" s="1">
        <v>0.0</v>
      </c>
      <c r="D4962" s="1" t="s">
        <v>32</v>
      </c>
      <c r="E4962" s="1">
        <v>22.0</v>
      </c>
      <c r="F4962" s="7" t="str">
        <f>vlookup(E4962,Teams!A:B,2,false)</f>
        <v>Ladue</v>
      </c>
      <c r="G4962" s="1" t="b">
        <v>1</v>
      </c>
      <c r="H4962" s="1" t="b">
        <v>1</v>
      </c>
      <c r="I4962" s="1">
        <v>7.0</v>
      </c>
      <c r="J4962" s="7" t="str">
        <f>vlookup(I4962,Cats!$A:$B,2,false)</f>
        <v>X</v>
      </c>
    </row>
    <row r="4963">
      <c r="A4963" s="1">
        <v>141972.0</v>
      </c>
      <c r="B4963" s="1">
        <v>571.0</v>
      </c>
      <c r="C4963" s="1">
        <v>4.0</v>
      </c>
      <c r="D4963" s="1" t="s">
        <v>70</v>
      </c>
      <c r="E4963" s="1">
        <v>27.0</v>
      </c>
      <c r="F4963" s="7" t="str">
        <f>vlookup(E4963,Teams!A:B,2,false)</f>
        <v>Middleton</v>
      </c>
      <c r="G4963" s="1" t="b">
        <v>0</v>
      </c>
      <c r="H4963" s="1" t="b">
        <v>0</v>
      </c>
      <c r="I4963" s="1">
        <v>7.0</v>
      </c>
      <c r="J4963" s="7" t="str">
        <f>vlookup(I4963,Cats!$A:$B,2,false)</f>
        <v>X</v>
      </c>
    </row>
    <row r="4964">
      <c r="A4964" s="1">
        <v>141973.0</v>
      </c>
      <c r="B4964" s="1">
        <v>571.0</v>
      </c>
      <c r="C4964" s="1">
        <v>4.0</v>
      </c>
      <c r="D4964" s="1" t="s">
        <v>85</v>
      </c>
      <c r="E4964" s="1">
        <v>22.0</v>
      </c>
      <c r="F4964" s="7" t="str">
        <f>vlookup(E4964,Teams!A:B,2,false)</f>
        <v>Ladue</v>
      </c>
      <c r="G4964" s="1" t="b">
        <v>1</v>
      </c>
      <c r="H4964" s="1" t="b">
        <v>0</v>
      </c>
      <c r="I4964" s="1">
        <v>8.0</v>
      </c>
      <c r="J4964" s="7" t="str">
        <f>vlookup(I4964,Cats!$A:$B,2,false)</f>
        <v>M</v>
      </c>
    </row>
    <row r="4965">
      <c r="A4965" s="1">
        <v>141974.0</v>
      </c>
      <c r="B4965" s="1">
        <v>571.0</v>
      </c>
      <c r="C4965" s="1">
        <v>0.0</v>
      </c>
      <c r="D4965" s="1" t="s">
        <v>32</v>
      </c>
      <c r="E4965" s="1">
        <v>27.0</v>
      </c>
      <c r="F4965" s="7" t="str">
        <f>vlookup(E4965,Teams!A:B,2,false)</f>
        <v>Middleton</v>
      </c>
      <c r="G4965" s="1" t="b">
        <v>0</v>
      </c>
      <c r="H4965" s="1" t="b">
        <v>1</v>
      </c>
      <c r="I4965" s="1">
        <v>8.0</v>
      </c>
      <c r="J4965" s="7" t="str">
        <f>vlookup(I4965,Cats!$A:$B,2,false)</f>
        <v>M</v>
      </c>
    </row>
    <row r="4966">
      <c r="A4966" s="1">
        <v>141975.0</v>
      </c>
      <c r="B4966" s="1">
        <v>571.0</v>
      </c>
      <c r="C4966" s="1">
        <v>0.0</v>
      </c>
      <c r="D4966" s="1" t="s">
        <v>32</v>
      </c>
      <c r="E4966" s="1">
        <v>22.0</v>
      </c>
      <c r="F4966" s="7" t="str">
        <f>vlookup(E4966,Teams!A:B,2,false)</f>
        <v>Ladue</v>
      </c>
      <c r="G4966" s="1" t="b">
        <v>1</v>
      </c>
      <c r="H4966" s="1" t="b">
        <v>1</v>
      </c>
      <c r="I4966" s="1">
        <v>9.0</v>
      </c>
      <c r="J4966" s="7" t="str">
        <f>vlookup(I4966,Cats!$A:$B,2,false)</f>
        <v>C</v>
      </c>
    </row>
    <row r="4967">
      <c r="A4967" s="1">
        <v>141976.0</v>
      </c>
      <c r="B4967" s="1">
        <v>571.0</v>
      </c>
      <c r="C4967" s="1">
        <v>14.0</v>
      </c>
      <c r="D4967" s="1" t="s">
        <v>70</v>
      </c>
      <c r="E4967" s="1">
        <v>27.0</v>
      </c>
      <c r="F4967" s="7" t="str">
        <f>vlookup(E4967,Teams!A:B,2,false)</f>
        <v>Middleton</v>
      </c>
      <c r="G4967" s="1" t="b">
        <v>0</v>
      </c>
      <c r="H4967" s="1" t="b">
        <v>0</v>
      </c>
      <c r="I4967" s="1">
        <v>9.0</v>
      </c>
      <c r="J4967" s="7" t="str">
        <f>vlookup(I4967,Cats!$A:$B,2,false)</f>
        <v>C</v>
      </c>
    </row>
    <row r="4968">
      <c r="A4968" s="1">
        <v>141977.0</v>
      </c>
      <c r="B4968" s="1">
        <v>571.0</v>
      </c>
      <c r="C4968" s="1">
        <v>0.0</v>
      </c>
      <c r="D4968" s="1" t="s">
        <v>32</v>
      </c>
      <c r="E4968" s="1">
        <v>22.0</v>
      </c>
      <c r="F4968" s="7" t="str">
        <f>vlookup(E4968,Teams!A:B,2,false)</f>
        <v>Ladue</v>
      </c>
      <c r="G4968" s="1" t="b">
        <v>1</v>
      </c>
      <c r="H4968" s="1" t="b">
        <v>1</v>
      </c>
      <c r="I4968" s="1">
        <v>10.0</v>
      </c>
      <c r="J4968" s="7" t="str">
        <f>vlookup(I4968,Cats!$A:$B,2,false)</f>
        <v>E</v>
      </c>
    </row>
    <row r="4969">
      <c r="A4969" s="1">
        <v>141978.0</v>
      </c>
      <c r="B4969" s="1">
        <v>571.0</v>
      </c>
      <c r="C4969" s="1">
        <v>14.0</v>
      </c>
      <c r="D4969" s="1" t="s">
        <v>73</v>
      </c>
      <c r="E4969" s="1">
        <v>27.0</v>
      </c>
      <c r="F4969" s="7" t="str">
        <f>vlookup(E4969,Teams!A:B,2,false)</f>
        <v>Middleton</v>
      </c>
      <c r="G4969" s="1" t="b">
        <v>0</v>
      </c>
      <c r="H4969" s="1" t="b">
        <v>0</v>
      </c>
      <c r="I4969" s="1">
        <v>10.0</v>
      </c>
      <c r="J4969" s="7" t="str">
        <f>vlookup(I4969,Cats!$A:$B,2,false)</f>
        <v>E</v>
      </c>
    </row>
    <row r="4970">
      <c r="A4970" s="1">
        <v>141979.0</v>
      </c>
      <c r="B4970" s="1">
        <v>571.0</v>
      </c>
      <c r="C4970" s="1">
        <v>0.0</v>
      </c>
      <c r="D4970" s="1" t="s">
        <v>82</v>
      </c>
      <c r="E4970" s="1">
        <v>22.0</v>
      </c>
      <c r="F4970" s="7" t="str">
        <f>vlookup(E4970,Teams!A:B,2,false)</f>
        <v>Ladue</v>
      </c>
      <c r="G4970" s="1" t="b">
        <v>1</v>
      </c>
      <c r="H4970" s="1" t="b">
        <v>1</v>
      </c>
      <c r="I4970" s="1">
        <v>11.0</v>
      </c>
      <c r="J4970" s="7" t="str">
        <f>vlookup(I4970,Cats!$A:$B,2,false)</f>
        <v>B</v>
      </c>
    </row>
    <row r="4971">
      <c r="A4971" s="1">
        <v>141980.0</v>
      </c>
      <c r="B4971" s="1">
        <v>571.0</v>
      </c>
      <c r="C4971" s="1">
        <v>4.0</v>
      </c>
      <c r="D4971" s="1" t="s">
        <v>72</v>
      </c>
      <c r="E4971" s="1">
        <v>27.0</v>
      </c>
      <c r="F4971" s="7" t="str">
        <f>vlookup(E4971,Teams!A:B,2,false)</f>
        <v>Middleton</v>
      </c>
      <c r="G4971" s="1" t="b">
        <v>0</v>
      </c>
      <c r="H4971" s="1" t="b">
        <v>0</v>
      </c>
      <c r="I4971" s="1">
        <v>11.0</v>
      </c>
      <c r="J4971" s="7" t="str">
        <f>vlookup(I4971,Cats!$A:$B,2,false)</f>
        <v>B</v>
      </c>
    </row>
    <row r="4972">
      <c r="A4972" s="1">
        <v>141981.0</v>
      </c>
      <c r="B4972" s="1">
        <v>571.0</v>
      </c>
      <c r="C4972" s="1">
        <v>4.0</v>
      </c>
      <c r="D4972" s="1" t="s">
        <v>81</v>
      </c>
      <c r="E4972" s="1">
        <v>22.0</v>
      </c>
      <c r="F4972" s="7" t="str">
        <f>vlookup(E4972,Teams!A:B,2,false)</f>
        <v>Ladue</v>
      </c>
      <c r="G4972" s="1" t="b">
        <v>1</v>
      </c>
      <c r="H4972" s="1" t="b">
        <v>0</v>
      </c>
      <c r="I4972" s="1">
        <v>12.0</v>
      </c>
      <c r="J4972" s="7" t="str">
        <f>vlookup(I4972,Cats!$A:$B,2,false)</f>
        <v>P</v>
      </c>
    </row>
    <row r="4973">
      <c r="A4973" s="1">
        <v>141982.0</v>
      </c>
      <c r="B4973" s="1">
        <v>571.0</v>
      </c>
      <c r="C4973" s="1">
        <v>-4.0</v>
      </c>
      <c r="D4973" s="1" t="s">
        <v>73</v>
      </c>
      <c r="E4973" s="1">
        <v>27.0</v>
      </c>
      <c r="F4973" s="7" t="str">
        <f>vlookup(E4973,Teams!A:B,2,false)</f>
        <v>Middleton</v>
      </c>
      <c r="G4973" s="1" t="b">
        <v>0</v>
      </c>
      <c r="H4973" s="1" t="b">
        <v>0</v>
      </c>
      <c r="I4973" s="1">
        <v>12.0</v>
      </c>
      <c r="J4973" s="7" t="str">
        <f>vlookup(I4973,Cats!$A:$B,2,false)</f>
        <v>P</v>
      </c>
    </row>
    <row r="4974">
      <c r="A4974" s="1">
        <v>141983.0</v>
      </c>
      <c r="B4974" s="1">
        <v>571.0</v>
      </c>
      <c r="C4974" s="1">
        <v>4.0</v>
      </c>
      <c r="D4974" s="1" t="s">
        <v>86</v>
      </c>
      <c r="E4974" s="1">
        <v>22.0</v>
      </c>
      <c r="F4974" s="7" t="str">
        <f>vlookup(E4974,Teams!A:B,2,false)</f>
        <v>Ladue</v>
      </c>
      <c r="G4974" s="1" t="b">
        <v>1</v>
      </c>
      <c r="H4974" s="1" t="b">
        <v>0</v>
      </c>
      <c r="I4974" s="1">
        <v>13.0</v>
      </c>
      <c r="J4974" s="7" t="str">
        <f>vlookup(I4974,Cats!$A:$B,2,false)</f>
        <v>X</v>
      </c>
    </row>
    <row r="4975">
      <c r="A4975" s="1">
        <v>141984.0</v>
      </c>
      <c r="B4975" s="1">
        <v>571.0</v>
      </c>
      <c r="C4975" s="1">
        <v>0.0</v>
      </c>
      <c r="D4975" s="1" t="s">
        <v>32</v>
      </c>
      <c r="E4975" s="1">
        <v>27.0</v>
      </c>
      <c r="F4975" s="7" t="str">
        <f>vlookup(E4975,Teams!A:B,2,false)</f>
        <v>Middleton</v>
      </c>
      <c r="G4975" s="1" t="b">
        <v>0</v>
      </c>
      <c r="H4975" s="1" t="b">
        <v>1</v>
      </c>
      <c r="I4975" s="1">
        <v>13.0</v>
      </c>
      <c r="J4975" s="7" t="str">
        <f>vlookup(I4975,Cats!$A:$B,2,false)</f>
        <v>X</v>
      </c>
    </row>
    <row r="4976">
      <c r="A4976" s="1">
        <v>141985.0</v>
      </c>
      <c r="B4976" s="1">
        <v>571.0</v>
      </c>
      <c r="C4976" s="1">
        <v>0.0</v>
      </c>
      <c r="D4976" s="1" t="s">
        <v>82</v>
      </c>
      <c r="E4976" s="1">
        <v>22.0</v>
      </c>
      <c r="F4976" s="7" t="str">
        <f>vlookup(E4976,Teams!A:B,2,false)</f>
        <v>Ladue</v>
      </c>
      <c r="G4976" s="1" t="b">
        <v>1</v>
      </c>
      <c r="H4976" s="1" t="b">
        <v>0</v>
      </c>
      <c r="I4976" s="1">
        <v>14.0</v>
      </c>
      <c r="J4976" s="7" t="str">
        <f>vlookup(I4976,Cats!$A:$B,2,false)</f>
        <v>M</v>
      </c>
    </row>
    <row r="4977">
      <c r="A4977" s="1">
        <v>141986.0</v>
      </c>
      <c r="B4977" s="1">
        <v>571.0</v>
      </c>
      <c r="C4977" s="1">
        <v>0.0</v>
      </c>
      <c r="D4977" s="1" t="s">
        <v>70</v>
      </c>
      <c r="E4977" s="1">
        <v>27.0</v>
      </c>
      <c r="F4977" s="7" t="str">
        <f>vlookup(E4977,Teams!A:B,2,false)</f>
        <v>Middleton</v>
      </c>
      <c r="G4977" s="1" t="b">
        <v>0</v>
      </c>
      <c r="H4977" s="1" t="b">
        <v>0</v>
      </c>
      <c r="I4977" s="1">
        <v>14.0</v>
      </c>
      <c r="J4977" s="7" t="str">
        <f>vlookup(I4977,Cats!$A:$B,2,false)</f>
        <v>M</v>
      </c>
    </row>
    <row r="4978">
      <c r="A4978" s="1">
        <v>141987.0</v>
      </c>
      <c r="B4978" s="1">
        <v>571.0</v>
      </c>
      <c r="C4978" s="1">
        <v>0.0</v>
      </c>
      <c r="D4978" s="1" t="s">
        <v>32</v>
      </c>
      <c r="E4978" s="1">
        <v>22.0</v>
      </c>
      <c r="F4978" s="7" t="str">
        <f>vlookup(E4978,Teams!A:B,2,false)</f>
        <v>Ladue</v>
      </c>
      <c r="G4978" s="1" t="b">
        <v>1</v>
      </c>
      <c r="H4978" s="1" t="b">
        <v>1</v>
      </c>
      <c r="I4978" s="1">
        <v>15.0</v>
      </c>
      <c r="J4978" s="7" t="str">
        <f>vlookup(I4978,Cats!$A:$B,2,false)</f>
        <v>C</v>
      </c>
    </row>
    <row r="4979">
      <c r="A4979" s="1">
        <v>141988.0</v>
      </c>
      <c r="B4979" s="1">
        <v>571.0</v>
      </c>
      <c r="C4979" s="1">
        <v>4.0</v>
      </c>
      <c r="D4979" s="1" t="s">
        <v>70</v>
      </c>
      <c r="E4979" s="1">
        <v>27.0</v>
      </c>
      <c r="F4979" s="7" t="str">
        <f>vlookup(E4979,Teams!A:B,2,false)</f>
        <v>Middleton</v>
      </c>
      <c r="G4979" s="1" t="b">
        <v>0</v>
      </c>
      <c r="H4979" s="1" t="b">
        <v>0</v>
      </c>
      <c r="I4979" s="1">
        <v>15.0</v>
      </c>
      <c r="J4979" s="7" t="str">
        <f>vlookup(I4979,Cats!$A:$B,2,false)</f>
        <v>C</v>
      </c>
    </row>
    <row r="4980">
      <c r="A4980" s="1">
        <v>141989.0</v>
      </c>
      <c r="B4980" s="1">
        <v>571.0</v>
      </c>
      <c r="C4980" s="1">
        <v>0.0</v>
      </c>
      <c r="D4980" s="1" t="s">
        <v>32</v>
      </c>
      <c r="E4980" s="1">
        <v>22.0</v>
      </c>
      <c r="F4980" s="7" t="str">
        <f>vlookup(E4980,Teams!A:B,2,false)</f>
        <v>Ladue</v>
      </c>
      <c r="G4980" s="1" t="b">
        <v>1</v>
      </c>
      <c r="H4980" s="1" t="b">
        <v>1</v>
      </c>
      <c r="I4980" s="1">
        <v>16.0</v>
      </c>
      <c r="J4980" s="7" t="str">
        <f>vlookup(I4980,Cats!$A:$B,2,false)</f>
        <v>E</v>
      </c>
    </row>
    <row r="4981">
      <c r="A4981" s="1">
        <v>141990.0</v>
      </c>
      <c r="B4981" s="1">
        <v>571.0</v>
      </c>
      <c r="C4981" s="1">
        <v>4.0</v>
      </c>
      <c r="D4981" s="1" t="s">
        <v>70</v>
      </c>
      <c r="E4981" s="1">
        <v>27.0</v>
      </c>
      <c r="F4981" s="7" t="str">
        <f>vlookup(E4981,Teams!A:B,2,false)</f>
        <v>Middleton</v>
      </c>
      <c r="G4981" s="1" t="b">
        <v>0</v>
      </c>
      <c r="H4981" s="1" t="b">
        <v>0</v>
      </c>
      <c r="I4981" s="1">
        <v>16.0</v>
      </c>
      <c r="J4981" s="7" t="str">
        <f>vlookup(I4981,Cats!$A:$B,2,false)</f>
        <v>E</v>
      </c>
    </row>
    <row r="4982">
      <c r="A4982" s="1">
        <v>141991.0</v>
      </c>
      <c r="B4982" s="1">
        <v>571.0</v>
      </c>
      <c r="C4982" s="1">
        <v>0.0</v>
      </c>
      <c r="D4982" s="1" t="s">
        <v>82</v>
      </c>
      <c r="E4982" s="1">
        <v>22.0</v>
      </c>
      <c r="F4982" s="7" t="str">
        <f>vlookup(E4982,Teams!A:B,2,false)</f>
        <v>Ladue</v>
      </c>
      <c r="G4982" s="1" t="b">
        <v>1</v>
      </c>
      <c r="H4982" s="1" t="b">
        <v>0</v>
      </c>
      <c r="I4982" s="1">
        <v>17.0</v>
      </c>
      <c r="J4982" s="7" t="str">
        <f>vlookup(I4982,Cats!$A:$B,2,false)</f>
        <v>B</v>
      </c>
    </row>
    <row r="4983">
      <c r="A4983" s="1">
        <v>141992.0</v>
      </c>
      <c r="B4983" s="1">
        <v>571.0</v>
      </c>
      <c r="C4983" s="1">
        <v>0.0</v>
      </c>
      <c r="D4983" s="1" t="s">
        <v>72</v>
      </c>
      <c r="E4983" s="1">
        <v>27.0</v>
      </c>
      <c r="F4983" s="7" t="str">
        <f>vlookup(E4983,Teams!A:B,2,false)</f>
        <v>Middleton</v>
      </c>
      <c r="G4983" s="1" t="b">
        <v>0</v>
      </c>
      <c r="H4983" s="1" t="b">
        <v>0</v>
      </c>
      <c r="I4983" s="1">
        <v>17.0</v>
      </c>
      <c r="J4983" s="7" t="str">
        <f>vlookup(I4983,Cats!$A:$B,2,false)</f>
        <v>B</v>
      </c>
    </row>
    <row r="4984">
      <c r="A4984" s="1">
        <v>141993.0</v>
      </c>
      <c r="B4984" s="1">
        <v>571.0</v>
      </c>
      <c r="C4984" s="1">
        <v>14.0</v>
      </c>
      <c r="D4984" s="1" t="s">
        <v>82</v>
      </c>
      <c r="E4984" s="1">
        <v>22.0</v>
      </c>
      <c r="F4984" s="7" t="str">
        <f>vlookup(E4984,Teams!A:B,2,false)</f>
        <v>Ladue</v>
      </c>
      <c r="G4984" s="1" t="b">
        <v>1</v>
      </c>
      <c r="H4984" s="1" t="b">
        <v>0</v>
      </c>
      <c r="I4984" s="1">
        <v>18.0</v>
      </c>
      <c r="J4984" s="7" t="str">
        <f>vlookup(I4984,Cats!$A:$B,2,false)</f>
        <v>P</v>
      </c>
    </row>
    <row r="4985">
      <c r="A4985" s="1">
        <v>141994.0</v>
      </c>
      <c r="B4985" s="1">
        <v>571.0</v>
      </c>
      <c r="C4985" s="1">
        <v>0.0</v>
      </c>
      <c r="D4985" s="1" t="s">
        <v>32</v>
      </c>
      <c r="E4985" s="1">
        <v>27.0</v>
      </c>
      <c r="F4985" s="7" t="str">
        <f>vlookup(E4985,Teams!A:B,2,false)</f>
        <v>Middleton</v>
      </c>
      <c r="G4985" s="1" t="b">
        <v>0</v>
      </c>
      <c r="H4985" s="1" t="b">
        <v>1</v>
      </c>
      <c r="I4985" s="1">
        <v>18.0</v>
      </c>
      <c r="J4985" s="7" t="str">
        <f>vlookup(I4985,Cats!$A:$B,2,false)</f>
        <v>P</v>
      </c>
    </row>
    <row r="4986">
      <c r="A4986" s="1">
        <v>141995.0</v>
      </c>
      <c r="B4986" s="1">
        <v>571.0</v>
      </c>
      <c r="C4986" s="1">
        <v>4.0</v>
      </c>
      <c r="D4986" s="1" t="s">
        <v>85</v>
      </c>
      <c r="E4986" s="1">
        <v>22.0</v>
      </c>
      <c r="F4986" s="7" t="str">
        <f>vlookup(E4986,Teams!A:B,2,false)</f>
        <v>Ladue</v>
      </c>
      <c r="G4986" s="1" t="b">
        <v>1</v>
      </c>
      <c r="H4986" s="1" t="b">
        <v>0</v>
      </c>
      <c r="I4986" s="1">
        <v>19.0</v>
      </c>
      <c r="J4986" s="7" t="str">
        <f>vlookup(I4986,Cats!$A:$B,2,false)</f>
        <v>X</v>
      </c>
    </row>
    <row r="4987">
      <c r="A4987" s="1">
        <v>141996.0</v>
      </c>
      <c r="B4987" s="1">
        <v>571.0</v>
      </c>
      <c r="C4987" s="1">
        <v>0.0</v>
      </c>
      <c r="D4987" s="1" t="s">
        <v>32</v>
      </c>
      <c r="E4987" s="1">
        <v>27.0</v>
      </c>
      <c r="F4987" s="7" t="str">
        <f>vlookup(E4987,Teams!A:B,2,false)</f>
        <v>Middleton</v>
      </c>
      <c r="G4987" s="1" t="b">
        <v>0</v>
      </c>
      <c r="H4987" s="1" t="b">
        <v>1</v>
      </c>
      <c r="I4987" s="1">
        <v>19.0</v>
      </c>
      <c r="J4987" s="7" t="str">
        <f>vlookup(I4987,Cats!$A:$B,2,false)</f>
        <v>X</v>
      </c>
    </row>
    <row r="4988">
      <c r="A4988" s="1">
        <v>141997.0</v>
      </c>
      <c r="B4988" s="1">
        <v>571.0</v>
      </c>
      <c r="C4988" s="1">
        <v>0.0</v>
      </c>
      <c r="D4988" s="1" t="s">
        <v>81</v>
      </c>
      <c r="E4988" s="1">
        <v>22.0</v>
      </c>
      <c r="F4988" s="7" t="str">
        <f>vlookup(E4988,Teams!A:B,2,false)</f>
        <v>Ladue</v>
      </c>
      <c r="G4988" s="1" t="b">
        <v>1</v>
      </c>
      <c r="H4988" s="1" t="b">
        <v>0</v>
      </c>
      <c r="I4988" s="1">
        <v>20.0</v>
      </c>
      <c r="J4988" s="7" t="str">
        <f>vlookup(I4988,Cats!$A:$B,2,false)</f>
        <v>M</v>
      </c>
    </row>
    <row r="4989">
      <c r="A4989" s="1">
        <v>141998.0</v>
      </c>
      <c r="B4989" s="1">
        <v>571.0</v>
      </c>
      <c r="C4989" s="1">
        <v>0.0</v>
      </c>
      <c r="D4989" s="1" t="s">
        <v>70</v>
      </c>
      <c r="E4989" s="1">
        <v>27.0</v>
      </c>
      <c r="F4989" s="7" t="str">
        <f>vlookup(E4989,Teams!A:B,2,false)</f>
        <v>Middleton</v>
      </c>
      <c r="G4989" s="1" t="b">
        <v>0</v>
      </c>
      <c r="H4989" s="1" t="b">
        <v>0</v>
      </c>
      <c r="I4989" s="1">
        <v>20.0</v>
      </c>
      <c r="J4989" s="7" t="str">
        <f>vlookup(I4989,Cats!$A:$B,2,false)</f>
        <v>M</v>
      </c>
    </row>
    <row r="4990">
      <c r="A4990" s="1">
        <v>141999.0</v>
      </c>
      <c r="B4990" s="1">
        <v>571.0</v>
      </c>
      <c r="C4990" s="1">
        <v>0.0</v>
      </c>
      <c r="D4990" s="1" t="s">
        <v>86</v>
      </c>
      <c r="E4990" s="1">
        <v>22.0</v>
      </c>
      <c r="F4990" s="7" t="str">
        <f>vlookup(E4990,Teams!A:B,2,false)</f>
        <v>Ladue</v>
      </c>
      <c r="G4990" s="1" t="b">
        <v>1</v>
      </c>
      <c r="H4990" s="1" t="b">
        <v>0</v>
      </c>
      <c r="I4990" s="1">
        <v>21.0</v>
      </c>
      <c r="J4990" s="7" t="str">
        <f>vlookup(I4990,Cats!$A:$B,2,false)</f>
        <v>C</v>
      </c>
    </row>
    <row r="4991">
      <c r="A4991" s="1">
        <v>142000.0</v>
      </c>
      <c r="B4991" s="1">
        <v>571.0</v>
      </c>
      <c r="C4991" s="1">
        <v>0.0</v>
      </c>
      <c r="D4991" s="1" t="s">
        <v>70</v>
      </c>
      <c r="E4991" s="1">
        <v>27.0</v>
      </c>
      <c r="F4991" s="7" t="str">
        <f>vlookup(E4991,Teams!A:B,2,false)</f>
        <v>Middleton</v>
      </c>
      <c r="G4991" s="1" t="b">
        <v>0</v>
      </c>
      <c r="H4991" s="1" t="b">
        <v>0</v>
      </c>
      <c r="I4991" s="1">
        <v>21.0</v>
      </c>
      <c r="J4991" s="7" t="str">
        <f>vlookup(I4991,Cats!$A:$B,2,false)</f>
        <v>C</v>
      </c>
    </row>
    <row r="4992">
      <c r="A4992" s="1">
        <v>142001.0</v>
      </c>
      <c r="B4992" s="1">
        <v>571.0</v>
      </c>
      <c r="C4992" s="1">
        <v>0.0</v>
      </c>
      <c r="D4992" s="1" t="s">
        <v>32</v>
      </c>
      <c r="E4992" s="1">
        <v>22.0</v>
      </c>
      <c r="F4992" s="7" t="str">
        <f>vlookup(E4992,Teams!A:B,2,false)</f>
        <v>Ladue</v>
      </c>
      <c r="G4992" s="1" t="b">
        <v>1</v>
      </c>
      <c r="H4992" s="1" t="b">
        <v>1</v>
      </c>
      <c r="I4992" s="1">
        <v>22.0</v>
      </c>
      <c r="J4992" s="7" t="str">
        <f>vlookup(I4992,Cats!$A:$B,2,false)</f>
        <v>E</v>
      </c>
    </row>
    <row r="4993">
      <c r="A4993" s="1">
        <v>142002.0</v>
      </c>
      <c r="B4993" s="1">
        <v>571.0</v>
      </c>
      <c r="C4993" s="1">
        <v>4.0</v>
      </c>
      <c r="D4993" s="1" t="s">
        <v>73</v>
      </c>
      <c r="E4993" s="1">
        <v>27.0</v>
      </c>
      <c r="F4993" s="7" t="str">
        <f>vlookup(E4993,Teams!A:B,2,false)</f>
        <v>Middleton</v>
      </c>
      <c r="G4993" s="1" t="b">
        <v>0</v>
      </c>
      <c r="H4993" s="1" t="b">
        <v>0</v>
      </c>
      <c r="I4993" s="1">
        <v>22.0</v>
      </c>
      <c r="J4993" s="7" t="str">
        <f>vlookup(I4993,Cats!$A:$B,2,false)</f>
        <v>E</v>
      </c>
    </row>
    <row r="4994">
      <c r="A4994" s="1">
        <v>142003.0</v>
      </c>
      <c r="B4994" s="1">
        <v>571.0</v>
      </c>
      <c r="C4994" s="1">
        <v>0.0</v>
      </c>
      <c r="D4994" s="1" t="s">
        <v>82</v>
      </c>
      <c r="E4994" s="1">
        <v>22.0</v>
      </c>
      <c r="F4994" s="7" t="str">
        <f>vlookup(E4994,Teams!A:B,2,false)</f>
        <v>Ladue</v>
      </c>
      <c r="G4994" s="1" t="b">
        <v>1</v>
      </c>
      <c r="H4994" s="1" t="b">
        <v>0</v>
      </c>
      <c r="I4994" s="1">
        <v>23.0</v>
      </c>
      <c r="J4994" s="7" t="str">
        <f>vlookup(I4994,Cats!$A:$B,2,false)</f>
        <v>B</v>
      </c>
    </row>
    <row r="4995">
      <c r="A4995" s="1">
        <v>142004.0</v>
      </c>
      <c r="B4995" s="1">
        <v>571.0</v>
      </c>
      <c r="C4995" s="1">
        <v>0.0</v>
      </c>
      <c r="D4995" s="1" t="s">
        <v>72</v>
      </c>
      <c r="E4995" s="1">
        <v>27.0</v>
      </c>
      <c r="F4995" s="7" t="str">
        <f>vlookup(E4995,Teams!A:B,2,false)</f>
        <v>Middleton</v>
      </c>
      <c r="G4995" s="1" t="b">
        <v>0</v>
      </c>
      <c r="H4995" s="1" t="b">
        <v>0</v>
      </c>
      <c r="I4995" s="1">
        <v>23.0</v>
      </c>
      <c r="J4995" s="7" t="str">
        <f>vlookup(I4995,Cats!$A:$B,2,false)</f>
        <v>B</v>
      </c>
    </row>
    <row r="4996">
      <c r="A4996" s="1">
        <v>142005.0</v>
      </c>
      <c r="B4996" s="1">
        <v>571.0</v>
      </c>
      <c r="C4996" s="1">
        <v>0.0</v>
      </c>
      <c r="D4996" s="1" t="s">
        <v>85</v>
      </c>
      <c r="E4996" s="1">
        <v>22.0</v>
      </c>
      <c r="F4996" s="7" t="str">
        <f>vlookup(E4996,Teams!A:B,2,false)</f>
        <v>Ladue</v>
      </c>
      <c r="G4996" s="1" t="b">
        <v>1</v>
      </c>
      <c r="H4996" s="1" t="b">
        <v>0</v>
      </c>
      <c r="I4996" s="1">
        <v>24.0</v>
      </c>
      <c r="J4996" s="7" t="str">
        <f>vlookup(I4996,Cats!$A:$B,2,false)</f>
        <v>P</v>
      </c>
    </row>
    <row r="4997">
      <c r="A4997" s="1">
        <v>142006.0</v>
      </c>
      <c r="B4997" s="1">
        <v>571.0</v>
      </c>
      <c r="C4997" s="1">
        <v>14.0</v>
      </c>
      <c r="D4997" s="1" t="s">
        <v>73</v>
      </c>
      <c r="E4997" s="1">
        <v>27.0</v>
      </c>
      <c r="F4997" s="7" t="str">
        <f>vlookup(E4997,Teams!A:B,2,false)</f>
        <v>Middleton</v>
      </c>
      <c r="G4997" s="1" t="b">
        <v>0</v>
      </c>
      <c r="H4997" s="1" t="b">
        <v>0</v>
      </c>
      <c r="I4997" s="1">
        <v>24.0</v>
      </c>
      <c r="J4997" s="7" t="str">
        <f>vlookup(I4997,Cats!$A:$B,2,false)</f>
        <v>P</v>
      </c>
    </row>
    <row r="4998">
      <c r="A4998" s="1">
        <v>142007.0</v>
      </c>
      <c r="B4998" s="1">
        <v>572.0</v>
      </c>
      <c r="C4998" s="1">
        <v>0.0</v>
      </c>
      <c r="D4998" s="1" t="s">
        <v>93</v>
      </c>
      <c r="E4998" s="1">
        <v>36.0</v>
      </c>
      <c r="F4998" s="7" t="str">
        <f>vlookup(E4998,Teams!A:B,2,false)</f>
        <v>PRISMS</v>
      </c>
      <c r="G4998" s="1" t="b">
        <v>1</v>
      </c>
      <c r="H4998" s="1" t="b">
        <v>0</v>
      </c>
      <c r="I4998" s="1">
        <v>1.0</v>
      </c>
      <c r="J4998" s="7" t="str">
        <f>vlookup(I4998,Cats!$A:$B,2,false)</f>
        <v>X</v>
      </c>
    </row>
    <row r="4999">
      <c r="A4999" s="1">
        <v>142008.0</v>
      </c>
      <c r="B4999" s="1">
        <v>572.0</v>
      </c>
      <c r="C4999" s="1">
        <v>4.0</v>
      </c>
      <c r="D4999" s="1" t="s">
        <v>46</v>
      </c>
      <c r="E4999" s="1">
        <v>48.0</v>
      </c>
      <c r="F4999" s="7" t="str">
        <f>vlookup(E4999,Teams!A:B,2,false)</f>
        <v>WWPN</v>
      </c>
      <c r="G4999" s="1" t="b">
        <v>0</v>
      </c>
      <c r="H4999" s="1" t="b">
        <v>0</v>
      </c>
      <c r="I4999" s="1">
        <v>1.0</v>
      </c>
      <c r="J4999" s="7" t="str">
        <f>vlookup(I4999,Cats!$A:$B,2,false)</f>
        <v>X</v>
      </c>
    </row>
    <row r="5000">
      <c r="A5000" s="1">
        <v>142009.0</v>
      </c>
      <c r="B5000" s="1">
        <v>572.0</v>
      </c>
      <c r="C5000" s="1">
        <v>4.0</v>
      </c>
      <c r="D5000" s="1" t="s">
        <v>195</v>
      </c>
      <c r="E5000" s="1">
        <v>36.0</v>
      </c>
      <c r="F5000" s="7" t="str">
        <f>vlookup(E5000,Teams!A:B,2,false)</f>
        <v>PRISMS</v>
      </c>
      <c r="G5000" s="1" t="b">
        <v>1</v>
      </c>
      <c r="H5000" s="1" t="b">
        <v>0</v>
      </c>
      <c r="I5000" s="1">
        <v>2.0</v>
      </c>
      <c r="J5000" s="7" t="str">
        <f>vlookup(I5000,Cats!$A:$B,2,false)</f>
        <v>M</v>
      </c>
    </row>
    <row r="5001">
      <c r="A5001" s="1">
        <v>142010.0</v>
      </c>
      <c r="B5001" s="1">
        <v>572.0</v>
      </c>
      <c r="C5001" s="1">
        <v>-4.0</v>
      </c>
      <c r="D5001" s="1" t="s">
        <v>48</v>
      </c>
      <c r="E5001" s="1">
        <v>48.0</v>
      </c>
      <c r="F5001" s="7" t="str">
        <f>vlookup(E5001,Teams!A:B,2,false)</f>
        <v>WWPN</v>
      </c>
      <c r="G5001" s="1" t="b">
        <v>0</v>
      </c>
      <c r="H5001" s="1" t="b">
        <v>0</v>
      </c>
      <c r="I5001" s="1">
        <v>2.0</v>
      </c>
      <c r="J5001" s="7" t="str">
        <f>vlookup(I5001,Cats!$A:$B,2,false)</f>
        <v>M</v>
      </c>
    </row>
    <row r="5002">
      <c r="A5002" s="1">
        <v>142011.0</v>
      </c>
      <c r="B5002" s="1">
        <v>572.0</v>
      </c>
      <c r="C5002" s="1">
        <v>4.0</v>
      </c>
      <c r="D5002" s="1" t="s">
        <v>195</v>
      </c>
      <c r="E5002" s="1">
        <v>36.0</v>
      </c>
      <c r="F5002" s="7" t="str">
        <f>vlookup(E5002,Teams!A:B,2,false)</f>
        <v>PRISMS</v>
      </c>
      <c r="G5002" s="1" t="b">
        <v>1</v>
      </c>
      <c r="H5002" s="1" t="b">
        <v>0</v>
      </c>
      <c r="I5002" s="1">
        <v>3.0</v>
      </c>
      <c r="J5002" s="7" t="str">
        <f>vlookup(I5002,Cats!$A:$B,2,false)</f>
        <v>C</v>
      </c>
    </row>
    <row r="5003">
      <c r="A5003" s="1">
        <v>142012.0</v>
      </c>
      <c r="B5003" s="1">
        <v>572.0</v>
      </c>
      <c r="C5003" s="1">
        <v>0.0</v>
      </c>
      <c r="D5003" s="1" t="s">
        <v>32</v>
      </c>
      <c r="E5003" s="1">
        <v>48.0</v>
      </c>
      <c r="F5003" s="7" t="str">
        <f>vlookup(E5003,Teams!A:B,2,false)</f>
        <v>WWPN</v>
      </c>
      <c r="G5003" s="1" t="b">
        <v>0</v>
      </c>
      <c r="H5003" s="1" t="b">
        <v>1</v>
      </c>
      <c r="I5003" s="1">
        <v>3.0</v>
      </c>
      <c r="J5003" s="7" t="str">
        <f>vlookup(I5003,Cats!$A:$B,2,false)</f>
        <v>C</v>
      </c>
    </row>
    <row r="5004">
      <c r="A5004" s="1">
        <v>142013.0</v>
      </c>
      <c r="B5004" s="1">
        <v>572.0</v>
      </c>
      <c r="C5004" s="1">
        <v>0.0</v>
      </c>
      <c r="D5004" s="1" t="s">
        <v>32</v>
      </c>
      <c r="E5004" s="1">
        <v>36.0</v>
      </c>
      <c r="F5004" s="7" t="str">
        <f>vlookup(E5004,Teams!A:B,2,false)</f>
        <v>PRISMS</v>
      </c>
      <c r="G5004" s="1" t="b">
        <v>1</v>
      </c>
      <c r="H5004" s="1" t="b">
        <v>1</v>
      </c>
      <c r="I5004" s="1">
        <v>4.0</v>
      </c>
      <c r="J5004" s="7" t="str">
        <f>vlookup(I5004,Cats!$A:$B,2,false)</f>
        <v>E</v>
      </c>
    </row>
    <row r="5005">
      <c r="A5005" s="1">
        <v>142014.0</v>
      </c>
      <c r="B5005" s="1">
        <v>572.0</v>
      </c>
      <c r="C5005" s="1">
        <v>14.0</v>
      </c>
      <c r="D5005" s="1" t="s">
        <v>46</v>
      </c>
      <c r="E5005" s="1">
        <v>48.0</v>
      </c>
      <c r="F5005" s="7" t="str">
        <f>vlookup(E5005,Teams!A:B,2,false)</f>
        <v>WWPN</v>
      </c>
      <c r="G5005" s="1" t="b">
        <v>0</v>
      </c>
      <c r="H5005" s="1" t="b">
        <v>0</v>
      </c>
      <c r="I5005" s="1">
        <v>4.0</v>
      </c>
      <c r="J5005" s="7" t="str">
        <f>vlookup(I5005,Cats!$A:$B,2,false)</f>
        <v>E</v>
      </c>
    </row>
    <row r="5006">
      <c r="A5006" s="1">
        <v>142015.0</v>
      </c>
      <c r="B5006" s="1">
        <v>572.0</v>
      </c>
      <c r="C5006" s="1">
        <v>0.0</v>
      </c>
      <c r="D5006" s="1" t="s">
        <v>32</v>
      </c>
      <c r="E5006" s="1">
        <v>36.0</v>
      </c>
      <c r="F5006" s="7" t="str">
        <f>vlookup(E5006,Teams!A:B,2,false)</f>
        <v>PRISMS</v>
      </c>
      <c r="G5006" s="1" t="b">
        <v>1</v>
      </c>
      <c r="H5006" s="1" t="b">
        <v>1</v>
      </c>
      <c r="I5006" s="1">
        <v>5.0</v>
      </c>
      <c r="J5006" s="7" t="str">
        <f>vlookup(I5006,Cats!$A:$B,2,false)</f>
        <v>B</v>
      </c>
    </row>
    <row r="5007">
      <c r="A5007" s="1">
        <v>142016.0</v>
      </c>
      <c r="B5007" s="1">
        <v>572.0</v>
      </c>
      <c r="C5007" s="1">
        <v>4.0</v>
      </c>
      <c r="D5007" s="1" t="s">
        <v>51</v>
      </c>
      <c r="E5007" s="1">
        <v>48.0</v>
      </c>
      <c r="F5007" s="7" t="str">
        <f>vlookup(E5007,Teams!A:B,2,false)</f>
        <v>WWPN</v>
      </c>
      <c r="G5007" s="1" t="b">
        <v>0</v>
      </c>
      <c r="H5007" s="1" t="b">
        <v>0</v>
      </c>
      <c r="I5007" s="1">
        <v>5.0</v>
      </c>
      <c r="J5007" s="7" t="str">
        <f>vlookup(I5007,Cats!$A:$B,2,false)</f>
        <v>B</v>
      </c>
    </row>
    <row r="5008">
      <c r="A5008" s="1">
        <v>142017.0</v>
      </c>
      <c r="B5008" s="1">
        <v>572.0</v>
      </c>
      <c r="C5008" s="1">
        <v>0.0</v>
      </c>
      <c r="D5008" s="1" t="s">
        <v>32</v>
      </c>
      <c r="E5008" s="1">
        <v>36.0</v>
      </c>
      <c r="F5008" s="7" t="str">
        <f>vlookup(E5008,Teams!A:B,2,false)</f>
        <v>PRISMS</v>
      </c>
      <c r="G5008" s="1" t="b">
        <v>1</v>
      </c>
      <c r="H5008" s="1" t="b">
        <v>1</v>
      </c>
      <c r="I5008" s="1">
        <v>6.0</v>
      </c>
      <c r="J5008" s="7" t="str">
        <f>vlookup(I5008,Cats!$A:$B,2,false)</f>
        <v>P</v>
      </c>
    </row>
    <row r="5009">
      <c r="A5009" s="1">
        <v>142018.0</v>
      </c>
      <c r="B5009" s="1">
        <v>572.0</v>
      </c>
      <c r="C5009" s="1">
        <v>4.0</v>
      </c>
      <c r="D5009" s="1" t="s">
        <v>46</v>
      </c>
      <c r="E5009" s="1">
        <v>48.0</v>
      </c>
      <c r="F5009" s="7" t="str">
        <f>vlookup(E5009,Teams!A:B,2,false)</f>
        <v>WWPN</v>
      </c>
      <c r="G5009" s="1" t="b">
        <v>0</v>
      </c>
      <c r="H5009" s="1" t="b">
        <v>0</v>
      </c>
      <c r="I5009" s="1">
        <v>6.0</v>
      </c>
      <c r="J5009" s="7" t="str">
        <f>vlookup(I5009,Cats!$A:$B,2,false)</f>
        <v>P</v>
      </c>
    </row>
    <row r="5010">
      <c r="A5010" s="1">
        <v>142019.0</v>
      </c>
      <c r="B5010" s="1">
        <v>572.0</v>
      </c>
      <c r="C5010" s="1">
        <v>0.0</v>
      </c>
      <c r="D5010" s="1" t="s">
        <v>32</v>
      </c>
      <c r="E5010" s="1">
        <v>36.0</v>
      </c>
      <c r="F5010" s="7" t="str">
        <f>vlookup(E5010,Teams!A:B,2,false)</f>
        <v>PRISMS</v>
      </c>
      <c r="G5010" s="1" t="b">
        <v>1</v>
      </c>
      <c r="H5010" s="1" t="b">
        <v>1</v>
      </c>
      <c r="I5010" s="1">
        <v>7.0</v>
      </c>
      <c r="J5010" s="7" t="str">
        <f>vlookup(I5010,Cats!$A:$B,2,false)</f>
        <v>X</v>
      </c>
    </row>
    <row r="5011">
      <c r="A5011" s="1">
        <v>142020.0</v>
      </c>
      <c r="B5011" s="1">
        <v>572.0</v>
      </c>
      <c r="C5011" s="1">
        <v>4.0</v>
      </c>
      <c r="D5011" s="1" t="s">
        <v>48</v>
      </c>
      <c r="E5011" s="1">
        <v>48.0</v>
      </c>
      <c r="F5011" s="7" t="str">
        <f>vlookup(E5011,Teams!A:B,2,false)</f>
        <v>WWPN</v>
      </c>
      <c r="G5011" s="1" t="b">
        <v>0</v>
      </c>
      <c r="H5011" s="1" t="b">
        <v>0</v>
      </c>
      <c r="I5011" s="1">
        <v>7.0</v>
      </c>
      <c r="J5011" s="7" t="str">
        <f>vlookup(I5011,Cats!$A:$B,2,false)</f>
        <v>X</v>
      </c>
    </row>
    <row r="5012">
      <c r="A5012" s="1">
        <v>142021.0</v>
      </c>
      <c r="B5012" s="1">
        <v>572.0</v>
      </c>
      <c r="C5012" s="1">
        <v>0.0</v>
      </c>
      <c r="D5012" s="1" t="s">
        <v>32</v>
      </c>
      <c r="E5012" s="1">
        <v>36.0</v>
      </c>
      <c r="F5012" s="7" t="str">
        <f>vlookup(E5012,Teams!A:B,2,false)</f>
        <v>PRISMS</v>
      </c>
      <c r="G5012" s="1" t="b">
        <v>1</v>
      </c>
      <c r="H5012" s="1" t="b">
        <v>1</v>
      </c>
      <c r="I5012" s="1">
        <v>8.0</v>
      </c>
      <c r="J5012" s="7" t="str">
        <f>vlookup(I5012,Cats!$A:$B,2,false)</f>
        <v>M</v>
      </c>
    </row>
    <row r="5013">
      <c r="A5013" s="1">
        <v>142022.0</v>
      </c>
      <c r="B5013" s="1">
        <v>572.0</v>
      </c>
      <c r="C5013" s="1">
        <v>14.0</v>
      </c>
      <c r="D5013" s="1" t="s">
        <v>53</v>
      </c>
      <c r="E5013" s="1">
        <v>48.0</v>
      </c>
      <c r="F5013" s="7" t="str">
        <f>vlookup(E5013,Teams!A:B,2,false)</f>
        <v>WWPN</v>
      </c>
      <c r="G5013" s="1" t="b">
        <v>0</v>
      </c>
      <c r="H5013" s="1" t="b">
        <v>0</v>
      </c>
      <c r="I5013" s="1">
        <v>8.0</v>
      </c>
      <c r="J5013" s="7" t="str">
        <f>vlookup(I5013,Cats!$A:$B,2,false)</f>
        <v>M</v>
      </c>
    </row>
    <row r="5014">
      <c r="A5014" s="1">
        <v>142023.0</v>
      </c>
      <c r="B5014" s="1">
        <v>572.0</v>
      </c>
      <c r="C5014" s="1">
        <v>0.0</v>
      </c>
      <c r="D5014" s="1" t="s">
        <v>93</v>
      </c>
      <c r="E5014" s="1">
        <v>36.0</v>
      </c>
      <c r="F5014" s="7" t="str">
        <f>vlookup(E5014,Teams!A:B,2,false)</f>
        <v>PRISMS</v>
      </c>
      <c r="G5014" s="1" t="b">
        <v>1</v>
      </c>
      <c r="H5014" s="1" t="b">
        <v>0</v>
      </c>
      <c r="I5014" s="1">
        <v>9.0</v>
      </c>
      <c r="J5014" s="7" t="str">
        <f>vlookup(I5014,Cats!$A:$B,2,false)</f>
        <v>C</v>
      </c>
    </row>
    <row r="5015">
      <c r="A5015" s="1">
        <v>142024.0</v>
      </c>
      <c r="B5015" s="1">
        <v>572.0</v>
      </c>
      <c r="C5015" s="1">
        <v>0.0</v>
      </c>
      <c r="D5015" s="1" t="s">
        <v>46</v>
      </c>
      <c r="E5015" s="1">
        <v>48.0</v>
      </c>
      <c r="F5015" s="7" t="str">
        <f>vlookup(E5015,Teams!A:B,2,false)</f>
        <v>WWPN</v>
      </c>
      <c r="G5015" s="1" t="b">
        <v>0</v>
      </c>
      <c r="H5015" s="1" t="b">
        <v>0</v>
      </c>
      <c r="I5015" s="1">
        <v>9.0</v>
      </c>
      <c r="J5015" s="7" t="str">
        <f>vlookup(I5015,Cats!$A:$B,2,false)</f>
        <v>C</v>
      </c>
    </row>
    <row r="5016">
      <c r="A5016" s="1">
        <v>142025.0</v>
      </c>
      <c r="B5016" s="1">
        <v>572.0</v>
      </c>
      <c r="C5016" s="1">
        <v>4.0</v>
      </c>
      <c r="D5016" s="1" t="s">
        <v>93</v>
      </c>
      <c r="E5016" s="1">
        <v>36.0</v>
      </c>
      <c r="F5016" s="7" t="str">
        <f>vlookup(E5016,Teams!A:B,2,false)</f>
        <v>PRISMS</v>
      </c>
      <c r="G5016" s="1" t="b">
        <v>1</v>
      </c>
      <c r="H5016" s="1" t="b">
        <v>0</v>
      </c>
      <c r="I5016" s="1">
        <v>10.0</v>
      </c>
      <c r="J5016" s="7" t="str">
        <f>vlookup(I5016,Cats!$A:$B,2,false)</f>
        <v>E</v>
      </c>
    </row>
    <row r="5017">
      <c r="A5017" s="1">
        <v>142026.0</v>
      </c>
      <c r="B5017" s="1">
        <v>572.0</v>
      </c>
      <c r="C5017" s="1">
        <v>0.0</v>
      </c>
      <c r="D5017" s="1" t="s">
        <v>49</v>
      </c>
      <c r="E5017" s="1">
        <v>48.0</v>
      </c>
      <c r="F5017" s="7" t="str">
        <f>vlookup(E5017,Teams!A:B,2,false)</f>
        <v>WWPN</v>
      </c>
      <c r="G5017" s="1" t="b">
        <v>0</v>
      </c>
      <c r="H5017" s="1" t="b">
        <v>0</v>
      </c>
      <c r="I5017" s="1">
        <v>10.0</v>
      </c>
      <c r="J5017" s="7" t="str">
        <f>vlookup(I5017,Cats!$A:$B,2,false)</f>
        <v>E</v>
      </c>
    </row>
    <row r="5018">
      <c r="A5018" s="1">
        <v>142027.0</v>
      </c>
      <c r="B5018" s="1">
        <v>572.0</v>
      </c>
      <c r="C5018" s="1">
        <v>0.0</v>
      </c>
      <c r="D5018" s="1" t="s">
        <v>93</v>
      </c>
      <c r="E5018" s="1">
        <v>36.0</v>
      </c>
      <c r="F5018" s="7" t="str">
        <f>vlookup(E5018,Teams!A:B,2,false)</f>
        <v>PRISMS</v>
      </c>
      <c r="G5018" s="1" t="b">
        <v>1</v>
      </c>
      <c r="H5018" s="1" t="b">
        <v>1</v>
      </c>
      <c r="I5018" s="1">
        <v>11.0</v>
      </c>
      <c r="J5018" s="7" t="str">
        <f>vlookup(I5018,Cats!$A:$B,2,false)</f>
        <v>B</v>
      </c>
    </row>
    <row r="5019">
      <c r="A5019" s="1">
        <v>142028.0</v>
      </c>
      <c r="B5019" s="1">
        <v>572.0</v>
      </c>
      <c r="C5019" s="1">
        <v>14.0</v>
      </c>
      <c r="D5019" s="1" t="s">
        <v>51</v>
      </c>
      <c r="E5019" s="1">
        <v>48.0</v>
      </c>
      <c r="F5019" s="7" t="str">
        <f>vlookup(E5019,Teams!A:B,2,false)</f>
        <v>WWPN</v>
      </c>
      <c r="G5019" s="1" t="b">
        <v>0</v>
      </c>
      <c r="H5019" s="1" t="b">
        <v>0</v>
      </c>
      <c r="I5019" s="1">
        <v>11.0</v>
      </c>
      <c r="J5019" s="7" t="str">
        <f>vlookup(I5019,Cats!$A:$B,2,false)</f>
        <v>B</v>
      </c>
    </row>
    <row r="5020">
      <c r="A5020" s="1">
        <v>142029.0</v>
      </c>
      <c r="B5020" s="1">
        <v>572.0</v>
      </c>
      <c r="C5020" s="1">
        <v>0.0</v>
      </c>
      <c r="D5020" s="1" t="s">
        <v>32</v>
      </c>
      <c r="E5020" s="1">
        <v>36.0</v>
      </c>
      <c r="F5020" s="7" t="str">
        <f>vlookup(E5020,Teams!A:B,2,false)</f>
        <v>PRISMS</v>
      </c>
      <c r="G5020" s="1" t="b">
        <v>1</v>
      </c>
      <c r="H5020" s="1" t="b">
        <v>1</v>
      </c>
      <c r="I5020" s="1">
        <v>12.0</v>
      </c>
      <c r="J5020" s="7" t="str">
        <f>vlookup(I5020,Cats!$A:$B,2,false)</f>
        <v>P</v>
      </c>
    </row>
    <row r="5021">
      <c r="A5021" s="1">
        <v>142030.0</v>
      </c>
      <c r="B5021" s="1">
        <v>572.0</v>
      </c>
      <c r="C5021" s="1">
        <v>14.0</v>
      </c>
      <c r="D5021" s="1" t="s">
        <v>46</v>
      </c>
      <c r="E5021" s="1">
        <v>48.0</v>
      </c>
      <c r="F5021" s="7" t="str">
        <f>vlookup(E5021,Teams!A:B,2,false)</f>
        <v>WWPN</v>
      </c>
      <c r="G5021" s="1" t="b">
        <v>0</v>
      </c>
      <c r="H5021" s="1" t="b">
        <v>0</v>
      </c>
      <c r="I5021" s="1">
        <v>12.0</v>
      </c>
      <c r="J5021" s="7" t="str">
        <f>vlookup(I5021,Cats!$A:$B,2,false)</f>
        <v>P</v>
      </c>
    </row>
    <row r="5022">
      <c r="A5022" s="1">
        <v>142031.0</v>
      </c>
      <c r="B5022" s="1">
        <v>572.0</v>
      </c>
      <c r="C5022" s="1">
        <v>4.0</v>
      </c>
      <c r="D5022" s="1" t="s">
        <v>93</v>
      </c>
      <c r="E5022" s="1">
        <v>36.0</v>
      </c>
      <c r="F5022" s="7" t="str">
        <f>vlookup(E5022,Teams!A:B,2,false)</f>
        <v>PRISMS</v>
      </c>
      <c r="G5022" s="1" t="b">
        <v>1</v>
      </c>
      <c r="H5022" s="1" t="b">
        <v>0</v>
      </c>
      <c r="I5022" s="1">
        <v>13.0</v>
      </c>
      <c r="J5022" s="7" t="str">
        <f>vlookup(I5022,Cats!$A:$B,2,false)</f>
        <v>X</v>
      </c>
    </row>
    <row r="5023">
      <c r="A5023" s="1">
        <v>142032.0</v>
      </c>
      <c r="B5023" s="1">
        <v>572.0</v>
      </c>
      <c r="C5023" s="1">
        <v>0.0</v>
      </c>
      <c r="D5023" s="1" t="s">
        <v>51</v>
      </c>
      <c r="E5023" s="1">
        <v>48.0</v>
      </c>
      <c r="F5023" s="7" t="str">
        <f>vlookup(E5023,Teams!A:B,2,false)</f>
        <v>WWPN</v>
      </c>
      <c r="G5023" s="1" t="b">
        <v>0</v>
      </c>
      <c r="H5023" s="1" t="b">
        <v>0</v>
      </c>
      <c r="I5023" s="1">
        <v>13.0</v>
      </c>
      <c r="J5023" s="7" t="str">
        <f>vlookup(I5023,Cats!$A:$B,2,false)</f>
        <v>X</v>
      </c>
    </row>
    <row r="5024">
      <c r="A5024" s="1">
        <v>142033.0</v>
      </c>
      <c r="B5024" s="1">
        <v>572.0</v>
      </c>
      <c r="C5024" s="1">
        <v>14.0</v>
      </c>
      <c r="D5024" s="1" t="s">
        <v>94</v>
      </c>
      <c r="E5024" s="1">
        <v>36.0</v>
      </c>
      <c r="F5024" s="7" t="str">
        <f>vlookup(E5024,Teams!A:B,2,false)</f>
        <v>PRISMS</v>
      </c>
      <c r="G5024" s="1" t="b">
        <v>1</v>
      </c>
      <c r="H5024" s="1" t="b">
        <v>0</v>
      </c>
      <c r="I5024" s="1">
        <v>14.0</v>
      </c>
      <c r="J5024" s="7" t="str">
        <f>vlookup(I5024,Cats!$A:$B,2,false)</f>
        <v>M</v>
      </c>
    </row>
    <row r="5025">
      <c r="A5025" s="1">
        <v>142034.0</v>
      </c>
      <c r="B5025" s="1">
        <v>572.0</v>
      </c>
      <c r="C5025" s="1">
        <v>0.0</v>
      </c>
      <c r="D5025" s="1" t="s">
        <v>48</v>
      </c>
      <c r="E5025" s="1">
        <v>48.0</v>
      </c>
      <c r="F5025" s="7" t="str">
        <f>vlookup(E5025,Teams!A:B,2,false)</f>
        <v>WWPN</v>
      </c>
      <c r="G5025" s="1" t="b">
        <v>0</v>
      </c>
      <c r="H5025" s="1" t="b">
        <v>0</v>
      </c>
      <c r="I5025" s="1">
        <v>14.0</v>
      </c>
      <c r="J5025" s="7" t="str">
        <f>vlookup(I5025,Cats!$A:$B,2,false)</f>
        <v>M</v>
      </c>
    </row>
    <row r="5026">
      <c r="A5026" s="1">
        <v>142035.0</v>
      </c>
      <c r="B5026" s="1">
        <v>572.0</v>
      </c>
      <c r="C5026" s="1">
        <v>0.0</v>
      </c>
      <c r="D5026" s="1" t="s">
        <v>93</v>
      </c>
      <c r="E5026" s="1">
        <v>36.0</v>
      </c>
      <c r="F5026" s="7" t="str">
        <f>vlookup(E5026,Teams!A:B,2,false)</f>
        <v>PRISMS</v>
      </c>
      <c r="G5026" s="1" t="b">
        <v>1</v>
      </c>
      <c r="H5026" s="1" t="b">
        <v>0</v>
      </c>
      <c r="I5026" s="1">
        <v>15.0</v>
      </c>
      <c r="J5026" s="7" t="str">
        <f>vlookup(I5026,Cats!$A:$B,2,false)</f>
        <v>C</v>
      </c>
    </row>
    <row r="5027">
      <c r="A5027" s="1">
        <v>142036.0</v>
      </c>
      <c r="B5027" s="1">
        <v>572.0</v>
      </c>
      <c r="C5027" s="1">
        <v>0.0</v>
      </c>
      <c r="D5027" s="1" t="s">
        <v>49</v>
      </c>
      <c r="E5027" s="1">
        <v>48.0</v>
      </c>
      <c r="F5027" s="7" t="str">
        <f>vlookup(E5027,Teams!A:B,2,false)</f>
        <v>WWPN</v>
      </c>
      <c r="G5027" s="1" t="b">
        <v>0</v>
      </c>
      <c r="H5027" s="1" t="b">
        <v>0</v>
      </c>
      <c r="I5027" s="1">
        <v>15.0</v>
      </c>
      <c r="J5027" s="7" t="str">
        <f>vlookup(I5027,Cats!$A:$B,2,false)</f>
        <v>C</v>
      </c>
    </row>
    <row r="5028">
      <c r="A5028" s="1">
        <v>142037.0</v>
      </c>
      <c r="B5028" s="1">
        <v>572.0</v>
      </c>
      <c r="C5028" s="1">
        <v>0.0</v>
      </c>
      <c r="D5028" s="1" t="s">
        <v>32</v>
      </c>
      <c r="E5028" s="1">
        <v>36.0</v>
      </c>
      <c r="F5028" s="7" t="str">
        <f>vlookup(E5028,Teams!A:B,2,false)</f>
        <v>PRISMS</v>
      </c>
      <c r="G5028" s="1" t="b">
        <v>1</v>
      </c>
      <c r="H5028" s="1" t="b">
        <v>1</v>
      </c>
      <c r="I5028" s="1">
        <v>16.0</v>
      </c>
      <c r="J5028" s="7" t="str">
        <f>vlookup(I5028,Cats!$A:$B,2,false)</f>
        <v>E</v>
      </c>
    </row>
    <row r="5029">
      <c r="A5029" s="1">
        <v>142038.0</v>
      </c>
      <c r="B5029" s="1">
        <v>572.0</v>
      </c>
      <c r="C5029" s="1">
        <v>4.0</v>
      </c>
      <c r="D5029" s="1" t="s">
        <v>46</v>
      </c>
      <c r="E5029" s="1">
        <v>48.0</v>
      </c>
      <c r="F5029" s="7" t="str">
        <f>vlookup(E5029,Teams!A:B,2,false)</f>
        <v>WWPN</v>
      </c>
      <c r="G5029" s="1" t="b">
        <v>0</v>
      </c>
      <c r="H5029" s="1" t="b">
        <v>0</v>
      </c>
      <c r="I5029" s="1">
        <v>16.0</v>
      </c>
      <c r="J5029" s="7" t="str">
        <f>vlookup(I5029,Cats!$A:$B,2,false)</f>
        <v>E</v>
      </c>
    </row>
    <row r="5030">
      <c r="A5030" s="1">
        <v>142039.0</v>
      </c>
      <c r="B5030" s="1">
        <v>572.0</v>
      </c>
      <c r="C5030" s="1">
        <v>0.0</v>
      </c>
      <c r="D5030" s="1" t="s">
        <v>32</v>
      </c>
      <c r="E5030" s="1">
        <v>36.0</v>
      </c>
      <c r="F5030" s="7" t="str">
        <f>vlookup(E5030,Teams!A:B,2,false)</f>
        <v>PRISMS</v>
      </c>
      <c r="G5030" s="1" t="b">
        <v>1</v>
      </c>
      <c r="H5030" s="1" t="b">
        <v>1</v>
      </c>
      <c r="I5030" s="1">
        <v>17.0</v>
      </c>
      <c r="J5030" s="7" t="str">
        <f>vlookup(I5030,Cats!$A:$B,2,false)</f>
        <v>B</v>
      </c>
    </row>
    <row r="5031">
      <c r="A5031" s="1">
        <v>142040.0</v>
      </c>
      <c r="B5031" s="1">
        <v>572.0</v>
      </c>
      <c r="C5031" s="1">
        <v>4.0</v>
      </c>
      <c r="D5031" s="1" t="s">
        <v>51</v>
      </c>
      <c r="E5031" s="1">
        <v>48.0</v>
      </c>
      <c r="F5031" s="7" t="str">
        <f>vlookup(E5031,Teams!A:B,2,false)</f>
        <v>WWPN</v>
      </c>
      <c r="G5031" s="1" t="b">
        <v>0</v>
      </c>
      <c r="H5031" s="1" t="b">
        <v>0</v>
      </c>
      <c r="I5031" s="1">
        <v>17.0</v>
      </c>
      <c r="J5031" s="7" t="str">
        <f>vlookup(I5031,Cats!$A:$B,2,false)</f>
        <v>B</v>
      </c>
    </row>
    <row r="5032">
      <c r="A5032" s="1">
        <v>142041.0</v>
      </c>
      <c r="B5032" s="1">
        <v>572.0</v>
      </c>
      <c r="C5032" s="1">
        <v>0.0</v>
      </c>
      <c r="D5032" s="1" t="s">
        <v>32</v>
      </c>
      <c r="E5032" s="1">
        <v>36.0</v>
      </c>
      <c r="F5032" s="7" t="str">
        <f>vlookup(E5032,Teams!A:B,2,false)</f>
        <v>PRISMS</v>
      </c>
      <c r="G5032" s="1" t="b">
        <v>1</v>
      </c>
      <c r="H5032" s="1" t="b">
        <v>1</v>
      </c>
      <c r="I5032" s="1">
        <v>18.0</v>
      </c>
      <c r="J5032" s="7" t="str">
        <f>vlookup(I5032,Cats!$A:$B,2,false)</f>
        <v>P</v>
      </c>
    </row>
    <row r="5033">
      <c r="A5033" s="1">
        <v>142042.0</v>
      </c>
      <c r="B5033" s="1">
        <v>572.0</v>
      </c>
      <c r="C5033" s="1">
        <v>4.0</v>
      </c>
      <c r="D5033" s="1" t="s">
        <v>46</v>
      </c>
      <c r="E5033" s="1">
        <v>48.0</v>
      </c>
      <c r="F5033" s="7" t="str">
        <f>vlookup(E5033,Teams!A:B,2,false)</f>
        <v>WWPN</v>
      </c>
      <c r="G5033" s="1" t="b">
        <v>0</v>
      </c>
      <c r="H5033" s="1" t="b">
        <v>0</v>
      </c>
      <c r="I5033" s="1">
        <v>18.0</v>
      </c>
      <c r="J5033" s="7" t="str">
        <f>vlookup(I5033,Cats!$A:$B,2,false)</f>
        <v>P</v>
      </c>
    </row>
    <row r="5034">
      <c r="A5034" s="1">
        <v>142043.0</v>
      </c>
      <c r="B5034" s="1">
        <v>572.0</v>
      </c>
      <c r="C5034" s="1">
        <v>0.0</v>
      </c>
      <c r="D5034" s="1" t="s">
        <v>32</v>
      </c>
      <c r="E5034" s="1">
        <v>36.0</v>
      </c>
      <c r="F5034" s="7" t="str">
        <f>vlookup(E5034,Teams!A:B,2,false)</f>
        <v>PRISMS</v>
      </c>
      <c r="G5034" s="1" t="b">
        <v>1</v>
      </c>
      <c r="H5034" s="1" t="b">
        <v>1</v>
      </c>
      <c r="I5034" s="1">
        <v>19.0</v>
      </c>
      <c r="J5034" s="7" t="str">
        <f>vlookup(I5034,Cats!$A:$B,2,false)</f>
        <v>X</v>
      </c>
    </row>
    <row r="5035">
      <c r="A5035" s="1">
        <v>142044.0</v>
      </c>
      <c r="B5035" s="1">
        <v>572.0</v>
      </c>
      <c r="C5035" s="1">
        <v>14.0</v>
      </c>
      <c r="D5035" s="1" t="s">
        <v>46</v>
      </c>
      <c r="E5035" s="1">
        <v>48.0</v>
      </c>
      <c r="F5035" s="7" t="str">
        <f>vlookup(E5035,Teams!A:B,2,false)</f>
        <v>WWPN</v>
      </c>
      <c r="G5035" s="1" t="b">
        <v>0</v>
      </c>
      <c r="H5035" s="1" t="b">
        <v>0</v>
      </c>
      <c r="I5035" s="1">
        <v>19.0</v>
      </c>
      <c r="J5035" s="7" t="str">
        <f>vlookup(I5035,Cats!$A:$B,2,false)</f>
        <v>X</v>
      </c>
    </row>
    <row r="5036">
      <c r="A5036" s="1">
        <v>142045.0</v>
      </c>
      <c r="B5036" s="1">
        <v>572.0</v>
      </c>
      <c r="C5036" s="1">
        <v>4.0</v>
      </c>
      <c r="D5036" s="1" t="s">
        <v>195</v>
      </c>
      <c r="E5036" s="1">
        <v>36.0</v>
      </c>
      <c r="F5036" s="7" t="str">
        <f>vlookup(E5036,Teams!A:B,2,false)</f>
        <v>PRISMS</v>
      </c>
      <c r="G5036" s="1" t="b">
        <v>1</v>
      </c>
      <c r="H5036" s="1" t="b">
        <v>0</v>
      </c>
      <c r="I5036" s="1">
        <v>20.0</v>
      </c>
      <c r="J5036" s="7" t="str">
        <f>vlookup(I5036,Cats!$A:$B,2,false)</f>
        <v>M</v>
      </c>
    </row>
    <row r="5037">
      <c r="A5037" s="1">
        <v>142046.0</v>
      </c>
      <c r="B5037" s="1">
        <v>572.0</v>
      </c>
      <c r="C5037" s="1">
        <v>0.0</v>
      </c>
      <c r="D5037" s="1" t="s">
        <v>32</v>
      </c>
      <c r="E5037" s="1">
        <v>48.0</v>
      </c>
      <c r="F5037" s="7" t="str">
        <f>vlookup(E5037,Teams!A:B,2,false)</f>
        <v>WWPN</v>
      </c>
      <c r="G5037" s="1" t="b">
        <v>0</v>
      </c>
      <c r="H5037" s="1" t="b">
        <v>1</v>
      </c>
      <c r="I5037" s="1">
        <v>20.0</v>
      </c>
      <c r="J5037" s="7" t="str">
        <f>vlookup(I5037,Cats!$A:$B,2,false)</f>
        <v>M</v>
      </c>
    </row>
    <row r="5038">
      <c r="A5038" s="1">
        <v>142047.0</v>
      </c>
      <c r="B5038" s="1">
        <v>572.0</v>
      </c>
      <c r="C5038" s="1">
        <v>4.0</v>
      </c>
      <c r="D5038" s="1" t="s">
        <v>94</v>
      </c>
      <c r="E5038" s="1">
        <v>36.0</v>
      </c>
      <c r="F5038" s="7" t="str">
        <f>vlookup(E5038,Teams!A:B,2,false)</f>
        <v>PRISMS</v>
      </c>
      <c r="G5038" s="1" t="b">
        <v>1</v>
      </c>
      <c r="H5038" s="1" t="b">
        <v>0</v>
      </c>
      <c r="I5038" s="1">
        <v>21.0</v>
      </c>
      <c r="J5038" s="7" t="str">
        <f>vlookup(I5038,Cats!$A:$B,2,false)</f>
        <v>C</v>
      </c>
    </row>
    <row r="5039">
      <c r="A5039" s="1">
        <v>142048.0</v>
      </c>
      <c r="B5039" s="1">
        <v>572.0</v>
      </c>
      <c r="C5039" s="1">
        <v>0.0</v>
      </c>
      <c r="D5039" s="1" t="s">
        <v>49</v>
      </c>
      <c r="E5039" s="1">
        <v>48.0</v>
      </c>
      <c r="F5039" s="7" t="str">
        <f>vlookup(E5039,Teams!A:B,2,false)</f>
        <v>WWPN</v>
      </c>
      <c r="G5039" s="1" t="b">
        <v>0</v>
      </c>
      <c r="H5039" s="1" t="b">
        <v>0</v>
      </c>
      <c r="I5039" s="1">
        <v>21.0</v>
      </c>
      <c r="J5039" s="7" t="str">
        <f>vlookup(I5039,Cats!$A:$B,2,false)</f>
        <v>C</v>
      </c>
    </row>
    <row r="5040">
      <c r="A5040" s="1">
        <v>142049.0</v>
      </c>
      <c r="B5040" s="1">
        <v>572.0</v>
      </c>
      <c r="C5040" s="1">
        <v>0.0</v>
      </c>
      <c r="D5040" s="1" t="s">
        <v>32</v>
      </c>
      <c r="E5040" s="1">
        <v>36.0</v>
      </c>
      <c r="F5040" s="7" t="str">
        <f>vlookup(E5040,Teams!A:B,2,false)</f>
        <v>PRISMS</v>
      </c>
      <c r="G5040" s="1" t="b">
        <v>1</v>
      </c>
      <c r="H5040" s="1" t="b">
        <v>1</v>
      </c>
      <c r="I5040" s="1">
        <v>22.0</v>
      </c>
      <c r="J5040" s="7" t="str">
        <f>vlookup(I5040,Cats!$A:$B,2,false)</f>
        <v>E</v>
      </c>
    </row>
    <row r="5041">
      <c r="A5041" s="1">
        <v>142050.0</v>
      </c>
      <c r="B5041" s="1">
        <v>572.0</v>
      </c>
      <c r="C5041" s="1">
        <v>14.0</v>
      </c>
      <c r="D5041" s="1" t="s">
        <v>46</v>
      </c>
      <c r="E5041" s="1">
        <v>48.0</v>
      </c>
      <c r="F5041" s="7" t="str">
        <f>vlookup(E5041,Teams!A:B,2,false)</f>
        <v>WWPN</v>
      </c>
      <c r="G5041" s="1" t="b">
        <v>0</v>
      </c>
      <c r="H5041" s="1" t="b">
        <v>0</v>
      </c>
      <c r="I5041" s="1">
        <v>22.0</v>
      </c>
      <c r="J5041" s="7" t="str">
        <f>vlookup(I5041,Cats!$A:$B,2,false)</f>
        <v>E</v>
      </c>
    </row>
    <row r="5042">
      <c r="A5042" s="1">
        <v>142051.0</v>
      </c>
      <c r="B5042" s="1">
        <v>572.0</v>
      </c>
      <c r="C5042" s="1">
        <v>0.0</v>
      </c>
      <c r="D5042" s="1" t="s">
        <v>32</v>
      </c>
      <c r="E5042" s="1">
        <v>36.0</v>
      </c>
      <c r="F5042" s="7" t="str">
        <f>vlookup(E5042,Teams!A:B,2,false)</f>
        <v>PRISMS</v>
      </c>
      <c r="G5042" s="1" t="b">
        <v>1</v>
      </c>
      <c r="H5042" s="1" t="b">
        <v>1</v>
      </c>
      <c r="I5042" s="1">
        <v>23.0</v>
      </c>
      <c r="J5042" s="7" t="str">
        <f>vlookup(I5042,Cats!$A:$B,2,false)</f>
        <v>B</v>
      </c>
    </row>
    <row r="5043">
      <c r="A5043" s="1">
        <v>142052.0</v>
      </c>
      <c r="B5043" s="1">
        <v>572.0</v>
      </c>
      <c r="C5043" s="1">
        <v>4.0</v>
      </c>
      <c r="D5043" s="1" t="s">
        <v>51</v>
      </c>
      <c r="E5043" s="1">
        <v>48.0</v>
      </c>
      <c r="F5043" s="7" t="str">
        <f>vlookup(E5043,Teams!A:B,2,false)</f>
        <v>WWPN</v>
      </c>
      <c r="G5043" s="1" t="b">
        <v>0</v>
      </c>
      <c r="H5043" s="1" t="b">
        <v>0</v>
      </c>
      <c r="I5043" s="1">
        <v>23.0</v>
      </c>
      <c r="J5043" s="7" t="str">
        <f>vlookup(I5043,Cats!$A:$B,2,false)</f>
        <v>B</v>
      </c>
    </row>
    <row r="5044">
      <c r="A5044" s="1">
        <v>142053.0</v>
      </c>
      <c r="B5044" s="1">
        <v>572.0</v>
      </c>
      <c r="C5044" s="1">
        <v>0.0</v>
      </c>
      <c r="D5044" s="1" t="s">
        <v>195</v>
      </c>
      <c r="E5044" s="1">
        <v>36.0</v>
      </c>
      <c r="F5044" s="7" t="str">
        <f>vlookup(E5044,Teams!A:B,2,false)</f>
        <v>PRISMS</v>
      </c>
      <c r="G5044" s="1" t="b">
        <v>1</v>
      </c>
      <c r="H5044" s="1" t="b">
        <v>0</v>
      </c>
      <c r="I5044" s="1">
        <v>24.0</v>
      </c>
      <c r="J5044" s="7" t="str">
        <f>vlookup(I5044,Cats!$A:$B,2,false)</f>
        <v>P</v>
      </c>
    </row>
    <row r="5045">
      <c r="A5045" s="1">
        <v>142054.0</v>
      </c>
      <c r="B5045" s="1">
        <v>572.0</v>
      </c>
      <c r="C5045" s="1">
        <v>0.0</v>
      </c>
      <c r="D5045" s="1" t="s">
        <v>48</v>
      </c>
      <c r="E5045" s="1">
        <v>48.0</v>
      </c>
      <c r="F5045" s="7" t="str">
        <f>vlookup(E5045,Teams!A:B,2,false)</f>
        <v>WWPN</v>
      </c>
      <c r="G5045" s="1" t="b">
        <v>0</v>
      </c>
      <c r="H5045" s="1" t="b">
        <v>0</v>
      </c>
      <c r="I5045" s="1">
        <v>24.0</v>
      </c>
      <c r="J5045" s="7" t="str">
        <f>vlookup(I5045,Cats!$A:$B,2,false)</f>
        <v>P</v>
      </c>
    </row>
    <row r="5046">
      <c r="A5046" s="1">
        <v>142055.0</v>
      </c>
      <c r="B5046" s="1">
        <v>573.0</v>
      </c>
      <c r="C5046" s="1">
        <v>0.0</v>
      </c>
      <c r="D5046" s="1" t="s">
        <v>75</v>
      </c>
      <c r="E5046" s="1">
        <v>136.0</v>
      </c>
      <c r="F5046" s="7" t="str">
        <f>vlookup(E5046,Teams!A:B,2,false)</f>
        <v>NoHo B</v>
      </c>
      <c r="G5046" s="1" t="b">
        <v>1</v>
      </c>
      <c r="H5046" s="1" t="b">
        <v>0</v>
      </c>
      <c r="I5046" s="1">
        <v>1.0</v>
      </c>
      <c r="J5046" s="7" t="str">
        <f>vlookup(I5046,Cats!$A:$B,2,false)</f>
        <v>X</v>
      </c>
    </row>
    <row r="5047">
      <c r="A5047" s="1">
        <v>142056.0</v>
      </c>
      <c r="B5047" s="1">
        <v>573.0</v>
      </c>
      <c r="C5047" s="1">
        <v>0.0</v>
      </c>
      <c r="D5047" s="1" t="s">
        <v>142</v>
      </c>
      <c r="E5047" s="1">
        <v>41.0</v>
      </c>
      <c r="F5047" s="7" t="str">
        <f>vlookup(E5047,Teams!A:B,2,false)</f>
        <v>Shen</v>
      </c>
      <c r="G5047" s="1" t="b">
        <v>0</v>
      </c>
      <c r="H5047" s="1" t="b">
        <v>0</v>
      </c>
      <c r="I5047" s="1">
        <v>1.0</v>
      </c>
      <c r="J5047" s="7" t="str">
        <f>vlookup(I5047,Cats!$A:$B,2,false)</f>
        <v>X</v>
      </c>
    </row>
    <row r="5048">
      <c r="A5048" s="1">
        <v>142057.0</v>
      </c>
      <c r="B5048" s="1">
        <v>573.0</v>
      </c>
      <c r="C5048" s="1">
        <v>4.0</v>
      </c>
      <c r="D5048" s="1" t="s">
        <v>214</v>
      </c>
      <c r="E5048" s="1">
        <v>136.0</v>
      </c>
      <c r="F5048" s="7" t="str">
        <f>vlookup(E5048,Teams!A:B,2,false)</f>
        <v>NoHo B</v>
      </c>
      <c r="G5048" s="1" t="b">
        <v>1</v>
      </c>
      <c r="H5048" s="1" t="b">
        <v>0</v>
      </c>
      <c r="I5048" s="1">
        <v>2.0</v>
      </c>
      <c r="J5048" s="7" t="str">
        <f>vlookup(I5048,Cats!$A:$B,2,false)</f>
        <v>M</v>
      </c>
    </row>
    <row r="5049">
      <c r="A5049" s="1">
        <v>142058.0</v>
      </c>
      <c r="B5049" s="1">
        <v>573.0</v>
      </c>
      <c r="C5049" s="1">
        <v>0.0</v>
      </c>
      <c r="D5049" s="1" t="s">
        <v>139</v>
      </c>
      <c r="E5049" s="1">
        <v>41.0</v>
      </c>
      <c r="F5049" s="7" t="str">
        <f>vlookup(E5049,Teams!A:B,2,false)</f>
        <v>Shen</v>
      </c>
      <c r="G5049" s="1" t="b">
        <v>0</v>
      </c>
      <c r="H5049" s="1" t="b">
        <v>0</v>
      </c>
      <c r="I5049" s="1">
        <v>2.0</v>
      </c>
      <c r="J5049" s="7" t="str">
        <f>vlookup(I5049,Cats!$A:$B,2,false)</f>
        <v>M</v>
      </c>
    </row>
    <row r="5050">
      <c r="A5050" s="1">
        <v>142059.0</v>
      </c>
      <c r="B5050" s="1">
        <v>573.0</v>
      </c>
      <c r="C5050" s="1">
        <v>0.0</v>
      </c>
      <c r="D5050" s="1" t="s">
        <v>32</v>
      </c>
      <c r="E5050" s="1">
        <v>136.0</v>
      </c>
      <c r="F5050" s="7" t="str">
        <f>vlookup(E5050,Teams!A:B,2,false)</f>
        <v>NoHo B</v>
      </c>
      <c r="G5050" s="1" t="b">
        <v>1</v>
      </c>
      <c r="H5050" s="1" t="b">
        <v>1</v>
      </c>
      <c r="I5050" s="1">
        <v>3.0</v>
      </c>
      <c r="J5050" s="7" t="str">
        <f>vlookup(I5050,Cats!$A:$B,2,false)</f>
        <v>C</v>
      </c>
    </row>
    <row r="5051">
      <c r="A5051" s="1">
        <v>142060.0</v>
      </c>
      <c r="B5051" s="1">
        <v>573.0</v>
      </c>
      <c r="C5051" s="1">
        <v>14.0</v>
      </c>
      <c r="D5051" s="1" t="s">
        <v>92</v>
      </c>
      <c r="E5051" s="1">
        <v>41.0</v>
      </c>
      <c r="F5051" s="7" t="str">
        <f>vlookup(E5051,Teams!A:B,2,false)</f>
        <v>Shen</v>
      </c>
      <c r="G5051" s="1" t="b">
        <v>0</v>
      </c>
      <c r="H5051" s="1" t="b">
        <v>0</v>
      </c>
      <c r="I5051" s="1">
        <v>3.0</v>
      </c>
      <c r="J5051" s="7" t="str">
        <f>vlookup(I5051,Cats!$A:$B,2,false)</f>
        <v>C</v>
      </c>
    </row>
    <row r="5052">
      <c r="A5052" s="1">
        <v>142061.0</v>
      </c>
      <c r="B5052" s="1">
        <v>573.0</v>
      </c>
      <c r="C5052" s="1">
        <v>0.0</v>
      </c>
      <c r="D5052" s="1" t="s">
        <v>32</v>
      </c>
      <c r="E5052" s="1">
        <v>136.0</v>
      </c>
      <c r="F5052" s="7" t="str">
        <f>vlookup(E5052,Teams!A:B,2,false)</f>
        <v>NoHo B</v>
      </c>
      <c r="G5052" s="1" t="b">
        <v>1</v>
      </c>
      <c r="H5052" s="1" t="b">
        <v>1</v>
      </c>
      <c r="I5052" s="1">
        <v>4.0</v>
      </c>
      <c r="J5052" s="7" t="str">
        <f>vlookup(I5052,Cats!$A:$B,2,false)</f>
        <v>E</v>
      </c>
    </row>
    <row r="5053">
      <c r="A5053" s="1">
        <v>142062.0</v>
      </c>
      <c r="B5053" s="1">
        <v>573.0</v>
      </c>
      <c r="C5053" s="1">
        <v>14.0</v>
      </c>
      <c r="D5053" s="1" t="s">
        <v>92</v>
      </c>
      <c r="E5053" s="1">
        <v>41.0</v>
      </c>
      <c r="F5053" s="7" t="str">
        <f>vlookup(E5053,Teams!A:B,2,false)</f>
        <v>Shen</v>
      </c>
      <c r="G5053" s="1" t="b">
        <v>0</v>
      </c>
      <c r="H5053" s="1" t="b">
        <v>0</v>
      </c>
      <c r="I5053" s="1">
        <v>4.0</v>
      </c>
      <c r="J5053" s="7" t="str">
        <f>vlookup(I5053,Cats!$A:$B,2,false)</f>
        <v>E</v>
      </c>
    </row>
    <row r="5054">
      <c r="A5054" s="1">
        <v>142063.0</v>
      </c>
      <c r="B5054" s="1">
        <v>573.0</v>
      </c>
      <c r="C5054" s="1">
        <v>0.0</v>
      </c>
      <c r="D5054" s="1" t="s">
        <v>32</v>
      </c>
      <c r="E5054" s="1">
        <v>136.0</v>
      </c>
      <c r="F5054" s="7" t="str">
        <f>vlookup(E5054,Teams!A:B,2,false)</f>
        <v>NoHo B</v>
      </c>
      <c r="G5054" s="1" t="b">
        <v>1</v>
      </c>
      <c r="H5054" s="1" t="b">
        <v>1</v>
      </c>
      <c r="I5054" s="1">
        <v>5.0</v>
      </c>
      <c r="J5054" s="7" t="str">
        <f>vlookup(I5054,Cats!$A:$B,2,false)</f>
        <v>B</v>
      </c>
    </row>
    <row r="5055">
      <c r="A5055" s="1">
        <v>142064.0</v>
      </c>
      <c r="B5055" s="1">
        <v>573.0</v>
      </c>
      <c r="C5055" s="1">
        <v>4.0</v>
      </c>
      <c r="D5055" s="1" t="s">
        <v>92</v>
      </c>
      <c r="E5055" s="1">
        <v>41.0</v>
      </c>
      <c r="F5055" s="7" t="str">
        <f>vlookup(E5055,Teams!A:B,2,false)</f>
        <v>Shen</v>
      </c>
      <c r="G5055" s="1" t="b">
        <v>0</v>
      </c>
      <c r="H5055" s="1" t="b">
        <v>0</v>
      </c>
      <c r="I5055" s="1">
        <v>5.0</v>
      </c>
      <c r="J5055" s="7" t="str">
        <f>vlookup(I5055,Cats!$A:$B,2,false)</f>
        <v>B</v>
      </c>
    </row>
    <row r="5056">
      <c r="A5056" s="1">
        <v>142065.0</v>
      </c>
      <c r="B5056" s="1">
        <v>573.0</v>
      </c>
      <c r="C5056" s="1">
        <v>0.0</v>
      </c>
      <c r="D5056" s="1" t="s">
        <v>32</v>
      </c>
      <c r="E5056" s="1">
        <v>136.0</v>
      </c>
      <c r="F5056" s="7" t="str">
        <f>vlookup(E5056,Teams!A:B,2,false)</f>
        <v>NoHo B</v>
      </c>
      <c r="G5056" s="1" t="b">
        <v>1</v>
      </c>
      <c r="H5056" s="1" t="b">
        <v>1</v>
      </c>
      <c r="I5056" s="1">
        <v>6.0</v>
      </c>
      <c r="J5056" s="7" t="str">
        <f>vlookup(I5056,Cats!$A:$B,2,false)</f>
        <v>P</v>
      </c>
    </row>
    <row r="5057">
      <c r="A5057" s="1">
        <v>142066.0</v>
      </c>
      <c r="B5057" s="1">
        <v>573.0</v>
      </c>
      <c r="C5057" s="1">
        <v>4.0</v>
      </c>
      <c r="D5057" s="1" t="s">
        <v>92</v>
      </c>
      <c r="E5057" s="1">
        <v>41.0</v>
      </c>
      <c r="F5057" s="7" t="str">
        <f>vlookup(E5057,Teams!A:B,2,false)</f>
        <v>Shen</v>
      </c>
      <c r="G5057" s="1" t="b">
        <v>0</v>
      </c>
      <c r="H5057" s="1" t="b">
        <v>0</v>
      </c>
      <c r="I5057" s="1">
        <v>6.0</v>
      </c>
      <c r="J5057" s="7" t="str">
        <f>vlookup(I5057,Cats!$A:$B,2,false)</f>
        <v>P</v>
      </c>
    </row>
    <row r="5058">
      <c r="A5058" s="1">
        <v>142067.0</v>
      </c>
      <c r="B5058" s="1">
        <v>573.0</v>
      </c>
      <c r="C5058" s="1">
        <v>4.0</v>
      </c>
      <c r="D5058" s="1" t="s">
        <v>156</v>
      </c>
      <c r="E5058" s="1">
        <v>136.0</v>
      </c>
      <c r="F5058" s="7" t="str">
        <f>vlookup(E5058,Teams!A:B,2,false)</f>
        <v>NoHo B</v>
      </c>
      <c r="G5058" s="1" t="b">
        <v>1</v>
      </c>
      <c r="H5058" s="1" t="b">
        <v>0</v>
      </c>
      <c r="I5058" s="1">
        <v>7.0</v>
      </c>
      <c r="J5058" s="7" t="str">
        <f>vlookup(I5058,Cats!$A:$B,2,false)</f>
        <v>X</v>
      </c>
    </row>
    <row r="5059">
      <c r="A5059" s="1">
        <v>142068.0</v>
      </c>
      <c r="B5059" s="1">
        <v>573.0</v>
      </c>
      <c r="C5059" s="1">
        <v>0.0</v>
      </c>
      <c r="D5059" s="1" t="s">
        <v>92</v>
      </c>
      <c r="E5059" s="1">
        <v>41.0</v>
      </c>
      <c r="F5059" s="7" t="str">
        <f>vlookup(E5059,Teams!A:B,2,false)</f>
        <v>Shen</v>
      </c>
      <c r="G5059" s="1" t="b">
        <v>0</v>
      </c>
      <c r="H5059" s="1" t="b">
        <v>0</v>
      </c>
      <c r="I5059" s="1">
        <v>7.0</v>
      </c>
      <c r="J5059" s="7" t="str">
        <f>vlookup(I5059,Cats!$A:$B,2,false)</f>
        <v>X</v>
      </c>
    </row>
    <row r="5060">
      <c r="A5060" s="1">
        <v>142069.0</v>
      </c>
      <c r="B5060" s="1">
        <v>573.0</v>
      </c>
      <c r="C5060" s="1">
        <v>4.0</v>
      </c>
      <c r="D5060" s="1" t="s">
        <v>75</v>
      </c>
      <c r="E5060" s="1">
        <v>136.0</v>
      </c>
      <c r="F5060" s="7" t="str">
        <f>vlookup(E5060,Teams!A:B,2,false)</f>
        <v>NoHo B</v>
      </c>
      <c r="G5060" s="1" t="b">
        <v>1</v>
      </c>
      <c r="H5060" s="1" t="b">
        <v>0</v>
      </c>
      <c r="I5060" s="1">
        <v>8.0</v>
      </c>
      <c r="J5060" s="7" t="str">
        <f>vlookup(I5060,Cats!$A:$B,2,false)</f>
        <v>M</v>
      </c>
    </row>
    <row r="5061">
      <c r="A5061" s="1">
        <v>142070.0</v>
      </c>
      <c r="B5061" s="1">
        <v>573.0</v>
      </c>
      <c r="C5061" s="1">
        <v>0.0</v>
      </c>
      <c r="D5061" s="1" t="s">
        <v>32</v>
      </c>
      <c r="E5061" s="1">
        <v>41.0</v>
      </c>
      <c r="F5061" s="7" t="str">
        <f>vlookup(E5061,Teams!A:B,2,false)</f>
        <v>Shen</v>
      </c>
      <c r="G5061" s="1" t="b">
        <v>0</v>
      </c>
      <c r="H5061" s="1" t="b">
        <v>1</v>
      </c>
      <c r="I5061" s="1">
        <v>8.0</v>
      </c>
      <c r="J5061" s="7" t="str">
        <f>vlookup(I5061,Cats!$A:$B,2,false)</f>
        <v>M</v>
      </c>
    </row>
    <row r="5062">
      <c r="A5062" s="1">
        <v>142071.0</v>
      </c>
      <c r="B5062" s="1">
        <v>573.0</v>
      </c>
      <c r="C5062" s="1">
        <v>-4.0</v>
      </c>
      <c r="D5062" s="1" t="s">
        <v>75</v>
      </c>
      <c r="E5062" s="1">
        <v>136.0</v>
      </c>
      <c r="F5062" s="7" t="str">
        <f>vlookup(E5062,Teams!A:B,2,false)</f>
        <v>NoHo B</v>
      </c>
      <c r="G5062" s="1" t="b">
        <v>1</v>
      </c>
      <c r="H5062" s="1" t="b">
        <v>0</v>
      </c>
      <c r="I5062" s="1">
        <v>9.0</v>
      </c>
      <c r="J5062" s="7" t="str">
        <f>vlookup(I5062,Cats!$A:$B,2,false)</f>
        <v>C</v>
      </c>
    </row>
    <row r="5063">
      <c r="A5063" s="1">
        <v>142072.0</v>
      </c>
      <c r="B5063" s="1">
        <v>573.0</v>
      </c>
      <c r="C5063" s="1">
        <v>0.0</v>
      </c>
      <c r="D5063" s="1" t="s">
        <v>142</v>
      </c>
      <c r="E5063" s="1">
        <v>41.0</v>
      </c>
      <c r="F5063" s="7" t="str">
        <f>vlookup(E5063,Teams!A:B,2,false)</f>
        <v>Shen</v>
      </c>
      <c r="G5063" s="1" t="b">
        <v>0</v>
      </c>
      <c r="H5063" s="1" t="b">
        <v>0</v>
      </c>
      <c r="I5063" s="1">
        <v>9.0</v>
      </c>
      <c r="J5063" s="7" t="str">
        <f>vlookup(I5063,Cats!$A:$B,2,false)</f>
        <v>C</v>
      </c>
    </row>
    <row r="5064">
      <c r="A5064" s="1">
        <v>142073.0</v>
      </c>
      <c r="B5064" s="1">
        <v>573.0</v>
      </c>
      <c r="C5064" s="1">
        <v>0.0</v>
      </c>
      <c r="D5064" s="1" t="s">
        <v>75</v>
      </c>
      <c r="E5064" s="1">
        <v>136.0</v>
      </c>
      <c r="F5064" s="7" t="str">
        <f>vlookup(E5064,Teams!A:B,2,false)</f>
        <v>NoHo B</v>
      </c>
      <c r="G5064" s="1" t="b">
        <v>1</v>
      </c>
      <c r="H5064" s="1" t="b">
        <v>0</v>
      </c>
      <c r="I5064" s="1">
        <v>10.0</v>
      </c>
      <c r="J5064" s="7" t="str">
        <f>vlookup(I5064,Cats!$A:$B,2,false)</f>
        <v>E</v>
      </c>
    </row>
    <row r="5065">
      <c r="A5065" s="1">
        <v>142074.0</v>
      </c>
      <c r="B5065" s="1">
        <v>573.0</v>
      </c>
      <c r="C5065" s="1">
        <v>0.0</v>
      </c>
      <c r="D5065" s="1" t="s">
        <v>92</v>
      </c>
      <c r="E5065" s="1">
        <v>41.0</v>
      </c>
      <c r="F5065" s="7" t="str">
        <f>vlookup(E5065,Teams!A:B,2,false)</f>
        <v>Shen</v>
      </c>
      <c r="G5065" s="1" t="b">
        <v>0</v>
      </c>
      <c r="H5065" s="1" t="b">
        <v>0</v>
      </c>
      <c r="I5065" s="1">
        <v>10.0</v>
      </c>
      <c r="J5065" s="7" t="str">
        <f>vlookup(I5065,Cats!$A:$B,2,false)</f>
        <v>E</v>
      </c>
    </row>
    <row r="5066">
      <c r="A5066" s="1">
        <v>142075.0</v>
      </c>
      <c r="B5066" s="1">
        <v>573.0</v>
      </c>
      <c r="C5066" s="1">
        <v>0.0</v>
      </c>
      <c r="D5066" s="1" t="s">
        <v>32</v>
      </c>
      <c r="E5066" s="1">
        <v>136.0</v>
      </c>
      <c r="F5066" s="7" t="str">
        <f>vlookup(E5066,Teams!A:B,2,false)</f>
        <v>NoHo B</v>
      </c>
      <c r="G5066" s="1" t="b">
        <v>1</v>
      </c>
      <c r="H5066" s="1" t="b">
        <v>1</v>
      </c>
      <c r="I5066" s="1">
        <v>11.0</v>
      </c>
      <c r="J5066" s="7" t="str">
        <f>vlookup(I5066,Cats!$A:$B,2,false)</f>
        <v>B</v>
      </c>
    </row>
    <row r="5067">
      <c r="A5067" s="1">
        <v>142076.0</v>
      </c>
      <c r="B5067" s="1">
        <v>573.0</v>
      </c>
      <c r="C5067" s="1">
        <v>14.0</v>
      </c>
      <c r="D5067" s="1" t="s">
        <v>92</v>
      </c>
      <c r="E5067" s="1">
        <v>41.0</v>
      </c>
      <c r="F5067" s="7" t="str">
        <f>vlookup(E5067,Teams!A:B,2,false)</f>
        <v>Shen</v>
      </c>
      <c r="G5067" s="1" t="b">
        <v>0</v>
      </c>
      <c r="H5067" s="1" t="b">
        <v>0</v>
      </c>
      <c r="I5067" s="1">
        <v>11.0</v>
      </c>
      <c r="J5067" s="7" t="str">
        <f>vlookup(I5067,Cats!$A:$B,2,false)</f>
        <v>B</v>
      </c>
    </row>
    <row r="5068">
      <c r="A5068" s="1">
        <v>142077.0</v>
      </c>
      <c r="B5068" s="1">
        <v>573.0</v>
      </c>
      <c r="C5068" s="1">
        <v>4.0</v>
      </c>
      <c r="D5068" s="1" t="s">
        <v>75</v>
      </c>
      <c r="E5068" s="1">
        <v>136.0</v>
      </c>
      <c r="F5068" s="7" t="str">
        <f>vlookup(E5068,Teams!A:B,2,false)</f>
        <v>NoHo B</v>
      </c>
      <c r="G5068" s="1" t="b">
        <v>1</v>
      </c>
      <c r="H5068" s="1" t="b">
        <v>0</v>
      </c>
      <c r="I5068" s="1">
        <v>12.0</v>
      </c>
      <c r="J5068" s="7" t="str">
        <f>vlookup(I5068,Cats!$A:$B,2,false)</f>
        <v>P</v>
      </c>
    </row>
    <row r="5069">
      <c r="A5069" s="1">
        <v>142078.0</v>
      </c>
      <c r="B5069" s="1">
        <v>573.0</v>
      </c>
      <c r="C5069" s="1">
        <v>0.0</v>
      </c>
      <c r="D5069" s="1" t="s">
        <v>92</v>
      </c>
      <c r="E5069" s="1">
        <v>41.0</v>
      </c>
      <c r="F5069" s="7" t="str">
        <f>vlookup(E5069,Teams!A:B,2,false)</f>
        <v>Shen</v>
      </c>
      <c r="G5069" s="1" t="b">
        <v>0</v>
      </c>
      <c r="H5069" s="1" t="b">
        <v>1</v>
      </c>
      <c r="I5069" s="1">
        <v>12.0</v>
      </c>
      <c r="J5069" s="7" t="str">
        <f>vlookup(I5069,Cats!$A:$B,2,false)</f>
        <v>P</v>
      </c>
    </row>
    <row r="5070">
      <c r="A5070" s="1">
        <v>142079.0</v>
      </c>
      <c r="B5070" s="1">
        <v>573.0</v>
      </c>
      <c r="C5070" s="1">
        <v>0.0</v>
      </c>
      <c r="D5070" s="1" t="s">
        <v>156</v>
      </c>
      <c r="E5070" s="1">
        <v>136.0</v>
      </c>
      <c r="F5070" s="7" t="str">
        <f>vlookup(E5070,Teams!A:B,2,false)</f>
        <v>NoHo B</v>
      </c>
      <c r="G5070" s="1" t="b">
        <v>1</v>
      </c>
      <c r="H5070" s="1" t="b">
        <v>0</v>
      </c>
      <c r="I5070" s="1">
        <v>13.0</v>
      </c>
      <c r="J5070" s="7" t="str">
        <f>vlookup(I5070,Cats!$A:$B,2,false)</f>
        <v>X</v>
      </c>
    </row>
    <row r="5071">
      <c r="A5071" s="1">
        <v>142080.0</v>
      </c>
      <c r="B5071" s="1">
        <v>573.0</v>
      </c>
      <c r="C5071" s="1">
        <v>0.0</v>
      </c>
      <c r="D5071" s="1" t="s">
        <v>139</v>
      </c>
      <c r="E5071" s="1">
        <v>41.0</v>
      </c>
      <c r="F5071" s="7" t="str">
        <f>vlookup(E5071,Teams!A:B,2,false)</f>
        <v>Shen</v>
      </c>
      <c r="G5071" s="1" t="b">
        <v>0</v>
      </c>
      <c r="H5071" s="1" t="b">
        <v>0</v>
      </c>
      <c r="I5071" s="1">
        <v>13.0</v>
      </c>
      <c r="J5071" s="7" t="str">
        <f>vlookup(I5071,Cats!$A:$B,2,false)</f>
        <v>X</v>
      </c>
    </row>
    <row r="5072">
      <c r="A5072" s="1">
        <v>142081.0</v>
      </c>
      <c r="B5072" s="1">
        <v>573.0</v>
      </c>
      <c r="C5072" s="1">
        <v>4.0</v>
      </c>
      <c r="D5072" s="1" t="s">
        <v>75</v>
      </c>
      <c r="E5072" s="1">
        <v>136.0</v>
      </c>
      <c r="F5072" s="7" t="str">
        <f>vlookup(E5072,Teams!A:B,2,false)</f>
        <v>NoHo B</v>
      </c>
      <c r="G5072" s="1" t="b">
        <v>1</v>
      </c>
      <c r="H5072" s="1" t="b">
        <v>0</v>
      </c>
      <c r="I5072" s="1">
        <v>14.0</v>
      </c>
      <c r="J5072" s="7" t="str">
        <f>vlookup(I5072,Cats!$A:$B,2,false)</f>
        <v>M</v>
      </c>
    </row>
    <row r="5073">
      <c r="A5073" s="1">
        <v>142082.0</v>
      </c>
      <c r="B5073" s="1">
        <v>573.0</v>
      </c>
      <c r="C5073" s="1">
        <v>0.0</v>
      </c>
      <c r="D5073" s="1" t="s">
        <v>32</v>
      </c>
      <c r="E5073" s="1">
        <v>41.0</v>
      </c>
      <c r="F5073" s="7" t="str">
        <f>vlookup(E5073,Teams!A:B,2,false)</f>
        <v>Shen</v>
      </c>
      <c r="G5073" s="1" t="b">
        <v>0</v>
      </c>
      <c r="H5073" s="1" t="b">
        <v>1</v>
      </c>
      <c r="I5073" s="1">
        <v>14.0</v>
      </c>
      <c r="J5073" s="7" t="str">
        <f>vlookup(I5073,Cats!$A:$B,2,false)</f>
        <v>M</v>
      </c>
    </row>
    <row r="5074">
      <c r="A5074" s="1">
        <v>142083.0</v>
      </c>
      <c r="B5074" s="1">
        <v>573.0</v>
      </c>
      <c r="C5074" s="1">
        <v>14.0</v>
      </c>
      <c r="D5074" s="1" t="s">
        <v>75</v>
      </c>
      <c r="E5074" s="1">
        <v>136.0</v>
      </c>
      <c r="F5074" s="7" t="str">
        <f>vlookup(E5074,Teams!A:B,2,false)</f>
        <v>NoHo B</v>
      </c>
      <c r="G5074" s="1" t="b">
        <v>1</v>
      </c>
      <c r="H5074" s="1" t="b">
        <v>0</v>
      </c>
      <c r="I5074" s="1">
        <v>15.0</v>
      </c>
      <c r="J5074" s="7" t="str">
        <f>vlookup(I5074,Cats!$A:$B,2,false)</f>
        <v>C</v>
      </c>
    </row>
    <row r="5075">
      <c r="A5075" s="1">
        <v>142084.0</v>
      </c>
      <c r="B5075" s="1">
        <v>573.0</v>
      </c>
      <c r="C5075" s="1">
        <v>0.0</v>
      </c>
      <c r="D5075" s="1" t="s">
        <v>32</v>
      </c>
      <c r="E5075" s="1">
        <v>41.0</v>
      </c>
      <c r="F5075" s="7" t="str">
        <f>vlookup(E5075,Teams!A:B,2,false)</f>
        <v>Shen</v>
      </c>
      <c r="G5075" s="1" t="b">
        <v>0</v>
      </c>
      <c r="H5075" s="1" t="b">
        <v>1</v>
      </c>
      <c r="I5075" s="1">
        <v>15.0</v>
      </c>
      <c r="J5075" s="7" t="str">
        <f>vlookup(I5075,Cats!$A:$B,2,false)</f>
        <v>C</v>
      </c>
    </row>
    <row r="5076">
      <c r="A5076" s="1">
        <v>142085.0</v>
      </c>
      <c r="B5076" s="1">
        <v>573.0</v>
      </c>
      <c r="C5076" s="1">
        <v>0.0</v>
      </c>
      <c r="D5076" s="1" t="s">
        <v>32</v>
      </c>
      <c r="E5076" s="1">
        <v>136.0</v>
      </c>
      <c r="F5076" s="7" t="str">
        <f>vlookup(E5076,Teams!A:B,2,false)</f>
        <v>NoHo B</v>
      </c>
      <c r="G5076" s="1" t="b">
        <v>1</v>
      </c>
      <c r="H5076" s="1" t="b">
        <v>1</v>
      </c>
      <c r="I5076" s="1">
        <v>16.0</v>
      </c>
      <c r="J5076" s="7" t="str">
        <f>vlookup(I5076,Cats!$A:$B,2,false)</f>
        <v>E</v>
      </c>
    </row>
    <row r="5077">
      <c r="A5077" s="1">
        <v>142086.0</v>
      </c>
      <c r="B5077" s="1">
        <v>573.0</v>
      </c>
      <c r="C5077" s="1">
        <v>14.0</v>
      </c>
      <c r="D5077" s="1" t="s">
        <v>92</v>
      </c>
      <c r="E5077" s="1">
        <v>41.0</v>
      </c>
      <c r="F5077" s="7" t="str">
        <f>vlookup(E5077,Teams!A:B,2,false)</f>
        <v>Shen</v>
      </c>
      <c r="G5077" s="1" t="b">
        <v>0</v>
      </c>
      <c r="H5077" s="1" t="b">
        <v>0</v>
      </c>
      <c r="I5077" s="1">
        <v>16.0</v>
      </c>
      <c r="J5077" s="7" t="str">
        <f>vlookup(I5077,Cats!$A:$B,2,false)</f>
        <v>E</v>
      </c>
    </row>
    <row r="5078">
      <c r="A5078" s="1">
        <v>142087.0</v>
      </c>
      <c r="B5078" s="1">
        <v>573.0</v>
      </c>
      <c r="C5078" s="1">
        <v>4.0</v>
      </c>
      <c r="D5078" s="1" t="s">
        <v>214</v>
      </c>
      <c r="E5078" s="1">
        <v>136.0</v>
      </c>
      <c r="F5078" s="7" t="str">
        <f>vlookup(E5078,Teams!A:B,2,false)</f>
        <v>NoHo B</v>
      </c>
      <c r="G5078" s="1" t="b">
        <v>1</v>
      </c>
      <c r="H5078" s="1" t="b">
        <v>0</v>
      </c>
      <c r="I5078" s="1">
        <v>17.0</v>
      </c>
      <c r="J5078" s="7" t="str">
        <f>vlookup(I5078,Cats!$A:$B,2,false)</f>
        <v>B</v>
      </c>
    </row>
    <row r="5079">
      <c r="A5079" s="1">
        <v>142088.0</v>
      </c>
      <c r="B5079" s="1">
        <v>573.0</v>
      </c>
      <c r="C5079" s="1">
        <v>0.0</v>
      </c>
      <c r="D5079" s="1" t="s">
        <v>32</v>
      </c>
      <c r="E5079" s="1">
        <v>41.0</v>
      </c>
      <c r="F5079" s="7" t="str">
        <f>vlookup(E5079,Teams!A:B,2,false)</f>
        <v>Shen</v>
      </c>
      <c r="G5079" s="1" t="b">
        <v>0</v>
      </c>
      <c r="H5079" s="1" t="b">
        <v>1</v>
      </c>
      <c r="I5079" s="1">
        <v>17.0</v>
      </c>
      <c r="J5079" s="7" t="str">
        <f>vlookup(I5079,Cats!$A:$B,2,false)</f>
        <v>B</v>
      </c>
    </row>
    <row r="5080">
      <c r="A5080" s="1">
        <v>142089.0</v>
      </c>
      <c r="B5080" s="1">
        <v>573.0</v>
      </c>
      <c r="C5080" s="1">
        <v>4.0</v>
      </c>
      <c r="D5080" s="1" t="s">
        <v>75</v>
      </c>
      <c r="E5080" s="1">
        <v>136.0</v>
      </c>
      <c r="F5080" s="7" t="str">
        <f>vlookup(E5080,Teams!A:B,2,false)</f>
        <v>NoHo B</v>
      </c>
      <c r="G5080" s="1" t="b">
        <v>1</v>
      </c>
      <c r="H5080" s="1" t="b">
        <v>0</v>
      </c>
      <c r="I5080" s="1">
        <v>18.0</v>
      </c>
      <c r="J5080" s="7" t="str">
        <f>vlookup(I5080,Cats!$A:$B,2,false)</f>
        <v>P</v>
      </c>
    </row>
    <row r="5081">
      <c r="A5081" s="1">
        <v>142090.0</v>
      </c>
      <c r="B5081" s="1">
        <v>573.0</v>
      </c>
      <c r="C5081" s="1">
        <v>0.0</v>
      </c>
      <c r="D5081" s="1" t="s">
        <v>32</v>
      </c>
      <c r="E5081" s="1">
        <v>41.0</v>
      </c>
      <c r="F5081" s="7" t="str">
        <f>vlookup(E5081,Teams!A:B,2,false)</f>
        <v>Shen</v>
      </c>
      <c r="G5081" s="1" t="b">
        <v>0</v>
      </c>
      <c r="H5081" s="1" t="b">
        <v>1</v>
      </c>
      <c r="I5081" s="1">
        <v>18.0</v>
      </c>
      <c r="J5081" s="7" t="str">
        <f>vlookup(I5081,Cats!$A:$B,2,false)</f>
        <v>P</v>
      </c>
    </row>
    <row r="5082">
      <c r="A5082" s="1">
        <v>142091.0</v>
      </c>
      <c r="B5082" s="1">
        <v>573.0</v>
      </c>
      <c r="C5082" s="1">
        <v>0.0</v>
      </c>
      <c r="D5082" s="1" t="s">
        <v>214</v>
      </c>
      <c r="E5082" s="1">
        <v>136.0</v>
      </c>
      <c r="F5082" s="7" t="str">
        <f>vlookup(E5082,Teams!A:B,2,false)</f>
        <v>NoHo B</v>
      </c>
      <c r="G5082" s="1" t="b">
        <v>1</v>
      </c>
      <c r="H5082" s="1" t="b">
        <v>0</v>
      </c>
      <c r="I5082" s="1">
        <v>19.0</v>
      </c>
      <c r="J5082" s="7" t="str">
        <f>vlookup(I5082,Cats!$A:$B,2,false)</f>
        <v>X</v>
      </c>
    </row>
    <row r="5083">
      <c r="A5083" s="1">
        <v>142092.0</v>
      </c>
      <c r="B5083" s="1">
        <v>573.0</v>
      </c>
      <c r="C5083" s="1">
        <v>0.0</v>
      </c>
      <c r="D5083" s="1" t="s">
        <v>139</v>
      </c>
      <c r="E5083" s="1">
        <v>41.0</v>
      </c>
      <c r="F5083" s="7" t="str">
        <f>vlookup(E5083,Teams!A:B,2,false)</f>
        <v>Shen</v>
      </c>
      <c r="G5083" s="1" t="b">
        <v>0</v>
      </c>
      <c r="H5083" s="1" t="b">
        <v>0</v>
      </c>
      <c r="I5083" s="1">
        <v>19.0</v>
      </c>
      <c r="J5083" s="7" t="str">
        <f>vlookup(I5083,Cats!$A:$B,2,false)</f>
        <v>X</v>
      </c>
    </row>
    <row r="5084">
      <c r="A5084" s="1">
        <v>142093.0</v>
      </c>
      <c r="B5084" s="1">
        <v>573.0</v>
      </c>
      <c r="C5084" s="1">
        <v>0.0</v>
      </c>
      <c r="D5084" s="1" t="s">
        <v>75</v>
      </c>
      <c r="E5084" s="1">
        <v>136.0</v>
      </c>
      <c r="F5084" s="7" t="str">
        <f>vlookup(E5084,Teams!A:B,2,false)</f>
        <v>NoHo B</v>
      </c>
      <c r="G5084" s="1" t="b">
        <v>1</v>
      </c>
      <c r="H5084" s="1" t="b">
        <v>0</v>
      </c>
      <c r="I5084" s="1">
        <v>20.0</v>
      </c>
      <c r="J5084" s="7" t="str">
        <f>vlookup(I5084,Cats!$A:$B,2,false)</f>
        <v>M</v>
      </c>
    </row>
    <row r="5085">
      <c r="A5085" s="1">
        <v>142094.0</v>
      </c>
      <c r="B5085" s="1">
        <v>573.0</v>
      </c>
      <c r="C5085" s="1">
        <v>4.0</v>
      </c>
      <c r="D5085" s="1" t="s">
        <v>92</v>
      </c>
      <c r="E5085" s="1">
        <v>41.0</v>
      </c>
      <c r="F5085" s="7" t="str">
        <f>vlookup(E5085,Teams!A:B,2,false)</f>
        <v>Shen</v>
      </c>
      <c r="G5085" s="1" t="b">
        <v>0</v>
      </c>
      <c r="H5085" s="1" t="b">
        <v>0</v>
      </c>
      <c r="I5085" s="1">
        <v>20.0</v>
      </c>
      <c r="J5085" s="7" t="str">
        <f>vlookup(I5085,Cats!$A:$B,2,false)</f>
        <v>M</v>
      </c>
    </row>
    <row r="5086">
      <c r="A5086" s="1">
        <v>142095.0</v>
      </c>
      <c r="B5086" s="1">
        <v>573.0</v>
      </c>
      <c r="C5086" s="1">
        <v>0.0</v>
      </c>
      <c r="D5086" s="1" t="s">
        <v>75</v>
      </c>
      <c r="E5086" s="1">
        <v>136.0</v>
      </c>
      <c r="F5086" s="7" t="str">
        <f>vlookup(E5086,Teams!A:B,2,false)</f>
        <v>NoHo B</v>
      </c>
      <c r="G5086" s="1" t="b">
        <v>1</v>
      </c>
      <c r="H5086" s="1" t="b">
        <v>0</v>
      </c>
      <c r="I5086" s="1">
        <v>21.0</v>
      </c>
      <c r="J5086" s="7" t="str">
        <f>vlookup(I5086,Cats!$A:$B,2,false)</f>
        <v>C</v>
      </c>
    </row>
    <row r="5087">
      <c r="A5087" s="1">
        <v>142096.0</v>
      </c>
      <c r="B5087" s="1">
        <v>573.0</v>
      </c>
      <c r="C5087" s="1">
        <v>0.0</v>
      </c>
      <c r="D5087" s="1" t="s">
        <v>142</v>
      </c>
      <c r="E5087" s="1">
        <v>41.0</v>
      </c>
      <c r="F5087" s="7" t="str">
        <f>vlookup(E5087,Teams!A:B,2,false)</f>
        <v>Shen</v>
      </c>
      <c r="G5087" s="1" t="b">
        <v>0</v>
      </c>
      <c r="H5087" s="1" t="b">
        <v>0</v>
      </c>
      <c r="I5087" s="1">
        <v>21.0</v>
      </c>
      <c r="J5087" s="7" t="str">
        <f>vlookup(I5087,Cats!$A:$B,2,false)</f>
        <v>C</v>
      </c>
    </row>
    <row r="5088">
      <c r="A5088" s="1">
        <v>142097.0</v>
      </c>
      <c r="B5088" s="1">
        <v>573.0</v>
      </c>
      <c r="C5088" s="1">
        <v>0.0</v>
      </c>
      <c r="D5088" s="1" t="s">
        <v>32</v>
      </c>
      <c r="E5088" s="1">
        <v>136.0</v>
      </c>
      <c r="F5088" s="7" t="str">
        <f>vlookup(E5088,Teams!A:B,2,false)</f>
        <v>NoHo B</v>
      </c>
      <c r="G5088" s="1" t="b">
        <v>1</v>
      </c>
      <c r="H5088" s="1" t="b">
        <v>1</v>
      </c>
      <c r="I5088" s="1">
        <v>22.0</v>
      </c>
      <c r="J5088" s="7" t="str">
        <f>vlookup(I5088,Cats!$A:$B,2,false)</f>
        <v>E</v>
      </c>
    </row>
    <row r="5089">
      <c r="A5089" s="1">
        <v>142098.0</v>
      </c>
      <c r="B5089" s="1">
        <v>573.0</v>
      </c>
      <c r="C5089" s="1">
        <v>14.0</v>
      </c>
      <c r="D5089" s="1" t="s">
        <v>92</v>
      </c>
      <c r="E5089" s="1">
        <v>41.0</v>
      </c>
      <c r="F5089" s="7" t="str">
        <f>vlookup(E5089,Teams!A:B,2,false)</f>
        <v>Shen</v>
      </c>
      <c r="G5089" s="1" t="b">
        <v>0</v>
      </c>
      <c r="H5089" s="1" t="b">
        <v>0</v>
      </c>
      <c r="I5089" s="1">
        <v>22.0</v>
      </c>
      <c r="J5089" s="7" t="str">
        <f>vlookup(I5089,Cats!$A:$B,2,false)</f>
        <v>E</v>
      </c>
    </row>
    <row r="5090">
      <c r="A5090" s="1">
        <v>142099.0</v>
      </c>
      <c r="B5090" s="1">
        <v>573.0</v>
      </c>
      <c r="C5090" s="1">
        <v>0.0</v>
      </c>
      <c r="D5090" s="1" t="s">
        <v>32</v>
      </c>
      <c r="E5090" s="1">
        <v>136.0</v>
      </c>
      <c r="F5090" s="7" t="str">
        <f>vlookup(E5090,Teams!A:B,2,false)</f>
        <v>NoHo B</v>
      </c>
      <c r="G5090" s="1" t="b">
        <v>1</v>
      </c>
      <c r="H5090" s="1" t="b">
        <v>1</v>
      </c>
      <c r="I5090" s="1">
        <v>23.0</v>
      </c>
      <c r="J5090" s="7" t="str">
        <f>vlookup(I5090,Cats!$A:$B,2,false)</f>
        <v>B</v>
      </c>
    </row>
    <row r="5091">
      <c r="A5091" s="1">
        <v>142100.0</v>
      </c>
      <c r="B5091" s="1">
        <v>573.0</v>
      </c>
      <c r="C5091" s="1">
        <v>4.0</v>
      </c>
      <c r="D5091" s="1" t="s">
        <v>92</v>
      </c>
      <c r="E5091" s="1">
        <v>41.0</v>
      </c>
      <c r="F5091" s="7" t="str">
        <f>vlookup(E5091,Teams!A:B,2,false)</f>
        <v>Shen</v>
      </c>
      <c r="G5091" s="1" t="b">
        <v>0</v>
      </c>
      <c r="H5091" s="1" t="b">
        <v>0</v>
      </c>
      <c r="I5091" s="1">
        <v>23.0</v>
      </c>
      <c r="J5091" s="7" t="str">
        <f>vlookup(I5091,Cats!$A:$B,2,false)</f>
        <v>B</v>
      </c>
    </row>
    <row r="5092">
      <c r="A5092" s="1">
        <v>142101.0</v>
      </c>
      <c r="B5092" s="1">
        <v>573.0</v>
      </c>
      <c r="C5092" s="1">
        <v>0.0</v>
      </c>
      <c r="D5092" s="1" t="s">
        <v>32</v>
      </c>
      <c r="E5092" s="1">
        <v>136.0</v>
      </c>
      <c r="F5092" s="7" t="str">
        <f>vlookup(E5092,Teams!A:B,2,false)</f>
        <v>NoHo B</v>
      </c>
      <c r="G5092" s="1" t="b">
        <v>1</v>
      </c>
      <c r="H5092" s="1" t="b">
        <v>1</v>
      </c>
      <c r="I5092" s="1">
        <v>24.0</v>
      </c>
      <c r="J5092" s="7" t="str">
        <f>vlookup(I5092,Cats!$A:$B,2,false)</f>
        <v>P</v>
      </c>
    </row>
    <row r="5093">
      <c r="A5093" s="1">
        <v>142102.0</v>
      </c>
      <c r="B5093" s="1">
        <v>573.0</v>
      </c>
      <c r="C5093" s="1">
        <v>14.0</v>
      </c>
      <c r="D5093" s="1" t="s">
        <v>92</v>
      </c>
      <c r="E5093" s="1">
        <v>41.0</v>
      </c>
      <c r="F5093" s="7" t="str">
        <f>vlookup(E5093,Teams!A:B,2,false)</f>
        <v>Shen</v>
      </c>
      <c r="G5093" s="1" t="b">
        <v>0</v>
      </c>
      <c r="H5093" s="1" t="b">
        <v>0</v>
      </c>
      <c r="I5093" s="1">
        <v>24.0</v>
      </c>
      <c r="J5093" s="7" t="str">
        <f>vlookup(I5093,Cats!$A:$B,2,false)</f>
        <v>P</v>
      </c>
    </row>
    <row r="5094">
      <c r="A5094" s="1">
        <v>142103.0</v>
      </c>
      <c r="B5094" s="1">
        <v>574.0</v>
      </c>
      <c r="C5094" s="1">
        <v>0.0</v>
      </c>
      <c r="D5094" s="1" t="s">
        <v>36</v>
      </c>
      <c r="E5094" s="1">
        <v>33.0</v>
      </c>
      <c r="F5094" s="7" t="str">
        <f>vlookup(E5094,Teams!A:B,2,false)</f>
        <v>NCSSM B</v>
      </c>
      <c r="G5094" s="1" t="b">
        <v>1</v>
      </c>
      <c r="H5094" s="1" t="b">
        <v>0</v>
      </c>
      <c r="I5094" s="1">
        <v>1.0</v>
      </c>
      <c r="J5094" s="7" t="str">
        <f>vlookup(I5094,Cats!$A:$B,2,false)</f>
        <v>X</v>
      </c>
    </row>
    <row r="5095">
      <c r="A5095" s="1">
        <v>142104.0</v>
      </c>
      <c r="B5095" s="1">
        <v>574.0</v>
      </c>
      <c r="C5095" s="1">
        <v>0.0</v>
      </c>
      <c r="D5095" s="1" t="s">
        <v>135</v>
      </c>
      <c r="E5095" s="1">
        <v>42.0</v>
      </c>
      <c r="F5095" s="7" t="str">
        <f>vlookup(E5095,Teams!A:B,2,false)</f>
        <v>Tesla STEM</v>
      </c>
      <c r="G5095" s="1" t="b">
        <v>0</v>
      </c>
      <c r="H5095" s="1" t="b">
        <v>0</v>
      </c>
      <c r="I5095" s="1">
        <v>1.0</v>
      </c>
      <c r="J5095" s="7" t="str">
        <f>vlookup(I5095,Cats!$A:$B,2,false)</f>
        <v>X</v>
      </c>
    </row>
    <row r="5096">
      <c r="A5096" s="1">
        <v>142105.0</v>
      </c>
      <c r="B5096" s="1">
        <v>574.0</v>
      </c>
      <c r="C5096" s="1">
        <v>14.0</v>
      </c>
      <c r="D5096" s="1" t="s">
        <v>34</v>
      </c>
      <c r="E5096" s="1">
        <v>33.0</v>
      </c>
      <c r="F5096" s="7" t="str">
        <f>vlookup(E5096,Teams!A:B,2,false)</f>
        <v>NCSSM B</v>
      </c>
      <c r="G5096" s="1" t="b">
        <v>1</v>
      </c>
      <c r="H5096" s="1" t="b">
        <v>0</v>
      </c>
      <c r="I5096" s="1">
        <v>2.0</v>
      </c>
      <c r="J5096" s="7" t="str">
        <f>vlookup(I5096,Cats!$A:$B,2,false)</f>
        <v>M</v>
      </c>
    </row>
    <row r="5097">
      <c r="A5097" s="1">
        <v>142106.0</v>
      </c>
      <c r="B5097" s="1">
        <v>574.0</v>
      </c>
      <c r="C5097" s="1">
        <v>0.0</v>
      </c>
      <c r="D5097" s="1" t="s">
        <v>133</v>
      </c>
      <c r="E5097" s="1">
        <v>42.0</v>
      </c>
      <c r="F5097" s="7" t="str">
        <f>vlookup(E5097,Teams!A:B,2,false)</f>
        <v>Tesla STEM</v>
      </c>
      <c r="G5097" s="1" t="b">
        <v>0</v>
      </c>
      <c r="H5097" s="1" t="b">
        <v>0</v>
      </c>
      <c r="I5097" s="1">
        <v>2.0</v>
      </c>
      <c r="J5097" s="7" t="str">
        <f>vlookup(I5097,Cats!$A:$B,2,false)</f>
        <v>M</v>
      </c>
    </row>
    <row r="5098">
      <c r="A5098" s="1">
        <v>142107.0</v>
      </c>
      <c r="B5098" s="1">
        <v>574.0</v>
      </c>
      <c r="C5098" s="1">
        <v>4.0</v>
      </c>
      <c r="D5098" s="1" t="s">
        <v>38</v>
      </c>
      <c r="E5098" s="1">
        <v>33.0</v>
      </c>
      <c r="F5098" s="7" t="str">
        <f>vlookup(E5098,Teams!A:B,2,false)</f>
        <v>NCSSM B</v>
      </c>
      <c r="G5098" s="1" t="b">
        <v>1</v>
      </c>
      <c r="H5098" s="1" t="b">
        <v>0</v>
      </c>
      <c r="I5098" s="1">
        <v>3.0</v>
      </c>
      <c r="J5098" s="7" t="str">
        <f>vlookup(I5098,Cats!$A:$B,2,false)</f>
        <v>C</v>
      </c>
    </row>
    <row r="5099">
      <c r="A5099" s="1">
        <v>142108.0</v>
      </c>
      <c r="B5099" s="1">
        <v>574.0</v>
      </c>
      <c r="C5099" s="1">
        <v>0.0</v>
      </c>
      <c r="D5099" s="1" t="s">
        <v>32</v>
      </c>
      <c r="E5099" s="1">
        <v>42.0</v>
      </c>
      <c r="F5099" s="7" t="str">
        <f>vlookup(E5099,Teams!A:B,2,false)</f>
        <v>Tesla STEM</v>
      </c>
      <c r="G5099" s="1" t="b">
        <v>0</v>
      </c>
      <c r="H5099" s="1" t="b">
        <v>1</v>
      </c>
      <c r="I5099" s="1">
        <v>3.0</v>
      </c>
      <c r="J5099" s="7" t="str">
        <f>vlookup(I5099,Cats!$A:$B,2,false)</f>
        <v>C</v>
      </c>
    </row>
    <row r="5100">
      <c r="A5100" s="1">
        <v>142109.0</v>
      </c>
      <c r="B5100" s="1">
        <v>574.0</v>
      </c>
      <c r="C5100" s="1">
        <v>0.0</v>
      </c>
      <c r="D5100" s="1" t="s">
        <v>32</v>
      </c>
      <c r="E5100" s="1">
        <v>33.0</v>
      </c>
      <c r="F5100" s="7" t="str">
        <f>vlookup(E5100,Teams!A:B,2,false)</f>
        <v>NCSSM B</v>
      </c>
      <c r="G5100" s="1" t="b">
        <v>1</v>
      </c>
      <c r="H5100" s="1" t="b">
        <v>1</v>
      </c>
      <c r="I5100" s="1">
        <v>4.0</v>
      </c>
      <c r="J5100" s="7" t="str">
        <f>vlookup(I5100,Cats!$A:$B,2,false)</f>
        <v>E</v>
      </c>
    </row>
    <row r="5101">
      <c r="A5101" s="1">
        <v>142110.0</v>
      </c>
      <c r="B5101" s="1">
        <v>574.0</v>
      </c>
      <c r="C5101" s="1">
        <v>4.0</v>
      </c>
      <c r="D5101" s="1" t="s">
        <v>130</v>
      </c>
      <c r="E5101" s="1">
        <v>42.0</v>
      </c>
      <c r="F5101" s="7" t="str">
        <f>vlookup(E5101,Teams!A:B,2,false)</f>
        <v>Tesla STEM</v>
      </c>
      <c r="G5101" s="1" t="b">
        <v>0</v>
      </c>
      <c r="H5101" s="1" t="b">
        <v>0</v>
      </c>
      <c r="I5101" s="1">
        <v>4.0</v>
      </c>
      <c r="J5101" s="7" t="str">
        <f>vlookup(I5101,Cats!$A:$B,2,false)</f>
        <v>E</v>
      </c>
    </row>
    <row r="5102">
      <c r="A5102" s="1">
        <v>142111.0</v>
      </c>
      <c r="B5102" s="1">
        <v>574.0</v>
      </c>
      <c r="C5102" s="1">
        <v>0.0</v>
      </c>
      <c r="D5102" s="1" t="s">
        <v>38</v>
      </c>
      <c r="E5102" s="1">
        <v>33.0</v>
      </c>
      <c r="F5102" s="7" t="str">
        <f>vlookup(E5102,Teams!A:B,2,false)</f>
        <v>NCSSM B</v>
      </c>
      <c r="G5102" s="1" t="b">
        <v>1</v>
      </c>
      <c r="H5102" s="1" t="b">
        <v>0</v>
      </c>
      <c r="I5102" s="1">
        <v>5.0</v>
      </c>
      <c r="J5102" s="7" t="str">
        <f>vlookup(I5102,Cats!$A:$B,2,false)</f>
        <v>B</v>
      </c>
    </row>
    <row r="5103">
      <c r="A5103" s="1">
        <v>142112.0</v>
      </c>
      <c r="B5103" s="1">
        <v>574.0</v>
      </c>
      <c r="C5103" s="1">
        <v>0.0</v>
      </c>
      <c r="D5103" s="1" t="s">
        <v>230</v>
      </c>
      <c r="E5103" s="1">
        <v>42.0</v>
      </c>
      <c r="F5103" s="7" t="str">
        <f>vlookup(E5103,Teams!A:B,2,false)</f>
        <v>Tesla STEM</v>
      </c>
      <c r="G5103" s="1" t="b">
        <v>0</v>
      </c>
      <c r="H5103" s="1" t="b">
        <v>0</v>
      </c>
      <c r="I5103" s="1">
        <v>5.0</v>
      </c>
      <c r="J5103" s="7" t="str">
        <f>vlookup(I5103,Cats!$A:$B,2,false)</f>
        <v>B</v>
      </c>
    </row>
    <row r="5104">
      <c r="A5104" s="1">
        <v>142113.0</v>
      </c>
      <c r="B5104" s="1">
        <v>574.0</v>
      </c>
      <c r="C5104" s="1">
        <v>0.0</v>
      </c>
      <c r="D5104" s="1" t="s">
        <v>32</v>
      </c>
      <c r="E5104" s="1">
        <v>33.0</v>
      </c>
      <c r="F5104" s="7" t="str">
        <f>vlookup(E5104,Teams!A:B,2,false)</f>
        <v>NCSSM B</v>
      </c>
      <c r="G5104" s="1" t="b">
        <v>1</v>
      </c>
      <c r="H5104" s="1" t="b">
        <v>1</v>
      </c>
      <c r="I5104" s="1">
        <v>6.0</v>
      </c>
      <c r="J5104" s="7" t="str">
        <f>vlookup(I5104,Cats!$A:$B,2,false)</f>
        <v>P</v>
      </c>
    </row>
    <row r="5105">
      <c r="A5105" s="1">
        <v>142114.0</v>
      </c>
      <c r="B5105" s="1">
        <v>574.0</v>
      </c>
      <c r="C5105" s="1">
        <v>14.0</v>
      </c>
      <c r="D5105" s="1" t="s">
        <v>134</v>
      </c>
      <c r="E5105" s="1">
        <v>42.0</v>
      </c>
      <c r="F5105" s="7" t="str">
        <f>vlookup(E5105,Teams!A:B,2,false)</f>
        <v>Tesla STEM</v>
      </c>
      <c r="G5105" s="1" t="b">
        <v>0</v>
      </c>
      <c r="H5105" s="1" t="b">
        <v>0</v>
      </c>
      <c r="I5105" s="1">
        <v>6.0</v>
      </c>
      <c r="J5105" s="7" t="str">
        <f>vlookup(I5105,Cats!$A:$B,2,false)</f>
        <v>P</v>
      </c>
    </row>
    <row r="5106">
      <c r="A5106" s="1">
        <v>142115.0</v>
      </c>
      <c r="B5106" s="1">
        <v>574.0</v>
      </c>
      <c r="C5106" s="1">
        <v>0.0</v>
      </c>
      <c r="D5106" s="1" t="s">
        <v>38</v>
      </c>
      <c r="E5106" s="1">
        <v>33.0</v>
      </c>
      <c r="F5106" s="7" t="str">
        <f>vlookup(E5106,Teams!A:B,2,false)</f>
        <v>NCSSM B</v>
      </c>
      <c r="G5106" s="1" t="b">
        <v>1</v>
      </c>
      <c r="H5106" s="1" t="b">
        <v>0</v>
      </c>
      <c r="I5106" s="1">
        <v>7.0</v>
      </c>
      <c r="J5106" s="7" t="str">
        <f>vlookup(I5106,Cats!$A:$B,2,false)</f>
        <v>X</v>
      </c>
    </row>
    <row r="5107">
      <c r="A5107" s="1">
        <v>142116.0</v>
      </c>
      <c r="B5107" s="1">
        <v>574.0</v>
      </c>
      <c r="C5107" s="1">
        <v>4.0</v>
      </c>
      <c r="D5107" s="1" t="s">
        <v>130</v>
      </c>
      <c r="E5107" s="1">
        <v>42.0</v>
      </c>
      <c r="F5107" s="7" t="str">
        <f>vlookup(E5107,Teams!A:B,2,false)</f>
        <v>Tesla STEM</v>
      </c>
      <c r="G5107" s="1" t="b">
        <v>0</v>
      </c>
      <c r="H5107" s="1" t="b">
        <v>0</v>
      </c>
      <c r="I5107" s="1">
        <v>7.0</v>
      </c>
      <c r="J5107" s="7" t="str">
        <f>vlookup(I5107,Cats!$A:$B,2,false)</f>
        <v>X</v>
      </c>
    </row>
    <row r="5108">
      <c r="A5108" s="1">
        <v>142117.0</v>
      </c>
      <c r="B5108" s="1">
        <v>574.0</v>
      </c>
      <c r="C5108" s="1">
        <v>14.0</v>
      </c>
      <c r="D5108" s="1" t="s">
        <v>36</v>
      </c>
      <c r="E5108" s="1">
        <v>33.0</v>
      </c>
      <c r="F5108" s="7" t="str">
        <f>vlookup(E5108,Teams!A:B,2,false)</f>
        <v>NCSSM B</v>
      </c>
      <c r="G5108" s="1" t="b">
        <v>1</v>
      </c>
      <c r="H5108" s="1" t="b">
        <v>0</v>
      </c>
      <c r="I5108" s="1">
        <v>8.0</v>
      </c>
      <c r="J5108" s="7" t="str">
        <f>vlookup(I5108,Cats!$A:$B,2,false)</f>
        <v>M</v>
      </c>
    </row>
    <row r="5109">
      <c r="A5109" s="1">
        <v>142118.0</v>
      </c>
      <c r="B5109" s="1">
        <v>574.0</v>
      </c>
      <c r="C5109" s="1">
        <v>0.0</v>
      </c>
      <c r="D5109" s="1" t="s">
        <v>133</v>
      </c>
      <c r="E5109" s="1">
        <v>42.0</v>
      </c>
      <c r="F5109" s="7" t="str">
        <f>vlookup(E5109,Teams!A:B,2,false)</f>
        <v>Tesla STEM</v>
      </c>
      <c r="G5109" s="1" t="b">
        <v>0</v>
      </c>
      <c r="H5109" s="1" t="b">
        <v>0</v>
      </c>
      <c r="I5109" s="1">
        <v>8.0</v>
      </c>
      <c r="J5109" s="7" t="str">
        <f>vlookup(I5109,Cats!$A:$B,2,false)</f>
        <v>M</v>
      </c>
    </row>
    <row r="5110">
      <c r="A5110" s="1">
        <v>142119.0</v>
      </c>
      <c r="B5110" s="1">
        <v>574.0</v>
      </c>
      <c r="C5110" s="1">
        <v>0.0</v>
      </c>
      <c r="D5110" s="1" t="s">
        <v>32</v>
      </c>
      <c r="E5110" s="1">
        <v>33.0</v>
      </c>
      <c r="F5110" s="7" t="str">
        <f>vlookup(E5110,Teams!A:B,2,false)</f>
        <v>NCSSM B</v>
      </c>
      <c r="G5110" s="1" t="b">
        <v>1</v>
      </c>
      <c r="H5110" s="1" t="b">
        <v>1</v>
      </c>
      <c r="I5110" s="1">
        <v>9.0</v>
      </c>
      <c r="J5110" s="7" t="str">
        <f>vlookup(I5110,Cats!$A:$B,2,false)</f>
        <v>C</v>
      </c>
    </row>
    <row r="5111">
      <c r="A5111" s="1">
        <v>142120.0</v>
      </c>
      <c r="B5111" s="1">
        <v>574.0</v>
      </c>
      <c r="C5111" s="1">
        <v>4.0</v>
      </c>
      <c r="D5111" s="1" t="s">
        <v>135</v>
      </c>
      <c r="E5111" s="1">
        <v>42.0</v>
      </c>
      <c r="F5111" s="7" t="str">
        <f>vlookup(E5111,Teams!A:B,2,false)</f>
        <v>Tesla STEM</v>
      </c>
      <c r="G5111" s="1" t="b">
        <v>0</v>
      </c>
      <c r="H5111" s="1" t="b">
        <v>0</v>
      </c>
      <c r="I5111" s="1">
        <v>9.0</v>
      </c>
      <c r="J5111" s="7" t="str">
        <f>vlookup(I5111,Cats!$A:$B,2,false)</f>
        <v>C</v>
      </c>
    </row>
    <row r="5112">
      <c r="A5112" s="1">
        <v>142121.0</v>
      </c>
      <c r="B5112" s="1">
        <v>574.0</v>
      </c>
      <c r="C5112" s="1">
        <v>0.0</v>
      </c>
      <c r="D5112" s="1" t="s">
        <v>38</v>
      </c>
      <c r="E5112" s="1">
        <v>33.0</v>
      </c>
      <c r="F5112" s="7" t="str">
        <f>vlookup(E5112,Teams!A:B,2,false)</f>
        <v>NCSSM B</v>
      </c>
      <c r="G5112" s="1" t="b">
        <v>1</v>
      </c>
      <c r="H5112" s="1" t="b">
        <v>0</v>
      </c>
      <c r="I5112" s="1">
        <v>10.0</v>
      </c>
      <c r="J5112" s="7" t="str">
        <f>vlookup(I5112,Cats!$A:$B,2,false)</f>
        <v>E</v>
      </c>
    </row>
    <row r="5113">
      <c r="A5113" s="1">
        <v>142122.0</v>
      </c>
      <c r="B5113" s="1">
        <v>574.0</v>
      </c>
      <c r="C5113" s="1">
        <v>0.0</v>
      </c>
      <c r="D5113" s="1" t="s">
        <v>133</v>
      </c>
      <c r="E5113" s="1">
        <v>42.0</v>
      </c>
      <c r="F5113" s="7" t="str">
        <f>vlookup(E5113,Teams!A:B,2,false)</f>
        <v>Tesla STEM</v>
      </c>
      <c r="G5113" s="1" t="b">
        <v>0</v>
      </c>
      <c r="H5113" s="1" t="b">
        <v>0</v>
      </c>
      <c r="I5113" s="1">
        <v>10.0</v>
      </c>
      <c r="J5113" s="7" t="str">
        <f>vlookup(I5113,Cats!$A:$B,2,false)</f>
        <v>E</v>
      </c>
    </row>
    <row r="5114">
      <c r="A5114" s="1">
        <v>142123.0</v>
      </c>
      <c r="B5114" s="1">
        <v>574.0</v>
      </c>
      <c r="C5114" s="1">
        <v>4.0</v>
      </c>
      <c r="D5114" s="1" t="s">
        <v>38</v>
      </c>
      <c r="E5114" s="1">
        <v>33.0</v>
      </c>
      <c r="F5114" s="7" t="str">
        <f>vlookup(E5114,Teams!A:B,2,false)</f>
        <v>NCSSM B</v>
      </c>
      <c r="G5114" s="1" t="b">
        <v>1</v>
      </c>
      <c r="H5114" s="1" t="b">
        <v>0</v>
      </c>
      <c r="I5114" s="1">
        <v>11.0</v>
      </c>
      <c r="J5114" s="7" t="str">
        <f>vlookup(I5114,Cats!$A:$B,2,false)</f>
        <v>B</v>
      </c>
    </row>
    <row r="5115">
      <c r="A5115" s="1">
        <v>142124.0</v>
      </c>
      <c r="B5115" s="1">
        <v>574.0</v>
      </c>
      <c r="C5115" s="1">
        <v>0.0</v>
      </c>
      <c r="D5115" s="1" t="s">
        <v>230</v>
      </c>
      <c r="E5115" s="1">
        <v>42.0</v>
      </c>
      <c r="F5115" s="7" t="str">
        <f>vlookup(E5115,Teams!A:B,2,false)</f>
        <v>Tesla STEM</v>
      </c>
      <c r="G5115" s="1" t="b">
        <v>0</v>
      </c>
      <c r="H5115" s="1" t="b">
        <v>1</v>
      </c>
      <c r="I5115" s="1">
        <v>11.0</v>
      </c>
      <c r="J5115" s="7" t="str">
        <f>vlookup(I5115,Cats!$A:$B,2,false)</f>
        <v>B</v>
      </c>
    </row>
    <row r="5116">
      <c r="A5116" s="1">
        <v>142125.0</v>
      </c>
      <c r="B5116" s="1">
        <v>574.0</v>
      </c>
      <c r="C5116" s="1">
        <v>4.0</v>
      </c>
      <c r="D5116" s="1" t="s">
        <v>36</v>
      </c>
      <c r="E5116" s="1">
        <v>33.0</v>
      </c>
      <c r="F5116" s="7" t="str">
        <f>vlookup(E5116,Teams!A:B,2,false)</f>
        <v>NCSSM B</v>
      </c>
      <c r="G5116" s="1" t="b">
        <v>1</v>
      </c>
      <c r="H5116" s="1" t="b">
        <v>0</v>
      </c>
      <c r="I5116" s="1">
        <v>12.0</v>
      </c>
      <c r="J5116" s="7" t="str">
        <f>vlookup(I5116,Cats!$A:$B,2,false)</f>
        <v>P</v>
      </c>
    </row>
    <row r="5117">
      <c r="A5117" s="1">
        <v>142126.0</v>
      </c>
      <c r="B5117" s="1">
        <v>574.0</v>
      </c>
      <c r="C5117" s="1">
        <v>0.0</v>
      </c>
      <c r="D5117" s="1" t="s">
        <v>32</v>
      </c>
      <c r="E5117" s="1">
        <v>42.0</v>
      </c>
      <c r="F5117" s="7" t="str">
        <f>vlookup(E5117,Teams!A:B,2,false)</f>
        <v>Tesla STEM</v>
      </c>
      <c r="G5117" s="1" t="b">
        <v>0</v>
      </c>
      <c r="H5117" s="1" t="b">
        <v>1</v>
      </c>
      <c r="I5117" s="1">
        <v>12.0</v>
      </c>
      <c r="J5117" s="7" t="str">
        <f>vlookup(I5117,Cats!$A:$B,2,false)</f>
        <v>P</v>
      </c>
    </row>
    <row r="5118">
      <c r="A5118" s="1">
        <v>142127.0</v>
      </c>
      <c r="B5118" s="1">
        <v>574.0</v>
      </c>
      <c r="C5118" s="1">
        <v>0.0</v>
      </c>
      <c r="D5118" s="1" t="s">
        <v>32</v>
      </c>
      <c r="E5118" s="1">
        <v>33.0</v>
      </c>
      <c r="F5118" s="7" t="str">
        <f>vlookup(E5118,Teams!A:B,2,false)</f>
        <v>NCSSM B</v>
      </c>
      <c r="G5118" s="1" t="b">
        <v>1</v>
      </c>
      <c r="H5118" s="1" t="b">
        <v>1</v>
      </c>
      <c r="I5118" s="1">
        <v>13.0</v>
      </c>
      <c r="J5118" s="7" t="str">
        <f>vlookup(I5118,Cats!$A:$B,2,false)</f>
        <v>X</v>
      </c>
    </row>
    <row r="5119">
      <c r="A5119" s="1">
        <v>142128.0</v>
      </c>
      <c r="B5119" s="1">
        <v>574.0</v>
      </c>
      <c r="C5119" s="1">
        <v>4.0</v>
      </c>
      <c r="D5119" s="1" t="s">
        <v>130</v>
      </c>
      <c r="E5119" s="1">
        <v>42.0</v>
      </c>
      <c r="F5119" s="7" t="str">
        <f>vlookup(E5119,Teams!A:B,2,false)</f>
        <v>Tesla STEM</v>
      </c>
      <c r="G5119" s="1" t="b">
        <v>0</v>
      </c>
      <c r="H5119" s="1" t="b">
        <v>0</v>
      </c>
      <c r="I5119" s="1">
        <v>13.0</v>
      </c>
      <c r="J5119" s="7" t="str">
        <f>vlookup(I5119,Cats!$A:$B,2,false)</f>
        <v>X</v>
      </c>
    </row>
    <row r="5120">
      <c r="A5120" s="1">
        <v>142129.0</v>
      </c>
      <c r="B5120" s="1">
        <v>574.0</v>
      </c>
      <c r="C5120" s="1">
        <v>0.0</v>
      </c>
      <c r="D5120" s="1" t="s">
        <v>34</v>
      </c>
      <c r="E5120" s="1">
        <v>33.0</v>
      </c>
      <c r="F5120" s="7" t="str">
        <f>vlookup(E5120,Teams!A:B,2,false)</f>
        <v>NCSSM B</v>
      </c>
      <c r="G5120" s="1" t="b">
        <v>1</v>
      </c>
      <c r="H5120" s="1" t="b">
        <v>0</v>
      </c>
      <c r="I5120" s="1">
        <v>14.0</v>
      </c>
      <c r="J5120" s="7" t="str">
        <f>vlookup(I5120,Cats!$A:$B,2,false)</f>
        <v>M</v>
      </c>
    </row>
    <row r="5121">
      <c r="A5121" s="1">
        <v>142130.0</v>
      </c>
      <c r="B5121" s="1">
        <v>574.0</v>
      </c>
      <c r="C5121" s="1">
        <v>0.0</v>
      </c>
      <c r="D5121" s="1" t="s">
        <v>133</v>
      </c>
      <c r="E5121" s="1">
        <v>42.0</v>
      </c>
      <c r="F5121" s="7" t="str">
        <f>vlookup(E5121,Teams!A:B,2,false)</f>
        <v>Tesla STEM</v>
      </c>
      <c r="G5121" s="1" t="b">
        <v>0</v>
      </c>
      <c r="H5121" s="1" t="b">
        <v>0</v>
      </c>
      <c r="I5121" s="1">
        <v>14.0</v>
      </c>
      <c r="J5121" s="7" t="str">
        <f>vlookup(I5121,Cats!$A:$B,2,false)</f>
        <v>M</v>
      </c>
    </row>
    <row r="5122">
      <c r="A5122" s="1">
        <v>142131.0</v>
      </c>
      <c r="B5122" s="1">
        <v>574.0</v>
      </c>
      <c r="C5122" s="1">
        <v>0.0</v>
      </c>
      <c r="D5122" s="1" t="s">
        <v>36</v>
      </c>
      <c r="E5122" s="1">
        <v>33.0</v>
      </c>
      <c r="F5122" s="7" t="str">
        <f>vlookup(E5122,Teams!A:B,2,false)</f>
        <v>NCSSM B</v>
      </c>
      <c r="G5122" s="1" t="b">
        <v>1</v>
      </c>
      <c r="H5122" s="1" t="b">
        <v>0</v>
      </c>
      <c r="I5122" s="1">
        <v>15.0</v>
      </c>
      <c r="J5122" s="7" t="str">
        <f>vlookup(I5122,Cats!$A:$B,2,false)</f>
        <v>C</v>
      </c>
    </row>
    <row r="5123">
      <c r="A5123" s="1">
        <v>142132.0</v>
      </c>
      <c r="B5123" s="1">
        <v>574.0</v>
      </c>
      <c r="C5123" s="1">
        <v>0.0</v>
      </c>
      <c r="D5123" s="1" t="s">
        <v>135</v>
      </c>
      <c r="E5123" s="1">
        <v>42.0</v>
      </c>
      <c r="F5123" s="7" t="str">
        <f>vlookup(E5123,Teams!A:B,2,false)</f>
        <v>Tesla STEM</v>
      </c>
      <c r="G5123" s="1" t="b">
        <v>0</v>
      </c>
      <c r="H5123" s="1" t="b">
        <v>0</v>
      </c>
      <c r="I5123" s="1">
        <v>15.0</v>
      </c>
      <c r="J5123" s="7" t="str">
        <f>vlookup(I5123,Cats!$A:$B,2,false)</f>
        <v>C</v>
      </c>
    </row>
    <row r="5124">
      <c r="A5124" s="1">
        <v>142133.0</v>
      </c>
      <c r="B5124" s="1">
        <v>574.0</v>
      </c>
      <c r="C5124" s="1">
        <v>0.0</v>
      </c>
      <c r="D5124" s="1" t="s">
        <v>32</v>
      </c>
      <c r="E5124" s="1">
        <v>33.0</v>
      </c>
      <c r="F5124" s="7" t="str">
        <f>vlookup(E5124,Teams!A:B,2,false)</f>
        <v>NCSSM B</v>
      </c>
      <c r="G5124" s="1" t="b">
        <v>1</v>
      </c>
      <c r="H5124" s="1" t="b">
        <v>1</v>
      </c>
      <c r="I5124" s="1">
        <v>16.0</v>
      </c>
      <c r="J5124" s="7" t="str">
        <f>vlookup(I5124,Cats!$A:$B,2,false)</f>
        <v>E</v>
      </c>
    </row>
    <row r="5125">
      <c r="A5125" s="1">
        <v>142134.0</v>
      </c>
      <c r="B5125" s="1">
        <v>574.0</v>
      </c>
      <c r="C5125" s="1">
        <v>4.0</v>
      </c>
      <c r="D5125" s="1" t="s">
        <v>130</v>
      </c>
      <c r="E5125" s="1">
        <v>42.0</v>
      </c>
      <c r="F5125" s="7" t="str">
        <f>vlookup(E5125,Teams!A:B,2,false)</f>
        <v>Tesla STEM</v>
      </c>
      <c r="G5125" s="1" t="b">
        <v>0</v>
      </c>
      <c r="H5125" s="1" t="b">
        <v>0</v>
      </c>
      <c r="I5125" s="1">
        <v>16.0</v>
      </c>
      <c r="J5125" s="7" t="str">
        <f>vlookup(I5125,Cats!$A:$B,2,false)</f>
        <v>E</v>
      </c>
    </row>
    <row r="5126">
      <c r="A5126" s="1">
        <v>142135.0</v>
      </c>
      <c r="B5126" s="1">
        <v>574.0</v>
      </c>
      <c r="C5126" s="1">
        <v>-4.0</v>
      </c>
      <c r="D5126" s="1" t="s">
        <v>38</v>
      </c>
      <c r="E5126" s="1">
        <v>33.0</v>
      </c>
      <c r="F5126" s="7" t="str">
        <f>vlookup(E5126,Teams!A:B,2,false)</f>
        <v>NCSSM B</v>
      </c>
      <c r="G5126" s="1" t="b">
        <v>1</v>
      </c>
      <c r="H5126" s="1" t="b">
        <v>0</v>
      </c>
      <c r="I5126" s="1">
        <v>17.0</v>
      </c>
      <c r="J5126" s="7" t="str">
        <f>vlookup(I5126,Cats!$A:$B,2,false)</f>
        <v>B</v>
      </c>
    </row>
    <row r="5127">
      <c r="A5127" s="1">
        <v>142136.0</v>
      </c>
      <c r="B5127" s="1">
        <v>574.0</v>
      </c>
      <c r="C5127" s="1">
        <v>0.0</v>
      </c>
      <c r="D5127" s="1" t="s">
        <v>134</v>
      </c>
      <c r="E5127" s="1">
        <v>42.0</v>
      </c>
      <c r="F5127" s="7" t="str">
        <f>vlookup(E5127,Teams!A:B,2,false)</f>
        <v>Tesla STEM</v>
      </c>
      <c r="G5127" s="1" t="b">
        <v>0</v>
      </c>
      <c r="H5127" s="1" t="b">
        <v>0</v>
      </c>
      <c r="I5127" s="1">
        <v>17.0</v>
      </c>
      <c r="J5127" s="7" t="str">
        <f>vlookup(I5127,Cats!$A:$B,2,false)</f>
        <v>B</v>
      </c>
    </row>
    <row r="5128">
      <c r="A5128" s="1">
        <v>142137.0</v>
      </c>
      <c r="B5128" s="1">
        <v>574.0</v>
      </c>
      <c r="C5128" s="1">
        <v>0.0</v>
      </c>
      <c r="D5128" s="1" t="s">
        <v>36</v>
      </c>
      <c r="E5128" s="1">
        <v>33.0</v>
      </c>
      <c r="F5128" s="7" t="str">
        <f>vlookup(E5128,Teams!A:B,2,false)</f>
        <v>NCSSM B</v>
      </c>
      <c r="G5128" s="1" t="b">
        <v>1</v>
      </c>
      <c r="H5128" s="1" t="b">
        <v>0</v>
      </c>
      <c r="I5128" s="1">
        <v>18.0</v>
      </c>
      <c r="J5128" s="7" t="str">
        <f>vlookup(I5128,Cats!$A:$B,2,false)</f>
        <v>P</v>
      </c>
    </row>
    <row r="5129">
      <c r="A5129" s="1">
        <v>142138.0</v>
      </c>
      <c r="B5129" s="1">
        <v>574.0</v>
      </c>
      <c r="C5129" s="1">
        <v>14.0</v>
      </c>
      <c r="D5129" s="1" t="s">
        <v>134</v>
      </c>
      <c r="E5129" s="1">
        <v>42.0</v>
      </c>
      <c r="F5129" s="7" t="str">
        <f>vlookup(E5129,Teams!A:B,2,false)</f>
        <v>Tesla STEM</v>
      </c>
      <c r="G5129" s="1" t="b">
        <v>0</v>
      </c>
      <c r="H5129" s="1" t="b">
        <v>0</v>
      </c>
      <c r="I5129" s="1">
        <v>18.0</v>
      </c>
      <c r="J5129" s="7" t="str">
        <f>vlookup(I5129,Cats!$A:$B,2,false)</f>
        <v>P</v>
      </c>
    </row>
    <row r="5130">
      <c r="A5130" s="1">
        <v>142139.0</v>
      </c>
      <c r="B5130" s="1">
        <v>574.0</v>
      </c>
      <c r="C5130" s="1">
        <v>4.0</v>
      </c>
      <c r="D5130" s="1" t="s">
        <v>34</v>
      </c>
      <c r="E5130" s="1">
        <v>33.0</v>
      </c>
      <c r="F5130" s="7" t="str">
        <f>vlookup(E5130,Teams!A:B,2,false)</f>
        <v>NCSSM B</v>
      </c>
      <c r="G5130" s="1" t="b">
        <v>1</v>
      </c>
      <c r="H5130" s="1" t="b">
        <v>0</v>
      </c>
      <c r="I5130" s="1">
        <v>19.0</v>
      </c>
      <c r="J5130" s="7" t="str">
        <f>vlookup(I5130,Cats!$A:$B,2,false)</f>
        <v>X</v>
      </c>
    </row>
    <row r="5131">
      <c r="A5131" s="1">
        <v>142140.0</v>
      </c>
      <c r="B5131" s="1">
        <v>574.0</v>
      </c>
      <c r="C5131" s="1">
        <v>-4.0</v>
      </c>
      <c r="D5131" s="1" t="s">
        <v>130</v>
      </c>
      <c r="E5131" s="1">
        <v>42.0</v>
      </c>
      <c r="F5131" s="7" t="str">
        <f>vlookup(E5131,Teams!A:B,2,false)</f>
        <v>Tesla STEM</v>
      </c>
      <c r="G5131" s="1" t="b">
        <v>0</v>
      </c>
      <c r="H5131" s="1" t="b">
        <v>0</v>
      </c>
      <c r="I5131" s="1">
        <v>19.0</v>
      </c>
      <c r="J5131" s="7" t="str">
        <f>vlookup(I5131,Cats!$A:$B,2,false)</f>
        <v>X</v>
      </c>
    </row>
    <row r="5132">
      <c r="A5132" s="1">
        <v>142141.0</v>
      </c>
      <c r="B5132" s="1">
        <v>574.0</v>
      </c>
      <c r="C5132" s="1">
        <v>0.0</v>
      </c>
      <c r="D5132" s="1" t="s">
        <v>34</v>
      </c>
      <c r="E5132" s="1">
        <v>33.0</v>
      </c>
      <c r="F5132" s="7" t="str">
        <f>vlookup(E5132,Teams!A:B,2,false)</f>
        <v>NCSSM B</v>
      </c>
      <c r="G5132" s="1" t="b">
        <v>1</v>
      </c>
      <c r="H5132" s="1" t="b">
        <v>0</v>
      </c>
      <c r="I5132" s="1">
        <v>20.0</v>
      </c>
      <c r="J5132" s="7" t="str">
        <f>vlookup(I5132,Cats!$A:$B,2,false)</f>
        <v>M</v>
      </c>
    </row>
    <row r="5133">
      <c r="A5133" s="1">
        <v>142142.0</v>
      </c>
      <c r="B5133" s="1">
        <v>574.0</v>
      </c>
      <c r="C5133" s="1">
        <v>14.0</v>
      </c>
      <c r="D5133" s="1" t="s">
        <v>133</v>
      </c>
      <c r="E5133" s="1">
        <v>42.0</v>
      </c>
      <c r="F5133" s="7" t="str">
        <f>vlookup(E5133,Teams!A:B,2,false)</f>
        <v>Tesla STEM</v>
      </c>
      <c r="G5133" s="1" t="b">
        <v>0</v>
      </c>
      <c r="H5133" s="1" t="b">
        <v>0</v>
      </c>
      <c r="I5133" s="1">
        <v>20.0</v>
      </c>
      <c r="J5133" s="7" t="str">
        <f>vlookup(I5133,Cats!$A:$B,2,false)</f>
        <v>M</v>
      </c>
    </row>
    <row r="5134">
      <c r="A5134" s="1">
        <v>142143.0</v>
      </c>
      <c r="B5134" s="1">
        <v>574.0</v>
      </c>
      <c r="C5134" s="1">
        <v>0.0</v>
      </c>
      <c r="D5134" s="1" t="s">
        <v>32</v>
      </c>
      <c r="E5134" s="1">
        <v>33.0</v>
      </c>
      <c r="F5134" s="7" t="str">
        <f>vlookup(E5134,Teams!A:B,2,false)</f>
        <v>NCSSM B</v>
      </c>
      <c r="G5134" s="1" t="b">
        <v>1</v>
      </c>
      <c r="H5134" s="1" t="b">
        <v>1</v>
      </c>
      <c r="I5134" s="1">
        <v>21.0</v>
      </c>
      <c r="J5134" s="7" t="str">
        <f>vlookup(I5134,Cats!$A:$B,2,false)</f>
        <v>C</v>
      </c>
    </row>
    <row r="5135">
      <c r="A5135" s="1">
        <v>142144.0</v>
      </c>
      <c r="B5135" s="1">
        <v>574.0</v>
      </c>
      <c r="C5135" s="1">
        <v>14.0</v>
      </c>
      <c r="D5135" s="1" t="s">
        <v>135</v>
      </c>
      <c r="E5135" s="1">
        <v>42.0</v>
      </c>
      <c r="F5135" s="7" t="str">
        <f>vlookup(E5135,Teams!A:B,2,false)</f>
        <v>Tesla STEM</v>
      </c>
      <c r="G5135" s="1" t="b">
        <v>0</v>
      </c>
      <c r="H5135" s="1" t="b">
        <v>0</v>
      </c>
      <c r="I5135" s="1">
        <v>21.0</v>
      </c>
      <c r="J5135" s="7" t="str">
        <f>vlookup(I5135,Cats!$A:$B,2,false)</f>
        <v>C</v>
      </c>
    </row>
    <row r="5136">
      <c r="A5136" s="1">
        <v>142145.0</v>
      </c>
      <c r="B5136" s="1">
        <v>574.0</v>
      </c>
      <c r="C5136" s="1">
        <v>14.0</v>
      </c>
      <c r="D5136" s="1" t="s">
        <v>38</v>
      </c>
      <c r="E5136" s="1">
        <v>33.0</v>
      </c>
      <c r="F5136" s="7" t="str">
        <f>vlookup(E5136,Teams!A:B,2,false)</f>
        <v>NCSSM B</v>
      </c>
      <c r="G5136" s="1" t="b">
        <v>1</v>
      </c>
      <c r="H5136" s="1" t="b">
        <v>0</v>
      </c>
      <c r="I5136" s="1">
        <v>22.0</v>
      </c>
      <c r="J5136" s="7" t="str">
        <f>vlookup(I5136,Cats!$A:$B,2,false)</f>
        <v>E</v>
      </c>
    </row>
    <row r="5137">
      <c r="A5137" s="1">
        <v>142146.0</v>
      </c>
      <c r="B5137" s="1">
        <v>574.0</v>
      </c>
      <c r="C5137" s="1">
        <v>0.0</v>
      </c>
      <c r="D5137" s="1" t="s">
        <v>32</v>
      </c>
      <c r="E5137" s="1">
        <v>42.0</v>
      </c>
      <c r="F5137" s="7" t="str">
        <f>vlookup(E5137,Teams!A:B,2,false)</f>
        <v>Tesla STEM</v>
      </c>
      <c r="G5137" s="1" t="b">
        <v>0</v>
      </c>
      <c r="H5137" s="1" t="b">
        <v>1</v>
      </c>
      <c r="I5137" s="1">
        <v>22.0</v>
      </c>
      <c r="J5137" s="7" t="str">
        <f>vlookup(I5137,Cats!$A:$B,2,false)</f>
        <v>E</v>
      </c>
    </row>
    <row r="5138">
      <c r="A5138" s="1">
        <v>142147.0</v>
      </c>
      <c r="B5138" s="1">
        <v>574.0</v>
      </c>
      <c r="C5138" s="1">
        <v>-4.0</v>
      </c>
      <c r="D5138" s="1" t="s">
        <v>36</v>
      </c>
      <c r="E5138" s="1">
        <v>33.0</v>
      </c>
      <c r="F5138" s="7" t="str">
        <f>vlookup(E5138,Teams!A:B,2,false)</f>
        <v>NCSSM B</v>
      </c>
      <c r="G5138" s="1" t="b">
        <v>1</v>
      </c>
      <c r="H5138" s="1" t="b">
        <v>0</v>
      </c>
      <c r="I5138" s="1">
        <v>23.0</v>
      </c>
      <c r="J5138" s="7" t="str">
        <f>vlookup(I5138,Cats!$A:$B,2,false)</f>
        <v>B</v>
      </c>
    </row>
    <row r="5139">
      <c r="A5139" s="1">
        <v>142148.0</v>
      </c>
      <c r="B5139" s="1">
        <v>574.0</v>
      </c>
      <c r="C5139" s="1">
        <v>0.0</v>
      </c>
      <c r="D5139" s="1" t="s">
        <v>230</v>
      </c>
      <c r="E5139" s="1">
        <v>42.0</v>
      </c>
      <c r="F5139" s="7" t="str">
        <f>vlookup(E5139,Teams!A:B,2,false)</f>
        <v>Tesla STEM</v>
      </c>
      <c r="G5139" s="1" t="b">
        <v>0</v>
      </c>
      <c r="H5139" s="1" t="b">
        <v>0</v>
      </c>
      <c r="I5139" s="1">
        <v>23.0</v>
      </c>
      <c r="J5139" s="7" t="str">
        <f>vlookup(I5139,Cats!$A:$B,2,false)</f>
        <v>B</v>
      </c>
    </row>
    <row r="5140">
      <c r="A5140" s="1">
        <v>142149.0</v>
      </c>
      <c r="B5140" s="1">
        <v>574.0</v>
      </c>
      <c r="C5140" s="1">
        <v>14.0</v>
      </c>
      <c r="D5140" s="1" t="s">
        <v>36</v>
      </c>
      <c r="E5140" s="1">
        <v>33.0</v>
      </c>
      <c r="F5140" s="7" t="str">
        <f>vlookup(E5140,Teams!A:B,2,false)</f>
        <v>NCSSM B</v>
      </c>
      <c r="G5140" s="1" t="b">
        <v>1</v>
      </c>
      <c r="H5140" s="1" t="b">
        <v>0</v>
      </c>
      <c r="I5140" s="1">
        <v>24.0</v>
      </c>
      <c r="J5140" s="7" t="str">
        <f>vlookup(I5140,Cats!$A:$B,2,false)</f>
        <v>P</v>
      </c>
    </row>
    <row r="5141">
      <c r="A5141" s="1">
        <v>142150.0</v>
      </c>
      <c r="B5141" s="1">
        <v>574.0</v>
      </c>
      <c r="C5141" s="1">
        <v>0.0</v>
      </c>
      <c r="D5141" s="1" t="s">
        <v>32</v>
      </c>
      <c r="E5141" s="1">
        <v>42.0</v>
      </c>
      <c r="F5141" s="7" t="str">
        <f>vlookup(E5141,Teams!A:B,2,false)</f>
        <v>Tesla STEM</v>
      </c>
      <c r="G5141" s="1" t="b">
        <v>0</v>
      </c>
      <c r="H5141" s="1" t="b">
        <v>1</v>
      </c>
      <c r="I5141" s="1">
        <v>24.0</v>
      </c>
      <c r="J5141" s="7" t="str">
        <f>vlookup(I5141,Cats!$A:$B,2,false)</f>
        <v>P</v>
      </c>
    </row>
    <row r="5142">
      <c r="A5142" s="1">
        <v>142151.0</v>
      </c>
      <c r="B5142" s="1">
        <v>575.0</v>
      </c>
      <c r="C5142" s="1">
        <v>0.0</v>
      </c>
      <c r="D5142" s="1" t="s">
        <v>32</v>
      </c>
      <c r="E5142" s="1">
        <v>37.0</v>
      </c>
      <c r="F5142" s="7" t="str">
        <f>vlookup(E5142,Teams!A:B,2,false)</f>
        <v>Pullman</v>
      </c>
      <c r="G5142" s="1" t="b">
        <v>1</v>
      </c>
      <c r="H5142" s="1" t="b">
        <v>1</v>
      </c>
      <c r="I5142" s="1">
        <v>1.0</v>
      </c>
      <c r="J5142" s="7" t="str">
        <f>vlookup(I5142,Cats!$A:$B,2,false)</f>
        <v>X</v>
      </c>
    </row>
    <row r="5143">
      <c r="A5143" s="1">
        <v>142152.0</v>
      </c>
      <c r="B5143" s="1">
        <v>575.0</v>
      </c>
      <c r="C5143" s="1">
        <v>14.0</v>
      </c>
      <c r="D5143" s="1" t="s">
        <v>57</v>
      </c>
      <c r="E5143" s="1">
        <v>44.0</v>
      </c>
      <c r="F5143" s="7" t="str">
        <f>vlookup(E5143,Teams!A:B,2,false)</f>
        <v>University</v>
      </c>
      <c r="G5143" s="1" t="b">
        <v>0</v>
      </c>
      <c r="H5143" s="1" t="b">
        <v>0</v>
      </c>
      <c r="I5143" s="1">
        <v>1.0</v>
      </c>
      <c r="J5143" s="7" t="str">
        <f>vlookup(I5143,Cats!$A:$B,2,false)</f>
        <v>X</v>
      </c>
    </row>
    <row r="5144">
      <c r="A5144" s="1">
        <v>142153.0</v>
      </c>
      <c r="B5144" s="1">
        <v>575.0</v>
      </c>
      <c r="C5144" s="1">
        <v>0.0</v>
      </c>
      <c r="D5144" s="1" t="s">
        <v>32</v>
      </c>
      <c r="E5144" s="1">
        <v>37.0</v>
      </c>
      <c r="F5144" s="7" t="str">
        <f>vlookup(E5144,Teams!A:B,2,false)</f>
        <v>Pullman</v>
      </c>
      <c r="G5144" s="1" t="b">
        <v>1</v>
      </c>
      <c r="H5144" s="1" t="b">
        <v>1</v>
      </c>
      <c r="I5144" s="1">
        <v>2.0</v>
      </c>
      <c r="J5144" s="7" t="str">
        <f>vlookup(I5144,Cats!$A:$B,2,false)</f>
        <v>M</v>
      </c>
    </row>
    <row r="5145">
      <c r="A5145" s="1">
        <v>142154.0</v>
      </c>
      <c r="B5145" s="1">
        <v>575.0</v>
      </c>
      <c r="C5145" s="1">
        <v>14.0</v>
      </c>
      <c r="D5145" s="1" t="s">
        <v>57</v>
      </c>
      <c r="E5145" s="1">
        <v>44.0</v>
      </c>
      <c r="F5145" s="7" t="str">
        <f>vlookup(E5145,Teams!A:B,2,false)</f>
        <v>University</v>
      </c>
      <c r="G5145" s="1" t="b">
        <v>0</v>
      </c>
      <c r="H5145" s="1" t="b">
        <v>0</v>
      </c>
      <c r="I5145" s="1">
        <v>2.0</v>
      </c>
      <c r="J5145" s="7" t="str">
        <f>vlookup(I5145,Cats!$A:$B,2,false)</f>
        <v>M</v>
      </c>
    </row>
    <row r="5146">
      <c r="A5146" s="1">
        <v>142155.0</v>
      </c>
      <c r="B5146" s="1">
        <v>575.0</v>
      </c>
      <c r="C5146" s="1">
        <v>0.0</v>
      </c>
      <c r="D5146" s="1" t="s">
        <v>32</v>
      </c>
      <c r="E5146" s="1">
        <v>37.0</v>
      </c>
      <c r="F5146" s="7" t="str">
        <f>vlookup(E5146,Teams!A:B,2,false)</f>
        <v>Pullman</v>
      </c>
      <c r="G5146" s="1" t="b">
        <v>1</v>
      </c>
      <c r="H5146" s="1" t="b">
        <v>1</v>
      </c>
      <c r="I5146" s="1">
        <v>3.0</v>
      </c>
      <c r="J5146" s="7" t="str">
        <f>vlookup(I5146,Cats!$A:$B,2,false)</f>
        <v>C</v>
      </c>
    </row>
    <row r="5147">
      <c r="A5147" s="1">
        <v>142156.0</v>
      </c>
      <c r="B5147" s="1">
        <v>575.0</v>
      </c>
      <c r="C5147" s="1">
        <v>4.0</v>
      </c>
      <c r="D5147" s="1" t="s">
        <v>194</v>
      </c>
      <c r="E5147" s="1">
        <v>44.0</v>
      </c>
      <c r="F5147" s="7" t="str">
        <f>vlookup(E5147,Teams!A:B,2,false)</f>
        <v>University</v>
      </c>
      <c r="G5147" s="1" t="b">
        <v>0</v>
      </c>
      <c r="H5147" s="1" t="b">
        <v>0</v>
      </c>
      <c r="I5147" s="1">
        <v>3.0</v>
      </c>
      <c r="J5147" s="7" t="str">
        <f>vlookup(I5147,Cats!$A:$B,2,false)</f>
        <v>C</v>
      </c>
    </row>
    <row r="5148">
      <c r="A5148" s="1">
        <v>142157.0</v>
      </c>
      <c r="B5148" s="1">
        <v>575.0</v>
      </c>
      <c r="C5148" s="1">
        <v>0.0</v>
      </c>
      <c r="D5148" s="1" t="s">
        <v>32</v>
      </c>
      <c r="E5148" s="1">
        <v>37.0</v>
      </c>
      <c r="F5148" s="7" t="str">
        <f>vlookup(E5148,Teams!A:B,2,false)</f>
        <v>Pullman</v>
      </c>
      <c r="G5148" s="1" t="b">
        <v>1</v>
      </c>
      <c r="H5148" s="1" t="b">
        <v>1</v>
      </c>
      <c r="I5148" s="1">
        <v>4.0</v>
      </c>
      <c r="J5148" s="7" t="str">
        <f>vlookup(I5148,Cats!$A:$B,2,false)</f>
        <v>E</v>
      </c>
    </row>
    <row r="5149">
      <c r="A5149" s="1">
        <v>142158.0</v>
      </c>
      <c r="B5149" s="1">
        <v>575.0</v>
      </c>
      <c r="C5149" s="1">
        <v>14.0</v>
      </c>
      <c r="D5149" s="1" t="s">
        <v>57</v>
      </c>
      <c r="E5149" s="1">
        <v>44.0</v>
      </c>
      <c r="F5149" s="7" t="str">
        <f>vlookup(E5149,Teams!A:B,2,false)</f>
        <v>University</v>
      </c>
      <c r="G5149" s="1" t="b">
        <v>0</v>
      </c>
      <c r="H5149" s="1" t="b">
        <v>0</v>
      </c>
      <c r="I5149" s="1">
        <v>4.0</v>
      </c>
      <c r="J5149" s="7" t="str">
        <f>vlookup(I5149,Cats!$A:$B,2,false)</f>
        <v>E</v>
      </c>
    </row>
    <row r="5150">
      <c r="A5150" s="1">
        <v>142159.0</v>
      </c>
      <c r="B5150" s="1">
        <v>575.0</v>
      </c>
      <c r="C5150" s="1">
        <v>0.0</v>
      </c>
      <c r="D5150" s="1" t="s">
        <v>32</v>
      </c>
      <c r="E5150" s="1">
        <v>37.0</v>
      </c>
      <c r="F5150" s="7" t="str">
        <f>vlookup(E5150,Teams!A:B,2,false)</f>
        <v>Pullman</v>
      </c>
      <c r="G5150" s="1" t="b">
        <v>1</v>
      </c>
      <c r="H5150" s="1" t="b">
        <v>1</v>
      </c>
      <c r="I5150" s="1">
        <v>5.0</v>
      </c>
      <c r="J5150" s="7" t="str">
        <f>vlookup(I5150,Cats!$A:$B,2,false)</f>
        <v>B</v>
      </c>
    </row>
    <row r="5151">
      <c r="A5151" s="1">
        <v>142160.0</v>
      </c>
      <c r="B5151" s="1">
        <v>575.0</v>
      </c>
      <c r="C5151" s="1">
        <v>4.0</v>
      </c>
      <c r="D5151" s="1" t="s">
        <v>57</v>
      </c>
      <c r="E5151" s="1">
        <v>44.0</v>
      </c>
      <c r="F5151" s="7" t="str">
        <f>vlookup(E5151,Teams!A:B,2,false)</f>
        <v>University</v>
      </c>
      <c r="G5151" s="1" t="b">
        <v>0</v>
      </c>
      <c r="H5151" s="1" t="b">
        <v>0</v>
      </c>
      <c r="I5151" s="1">
        <v>5.0</v>
      </c>
      <c r="J5151" s="7" t="str">
        <f>vlookup(I5151,Cats!$A:$B,2,false)</f>
        <v>B</v>
      </c>
    </row>
    <row r="5152">
      <c r="A5152" s="1">
        <v>142161.0</v>
      </c>
      <c r="B5152" s="1">
        <v>575.0</v>
      </c>
      <c r="C5152" s="1">
        <v>0.0</v>
      </c>
      <c r="D5152" s="1" t="s">
        <v>32</v>
      </c>
      <c r="E5152" s="1">
        <v>37.0</v>
      </c>
      <c r="F5152" s="7" t="str">
        <f>vlookup(E5152,Teams!A:B,2,false)</f>
        <v>Pullman</v>
      </c>
      <c r="G5152" s="1" t="b">
        <v>1</v>
      </c>
      <c r="H5152" s="1" t="b">
        <v>1</v>
      </c>
      <c r="I5152" s="1">
        <v>6.0</v>
      </c>
      <c r="J5152" s="7" t="str">
        <f>vlookup(I5152,Cats!$A:$B,2,false)</f>
        <v>P</v>
      </c>
    </row>
    <row r="5153">
      <c r="A5153" s="1">
        <v>142162.0</v>
      </c>
      <c r="B5153" s="1">
        <v>575.0</v>
      </c>
      <c r="C5153" s="1">
        <v>14.0</v>
      </c>
      <c r="D5153" s="1" t="s">
        <v>57</v>
      </c>
      <c r="E5153" s="1">
        <v>44.0</v>
      </c>
      <c r="F5153" s="7" t="str">
        <f>vlookup(E5153,Teams!A:B,2,false)</f>
        <v>University</v>
      </c>
      <c r="G5153" s="1" t="b">
        <v>0</v>
      </c>
      <c r="H5153" s="1" t="b">
        <v>0</v>
      </c>
      <c r="I5153" s="1">
        <v>6.0</v>
      </c>
      <c r="J5153" s="7" t="str">
        <f>vlookup(I5153,Cats!$A:$B,2,false)</f>
        <v>P</v>
      </c>
    </row>
    <row r="5154">
      <c r="A5154" s="1">
        <v>142163.0</v>
      </c>
      <c r="B5154" s="1">
        <v>575.0</v>
      </c>
      <c r="C5154" s="1">
        <v>-4.0</v>
      </c>
      <c r="D5154" s="1" t="s">
        <v>115</v>
      </c>
      <c r="E5154" s="1">
        <v>37.0</v>
      </c>
      <c r="F5154" s="7" t="str">
        <f>vlookup(E5154,Teams!A:B,2,false)</f>
        <v>Pullman</v>
      </c>
      <c r="G5154" s="1" t="b">
        <v>1</v>
      </c>
      <c r="H5154" s="1" t="b">
        <v>0</v>
      </c>
      <c r="I5154" s="1">
        <v>7.0</v>
      </c>
      <c r="J5154" s="7" t="str">
        <f>vlookup(I5154,Cats!$A:$B,2,false)</f>
        <v>X</v>
      </c>
    </row>
    <row r="5155">
      <c r="A5155" s="1">
        <v>142164.0</v>
      </c>
      <c r="B5155" s="1">
        <v>575.0</v>
      </c>
      <c r="C5155" s="1">
        <v>4.0</v>
      </c>
      <c r="D5155" s="1" t="s">
        <v>57</v>
      </c>
      <c r="E5155" s="1">
        <v>44.0</v>
      </c>
      <c r="F5155" s="7" t="str">
        <f>vlookup(E5155,Teams!A:B,2,false)</f>
        <v>University</v>
      </c>
      <c r="G5155" s="1" t="b">
        <v>0</v>
      </c>
      <c r="H5155" s="1" t="b">
        <v>0</v>
      </c>
      <c r="I5155" s="1">
        <v>7.0</v>
      </c>
      <c r="J5155" s="7" t="str">
        <f>vlookup(I5155,Cats!$A:$B,2,false)</f>
        <v>X</v>
      </c>
    </row>
    <row r="5156">
      <c r="A5156" s="1">
        <v>142165.0</v>
      </c>
      <c r="B5156" s="1">
        <v>575.0</v>
      </c>
      <c r="C5156" s="1">
        <v>14.0</v>
      </c>
      <c r="D5156" s="1" t="s">
        <v>111</v>
      </c>
      <c r="E5156" s="1">
        <v>37.0</v>
      </c>
      <c r="F5156" s="7" t="str">
        <f>vlookup(E5156,Teams!A:B,2,false)</f>
        <v>Pullman</v>
      </c>
      <c r="G5156" s="1" t="b">
        <v>1</v>
      </c>
      <c r="H5156" s="1" t="b">
        <v>0</v>
      </c>
      <c r="I5156" s="1">
        <v>8.0</v>
      </c>
      <c r="J5156" s="7" t="str">
        <f>vlookup(I5156,Cats!$A:$B,2,false)</f>
        <v>M</v>
      </c>
    </row>
    <row r="5157">
      <c r="A5157" s="1">
        <v>142166.0</v>
      </c>
      <c r="B5157" s="1">
        <v>575.0</v>
      </c>
      <c r="C5157" s="1">
        <v>0.0</v>
      </c>
      <c r="D5157" s="1" t="s">
        <v>194</v>
      </c>
      <c r="E5157" s="1">
        <v>44.0</v>
      </c>
      <c r="F5157" s="7" t="str">
        <f>vlookup(E5157,Teams!A:B,2,false)</f>
        <v>University</v>
      </c>
      <c r="G5157" s="1" t="b">
        <v>0</v>
      </c>
      <c r="H5157" s="1" t="b">
        <v>0</v>
      </c>
      <c r="I5157" s="1">
        <v>8.0</v>
      </c>
      <c r="J5157" s="7" t="str">
        <f>vlookup(I5157,Cats!$A:$B,2,false)</f>
        <v>M</v>
      </c>
    </row>
    <row r="5158">
      <c r="A5158" s="1">
        <v>142167.0</v>
      </c>
      <c r="B5158" s="1">
        <v>575.0</v>
      </c>
      <c r="C5158" s="1">
        <v>0.0</v>
      </c>
      <c r="D5158" s="1" t="s">
        <v>32</v>
      </c>
      <c r="E5158" s="1">
        <v>37.0</v>
      </c>
      <c r="F5158" s="7" t="str">
        <f>vlookup(E5158,Teams!A:B,2,false)</f>
        <v>Pullman</v>
      </c>
      <c r="G5158" s="1" t="b">
        <v>1</v>
      </c>
      <c r="H5158" s="1" t="b">
        <v>1</v>
      </c>
      <c r="I5158" s="1">
        <v>9.0</v>
      </c>
      <c r="J5158" s="7" t="str">
        <f>vlookup(I5158,Cats!$A:$B,2,false)</f>
        <v>C</v>
      </c>
    </row>
    <row r="5159">
      <c r="A5159" s="1">
        <v>142168.0</v>
      </c>
      <c r="B5159" s="1">
        <v>575.0</v>
      </c>
      <c r="C5159" s="1">
        <v>14.0</v>
      </c>
      <c r="D5159" s="1" t="s">
        <v>222</v>
      </c>
      <c r="E5159" s="1">
        <v>44.0</v>
      </c>
      <c r="F5159" s="7" t="str">
        <f>vlookup(E5159,Teams!A:B,2,false)</f>
        <v>University</v>
      </c>
      <c r="G5159" s="1" t="b">
        <v>0</v>
      </c>
      <c r="H5159" s="1" t="b">
        <v>0</v>
      </c>
      <c r="I5159" s="1">
        <v>9.0</v>
      </c>
      <c r="J5159" s="7" t="str">
        <f>vlookup(I5159,Cats!$A:$B,2,false)</f>
        <v>C</v>
      </c>
    </row>
    <row r="5160">
      <c r="A5160" s="1">
        <v>142169.0</v>
      </c>
      <c r="B5160" s="1">
        <v>575.0</v>
      </c>
      <c r="C5160" s="1">
        <v>0.0</v>
      </c>
      <c r="D5160" s="1" t="s">
        <v>115</v>
      </c>
      <c r="E5160" s="1">
        <v>37.0</v>
      </c>
      <c r="F5160" s="7" t="str">
        <f>vlookup(E5160,Teams!A:B,2,false)</f>
        <v>Pullman</v>
      </c>
      <c r="G5160" s="1" t="b">
        <v>1</v>
      </c>
      <c r="H5160" s="1" t="b">
        <v>0</v>
      </c>
      <c r="I5160" s="1">
        <v>10.0</v>
      </c>
      <c r="J5160" s="7" t="str">
        <f>vlookup(I5160,Cats!$A:$B,2,false)</f>
        <v>E</v>
      </c>
    </row>
    <row r="5161">
      <c r="A5161" s="1">
        <v>142170.0</v>
      </c>
      <c r="B5161" s="1">
        <v>575.0</v>
      </c>
      <c r="C5161" s="1">
        <v>-4.0</v>
      </c>
      <c r="D5161" s="1" t="s">
        <v>57</v>
      </c>
      <c r="E5161" s="1">
        <v>44.0</v>
      </c>
      <c r="F5161" s="7" t="str">
        <f>vlookup(E5161,Teams!A:B,2,false)</f>
        <v>University</v>
      </c>
      <c r="G5161" s="1" t="b">
        <v>0</v>
      </c>
      <c r="H5161" s="1" t="b">
        <v>0</v>
      </c>
      <c r="I5161" s="1">
        <v>10.0</v>
      </c>
      <c r="J5161" s="7" t="str">
        <f>vlookup(I5161,Cats!$A:$B,2,false)</f>
        <v>E</v>
      </c>
    </row>
    <row r="5162">
      <c r="A5162" s="1">
        <v>142171.0</v>
      </c>
      <c r="B5162" s="1">
        <v>575.0</v>
      </c>
      <c r="C5162" s="1">
        <v>0.0</v>
      </c>
      <c r="D5162" s="1" t="s">
        <v>111</v>
      </c>
      <c r="E5162" s="1">
        <v>37.0</v>
      </c>
      <c r="F5162" s="7" t="str">
        <f>vlookup(E5162,Teams!A:B,2,false)</f>
        <v>Pullman</v>
      </c>
      <c r="G5162" s="1" t="b">
        <v>1</v>
      </c>
      <c r="H5162" s="1" t="b">
        <v>0</v>
      </c>
      <c r="I5162" s="1">
        <v>11.0</v>
      </c>
      <c r="J5162" s="7" t="str">
        <f>vlookup(I5162,Cats!$A:$B,2,false)</f>
        <v>B</v>
      </c>
    </row>
    <row r="5163">
      <c r="A5163" s="1">
        <v>142172.0</v>
      </c>
      <c r="B5163" s="1">
        <v>575.0</v>
      </c>
      <c r="C5163" s="1">
        <v>-4.0</v>
      </c>
      <c r="D5163" s="1" t="s">
        <v>57</v>
      </c>
      <c r="E5163" s="1">
        <v>44.0</v>
      </c>
      <c r="F5163" s="7" t="str">
        <f>vlookup(E5163,Teams!A:B,2,false)</f>
        <v>University</v>
      </c>
      <c r="G5163" s="1" t="b">
        <v>0</v>
      </c>
      <c r="H5163" s="1" t="b">
        <v>0</v>
      </c>
      <c r="I5163" s="1">
        <v>11.0</v>
      </c>
      <c r="J5163" s="7" t="str">
        <f>vlookup(I5163,Cats!$A:$B,2,false)</f>
        <v>B</v>
      </c>
    </row>
    <row r="5164">
      <c r="A5164" s="1">
        <v>142173.0</v>
      </c>
      <c r="B5164" s="1">
        <v>575.0</v>
      </c>
      <c r="C5164" s="1">
        <v>-4.0</v>
      </c>
      <c r="D5164" s="1" t="s">
        <v>116</v>
      </c>
      <c r="E5164" s="1">
        <v>37.0</v>
      </c>
      <c r="F5164" s="7" t="str">
        <f>vlookup(E5164,Teams!A:B,2,false)</f>
        <v>Pullman</v>
      </c>
      <c r="G5164" s="1" t="b">
        <v>1</v>
      </c>
      <c r="H5164" s="1" t="b">
        <v>0</v>
      </c>
      <c r="I5164" s="1">
        <v>12.0</v>
      </c>
      <c r="J5164" s="7" t="str">
        <f>vlookup(I5164,Cats!$A:$B,2,false)</f>
        <v>P</v>
      </c>
    </row>
    <row r="5165">
      <c r="A5165" s="1">
        <v>142174.0</v>
      </c>
      <c r="B5165" s="1">
        <v>575.0</v>
      </c>
      <c r="C5165" s="1">
        <v>14.0</v>
      </c>
      <c r="D5165" s="1" t="s">
        <v>57</v>
      </c>
      <c r="E5165" s="1">
        <v>44.0</v>
      </c>
      <c r="F5165" s="7" t="str">
        <f>vlookup(E5165,Teams!A:B,2,false)</f>
        <v>University</v>
      </c>
      <c r="G5165" s="1" t="b">
        <v>0</v>
      </c>
      <c r="H5165" s="1" t="b">
        <v>0</v>
      </c>
      <c r="I5165" s="1">
        <v>12.0</v>
      </c>
      <c r="J5165" s="7" t="str">
        <f>vlookup(I5165,Cats!$A:$B,2,false)</f>
        <v>P</v>
      </c>
    </row>
    <row r="5166">
      <c r="A5166" s="1">
        <v>142175.0</v>
      </c>
      <c r="B5166" s="1">
        <v>575.0</v>
      </c>
      <c r="C5166" s="1">
        <v>-4.0</v>
      </c>
      <c r="D5166" s="1" t="s">
        <v>114</v>
      </c>
      <c r="E5166" s="1">
        <v>37.0</v>
      </c>
      <c r="F5166" s="7" t="str">
        <f>vlookup(E5166,Teams!A:B,2,false)</f>
        <v>Pullman</v>
      </c>
      <c r="G5166" s="1" t="b">
        <v>1</v>
      </c>
      <c r="H5166" s="1" t="b">
        <v>0</v>
      </c>
      <c r="I5166" s="1">
        <v>13.0</v>
      </c>
      <c r="J5166" s="7" t="str">
        <f>vlookup(I5166,Cats!$A:$B,2,false)</f>
        <v>X</v>
      </c>
    </row>
    <row r="5167">
      <c r="A5167" s="1">
        <v>142176.0</v>
      </c>
      <c r="B5167" s="1">
        <v>575.0</v>
      </c>
      <c r="C5167" s="1">
        <v>14.0</v>
      </c>
      <c r="D5167" s="1" t="s">
        <v>222</v>
      </c>
      <c r="E5167" s="1">
        <v>44.0</v>
      </c>
      <c r="F5167" s="7" t="str">
        <f>vlookup(E5167,Teams!A:B,2,false)</f>
        <v>University</v>
      </c>
      <c r="G5167" s="1" t="b">
        <v>0</v>
      </c>
      <c r="H5167" s="1" t="b">
        <v>0</v>
      </c>
      <c r="I5167" s="1">
        <v>13.0</v>
      </c>
      <c r="J5167" s="7" t="str">
        <f>vlookup(I5167,Cats!$A:$B,2,false)</f>
        <v>X</v>
      </c>
    </row>
    <row r="5168">
      <c r="A5168" s="1">
        <v>142177.0</v>
      </c>
      <c r="B5168" s="1">
        <v>575.0</v>
      </c>
      <c r="C5168" s="1">
        <v>0.0</v>
      </c>
      <c r="D5168" s="1" t="s">
        <v>32</v>
      </c>
      <c r="E5168" s="1">
        <v>37.0</v>
      </c>
      <c r="F5168" s="7" t="str">
        <f>vlookup(E5168,Teams!A:B,2,false)</f>
        <v>Pullman</v>
      </c>
      <c r="G5168" s="1" t="b">
        <v>1</v>
      </c>
      <c r="H5168" s="1" t="b">
        <v>1</v>
      </c>
      <c r="I5168" s="1">
        <v>14.0</v>
      </c>
      <c r="J5168" s="7" t="str">
        <f>vlookup(I5168,Cats!$A:$B,2,false)</f>
        <v>M</v>
      </c>
    </row>
    <row r="5169">
      <c r="A5169" s="1">
        <v>142178.0</v>
      </c>
      <c r="B5169" s="1">
        <v>575.0</v>
      </c>
      <c r="C5169" s="1">
        <v>4.0</v>
      </c>
      <c r="D5169" s="1" t="s">
        <v>194</v>
      </c>
      <c r="E5169" s="1">
        <v>44.0</v>
      </c>
      <c r="F5169" s="7" t="str">
        <f>vlookup(E5169,Teams!A:B,2,false)</f>
        <v>University</v>
      </c>
      <c r="G5169" s="1" t="b">
        <v>0</v>
      </c>
      <c r="H5169" s="1" t="b">
        <v>0</v>
      </c>
      <c r="I5169" s="1">
        <v>14.0</v>
      </c>
      <c r="J5169" s="7" t="str">
        <f>vlookup(I5169,Cats!$A:$B,2,false)</f>
        <v>M</v>
      </c>
    </row>
    <row r="5170">
      <c r="A5170" s="1">
        <v>142179.0</v>
      </c>
      <c r="B5170" s="1">
        <v>575.0</v>
      </c>
      <c r="C5170" s="1">
        <v>0.0</v>
      </c>
      <c r="D5170" s="1" t="s">
        <v>32</v>
      </c>
      <c r="E5170" s="1">
        <v>37.0</v>
      </c>
      <c r="F5170" s="7" t="str">
        <f>vlookup(E5170,Teams!A:B,2,false)</f>
        <v>Pullman</v>
      </c>
      <c r="G5170" s="1" t="b">
        <v>1</v>
      </c>
      <c r="H5170" s="1" t="b">
        <v>1</v>
      </c>
      <c r="I5170" s="1">
        <v>15.0</v>
      </c>
      <c r="J5170" s="7" t="str">
        <f>vlookup(I5170,Cats!$A:$B,2,false)</f>
        <v>C</v>
      </c>
    </row>
    <row r="5171">
      <c r="A5171" s="1">
        <v>142180.0</v>
      </c>
      <c r="B5171" s="1">
        <v>575.0</v>
      </c>
      <c r="C5171" s="1">
        <v>14.0</v>
      </c>
      <c r="D5171" s="1" t="s">
        <v>222</v>
      </c>
      <c r="E5171" s="1">
        <v>44.0</v>
      </c>
      <c r="F5171" s="7" t="str">
        <f>vlookup(E5171,Teams!A:B,2,false)</f>
        <v>University</v>
      </c>
      <c r="G5171" s="1" t="b">
        <v>0</v>
      </c>
      <c r="H5171" s="1" t="b">
        <v>0</v>
      </c>
      <c r="I5171" s="1">
        <v>15.0</v>
      </c>
      <c r="J5171" s="7" t="str">
        <f>vlookup(I5171,Cats!$A:$B,2,false)</f>
        <v>C</v>
      </c>
    </row>
    <row r="5172">
      <c r="A5172" s="1">
        <v>142181.0</v>
      </c>
      <c r="B5172" s="1">
        <v>575.0</v>
      </c>
      <c r="C5172" s="1">
        <v>0.0</v>
      </c>
      <c r="D5172" s="1" t="s">
        <v>32</v>
      </c>
      <c r="E5172" s="1">
        <v>37.0</v>
      </c>
      <c r="F5172" s="7" t="str">
        <f>vlookup(E5172,Teams!A:B,2,false)</f>
        <v>Pullman</v>
      </c>
      <c r="G5172" s="1" t="b">
        <v>1</v>
      </c>
      <c r="H5172" s="1" t="b">
        <v>1</v>
      </c>
      <c r="I5172" s="1">
        <v>16.0</v>
      </c>
      <c r="J5172" s="7" t="str">
        <f>vlookup(I5172,Cats!$A:$B,2,false)</f>
        <v>E</v>
      </c>
    </row>
    <row r="5173">
      <c r="A5173" s="1">
        <v>142182.0</v>
      </c>
      <c r="B5173" s="1">
        <v>575.0</v>
      </c>
      <c r="C5173" s="1">
        <v>4.0</v>
      </c>
      <c r="D5173" s="1" t="s">
        <v>57</v>
      </c>
      <c r="E5173" s="1">
        <v>44.0</v>
      </c>
      <c r="F5173" s="7" t="str">
        <f>vlookup(E5173,Teams!A:B,2,false)</f>
        <v>University</v>
      </c>
      <c r="G5173" s="1" t="b">
        <v>0</v>
      </c>
      <c r="H5173" s="1" t="b">
        <v>0</v>
      </c>
      <c r="I5173" s="1">
        <v>16.0</v>
      </c>
      <c r="J5173" s="7" t="str">
        <f>vlookup(I5173,Cats!$A:$B,2,false)</f>
        <v>E</v>
      </c>
    </row>
    <row r="5174">
      <c r="A5174" s="1">
        <v>142183.0</v>
      </c>
      <c r="B5174" s="1">
        <v>575.0</v>
      </c>
      <c r="C5174" s="1">
        <v>0.0</v>
      </c>
      <c r="D5174" s="1" t="s">
        <v>111</v>
      </c>
      <c r="E5174" s="1">
        <v>37.0</v>
      </c>
      <c r="F5174" s="7" t="str">
        <f>vlookup(E5174,Teams!A:B,2,false)</f>
        <v>Pullman</v>
      </c>
      <c r="G5174" s="1" t="b">
        <v>1</v>
      </c>
      <c r="H5174" s="1" t="b">
        <v>0</v>
      </c>
      <c r="I5174" s="1">
        <v>17.0</v>
      </c>
      <c r="J5174" s="7" t="str">
        <f>vlookup(I5174,Cats!$A:$B,2,false)</f>
        <v>B</v>
      </c>
    </row>
    <row r="5175">
      <c r="A5175" s="1">
        <v>142184.0</v>
      </c>
      <c r="B5175" s="1">
        <v>575.0</v>
      </c>
      <c r="C5175" s="1">
        <v>-4.0</v>
      </c>
      <c r="D5175" s="1" t="s">
        <v>57</v>
      </c>
      <c r="E5175" s="1">
        <v>44.0</v>
      </c>
      <c r="F5175" s="7" t="str">
        <f>vlookup(E5175,Teams!A:B,2,false)</f>
        <v>University</v>
      </c>
      <c r="G5175" s="1" t="b">
        <v>0</v>
      </c>
      <c r="H5175" s="1" t="b">
        <v>0</v>
      </c>
      <c r="I5175" s="1">
        <v>17.0</v>
      </c>
      <c r="J5175" s="7" t="str">
        <f>vlookup(I5175,Cats!$A:$B,2,false)</f>
        <v>B</v>
      </c>
    </row>
    <row r="5176">
      <c r="A5176" s="1">
        <v>142185.0</v>
      </c>
      <c r="B5176" s="1">
        <v>575.0</v>
      </c>
      <c r="C5176" s="1">
        <v>14.0</v>
      </c>
      <c r="D5176" s="1" t="s">
        <v>111</v>
      </c>
      <c r="E5176" s="1">
        <v>37.0</v>
      </c>
      <c r="F5176" s="7" t="str">
        <f>vlookup(E5176,Teams!A:B,2,false)</f>
        <v>Pullman</v>
      </c>
      <c r="G5176" s="1" t="b">
        <v>1</v>
      </c>
      <c r="H5176" s="1" t="b">
        <v>0</v>
      </c>
      <c r="I5176" s="1">
        <v>18.0</v>
      </c>
      <c r="J5176" s="7" t="str">
        <f>vlookup(I5176,Cats!$A:$B,2,false)</f>
        <v>P</v>
      </c>
    </row>
    <row r="5177">
      <c r="A5177" s="1">
        <v>142186.0</v>
      </c>
      <c r="B5177" s="1">
        <v>575.0</v>
      </c>
      <c r="C5177" s="1">
        <v>0.0</v>
      </c>
      <c r="D5177" s="1" t="s">
        <v>32</v>
      </c>
      <c r="E5177" s="1">
        <v>44.0</v>
      </c>
      <c r="F5177" s="7" t="str">
        <f>vlookup(E5177,Teams!A:B,2,false)</f>
        <v>University</v>
      </c>
      <c r="G5177" s="1" t="b">
        <v>0</v>
      </c>
      <c r="H5177" s="1" t="b">
        <v>1</v>
      </c>
      <c r="I5177" s="1">
        <v>18.0</v>
      </c>
      <c r="J5177" s="7" t="str">
        <f>vlookup(I5177,Cats!$A:$B,2,false)</f>
        <v>P</v>
      </c>
    </row>
    <row r="5178">
      <c r="A5178" s="1">
        <v>142187.0</v>
      </c>
      <c r="B5178" s="1">
        <v>575.0</v>
      </c>
      <c r="C5178" s="1">
        <v>0.0</v>
      </c>
      <c r="D5178" s="1" t="s">
        <v>32</v>
      </c>
      <c r="E5178" s="1">
        <v>37.0</v>
      </c>
      <c r="F5178" s="7" t="str">
        <f>vlookup(E5178,Teams!A:B,2,false)</f>
        <v>Pullman</v>
      </c>
      <c r="G5178" s="1" t="b">
        <v>1</v>
      </c>
      <c r="H5178" s="1" t="b">
        <v>1</v>
      </c>
      <c r="I5178" s="1">
        <v>19.0</v>
      </c>
      <c r="J5178" s="7" t="str">
        <f>vlookup(I5178,Cats!$A:$B,2,false)</f>
        <v>X</v>
      </c>
    </row>
    <row r="5179">
      <c r="A5179" s="1">
        <v>142188.0</v>
      </c>
      <c r="B5179" s="1">
        <v>575.0</v>
      </c>
      <c r="C5179" s="1">
        <v>14.0</v>
      </c>
      <c r="D5179" s="1" t="s">
        <v>222</v>
      </c>
      <c r="E5179" s="1">
        <v>44.0</v>
      </c>
      <c r="F5179" s="7" t="str">
        <f>vlookup(E5179,Teams!A:B,2,false)</f>
        <v>University</v>
      </c>
      <c r="G5179" s="1" t="b">
        <v>0</v>
      </c>
      <c r="H5179" s="1" t="b">
        <v>0</v>
      </c>
      <c r="I5179" s="1">
        <v>19.0</v>
      </c>
      <c r="J5179" s="7" t="str">
        <f>vlookup(I5179,Cats!$A:$B,2,false)</f>
        <v>X</v>
      </c>
    </row>
    <row r="5180">
      <c r="A5180" s="1">
        <v>142189.0</v>
      </c>
      <c r="B5180" s="1">
        <v>575.0</v>
      </c>
      <c r="C5180" s="1">
        <v>0.0</v>
      </c>
      <c r="D5180" s="1" t="s">
        <v>116</v>
      </c>
      <c r="E5180" s="1">
        <v>37.0</v>
      </c>
      <c r="F5180" s="7" t="str">
        <f>vlookup(E5180,Teams!A:B,2,false)</f>
        <v>Pullman</v>
      </c>
      <c r="G5180" s="1" t="b">
        <v>1</v>
      </c>
      <c r="H5180" s="1" t="b">
        <v>0</v>
      </c>
      <c r="I5180" s="1">
        <v>20.0</v>
      </c>
      <c r="J5180" s="7" t="str">
        <f>vlookup(I5180,Cats!$A:$B,2,false)</f>
        <v>M</v>
      </c>
    </row>
    <row r="5181">
      <c r="A5181" s="1">
        <v>142190.0</v>
      </c>
      <c r="B5181" s="1">
        <v>575.0</v>
      </c>
      <c r="C5181" s="1">
        <v>0.0</v>
      </c>
      <c r="D5181" s="1" t="s">
        <v>57</v>
      </c>
      <c r="E5181" s="1">
        <v>44.0</v>
      </c>
      <c r="F5181" s="7" t="str">
        <f>vlookup(E5181,Teams!A:B,2,false)</f>
        <v>University</v>
      </c>
      <c r="G5181" s="1" t="b">
        <v>0</v>
      </c>
      <c r="H5181" s="1" t="b">
        <v>0</v>
      </c>
      <c r="I5181" s="1">
        <v>20.0</v>
      </c>
      <c r="J5181" s="7" t="str">
        <f>vlookup(I5181,Cats!$A:$B,2,false)</f>
        <v>M</v>
      </c>
    </row>
    <row r="5182">
      <c r="A5182" s="1">
        <v>142191.0</v>
      </c>
      <c r="B5182" s="1">
        <v>575.0</v>
      </c>
      <c r="C5182" s="1">
        <v>0.0</v>
      </c>
      <c r="D5182" s="1" t="s">
        <v>32</v>
      </c>
      <c r="E5182" s="1">
        <v>37.0</v>
      </c>
      <c r="F5182" s="7" t="str">
        <f>vlookup(E5182,Teams!A:B,2,false)</f>
        <v>Pullman</v>
      </c>
      <c r="G5182" s="1" t="b">
        <v>1</v>
      </c>
      <c r="H5182" s="1" t="b">
        <v>1</v>
      </c>
      <c r="I5182" s="1">
        <v>21.0</v>
      </c>
      <c r="J5182" s="7" t="str">
        <f>vlookup(I5182,Cats!$A:$B,2,false)</f>
        <v>C</v>
      </c>
    </row>
    <row r="5183">
      <c r="A5183" s="1">
        <v>142192.0</v>
      </c>
      <c r="B5183" s="1">
        <v>575.0</v>
      </c>
      <c r="C5183" s="1">
        <v>14.0</v>
      </c>
      <c r="D5183" s="1" t="s">
        <v>57</v>
      </c>
      <c r="E5183" s="1">
        <v>44.0</v>
      </c>
      <c r="F5183" s="7" t="str">
        <f>vlookup(E5183,Teams!A:B,2,false)</f>
        <v>University</v>
      </c>
      <c r="G5183" s="1" t="b">
        <v>0</v>
      </c>
      <c r="H5183" s="1" t="b">
        <v>0</v>
      </c>
      <c r="I5183" s="1">
        <v>21.0</v>
      </c>
      <c r="J5183" s="7" t="str">
        <f>vlookup(I5183,Cats!$A:$B,2,false)</f>
        <v>C</v>
      </c>
    </row>
    <row r="5184">
      <c r="A5184" s="1">
        <v>142193.0</v>
      </c>
      <c r="B5184" s="1">
        <v>575.0</v>
      </c>
      <c r="C5184" s="1">
        <v>0.0</v>
      </c>
      <c r="D5184" s="1" t="s">
        <v>32</v>
      </c>
      <c r="E5184" s="1">
        <v>37.0</v>
      </c>
      <c r="F5184" s="7" t="str">
        <f>vlookup(E5184,Teams!A:B,2,false)</f>
        <v>Pullman</v>
      </c>
      <c r="G5184" s="1" t="b">
        <v>1</v>
      </c>
      <c r="H5184" s="1" t="b">
        <v>1</v>
      </c>
      <c r="I5184" s="1">
        <v>22.0</v>
      </c>
      <c r="J5184" s="7" t="str">
        <f>vlookup(I5184,Cats!$A:$B,2,false)</f>
        <v>E</v>
      </c>
    </row>
    <row r="5185">
      <c r="A5185" s="1">
        <v>142194.0</v>
      </c>
      <c r="B5185" s="1">
        <v>575.0</v>
      </c>
      <c r="C5185" s="1">
        <v>4.0</v>
      </c>
      <c r="D5185" s="1" t="s">
        <v>57</v>
      </c>
      <c r="E5185" s="1">
        <v>44.0</v>
      </c>
      <c r="F5185" s="7" t="str">
        <f>vlookup(E5185,Teams!A:B,2,false)</f>
        <v>University</v>
      </c>
      <c r="G5185" s="1" t="b">
        <v>0</v>
      </c>
      <c r="H5185" s="1" t="b">
        <v>0</v>
      </c>
      <c r="I5185" s="1">
        <v>22.0</v>
      </c>
      <c r="J5185" s="7" t="str">
        <f>vlookup(I5185,Cats!$A:$B,2,false)</f>
        <v>E</v>
      </c>
    </row>
    <row r="5186">
      <c r="A5186" s="1">
        <v>142195.0</v>
      </c>
      <c r="B5186" s="1">
        <v>575.0</v>
      </c>
      <c r="C5186" s="1">
        <v>0.0</v>
      </c>
      <c r="D5186" s="1" t="s">
        <v>32</v>
      </c>
      <c r="E5186" s="1">
        <v>37.0</v>
      </c>
      <c r="F5186" s="7" t="str">
        <f>vlookup(E5186,Teams!A:B,2,false)</f>
        <v>Pullman</v>
      </c>
      <c r="G5186" s="1" t="b">
        <v>1</v>
      </c>
      <c r="H5186" s="1" t="b">
        <v>1</v>
      </c>
      <c r="I5186" s="1">
        <v>23.0</v>
      </c>
      <c r="J5186" s="7" t="str">
        <f>vlookup(I5186,Cats!$A:$B,2,false)</f>
        <v>B</v>
      </c>
    </row>
    <row r="5187">
      <c r="A5187" s="1">
        <v>142196.0</v>
      </c>
      <c r="B5187" s="1">
        <v>575.0</v>
      </c>
      <c r="C5187" s="1">
        <v>-4.0</v>
      </c>
      <c r="D5187" s="1" t="s">
        <v>57</v>
      </c>
      <c r="E5187" s="1">
        <v>44.0</v>
      </c>
      <c r="F5187" s="7" t="str">
        <f>vlookup(E5187,Teams!A:B,2,false)</f>
        <v>University</v>
      </c>
      <c r="G5187" s="1" t="b">
        <v>0</v>
      </c>
      <c r="H5187" s="1" t="b">
        <v>0</v>
      </c>
      <c r="I5187" s="1">
        <v>23.0</v>
      </c>
      <c r="J5187" s="7" t="str">
        <f>vlookup(I5187,Cats!$A:$B,2,false)</f>
        <v>B</v>
      </c>
    </row>
    <row r="5188">
      <c r="A5188" s="1">
        <v>142197.0</v>
      </c>
      <c r="B5188" s="1">
        <v>575.0</v>
      </c>
      <c r="C5188" s="1">
        <v>0.0</v>
      </c>
      <c r="D5188" s="1" t="s">
        <v>32</v>
      </c>
      <c r="E5188" s="1">
        <v>37.0</v>
      </c>
      <c r="F5188" s="7" t="str">
        <f>vlookup(E5188,Teams!A:B,2,false)</f>
        <v>Pullman</v>
      </c>
      <c r="G5188" s="1" t="b">
        <v>1</v>
      </c>
      <c r="H5188" s="1" t="b">
        <v>1</v>
      </c>
      <c r="I5188" s="1">
        <v>24.0</v>
      </c>
      <c r="J5188" s="7" t="str">
        <f>vlookup(I5188,Cats!$A:$B,2,false)</f>
        <v>P</v>
      </c>
    </row>
    <row r="5189">
      <c r="A5189" s="1">
        <v>142198.0</v>
      </c>
      <c r="B5189" s="1">
        <v>575.0</v>
      </c>
      <c r="C5189" s="1">
        <v>4.0</v>
      </c>
      <c r="D5189" s="1" t="s">
        <v>57</v>
      </c>
      <c r="E5189" s="1">
        <v>44.0</v>
      </c>
      <c r="F5189" s="7" t="str">
        <f>vlookup(E5189,Teams!A:B,2,false)</f>
        <v>University</v>
      </c>
      <c r="G5189" s="1" t="b">
        <v>0</v>
      </c>
      <c r="H5189" s="1" t="b">
        <v>0</v>
      </c>
      <c r="I5189" s="1">
        <v>24.0</v>
      </c>
      <c r="J5189" s="7" t="str">
        <f>vlookup(I5189,Cats!$A:$B,2,false)</f>
        <v>P</v>
      </c>
    </row>
    <row r="5190">
      <c r="A5190" s="1">
        <v>142199.0</v>
      </c>
      <c r="B5190" s="1">
        <v>576.0</v>
      </c>
      <c r="C5190" s="1">
        <v>0.0</v>
      </c>
      <c r="D5190" s="1" t="s">
        <v>32</v>
      </c>
      <c r="E5190" s="1">
        <v>4.0</v>
      </c>
      <c r="F5190" s="7" t="str">
        <f>vlookup(E5190,Teams!A:B,2,false)</f>
        <v>Blair C</v>
      </c>
      <c r="G5190" s="1" t="b">
        <v>1</v>
      </c>
      <c r="H5190" s="1" t="b">
        <v>1</v>
      </c>
      <c r="I5190" s="1">
        <v>1.0</v>
      </c>
      <c r="J5190" s="7" t="str">
        <f>vlookup(I5190,Cats!$A:$B,2,false)</f>
        <v>X</v>
      </c>
    </row>
    <row r="5191">
      <c r="A5191" s="1">
        <v>142200.0</v>
      </c>
      <c r="B5191" s="1">
        <v>576.0</v>
      </c>
      <c r="C5191" s="1">
        <v>14.0</v>
      </c>
      <c r="D5191" s="1" t="s">
        <v>131</v>
      </c>
      <c r="E5191" s="1">
        <v>11.0</v>
      </c>
      <c r="F5191" s="7" t="str">
        <f>vlookup(E5191,Teams!A:B,2,false)</f>
        <v>Cupertino</v>
      </c>
      <c r="G5191" s="1" t="b">
        <v>0</v>
      </c>
      <c r="H5191" s="1" t="b">
        <v>0</v>
      </c>
      <c r="I5191" s="1">
        <v>1.0</v>
      </c>
      <c r="J5191" s="7" t="str">
        <f>vlookup(I5191,Cats!$A:$B,2,false)</f>
        <v>X</v>
      </c>
    </row>
    <row r="5192">
      <c r="A5192" s="1">
        <v>142201.0</v>
      </c>
      <c r="B5192" s="1">
        <v>576.0</v>
      </c>
      <c r="C5192" s="1">
        <v>14.0</v>
      </c>
      <c r="D5192" s="1" t="s">
        <v>43</v>
      </c>
      <c r="E5192" s="1">
        <v>4.0</v>
      </c>
      <c r="F5192" s="7" t="str">
        <f>vlookup(E5192,Teams!A:B,2,false)</f>
        <v>Blair C</v>
      </c>
      <c r="G5192" s="1" t="b">
        <v>1</v>
      </c>
      <c r="H5192" s="1" t="b">
        <v>0</v>
      </c>
      <c r="I5192" s="1">
        <v>2.0</v>
      </c>
      <c r="J5192" s="7" t="str">
        <f>vlookup(I5192,Cats!$A:$B,2,false)</f>
        <v>M</v>
      </c>
    </row>
    <row r="5193">
      <c r="A5193" s="1">
        <v>142202.0</v>
      </c>
      <c r="B5193" s="1">
        <v>576.0</v>
      </c>
      <c r="C5193" s="1">
        <v>0.0</v>
      </c>
      <c r="D5193" s="1" t="s">
        <v>32</v>
      </c>
      <c r="E5193" s="1">
        <v>11.0</v>
      </c>
      <c r="F5193" s="7" t="str">
        <f>vlookup(E5193,Teams!A:B,2,false)</f>
        <v>Cupertino</v>
      </c>
      <c r="G5193" s="1" t="b">
        <v>0</v>
      </c>
      <c r="H5193" s="1" t="b">
        <v>1</v>
      </c>
      <c r="I5193" s="1">
        <v>2.0</v>
      </c>
      <c r="J5193" s="7" t="str">
        <f>vlookup(I5193,Cats!$A:$B,2,false)</f>
        <v>M</v>
      </c>
    </row>
    <row r="5194">
      <c r="A5194" s="1">
        <v>142203.0</v>
      </c>
      <c r="B5194" s="1">
        <v>576.0</v>
      </c>
      <c r="C5194" s="1">
        <v>0.0</v>
      </c>
      <c r="D5194" s="1" t="s">
        <v>32</v>
      </c>
      <c r="E5194" s="1">
        <v>4.0</v>
      </c>
      <c r="F5194" s="7" t="str">
        <f>vlookup(E5194,Teams!A:B,2,false)</f>
        <v>Blair C</v>
      </c>
      <c r="G5194" s="1" t="b">
        <v>1</v>
      </c>
      <c r="H5194" s="1" t="b">
        <v>1</v>
      </c>
      <c r="I5194" s="1">
        <v>3.0</v>
      </c>
      <c r="J5194" s="7" t="str">
        <f>vlookup(I5194,Cats!$A:$B,2,false)</f>
        <v>C</v>
      </c>
    </row>
    <row r="5195">
      <c r="A5195" s="1">
        <v>142204.0</v>
      </c>
      <c r="B5195" s="1">
        <v>576.0</v>
      </c>
      <c r="C5195" s="1">
        <v>4.0</v>
      </c>
      <c r="D5195" s="1" t="s">
        <v>132</v>
      </c>
      <c r="E5195" s="1">
        <v>11.0</v>
      </c>
      <c r="F5195" s="7" t="str">
        <f>vlookup(E5195,Teams!A:B,2,false)</f>
        <v>Cupertino</v>
      </c>
      <c r="G5195" s="1" t="b">
        <v>0</v>
      </c>
      <c r="H5195" s="1" t="b">
        <v>0</v>
      </c>
      <c r="I5195" s="1">
        <v>3.0</v>
      </c>
      <c r="J5195" s="7" t="str">
        <f>vlookup(I5195,Cats!$A:$B,2,false)</f>
        <v>C</v>
      </c>
    </row>
    <row r="5196">
      <c r="A5196" s="1">
        <v>142205.0</v>
      </c>
      <c r="B5196" s="1">
        <v>576.0</v>
      </c>
      <c r="C5196" s="1">
        <v>0.0</v>
      </c>
      <c r="D5196" s="1" t="s">
        <v>43</v>
      </c>
      <c r="E5196" s="1">
        <v>4.0</v>
      </c>
      <c r="F5196" s="7" t="str">
        <f>vlookup(E5196,Teams!A:B,2,false)</f>
        <v>Blair C</v>
      </c>
      <c r="G5196" s="1" t="b">
        <v>1</v>
      </c>
      <c r="H5196" s="1" t="b">
        <v>0</v>
      </c>
      <c r="I5196" s="1">
        <v>4.0</v>
      </c>
      <c r="J5196" s="7" t="str">
        <f>vlookup(I5196,Cats!$A:$B,2,false)</f>
        <v>E</v>
      </c>
    </row>
    <row r="5197">
      <c r="A5197" s="1">
        <v>142206.0</v>
      </c>
      <c r="B5197" s="1">
        <v>576.0</v>
      </c>
      <c r="C5197" s="1">
        <v>0.0</v>
      </c>
      <c r="D5197" s="1" t="s">
        <v>132</v>
      </c>
      <c r="E5197" s="1">
        <v>11.0</v>
      </c>
      <c r="F5197" s="7" t="str">
        <f>vlookup(E5197,Teams!A:B,2,false)</f>
        <v>Cupertino</v>
      </c>
      <c r="G5197" s="1" t="b">
        <v>0</v>
      </c>
      <c r="H5197" s="1" t="b">
        <v>0</v>
      </c>
      <c r="I5197" s="1">
        <v>4.0</v>
      </c>
      <c r="J5197" s="7" t="str">
        <f>vlookup(I5197,Cats!$A:$B,2,false)</f>
        <v>E</v>
      </c>
    </row>
    <row r="5198">
      <c r="A5198" s="1">
        <v>142207.0</v>
      </c>
      <c r="B5198" s="1">
        <v>576.0</v>
      </c>
      <c r="C5198" s="1">
        <v>-4.0</v>
      </c>
      <c r="D5198" s="1" t="s">
        <v>197</v>
      </c>
      <c r="E5198" s="1">
        <v>4.0</v>
      </c>
      <c r="F5198" s="7" t="str">
        <f>vlookup(E5198,Teams!A:B,2,false)</f>
        <v>Blair C</v>
      </c>
      <c r="G5198" s="1" t="b">
        <v>1</v>
      </c>
      <c r="H5198" s="1" t="b">
        <v>0</v>
      </c>
      <c r="I5198" s="1">
        <v>5.0</v>
      </c>
      <c r="J5198" s="7" t="str">
        <f>vlookup(I5198,Cats!$A:$B,2,false)</f>
        <v>B</v>
      </c>
    </row>
    <row r="5199">
      <c r="A5199" s="1">
        <v>142208.0</v>
      </c>
      <c r="B5199" s="1">
        <v>576.0</v>
      </c>
      <c r="C5199" s="1">
        <v>0.0</v>
      </c>
      <c r="D5199" s="1" t="s">
        <v>136</v>
      </c>
      <c r="E5199" s="1">
        <v>11.0</v>
      </c>
      <c r="F5199" s="7" t="str">
        <f>vlookup(E5199,Teams!A:B,2,false)</f>
        <v>Cupertino</v>
      </c>
      <c r="G5199" s="1" t="b">
        <v>0</v>
      </c>
      <c r="H5199" s="1" t="b">
        <v>0</v>
      </c>
      <c r="I5199" s="1">
        <v>5.0</v>
      </c>
      <c r="J5199" s="7" t="str">
        <f>vlookup(I5199,Cats!$A:$B,2,false)</f>
        <v>B</v>
      </c>
    </row>
    <row r="5200">
      <c r="A5200" s="1">
        <v>142209.0</v>
      </c>
      <c r="B5200" s="1">
        <v>576.0</v>
      </c>
      <c r="C5200" s="1">
        <v>0.0</v>
      </c>
      <c r="D5200" s="1" t="s">
        <v>198</v>
      </c>
      <c r="E5200" s="1">
        <v>4.0</v>
      </c>
      <c r="F5200" s="7" t="str">
        <f>vlookup(E5200,Teams!A:B,2,false)</f>
        <v>Blair C</v>
      </c>
      <c r="G5200" s="1" t="b">
        <v>1</v>
      </c>
      <c r="H5200" s="1" t="b">
        <v>0</v>
      </c>
      <c r="I5200" s="1">
        <v>6.0</v>
      </c>
      <c r="J5200" s="7" t="str">
        <f>vlookup(I5200,Cats!$A:$B,2,false)</f>
        <v>P</v>
      </c>
    </row>
    <row r="5201">
      <c r="A5201" s="1">
        <v>142210.0</v>
      </c>
      <c r="B5201" s="1">
        <v>576.0</v>
      </c>
      <c r="C5201" s="1">
        <v>0.0</v>
      </c>
      <c r="D5201" s="1" t="s">
        <v>131</v>
      </c>
      <c r="E5201" s="1">
        <v>11.0</v>
      </c>
      <c r="F5201" s="7" t="str">
        <f>vlookup(E5201,Teams!A:B,2,false)</f>
        <v>Cupertino</v>
      </c>
      <c r="G5201" s="1" t="b">
        <v>0</v>
      </c>
      <c r="H5201" s="1" t="b">
        <v>0</v>
      </c>
      <c r="I5201" s="1">
        <v>6.0</v>
      </c>
      <c r="J5201" s="7" t="str">
        <f>vlookup(I5201,Cats!$A:$B,2,false)</f>
        <v>P</v>
      </c>
    </row>
    <row r="5202">
      <c r="A5202" s="1">
        <v>142211.0</v>
      </c>
      <c r="B5202" s="1">
        <v>576.0</v>
      </c>
      <c r="C5202" s="1">
        <v>0.0</v>
      </c>
      <c r="D5202" s="1" t="s">
        <v>43</v>
      </c>
      <c r="E5202" s="1">
        <v>4.0</v>
      </c>
      <c r="F5202" s="7" t="str">
        <f>vlookup(E5202,Teams!A:B,2,false)</f>
        <v>Blair C</v>
      </c>
      <c r="G5202" s="1" t="b">
        <v>1</v>
      </c>
      <c r="H5202" s="1" t="b">
        <v>0</v>
      </c>
      <c r="I5202" s="1">
        <v>7.0</v>
      </c>
      <c r="J5202" s="7" t="str">
        <f>vlookup(I5202,Cats!$A:$B,2,false)</f>
        <v>X</v>
      </c>
    </row>
    <row r="5203">
      <c r="A5203" s="1">
        <v>142212.0</v>
      </c>
      <c r="B5203" s="1">
        <v>576.0</v>
      </c>
      <c r="C5203" s="1">
        <v>0.0</v>
      </c>
      <c r="D5203" s="1" t="s">
        <v>228</v>
      </c>
      <c r="E5203" s="1">
        <v>11.0</v>
      </c>
      <c r="F5203" s="7" t="str">
        <f>vlookup(E5203,Teams!A:B,2,false)</f>
        <v>Cupertino</v>
      </c>
      <c r="G5203" s="1" t="b">
        <v>0</v>
      </c>
      <c r="H5203" s="1" t="b">
        <v>0</v>
      </c>
      <c r="I5203" s="1">
        <v>7.0</v>
      </c>
      <c r="J5203" s="7" t="str">
        <f>vlookup(I5203,Cats!$A:$B,2,false)</f>
        <v>X</v>
      </c>
    </row>
    <row r="5204">
      <c r="A5204" s="1">
        <v>142213.0</v>
      </c>
      <c r="B5204" s="1">
        <v>576.0</v>
      </c>
      <c r="C5204" s="1">
        <v>0.0</v>
      </c>
      <c r="D5204" s="1" t="s">
        <v>43</v>
      </c>
      <c r="E5204" s="1">
        <v>4.0</v>
      </c>
      <c r="F5204" s="7" t="str">
        <f>vlookup(E5204,Teams!A:B,2,false)</f>
        <v>Blair C</v>
      </c>
      <c r="G5204" s="1" t="b">
        <v>1</v>
      </c>
      <c r="H5204" s="1" t="b">
        <v>0</v>
      </c>
      <c r="I5204" s="1">
        <v>8.0</v>
      </c>
      <c r="J5204" s="7" t="str">
        <f>vlookup(I5204,Cats!$A:$B,2,false)</f>
        <v>M</v>
      </c>
    </row>
    <row r="5205">
      <c r="A5205" s="1">
        <v>142214.0</v>
      </c>
      <c r="B5205" s="1">
        <v>576.0</v>
      </c>
      <c r="C5205" s="1">
        <v>0.0</v>
      </c>
      <c r="D5205" s="1" t="s">
        <v>228</v>
      </c>
      <c r="E5205" s="1">
        <v>11.0</v>
      </c>
      <c r="F5205" s="7" t="str">
        <f>vlookup(E5205,Teams!A:B,2,false)</f>
        <v>Cupertino</v>
      </c>
      <c r="G5205" s="1" t="b">
        <v>0</v>
      </c>
      <c r="H5205" s="1" t="b">
        <v>0</v>
      </c>
      <c r="I5205" s="1">
        <v>8.0</v>
      </c>
      <c r="J5205" s="7" t="str">
        <f>vlookup(I5205,Cats!$A:$B,2,false)</f>
        <v>M</v>
      </c>
    </row>
    <row r="5206">
      <c r="A5206" s="1">
        <v>142215.0</v>
      </c>
      <c r="B5206" s="1">
        <v>576.0</v>
      </c>
      <c r="C5206" s="1">
        <v>4.0</v>
      </c>
      <c r="D5206" s="1" t="s">
        <v>42</v>
      </c>
      <c r="E5206" s="1">
        <v>4.0</v>
      </c>
      <c r="F5206" s="7" t="str">
        <f>vlookup(E5206,Teams!A:B,2,false)</f>
        <v>Blair C</v>
      </c>
      <c r="G5206" s="1" t="b">
        <v>1</v>
      </c>
      <c r="H5206" s="1" t="b">
        <v>0</v>
      </c>
      <c r="I5206" s="1">
        <v>9.0</v>
      </c>
      <c r="J5206" s="7" t="str">
        <f>vlookup(I5206,Cats!$A:$B,2,false)</f>
        <v>C</v>
      </c>
    </row>
    <row r="5207">
      <c r="A5207" s="1">
        <v>142216.0</v>
      </c>
      <c r="B5207" s="1">
        <v>576.0</v>
      </c>
      <c r="C5207" s="1">
        <v>0.0</v>
      </c>
      <c r="D5207" s="1" t="s">
        <v>32</v>
      </c>
      <c r="E5207" s="1">
        <v>11.0</v>
      </c>
      <c r="F5207" s="7" t="str">
        <f>vlookup(E5207,Teams!A:B,2,false)</f>
        <v>Cupertino</v>
      </c>
      <c r="G5207" s="1" t="b">
        <v>0</v>
      </c>
      <c r="H5207" s="1" t="b">
        <v>1</v>
      </c>
      <c r="I5207" s="1">
        <v>9.0</v>
      </c>
      <c r="J5207" s="7" t="str">
        <f>vlookup(I5207,Cats!$A:$B,2,false)</f>
        <v>C</v>
      </c>
    </row>
    <row r="5208">
      <c r="A5208" s="1">
        <v>142217.0</v>
      </c>
      <c r="B5208" s="1">
        <v>576.0</v>
      </c>
      <c r="C5208" s="1">
        <v>0.0</v>
      </c>
      <c r="D5208" s="1" t="s">
        <v>43</v>
      </c>
      <c r="E5208" s="1">
        <v>4.0</v>
      </c>
      <c r="F5208" s="7" t="str">
        <f>vlookup(E5208,Teams!A:B,2,false)</f>
        <v>Blair C</v>
      </c>
      <c r="G5208" s="1" t="b">
        <v>1</v>
      </c>
      <c r="H5208" s="1" t="b">
        <v>0</v>
      </c>
      <c r="I5208" s="1">
        <v>10.0</v>
      </c>
      <c r="J5208" s="7" t="str">
        <f>vlookup(I5208,Cats!$A:$B,2,false)</f>
        <v>E</v>
      </c>
    </row>
    <row r="5209">
      <c r="A5209" s="1">
        <v>142218.0</v>
      </c>
      <c r="B5209" s="1">
        <v>576.0</v>
      </c>
      <c r="C5209" s="1">
        <v>-4.0</v>
      </c>
      <c r="D5209" s="1" t="s">
        <v>131</v>
      </c>
      <c r="E5209" s="1">
        <v>11.0</v>
      </c>
      <c r="F5209" s="7" t="str">
        <f>vlookup(E5209,Teams!A:B,2,false)</f>
        <v>Cupertino</v>
      </c>
      <c r="G5209" s="1" t="b">
        <v>0</v>
      </c>
      <c r="H5209" s="1" t="b">
        <v>0</v>
      </c>
      <c r="I5209" s="1">
        <v>10.0</v>
      </c>
      <c r="J5209" s="7" t="str">
        <f>vlookup(I5209,Cats!$A:$B,2,false)</f>
        <v>E</v>
      </c>
    </row>
    <row r="5210">
      <c r="A5210" s="1">
        <v>142219.0</v>
      </c>
      <c r="B5210" s="1">
        <v>576.0</v>
      </c>
      <c r="C5210" s="1">
        <v>0.0</v>
      </c>
      <c r="D5210" s="1" t="s">
        <v>197</v>
      </c>
      <c r="E5210" s="1">
        <v>4.0</v>
      </c>
      <c r="F5210" s="7" t="str">
        <f>vlookup(E5210,Teams!A:B,2,false)</f>
        <v>Blair C</v>
      </c>
      <c r="G5210" s="1" t="b">
        <v>1</v>
      </c>
      <c r="H5210" s="1" t="b">
        <v>0</v>
      </c>
      <c r="I5210" s="1">
        <v>11.0</v>
      </c>
      <c r="J5210" s="7" t="str">
        <f>vlookup(I5210,Cats!$A:$B,2,false)</f>
        <v>B</v>
      </c>
    </row>
    <row r="5211">
      <c r="A5211" s="1">
        <v>142220.0</v>
      </c>
      <c r="B5211" s="1">
        <v>576.0</v>
      </c>
      <c r="C5211" s="1">
        <v>14.0</v>
      </c>
      <c r="D5211" s="1" t="s">
        <v>132</v>
      </c>
      <c r="E5211" s="1">
        <v>11.0</v>
      </c>
      <c r="F5211" s="7" t="str">
        <f>vlookup(E5211,Teams!A:B,2,false)</f>
        <v>Cupertino</v>
      </c>
      <c r="G5211" s="1" t="b">
        <v>0</v>
      </c>
      <c r="H5211" s="1" t="b">
        <v>0</v>
      </c>
      <c r="I5211" s="1">
        <v>11.0</v>
      </c>
      <c r="J5211" s="7" t="str">
        <f>vlookup(I5211,Cats!$A:$B,2,false)</f>
        <v>B</v>
      </c>
    </row>
    <row r="5212">
      <c r="A5212" s="1">
        <v>142221.0</v>
      </c>
      <c r="B5212" s="1">
        <v>576.0</v>
      </c>
      <c r="C5212" s="1">
        <v>0.0</v>
      </c>
      <c r="D5212" s="1" t="s">
        <v>32</v>
      </c>
      <c r="E5212" s="1">
        <v>4.0</v>
      </c>
      <c r="F5212" s="7" t="str">
        <f>vlookup(E5212,Teams!A:B,2,false)</f>
        <v>Blair C</v>
      </c>
      <c r="G5212" s="1" t="b">
        <v>1</v>
      </c>
      <c r="H5212" s="1" t="b">
        <v>1</v>
      </c>
      <c r="I5212" s="1">
        <v>12.0</v>
      </c>
      <c r="J5212" s="7" t="str">
        <f>vlookup(I5212,Cats!$A:$B,2,false)</f>
        <v>P</v>
      </c>
    </row>
    <row r="5213">
      <c r="A5213" s="1">
        <v>142222.0</v>
      </c>
      <c r="B5213" s="1">
        <v>576.0</v>
      </c>
      <c r="C5213" s="1">
        <v>4.0</v>
      </c>
      <c r="D5213" s="1" t="s">
        <v>131</v>
      </c>
      <c r="E5213" s="1">
        <v>11.0</v>
      </c>
      <c r="F5213" s="7" t="str">
        <f>vlookup(E5213,Teams!A:B,2,false)</f>
        <v>Cupertino</v>
      </c>
      <c r="G5213" s="1" t="b">
        <v>0</v>
      </c>
      <c r="H5213" s="1" t="b">
        <v>0</v>
      </c>
      <c r="I5213" s="1">
        <v>12.0</v>
      </c>
      <c r="J5213" s="7" t="str">
        <f>vlookup(I5213,Cats!$A:$B,2,false)</f>
        <v>P</v>
      </c>
    </row>
    <row r="5214">
      <c r="A5214" s="1">
        <v>142223.0</v>
      </c>
      <c r="B5214" s="1">
        <v>576.0</v>
      </c>
      <c r="C5214" s="1">
        <v>0.0</v>
      </c>
      <c r="D5214" s="1" t="s">
        <v>42</v>
      </c>
      <c r="E5214" s="1">
        <v>4.0</v>
      </c>
      <c r="F5214" s="7" t="str">
        <f>vlookup(E5214,Teams!A:B,2,false)</f>
        <v>Blair C</v>
      </c>
      <c r="G5214" s="1" t="b">
        <v>1</v>
      </c>
      <c r="H5214" s="1" t="b">
        <v>0</v>
      </c>
      <c r="I5214" s="1">
        <v>13.0</v>
      </c>
      <c r="J5214" s="7" t="str">
        <f>vlookup(I5214,Cats!$A:$B,2,false)</f>
        <v>X</v>
      </c>
    </row>
    <row r="5215">
      <c r="A5215" s="1">
        <v>142224.0</v>
      </c>
      <c r="B5215" s="1">
        <v>576.0</v>
      </c>
      <c r="C5215" s="1">
        <v>0.0</v>
      </c>
      <c r="D5215" s="1" t="s">
        <v>132</v>
      </c>
      <c r="E5215" s="1">
        <v>11.0</v>
      </c>
      <c r="F5215" s="7" t="str">
        <f>vlookup(E5215,Teams!A:B,2,false)</f>
        <v>Cupertino</v>
      </c>
      <c r="G5215" s="1" t="b">
        <v>0</v>
      </c>
      <c r="H5215" s="1" t="b">
        <v>0</v>
      </c>
      <c r="I5215" s="1">
        <v>13.0</v>
      </c>
      <c r="J5215" s="7" t="str">
        <f>vlookup(I5215,Cats!$A:$B,2,false)</f>
        <v>X</v>
      </c>
    </row>
    <row r="5216">
      <c r="A5216" s="1">
        <v>142225.0</v>
      </c>
      <c r="B5216" s="1">
        <v>576.0</v>
      </c>
      <c r="C5216" s="1">
        <v>4.0</v>
      </c>
      <c r="D5216" s="1" t="s">
        <v>198</v>
      </c>
      <c r="E5216" s="1">
        <v>4.0</v>
      </c>
      <c r="F5216" s="7" t="str">
        <f>vlookup(E5216,Teams!A:B,2,false)</f>
        <v>Blair C</v>
      </c>
      <c r="G5216" s="1" t="b">
        <v>1</v>
      </c>
      <c r="H5216" s="1" t="b">
        <v>0</v>
      </c>
      <c r="I5216" s="1">
        <v>14.0</v>
      </c>
      <c r="J5216" s="7" t="str">
        <f>vlookup(I5216,Cats!$A:$B,2,false)</f>
        <v>M</v>
      </c>
    </row>
    <row r="5217">
      <c r="A5217" s="1">
        <v>142226.0</v>
      </c>
      <c r="B5217" s="1">
        <v>576.0</v>
      </c>
      <c r="C5217" s="1">
        <v>0.0</v>
      </c>
      <c r="D5217" s="1" t="s">
        <v>32</v>
      </c>
      <c r="E5217" s="1">
        <v>11.0</v>
      </c>
      <c r="F5217" s="7" t="str">
        <f>vlookup(E5217,Teams!A:B,2,false)</f>
        <v>Cupertino</v>
      </c>
      <c r="G5217" s="1" t="b">
        <v>0</v>
      </c>
      <c r="H5217" s="1" t="b">
        <v>1</v>
      </c>
      <c r="I5217" s="1">
        <v>14.0</v>
      </c>
      <c r="J5217" s="7" t="str">
        <f>vlookup(I5217,Cats!$A:$B,2,false)</f>
        <v>M</v>
      </c>
    </row>
    <row r="5218">
      <c r="A5218" s="1">
        <v>142227.0</v>
      </c>
      <c r="B5218" s="1">
        <v>576.0</v>
      </c>
      <c r="C5218" s="1">
        <v>14.0</v>
      </c>
      <c r="D5218" s="1" t="s">
        <v>42</v>
      </c>
      <c r="E5218" s="1">
        <v>4.0</v>
      </c>
      <c r="F5218" s="7" t="str">
        <f>vlookup(E5218,Teams!A:B,2,false)</f>
        <v>Blair C</v>
      </c>
      <c r="G5218" s="1" t="b">
        <v>1</v>
      </c>
      <c r="H5218" s="1" t="b">
        <v>0</v>
      </c>
      <c r="I5218" s="1">
        <v>15.0</v>
      </c>
      <c r="J5218" s="7" t="str">
        <f>vlookup(I5218,Cats!$A:$B,2,false)</f>
        <v>C</v>
      </c>
    </row>
    <row r="5219">
      <c r="A5219" s="1">
        <v>142228.0</v>
      </c>
      <c r="B5219" s="1">
        <v>576.0</v>
      </c>
      <c r="C5219" s="1">
        <v>0.0</v>
      </c>
      <c r="D5219" s="1" t="s">
        <v>32</v>
      </c>
      <c r="E5219" s="1">
        <v>11.0</v>
      </c>
      <c r="F5219" s="7" t="str">
        <f>vlookup(E5219,Teams!A:B,2,false)</f>
        <v>Cupertino</v>
      </c>
      <c r="G5219" s="1" t="b">
        <v>0</v>
      </c>
      <c r="H5219" s="1" t="b">
        <v>1</v>
      </c>
      <c r="I5219" s="1">
        <v>15.0</v>
      </c>
      <c r="J5219" s="7" t="str">
        <f>vlookup(I5219,Cats!$A:$B,2,false)</f>
        <v>C</v>
      </c>
    </row>
    <row r="5220">
      <c r="A5220" s="1">
        <v>142229.0</v>
      </c>
      <c r="B5220" s="1">
        <v>576.0</v>
      </c>
      <c r="C5220" s="1">
        <v>0.0</v>
      </c>
      <c r="D5220" s="1" t="s">
        <v>32</v>
      </c>
      <c r="E5220" s="1">
        <v>4.0</v>
      </c>
      <c r="F5220" s="7" t="str">
        <f>vlookup(E5220,Teams!A:B,2,false)</f>
        <v>Blair C</v>
      </c>
      <c r="G5220" s="1" t="b">
        <v>1</v>
      </c>
      <c r="H5220" s="1" t="b">
        <v>1</v>
      </c>
      <c r="I5220" s="1">
        <v>16.0</v>
      </c>
      <c r="J5220" s="7" t="str">
        <f>vlookup(I5220,Cats!$A:$B,2,false)</f>
        <v>E</v>
      </c>
    </row>
    <row r="5221">
      <c r="A5221" s="1">
        <v>142230.0</v>
      </c>
      <c r="B5221" s="1">
        <v>576.0</v>
      </c>
      <c r="C5221" s="1">
        <v>4.0</v>
      </c>
      <c r="D5221" s="1" t="s">
        <v>131</v>
      </c>
      <c r="E5221" s="1">
        <v>11.0</v>
      </c>
      <c r="F5221" s="7" t="str">
        <f>vlookup(E5221,Teams!A:B,2,false)</f>
        <v>Cupertino</v>
      </c>
      <c r="G5221" s="1" t="b">
        <v>0</v>
      </c>
      <c r="H5221" s="1" t="b">
        <v>0</v>
      </c>
      <c r="I5221" s="1">
        <v>16.0</v>
      </c>
      <c r="J5221" s="7" t="str">
        <f>vlookup(I5221,Cats!$A:$B,2,false)</f>
        <v>E</v>
      </c>
    </row>
    <row r="5222">
      <c r="A5222" s="1">
        <v>142231.0</v>
      </c>
      <c r="B5222" s="1">
        <v>576.0</v>
      </c>
      <c r="C5222" s="1">
        <v>0.0</v>
      </c>
      <c r="D5222" s="1" t="s">
        <v>42</v>
      </c>
      <c r="E5222" s="1">
        <v>4.0</v>
      </c>
      <c r="F5222" s="7" t="str">
        <f>vlookup(E5222,Teams!A:B,2,false)</f>
        <v>Blair C</v>
      </c>
      <c r="G5222" s="1" t="b">
        <v>1</v>
      </c>
      <c r="H5222" s="1" t="b">
        <v>0</v>
      </c>
      <c r="I5222" s="1">
        <v>17.0</v>
      </c>
      <c r="J5222" s="7" t="str">
        <f>vlookup(I5222,Cats!$A:$B,2,false)</f>
        <v>B</v>
      </c>
    </row>
    <row r="5223">
      <c r="A5223" s="1">
        <v>142232.0</v>
      </c>
      <c r="B5223" s="1">
        <v>576.0</v>
      </c>
      <c r="C5223" s="1">
        <v>0.0</v>
      </c>
      <c r="D5223" s="1" t="s">
        <v>132</v>
      </c>
      <c r="E5223" s="1">
        <v>11.0</v>
      </c>
      <c r="F5223" s="7" t="str">
        <f>vlookup(E5223,Teams!A:B,2,false)</f>
        <v>Cupertino</v>
      </c>
      <c r="G5223" s="1" t="b">
        <v>0</v>
      </c>
      <c r="H5223" s="1" t="b">
        <v>0</v>
      </c>
      <c r="I5223" s="1">
        <v>17.0</v>
      </c>
      <c r="J5223" s="7" t="str">
        <f>vlookup(I5223,Cats!$A:$B,2,false)</f>
        <v>B</v>
      </c>
    </row>
    <row r="5224">
      <c r="A5224" s="1">
        <v>142233.0</v>
      </c>
      <c r="B5224" s="1">
        <v>576.0</v>
      </c>
      <c r="C5224" s="1">
        <v>4.0</v>
      </c>
      <c r="D5224" s="1" t="s">
        <v>42</v>
      </c>
      <c r="E5224" s="1">
        <v>4.0</v>
      </c>
      <c r="F5224" s="7" t="str">
        <f>vlookup(E5224,Teams!A:B,2,false)</f>
        <v>Blair C</v>
      </c>
      <c r="G5224" s="1" t="b">
        <v>1</v>
      </c>
      <c r="H5224" s="1" t="b">
        <v>0</v>
      </c>
      <c r="I5224" s="1">
        <v>18.0</v>
      </c>
      <c r="J5224" s="7" t="str">
        <f>vlookup(I5224,Cats!$A:$B,2,false)</f>
        <v>P</v>
      </c>
    </row>
    <row r="5225">
      <c r="A5225" s="1">
        <v>142234.0</v>
      </c>
      <c r="B5225" s="1">
        <v>576.0</v>
      </c>
      <c r="C5225" s="1">
        <v>0.0</v>
      </c>
      <c r="D5225" s="1" t="s">
        <v>32</v>
      </c>
      <c r="E5225" s="1">
        <v>11.0</v>
      </c>
      <c r="F5225" s="7" t="str">
        <f>vlookup(E5225,Teams!A:B,2,false)</f>
        <v>Cupertino</v>
      </c>
      <c r="G5225" s="1" t="b">
        <v>0</v>
      </c>
      <c r="H5225" s="1" t="b">
        <v>1</v>
      </c>
      <c r="I5225" s="1">
        <v>18.0</v>
      </c>
      <c r="J5225" s="7" t="str">
        <f>vlookup(I5225,Cats!$A:$B,2,false)</f>
        <v>P</v>
      </c>
    </row>
    <row r="5226">
      <c r="A5226" s="1">
        <v>142235.0</v>
      </c>
      <c r="B5226" s="1">
        <v>576.0</v>
      </c>
      <c r="C5226" s="1">
        <v>0.0</v>
      </c>
      <c r="D5226" s="1" t="s">
        <v>198</v>
      </c>
      <c r="E5226" s="1">
        <v>4.0</v>
      </c>
      <c r="F5226" s="7" t="str">
        <f>vlookup(E5226,Teams!A:B,2,false)</f>
        <v>Blair C</v>
      </c>
      <c r="G5226" s="1" t="b">
        <v>1</v>
      </c>
      <c r="H5226" s="1" t="b">
        <v>0</v>
      </c>
      <c r="I5226" s="1">
        <v>19.0</v>
      </c>
      <c r="J5226" s="7" t="str">
        <f>vlookup(I5226,Cats!$A:$B,2,false)</f>
        <v>X</v>
      </c>
    </row>
    <row r="5227">
      <c r="A5227" s="1">
        <v>142236.0</v>
      </c>
      <c r="B5227" s="1">
        <v>576.0</v>
      </c>
      <c r="C5227" s="1">
        <v>-4.0</v>
      </c>
      <c r="D5227" s="1" t="s">
        <v>131</v>
      </c>
      <c r="E5227" s="1">
        <v>11.0</v>
      </c>
      <c r="F5227" s="7" t="str">
        <f>vlookup(E5227,Teams!A:B,2,false)</f>
        <v>Cupertino</v>
      </c>
      <c r="G5227" s="1" t="b">
        <v>0</v>
      </c>
      <c r="H5227" s="1" t="b">
        <v>0</v>
      </c>
      <c r="I5227" s="1">
        <v>19.0</v>
      </c>
      <c r="J5227" s="7" t="str">
        <f>vlookup(I5227,Cats!$A:$B,2,false)</f>
        <v>X</v>
      </c>
    </row>
    <row r="5228">
      <c r="A5228" s="1">
        <v>142237.0</v>
      </c>
      <c r="B5228" s="1">
        <v>576.0</v>
      </c>
      <c r="C5228" s="1">
        <v>0.0</v>
      </c>
      <c r="D5228" s="1" t="s">
        <v>43</v>
      </c>
      <c r="E5228" s="1">
        <v>4.0</v>
      </c>
      <c r="F5228" s="7" t="str">
        <f>vlookup(E5228,Teams!A:B,2,false)</f>
        <v>Blair C</v>
      </c>
      <c r="G5228" s="1" t="b">
        <v>1</v>
      </c>
      <c r="H5228" s="1" t="b">
        <v>0</v>
      </c>
      <c r="I5228" s="1">
        <v>20.0</v>
      </c>
      <c r="J5228" s="7" t="str">
        <f>vlookup(I5228,Cats!$A:$B,2,false)</f>
        <v>M</v>
      </c>
    </row>
    <row r="5229">
      <c r="A5229" s="1">
        <v>142238.0</v>
      </c>
      <c r="B5229" s="1">
        <v>576.0</v>
      </c>
      <c r="C5229" s="1">
        <v>0.0</v>
      </c>
      <c r="D5229" s="1" t="s">
        <v>131</v>
      </c>
      <c r="E5229" s="1">
        <v>11.0</v>
      </c>
      <c r="F5229" s="7" t="str">
        <f>vlookup(E5229,Teams!A:B,2,false)</f>
        <v>Cupertino</v>
      </c>
      <c r="G5229" s="1" t="b">
        <v>0</v>
      </c>
      <c r="H5229" s="1" t="b">
        <v>0</v>
      </c>
      <c r="I5229" s="1">
        <v>20.0</v>
      </c>
      <c r="J5229" s="7" t="str">
        <f>vlookup(I5229,Cats!$A:$B,2,false)</f>
        <v>M</v>
      </c>
    </row>
    <row r="5230">
      <c r="A5230" s="1">
        <v>142239.0</v>
      </c>
      <c r="B5230" s="1">
        <v>576.0</v>
      </c>
      <c r="C5230" s="1">
        <v>14.0</v>
      </c>
      <c r="D5230" s="1" t="s">
        <v>42</v>
      </c>
      <c r="E5230" s="1">
        <v>4.0</v>
      </c>
      <c r="F5230" s="7" t="str">
        <f>vlookup(E5230,Teams!A:B,2,false)</f>
        <v>Blair C</v>
      </c>
      <c r="G5230" s="1" t="b">
        <v>1</v>
      </c>
      <c r="H5230" s="1" t="b">
        <v>0</v>
      </c>
      <c r="I5230" s="1">
        <v>21.0</v>
      </c>
      <c r="J5230" s="7" t="str">
        <f>vlookup(I5230,Cats!$A:$B,2,false)</f>
        <v>C</v>
      </c>
    </row>
    <row r="5231">
      <c r="A5231" s="1">
        <v>142240.0</v>
      </c>
      <c r="B5231" s="1">
        <v>576.0</v>
      </c>
      <c r="C5231" s="1">
        <v>0.0</v>
      </c>
      <c r="D5231" s="1" t="s">
        <v>32</v>
      </c>
      <c r="E5231" s="1">
        <v>11.0</v>
      </c>
      <c r="F5231" s="7" t="str">
        <f>vlookup(E5231,Teams!A:B,2,false)</f>
        <v>Cupertino</v>
      </c>
      <c r="G5231" s="1" t="b">
        <v>0</v>
      </c>
      <c r="H5231" s="1" t="b">
        <v>1</v>
      </c>
      <c r="I5231" s="1">
        <v>21.0</v>
      </c>
      <c r="J5231" s="7" t="str">
        <f>vlookup(I5231,Cats!$A:$B,2,false)</f>
        <v>C</v>
      </c>
    </row>
    <row r="5232">
      <c r="A5232" s="1">
        <v>142241.0</v>
      </c>
      <c r="B5232" s="1">
        <v>576.0</v>
      </c>
      <c r="C5232" s="1">
        <v>0.0</v>
      </c>
      <c r="D5232" s="1" t="s">
        <v>43</v>
      </c>
      <c r="E5232" s="1">
        <v>4.0</v>
      </c>
      <c r="F5232" s="7" t="str">
        <f>vlookup(E5232,Teams!A:B,2,false)</f>
        <v>Blair C</v>
      </c>
      <c r="G5232" s="1" t="b">
        <v>1</v>
      </c>
      <c r="H5232" s="1" t="b">
        <v>0</v>
      </c>
      <c r="I5232" s="1">
        <v>22.0</v>
      </c>
      <c r="J5232" s="7" t="str">
        <f>vlookup(I5232,Cats!$A:$B,2,false)</f>
        <v>E</v>
      </c>
    </row>
    <row r="5233">
      <c r="A5233" s="1">
        <v>142242.0</v>
      </c>
      <c r="B5233" s="1">
        <v>576.0</v>
      </c>
      <c r="C5233" s="1">
        <v>0.0</v>
      </c>
      <c r="D5233" s="1" t="s">
        <v>228</v>
      </c>
      <c r="E5233" s="1">
        <v>11.0</v>
      </c>
      <c r="F5233" s="7" t="str">
        <f>vlookup(E5233,Teams!A:B,2,false)</f>
        <v>Cupertino</v>
      </c>
      <c r="G5233" s="1" t="b">
        <v>0</v>
      </c>
      <c r="H5233" s="1" t="b">
        <v>0</v>
      </c>
      <c r="I5233" s="1">
        <v>22.0</v>
      </c>
      <c r="J5233" s="7" t="str">
        <f>vlookup(I5233,Cats!$A:$B,2,false)</f>
        <v>E</v>
      </c>
    </row>
    <row r="5234">
      <c r="A5234" s="1">
        <v>142243.0</v>
      </c>
      <c r="B5234" s="1">
        <v>576.0</v>
      </c>
      <c r="C5234" s="1">
        <v>0.0</v>
      </c>
      <c r="D5234" s="1" t="s">
        <v>32</v>
      </c>
      <c r="E5234" s="1">
        <v>4.0</v>
      </c>
      <c r="F5234" s="7" t="str">
        <f>vlookup(E5234,Teams!A:B,2,false)</f>
        <v>Blair C</v>
      </c>
      <c r="G5234" s="1" t="b">
        <v>1</v>
      </c>
      <c r="H5234" s="1" t="b">
        <v>1</v>
      </c>
      <c r="I5234" s="1">
        <v>23.0</v>
      </c>
      <c r="J5234" s="7" t="str">
        <f>vlookup(I5234,Cats!$A:$B,2,false)</f>
        <v>B</v>
      </c>
    </row>
    <row r="5235">
      <c r="A5235" s="1">
        <v>142244.0</v>
      </c>
      <c r="B5235" s="1">
        <v>576.0</v>
      </c>
      <c r="C5235" s="1">
        <v>0.0</v>
      </c>
      <c r="D5235" s="1" t="s">
        <v>132</v>
      </c>
      <c r="E5235" s="1">
        <v>11.0</v>
      </c>
      <c r="F5235" s="7" t="str">
        <f>vlookup(E5235,Teams!A:B,2,false)</f>
        <v>Cupertino</v>
      </c>
      <c r="G5235" s="1" t="b">
        <v>0</v>
      </c>
      <c r="H5235" s="1" t="b">
        <v>0</v>
      </c>
      <c r="I5235" s="1">
        <v>23.0</v>
      </c>
      <c r="J5235" s="7" t="str">
        <f>vlookup(I5235,Cats!$A:$B,2,false)</f>
        <v>B</v>
      </c>
    </row>
    <row r="5236">
      <c r="A5236" s="1">
        <v>142245.0</v>
      </c>
      <c r="B5236" s="1">
        <v>576.0</v>
      </c>
      <c r="C5236" s="1">
        <v>0.0</v>
      </c>
      <c r="D5236" s="1" t="s">
        <v>32</v>
      </c>
      <c r="E5236" s="1">
        <v>4.0</v>
      </c>
      <c r="F5236" s="7" t="str">
        <f>vlookup(E5236,Teams!A:B,2,false)</f>
        <v>Blair C</v>
      </c>
      <c r="G5236" s="1" t="b">
        <v>1</v>
      </c>
      <c r="H5236" s="1" t="b">
        <v>1</v>
      </c>
      <c r="I5236" s="1">
        <v>24.0</v>
      </c>
      <c r="J5236" s="7" t="str">
        <f>vlookup(I5236,Cats!$A:$B,2,false)</f>
        <v>P</v>
      </c>
    </row>
    <row r="5237">
      <c r="A5237" s="1">
        <v>142246.0</v>
      </c>
      <c r="B5237" s="1">
        <v>576.0</v>
      </c>
      <c r="C5237" s="1">
        <v>14.0</v>
      </c>
      <c r="D5237" s="1" t="s">
        <v>131</v>
      </c>
      <c r="E5237" s="1">
        <v>11.0</v>
      </c>
      <c r="F5237" s="7" t="str">
        <f>vlookup(E5237,Teams!A:B,2,false)</f>
        <v>Cupertino</v>
      </c>
      <c r="G5237" s="1" t="b">
        <v>0</v>
      </c>
      <c r="H5237" s="1" t="b">
        <v>0</v>
      </c>
      <c r="I5237" s="1">
        <v>24.0</v>
      </c>
      <c r="J5237" s="7" t="str">
        <f>vlookup(I5237,Cats!$A:$B,2,false)</f>
        <v>P</v>
      </c>
    </row>
    <row r="5238">
      <c r="A5238" s="1">
        <v>142247.0</v>
      </c>
      <c r="B5238" s="1">
        <v>577.0</v>
      </c>
      <c r="C5238" s="1">
        <v>14.0</v>
      </c>
      <c r="D5238" s="1" t="s">
        <v>80</v>
      </c>
      <c r="E5238" s="1">
        <v>24.0</v>
      </c>
      <c r="F5238" s="7" t="str">
        <f>vlookup(E5238,Teams!A:B,2,false)</f>
        <v>Lexington A</v>
      </c>
      <c r="G5238" s="1" t="b">
        <v>1</v>
      </c>
      <c r="H5238" s="1" t="b">
        <v>0</v>
      </c>
      <c r="I5238" s="1">
        <v>1.0</v>
      </c>
      <c r="J5238" s="7" t="str">
        <f>vlookup(I5238,Cats!$A:$B,2,false)</f>
        <v>X</v>
      </c>
    </row>
    <row r="5239">
      <c r="A5239" s="1">
        <v>142248.0</v>
      </c>
      <c r="B5239" s="1">
        <v>577.0</v>
      </c>
      <c r="C5239" s="1">
        <v>0.0</v>
      </c>
      <c r="D5239" s="1" t="s">
        <v>32</v>
      </c>
      <c r="E5239" s="1">
        <v>29.0</v>
      </c>
      <c r="F5239" s="7" t="str">
        <f>vlookup(E5239,Teams!A:B,2,false)</f>
        <v>MSJ</v>
      </c>
      <c r="G5239" s="1" t="b">
        <v>0</v>
      </c>
      <c r="H5239" s="1" t="b">
        <v>1</v>
      </c>
      <c r="I5239" s="1">
        <v>1.0</v>
      </c>
      <c r="J5239" s="7" t="str">
        <f>vlookup(I5239,Cats!$A:$B,2,false)</f>
        <v>X</v>
      </c>
    </row>
    <row r="5240">
      <c r="A5240" s="1">
        <v>142249.0</v>
      </c>
      <c r="B5240" s="1">
        <v>577.0</v>
      </c>
      <c r="C5240" s="1">
        <v>-4.0</v>
      </c>
      <c r="D5240" s="1" t="s">
        <v>84</v>
      </c>
      <c r="E5240" s="1">
        <v>24.0</v>
      </c>
      <c r="F5240" s="7" t="str">
        <f>vlookup(E5240,Teams!A:B,2,false)</f>
        <v>Lexington A</v>
      </c>
      <c r="G5240" s="1" t="b">
        <v>1</v>
      </c>
      <c r="H5240" s="1" t="b">
        <v>0</v>
      </c>
      <c r="I5240" s="1">
        <v>2.0</v>
      </c>
      <c r="J5240" s="7" t="str">
        <f>vlookup(I5240,Cats!$A:$B,2,false)</f>
        <v>M</v>
      </c>
    </row>
    <row r="5241">
      <c r="A5241" s="1">
        <v>142250.0</v>
      </c>
      <c r="B5241" s="1">
        <v>577.0</v>
      </c>
      <c r="C5241" s="1">
        <v>14.0</v>
      </c>
      <c r="D5241" s="1" t="s">
        <v>88</v>
      </c>
      <c r="E5241" s="1">
        <v>29.0</v>
      </c>
      <c r="F5241" s="7" t="str">
        <f>vlookup(E5241,Teams!A:B,2,false)</f>
        <v>MSJ</v>
      </c>
      <c r="G5241" s="1" t="b">
        <v>0</v>
      </c>
      <c r="H5241" s="1" t="b">
        <v>0</v>
      </c>
      <c r="I5241" s="1">
        <v>2.0</v>
      </c>
      <c r="J5241" s="7" t="str">
        <f>vlookup(I5241,Cats!$A:$B,2,false)</f>
        <v>M</v>
      </c>
    </row>
    <row r="5242">
      <c r="A5242" s="1">
        <v>142251.0</v>
      </c>
      <c r="B5242" s="1">
        <v>577.0</v>
      </c>
      <c r="C5242" s="1">
        <v>0.0</v>
      </c>
      <c r="D5242" s="1" t="s">
        <v>32</v>
      </c>
      <c r="E5242" s="1">
        <v>24.0</v>
      </c>
      <c r="F5242" s="7" t="str">
        <f>vlookup(E5242,Teams!A:B,2,false)</f>
        <v>Lexington A</v>
      </c>
      <c r="G5242" s="1" t="b">
        <v>1</v>
      </c>
      <c r="H5242" s="1" t="b">
        <v>1</v>
      </c>
      <c r="I5242" s="1">
        <v>3.0</v>
      </c>
      <c r="J5242" s="7" t="str">
        <f>vlookup(I5242,Cats!$A:$B,2,false)</f>
        <v>C</v>
      </c>
    </row>
    <row r="5243">
      <c r="A5243" s="1">
        <v>142252.0</v>
      </c>
      <c r="B5243" s="1">
        <v>577.0</v>
      </c>
      <c r="C5243" s="1">
        <v>14.0</v>
      </c>
      <c r="D5243" s="1" t="s">
        <v>91</v>
      </c>
      <c r="E5243" s="1">
        <v>29.0</v>
      </c>
      <c r="F5243" s="7" t="str">
        <f>vlookup(E5243,Teams!A:B,2,false)</f>
        <v>MSJ</v>
      </c>
      <c r="G5243" s="1" t="b">
        <v>0</v>
      </c>
      <c r="H5243" s="1" t="b">
        <v>0</v>
      </c>
      <c r="I5243" s="1">
        <v>3.0</v>
      </c>
      <c r="J5243" s="7" t="str">
        <f>vlookup(I5243,Cats!$A:$B,2,false)</f>
        <v>C</v>
      </c>
    </row>
    <row r="5244">
      <c r="A5244" s="1">
        <v>142253.0</v>
      </c>
      <c r="B5244" s="1">
        <v>577.0</v>
      </c>
      <c r="C5244" s="1">
        <v>14.0</v>
      </c>
      <c r="D5244" s="1" t="s">
        <v>79</v>
      </c>
      <c r="E5244" s="1">
        <v>24.0</v>
      </c>
      <c r="F5244" s="7" t="str">
        <f>vlookup(E5244,Teams!A:B,2,false)</f>
        <v>Lexington A</v>
      </c>
      <c r="G5244" s="1" t="b">
        <v>1</v>
      </c>
      <c r="H5244" s="1" t="b">
        <v>0</v>
      </c>
      <c r="I5244" s="1">
        <v>4.0</v>
      </c>
      <c r="J5244" s="7" t="str">
        <f>vlookup(I5244,Cats!$A:$B,2,false)</f>
        <v>E</v>
      </c>
    </row>
    <row r="5245">
      <c r="A5245" s="1">
        <v>142254.0</v>
      </c>
      <c r="B5245" s="1">
        <v>577.0</v>
      </c>
      <c r="C5245" s="1">
        <v>0.0</v>
      </c>
      <c r="D5245" s="1" t="s">
        <v>32</v>
      </c>
      <c r="E5245" s="1">
        <v>29.0</v>
      </c>
      <c r="F5245" s="7" t="str">
        <f>vlookup(E5245,Teams!A:B,2,false)</f>
        <v>MSJ</v>
      </c>
      <c r="G5245" s="1" t="b">
        <v>0</v>
      </c>
      <c r="H5245" s="1" t="b">
        <v>1</v>
      </c>
      <c r="I5245" s="1">
        <v>4.0</v>
      </c>
      <c r="J5245" s="7" t="str">
        <f>vlookup(I5245,Cats!$A:$B,2,false)</f>
        <v>E</v>
      </c>
    </row>
    <row r="5246">
      <c r="A5246" s="1">
        <v>142255.0</v>
      </c>
      <c r="B5246" s="1">
        <v>577.0</v>
      </c>
      <c r="C5246" s="1">
        <v>0.0</v>
      </c>
      <c r="D5246" s="1" t="s">
        <v>32</v>
      </c>
      <c r="E5246" s="1">
        <v>24.0</v>
      </c>
      <c r="F5246" s="7" t="str">
        <f>vlookup(E5246,Teams!A:B,2,false)</f>
        <v>Lexington A</v>
      </c>
      <c r="G5246" s="1" t="b">
        <v>1</v>
      </c>
      <c r="H5246" s="1" t="b">
        <v>1</v>
      </c>
      <c r="I5246" s="1">
        <v>5.0</v>
      </c>
      <c r="J5246" s="7" t="str">
        <f>vlookup(I5246,Cats!$A:$B,2,false)</f>
        <v>B</v>
      </c>
    </row>
    <row r="5247">
      <c r="A5247" s="1">
        <v>142256.0</v>
      </c>
      <c r="B5247" s="1">
        <v>577.0</v>
      </c>
      <c r="C5247" s="1">
        <v>4.0</v>
      </c>
      <c r="D5247" s="1" t="s">
        <v>89</v>
      </c>
      <c r="E5247" s="1">
        <v>29.0</v>
      </c>
      <c r="F5247" s="7" t="str">
        <f>vlookup(E5247,Teams!A:B,2,false)</f>
        <v>MSJ</v>
      </c>
      <c r="G5247" s="1" t="b">
        <v>0</v>
      </c>
      <c r="H5247" s="1" t="b">
        <v>0</v>
      </c>
      <c r="I5247" s="1">
        <v>5.0</v>
      </c>
      <c r="J5247" s="7" t="str">
        <f>vlookup(I5247,Cats!$A:$B,2,false)</f>
        <v>B</v>
      </c>
    </row>
    <row r="5248">
      <c r="A5248" s="1">
        <v>142257.0</v>
      </c>
      <c r="B5248" s="1">
        <v>577.0</v>
      </c>
      <c r="C5248" s="1">
        <v>4.0</v>
      </c>
      <c r="D5248" s="1" t="s">
        <v>80</v>
      </c>
      <c r="E5248" s="1">
        <v>24.0</v>
      </c>
      <c r="F5248" s="7" t="str">
        <f>vlookup(E5248,Teams!A:B,2,false)</f>
        <v>Lexington A</v>
      </c>
      <c r="G5248" s="1" t="b">
        <v>1</v>
      </c>
      <c r="H5248" s="1" t="b">
        <v>0</v>
      </c>
      <c r="I5248" s="1">
        <v>6.0</v>
      </c>
      <c r="J5248" s="7" t="str">
        <f>vlookup(I5248,Cats!$A:$B,2,false)</f>
        <v>P</v>
      </c>
    </row>
    <row r="5249">
      <c r="A5249" s="1">
        <v>142258.0</v>
      </c>
      <c r="B5249" s="1">
        <v>577.0</v>
      </c>
      <c r="C5249" s="1">
        <v>-4.0</v>
      </c>
      <c r="D5249" s="1" t="s">
        <v>88</v>
      </c>
      <c r="E5249" s="1">
        <v>29.0</v>
      </c>
      <c r="F5249" s="7" t="str">
        <f>vlookup(E5249,Teams!A:B,2,false)</f>
        <v>MSJ</v>
      </c>
      <c r="G5249" s="1" t="b">
        <v>0</v>
      </c>
      <c r="H5249" s="1" t="b">
        <v>0</v>
      </c>
      <c r="I5249" s="1">
        <v>6.0</v>
      </c>
      <c r="J5249" s="7" t="str">
        <f>vlookup(I5249,Cats!$A:$B,2,false)</f>
        <v>P</v>
      </c>
    </row>
    <row r="5250">
      <c r="A5250" s="1">
        <v>142259.0</v>
      </c>
      <c r="B5250" s="1">
        <v>577.0</v>
      </c>
      <c r="C5250" s="1">
        <v>4.0</v>
      </c>
      <c r="D5250" s="1" t="s">
        <v>80</v>
      </c>
      <c r="E5250" s="1">
        <v>24.0</v>
      </c>
      <c r="F5250" s="7" t="str">
        <f>vlookup(E5250,Teams!A:B,2,false)</f>
        <v>Lexington A</v>
      </c>
      <c r="G5250" s="1" t="b">
        <v>1</v>
      </c>
      <c r="H5250" s="1" t="b">
        <v>0</v>
      </c>
      <c r="I5250" s="1">
        <v>7.0</v>
      </c>
      <c r="J5250" s="7" t="str">
        <f>vlookup(I5250,Cats!$A:$B,2,false)</f>
        <v>X</v>
      </c>
    </row>
    <row r="5251">
      <c r="A5251" s="1">
        <v>142260.0</v>
      </c>
      <c r="B5251" s="1">
        <v>577.0</v>
      </c>
      <c r="C5251" s="1">
        <v>0.0</v>
      </c>
      <c r="D5251" s="1" t="s">
        <v>87</v>
      </c>
      <c r="E5251" s="1">
        <v>29.0</v>
      </c>
      <c r="F5251" s="7" t="str">
        <f>vlookup(E5251,Teams!A:B,2,false)</f>
        <v>MSJ</v>
      </c>
      <c r="G5251" s="1" t="b">
        <v>0</v>
      </c>
      <c r="H5251" s="1" t="b">
        <v>0</v>
      </c>
      <c r="I5251" s="1">
        <v>7.0</v>
      </c>
      <c r="J5251" s="7" t="str">
        <f>vlookup(I5251,Cats!$A:$B,2,false)</f>
        <v>X</v>
      </c>
    </row>
    <row r="5252">
      <c r="A5252" s="1">
        <v>142261.0</v>
      </c>
      <c r="B5252" s="1">
        <v>577.0</v>
      </c>
      <c r="C5252" s="1">
        <v>0.0</v>
      </c>
      <c r="D5252" s="1" t="s">
        <v>80</v>
      </c>
      <c r="E5252" s="1">
        <v>24.0</v>
      </c>
      <c r="F5252" s="7" t="str">
        <f>vlookup(E5252,Teams!A:B,2,false)</f>
        <v>Lexington A</v>
      </c>
      <c r="G5252" s="1" t="b">
        <v>1</v>
      </c>
      <c r="H5252" s="1" t="b">
        <v>0</v>
      </c>
      <c r="I5252" s="1">
        <v>8.0</v>
      </c>
      <c r="J5252" s="7" t="str">
        <f>vlookup(I5252,Cats!$A:$B,2,false)</f>
        <v>M</v>
      </c>
    </row>
    <row r="5253">
      <c r="A5253" s="1">
        <v>142262.0</v>
      </c>
      <c r="B5253" s="1">
        <v>577.0</v>
      </c>
      <c r="C5253" s="1">
        <v>4.0</v>
      </c>
      <c r="D5253" s="1" t="s">
        <v>88</v>
      </c>
      <c r="E5253" s="1">
        <v>29.0</v>
      </c>
      <c r="F5253" s="7" t="str">
        <f>vlookup(E5253,Teams!A:B,2,false)</f>
        <v>MSJ</v>
      </c>
      <c r="G5253" s="1" t="b">
        <v>0</v>
      </c>
      <c r="H5253" s="1" t="b">
        <v>0</v>
      </c>
      <c r="I5253" s="1">
        <v>8.0</v>
      </c>
      <c r="J5253" s="7" t="str">
        <f>vlookup(I5253,Cats!$A:$B,2,false)</f>
        <v>M</v>
      </c>
    </row>
    <row r="5254">
      <c r="A5254" s="1">
        <v>142263.0</v>
      </c>
      <c r="B5254" s="1">
        <v>577.0</v>
      </c>
      <c r="C5254" s="1">
        <v>4.0</v>
      </c>
      <c r="D5254" s="1" t="s">
        <v>83</v>
      </c>
      <c r="E5254" s="1">
        <v>24.0</v>
      </c>
      <c r="F5254" s="7" t="str">
        <f>vlookup(E5254,Teams!A:B,2,false)</f>
        <v>Lexington A</v>
      </c>
      <c r="G5254" s="1" t="b">
        <v>1</v>
      </c>
      <c r="H5254" s="1" t="b">
        <v>0</v>
      </c>
      <c r="I5254" s="1">
        <v>9.0</v>
      </c>
      <c r="J5254" s="7" t="str">
        <f>vlookup(I5254,Cats!$A:$B,2,false)</f>
        <v>C</v>
      </c>
    </row>
    <row r="5255">
      <c r="A5255" s="1">
        <v>142264.0</v>
      </c>
      <c r="B5255" s="1">
        <v>577.0</v>
      </c>
      <c r="C5255" s="1">
        <v>-4.0</v>
      </c>
      <c r="D5255" s="1" t="s">
        <v>91</v>
      </c>
      <c r="E5255" s="1">
        <v>29.0</v>
      </c>
      <c r="F5255" s="7" t="str">
        <f>vlookup(E5255,Teams!A:B,2,false)</f>
        <v>MSJ</v>
      </c>
      <c r="G5255" s="1" t="b">
        <v>0</v>
      </c>
      <c r="H5255" s="1" t="b">
        <v>0</v>
      </c>
      <c r="I5255" s="1">
        <v>9.0</v>
      </c>
      <c r="J5255" s="7" t="str">
        <f>vlookup(I5255,Cats!$A:$B,2,false)</f>
        <v>C</v>
      </c>
    </row>
    <row r="5256">
      <c r="A5256" s="1">
        <v>142265.0</v>
      </c>
      <c r="B5256" s="1">
        <v>577.0</v>
      </c>
      <c r="C5256" s="1">
        <v>0.0</v>
      </c>
      <c r="D5256" s="1" t="s">
        <v>32</v>
      </c>
      <c r="E5256" s="1">
        <v>24.0</v>
      </c>
      <c r="F5256" s="7" t="str">
        <f>vlookup(E5256,Teams!A:B,2,false)</f>
        <v>Lexington A</v>
      </c>
      <c r="G5256" s="1" t="b">
        <v>1</v>
      </c>
      <c r="H5256" s="1" t="b">
        <v>1</v>
      </c>
      <c r="I5256" s="1">
        <v>10.0</v>
      </c>
      <c r="J5256" s="7" t="str">
        <f>vlookup(I5256,Cats!$A:$B,2,false)</f>
        <v>E</v>
      </c>
    </row>
    <row r="5257">
      <c r="A5257" s="1">
        <v>142266.0</v>
      </c>
      <c r="B5257" s="1">
        <v>577.0</v>
      </c>
      <c r="C5257" s="1">
        <v>4.0</v>
      </c>
      <c r="D5257" s="1" t="s">
        <v>88</v>
      </c>
      <c r="E5257" s="1">
        <v>29.0</v>
      </c>
      <c r="F5257" s="7" t="str">
        <f>vlookup(E5257,Teams!A:B,2,false)</f>
        <v>MSJ</v>
      </c>
      <c r="G5257" s="1" t="b">
        <v>0</v>
      </c>
      <c r="H5257" s="1" t="b">
        <v>0</v>
      </c>
      <c r="I5257" s="1">
        <v>10.0</v>
      </c>
      <c r="J5257" s="7" t="str">
        <f>vlookup(I5257,Cats!$A:$B,2,false)</f>
        <v>E</v>
      </c>
    </row>
    <row r="5258">
      <c r="A5258" s="1">
        <v>142267.0</v>
      </c>
      <c r="B5258" s="1">
        <v>577.0</v>
      </c>
      <c r="C5258" s="1">
        <v>0.0</v>
      </c>
      <c r="D5258" s="1" t="s">
        <v>83</v>
      </c>
      <c r="E5258" s="1">
        <v>24.0</v>
      </c>
      <c r="F5258" s="7" t="str">
        <f>vlookup(E5258,Teams!A:B,2,false)</f>
        <v>Lexington A</v>
      </c>
      <c r="G5258" s="1" t="b">
        <v>1</v>
      </c>
      <c r="H5258" s="1" t="b">
        <v>0</v>
      </c>
      <c r="I5258" s="1">
        <v>11.0</v>
      </c>
      <c r="J5258" s="7" t="str">
        <f>vlookup(I5258,Cats!$A:$B,2,false)</f>
        <v>B</v>
      </c>
    </row>
    <row r="5259">
      <c r="A5259" s="1">
        <v>142268.0</v>
      </c>
      <c r="B5259" s="1">
        <v>577.0</v>
      </c>
      <c r="C5259" s="1">
        <v>14.0</v>
      </c>
      <c r="D5259" s="1" t="s">
        <v>89</v>
      </c>
      <c r="E5259" s="1">
        <v>29.0</v>
      </c>
      <c r="F5259" s="7" t="str">
        <f>vlookup(E5259,Teams!A:B,2,false)</f>
        <v>MSJ</v>
      </c>
      <c r="G5259" s="1" t="b">
        <v>0</v>
      </c>
      <c r="H5259" s="1" t="b">
        <v>0</v>
      </c>
      <c r="I5259" s="1">
        <v>11.0</v>
      </c>
      <c r="J5259" s="7" t="str">
        <f>vlookup(I5259,Cats!$A:$B,2,false)</f>
        <v>B</v>
      </c>
    </row>
    <row r="5260">
      <c r="A5260" s="1">
        <v>142269.0</v>
      </c>
      <c r="B5260" s="1">
        <v>577.0</v>
      </c>
      <c r="C5260" s="1">
        <v>4.0</v>
      </c>
      <c r="D5260" s="1" t="s">
        <v>80</v>
      </c>
      <c r="E5260" s="1">
        <v>24.0</v>
      </c>
      <c r="F5260" s="7" t="str">
        <f>vlookup(E5260,Teams!A:B,2,false)</f>
        <v>Lexington A</v>
      </c>
      <c r="G5260" s="1" t="b">
        <v>1</v>
      </c>
      <c r="H5260" s="1" t="b">
        <v>0</v>
      </c>
      <c r="I5260" s="1">
        <v>12.0</v>
      </c>
      <c r="J5260" s="7" t="str">
        <f>vlookup(I5260,Cats!$A:$B,2,false)</f>
        <v>P</v>
      </c>
    </row>
    <row r="5261">
      <c r="A5261" s="1">
        <v>142270.0</v>
      </c>
      <c r="B5261" s="1">
        <v>577.0</v>
      </c>
      <c r="C5261" s="1">
        <v>0.0</v>
      </c>
      <c r="D5261" s="1" t="s">
        <v>32</v>
      </c>
      <c r="E5261" s="1">
        <v>29.0</v>
      </c>
      <c r="F5261" s="7" t="str">
        <f>vlookup(E5261,Teams!A:B,2,false)</f>
        <v>MSJ</v>
      </c>
      <c r="G5261" s="1" t="b">
        <v>0</v>
      </c>
      <c r="H5261" s="1" t="b">
        <v>1</v>
      </c>
      <c r="I5261" s="1">
        <v>12.0</v>
      </c>
      <c r="J5261" s="7" t="str">
        <f>vlookup(I5261,Cats!$A:$B,2,false)</f>
        <v>P</v>
      </c>
    </row>
    <row r="5262">
      <c r="A5262" s="1">
        <v>142271.0</v>
      </c>
      <c r="B5262" s="1">
        <v>577.0</v>
      </c>
      <c r="C5262" s="1">
        <v>0.0</v>
      </c>
      <c r="D5262" s="1" t="s">
        <v>32</v>
      </c>
      <c r="E5262" s="1">
        <v>24.0</v>
      </c>
      <c r="F5262" s="7" t="str">
        <f>vlookup(E5262,Teams!A:B,2,false)</f>
        <v>Lexington A</v>
      </c>
      <c r="G5262" s="1" t="b">
        <v>1</v>
      </c>
      <c r="H5262" s="1" t="b">
        <v>1</v>
      </c>
      <c r="I5262" s="1">
        <v>13.0</v>
      </c>
      <c r="J5262" s="7" t="str">
        <f>vlookup(I5262,Cats!$A:$B,2,false)</f>
        <v>X</v>
      </c>
    </row>
    <row r="5263">
      <c r="A5263" s="1">
        <v>142272.0</v>
      </c>
      <c r="B5263" s="1">
        <v>577.0</v>
      </c>
      <c r="C5263" s="1">
        <v>4.0</v>
      </c>
      <c r="D5263" s="1" t="s">
        <v>87</v>
      </c>
      <c r="E5263" s="1">
        <v>29.0</v>
      </c>
      <c r="F5263" s="7" t="str">
        <f>vlookup(E5263,Teams!A:B,2,false)</f>
        <v>MSJ</v>
      </c>
      <c r="G5263" s="1" t="b">
        <v>0</v>
      </c>
      <c r="H5263" s="1" t="b">
        <v>0</v>
      </c>
      <c r="I5263" s="1">
        <v>13.0</v>
      </c>
      <c r="J5263" s="7" t="str">
        <f>vlookup(I5263,Cats!$A:$B,2,false)</f>
        <v>X</v>
      </c>
    </row>
    <row r="5264">
      <c r="A5264" s="1">
        <v>142273.0</v>
      </c>
      <c r="B5264" s="1">
        <v>577.0</v>
      </c>
      <c r="C5264" s="1">
        <v>14.0</v>
      </c>
      <c r="D5264" s="1" t="s">
        <v>80</v>
      </c>
      <c r="E5264" s="1">
        <v>24.0</v>
      </c>
      <c r="F5264" s="7" t="str">
        <f>vlookup(E5264,Teams!A:B,2,false)</f>
        <v>Lexington A</v>
      </c>
      <c r="G5264" s="1" t="b">
        <v>1</v>
      </c>
      <c r="H5264" s="1" t="b">
        <v>0</v>
      </c>
      <c r="I5264" s="1">
        <v>14.0</v>
      </c>
      <c r="J5264" s="7" t="str">
        <f>vlookup(I5264,Cats!$A:$B,2,false)</f>
        <v>M</v>
      </c>
    </row>
    <row r="5265">
      <c r="A5265" s="1">
        <v>142274.0</v>
      </c>
      <c r="B5265" s="1">
        <v>577.0</v>
      </c>
      <c r="C5265" s="1">
        <v>-4.0</v>
      </c>
      <c r="D5265" s="1" t="s">
        <v>88</v>
      </c>
      <c r="E5265" s="1">
        <v>29.0</v>
      </c>
      <c r="F5265" s="7" t="str">
        <f>vlookup(E5265,Teams!A:B,2,false)</f>
        <v>MSJ</v>
      </c>
      <c r="G5265" s="1" t="b">
        <v>0</v>
      </c>
      <c r="H5265" s="1" t="b">
        <v>0</v>
      </c>
      <c r="I5265" s="1">
        <v>14.0</v>
      </c>
      <c r="J5265" s="7" t="str">
        <f>vlookup(I5265,Cats!$A:$B,2,false)</f>
        <v>M</v>
      </c>
    </row>
    <row r="5266">
      <c r="A5266" s="1">
        <v>142275.0</v>
      </c>
      <c r="B5266" s="1">
        <v>577.0</v>
      </c>
      <c r="C5266" s="1">
        <v>-4.0</v>
      </c>
      <c r="D5266" s="1" t="s">
        <v>83</v>
      </c>
      <c r="E5266" s="1">
        <v>24.0</v>
      </c>
      <c r="F5266" s="7" t="str">
        <f>vlookup(E5266,Teams!A:B,2,false)</f>
        <v>Lexington A</v>
      </c>
      <c r="G5266" s="1" t="b">
        <v>1</v>
      </c>
      <c r="H5266" s="1" t="b">
        <v>0</v>
      </c>
      <c r="I5266" s="1">
        <v>15.0</v>
      </c>
      <c r="J5266" s="7" t="str">
        <f>vlookup(I5266,Cats!$A:$B,2,false)</f>
        <v>C</v>
      </c>
    </row>
    <row r="5267">
      <c r="A5267" s="1">
        <v>142276.0</v>
      </c>
      <c r="B5267" s="1">
        <v>577.0</v>
      </c>
      <c r="C5267" s="1">
        <v>0.0</v>
      </c>
      <c r="D5267" s="1" t="s">
        <v>90</v>
      </c>
      <c r="E5267" s="1">
        <v>29.0</v>
      </c>
      <c r="F5267" s="7" t="str">
        <f>vlookup(E5267,Teams!A:B,2,false)</f>
        <v>MSJ</v>
      </c>
      <c r="G5267" s="1" t="b">
        <v>0</v>
      </c>
      <c r="H5267" s="1" t="b">
        <v>0</v>
      </c>
      <c r="I5267" s="1">
        <v>15.0</v>
      </c>
      <c r="J5267" s="7" t="str">
        <f>vlookup(I5267,Cats!$A:$B,2,false)</f>
        <v>C</v>
      </c>
    </row>
    <row r="5268">
      <c r="A5268" s="1">
        <v>142277.0</v>
      </c>
      <c r="B5268" s="1">
        <v>577.0</v>
      </c>
      <c r="C5268" s="1">
        <v>0.0</v>
      </c>
      <c r="D5268" s="1" t="s">
        <v>79</v>
      </c>
      <c r="E5268" s="1">
        <v>24.0</v>
      </c>
      <c r="F5268" s="7" t="str">
        <f>vlookup(E5268,Teams!A:B,2,false)</f>
        <v>Lexington A</v>
      </c>
      <c r="G5268" s="1" t="b">
        <v>1</v>
      </c>
      <c r="H5268" s="1" t="b">
        <v>0</v>
      </c>
      <c r="I5268" s="1">
        <v>16.0</v>
      </c>
      <c r="J5268" s="7" t="str">
        <f>vlookup(I5268,Cats!$A:$B,2,false)</f>
        <v>E</v>
      </c>
    </row>
    <row r="5269">
      <c r="A5269" s="1">
        <v>142278.0</v>
      </c>
      <c r="B5269" s="1">
        <v>577.0</v>
      </c>
      <c r="C5269" s="1">
        <v>-4.0</v>
      </c>
      <c r="D5269" s="1" t="s">
        <v>87</v>
      </c>
      <c r="E5269" s="1">
        <v>29.0</v>
      </c>
      <c r="F5269" s="7" t="str">
        <f>vlookup(E5269,Teams!A:B,2,false)</f>
        <v>MSJ</v>
      </c>
      <c r="G5269" s="1" t="b">
        <v>0</v>
      </c>
      <c r="H5269" s="1" t="b">
        <v>0</v>
      </c>
      <c r="I5269" s="1">
        <v>16.0</v>
      </c>
      <c r="J5269" s="7" t="str">
        <f>vlookup(I5269,Cats!$A:$B,2,false)</f>
        <v>E</v>
      </c>
    </row>
    <row r="5270">
      <c r="A5270" s="1">
        <v>142279.0</v>
      </c>
      <c r="B5270" s="1">
        <v>577.0</v>
      </c>
      <c r="C5270" s="1">
        <v>0.0</v>
      </c>
      <c r="D5270" s="1" t="s">
        <v>32</v>
      </c>
      <c r="E5270" s="1">
        <v>24.0</v>
      </c>
      <c r="F5270" s="7" t="str">
        <f>vlookup(E5270,Teams!A:B,2,false)</f>
        <v>Lexington A</v>
      </c>
      <c r="G5270" s="1" t="b">
        <v>1</v>
      </c>
      <c r="H5270" s="1" t="b">
        <v>1</v>
      </c>
      <c r="I5270" s="1">
        <v>17.0</v>
      </c>
      <c r="J5270" s="7" t="str">
        <f>vlookup(I5270,Cats!$A:$B,2,false)</f>
        <v>B</v>
      </c>
    </row>
    <row r="5271">
      <c r="A5271" s="1">
        <v>142280.0</v>
      </c>
      <c r="B5271" s="1">
        <v>577.0</v>
      </c>
      <c r="C5271" s="1">
        <v>4.0</v>
      </c>
      <c r="D5271" s="1" t="s">
        <v>89</v>
      </c>
      <c r="E5271" s="1">
        <v>29.0</v>
      </c>
      <c r="F5271" s="7" t="str">
        <f>vlookup(E5271,Teams!A:B,2,false)</f>
        <v>MSJ</v>
      </c>
      <c r="G5271" s="1" t="b">
        <v>0</v>
      </c>
      <c r="H5271" s="1" t="b">
        <v>0</v>
      </c>
      <c r="I5271" s="1">
        <v>17.0</v>
      </c>
      <c r="J5271" s="7" t="str">
        <f>vlookup(I5271,Cats!$A:$B,2,false)</f>
        <v>B</v>
      </c>
    </row>
    <row r="5272">
      <c r="A5272" s="1">
        <v>142281.0</v>
      </c>
      <c r="B5272" s="1">
        <v>577.0</v>
      </c>
      <c r="C5272" s="1">
        <v>4.0</v>
      </c>
      <c r="D5272" s="1" t="s">
        <v>80</v>
      </c>
      <c r="E5272" s="1">
        <v>24.0</v>
      </c>
      <c r="F5272" s="7" t="str">
        <f>vlookup(E5272,Teams!A:B,2,false)</f>
        <v>Lexington A</v>
      </c>
      <c r="G5272" s="1" t="b">
        <v>1</v>
      </c>
      <c r="H5272" s="1" t="b">
        <v>0</v>
      </c>
      <c r="I5272" s="1">
        <v>18.0</v>
      </c>
      <c r="J5272" s="7" t="str">
        <f>vlookup(I5272,Cats!$A:$B,2,false)</f>
        <v>P</v>
      </c>
    </row>
    <row r="5273">
      <c r="A5273" s="1">
        <v>142282.0</v>
      </c>
      <c r="B5273" s="1">
        <v>577.0</v>
      </c>
      <c r="C5273" s="1">
        <v>0.0</v>
      </c>
      <c r="D5273" s="1" t="s">
        <v>32</v>
      </c>
      <c r="E5273" s="1">
        <v>29.0</v>
      </c>
      <c r="F5273" s="7" t="str">
        <f>vlookup(E5273,Teams!A:B,2,false)</f>
        <v>MSJ</v>
      </c>
      <c r="G5273" s="1" t="b">
        <v>0</v>
      </c>
      <c r="H5273" s="1" t="b">
        <v>1</v>
      </c>
      <c r="I5273" s="1">
        <v>18.0</v>
      </c>
      <c r="J5273" s="7" t="str">
        <f>vlookup(I5273,Cats!$A:$B,2,false)</f>
        <v>P</v>
      </c>
    </row>
    <row r="5274">
      <c r="A5274" s="1">
        <v>142283.0</v>
      </c>
      <c r="B5274" s="1">
        <v>577.0</v>
      </c>
      <c r="C5274" s="1">
        <v>0.0</v>
      </c>
      <c r="D5274" s="1" t="s">
        <v>32</v>
      </c>
      <c r="E5274" s="1">
        <v>24.0</v>
      </c>
      <c r="F5274" s="7" t="str">
        <f>vlookup(E5274,Teams!A:B,2,false)</f>
        <v>Lexington A</v>
      </c>
      <c r="G5274" s="1" t="b">
        <v>1</v>
      </c>
      <c r="H5274" s="1" t="b">
        <v>1</v>
      </c>
      <c r="I5274" s="1">
        <v>19.0</v>
      </c>
      <c r="J5274" s="7" t="str">
        <f>vlookup(I5274,Cats!$A:$B,2,false)</f>
        <v>X</v>
      </c>
    </row>
    <row r="5275">
      <c r="A5275" s="1">
        <v>142284.0</v>
      </c>
      <c r="B5275" s="1">
        <v>577.0</v>
      </c>
      <c r="C5275" s="1">
        <v>14.0</v>
      </c>
      <c r="D5275" s="1" t="s">
        <v>87</v>
      </c>
      <c r="E5275" s="1">
        <v>29.0</v>
      </c>
      <c r="F5275" s="7" t="str">
        <f>vlookup(E5275,Teams!A:B,2,false)</f>
        <v>MSJ</v>
      </c>
      <c r="G5275" s="1" t="b">
        <v>0</v>
      </c>
      <c r="H5275" s="1" t="b">
        <v>0</v>
      </c>
      <c r="I5275" s="1">
        <v>19.0</v>
      </c>
      <c r="J5275" s="7" t="str">
        <f>vlookup(I5275,Cats!$A:$B,2,false)</f>
        <v>X</v>
      </c>
    </row>
    <row r="5276">
      <c r="A5276" s="1">
        <v>142285.0</v>
      </c>
      <c r="B5276" s="1">
        <v>577.0</v>
      </c>
      <c r="C5276" s="1">
        <v>14.0</v>
      </c>
      <c r="D5276" s="1" t="s">
        <v>80</v>
      </c>
      <c r="E5276" s="1">
        <v>24.0</v>
      </c>
      <c r="F5276" s="7" t="str">
        <f>vlookup(E5276,Teams!A:B,2,false)</f>
        <v>Lexington A</v>
      </c>
      <c r="G5276" s="1" t="b">
        <v>1</v>
      </c>
      <c r="H5276" s="1" t="b">
        <v>0</v>
      </c>
      <c r="I5276" s="1">
        <v>20.0</v>
      </c>
      <c r="J5276" s="7" t="str">
        <f>vlookup(I5276,Cats!$A:$B,2,false)</f>
        <v>M</v>
      </c>
    </row>
    <row r="5277">
      <c r="A5277" s="1">
        <v>142286.0</v>
      </c>
      <c r="B5277" s="1">
        <v>577.0</v>
      </c>
      <c r="C5277" s="1">
        <v>0.0</v>
      </c>
      <c r="D5277" s="1" t="s">
        <v>32</v>
      </c>
      <c r="E5277" s="1">
        <v>29.0</v>
      </c>
      <c r="F5277" s="7" t="str">
        <f>vlookup(E5277,Teams!A:B,2,false)</f>
        <v>MSJ</v>
      </c>
      <c r="G5277" s="1" t="b">
        <v>0</v>
      </c>
      <c r="H5277" s="1" t="b">
        <v>1</v>
      </c>
      <c r="I5277" s="1">
        <v>20.0</v>
      </c>
      <c r="J5277" s="7" t="str">
        <f>vlookup(I5277,Cats!$A:$B,2,false)</f>
        <v>M</v>
      </c>
    </row>
    <row r="5278">
      <c r="A5278" s="1">
        <v>142287.0</v>
      </c>
      <c r="B5278" s="1">
        <v>577.0</v>
      </c>
      <c r="C5278" s="1">
        <v>0.0</v>
      </c>
      <c r="D5278" s="1" t="s">
        <v>83</v>
      </c>
      <c r="E5278" s="1">
        <v>24.0</v>
      </c>
      <c r="F5278" s="7" t="str">
        <f>vlookup(E5278,Teams!A:B,2,false)</f>
        <v>Lexington A</v>
      </c>
      <c r="G5278" s="1" t="b">
        <v>1</v>
      </c>
      <c r="H5278" s="1" t="b">
        <v>0</v>
      </c>
      <c r="I5278" s="1">
        <v>21.0</v>
      </c>
      <c r="J5278" s="7" t="str">
        <f>vlookup(I5278,Cats!$A:$B,2,false)</f>
        <v>C</v>
      </c>
    </row>
    <row r="5279">
      <c r="A5279" s="1">
        <v>142288.0</v>
      </c>
      <c r="B5279" s="1">
        <v>577.0</v>
      </c>
      <c r="C5279" s="1">
        <v>0.0</v>
      </c>
      <c r="D5279" s="1" t="s">
        <v>89</v>
      </c>
      <c r="E5279" s="1">
        <v>29.0</v>
      </c>
      <c r="F5279" s="7" t="str">
        <f>vlookup(E5279,Teams!A:B,2,false)</f>
        <v>MSJ</v>
      </c>
      <c r="G5279" s="1" t="b">
        <v>0</v>
      </c>
      <c r="H5279" s="1" t="b">
        <v>0</v>
      </c>
      <c r="I5279" s="1">
        <v>21.0</v>
      </c>
      <c r="J5279" s="7" t="str">
        <f>vlookup(I5279,Cats!$A:$B,2,false)</f>
        <v>C</v>
      </c>
    </row>
    <row r="5280">
      <c r="A5280" s="1">
        <v>142289.0</v>
      </c>
      <c r="B5280" s="1">
        <v>577.0</v>
      </c>
      <c r="C5280" s="1">
        <v>-4.0</v>
      </c>
      <c r="D5280" s="1" t="s">
        <v>80</v>
      </c>
      <c r="E5280" s="1">
        <v>24.0</v>
      </c>
      <c r="F5280" s="7" t="str">
        <f>vlookup(E5280,Teams!A:B,2,false)</f>
        <v>Lexington A</v>
      </c>
      <c r="G5280" s="1" t="b">
        <v>1</v>
      </c>
      <c r="H5280" s="1" t="b">
        <v>0</v>
      </c>
      <c r="I5280" s="1">
        <v>22.0</v>
      </c>
      <c r="J5280" s="7" t="str">
        <f>vlookup(I5280,Cats!$A:$B,2,false)</f>
        <v>E</v>
      </c>
    </row>
    <row r="5281">
      <c r="A5281" s="1">
        <v>142290.0</v>
      </c>
      <c r="B5281" s="1">
        <v>577.0</v>
      </c>
      <c r="C5281" s="1">
        <v>0.0</v>
      </c>
      <c r="D5281" s="1" t="s">
        <v>87</v>
      </c>
      <c r="E5281" s="1">
        <v>29.0</v>
      </c>
      <c r="F5281" s="7" t="str">
        <f>vlookup(E5281,Teams!A:B,2,false)</f>
        <v>MSJ</v>
      </c>
      <c r="G5281" s="1" t="b">
        <v>0</v>
      </c>
      <c r="H5281" s="1" t="b">
        <v>0</v>
      </c>
      <c r="I5281" s="1">
        <v>22.0</v>
      </c>
      <c r="J5281" s="7" t="str">
        <f>vlookup(I5281,Cats!$A:$B,2,false)</f>
        <v>E</v>
      </c>
    </row>
    <row r="5282">
      <c r="A5282" s="1">
        <v>142291.0</v>
      </c>
      <c r="B5282" s="1">
        <v>577.0</v>
      </c>
      <c r="C5282" s="1">
        <v>0.0</v>
      </c>
      <c r="D5282" s="1" t="s">
        <v>32</v>
      </c>
      <c r="E5282" s="1">
        <v>24.0</v>
      </c>
      <c r="F5282" s="7" t="str">
        <f>vlookup(E5282,Teams!A:B,2,false)</f>
        <v>Lexington A</v>
      </c>
      <c r="G5282" s="1" t="b">
        <v>1</v>
      </c>
      <c r="H5282" s="1" t="b">
        <v>1</v>
      </c>
      <c r="I5282" s="1">
        <v>23.0</v>
      </c>
      <c r="J5282" s="7" t="str">
        <f>vlookup(I5282,Cats!$A:$B,2,false)</f>
        <v>B</v>
      </c>
    </row>
    <row r="5283">
      <c r="A5283" s="1">
        <v>142292.0</v>
      </c>
      <c r="B5283" s="1">
        <v>577.0</v>
      </c>
      <c r="C5283" s="1">
        <v>4.0</v>
      </c>
      <c r="D5283" s="1" t="s">
        <v>89</v>
      </c>
      <c r="E5283" s="1">
        <v>29.0</v>
      </c>
      <c r="F5283" s="7" t="str">
        <f>vlookup(E5283,Teams!A:B,2,false)</f>
        <v>MSJ</v>
      </c>
      <c r="G5283" s="1" t="b">
        <v>0</v>
      </c>
      <c r="H5283" s="1" t="b">
        <v>0</v>
      </c>
      <c r="I5283" s="1">
        <v>23.0</v>
      </c>
      <c r="J5283" s="7" t="str">
        <f>vlookup(I5283,Cats!$A:$B,2,false)</f>
        <v>B</v>
      </c>
    </row>
    <row r="5284">
      <c r="A5284" s="1">
        <v>142293.0</v>
      </c>
      <c r="B5284" s="1">
        <v>577.0</v>
      </c>
      <c r="C5284" s="1">
        <v>14.0</v>
      </c>
      <c r="D5284" s="1" t="s">
        <v>80</v>
      </c>
      <c r="E5284" s="1">
        <v>24.0</v>
      </c>
      <c r="F5284" s="7" t="str">
        <f>vlookup(E5284,Teams!A:B,2,false)</f>
        <v>Lexington A</v>
      </c>
      <c r="G5284" s="1" t="b">
        <v>1</v>
      </c>
      <c r="H5284" s="1" t="b">
        <v>0</v>
      </c>
      <c r="I5284" s="1">
        <v>24.0</v>
      </c>
      <c r="J5284" s="7" t="str">
        <f>vlookup(I5284,Cats!$A:$B,2,false)</f>
        <v>P</v>
      </c>
    </row>
    <row r="5285">
      <c r="A5285" s="1">
        <v>142294.0</v>
      </c>
      <c r="B5285" s="1">
        <v>577.0</v>
      </c>
      <c r="C5285" s="1">
        <v>0.0</v>
      </c>
      <c r="D5285" s="1" t="s">
        <v>32</v>
      </c>
      <c r="E5285" s="1">
        <v>29.0</v>
      </c>
      <c r="F5285" s="7" t="str">
        <f>vlookup(E5285,Teams!A:B,2,false)</f>
        <v>MSJ</v>
      </c>
      <c r="G5285" s="1" t="b">
        <v>0</v>
      </c>
      <c r="H5285" s="1" t="b">
        <v>1</v>
      </c>
      <c r="I5285" s="1">
        <v>24.0</v>
      </c>
      <c r="J5285" s="7" t="str">
        <f>vlookup(I5285,Cats!$A:$B,2,false)</f>
        <v>P</v>
      </c>
    </row>
    <row r="5286">
      <c r="A5286" s="1">
        <v>142295.0</v>
      </c>
      <c r="B5286" s="1">
        <v>578.0</v>
      </c>
      <c r="C5286" s="1">
        <v>0.0</v>
      </c>
      <c r="D5286" s="1" t="s">
        <v>231</v>
      </c>
      <c r="E5286" s="1">
        <v>8.0</v>
      </c>
      <c r="F5286" s="7" t="str">
        <f>vlookup(E5286,Teams!A:B,2,false)</f>
        <v>Canyon Crest</v>
      </c>
      <c r="G5286" s="1" t="b">
        <v>1</v>
      </c>
      <c r="H5286" s="1" t="b">
        <v>0</v>
      </c>
      <c r="I5286" s="1">
        <v>1.0</v>
      </c>
      <c r="J5286" s="7" t="str">
        <f>vlookup(I5286,Cats!$A:$B,2,false)</f>
        <v>X</v>
      </c>
    </row>
    <row r="5287">
      <c r="A5287" s="1">
        <v>142296.0</v>
      </c>
      <c r="B5287" s="1">
        <v>578.0</v>
      </c>
      <c r="C5287" s="1">
        <v>0.0</v>
      </c>
      <c r="D5287" s="1" t="s">
        <v>126</v>
      </c>
      <c r="E5287" s="1">
        <v>31.0</v>
      </c>
      <c r="F5287" s="7" t="str">
        <f>vlookup(E5287,Teams!A:B,2,false)</f>
        <v>Naperville North</v>
      </c>
      <c r="G5287" s="1" t="b">
        <v>0</v>
      </c>
      <c r="H5287" s="1" t="b">
        <v>0</v>
      </c>
      <c r="I5287" s="1">
        <v>1.0</v>
      </c>
      <c r="J5287" s="7" t="str">
        <f>vlookup(I5287,Cats!$A:$B,2,false)</f>
        <v>X</v>
      </c>
    </row>
    <row r="5288">
      <c r="A5288" s="1">
        <v>142297.0</v>
      </c>
      <c r="B5288" s="1">
        <v>578.0</v>
      </c>
      <c r="C5288" s="1">
        <v>0.0</v>
      </c>
      <c r="D5288" s="1" t="s">
        <v>32</v>
      </c>
      <c r="E5288" s="1">
        <v>8.0</v>
      </c>
      <c r="F5288" s="7" t="str">
        <f>vlookup(E5288,Teams!A:B,2,false)</f>
        <v>Canyon Crest</v>
      </c>
      <c r="G5288" s="1" t="b">
        <v>1</v>
      </c>
      <c r="H5288" s="1" t="b">
        <v>1</v>
      </c>
      <c r="I5288" s="1">
        <v>2.0</v>
      </c>
      <c r="J5288" s="7" t="str">
        <f>vlookup(I5288,Cats!$A:$B,2,false)</f>
        <v>M</v>
      </c>
    </row>
    <row r="5289">
      <c r="A5289" s="1">
        <v>142298.0</v>
      </c>
      <c r="B5289" s="1">
        <v>578.0</v>
      </c>
      <c r="C5289" s="1">
        <v>14.0</v>
      </c>
      <c r="D5289" s="1" t="s">
        <v>127</v>
      </c>
      <c r="E5289" s="1">
        <v>31.0</v>
      </c>
      <c r="F5289" s="7" t="str">
        <f>vlookup(E5289,Teams!A:B,2,false)</f>
        <v>Naperville North</v>
      </c>
      <c r="G5289" s="1" t="b">
        <v>0</v>
      </c>
      <c r="H5289" s="1" t="b">
        <v>0</v>
      </c>
      <c r="I5289" s="1">
        <v>2.0</v>
      </c>
      <c r="J5289" s="7" t="str">
        <f>vlookup(I5289,Cats!$A:$B,2,false)</f>
        <v>M</v>
      </c>
    </row>
    <row r="5290">
      <c r="A5290" s="1">
        <v>142299.0</v>
      </c>
      <c r="B5290" s="1">
        <v>578.0</v>
      </c>
      <c r="C5290" s="1">
        <v>0.0</v>
      </c>
      <c r="D5290" s="1" t="s">
        <v>32</v>
      </c>
      <c r="E5290" s="1">
        <v>8.0</v>
      </c>
      <c r="F5290" s="7" t="str">
        <f>vlookup(E5290,Teams!A:B,2,false)</f>
        <v>Canyon Crest</v>
      </c>
      <c r="G5290" s="1" t="b">
        <v>1</v>
      </c>
      <c r="H5290" s="1" t="b">
        <v>1</v>
      </c>
      <c r="I5290" s="1">
        <v>3.0</v>
      </c>
      <c r="J5290" s="7" t="str">
        <f>vlookup(I5290,Cats!$A:$B,2,false)</f>
        <v>C</v>
      </c>
    </row>
    <row r="5291">
      <c r="A5291" s="1">
        <v>142300.0</v>
      </c>
      <c r="B5291" s="1">
        <v>578.0</v>
      </c>
      <c r="C5291" s="1">
        <v>4.0</v>
      </c>
      <c r="D5291" s="1" t="s">
        <v>126</v>
      </c>
      <c r="E5291" s="1">
        <v>31.0</v>
      </c>
      <c r="F5291" s="7" t="str">
        <f>vlookup(E5291,Teams!A:B,2,false)</f>
        <v>Naperville North</v>
      </c>
      <c r="G5291" s="1" t="b">
        <v>0</v>
      </c>
      <c r="H5291" s="1" t="b">
        <v>0</v>
      </c>
      <c r="I5291" s="1">
        <v>3.0</v>
      </c>
      <c r="J5291" s="7" t="str">
        <f>vlookup(I5291,Cats!$A:$B,2,false)</f>
        <v>C</v>
      </c>
    </row>
    <row r="5292">
      <c r="A5292" s="1">
        <v>142301.0</v>
      </c>
      <c r="B5292" s="1">
        <v>578.0</v>
      </c>
      <c r="C5292" s="1">
        <v>4.0</v>
      </c>
      <c r="D5292" s="1" t="s">
        <v>123</v>
      </c>
      <c r="E5292" s="1">
        <v>8.0</v>
      </c>
      <c r="F5292" s="7" t="str">
        <f>vlookup(E5292,Teams!A:B,2,false)</f>
        <v>Canyon Crest</v>
      </c>
      <c r="G5292" s="1" t="b">
        <v>1</v>
      </c>
      <c r="H5292" s="1" t="b">
        <v>0</v>
      </c>
      <c r="I5292" s="1">
        <v>4.0</v>
      </c>
      <c r="J5292" s="7" t="str">
        <f>vlookup(I5292,Cats!$A:$B,2,false)</f>
        <v>E</v>
      </c>
    </row>
    <row r="5293">
      <c r="A5293" s="1">
        <v>142302.0</v>
      </c>
      <c r="B5293" s="1">
        <v>578.0</v>
      </c>
      <c r="C5293" s="1">
        <v>0.0</v>
      </c>
      <c r="D5293" s="1" t="s">
        <v>32</v>
      </c>
      <c r="E5293" s="1">
        <v>31.0</v>
      </c>
      <c r="F5293" s="7" t="str">
        <f>vlookup(E5293,Teams!A:B,2,false)</f>
        <v>Naperville North</v>
      </c>
      <c r="G5293" s="1" t="b">
        <v>0</v>
      </c>
      <c r="H5293" s="1" t="b">
        <v>1</v>
      </c>
      <c r="I5293" s="1">
        <v>4.0</v>
      </c>
      <c r="J5293" s="7" t="str">
        <f>vlookup(I5293,Cats!$A:$B,2,false)</f>
        <v>E</v>
      </c>
    </row>
    <row r="5294">
      <c r="A5294" s="1">
        <v>142303.0</v>
      </c>
      <c r="B5294" s="1">
        <v>578.0</v>
      </c>
      <c r="C5294" s="1">
        <v>0.0</v>
      </c>
      <c r="D5294" s="1" t="s">
        <v>121</v>
      </c>
      <c r="E5294" s="1">
        <v>8.0</v>
      </c>
      <c r="F5294" s="7" t="str">
        <f>vlookup(E5294,Teams!A:B,2,false)</f>
        <v>Canyon Crest</v>
      </c>
      <c r="G5294" s="1" t="b">
        <v>1</v>
      </c>
      <c r="H5294" s="1" t="b">
        <v>0</v>
      </c>
      <c r="I5294" s="1">
        <v>5.0</v>
      </c>
      <c r="J5294" s="7" t="str">
        <f>vlookup(I5294,Cats!$A:$B,2,false)</f>
        <v>B</v>
      </c>
    </row>
    <row r="5295">
      <c r="A5295" s="1">
        <v>142304.0</v>
      </c>
      <c r="B5295" s="1">
        <v>578.0</v>
      </c>
      <c r="C5295" s="1">
        <v>0.0</v>
      </c>
      <c r="D5295" s="1" t="s">
        <v>220</v>
      </c>
      <c r="E5295" s="1">
        <v>31.0</v>
      </c>
      <c r="F5295" s="7" t="str">
        <f>vlookup(E5295,Teams!A:B,2,false)</f>
        <v>Naperville North</v>
      </c>
      <c r="G5295" s="1" t="b">
        <v>0</v>
      </c>
      <c r="H5295" s="1" t="b">
        <v>0</v>
      </c>
      <c r="I5295" s="1">
        <v>5.0</v>
      </c>
      <c r="J5295" s="7" t="str">
        <f>vlookup(I5295,Cats!$A:$B,2,false)</f>
        <v>B</v>
      </c>
    </row>
    <row r="5296">
      <c r="A5296" s="1">
        <v>142305.0</v>
      </c>
      <c r="B5296" s="1">
        <v>578.0</v>
      </c>
      <c r="C5296" s="1">
        <v>0.0</v>
      </c>
      <c r="D5296" s="1" t="s">
        <v>32</v>
      </c>
      <c r="E5296" s="1">
        <v>8.0</v>
      </c>
      <c r="F5296" s="7" t="str">
        <f>vlookup(E5296,Teams!A:B,2,false)</f>
        <v>Canyon Crest</v>
      </c>
      <c r="G5296" s="1" t="b">
        <v>1</v>
      </c>
      <c r="H5296" s="1" t="b">
        <v>1</v>
      </c>
      <c r="I5296" s="1">
        <v>6.0</v>
      </c>
      <c r="J5296" s="7" t="str">
        <f>vlookup(I5296,Cats!$A:$B,2,false)</f>
        <v>P</v>
      </c>
    </row>
    <row r="5297">
      <c r="A5297" s="1">
        <v>142306.0</v>
      </c>
      <c r="B5297" s="1">
        <v>578.0</v>
      </c>
      <c r="C5297" s="1">
        <v>14.0</v>
      </c>
      <c r="D5297" s="1" t="s">
        <v>126</v>
      </c>
      <c r="E5297" s="1">
        <v>31.0</v>
      </c>
      <c r="F5297" s="7" t="str">
        <f>vlookup(E5297,Teams!A:B,2,false)</f>
        <v>Naperville North</v>
      </c>
      <c r="G5297" s="1" t="b">
        <v>0</v>
      </c>
      <c r="H5297" s="1" t="b">
        <v>0</v>
      </c>
      <c r="I5297" s="1">
        <v>6.0</v>
      </c>
      <c r="J5297" s="7" t="str">
        <f>vlookup(I5297,Cats!$A:$B,2,false)</f>
        <v>P</v>
      </c>
    </row>
    <row r="5298">
      <c r="A5298" s="1">
        <v>142307.0</v>
      </c>
      <c r="B5298" s="1">
        <v>578.0</v>
      </c>
      <c r="C5298" s="1">
        <v>0.0</v>
      </c>
      <c r="D5298" s="1" t="s">
        <v>231</v>
      </c>
      <c r="E5298" s="1">
        <v>8.0</v>
      </c>
      <c r="F5298" s="7" t="str">
        <f>vlookup(E5298,Teams!A:B,2,false)</f>
        <v>Canyon Crest</v>
      </c>
      <c r="G5298" s="1" t="b">
        <v>1</v>
      </c>
      <c r="H5298" s="1" t="b">
        <v>0</v>
      </c>
      <c r="I5298" s="1">
        <v>7.0</v>
      </c>
      <c r="J5298" s="7" t="str">
        <f>vlookup(I5298,Cats!$A:$B,2,false)</f>
        <v>X</v>
      </c>
    </row>
    <row r="5299">
      <c r="A5299" s="1">
        <v>142308.0</v>
      </c>
      <c r="B5299" s="1">
        <v>578.0</v>
      </c>
      <c r="C5299" s="1">
        <v>0.0</v>
      </c>
      <c r="D5299" s="1" t="s">
        <v>126</v>
      </c>
      <c r="E5299" s="1">
        <v>31.0</v>
      </c>
      <c r="F5299" s="7" t="str">
        <f>vlookup(E5299,Teams!A:B,2,false)</f>
        <v>Naperville North</v>
      </c>
      <c r="G5299" s="1" t="b">
        <v>0</v>
      </c>
      <c r="H5299" s="1" t="b">
        <v>0</v>
      </c>
      <c r="I5299" s="1">
        <v>7.0</v>
      </c>
      <c r="J5299" s="7" t="str">
        <f>vlookup(I5299,Cats!$A:$B,2,false)</f>
        <v>X</v>
      </c>
    </row>
    <row r="5300">
      <c r="A5300" s="1">
        <v>142309.0</v>
      </c>
      <c r="B5300" s="1">
        <v>578.0</v>
      </c>
      <c r="C5300" s="1">
        <v>0.0</v>
      </c>
      <c r="D5300" s="1" t="s">
        <v>32</v>
      </c>
      <c r="E5300" s="1">
        <v>8.0</v>
      </c>
      <c r="F5300" s="7" t="str">
        <f>vlookup(E5300,Teams!A:B,2,false)</f>
        <v>Canyon Crest</v>
      </c>
      <c r="G5300" s="1" t="b">
        <v>1</v>
      </c>
      <c r="H5300" s="1" t="b">
        <v>1</v>
      </c>
      <c r="I5300" s="1">
        <v>8.0</v>
      </c>
      <c r="J5300" s="7" t="str">
        <f>vlookup(I5300,Cats!$A:$B,2,false)</f>
        <v>M</v>
      </c>
    </row>
    <row r="5301">
      <c r="A5301" s="1">
        <v>142310.0</v>
      </c>
      <c r="B5301" s="1">
        <v>578.0</v>
      </c>
      <c r="C5301" s="1">
        <v>14.0</v>
      </c>
      <c r="D5301" s="1" t="s">
        <v>226</v>
      </c>
      <c r="E5301" s="1">
        <v>31.0</v>
      </c>
      <c r="F5301" s="7" t="str">
        <f>vlookup(E5301,Teams!A:B,2,false)</f>
        <v>Naperville North</v>
      </c>
      <c r="G5301" s="1" t="b">
        <v>0</v>
      </c>
      <c r="H5301" s="1" t="b">
        <v>0</v>
      </c>
      <c r="I5301" s="1">
        <v>8.0</v>
      </c>
      <c r="J5301" s="7" t="str">
        <f>vlookup(I5301,Cats!$A:$B,2,false)</f>
        <v>M</v>
      </c>
    </row>
    <row r="5302">
      <c r="A5302" s="1">
        <v>142311.0</v>
      </c>
      <c r="B5302" s="1">
        <v>578.0</v>
      </c>
      <c r="C5302" s="1">
        <v>0.0</v>
      </c>
      <c r="D5302" s="1" t="s">
        <v>231</v>
      </c>
      <c r="E5302" s="1">
        <v>8.0</v>
      </c>
      <c r="F5302" s="7" t="str">
        <f>vlookup(E5302,Teams!A:B,2,false)</f>
        <v>Canyon Crest</v>
      </c>
      <c r="G5302" s="1" t="b">
        <v>1</v>
      </c>
      <c r="H5302" s="1" t="b">
        <v>0</v>
      </c>
      <c r="I5302" s="1">
        <v>9.0</v>
      </c>
      <c r="J5302" s="7" t="str">
        <f>vlookup(I5302,Cats!$A:$B,2,false)</f>
        <v>C</v>
      </c>
    </row>
    <row r="5303">
      <c r="A5303" s="1">
        <v>142312.0</v>
      </c>
      <c r="B5303" s="1">
        <v>578.0</v>
      </c>
      <c r="C5303" s="1">
        <v>0.0</v>
      </c>
      <c r="D5303" s="1" t="s">
        <v>127</v>
      </c>
      <c r="E5303" s="1">
        <v>31.0</v>
      </c>
      <c r="F5303" s="7" t="str">
        <f>vlookup(E5303,Teams!A:B,2,false)</f>
        <v>Naperville North</v>
      </c>
      <c r="G5303" s="1" t="b">
        <v>0</v>
      </c>
      <c r="H5303" s="1" t="b">
        <v>0</v>
      </c>
      <c r="I5303" s="1">
        <v>9.0</v>
      </c>
      <c r="J5303" s="7" t="str">
        <f>vlookup(I5303,Cats!$A:$B,2,false)</f>
        <v>C</v>
      </c>
    </row>
    <row r="5304">
      <c r="A5304" s="1">
        <v>142313.0</v>
      </c>
      <c r="B5304" s="1">
        <v>578.0</v>
      </c>
      <c r="C5304" s="1">
        <v>4.0</v>
      </c>
      <c r="D5304" s="1" t="s">
        <v>123</v>
      </c>
      <c r="E5304" s="1">
        <v>8.0</v>
      </c>
      <c r="F5304" s="7" t="str">
        <f>vlookup(E5304,Teams!A:B,2,false)</f>
        <v>Canyon Crest</v>
      </c>
      <c r="G5304" s="1" t="b">
        <v>1</v>
      </c>
      <c r="H5304" s="1" t="b">
        <v>0</v>
      </c>
      <c r="I5304" s="1">
        <v>10.0</v>
      </c>
      <c r="J5304" s="7" t="str">
        <f>vlookup(I5304,Cats!$A:$B,2,false)</f>
        <v>E</v>
      </c>
    </row>
    <row r="5305">
      <c r="A5305" s="1">
        <v>142314.0</v>
      </c>
      <c r="B5305" s="1">
        <v>578.0</v>
      </c>
      <c r="C5305" s="1">
        <v>0.0</v>
      </c>
      <c r="D5305" s="1" t="s">
        <v>32</v>
      </c>
      <c r="E5305" s="1">
        <v>31.0</v>
      </c>
      <c r="F5305" s="7" t="str">
        <f>vlookup(E5305,Teams!A:B,2,false)</f>
        <v>Naperville North</v>
      </c>
      <c r="G5305" s="1" t="b">
        <v>0</v>
      </c>
      <c r="H5305" s="1" t="b">
        <v>1</v>
      </c>
      <c r="I5305" s="1">
        <v>10.0</v>
      </c>
      <c r="J5305" s="7" t="str">
        <f>vlookup(I5305,Cats!$A:$B,2,false)</f>
        <v>E</v>
      </c>
    </row>
    <row r="5306">
      <c r="A5306" s="1">
        <v>142315.0</v>
      </c>
      <c r="B5306" s="1">
        <v>578.0</v>
      </c>
      <c r="C5306" s="1">
        <v>4.0</v>
      </c>
      <c r="D5306" s="1" t="s">
        <v>231</v>
      </c>
      <c r="E5306" s="1">
        <v>8.0</v>
      </c>
      <c r="F5306" s="7" t="str">
        <f>vlookup(E5306,Teams!A:B,2,false)</f>
        <v>Canyon Crest</v>
      </c>
      <c r="G5306" s="1" t="b">
        <v>1</v>
      </c>
      <c r="H5306" s="1" t="b">
        <v>0</v>
      </c>
      <c r="I5306" s="1">
        <v>11.0</v>
      </c>
      <c r="J5306" s="7" t="str">
        <f>vlookup(I5306,Cats!$A:$B,2,false)</f>
        <v>B</v>
      </c>
    </row>
    <row r="5307">
      <c r="A5307" s="1">
        <v>142316.0</v>
      </c>
      <c r="B5307" s="1">
        <v>578.0</v>
      </c>
      <c r="C5307" s="1">
        <v>0.0</v>
      </c>
      <c r="D5307" s="1" t="s">
        <v>220</v>
      </c>
      <c r="E5307" s="1">
        <v>31.0</v>
      </c>
      <c r="F5307" s="7" t="str">
        <f>vlookup(E5307,Teams!A:B,2,false)</f>
        <v>Naperville North</v>
      </c>
      <c r="G5307" s="1" t="b">
        <v>0</v>
      </c>
      <c r="H5307" s="1" t="b">
        <v>0</v>
      </c>
      <c r="I5307" s="1">
        <v>11.0</v>
      </c>
      <c r="J5307" s="7" t="str">
        <f>vlookup(I5307,Cats!$A:$B,2,false)</f>
        <v>B</v>
      </c>
    </row>
    <row r="5308">
      <c r="A5308" s="1">
        <v>142317.0</v>
      </c>
      <c r="B5308" s="1">
        <v>578.0</v>
      </c>
      <c r="C5308" s="1">
        <v>0.0</v>
      </c>
      <c r="D5308" s="1" t="s">
        <v>32</v>
      </c>
      <c r="E5308" s="1">
        <v>8.0</v>
      </c>
      <c r="F5308" s="7" t="str">
        <f>vlookup(E5308,Teams!A:B,2,false)</f>
        <v>Canyon Crest</v>
      </c>
      <c r="G5308" s="1" t="b">
        <v>1</v>
      </c>
      <c r="H5308" s="1" t="b">
        <v>1</v>
      </c>
      <c r="I5308" s="1">
        <v>12.0</v>
      </c>
      <c r="J5308" s="7" t="str">
        <f>vlookup(I5308,Cats!$A:$B,2,false)</f>
        <v>P</v>
      </c>
    </row>
    <row r="5309">
      <c r="A5309" s="1">
        <v>142318.0</v>
      </c>
      <c r="B5309" s="1">
        <v>578.0</v>
      </c>
      <c r="C5309" s="1">
        <v>4.0</v>
      </c>
      <c r="D5309" s="1" t="s">
        <v>208</v>
      </c>
      <c r="E5309" s="1">
        <v>31.0</v>
      </c>
      <c r="F5309" s="7" t="str">
        <f>vlookup(E5309,Teams!A:B,2,false)</f>
        <v>Naperville North</v>
      </c>
      <c r="G5309" s="1" t="b">
        <v>0</v>
      </c>
      <c r="H5309" s="1" t="b">
        <v>0</v>
      </c>
      <c r="I5309" s="1">
        <v>12.0</v>
      </c>
      <c r="J5309" s="7" t="str">
        <f>vlookup(I5309,Cats!$A:$B,2,false)</f>
        <v>P</v>
      </c>
    </row>
    <row r="5310">
      <c r="A5310" s="1">
        <v>142319.0</v>
      </c>
      <c r="B5310" s="1">
        <v>578.0</v>
      </c>
      <c r="C5310" s="1">
        <v>0.0</v>
      </c>
      <c r="D5310" s="1" t="s">
        <v>231</v>
      </c>
      <c r="E5310" s="1">
        <v>8.0</v>
      </c>
      <c r="F5310" s="7" t="str">
        <f>vlookup(E5310,Teams!A:B,2,false)</f>
        <v>Canyon Crest</v>
      </c>
      <c r="G5310" s="1" t="b">
        <v>1</v>
      </c>
      <c r="H5310" s="1" t="b">
        <v>0</v>
      </c>
      <c r="I5310" s="1">
        <v>13.0</v>
      </c>
      <c r="J5310" s="7" t="str">
        <f>vlookup(I5310,Cats!$A:$B,2,false)</f>
        <v>X</v>
      </c>
    </row>
    <row r="5311">
      <c r="A5311" s="1">
        <v>142320.0</v>
      </c>
      <c r="B5311" s="1">
        <v>578.0</v>
      </c>
      <c r="C5311" s="1">
        <v>4.0</v>
      </c>
      <c r="D5311" s="1" t="s">
        <v>127</v>
      </c>
      <c r="E5311" s="1">
        <v>31.0</v>
      </c>
      <c r="F5311" s="7" t="str">
        <f>vlookup(E5311,Teams!A:B,2,false)</f>
        <v>Naperville North</v>
      </c>
      <c r="G5311" s="1" t="b">
        <v>0</v>
      </c>
      <c r="H5311" s="1" t="b">
        <v>0</v>
      </c>
      <c r="I5311" s="1">
        <v>13.0</v>
      </c>
      <c r="J5311" s="7" t="str">
        <f>vlookup(I5311,Cats!$A:$B,2,false)</f>
        <v>X</v>
      </c>
    </row>
    <row r="5312">
      <c r="A5312" s="1">
        <v>142321.0</v>
      </c>
      <c r="B5312" s="1">
        <v>578.0</v>
      </c>
      <c r="C5312" s="1">
        <v>0.0</v>
      </c>
      <c r="D5312" s="1" t="s">
        <v>123</v>
      </c>
      <c r="E5312" s="1">
        <v>8.0</v>
      </c>
      <c r="F5312" s="7" t="str">
        <f>vlookup(E5312,Teams!A:B,2,false)</f>
        <v>Canyon Crest</v>
      </c>
      <c r="G5312" s="1" t="b">
        <v>1</v>
      </c>
      <c r="H5312" s="1" t="b">
        <v>0</v>
      </c>
      <c r="I5312" s="1">
        <v>14.0</v>
      </c>
      <c r="J5312" s="7" t="str">
        <f>vlookup(I5312,Cats!$A:$B,2,false)</f>
        <v>M</v>
      </c>
    </row>
    <row r="5313">
      <c r="A5313" s="1">
        <v>142322.0</v>
      </c>
      <c r="B5313" s="1">
        <v>578.0</v>
      </c>
      <c r="C5313" s="1">
        <v>0.0</v>
      </c>
      <c r="D5313" s="1" t="s">
        <v>127</v>
      </c>
      <c r="E5313" s="1">
        <v>31.0</v>
      </c>
      <c r="F5313" s="7" t="str">
        <f>vlookup(E5313,Teams!A:B,2,false)</f>
        <v>Naperville North</v>
      </c>
      <c r="G5313" s="1" t="b">
        <v>0</v>
      </c>
      <c r="H5313" s="1" t="b">
        <v>0</v>
      </c>
      <c r="I5313" s="1">
        <v>14.0</v>
      </c>
      <c r="J5313" s="7" t="str">
        <f>vlookup(I5313,Cats!$A:$B,2,false)</f>
        <v>M</v>
      </c>
    </row>
    <row r="5314">
      <c r="A5314" s="1">
        <v>142323.0</v>
      </c>
      <c r="B5314" s="1">
        <v>578.0</v>
      </c>
      <c r="C5314" s="1">
        <v>0.0</v>
      </c>
      <c r="D5314" s="1" t="s">
        <v>123</v>
      </c>
      <c r="E5314" s="1">
        <v>8.0</v>
      </c>
      <c r="F5314" s="7" t="str">
        <f>vlookup(E5314,Teams!A:B,2,false)</f>
        <v>Canyon Crest</v>
      </c>
      <c r="G5314" s="1" t="b">
        <v>1</v>
      </c>
      <c r="H5314" s="1" t="b">
        <v>0</v>
      </c>
      <c r="I5314" s="1">
        <v>15.0</v>
      </c>
      <c r="J5314" s="7" t="str">
        <f>vlookup(I5314,Cats!$A:$B,2,false)</f>
        <v>C</v>
      </c>
    </row>
    <row r="5315">
      <c r="A5315" s="1">
        <v>142324.0</v>
      </c>
      <c r="B5315" s="1">
        <v>578.0</v>
      </c>
      <c r="C5315" s="1">
        <v>0.0</v>
      </c>
      <c r="D5315" s="1" t="s">
        <v>127</v>
      </c>
      <c r="E5315" s="1">
        <v>31.0</v>
      </c>
      <c r="F5315" s="7" t="str">
        <f>vlookup(E5315,Teams!A:B,2,false)</f>
        <v>Naperville North</v>
      </c>
      <c r="G5315" s="1" t="b">
        <v>0</v>
      </c>
      <c r="H5315" s="1" t="b">
        <v>0</v>
      </c>
      <c r="I5315" s="1">
        <v>15.0</v>
      </c>
      <c r="J5315" s="7" t="str">
        <f>vlookup(I5315,Cats!$A:$B,2,false)</f>
        <v>C</v>
      </c>
    </row>
    <row r="5316">
      <c r="A5316" s="1">
        <v>142325.0</v>
      </c>
      <c r="B5316" s="1">
        <v>578.0</v>
      </c>
      <c r="C5316" s="1">
        <v>4.0</v>
      </c>
      <c r="D5316" s="1" t="s">
        <v>123</v>
      </c>
      <c r="E5316" s="1">
        <v>8.0</v>
      </c>
      <c r="F5316" s="7" t="str">
        <f>vlookup(E5316,Teams!A:B,2,false)</f>
        <v>Canyon Crest</v>
      </c>
      <c r="G5316" s="1" t="b">
        <v>1</v>
      </c>
      <c r="H5316" s="1" t="b">
        <v>0</v>
      </c>
      <c r="I5316" s="1">
        <v>16.0</v>
      </c>
      <c r="J5316" s="7" t="str">
        <f>vlookup(I5316,Cats!$A:$B,2,false)</f>
        <v>E</v>
      </c>
    </row>
    <row r="5317">
      <c r="A5317" s="1">
        <v>142326.0</v>
      </c>
      <c r="B5317" s="1">
        <v>578.0</v>
      </c>
      <c r="C5317" s="1">
        <v>0.0</v>
      </c>
      <c r="D5317" s="1" t="s">
        <v>32</v>
      </c>
      <c r="E5317" s="1">
        <v>31.0</v>
      </c>
      <c r="F5317" s="7" t="str">
        <f>vlookup(E5317,Teams!A:B,2,false)</f>
        <v>Naperville North</v>
      </c>
      <c r="G5317" s="1" t="b">
        <v>0</v>
      </c>
      <c r="H5317" s="1" t="b">
        <v>1</v>
      </c>
      <c r="I5317" s="1">
        <v>16.0</v>
      </c>
      <c r="J5317" s="7" t="str">
        <f>vlookup(I5317,Cats!$A:$B,2,false)</f>
        <v>E</v>
      </c>
    </row>
    <row r="5318">
      <c r="A5318" s="1">
        <v>142327.0</v>
      </c>
      <c r="B5318" s="1">
        <v>578.0</v>
      </c>
      <c r="C5318" s="1">
        <v>0.0</v>
      </c>
      <c r="D5318" s="1" t="s">
        <v>123</v>
      </c>
      <c r="E5318" s="1">
        <v>8.0</v>
      </c>
      <c r="F5318" s="7" t="str">
        <f>vlookup(E5318,Teams!A:B,2,false)</f>
        <v>Canyon Crest</v>
      </c>
      <c r="G5318" s="1" t="b">
        <v>1</v>
      </c>
      <c r="H5318" s="1" t="b">
        <v>0</v>
      </c>
      <c r="I5318" s="1">
        <v>17.0</v>
      </c>
      <c r="J5318" s="7" t="str">
        <f>vlookup(I5318,Cats!$A:$B,2,false)</f>
        <v>B</v>
      </c>
    </row>
    <row r="5319">
      <c r="A5319" s="1">
        <v>142328.0</v>
      </c>
      <c r="B5319" s="1">
        <v>578.0</v>
      </c>
      <c r="C5319" s="1">
        <v>0.0</v>
      </c>
      <c r="D5319" s="1" t="s">
        <v>126</v>
      </c>
      <c r="E5319" s="1">
        <v>31.0</v>
      </c>
      <c r="F5319" s="7" t="str">
        <f>vlookup(E5319,Teams!A:B,2,false)</f>
        <v>Naperville North</v>
      </c>
      <c r="G5319" s="1" t="b">
        <v>0</v>
      </c>
      <c r="H5319" s="1" t="b">
        <v>0</v>
      </c>
      <c r="I5319" s="1">
        <v>17.0</v>
      </c>
      <c r="J5319" s="7" t="str">
        <f>vlookup(I5319,Cats!$A:$B,2,false)</f>
        <v>B</v>
      </c>
    </row>
    <row r="5320">
      <c r="A5320" s="1">
        <v>142329.0</v>
      </c>
      <c r="B5320" s="1">
        <v>578.0</v>
      </c>
      <c r="C5320" s="1">
        <v>4.0</v>
      </c>
      <c r="D5320" s="1" t="s">
        <v>123</v>
      </c>
      <c r="E5320" s="1">
        <v>8.0</v>
      </c>
      <c r="F5320" s="7" t="str">
        <f>vlookup(E5320,Teams!A:B,2,false)</f>
        <v>Canyon Crest</v>
      </c>
      <c r="G5320" s="1" t="b">
        <v>1</v>
      </c>
      <c r="H5320" s="1" t="b">
        <v>0</v>
      </c>
      <c r="I5320" s="1">
        <v>18.0</v>
      </c>
      <c r="J5320" s="7" t="str">
        <f>vlookup(I5320,Cats!$A:$B,2,false)</f>
        <v>P</v>
      </c>
    </row>
    <row r="5321">
      <c r="A5321" s="1">
        <v>142330.0</v>
      </c>
      <c r="B5321" s="1">
        <v>578.0</v>
      </c>
      <c r="C5321" s="1">
        <v>0.0</v>
      </c>
      <c r="D5321" s="1" t="s">
        <v>32</v>
      </c>
      <c r="E5321" s="1">
        <v>31.0</v>
      </c>
      <c r="F5321" s="7" t="str">
        <f>vlookup(E5321,Teams!A:B,2,false)</f>
        <v>Naperville North</v>
      </c>
      <c r="G5321" s="1" t="b">
        <v>0</v>
      </c>
      <c r="H5321" s="1" t="b">
        <v>1</v>
      </c>
      <c r="I5321" s="1">
        <v>18.0</v>
      </c>
      <c r="J5321" s="7" t="str">
        <f>vlookup(I5321,Cats!$A:$B,2,false)</f>
        <v>P</v>
      </c>
    </row>
    <row r="5322">
      <c r="A5322" s="1">
        <v>142331.0</v>
      </c>
      <c r="B5322" s="1">
        <v>578.0</v>
      </c>
      <c r="C5322" s="1">
        <v>0.0</v>
      </c>
      <c r="D5322" s="1" t="s">
        <v>121</v>
      </c>
      <c r="E5322" s="1">
        <v>8.0</v>
      </c>
      <c r="F5322" s="7" t="str">
        <f>vlookup(E5322,Teams!A:B,2,false)</f>
        <v>Canyon Crest</v>
      </c>
      <c r="G5322" s="1" t="b">
        <v>1</v>
      </c>
      <c r="H5322" s="1" t="b">
        <v>0</v>
      </c>
      <c r="I5322" s="1">
        <v>19.0</v>
      </c>
      <c r="J5322" s="7" t="str">
        <f>vlookup(I5322,Cats!$A:$B,2,false)</f>
        <v>X</v>
      </c>
    </row>
    <row r="5323">
      <c r="A5323" s="1">
        <v>142332.0</v>
      </c>
      <c r="B5323" s="1">
        <v>578.0</v>
      </c>
      <c r="C5323" s="1">
        <v>4.0</v>
      </c>
      <c r="D5323" s="1" t="s">
        <v>127</v>
      </c>
      <c r="E5323" s="1">
        <v>31.0</v>
      </c>
      <c r="F5323" s="7" t="str">
        <f>vlookup(E5323,Teams!A:B,2,false)</f>
        <v>Naperville North</v>
      </c>
      <c r="G5323" s="1" t="b">
        <v>0</v>
      </c>
      <c r="H5323" s="1" t="b">
        <v>0</v>
      </c>
      <c r="I5323" s="1">
        <v>19.0</v>
      </c>
      <c r="J5323" s="7" t="str">
        <f>vlookup(I5323,Cats!$A:$B,2,false)</f>
        <v>X</v>
      </c>
    </row>
    <row r="5324">
      <c r="A5324" s="1">
        <v>142333.0</v>
      </c>
      <c r="B5324" s="1">
        <v>578.0</v>
      </c>
      <c r="C5324" s="1">
        <v>0.0</v>
      </c>
      <c r="D5324" s="1" t="s">
        <v>231</v>
      </c>
      <c r="E5324" s="1">
        <v>8.0</v>
      </c>
      <c r="F5324" s="7" t="str">
        <f>vlookup(E5324,Teams!A:B,2,false)</f>
        <v>Canyon Crest</v>
      </c>
      <c r="G5324" s="1" t="b">
        <v>1</v>
      </c>
      <c r="H5324" s="1" t="b">
        <v>0</v>
      </c>
      <c r="I5324" s="1">
        <v>20.0</v>
      </c>
      <c r="J5324" s="7" t="str">
        <f>vlookup(I5324,Cats!$A:$B,2,false)</f>
        <v>M</v>
      </c>
    </row>
    <row r="5325">
      <c r="A5325" s="1">
        <v>142334.0</v>
      </c>
      <c r="B5325" s="1">
        <v>578.0</v>
      </c>
      <c r="C5325" s="1">
        <v>0.0</v>
      </c>
      <c r="D5325" s="1" t="s">
        <v>226</v>
      </c>
      <c r="E5325" s="1">
        <v>31.0</v>
      </c>
      <c r="F5325" s="7" t="str">
        <f>vlookup(E5325,Teams!A:B,2,false)</f>
        <v>Naperville North</v>
      </c>
      <c r="G5325" s="1" t="b">
        <v>0</v>
      </c>
      <c r="H5325" s="1" t="b">
        <v>0</v>
      </c>
      <c r="I5325" s="1">
        <v>20.0</v>
      </c>
      <c r="J5325" s="7" t="str">
        <f>vlookup(I5325,Cats!$A:$B,2,false)</f>
        <v>M</v>
      </c>
    </row>
    <row r="5326">
      <c r="A5326" s="1">
        <v>142335.0</v>
      </c>
      <c r="B5326" s="1">
        <v>578.0</v>
      </c>
      <c r="C5326" s="1">
        <v>0.0</v>
      </c>
      <c r="D5326" s="1" t="s">
        <v>32</v>
      </c>
      <c r="E5326" s="1">
        <v>8.0</v>
      </c>
      <c r="F5326" s="7" t="str">
        <f>vlookup(E5326,Teams!A:B,2,false)</f>
        <v>Canyon Crest</v>
      </c>
      <c r="G5326" s="1" t="b">
        <v>1</v>
      </c>
      <c r="H5326" s="1" t="b">
        <v>1</v>
      </c>
      <c r="I5326" s="1">
        <v>21.0</v>
      </c>
      <c r="J5326" s="7" t="str">
        <f>vlookup(I5326,Cats!$A:$B,2,false)</f>
        <v>C</v>
      </c>
    </row>
    <row r="5327">
      <c r="A5327" s="1">
        <v>142336.0</v>
      </c>
      <c r="B5327" s="1">
        <v>578.0</v>
      </c>
      <c r="C5327" s="1">
        <v>4.0</v>
      </c>
      <c r="D5327" s="1" t="s">
        <v>126</v>
      </c>
      <c r="E5327" s="1">
        <v>31.0</v>
      </c>
      <c r="F5327" s="7" t="str">
        <f>vlookup(E5327,Teams!A:B,2,false)</f>
        <v>Naperville North</v>
      </c>
      <c r="G5327" s="1" t="b">
        <v>0</v>
      </c>
      <c r="H5327" s="1" t="b">
        <v>0</v>
      </c>
      <c r="I5327" s="1">
        <v>21.0</v>
      </c>
      <c r="J5327" s="7" t="str">
        <f>vlookup(I5327,Cats!$A:$B,2,false)</f>
        <v>C</v>
      </c>
    </row>
    <row r="5328">
      <c r="A5328" s="1">
        <v>142337.0</v>
      </c>
      <c r="B5328" s="1">
        <v>578.0</v>
      </c>
      <c r="C5328" s="1">
        <v>0.0</v>
      </c>
      <c r="D5328" s="1" t="s">
        <v>123</v>
      </c>
      <c r="E5328" s="1">
        <v>8.0</v>
      </c>
      <c r="F5328" s="7" t="str">
        <f>vlookup(E5328,Teams!A:B,2,false)</f>
        <v>Canyon Crest</v>
      </c>
      <c r="G5328" s="1" t="b">
        <v>1</v>
      </c>
      <c r="H5328" s="1" t="b">
        <v>0</v>
      </c>
      <c r="I5328" s="1">
        <v>22.0</v>
      </c>
      <c r="J5328" s="7" t="str">
        <f>vlookup(I5328,Cats!$A:$B,2,false)</f>
        <v>E</v>
      </c>
    </row>
    <row r="5329">
      <c r="A5329" s="1">
        <v>142338.0</v>
      </c>
      <c r="B5329" s="1">
        <v>578.0</v>
      </c>
      <c r="C5329" s="1">
        <v>0.0</v>
      </c>
      <c r="D5329" s="1" t="s">
        <v>208</v>
      </c>
      <c r="E5329" s="1">
        <v>31.0</v>
      </c>
      <c r="F5329" s="7" t="str">
        <f>vlookup(E5329,Teams!A:B,2,false)</f>
        <v>Naperville North</v>
      </c>
      <c r="G5329" s="1" t="b">
        <v>0</v>
      </c>
      <c r="H5329" s="1" t="b">
        <v>0</v>
      </c>
      <c r="I5329" s="1">
        <v>22.0</v>
      </c>
      <c r="J5329" s="7" t="str">
        <f>vlookup(I5329,Cats!$A:$B,2,false)</f>
        <v>E</v>
      </c>
    </row>
    <row r="5330">
      <c r="A5330" s="1">
        <v>142339.0</v>
      </c>
      <c r="B5330" s="1">
        <v>578.0</v>
      </c>
      <c r="C5330" s="1">
        <v>0.0</v>
      </c>
      <c r="D5330" s="1" t="s">
        <v>32</v>
      </c>
      <c r="E5330" s="1">
        <v>8.0</v>
      </c>
      <c r="F5330" s="7" t="str">
        <f>vlookup(E5330,Teams!A:B,2,false)</f>
        <v>Canyon Crest</v>
      </c>
      <c r="G5330" s="1" t="b">
        <v>1</v>
      </c>
      <c r="H5330" s="1" t="b">
        <v>1</v>
      </c>
      <c r="I5330" s="1">
        <v>23.0</v>
      </c>
      <c r="J5330" s="7" t="str">
        <f>vlookup(I5330,Cats!$A:$B,2,false)</f>
        <v>B</v>
      </c>
    </row>
    <row r="5331">
      <c r="A5331" s="1">
        <v>142340.0</v>
      </c>
      <c r="B5331" s="1">
        <v>578.0</v>
      </c>
      <c r="C5331" s="1">
        <v>0.0</v>
      </c>
      <c r="D5331" s="1" t="s">
        <v>32</v>
      </c>
      <c r="E5331" s="1">
        <v>31.0</v>
      </c>
      <c r="F5331" s="7" t="str">
        <f>vlookup(E5331,Teams!A:B,2,false)</f>
        <v>Naperville North</v>
      </c>
      <c r="G5331" s="1" t="b">
        <v>0</v>
      </c>
      <c r="H5331" s="1" t="b">
        <v>1</v>
      </c>
      <c r="I5331" s="1">
        <v>23.0</v>
      </c>
      <c r="J5331" s="7" t="str">
        <f>vlookup(I5331,Cats!$A:$B,2,false)</f>
        <v>B</v>
      </c>
    </row>
    <row r="5332">
      <c r="A5332" s="1">
        <v>142341.0</v>
      </c>
      <c r="B5332" s="1">
        <v>578.0</v>
      </c>
      <c r="C5332" s="1">
        <v>0.0</v>
      </c>
      <c r="D5332" s="1" t="s">
        <v>32</v>
      </c>
      <c r="E5332" s="1">
        <v>8.0</v>
      </c>
      <c r="F5332" s="7" t="str">
        <f>vlookup(E5332,Teams!A:B,2,false)</f>
        <v>Canyon Crest</v>
      </c>
      <c r="G5332" s="1" t="b">
        <v>1</v>
      </c>
      <c r="H5332" s="1" t="b">
        <v>1</v>
      </c>
      <c r="I5332" s="1">
        <v>24.0</v>
      </c>
      <c r="J5332" s="7" t="str">
        <f>vlookup(I5332,Cats!$A:$B,2,false)</f>
        <v>P</v>
      </c>
    </row>
    <row r="5333">
      <c r="A5333" s="1">
        <v>142342.0</v>
      </c>
      <c r="B5333" s="1">
        <v>578.0</v>
      </c>
      <c r="C5333" s="1">
        <v>4.0</v>
      </c>
      <c r="D5333" s="1" t="s">
        <v>127</v>
      </c>
      <c r="E5333" s="1">
        <v>31.0</v>
      </c>
      <c r="F5333" s="7" t="str">
        <f>vlookup(E5333,Teams!A:B,2,false)</f>
        <v>Naperville North</v>
      </c>
      <c r="G5333" s="1" t="b">
        <v>0</v>
      </c>
      <c r="H5333" s="1" t="b">
        <v>0</v>
      </c>
      <c r="I5333" s="1">
        <v>24.0</v>
      </c>
      <c r="J5333" s="7" t="str">
        <f>vlookup(I5333,Cats!$A:$B,2,false)</f>
        <v>P</v>
      </c>
    </row>
    <row r="5334">
      <c r="A5334" s="1">
        <v>142343.0</v>
      </c>
      <c r="B5334" s="1">
        <v>579.0</v>
      </c>
      <c r="C5334" s="1">
        <v>0.0</v>
      </c>
      <c r="D5334" s="1" t="s">
        <v>32</v>
      </c>
      <c r="E5334" s="1">
        <v>20.0</v>
      </c>
      <c r="F5334" s="7" t="str">
        <f>vlookup(E5334,Teams!A:B,2,false)</f>
        <v>Interlake B</v>
      </c>
      <c r="G5334" s="1" t="b">
        <v>1</v>
      </c>
      <c r="H5334" s="1" t="b">
        <v>1</v>
      </c>
      <c r="I5334" s="1">
        <v>1.0</v>
      </c>
      <c r="J5334" s="7" t="str">
        <f>vlookup(I5334,Cats!$A:$B,2,false)</f>
        <v>X</v>
      </c>
    </row>
    <row r="5335">
      <c r="A5335" s="1">
        <v>142344.0</v>
      </c>
      <c r="B5335" s="1">
        <v>579.0</v>
      </c>
      <c r="C5335" s="1">
        <v>4.0</v>
      </c>
      <c r="D5335" s="1" t="s">
        <v>167</v>
      </c>
      <c r="E5335" s="1">
        <v>35.0</v>
      </c>
      <c r="F5335" s="7" t="str">
        <f>vlookup(E5335,Teams!A:B,2,false)</f>
        <v>NoHo</v>
      </c>
      <c r="G5335" s="1" t="b">
        <v>0</v>
      </c>
      <c r="H5335" s="1" t="b">
        <v>0</v>
      </c>
      <c r="I5335" s="1">
        <v>1.0</v>
      </c>
      <c r="J5335" s="7" t="str">
        <f>vlookup(I5335,Cats!$A:$B,2,false)</f>
        <v>X</v>
      </c>
    </row>
    <row r="5336">
      <c r="A5336" s="1">
        <v>142345.0</v>
      </c>
      <c r="B5336" s="1">
        <v>579.0</v>
      </c>
      <c r="C5336" s="1">
        <v>4.0</v>
      </c>
      <c r="D5336" s="1" t="s">
        <v>118</v>
      </c>
      <c r="E5336" s="1">
        <v>20.0</v>
      </c>
      <c r="F5336" s="7" t="str">
        <f>vlookup(E5336,Teams!A:B,2,false)</f>
        <v>Interlake B</v>
      </c>
      <c r="G5336" s="1" t="b">
        <v>1</v>
      </c>
      <c r="H5336" s="1" t="b">
        <v>0</v>
      </c>
      <c r="I5336" s="1">
        <v>2.0</v>
      </c>
      <c r="J5336" s="7" t="str">
        <f>vlookup(I5336,Cats!$A:$B,2,false)</f>
        <v>M</v>
      </c>
    </row>
    <row r="5337">
      <c r="A5337" s="1">
        <v>142346.0</v>
      </c>
      <c r="B5337" s="1">
        <v>579.0</v>
      </c>
      <c r="C5337" s="1">
        <v>0.0</v>
      </c>
      <c r="D5337" s="1" t="s">
        <v>32</v>
      </c>
      <c r="E5337" s="1">
        <v>35.0</v>
      </c>
      <c r="F5337" s="7" t="str">
        <f>vlookup(E5337,Teams!A:B,2,false)</f>
        <v>NoHo</v>
      </c>
      <c r="G5337" s="1" t="b">
        <v>0</v>
      </c>
      <c r="H5337" s="1" t="b">
        <v>1</v>
      </c>
      <c r="I5337" s="1">
        <v>2.0</v>
      </c>
      <c r="J5337" s="7" t="str">
        <f>vlookup(I5337,Cats!$A:$B,2,false)</f>
        <v>M</v>
      </c>
    </row>
    <row r="5338">
      <c r="A5338" s="1">
        <v>142347.0</v>
      </c>
      <c r="B5338" s="1">
        <v>579.0</v>
      </c>
      <c r="C5338" s="1">
        <v>4.0</v>
      </c>
      <c r="D5338" s="1" t="s">
        <v>119</v>
      </c>
      <c r="E5338" s="1">
        <v>20.0</v>
      </c>
      <c r="F5338" s="7" t="str">
        <f>vlookup(E5338,Teams!A:B,2,false)</f>
        <v>Interlake B</v>
      </c>
      <c r="G5338" s="1" t="b">
        <v>1</v>
      </c>
      <c r="H5338" s="1" t="b">
        <v>0</v>
      </c>
      <c r="I5338" s="1">
        <v>3.0</v>
      </c>
      <c r="J5338" s="7" t="str">
        <f>vlookup(I5338,Cats!$A:$B,2,false)</f>
        <v>C</v>
      </c>
    </row>
    <row r="5339">
      <c r="A5339" s="1">
        <v>142348.0</v>
      </c>
      <c r="B5339" s="1">
        <v>579.0</v>
      </c>
      <c r="C5339" s="1">
        <v>-4.0</v>
      </c>
      <c r="D5339" s="1" t="s">
        <v>169</v>
      </c>
      <c r="E5339" s="1">
        <v>35.0</v>
      </c>
      <c r="F5339" s="7" t="str">
        <f>vlookup(E5339,Teams!A:B,2,false)</f>
        <v>NoHo</v>
      </c>
      <c r="G5339" s="1" t="b">
        <v>0</v>
      </c>
      <c r="H5339" s="1" t="b">
        <v>0</v>
      </c>
      <c r="I5339" s="1">
        <v>3.0</v>
      </c>
      <c r="J5339" s="7" t="str">
        <f>vlookup(I5339,Cats!$A:$B,2,false)</f>
        <v>C</v>
      </c>
    </row>
    <row r="5340">
      <c r="A5340" s="1">
        <v>142349.0</v>
      </c>
      <c r="B5340" s="1">
        <v>579.0</v>
      </c>
      <c r="C5340" s="1">
        <v>4.0</v>
      </c>
      <c r="D5340" s="1" t="s">
        <v>117</v>
      </c>
      <c r="E5340" s="1">
        <v>20.0</v>
      </c>
      <c r="F5340" s="7" t="str">
        <f>vlookup(E5340,Teams!A:B,2,false)</f>
        <v>Interlake B</v>
      </c>
      <c r="G5340" s="1" t="b">
        <v>1</v>
      </c>
      <c r="H5340" s="1" t="b">
        <v>0</v>
      </c>
      <c r="I5340" s="1">
        <v>4.0</v>
      </c>
      <c r="J5340" s="7" t="str">
        <f>vlookup(I5340,Cats!$A:$B,2,false)</f>
        <v>E</v>
      </c>
    </row>
    <row r="5341">
      <c r="A5341" s="1">
        <v>142350.0</v>
      </c>
      <c r="B5341" s="1">
        <v>579.0</v>
      </c>
      <c r="C5341" s="1">
        <v>0.0</v>
      </c>
      <c r="D5341" s="1" t="s">
        <v>32</v>
      </c>
      <c r="E5341" s="1">
        <v>35.0</v>
      </c>
      <c r="F5341" s="7" t="str">
        <f>vlookup(E5341,Teams!A:B,2,false)</f>
        <v>NoHo</v>
      </c>
      <c r="G5341" s="1" t="b">
        <v>0</v>
      </c>
      <c r="H5341" s="1" t="b">
        <v>1</v>
      </c>
      <c r="I5341" s="1">
        <v>4.0</v>
      </c>
      <c r="J5341" s="7" t="str">
        <f>vlookup(I5341,Cats!$A:$B,2,false)</f>
        <v>E</v>
      </c>
    </row>
    <row r="5342">
      <c r="A5342" s="1">
        <v>142351.0</v>
      </c>
      <c r="B5342" s="1">
        <v>579.0</v>
      </c>
      <c r="C5342" s="1">
        <v>0.0</v>
      </c>
      <c r="D5342" s="1" t="s">
        <v>120</v>
      </c>
      <c r="E5342" s="1">
        <v>20.0</v>
      </c>
      <c r="F5342" s="7" t="str">
        <f>vlookup(E5342,Teams!A:B,2,false)</f>
        <v>Interlake B</v>
      </c>
      <c r="G5342" s="1" t="b">
        <v>1</v>
      </c>
      <c r="H5342" s="1" t="b">
        <v>0</v>
      </c>
      <c r="I5342" s="1">
        <v>5.0</v>
      </c>
      <c r="J5342" s="7" t="str">
        <f>vlookup(I5342,Cats!$A:$B,2,false)</f>
        <v>B</v>
      </c>
    </row>
    <row r="5343">
      <c r="A5343" s="1">
        <v>142352.0</v>
      </c>
      <c r="B5343" s="1">
        <v>579.0</v>
      </c>
      <c r="C5343" s="1">
        <v>0.0</v>
      </c>
      <c r="D5343" s="1" t="s">
        <v>171</v>
      </c>
      <c r="E5343" s="1">
        <v>35.0</v>
      </c>
      <c r="F5343" s="7" t="str">
        <f>vlookup(E5343,Teams!A:B,2,false)</f>
        <v>NoHo</v>
      </c>
      <c r="G5343" s="1" t="b">
        <v>0</v>
      </c>
      <c r="H5343" s="1" t="b">
        <v>0</v>
      </c>
      <c r="I5343" s="1">
        <v>5.0</v>
      </c>
      <c r="J5343" s="7" t="str">
        <f>vlookup(I5343,Cats!$A:$B,2,false)</f>
        <v>B</v>
      </c>
    </row>
    <row r="5344">
      <c r="A5344" s="1">
        <v>142353.0</v>
      </c>
      <c r="B5344" s="1">
        <v>579.0</v>
      </c>
      <c r="C5344" s="1">
        <v>0.0</v>
      </c>
      <c r="D5344" s="1" t="s">
        <v>32</v>
      </c>
      <c r="E5344" s="1">
        <v>20.0</v>
      </c>
      <c r="F5344" s="7" t="str">
        <f>vlookup(E5344,Teams!A:B,2,false)</f>
        <v>Interlake B</v>
      </c>
      <c r="G5344" s="1" t="b">
        <v>1</v>
      </c>
      <c r="H5344" s="1" t="b">
        <v>1</v>
      </c>
      <c r="I5344" s="1">
        <v>6.0</v>
      </c>
      <c r="J5344" s="7" t="str">
        <f>vlookup(I5344,Cats!$A:$B,2,false)</f>
        <v>P</v>
      </c>
    </row>
    <row r="5345">
      <c r="A5345" s="1">
        <v>142354.0</v>
      </c>
      <c r="B5345" s="1">
        <v>579.0</v>
      </c>
      <c r="C5345" s="1">
        <v>4.0</v>
      </c>
      <c r="D5345" s="1" t="s">
        <v>167</v>
      </c>
      <c r="E5345" s="1">
        <v>35.0</v>
      </c>
      <c r="F5345" s="7" t="str">
        <f>vlookup(E5345,Teams!A:B,2,false)</f>
        <v>NoHo</v>
      </c>
      <c r="G5345" s="1" t="b">
        <v>0</v>
      </c>
      <c r="H5345" s="1" t="b">
        <v>0</v>
      </c>
      <c r="I5345" s="1">
        <v>6.0</v>
      </c>
      <c r="J5345" s="7" t="str">
        <f>vlookup(I5345,Cats!$A:$B,2,false)</f>
        <v>P</v>
      </c>
    </row>
    <row r="5346">
      <c r="A5346" s="1">
        <v>142355.0</v>
      </c>
      <c r="B5346" s="1">
        <v>579.0</v>
      </c>
      <c r="C5346" s="1">
        <v>4.0</v>
      </c>
      <c r="D5346" s="1" t="s">
        <v>117</v>
      </c>
      <c r="E5346" s="1">
        <v>20.0</v>
      </c>
      <c r="F5346" s="7" t="str">
        <f>vlookup(E5346,Teams!A:B,2,false)</f>
        <v>Interlake B</v>
      </c>
      <c r="G5346" s="1" t="b">
        <v>1</v>
      </c>
      <c r="H5346" s="1" t="b">
        <v>0</v>
      </c>
      <c r="I5346" s="1">
        <v>7.0</v>
      </c>
      <c r="J5346" s="7" t="str">
        <f>vlookup(I5346,Cats!$A:$B,2,false)</f>
        <v>X</v>
      </c>
    </row>
    <row r="5347">
      <c r="A5347" s="1">
        <v>142356.0</v>
      </c>
      <c r="B5347" s="1">
        <v>579.0</v>
      </c>
      <c r="C5347" s="1">
        <v>0.0</v>
      </c>
      <c r="D5347" s="1" t="s">
        <v>166</v>
      </c>
      <c r="E5347" s="1">
        <v>35.0</v>
      </c>
      <c r="F5347" s="7" t="str">
        <f>vlookup(E5347,Teams!A:B,2,false)</f>
        <v>NoHo</v>
      </c>
      <c r="G5347" s="1" t="b">
        <v>0</v>
      </c>
      <c r="H5347" s="1" t="b">
        <v>0</v>
      </c>
      <c r="I5347" s="1">
        <v>7.0</v>
      </c>
      <c r="J5347" s="7" t="str">
        <f>vlookup(I5347,Cats!$A:$B,2,false)</f>
        <v>X</v>
      </c>
    </row>
    <row r="5348">
      <c r="A5348" s="1">
        <v>142357.0</v>
      </c>
      <c r="B5348" s="1">
        <v>579.0</v>
      </c>
      <c r="C5348" s="1">
        <v>14.0</v>
      </c>
      <c r="D5348" s="1" t="s">
        <v>118</v>
      </c>
      <c r="E5348" s="1">
        <v>20.0</v>
      </c>
      <c r="F5348" s="7" t="str">
        <f>vlookup(E5348,Teams!A:B,2,false)</f>
        <v>Interlake B</v>
      </c>
      <c r="G5348" s="1" t="b">
        <v>1</v>
      </c>
      <c r="H5348" s="1" t="b">
        <v>0</v>
      </c>
      <c r="I5348" s="1">
        <v>8.0</v>
      </c>
      <c r="J5348" s="7" t="str">
        <f>vlookup(I5348,Cats!$A:$B,2,false)</f>
        <v>M</v>
      </c>
    </row>
    <row r="5349">
      <c r="A5349" s="1">
        <v>142358.0</v>
      </c>
      <c r="B5349" s="1">
        <v>579.0</v>
      </c>
      <c r="C5349" s="1">
        <v>0.0</v>
      </c>
      <c r="D5349" s="1" t="s">
        <v>32</v>
      </c>
      <c r="E5349" s="1">
        <v>35.0</v>
      </c>
      <c r="F5349" s="7" t="str">
        <f>vlookup(E5349,Teams!A:B,2,false)</f>
        <v>NoHo</v>
      </c>
      <c r="G5349" s="1" t="b">
        <v>0</v>
      </c>
      <c r="H5349" s="1" t="b">
        <v>1</v>
      </c>
      <c r="I5349" s="1">
        <v>8.0</v>
      </c>
      <c r="J5349" s="7" t="str">
        <f>vlookup(I5349,Cats!$A:$B,2,false)</f>
        <v>M</v>
      </c>
    </row>
    <row r="5350">
      <c r="A5350" s="1">
        <v>142359.0</v>
      </c>
      <c r="B5350" s="1">
        <v>579.0</v>
      </c>
      <c r="C5350" s="1">
        <v>-4.0</v>
      </c>
      <c r="D5350" s="1" t="s">
        <v>119</v>
      </c>
      <c r="E5350" s="1">
        <v>20.0</v>
      </c>
      <c r="F5350" s="7" t="str">
        <f>vlookup(E5350,Teams!A:B,2,false)</f>
        <v>Interlake B</v>
      </c>
      <c r="G5350" s="1" t="b">
        <v>1</v>
      </c>
      <c r="H5350" s="1" t="b">
        <v>0</v>
      </c>
      <c r="I5350" s="1">
        <v>9.0</v>
      </c>
      <c r="J5350" s="7" t="str">
        <f>vlookup(I5350,Cats!$A:$B,2,false)</f>
        <v>C</v>
      </c>
    </row>
    <row r="5351">
      <c r="A5351" s="1">
        <v>142360.0</v>
      </c>
      <c r="B5351" s="1">
        <v>579.0</v>
      </c>
      <c r="C5351" s="1">
        <v>0.0</v>
      </c>
      <c r="D5351" s="1" t="s">
        <v>169</v>
      </c>
      <c r="E5351" s="1">
        <v>35.0</v>
      </c>
      <c r="F5351" s="7" t="str">
        <f>vlookup(E5351,Teams!A:B,2,false)</f>
        <v>NoHo</v>
      </c>
      <c r="G5351" s="1" t="b">
        <v>0</v>
      </c>
      <c r="H5351" s="1" t="b">
        <v>0</v>
      </c>
      <c r="I5351" s="1">
        <v>9.0</v>
      </c>
      <c r="J5351" s="7" t="str">
        <f>vlookup(I5351,Cats!$A:$B,2,false)</f>
        <v>C</v>
      </c>
    </row>
    <row r="5352">
      <c r="A5352" s="1">
        <v>142361.0</v>
      </c>
      <c r="B5352" s="1">
        <v>579.0</v>
      </c>
      <c r="C5352" s="1">
        <v>0.0</v>
      </c>
      <c r="D5352" s="1" t="s">
        <v>117</v>
      </c>
      <c r="E5352" s="1">
        <v>20.0</v>
      </c>
      <c r="F5352" s="7" t="str">
        <f>vlookup(E5352,Teams!A:B,2,false)</f>
        <v>Interlake B</v>
      </c>
      <c r="G5352" s="1" t="b">
        <v>1</v>
      </c>
      <c r="H5352" s="1" t="b">
        <v>0</v>
      </c>
      <c r="I5352" s="1">
        <v>10.0</v>
      </c>
      <c r="J5352" s="7" t="str">
        <f>vlookup(I5352,Cats!$A:$B,2,false)</f>
        <v>E</v>
      </c>
    </row>
    <row r="5353">
      <c r="A5353" s="1">
        <v>142362.0</v>
      </c>
      <c r="B5353" s="1">
        <v>579.0</v>
      </c>
      <c r="C5353" s="1">
        <v>0.0</v>
      </c>
      <c r="D5353" s="1" t="s">
        <v>166</v>
      </c>
      <c r="E5353" s="1">
        <v>35.0</v>
      </c>
      <c r="F5353" s="7" t="str">
        <f>vlookup(E5353,Teams!A:B,2,false)</f>
        <v>NoHo</v>
      </c>
      <c r="G5353" s="1" t="b">
        <v>0</v>
      </c>
      <c r="H5353" s="1" t="b">
        <v>0</v>
      </c>
      <c r="I5353" s="1">
        <v>10.0</v>
      </c>
      <c r="J5353" s="7" t="str">
        <f>vlookup(I5353,Cats!$A:$B,2,false)</f>
        <v>E</v>
      </c>
    </row>
    <row r="5354">
      <c r="A5354" s="1">
        <v>142363.0</v>
      </c>
      <c r="B5354" s="1">
        <v>579.0</v>
      </c>
      <c r="C5354" s="1">
        <v>0.0</v>
      </c>
      <c r="D5354" s="1" t="s">
        <v>120</v>
      </c>
      <c r="E5354" s="1">
        <v>20.0</v>
      </c>
      <c r="F5354" s="7" t="str">
        <f>vlookup(E5354,Teams!A:B,2,false)</f>
        <v>Interlake B</v>
      </c>
      <c r="G5354" s="1" t="b">
        <v>1</v>
      </c>
      <c r="H5354" s="1" t="b">
        <v>0</v>
      </c>
      <c r="I5354" s="1">
        <v>11.0</v>
      </c>
      <c r="J5354" s="7" t="str">
        <f>vlookup(I5354,Cats!$A:$B,2,false)</f>
        <v>B</v>
      </c>
    </row>
    <row r="5355">
      <c r="A5355" s="1">
        <v>142364.0</v>
      </c>
      <c r="B5355" s="1">
        <v>579.0</v>
      </c>
      <c r="C5355" s="1">
        <v>-4.0</v>
      </c>
      <c r="D5355" s="1" t="s">
        <v>171</v>
      </c>
      <c r="E5355" s="1">
        <v>35.0</v>
      </c>
      <c r="F5355" s="7" t="str">
        <f>vlookup(E5355,Teams!A:B,2,false)</f>
        <v>NoHo</v>
      </c>
      <c r="G5355" s="1" t="b">
        <v>0</v>
      </c>
      <c r="H5355" s="1" t="b">
        <v>0</v>
      </c>
      <c r="I5355" s="1">
        <v>11.0</v>
      </c>
      <c r="J5355" s="7" t="str">
        <f>vlookup(I5355,Cats!$A:$B,2,false)</f>
        <v>B</v>
      </c>
    </row>
    <row r="5356">
      <c r="A5356" s="1">
        <v>142365.0</v>
      </c>
      <c r="B5356" s="1">
        <v>579.0</v>
      </c>
      <c r="C5356" s="1">
        <v>4.0</v>
      </c>
      <c r="D5356" s="1" t="s">
        <v>119</v>
      </c>
      <c r="E5356" s="1">
        <v>20.0</v>
      </c>
      <c r="F5356" s="7" t="str">
        <f>vlookup(E5356,Teams!A:B,2,false)</f>
        <v>Interlake B</v>
      </c>
      <c r="G5356" s="1" t="b">
        <v>1</v>
      </c>
      <c r="H5356" s="1" t="b">
        <v>0</v>
      </c>
      <c r="I5356" s="1">
        <v>12.0</v>
      </c>
      <c r="J5356" s="7" t="str">
        <f>vlookup(I5356,Cats!$A:$B,2,false)</f>
        <v>P</v>
      </c>
    </row>
    <row r="5357">
      <c r="A5357" s="1">
        <v>142366.0</v>
      </c>
      <c r="B5357" s="1">
        <v>579.0</v>
      </c>
      <c r="C5357" s="1">
        <v>0.0</v>
      </c>
      <c r="D5357" s="1" t="s">
        <v>32</v>
      </c>
      <c r="E5357" s="1">
        <v>35.0</v>
      </c>
      <c r="F5357" s="7" t="str">
        <f>vlookup(E5357,Teams!A:B,2,false)</f>
        <v>NoHo</v>
      </c>
      <c r="G5357" s="1" t="b">
        <v>0</v>
      </c>
      <c r="H5357" s="1" t="b">
        <v>1</v>
      </c>
      <c r="I5357" s="1">
        <v>12.0</v>
      </c>
      <c r="J5357" s="7" t="str">
        <f>vlookup(I5357,Cats!$A:$B,2,false)</f>
        <v>P</v>
      </c>
    </row>
    <row r="5358">
      <c r="A5358" s="1">
        <v>142367.0</v>
      </c>
      <c r="B5358" s="1">
        <v>579.0</v>
      </c>
      <c r="C5358" s="1">
        <v>4.0</v>
      </c>
      <c r="D5358" s="1" t="s">
        <v>119</v>
      </c>
      <c r="E5358" s="1">
        <v>20.0</v>
      </c>
      <c r="F5358" s="7" t="str">
        <f>vlookup(E5358,Teams!A:B,2,false)</f>
        <v>Interlake B</v>
      </c>
      <c r="G5358" s="1" t="b">
        <v>1</v>
      </c>
      <c r="H5358" s="1" t="b">
        <v>0</v>
      </c>
      <c r="I5358" s="1">
        <v>13.0</v>
      </c>
      <c r="J5358" s="7" t="str">
        <f>vlookup(I5358,Cats!$A:$B,2,false)</f>
        <v>X</v>
      </c>
    </row>
    <row r="5359">
      <c r="A5359" s="1">
        <v>142368.0</v>
      </c>
      <c r="B5359" s="1">
        <v>579.0</v>
      </c>
      <c r="C5359" s="1">
        <v>0.0</v>
      </c>
      <c r="D5359" s="1" t="s">
        <v>32</v>
      </c>
      <c r="E5359" s="1">
        <v>35.0</v>
      </c>
      <c r="F5359" s="7" t="str">
        <f>vlookup(E5359,Teams!A:B,2,false)</f>
        <v>NoHo</v>
      </c>
      <c r="G5359" s="1" t="b">
        <v>0</v>
      </c>
      <c r="H5359" s="1" t="b">
        <v>1</v>
      </c>
      <c r="I5359" s="1">
        <v>13.0</v>
      </c>
      <c r="J5359" s="7" t="str">
        <f>vlookup(I5359,Cats!$A:$B,2,false)</f>
        <v>X</v>
      </c>
    </row>
    <row r="5360">
      <c r="A5360" s="1">
        <v>142369.0</v>
      </c>
      <c r="B5360" s="1">
        <v>579.0</v>
      </c>
      <c r="C5360" s="1">
        <v>0.0</v>
      </c>
      <c r="D5360" s="1" t="s">
        <v>118</v>
      </c>
      <c r="E5360" s="1">
        <v>20.0</v>
      </c>
      <c r="F5360" s="7" t="str">
        <f>vlookup(E5360,Teams!A:B,2,false)</f>
        <v>Interlake B</v>
      </c>
      <c r="G5360" s="1" t="b">
        <v>1</v>
      </c>
      <c r="H5360" s="1" t="b">
        <v>0</v>
      </c>
      <c r="I5360" s="1">
        <v>14.0</v>
      </c>
      <c r="J5360" s="7" t="str">
        <f>vlookup(I5360,Cats!$A:$B,2,false)</f>
        <v>M</v>
      </c>
    </row>
    <row r="5361">
      <c r="A5361" s="1">
        <v>142370.0</v>
      </c>
      <c r="B5361" s="1">
        <v>579.0</v>
      </c>
      <c r="C5361" s="1">
        <v>0.0</v>
      </c>
      <c r="D5361" s="1" t="s">
        <v>167</v>
      </c>
      <c r="E5361" s="1">
        <v>35.0</v>
      </c>
      <c r="F5361" s="7" t="str">
        <f>vlookup(E5361,Teams!A:B,2,false)</f>
        <v>NoHo</v>
      </c>
      <c r="G5361" s="1" t="b">
        <v>0</v>
      </c>
      <c r="H5361" s="1" t="b">
        <v>0</v>
      </c>
      <c r="I5361" s="1">
        <v>14.0</v>
      </c>
      <c r="J5361" s="7" t="str">
        <f>vlookup(I5361,Cats!$A:$B,2,false)</f>
        <v>M</v>
      </c>
    </row>
    <row r="5362">
      <c r="A5362" s="1">
        <v>142371.0</v>
      </c>
      <c r="B5362" s="1">
        <v>579.0</v>
      </c>
      <c r="C5362" s="1">
        <v>0.0</v>
      </c>
      <c r="D5362" s="1" t="s">
        <v>32</v>
      </c>
      <c r="E5362" s="1">
        <v>20.0</v>
      </c>
      <c r="F5362" s="7" t="str">
        <f>vlookup(E5362,Teams!A:B,2,false)</f>
        <v>Interlake B</v>
      </c>
      <c r="G5362" s="1" t="b">
        <v>1</v>
      </c>
      <c r="H5362" s="1" t="b">
        <v>1</v>
      </c>
      <c r="I5362" s="1">
        <v>15.0</v>
      </c>
      <c r="J5362" s="7" t="str">
        <f>vlookup(I5362,Cats!$A:$B,2,false)</f>
        <v>C</v>
      </c>
    </row>
    <row r="5363">
      <c r="A5363" s="1">
        <v>142372.0</v>
      </c>
      <c r="B5363" s="1">
        <v>579.0</v>
      </c>
      <c r="C5363" s="1">
        <v>4.0</v>
      </c>
      <c r="D5363" s="1" t="s">
        <v>166</v>
      </c>
      <c r="E5363" s="1">
        <v>35.0</v>
      </c>
      <c r="F5363" s="7" t="str">
        <f>vlookup(E5363,Teams!A:B,2,false)</f>
        <v>NoHo</v>
      </c>
      <c r="G5363" s="1" t="b">
        <v>0</v>
      </c>
      <c r="H5363" s="1" t="b">
        <v>0</v>
      </c>
      <c r="I5363" s="1">
        <v>15.0</v>
      </c>
      <c r="J5363" s="7" t="str">
        <f>vlookup(I5363,Cats!$A:$B,2,false)</f>
        <v>C</v>
      </c>
    </row>
    <row r="5364">
      <c r="A5364" s="1">
        <v>142373.0</v>
      </c>
      <c r="B5364" s="1">
        <v>579.0</v>
      </c>
      <c r="C5364" s="1">
        <v>0.0</v>
      </c>
      <c r="D5364" s="1" t="s">
        <v>32</v>
      </c>
      <c r="E5364" s="1">
        <v>20.0</v>
      </c>
      <c r="F5364" s="7" t="str">
        <f>vlookup(E5364,Teams!A:B,2,false)</f>
        <v>Interlake B</v>
      </c>
      <c r="G5364" s="1" t="b">
        <v>1</v>
      </c>
      <c r="H5364" s="1" t="b">
        <v>1</v>
      </c>
      <c r="I5364" s="1">
        <v>16.0</v>
      </c>
      <c r="J5364" s="7" t="str">
        <f>vlookup(I5364,Cats!$A:$B,2,false)</f>
        <v>E</v>
      </c>
    </row>
    <row r="5365">
      <c r="A5365" s="1">
        <v>142374.0</v>
      </c>
      <c r="B5365" s="1">
        <v>579.0</v>
      </c>
      <c r="C5365" s="1">
        <v>14.0</v>
      </c>
      <c r="D5365" s="1" t="s">
        <v>166</v>
      </c>
      <c r="E5365" s="1">
        <v>35.0</v>
      </c>
      <c r="F5365" s="7" t="str">
        <f>vlookup(E5365,Teams!A:B,2,false)</f>
        <v>NoHo</v>
      </c>
      <c r="G5365" s="1" t="b">
        <v>0</v>
      </c>
      <c r="H5365" s="1" t="b">
        <v>0</v>
      </c>
      <c r="I5365" s="1">
        <v>16.0</v>
      </c>
      <c r="J5365" s="7" t="str">
        <f>vlookup(I5365,Cats!$A:$B,2,false)</f>
        <v>E</v>
      </c>
    </row>
    <row r="5366">
      <c r="A5366" s="1">
        <v>142375.0</v>
      </c>
      <c r="B5366" s="1">
        <v>579.0</v>
      </c>
      <c r="C5366" s="1">
        <v>14.0</v>
      </c>
      <c r="D5366" s="1" t="s">
        <v>120</v>
      </c>
      <c r="E5366" s="1">
        <v>20.0</v>
      </c>
      <c r="F5366" s="7" t="str">
        <f>vlookup(E5366,Teams!A:B,2,false)</f>
        <v>Interlake B</v>
      </c>
      <c r="G5366" s="1" t="b">
        <v>1</v>
      </c>
      <c r="H5366" s="1" t="b">
        <v>0</v>
      </c>
      <c r="I5366" s="1">
        <v>17.0</v>
      </c>
      <c r="J5366" s="7" t="str">
        <f>vlookup(I5366,Cats!$A:$B,2,false)</f>
        <v>B</v>
      </c>
    </row>
    <row r="5367">
      <c r="A5367" s="1">
        <v>142376.0</v>
      </c>
      <c r="B5367" s="1">
        <v>579.0</v>
      </c>
      <c r="C5367" s="1">
        <v>0.0</v>
      </c>
      <c r="D5367" s="1" t="s">
        <v>32</v>
      </c>
      <c r="E5367" s="1">
        <v>35.0</v>
      </c>
      <c r="F5367" s="7" t="str">
        <f>vlookup(E5367,Teams!A:B,2,false)</f>
        <v>NoHo</v>
      </c>
      <c r="G5367" s="1" t="b">
        <v>0</v>
      </c>
      <c r="H5367" s="1" t="b">
        <v>1</v>
      </c>
      <c r="I5367" s="1">
        <v>17.0</v>
      </c>
      <c r="J5367" s="7" t="str">
        <f>vlookup(I5367,Cats!$A:$B,2,false)</f>
        <v>B</v>
      </c>
    </row>
    <row r="5368">
      <c r="A5368" s="1">
        <v>142377.0</v>
      </c>
      <c r="B5368" s="1">
        <v>579.0</v>
      </c>
      <c r="C5368" s="1">
        <v>0.0</v>
      </c>
      <c r="D5368" s="1" t="s">
        <v>32</v>
      </c>
      <c r="E5368" s="1">
        <v>20.0</v>
      </c>
      <c r="F5368" s="7" t="str">
        <f>vlookup(E5368,Teams!A:B,2,false)</f>
        <v>Interlake B</v>
      </c>
      <c r="G5368" s="1" t="b">
        <v>1</v>
      </c>
      <c r="H5368" s="1" t="b">
        <v>1</v>
      </c>
      <c r="I5368" s="1">
        <v>18.0</v>
      </c>
      <c r="J5368" s="7" t="str">
        <f>vlookup(I5368,Cats!$A:$B,2,false)</f>
        <v>P</v>
      </c>
    </row>
    <row r="5369">
      <c r="A5369" s="1">
        <v>142378.0</v>
      </c>
      <c r="B5369" s="1">
        <v>579.0</v>
      </c>
      <c r="C5369" s="1">
        <v>14.0</v>
      </c>
      <c r="D5369" s="1" t="s">
        <v>171</v>
      </c>
      <c r="E5369" s="1">
        <v>35.0</v>
      </c>
      <c r="F5369" s="7" t="str">
        <f>vlookup(E5369,Teams!A:B,2,false)</f>
        <v>NoHo</v>
      </c>
      <c r="G5369" s="1" t="b">
        <v>0</v>
      </c>
      <c r="H5369" s="1" t="b">
        <v>0</v>
      </c>
      <c r="I5369" s="1">
        <v>18.0</v>
      </c>
      <c r="J5369" s="7" t="str">
        <f>vlookup(I5369,Cats!$A:$B,2,false)</f>
        <v>P</v>
      </c>
    </row>
    <row r="5370">
      <c r="A5370" s="1">
        <v>142379.0</v>
      </c>
      <c r="B5370" s="1">
        <v>579.0</v>
      </c>
      <c r="C5370" s="1">
        <v>0.0</v>
      </c>
      <c r="D5370" s="1" t="s">
        <v>32</v>
      </c>
      <c r="E5370" s="1">
        <v>20.0</v>
      </c>
      <c r="F5370" s="7" t="str">
        <f>vlookup(E5370,Teams!A:B,2,false)</f>
        <v>Interlake B</v>
      </c>
      <c r="G5370" s="1" t="b">
        <v>1</v>
      </c>
      <c r="H5370" s="1" t="b">
        <v>1</v>
      </c>
      <c r="I5370" s="1">
        <v>19.0</v>
      </c>
      <c r="J5370" s="7" t="str">
        <f>vlookup(I5370,Cats!$A:$B,2,false)</f>
        <v>X</v>
      </c>
    </row>
    <row r="5371">
      <c r="A5371" s="1">
        <v>142380.0</v>
      </c>
      <c r="B5371" s="1">
        <v>579.0</v>
      </c>
      <c r="C5371" s="1">
        <v>14.0</v>
      </c>
      <c r="D5371" s="1" t="s">
        <v>169</v>
      </c>
      <c r="E5371" s="1">
        <v>35.0</v>
      </c>
      <c r="F5371" s="7" t="str">
        <f>vlookup(E5371,Teams!A:B,2,false)</f>
        <v>NoHo</v>
      </c>
      <c r="G5371" s="1" t="b">
        <v>0</v>
      </c>
      <c r="H5371" s="1" t="b">
        <v>0</v>
      </c>
      <c r="I5371" s="1">
        <v>19.0</v>
      </c>
      <c r="J5371" s="7" t="str">
        <f>vlookup(I5371,Cats!$A:$B,2,false)</f>
        <v>X</v>
      </c>
    </row>
    <row r="5372">
      <c r="A5372" s="1">
        <v>142381.0</v>
      </c>
      <c r="B5372" s="1">
        <v>579.0</v>
      </c>
      <c r="C5372" s="1">
        <v>0.0</v>
      </c>
      <c r="D5372" s="1" t="s">
        <v>118</v>
      </c>
      <c r="E5372" s="1">
        <v>20.0</v>
      </c>
      <c r="F5372" s="7" t="str">
        <f>vlookup(E5372,Teams!A:B,2,false)</f>
        <v>Interlake B</v>
      </c>
      <c r="G5372" s="1" t="b">
        <v>1</v>
      </c>
      <c r="H5372" s="1" t="b">
        <v>0</v>
      </c>
      <c r="I5372" s="1">
        <v>20.0</v>
      </c>
      <c r="J5372" s="7" t="str">
        <f>vlookup(I5372,Cats!$A:$B,2,false)</f>
        <v>M</v>
      </c>
    </row>
    <row r="5373">
      <c r="A5373" s="1">
        <v>142382.0</v>
      </c>
      <c r="B5373" s="1">
        <v>579.0</v>
      </c>
      <c r="C5373" s="1">
        <v>14.0</v>
      </c>
      <c r="D5373" s="1" t="s">
        <v>167</v>
      </c>
      <c r="E5373" s="1">
        <v>35.0</v>
      </c>
      <c r="F5373" s="7" t="str">
        <f>vlookup(E5373,Teams!A:B,2,false)</f>
        <v>NoHo</v>
      </c>
      <c r="G5373" s="1" t="b">
        <v>0</v>
      </c>
      <c r="H5373" s="1" t="b">
        <v>0</v>
      </c>
      <c r="I5373" s="1">
        <v>20.0</v>
      </c>
      <c r="J5373" s="7" t="str">
        <f>vlookup(I5373,Cats!$A:$B,2,false)</f>
        <v>M</v>
      </c>
    </row>
    <row r="5374">
      <c r="A5374" s="1">
        <v>142383.0</v>
      </c>
      <c r="B5374" s="1">
        <v>579.0</v>
      </c>
      <c r="C5374" s="1">
        <v>0.0</v>
      </c>
      <c r="D5374" s="1" t="s">
        <v>32</v>
      </c>
      <c r="E5374" s="1">
        <v>20.0</v>
      </c>
      <c r="F5374" s="7" t="str">
        <f>vlookup(E5374,Teams!A:B,2,false)</f>
        <v>Interlake B</v>
      </c>
      <c r="G5374" s="1" t="b">
        <v>1</v>
      </c>
      <c r="H5374" s="1" t="b">
        <v>1</v>
      </c>
      <c r="I5374" s="1">
        <v>21.0</v>
      </c>
      <c r="J5374" s="7" t="str">
        <f>vlookup(I5374,Cats!$A:$B,2,false)</f>
        <v>C</v>
      </c>
    </row>
    <row r="5375">
      <c r="A5375" s="1">
        <v>142384.0</v>
      </c>
      <c r="B5375" s="1">
        <v>579.0</v>
      </c>
      <c r="C5375" s="1">
        <v>14.0</v>
      </c>
      <c r="D5375" s="1" t="s">
        <v>166</v>
      </c>
      <c r="E5375" s="1">
        <v>35.0</v>
      </c>
      <c r="F5375" s="7" t="str">
        <f>vlookup(E5375,Teams!A:B,2,false)</f>
        <v>NoHo</v>
      </c>
      <c r="G5375" s="1" t="b">
        <v>0</v>
      </c>
      <c r="H5375" s="1" t="b">
        <v>0</v>
      </c>
      <c r="I5375" s="1">
        <v>21.0</v>
      </c>
      <c r="J5375" s="7" t="str">
        <f>vlookup(I5375,Cats!$A:$B,2,false)</f>
        <v>C</v>
      </c>
    </row>
    <row r="5376">
      <c r="A5376" s="1">
        <v>142385.0</v>
      </c>
      <c r="B5376" s="1">
        <v>579.0</v>
      </c>
      <c r="C5376" s="1">
        <v>0.0</v>
      </c>
      <c r="D5376" s="1" t="s">
        <v>117</v>
      </c>
      <c r="E5376" s="1">
        <v>20.0</v>
      </c>
      <c r="F5376" s="7" t="str">
        <f>vlookup(E5376,Teams!A:B,2,false)</f>
        <v>Interlake B</v>
      </c>
      <c r="G5376" s="1" t="b">
        <v>1</v>
      </c>
      <c r="H5376" s="1" t="b">
        <v>0</v>
      </c>
      <c r="I5376" s="1">
        <v>22.0</v>
      </c>
      <c r="J5376" s="7" t="str">
        <f>vlookup(I5376,Cats!$A:$B,2,false)</f>
        <v>E</v>
      </c>
    </row>
    <row r="5377">
      <c r="A5377" s="1">
        <v>142386.0</v>
      </c>
      <c r="B5377" s="1">
        <v>579.0</v>
      </c>
      <c r="C5377" s="1">
        <v>-4.0</v>
      </c>
      <c r="D5377" s="1" t="s">
        <v>166</v>
      </c>
      <c r="E5377" s="1">
        <v>35.0</v>
      </c>
      <c r="F5377" s="7" t="str">
        <f>vlookup(E5377,Teams!A:B,2,false)</f>
        <v>NoHo</v>
      </c>
      <c r="G5377" s="1" t="b">
        <v>0</v>
      </c>
      <c r="H5377" s="1" t="b">
        <v>0</v>
      </c>
      <c r="I5377" s="1">
        <v>22.0</v>
      </c>
      <c r="J5377" s="7" t="str">
        <f>vlookup(I5377,Cats!$A:$B,2,false)</f>
        <v>E</v>
      </c>
    </row>
    <row r="5378">
      <c r="A5378" s="1">
        <v>142387.0</v>
      </c>
      <c r="B5378" s="1">
        <v>579.0</v>
      </c>
      <c r="C5378" s="1">
        <v>-4.0</v>
      </c>
      <c r="D5378" s="1" t="s">
        <v>120</v>
      </c>
      <c r="E5378" s="1">
        <v>20.0</v>
      </c>
      <c r="F5378" s="7" t="str">
        <f>vlookup(E5378,Teams!A:B,2,false)</f>
        <v>Interlake B</v>
      </c>
      <c r="G5378" s="1" t="b">
        <v>1</v>
      </c>
      <c r="H5378" s="1" t="b">
        <v>0</v>
      </c>
      <c r="I5378" s="1">
        <v>23.0</v>
      </c>
      <c r="J5378" s="7" t="str">
        <f>vlookup(I5378,Cats!$A:$B,2,false)</f>
        <v>B</v>
      </c>
    </row>
    <row r="5379">
      <c r="A5379" s="1">
        <v>142388.0</v>
      </c>
      <c r="B5379" s="1">
        <v>579.0</v>
      </c>
      <c r="C5379" s="1">
        <v>0.0</v>
      </c>
      <c r="D5379" s="1" t="s">
        <v>171</v>
      </c>
      <c r="E5379" s="1">
        <v>35.0</v>
      </c>
      <c r="F5379" s="7" t="str">
        <f>vlookup(E5379,Teams!A:B,2,false)</f>
        <v>NoHo</v>
      </c>
      <c r="G5379" s="1" t="b">
        <v>0</v>
      </c>
      <c r="H5379" s="1" t="b">
        <v>0</v>
      </c>
      <c r="I5379" s="1">
        <v>23.0</v>
      </c>
      <c r="J5379" s="7" t="str">
        <f>vlookup(I5379,Cats!$A:$B,2,false)</f>
        <v>B</v>
      </c>
    </row>
    <row r="5380">
      <c r="A5380" s="1">
        <v>142389.0</v>
      </c>
      <c r="B5380" s="1">
        <v>579.0</v>
      </c>
      <c r="C5380" s="1">
        <v>0.0</v>
      </c>
      <c r="D5380" s="1" t="s">
        <v>118</v>
      </c>
      <c r="E5380" s="1">
        <v>20.0</v>
      </c>
      <c r="F5380" s="7" t="str">
        <f>vlookup(E5380,Teams!A:B,2,false)</f>
        <v>Interlake B</v>
      </c>
      <c r="G5380" s="1" t="b">
        <v>1</v>
      </c>
      <c r="H5380" s="1" t="b">
        <v>0</v>
      </c>
      <c r="I5380" s="1">
        <v>24.0</v>
      </c>
      <c r="J5380" s="7" t="str">
        <f>vlookup(I5380,Cats!$A:$B,2,false)</f>
        <v>P</v>
      </c>
    </row>
    <row r="5381">
      <c r="A5381" s="1">
        <v>142390.0</v>
      </c>
      <c r="B5381" s="1">
        <v>579.0</v>
      </c>
      <c r="C5381" s="1">
        <v>0.0</v>
      </c>
      <c r="D5381" s="1" t="s">
        <v>167</v>
      </c>
      <c r="E5381" s="1">
        <v>35.0</v>
      </c>
      <c r="F5381" s="7" t="str">
        <f>vlookup(E5381,Teams!A:B,2,false)</f>
        <v>NoHo</v>
      </c>
      <c r="G5381" s="1" t="b">
        <v>0</v>
      </c>
      <c r="H5381" s="1" t="b">
        <v>0</v>
      </c>
      <c r="I5381" s="1">
        <v>24.0</v>
      </c>
      <c r="J5381" s="7" t="str">
        <f>vlookup(I5381,Cats!$A:$B,2,false)</f>
        <v>P</v>
      </c>
    </row>
    <row r="5382">
      <c r="A5382" s="1">
        <v>142391.0</v>
      </c>
      <c r="B5382" s="1">
        <v>580.0</v>
      </c>
      <c r="C5382" s="1">
        <v>0.0</v>
      </c>
      <c r="D5382" s="1" t="s">
        <v>66</v>
      </c>
      <c r="E5382" s="1">
        <v>10.0</v>
      </c>
      <c r="F5382" s="7" t="str">
        <f>vlookup(E5382,Teams!A:B,2,false)</f>
        <v>Collierville</v>
      </c>
      <c r="G5382" s="1" t="b">
        <v>1</v>
      </c>
      <c r="H5382" s="1" t="b">
        <v>0</v>
      </c>
      <c r="I5382" s="1">
        <v>1.0</v>
      </c>
      <c r="J5382" s="7" t="str">
        <f>vlookup(I5382,Cats!$A:$B,2,false)</f>
        <v>X</v>
      </c>
    </row>
    <row r="5383">
      <c r="A5383" s="1">
        <v>142392.0</v>
      </c>
      <c r="B5383" s="1">
        <v>580.0</v>
      </c>
      <c r="C5383" s="1">
        <v>0.0</v>
      </c>
      <c r="D5383" s="1" t="s">
        <v>164</v>
      </c>
      <c r="E5383" s="1">
        <v>19.0</v>
      </c>
      <c r="F5383" s="7" t="str">
        <f>vlookup(E5383,Teams!A:B,2,false)</f>
        <v>Interlake A</v>
      </c>
      <c r="G5383" s="1" t="b">
        <v>0</v>
      </c>
      <c r="H5383" s="1" t="b">
        <v>0</v>
      </c>
      <c r="I5383" s="1">
        <v>1.0</v>
      </c>
      <c r="J5383" s="7" t="str">
        <f>vlookup(I5383,Cats!$A:$B,2,false)</f>
        <v>X</v>
      </c>
    </row>
    <row r="5384">
      <c r="A5384" s="1">
        <v>142393.0</v>
      </c>
      <c r="B5384" s="1">
        <v>580.0</v>
      </c>
      <c r="C5384" s="1">
        <v>0.0</v>
      </c>
      <c r="D5384" s="1" t="s">
        <v>32</v>
      </c>
      <c r="E5384" s="1">
        <v>10.0</v>
      </c>
      <c r="F5384" s="7" t="str">
        <f>vlookup(E5384,Teams!A:B,2,false)</f>
        <v>Collierville</v>
      </c>
      <c r="G5384" s="1" t="b">
        <v>1</v>
      </c>
      <c r="H5384" s="1" t="b">
        <v>1</v>
      </c>
      <c r="I5384" s="1">
        <v>2.0</v>
      </c>
      <c r="J5384" s="7" t="str">
        <f>vlookup(I5384,Cats!$A:$B,2,false)</f>
        <v>M</v>
      </c>
    </row>
    <row r="5385">
      <c r="A5385" s="1">
        <v>142394.0</v>
      </c>
      <c r="B5385" s="1">
        <v>580.0</v>
      </c>
      <c r="C5385" s="1">
        <v>14.0</v>
      </c>
      <c r="D5385" s="1" t="s">
        <v>164</v>
      </c>
      <c r="E5385" s="1">
        <v>19.0</v>
      </c>
      <c r="F5385" s="7" t="str">
        <f>vlookup(E5385,Teams!A:B,2,false)</f>
        <v>Interlake A</v>
      </c>
      <c r="G5385" s="1" t="b">
        <v>0</v>
      </c>
      <c r="H5385" s="1" t="b">
        <v>0</v>
      </c>
      <c r="I5385" s="1">
        <v>2.0</v>
      </c>
      <c r="J5385" s="7" t="str">
        <f>vlookup(I5385,Cats!$A:$B,2,false)</f>
        <v>M</v>
      </c>
    </row>
    <row r="5386">
      <c r="A5386" s="1">
        <v>142395.0</v>
      </c>
      <c r="B5386" s="1">
        <v>580.0</v>
      </c>
      <c r="C5386" s="1">
        <v>-4.0</v>
      </c>
      <c r="D5386" s="1" t="s">
        <v>68</v>
      </c>
      <c r="E5386" s="1">
        <v>10.0</v>
      </c>
      <c r="F5386" s="7" t="str">
        <f>vlookup(E5386,Teams!A:B,2,false)</f>
        <v>Collierville</v>
      </c>
      <c r="G5386" s="1" t="b">
        <v>1</v>
      </c>
      <c r="H5386" s="1" t="b">
        <v>0</v>
      </c>
      <c r="I5386" s="1">
        <v>3.0</v>
      </c>
      <c r="J5386" s="7" t="str">
        <f>vlookup(I5386,Cats!$A:$B,2,false)</f>
        <v>C</v>
      </c>
    </row>
    <row r="5387">
      <c r="A5387" s="1">
        <v>142396.0</v>
      </c>
      <c r="B5387" s="1">
        <v>580.0</v>
      </c>
      <c r="C5387" s="1">
        <v>14.0</v>
      </c>
      <c r="D5387" s="1" t="s">
        <v>161</v>
      </c>
      <c r="E5387" s="1">
        <v>19.0</v>
      </c>
      <c r="F5387" s="7" t="str">
        <f>vlookup(E5387,Teams!A:B,2,false)</f>
        <v>Interlake A</v>
      </c>
      <c r="G5387" s="1" t="b">
        <v>0</v>
      </c>
      <c r="H5387" s="1" t="b">
        <v>0</v>
      </c>
      <c r="I5387" s="1">
        <v>3.0</v>
      </c>
      <c r="J5387" s="7" t="str">
        <f>vlookup(I5387,Cats!$A:$B,2,false)</f>
        <v>C</v>
      </c>
    </row>
    <row r="5388">
      <c r="A5388" s="1">
        <v>142397.0</v>
      </c>
      <c r="B5388" s="1">
        <v>580.0</v>
      </c>
      <c r="C5388" s="1">
        <v>4.0</v>
      </c>
      <c r="D5388" s="1" t="s">
        <v>63</v>
      </c>
      <c r="E5388" s="1">
        <v>10.0</v>
      </c>
      <c r="F5388" s="7" t="str">
        <f>vlookup(E5388,Teams!A:B,2,false)</f>
        <v>Collierville</v>
      </c>
      <c r="G5388" s="1" t="b">
        <v>1</v>
      </c>
      <c r="H5388" s="1" t="b">
        <v>0</v>
      </c>
      <c r="I5388" s="1">
        <v>4.0</v>
      </c>
      <c r="J5388" s="7" t="str">
        <f>vlookup(I5388,Cats!$A:$B,2,false)</f>
        <v>E</v>
      </c>
    </row>
    <row r="5389">
      <c r="A5389" s="1">
        <v>142398.0</v>
      </c>
      <c r="B5389" s="1">
        <v>580.0</v>
      </c>
      <c r="C5389" s="1">
        <v>0.0</v>
      </c>
      <c r="D5389" s="1" t="s">
        <v>32</v>
      </c>
      <c r="E5389" s="1">
        <v>19.0</v>
      </c>
      <c r="F5389" s="7" t="str">
        <f>vlookup(E5389,Teams!A:B,2,false)</f>
        <v>Interlake A</v>
      </c>
      <c r="G5389" s="1" t="b">
        <v>0</v>
      </c>
      <c r="H5389" s="1" t="b">
        <v>1</v>
      </c>
      <c r="I5389" s="1">
        <v>4.0</v>
      </c>
      <c r="J5389" s="7" t="str">
        <f>vlookup(I5389,Cats!$A:$B,2,false)</f>
        <v>E</v>
      </c>
    </row>
    <row r="5390">
      <c r="A5390" s="1">
        <v>142399.0</v>
      </c>
      <c r="B5390" s="1">
        <v>580.0</v>
      </c>
      <c r="C5390" s="1">
        <v>0.0</v>
      </c>
      <c r="D5390" s="1" t="s">
        <v>32</v>
      </c>
      <c r="E5390" s="1">
        <v>10.0</v>
      </c>
      <c r="F5390" s="7" t="str">
        <f>vlookup(E5390,Teams!A:B,2,false)</f>
        <v>Collierville</v>
      </c>
      <c r="G5390" s="1" t="b">
        <v>1</v>
      </c>
      <c r="H5390" s="1" t="b">
        <v>1</v>
      </c>
      <c r="I5390" s="1">
        <v>5.0</v>
      </c>
      <c r="J5390" s="7" t="str">
        <f>vlookup(I5390,Cats!$A:$B,2,false)</f>
        <v>B</v>
      </c>
    </row>
    <row r="5391">
      <c r="A5391" s="1">
        <v>142400.0</v>
      </c>
      <c r="B5391" s="1">
        <v>580.0</v>
      </c>
      <c r="C5391" s="1">
        <v>14.0</v>
      </c>
      <c r="D5391" s="1" t="s">
        <v>165</v>
      </c>
      <c r="E5391" s="1">
        <v>19.0</v>
      </c>
      <c r="F5391" s="7" t="str">
        <f>vlookup(E5391,Teams!A:B,2,false)</f>
        <v>Interlake A</v>
      </c>
      <c r="G5391" s="1" t="b">
        <v>0</v>
      </c>
      <c r="H5391" s="1" t="b">
        <v>0</v>
      </c>
      <c r="I5391" s="1">
        <v>5.0</v>
      </c>
      <c r="J5391" s="7" t="str">
        <f>vlookup(I5391,Cats!$A:$B,2,false)</f>
        <v>B</v>
      </c>
    </row>
    <row r="5392">
      <c r="A5392" s="1">
        <v>142401.0</v>
      </c>
      <c r="B5392" s="1">
        <v>580.0</v>
      </c>
      <c r="C5392" s="1">
        <v>0.0</v>
      </c>
      <c r="D5392" s="1" t="s">
        <v>69</v>
      </c>
      <c r="E5392" s="1">
        <v>10.0</v>
      </c>
      <c r="F5392" s="7" t="str">
        <f>vlookup(E5392,Teams!A:B,2,false)</f>
        <v>Collierville</v>
      </c>
      <c r="G5392" s="1" t="b">
        <v>1</v>
      </c>
      <c r="H5392" s="1" t="b">
        <v>0</v>
      </c>
      <c r="I5392" s="1">
        <v>6.0</v>
      </c>
      <c r="J5392" s="7" t="str">
        <f>vlookup(I5392,Cats!$A:$B,2,false)</f>
        <v>P</v>
      </c>
    </row>
    <row r="5393">
      <c r="A5393" s="1">
        <v>142402.0</v>
      </c>
      <c r="B5393" s="1">
        <v>580.0</v>
      </c>
      <c r="C5393" s="1">
        <v>-4.0</v>
      </c>
      <c r="D5393" s="1" t="s">
        <v>164</v>
      </c>
      <c r="E5393" s="1">
        <v>19.0</v>
      </c>
      <c r="F5393" s="7" t="str">
        <f>vlookup(E5393,Teams!A:B,2,false)</f>
        <v>Interlake A</v>
      </c>
      <c r="G5393" s="1" t="b">
        <v>0</v>
      </c>
      <c r="H5393" s="1" t="b">
        <v>0</v>
      </c>
      <c r="I5393" s="1">
        <v>6.0</v>
      </c>
      <c r="J5393" s="7" t="str">
        <f>vlookup(I5393,Cats!$A:$B,2,false)</f>
        <v>P</v>
      </c>
    </row>
    <row r="5394">
      <c r="A5394" s="1">
        <v>142403.0</v>
      </c>
      <c r="B5394" s="1">
        <v>580.0</v>
      </c>
      <c r="C5394" s="1">
        <v>0.0</v>
      </c>
      <c r="D5394" s="1" t="s">
        <v>63</v>
      </c>
      <c r="E5394" s="1">
        <v>10.0</v>
      </c>
      <c r="F5394" s="7" t="str">
        <f>vlookup(E5394,Teams!A:B,2,false)</f>
        <v>Collierville</v>
      </c>
      <c r="G5394" s="1" t="b">
        <v>1</v>
      </c>
      <c r="H5394" s="1" t="b">
        <v>0</v>
      </c>
      <c r="I5394" s="1">
        <v>7.0</v>
      </c>
      <c r="J5394" s="7" t="str">
        <f>vlookup(I5394,Cats!$A:$B,2,false)</f>
        <v>X</v>
      </c>
    </row>
    <row r="5395">
      <c r="A5395" s="1">
        <v>142404.0</v>
      </c>
      <c r="B5395" s="1">
        <v>580.0</v>
      </c>
      <c r="C5395" s="1">
        <v>4.0</v>
      </c>
      <c r="D5395" s="1" t="s">
        <v>160</v>
      </c>
      <c r="E5395" s="1">
        <v>19.0</v>
      </c>
      <c r="F5395" s="7" t="str">
        <f>vlookup(E5395,Teams!A:B,2,false)</f>
        <v>Interlake A</v>
      </c>
      <c r="G5395" s="1" t="b">
        <v>0</v>
      </c>
      <c r="H5395" s="1" t="b">
        <v>0</v>
      </c>
      <c r="I5395" s="1">
        <v>7.0</v>
      </c>
      <c r="J5395" s="7" t="str">
        <f>vlookup(I5395,Cats!$A:$B,2,false)</f>
        <v>X</v>
      </c>
    </row>
    <row r="5396">
      <c r="A5396" s="1">
        <v>142405.0</v>
      </c>
      <c r="B5396" s="1">
        <v>580.0</v>
      </c>
      <c r="C5396" s="1">
        <v>4.0</v>
      </c>
      <c r="D5396" s="1" t="s">
        <v>63</v>
      </c>
      <c r="E5396" s="1">
        <v>10.0</v>
      </c>
      <c r="F5396" s="7" t="str">
        <f>vlookup(E5396,Teams!A:B,2,false)</f>
        <v>Collierville</v>
      </c>
      <c r="G5396" s="1" t="b">
        <v>1</v>
      </c>
      <c r="H5396" s="1" t="b">
        <v>0</v>
      </c>
      <c r="I5396" s="1">
        <v>8.0</v>
      </c>
      <c r="J5396" s="7" t="str">
        <f>vlookup(I5396,Cats!$A:$B,2,false)</f>
        <v>M</v>
      </c>
    </row>
    <row r="5397">
      <c r="A5397" s="1">
        <v>142406.0</v>
      </c>
      <c r="B5397" s="1">
        <v>580.0</v>
      </c>
      <c r="C5397" s="1">
        <v>0.0</v>
      </c>
      <c r="D5397" s="1" t="s">
        <v>164</v>
      </c>
      <c r="E5397" s="1">
        <v>19.0</v>
      </c>
      <c r="F5397" s="7" t="str">
        <f>vlookup(E5397,Teams!A:B,2,false)</f>
        <v>Interlake A</v>
      </c>
      <c r="G5397" s="1" t="b">
        <v>0</v>
      </c>
      <c r="H5397" s="1" t="b">
        <v>0</v>
      </c>
      <c r="I5397" s="1">
        <v>8.0</v>
      </c>
      <c r="J5397" s="7" t="str">
        <f>vlookup(I5397,Cats!$A:$B,2,false)</f>
        <v>M</v>
      </c>
    </row>
    <row r="5398">
      <c r="A5398" s="1">
        <v>142407.0</v>
      </c>
      <c r="B5398" s="1">
        <v>580.0</v>
      </c>
      <c r="C5398" s="1">
        <v>0.0</v>
      </c>
      <c r="D5398" s="1" t="s">
        <v>69</v>
      </c>
      <c r="E5398" s="1">
        <v>10.0</v>
      </c>
      <c r="F5398" s="7" t="str">
        <f>vlookup(E5398,Teams!A:B,2,false)</f>
        <v>Collierville</v>
      </c>
      <c r="G5398" s="1" t="b">
        <v>1</v>
      </c>
      <c r="H5398" s="1" t="b">
        <v>0</v>
      </c>
      <c r="I5398" s="1">
        <v>9.0</v>
      </c>
      <c r="J5398" s="7" t="str">
        <f>vlookup(I5398,Cats!$A:$B,2,false)</f>
        <v>C</v>
      </c>
    </row>
    <row r="5399">
      <c r="A5399" s="1">
        <v>142408.0</v>
      </c>
      <c r="B5399" s="1">
        <v>580.0</v>
      </c>
      <c r="C5399" s="1">
        <v>0.0</v>
      </c>
      <c r="D5399" s="1" t="s">
        <v>161</v>
      </c>
      <c r="E5399" s="1">
        <v>19.0</v>
      </c>
      <c r="F5399" s="7" t="str">
        <f>vlookup(E5399,Teams!A:B,2,false)</f>
        <v>Interlake A</v>
      </c>
      <c r="G5399" s="1" t="b">
        <v>0</v>
      </c>
      <c r="H5399" s="1" t="b">
        <v>0</v>
      </c>
      <c r="I5399" s="1">
        <v>9.0</v>
      </c>
      <c r="J5399" s="7" t="str">
        <f>vlookup(I5399,Cats!$A:$B,2,false)</f>
        <v>C</v>
      </c>
    </row>
    <row r="5400">
      <c r="A5400" s="1">
        <v>142409.0</v>
      </c>
      <c r="B5400" s="1">
        <v>580.0</v>
      </c>
      <c r="C5400" s="1">
        <v>0.0</v>
      </c>
      <c r="D5400" s="1" t="s">
        <v>63</v>
      </c>
      <c r="E5400" s="1">
        <v>10.0</v>
      </c>
      <c r="F5400" s="7" t="str">
        <f>vlookup(E5400,Teams!A:B,2,false)</f>
        <v>Collierville</v>
      </c>
      <c r="G5400" s="1" t="b">
        <v>1</v>
      </c>
      <c r="H5400" s="1" t="b">
        <v>0</v>
      </c>
      <c r="I5400" s="1">
        <v>10.0</v>
      </c>
      <c r="J5400" s="7" t="str">
        <f>vlookup(I5400,Cats!$A:$B,2,false)</f>
        <v>E</v>
      </c>
    </row>
    <row r="5401">
      <c r="A5401" s="1">
        <v>142410.0</v>
      </c>
      <c r="B5401" s="1">
        <v>580.0</v>
      </c>
      <c r="C5401" s="1">
        <v>0.0</v>
      </c>
      <c r="D5401" s="1" t="s">
        <v>160</v>
      </c>
      <c r="E5401" s="1">
        <v>19.0</v>
      </c>
      <c r="F5401" s="7" t="str">
        <f>vlookup(E5401,Teams!A:B,2,false)</f>
        <v>Interlake A</v>
      </c>
      <c r="G5401" s="1" t="b">
        <v>0</v>
      </c>
      <c r="H5401" s="1" t="b">
        <v>0</v>
      </c>
      <c r="I5401" s="1">
        <v>10.0</v>
      </c>
      <c r="J5401" s="7" t="str">
        <f>vlookup(I5401,Cats!$A:$B,2,false)</f>
        <v>E</v>
      </c>
    </row>
    <row r="5402">
      <c r="A5402" s="1">
        <v>142411.0</v>
      </c>
      <c r="B5402" s="1">
        <v>580.0</v>
      </c>
      <c r="C5402" s="1">
        <v>0.0</v>
      </c>
      <c r="D5402" s="1" t="s">
        <v>32</v>
      </c>
      <c r="E5402" s="1">
        <v>10.0</v>
      </c>
      <c r="F5402" s="7" t="str">
        <f>vlookup(E5402,Teams!A:B,2,false)</f>
        <v>Collierville</v>
      </c>
      <c r="G5402" s="1" t="b">
        <v>1</v>
      </c>
      <c r="H5402" s="1" t="b">
        <v>1</v>
      </c>
      <c r="I5402" s="1">
        <v>11.0</v>
      </c>
      <c r="J5402" s="7" t="str">
        <f>vlookup(I5402,Cats!$A:$B,2,false)</f>
        <v>B</v>
      </c>
    </row>
    <row r="5403">
      <c r="A5403" s="1">
        <v>142412.0</v>
      </c>
      <c r="B5403" s="1">
        <v>580.0</v>
      </c>
      <c r="C5403" s="1">
        <v>14.0</v>
      </c>
      <c r="D5403" s="1" t="s">
        <v>165</v>
      </c>
      <c r="E5403" s="1">
        <v>19.0</v>
      </c>
      <c r="F5403" s="7" t="str">
        <f>vlookup(E5403,Teams!A:B,2,false)</f>
        <v>Interlake A</v>
      </c>
      <c r="G5403" s="1" t="b">
        <v>0</v>
      </c>
      <c r="H5403" s="1" t="b">
        <v>0</v>
      </c>
      <c r="I5403" s="1">
        <v>11.0</v>
      </c>
      <c r="J5403" s="7" t="str">
        <f>vlookup(I5403,Cats!$A:$B,2,false)</f>
        <v>B</v>
      </c>
    </row>
    <row r="5404">
      <c r="A5404" s="1">
        <v>142413.0</v>
      </c>
      <c r="B5404" s="1">
        <v>580.0</v>
      </c>
      <c r="C5404" s="1">
        <v>0.0</v>
      </c>
      <c r="D5404" s="1" t="s">
        <v>32</v>
      </c>
      <c r="E5404" s="1">
        <v>10.0</v>
      </c>
      <c r="F5404" s="7" t="str">
        <f>vlookup(E5404,Teams!A:B,2,false)</f>
        <v>Collierville</v>
      </c>
      <c r="G5404" s="1" t="b">
        <v>1</v>
      </c>
      <c r="H5404" s="1" t="b">
        <v>1</v>
      </c>
      <c r="I5404" s="1">
        <v>12.0</v>
      </c>
      <c r="J5404" s="7" t="str">
        <f>vlookup(I5404,Cats!$A:$B,2,false)</f>
        <v>P</v>
      </c>
    </row>
    <row r="5405">
      <c r="A5405" s="1">
        <v>142414.0</v>
      </c>
      <c r="B5405" s="1">
        <v>580.0</v>
      </c>
      <c r="C5405" s="1">
        <v>14.0</v>
      </c>
      <c r="D5405" s="1" t="s">
        <v>161</v>
      </c>
      <c r="E5405" s="1">
        <v>19.0</v>
      </c>
      <c r="F5405" s="7" t="str">
        <f>vlookup(E5405,Teams!A:B,2,false)</f>
        <v>Interlake A</v>
      </c>
      <c r="G5405" s="1" t="b">
        <v>0</v>
      </c>
      <c r="H5405" s="1" t="b">
        <v>0</v>
      </c>
      <c r="I5405" s="1">
        <v>12.0</v>
      </c>
      <c r="J5405" s="7" t="str">
        <f>vlookup(I5405,Cats!$A:$B,2,false)</f>
        <v>P</v>
      </c>
    </row>
    <row r="5406">
      <c r="A5406" s="1">
        <v>142415.0</v>
      </c>
      <c r="B5406" s="1">
        <v>580.0</v>
      </c>
      <c r="C5406" s="1">
        <v>-4.0</v>
      </c>
      <c r="D5406" s="1" t="s">
        <v>66</v>
      </c>
      <c r="E5406" s="1">
        <v>10.0</v>
      </c>
      <c r="F5406" s="7" t="str">
        <f>vlookup(E5406,Teams!A:B,2,false)</f>
        <v>Collierville</v>
      </c>
      <c r="G5406" s="1" t="b">
        <v>1</v>
      </c>
      <c r="H5406" s="1" t="b">
        <v>0</v>
      </c>
      <c r="I5406" s="1">
        <v>13.0</v>
      </c>
      <c r="J5406" s="7" t="str">
        <f>vlookup(I5406,Cats!$A:$B,2,false)</f>
        <v>X</v>
      </c>
    </row>
    <row r="5407">
      <c r="A5407" s="1">
        <v>142416.0</v>
      </c>
      <c r="B5407" s="1">
        <v>580.0</v>
      </c>
      <c r="C5407" s="1">
        <v>0.0</v>
      </c>
      <c r="D5407" s="1" t="s">
        <v>165</v>
      </c>
      <c r="E5407" s="1">
        <v>19.0</v>
      </c>
      <c r="F5407" s="7" t="str">
        <f>vlookup(E5407,Teams!A:B,2,false)</f>
        <v>Interlake A</v>
      </c>
      <c r="G5407" s="1" t="b">
        <v>0</v>
      </c>
      <c r="H5407" s="1" t="b">
        <v>0</v>
      </c>
      <c r="I5407" s="1">
        <v>13.0</v>
      </c>
      <c r="J5407" s="7" t="str">
        <f>vlookup(I5407,Cats!$A:$B,2,false)</f>
        <v>X</v>
      </c>
    </row>
    <row r="5408">
      <c r="A5408" s="1">
        <v>142417.0</v>
      </c>
      <c r="B5408" s="1">
        <v>580.0</v>
      </c>
      <c r="C5408" s="1">
        <v>0.0</v>
      </c>
      <c r="D5408" s="1" t="s">
        <v>63</v>
      </c>
      <c r="E5408" s="1">
        <v>10.0</v>
      </c>
      <c r="F5408" s="7" t="str">
        <f>vlookup(E5408,Teams!A:B,2,false)</f>
        <v>Collierville</v>
      </c>
      <c r="G5408" s="1" t="b">
        <v>1</v>
      </c>
      <c r="H5408" s="1" t="b">
        <v>0</v>
      </c>
      <c r="I5408" s="1">
        <v>14.0</v>
      </c>
      <c r="J5408" s="7" t="str">
        <f>vlookup(I5408,Cats!$A:$B,2,false)</f>
        <v>M</v>
      </c>
    </row>
    <row r="5409">
      <c r="A5409" s="1">
        <v>142418.0</v>
      </c>
      <c r="B5409" s="1">
        <v>580.0</v>
      </c>
      <c r="C5409" s="1">
        <v>0.0</v>
      </c>
      <c r="D5409" s="1" t="s">
        <v>164</v>
      </c>
      <c r="E5409" s="1">
        <v>19.0</v>
      </c>
      <c r="F5409" s="7" t="str">
        <f>vlookup(E5409,Teams!A:B,2,false)</f>
        <v>Interlake A</v>
      </c>
      <c r="G5409" s="1" t="b">
        <v>0</v>
      </c>
      <c r="H5409" s="1" t="b">
        <v>0</v>
      </c>
      <c r="I5409" s="1">
        <v>14.0</v>
      </c>
      <c r="J5409" s="7" t="str">
        <f>vlookup(I5409,Cats!$A:$B,2,false)</f>
        <v>M</v>
      </c>
    </row>
    <row r="5410">
      <c r="A5410" s="1">
        <v>142419.0</v>
      </c>
      <c r="B5410" s="1">
        <v>580.0</v>
      </c>
      <c r="C5410" s="1">
        <v>0.0</v>
      </c>
      <c r="D5410" s="1" t="s">
        <v>63</v>
      </c>
      <c r="E5410" s="1">
        <v>10.0</v>
      </c>
      <c r="F5410" s="7" t="str">
        <f>vlookup(E5410,Teams!A:B,2,false)</f>
        <v>Collierville</v>
      </c>
      <c r="G5410" s="1" t="b">
        <v>1</v>
      </c>
      <c r="H5410" s="1" t="b">
        <v>0</v>
      </c>
      <c r="I5410" s="1">
        <v>15.0</v>
      </c>
      <c r="J5410" s="7" t="str">
        <f>vlookup(I5410,Cats!$A:$B,2,false)</f>
        <v>C</v>
      </c>
    </row>
    <row r="5411">
      <c r="A5411" s="1">
        <v>142420.0</v>
      </c>
      <c r="B5411" s="1">
        <v>580.0</v>
      </c>
      <c r="C5411" s="1">
        <v>0.0</v>
      </c>
      <c r="D5411" s="1" t="s">
        <v>161</v>
      </c>
      <c r="E5411" s="1">
        <v>19.0</v>
      </c>
      <c r="F5411" s="7" t="str">
        <f>vlookup(E5411,Teams!A:B,2,false)</f>
        <v>Interlake A</v>
      </c>
      <c r="G5411" s="1" t="b">
        <v>0</v>
      </c>
      <c r="H5411" s="1" t="b">
        <v>0</v>
      </c>
      <c r="I5411" s="1">
        <v>15.0</v>
      </c>
      <c r="J5411" s="7" t="str">
        <f>vlookup(I5411,Cats!$A:$B,2,false)</f>
        <v>C</v>
      </c>
    </row>
    <row r="5412">
      <c r="A5412" s="1">
        <v>142421.0</v>
      </c>
      <c r="B5412" s="1">
        <v>580.0</v>
      </c>
      <c r="C5412" s="1">
        <v>0.0</v>
      </c>
      <c r="D5412" s="1" t="s">
        <v>32</v>
      </c>
      <c r="E5412" s="1">
        <v>10.0</v>
      </c>
      <c r="F5412" s="7" t="str">
        <f>vlookup(E5412,Teams!A:B,2,false)</f>
        <v>Collierville</v>
      </c>
      <c r="G5412" s="1" t="b">
        <v>1</v>
      </c>
      <c r="H5412" s="1" t="b">
        <v>1</v>
      </c>
      <c r="I5412" s="1">
        <v>16.0</v>
      </c>
      <c r="J5412" s="7" t="str">
        <f>vlookup(I5412,Cats!$A:$B,2,false)</f>
        <v>E</v>
      </c>
    </row>
    <row r="5413">
      <c r="A5413" s="1">
        <v>142422.0</v>
      </c>
      <c r="B5413" s="1">
        <v>580.0</v>
      </c>
      <c r="C5413" s="1">
        <v>14.0</v>
      </c>
      <c r="D5413" s="1" t="s">
        <v>160</v>
      </c>
      <c r="E5413" s="1">
        <v>19.0</v>
      </c>
      <c r="F5413" s="7" t="str">
        <f>vlookup(E5413,Teams!A:B,2,false)</f>
        <v>Interlake A</v>
      </c>
      <c r="G5413" s="1" t="b">
        <v>0</v>
      </c>
      <c r="H5413" s="1" t="b">
        <v>0</v>
      </c>
      <c r="I5413" s="1">
        <v>16.0</v>
      </c>
      <c r="J5413" s="7" t="str">
        <f>vlookup(I5413,Cats!$A:$B,2,false)</f>
        <v>E</v>
      </c>
    </row>
    <row r="5414">
      <c r="A5414" s="1">
        <v>142423.0</v>
      </c>
      <c r="B5414" s="1">
        <v>580.0</v>
      </c>
      <c r="C5414" s="1">
        <v>0.0</v>
      </c>
      <c r="D5414" s="1" t="s">
        <v>68</v>
      </c>
      <c r="E5414" s="1">
        <v>10.0</v>
      </c>
      <c r="F5414" s="7" t="str">
        <f>vlookup(E5414,Teams!A:B,2,false)</f>
        <v>Collierville</v>
      </c>
      <c r="G5414" s="1" t="b">
        <v>1</v>
      </c>
      <c r="H5414" s="1" t="b">
        <v>0</v>
      </c>
      <c r="I5414" s="1">
        <v>17.0</v>
      </c>
      <c r="J5414" s="7" t="str">
        <f>vlookup(I5414,Cats!$A:$B,2,false)</f>
        <v>B</v>
      </c>
    </row>
    <row r="5415">
      <c r="A5415" s="1">
        <v>142424.0</v>
      </c>
      <c r="B5415" s="1">
        <v>580.0</v>
      </c>
      <c r="C5415" s="1">
        <v>0.0</v>
      </c>
      <c r="D5415" s="1" t="s">
        <v>165</v>
      </c>
      <c r="E5415" s="1">
        <v>19.0</v>
      </c>
      <c r="F5415" s="7" t="str">
        <f>vlookup(E5415,Teams!A:B,2,false)</f>
        <v>Interlake A</v>
      </c>
      <c r="G5415" s="1" t="b">
        <v>0</v>
      </c>
      <c r="H5415" s="1" t="b">
        <v>0</v>
      </c>
      <c r="I5415" s="1">
        <v>17.0</v>
      </c>
      <c r="J5415" s="7" t="str">
        <f>vlookup(I5415,Cats!$A:$B,2,false)</f>
        <v>B</v>
      </c>
    </row>
    <row r="5416">
      <c r="A5416" s="1">
        <v>142425.0</v>
      </c>
      <c r="B5416" s="1">
        <v>580.0</v>
      </c>
      <c r="C5416" s="1">
        <v>0.0</v>
      </c>
      <c r="D5416" s="1" t="s">
        <v>32</v>
      </c>
      <c r="E5416" s="1">
        <v>10.0</v>
      </c>
      <c r="F5416" s="7" t="str">
        <f>vlookup(E5416,Teams!A:B,2,false)</f>
        <v>Collierville</v>
      </c>
      <c r="G5416" s="1" t="b">
        <v>1</v>
      </c>
      <c r="H5416" s="1" t="b">
        <v>1</v>
      </c>
      <c r="I5416" s="1">
        <v>18.0</v>
      </c>
      <c r="J5416" s="7" t="str">
        <f>vlookup(I5416,Cats!$A:$B,2,false)</f>
        <v>P</v>
      </c>
    </row>
    <row r="5417">
      <c r="A5417" s="1">
        <v>142426.0</v>
      </c>
      <c r="B5417" s="1">
        <v>580.0</v>
      </c>
      <c r="C5417" s="1">
        <v>4.0</v>
      </c>
      <c r="D5417" s="1" t="s">
        <v>164</v>
      </c>
      <c r="E5417" s="1">
        <v>19.0</v>
      </c>
      <c r="F5417" s="7" t="str">
        <f>vlookup(E5417,Teams!A:B,2,false)</f>
        <v>Interlake A</v>
      </c>
      <c r="G5417" s="1" t="b">
        <v>0</v>
      </c>
      <c r="H5417" s="1" t="b">
        <v>0</v>
      </c>
      <c r="I5417" s="1">
        <v>18.0</v>
      </c>
      <c r="J5417" s="7" t="str">
        <f>vlookup(I5417,Cats!$A:$B,2,false)</f>
        <v>P</v>
      </c>
    </row>
    <row r="5418">
      <c r="A5418" s="1">
        <v>142427.0</v>
      </c>
      <c r="B5418" s="1">
        <v>580.0</v>
      </c>
      <c r="C5418" s="1">
        <v>14.0</v>
      </c>
      <c r="D5418" s="1" t="s">
        <v>63</v>
      </c>
      <c r="E5418" s="1">
        <v>10.0</v>
      </c>
      <c r="F5418" s="7" t="str">
        <f>vlookup(E5418,Teams!A:B,2,false)</f>
        <v>Collierville</v>
      </c>
      <c r="G5418" s="1" t="b">
        <v>1</v>
      </c>
      <c r="H5418" s="1" t="b">
        <v>0</v>
      </c>
      <c r="I5418" s="1">
        <v>19.0</v>
      </c>
      <c r="J5418" s="7" t="str">
        <f>vlookup(I5418,Cats!$A:$B,2,false)</f>
        <v>X</v>
      </c>
    </row>
    <row r="5419">
      <c r="A5419" s="1">
        <v>142428.0</v>
      </c>
      <c r="B5419" s="1">
        <v>580.0</v>
      </c>
      <c r="C5419" s="1">
        <v>-4.0</v>
      </c>
      <c r="D5419" s="1" t="s">
        <v>160</v>
      </c>
      <c r="E5419" s="1">
        <v>19.0</v>
      </c>
      <c r="F5419" s="7" t="str">
        <f>vlookup(E5419,Teams!A:B,2,false)</f>
        <v>Interlake A</v>
      </c>
      <c r="G5419" s="1" t="b">
        <v>0</v>
      </c>
      <c r="H5419" s="1" t="b">
        <v>0</v>
      </c>
      <c r="I5419" s="1">
        <v>19.0</v>
      </c>
      <c r="J5419" s="7" t="str">
        <f>vlookup(I5419,Cats!$A:$B,2,false)</f>
        <v>X</v>
      </c>
    </row>
    <row r="5420">
      <c r="A5420" s="1">
        <v>142429.0</v>
      </c>
      <c r="B5420" s="1">
        <v>580.0</v>
      </c>
      <c r="C5420" s="1">
        <v>0.0</v>
      </c>
      <c r="D5420" s="1" t="s">
        <v>63</v>
      </c>
      <c r="E5420" s="1">
        <v>10.0</v>
      </c>
      <c r="F5420" s="7" t="str">
        <f>vlookup(E5420,Teams!A:B,2,false)</f>
        <v>Collierville</v>
      </c>
      <c r="G5420" s="1" t="b">
        <v>1</v>
      </c>
      <c r="H5420" s="1" t="b">
        <v>0</v>
      </c>
      <c r="I5420" s="1">
        <v>20.0</v>
      </c>
      <c r="J5420" s="7" t="str">
        <f>vlookup(I5420,Cats!$A:$B,2,false)</f>
        <v>M</v>
      </c>
    </row>
    <row r="5421">
      <c r="A5421" s="1">
        <v>142430.0</v>
      </c>
      <c r="B5421" s="1">
        <v>580.0</v>
      </c>
      <c r="C5421" s="1">
        <v>0.0</v>
      </c>
      <c r="D5421" s="1" t="s">
        <v>164</v>
      </c>
      <c r="E5421" s="1">
        <v>19.0</v>
      </c>
      <c r="F5421" s="7" t="str">
        <f>vlookup(E5421,Teams!A:B,2,false)</f>
        <v>Interlake A</v>
      </c>
      <c r="G5421" s="1" t="b">
        <v>0</v>
      </c>
      <c r="H5421" s="1" t="b">
        <v>0</v>
      </c>
      <c r="I5421" s="1">
        <v>20.0</v>
      </c>
      <c r="J5421" s="7" t="str">
        <f>vlookup(I5421,Cats!$A:$B,2,false)</f>
        <v>M</v>
      </c>
    </row>
    <row r="5422">
      <c r="A5422" s="1">
        <v>142431.0</v>
      </c>
      <c r="B5422" s="1">
        <v>580.0</v>
      </c>
      <c r="C5422" s="1">
        <v>0.0</v>
      </c>
      <c r="D5422" s="1" t="s">
        <v>69</v>
      </c>
      <c r="E5422" s="1">
        <v>10.0</v>
      </c>
      <c r="F5422" s="7" t="str">
        <f>vlookup(E5422,Teams!A:B,2,false)</f>
        <v>Collierville</v>
      </c>
      <c r="G5422" s="1" t="b">
        <v>1</v>
      </c>
      <c r="H5422" s="1" t="b">
        <v>0</v>
      </c>
      <c r="I5422" s="1">
        <v>21.0</v>
      </c>
      <c r="J5422" s="7" t="str">
        <f>vlookup(I5422,Cats!$A:$B,2,false)</f>
        <v>C</v>
      </c>
    </row>
    <row r="5423">
      <c r="A5423" s="1">
        <v>142432.0</v>
      </c>
      <c r="B5423" s="1">
        <v>580.0</v>
      </c>
      <c r="C5423" s="1">
        <v>0.0</v>
      </c>
      <c r="D5423" s="1" t="s">
        <v>161</v>
      </c>
      <c r="E5423" s="1">
        <v>19.0</v>
      </c>
      <c r="F5423" s="7" t="str">
        <f>vlookup(E5423,Teams!A:B,2,false)</f>
        <v>Interlake A</v>
      </c>
      <c r="G5423" s="1" t="b">
        <v>0</v>
      </c>
      <c r="H5423" s="1" t="b">
        <v>0</v>
      </c>
      <c r="I5423" s="1">
        <v>21.0</v>
      </c>
      <c r="J5423" s="7" t="str">
        <f>vlookup(I5423,Cats!$A:$B,2,false)</f>
        <v>C</v>
      </c>
    </row>
    <row r="5424">
      <c r="A5424" s="1">
        <v>142433.0</v>
      </c>
      <c r="B5424" s="1">
        <v>580.0</v>
      </c>
      <c r="C5424" s="1">
        <v>0.0</v>
      </c>
      <c r="D5424" s="1" t="s">
        <v>32</v>
      </c>
      <c r="E5424" s="1">
        <v>10.0</v>
      </c>
      <c r="F5424" s="7" t="str">
        <f>vlookup(E5424,Teams!A:B,2,false)</f>
        <v>Collierville</v>
      </c>
      <c r="G5424" s="1" t="b">
        <v>1</v>
      </c>
      <c r="H5424" s="1" t="b">
        <v>1</v>
      </c>
      <c r="I5424" s="1">
        <v>22.0</v>
      </c>
      <c r="J5424" s="7" t="str">
        <f>vlookup(I5424,Cats!$A:$B,2,false)</f>
        <v>E</v>
      </c>
    </row>
    <row r="5425">
      <c r="A5425" s="1">
        <v>142434.0</v>
      </c>
      <c r="B5425" s="1">
        <v>580.0</v>
      </c>
      <c r="C5425" s="1">
        <v>14.0</v>
      </c>
      <c r="D5425" s="1" t="s">
        <v>161</v>
      </c>
      <c r="E5425" s="1">
        <v>19.0</v>
      </c>
      <c r="F5425" s="7" t="str">
        <f>vlookup(E5425,Teams!A:B,2,false)</f>
        <v>Interlake A</v>
      </c>
      <c r="G5425" s="1" t="b">
        <v>0</v>
      </c>
      <c r="H5425" s="1" t="b">
        <v>0</v>
      </c>
      <c r="I5425" s="1">
        <v>22.0</v>
      </c>
      <c r="J5425" s="7" t="str">
        <f>vlookup(I5425,Cats!$A:$B,2,false)</f>
        <v>E</v>
      </c>
    </row>
    <row r="5426">
      <c r="A5426" s="1">
        <v>142435.0</v>
      </c>
      <c r="B5426" s="1">
        <v>580.0</v>
      </c>
      <c r="C5426" s="1">
        <v>0.0</v>
      </c>
      <c r="D5426" s="1" t="s">
        <v>66</v>
      </c>
      <c r="E5426" s="1">
        <v>10.0</v>
      </c>
      <c r="F5426" s="7" t="str">
        <f>vlookup(E5426,Teams!A:B,2,false)</f>
        <v>Collierville</v>
      </c>
      <c r="G5426" s="1" t="b">
        <v>1</v>
      </c>
      <c r="H5426" s="1" t="b">
        <v>0</v>
      </c>
      <c r="I5426" s="1">
        <v>23.0</v>
      </c>
      <c r="J5426" s="7" t="str">
        <f>vlookup(I5426,Cats!$A:$B,2,false)</f>
        <v>B</v>
      </c>
    </row>
    <row r="5427">
      <c r="A5427" s="1">
        <v>142436.0</v>
      </c>
      <c r="B5427" s="1">
        <v>580.0</v>
      </c>
      <c r="C5427" s="1">
        <v>0.0</v>
      </c>
      <c r="D5427" s="1" t="s">
        <v>165</v>
      </c>
      <c r="E5427" s="1">
        <v>19.0</v>
      </c>
      <c r="F5427" s="7" t="str">
        <f>vlookup(E5427,Teams!A:B,2,false)</f>
        <v>Interlake A</v>
      </c>
      <c r="G5427" s="1" t="b">
        <v>0</v>
      </c>
      <c r="H5427" s="1" t="b">
        <v>0</v>
      </c>
      <c r="I5427" s="1">
        <v>23.0</v>
      </c>
      <c r="J5427" s="7" t="str">
        <f>vlookup(I5427,Cats!$A:$B,2,false)</f>
        <v>B</v>
      </c>
    </row>
    <row r="5428">
      <c r="A5428" s="1">
        <v>142437.0</v>
      </c>
      <c r="B5428" s="1">
        <v>580.0</v>
      </c>
      <c r="C5428" s="1">
        <v>0.0</v>
      </c>
      <c r="D5428" s="1" t="s">
        <v>32</v>
      </c>
      <c r="E5428" s="1">
        <v>10.0</v>
      </c>
      <c r="F5428" s="7" t="str">
        <f>vlookup(E5428,Teams!A:B,2,false)</f>
        <v>Collierville</v>
      </c>
      <c r="G5428" s="1" t="b">
        <v>1</v>
      </c>
      <c r="H5428" s="1" t="b">
        <v>1</v>
      </c>
      <c r="I5428" s="1">
        <v>24.0</v>
      </c>
      <c r="J5428" s="7" t="str">
        <f>vlookup(I5428,Cats!$A:$B,2,false)</f>
        <v>P</v>
      </c>
    </row>
    <row r="5429">
      <c r="A5429" s="1">
        <v>142438.0</v>
      </c>
      <c r="B5429" s="1">
        <v>580.0</v>
      </c>
      <c r="C5429" s="1">
        <v>4.0</v>
      </c>
      <c r="D5429" s="1" t="s">
        <v>164</v>
      </c>
      <c r="E5429" s="1">
        <v>19.0</v>
      </c>
      <c r="F5429" s="7" t="str">
        <f>vlookup(E5429,Teams!A:B,2,false)</f>
        <v>Interlake A</v>
      </c>
      <c r="G5429" s="1" t="b">
        <v>0</v>
      </c>
      <c r="H5429" s="1" t="b">
        <v>0</v>
      </c>
      <c r="I5429" s="1">
        <v>24.0</v>
      </c>
      <c r="J5429" s="7" t="str">
        <f>vlookup(I5429,Cats!$A:$B,2,false)</f>
        <v>P</v>
      </c>
    </row>
    <row r="5430">
      <c r="A5430" s="1">
        <v>142439.0</v>
      </c>
      <c r="B5430" s="1">
        <v>581.0</v>
      </c>
      <c r="C5430" s="1">
        <v>14.0</v>
      </c>
      <c r="D5430" s="1" t="s">
        <v>170</v>
      </c>
      <c r="E5430" s="1">
        <v>40.0</v>
      </c>
      <c r="F5430" s="7" t="str">
        <f>vlookup(E5430,Teams!A:B,2,false)</f>
        <v>Seven Lakes</v>
      </c>
      <c r="G5430" s="1" t="b">
        <v>1</v>
      </c>
      <c r="H5430" s="1" t="b">
        <v>0</v>
      </c>
      <c r="I5430" s="1">
        <v>1.0</v>
      </c>
      <c r="J5430" s="7" t="str">
        <f>vlookup(I5430,Cats!$A:$B,2,false)</f>
        <v>X</v>
      </c>
    </row>
    <row r="5431">
      <c r="A5431" s="1">
        <v>142440.0</v>
      </c>
      <c r="B5431" s="1">
        <v>581.0</v>
      </c>
      <c r="C5431" s="1">
        <v>0.0</v>
      </c>
      <c r="D5431" s="1" t="s">
        <v>125</v>
      </c>
      <c r="E5431" s="1">
        <v>47.0</v>
      </c>
      <c r="F5431" s="7" t="str">
        <f>vlookup(E5431,Teams!A:B,2,false)</f>
        <v>Westminster</v>
      </c>
      <c r="G5431" s="1" t="b">
        <v>0</v>
      </c>
      <c r="H5431" s="1" t="b">
        <v>0</v>
      </c>
      <c r="I5431" s="1">
        <v>1.0</v>
      </c>
      <c r="J5431" s="7" t="str">
        <f>vlookup(I5431,Cats!$A:$B,2,false)</f>
        <v>X</v>
      </c>
    </row>
    <row r="5432">
      <c r="A5432" s="1">
        <v>142441.0</v>
      </c>
      <c r="B5432" s="1">
        <v>581.0</v>
      </c>
      <c r="C5432" s="1">
        <v>0.0</v>
      </c>
      <c r="D5432" s="1" t="s">
        <v>170</v>
      </c>
      <c r="E5432" s="1">
        <v>40.0</v>
      </c>
      <c r="F5432" s="7" t="str">
        <f>vlookup(E5432,Teams!A:B,2,false)</f>
        <v>Seven Lakes</v>
      </c>
      <c r="G5432" s="1" t="b">
        <v>1</v>
      </c>
      <c r="H5432" s="1" t="b">
        <v>0</v>
      </c>
      <c r="I5432" s="1">
        <v>2.0</v>
      </c>
      <c r="J5432" s="7" t="str">
        <f>vlookup(I5432,Cats!$A:$B,2,false)</f>
        <v>M</v>
      </c>
    </row>
    <row r="5433">
      <c r="A5433" s="1">
        <v>142442.0</v>
      </c>
      <c r="B5433" s="1">
        <v>581.0</v>
      </c>
      <c r="C5433" s="1">
        <v>0.0</v>
      </c>
      <c r="D5433" s="1" t="s">
        <v>200</v>
      </c>
      <c r="E5433" s="1">
        <v>47.0</v>
      </c>
      <c r="F5433" s="7" t="str">
        <f>vlookup(E5433,Teams!A:B,2,false)</f>
        <v>Westminster</v>
      </c>
      <c r="G5433" s="1" t="b">
        <v>0</v>
      </c>
      <c r="H5433" s="1" t="b">
        <v>0</v>
      </c>
      <c r="I5433" s="1">
        <v>2.0</v>
      </c>
      <c r="J5433" s="7" t="str">
        <f>vlookup(I5433,Cats!$A:$B,2,false)</f>
        <v>M</v>
      </c>
    </row>
    <row r="5434">
      <c r="A5434" s="1">
        <v>142443.0</v>
      </c>
      <c r="B5434" s="1">
        <v>581.0</v>
      </c>
      <c r="C5434" s="1">
        <v>4.0</v>
      </c>
      <c r="D5434" s="1" t="s">
        <v>170</v>
      </c>
      <c r="E5434" s="1">
        <v>40.0</v>
      </c>
      <c r="F5434" s="7" t="str">
        <f>vlookup(E5434,Teams!A:B,2,false)</f>
        <v>Seven Lakes</v>
      </c>
      <c r="G5434" s="1" t="b">
        <v>1</v>
      </c>
      <c r="H5434" s="1" t="b">
        <v>0</v>
      </c>
      <c r="I5434" s="1">
        <v>3.0</v>
      </c>
      <c r="J5434" s="7" t="str">
        <f>vlookup(I5434,Cats!$A:$B,2,false)</f>
        <v>C</v>
      </c>
    </row>
    <row r="5435">
      <c r="A5435" s="1">
        <v>142444.0</v>
      </c>
      <c r="B5435" s="1">
        <v>581.0</v>
      </c>
      <c r="C5435" s="1">
        <v>-4.0</v>
      </c>
      <c r="D5435" s="1" t="s">
        <v>200</v>
      </c>
      <c r="E5435" s="1">
        <v>47.0</v>
      </c>
      <c r="F5435" s="7" t="str">
        <f>vlookup(E5435,Teams!A:B,2,false)</f>
        <v>Westminster</v>
      </c>
      <c r="G5435" s="1" t="b">
        <v>0</v>
      </c>
      <c r="H5435" s="1" t="b">
        <v>0</v>
      </c>
      <c r="I5435" s="1">
        <v>3.0</v>
      </c>
      <c r="J5435" s="7" t="str">
        <f>vlookup(I5435,Cats!$A:$B,2,false)</f>
        <v>C</v>
      </c>
    </row>
    <row r="5436">
      <c r="A5436" s="1">
        <v>142445.0</v>
      </c>
      <c r="B5436" s="1">
        <v>581.0</v>
      </c>
      <c r="C5436" s="1">
        <v>14.0</v>
      </c>
      <c r="D5436" s="1" t="s">
        <v>170</v>
      </c>
      <c r="E5436" s="1">
        <v>40.0</v>
      </c>
      <c r="F5436" s="7" t="str">
        <f>vlookup(E5436,Teams!A:B,2,false)</f>
        <v>Seven Lakes</v>
      </c>
      <c r="G5436" s="1" t="b">
        <v>1</v>
      </c>
      <c r="H5436" s="1" t="b">
        <v>0</v>
      </c>
      <c r="I5436" s="1">
        <v>4.0</v>
      </c>
      <c r="J5436" s="7" t="str">
        <f>vlookup(I5436,Cats!$A:$B,2,false)</f>
        <v>E</v>
      </c>
    </row>
    <row r="5437">
      <c r="A5437" s="1">
        <v>142446.0</v>
      </c>
      <c r="B5437" s="1">
        <v>581.0</v>
      </c>
      <c r="C5437" s="1">
        <v>0.0</v>
      </c>
      <c r="D5437" s="1" t="s">
        <v>125</v>
      </c>
      <c r="E5437" s="1">
        <v>47.0</v>
      </c>
      <c r="F5437" s="7" t="str">
        <f>vlookup(E5437,Teams!A:B,2,false)</f>
        <v>Westminster</v>
      </c>
      <c r="G5437" s="1" t="b">
        <v>0</v>
      </c>
      <c r="H5437" s="1" t="b">
        <v>0</v>
      </c>
      <c r="I5437" s="1">
        <v>4.0</v>
      </c>
      <c r="J5437" s="7" t="str">
        <f>vlookup(I5437,Cats!$A:$B,2,false)</f>
        <v>E</v>
      </c>
    </row>
    <row r="5438">
      <c r="A5438" s="1">
        <v>142447.0</v>
      </c>
      <c r="B5438" s="1">
        <v>581.0</v>
      </c>
      <c r="C5438" s="1">
        <v>14.0</v>
      </c>
      <c r="D5438" s="1" t="s">
        <v>172</v>
      </c>
      <c r="E5438" s="1">
        <v>40.0</v>
      </c>
      <c r="F5438" s="7" t="str">
        <f>vlookup(E5438,Teams!A:B,2,false)</f>
        <v>Seven Lakes</v>
      </c>
      <c r="G5438" s="1" t="b">
        <v>1</v>
      </c>
      <c r="H5438" s="1" t="b">
        <v>0</v>
      </c>
      <c r="I5438" s="1">
        <v>5.0</v>
      </c>
      <c r="J5438" s="7" t="str">
        <f>vlookup(I5438,Cats!$A:$B,2,false)</f>
        <v>B</v>
      </c>
    </row>
    <row r="5439">
      <c r="A5439" s="1">
        <v>142448.0</v>
      </c>
      <c r="B5439" s="1">
        <v>581.0</v>
      </c>
      <c r="C5439" s="1">
        <v>0.0</v>
      </c>
      <c r="D5439" s="1" t="s">
        <v>125</v>
      </c>
      <c r="E5439" s="1">
        <v>47.0</v>
      </c>
      <c r="F5439" s="7" t="str">
        <f>vlookup(E5439,Teams!A:B,2,false)</f>
        <v>Westminster</v>
      </c>
      <c r="G5439" s="1" t="b">
        <v>0</v>
      </c>
      <c r="H5439" s="1" t="b">
        <v>0</v>
      </c>
      <c r="I5439" s="1">
        <v>5.0</v>
      </c>
      <c r="J5439" s="7" t="str">
        <f>vlookup(I5439,Cats!$A:$B,2,false)</f>
        <v>B</v>
      </c>
    </row>
    <row r="5440">
      <c r="A5440" s="1">
        <v>142449.0</v>
      </c>
      <c r="B5440" s="1">
        <v>581.0</v>
      </c>
      <c r="C5440" s="1">
        <v>14.0</v>
      </c>
      <c r="D5440" s="1" t="s">
        <v>170</v>
      </c>
      <c r="E5440" s="1">
        <v>40.0</v>
      </c>
      <c r="F5440" s="7" t="str">
        <f>vlookup(E5440,Teams!A:B,2,false)</f>
        <v>Seven Lakes</v>
      </c>
      <c r="G5440" s="1" t="b">
        <v>1</v>
      </c>
      <c r="H5440" s="1" t="b">
        <v>0</v>
      </c>
      <c r="I5440" s="1">
        <v>6.0</v>
      </c>
      <c r="J5440" s="7" t="str">
        <f>vlookup(I5440,Cats!$A:$B,2,false)</f>
        <v>P</v>
      </c>
    </row>
    <row r="5441">
      <c r="A5441" s="1">
        <v>142450.0</v>
      </c>
      <c r="B5441" s="1">
        <v>581.0</v>
      </c>
      <c r="C5441" s="1">
        <v>0.0</v>
      </c>
      <c r="D5441" s="1" t="s">
        <v>32</v>
      </c>
      <c r="E5441" s="1">
        <v>47.0</v>
      </c>
      <c r="F5441" s="7" t="str">
        <f>vlookup(E5441,Teams!A:B,2,false)</f>
        <v>Westminster</v>
      </c>
      <c r="G5441" s="1" t="b">
        <v>0</v>
      </c>
      <c r="H5441" s="1" t="b">
        <v>1</v>
      </c>
      <c r="I5441" s="1">
        <v>6.0</v>
      </c>
      <c r="J5441" s="7" t="str">
        <f>vlookup(I5441,Cats!$A:$B,2,false)</f>
        <v>P</v>
      </c>
    </row>
    <row r="5442">
      <c r="A5442" s="1">
        <v>142451.0</v>
      </c>
      <c r="B5442" s="1">
        <v>581.0</v>
      </c>
      <c r="C5442" s="1">
        <v>0.0</v>
      </c>
      <c r="D5442" s="1" t="s">
        <v>32</v>
      </c>
      <c r="E5442" s="1">
        <v>40.0</v>
      </c>
      <c r="F5442" s="7" t="str">
        <f>vlookup(E5442,Teams!A:B,2,false)</f>
        <v>Seven Lakes</v>
      </c>
      <c r="G5442" s="1" t="b">
        <v>1</v>
      </c>
      <c r="H5442" s="1" t="b">
        <v>1</v>
      </c>
      <c r="I5442" s="1">
        <v>7.0</v>
      </c>
      <c r="J5442" s="7" t="str">
        <f>vlookup(I5442,Cats!$A:$B,2,false)</f>
        <v>X</v>
      </c>
    </row>
    <row r="5443">
      <c r="A5443" s="1">
        <v>142452.0</v>
      </c>
      <c r="B5443" s="1">
        <v>581.0</v>
      </c>
      <c r="C5443" s="1">
        <v>4.0</v>
      </c>
      <c r="D5443" s="1" t="s">
        <v>125</v>
      </c>
      <c r="E5443" s="1">
        <v>47.0</v>
      </c>
      <c r="F5443" s="7" t="str">
        <f>vlookup(E5443,Teams!A:B,2,false)</f>
        <v>Westminster</v>
      </c>
      <c r="G5443" s="1" t="b">
        <v>0</v>
      </c>
      <c r="H5443" s="1" t="b">
        <v>0</v>
      </c>
      <c r="I5443" s="1">
        <v>7.0</v>
      </c>
      <c r="J5443" s="7" t="str">
        <f>vlookup(I5443,Cats!$A:$B,2,false)</f>
        <v>X</v>
      </c>
    </row>
    <row r="5444">
      <c r="A5444" s="1">
        <v>142453.0</v>
      </c>
      <c r="B5444" s="1">
        <v>581.0</v>
      </c>
      <c r="C5444" s="1">
        <v>0.0</v>
      </c>
      <c r="D5444" s="1" t="s">
        <v>168</v>
      </c>
      <c r="E5444" s="1">
        <v>40.0</v>
      </c>
      <c r="F5444" s="7" t="str">
        <f>vlookup(E5444,Teams!A:B,2,false)</f>
        <v>Seven Lakes</v>
      </c>
      <c r="G5444" s="1" t="b">
        <v>1</v>
      </c>
      <c r="H5444" s="1" t="b">
        <v>0</v>
      </c>
      <c r="I5444" s="1">
        <v>8.0</v>
      </c>
      <c r="J5444" s="7" t="str">
        <f>vlookup(I5444,Cats!$A:$B,2,false)</f>
        <v>M</v>
      </c>
    </row>
    <row r="5445">
      <c r="A5445" s="1">
        <v>142454.0</v>
      </c>
      <c r="B5445" s="1">
        <v>581.0</v>
      </c>
      <c r="C5445" s="1">
        <v>14.0</v>
      </c>
      <c r="D5445" s="1" t="s">
        <v>128</v>
      </c>
      <c r="E5445" s="1">
        <v>47.0</v>
      </c>
      <c r="F5445" s="7" t="str">
        <f>vlookup(E5445,Teams!A:B,2,false)</f>
        <v>Westminster</v>
      </c>
      <c r="G5445" s="1" t="b">
        <v>0</v>
      </c>
      <c r="H5445" s="1" t="b">
        <v>0</v>
      </c>
      <c r="I5445" s="1">
        <v>8.0</v>
      </c>
      <c r="J5445" s="7" t="str">
        <f>vlookup(I5445,Cats!$A:$B,2,false)</f>
        <v>M</v>
      </c>
    </row>
    <row r="5446">
      <c r="A5446" s="1">
        <v>142455.0</v>
      </c>
      <c r="B5446" s="1">
        <v>581.0</v>
      </c>
      <c r="C5446" s="1">
        <v>-4.0</v>
      </c>
      <c r="D5446" s="1" t="s">
        <v>170</v>
      </c>
      <c r="E5446" s="1">
        <v>40.0</v>
      </c>
      <c r="F5446" s="7" t="str">
        <f>vlookup(E5446,Teams!A:B,2,false)</f>
        <v>Seven Lakes</v>
      </c>
      <c r="G5446" s="1" t="b">
        <v>1</v>
      </c>
      <c r="H5446" s="1" t="b">
        <v>0</v>
      </c>
      <c r="I5446" s="1">
        <v>9.0</v>
      </c>
      <c r="J5446" s="7" t="str">
        <f>vlookup(I5446,Cats!$A:$B,2,false)</f>
        <v>C</v>
      </c>
    </row>
    <row r="5447">
      <c r="A5447" s="1">
        <v>142456.0</v>
      </c>
      <c r="B5447" s="1">
        <v>581.0</v>
      </c>
      <c r="C5447" s="1">
        <v>14.0</v>
      </c>
      <c r="D5447" s="1" t="s">
        <v>200</v>
      </c>
      <c r="E5447" s="1">
        <v>47.0</v>
      </c>
      <c r="F5447" s="7" t="str">
        <f>vlookup(E5447,Teams!A:B,2,false)</f>
        <v>Westminster</v>
      </c>
      <c r="G5447" s="1" t="b">
        <v>0</v>
      </c>
      <c r="H5447" s="1" t="b">
        <v>0</v>
      </c>
      <c r="I5447" s="1">
        <v>9.0</v>
      </c>
      <c r="J5447" s="7" t="str">
        <f>vlookup(I5447,Cats!$A:$B,2,false)</f>
        <v>C</v>
      </c>
    </row>
    <row r="5448">
      <c r="A5448" s="1">
        <v>142457.0</v>
      </c>
      <c r="B5448" s="1">
        <v>581.0</v>
      </c>
      <c r="C5448" s="1">
        <v>0.0</v>
      </c>
      <c r="D5448" s="1" t="s">
        <v>173</v>
      </c>
      <c r="E5448" s="1">
        <v>40.0</v>
      </c>
      <c r="F5448" s="7" t="str">
        <f>vlookup(E5448,Teams!A:B,2,false)</f>
        <v>Seven Lakes</v>
      </c>
      <c r="G5448" s="1" t="b">
        <v>1</v>
      </c>
      <c r="H5448" s="1" t="b">
        <v>0</v>
      </c>
      <c r="I5448" s="1">
        <v>10.0</v>
      </c>
      <c r="J5448" s="7" t="str">
        <f>vlookup(I5448,Cats!$A:$B,2,false)</f>
        <v>E</v>
      </c>
    </row>
    <row r="5449">
      <c r="A5449" s="1">
        <v>142458.0</v>
      </c>
      <c r="B5449" s="1">
        <v>581.0</v>
      </c>
      <c r="C5449" s="1">
        <v>0.0</v>
      </c>
      <c r="D5449" s="1" t="s">
        <v>200</v>
      </c>
      <c r="E5449" s="1">
        <v>47.0</v>
      </c>
      <c r="F5449" s="7" t="str">
        <f>vlookup(E5449,Teams!A:B,2,false)</f>
        <v>Westminster</v>
      </c>
      <c r="G5449" s="1" t="b">
        <v>0</v>
      </c>
      <c r="H5449" s="1" t="b">
        <v>0</v>
      </c>
      <c r="I5449" s="1">
        <v>10.0</v>
      </c>
      <c r="J5449" s="7" t="str">
        <f>vlookup(I5449,Cats!$A:$B,2,false)</f>
        <v>E</v>
      </c>
    </row>
    <row r="5450">
      <c r="A5450" s="1">
        <v>142459.0</v>
      </c>
      <c r="B5450" s="1">
        <v>581.0</v>
      </c>
      <c r="C5450" s="1">
        <v>-4.0</v>
      </c>
      <c r="D5450" s="1" t="s">
        <v>172</v>
      </c>
      <c r="E5450" s="1">
        <v>40.0</v>
      </c>
      <c r="F5450" s="7" t="str">
        <f>vlookup(E5450,Teams!A:B,2,false)</f>
        <v>Seven Lakes</v>
      </c>
      <c r="G5450" s="1" t="b">
        <v>1</v>
      </c>
      <c r="H5450" s="1" t="b">
        <v>0</v>
      </c>
      <c r="I5450" s="1">
        <v>11.0</v>
      </c>
      <c r="J5450" s="7" t="str">
        <f>vlookup(I5450,Cats!$A:$B,2,false)</f>
        <v>B</v>
      </c>
    </row>
    <row r="5451">
      <c r="A5451" s="1">
        <v>142460.0</v>
      </c>
      <c r="B5451" s="1">
        <v>581.0</v>
      </c>
      <c r="C5451" s="1">
        <v>4.0</v>
      </c>
      <c r="D5451" s="1" t="s">
        <v>125</v>
      </c>
      <c r="E5451" s="1">
        <v>47.0</v>
      </c>
      <c r="F5451" s="7" t="str">
        <f>vlookup(E5451,Teams!A:B,2,false)</f>
        <v>Westminster</v>
      </c>
      <c r="G5451" s="1" t="b">
        <v>0</v>
      </c>
      <c r="H5451" s="1" t="b">
        <v>0</v>
      </c>
      <c r="I5451" s="1">
        <v>11.0</v>
      </c>
      <c r="J5451" s="7" t="str">
        <f>vlookup(I5451,Cats!$A:$B,2,false)</f>
        <v>B</v>
      </c>
    </row>
    <row r="5452">
      <c r="A5452" s="1">
        <v>142461.0</v>
      </c>
      <c r="B5452" s="1">
        <v>581.0</v>
      </c>
      <c r="C5452" s="1">
        <v>0.0</v>
      </c>
      <c r="D5452" s="1" t="s">
        <v>32</v>
      </c>
      <c r="E5452" s="1">
        <v>40.0</v>
      </c>
      <c r="F5452" s="7" t="str">
        <f>vlookup(E5452,Teams!A:B,2,false)</f>
        <v>Seven Lakes</v>
      </c>
      <c r="G5452" s="1" t="b">
        <v>1</v>
      </c>
      <c r="H5452" s="1" t="b">
        <v>1</v>
      </c>
      <c r="I5452" s="1">
        <v>12.0</v>
      </c>
      <c r="J5452" s="7" t="str">
        <f>vlookup(I5452,Cats!$A:$B,2,false)</f>
        <v>P</v>
      </c>
    </row>
    <row r="5453">
      <c r="A5453" s="1">
        <v>142462.0</v>
      </c>
      <c r="B5453" s="1">
        <v>581.0</v>
      </c>
      <c r="C5453" s="1">
        <v>4.0</v>
      </c>
      <c r="D5453" s="1" t="s">
        <v>125</v>
      </c>
      <c r="E5453" s="1">
        <v>47.0</v>
      </c>
      <c r="F5453" s="7" t="str">
        <f>vlookup(E5453,Teams!A:B,2,false)</f>
        <v>Westminster</v>
      </c>
      <c r="G5453" s="1" t="b">
        <v>0</v>
      </c>
      <c r="H5453" s="1" t="b">
        <v>0</v>
      </c>
      <c r="I5453" s="1">
        <v>12.0</v>
      </c>
      <c r="J5453" s="7" t="str">
        <f>vlookup(I5453,Cats!$A:$B,2,false)</f>
        <v>P</v>
      </c>
    </row>
    <row r="5454">
      <c r="A5454" s="1">
        <v>142463.0</v>
      </c>
      <c r="B5454" s="1">
        <v>581.0</v>
      </c>
      <c r="C5454" s="1">
        <v>14.0</v>
      </c>
      <c r="D5454" s="1" t="s">
        <v>170</v>
      </c>
      <c r="E5454" s="1">
        <v>40.0</v>
      </c>
      <c r="F5454" s="7" t="str">
        <f>vlookup(E5454,Teams!A:B,2,false)</f>
        <v>Seven Lakes</v>
      </c>
      <c r="G5454" s="1" t="b">
        <v>1</v>
      </c>
      <c r="H5454" s="1" t="b">
        <v>0</v>
      </c>
      <c r="I5454" s="1">
        <v>13.0</v>
      </c>
      <c r="J5454" s="7" t="str">
        <f>vlookup(I5454,Cats!$A:$B,2,false)</f>
        <v>X</v>
      </c>
    </row>
    <row r="5455">
      <c r="A5455" s="1">
        <v>142464.0</v>
      </c>
      <c r="B5455" s="1">
        <v>581.0</v>
      </c>
      <c r="C5455" s="1">
        <v>0.0</v>
      </c>
      <c r="D5455" s="1" t="s">
        <v>32</v>
      </c>
      <c r="E5455" s="1">
        <v>47.0</v>
      </c>
      <c r="F5455" s="7" t="str">
        <f>vlookup(E5455,Teams!A:B,2,false)</f>
        <v>Westminster</v>
      </c>
      <c r="G5455" s="1" t="b">
        <v>0</v>
      </c>
      <c r="H5455" s="1" t="b">
        <v>1</v>
      </c>
      <c r="I5455" s="1">
        <v>13.0</v>
      </c>
      <c r="J5455" s="7" t="str">
        <f>vlookup(I5455,Cats!$A:$B,2,false)</f>
        <v>X</v>
      </c>
    </row>
    <row r="5456">
      <c r="A5456" s="1">
        <v>142465.0</v>
      </c>
      <c r="B5456" s="1">
        <v>581.0</v>
      </c>
      <c r="C5456" s="1">
        <v>0.0</v>
      </c>
      <c r="D5456" s="1" t="s">
        <v>172</v>
      </c>
      <c r="E5456" s="1">
        <v>40.0</v>
      </c>
      <c r="F5456" s="7" t="str">
        <f>vlookup(E5456,Teams!A:B,2,false)</f>
        <v>Seven Lakes</v>
      </c>
      <c r="G5456" s="1" t="b">
        <v>1</v>
      </c>
      <c r="H5456" s="1" t="b">
        <v>0</v>
      </c>
      <c r="I5456" s="1">
        <v>14.0</v>
      </c>
      <c r="J5456" s="7" t="str">
        <f>vlookup(I5456,Cats!$A:$B,2,false)</f>
        <v>M</v>
      </c>
    </row>
    <row r="5457">
      <c r="A5457" s="1">
        <v>142466.0</v>
      </c>
      <c r="B5457" s="1">
        <v>581.0</v>
      </c>
      <c r="C5457" s="1">
        <v>0.0</v>
      </c>
      <c r="D5457" s="1" t="s">
        <v>128</v>
      </c>
      <c r="E5457" s="1">
        <v>47.0</v>
      </c>
      <c r="F5457" s="7" t="str">
        <f>vlookup(E5457,Teams!A:B,2,false)</f>
        <v>Westminster</v>
      </c>
      <c r="G5457" s="1" t="b">
        <v>0</v>
      </c>
      <c r="H5457" s="1" t="b">
        <v>0</v>
      </c>
      <c r="I5457" s="1">
        <v>14.0</v>
      </c>
      <c r="J5457" s="7" t="str">
        <f>vlookup(I5457,Cats!$A:$B,2,false)</f>
        <v>M</v>
      </c>
    </row>
    <row r="5458">
      <c r="A5458" s="1">
        <v>142467.0</v>
      </c>
      <c r="B5458" s="1">
        <v>581.0</v>
      </c>
      <c r="C5458" s="1">
        <v>14.0</v>
      </c>
      <c r="D5458" s="1" t="s">
        <v>170</v>
      </c>
      <c r="E5458" s="1">
        <v>40.0</v>
      </c>
      <c r="F5458" s="7" t="str">
        <f>vlookup(E5458,Teams!A:B,2,false)</f>
        <v>Seven Lakes</v>
      </c>
      <c r="G5458" s="1" t="b">
        <v>1</v>
      </c>
      <c r="H5458" s="1" t="b">
        <v>0</v>
      </c>
      <c r="I5458" s="1">
        <v>15.0</v>
      </c>
      <c r="J5458" s="7" t="str">
        <f>vlookup(I5458,Cats!$A:$B,2,false)</f>
        <v>C</v>
      </c>
    </row>
    <row r="5459">
      <c r="A5459" s="1">
        <v>142468.0</v>
      </c>
      <c r="B5459" s="1">
        <v>581.0</v>
      </c>
      <c r="C5459" s="1">
        <v>0.0</v>
      </c>
      <c r="D5459" s="1" t="s">
        <v>200</v>
      </c>
      <c r="E5459" s="1">
        <v>47.0</v>
      </c>
      <c r="F5459" s="7" t="str">
        <f>vlookup(E5459,Teams!A:B,2,false)</f>
        <v>Westminster</v>
      </c>
      <c r="G5459" s="1" t="b">
        <v>0</v>
      </c>
      <c r="H5459" s="1" t="b">
        <v>0</v>
      </c>
      <c r="I5459" s="1">
        <v>15.0</v>
      </c>
      <c r="J5459" s="7" t="str">
        <f>vlookup(I5459,Cats!$A:$B,2,false)</f>
        <v>C</v>
      </c>
    </row>
    <row r="5460">
      <c r="A5460" s="1">
        <v>142469.0</v>
      </c>
      <c r="B5460" s="1">
        <v>581.0</v>
      </c>
      <c r="C5460" s="1">
        <v>0.0</v>
      </c>
      <c r="D5460" s="1" t="s">
        <v>32</v>
      </c>
      <c r="E5460" s="1">
        <v>40.0</v>
      </c>
      <c r="F5460" s="7" t="str">
        <f>vlookup(E5460,Teams!A:B,2,false)</f>
        <v>Seven Lakes</v>
      </c>
      <c r="G5460" s="1" t="b">
        <v>1</v>
      </c>
      <c r="H5460" s="1" t="b">
        <v>1</v>
      </c>
      <c r="I5460" s="1">
        <v>16.0</v>
      </c>
      <c r="J5460" s="7" t="str">
        <f>vlookup(I5460,Cats!$A:$B,2,false)</f>
        <v>E</v>
      </c>
    </row>
    <row r="5461">
      <c r="A5461" s="1">
        <v>142470.0</v>
      </c>
      <c r="B5461" s="1">
        <v>581.0</v>
      </c>
      <c r="C5461" s="1">
        <v>14.0</v>
      </c>
      <c r="D5461" s="1" t="s">
        <v>125</v>
      </c>
      <c r="E5461" s="1">
        <v>47.0</v>
      </c>
      <c r="F5461" s="7" t="str">
        <f>vlookup(E5461,Teams!A:B,2,false)</f>
        <v>Westminster</v>
      </c>
      <c r="G5461" s="1" t="b">
        <v>0</v>
      </c>
      <c r="H5461" s="1" t="b">
        <v>0</v>
      </c>
      <c r="I5461" s="1">
        <v>16.0</v>
      </c>
      <c r="J5461" s="7" t="str">
        <f>vlookup(I5461,Cats!$A:$B,2,false)</f>
        <v>E</v>
      </c>
    </row>
    <row r="5462">
      <c r="A5462" s="1">
        <v>142471.0</v>
      </c>
      <c r="B5462" s="1">
        <v>581.0</v>
      </c>
      <c r="C5462" s="1">
        <v>14.0</v>
      </c>
      <c r="D5462" s="1" t="s">
        <v>172</v>
      </c>
      <c r="E5462" s="1">
        <v>40.0</v>
      </c>
      <c r="F5462" s="7" t="str">
        <f>vlookup(E5462,Teams!A:B,2,false)</f>
        <v>Seven Lakes</v>
      </c>
      <c r="G5462" s="1" t="b">
        <v>1</v>
      </c>
      <c r="H5462" s="1" t="b">
        <v>0</v>
      </c>
      <c r="I5462" s="1">
        <v>17.0</v>
      </c>
      <c r="J5462" s="7" t="str">
        <f>vlookup(I5462,Cats!$A:$B,2,false)</f>
        <v>B</v>
      </c>
    </row>
    <row r="5463">
      <c r="A5463" s="1">
        <v>142472.0</v>
      </c>
      <c r="B5463" s="1">
        <v>581.0</v>
      </c>
      <c r="C5463" s="1">
        <v>0.0</v>
      </c>
      <c r="D5463" s="1" t="s">
        <v>125</v>
      </c>
      <c r="E5463" s="1">
        <v>47.0</v>
      </c>
      <c r="F5463" s="7" t="str">
        <f>vlookup(E5463,Teams!A:B,2,false)</f>
        <v>Westminster</v>
      </c>
      <c r="G5463" s="1" t="b">
        <v>0</v>
      </c>
      <c r="H5463" s="1" t="b">
        <v>0</v>
      </c>
      <c r="I5463" s="1">
        <v>17.0</v>
      </c>
      <c r="J5463" s="7" t="str">
        <f>vlookup(I5463,Cats!$A:$B,2,false)</f>
        <v>B</v>
      </c>
    </row>
    <row r="5464">
      <c r="A5464" s="1">
        <v>142473.0</v>
      </c>
      <c r="B5464" s="1">
        <v>581.0</v>
      </c>
      <c r="C5464" s="1">
        <v>0.0</v>
      </c>
      <c r="D5464" s="1" t="s">
        <v>32</v>
      </c>
      <c r="E5464" s="1">
        <v>40.0</v>
      </c>
      <c r="F5464" s="7" t="str">
        <f>vlookup(E5464,Teams!A:B,2,false)</f>
        <v>Seven Lakes</v>
      </c>
      <c r="G5464" s="1" t="b">
        <v>1</v>
      </c>
      <c r="H5464" s="1" t="b">
        <v>1</v>
      </c>
      <c r="I5464" s="1">
        <v>18.0</v>
      </c>
      <c r="J5464" s="7" t="str">
        <f>vlookup(I5464,Cats!$A:$B,2,false)</f>
        <v>P</v>
      </c>
    </row>
    <row r="5465">
      <c r="A5465" s="1">
        <v>142474.0</v>
      </c>
      <c r="B5465" s="1">
        <v>581.0</v>
      </c>
      <c r="C5465" s="1">
        <v>14.0</v>
      </c>
      <c r="D5465" s="1" t="s">
        <v>125</v>
      </c>
      <c r="E5465" s="1">
        <v>47.0</v>
      </c>
      <c r="F5465" s="7" t="str">
        <f>vlookup(E5465,Teams!A:B,2,false)</f>
        <v>Westminster</v>
      </c>
      <c r="G5465" s="1" t="b">
        <v>0</v>
      </c>
      <c r="H5465" s="1" t="b">
        <v>0</v>
      </c>
      <c r="I5465" s="1">
        <v>18.0</v>
      </c>
      <c r="J5465" s="7" t="str">
        <f>vlookup(I5465,Cats!$A:$B,2,false)</f>
        <v>P</v>
      </c>
    </row>
    <row r="5466">
      <c r="A5466" s="1">
        <v>142475.0</v>
      </c>
      <c r="B5466" s="1">
        <v>581.0</v>
      </c>
      <c r="C5466" s="1">
        <v>4.0</v>
      </c>
      <c r="D5466" s="1" t="s">
        <v>170</v>
      </c>
      <c r="E5466" s="1">
        <v>40.0</v>
      </c>
      <c r="F5466" s="7" t="str">
        <f>vlookup(E5466,Teams!A:B,2,false)</f>
        <v>Seven Lakes</v>
      </c>
      <c r="G5466" s="1" t="b">
        <v>1</v>
      </c>
      <c r="H5466" s="1" t="b">
        <v>0</v>
      </c>
      <c r="I5466" s="1">
        <v>19.0</v>
      </c>
      <c r="J5466" s="7" t="str">
        <f>vlookup(I5466,Cats!$A:$B,2,false)</f>
        <v>X</v>
      </c>
    </row>
    <row r="5467">
      <c r="A5467" s="1">
        <v>142476.0</v>
      </c>
      <c r="B5467" s="1">
        <v>581.0</v>
      </c>
      <c r="C5467" s="1">
        <v>0.0</v>
      </c>
      <c r="D5467" s="1" t="s">
        <v>32</v>
      </c>
      <c r="E5467" s="1">
        <v>47.0</v>
      </c>
      <c r="F5467" s="7" t="str">
        <f>vlookup(E5467,Teams!A:B,2,false)</f>
        <v>Westminster</v>
      </c>
      <c r="G5467" s="1" t="b">
        <v>0</v>
      </c>
      <c r="H5467" s="1" t="b">
        <v>1</v>
      </c>
      <c r="I5467" s="1">
        <v>19.0</v>
      </c>
      <c r="J5467" s="7" t="str">
        <f>vlookup(I5467,Cats!$A:$B,2,false)</f>
        <v>X</v>
      </c>
    </row>
    <row r="5468">
      <c r="A5468" s="1">
        <v>142477.0</v>
      </c>
      <c r="B5468" s="1">
        <v>581.0</v>
      </c>
      <c r="C5468" s="1">
        <v>14.0</v>
      </c>
      <c r="D5468" s="1" t="s">
        <v>168</v>
      </c>
      <c r="E5468" s="1">
        <v>40.0</v>
      </c>
      <c r="F5468" s="7" t="str">
        <f>vlookup(E5468,Teams!A:B,2,false)</f>
        <v>Seven Lakes</v>
      </c>
      <c r="G5468" s="1" t="b">
        <v>1</v>
      </c>
      <c r="H5468" s="1" t="b">
        <v>0</v>
      </c>
      <c r="I5468" s="1">
        <v>20.0</v>
      </c>
      <c r="J5468" s="7" t="str">
        <f>vlookup(I5468,Cats!$A:$B,2,false)</f>
        <v>M</v>
      </c>
    </row>
    <row r="5469">
      <c r="A5469" s="1">
        <v>142478.0</v>
      </c>
      <c r="B5469" s="1">
        <v>581.0</v>
      </c>
      <c r="C5469" s="1">
        <v>0.0</v>
      </c>
      <c r="D5469" s="1" t="s">
        <v>128</v>
      </c>
      <c r="E5469" s="1">
        <v>47.0</v>
      </c>
      <c r="F5469" s="7" t="str">
        <f>vlookup(E5469,Teams!A:B,2,false)</f>
        <v>Westminster</v>
      </c>
      <c r="G5469" s="1" t="b">
        <v>0</v>
      </c>
      <c r="H5469" s="1" t="b">
        <v>0</v>
      </c>
      <c r="I5469" s="1">
        <v>20.0</v>
      </c>
      <c r="J5469" s="7" t="str">
        <f>vlookup(I5469,Cats!$A:$B,2,false)</f>
        <v>M</v>
      </c>
    </row>
    <row r="5470">
      <c r="A5470" s="1">
        <v>142479.0</v>
      </c>
      <c r="B5470" s="1">
        <v>581.0</v>
      </c>
      <c r="C5470" s="1">
        <v>0.0</v>
      </c>
      <c r="D5470" s="1" t="s">
        <v>170</v>
      </c>
      <c r="E5470" s="1">
        <v>40.0</v>
      </c>
      <c r="F5470" s="7" t="str">
        <f>vlookup(E5470,Teams!A:B,2,false)</f>
        <v>Seven Lakes</v>
      </c>
      <c r="G5470" s="1" t="b">
        <v>1</v>
      </c>
      <c r="H5470" s="1" t="b">
        <v>0</v>
      </c>
      <c r="I5470" s="1">
        <v>21.0</v>
      </c>
      <c r="J5470" s="7" t="str">
        <f>vlookup(I5470,Cats!$A:$B,2,false)</f>
        <v>C</v>
      </c>
    </row>
    <row r="5471">
      <c r="A5471" s="1">
        <v>142480.0</v>
      </c>
      <c r="B5471" s="1">
        <v>581.0</v>
      </c>
      <c r="C5471" s="1">
        <v>14.0</v>
      </c>
      <c r="D5471" s="1" t="s">
        <v>200</v>
      </c>
      <c r="E5471" s="1">
        <v>47.0</v>
      </c>
      <c r="F5471" s="7" t="str">
        <f>vlookup(E5471,Teams!A:B,2,false)</f>
        <v>Westminster</v>
      </c>
      <c r="G5471" s="1" t="b">
        <v>0</v>
      </c>
      <c r="H5471" s="1" t="b">
        <v>0</v>
      </c>
      <c r="I5471" s="1">
        <v>21.0</v>
      </c>
      <c r="J5471" s="7" t="str">
        <f>vlookup(I5471,Cats!$A:$B,2,false)</f>
        <v>C</v>
      </c>
    </row>
    <row r="5472">
      <c r="A5472" s="1">
        <v>142481.0</v>
      </c>
      <c r="B5472" s="1">
        <v>581.0</v>
      </c>
      <c r="C5472" s="1">
        <v>4.0</v>
      </c>
      <c r="D5472" s="1" t="s">
        <v>173</v>
      </c>
      <c r="E5472" s="1">
        <v>40.0</v>
      </c>
      <c r="F5472" s="7" t="str">
        <f>vlookup(E5472,Teams!A:B,2,false)</f>
        <v>Seven Lakes</v>
      </c>
      <c r="G5472" s="1" t="b">
        <v>1</v>
      </c>
      <c r="H5472" s="1" t="b">
        <v>0</v>
      </c>
      <c r="I5472" s="1">
        <v>22.0</v>
      </c>
      <c r="J5472" s="7" t="str">
        <f>vlookup(I5472,Cats!$A:$B,2,false)</f>
        <v>E</v>
      </c>
    </row>
    <row r="5473">
      <c r="A5473" s="1">
        <v>142482.0</v>
      </c>
      <c r="B5473" s="1">
        <v>581.0</v>
      </c>
      <c r="C5473" s="1">
        <v>0.0</v>
      </c>
      <c r="D5473" s="1" t="s">
        <v>32</v>
      </c>
      <c r="E5473" s="1">
        <v>47.0</v>
      </c>
      <c r="F5473" s="7" t="str">
        <f>vlookup(E5473,Teams!A:B,2,false)</f>
        <v>Westminster</v>
      </c>
      <c r="G5473" s="1" t="b">
        <v>0</v>
      </c>
      <c r="H5473" s="1" t="b">
        <v>1</v>
      </c>
      <c r="I5473" s="1">
        <v>22.0</v>
      </c>
      <c r="J5473" s="7" t="str">
        <f>vlookup(I5473,Cats!$A:$B,2,false)</f>
        <v>E</v>
      </c>
    </row>
    <row r="5474">
      <c r="A5474" s="1">
        <v>142483.0</v>
      </c>
      <c r="B5474" s="1">
        <v>581.0</v>
      </c>
      <c r="C5474" s="1">
        <v>14.0</v>
      </c>
      <c r="D5474" s="1" t="s">
        <v>172</v>
      </c>
      <c r="E5474" s="1">
        <v>40.0</v>
      </c>
      <c r="F5474" s="7" t="str">
        <f>vlookup(E5474,Teams!A:B,2,false)</f>
        <v>Seven Lakes</v>
      </c>
      <c r="G5474" s="1" t="b">
        <v>1</v>
      </c>
      <c r="H5474" s="1" t="b">
        <v>0</v>
      </c>
      <c r="I5474" s="1">
        <v>23.0</v>
      </c>
      <c r="J5474" s="7" t="str">
        <f>vlookup(I5474,Cats!$A:$B,2,false)</f>
        <v>B</v>
      </c>
    </row>
    <row r="5475">
      <c r="A5475" s="1">
        <v>142484.0</v>
      </c>
      <c r="B5475" s="1">
        <v>581.0</v>
      </c>
      <c r="C5475" s="1">
        <v>-4.0</v>
      </c>
      <c r="D5475" s="1" t="s">
        <v>125</v>
      </c>
      <c r="E5475" s="1">
        <v>47.0</v>
      </c>
      <c r="F5475" s="7" t="str">
        <f>vlookup(E5475,Teams!A:B,2,false)</f>
        <v>Westminster</v>
      </c>
      <c r="G5475" s="1" t="b">
        <v>0</v>
      </c>
      <c r="H5475" s="1" t="b">
        <v>0</v>
      </c>
      <c r="I5475" s="1">
        <v>23.0</v>
      </c>
      <c r="J5475" s="7" t="str">
        <f>vlookup(I5475,Cats!$A:$B,2,false)</f>
        <v>B</v>
      </c>
    </row>
    <row r="5476">
      <c r="A5476" s="1">
        <v>142485.0</v>
      </c>
      <c r="B5476" s="1">
        <v>581.0</v>
      </c>
      <c r="C5476" s="1">
        <v>0.0</v>
      </c>
      <c r="D5476" s="1" t="s">
        <v>32</v>
      </c>
      <c r="E5476" s="1">
        <v>40.0</v>
      </c>
      <c r="F5476" s="7" t="str">
        <f>vlookup(E5476,Teams!A:B,2,false)</f>
        <v>Seven Lakes</v>
      </c>
      <c r="G5476" s="1" t="b">
        <v>1</v>
      </c>
      <c r="H5476" s="1" t="b">
        <v>1</v>
      </c>
      <c r="I5476" s="1">
        <v>24.0</v>
      </c>
      <c r="J5476" s="7" t="str">
        <f>vlookup(I5476,Cats!$A:$B,2,false)</f>
        <v>P</v>
      </c>
    </row>
    <row r="5477">
      <c r="A5477" s="1">
        <v>142486.0</v>
      </c>
      <c r="B5477" s="1">
        <v>581.0</v>
      </c>
      <c r="C5477" s="1">
        <v>14.0</v>
      </c>
      <c r="D5477" s="1" t="s">
        <v>128</v>
      </c>
      <c r="E5477" s="1">
        <v>47.0</v>
      </c>
      <c r="F5477" s="7" t="str">
        <f>vlookup(E5477,Teams!A:B,2,false)</f>
        <v>Westminster</v>
      </c>
      <c r="G5477" s="1" t="b">
        <v>0</v>
      </c>
      <c r="H5477" s="1" t="b">
        <v>0</v>
      </c>
      <c r="I5477" s="1">
        <v>24.0</v>
      </c>
      <c r="J5477" s="7" t="str">
        <f>vlookup(I5477,Cats!$A:$B,2,false)</f>
        <v>P</v>
      </c>
    </row>
    <row r="5478">
      <c r="A5478" s="1">
        <v>142487.0</v>
      </c>
      <c r="B5478" s="1">
        <v>582.0</v>
      </c>
      <c r="C5478" s="1">
        <v>0.0</v>
      </c>
      <c r="D5478" s="1" t="s">
        <v>96</v>
      </c>
      <c r="E5478" s="1">
        <v>2.0</v>
      </c>
      <c r="F5478" s="7" t="str">
        <f>vlookup(E5478,Teams!A:B,2,false)</f>
        <v>Blair A</v>
      </c>
      <c r="G5478" s="1" t="b">
        <v>1</v>
      </c>
      <c r="H5478" s="1" t="b">
        <v>1</v>
      </c>
      <c r="I5478" s="1">
        <v>1.0</v>
      </c>
      <c r="J5478" s="7" t="str">
        <f>vlookup(I5478,Cats!$A:$B,2,false)</f>
        <v>X</v>
      </c>
    </row>
    <row r="5479">
      <c r="A5479" s="1">
        <v>142488.0</v>
      </c>
      <c r="B5479" s="1">
        <v>582.0</v>
      </c>
      <c r="C5479" s="1">
        <v>14.0</v>
      </c>
      <c r="D5479" s="1" t="s">
        <v>193</v>
      </c>
      <c r="E5479" s="1">
        <v>17.0</v>
      </c>
      <c r="F5479" s="7" t="str">
        <f>vlookup(E5479,Teams!A:B,2,false)</f>
        <v>Green Hope</v>
      </c>
      <c r="G5479" s="1" t="b">
        <v>0</v>
      </c>
      <c r="H5479" s="1" t="b">
        <v>0</v>
      </c>
      <c r="I5479" s="1">
        <v>1.0</v>
      </c>
      <c r="J5479" s="7" t="str">
        <f>vlookup(I5479,Cats!$A:$B,2,false)</f>
        <v>X</v>
      </c>
    </row>
    <row r="5480">
      <c r="A5480" s="1">
        <v>142489.0</v>
      </c>
      <c r="B5480" s="1">
        <v>582.0</v>
      </c>
      <c r="C5480" s="1">
        <v>0.0</v>
      </c>
      <c r="D5480" s="1" t="s">
        <v>204</v>
      </c>
      <c r="E5480" s="1">
        <v>2.0</v>
      </c>
      <c r="F5480" s="7" t="str">
        <f>vlookup(E5480,Teams!A:B,2,false)</f>
        <v>Blair A</v>
      </c>
      <c r="G5480" s="1" t="b">
        <v>1</v>
      </c>
      <c r="H5480" s="1" t="b">
        <v>0</v>
      </c>
      <c r="I5480" s="1">
        <v>2.0</v>
      </c>
      <c r="J5480" s="7" t="str">
        <f>vlookup(I5480,Cats!$A:$B,2,false)</f>
        <v>M</v>
      </c>
    </row>
    <row r="5481">
      <c r="A5481" s="1">
        <v>142490.0</v>
      </c>
      <c r="B5481" s="1">
        <v>582.0</v>
      </c>
      <c r="C5481" s="1">
        <v>0.0</v>
      </c>
      <c r="D5481" s="1" t="s">
        <v>203</v>
      </c>
      <c r="E5481" s="1">
        <v>17.0</v>
      </c>
      <c r="F5481" s="7" t="str">
        <f>vlookup(E5481,Teams!A:B,2,false)</f>
        <v>Green Hope</v>
      </c>
      <c r="G5481" s="1" t="b">
        <v>0</v>
      </c>
      <c r="H5481" s="1" t="b">
        <v>0</v>
      </c>
      <c r="I5481" s="1">
        <v>2.0</v>
      </c>
      <c r="J5481" s="7" t="str">
        <f>vlookup(I5481,Cats!$A:$B,2,false)</f>
        <v>M</v>
      </c>
    </row>
    <row r="5482">
      <c r="A5482" s="1">
        <v>142491.0</v>
      </c>
      <c r="B5482" s="1">
        <v>582.0</v>
      </c>
      <c r="C5482" s="1">
        <v>14.0</v>
      </c>
      <c r="D5482" s="1" t="s">
        <v>96</v>
      </c>
      <c r="E5482" s="1">
        <v>2.0</v>
      </c>
      <c r="F5482" s="7" t="str">
        <f>vlookup(E5482,Teams!A:B,2,false)</f>
        <v>Blair A</v>
      </c>
      <c r="G5482" s="1" t="b">
        <v>1</v>
      </c>
      <c r="H5482" s="1" t="b">
        <v>0</v>
      </c>
      <c r="I5482" s="1">
        <v>3.0</v>
      </c>
      <c r="J5482" s="7" t="str">
        <f>vlookup(I5482,Cats!$A:$B,2,false)</f>
        <v>C</v>
      </c>
    </row>
    <row r="5483">
      <c r="A5483" s="1">
        <v>142492.0</v>
      </c>
      <c r="B5483" s="1">
        <v>582.0</v>
      </c>
      <c r="C5483" s="1">
        <v>0.0</v>
      </c>
      <c r="D5483" s="1" t="s">
        <v>227</v>
      </c>
      <c r="E5483" s="1">
        <v>17.0</v>
      </c>
      <c r="F5483" s="7" t="str">
        <f>vlookup(E5483,Teams!A:B,2,false)</f>
        <v>Green Hope</v>
      </c>
      <c r="G5483" s="1" t="b">
        <v>0</v>
      </c>
      <c r="H5483" s="1" t="b">
        <v>0</v>
      </c>
      <c r="I5483" s="1">
        <v>3.0</v>
      </c>
      <c r="J5483" s="7" t="str">
        <f>vlookup(I5483,Cats!$A:$B,2,false)</f>
        <v>C</v>
      </c>
    </row>
    <row r="5484">
      <c r="A5484" s="1">
        <v>142493.0</v>
      </c>
      <c r="B5484" s="1">
        <v>582.0</v>
      </c>
      <c r="C5484" s="1">
        <v>4.0</v>
      </c>
      <c r="D5484" s="1" t="s">
        <v>204</v>
      </c>
      <c r="E5484" s="1">
        <v>2.0</v>
      </c>
      <c r="F5484" s="7" t="str">
        <f>vlookup(E5484,Teams!A:B,2,false)</f>
        <v>Blair A</v>
      </c>
      <c r="G5484" s="1" t="b">
        <v>1</v>
      </c>
      <c r="H5484" s="1" t="b">
        <v>0</v>
      </c>
      <c r="I5484" s="1">
        <v>4.0</v>
      </c>
      <c r="J5484" s="7" t="str">
        <f>vlookup(I5484,Cats!$A:$B,2,false)</f>
        <v>E</v>
      </c>
    </row>
    <row r="5485">
      <c r="A5485" s="1">
        <v>142494.0</v>
      </c>
      <c r="B5485" s="1">
        <v>582.0</v>
      </c>
      <c r="C5485" s="1">
        <v>0.0</v>
      </c>
      <c r="D5485" s="1" t="s">
        <v>203</v>
      </c>
      <c r="E5485" s="1">
        <v>17.0</v>
      </c>
      <c r="F5485" s="7" t="str">
        <f>vlookup(E5485,Teams!A:B,2,false)</f>
        <v>Green Hope</v>
      </c>
      <c r="G5485" s="1" t="b">
        <v>0</v>
      </c>
      <c r="H5485" s="1" t="b">
        <v>0</v>
      </c>
      <c r="I5485" s="1">
        <v>4.0</v>
      </c>
      <c r="J5485" s="7" t="str">
        <f>vlookup(I5485,Cats!$A:$B,2,false)</f>
        <v>E</v>
      </c>
    </row>
    <row r="5486">
      <c r="A5486" s="1">
        <v>142495.0</v>
      </c>
      <c r="B5486" s="1">
        <v>582.0</v>
      </c>
      <c r="C5486" s="1">
        <v>14.0</v>
      </c>
      <c r="D5486" s="1" t="s">
        <v>96</v>
      </c>
      <c r="E5486" s="1">
        <v>2.0</v>
      </c>
      <c r="F5486" s="7" t="str">
        <f>vlookup(E5486,Teams!A:B,2,false)</f>
        <v>Blair A</v>
      </c>
      <c r="G5486" s="1" t="b">
        <v>1</v>
      </c>
      <c r="H5486" s="1" t="b">
        <v>0</v>
      </c>
      <c r="I5486" s="1">
        <v>5.0</v>
      </c>
      <c r="J5486" s="7" t="str">
        <f>vlookup(I5486,Cats!$A:$B,2,false)</f>
        <v>B</v>
      </c>
    </row>
    <row r="5487">
      <c r="A5487" s="1">
        <v>142496.0</v>
      </c>
      <c r="B5487" s="1">
        <v>582.0</v>
      </c>
      <c r="C5487" s="1">
        <v>0.0</v>
      </c>
      <c r="D5487" s="1" t="s">
        <v>32</v>
      </c>
      <c r="E5487" s="1">
        <v>17.0</v>
      </c>
      <c r="F5487" s="7" t="str">
        <f>vlookup(E5487,Teams!A:B,2,false)</f>
        <v>Green Hope</v>
      </c>
      <c r="G5487" s="1" t="b">
        <v>0</v>
      </c>
      <c r="H5487" s="1" t="b">
        <v>1</v>
      </c>
      <c r="I5487" s="1">
        <v>5.0</v>
      </c>
      <c r="J5487" s="7" t="str">
        <f>vlookup(I5487,Cats!$A:$B,2,false)</f>
        <v>B</v>
      </c>
    </row>
    <row r="5488">
      <c r="A5488" s="1">
        <v>142497.0</v>
      </c>
      <c r="B5488" s="1">
        <v>582.0</v>
      </c>
      <c r="C5488" s="1">
        <v>4.0</v>
      </c>
      <c r="D5488" s="1" t="s">
        <v>204</v>
      </c>
      <c r="E5488" s="1">
        <v>2.0</v>
      </c>
      <c r="F5488" s="7" t="str">
        <f>vlookup(E5488,Teams!A:B,2,false)</f>
        <v>Blair A</v>
      </c>
      <c r="G5488" s="1" t="b">
        <v>1</v>
      </c>
      <c r="H5488" s="1" t="b">
        <v>0</v>
      </c>
      <c r="I5488" s="1">
        <v>6.0</v>
      </c>
      <c r="J5488" s="7" t="str">
        <f>vlookup(I5488,Cats!$A:$B,2,false)</f>
        <v>P</v>
      </c>
    </row>
    <row r="5489">
      <c r="A5489" s="1">
        <v>142498.0</v>
      </c>
      <c r="B5489" s="1">
        <v>582.0</v>
      </c>
      <c r="C5489" s="1">
        <v>0.0</v>
      </c>
      <c r="D5489" s="1" t="s">
        <v>32</v>
      </c>
      <c r="E5489" s="1">
        <v>17.0</v>
      </c>
      <c r="F5489" s="7" t="str">
        <f>vlookup(E5489,Teams!A:B,2,false)</f>
        <v>Green Hope</v>
      </c>
      <c r="G5489" s="1" t="b">
        <v>0</v>
      </c>
      <c r="H5489" s="1" t="b">
        <v>1</v>
      </c>
      <c r="I5489" s="1">
        <v>6.0</v>
      </c>
      <c r="J5489" s="7" t="str">
        <f>vlookup(I5489,Cats!$A:$B,2,false)</f>
        <v>P</v>
      </c>
    </row>
    <row r="5490">
      <c r="A5490" s="1">
        <v>142499.0</v>
      </c>
      <c r="B5490" s="1">
        <v>582.0</v>
      </c>
      <c r="C5490" s="1">
        <v>4.0</v>
      </c>
      <c r="D5490" s="1" t="s">
        <v>96</v>
      </c>
      <c r="E5490" s="1">
        <v>2.0</v>
      </c>
      <c r="F5490" s="7" t="str">
        <f>vlookup(E5490,Teams!A:B,2,false)</f>
        <v>Blair A</v>
      </c>
      <c r="G5490" s="1" t="b">
        <v>1</v>
      </c>
      <c r="H5490" s="1" t="b">
        <v>0</v>
      </c>
      <c r="I5490" s="1">
        <v>7.0</v>
      </c>
      <c r="J5490" s="7" t="str">
        <f>vlookup(I5490,Cats!$A:$B,2,false)</f>
        <v>X</v>
      </c>
    </row>
    <row r="5491">
      <c r="A5491" s="1">
        <v>142500.0</v>
      </c>
      <c r="B5491" s="1">
        <v>582.0</v>
      </c>
      <c r="C5491" s="1">
        <v>0.0</v>
      </c>
      <c r="D5491" s="1" t="s">
        <v>32</v>
      </c>
      <c r="E5491" s="1">
        <v>17.0</v>
      </c>
      <c r="F5491" s="7" t="str">
        <f>vlookup(E5491,Teams!A:B,2,false)</f>
        <v>Green Hope</v>
      </c>
      <c r="G5491" s="1" t="b">
        <v>0</v>
      </c>
      <c r="H5491" s="1" t="b">
        <v>1</v>
      </c>
      <c r="I5491" s="1">
        <v>7.0</v>
      </c>
      <c r="J5491" s="7" t="str">
        <f>vlookup(I5491,Cats!$A:$B,2,false)</f>
        <v>X</v>
      </c>
    </row>
    <row r="5492">
      <c r="A5492" s="1">
        <v>142501.0</v>
      </c>
      <c r="B5492" s="1">
        <v>582.0</v>
      </c>
      <c r="C5492" s="1">
        <v>0.0</v>
      </c>
      <c r="D5492" s="1" t="s">
        <v>204</v>
      </c>
      <c r="E5492" s="1">
        <v>2.0</v>
      </c>
      <c r="F5492" s="7" t="str">
        <f>vlookup(E5492,Teams!A:B,2,false)</f>
        <v>Blair A</v>
      </c>
      <c r="G5492" s="1" t="b">
        <v>1</v>
      </c>
      <c r="H5492" s="1" t="b">
        <v>0</v>
      </c>
      <c r="I5492" s="1">
        <v>8.0</v>
      </c>
      <c r="J5492" s="7" t="str">
        <f>vlookup(I5492,Cats!$A:$B,2,false)</f>
        <v>M</v>
      </c>
    </row>
    <row r="5493">
      <c r="A5493" s="1">
        <v>142502.0</v>
      </c>
      <c r="B5493" s="1">
        <v>582.0</v>
      </c>
      <c r="C5493" s="1">
        <v>4.0</v>
      </c>
      <c r="D5493" s="1" t="s">
        <v>203</v>
      </c>
      <c r="E5493" s="1">
        <v>17.0</v>
      </c>
      <c r="F5493" s="7" t="str">
        <f>vlookup(E5493,Teams!A:B,2,false)</f>
        <v>Green Hope</v>
      </c>
      <c r="G5493" s="1" t="b">
        <v>0</v>
      </c>
      <c r="H5493" s="1" t="b">
        <v>0</v>
      </c>
      <c r="I5493" s="1">
        <v>8.0</v>
      </c>
      <c r="J5493" s="7" t="str">
        <f>vlookup(I5493,Cats!$A:$B,2,false)</f>
        <v>M</v>
      </c>
    </row>
    <row r="5494">
      <c r="A5494" s="1">
        <v>142503.0</v>
      </c>
      <c r="B5494" s="1">
        <v>582.0</v>
      </c>
      <c r="C5494" s="1">
        <v>-4.0</v>
      </c>
      <c r="D5494" s="1" t="s">
        <v>96</v>
      </c>
      <c r="E5494" s="1">
        <v>2.0</v>
      </c>
      <c r="F5494" s="7" t="str">
        <f>vlookup(E5494,Teams!A:B,2,false)</f>
        <v>Blair A</v>
      </c>
      <c r="G5494" s="1" t="b">
        <v>1</v>
      </c>
      <c r="H5494" s="1" t="b">
        <v>0</v>
      </c>
      <c r="I5494" s="1">
        <v>9.0</v>
      </c>
      <c r="J5494" s="7" t="str">
        <f>vlookup(I5494,Cats!$A:$B,2,false)</f>
        <v>C</v>
      </c>
    </row>
    <row r="5495">
      <c r="A5495" s="1">
        <v>142504.0</v>
      </c>
      <c r="B5495" s="1">
        <v>582.0</v>
      </c>
      <c r="C5495" s="1">
        <v>0.0</v>
      </c>
      <c r="D5495" s="1" t="s">
        <v>193</v>
      </c>
      <c r="E5495" s="1">
        <v>17.0</v>
      </c>
      <c r="F5495" s="7" t="str">
        <f>vlookup(E5495,Teams!A:B,2,false)</f>
        <v>Green Hope</v>
      </c>
      <c r="G5495" s="1" t="b">
        <v>0</v>
      </c>
      <c r="H5495" s="1" t="b">
        <v>0</v>
      </c>
      <c r="I5495" s="1">
        <v>9.0</v>
      </c>
      <c r="J5495" s="7" t="str">
        <f>vlookup(I5495,Cats!$A:$B,2,false)</f>
        <v>C</v>
      </c>
    </row>
    <row r="5496">
      <c r="A5496" s="1">
        <v>142505.0</v>
      </c>
      <c r="B5496" s="1">
        <v>582.0</v>
      </c>
      <c r="C5496" s="1">
        <v>14.0</v>
      </c>
      <c r="D5496" s="1" t="s">
        <v>96</v>
      </c>
      <c r="E5496" s="1">
        <v>2.0</v>
      </c>
      <c r="F5496" s="7" t="str">
        <f>vlookup(E5496,Teams!A:B,2,false)</f>
        <v>Blair A</v>
      </c>
      <c r="G5496" s="1" t="b">
        <v>1</v>
      </c>
      <c r="H5496" s="1" t="b">
        <v>0</v>
      </c>
      <c r="I5496" s="1">
        <v>10.0</v>
      </c>
      <c r="J5496" s="7" t="str">
        <f>vlookup(I5496,Cats!$A:$B,2,false)</f>
        <v>E</v>
      </c>
    </row>
    <row r="5497">
      <c r="A5497" s="1">
        <v>142506.0</v>
      </c>
      <c r="B5497" s="1">
        <v>582.0</v>
      </c>
      <c r="C5497" s="1">
        <v>0.0</v>
      </c>
      <c r="D5497" s="1" t="s">
        <v>191</v>
      </c>
      <c r="E5497" s="1">
        <v>17.0</v>
      </c>
      <c r="F5497" s="7" t="str">
        <f>vlookup(E5497,Teams!A:B,2,false)</f>
        <v>Green Hope</v>
      </c>
      <c r="G5497" s="1" t="b">
        <v>0</v>
      </c>
      <c r="H5497" s="1" t="b">
        <v>0</v>
      </c>
      <c r="I5497" s="1">
        <v>10.0</v>
      </c>
      <c r="J5497" s="7" t="str">
        <f>vlookup(I5497,Cats!$A:$B,2,false)</f>
        <v>E</v>
      </c>
    </row>
    <row r="5498">
      <c r="A5498" s="1">
        <v>142507.0</v>
      </c>
      <c r="B5498" s="1">
        <v>582.0</v>
      </c>
      <c r="C5498" s="1">
        <v>-4.0</v>
      </c>
      <c r="D5498" s="1" t="s">
        <v>96</v>
      </c>
      <c r="E5498" s="1">
        <v>2.0</v>
      </c>
      <c r="F5498" s="7" t="str">
        <f>vlookup(E5498,Teams!A:B,2,false)</f>
        <v>Blair A</v>
      </c>
      <c r="G5498" s="1" t="b">
        <v>1</v>
      </c>
      <c r="H5498" s="1" t="b">
        <v>0</v>
      </c>
      <c r="I5498" s="1">
        <v>11.0</v>
      </c>
      <c r="J5498" s="7" t="str">
        <f>vlookup(I5498,Cats!$A:$B,2,false)</f>
        <v>B</v>
      </c>
    </row>
    <row r="5499">
      <c r="A5499" s="1">
        <v>142508.0</v>
      </c>
      <c r="B5499" s="1">
        <v>582.0</v>
      </c>
      <c r="C5499" s="1">
        <v>0.0</v>
      </c>
      <c r="D5499" s="1" t="s">
        <v>192</v>
      </c>
      <c r="E5499" s="1">
        <v>17.0</v>
      </c>
      <c r="F5499" s="7" t="str">
        <f>vlookup(E5499,Teams!A:B,2,false)</f>
        <v>Green Hope</v>
      </c>
      <c r="G5499" s="1" t="b">
        <v>0</v>
      </c>
      <c r="H5499" s="1" t="b">
        <v>0</v>
      </c>
      <c r="I5499" s="1">
        <v>11.0</v>
      </c>
      <c r="J5499" s="7" t="str">
        <f>vlookup(I5499,Cats!$A:$B,2,false)</f>
        <v>B</v>
      </c>
    </row>
    <row r="5500">
      <c r="A5500" s="1">
        <v>142509.0</v>
      </c>
      <c r="B5500" s="1">
        <v>582.0</v>
      </c>
      <c r="C5500" s="1">
        <v>4.0</v>
      </c>
      <c r="D5500" s="1" t="s">
        <v>180</v>
      </c>
      <c r="E5500" s="1">
        <v>2.0</v>
      </c>
      <c r="F5500" s="7" t="str">
        <f>vlookup(E5500,Teams!A:B,2,false)</f>
        <v>Blair A</v>
      </c>
      <c r="G5500" s="1" t="b">
        <v>1</v>
      </c>
      <c r="H5500" s="1" t="b">
        <v>0</v>
      </c>
      <c r="I5500" s="1">
        <v>12.0</v>
      </c>
      <c r="J5500" s="7" t="str">
        <f>vlookup(I5500,Cats!$A:$B,2,false)</f>
        <v>P</v>
      </c>
    </row>
    <row r="5501">
      <c r="A5501" s="1">
        <v>142510.0</v>
      </c>
      <c r="B5501" s="1">
        <v>582.0</v>
      </c>
      <c r="C5501" s="1">
        <v>0.0</v>
      </c>
      <c r="D5501" s="1" t="s">
        <v>191</v>
      </c>
      <c r="E5501" s="1">
        <v>17.0</v>
      </c>
      <c r="F5501" s="7" t="str">
        <f>vlookup(E5501,Teams!A:B,2,false)</f>
        <v>Green Hope</v>
      </c>
      <c r="G5501" s="1" t="b">
        <v>0</v>
      </c>
      <c r="H5501" s="1" t="b">
        <v>1</v>
      </c>
      <c r="I5501" s="1">
        <v>12.0</v>
      </c>
      <c r="J5501" s="7" t="str">
        <f>vlookup(I5501,Cats!$A:$B,2,false)</f>
        <v>P</v>
      </c>
    </row>
    <row r="5502">
      <c r="A5502" s="1">
        <v>142511.0</v>
      </c>
      <c r="B5502" s="1">
        <v>582.0</v>
      </c>
      <c r="C5502" s="1">
        <v>4.0</v>
      </c>
      <c r="D5502" s="1" t="s">
        <v>204</v>
      </c>
      <c r="E5502" s="1">
        <v>2.0</v>
      </c>
      <c r="F5502" s="7" t="str">
        <f>vlookup(E5502,Teams!A:B,2,false)</f>
        <v>Blair A</v>
      </c>
      <c r="G5502" s="1" t="b">
        <v>1</v>
      </c>
      <c r="H5502" s="1" t="b">
        <v>0</v>
      </c>
      <c r="I5502" s="1">
        <v>13.0</v>
      </c>
      <c r="J5502" s="7" t="str">
        <f>vlookup(I5502,Cats!$A:$B,2,false)</f>
        <v>X</v>
      </c>
    </row>
    <row r="5503">
      <c r="A5503" s="1">
        <v>142512.0</v>
      </c>
      <c r="B5503" s="1">
        <v>582.0</v>
      </c>
      <c r="C5503" s="1">
        <v>0.0</v>
      </c>
      <c r="D5503" s="1" t="s">
        <v>32</v>
      </c>
      <c r="E5503" s="1">
        <v>17.0</v>
      </c>
      <c r="F5503" s="7" t="str">
        <f>vlookup(E5503,Teams!A:B,2,false)</f>
        <v>Green Hope</v>
      </c>
      <c r="G5503" s="1" t="b">
        <v>0</v>
      </c>
      <c r="H5503" s="1" t="b">
        <v>1</v>
      </c>
      <c r="I5503" s="1">
        <v>13.0</v>
      </c>
      <c r="J5503" s="7" t="str">
        <f>vlookup(I5503,Cats!$A:$B,2,false)</f>
        <v>X</v>
      </c>
    </row>
    <row r="5504">
      <c r="A5504" s="1">
        <v>142513.0</v>
      </c>
      <c r="B5504" s="1">
        <v>582.0</v>
      </c>
      <c r="C5504" s="1">
        <v>14.0</v>
      </c>
      <c r="D5504" s="1" t="s">
        <v>204</v>
      </c>
      <c r="E5504" s="1">
        <v>2.0</v>
      </c>
      <c r="F5504" s="7" t="str">
        <f>vlookup(E5504,Teams!A:B,2,false)</f>
        <v>Blair A</v>
      </c>
      <c r="G5504" s="1" t="b">
        <v>1</v>
      </c>
      <c r="H5504" s="1" t="b">
        <v>0</v>
      </c>
      <c r="I5504" s="1">
        <v>14.0</v>
      </c>
      <c r="J5504" s="7" t="str">
        <f>vlookup(I5504,Cats!$A:$B,2,false)</f>
        <v>M</v>
      </c>
    </row>
    <row r="5505">
      <c r="A5505" s="1">
        <v>142514.0</v>
      </c>
      <c r="B5505" s="1">
        <v>582.0</v>
      </c>
      <c r="C5505" s="1">
        <v>0.0</v>
      </c>
      <c r="D5505" s="1" t="s">
        <v>203</v>
      </c>
      <c r="E5505" s="1">
        <v>17.0</v>
      </c>
      <c r="F5505" s="7" t="str">
        <f>vlookup(E5505,Teams!A:B,2,false)</f>
        <v>Green Hope</v>
      </c>
      <c r="G5505" s="1" t="b">
        <v>0</v>
      </c>
      <c r="H5505" s="1" t="b">
        <v>0</v>
      </c>
      <c r="I5505" s="1">
        <v>14.0</v>
      </c>
      <c r="J5505" s="7" t="str">
        <f>vlookup(I5505,Cats!$A:$B,2,false)</f>
        <v>M</v>
      </c>
    </row>
    <row r="5506">
      <c r="A5506" s="1">
        <v>142515.0</v>
      </c>
      <c r="B5506" s="1">
        <v>582.0</v>
      </c>
      <c r="C5506" s="1">
        <v>14.0</v>
      </c>
      <c r="D5506" s="1" t="s">
        <v>96</v>
      </c>
      <c r="E5506" s="1">
        <v>2.0</v>
      </c>
      <c r="F5506" s="7" t="str">
        <f>vlookup(E5506,Teams!A:B,2,false)</f>
        <v>Blair A</v>
      </c>
      <c r="G5506" s="1" t="b">
        <v>1</v>
      </c>
      <c r="H5506" s="1" t="b">
        <v>0</v>
      </c>
      <c r="I5506" s="1">
        <v>15.0</v>
      </c>
      <c r="J5506" s="7" t="str">
        <f>vlookup(I5506,Cats!$A:$B,2,false)</f>
        <v>C</v>
      </c>
    </row>
    <row r="5507">
      <c r="A5507" s="1">
        <v>142516.0</v>
      </c>
      <c r="B5507" s="1">
        <v>582.0</v>
      </c>
      <c r="C5507" s="1">
        <v>0.0</v>
      </c>
      <c r="D5507" s="1" t="s">
        <v>32</v>
      </c>
      <c r="E5507" s="1">
        <v>17.0</v>
      </c>
      <c r="F5507" s="7" t="str">
        <f>vlookup(E5507,Teams!A:B,2,false)</f>
        <v>Green Hope</v>
      </c>
      <c r="G5507" s="1" t="b">
        <v>0</v>
      </c>
      <c r="H5507" s="1" t="b">
        <v>1</v>
      </c>
      <c r="I5507" s="1">
        <v>15.0</v>
      </c>
      <c r="J5507" s="7" t="str">
        <f>vlookup(I5507,Cats!$A:$B,2,false)</f>
        <v>C</v>
      </c>
    </row>
    <row r="5508">
      <c r="A5508" s="1">
        <v>142517.0</v>
      </c>
      <c r="B5508" s="1">
        <v>582.0</v>
      </c>
      <c r="C5508" s="1">
        <v>0.0</v>
      </c>
      <c r="D5508" s="1" t="s">
        <v>32</v>
      </c>
      <c r="E5508" s="1">
        <v>2.0</v>
      </c>
      <c r="F5508" s="7" t="str">
        <f>vlookup(E5508,Teams!A:B,2,false)</f>
        <v>Blair A</v>
      </c>
      <c r="G5508" s="1" t="b">
        <v>1</v>
      </c>
      <c r="H5508" s="1" t="b">
        <v>1</v>
      </c>
      <c r="I5508" s="1">
        <v>16.0</v>
      </c>
      <c r="J5508" s="7" t="str">
        <f>vlookup(I5508,Cats!$A:$B,2,false)</f>
        <v>E</v>
      </c>
    </row>
    <row r="5509">
      <c r="A5509" s="1">
        <v>142518.0</v>
      </c>
      <c r="B5509" s="1">
        <v>582.0</v>
      </c>
      <c r="C5509" s="1">
        <v>4.0</v>
      </c>
      <c r="D5509" s="1" t="s">
        <v>191</v>
      </c>
      <c r="E5509" s="1">
        <v>17.0</v>
      </c>
      <c r="F5509" s="7" t="str">
        <f>vlookup(E5509,Teams!A:B,2,false)</f>
        <v>Green Hope</v>
      </c>
      <c r="G5509" s="1" t="b">
        <v>0</v>
      </c>
      <c r="H5509" s="1" t="b">
        <v>0</v>
      </c>
      <c r="I5509" s="1">
        <v>16.0</v>
      </c>
      <c r="J5509" s="7" t="str">
        <f>vlookup(I5509,Cats!$A:$B,2,false)</f>
        <v>E</v>
      </c>
    </row>
    <row r="5510">
      <c r="A5510" s="1">
        <v>142519.0</v>
      </c>
      <c r="B5510" s="1">
        <v>582.0</v>
      </c>
      <c r="C5510" s="1">
        <v>-4.0</v>
      </c>
      <c r="D5510" s="1" t="s">
        <v>96</v>
      </c>
      <c r="E5510" s="1">
        <v>2.0</v>
      </c>
      <c r="F5510" s="7" t="str">
        <f>vlookup(E5510,Teams!A:B,2,false)</f>
        <v>Blair A</v>
      </c>
      <c r="G5510" s="1" t="b">
        <v>1</v>
      </c>
      <c r="H5510" s="1" t="b">
        <v>0</v>
      </c>
      <c r="I5510" s="1">
        <v>17.0</v>
      </c>
      <c r="J5510" s="7" t="str">
        <f>vlookup(I5510,Cats!$A:$B,2,false)</f>
        <v>B</v>
      </c>
    </row>
    <row r="5511">
      <c r="A5511" s="1">
        <v>142520.0</v>
      </c>
      <c r="B5511" s="1">
        <v>582.0</v>
      </c>
      <c r="C5511" s="1">
        <v>0.0</v>
      </c>
      <c r="D5511" s="1" t="s">
        <v>192</v>
      </c>
      <c r="E5511" s="1">
        <v>17.0</v>
      </c>
      <c r="F5511" s="7" t="str">
        <f>vlookup(E5511,Teams!A:B,2,false)</f>
        <v>Green Hope</v>
      </c>
      <c r="G5511" s="1" t="b">
        <v>0</v>
      </c>
      <c r="H5511" s="1" t="b">
        <v>0</v>
      </c>
      <c r="I5511" s="1">
        <v>17.0</v>
      </c>
      <c r="J5511" s="7" t="str">
        <f>vlookup(I5511,Cats!$A:$B,2,false)</f>
        <v>B</v>
      </c>
    </row>
    <row r="5512">
      <c r="A5512" s="1">
        <v>142521.0</v>
      </c>
      <c r="B5512" s="1">
        <v>582.0</v>
      </c>
      <c r="C5512" s="1">
        <v>14.0</v>
      </c>
      <c r="D5512" s="1" t="s">
        <v>96</v>
      </c>
      <c r="E5512" s="1">
        <v>2.0</v>
      </c>
      <c r="F5512" s="7" t="str">
        <f>vlookup(E5512,Teams!A:B,2,false)</f>
        <v>Blair A</v>
      </c>
      <c r="G5512" s="1" t="b">
        <v>1</v>
      </c>
      <c r="H5512" s="1" t="b">
        <v>0</v>
      </c>
      <c r="I5512" s="1">
        <v>18.0</v>
      </c>
      <c r="J5512" s="7" t="str">
        <f>vlookup(I5512,Cats!$A:$B,2,false)</f>
        <v>P</v>
      </c>
    </row>
    <row r="5513">
      <c r="A5513" s="1">
        <v>142522.0</v>
      </c>
      <c r="B5513" s="1">
        <v>582.0</v>
      </c>
      <c r="C5513" s="1">
        <v>0.0</v>
      </c>
      <c r="D5513" s="1" t="s">
        <v>32</v>
      </c>
      <c r="E5513" s="1">
        <v>17.0</v>
      </c>
      <c r="F5513" s="7" t="str">
        <f>vlookup(E5513,Teams!A:B,2,false)</f>
        <v>Green Hope</v>
      </c>
      <c r="G5513" s="1" t="b">
        <v>0</v>
      </c>
      <c r="H5513" s="1" t="b">
        <v>1</v>
      </c>
      <c r="I5513" s="1">
        <v>18.0</v>
      </c>
      <c r="J5513" s="7" t="str">
        <f>vlookup(I5513,Cats!$A:$B,2,false)</f>
        <v>P</v>
      </c>
    </row>
    <row r="5514">
      <c r="A5514" s="1">
        <v>142523.0</v>
      </c>
      <c r="B5514" s="1">
        <v>582.0</v>
      </c>
      <c r="C5514" s="1">
        <v>4.0</v>
      </c>
      <c r="D5514" s="1" t="s">
        <v>180</v>
      </c>
      <c r="E5514" s="1">
        <v>2.0</v>
      </c>
      <c r="F5514" s="7" t="str">
        <f>vlookup(E5514,Teams!A:B,2,false)</f>
        <v>Blair A</v>
      </c>
      <c r="G5514" s="1" t="b">
        <v>1</v>
      </c>
      <c r="H5514" s="1" t="b">
        <v>0</v>
      </c>
      <c r="I5514" s="1">
        <v>19.0</v>
      </c>
      <c r="J5514" s="7" t="str">
        <f>vlookup(I5514,Cats!$A:$B,2,false)</f>
        <v>X</v>
      </c>
    </row>
    <row r="5515">
      <c r="A5515" s="1">
        <v>142524.0</v>
      </c>
      <c r="B5515" s="1">
        <v>582.0</v>
      </c>
      <c r="C5515" s="1">
        <v>0.0</v>
      </c>
      <c r="D5515" s="1" t="s">
        <v>32</v>
      </c>
      <c r="E5515" s="1">
        <v>17.0</v>
      </c>
      <c r="F5515" s="7" t="str">
        <f>vlookup(E5515,Teams!A:B,2,false)</f>
        <v>Green Hope</v>
      </c>
      <c r="G5515" s="1" t="b">
        <v>0</v>
      </c>
      <c r="H5515" s="1" t="b">
        <v>1</v>
      </c>
      <c r="I5515" s="1">
        <v>19.0</v>
      </c>
      <c r="J5515" s="7" t="str">
        <f>vlookup(I5515,Cats!$A:$B,2,false)</f>
        <v>X</v>
      </c>
    </row>
    <row r="5516">
      <c r="A5516" s="1">
        <v>142525.0</v>
      </c>
      <c r="B5516" s="1">
        <v>582.0</v>
      </c>
      <c r="C5516" s="1">
        <v>0.0</v>
      </c>
      <c r="D5516" s="1" t="s">
        <v>204</v>
      </c>
      <c r="E5516" s="1">
        <v>2.0</v>
      </c>
      <c r="F5516" s="7" t="str">
        <f>vlookup(E5516,Teams!A:B,2,false)</f>
        <v>Blair A</v>
      </c>
      <c r="G5516" s="1" t="b">
        <v>1</v>
      </c>
      <c r="H5516" s="1" t="b">
        <v>0</v>
      </c>
      <c r="I5516" s="1">
        <v>20.0</v>
      </c>
      <c r="J5516" s="7" t="str">
        <f>vlookup(I5516,Cats!$A:$B,2,false)</f>
        <v>M</v>
      </c>
    </row>
    <row r="5517">
      <c r="A5517" s="1">
        <v>142526.0</v>
      </c>
      <c r="B5517" s="1">
        <v>582.0</v>
      </c>
      <c r="C5517" s="1">
        <v>4.0</v>
      </c>
      <c r="D5517" s="1" t="s">
        <v>227</v>
      </c>
      <c r="E5517" s="1">
        <v>17.0</v>
      </c>
      <c r="F5517" s="7" t="str">
        <f>vlookup(E5517,Teams!A:B,2,false)</f>
        <v>Green Hope</v>
      </c>
      <c r="G5517" s="1" t="b">
        <v>0</v>
      </c>
      <c r="H5517" s="1" t="b">
        <v>0</v>
      </c>
      <c r="I5517" s="1">
        <v>20.0</v>
      </c>
      <c r="J5517" s="7" t="str">
        <f>vlookup(I5517,Cats!$A:$B,2,false)</f>
        <v>M</v>
      </c>
    </row>
    <row r="5518">
      <c r="A5518" s="1">
        <v>142527.0</v>
      </c>
      <c r="B5518" s="1">
        <v>582.0</v>
      </c>
      <c r="C5518" s="1">
        <v>0.0</v>
      </c>
      <c r="D5518" s="1" t="s">
        <v>96</v>
      </c>
      <c r="E5518" s="1">
        <v>2.0</v>
      </c>
      <c r="F5518" s="7" t="str">
        <f>vlookup(E5518,Teams!A:B,2,false)</f>
        <v>Blair A</v>
      </c>
      <c r="G5518" s="1" t="b">
        <v>1</v>
      </c>
      <c r="H5518" s="1" t="b">
        <v>0</v>
      </c>
      <c r="I5518" s="1">
        <v>21.0</v>
      </c>
      <c r="J5518" s="7" t="str">
        <f>vlookup(I5518,Cats!$A:$B,2,false)</f>
        <v>C</v>
      </c>
    </row>
    <row r="5519">
      <c r="A5519" s="1">
        <v>142528.0</v>
      </c>
      <c r="B5519" s="1">
        <v>582.0</v>
      </c>
      <c r="C5519" s="1">
        <v>14.0</v>
      </c>
      <c r="D5519" s="1" t="s">
        <v>193</v>
      </c>
      <c r="E5519" s="1">
        <v>17.0</v>
      </c>
      <c r="F5519" s="7" t="str">
        <f>vlookup(E5519,Teams!A:B,2,false)</f>
        <v>Green Hope</v>
      </c>
      <c r="G5519" s="1" t="b">
        <v>0</v>
      </c>
      <c r="H5519" s="1" t="b">
        <v>0</v>
      </c>
      <c r="I5519" s="1">
        <v>21.0</v>
      </c>
      <c r="J5519" s="7" t="str">
        <f>vlookup(I5519,Cats!$A:$B,2,false)</f>
        <v>C</v>
      </c>
    </row>
    <row r="5520">
      <c r="A5520" s="1">
        <v>142529.0</v>
      </c>
      <c r="B5520" s="1">
        <v>582.0</v>
      </c>
      <c r="C5520" s="1">
        <v>0.0</v>
      </c>
      <c r="D5520" s="1" t="s">
        <v>180</v>
      </c>
      <c r="E5520" s="1">
        <v>2.0</v>
      </c>
      <c r="F5520" s="7" t="str">
        <f>vlookup(E5520,Teams!A:B,2,false)</f>
        <v>Blair A</v>
      </c>
      <c r="G5520" s="1" t="b">
        <v>1</v>
      </c>
      <c r="H5520" s="1" t="b">
        <v>0</v>
      </c>
      <c r="I5520" s="1">
        <v>22.0</v>
      </c>
      <c r="J5520" s="7" t="str">
        <f>vlookup(I5520,Cats!$A:$B,2,false)</f>
        <v>E</v>
      </c>
    </row>
    <row r="5521">
      <c r="A5521" s="1">
        <v>142530.0</v>
      </c>
      <c r="B5521" s="1">
        <v>582.0</v>
      </c>
      <c r="C5521" s="1">
        <v>0.0</v>
      </c>
      <c r="D5521" s="1" t="s">
        <v>191</v>
      </c>
      <c r="E5521" s="1">
        <v>17.0</v>
      </c>
      <c r="F5521" s="7" t="str">
        <f>vlookup(E5521,Teams!A:B,2,false)</f>
        <v>Green Hope</v>
      </c>
      <c r="G5521" s="1" t="b">
        <v>0</v>
      </c>
      <c r="H5521" s="1" t="b">
        <v>0</v>
      </c>
      <c r="I5521" s="1">
        <v>22.0</v>
      </c>
      <c r="J5521" s="7" t="str">
        <f>vlookup(I5521,Cats!$A:$B,2,false)</f>
        <v>E</v>
      </c>
    </row>
    <row r="5522">
      <c r="A5522" s="1">
        <v>142531.0</v>
      </c>
      <c r="B5522" s="1">
        <v>582.0</v>
      </c>
      <c r="C5522" s="1">
        <v>0.0</v>
      </c>
      <c r="D5522" s="1" t="s">
        <v>96</v>
      </c>
      <c r="E5522" s="1">
        <v>2.0</v>
      </c>
      <c r="F5522" s="7" t="str">
        <f>vlookup(E5522,Teams!A:B,2,false)</f>
        <v>Blair A</v>
      </c>
      <c r="G5522" s="1" t="b">
        <v>1</v>
      </c>
      <c r="H5522" s="1" t="b">
        <v>0</v>
      </c>
      <c r="I5522" s="1">
        <v>23.0</v>
      </c>
      <c r="J5522" s="7" t="str">
        <f>vlookup(I5522,Cats!$A:$B,2,false)</f>
        <v>B</v>
      </c>
    </row>
    <row r="5523">
      <c r="A5523" s="1">
        <v>142532.0</v>
      </c>
      <c r="B5523" s="1">
        <v>582.0</v>
      </c>
      <c r="C5523" s="1">
        <v>0.0</v>
      </c>
      <c r="D5523" s="1" t="s">
        <v>192</v>
      </c>
      <c r="E5523" s="1">
        <v>17.0</v>
      </c>
      <c r="F5523" s="7" t="str">
        <f>vlookup(E5523,Teams!A:B,2,false)</f>
        <v>Green Hope</v>
      </c>
      <c r="G5523" s="1" t="b">
        <v>0</v>
      </c>
      <c r="H5523" s="1" t="b">
        <v>0</v>
      </c>
      <c r="I5523" s="1">
        <v>23.0</v>
      </c>
      <c r="J5523" s="7" t="str">
        <f>vlookup(I5523,Cats!$A:$B,2,false)</f>
        <v>B</v>
      </c>
    </row>
    <row r="5524">
      <c r="A5524" s="1">
        <v>142533.0</v>
      </c>
      <c r="B5524" s="1">
        <v>582.0</v>
      </c>
      <c r="C5524" s="1">
        <v>14.0</v>
      </c>
      <c r="D5524" s="1" t="s">
        <v>180</v>
      </c>
      <c r="E5524" s="1">
        <v>2.0</v>
      </c>
      <c r="F5524" s="7" t="str">
        <f>vlookup(E5524,Teams!A:B,2,false)</f>
        <v>Blair A</v>
      </c>
      <c r="G5524" s="1" t="b">
        <v>1</v>
      </c>
      <c r="H5524" s="1" t="b">
        <v>0</v>
      </c>
      <c r="I5524" s="1">
        <v>24.0</v>
      </c>
      <c r="J5524" s="7" t="str">
        <f>vlookup(I5524,Cats!$A:$B,2,false)</f>
        <v>P</v>
      </c>
    </row>
    <row r="5525">
      <c r="A5525" s="1">
        <v>142534.0</v>
      </c>
      <c r="B5525" s="1">
        <v>582.0</v>
      </c>
      <c r="C5525" s="1">
        <v>0.0</v>
      </c>
      <c r="D5525" s="1" t="s">
        <v>32</v>
      </c>
      <c r="E5525" s="1">
        <v>17.0</v>
      </c>
      <c r="F5525" s="7" t="str">
        <f>vlookup(E5525,Teams!A:B,2,false)</f>
        <v>Green Hope</v>
      </c>
      <c r="G5525" s="1" t="b">
        <v>0</v>
      </c>
      <c r="H5525" s="1" t="b">
        <v>1</v>
      </c>
      <c r="I5525" s="1">
        <v>24.0</v>
      </c>
      <c r="J5525" s="7" t="str">
        <f>vlookup(I5525,Cats!$A:$B,2,false)</f>
        <v>P</v>
      </c>
    </row>
    <row r="5526">
      <c r="A5526" s="1">
        <v>142535.0</v>
      </c>
      <c r="B5526" s="1">
        <v>583.0</v>
      </c>
      <c r="C5526" s="1">
        <v>4.0</v>
      </c>
      <c r="D5526" s="1" t="s">
        <v>181</v>
      </c>
      <c r="E5526" s="1">
        <v>7.0</v>
      </c>
      <c r="F5526" s="7" t="str">
        <f>vlookup(E5526,Teams!A:B,2,false)</f>
        <v>Buchholz B</v>
      </c>
      <c r="G5526" s="1" t="b">
        <v>1</v>
      </c>
      <c r="H5526" s="1" t="b">
        <v>0</v>
      </c>
      <c r="I5526" s="1">
        <v>1.0</v>
      </c>
      <c r="J5526" s="7" t="str">
        <f>vlookup(I5526,Cats!$A:$B,2,false)</f>
        <v>X</v>
      </c>
    </row>
    <row r="5527">
      <c r="A5527" s="1">
        <v>142536.0</v>
      </c>
      <c r="B5527" s="1">
        <v>583.0</v>
      </c>
      <c r="C5527" s="1">
        <v>0.0</v>
      </c>
      <c r="D5527" s="1" t="s">
        <v>112</v>
      </c>
      <c r="E5527" s="1">
        <v>26.0</v>
      </c>
      <c r="F5527" s="7" t="str">
        <f>vlookup(E5527,Teams!A:B,2,false)</f>
        <v>Lynbrook</v>
      </c>
      <c r="G5527" s="1" t="b">
        <v>0</v>
      </c>
      <c r="H5527" s="1" t="b">
        <v>0</v>
      </c>
      <c r="I5527" s="1">
        <v>1.0</v>
      </c>
      <c r="J5527" s="7" t="str">
        <f>vlookup(I5527,Cats!$A:$B,2,false)</f>
        <v>X</v>
      </c>
    </row>
    <row r="5528">
      <c r="A5528" s="1">
        <v>142537.0</v>
      </c>
      <c r="B5528" s="1">
        <v>583.0</v>
      </c>
      <c r="C5528" s="1">
        <v>14.0</v>
      </c>
      <c r="D5528" s="1" t="s">
        <v>181</v>
      </c>
      <c r="E5528" s="1">
        <v>7.0</v>
      </c>
      <c r="F5528" s="7" t="str">
        <f>vlookup(E5528,Teams!A:B,2,false)</f>
        <v>Buchholz B</v>
      </c>
      <c r="G5528" s="1" t="b">
        <v>1</v>
      </c>
      <c r="H5528" s="1" t="b">
        <v>0</v>
      </c>
      <c r="I5528" s="1">
        <v>2.0</v>
      </c>
      <c r="J5528" s="7" t="str">
        <f>vlookup(I5528,Cats!$A:$B,2,false)</f>
        <v>M</v>
      </c>
    </row>
    <row r="5529">
      <c r="A5529" s="1">
        <v>142538.0</v>
      </c>
      <c r="B5529" s="1">
        <v>583.0</v>
      </c>
      <c r="C5529" s="1">
        <v>0.0</v>
      </c>
      <c r="D5529" s="1" t="s">
        <v>32</v>
      </c>
      <c r="E5529" s="1">
        <v>26.0</v>
      </c>
      <c r="F5529" s="7" t="str">
        <f>vlookup(E5529,Teams!A:B,2,false)</f>
        <v>Lynbrook</v>
      </c>
      <c r="G5529" s="1" t="b">
        <v>0</v>
      </c>
      <c r="H5529" s="1" t="b">
        <v>1</v>
      </c>
      <c r="I5529" s="1">
        <v>2.0</v>
      </c>
      <c r="J5529" s="7" t="str">
        <f>vlookup(I5529,Cats!$A:$B,2,false)</f>
        <v>M</v>
      </c>
    </row>
    <row r="5530">
      <c r="A5530" s="1">
        <v>142539.0</v>
      </c>
      <c r="B5530" s="1">
        <v>583.0</v>
      </c>
      <c r="C5530" s="1">
        <v>14.0</v>
      </c>
      <c r="D5530" s="1" t="s">
        <v>181</v>
      </c>
      <c r="E5530" s="1">
        <v>7.0</v>
      </c>
      <c r="F5530" s="7" t="str">
        <f>vlookup(E5530,Teams!A:B,2,false)</f>
        <v>Buchholz B</v>
      </c>
      <c r="G5530" s="1" t="b">
        <v>1</v>
      </c>
      <c r="H5530" s="1" t="b">
        <v>0</v>
      </c>
      <c r="I5530" s="1">
        <v>3.0</v>
      </c>
      <c r="J5530" s="7" t="str">
        <f>vlookup(I5530,Cats!$A:$B,2,false)</f>
        <v>C</v>
      </c>
    </row>
    <row r="5531">
      <c r="A5531" s="1">
        <v>142540.0</v>
      </c>
      <c r="B5531" s="1">
        <v>583.0</v>
      </c>
      <c r="C5531" s="1">
        <v>0.0</v>
      </c>
      <c r="D5531" s="1" t="s">
        <v>32</v>
      </c>
      <c r="E5531" s="1">
        <v>26.0</v>
      </c>
      <c r="F5531" s="7" t="str">
        <f>vlookup(E5531,Teams!A:B,2,false)</f>
        <v>Lynbrook</v>
      </c>
      <c r="G5531" s="1" t="b">
        <v>0</v>
      </c>
      <c r="H5531" s="1" t="b">
        <v>1</v>
      </c>
      <c r="I5531" s="1">
        <v>3.0</v>
      </c>
      <c r="J5531" s="7" t="str">
        <f>vlookup(I5531,Cats!$A:$B,2,false)</f>
        <v>C</v>
      </c>
    </row>
    <row r="5532">
      <c r="A5532" s="1">
        <v>142541.0</v>
      </c>
      <c r="B5532" s="1">
        <v>583.0</v>
      </c>
      <c r="C5532" s="1">
        <v>0.0</v>
      </c>
      <c r="D5532" s="1" t="s">
        <v>32</v>
      </c>
      <c r="E5532" s="1">
        <v>7.0</v>
      </c>
      <c r="F5532" s="7" t="str">
        <f>vlookup(E5532,Teams!A:B,2,false)</f>
        <v>Buchholz B</v>
      </c>
      <c r="G5532" s="1" t="b">
        <v>1</v>
      </c>
      <c r="H5532" s="1" t="b">
        <v>1</v>
      </c>
      <c r="I5532" s="1">
        <v>4.0</v>
      </c>
      <c r="J5532" s="7" t="str">
        <f>vlookup(I5532,Cats!$A:$B,2,false)</f>
        <v>E</v>
      </c>
    </row>
    <row r="5533">
      <c r="A5533" s="1">
        <v>142542.0</v>
      </c>
      <c r="B5533" s="1">
        <v>583.0</v>
      </c>
      <c r="C5533" s="1">
        <v>14.0</v>
      </c>
      <c r="D5533" s="1" t="s">
        <v>109</v>
      </c>
      <c r="E5533" s="1">
        <v>26.0</v>
      </c>
      <c r="F5533" s="7" t="str">
        <f>vlookup(E5533,Teams!A:B,2,false)</f>
        <v>Lynbrook</v>
      </c>
      <c r="G5533" s="1" t="b">
        <v>0</v>
      </c>
      <c r="H5533" s="1" t="b">
        <v>0</v>
      </c>
      <c r="I5533" s="1">
        <v>4.0</v>
      </c>
      <c r="J5533" s="7" t="str">
        <f>vlookup(I5533,Cats!$A:$B,2,false)</f>
        <v>E</v>
      </c>
    </row>
    <row r="5534">
      <c r="A5534" s="1">
        <v>142543.0</v>
      </c>
      <c r="B5534" s="1">
        <v>583.0</v>
      </c>
      <c r="C5534" s="1">
        <v>0.0</v>
      </c>
      <c r="D5534" s="1" t="s">
        <v>32</v>
      </c>
      <c r="E5534" s="1">
        <v>7.0</v>
      </c>
      <c r="F5534" s="7" t="str">
        <f>vlookup(E5534,Teams!A:B,2,false)</f>
        <v>Buchholz B</v>
      </c>
      <c r="G5534" s="1" t="b">
        <v>1</v>
      </c>
      <c r="H5534" s="1" t="b">
        <v>1</v>
      </c>
      <c r="I5534" s="1">
        <v>5.0</v>
      </c>
      <c r="J5534" s="7" t="str">
        <f>vlookup(I5534,Cats!$A:$B,2,false)</f>
        <v>B</v>
      </c>
    </row>
    <row r="5535">
      <c r="A5535" s="1">
        <v>142544.0</v>
      </c>
      <c r="B5535" s="1">
        <v>583.0</v>
      </c>
      <c r="C5535" s="1">
        <v>4.0</v>
      </c>
      <c r="D5535" s="1" t="s">
        <v>113</v>
      </c>
      <c r="E5535" s="1">
        <v>26.0</v>
      </c>
      <c r="F5535" s="7" t="str">
        <f>vlookup(E5535,Teams!A:B,2,false)</f>
        <v>Lynbrook</v>
      </c>
      <c r="G5535" s="1" t="b">
        <v>0</v>
      </c>
      <c r="H5535" s="1" t="b">
        <v>0</v>
      </c>
      <c r="I5535" s="1">
        <v>5.0</v>
      </c>
      <c r="J5535" s="7" t="str">
        <f>vlookup(I5535,Cats!$A:$B,2,false)</f>
        <v>B</v>
      </c>
    </row>
    <row r="5536">
      <c r="A5536" s="1">
        <v>142545.0</v>
      </c>
      <c r="B5536" s="1">
        <v>583.0</v>
      </c>
      <c r="C5536" s="1">
        <v>0.0</v>
      </c>
      <c r="D5536" s="1" t="s">
        <v>32</v>
      </c>
      <c r="E5536" s="1">
        <v>7.0</v>
      </c>
      <c r="F5536" s="7" t="str">
        <f>vlookup(E5536,Teams!A:B,2,false)</f>
        <v>Buchholz B</v>
      </c>
      <c r="G5536" s="1" t="b">
        <v>1</v>
      </c>
      <c r="H5536" s="1" t="b">
        <v>1</v>
      </c>
      <c r="I5536" s="1">
        <v>6.0</v>
      </c>
      <c r="J5536" s="7" t="str">
        <f>vlookup(I5536,Cats!$A:$B,2,false)</f>
        <v>P</v>
      </c>
    </row>
    <row r="5537">
      <c r="A5537" s="1">
        <v>142546.0</v>
      </c>
      <c r="B5537" s="1">
        <v>583.0</v>
      </c>
      <c r="C5537" s="1">
        <v>14.0</v>
      </c>
      <c r="D5537" s="1" t="s">
        <v>202</v>
      </c>
      <c r="E5537" s="1">
        <v>26.0</v>
      </c>
      <c r="F5537" s="7" t="str">
        <f>vlookup(E5537,Teams!A:B,2,false)</f>
        <v>Lynbrook</v>
      </c>
      <c r="G5537" s="1" t="b">
        <v>0</v>
      </c>
      <c r="H5537" s="1" t="b">
        <v>0</v>
      </c>
      <c r="I5537" s="1">
        <v>6.0</v>
      </c>
      <c r="J5537" s="7" t="str">
        <f>vlookup(I5537,Cats!$A:$B,2,false)</f>
        <v>P</v>
      </c>
    </row>
    <row r="5538">
      <c r="A5538" s="1">
        <v>142547.0</v>
      </c>
      <c r="B5538" s="1">
        <v>583.0</v>
      </c>
      <c r="C5538" s="1">
        <v>0.0</v>
      </c>
      <c r="D5538" s="1" t="s">
        <v>182</v>
      </c>
      <c r="E5538" s="1">
        <v>7.0</v>
      </c>
      <c r="F5538" s="7" t="str">
        <f>vlookup(E5538,Teams!A:B,2,false)</f>
        <v>Buchholz B</v>
      </c>
      <c r="G5538" s="1" t="b">
        <v>1</v>
      </c>
      <c r="H5538" s="1" t="b">
        <v>0</v>
      </c>
      <c r="I5538" s="1">
        <v>7.0</v>
      </c>
      <c r="J5538" s="7" t="str">
        <f>vlookup(I5538,Cats!$A:$B,2,false)</f>
        <v>X</v>
      </c>
    </row>
    <row r="5539">
      <c r="A5539" s="1">
        <v>142548.0</v>
      </c>
      <c r="B5539" s="1">
        <v>583.0</v>
      </c>
      <c r="C5539" s="1">
        <v>14.0</v>
      </c>
      <c r="D5539" s="1" t="s">
        <v>109</v>
      </c>
      <c r="E5539" s="1">
        <v>26.0</v>
      </c>
      <c r="F5539" s="7" t="str">
        <f>vlookup(E5539,Teams!A:B,2,false)</f>
        <v>Lynbrook</v>
      </c>
      <c r="G5539" s="1" t="b">
        <v>0</v>
      </c>
      <c r="H5539" s="1" t="b">
        <v>0</v>
      </c>
      <c r="I5539" s="1">
        <v>7.0</v>
      </c>
      <c r="J5539" s="7" t="str">
        <f>vlookup(I5539,Cats!$A:$B,2,false)</f>
        <v>X</v>
      </c>
    </row>
    <row r="5540">
      <c r="A5540" s="1">
        <v>142549.0</v>
      </c>
      <c r="B5540" s="1">
        <v>583.0</v>
      </c>
      <c r="C5540" s="1">
        <v>0.0</v>
      </c>
      <c r="D5540" s="1" t="s">
        <v>181</v>
      </c>
      <c r="E5540" s="1">
        <v>7.0</v>
      </c>
      <c r="F5540" s="7" t="str">
        <f>vlookup(E5540,Teams!A:B,2,false)</f>
        <v>Buchholz B</v>
      </c>
      <c r="G5540" s="1" t="b">
        <v>1</v>
      </c>
      <c r="H5540" s="1" t="b">
        <v>0</v>
      </c>
      <c r="I5540" s="1">
        <v>8.0</v>
      </c>
      <c r="J5540" s="7" t="str">
        <f>vlookup(I5540,Cats!$A:$B,2,false)</f>
        <v>M</v>
      </c>
    </row>
    <row r="5541">
      <c r="A5541" s="1">
        <v>142550.0</v>
      </c>
      <c r="B5541" s="1">
        <v>583.0</v>
      </c>
      <c r="C5541" s="1">
        <v>-4.0</v>
      </c>
      <c r="D5541" s="1" t="s">
        <v>110</v>
      </c>
      <c r="E5541" s="1">
        <v>26.0</v>
      </c>
      <c r="F5541" s="7" t="str">
        <f>vlookup(E5541,Teams!A:B,2,false)</f>
        <v>Lynbrook</v>
      </c>
      <c r="G5541" s="1" t="b">
        <v>0</v>
      </c>
      <c r="H5541" s="1" t="b">
        <v>0</v>
      </c>
      <c r="I5541" s="1">
        <v>8.0</v>
      </c>
      <c r="J5541" s="7" t="str">
        <f>vlookup(I5541,Cats!$A:$B,2,false)</f>
        <v>M</v>
      </c>
    </row>
    <row r="5542">
      <c r="A5542" s="1">
        <v>142551.0</v>
      </c>
      <c r="B5542" s="1">
        <v>583.0</v>
      </c>
      <c r="C5542" s="1">
        <v>4.0</v>
      </c>
      <c r="D5542" s="1" t="s">
        <v>182</v>
      </c>
      <c r="E5542" s="1">
        <v>7.0</v>
      </c>
      <c r="F5542" s="7" t="str">
        <f>vlookup(E5542,Teams!A:B,2,false)</f>
        <v>Buchholz B</v>
      </c>
      <c r="G5542" s="1" t="b">
        <v>1</v>
      </c>
      <c r="H5542" s="1" t="b">
        <v>0</v>
      </c>
      <c r="I5542" s="1">
        <v>9.0</v>
      </c>
      <c r="J5542" s="7" t="str">
        <f>vlookup(I5542,Cats!$A:$B,2,false)</f>
        <v>C</v>
      </c>
    </row>
    <row r="5543">
      <c r="A5543" s="1">
        <v>142552.0</v>
      </c>
      <c r="B5543" s="1">
        <v>583.0</v>
      </c>
      <c r="C5543" s="1">
        <v>0.0</v>
      </c>
      <c r="D5543" s="1" t="s">
        <v>32</v>
      </c>
      <c r="E5543" s="1">
        <v>26.0</v>
      </c>
      <c r="F5543" s="7" t="str">
        <f>vlookup(E5543,Teams!A:B,2,false)</f>
        <v>Lynbrook</v>
      </c>
      <c r="G5543" s="1" t="b">
        <v>0</v>
      </c>
      <c r="H5543" s="1" t="b">
        <v>1</v>
      </c>
      <c r="I5543" s="1">
        <v>9.0</v>
      </c>
      <c r="J5543" s="7" t="str">
        <f>vlookup(I5543,Cats!$A:$B,2,false)</f>
        <v>C</v>
      </c>
    </row>
    <row r="5544">
      <c r="A5544" s="1">
        <v>142553.0</v>
      </c>
      <c r="B5544" s="1">
        <v>583.0</v>
      </c>
      <c r="C5544" s="1">
        <v>0.0</v>
      </c>
      <c r="D5544" s="1" t="s">
        <v>181</v>
      </c>
      <c r="E5544" s="1">
        <v>7.0</v>
      </c>
      <c r="F5544" s="7" t="str">
        <f>vlookup(E5544,Teams!A:B,2,false)</f>
        <v>Buchholz B</v>
      </c>
      <c r="G5544" s="1" t="b">
        <v>1</v>
      </c>
      <c r="H5544" s="1" t="b">
        <v>1</v>
      </c>
      <c r="I5544" s="1">
        <v>10.0</v>
      </c>
      <c r="J5544" s="7" t="str">
        <f>vlookup(I5544,Cats!$A:$B,2,false)</f>
        <v>E</v>
      </c>
    </row>
    <row r="5545">
      <c r="A5545" s="1">
        <v>142554.0</v>
      </c>
      <c r="B5545" s="1">
        <v>583.0</v>
      </c>
      <c r="C5545" s="1">
        <v>4.0</v>
      </c>
      <c r="D5545" s="1" t="s">
        <v>112</v>
      </c>
      <c r="E5545" s="1">
        <v>26.0</v>
      </c>
      <c r="F5545" s="7" t="str">
        <f>vlookup(E5545,Teams!A:B,2,false)</f>
        <v>Lynbrook</v>
      </c>
      <c r="G5545" s="1" t="b">
        <v>0</v>
      </c>
      <c r="H5545" s="1" t="b">
        <v>0</v>
      </c>
      <c r="I5545" s="1">
        <v>10.0</v>
      </c>
      <c r="J5545" s="7" t="str">
        <f>vlookup(I5545,Cats!$A:$B,2,false)</f>
        <v>E</v>
      </c>
    </row>
    <row r="5546">
      <c r="A5546" s="1">
        <v>142555.0</v>
      </c>
      <c r="B5546" s="1">
        <v>583.0</v>
      </c>
      <c r="C5546" s="1">
        <v>-4.0</v>
      </c>
      <c r="D5546" s="1" t="s">
        <v>181</v>
      </c>
      <c r="E5546" s="1">
        <v>7.0</v>
      </c>
      <c r="F5546" s="7" t="str">
        <f>vlookup(E5546,Teams!A:B,2,false)</f>
        <v>Buchholz B</v>
      </c>
      <c r="G5546" s="1" t="b">
        <v>1</v>
      </c>
      <c r="H5546" s="1" t="b">
        <v>0</v>
      </c>
      <c r="I5546" s="1">
        <v>11.0</v>
      </c>
      <c r="J5546" s="7" t="str">
        <f>vlookup(I5546,Cats!$A:$B,2,false)</f>
        <v>B</v>
      </c>
    </row>
    <row r="5547">
      <c r="A5547" s="1">
        <v>142556.0</v>
      </c>
      <c r="B5547" s="1">
        <v>583.0</v>
      </c>
      <c r="C5547" s="1">
        <v>-4.0</v>
      </c>
      <c r="D5547" s="1" t="s">
        <v>110</v>
      </c>
      <c r="E5547" s="1">
        <v>26.0</v>
      </c>
      <c r="F5547" s="7" t="str">
        <f>vlookup(E5547,Teams!A:B,2,false)</f>
        <v>Lynbrook</v>
      </c>
      <c r="G5547" s="1" t="b">
        <v>0</v>
      </c>
      <c r="H5547" s="1" t="b">
        <v>0</v>
      </c>
      <c r="I5547" s="1">
        <v>11.0</v>
      </c>
      <c r="J5547" s="7" t="str">
        <f>vlookup(I5547,Cats!$A:$B,2,false)</f>
        <v>B</v>
      </c>
    </row>
    <row r="5548">
      <c r="A5548" s="1">
        <v>142557.0</v>
      </c>
      <c r="B5548" s="1">
        <v>583.0</v>
      </c>
      <c r="C5548" s="1">
        <v>0.0</v>
      </c>
      <c r="D5548" s="1" t="s">
        <v>219</v>
      </c>
      <c r="E5548" s="1">
        <v>7.0</v>
      </c>
      <c r="F5548" s="7" t="str">
        <f>vlookup(E5548,Teams!A:B,2,false)</f>
        <v>Buchholz B</v>
      </c>
      <c r="G5548" s="1" t="b">
        <v>1</v>
      </c>
      <c r="H5548" s="1" t="b">
        <v>0</v>
      </c>
      <c r="I5548" s="1">
        <v>12.0</v>
      </c>
      <c r="J5548" s="7" t="str">
        <f>vlookup(I5548,Cats!$A:$B,2,false)</f>
        <v>P</v>
      </c>
    </row>
    <row r="5549">
      <c r="A5549" s="1">
        <v>142558.0</v>
      </c>
      <c r="B5549" s="1">
        <v>583.0</v>
      </c>
      <c r="C5549" s="1">
        <v>0.0</v>
      </c>
      <c r="D5549" s="1" t="s">
        <v>112</v>
      </c>
      <c r="E5549" s="1">
        <v>26.0</v>
      </c>
      <c r="F5549" s="7" t="str">
        <f>vlookup(E5549,Teams!A:B,2,false)</f>
        <v>Lynbrook</v>
      </c>
      <c r="G5549" s="1" t="b">
        <v>0</v>
      </c>
      <c r="H5549" s="1" t="b">
        <v>0</v>
      </c>
      <c r="I5549" s="1">
        <v>12.0</v>
      </c>
      <c r="J5549" s="7" t="str">
        <f>vlookup(I5549,Cats!$A:$B,2,false)</f>
        <v>P</v>
      </c>
    </row>
    <row r="5550">
      <c r="A5550" s="1">
        <v>142559.0</v>
      </c>
      <c r="B5550" s="1">
        <v>583.0</v>
      </c>
      <c r="C5550" s="1">
        <v>0.0</v>
      </c>
      <c r="D5550" s="1" t="s">
        <v>32</v>
      </c>
      <c r="E5550" s="1">
        <v>7.0</v>
      </c>
      <c r="F5550" s="7" t="str">
        <f>vlookup(E5550,Teams!A:B,2,false)</f>
        <v>Buchholz B</v>
      </c>
      <c r="G5550" s="1" t="b">
        <v>1</v>
      </c>
      <c r="H5550" s="1" t="b">
        <v>1</v>
      </c>
      <c r="I5550" s="1">
        <v>13.0</v>
      </c>
      <c r="J5550" s="7" t="str">
        <f>vlookup(I5550,Cats!$A:$B,2,false)</f>
        <v>X</v>
      </c>
    </row>
    <row r="5551">
      <c r="A5551" s="1">
        <v>142560.0</v>
      </c>
      <c r="B5551" s="1">
        <v>583.0</v>
      </c>
      <c r="C5551" s="1">
        <v>4.0</v>
      </c>
      <c r="D5551" s="1" t="s">
        <v>110</v>
      </c>
      <c r="E5551" s="1">
        <v>26.0</v>
      </c>
      <c r="F5551" s="7" t="str">
        <f>vlookup(E5551,Teams!A:B,2,false)</f>
        <v>Lynbrook</v>
      </c>
      <c r="G5551" s="1" t="b">
        <v>0</v>
      </c>
      <c r="H5551" s="1" t="b">
        <v>0</v>
      </c>
      <c r="I5551" s="1">
        <v>13.0</v>
      </c>
      <c r="J5551" s="7" t="str">
        <f>vlookup(I5551,Cats!$A:$B,2,false)</f>
        <v>X</v>
      </c>
    </row>
    <row r="5552">
      <c r="A5552" s="1">
        <v>142561.0</v>
      </c>
      <c r="B5552" s="1">
        <v>583.0</v>
      </c>
      <c r="C5552" s="1">
        <v>0.0</v>
      </c>
      <c r="D5552" s="1" t="s">
        <v>181</v>
      </c>
      <c r="E5552" s="1">
        <v>7.0</v>
      </c>
      <c r="F5552" s="7" t="str">
        <f>vlookup(E5552,Teams!A:B,2,false)</f>
        <v>Buchholz B</v>
      </c>
      <c r="G5552" s="1" t="b">
        <v>1</v>
      </c>
      <c r="H5552" s="1" t="b">
        <v>0</v>
      </c>
      <c r="I5552" s="1">
        <v>14.0</v>
      </c>
      <c r="J5552" s="7" t="str">
        <f>vlookup(I5552,Cats!$A:$B,2,false)</f>
        <v>M</v>
      </c>
    </row>
    <row r="5553">
      <c r="A5553" s="1">
        <v>142562.0</v>
      </c>
      <c r="B5553" s="1">
        <v>583.0</v>
      </c>
      <c r="C5553" s="1">
        <v>0.0</v>
      </c>
      <c r="D5553" s="1" t="s">
        <v>110</v>
      </c>
      <c r="E5553" s="1">
        <v>26.0</v>
      </c>
      <c r="F5553" s="7" t="str">
        <f>vlookup(E5553,Teams!A:B,2,false)</f>
        <v>Lynbrook</v>
      </c>
      <c r="G5553" s="1" t="b">
        <v>0</v>
      </c>
      <c r="H5553" s="1" t="b">
        <v>0</v>
      </c>
      <c r="I5553" s="1">
        <v>14.0</v>
      </c>
      <c r="J5553" s="7" t="str">
        <f>vlookup(I5553,Cats!$A:$B,2,false)</f>
        <v>M</v>
      </c>
    </row>
    <row r="5554">
      <c r="A5554" s="1">
        <v>142563.0</v>
      </c>
      <c r="B5554" s="1">
        <v>583.0</v>
      </c>
      <c r="C5554" s="1">
        <v>0.0</v>
      </c>
      <c r="D5554" s="1" t="s">
        <v>182</v>
      </c>
      <c r="E5554" s="1">
        <v>7.0</v>
      </c>
      <c r="F5554" s="7" t="str">
        <f>vlookup(E5554,Teams!A:B,2,false)</f>
        <v>Buchholz B</v>
      </c>
      <c r="G5554" s="1" t="b">
        <v>1</v>
      </c>
      <c r="H5554" s="1" t="b">
        <v>0</v>
      </c>
      <c r="I5554" s="1">
        <v>15.0</v>
      </c>
      <c r="J5554" s="7" t="str">
        <f>vlookup(I5554,Cats!$A:$B,2,false)</f>
        <v>C</v>
      </c>
    </row>
    <row r="5555">
      <c r="A5555" s="1">
        <v>142564.0</v>
      </c>
      <c r="B5555" s="1">
        <v>583.0</v>
      </c>
      <c r="C5555" s="1">
        <v>0.0</v>
      </c>
      <c r="D5555" s="1" t="s">
        <v>110</v>
      </c>
      <c r="E5555" s="1">
        <v>26.0</v>
      </c>
      <c r="F5555" s="7" t="str">
        <f>vlookup(E5555,Teams!A:B,2,false)</f>
        <v>Lynbrook</v>
      </c>
      <c r="G5555" s="1" t="b">
        <v>0</v>
      </c>
      <c r="H5555" s="1" t="b">
        <v>0</v>
      </c>
      <c r="I5555" s="1">
        <v>15.0</v>
      </c>
      <c r="J5555" s="7" t="str">
        <f>vlookup(I5555,Cats!$A:$B,2,false)</f>
        <v>C</v>
      </c>
    </row>
    <row r="5556">
      <c r="A5556" s="1">
        <v>142565.0</v>
      </c>
      <c r="B5556" s="1">
        <v>583.0</v>
      </c>
      <c r="C5556" s="1">
        <v>0.0</v>
      </c>
      <c r="D5556" s="1" t="s">
        <v>32</v>
      </c>
      <c r="E5556" s="1">
        <v>7.0</v>
      </c>
      <c r="F5556" s="7" t="str">
        <f>vlookup(E5556,Teams!A:B,2,false)</f>
        <v>Buchholz B</v>
      </c>
      <c r="G5556" s="1" t="b">
        <v>1</v>
      </c>
      <c r="H5556" s="1" t="b">
        <v>1</v>
      </c>
      <c r="I5556" s="1">
        <v>16.0</v>
      </c>
      <c r="J5556" s="7" t="str">
        <f>vlookup(I5556,Cats!$A:$B,2,false)</f>
        <v>E</v>
      </c>
    </row>
    <row r="5557">
      <c r="A5557" s="1">
        <v>142566.0</v>
      </c>
      <c r="B5557" s="1">
        <v>583.0</v>
      </c>
      <c r="C5557" s="1">
        <v>4.0</v>
      </c>
      <c r="D5557" s="1" t="s">
        <v>109</v>
      </c>
      <c r="E5557" s="1">
        <v>26.0</v>
      </c>
      <c r="F5557" s="7" t="str">
        <f>vlookup(E5557,Teams!A:B,2,false)</f>
        <v>Lynbrook</v>
      </c>
      <c r="G5557" s="1" t="b">
        <v>0</v>
      </c>
      <c r="H5557" s="1" t="b">
        <v>0</v>
      </c>
      <c r="I5557" s="1">
        <v>16.0</v>
      </c>
      <c r="J5557" s="7" t="str">
        <f>vlookup(I5557,Cats!$A:$B,2,false)</f>
        <v>E</v>
      </c>
    </row>
    <row r="5558">
      <c r="A5558" s="1">
        <v>142567.0</v>
      </c>
      <c r="B5558" s="1">
        <v>583.0</v>
      </c>
      <c r="C5558" s="1">
        <v>0.0</v>
      </c>
      <c r="D5558" s="1" t="s">
        <v>207</v>
      </c>
      <c r="E5558" s="1">
        <v>7.0</v>
      </c>
      <c r="F5558" s="7" t="str">
        <f>vlookup(E5558,Teams!A:B,2,false)</f>
        <v>Buchholz B</v>
      </c>
      <c r="G5558" s="1" t="b">
        <v>1</v>
      </c>
      <c r="H5558" s="1" t="b">
        <v>0</v>
      </c>
      <c r="I5558" s="1">
        <v>17.0</v>
      </c>
      <c r="J5558" s="7" t="str">
        <f>vlookup(I5558,Cats!$A:$B,2,false)</f>
        <v>B</v>
      </c>
    </row>
    <row r="5559">
      <c r="A5559" s="1">
        <v>142568.0</v>
      </c>
      <c r="B5559" s="1">
        <v>583.0</v>
      </c>
      <c r="C5559" s="1">
        <v>0.0</v>
      </c>
      <c r="D5559" s="1" t="s">
        <v>113</v>
      </c>
      <c r="E5559" s="1">
        <v>26.0</v>
      </c>
      <c r="F5559" s="7" t="str">
        <f>vlookup(E5559,Teams!A:B,2,false)</f>
        <v>Lynbrook</v>
      </c>
      <c r="G5559" s="1" t="b">
        <v>0</v>
      </c>
      <c r="H5559" s="1" t="b">
        <v>0</v>
      </c>
      <c r="I5559" s="1">
        <v>17.0</v>
      </c>
      <c r="J5559" s="7" t="str">
        <f>vlookup(I5559,Cats!$A:$B,2,false)</f>
        <v>B</v>
      </c>
    </row>
    <row r="5560">
      <c r="A5560" s="1">
        <v>142569.0</v>
      </c>
      <c r="B5560" s="1">
        <v>583.0</v>
      </c>
      <c r="C5560" s="1">
        <v>0.0</v>
      </c>
      <c r="D5560" s="1" t="s">
        <v>32</v>
      </c>
      <c r="E5560" s="1">
        <v>7.0</v>
      </c>
      <c r="F5560" s="7" t="str">
        <f>vlookup(E5560,Teams!A:B,2,false)</f>
        <v>Buchholz B</v>
      </c>
      <c r="G5560" s="1" t="b">
        <v>1</v>
      </c>
      <c r="H5560" s="1" t="b">
        <v>1</v>
      </c>
      <c r="I5560" s="1">
        <v>18.0</v>
      </c>
      <c r="J5560" s="7" t="str">
        <f>vlookup(I5560,Cats!$A:$B,2,false)</f>
        <v>P</v>
      </c>
    </row>
    <row r="5561">
      <c r="A5561" s="1">
        <v>142570.0</v>
      </c>
      <c r="B5561" s="1">
        <v>583.0</v>
      </c>
      <c r="C5561" s="1">
        <v>14.0</v>
      </c>
      <c r="D5561" s="1" t="s">
        <v>110</v>
      </c>
      <c r="E5561" s="1">
        <v>26.0</v>
      </c>
      <c r="F5561" s="7" t="str">
        <f>vlookup(E5561,Teams!A:B,2,false)</f>
        <v>Lynbrook</v>
      </c>
      <c r="G5561" s="1" t="b">
        <v>0</v>
      </c>
      <c r="H5561" s="1" t="b">
        <v>0</v>
      </c>
      <c r="I5561" s="1">
        <v>18.0</v>
      </c>
      <c r="J5561" s="7" t="str">
        <f>vlookup(I5561,Cats!$A:$B,2,false)</f>
        <v>P</v>
      </c>
    </row>
    <row r="5562">
      <c r="A5562" s="1">
        <v>142571.0</v>
      </c>
      <c r="B5562" s="1">
        <v>583.0</v>
      </c>
      <c r="C5562" s="1">
        <v>4.0</v>
      </c>
      <c r="D5562" s="1" t="s">
        <v>182</v>
      </c>
      <c r="E5562" s="1">
        <v>7.0</v>
      </c>
      <c r="F5562" s="7" t="str">
        <f>vlookup(E5562,Teams!A:B,2,false)</f>
        <v>Buchholz B</v>
      </c>
      <c r="G5562" s="1" t="b">
        <v>1</v>
      </c>
      <c r="H5562" s="1" t="b">
        <v>0</v>
      </c>
      <c r="I5562" s="1">
        <v>19.0</v>
      </c>
      <c r="J5562" s="7" t="str">
        <f>vlookup(I5562,Cats!$A:$B,2,false)</f>
        <v>X</v>
      </c>
    </row>
    <row r="5563">
      <c r="A5563" s="1">
        <v>142572.0</v>
      </c>
      <c r="B5563" s="1">
        <v>583.0</v>
      </c>
      <c r="C5563" s="1">
        <v>-4.0</v>
      </c>
      <c r="D5563" s="1" t="s">
        <v>112</v>
      </c>
      <c r="E5563" s="1">
        <v>26.0</v>
      </c>
      <c r="F5563" s="7" t="str">
        <f>vlookup(E5563,Teams!A:B,2,false)</f>
        <v>Lynbrook</v>
      </c>
      <c r="G5563" s="1" t="b">
        <v>0</v>
      </c>
      <c r="H5563" s="1" t="b">
        <v>0</v>
      </c>
      <c r="I5563" s="1">
        <v>19.0</v>
      </c>
      <c r="J5563" s="7" t="str">
        <f>vlookup(I5563,Cats!$A:$B,2,false)</f>
        <v>X</v>
      </c>
    </row>
    <row r="5564">
      <c r="A5564" s="1">
        <v>142573.0</v>
      </c>
      <c r="B5564" s="1">
        <v>583.0</v>
      </c>
      <c r="C5564" s="1">
        <v>0.0</v>
      </c>
      <c r="D5564" s="1" t="s">
        <v>182</v>
      </c>
      <c r="E5564" s="1">
        <v>7.0</v>
      </c>
      <c r="F5564" s="7" t="str">
        <f>vlookup(E5564,Teams!A:B,2,false)</f>
        <v>Buchholz B</v>
      </c>
      <c r="G5564" s="1" t="b">
        <v>1</v>
      </c>
      <c r="H5564" s="1" t="b">
        <v>0</v>
      </c>
      <c r="I5564" s="1">
        <v>20.0</v>
      </c>
      <c r="J5564" s="7" t="str">
        <f>vlookup(I5564,Cats!$A:$B,2,false)</f>
        <v>M</v>
      </c>
    </row>
    <row r="5565">
      <c r="A5565" s="1">
        <v>142574.0</v>
      </c>
      <c r="B5565" s="1">
        <v>583.0</v>
      </c>
      <c r="C5565" s="1">
        <v>14.0</v>
      </c>
      <c r="D5565" s="1" t="s">
        <v>112</v>
      </c>
      <c r="E5565" s="1">
        <v>26.0</v>
      </c>
      <c r="F5565" s="7" t="str">
        <f>vlookup(E5565,Teams!A:B,2,false)</f>
        <v>Lynbrook</v>
      </c>
      <c r="G5565" s="1" t="b">
        <v>0</v>
      </c>
      <c r="H5565" s="1" t="b">
        <v>0</v>
      </c>
      <c r="I5565" s="1">
        <v>20.0</v>
      </c>
      <c r="J5565" s="7" t="str">
        <f>vlookup(I5565,Cats!$A:$B,2,false)</f>
        <v>M</v>
      </c>
    </row>
    <row r="5566">
      <c r="A5566" s="1">
        <v>142575.0</v>
      </c>
      <c r="B5566" s="1">
        <v>583.0</v>
      </c>
      <c r="C5566" s="1">
        <v>4.0</v>
      </c>
      <c r="D5566" s="1" t="s">
        <v>181</v>
      </c>
      <c r="E5566" s="1">
        <v>7.0</v>
      </c>
      <c r="F5566" s="7" t="str">
        <f>vlookup(E5566,Teams!A:B,2,false)</f>
        <v>Buchholz B</v>
      </c>
      <c r="G5566" s="1" t="b">
        <v>1</v>
      </c>
      <c r="H5566" s="1" t="b">
        <v>0</v>
      </c>
      <c r="I5566" s="1">
        <v>21.0</v>
      </c>
      <c r="J5566" s="7" t="str">
        <f>vlookup(I5566,Cats!$A:$B,2,false)</f>
        <v>C</v>
      </c>
    </row>
    <row r="5567">
      <c r="A5567" s="1">
        <v>142576.0</v>
      </c>
      <c r="B5567" s="1">
        <v>583.0</v>
      </c>
      <c r="C5567" s="1">
        <v>0.0</v>
      </c>
      <c r="D5567" s="1" t="s">
        <v>110</v>
      </c>
      <c r="E5567" s="1">
        <v>26.0</v>
      </c>
      <c r="F5567" s="7" t="str">
        <f>vlookup(E5567,Teams!A:B,2,false)</f>
        <v>Lynbrook</v>
      </c>
      <c r="G5567" s="1" t="b">
        <v>0</v>
      </c>
      <c r="H5567" s="1" t="b">
        <v>0</v>
      </c>
      <c r="I5567" s="1">
        <v>21.0</v>
      </c>
      <c r="J5567" s="7" t="str">
        <f>vlookup(I5567,Cats!$A:$B,2,false)</f>
        <v>C</v>
      </c>
    </row>
    <row r="5568">
      <c r="A5568" s="1">
        <v>142577.0</v>
      </c>
      <c r="B5568" s="1">
        <v>583.0</v>
      </c>
      <c r="C5568" s="1">
        <v>0.0</v>
      </c>
      <c r="D5568" s="1" t="s">
        <v>32</v>
      </c>
      <c r="E5568" s="1">
        <v>7.0</v>
      </c>
      <c r="F5568" s="7" t="str">
        <f>vlookup(E5568,Teams!A:B,2,false)</f>
        <v>Buchholz B</v>
      </c>
      <c r="G5568" s="1" t="b">
        <v>1</v>
      </c>
      <c r="H5568" s="1" t="b">
        <v>1</v>
      </c>
      <c r="I5568" s="1">
        <v>22.0</v>
      </c>
      <c r="J5568" s="7" t="str">
        <f>vlookup(I5568,Cats!$A:$B,2,false)</f>
        <v>E</v>
      </c>
    </row>
    <row r="5569">
      <c r="A5569" s="1">
        <v>142578.0</v>
      </c>
      <c r="B5569" s="1">
        <v>583.0</v>
      </c>
      <c r="C5569" s="1">
        <v>4.0</v>
      </c>
      <c r="D5569" s="1" t="s">
        <v>109</v>
      </c>
      <c r="E5569" s="1">
        <v>26.0</v>
      </c>
      <c r="F5569" s="7" t="str">
        <f>vlookup(E5569,Teams!A:B,2,false)</f>
        <v>Lynbrook</v>
      </c>
      <c r="G5569" s="1" t="b">
        <v>0</v>
      </c>
      <c r="H5569" s="1" t="b">
        <v>0</v>
      </c>
      <c r="I5569" s="1">
        <v>22.0</v>
      </c>
      <c r="J5569" s="7" t="str">
        <f>vlookup(I5569,Cats!$A:$B,2,false)</f>
        <v>E</v>
      </c>
    </row>
    <row r="5570">
      <c r="A5570" s="1">
        <v>142579.0</v>
      </c>
      <c r="B5570" s="1">
        <v>583.0</v>
      </c>
      <c r="C5570" s="1">
        <v>0.0</v>
      </c>
      <c r="D5570" s="1" t="s">
        <v>207</v>
      </c>
      <c r="E5570" s="1">
        <v>7.0</v>
      </c>
      <c r="F5570" s="7" t="str">
        <f>vlookup(E5570,Teams!A:B,2,false)</f>
        <v>Buchholz B</v>
      </c>
      <c r="G5570" s="1" t="b">
        <v>1</v>
      </c>
      <c r="H5570" s="1" t="b">
        <v>0</v>
      </c>
      <c r="I5570" s="1">
        <v>23.0</v>
      </c>
      <c r="J5570" s="7" t="str">
        <f>vlookup(I5570,Cats!$A:$B,2,false)</f>
        <v>B</v>
      </c>
    </row>
    <row r="5571">
      <c r="A5571" s="1">
        <v>142580.0</v>
      </c>
      <c r="B5571" s="1">
        <v>583.0</v>
      </c>
      <c r="C5571" s="1">
        <v>0.0</v>
      </c>
      <c r="D5571" s="1" t="s">
        <v>113</v>
      </c>
      <c r="E5571" s="1">
        <v>26.0</v>
      </c>
      <c r="F5571" s="7" t="str">
        <f>vlookup(E5571,Teams!A:B,2,false)</f>
        <v>Lynbrook</v>
      </c>
      <c r="G5571" s="1" t="b">
        <v>0</v>
      </c>
      <c r="H5571" s="1" t="b">
        <v>0</v>
      </c>
      <c r="I5571" s="1">
        <v>23.0</v>
      </c>
      <c r="J5571" s="7" t="str">
        <f>vlookup(I5571,Cats!$A:$B,2,false)</f>
        <v>B</v>
      </c>
    </row>
    <row r="5572">
      <c r="A5572" s="1">
        <v>142581.0</v>
      </c>
      <c r="B5572" s="1">
        <v>583.0</v>
      </c>
      <c r="C5572" s="1">
        <v>0.0</v>
      </c>
      <c r="D5572" s="1" t="s">
        <v>32</v>
      </c>
      <c r="E5572" s="1">
        <v>7.0</v>
      </c>
      <c r="F5572" s="7" t="str">
        <f>vlookup(E5572,Teams!A:B,2,false)</f>
        <v>Buchholz B</v>
      </c>
      <c r="G5572" s="1" t="b">
        <v>1</v>
      </c>
      <c r="H5572" s="1" t="b">
        <v>1</v>
      </c>
      <c r="I5572" s="1">
        <v>24.0</v>
      </c>
      <c r="J5572" s="7" t="str">
        <f>vlookup(I5572,Cats!$A:$B,2,false)</f>
        <v>P</v>
      </c>
    </row>
    <row r="5573">
      <c r="A5573" s="1">
        <v>142582.0</v>
      </c>
      <c r="B5573" s="1">
        <v>583.0</v>
      </c>
      <c r="C5573" s="1">
        <v>4.0</v>
      </c>
      <c r="D5573" s="1" t="s">
        <v>110</v>
      </c>
      <c r="E5573" s="1">
        <v>26.0</v>
      </c>
      <c r="F5573" s="7" t="str">
        <f>vlookup(E5573,Teams!A:B,2,false)</f>
        <v>Lynbrook</v>
      </c>
      <c r="G5573" s="1" t="b">
        <v>0</v>
      </c>
      <c r="H5573" s="1" t="b">
        <v>0</v>
      </c>
      <c r="I5573" s="1">
        <v>24.0</v>
      </c>
      <c r="J5573" s="7" t="str">
        <f>vlookup(I5573,Cats!$A:$B,2,false)</f>
        <v>P</v>
      </c>
    </row>
    <row r="5574">
      <c r="A5574" s="1">
        <v>142583.0</v>
      </c>
      <c r="B5574" s="1">
        <v>584.0</v>
      </c>
      <c r="C5574" s="1">
        <v>4.0</v>
      </c>
      <c r="D5574" s="1" t="s">
        <v>188</v>
      </c>
      <c r="E5574" s="1">
        <v>45.0</v>
      </c>
      <c r="F5574" s="7" t="str">
        <f>vlookup(E5574,Teams!A:B,2,false)</f>
        <v>Venice</v>
      </c>
      <c r="G5574" s="1" t="b">
        <v>1</v>
      </c>
      <c r="H5574" s="1" t="b">
        <v>0</v>
      </c>
      <c r="I5574" s="1">
        <v>1.0</v>
      </c>
      <c r="J5574" s="7" t="str">
        <f>vlookup(I5574,Cats!$A:$B,2,false)</f>
        <v>X</v>
      </c>
    </row>
    <row r="5575">
      <c r="A5575" s="1">
        <v>142584.0</v>
      </c>
      <c r="B5575" s="1">
        <v>584.0</v>
      </c>
      <c r="C5575" s="1">
        <v>0.0</v>
      </c>
      <c r="D5575" s="1" t="s">
        <v>32</v>
      </c>
      <c r="E5575" s="1">
        <v>46.0</v>
      </c>
      <c r="F5575" s="7" t="str">
        <f>vlookup(E5575,Teams!A:B,2,false)</f>
        <v>Wayzata</v>
      </c>
      <c r="G5575" s="1" t="b">
        <v>0</v>
      </c>
      <c r="H5575" s="1" t="b">
        <v>1</v>
      </c>
      <c r="I5575" s="1">
        <v>1.0</v>
      </c>
      <c r="J5575" s="7" t="str">
        <f>vlookup(I5575,Cats!$A:$B,2,false)</f>
        <v>X</v>
      </c>
    </row>
    <row r="5576">
      <c r="A5576" s="1">
        <v>142585.0</v>
      </c>
      <c r="B5576" s="1">
        <v>584.0</v>
      </c>
      <c r="C5576" s="1">
        <v>0.0</v>
      </c>
      <c r="D5576" s="1" t="s">
        <v>187</v>
      </c>
      <c r="E5576" s="1">
        <v>45.0</v>
      </c>
      <c r="F5576" s="7" t="str">
        <f>vlookup(E5576,Teams!A:B,2,false)</f>
        <v>Venice</v>
      </c>
      <c r="G5576" s="1" t="b">
        <v>1</v>
      </c>
      <c r="H5576" s="1" t="b">
        <v>0</v>
      </c>
      <c r="I5576" s="1">
        <v>2.0</v>
      </c>
      <c r="J5576" s="7" t="str">
        <f>vlookup(I5576,Cats!$A:$B,2,false)</f>
        <v>M</v>
      </c>
    </row>
    <row r="5577">
      <c r="A5577" s="1">
        <v>142586.0</v>
      </c>
      <c r="B5577" s="1">
        <v>584.0</v>
      </c>
      <c r="C5577" s="1">
        <v>0.0</v>
      </c>
      <c r="D5577" s="1" t="s">
        <v>158</v>
      </c>
      <c r="E5577" s="1">
        <v>46.0</v>
      </c>
      <c r="F5577" s="7" t="str">
        <f>vlookup(E5577,Teams!A:B,2,false)</f>
        <v>Wayzata</v>
      </c>
      <c r="G5577" s="1" t="b">
        <v>0</v>
      </c>
      <c r="H5577" s="1" t="b">
        <v>0</v>
      </c>
      <c r="I5577" s="1">
        <v>2.0</v>
      </c>
      <c r="J5577" s="7" t="str">
        <f>vlookup(I5577,Cats!$A:$B,2,false)</f>
        <v>M</v>
      </c>
    </row>
    <row r="5578">
      <c r="A5578" s="1">
        <v>142587.0</v>
      </c>
      <c r="B5578" s="1">
        <v>584.0</v>
      </c>
      <c r="C5578" s="1">
        <v>14.0</v>
      </c>
      <c r="D5578" s="1" t="s">
        <v>186</v>
      </c>
      <c r="E5578" s="1">
        <v>45.0</v>
      </c>
      <c r="F5578" s="7" t="str">
        <f>vlookup(E5578,Teams!A:B,2,false)</f>
        <v>Venice</v>
      </c>
      <c r="G5578" s="1" t="b">
        <v>1</v>
      </c>
      <c r="H5578" s="1" t="b">
        <v>0</v>
      </c>
      <c r="I5578" s="1">
        <v>3.0</v>
      </c>
      <c r="J5578" s="7" t="str">
        <f>vlookup(I5578,Cats!$A:$B,2,false)</f>
        <v>C</v>
      </c>
    </row>
    <row r="5579">
      <c r="A5579" s="1">
        <v>142588.0</v>
      </c>
      <c r="B5579" s="1">
        <v>584.0</v>
      </c>
      <c r="C5579" s="1">
        <v>-4.0</v>
      </c>
      <c r="D5579" s="1" t="s">
        <v>163</v>
      </c>
      <c r="E5579" s="1">
        <v>46.0</v>
      </c>
      <c r="F5579" s="7" t="str">
        <f>vlookup(E5579,Teams!A:B,2,false)</f>
        <v>Wayzata</v>
      </c>
      <c r="G5579" s="1" t="b">
        <v>0</v>
      </c>
      <c r="H5579" s="1" t="b">
        <v>0</v>
      </c>
      <c r="I5579" s="1">
        <v>3.0</v>
      </c>
      <c r="J5579" s="7" t="str">
        <f>vlookup(I5579,Cats!$A:$B,2,false)</f>
        <v>C</v>
      </c>
    </row>
    <row r="5580">
      <c r="A5580" s="1">
        <v>142589.0</v>
      </c>
      <c r="B5580" s="1">
        <v>584.0</v>
      </c>
      <c r="C5580" s="1">
        <v>4.0</v>
      </c>
      <c r="D5580" s="1" t="s">
        <v>183</v>
      </c>
      <c r="E5580" s="1">
        <v>45.0</v>
      </c>
      <c r="F5580" s="7" t="str">
        <f>vlookup(E5580,Teams!A:B,2,false)</f>
        <v>Venice</v>
      </c>
      <c r="G5580" s="1" t="b">
        <v>1</v>
      </c>
      <c r="H5580" s="1" t="b">
        <v>0</v>
      </c>
      <c r="I5580" s="1">
        <v>4.0</v>
      </c>
      <c r="J5580" s="7" t="str">
        <f>vlookup(I5580,Cats!$A:$B,2,false)</f>
        <v>E</v>
      </c>
    </row>
    <row r="5581">
      <c r="A5581" s="1">
        <v>142590.0</v>
      </c>
      <c r="B5581" s="1">
        <v>584.0</v>
      </c>
      <c r="C5581" s="1">
        <v>0.0</v>
      </c>
      <c r="D5581" s="1" t="s">
        <v>32</v>
      </c>
      <c r="E5581" s="1">
        <v>46.0</v>
      </c>
      <c r="F5581" s="7" t="str">
        <f>vlookup(E5581,Teams!A:B,2,false)</f>
        <v>Wayzata</v>
      </c>
      <c r="G5581" s="1" t="b">
        <v>0</v>
      </c>
      <c r="H5581" s="1" t="b">
        <v>1</v>
      </c>
      <c r="I5581" s="1">
        <v>4.0</v>
      </c>
      <c r="J5581" s="7" t="str">
        <f>vlookup(I5581,Cats!$A:$B,2,false)</f>
        <v>E</v>
      </c>
    </row>
    <row r="5582">
      <c r="A5582" s="1">
        <v>142591.0</v>
      </c>
      <c r="B5582" s="1">
        <v>584.0</v>
      </c>
      <c r="C5582" s="1">
        <v>-4.0</v>
      </c>
      <c r="D5582" s="1" t="s">
        <v>186</v>
      </c>
      <c r="E5582" s="1">
        <v>45.0</v>
      </c>
      <c r="F5582" s="7" t="str">
        <f>vlookup(E5582,Teams!A:B,2,false)</f>
        <v>Venice</v>
      </c>
      <c r="G5582" s="1" t="b">
        <v>1</v>
      </c>
      <c r="H5582" s="1" t="b">
        <v>0</v>
      </c>
      <c r="I5582" s="1">
        <v>5.0</v>
      </c>
      <c r="J5582" s="7" t="str">
        <f>vlookup(I5582,Cats!$A:$B,2,false)</f>
        <v>B</v>
      </c>
    </row>
    <row r="5583">
      <c r="A5583" s="1">
        <v>142592.0</v>
      </c>
      <c r="B5583" s="1">
        <v>584.0</v>
      </c>
      <c r="C5583" s="1">
        <v>4.0</v>
      </c>
      <c r="D5583" s="1" t="s">
        <v>163</v>
      </c>
      <c r="E5583" s="1">
        <v>46.0</v>
      </c>
      <c r="F5583" s="7" t="str">
        <f>vlookup(E5583,Teams!A:B,2,false)</f>
        <v>Wayzata</v>
      </c>
      <c r="G5583" s="1" t="b">
        <v>0</v>
      </c>
      <c r="H5583" s="1" t="b">
        <v>0</v>
      </c>
      <c r="I5583" s="1">
        <v>5.0</v>
      </c>
      <c r="J5583" s="7" t="str">
        <f>vlookup(I5583,Cats!$A:$B,2,false)</f>
        <v>B</v>
      </c>
    </row>
    <row r="5584">
      <c r="A5584" s="1">
        <v>142593.0</v>
      </c>
      <c r="B5584" s="1">
        <v>584.0</v>
      </c>
      <c r="C5584" s="1">
        <v>0.0</v>
      </c>
      <c r="D5584" s="1" t="s">
        <v>187</v>
      </c>
      <c r="E5584" s="1">
        <v>45.0</v>
      </c>
      <c r="F5584" s="7" t="str">
        <f>vlookup(E5584,Teams!A:B,2,false)</f>
        <v>Venice</v>
      </c>
      <c r="G5584" s="1" t="b">
        <v>1</v>
      </c>
      <c r="H5584" s="1" t="b">
        <v>0</v>
      </c>
      <c r="I5584" s="1">
        <v>6.0</v>
      </c>
      <c r="J5584" s="7" t="str">
        <f>vlookup(I5584,Cats!$A:$B,2,false)</f>
        <v>P</v>
      </c>
    </row>
    <row r="5585">
      <c r="A5585" s="1">
        <v>142594.0</v>
      </c>
      <c r="B5585" s="1">
        <v>584.0</v>
      </c>
      <c r="C5585" s="1">
        <v>0.0</v>
      </c>
      <c r="D5585" s="1" t="s">
        <v>163</v>
      </c>
      <c r="E5585" s="1">
        <v>46.0</v>
      </c>
      <c r="F5585" s="7" t="str">
        <f>vlookup(E5585,Teams!A:B,2,false)</f>
        <v>Wayzata</v>
      </c>
      <c r="G5585" s="1" t="b">
        <v>0</v>
      </c>
      <c r="H5585" s="1" t="b">
        <v>0</v>
      </c>
      <c r="I5585" s="1">
        <v>6.0</v>
      </c>
      <c r="J5585" s="7" t="str">
        <f>vlookup(I5585,Cats!$A:$B,2,false)</f>
        <v>P</v>
      </c>
    </row>
    <row r="5586">
      <c r="A5586" s="1">
        <v>142595.0</v>
      </c>
      <c r="B5586" s="1">
        <v>584.0</v>
      </c>
      <c r="C5586" s="1">
        <v>0.0</v>
      </c>
      <c r="D5586" s="1" t="s">
        <v>183</v>
      </c>
      <c r="E5586" s="1">
        <v>45.0</v>
      </c>
      <c r="F5586" s="7" t="str">
        <f>vlookup(E5586,Teams!A:B,2,false)</f>
        <v>Venice</v>
      </c>
      <c r="G5586" s="1" t="b">
        <v>1</v>
      </c>
      <c r="H5586" s="1" t="b">
        <v>0</v>
      </c>
      <c r="I5586" s="1">
        <v>7.0</v>
      </c>
      <c r="J5586" s="7" t="str">
        <f>vlookup(I5586,Cats!$A:$B,2,false)</f>
        <v>X</v>
      </c>
    </row>
    <row r="5587">
      <c r="A5587" s="1">
        <v>142596.0</v>
      </c>
      <c r="B5587" s="1">
        <v>584.0</v>
      </c>
      <c r="C5587" s="1">
        <v>0.0</v>
      </c>
      <c r="D5587" s="1" t="s">
        <v>157</v>
      </c>
      <c r="E5587" s="1">
        <v>46.0</v>
      </c>
      <c r="F5587" s="7" t="str">
        <f>vlookup(E5587,Teams!A:B,2,false)</f>
        <v>Wayzata</v>
      </c>
      <c r="G5587" s="1" t="b">
        <v>0</v>
      </c>
      <c r="H5587" s="1" t="b">
        <v>0</v>
      </c>
      <c r="I5587" s="1">
        <v>7.0</v>
      </c>
      <c r="J5587" s="7" t="str">
        <f>vlookup(I5587,Cats!$A:$B,2,false)</f>
        <v>X</v>
      </c>
    </row>
    <row r="5588">
      <c r="A5588" s="1">
        <v>142597.0</v>
      </c>
      <c r="B5588" s="1">
        <v>584.0</v>
      </c>
      <c r="C5588" s="1">
        <v>4.0</v>
      </c>
      <c r="D5588" s="1" t="s">
        <v>187</v>
      </c>
      <c r="E5588" s="1">
        <v>45.0</v>
      </c>
      <c r="F5588" s="7" t="str">
        <f>vlookup(E5588,Teams!A:B,2,false)</f>
        <v>Venice</v>
      </c>
      <c r="G5588" s="1" t="b">
        <v>1</v>
      </c>
      <c r="H5588" s="1" t="b">
        <v>0</v>
      </c>
      <c r="I5588" s="1">
        <v>8.0</v>
      </c>
      <c r="J5588" s="7" t="str">
        <f>vlookup(I5588,Cats!$A:$B,2,false)</f>
        <v>M</v>
      </c>
    </row>
    <row r="5589">
      <c r="A5589" s="1">
        <v>142598.0</v>
      </c>
      <c r="B5589" s="1">
        <v>584.0</v>
      </c>
      <c r="C5589" s="1">
        <v>0.0</v>
      </c>
      <c r="D5589" s="1" t="s">
        <v>158</v>
      </c>
      <c r="E5589" s="1">
        <v>46.0</v>
      </c>
      <c r="F5589" s="7" t="str">
        <f>vlookup(E5589,Teams!A:B,2,false)</f>
        <v>Wayzata</v>
      </c>
      <c r="G5589" s="1" t="b">
        <v>0</v>
      </c>
      <c r="H5589" s="1" t="b">
        <v>0</v>
      </c>
      <c r="I5589" s="1">
        <v>8.0</v>
      </c>
      <c r="J5589" s="7" t="str">
        <f>vlookup(I5589,Cats!$A:$B,2,false)</f>
        <v>M</v>
      </c>
    </row>
    <row r="5590">
      <c r="A5590" s="1">
        <v>142599.0</v>
      </c>
      <c r="B5590" s="1">
        <v>584.0</v>
      </c>
      <c r="C5590" s="1">
        <v>4.0</v>
      </c>
      <c r="D5590" s="1" t="s">
        <v>186</v>
      </c>
      <c r="E5590" s="1">
        <v>45.0</v>
      </c>
      <c r="F5590" s="7" t="str">
        <f>vlookup(E5590,Teams!A:B,2,false)</f>
        <v>Venice</v>
      </c>
      <c r="G5590" s="1" t="b">
        <v>1</v>
      </c>
      <c r="H5590" s="1" t="b">
        <v>0</v>
      </c>
      <c r="I5590" s="1">
        <v>9.0</v>
      </c>
      <c r="J5590" s="7" t="str">
        <f>vlookup(I5590,Cats!$A:$B,2,false)</f>
        <v>C</v>
      </c>
    </row>
    <row r="5591">
      <c r="A5591" s="1">
        <v>142600.0</v>
      </c>
      <c r="B5591" s="1">
        <v>584.0</v>
      </c>
      <c r="C5591" s="1">
        <v>0.0</v>
      </c>
      <c r="D5591" s="1" t="s">
        <v>158</v>
      </c>
      <c r="E5591" s="1">
        <v>46.0</v>
      </c>
      <c r="F5591" s="7" t="str">
        <f>vlookup(E5591,Teams!A:B,2,false)</f>
        <v>Wayzata</v>
      </c>
      <c r="G5591" s="1" t="b">
        <v>0</v>
      </c>
      <c r="H5591" s="1" t="b">
        <v>0</v>
      </c>
      <c r="I5591" s="1">
        <v>9.0</v>
      </c>
      <c r="J5591" s="7" t="str">
        <f>vlookup(I5591,Cats!$A:$B,2,false)</f>
        <v>C</v>
      </c>
    </row>
    <row r="5592">
      <c r="A5592" s="1">
        <v>142601.0</v>
      </c>
      <c r="B5592" s="1">
        <v>584.0</v>
      </c>
      <c r="C5592" s="1">
        <v>0.0</v>
      </c>
      <c r="D5592" s="1" t="s">
        <v>183</v>
      </c>
      <c r="E5592" s="1">
        <v>45.0</v>
      </c>
      <c r="F5592" s="7" t="str">
        <f>vlookup(E5592,Teams!A:B,2,false)</f>
        <v>Venice</v>
      </c>
      <c r="G5592" s="1" t="b">
        <v>1</v>
      </c>
      <c r="H5592" s="1" t="b">
        <v>0</v>
      </c>
      <c r="I5592" s="1">
        <v>10.0</v>
      </c>
      <c r="J5592" s="7" t="str">
        <f>vlookup(I5592,Cats!$A:$B,2,false)</f>
        <v>E</v>
      </c>
    </row>
    <row r="5593">
      <c r="A5593" s="1">
        <v>142602.0</v>
      </c>
      <c r="B5593" s="1">
        <v>584.0</v>
      </c>
      <c r="C5593" s="1">
        <v>4.0</v>
      </c>
      <c r="D5593" s="1" t="s">
        <v>163</v>
      </c>
      <c r="E5593" s="1">
        <v>46.0</v>
      </c>
      <c r="F5593" s="7" t="str">
        <f>vlookup(E5593,Teams!A:B,2,false)</f>
        <v>Wayzata</v>
      </c>
      <c r="G5593" s="1" t="b">
        <v>0</v>
      </c>
      <c r="H5593" s="1" t="b">
        <v>0</v>
      </c>
      <c r="I5593" s="1">
        <v>10.0</v>
      </c>
      <c r="J5593" s="7" t="str">
        <f>vlookup(I5593,Cats!$A:$B,2,false)</f>
        <v>E</v>
      </c>
    </row>
    <row r="5594">
      <c r="A5594" s="1">
        <v>142603.0</v>
      </c>
      <c r="B5594" s="1">
        <v>584.0</v>
      </c>
      <c r="C5594" s="1">
        <v>14.0</v>
      </c>
      <c r="D5594" s="1" t="s">
        <v>186</v>
      </c>
      <c r="E5594" s="1">
        <v>45.0</v>
      </c>
      <c r="F5594" s="7" t="str">
        <f>vlookup(E5594,Teams!A:B,2,false)</f>
        <v>Venice</v>
      </c>
      <c r="G5594" s="1" t="b">
        <v>1</v>
      </c>
      <c r="H5594" s="1" t="b">
        <v>0</v>
      </c>
      <c r="I5594" s="1">
        <v>11.0</v>
      </c>
      <c r="J5594" s="7" t="str">
        <f>vlookup(I5594,Cats!$A:$B,2,false)</f>
        <v>B</v>
      </c>
    </row>
    <row r="5595">
      <c r="A5595" s="1">
        <v>142604.0</v>
      </c>
      <c r="B5595" s="1">
        <v>584.0</v>
      </c>
      <c r="C5595" s="1">
        <v>-4.0</v>
      </c>
      <c r="D5595" s="1" t="s">
        <v>159</v>
      </c>
      <c r="E5595" s="1">
        <v>46.0</v>
      </c>
      <c r="F5595" s="7" t="str">
        <f>vlookup(E5595,Teams!A:B,2,false)</f>
        <v>Wayzata</v>
      </c>
      <c r="G5595" s="1" t="b">
        <v>0</v>
      </c>
      <c r="H5595" s="1" t="b">
        <v>0</v>
      </c>
      <c r="I5595" s="1">
        <v>11.0</v>
      </c>
      <c r="J5595" s="7" t="str">
        <f>vlookup(I5595,Cats!$A:$B,2,false)</f>
        <v>B</v>
      </c>
    </row>
    <row r="5596">
      <c r="A5596" s="1">
        <v>142605.0</v>
      </c>
      <c r="B5596" s="1">
        <v>584.0</v>
      </c>
      <c r="C5596" s="1">
        <v>4.0</v>
      </c>
      <c r="D5596" s="1" t="s">
        <v>183</v>
      </c>
      <c r="E5596" s="1">
        <v>45.0</v>
      </c>
      <c r="F5596" s="7" t="str">
        <f>vlookup(E5596,Teams!A:B,2,false)</f>
        <v>Venice</v>
      </c>
      <c r="G5596" s="1" t="b">
        <v>1</v>
      </c>
      <c r="H5596" s="1" t="b">
        <v>0</v>
      </c>
      <c r="I5596" s="1">
        <v>12.0</v>
      </c>
      <c r="J5596" s="7" t="str">
        <f>vlookup(I5596,Cats!$A:$B,2,false)</f>
        <v>P</v>
      </c>
    </row>
    <row r="5597">
      <c r="A5597" s="1">
        <v>142606.0</v>
      </c>
      <c r="B5597" s="1">
        <v>584.0</v>
      </c>
      <c r="C5597" s="1">
        <v>-4.0</v>
      </c>
      <c r="D5597" s="1" t="s">
        <v>163</v>
      </c>
      <c r="E5597" s="1">
        <v>46.0</v>
      </c>
      <c r="F5597" s="7" t="str">
        <f>vlookup(E5597,Teams!A:B,2,false)</f>
        <v>Wayzata</v>
      </c>
      <c r="G5597" s="1" t="b">
        <v>0</v>
      </c>
      <c r="H5597" s="1" t="b">
        <v>0</v>
      </c>
      <c r="I5597" s="1">
        <v>12.0</v>
      </c>
      <c r="J5597" s="7" t="str">
        <f>vlookup(I5597,Cats!$A:$B,2,false)</f>
        <v>P</v>
      </c>
    </row>
    <row r="5598">
      <c r="A5598" s="1">
        <v>142607.0</v>
      </c>
      <c r="B5598" s="1">
        <v>584.0</v>
      </c>
      <c r="C5598" s="1">
        <v>0.0</v>
      </c>
      <c r="D5598" s="1" t="s">
        <v>32</v>
      </c>
      <c r="E5598" s="1">
        <v>45.0</v>
      </c>
      <c r="F5598" s="7" t="str">
        <f>vlookup(E5598,Teams!A:B,2,false)</f>
        <v>Venice</v>
      </c>
      <c r="G5598" s="1" t="b">
        <v>1</v>
      </c>
      <c r="H5598" s="1" t="b">
        <v>1</v>
      </c>
      <c r="I5598" s="1">
        <v>13.0</v>
      </c>
      <c r="J5598" s="7" t="str">
        <f>vlookup(I5598,Cats!$A:$B,2,false)</f>
        <v>X</v>
      </c>
    </row>
    <row r="5599">
      <c r="A5599" s="1">
        <v>142608.0</v>
      </c>
      <c r="B5599" s="1">
        <v>584.0</v>
      </c>
      <c r="C5599" s="1">
        <v>4.0</v>
      </c>
      <c r="D5599" s="1" t="s">
        <v>158</v>
      </c>
      <c r="E5599" s="1">
        <v>46.0</v>
      </c>
      <c r="F5599" s="7" t="str">
        <f>vlookup(E5599,Teams!A:B,2,false)</f>
        <v>Wayzata</v>
      </c>
      <c r="G5599" s="1" t="b">
        <v>0</v>
      </c>
      <c r="H5599" s="1" t="b">
        <v>0</v>
      </c>
      <c r="I5599" s="1">
        <v>13.0</v>
      </c>
      <c r="J5599" s="7" t="str">
        <f>vlookup(I5599,Cats!$A:$B,2,false)</f>
        <v>X</v>
      </c>
    </row>
    <row r="5600">
      <c r="A5600" s="1">
        <v>142609.0</v>
      </c>
      <c r="B5600" s="1">
        <v>584.0</v>
      </c>
      <c r="C5600" s="1">
        <v>0.0</v>
      </c>
      <c r="D5600" s="1" t="s">
        <v>32</v>
      </c>
      <c r="E5600" s="1">
        <v>45.0</v>
      </c>
      <c r="F5600" s="7" t="str">
        <f>vlookup(E5600,Teams!A:B,2,false)</f>
        <v>Venice</v>
      </c>
      <c r="G5600" s="1" t="b">
        <v>1</v>
      </c>
      <c r="H5600" s="1" t="b">
        <v>1</v>
      </c>
      <c r="I5600" s="1">
        <v>14.0</v>
      </c>
      <c r="J5600" s="7" t="str">
        <f>vlookup(I5600,Cats!$A:$B,2,false)</f>
        <v>M</v>
      </c>
    </row>
    <row r="5601">
      <c r="A5601" s="1">
        <v>142610.0</v>
      </c>
      <c r="B5601" s="1">
        <v>584.0</v>
      </c>
      <c r="C5601" s="1">
        <v>4.0</v>
      </c>
      <c r="D5601" s="1" t="s">
        <v>158</v>
      </c>
      <c r="E5601" s="1">
        <v>46.0</v>
      </c>
      <c r="F5601" s="7" t="str">
        <f>vlookup(E5601,Teams!A:B,2,false)</f>
        <v>Wayzata</v>
      </c>
      <c r="G5601" s="1" t="b">
        <v>0</v>
      </c>
      <c r="H5601" s="1" t="b">
        <v>0</v>
      </c>
      <c r="I5601" s="1">
        <v>14.0</v>
      </c>
      <c r="J5601" s="7" t="str">
        <f>vlookup(I5601,Cats!$A:$B,2,false)</f>
        <v>M</v>
      </c>
    </row>
    <row r="5602">
      <c r="A5602" s="1">
        <v>142611.0</v>
      </c>
      <c r="B5602" s="1">
        <v>584.0</v>
      </c>
      <c r="C5602" s="1">
        <v>0.0</v>
      </c>
      <c r="D5602" s="1" t="s">
        <v>186</v>
      </c>
      <c r="E5602" s="1">
        <v>45.0</v>
      </c>
      <c r="F5602" s="7" t="str">
        <f>vlookup(E5602,Teams!A:B,2,false)</f>
        <v>Venice</v>
      </c>
      <c r="G5602" s="1" t="b">
        <v>1</v>
      </c>
      <c r="H5602" s="1" t="b">
        <v>0</v>
      </c>
      <c r="I5602" s="1">
        <v>15.0</v>
      </c>
      <c r="J5602" s="7" t="str">
        <f>vlookup(I5602,Cats!$A:$B,2,false)</f>
        <v>C</v>
      </c>
    </row>
    <row r="5603">
      <c r="A5603" s="1">
        <v>142612.0</v>
      </c>
      <c r="B5603" s="1">
        <v>584.0</v>
      </c>
      <c r="C5603" s="1">
        <v>0.0</v>
      </c>
      <c r="D5603" s="1" t="s">
        <v>163</v>
      </c>
      <c r="E5603" s="1">
        <v>46.0</v>
      </c>
      <c r="F5603" s="7" t="str">
        <f>vlookup(E5603,Teams!A:B,2,false)</f>
        <v>Wayzata</v>
      </c>
      <c r="G5603" s="1" t="b">
        <v>0</v>
      </c>
      <c r="H5603" s="1" t="b">
        <v>0</v>
      </c>
      <c r="I5603" s="1">
        <v>15.0</v>
      </c>
      <c r="J5603" s="7" t="str">
        <f>vlookup(I5603,Cats!$A:$B,2,false)</f>
        <v>C</v>
      </c>
    </row>
    <row r="5604">
      <c r="A5604" s="1">
        <v>142613.0</v>
      </c>
      <c r="B5604" s="1">
        <v>584.0</v>
      </c>
      <c r="C5604" s="1">
        <v>4.0</v>
      </c>
      <c r="D5604" s="1" t="s">
        <v>183</v>
      </c>
      <c r="E5604" s="1">
        <v>45.0</v>
      </c>
      <c r="F5604" s="7" t="str">
        <f>vlookup(E5604,Teams!A:B,2,false)</f>
        <v>Venice</v>
      </c>
      <c r="G5604" s="1" t="b">
        <v>1</v>
      </c>
      <c r="H5604" s="1" t="b">
        <v>0</v>
      </c>
      <c r="I5604" s="1">
        <v>16.0</v>
      </c>
      <c r="J5604" s="7" t="str">
        <f>vlookup(I5604,Cats!$A:$B,2,false)</f>
        <v>E</v>
      </c>
    </row>
    <row r="5605">
      <c r="A5605" s="1">
        <v>142614.0</v>
      </c>
      <c r="B5605" s="1">
        <v>584.0</v>
      </c>
      <c r="C5605" s="1">
        <v>0.0</v>
      </c>
      <c r="D5605" s="1" t="s">
        <v>32</v>
      </c>
      <c r="E5605" s="1">
        <v>46.0</v>
      </c>
      <c r="F5605" s="7" t="str">
        <f>vlookup(E5605,Teams!A:B,2,false)</f>
        <v>Wayzata</v>
      </c>
      <c r="G5605" s="1" t="b">
        <v>0</v>
      </c>
      <c r="H5605" s="1" t="b">
        <v>1</v>
      </c>
      <c r="I5605" s="1">
        <v>16.0</v>
      </c>
      <c r="J5605" s="7" t="str">
        <f>vlookup(I5605,Cats!$A:$B,2,false)</f>
        <v>E</v>
      </c>
    </row>
    <row r="5606">
      <c r="A5606" s="1">
        <v>142615.0</v>
      </c>
      <c r="B5606" s="1">
        <v>584.0</v>
      </c>
      <c r="C5606" s="1">
        <v>0.0</v>
      </c>
      <c r="D5606" s="1" t="s">
        <v>32</v>
      </c>
      <c r="E5606" s="1">
        <v>45.0</v>
      </c>
      <c r="F5606" s="7" t="str">
        <f>vlookup(E5606,Teams!A:B,2,false)</f>
        <v>Venice</v>
      </c>
      <c r="G5606" s="1" t="b">
        <v>1</v>
      </c>
      <c r="H5606" s="1" t="b">
        <v>1</v>
      </c>
      <c r="I5606" s="1">
        <v>17.0</v>
      </c>
      <c r="J5606" s="7" t="str">
        <f>vlookup(I5606,Cats!$A:$B,2,false)</f>
        <v>B</v>
      </c>
    </row>
    <row r="5607">
      <c r="A5607" s="1">
        <v>142616.0</v>
      </c>
      <c r="B5607" s="1">
        <v>584.0</v>
      </c>
      <c r="C5607" s="1">
        <v>14.0</v>
      </c>
      <c r="D5607" s="1" t="s">
        <v>163</v>
      </c>
      <c r="E5607" s="1">
        <v>46.0</v>
      </c>
      <c r="F5607" s="7" t="str">
        <f>vlookup(E5607,Teams!A:B,2,false)</f>
        <v>Wayzata</v>
      </c>
      <c r="G5607" s="1" t="b">
        <v>0</v>
      </c>
      <c r="H5607" s="1" t="b">
        <v>0</v>
      </c>
      <c r="I5607" s="1">
        <v>17.0</v>
      </c>
      <c r="J5607" s="7" t="str">
        <f>vlookup(I5607,Cats!$A:$B,2,false)</f>
        <v>B</v>
      </c>
    </row>
    <row r="5608">
      <c r="A5608" s="1">
        <v>142617.0</v>
      </c>
      <c r="B5608" s="1">
        <v>584.0</v>
      </c>
      <c r="C5608" s="1">
        <v>4.0</v>
      </c>
      <c r="D5608" s="1" t="s">
        <v>187</v>
      </c>
      <c r="E5608" s="1">
        <v>45.0</v>
      </c>
      <c r="F5608" s="7" t="str">
        <f>vlookup(E5608,Teams!A:B,2,false)</f>
        <v>Venice</v>
      </c>
      <c r="G5608" s="1" t="b">
        <v>1</v>
      </c>
      <c r="H5608" s="1" t="b">
        <v>0</v>
      </c>
      <c r="I5608" s="1">
        <v>18.0</v>
      </c>
      <c r="J5608" s="7" t="str">
        <f>vlookup(I5608,Cats!$A:$B,2,false)</f>
        <v>P</v>
      </c>
    </row>
    <row r="5609">
      <c r="A5609" s="1">
        <v>142618.0</v>
      </c>
      <c r="B5609" s="1">
        <v>584.0</v>
      </c>
      <c r="C5609" s="1">
        <v>0.0</v>
      </c>
      <c r="D5609" s="1" t="s">
        <v>32</v>
      </c>
      <c r="E5609" s="1">
        <v>46.0</v>
      </c>
      <c r="F5609" s="7" t="str">
        <f>vlookup(E5609,Teams!A:B,2,false)</f>
        <v>Wayzata</v>
      </c>
      <c r="G5609" s="1" t="b">
        <v>0</v>
      </c>
      <c r="H5609" s="1" t="b">
        <v>1</v>
      </c>
      <c r="I5609" s="1">
        <v>18.0</v>
      </c>
      <c r="J5609" s="7" t="str">
        <f>vlookup(I5609,Cats!$A:$B,2,false)</f>
        <v>P</v>
      </c>
    </row>
    <row r="5610">
      <c r="A5610" s="1">
        <v>142619.0</v>
      </c>
      <c r="B5610" s="1">
        <v>584.0</v>
      </c>
      <c r="C5610" s="1">
        <v>14.0</v>
      </c>
      <c r="D5610" s="1" t="s">
        <v>188</v>
      </c>
      <c r="E5610" s="1">
        <v>45.0</v>
      </c>
      <c r="F5610" s="7" t="str">
        <f>vlookup(E5610,Teams!A:B,2,false)</f>
        <v>Venice</v>
      </c>
      <c r="G5610" s="1" t="b">
        <v>1</v>
      </c>
      <c r="H5610" s="1" t="b">
        <v>0</v>
      </c>
      <c r="I5610" s="1">
        <v>19.0</v>
      </c>
      <c r="J5610" s="7" t="str">
        <f>vlookup(I5610,Cats!$A:$B,2,false)</f>
        <v>X</v>
      </c>
    </row>
    <row r="5611">
      <c r="A5611" s="1">
        <v>142620.0</v>
      </c>
      <c r="B5611" s="1">
        <v>584.0</v>
      </c>
      <c r="C5611" s="1">
        <v>-4.0</v>
      </c>
      <c r="D5611" s="1" t="s">
        <v>158</v>
      </c>
      <c r="E5611" s="1">
        <v>46.0</v>
      </c>
      <c r="F5611" s="7" t="str">
        <f>vlookup(E5611,Teams!A:B,2,false)</f>
        <v>Wayzata</v>
      </c>
      <c r="G5611" s="1" t="b">
        <v>0</v>
      </c>
      <c r="H5611" s="1" t="b">
        <v>0</v>
      </c>
      <c r="I5611" s="1">
        <v>19.0</v>
      </c>
      <c r="J5611" s="7" t="str">
        <f>vlookup(I5611,Cats!$A:$B,2,false)</f>
        <v>X</v>
      </c>
    </row>
    <row r="5612">
      <c r="A5612" s="1">
        <v>142621.0</v>
      </c>
      <c r="B5612" s="1">
        <v>584.0</v>
      </c>
      <c r="C5612" s="1">
        <v>14.0</v>
      </c>
      <c r="D5612" s="1" t="s">
        <v>188</v>
      </c>
      <c r="E5612" s="1">
        <v>45.0</v>
      </c>
      <c r="F5612" s="7" t="str">
        <f>vlookup(E5612,Teams!A:B,2,false)</f>
        <v>Venice</v>
      </c>
      <c r="G5612" s="1" t="b">
        <v>1</v>
      </c>
      <c r="H5612" s="1" t="b">
        <v>0</v>
      </c>
      <c r="I5612" s="1">
        <v>20.0</v>
      </c>
      <c r="J5612" s="7" t="str">
        <f>vlookup(I5612,Cats!$A:$B,2,false)</f>
        <v>M</v>
      </c>
    </row>
    <row r="5613">
      <c r="A5613" s="1">
        <v>142622.0</v>
      </c>
      <c r="B5613" s="1">
        <v>584.0</v>
      </c>
      <c r="C5613" s="1">
        <v>0.0</v>
      </c>
      <c r="D5613" s="1" t="s">
        <v>158</v>
      </c>
      <c r="E5613" s="1">
        <v>46.0</v>
      </c>
      <c r="F5613" s="7" t="str">
        <f>vlookup(E5613,Teams!A:B,2,false)</f>
        <v>Wayzata</v>
      </c>
      <c r="G5613" s="1" t="b">
        <v>0</v>
      </c>
      <c r="H5613" s="1" t="b">
        <v>0</v>
      </c>
      <c r="I5613" s="1">
        <v>20.0</v>
      </c>
      <c r="J5613" s="7" t="str">
        <f>vlookup(I5613,Cats!$A:$B,2,false)</f>
        <v>M</v>
      </c>
    </row>
    <row r="5614">
      <c r="A5614" s="1">
        <v>142623.0</v>
      </c>
      <c r="B5614" s="1">
        <v>584.0</v>
      </c>
      <c r="C5614" s="1">
        <v>0.0</v>
      </c>
      <c r="D5614" s="1" t="s">
        <v>188</v>
      </c>
      <c r="E5614" s="1">
        <v>45.0</v>
      </c>
      <c r="F5614" s="7" t="str">
        <f>vlookup(E5614,Teams!A:B,2,false)</f>
        <v>Venice</v>
      </c>
      <c r="G5614" s="1" t="b">
        <v>1</v>
      </c>
      <c r="H5614" s="1" t="b">
        <v>0</v>
      </c>
      <c r="I5614" s="1">
        <v>21.0</v>
      </c>
      <c r="J5614" s="7" t="str">
        <f>vlookup(I5614,Cats!$A:$B,2,false)</f>
        <v>C</v>
      </c>
    </row>
    <row r="5615">
      <c r="A5615" s="1">
        <v>142624.0</v>
      </c>
      <c r="B5615" s="1">
        <v>584.0</v>
      </c>
      <c r="C5615" s="1">
        <v>0.0</v>
      </c>
      <c r="D5615" s="1" t="s">
        <v>159</v>
      </c>
      <c r="E5615" s="1">
        <v>46.0</v>
      </c>
      <c r="F5615" s="7" t="str">
        <f>vlookup(E5615,Teams!A:B,2,false)</f>
        <v>Wayzata</v>
      </c>
      <c r="G5615" s="1" t="b">
        <v>0</v>
      </c>
      <c r="H5615" s="1" t="b">
        <v>0</v>
      </c>
      <c r="I5615" s="1">
        <v>21.0</v>
      </c>
      <c r="J5615" s="7" t="str">
        <f>vlookup(I5615,Cats!$A:$B,2,false)</f>
        <v>C</v>
      </c>
    </row>
    <row r="5616">
      <c r="A5616" s="1">
        <v>142625.0</v>
      </c>
      <c r="B5616" s="1">
        <v>584.0</v>
      </c>
      <c r="C5616" s="1">
        <v>14.0</v>
      </c>
      <c r="D5616" s="1" t="s">
        <v>188</v>
      </c>
      <c r="E5616" s="1">
        <v>45.0</v>
      </c>
      <c r="F5616" s="7" t="str">
        <f>vlookup(E5616,Teams!A:B,2,false)</f>
        <v>Venice</v>
      </c>
      <c r="G5616" s="1" t="b">
        <v>1</v>
      </c>
      <c r="H5616" s="1" t="b">
        <v>0</v>
      </c>
      <c r="I5616" s="1">
        <v>22.0</v>
      </c>
      <c r="J5616" s="7" t="str">
        <f>vlookup(I5616,Cats!$A:$B,2,false)</f>
        <v>E</v>
      </c>
    </row>
    <row r="5617">
      <c r="A5617" s="1">
        <v>142626.0</v>
      </c>
      <c r="B5617" s="1">
        <v>584.0</v>
      </c>
      <c r="C5617" s="1">
        <v>0.0</v>
      </c>
      <c r="D5617" s="1" t="s">
        <v>158</v>
      </c>
      <c r="E5617" s="1">
        <v>46.0</v>
      </c>
      <c r="F5617" s="7" t="str">
        <f>vlookup(E5617,Teams!A:B,2,false)</f>
        <v>Wayzata</v>
      </c>
      <c r="G5617" s="1" t="b">
        <v>0</v>
      </c>
      <c r="H5617" s="1" t="b">
        <v>0</v>
      </c>
      <c r="I5617" s="1">
        <v>22.0</v>
      </c>
      <c r="J5617" s="7" t="str">
        <f>vlookup(I5617,Cats!$A:$B,2,false)</f>
        <v>E</v>
      </c>
    </row>
    <row r="5618">
      <c r="A5618" s="1">
        <v>142627.0</v>
      </c>
      <c r="B5618" s="1">
        <v>584.0</v>
      </c>
      <c r="C5618" s="1">
        <v>0.0</v>
      </c>
      <c r="D5618" s="1" t="s">
        <v>32</v>
      </c>
      <c r="E5618" s="1">
        <v>45.0</v>
      </c>
      <c r="F5618" s="7" t="str">
        <f>vlookup(E5618,Teams!A:B,2,false)</f>
        <v>Venice</v>
      </c>
      <c r="G5618" s="1" t="b">
        <v>1</v>
      </c>
      <c r="H5618" s="1" t="b">
        <v>1</v>
      </c>
      <c r="I5618" s="1">
        <v>23.0</v>
      </c>
      <c r="J5618" s="7" t="str">
        <f>vlookup(I5618,Cats!$A:$B,2,false)</f>
        <v>B</v>
      </c>
    </row>
    <row r="5619">
      <c r="A5619" s="1">
        <v>142628.0</v>
      </c>
      <c r="B5619" s="1">
        <v>584.0</v>
      </c>
      <c r="C5619" s="1">
        <v>0.0</v>
      </c>
      <c r="D5619" s="1" t="s">
        <v>163</v>
      </c>
      <c r="E5619" s="1">
        <v>46.0</v>
      </c>
      <c r="F5619" s="7" t="str">
        <f>vlookup(E5619,Teams!A:B,2,false)</f>
        <v>Wayzata</v>
      </c>
      <c r="G5619" s="1" t="b">
        <v>0</v>
      </c>
      <c r="H5619" s="1" t="b">
        <v>0</v>
      </c>
      <c r="I5619" s="1">
        <v>23.0</v>
      </c>
      <c r="J5619" s="7" t="str">
        <f>vlookup(I5619,Cats!$A:$B,2,false)</f>
        <v>B</v>
      </c>
    </row>
    <row r="5620">
      <c r="A5620" s="1">
        <v>142629.0</v>
      </c>
      <c r="B5620" s="1">
        <v>584.0</v>
      </c>
      <c r="C5620" s="1">
        <v>14.0</v>
      </c>
      <c r="D5620" s="1" t="s">
        <v>187</v>
      </c>
      <c r="E5620" s="1">
        <v>45.0</v>
      </c>
      <c r="F5620" s="7" t="str">
        <f>vlookup(E5620,Teams!A:B,2,false)</f>
        <v>Venice</v>
      </c>
      <c r="G5620" s="1" t="b">
        <v>1</v>
      </c>
      <c r="H5620" s="1" t="b">
        <v>0</v>
      </c>
      <c r="I5620" s="1">
        <v>24.0</v>
      </c>
      <c r="J5620" s="7" t="str">
        <f>vlookup(I5620,Cats!$A:$B,2,false)</f>
        <v>P</v>
      </c>
    </row>
    <row r="5621">
      <c r="A5621" s="1">
        <v>142630.0</v>
      </c>
      <c r="B5621" s="1">
        <v>584.0</v>
      </c>
      <c r="C5621" s="1">
        <v>0.0</v>
      </c>
      <c r="D5621" s="1" t="s">
        <v>32</v>
      </c>
      <c r="E5621" s="1">
        <v>46.0</v>
      </c>
      <c r="F5621" s="7" t="str">
        <f>vlookup(E5621,Teams!A:B,2,false)</f>
        <v>Wayzata</v>
      </c>
      <c r="G5621" s="1" t="b">
        <v>0</v>
      </c>
      <c r="H5621" s="1" t="b">
        <v>1</v>
      </c>
      <c r="I5621" s="1">
        <v>24.0</v>
      </c>
      <c r="J5621" s="7" t="str">
        <f>vlookup(I5621,Cats!$A:$B,2,false)</f>
        <v>P</v>
      </c>
    </row>
    <row r="5622">
      <c r="A5622" s="1">
        <v>142631.0</v>
      </c>
      <c r="B5622" s="1">
        <v>585.0</v>
      </c>
      <c r="C5622" s="1">
        <v>4.0</v>
      </c>
      <c r="D5622" s="1" t="s">
        <v>44</v>
      </c>
      <c r="E5622" s="1">
        <v>6.0</v>
      </c>
      <c r="F5622" s="7" t="str">
        <f>vlookup(E5622,Teams!A:B,2,false)</f>
        <v>Buchholz A</v>
      </c>
      <c r="G5622" s="1" t="b">
        <v>1</v>
      </c>
      <c r="H5622" s="1" t="b">
        <v>0</v>
      </c>
      <c r="I5622" s="1">
        <v>1.0</v>
      </c>
      <c r="J5622" s="7" t="str">
        <f>vlookup(I5622,Cats!$A:$B,2,false)</f>
        <v>X</v>
      </c>
    </row>
    <row r="5623">
      <c r="A5623" s="1">
        <v>142632.0</v>
      </c>
      <c r="B5623" s="1">
        <v>585.0</v>
      </c>
      <c r="C5623" s="1">
        <v>0.0</v>
      </c>
      <c r="D5623" s="1" t="s">
        <v>19</v>
      </c>
      <c r="E5623" s="1">
        <v>12.0</v>
      </c>
      <c r="F5623" s="7" t="str">
        <f>vlookup(E5623,Teams!A:B,2,false)</f>
        <v>Davidson</v>
      </c>
      <c r="G5623" s="1" t="b">
        <v>0</v>
      </c>
      <c r="H5623" s="1" t="b">
        <v>0</v>
      </c>
      <c r="I5623" s="1">
        <v>1.0</v>
      </c>
      <c r="J5623" s="7" t="str">
        <f>vlookup(I5623,Cats!$A:$B,2,false)</f>
        <v>X</v>
      </c>
    </row>
    <row r="5624">
      <c r="A5624" s="1">
        <v>142633.0</v>
      </c>
      <c r="B5624" s="1">
        <v>585.0</v>
      </c>
      <c r="C5624" s="1">
        <v>0.0</v>
      </c>
      <c r="D5624" s="1" t="s">
        <v>44</v>
      </c>
      <c r="E5624" s="1">
        <v>6.0</v>
      </c>
      <c r="F5624" s="7" t="str">
        <f>vlookup(E5624,Teams!A:B,2,false)</f>
        <v>Buchholz A</v>
      </c>
      <c r="G5624" s="1" t="b">
        <v>1</v>
      </c>
      <c r="H5624" s="1" t="b">
        <v>0</v>
      </c>
      <c r="I5624" s="1">
        <v>2.0</v>
      </c>
      <c r="J5624" s="7" t="str">
        <f>vlookup(I5624,Cats!$A:$B,2,false)</f>
        <v>M</v>
      </c>
    </row>
    <row r="5625">
      <c r="A5625" s="1">
        <v>142634.0</v>
      </c>
      <c r="B5625" s="1">
        <v>585.0</v>
      </c>
      <c r="C5625" s="1">
        <v>0.0</v>
      </c>
      <c r="D5625" s="1" t="s">
        <v>19</v>
      </c>
      <c r="E5625" s="1">
        <v>12.0</v>
      </c>
      <c r="F5625" s="7" t="str">
        <f>vlookup(E5625,Teams!A:B,2,false)</f>
        <v>Davidson</v>
      </c>
      <c r="G5625" s="1" t="b">
        <v>0</v>
      </c>
      <c r="H5625" s="1" t="b">
        <v>0</v>
      </c>
      <c r="I5625" s="1">
        <v>2.0</v>
      </c>
      <c r="J5625" s="7" t="str">
        <f>vlookup(I5625,Cats!$A:$B,2,false)</f>
        <v>M</v>
      </c>
    </row>
    <row r="5626">
      <c r="A5626" s="1">
        <v>142635.0</v>
      </c>
      <c r="B5626" s="1">
        <v>585.0</v>
      </c>
      <c r="C5626" s="1">
        <v>4.0</v>
      </c>
      <c r="D5626" s="1" t="s">
        <v>40</v>
      </c>
      <c r="E5626" s="1">
        <v>6.0</v>
      </c>
      <c r="F5626" s="7" t="str">
        <f>vlookup(E5626,Teams!A:B,2,false)</f>
        <v>Buchholz A</v>
      </c>
      <c r="G5626" s="1" t="b">
        <v>1</v>
      </c>
      <c r="H5626" s="1" t="b">
        <v>0</v>
      </c>
      <c r="I5626" s="1">
        <v>3.0</v>
      </c>
      <c r="J5626" s="7" t="str">
        <f>vlookup(I5626,Cats!$A:$B,2,false)</f>
        <v>C</v>
      </c>
    </row>
    <row r="5627">
      <c r="A5627" s="1">
        <v>142636.0</v>
      </c>
      <c r="B5627" s="1">
        <v>585.0</v>
      </c>
      <c r="C5627" s="1">
        <v>-4.0</v>
      </c>
      <c r="D5627" s="1" t="s">
        <v>37</v>
      </c>
      <c r="E5627" s="1">
        <v>12.0</v>
      </c>
      <c r="F5627" s="7" t="str">
        <f>vlookup(E5627,Teams!A:B,2,false)</f>
        <v>Davidson</v>
      </c>
      <c r="G5627" s="1" t="b">
        <v>0</v>
      </c>
      <c r="H5627" s="1" t="b">
        <v>0</v>
      </c>
      <c r="I5627" s="1">
        <v>3.0</v>
      </c>
      <c r="J5627" s="7" t="str">
        <f>vlookup(I5627,Cats!$A:$B,2,false)</f>
        <v>C</v>
      </c>
    </row>
    <row r="5628">
      <c r="A5628" s="1">
        <v>142637.0</v>
      </c>
      <c r="B5628" s="1">
        <v>585.0</v>
      </c>
      <c r="C5628" s="1">
        <v>0.0</v>
      </c>
      <c r="D5628" s="1" t="s">
        <v>32</v>
      </c>
      <c r="E5628" s="1">
        <v>6.0</v>
      </c>
      <c r="F5628" s="7" t="str">
        <f>vlookup(E5628,Teams!A:B,2,false)</f>
        <v>Buchholz A</v>
      </c>
      <c r="G5628" s="1" t="b">
        <v>1</v>
      </c>
      <c r="H5628" s="1" t="b">
        <v>1</v>
      </c>
      <c r="I5628" s="1">
        <v>4.0</v>
      </c>
      <c r="J5628" s="7" t="str">
        <f>vlookup(I5628,Cats!$A:$B,2,false)</f>
        <v>E</v>
      </c>
    </row>
    <row r="5629">
      <c r="A5629" s="1">
        <v>142638.0</v>
      </c>
      <c r="B5629" s="1">
        <v>585.0</v>
      </c>
      <c r="C5629" s="1">
        <v>4.0</v>
      </c>
      <c r="D5629" s="1" t="s">
        <v>19</v>
      </c>
      <c r="E5629" s="1">
        <v>12.0</v>
      </c>
      <c r="F5629" s="7" t="str">
        <f>vlookup(E5629,Teams!A:B,2,false)</f>
        <v>Davidson</v>
      </c>
      <c r="G5629" s="1" t="b">
        <v>0</v>
      </c>
      <c r="H5629" s="1" t="b">
        <v>0</v>
      </c>
      <c r="I5629" s="1">
        <v>4.0</v>
      </c>
      <c r="J5629" s="7" t="str">
        <f>vlookup(I5629,Cats!$A:$B,2,false)</f>
        <v>E</v>
      </c>
    </row>
    <row r="5630">
      <c r="A5630" s="1">
        <v>142639.0</v>
      </c>
      <c r="B5630" s="1">
        <v>585.0</v>
      </c>
      <c r="C5630" s="1">
        <v>-4.0</v>
      </c>
      <c r="D5630" s="1" t="s">
        <v>40</v>
      </c>
      <c r="E5630" s="1">
        <v>6.0</v>
      </c>
      <c r="F5630" s="7" t="str">
        <f>vlookup(E5630,Teams!A:B,2,false)</f>
        <v>Buchholz A</v>
      </c>
      <c r="G5630" s="1" t="b">
        <v>1</v>
      </c>
      <c r="H5630" s="1" t="b">
        <v>0</v>
      </c>
      <c r="I5630" s="1">
        <v>5.0</v>
      </c>
      <c r="J5630" s="7" t="str">
        <f>vlookup(I5630,Cats!$A:$B,2,false)</f>
        <v>B</v>
      </c>
    </row>
    <row r="5631">
      <c r="A5631" s="1">
        <v>142640.0</v>
      </c>
      <c r="B5631" s="1">
        <v>585.0</v>
      </c>
      <c r="C5631" s="1">
        <v>0.0</v>
      </c>
      <c r="D5631" s="1" t="s">
        <v>37</v>
      </c>
      <c r="E5631" s="1">
        <v>12.0</v>
      </c>
      <c r="F5631" s="7" t="str">
        <f>vlookup(E5631,Teams!A:B,2,false)</f>
        <v>Davidson</v>
      </c>
      <c r="G5631" s="1" t="b">
        <v>0</v>
      </c>
      <c r="H5631" s="1" t="b">
        <v>0</v>
      </c>
      <c r="I5631" s="1">
        <v>5.0</v>
      </c>
      <c r="J5631" s="7" t="str">
        <f>vlookup(I5631,Cats!$A:$B,2,false)</f>
        <v>B</v>
      </c>
    </row>
    <row r="5632">
      <c r="A5632" s="1">
        <v>142641.0</v>
      </c>
      <c r="B5632" s="1">
        <v>585.0</v>
      </c>
      <c r="C5632" s="1">
        <v>0.0</v>
      </c>
      <c r="D5632" s="1" t="s">
        <v>32</v>
      </c>
      <c r="E5632" s="1">
        <v>6.0</v>
      </c>
      <c r="F5632" s="7" t="str">
        <f>vlookup(E5632,Teams!A:B,2,false)</f>
        <v>Buchholz A</v>
      </c>
      <c r="G5632" s="1" t="b">
        <v>1</v>
      </c>
      <c r="H5632" s="1" t="b">
        <v>1</v>
      </c>
      <c r="I5632" s="1">
        <v>6.0</v>
      </c>
      <c r="J5632" s="7" t="str">
        <f>vlookup(I5632,Cats!$A:$B,2,false)</f>
        <v>P</v>
      </c>
    </row>
    <row r="5633">
      <c r="A5633" s="1">
        <v>142642.0</v>
      </c>
      <c r="B5633" s="1">
        <v>585.0</v>
      </c>
      <c r="C5633" s="1">
        <v>14.0</v>
      </c>
      <c r="D5633" s="1" t="s">
        <v>35</v>
      </c>
      <c r="E5633" s="1">
        <v>12.0</v>
      </c>
      <c r="F5633" s="7" t="str">
        <f>vlookup(E5633,Teams!A:B,2,false)</f>
        <v>Davidson</v>
      </c>
      <c r="G5633" s="1" t="b">
        <v>0</v>
      </c>
      <c r="H5633" s="1" t="b">
        <v>0</v>
      </c>
      <c r="I5633" s="1">
        <v>6.0</v>
      </c>
      <c r="J5633" s="7" t="str">
        <f>vlookup(I5633,Cats!$A:$B,2,false)</f>
        <v>P</v>
      </c>
    </row>
    <row r="5634">
      <c r="A5634" s="1">
        <v>142643.0</v>
      </c>
      <c r="B5634" s="1">
        <v>585.0</v>
      </c>
      <c r="C5634" s="1">
        <v>-4.0</v>
      </c>
      <c r="D5634" s="1" t="s">
        <v>45</v>
      </c>
      <c r="E5634" s="1">
        <v>6.0</v>
      </c>
      <c r="F5634" s="7" t="str">
        <f>vlookup(E5634,Teams!A:B,2,false)</f>
        <v>Buchholz A</v>
      </c>
      <c r="G5634" s="1" t="b">
        <v>1</v>
      </c>
      <c r="H5634" s="1" t="b">
        <v>0</v>
      </c>
      <c r="I5634" s="1">
        <v>7.0</v>
      </c>
      <c r="J5634" s="7" t="str">
        <f>vlookup(I5634,Cats!$A:$B,2,false)</f>
        <v>X</v>
      </c>
    </row>
    <row r="5635">
      <c r="A5635" s="1">
        <v>142644.0</v>
      </c>
      <c r="B5635" s="1">
        <v>585.0</v>
      </c>
      <c r="C5635" s="1">
        <v>14.0</v>
      </c>
      <c r="D5635" s="1" t="s">
        <v>19</v>
      </c>
      <c r="E5635" s="1">
        <v>12.0</v>
      </c>
      <c r="F5635" s="7" t="str">
        <f>vlookup(E5635,Teams!A:B,2,false)</f>
        <v>Davidson</v>
      </c>
      <c r="G5635" s="1" t="b">
        <v>0</v>
      </c>
      <c r="H5635" s="1" t="b">
        <v>0</v>
      </c>
      <c r="I5635" s="1">
        <v>7.0</v>
      </c>
      <c r="J5635" s="7" t="str">
        <f>vlookup(I5635,Cats!$A:$B,2,false)</f>
        <v>X</v>
      </c>
    </row>
    <row r="5636">
      <c r="A5636" s="1">
        <v>142645.0</v>
      </c>
      <c r="B5636" s="1">
        <v>585.0</v>
      </c>
      <c r="C5636" s="1">
        <v>0.0</v>
      </c>
      <c r="D5636" s="1" t="s">
        <v>44</v>
      </c>
      <c r="E5636" s="1">
        <v>6.0</v>
      </c>
      <c r="F5636" s="7" t="str">
        <f>vlookup(E5636,Teams!A:B,2,false)</f>
        <v>Buchholz A</v>
      </c>
      <c r="G5636" s="1" t="b">
        <v>1</v>
      </c>
      <c r="H5636" s="1" t="b">
        <v>0</v>
      </c>
      <c r="I5636" s="1">
        <v>8.0</v>
      </c>
      <c r="J5636" s="7" t="str">
        <f>vlookup(I5636,Cats!$A:$B,2,false)</f>
        <v>M</v>
      </c>
    </row>
    <row r="5637">
      <c r="A5637" s="1">
        <v>142646.0</v>
      </c>
      <c r="B5637" s="1">
        <v>585.0</v>
      </c>
      <c r="C5637" s="1">
        <v>4.0</v>
      </c>
      <c r="D5637" s="1" t="s">
        <v>33</v>
      </c>
      <c r="E5637" s="1">
        <v>12.0</v>
      </c>
      <c r="F5637" s="7" t="str">
        <f>vlookup(E5637,Teams!A:B,2,false)</f>
        <v>Davidson</v>
      </c>
      <c r="G5637" s="1" t="b">
        <v>0</v>
      </c>
      <c r="H5637" s="1" t="b">
        <v>0</v>
      </c>
      <c r="I5637" s="1">
        <v>8.0</v>
      </c>
      <c r="J5637" s="7" t="str">
        <f>vlookup(I5637,Cats!$A:$B,2,false)</f>
        <v>M</v>
      </c>
    </row>
    <row r="5638">
      <c r="A5638" s="1">
        <v>142647.0</v>
      </c>
      <c r="B5638" s="1">
        <v>585.0</v>
      </c>
      <c r="C5638" s="1">
        <v>14.0</v>
      </c>
      <c r="D5638" s="1" t="s">
        <v>44</v>
      </c>
      <c r="E5638" s="1">
        <v>6.0</v>
      </c>
      <c r="F5638" s="7" t="str">
        <f>vlookup(E5638,Teams!A:B,2,false)</f>
        <v>Buchholz A</v>
      </c>
      <c r="G5638" s="1" t="b">
        <v>1</v>
      </c>
      <c r="H5638" s="1" t="b">
        <v>0</v>
      </c>
      <c r="I5638" s="1">
        <v>9.0</v>
      </c>
      <c r="J5638" s="7" t="str">
        <f>vlookup(I5638,Cats!$A:$B,2,false)</f>
        <v>C</v>
      </c>
    </row>
    <row r="5639">
      <c r="A5639" s="1">
        <v>142648.0</v>
      </c>
      <c r="B5639" s="1">
        <v>585.0</v>
      </c>
      <c r="C5639" s="1">
        <v>0.0</v>
      </c>
      <c r="D5639" s="1" t="s">
        <v>19</v>
      </c>
      <c r="E5639" s="1">
        <v>12.0</v>
      </c>
      <c r="F5639" s="7" t="str">
        <f>vlookup(E5639,Teams!A:B,2,false)</f>
        <v>Davidson</v>
      </c>
      <c r="G5639" s="1" t="b">
        <v>0</v>
      </c>
      <c r="H5639" s="1" t="b">
        <v>0</v>
      </c>
      <c r="I5639" s="1">
        <v>9.0</v>
      </c>
      <c r="J5639" s="7" t="str">
        <f>vlookup(I5639,Cats!$A:$B,2,false)</f>
        <v>C</v>
      </c>
    </row>
    <row r="5640">
      <c r="A5640" s="1">
        <v>142649.0</v>
      </c>
      <c r="B5640" s="1">
        <v>585.0</v>
      </c>
      <c r="C5640" s="1">
        <v>0.0</v>
      </c>
      <c r="D5640" s="1" t="s">
        <v>40</v>
      </c>
      <c r="E5640" s="1">
        <v>6.0</v>
      </c>
      <c r="F5640" s="7" t="str">
        <f>vlookup(E5640,Teams!A:B,2,false)</f>
        <v>Buchholz A</v>
      </c>
      <c r="G5640" s="1" t="b">
        <v>1</v>
      </c>
      <c r="H5640" s="1" t="b">
        <v>0</v>
      </c>
      <c r="I5640" s="1">
        <v>10.0</v>
      </c>
      <c r="J5640" s="7" t="str">
        <f>vlookup(I5640,Cats!$A:$B,2,false)</f>
        <v>E</v>
      </c>
    </row>
    <row r="5641">
      <c r="A5641" s="1">
        <v>142650.0</v>
      </c>
      <c r="B5641" s="1">
        <v>585.0</v>
      </c>
      <c r="C5641" s="1">
        <v>0.0</v>
      </c>
      <c r="D5641" s="1" t="s">
        <v>19</v>
      </c>
      <c r="E5641" s="1">
        <v>12.0</v>
      </c>
      <c r="F5641" s="7" t="str">
        <f>vlookup(E5641,Teams!A:B,2,false)</f>
        <v>Davidson</v>
      </c>
      <c r="G5641" s="1" t="b">
        <v>0</v>
      </c>
      <c r="H5641" s="1" t="b">
        <v>0</v>
      </c>
      <c r="I5641" s="1">
        <v>10.0</v>
      </c>
      <c r="J5641" s="7" t="str">
        <f>vlookup(I5641,Cats!$A:$B,2,false)</f>
        <v>E</v>
      </c>
    </row>
    <row r="5642">
      <c r="A5642" s="1">
        <v>142651.0</v>
      </c>
      <c r="B5642" s="1">
        <v>585.0</v>
      </c>
      <c r="C5642" s="1">
        <v>-4.0</v>
      </c>
      <c r="D5642" s="1" t="s">
        <v>40</v>
      </c>
      <c r="E5642" s="1">
        <v>6.0</v>
      </c>
      <c r="F5642" s="7" t="str">
        <f>vlookup(E5642,Teams!A:B,2,false)</f>
        <v>Buchholz A</v>
      </c>
      <c r="G5642" s="1" t="b">
        <v>1</v>
      </c>
      <c r="H5642" s="1" t="b">
        <v>0</v>
      </c>
      <c r="I5642" s="1">
        <v>11.0</v>
      </c>
      <c r="J5642" s="7" t="str">
        <f>vlookup(I5642,Cats!$A:$B,2,false)</f>
        <v>B</v>
      </c>
    </row>
    <row r="5643">
      <c r="A5643" s="1">
        <v>142652.0</v>
      </c>
      <c r="B5643" s="1">
        <v>585.0</v>
      </c>
      <c r="C5643" s="1">
        <v>4.0</v>
      </c>
      <c r="D5643" s="1" t="s">
        <v>37</v>
      </c>
      <c r="E5643" s="1">
        <v>12.0</v>
      </c>
      <c r="F5643" s="7" t="str">
        <f>vlookup(E5643,Teams!A:B,2,false)</f>
        <v>Davidson</v>
      </c>
      <c r="G5643" s="1" t="b">
        <v>0</v>
      </c>
      <c r="H5643" s="1" t="b">
        <v>0</v>
      </c>
      <c r="I5643" s="1">
        <v>11.0</v>
      </c>
      <c r="J5643" s="7" t="str">
        <f>vlookup(I5643,Cats!$A:$B,2,false)</f>
        <v>B</v>
      </c>
    </row>
    <row r="5644">
      <c r="A5644" s="1">
        <v>142653.0</v>
      </c>
      <c r="B5644" s="1">
        <v>585.0</v>
      </c>
      <c r="C5644" s="1">
        <v>-4.0</v>
      </c>
      <c r="D5644" s="1" t="s">
        <v>40</v>
      </c>
      <c r="E5644" s="1">
        <v>6.0</v>
      </c>
      <c r="F5644" s="7" t="str">
        <f>vlookup(E5644,Teams!A:B,2,false)</f>
        <v>Buchholz A</v>
      </c>
      <c r="G5644" s="1" t="b">
        <v>1</v>
      </c>
      <c r="H5644" s="1" t="b">
        <v>0</v>
      </c>
      <c r="I5644" s="1">
        <v>12.0</v>
      </c>
      <c r="J5644" s="7" t="str">
        <f>vlookup(I5644,Cats!$A:$B,2,false)</f>
        <v>P</v>
      </c>
    </row>
    <row r="5645">
      <c r="A5645" s="1">
        <v>142654.0</v>
      </c>
      <c r="B5645" s="1">
        <v>585.0</v>
      </c>
      <c r="C5645" s="1">
        <v>0.0</v>
      </c>
      <c r="D5645" s="1" t="s">
        <v>35</v>
      </c>
      <c r="E5645" s="1">
        <v>12.0</v>
      </c>
      <c r="F5645" s="7" t="str">
        <f>vlookup(E5645,Teams!A:B,2,false)</f>
        <v>Davidson</v>
      </c>
      <c r="G5645" s="1" t="b">
        <v>0</v>
      </c>
      <c r="H5645" s="1" t="b">
        <v>0</v>
      </c>
      <c r="I5645" s="1">
        <v>12.0</v>
      </c>
      <c r="J5645" s="7" t="str">
        <f>vlookup(I5645,Cats!$A:$B,2,false)</f>
        <v>P</v>
      </c>
    </row>
    <row r="5646">
      <c r="A5646" s="1">
        <v>142655.0</v>
      </c>
      <c r="B5646" s="1">
        <v>585.0</v>
      </c>
      <c r="C5646" s="1">
        <v>0.0</v>
      </c>
      <c r="D5646" s="1" t="s">
        <v>32</v>
      </c>
      <c r="E5646" s="1">
        <v>6.0</v>
      </c>
      <c r="F5646" s="7" t="str">
        <f>vlookup(E5646,Teams!A:B,2,false)</f>
        <v>Buchholz A</v>
      </c>
      <c r="G5646" s="1" t="b">
        <v>1</v>
      </c>
      <c r="H5646" s="1" t="b">
        <v>1</v>
      </c>
      <c r="I5646" s="1">
        <v>13.0</v>
      </c>
      <c r="J5646" s="7" t="str">
        <f>vlookup(I5646,Cats!$A:$B,2,false)</f>
        <v>X</v>
      </c>
    </row>
    <row r="5647">
      <c r="A5647" s="1">
        <v>142656.0</v>
      </c>
      <c r="B5647" s="1">
        <v>585.0</v>
      </c>
      <c r="C5647" s="1">
        <v>14.0</v>
      </c>
      <c r="D5647" s="1" t="s">
        <v>35</v>
      </c>
      <c r="E5647" s="1">
        <v>12.0</v>
      </c>
      <c r="F5647" s="7" t="str">
        <f>vlookup(E5647,Teams!A:B,2,false)</f>
        <v>Davidson</v>
      </c>
      <c r="G5647" s="1" t="b">
        <v>0</v>
      </c>
      <c r="H5647" s="1" t="b">
        <v>0</v>
      </c>
      <c r="I5647" s="1">
        <v>13.0</v>
      </c>
      <c r="J5647" s="7" t="str">
        <f>vlookup(I5647,Cats!$A:$B,2,false)</f>
        <v>X</v>
      </c>
    </row>
    <row r="5648">
      <c r="A5648" s="1">
        <v>142657.0</v>
      </c>
      <c r="B5648" s="1">
        <v>585.0</v>
      </c>
      <c r="C5648" s="1">
        <v>0.0</v>
      </c>
      <c r="D5648" s="1" t="s">
        <v>45</v>
      </c>
      <c r="E5648" s="1">
        <v>6.0</v>
      </c>
      <c r="F5648" s="7" t="str">
        <f>vlookup(E5648,Teams!A:B,2,false)</f>
        <v>Buchholz A</v>
      </c>
      <c r="G5648" s="1" t="b">
        <v>1</v>
      </c>
      <c r="H5648" s="1" t="b">
        <v>0</v>
      </c>
      <c r="I5648" s="1">
        <v>14.0</v>
      </c>
      <c r="J5648" s="7" t="str">
        <f>vlookup(I5648,Cats!$A:$B,2,false)</f>
        <v>M</v>
      </c>
    </row>
    <row r="5649">
      <c r="A5649" s="1">
        <v>142658.0</v>
      </c>
      <c r="B5649" s="1">
        <v>585.0</v>
      </c>
      <c r="C5649" s="1">
        <v>0.0</v>
      </c>
      <c r="D5649" s="1" t="s">
        <v>19</v>
      </c>
      <c r="E5649" s="1">
        <v>12.0</v>
      </c>
      <c r="F5649" s="7" t="str">
        <f>vlookup(E5649,Teams!A:B,2,false)</f>
        <v>Davidson</v>
      </c>
      <c r="G5649" s="1" t="b">
        <v>0</v>
      </c>
      <c r="H5649" s="1" t="b">
        <v>0</v>
      </c>
      <c r="I5649" s="1">
        <v>14.0</v>
      </c>
      <c r="J5649" s="7" t="str">
        <f>vlookup(I5649,Cats!$A:$B,2,false)</f>
        <v>M</v>
      </c>
    </row>
    <row r="5650">
      <c r="A5650" s="1">
        <v>142659.0</v>
      </c>
      <c r="B5650" s="1">
        <v>585.0</v>
      </c>
      <c r="C5650" s="1">
        <v>0.0</v>
      </c>
      <c r="D5650" s="1" t="s">
        <v>32</v>
      </c>
      <c r="E5650" s="1">
        <v>6.0</v>
      </c>
      <c r="F5650" s="7" t="str">
        <f>vlookup(E5650,Teams!A:B,2,false)</f>
        <v>Buchholz A</v>
      </c>
      <c r="G5650" s="1" t="b">
        <v>1</v>
      </c>
      <c r="H5650" s="1" t="b">
        <v>1</v>
      </c>
      <c r="I5650" s="1">
        <v>15.0</v>
      </c>
      <c r="J5650" s="7" t="str">
        <f>vlookup(I5650,Cats!$A:$B,2,false)</f>
        <v>C</v>
      </c>
    </row>
    <row r="5651">
      <c r="A5651" s="1">
        <v>142660.0</v>
      </c>
      <c r="B5651" s="1">
        <v>585.0</v>
      </c>
      <c r="C5651" s="1">
        <v>4.0</v>
      </c>
      <c r="D5651" s="1" t="s">
        <v>19</v>
      </c>
      <c r="E5651" s="1">
        <v>12.0</v>
      </c>
      <c r="F5651" s="7" t="str">
        <f>vlookup(E5651,Teams!A:B,2,false)</f>
        <v>Davidson</v>
      </c>
      <c r="G5651" s="1" t="b">
        <v>0</v>
      </c>
      <c r="H5651" s="1" t="b">
        <v>0</v>
      </c>
      <c r="I5651" s="1">
        <v>15.0</v>
      </c>
      <c r="J5651" s="7" t="str">
        <f>vlookup(I5651,Cats!$A:$B,2,false)</f>
        <v>C</v>
      </c>
    </row>
    <row r="5652">
      <c r="A5652" s="1">
        <v>142661.0</v>
      </c>
      <c r="B5652" s="1">
        <v>585.0</v>
      </c>
      <c r="C5652" s="1">
        <v>14.0</v>
      </c>
      <c r="D5652" s="1" t="s">
        <v>39</v>
      </c>
      <c r="E5652" s="1">
        <v>6.0</v>
      </c>
      <c r="F5652" s="7" t="str">
        <f>vlookup(E5652,Teams!A:B,2,false)</f>
        <v>Buchholz A</v>
      </c>
      <c r="G5652" s="1" t="b">
        <v>1</v>
      </c>
      <c r="H5652" s="1" t="b">
        <v>0</v>
      </c>
      <c r="I5652" s="1">
        <v>16.0</v>
      </c>
      <c r="J5652" s="7" t="str">
        <f>vlookup(I5652,Cats!$A:$B,2,false)</f>
        <v>E</v>
      </c>
    </row>
    <row r="5653">
      <c r="A5653" s="1">
        <v>142662.0</v>
      </c>
      <c r="B5653" s="1">
        <v>585.0</v>
      </c>
      <c r="C5653" s="1">
        <v>0.0</v>
      </c>
      <c r="D5653" s="1" t="s">
        <v>32</v>
      </c>
      <c r="E5653" s="1">
        <v>12.0</v>
      </c>
      <c r="F5653" s="7" t="str">
        <f>vlookup(E5653,Teams!A:B,2,false)</f>
        <v>Davidson</v>
      </c>
      <c r="G5653" s="1" t="b">
        <v>0</v>
      </c>
      <c r="H5653" s="1" t="b">
        <v>1</v>
      </c>
      <c r="I5653" s="1">
        <v>16.0</v>
      </c>
      <c r="J5653" s="7" t="str">
        <f>vlookup(I5653,Cats!$A:$B,2,false)</f>
        <v>E</v>
      </c>
    </row>
    <row r="5654">
      <c r="A5654" s="1">
        <v>142663.0</v>
      </c>
      <c r="B5654" s="1">
        <v>585.0</v>
      </c>
      <c r="C5654" s="1">
        <v>0.0</v>
      </c>
      <c r="D5654" s="1" t="s">
        <v>40</v>
      </c>
      <c r="E5654" s="1">
        <v>6.0</v>
      </c>
      <c r="F5654" s="7" t="str">
        <f>vlookup(E5654,Teams!A:B,2,false)</f>
        <v>Buchholz A</v>
      </c>
      <c r="G5654" s="1" t="b">
        <v>1</v>
      </c>
      <c r="H5654" s="1" t="b">
        <v>0</v>
      </c>
      <c r="I5654" s="1">
        <v>17.0</v>
      </c>
      <c r="J5654" s="7" t="str">
        <f>vlookup(I5654,Cats!$A:$B,2,false)</f>
        <v>B</v>
      </c>
    </row>
    <row r="5655">
      <c r="A5655" s="1">
        <v>142664.0</v>
      </c>
      <c r="B5655" s="1">
        <v>585.0</v>
      </c>
      <c r="C5655" s="1">
        <v>0.0</v>
      </c>
      <c r="D5655" s="1" t="s">
        <v>37</v>
      </c>
      <c r="E5655" s="1">
        <v>12.0</v>
      </c>
      <c r="F5655" s="7" t="str">
        <f>vlookup(E5655,Teams!A:B,2,false)</f>
        <v>Davidson</v>
      </c>
      <c r="G5655" s="1" t="b">
        <v>0</v>
      </c>
      <c r="H5655" s="1" t="b">
        <v>0</v>
      </c>
      <c r="I5655" s="1">
        <v>17.0</v>
      </c>
      <c r="J5655" s="7" t="str">
        <f>vlookup(I5655,Cats!$A:$B,2,false)</f>
        <v>B</v>
      </c>
    </row>
    <row r="5656">
      <c r="A5656" s="1">
        <v>142665.0</v>
      </c>
      <c r="B5656" s="1">
        <v>585.0</v>
      </c>
      <c r="C5656" s="1">
        <v>0.0</v>
      </c>
      <c r="D5656" s="1" t="s">
        <v>32</v>
      </c>
      <c r="E5656" s="1">
        <v>6.0</v>
      </c>
      <c r="F5656" s="7" t="str">
        <f>vlookup(E5656,Teams!A:B,2,false)</f>
        <v>Buchholz A</v>
      </c>
      <c r="G5656" s="1" t="b">
        <v>1</v>
      </c>
      <c r="H5656" s="1" t="b">
        <v>1</v>
      </c>
      <c r="I5656" s="1">
        <v>18.0</v>
      </c>
      <c r="J5656" s="7" t="str">
        <f>vlookup(I5656,Cats!$A:$B,2,false)</f>
        <v>P</v>
      </c>
    </row>
    <row r="5657">
      <c r="A5657" s="1">
        <v>142666.0</v>
      </c>
      <c r="B5657" s="1">
        <v>585.0</v>
      </c>
      <c r="C5657" s="1">
        <v>14.0</v>
      </c>
      <c r="D5657" s="1" t="s">
        <v>35</v>
      </c>
      <c r="E5657" s="1">
        <v>12.0</v>
      </c>
      <c r="F5657" s="7" t="str">
        <f>vlookup(E5657,Teams!A:B,2,false)</f>
        <v>Davidson</v>
      </c>
      <c r="G5657" s="1" t="b">
        <v>0</v>
      </c>
      <c r="H5657" s="1" t="b">
        <v>0</v>
      </c>
      <c r="I5657" s="1">
        <v>18.0</v>
      </c>
      <c r="J5657" s="7" t="str">
        <f>vlookup(I5657,Cats!$A:$B,2,false)</f>
        <v>P</v>
      </c>
    </row>
    <row r="5658">
      <c r="A5658" s="1">
        <v>142667.0</v>
      </c>
      <c r="B5658" s="1">
        <v>585.0</v>
      </c>
      <c r="C5658" s="1">
        <v>0.0</v>
      </c>
      <c r="D5658" s="1" t="s">
        <v>32</v>
      </c>
      <c r="E5658" s="1">
        <v>6.0</v>
      </c>
      <c r="F5658" s="7" t="str">
        <f>vlookup(E5658,Teams!A:B,2,false)</f>
        <v>Buchholz A</v>
      </c>
      <c r="G5658" s="1" t="b">
        <v>1</v>
      </c>
      <c r="H5658" s="1" t="b">
        <v>1</v>
      </c>
      <c r="I5658" s="1">
        <v>19.0</v>
      </c>
      <c r="J5658" s="7" t="str">
        <f>vlookup(I5658,Cats!$A:$B,2,false)</f>
        <v>X</v>
      </c>
    </row>
    <row r="5659">
      <c r="A5659" s="1">
        <v>142668.0</v>
      </c>
      <c r="B5659" s="1">
        <v>585.0</v>
      </c>
      <c r="C5659" s="1">
        <v>14.0</v>
      </c>
      <c r="D5659" s="1" t="s">
        <v>35</v>
      </c>
      <c r="E5659" s="1">
        <v>12.0</v>
      </c>
      <c r="F5659" s="7" t="str">
        <f>vlookup(E5659,Teams!A:B,2,false)</f>
        <v>Davidson</v>
      </c>
      <c r="G5659" s="1" t="b">
        <v>0</v>
      </c>
      <c r="H5659" s="1" t="b">
        <v>0</v>
      </c>
      <c r="I5659" s="1">
        <v>19.0</v>
      </c>
      <c r="J5659" s="7" t="str">
        <f>vlookup(I5659,Cats!$A:$B,2,false)</f>
        <v>X</v>
      </c>
    </row>
    <row r="5660">
      <c r="A5660" s="1">
        <v>142669.0</v>
      </c>
      <c r="B5660" s="1">
        <v>585.0</v>
      </c>
      <c r="C5660" s="1">
        <v>0.0</v>
      </c>
      <c r="D5660" s="1" t="s">
        <v>45</v>
      </c>
      <c r="E5660" s="1">
        <v>6.0</v>
      </c>
      <c r="F5660" s="7" t="str">
        <f>vlookup(E5660,Teams!A:B,2,false)</f>
        <v>Buchholz A</v>
      </c>
      <c r="G5660" s="1" t="b">
        <v>1</v>
      </c>
      <c r="H5660" s="1" t="b">
        <v>0</v>
      </c>
      <c r="I5660" s="1">
        <v>20.0</v>
      </c>
      <c r="J5660" s="7" t="str">
        <f>vlookup(I5660,Cats!$A:$B,2,false)</f>
        <v>M</v>
      </c>
    </row>
    <row r="5661">
      <c r="A5661" s="1">
        <v>142670.0</v>
      </c>
      <c r="B5661" s="1">
        <v>585.0</v>
      </c>
      <c r="C5661" s="1">
        <v>0.0</v>
      </c>
      <c r="D5661" s="1" t="s">
        <v>35</v>
      </c>
      <c r="E5661" s="1">
        <v>12.0</v>
      </c>
      <c r="F5661" s="7" t="str">
        <f>vlookup(E5661,Teams!A:B,2,false)</f>
        <v>Davidson</v>
      </c>
      <c r="G5661" s="1" t="b">
        <v>0</v>
      </c>
      <c r="H5661" s="1" t="b">
        <v>0</v>
      </c>
      <c r="I5661" s="1">
        <v>20.0</v>
      </c>
      <c r="J5661" s="7" t="str">
        <f>vlookup(I5661,Cats!$A:$B,2,false)</f>
        <v>M</v>
      </c>
    </row>
    <row r="5662">
      <c r="A5662" s="1">
        <v>142671.0</v>
      </c>
      <c r="B5662" s="1">
        <v>585.0</v>
      </c>
      <c r="C5662" s="1">
        <v>0.0</v>
      </c>
      <c r="D5662" s="1" t="s">
        <v>32</v>
      </c>
      <c r="E5662" s="1">
        <v>6.0</v>
      </c>
      <c r="F5662" s="7" t="str">
        <f>vlookup(E5662,Teams!A:B,2,false)</f>
        <v>Buchholz A</v>
      </c>
      <c r="G5662" s="1" t="b">
        <v>1</v>
      </c>
      <c r="H5662" s="1" t="b">
        <v>1</v>
      </c>
      <c r="I5662" s="1">
        <v>21.0</v>
      </c>
      <c r="J5662" s="7" t="str">
        <f>vlookup(I5662,Cats!$A:$B,2,false)</f>
        <v>C</v>
      </c>
    </row>
    <row r="5663">
      <c r="A5663" s="1">
        <v>142672.0</v>
      </c>
      <c r="B5663" s="1">
        <v>585.0</v>
      </c>
      <c r="C5663" s="1">
        <v>14.0</v>
      </c>
      <c r="D5663" s="1" t="s">
        <v>19</v>
      </c>
      <c r="E5663" s="1">
        <v>12.0</v>
      </c>
      <c r="F5663" s="7" t="str">
        <f>vlookup(E5663,Teams!A:B,2,false)</f>
        <v>Davidson</v>
      </c>
      <c r="G5663" s="1" t="b">
        <v>0</v>
      </c>
      <c r="H5663" s="1" t="b">
        <v>0</v>
      </c>
      <c r="I5663" s="1">
        <v>21.0</v>
      </c>
      <c r="J5663" s="7" t="str">
        <f>vlookup(I5663,Cats!$A:$B,2,false)</f>
        <v>C</v>
      </c>
    </row>
    <row r="5664">
      <c r="A5664" s="1">
        <v>142673.0</v>
      </c>
      <c r="B5664" s="1">
        <v>585.0</v>
      </c>
      <c r="C5664" s="1">
        <v>14.0</v>
      </c>
      <c r="D5664" s="1" t="s">
        <v>40</v>
      </c>
      <c r="E5664" s="1">
        <v>6.0</v>
      </c>
      <c r="F5664" s="7" t="str">
        <f>vlookup(E5664,Teams!A:B,2,false)</f>
        <v>Buchholz A</v>
      </c>
      <c r="G5664" s="1" t="b">
        <v>1</v>
      </c>
      <c r="H5664" s="1" t="b">
        <v>0</v>
      </c>
      <c r="I5664" s="1">
        <v>22.0</v>
      </c>
      <c r="J5664" s="7" t="str">
        <f>vlookup(I5664,Cats!$A:$B,2,false)</f>
        <v>E</v>
      </c>
    </row>
    <row r="5665">
      <c r="A5665" s="1">
        <v>142674.0</v>
      </c>
      <c r="B5665" s="1">
        <v>585.0</v>
      </c>
      <c r="C5665" s="1">
        <v>0.0</v>
      </c>
      <c r="D5665" s="1" t="s">
        <v>32</v>
      </c>
      <c r="E5665" s="1">
        <v>12.0</v>
      </c>
      <c r="F5665" s="7" t="str">
        <f>vlookup(E5665,Teams!A:B,2,false)</f>
        <v>Davidson</v>
      </c>
      <c r="G5665" s="1" t="b">
        <v>0</v>
      </c>
      <c r="H5665" s="1" t="b">
        <v>1</v>
      </c>
      <c r="I5665" s="1">
        <v>22.0</v>
      </c>
      <c r="J5665" s="7" t="str">
        <f>vlookup(I5665,Cats!$A:$B,2,false)</f>
        <v>E</v>
      </c>
    </row>
    <row r="5666">
      <c r="A5666" s="1">
        <v>142675.0</v>
      </c>
      <c r="B5666" s="1">
        <v>585.0</v>
      </c>
      <c r="C5666" s="1">
        <v>-4.0</v>
      </c>
      <c r="D5666" s="1" t="s">
        <v>40</v>
      </c>
      <c r="E5666" s="1">
        <v>6.0</v>
      </c>
      <c r="F5666" s="7" t="str">
        <f>vlookup(E5666,Teams!A:B,2,false)</f>
        <v>Buchholz A</v>
      </c>
      <c r="G5666" s="1" t="b">
        <v>1</v>
      </c>
      <c r="H5666" s="1" t="b">
        <v>0</v>
      </c>
      <c r="I5666" s="1">
        <v>23.0</v>
      </c>
      <c r="J5666" s="7" t="str">
        <f>vlookup(I5666,Cats!$A:$B,2,false)</f>
        <v>B</v>
      </c>
    </row>
    <row r="5667">
      <c r="A5667" s="1">
        <v>142676.0</v>
      </c>
      <c r="B5667" s="1">
        <v>585.0</v>
      </c>
      <c r="C5667" s="1">
        <v>0.0</v>
      </c>
      <c r="D5667" s="1" t="s">
        <v>37</v>
      </c>
      <c r="E5667" s="1">
        <v>12.0</v>
      </c>
      <c r="F5667" s="7" t="str">
        <f>vlookup(E5667,Teams!A:B,2,false)</f>
        <v>Davidson</v>
      </c>
      <c r="G5667" s="1" t="b">
        <v>0</v>
      </c>
      <c r="H5667" s="1" t="b">
        <v>0</v>
      </c>
      <c r="I5667" s="1">
        <v>23.0</v>
      </c>
      <c r="J5667" s="7" t="str">
        <f>vlookup(I5667,Cats!$A:$B,2,false)</f>
        <v>B</v>
      </c>
    </row>
    <row r="5668">
      <c r="A5668" s="1">
        <v>142677.0</v>
      </c>
      <c r="B5668" s="1">
        <v>585.0</v>
      </c>
      <c r="C5668" s="1">
        <v>4.0</v>
      </c>
      <c r="D5668" s="1" t="s">
        <v>45</v>
      </c>
      <c r="E5668" s="1">
        <v>6.0</v>
      </c>
      <c r="F5668" s="7" t="str">
        <f>vlookup(E5668,Teams!A:B,2,false)</f>
        <v>Buchholz A</v>
      </c>
      <c r="G5668" s="1" t="b">
        <v>1</v>
      </c>
      <c r="H5668" s="1" t="b">
        <v>0</v>
      </c>
      <c r="I5668" s="1">
        <v>24.0</v>
      </c>
      <c r="J5668" s="7" t="str">
        <f>vlookup(I5668,Cats!$A:$B,2,false)</f>
        <v>P</v>
      </c>
    </row>
    <row r="5669">
      <c r="A5669" s="1">
        <v>142678.0</v>
      </c>
      <c r="B5669" s="1">
        <v>585.0</v>
      </c>
      <c r="C5669" s="1">
        <v>0.0</v>
      </c>
      <c r="D5669" s="1" t="s">
        <v>35</v>
      </c>
      <c r="E5669" s="1">
        <v>12.0</v>
      </c>
      <c r="F5669" s="7" t="str">
        <f>vlookup(E5669,Teams!A:B,2,false)</f>
        <v>Davidson</v>
      </c>
      <c r="G5669" s="1" t="b">
        <v>0</v>
      </c>
      <c r="H5669" s="1" t="b">
        <v>0</v>
      </c>
      <c r="I5669" s="1">
        <v>24.0</v>
      </c>
      <c r="J5669" s="7" t="str">
        <f>vlookup(I5669,Cats!$A:$B,2,false)</f>
        <v>P</v>
      </c>
    </row>
    <row r="5670">
      <c r="A5670" s="1">
        <v>142679.0</v>
      </c>
      <c r="B5670" s="1">
        <v>586.0</v>
      </c>
      <c r="C5670" s="1">
        <v>0.0</v>
      </c>
      <c r="D5670" s="1" t="s">
        <v>32</v>
      </c>
      <c r="E5670" s="1">
        <v>1.0</v>
      </c>
      <c r="F5670" s="7" t="str">
        <f>vlookup(E5670,Teams!A:B,2,false)</f>
        <v>ASFA</v>
      </c>
      <c r="G5670" s="1" t="b">
        <v>1</v>
      </c>
      <c r="H5670" s="1" t="b">
        <v>1</v>
      </c>
      <c r="I5670" s="1">
        <v>1.0</v>
      </c>
      <c r="J5670" s="7" t="str">
        <f>vlookup(I5670,Cats!$A:$B,2,false)</f>
        <v>X</v>
      </c>
    </row>
    <row r="5671">
      <c r="A5671" s="1">
        <v>142680.0</v>
      </c>
      <c r="B5671" s="1">
        <v>586.0</v>
      </c>
      <c r="C5671" s="1">
        <v>14.0</v>
      </c>
      <c r="D5671" s="1" t="s">
        <v>30</v>
      </c>
      <c r="E5671" s="1">
        <v>5.0</v>
      </c>
      <c r="F5671" s="7" t="str">
        <f>vlookup(E5671,Teams!A:B,2,false)</f>
        <v>Brookfield</v>
      </c>
      <c r="G5671" s="1" t="b">
        <v>0</v>
      </c>
      <c r="H5671" s="1" t="b">
        <v>0</v>
      </c>
      <c r="I5671" s="1">
        <v>1.0</v>
      </c>
      <c r="J5671" s="7" t="str">
        <f>vlookup(I5671,Cats!$A:$B,2,false)</f>
        <v>X</v>
      </c>
    </row>
    <row r="5672">
      <c r="A5672" s="1">
        <v>142681.0</v>
      </c>
      <c r="B5672" s="1">
        <v>586.0</v>
      </c>
      <c r="C5672" s="1">
        <v>0.0</v>
      </c>
      <c r="D5672" s="1" t="s">
        <v>67</v>
      </c>
      <c r="E5672" s="1">
        <v>1.0</v>
      </c>
      <c r="F5672" s="7" t="str">
        <f>vlookup(E5672,Teams!A:B,2,false)</f>
        <v>ASFA</v>
      </c>
      <c r="G5672" s="1" t="b">
        <v>1</v>
      </c>
      <c r="H5672" s="1" t="b">
        <v>0</v>
      </c>
      <c r="I5672" s="1">
        <v>2.0</v>
      </c>
      <c r="J5672" s="7" t="str">
        <f>vlookup(I5672,Cats!$A:$B,2,false)</f>
        <v>M</v>
      </c>
    </row>
    <row r="5673">
      <c r="A5673" s="1">
        <v>142682.0</v>
      </c>
      <c r="B5673" s="1">
        <v>586.0</v>
      </c>
      <c r="C5673" s="1">
        <v>4.0</v>
      </c>
      <c r="D5673" s="1" t="s">
        <v>177</v>
      </c>
      <c r="E5673" s="1">
        <v>5.0</v>
      </c>
      <c r="F5673" s="7" t="str">
        <f>vlookup(E5673,Teams!A:B,2,false)</f>
        <v>Brookfield</v>
      </c>
      <c r="G5673" s="1" t="b">
        <v>0</v>
      </c>
      <c r="H5673" s="1" t="b">
        <v>0</v>
      </c>
      <c r="I5673" s="1">
        <v>2.0</v>
      </c>
      <c r="J5673" s="7" t="str">
        <f>vlookup(I5673,Cats!$A:$B,2,false)</f>
        <v>M</v>
      </c>
    </row>
    <row r="5674">
      <c r="A5674" s="1">
        <v>142683.0</v>
      </c>
      <c r="B5674" s="1">
        <v>586.0</v>
      </c>
      <c r="C5674" s="1">
        <v>14.0</v>
      </c>
      <c r="D5674" s="1" t="s">
        <v>67</v>
      </c>
      <c r="E5674" s="1">
        <v>1.0</v>
      </c>
      <c r="F5674" s="7" t="str">
        <f>vlookup(E5674,Teams!A:B,2,false)</f>
        <v>ASFA</v>
      </c>
      <c r="G5674" s="1" t="b">
        <v>1</v>
      </c>
      <c r="H5674" s="1" t="b">
        <v>0</v>
      </c>
      <c r="I5674" s="1">
        <v>3.0</v>
      </c>
      <c r="J5674" s="7" t="str">
        <f>vlookup(I5674,Cats!$A:$B,2,false)</f>
        <v>C</v>
      </c>
    </row>
    <row r="5675">
      <c r="A5675" s="1">
        <v>142684.0</v>
      </c>
      <c r="B5675" s="1">
        <v>586.0</v>
      </c>
      <c r="C5675" s="1">
        <v>0.0</v>
      </c>
      <c r="D5675" s="1" t="s">
        <v>32</v>
      </c>
      <c r="E5675" s="1">
        <v>5.0</v>
      </c>
      <c r="F5675" s="7" t="str">
        <f>vlookup(E5675,Teams!A:B,2,false)</f>
        <v>Brookfield</v>
      </c>
      <c r="G5675" s="1" t="b">
        <v>0</v>
      </c>
      <c r="H5675" s="1" t="b">
        <v>1</v>
      </c>
      <c r="I5675" s="1">
        <v>3.0</v>
      </c>
      <c r="J5675" s="7" t="str">
        <f>vlookup(I5675,Cats!$A:$B,2,false)</f>
        <v>C</v>
      </c>
    </row>
    <row r="5676">
      <c r="A5676" s="1">
        <v>142685.0</v>
      </c>
      <c r="B5676" s="1">
        <v>586.0</v>
      </c>
      <c r="C5676" s="1">
        <v>0.0</v>
      </c>
      <c r="D5676" s="1" t="s">
        <v>67</v>
      </c>
      <c r="E5676" s="1">
        <v>1.0</v>
      </c>
      <c r="F5676" s="7" t="str">
        <f>vlookup(E5676,Teams!A:B,2,false)</f>
        <v>ASFA</v>
      </c>
      <c r="G5676" s="1" t="b">
        <v>1</v>
      </c>
      <c r="H5676" s="1" t="b">
        <v>0</v>
      </c>
      <c r="I5676" s="1">
        <v>4.0</v>
      </c>
      <c r="J5676" s="7" t="str">
        <f>vlookup(I5676,Cats!$A:$B,2,false)</f>
        <v>E</v>
      </c>
    </row>
    <row r="5677">
      <c r="A5677" s="1">
        <v>142686.0</v>
      </c>
      <c r="B5677" s="1">
        <v>586.0</v>
      </c>
      <c r="C5677" s="1">
        <v>4.0</v>
      </c>
      <c r="D5677" s="1" t="s">
        <v>30</v>
      </c>
      <c r="E5677" s="1">
        <v>5.0</v>
      </c>
      <c r="F5677" s="7" t="str">
        <f>vlookup(E5677,Teams!A:B,2,false)</f>
        <v>Brookfield</v>
      </c>
      <c r="G5677" s="1" t="b">
        <v>0</v>
      </c>
      <c r="H5677" s="1" t="b">
        <v>0</v>
      </c>
      <c r="I5677" s="1">
        <v>4.0</v>
      </c>
      <c r="J5677" s="7" t="str">
        <f>vlookup(I5677,Cats!$A:$B,2,false)</f>
        <v>E</v>
      </c>
    </row>
    <row r="5678">
      <c r="A5678" s="1">
        <v>142687.0</v>
      </c>
      <c r="B5678" s="1">
        <v>586.0</v>
      </c>
      <c r="C5678" s="1">
        <v>0.0</v>
      </c>
      <c r="D5678" s="1" t="s">
        <v>99</v>
      </c>
      <c r="E5678" s="1">
        <v>1.0</v>
      </c>
      <c r="F5678" s="7" t="str">
        <f>vlookup(E5678,Teams!A:B,2,false)</f>
        <v>ASFA</v>
      </c>
      <c r="G5678" s="1" t="b">
        <v>1</v>
      </c>
      <c r="H5678" s="1" t="b">
        <v>0</v>
      </c>
      <c r="I5678" s="1">
        <v>5.0</v>
      </c>
      <c r="J5678" s="7" t="str">
        <f>vlookup(I5678,Cats!$A:$B,2,false)</f>
        <v>B</v>
      </c>
    </row>
    <row r="5679">
      <c r="A5679" s="1">
        <v>142688.0</v>
      </c>
      <c r="B5679" s="1">
        <v>586.0</v>
      </c>
      <c r="C5679" s="1">
        <v>0.0</v>
      </c>
      <c r="D5679" s="1" t="s">
        <v>30</v>
      </c>
      <c r="E5679" s="1">
        <v>5.0</v>
      </c>
      <c r="F5679" s="7" t="str">
        <f>vlookup(E5679,Teams!A:B,2,false)</f>
        <v>Brookfield</v>
      </c>
      <c r="G5679" s="1" t="b">
        <v>0</v>
      </c>
      <c r="H5679" s="1" t="b">
        <v>0</v>
      </c>
      <c r="I5679" s="1">
        <v>5.0</v>
      </c>
      <c r="J5679" s="7" t="str">
        <f>vlookup(I5679,Cats!$A:$B,2,false)</f>
        <v>B</v>
      </c>
    </row>
    <row r="5680">
      <c r="A5680" s="1">
        <v>142689.0</v>
      </c>
      <c r="B5680" s="1">
        <v>586.0</v>
      </c>
      <c r="C5680" s="1">
        <v>0.0</v>
      </c>
      <c r="D5680" s="1" t="s">
        <v>32</v>
      </c>
      <c r="E5680" s="1">
        <v>1.0</v>
      </c>
      <c r="F5680" s="7" t="str">
        <f>vlookup(E5680,Teams!A:B,2,false)</f>
        <v>ASFA</v>
      </c>
      <c r="G5680" s="1" t="b">
        <v>1</v>
      </c>
      <c r="H5680" s="1" t="b">
        <v>1</v>
      </c>
      <c r="I5680" s="1">
        <v>6.0</v>
      </c>
      <c r="J5680" s="7" t="str">
        <f>vlookup(I5680,Cats!$A:$B,2,false)</f>
        <v>P</v>
      </c>
    </row>
    <row r="5681">
      <c r="A5681" s="1">
        <v>142690.0</v>
      </c>
      <c r="B5681" s="1">
        <v>586.0</v>
      </c>
      <c r="C5681" s="1">
        <v>4.0</v>
      </c>
      <c r="D5681" s="1" t="s">
        <v>30</v>
      </c>
      <c r="E5681" s="1">
        <v>5.0</v>
      </c>
      <c r="F5681" s="7" t="str">
        <f>vlookup(E5681,Teams!A:B,2,false)</f>
        <v>Brookfield</v>
      </c>
      <c r="G5681" s="1" t="b">
        <v>0</v>
      </c>
      <c r="H5681" s="1" t="b">
        <v>0</v>
      </c>
      <c r="I5681" s="1">
        <v>6.0</v>
      </c>
      <c r="J5681" s="7" t="str">
        <f>vlookup(I5681,Cats!$A:$B,2,false)</f>
        <v>P</v>
      </c>
    </row>
    <row r="5682">
      <c r="A5682" s="1">
        <v>142691.0</v>
      </c>
      <c r="B5682" s="1">
        <v>586.0</v>
      </c>
      <c r="C5682" s="1">
        <v>0.0</v>
      </c>
      <c r="D5682" s="1" t="s">
        <v>67</v>
      </c>
      <c r="E5682" s="1">
        <v>1.0</v>
      </c>
      <c r="F5682" s="7" t="str">
        <f>vlookup(E5682,Teams!A:B,2,false)</f>
        <v>ASFA</v>
      </c>
      <c r="G5682" s="1" t="b">
        <v>1</v>
      </c>
      <c r="H5682" s="1" t="b">
        <v>0</v>
      </c>
      <c r="I5682" s="1">
        <v>7.0</v>
      </c>
      <c r="J5682" s="7" t="str">
        <f>vlookup(I5682,Cats!$A:$B,2,false)</f>
        <v>X</v>
      </c>
    </row>
    <row r="5683">
      <c r="A5683" s="1">
        <v>142692.0</v>
      </c>
      <c r="B5683" s="1">
        <v>586.0</v>
      </c>
      <c r="C5683" s="1">
        <v>4.0</v>
      </c>
      <c r="D5683" s="1" t="s">
        <v>30</v>
      </c>
      <c r="E5683" s="1">
        <v>5.0</v>
      </c>
      <c r="F5683" s="7" t="str">
        <f>vlookup(E5683,Teams!A:B,2,false)</f>
        <v>Brookfield</v>
      </c>
      <c r="G5683" s="1" t="b">
        <v>0</v>
      </c>
      <c r="H5683" s="1" t="b">
        <v>0</v>
      </c>
      <c r="I5683" s="1">
        <v>7.0</v>
      </c>
      <c r="J5683" s="7" t="str">
        <f>vlookup(I5683,Cats!$A:$B,2,false)</f>
        <v>X</v>
      </c>
    </row>
    <row r="5684">
      <c r="A5684" s="1">
        <v>142693.0</v>
      </c>
      <c r="B5684" s="1">
        <v>586.0</v>
      </c>
      <c r="C5684" s="1">
        <v>-4.0</v>
      </c>
      <c r="D5684" s="1" t="s">
        <v>67</v>
      </c>
      <c r="E5684" s="1">
        <v>1.0</v>
      </c>
      <c r="F5684" s="7" t="str">
        <f>vlookup(E5684,Teams!A:B,2,false)</f>
        <v>ASFA</v>
      </c>
      <c r="G5684" s="1" t="b">
        <v>1</v>
      </c>
      <c r="H5684" s="1" t="b">
        <v>0</v>
      </c>
      <c r="I5684" s="1">
        <v>8.0</v>
      </c>
      <c r="J5684" s="7" t="str">
        <f>vlookup(I5684,Cats!$A:$B,2,false)</f>
        <v>M</v>
      </c>
    </row>
    <row r="5685">
      <c r="A5685" s="1">
        <v>142694.0</v>
      </c>
      <c r="B5685" s="1">
        <v>586.0</v>
      </c>
      <c r="C5685" s="1">
        <v>14.0</v>
      </c>
      <c r="D5685" s="1" t="s">
        <v>177</v>
      </c>
      <c r="E5685" s="1">
        <v>5.0</v>
      </c>
      <c r="F5685" s="7" t="str">
        <f>vlookup(E5685,Teams!A:B,2,false)</f>
        <v>Brookfield</v>
      </c>
      <c r="G5685" s="1" t="b">
        <v>0</v>
      </c>
      <c r="H5685" s="1" t="b">
        <v>0</v>
      </c>
      <c r="I5685" s="1">
        <v>8.0</v>
      </c>
      <c r="J5685" s="7" t="str">
        <f>vlookup(I5685,Cats!$A:$B,2,false)</f>
        <v>M</v>
      </c>
    </row>
    <row r="5686">
      <c r="A5686" s="1">
        <v>142695.0</v>
      </c>
      <c r="B5686" s="1">
        <v>586.0</v>
      </c>
      <c r="C5686" s="1">
        <v>0.0</v>
      </c>
      <c r="D5686" s="1" t="s">
        <v>32</v>
      </c>
      <c r="E5686" s="1">
        <v>1.0</v>
      </c>
      <c r="F5686" s="7" t="str">
        <f>vlookup(E5686,Teams!A:B,2,false)</f>
        <v>ASFA</v>
      </c>
      <c r="G5686" s="1" t="b">
        <v>1</v>
      </c>
      <c r="H5686" s="1" t="b">
        <v>1</v>
      </c>
      <c r="I5686" s="1">
        <v>9.0</v>
      </c>
      <c r="J5686" s="7" t="str">
        <f>vlookup(I5686,Cats!$A:$B,2,false)</f>
        <v>C</v>
      </c>
    </row>
    <row r="5687">
      <c r="A5687" s="1">
        <v>142696.0</v>
      </c>
      <c r="B5687" s="1">
        <v>586.0</v>
      </c>
      <c r="C5687" s="1">
        <v>4.0</v>
      </c>
      <c r="D5687" s="1" t="s">
        <v>30</v>
      </c>
      <c r="E5687" s="1">
        <v>5.0</v>
      </c>
      <c r="F5687" s="7" t="str">
        <f>vlookup(E5687,Teams!A:B,2,false)</f>
        <v>Brookfield</v>
      </c>
      <c r="G5687" s="1" t="b">
        <v>0</v>
      </c>
      <c r="H5687" s="1" t="b">
        <v>0</v>
      </c>
      <c r="I5687" s="1">
        <v>9.0</v>
      </c>
      <c r="J5687" s="7" t="str">
        <f>vlookup(I5687,Cats!$A:$B,2,false)</f>
        <v>C</v>
      </c>
    </row>
    <row r="5688">
      <c r="A5688" s="1">
        <v>142697.0</v>
      </c>
      <c r="B5688" s="1">
        <v>586.0</v>
      </c>
      <c r="C5688" s="1">
        <v>0.0</v>
      </c>
      <c r="D5688" s="1" t="s">
        <v>67</v>
      </c>
      <c r="E5688" s="1">
        <v>1.0</v>
      </c>
      <c r="F5688" s="7" t="str">
        <f>vlookup(E5688,Teams!A:B,2,false)</f>
        <v>ASFA</v>
      </c>
      <c r="G5688" s="1" t="b">
        <v>1</v>
      </c>
      <c r="H5688" s="1" t="b">
        <v>1</v>
      </c>
      <c r="I5688" s="1">
        <v>10.0</v>
      </c>
      <c r="J5688" s="7" t="str">
        <f>vlookup(I5688,Cats!$A:$B,2,false)</f>
        <v>E</v>
      </c>
    </row>
    <row r="5689">
      <c r="A5689" s="1">
        <v>142698.0</v>
      </c>
      <c r="B5689" s="1">
        <v>586.0</v>
      </c>
      <c r="C5689" s="1">
        <v>0.0</v>
      </c>
      <c r="D5689" s="1" t="s">
        <v>32</v>
      </c>
      <c r="E5689" s="1">
        <v>5.0</v>
      </c>
      <c r="F5689" s="7" t="str">
        <f>vlookup(E5689,Teams!A:B,2,false)</f>
        <v>Brookfield</v>
      </c>
      <c r="G5689" s="1" t="b">
        <v>0</v>
      </c>
      <c r="H5689" s="1" t="b">
        <v>1</v>
      </c>
      <c r="I5689" s="1">
        <v>10.0</v>
      </c>
      <c r="J5689" s="7" t="str">
        <f>vlookup(I5689,Cats!$A:$B,2,false)</f>
        <v>E</v>
      </c>
    </row>
    <row r="5690">
      <c r="A5690" s="1">
        <v>142699.0</v>
      </c>
      <c r="B5690" s="1">
        <v>586.0</v>
      </c>
      <c r="C5690" s="1">
        <v>0.0</v>
      </c>
      <c r="D5690" s="1" t="s">
        <v>98</v>
      </c>
      <c r="E5690" s="1">
        <v>1.0</v>
      </c>
      <c r="F5690" s="7" t="str">
        <f>vlookup(E5690,Teams!A:B,2,false)</f>
        <v>ASFA</v>
      </c>
      <c r="G5690" s="1" t="b">
        <v>1</v>
      </c>
      <c r="H5690" s="1" t="b">
        <v>0</v>
      </c>
      <c r="I5690" s="1">
        <v>11.0</v>
      </c>
      <c r="J5690" s="7" t="str">
        <f>vlookup(I5690,Cats!$A:$B,2,false)</f>
        <v>B</v>
      </c>
    </row>
    <row r="5691">
      <c r="A5691" s="1">
        <v>142700.0</v>
      </c>
      <c r="B5691" s="1">
        <v>586.0</v>
      </c>
      <c r="C5691" s="1">
        <v>14.0</v>
      </c>
      <c r="D5691" s="1" t="s">
        <v>30</v>
      </c>
      <c r="E5691" s="1">
        <v>5.0</v>
      </c>
      <c r="F5691" s="7" t="str">
        <f>vlookup(E5691,Teams!A:B,2,false)</f>
        <v>Brookfield</v>
      </c>
      <c r="G5691" s="1" t="b">
        <v>0</v>
      </c>
      <c r="H5691" s="1" t="b">
        <v>0</v>
      </c>
      <c r="I5691" s="1">
        <v>11.0</v>
      </c>
      <c r="J5691" s="7" t="str">
        <f>vlookup(I5691,Cats!$A:$B,2,false)</f>
        <v>B</v>
      </c>
    </row>
    <row r="5692">
      <c r="A5692" s="1">
        <v>142701.0</v>
      </c>
      <c r="B5692" s="1">
        <v>586.0</v>
      </c>
      <c r="C5692" s="1">
        <v>0.0</v>
      </c>
      <c r="D5692" s="1" t="s">
        <v>32</v>
      </c>
      <c r="E5692" s="1">
        <v>1.0</v>
      </c>
      <c r="F5692" s="7" t="str">
        <f>vlookup(E5692,Teams!A:B,2,false)</f>
        <v>ASFA</v>
      </c>
      <c r="G5692" s="1" t="b">
        <v>1</v>
      </c>
      <c r="H5692" s="1" t="b">
        <v>1</v>
      </c>
      <c r="I5692" s="1">
        <v>12.0</v>
      </c>
      <c r="J5692" s="7" t="str">
        <f>vlookup(I5692,Cats!$A:$B,2,false)</f>
        <v>P</v>
      </c>
    </row>
    <row r="5693">
      <c r="A5693" s="1">
        <v>142702.0</v>
      </c>
      <c r="B5693" s="1">
        <v>586.0</v>
      </c>
      <c r="C5693" s="1">
        <v>14.0</v>
      </c>
      <c r="D5693" s="1" t="s">
        <v>30</v>
      </c>
      <c r="E5693" s="1">
        <v>5.0</v>
      </c>
      <c r="F5693" s="7" t="str">
        <f>vlookup(E5693,Teams!A:B,2,false)</f>
        <v>Brookfield</v>
      </c>
      <c r="G5693" s="1" t="b">
        <v>0</v>
      </c>
      <c r="H5693" s="1" t="b">
        <v>0</v>
      </c>
      <c r="I5693" s="1">
        <v>12.0</v>
      </c>
      <c r="J5693" s="7" t="str">
        <f>vlookup(I5693,Cats!$A:$B,2,false)</f>
        <v>P</v>
      </c>
    </row>
    <row r="5694">
      <c r="A5694" s="1">
        <v>142703.0</v>
      </c>
      <c r="B5694" s="1">
        <v>586.0</v>
      </c>
      <c r="C5694" s="1">
        <v>4.0</v>
      </c>
      <c r="D5694" s="1" t="s">
        <v>67</v>
      </c>
      <c r="E5694" s="1">
        <v>1.0</v>
      </c>
      <c r="F5694" s="7" t="str">
        <f>vlookup(E5694,Teams!A:B,2,false)</f>
        <v>ASFA</v>
      </c>
      <c r="G5694" s="1" t="b">
        <v>1</v>
      </c>
      <c r="H5694" s="1" t="b">
        <v>0</v>
      </c>
      <c r="I5694" s="1">
        <v>13.0</v>
      </c>
      <c r="J5694" s="7" t="str">
        <f>vlookup(I5694,Cats!$A:$B,2,false)</f>
        <v>X</v>
      </c>
    </row>
    <row r="5695">
      <c r="A5695" s="1">
        <v>142704.0</v>
      </c>
      <c r="B5695" s="1">
        <v>586.0</v>
      </c>
      <c r="C5695" s="1">
        <v>0.0</v>
      </c>
      <c r="D5695" s="1" t="s">
        <v>32</v>
      </c>
      <c r="E5695" s="1">
        <v>5.0</v>
      </c>
      <c r="F5695" s="7" t="str">
        <f>vlookup(E5695,Teams!A:B,2,false)</f>
        <v>Brookfield</v>
      </c>
      <c r="G5695" s="1" t="b">
        <v>0</v>
      </c>
      <c r="H5695" s="1" t="b">
        <v>1</v>
      </c>
      <c r="I5695" s="1">
        <v>13.0</v>
      </c>
      <c r="J5695" s="7" t="str">
        <f>vlookup(I5695,Cats!$A:$B,2,false)</f>
        <v>X</v>
      </c>
    </row>
    <row r="5696">
      <c r="A5696" s="1">
        <v>142705.0</v>
      </c>
      <c r="B5696" s="1">
        <v>586.0</v>
      </c>
      <c r="C5696" s="1">
        <v>14.0</v>
      </c>
      <c r="D5696" s="1" t="s">
        <v>67</v>
      </c>
      <c r="E5696" s="1">
        <v>1.0</v>
      </c>
      <c r="F5696" s="7" t="str">
        <f>vlookup(E5696,Teams!A:B,2,false)</f>
        <v>ASFA</v>
      </c>
      <c r="G5696" s="1" t="b">
        <v>1</v>
      </c>
      <c r="H5696" s="1" t="b">
        <v>0</v>
      </c>
      <c r="I5696" s="1">
        <v>14.0</v>
      </c>
      <c r="J5696" s="7" t="str">
        <f>vlookup(I5696,Cats!$A:$B,2,false)</f>
        <v>M</v>
      </c>
    </row>
    <row r="5697">
      <c r="A5697" s="1">
        <v>142706.0</v>
      </c>
      <c r="B5697" s="1">
        <v>586.0</v>
      </c>
      <c r="C5697" s="1">
        <v>0.0</v>
      </c>
      <c r="D5697" s="1" t="s">
        <v>32</v>
      </c>
      <c r="E5697" s="1">
        <v>5.0</v>
      </c>
      <c r="F5697" s="7" t="str">
        <f>vlookup(E5697,Teams!A:B,2,false)</f>
        <v>Brookfield</v>
      </c>
      <c r="G5697" s="1" t="b">
        <v>0</v>
      </c>
      <c r="H5697" s="1" t="b">
        <v>1</v>
      </c>
      <c r="I5697" s="1">
        <v>14.0</v>
      </c>
      <c r="J5697" s="7" t="str">
        <f>vlookup(I5697,Cats!$A:$B,2,false)</f>
        <v>M</v>
      </c>
    </row>
    <row r="5698">
      <c r="A5698" s="1">
        <v>142707.0</v>
      </c>
      <c r="B5698" s="1">
        <v>586.0</v>
      </c>
      <c r="C5698" s="1">
        <v>0.0</v>
      </c>
      <c r="D5698" s="1" t="s">
        <v>67</v>
      </c>
      <c r="E5698" s="1">
        <v>1.0</v>
      </c>
      <c r="F5698" s="7" t="str">
        <f>vlookup(E5698,Teams!A:B,2,false)</f>
        <v>ASFA</v>
      </c>
      <c r="G5698" s="1" t="b">
        <v>1</v>
      </c>
      <c r="H5698" s="1" t="b">
        <v>0</v>
      </c>
      <c r="I5698" s="1">
        <v>15.0</v>
      </c>
      <c r="J5698" s="7" t="str">
        <f>vlookup(I5698,Cats!$A:$B,2,false)</f>
        <v>C</v>
      </c>
    </row>
    <row r="5699">
      <c r="A5699" s="1">
        <v>142708.0</v>
      </c>
      <c r="B5699" s="1">
        <v>586.0</v>
      </c>
      <c r="C5699" s="1">
        <v>0.0</v>
      </c>
      <c r="D5699" s="1" t="s">
        <v>30</v>
      </c>
      <c r="E5699" s="1">
        <v>5.0</v>
      </c>
      <c r="F5699" s="7" t="str">
        <f>vlookup(E5699,Teams!A:B,2,false)</f>
        <v>Brookfield</v>
      </c>
      <c r="G5699" s="1" t="b">
        <v>0</v>
      </c>
      <c r="H5699" s="1" t="b">
        <v>0</v>
      </c>
      <c r="I5699" s="1">
        <v>15.0</v>
      </c>
      <c r="J5699" s="7" t="str">
        <f>vlookup(I5699,Cats!$A:$B,2,false)</f>
        <v>C</v>
      </c>
    </row>
    <row r="5700">
      <c r="A5700" s="1">
        <v>142709.0</v>
      </c>
      <c r="B5700" s="1">
        <v>586.0</v>
      </c>
      <c r="C5700" s="1">
        <v>14.0</v>
      </c>
      <c r="D5700" s="1" t="s">
        <v>67</v>
      </c>
      <c r="E5700" s="1">
        <v>1.0</v>
      </c>
      <c r="F5700" s="7" t="str">
        <f>vlookup(E5700,Teams!A:B,2,false)</f>
        <v>ASFA</v>
      </c>
      <c r="G5700" s="1" t="b">
        <v>1</v>
      </c>
      <c r="H5700" s="1" t="b">
        <v>0</v>
      </c>
      <c r="I5700" s="1">
        <v>16.0</v>
      </c>
      <c r="J5700" s="7" t="str">
        <f>vlookup(I5700,Cats!$A:$B,2,false)</f>
        <v>E</v>
      </c>
    </row>
    <row r="5701">
      <c r="A5701" s="1">
        <v>142710.0</v>
      </c>
      <c r="B5701" s="1">
        <v>586.0</v>
      </c>
      <c r="C5701" s="1">
        <v>0.0</v>
      </c>
      <c r="D5701" s="1" t="s">
        <v>32</v>
      </c>
      <c r="E5701" s="1">
        <v>5.0</v>
      </c>
      <c r="F5701" s="7" t="str">
        <f>vlookup(E5701,Teams!A:B,2,false)</f>
        <v>Brookfield</v>
      </c>
      <c r="G5701" s="1" t="b">
        <v>0</v>
      </c>
      <c r="H5701" s="1" t="b">
        <v>1</v>
      </c>
      <c r="I5701" s="1">
        <v>16.0</v>
      </c>
      <c r="J5701" s="7" t="str">
        <f>vlookup(I5701,Cats!$A:$B,2,false)</f>
        <v>E</v>
      </c>
    </row>
    <row r="5702">
      <c r="A5702" s="1">
        <v>142711.0</v>
      </c>
      <c r="B5702" s="1">
        <v>586.0</v>
      </c>
      <c r="C5702" s="1">
        <v>0.0</v>
      </c>
      <c r="D5702" s="1" t="s">
        <v>67</v>
      </c>
      <c r="E5702" s="1">
        <v>1.0</v>
      </c>
      <c r="F5702" s="7" t="str">
        <f>vlookup(E5702,Teams!A:B,2,false)</f>
        <v>ASFA</v>
      </c>
      <c r="G5702" s="1" t="b">
        <v>1</v>
      </c>
      <c r="H5702" s="1" t="b">
        <v>0</v>
      </c>
      <c r="I5702" s="1">
        <v>17.0</v>
      </c>
      <c r="J5702" s="7" t="str">
        <f>vlookup(I5702,Cats!$A:$B,2,false)</f>
        <v>B</v>
      </c>
    </row>
    <row r="5703">
      <c r="A5703" s="1">
        <v>142712.0</v>
      </c>
      <c r="B5703" s="1">
        <v>586.0</v>
      </c>
      <c r="C5703" s="1">
        <v>0.0</v>
      </c>
      <c r="D5703" s="1" t="s">
        <v>30</v>
      </c>
      <c r="E5703" s="1">
        <v>5.0</v>
      </c>
      <c r="F5703" s="7" t="str">
        <f>vlookup(E5703,Teams!A:B,2,false)</f>
        <v>Brookfield</v>
      </c>
      <c r="G5703" s="1" t="b">
        <v>0</v>
      </c>
      <c r="H5703" s="1" t="b">
        <v>0</v>
      </c>
      <c r="I5703" s="1">
        <v>17.0</v>
      </c>
      <c r="J5703" s="7" t="str">
        <f>vlookup(I5703,Cats!$A:$B,2,false)</f>
        <v>B</v>
      </c>
    </row>
    <row r="5704">
      <c r="A5704" s="1">
        <v>142713.0</v>
      </c>
      <c r="B5704" s="1">
        <v>586.0</v>
      </c>
      <c r="C5704" s="1">
        <v>0.0</v>
      </c>
      <c r="D5704" s="1" t="s">
        <v>67</v>
      </c>
      <c r="E5704" s="1">
        <v>1.0</v>
      </c>
      <c r="F5704" s="7" t="str">
        <f>vlookup(E5704,Teams!A:B,2,false)</f>
        <v>ASFA</v>
      </c>
      <c r="G5704" s="1" t="b">
        <v>1</v>
      </c>
      <c r="H5704" s="1" t="b">
        <v>0</v>
      </c>
      <c r="I5704" s="1">
        <v>18.0</v>
      </c>
      <c r="J5704" s="7" t="str">
        <f>vlookup(I5704,Cats!$A:$B,2,false)</f>
        <v>P</v>
      </c>
    </row>
    <row r="5705">
      <c r="A5705" s="1">
        <v>142714.0</v>
      </c>
      <c r="B5705" s="1">
        <v>586.0</v>
      </c>
      <c r="C5705" s="1">
        <v>14.0</v>
      </c>
      <c r="D5705" s="1" t="s">
        <v>30</v>
      </c>
      <c r="E5705" s="1">
        <v>5.0</v>
      </c>
      <c r="F5705" s="7" t="str">
        <f>vlookup(E5705,Teams!A:B,2,false)</f>
        <v>Brookfield</v>
      </c>
      <c r="G5705" s="1" t="b">
        <v>0</v>
      </c>
      <c r="H5705" s="1" t="b">
        <v>0</v>
      </c>
      <c r="I5705" s="1">
        <v>18.0</v>
      </c>
      <c r="J5705" s="7" t="str">
        <f>vlookup(I5705,Cats!$A:$B,2,false)</f>
        <v>P</v>
      </c>
    </row>
    <row r="5706">
      <c r="A5706" s="1">
        <v>142715.0</v>
      </c>
      <c r="B5706" s="1">
        <v>586.0</v>
      </c>
      <c r="C5706" s="1">
        <v>14.0</v>
      </c>
      <c r="D5706" s="1" t="s">
        <v>100</v>
      </c>
      <c r="E5706" s="1">
        <v>1.0</v>
      </c>
      <c r="F5706" s="7" t="str">
        <f>vlookup(E5706,Teams!A:B,2,false)</f>
        <v>ASFA</v>
      </c>
      <c r="G5706" s="1" t="b">
        <v>1</v>
      </c>
      <c r="H5706" s="1" t="b">
        <v>0</v>
      </c>
      <c r="I5706" s="1">
        <v>19.0</v>
      </c>
      <c r="J5706" s="7" t="str">
        <f>vlookup(I5706,Cats!$A:$B,2,false)</f>
        <v>X</v>
      </c>
    </row>
    <row r="5707">
      <c r="A5707" s="1">
        <v>142716.0</v>
      </c>
      <c r="B5707" s="1">
        <v>586.0</v>
      </c>
      <c r="C5707" s="1">
        <v>0.0</v>
      </c>
      <c r="D5707" s="1" t="s">
        <v>32</v>
      </c>
      <c r="E5707" s="1">
        <v>5.0</v>
      </c>
      <c r="F5707" s="7" t="str">
        <f>vlookup(E5707,Teams!A:B,2,false)</f>
        <v>Brookfield</v>
      </c>
      <c r="G5707" s="1" t="b">
        <v>0</v>
      </c>
      <c r="H5707" s="1" t="b">
        <v>1</v>
      </c>
      <c r="I5707" s="1">
        <v>19.0</v>
      </c>
      <c r="J5707" s="7" t="str">
        <f>vlookup(I5707,Cats!$A:$B,2,false)</f>
        <v>X</v>
      </c>
    </row>
    <row r="5708">
      <c r="A5708" s="1">
        <v>142717.0</v>
      </c>
      <c r="B5708" s="1">
        <v>586.0</v>
      </c>
      <c r="C5708" s="1">
        <v>0.0</v>
      </c>
      <c r="D5708" s="1" t="s">
        <v>32</v>
      </c>
      <c r="E5708" s="1">
        <v>1.0</v>
      </c>
      <c r="F5708" s="7" t="str">
        <f>vlookup(E5708,Teams!A:B,2,false)</f>
        <v>ASFA</v>
      </c>
      <c r="G5708" s="1" t="b">
        <v>1</v>
      </c>
      <c r="H5708" s="1" t="b">
        <v>1</v>
      </c>
      <c r="I5708" s="1">
        <v>20.0</v>
      </c>
      <c r="J5708" s="7" t="str">
        <f>vlookup(I5708,Cats!$A:$B,2,false)</f>
        <v>M</v>
      </c>
    </row>
    <row r="5709">
      <c r="A5709" s="1">
        <v>142718.0</v>
      </c>
      <c r="B5709" s="1">
        <v>586.0</v>
      </c>
      <c r="C5709" s="1">
        <v>14.0</v>
      </c>
      <c r="D5709" s="1" t="s">
        <v>30</v>
      </c>
      <c r="E5709" s="1">
        <v>5.0</v>
      </c>
      <c r="F5709" s="7" t="str">
        <f>vlookup(E5709,Teams!A:B,2,false)</f>
        <v>Brookfield</v>
      </c>
      <c r="G5709" s="1" t="b">
        <v>0</v>
      </c>
      <c r="H5709" s="1" t="b">
        <v>0</v>
      </c>
      <c r="I5709" s="1">
        <v>20.0</v>
      </c>
      <c r="J5709" s="7" t="str">
        <f>vlookup(I5709,Cats!$A:$B,2,false)</f>
        <v>M</v>
      </c>
    </row>
    <row r="5710">
      <c r="A5710" s="1">
        <v>142719.0</v>
      </c>
      <c r="B5710" s="1">
        <v>586.0</v>
      </c>
      <c r="C5710" s="1">
        <v>14.0</v>
      </c>
      <c r="D5710" s="1" t="s">
        <v>67</v>
      </c>
      <c r="E5710" s="1">
        <v>1.0</v>
      </c>
      <c r="F5710" s="7" t="str">
        <f>vlookup(E5710,Teams!A:B,2,false)</f>
        <v>ASFA</v>
      </c>
      <c r="G5710" s="1" t="b">
        <v>1</v>
      </c>
      <c r="H5710" s="1" t="b">
        <v>0</v>
      </c>
      <c r="I5710" s="1">
        <v>21.0</v>
      </c>
      <c r="J5710" s="7" t="str">
        <f>vlookup(I5710,Cats!$A:$B,2,false)</f>
        <v>C</v>
      </c>
    </row>
    <row r="5711">
      <c r="A5711" s="1">
        <v>142720.0</v>
      </c>
      <c r="B5711" s="1">
        <v>586.0</v>
      </c>
      <c r="C5711" s="1">
        <v>0.0</v>
      </c>
      <c r="D5711" s="1" t="s">
        <v>32</v>
      </c>
      <c r="E5711" s="1">
        <v>5.0</v>
      </c>
      <c r="F5711" s="7" t="str">
        <f>vlookup(E5711,Teams!A:B,2,false)</f>
        <v>Brookfield</v>
      </c>
      <c r="G5711" s="1" t="b">
        <v>0</v>
      </c>
      <c r="H5711" s="1" t="b">
        <v>1</v>
      </c>
      <c r="I5711" s="1">
        <v>21.0</v>
      </c>
      <c r="J5711" s="7" t="str">
        <f>vlookup(I5711,Cats!$A:$B,2,false)</f>
        <v>C</v>
      </c>
    </row>
    <row r="5712">
      <c r="A5712" s="1">
        <v>142721.0</v>
      </c>
      <c r="B5712" s="1">
        <v>586.0</v>
      </c>
      <c r="C5712" s="1">
        <v>0.0</v>
      </c>
      <c r="D5712" s="1" t="s">
        <v>67</v>
      </c>
      <c r="E5712" s="1">
        <v>1.0</v>
      </c>
      <c r="F5712" s="7" t="str">
        <f>vlookup(E5712,Teams!A:B,2,false)</f>
        <v>ASFA</v>
      </c>
      <c r="G5712" s="1" t="b">
        <v>1</v>
      </c>
      <c r="H5712" s="1" t="b">
        <v>0</v>
      </c>
      <c r="I5712" s="1">
        <v>22.0</v>
      </c>
      <c r="J5712" s="7" t="str">
        <f>vlookup(I5712,Cats!$A:$B,2,false)</f>
        <v>E</v>
      </c>
    </row>
    <row r="5713">
      <c r="A5713" s="1">
        <v>142722.0</v>
      </c>
      <c r="B5713" s="1">
        <v>586.0</v>
      </c>
      <c r="C5713" s="1">
        <v>0.0</v>
      </c>
      <c r="D5713" s="1" t="s">
        <v>217</v>
      </c>
      <c r="E5713" s="1">
        <v>5.0</v>
      </c>
      <c r="F5713" s="7" t="str">
        <f>vlookup(E5713,Teams!A:B,2,false)</f>
        <v>Brookfield</v>
      </c>
      <c r="G5713" s="1" t="b">
        <v>0</v>
      </c>
      <c r="H5713" s="1" t="b">
        <v>0</v>
      </c>
      <c r="I5713" s="1">
        <v>22.0</v>
      </c>
      <c r="J5713" s="7" t="str">
        <f>vlookup(I5713,Cats!$A:$B,2,false)</f>
        <v>E</v>
      </c>
    </row>
    <row r="5714">
      <c r="A5714" s="1">
        <v>142723.0</v>
      </c>
      <c r="B5714" s="1">
        <v>586.0</v>
      </c>
      <c r="C5714" s="1">
        <v>0.0</v>
      </c>
      <c r="D5714" s="1" t="s">
        <v>32</v>
      </c>
      <c r="E5714" s="1">
        <v>1.0</v>
      </c>
      <c r="F5714" s="7" t="str">
        <f>vlookup(E5714,Teams!A:B,2,false)</f>
        <v>ASFA</v>
      </c>
      <c r="G5714" s="1" t="b">
        <v>1</v>
      </c>
      <c r="H5714" s="1" t="b">
        <v>1</v>
      </c>
      <c r="I5714" s="1">
        <v>23.0</v>
      </c>
      <c r="J5714" s="7" t="str">
        <f>vlookup(I5714,Cats!$A:$B,2,false)</f>
        <v>B</v>
      </c>
    </row>
    <row r="5715">
      <c r="A5715" s="1">
        <v>142724.0</v>
      </c>
      <c r="B5715" s="1">
        <v>586.0</v>
      </c>
      <c r="C5715" s="1">
        <v>0.0</v>
      </c>
      <c r="D5715" s="1" t="s">
        <v>32</v>
      </c>
      <c r="E5715" s="1">
        <v>5.0</v>
      </c>
      <c r="F5715" s="7" t="str">
        <f>vlookup(E5715,Teams!A:B,2,false)</f>
        <v>Brookfield</v>
      </c>
      <c r="G5715" s="1" t="b">
        <v>0</v>
      </c>
      <c r="H5715" s="1" t="b">
        <v>1</v>
      </c>
      <c r="I5715" s="1">
        <v>23.0</v>
      </c>
      <c r="J5715" s="7" t="str">
        <f>vlookup(I5715,Cats!$A:$B,2,false)</f>
        <v>B</v>
      </c>
    </row>
    <row r="5716">
      <c r="A5716" s="1">
        <v>142725.0</v>
      </c>
      <c r="B5716" s="1">
        <v>586.0</v>
      </c>
      <c r="C5716" s="1">
        <v>0.0</v>
      </c>
      <c r="D5716" s="1" t="s">
        <v>100</v>
      </c>
      <c r="E5716" s="1">
        <v>1.0</v>
      </c>
      <c r="F5716" s="7" t="str">
        <f>vlookup(E5716,Teams!A:B,2,false)</f>
        <v>ASFA</v>
      </c>
      <c r="G5716" s="1" t="b">
        <v>1</v>
      </c>
      <c r="H5716" s="1" t="b">
        <v>0</v>
      </c>
      <c r="I5716" s="1">
        <v>24.0</v>
      </c>
      <c r="J5716" s="7" t="str">
        <f>vlookup(I5716,Cats!$A:$B,2,false)</f>
        <v>P</v>
      </c>
    </row>
    <row r="5717">
      <c r="A5717" s="1">
        <v>142726.0</v>
      </c>
      <c r="B5717" s="1">
        <v>586.0</v>
      </c>
      <c r="C5717" s="1">
        <v>14.0</v>
      </c>
      <c r="D5717" s="1" t="s">
        <v>30</v>
      </c>
      <c r="E5717" s="1">
        <v>5.0</v>
      </c>
      <c r="F5717" s="7" t="str">
        <f>vlookup(E5717,Teams!A:B,2,false)</f>
        <v>Brookfield</v>
      </c>
      <c r="G5717" s="1" t="b">
        <v>0</v>
      </c>
      <c r="H5717" s="1" t="b">
        <v>0</v>
      </c>
      <c r="I5717" s="1">
        <v>24.0</v>
      </c>
      <c r="J5717" s="7" t="str">
        <f>vlookup(I5717,Cats!$A:$B,2,false)</f>
        <v>P</v>
      </c>
    </row>
    <row r="5718">
      <c r="A5718" s="1">
        <v>142727.0</v>
      </c>
      <c r="B5718" s="1">
        <v>587.0</v>
      </c>
      <c r="C5718" s="1">
        <v>0.0</v>
      </c>
      <c r="D5718" s="1" t="s">
        <v>32</v>
      </c>
      <c r="E5718" s="1">
        <v>21.0</v>
      </c>
      <c r="F5718" s="7" t="str">
        <f>vlookup(E5718,Teams!A:B,2,false)</f>
        <v>JP Stevens</v>
      </c>
      <c r="G5718" s="1" t="b">
        <v>1</v>
      </c>
      <c r="H5718" s="1" t="b">
        <v>1</v>
      </c>
      <c r="I5718" s="1">
        <v>1.0</v>
      </c>
      <c r="J5718" s="7" t="str">
        <f>vlookup(I5718,Cats!$A:$B,2,false)</f>
        <v>X</v>
      </c>
    </row>
    <row r="5719">
      <c r="A5719" s="1">
        <v>142728.0</v>
      </c>
      <c r="B5719" s="1">
        <v>587.0</v>
      </c>
      <c r="C5719" s="1">
        <v>0.0</v>
      </c>
      <c r="D5719" s="1" t="s">
        <v>155</v>
      </c>
      <c r="E5719" s="1">
        <v>32.0</v>
      </c>
      <c r="F5719" s="7" t="str">
        <f>vlookup(E5719,Teams!A:B,2,false)</f>
        <v>NCSSM A</v>
      </c>
      <c r="G5719" s="1" t="b">
        <v>0</v>
      </c>
      <c r="H5719" s="1" t="b">
        <v>0</v>
      </c>
      <c r="I5719" s="1">
        <v>1.0</v>
      </c>
      <c r="J5719" s="7" t="str">
        <f>vlookup(I5719,Cats!$A:$B,2,false)</f>
        <v>X</v>
      </c>
    </row>
    <row r="5720">
      <c r="A5720" s="1">
        <v>142729.0</v>
      </c>
      <c r="B5720" s="1">
        <v>587.0</v>
      </c>
      <c r="C5720" s="1">
        <v>0.0</v>
      </c>
      <c r="D5720" s="1" t="s">
        <v>148</v>
      </c>
      <c r="E5720" s="1">
        <v>21.0</v>
      </c>
      <c r="F5720" s="7" t="str">
        <f>vlookup(E5720,Teams!A:B,2,false)</f>
        <v>JP Stevens</v>
      </c>
      <c r="G5720" s="1" t="b">
        <v>1</v>
      </c>
      <c r="H5720" s="1" t="b">
        <v>0</v>
      </c>
      <c r="I5720" s="1">
        <v>2.0</v>
      </c>
      <c r="J5720" s="7" t="str">
        <f>vlookup(I5720,Cats!$A:$B,2,false)</f>
        <v>M</v>
      </c>
    </row>
    <row r="5721">
      <c r="A5721" s="1">
        <v>142730.0</v>
      </c>
      <c r="B5721" s="1">
        <v>587.0</v>
      </c>
      <c r="C5721" s="1">
        <v>14.0</v>
      </c>
      <c r="D5721" s="1" t="s">
        <v>151</v>
      </c>
      <c r="E5721" s="1">
        <v>32.0</v>
      </c>
      <c r="F5721" s="7" t="str">
        <f>vlookup(E5721,Teams!A:B,2,false)</f>
        <v>NCSSM A</v>
      </c>
      <c r="G5721" s="1" t="b">
        <v>0</v>
      </c>
      <c r="H5721" s="1" t="b">
        <v>0</v>
      </c>
      <c r="I5721" s="1">
        <v>2.0</v>
      </c>
      <c r="J5721" s="7" t="str">
        <f>vlookup(I5721,Cats!$A:$B,2,false)</f>
        <v>M</v>
      </c>
    </row>
    <row r="5722">
      <c r="A5722" s="1">
        <v>142731.0</v>
      </c>
      <c r="B5722" s="1">
        <v>587.0</v>
      </c>
      <c r="C5722" s="1">
        <v>0.0</v>
      </c>
      <c r="D5722" s="1" t="s">
        <v>32</v>
      </c>
      <c r="E5722" s="1">
        <v>21.0</v>
      </c>
      <c r="F5722" s="7" t="str">
        <f>vlookup(E5722,Teams!A:B,2,false)</f>
        <v>JP Stevens</v>
      </c>
      <c r="G5722" s="1" t="b">
        <v>1</v>
      </c>
      <c r="H5722" s="1" t="b">
        <v>1</v>
      </c>
      <c r="I5722" s="1">
        <v>3.0</v>
      </c>
      <c r="J5722" s="7" t="str">
        <f>vlookup(I5722,Cats!$A:$B,2,false)</f>
        <v>C</v>
      </c>
    </row>
    <row r="5723">
      <c r="A5723" s="1">
        <v>142732.0</v>
      </c>
      <c r="B5723" s="1">
        <v>587.0</v>
      </c>
      <c r="C5723" s="1">
        <v>4.0</v>
      </c>
      <c r="D5723" s="1" t="s">
        <v>155</v>
      </c>
      <c r="E5723" s="1">
        <v>32.0</v>
      </c>
      <c r="F5723" s="7" t="str">
        <f>vlookup(E5723,Teams!A:B,2,false)</f>
        <v>NCSSM A</v>
      </c>
      <c r="G5723" s="1" t="b">
        <v>0</v>
      </c>
      <c r="H5723" s="1" t="b">
        <v>0</v>
      </c>
      <c r="I5723" s="1">
        <v>3.0</v>
      </c>
      <c r="J5723" s="7" t="str">
        <f>vlookup(I5723,Cats!$A:$B,2,false)</f>
        <v>C</v>
      </c>
    </row>
    <row r="5724">
      <c r="A5724" s="1">
        <v>142733.0</v>
      </c>
      <c r="B5724" s="1">
        <v>587.0</v>
      </c>
      <c r="C5724" s="1">
        <v>0.0</v>
      </c>
      <c r="D5724" s="1" t="s">
        <v>147</v>
      </c>
      <c r="E5724" s="1">
        <v>21.0</v>
      </c>
      <c r="F5724" s="7" t="str">
        <f>vlookup(E5724,Teams!A:B,2,false)</f>
        <v>JP Stevens</v>
      </c>
      <c r="G5724" s="1" t="b">
        <v>1</v>
      </c>
      <c r="H5724" s="1" t="b">
        <v>0</v>
      </c>
      <c r="I5724" s="1">
        <v>4.0</v>
      </c>
      <c r="J5724" s="7" t="str">
        <f>vlookup(I5724,Cats!$A:$B,2,false)</f>
        <v>E</v>
      </c>
    </row>
    <row r="5725">
      <c r="A5725" s="1">
        <v>142734.0</v>
      </c>
      <c r="B5725" s="1">
        <v>587.0</v>
      </c>
      <c r="C5725" s="1">
        <v>0.0</v>
      </c>
      <c r="D5725" s="1" t="s">
        <v>153</v>
      </c>
      <c r="E5725" s="1">
        <v>32.0</v>
      </c>
      <c r="F5725" s="7" t="str">
        <f>vlookup(E5725,Teams!A:B,2,false)</f>
        <v>NCSSM A</v>
      </c>
      <c r="G5725" s="1" t="b">
        <v>0</v>
      </c>
      <c r="H5725" s="1" t="b">
        <v>0</v>
      </c>
      <c r="I5725" s="1">
        <v>4.0</v>
      </c>
      <c r="J5725" s="7" t="str">
        <f>vlookup(I5725,Cats!$A:$B,2,false)</f>
        <v>E</v>
      </c>
    </row>
    <row r="5726">
      <c r="A5726" s="1">
        <v>142735.0</v>
      </c>
      <c r="B5726" s="1">
        <v>587.0</v>
      </c>
      <c r="C5726" s="1">
        <v>0.0</v>
      </c>
      <c r="D5726" s="1" t="s">
        <v>32</v>
      </c>
      <c r="E5726" s="1">
        <v>21.0</v>
      </c>
      <c r="F5726" s="7" t="str">
        <f>vlookup(E5726,Teams!A:B,2,false)</f>
        <v>JP Stevens</v>
      </c>
      <c r="G5726" s="1" t="b">
        <v>1</v>
      </c>
      <c r="H5726" s="1" t="b">
        <v>1</v>
      </c>
      <c r="I5726" s="1">
        <v>5.0</v>
      </c>
      <c r="J5726" s="7" t="str">
        <f>vlookup(I5726,Cats!$A:$B,2,false)</f>
        <v>B</v>
      </c>
    </row>
    <row r="5727">
      <c r="A5727" s="1">
        <v>142736.0</v>
      </c>
      <c r="B5727" s="1">
        <v>587.0</v>
      </c>
      <c r="C5727" s="1">
        <v>4.0</v>
      </c>
      <c r="D5727" s="1" t="s">
        <v>155</v>
      </c>
      <c r="E5727" s="1">
        <v>32.0</v>
      </c>
      <c r="F5727" s="7" t="str">
        <f>vlookup(E5727,Teams!A:B,2,false)</f>
        <v>NCSSM A</v>
      </c>
      <c r="G5727" s="1" t="b">
        <v>0</v>
      </c>
      <c r="H5727" s="1" t="b">
        <v>0</v>
      </c>
      <c r="I5727" s="1">
        <v>5.0</v>
      </c>
      <c r="J5727" s="7" t="str">
        <f>vlookup(I5727,Cats!$A:$B,2,false)</f>
        <v>B</v>
      </c>
    </row>
    <row r="5728">
      <c r="A5728" s="1">
        <v>142737.0</v>
      </c>
      <c r="B5728" s="1">
        <v>587.0</v>
      </c>
      <c r="C5728" s="1">
        <v>0.0</v>
      </c>
      <c r="D5728" s="1" t="s">
        <v>32</v>
      </c>
      <c r="E5728" s="1">
        <v>21.0</v>
      </c>
      <c r="F5728" s="7" t="str">
        <f>vlookup(E5728,Teams!A:B,2,false)</f>
        <v>JP Stevens</v>
      </c>
      <c r="G5728" s="1" t="b">
        <v>1</v>
      </c>
      <c r="H5728" s="1" t="b">
        <v>1</v>
      </c>
      <c r="I5728" s="1">
        <v>6.0</v>
      </c>
      <c r="J5728" s="7" t="str">
        <f>vlookup(I5728,Cats!$A:$B,2,false)</f>
        <v>P</v>
      </c>
    </row>
    <row r="5729">
      <c r="A5729" s="1">
        <v>142738.0</v>
      </c>
      <c r="B5729" s="1">
        <v>587.0</v>
      </c>
      <c r="C5729" s="1">
        <v>4.0</v>
      </c>
      <c r="D5729" s="1" t="s">
        <v>154</v>
      </c>
      <c r="E5729" s="1">
        <v>32.0</v>
      </c>
      <c r="F5729" s="7" t="str">
        <f>vlookup(E5729,Teams!A:B,2,false)</f>
        <v>NCSSM A</v>
      </c>
      <c r="G5729" s="1" t="b">
        <v>0</v>
      </c>
      <c r="H5729" s="1" t="b">
        <v>0</v>
      </c>
      <c r="I5729" s="1">
        <v>6.0</v>
      </c>
      <c r="J5729" s="7" t="str">
        <f>vlookup(I5729,Cats!$A:$B,2,false)</f>
        <v>P</v>
      </c>
    </row>
    <row r="5730">
      <c r="A5730" s="1">
        <v>142739.0</v>
      </c>
      <c r="B5730" s="1">
        <v>587.0</v>
      </c>
      <c r="C5730" s="1">
        <v>0.0</v>
      </c>
      <c r="D5730" s="1" t="s">
        <v>32</v>
      </c>
      <c r="E5730" s="1">
        <v>21.0</v>
      </c>
      <c r="F5730" s="7" t="str">
        <f>vlookup(E5730,Teams!A:B,2,false)</f>
        <v>JP Stevens</v>
      </c>
      <c r="G5730" s="1" t="b">
        <v>1</v>
      </c>
      <c r="H5730" s="1" t="b">
        <v>1</v>
      </c>
      <c r="I5730" s="1">
        <v>7.0</v>
      </c>
      <c r="J5730" s="7" t="str">
        <f>vlookup(I5730,Cats!$A:$B,2,false)</f>
        <v>X</v>
      </c>
    </row>
    <row r="5731">
      <c r="A5731" s="1">
        <v>142740.0</v>
      </c>
      <c r="B5731" s="1">
        <v>587.0</v>
      </c>
      <c r="C5731" s="1">
        <v>4.0</v>
      </c>
      <c r="D5731" s="1" t="s">
        <v>152</v>
      </c>
      <c r="E5731" s="1">
        <v>32.0</v>
      </c>
      <c r="F5731" s="7" t="str">
        <f>vlookup(E5731,Teams!A:B,2,false)</f>
        <v>NCSSM A</v>
      </c>
      <c r="G5731" s="1" t="b">
        <v>0</v>
      </c>
      <c r="H5731" s="1" t="b">
        <v>0</v>
      </c>
      <c r="I5731" s="1">
        <v>7.0</v>
      </c>
      <c r="J5731" s="7" t="str">
        <f>vlookup(I5731,Cats!$A:$B,2,false)</f>
        <v>X</v>
      </c>
    </row>
    <row r="5732">
      <c r="A5732" s="1">
        <v>142741.0</v>
      </c>
      <c r="B5732" s="1">
        <v>587.0</v>
      </c>
      <c r="C5732" s="1">
        <v>0.0</v>
      </c>
      <c r="D5732" s="1" t="s">
        <v>32</v>
      </c>
      <c r="E5732" s="1">
        <v>21.0</v>
      </c>
      <c r="F5732" s="7" t="str">
        <f>vlookup(E5732,Teams!A:B,2,false)</f>
        <v>JP Stevens</v>
      </c>
      <c r="G5732" s="1" t="b">
        <v>1</v>
      </c>
      <c r="H5732" s="1" t="b">
        <v>1</v>
      </c>
      <c r="I5732" s="1">
        <v>8.0</v>
      </c>
      <c r="J5732" s="7" t="str">
        <f>vlookup(I5732,Cats!$A:$B,2,false)</f>
        <v>M</v>
      </c>
    </row>
    <row r="5733">
      <c r="A5733" s="1">
        <v>142742.0</v>
      </c>
      <c r="B5733" s="1">
        <v>587.0</v>
      </c>
      <c r="C5733" s="1">
        <v>4.0</v>
      </c>
      <c r="D5733" s="1" t="s">
        <v>151</v>
      </c>
      <c r="E5733" s="1">
        <v>32.0</v>
      </c>
      <c r="F5733" s="7" t="str">
        <f>vlookup(E5733,Teams!A:B,2,false)</f>
        <v>NCSSM A</v>
      </c>
      <c r="G5733" s="1" t="b">
        <v>0</v>
      </c>
      <c r="H5733" s="1" t="b">
        <v>0</v>
      </c>
      <c r="I5733" s="1">
        <v>8.0</v>
      </c>
      <c r="J5733" s="7" t="str">
        <f>vlookup(I5733,Cats!$A:$B,2,false)</f>
        <v>M</v>
      </c>
    </row>
    <row r="5734">
      <c r="A5734" s="1">
        <v>142743.0</v>
      </c>
      <c r="B5734" s="1">
        <v>587.0</v>
      </c>
      <c r="C5734" s="1">
        <v>4.0</v>
      </c>
      <c r="D5734" s="1" t="s">
        <v>147</v>
      </c>
      <c r="E5734" s="1">
        <v>21.0</v>
      </c>
      <c r="F5734" s="7" t="str">
        <f>vlookup(E5734,Teams!A:B,2,false)</f>
        <v>JP Stevens</v>
      </c>
      <c r="G5734" s="1" t="b">
        <v>1</v>
      </c>
      <c r="H5734" s="1" t="b">
        <v>0</v>
      </c>
      <c r="I5734" s="1">
        <v>9.0</v>
      </c>
      <c r="J5734" s="7" t="str">
        <f>vlookup(I5734,Cats!$A:$B,2,false)</f>
        <v>C</v>
      </c>
    </row>
    <row r="5735">
      <c r="A5735" s="1">
        <v>142744.0</v>
      </c>
      <c r="B5735" s="1">
        <v>587.0</v>
      </c>
      <c r="C5735" s="1">
        <v>0.0</v>
      </c>
      <c r="D5735" s="1" t="s">
        <v>152</v>
      </c>
      <c r="E5735" s="1">
        <v>32.0</v>
      </c>
      <c r="F5735" s="7" t="str">
        <f>vlookup(E5735,Teams!A:B,2,false)</f>
        <v>NCSSM A</v>
      </c>
      <c r="G5735" s="1" t="b">
        <v>0</v>
      </c>
      <c r="H5735" s="1" t="b">
        <v>0</v>
      </c>
      <c r="I5735" s="1">
        <v>9.0</v>
      </c>
      <c r="J5735" s="7" t="str">
        <f>vlookup(I5735,Cats!$A:$B,2,false)</f>
        <v>C</v>
      </c>
    </row>
    <row r="5736">
      <c r="A5736" s="1">
        <v>142745.0</v>
      </c>
      <c r="B5736" s="1">
        <v>587.0</v>
      </c>
      <c r="C5736" s="1">
        <v>0.0</v>
      </c>
      <c r="D5736" s="1" t="s">
        <v>147</v>
      </c>
      <c r="E5736" s="1">
        <v>21.0</v>
      </c>
      <c r="F5736" s="7" t="str">
        <f>vlookup(E5736,Teams!A:B,2,false)</f>
        <v>JP Stevens</v>
      </c>
      <c r="G5736" s="1" t="b">
        <v>1</v>
      </c>
      <c r="H5736" s="1" t="b">
        <v>0</v>
      </c>
      <c r="I5736" s="1">
        <v>10.0</v>
      </c>
      <c r="J5736" s="7" t="str">
        <f>vlookup(I5736,Cats!$A:$B,2,false)</f>
        <v>E</v>
      </c>
    </row>
    <row r="5737">
      <c r="A5737" s="1">
        <v>142746.0</v>
      </c>
      <c r="B5737" s="1">
        <v>587.0</v>
      </c>
      <c r="C5737" s="1">
        <v>14.0</v>
      </c>
      <c r="D5737" s="1" t="s">
        <v>154</v>
      </c>
      <c r="E5737" s="1">
        <v>32.0</v>
      </c>
      <c r="F5737" s="7" t="str">
        <f>vlookup(E5737,Teams!A:B,2,false)</f>
        <v>NCSSM A</v>
      </c>
      <c r="G5737" s="1" t="b">
        <v>0</v>
      </c>
      <c r="H5737" s="1" t="b">
        <v>0</v>
      </c>
      <c r="I5737" s="1">
        <v>10.0</v>
      </c>
      <c r="J5737" s="7" t="str">
        <f>vlookup(I5737,Cats!$A:$B,2,false)</f>
        <v>E</v>
      </c>
    </row>
    <row r="5738">
      <c r="A5738" s="1">
        <v>142747.0</v>
      </c>
      <c r="B5738" s="1">
        <v>587.0</v>
      </c>
      <c r="C5738" s="1">
        <v>4.0</v>
      </c>
      <c r="D5738" s="1" t="s">
        <v>148</v>
      </c>
      <c r="E5738" s="1">
        <v>21.0</v>
      </c>
      <c r="F5738" s="7" t="str">
        <f>vlookup(E5738,Teams!A:B,2,false)</f>
        <v>JP Stevens</v>
      </c>
      <c r="G5738" s="1" t="b">
        <v>1</v>
      </c>
      <c r="H5738" s="1" t="b">
        <v>0</v>
      </c>
      <c r="I5738" s="1">
        <v>11.0</v>
      </c>
      <c r="J5738" s="7" t="str">
        <f>vlookup(I5738,Cats!$A:$B,2,false)</f>
        <v>B</v>
      </c>
    </row>
    <row r="5739">
      <c r="A5739" s="1">
        <v>142748.0</v>
      </c>
      <c r="B5739" s="1">
        <v>587.0</v>
      </c>
      <c r="C5739" s="1">
        <v>0.0</v>
      </c>
      <c r="D5739" s="1" t="s">
        <v>151</v>
      </c>
      <c r="E5739" s="1">
        <v>32.0</v>
      </c>
      <c r="F5739" s="7" t="str">
        <f>vlookup(E5739,Teams!A:B,2,false)</f>
        <v>NCSSM A</v>
      </c>
      <c r="G5739" s="1" t="b">
        <v>0</v>
      </c>
      <c r="H5739" s="1" t="b">
        <v>0</v>
      </c>
      <c r="I5739" s="1">
        <v>11.0</v>
      </c>
      <c r="J5739" s="7" t="str">
        <f>vlookup(I5739,Cats!$A:$B,2,false)</f>
        <v>B</v>
      </c>
    </row>
    <row r="5740">
      <c r="A5740" s="1">
        <v>142749.0</v>
      </c>
      <c r="B5740" s="1">
        <v>587.0</v>
      </c>
      <c r="C5740" s="1">
        <v>0.0</v>
      </c>
      <c r="D5740" s="1" t="s">
        <v>32</v>
      </c>
      <c r="E5740" s="1">
        <v>21.0</v>
      </c>
      <c r="F5740" s="7" t="str">
        <f>vlookup(E5740,Teams!A:B,2,false)</f>
        <v>JP Stevens</v>
      </c>
      <c r="G5740" s="1" t="b">
        <v>1</v>
      </c>
      <c r="H5740" s="1" t="b">
        <v>1</v>
      </c>
      <c r="I5740" s="1">
        <v>12.0</v>
      </c>
      <c r="J5740" s="7" t="str">
        <f>vlookup(I5740,Cats!$A:$B,2,false)</f>
        <v>P</v>
      </c>
    </row>
    <row r="5741">
      <c r="A5741" s="1">
        <v>142750.0</v>
      </c>
      <c r="B5741" s="1">
        <v>587.0</v>
      </c>
      <c r="C5741" s="1">
        <v>14.0</v>
      </c>
      <c r="D5741" s="1" t="s">
        <v>154</v>
      </c>
      <c r="E5741" s="1">
        <v>32.0</v>
      </c>
      <c r="F5741" s="7" t="str">
        <f>vlookup(E5741,Teams!A:B,2,false)</f>
        <v>NCSSM A</v>
      </c>
      <c r="G5741" s="1" t="b">
        <v>0</v>
      </c>
      <c r="H5741" s="1" t="b">
        <v>0</v>
      </c>
      <c r="I5741" s="1">
        <v>12.0</v>
      </c>
      <c r="J5741" s="7" t="str">
        <f>vlookup(I5741,Cats!$A:$B,2,false)</f>
        <v>P</v>
      </c>
    </row>
    <row r="5742">
      <c r="A5742" s="1">
        <v>142751.0</v>
      </c>
      <c r="B5742" s="1">
        <v>587.0</v>
      </c>
      <c r="C5742" s="1">
        <v>0.0</v>
      </c>
      <c r="D5742" s="1" t="s">
        <v>147</v>
      </c>
      <c r="E5742" s="1">
        <v>21.0</v>
      </c>
      <c r="F5742" s="7" t="str">
        <f>vlookup(E5742,Teams!A:B,2,false)</f>
        <v>JP Stevens</v>
      </c>
      <c r="G5742" s="1" t="b">
        <v>1</v>
      </c>
      <c r="H5742" s="1" t="b">
        <v>0</v>
      </c>
      <c r="I5742" s="1">
        <v>13.0</v>
      </c>
      <c r="J5742" s="7" t="str">
        <f>vlookup(I5742,Cats!$A:$B,2,false)</f>
        <v>X</v>
      </c>
    </row>
    <row r="5743">
      <c r="A5743" s="1">
        <v>142752.0</v>
      </c>
      <c r="B5743" s="1">
        <v>587.0</v>
      </c>
      <c r="C5743" s="1">
        <v>0.0</v>
      </c>
      <c r="D5743" s="1" t="s">
        <v>152</v>
      </c>
      <c r="E5743" s="1">
        <v>32.0</v>
      </c>
      <c r="F5743" s="7" t="str">
        <f>vlookup(E5743,Teams!A:B,2,false)</f>
        <v>NCSSM A</v>
      </c>
      <c r="G5743" s="1" t="b">
        <v>0</v>
      </c>
      <c r="H5743" s="1" t="b">
        <v>0</v>
      </c>
      <c r="I5743" s="1">
        <v>13.0</v>
      </c>
      <c r="J5743" s="7" t="str">
        <f>vlookup(I5743,Cats!$A:$B,2,false)</f>
        <v>X</v>
      </c>
    </row>
    <row r="5744">
      <c r="A5744" s="1">
        <v>142753.0</v>
      </c>
      <c r="B5744" s="1">
        <v>587.0</v>
      </c>
      <c r="C5744" s="1">
        <v>0.0</v>
      </c>
      <c r="D5744" s="1" t="s">
        <v>147</v>
      </c>
      <c r="E5744" s="1">
        <v>21.0</v>
      </c>
      <c r="F5744" s="7" t="str">
        <f>vlookup(E5744,Teams!A:B,2,false)</f>
        <v>JP Stevens</v>
      </c>
      <c r="G5744" s="1" t="b">
        <v>1</v>
      </c>
      <c r="H5744" s="1" t="b">
        <v>0</v>
      </c>
      <c r="I5744" s="1">
        <v>14.0</v>
      </c>
      <c r="J5744" s="7" t="str">
        <f>vlookup(I5744,Cats!$A:$B,2,false)</f>
        <v>M</v>
      </c>
    </row>
    <row r="5745">
      <c r="A5745" s="1">
        <v>142754.0</v>
      </c>
      <c r="B5745" s="1">
        <v>587.0</v>
      </c>
      <c r="C5745" s="1">
        <v>0.0</v>
      </c>
      <c r="D5745" s="1" t="s">
        <v>151</v>
      </c>
      <c r="E5745" s="1">
        <v>32.0</v>
      </c>
      <c r="F5745" s="7" t="str">
        <f>vlookup(E5745,Teams!A:B,2,false)</f>
        <v>NCSSM A</v>
      </c>
      <c r="G5745" s="1" t="b">
        <v>0</v>
      </c>
      <c r="H5745" s="1" t="b">
        <v>0</v>
      </c>
      <c r="I5745" s="1">
        <v>14.0</v>
      </c>
      <c r="J5745" s="7" t="str">
        <f>vlookup(I5745,Cats!$A:$B,2,false)</f>
        <v>M</v>
      </c>
    </row>
    <row r="5746">
      <c r="A5746" s="1">
        <v>142755.0</v>
      </c>
      <c r="B5746" s="1">
        <v>587.0</v>
      </c>
      <c r="C5746" s="1">
        <v>0.0</v>
      </c>
      <c r="D5746" s="1" t="s">
        <v>32</v>
      </c>
      <c r="E5746" s="1">
        <v>21.0</v>
      </c>
      <c r="F5746" s="7" t="str">
        <f>vlookup(E5746,Teams!A:B,2,false)</f>
        <v>JP Stevens</v>
      </c>
      <c r="G5746" s="1" t="b">
        <v>1</v>
      </c>
      <c r="H5746" s="1" t="b">
        <v>1</v>
      </c>
      <c r="I5746" s="1">
        <v>15.0</v>
      </c>
      <c r="J5746" s="7" t="str">
        <f>vlookup(I5746,Cats!$A:$B,2,false)</f>
        <v>C</v>
      </c>
    </row>
    <row r="5747">
      <c r="A5747" s="1">
        <v>142756.0</v>
      </c>
      <c r="B5747" s="1">
        <v>587.0</v>
      </c>
      <c r="C5747" s="1">
        <v>0.0</v>
      </c>
      <c r="D5747" s="1" t="s">
        <v>152</v>
      </c>
      <c r="E5747" s="1">
        <v>32.0</v>
      </c>
      <c r="F5747" s="7" t="str">
        <f>vlookup(E5747,Teams!A:B,2,false)</f>
        <v>NCSSM A</v>
      </c>
      <c r="G5747" s="1" t="b">
        <v>0</v>
      </c>
      <c r="H5747" s="1" t="b">
        <v>0</v>
      </c>
      <c r="I5747" s="1">
        <v>15.0</v>
      </c>
      <c r="J5747" s="7" t="str">
        <f>vlookup(I5747,Cats!$A:$B,2,false)</f>
        <v>C</v>
      </c>
    </row>
    <row r="5748">
      <c r="A5748" s="1">
        <v>142757.0</v>
      </c>
      <c r="B5748" s="1">
        <v>587.0</v>
      </c>
      <c r="C5748" s="1">
        <v>0.0</v>
      </c>
      <c r="D5748" s="1" t="s">
        <v>32</v>
      </c>
      <c r="E5748" s="1">
        <v>21.0</v>
      </c>
      <c r="F5748" s="7" t="str">
        <f>vlookup(E5748,Teams!A:B,2,false)</f>
        <v>JP Stevens</v>
      </c>
      <c r="G5748" s="1" t="b">
        <v>1</v>
      </c>
      <c r="H5748" s="1" t="b">
        <v>1</v>
      </c>
      <c r="I5748" s="1">
        <v>16.0</v>
      </c>
      <c r="J5748" s="7" t="str">
        <f>vlookup(I5748,Cats!$A:$B,2,false)</f>
        <v>E</v>
      </c>
    </row>
    <row r="5749">
      <c r="A5749" s="1">
        <v>142758.0</v>
      </c>
      <c r="B5749" s="1">
        <v>587.0</v>
      </c>
      <c r="C5749" s="1">
        <v>4.0</v>
      </c>
      <c r="D5749" s="1" t="s">
        <v>153</v>
      </c>
      <c r="E5749" s="1">
        <v>32.0</v>
      </c>
      <c r="F5749" s="7" t="str">
        <f>vlookup(E5749,Teams!A:B,2,false)</f>
        <v>NCSSM A</v>
      </c>
      <c r="G5749" s="1" t="b">
        <v>0</v>
      </c>
      <c r="H5749" s="1" t="b">
        <v>0</v>
      </c>
      <c r="I5749" s="1">
        <v>16.0</v>
      </c>
      <c r="J5749" s="7" t="str">
        <f>vlookup(I5749,Cats!$A:$B,2,false)</f>
        <v>E</v>
      </c>
    </row>
    <row r="5750">
      <c r="A5750" s="1">
        <v>142759.0</v>
      </c>
      <c r="B5750" s="1">
        <v>587.0</v>
      </c>
      <c r="C5750" s="1">
        <v>0.0</v>
      </c>
      <c r="D5750" s="1" t="s">
        <v>211</v>
      </c>
      <c r="E5750" s="1">
        <v>21.0</v>
      </c>
      <c r="F5750" s="7" t="str">
        <f>vlookup(E5750,Teams!A:B,2,false)</f>
        <v>JP Stevens</v>
      </c>
      <c r="G5750" s="1" t="b">
        <v>1</v>
      </c>
      <c r="H5750" s="1" t="b">
        <v>0</v>
      </c>
      <c r="I5750" s="1">
        <v>17.0</v>
      </c>
      <c r="J5750" s="7" t="str">
        <f>vlookup(I5750,Cats!$A:$B,2,false)</f>
        <v>B</v>
      </c>
    </row>
    <row r="5751">
      <c r="A5751" s="1">
        <v>142760.0</v>
      </c>
      <c r="B5751" s="1">
        <v>587.0</v>
      </c>
      <c r="C5751" s="1">
        <v>0.0</v>
      </c>
      <c r="D5751" s="1" t="s">
        <v>155</v>
      </c>
      <c r="E5751" s="1">
        <v>32.0</v>
      </c>
      <c r="F5751" s="7" t="str">
        <f>vlookup(E5751,Teams!A:B,2,false)</f>
        <v>NCSSM A</v>
      </c>
      <c r="G5751" s="1" t="b">
        <v>0</v>
      </c>
      <c r="H5751" s="1" t="b">
        <v>0</v>
      </c>
      <c r="I5751" s="1">
        <v>17.0</v>
      </c>
      <c r="J5751" s="7" t="str">
        <f>vlookup(I5751,Cats!$A:$B,2,false)</f>
        <v>B</v>
      </c>
    </row>
    <row r="5752">
      <c r="A5752" s="1">
        <v>142761.0</v>
      </c>
      <c r="B5752" s="1">
        <v>587.0</v>
      </c>
      <c r="C5752" s="1">
        <v>4.0</v>
      </c>
      <c r="D5752" s="1" t="s">
        <v>148</v>
      </c>
      <c r="E5752" s="1">
        <v>21.0</v>
      </c>
      <c r="F5752" s="7" t="str">
        <f>vlookup(E5752,Teams!A:B,2,false)</f>
        <v>JP Stevens</v>
      </c>
      <c r="G5752" s="1" t="b">
        <v>1</v>
      </c>
      <c r="H5752" s="1" t="b">
        <v>0</v>
      </c>
      <c r="I5752" s="1">
        <v>18.0</v>
      </c>
      <c r="J5752" s="7" t="str">
        <f>vlookup(I5752,Cats!$A:$B,2,false)</f>
        <v>P</v>
      </c>
    </row>
    <row r="5753">
      <c r="A5753" s="1">
        <v>142762.0</v>
      </c>
      <c r="B5753" s="1">
        <v>587.0</v>
      </c>
      <c r="C5753" s="1">
        <v>0.0</v>
      </c>
      <c r="D5753" s="1" t="s">
        <v>154</v>
      </c>
      <c r="E5753" s="1">
        <v>32.0</v>
      </c>
      <c r="F5753" s="7" t="str">
        <f>vlookup(E5753,Teams!A:B,2,false)</f>
        <v>NCSSM A</v>
      </c>
      <c r="G5753" s="1" t="b">
        <v>0</v>
      </c>
      <c r="H5753" s="1" t="b">
        <v>0</v>
      </c>
      <c r="I5753" s="1">
        <v>18.0</v>
      </c>
      <c r="J5753" s="7" t="str">
        <f>vlookup(I5753,Cats!$A:$B,2,false)</f>
        <v>P</v>
      </c>
    </row>
    <row r="5754">
      <c r="A5754" s="1">
        <v>142763.0</v>
      </c>
      <c r="B5754" s="1">
        <v>587.0</v>
      </c>
      <c r="C5754" s="1">
        <v>4.0</v>
      </c>
      <c r="D5754" s="1" t="s">
        <v>148</v>
      </c>
      <c r="E5754" s="1">
        <v>21.0</v>
      </c>
      <c r="F5754" s="7" t="str">
        <f>vlookup(E5754,Teams!A:B,2,false)</f>
        <v>JP Stevens</v>
      </c>
      <c r="G5754" s="1" t="b">
        <v>1</v>
      </c>
      <c r="H5754" s="1" t="b">
        <v>0</v>
      </c>
      <c r="I5754" s="1">
        <v>19.0</v>
      </c>
      <c r="J5754" s="7" t="str">
        <f>vlookup(I5754,Cats!$A:$B,2,false)</f>
        <v>X</v>
      </c>
    </row>
    <row r="5755">
      <c r="A5755" s="1">
        <v>142764.0</v>
      </c>
      <c r="B5755" s="1">
        <v>587.0</v>
      </c>
      <c r="C5755" s="1">
        <v>0.0</v>
      </c>
      <c r="D5755" s="1" t="s">
        <v>32</v>
      </c>
      <c r="E5755" s="1">
        <v>32.0</v>
      </c>
      <c r="F5755" s="7" t="str">
        <f>vlookup(E5755,Teams!A:B,2,false)</f>
        <v>NCSSM A</v>
      </c>
      <c r="G5755" s="1" t="b">
        <v>0</v>
      </c>
      <c r="H5755" s="1" t="b">
        <v>1</v>
      </c>
      <c r="I5755" s="1">
        <v>19.0</v>
      </c>
      <c r="J5755" s="7" t="str">
        <f>vlookup(I5755,Cats!$A:$B,2,false)</f>
        <v>X</v>
      </c>
    </row>
    <row r="5756">
      <c r="A5756" s="1">
        <v>142765.0</v>
      </c>
      <c r="B5756" s="1">
        <v>587.0</v>
      </c>
      <c r="C5756" s="1">
        <v>0.0</v>
      </c>
      <c r="D5756" s="1" t="s">
        <v>32</v>
      </c>
      <c r="E5756" s="1">
        <v>21.0</v>
      </c>
      <c r="F5756" s="7" t="str">
        <f>vlookup(E5756,Teams!A:B,2,false)</f>
        <v>JP Stevens</v>
      </c>
      <c r="G5756" s="1" t="b">
        <v>1</v>
      </c>
      <c r="H5756" s="1" t="b">
        <v>1</v>
      </c>
      <c r="I5756" s="1">
        <v>20.0</v>
      </c>
      <c r="J5756" s="7" t="str">
        <f>vlookup(I5756,Cats!$A:$B,2,false)</f>
        <v>M</v>
      </c>
    </row>
    <row r="5757">
      <c r="A5757" s="1">
        <v>142766.0</v>
      </c>
      <c r="B5757" s="1">
        <v>587.0</v>
      </c>
      <c r="C5757" s="1">
        <v>14.0</v>
      </c>
      <c r="D5757" s="1" t="s">
        <v>151</v>
      </c>
      <c r="E5757" s="1">
        <v>32.0</v>
      </c>
      <c r="F5757" s="7" t="str">
        <f>vlookup(E5757,Teams!A:B,2,false)</f>
        <v>NCSSM A</v>
      </c>
      <c r="G5757" s="1" t="b">
        <v>0</v>
      </c>
      <c r="H5757" s="1" t="b">
        <v>0</v>
      </c>
      <c r="I5757" s="1">
        <v>20.0</v>
      </c>
      <c r="J5757" s="7" t="str">
        <f>vlookup(I5757,Cats!$A:$B,2,false)</f>
        <v>M</v>
      </c>
    </row>
    <row r="5758">
      <c r="A5758" s="1">
        <v>142767.0</v>
      </c>
      <c r="B5758" s="1">
        <v>587.0</v>
      </c>
      <c r="C5758" s="1">
        <v>0.0</v>
      </c>
      <c r="D5758" s="1" t="s">
        <v>32</v>
      </c>
      <c r="E5758" s="1">
        <v>21.0</v>
      </c>
      <c r="F5758" s="7" t="str">
        <f>vlookup(E5758,Teams!A:B,2,false)</f>
        <v>JP Stevens</v>
      </c>
      <c r="G5758" s="1" t="b">
        <v>1</v>
      </c>
      <c r="H5758" s="1" t="b">
        <v>1</v>
      </c>
      <c r="I5758" s="1">
        <v>21.0</v>
      </c>
      <c r="J5758" s="7" t="str">
        <f>vlookup(I5758,Cats!$A:$B,2,false)</f>
        <v>C</v>
      </c>
    </row>
    <row r="5759">
      <c r="A5759" s="1">
        <v>142768.0</v>
      </c>
      <c r="B5759" s="1">
        <v>587.0</v>
      </c>
      <c r="C5759" s="1">
        <v>0.0</v>
      </c>
      <c r="D5759" s="1" t="s">
        <v>155</v>
      </c>
      <c r="E5759" s="1">
        <v>32.0</v>
      </c>
      <c r="F5759" s="7" t="str">
        <f>vlookup(E5759,Teams!A:B,2,false)</f>
        <v>NCSSM A</v>
      </c>
      <c r="G5759" s="1" t="b">
        <v>0</v>
      </c>
      <c r="H5759" s="1" t="b">
        <v>0</v>
      </c>
      <c r="I5759" s="1">
        <v>21.0</v>
      </c>
      <c r="J5759" s="7" t="str">
        <f>vlookup(I5759,Cats!$A:$B,2,false)</f>
        <v>C</v>
      </c>
    </row>
    <row r="5760">
      <c r="A5760" s="1">
        <v>142769.0</v>
      </c>
      <c r="B5760" s="1">
        <v>587.0</v>
      </c>
      <c r="C5760" s="1">
        <v>0.0</v>
      </c>
      <c r="D5760" s="1" t="s">
        <v>147</v>
      </c>
      <c r="E5760" s="1">
        <v>21.0</v>
      </c>
      <c r="F5760" s="7" t="str">
        <f>vlookup(E5760,Teams!A:B,2,false)</f>
        <v>JP Stevens</v>
      </c>
      <c r="G5760" s="1" t="b">
        <v>1</v>
      </c>
      <c r="H5760" s="1" t="b">
        <v>0</v>
      </c>
      <c r="I5760" s="1">
        <v>22.0</v>
      </c>
      <c r="J5760" s="7" t="str">
        <f>vlookup(I5760,Cats!$A:$B,2,false)</f>
        <v>E</v>
      </c>
    </row>
    <row r="5761">
      <c r="A5761" s="1">
        <v>142770.0</v>
      </c>
      <c r="B5761" s="1">
        <v>587.0</v>
      </c>
      <c r="C5761" s="1">
        <v>0.0</v>
      </c>
      <c r="D5761" s="1" t="s">
        <v>152</v>
      </c>
      <c r="E5761" s="1">
        <v>32.0</v>
      </c>
      <c r="F5761" s="7" t="str">
        <f>vlookup(E5761,Teams!A:B,2,false)</f>
        <v>NCSSM A</v>
      </c>
      <c r="G5761" s="1" t="b">
        <v>0</v>
      </c>
      <c r="H5761" s="1" t="b">
        <v>0</v>
      </c>
      <c r="I5761" s="1">
        <v>22.0</v>
      </c>
      <c r="J5761" s="7" t="str">
        <f>vlookup(I5761,Cats!$A:$B,2,false)</f>
        <v>E</v>
      </c>
    </row>
    <row r="5762">
      <c r="A5762" s="1">
        <v>142771.0</v>
      </c>
      <c r="B5762" s="1">
        <v>587.0</v>
      </c>
      <c r="C5762" s="1">
        <v>0.0</v>
      </c>
      <c r="D5762" s="1" t="s">
        <v>148</v>
      </c>
      <c r="E5762" s="1">
        <v>21.0</v>
      </c>
      <c r="F5762" s="7" t="str">
        <f>vlookup(E5762,Teams!A:B,2,false)</f>
        <v>JP Stevens</v>
      </c>
      <c r="G5762" s="1" t="b">
        <v>1</v>
      </c>
      <c r="H5762" s="1" t="b">
        <v>0</v>
      </c>
      <c r="I5762" s="1">
        <v>23.0</v>
      </c>
      <c r="J5762" s="7" t="str">
        <f>vlookup(I5762,Cats!$A:$B,2,false)</f>
        <v>B</v>
      </c>
    </row>
    <row r="5763">
      <c r="A5763" s="1">
        <v>142772.0</v>
      </c>
      <c r="B5763" s="1">
        <v>587.0</v>
      </c>
      <c r="C5763" s="1">
        <v>0.0</v>
      </c>
      <c r="D5763" s="1" t="s">
        <v>155</v>
      </c>
      <c r="E5763" s="1">
        <v>32.0</v>
      </c>
      <c r="F5763" s="7" t="str">
        <f>vlookup(E5763,Teams!A:B,2,false)</f>
        <v>NCSSM A</v>
      </c>
      <c r="G5763" s="1" t="b">
        <v>0</v>
      </c>
      <c r="H5763" s="1" t="b">
        <v>0</v>
      </c>
      <c r="I5763" s="1">
        <v>23.0</v>
      </c>
      <c r="J5763" s="7" t="str">
        <f>vlookup(I5763,Cats!$A:$B,2,false)</f>
        <v>B</v>
      </c>
    </row>
    <row r="5764">
      <c r="A5764" s="1">
        <v>142773.0</v>
      </c>
      <c r="B5764" s="1">
        <v>587.0</v>
      </c>
      <c r="C5764" s="1">
        <v>0.0</v>
      </c>
      <c r="D5764" s="1" t="s">
        <v>147</v>
      </c>
      <c r="E5764" s="1">
        <v>21.0</v>
      </c>
      <c r="F5764" s="7" t="str">
        <f>vlookup(E5764,Teams!A:B,2,false)</f>
        <v>JP Stevens</v>
      </c>
      <c r="G5764" s="1" t="b">
        <v>1</v>
      </c>
      <c r="H5764" s="1" t="b">
        <v>0</v>
      </c>
      <c r="I5764" s="1">
        <v>24.0</v>
      </c>
      <c r="J5764" s="7" t="str">
        <f>vlookup(I5764,Cats!$A:$B,2,false)</f>
        <v>P</v>
      </c>
    </row>
    <row r="5765">
      <c r="A5765" s="1">
        <v>142774.0</v>
      </c>
      <c r="B5765" s="1">
        <v>587.0</v>
      </c>
      <c r="C5765" s="1">
        <v>0.0</v>
      </c>
      <c r="D5765" s="1" t="s">
        <v>154</v>
      </c>
      <c r="E5765" s="1">
        <v>32.0</v>
      </c>
      <c r="F5765" s="7" t="str">
        <f>vlookup(E5765,Teams!A:B,2,false)</f>
        <v>NCSSM A</v>
      </c>
      <c r="G5765" s="1" t="b">
        <v>0</v>
      </c>
      <c r="H5765" s="1" t="b">
        <v>0</v>
      </c>
      <c r="I5765" s="1">
        <v>24.0</v>
      </c>
      <c r="J5765" s="7" t="str">
        <f>vlookup(I5765,Cats!$A:$B,2,false)</f>
        <v>P</v>
      </c>
    </row>
    <row r="5766">
      <c r="A5766" s="1">
        <v>142775.0</v>
      </c>
      <c r="B5766" s="1">
        <v>588.0</v>
      </c>
      <c r="C5766" s="1">
        <v>14.0</v>
      </c>
      <c r="D5766" s="1" t="s">
        <v>54</v>
      </c>
      <c r="E5766" s="1">
        <v>16.0</v>
      </c>
      <c r="F5766" s="7" t="str">
        <f>vlookup(E5766,Teams!A:B,2,false)</f>
        <v>Enloe B</v>
      </c>
      <c r="G5766" s="1" t="b">
        <v>1</v>
      </c>
      <c r="H5766" s="1" t="b">
        <v>0</v>
      </c>
      <c r="I5766" s="1">
        <v>1.0</v>
      </c>
      <c r="J5766" s="7" t="str">
        <f>vlookup(I5766,Cats!$A:$B,2,false)</f>
        <v>X</v>
      </c>
    </row>
    <row r="5767">
      <c r="A5767" s="1">
        <v>142776.0</v>
      </c>
      <c r="B5767" s="1">
        <v>588.0</v>
      </c>
      <c r="C5767" s="1">
        <v>0.0</v>
      </c>
      <c r="D5767" s="1" t="s">
        <v>32</v>
      </c>
      <c r="E5767" s="1">
        <v>19.0</v>
      </c>
      <c r="F5767" s="7" t="str">
        <f>vlookup(E5767,Teams!A:B,2,false)</f>
        <v>Interlake A</v>
      </c>
      <c r="G5767" s="1" t="b">
        <v>0</v>
      </c>
      <c r="H5767" s="1" t="b">
        <v>1</v>
      </c>
      <c r="I5767" s="1">
        <v>1.0</v>
      </c>
      <c r="J5767" s="7" t="str">
        <f>vlookup(I5767,Cats!$A:$B,2,false)</f>
        <v>X</v>
      </c>
    </row>
    <row r="5768">
      <c r="A5768" s="1">
        <v>142777.0</v>
      </c>
      <c r="B5768" s="1">
        <v>588.0</v>
      </c>
      <c r="C5768" s="1">
        <v>14.0</v>
      </c>
      <c r="D5768" s="1" t="s">
        <v>54</v>
      </c>
      <c r="E5768" s="1">
        <v>16.0</v>
      </c>
      <c r="F5768" s="7" t="str">
        <f>vlookup(E5768,Teams!A:B,2,false)</f>
        <v>Enloe B</v>
      </c>
      <c r="G5768" s="1" t="b">
        <v>1</v>
      </c>
      <c r="H5768" s="1" t="b">
        <v>0</v>
      </c>
      <c r="I5768" s="1">
        <v>2.0</v>
      </c>
      <c r="J5768" s="7" t="str">
        <f>vlookup(I5768,Cats!$A:$B,2,false)</f>
        <v>M</v>
      </c>
    </row>
    <row r="5769">
      <c r="A5769" s="1">
        <v>142778.0</v>
      </c>
      <c r="B5769" s="1">
        <v>588.0</v>
      </c>
      <c r="C5769" s="1">
        <v>0.0</v>
      </c>
      <c r="D5769" s="1" t="s">
        <v>32</v>
      </c>
      <c r="E5769" s="1">
        <v>19.0</v>
      </c>
      <c r="F5769" s="7" t="str">
        <f>vlookup(E5769,Teams!A:B,2,false)</f>
        <v>Interlake A</v>
      </c>
      <c r="G5769" s="1" t="b">
        <v>0</v>
      </c>
      <c r="H5769" s="1" t="b">
        <v>1</v>
      </c>
      <c r="I5769" s="1">
        <v>2.0</v>
      </c>
      <c r="J5769" s="7" t="str">
        <f>vlookup(I5769,Cats!$A:$B,2,false)</f>
        <v>M</v>
      </c>
    </row>
    <row r="5770">
      <c r="A5770" s="1">
        <v>142779.0</v>
      </c>
      <c r="B5770" s="1">
        <v>588.0</v>
      </c>
      <c r="C5770" s="1">
        <v>0.0</v>
      </c>
      <c r="D5770" s="1" t="s">
        <v>54</v>
      </c>
      <c r="E5770" s="1">
        <v>16.0</v>
      </c>
      <c r="F5770" s="7" t="str">
        <f>vlookup(E5770,Teams!A:B,2,false)</f>
        <v>Enloe B</v>
      </c>
      <c r="G5770" s="1" t="b">
        <v>1</v>
      </c>
      <c r="H5770" s="1" t="b">
        <v>0</v>
      </c>
      <c r="I5770" s="1">
        <v>3.0</v>
      </c>
      <c r="J5770" s="7" t="str">
        <f>vlookup(I5770,Cats!$A:$B,2,false)</f>
        <v>C</v>
      </c>
    </row>
    <row r="5771">
      <c r="A5771" s="1">
        <v>142780.0</v>
      </c>
      <c r="B5771" s="1">
        <v>588.0</v>
      </c>
      <c r="C5771" s="1">
        <v>4.0</v>
      </c>
      <c r="D5771" s="1" t="s">
        <v>161</v>
      </c>
      <c r="E5771" s="1">
        <v>19.0</v>
      </c>
      <c r="F5771" s="7" t="str">
        <f>vlookup(E5771,Teams!A:B,2,false)</f>
        <v>Interlake A</v>
      </c>
      <c r="G5771" s="1" t="b">
        <v>0</v>
      </c>
      <c r="H5771" s="1" t="b">
        <v>0</v>
      </c>
      <c r="I5771" s="1">
        <v>3.0</v>
      </c>
      <c r="J5771" s="7" t="str">
        <f>vlookup(I5771,Cats!$A:$B,2,false)</f>
        <v>C</v>
      </c>
    </row>
    <row r="5772">
      <c r="A5772" s="1">
        <v>142781.0</v>
      </c>
      <c r="B5772" s="1">
        <v>588.0</v>
      </c>
      <c r="C5772" s="1">
        <v>4.0</v>
      </c>
      <c r="D5772" s="1" t="s">
        <v>56</v>
      </c>
      <c r="E5772" s="1">
        <v>16.0</v>
      </c>
      <c r="F5772" s="7" t="str">
        <f>vlookup(E5772,Teams!A:B,2,false)</f>
        <v>Enloe B</v>
      </c>
      <c r="G5772" s="1" t="b">
        <v>1</v>
      </c>
      <c r="H5772" s="1" t="b">
        <v>0</v>
      </c>
      <c r="I5772" s="1">
        <v>4.0</v>
      </c>
      <c r="J5772" s="7" t="str">
        <f>vlookup(I5772,Cats!$A:$B,2,false)</f>
        <v>E</v>
      </c>
    </row>
    <row r="5773">
      <c r="A5773" s="1">
        <v>142782.0</v>
      </c>
      <c r="B5773" s="1">
        <v>588.0</v>
      </c>
      <c r="C5773" s="1">
        <v>0.0</v>
      </c>
      <c r="D5773" s="1" t="s">
        <v>32</v>
      </c>
      <c r="E5773" s="1">
        <v>19.0</v>
      </c>
      <c r="F5773" s="7" t="str">
        <f>vlookup(E5773,Teams!A:B,2,false)</f>
        <v>Interlake A</v>
      </c>
      <c r="G5773" s="1" t="b">
        <v>0</v>
      </c>
      <c r="H5773" s="1" t="b">
        <v>1</v>
      </c>
      <c r="I5773" s="1">
        <v>4.0</v>
      </c>
      <c r="J5773" s="7" t="str">
        <f>vlookup(I5773,Cats!$A:$B,2,false)</f>
        <v>E</v>
      </c>
    </row>
    <row r="5774">
      <c r="A5774" s="1">
        <v>142783.0</v>
      </c>
      <c r="B5774" s="1">
        <v>588.0</v>
      </c>
      <c r="C5774" s="1">
        <v>0.0</v>
      </c>
      <c r="D5774" s="1" t="s">
        <v>58</v>
      </c>
      <c r="E5774" s="1">
        <v>16.0</v>
      </c>
      <c r="F5774" s="7" t="str">
        <f>vlookup(E5774,Teams!A:B,2,false)</f>
        <v>Enloe B</v>
      </c>
      <c r="G5774" s="1" t="b">
        <v>1</v>
      </c>
      <c r="H5774" s="1" t="b">
        <v>0</v>
      </c>
      <c r="I5774" s="1">
        <v>5.0</v>
      </c>
      <c r="J5774" s="7" t="str">
        <f>vlookup(I5774,Cats!$A:$B,2,false)</f>
        <v>B</v>
      </c>
    </row>
    <row r="5775">
      <c r="A5775" s="1">
        <v>142784.0</v>
      </c>
      <c r="B5775" s="1">
        <v>588.0</v>
      </c>
      <c r="C5775" s="1">
        <v>0.0</v>
      </c>
      <c r="D5775" s="1" t="s">
        <v>165</v>
      </c>
      <c r="E5775" s="1">
        <v>19.0</v>
      </c>
      <c r="F5775" s="7" t="str">
        <f>vlookup(E5775,Teams!A:B,2,false)</f>
        <v>Interlake A</v>
      </c>
      <c r="G5775" s="1" t="b">
        <v>0</v>
      </c>
      <c r="H5775" s="1" t="b">
        <v>0</v>
      </c>
      <c r="I5775" s="1">
        <v>5.0</v>
      </c>
      <c r="J5775" s="7" t="str">
        <f>vlookup(I5775,Cats!$A:$B,2,false)</f>
        <v>B</v>
      </c>
    </row>
    <row r="5776">
      <c r="A5776" s="1">
        <v>142785.0</v>
      </c>
      <c r="B5776" s="1">
        <v>588.0</v>
      </c>
      <c r="C5776" s="1">
        <v>0.0</v>
      </c>
      <c r="D5776" s="1" t="s">
        <v>54</v>
      </c>
      <c r="E5776" s="1">
        <v>16.0</v>
      </c>
      <c r="F5776" s="7" t="str">
        <f>vlookup(E5776,Teams!A:B,2,false)</f>
        <v>Enloe B</v>
      </c>
      <c r="G5776" s="1" t="b">
        <v>1</v>
      </c>
      <c r="H5776" s="1" t="b">
        <v>0</v>
      </c>
      <c r="I5776" s="1">
        <v>6.0</v>
      </c>
      <c r="J5776" s="7" t="str">
        <f>vlookup(I5776,Cats!$A:$B,2,false)</f>
        <v>P</v>
      </c>
    </row>
    <row r="5777">
      <c r="A5777" s="1">
        <v>142786.0</v>
      </c>
      <c r="B5777" s="1">
        <v>588.0</v>
      </c>
      <c r="C5777" s="1">
        <v>0.0</v>
      </c>
      <c r="D5777" s="1" t="s">
        <v>164</v>
      </c>
      <c r="E5777" s="1">
        <v>19.0</v>
      </c>
      <c r="F5777" s="7" t="str">
        <f>vlookup(E5777,Teams!A:B,2,false)</f>
        <v>Interlake A</v>
      </c>
      <c r="G5777" s="1" t="b">
        <v>0</v>
      </c>
      <c r="H5777" s="1" t="b">
        <v>0</v>
      </c>
      <c r="I5777" s="1">
        <v>6.0</v>
      </c>
      <c r="J5777" s="7" t="str">
        <f>vlookup(I5777,Cats!$A:$B,2,false)</f>
        <v>P</v>
      </c>
    </row>
    <row r="5778">
      <c r="A5778" s="1">
        <v>142787.0</v>
      </c>
      <c r="B5778" s="1">
        <v>588.0</v>
      </c>
      <c r="C5778" s="1">
        <v>14.0</v>
      </c>
      <c r="D5778" s="1" t="s">
        <v>54</v>
      </c>
      <c r="E5778" s="1">
        <v>16.0</v>
      </c>
      <c r="F5778" s="7" t="str">
        <f>vlookup(E5778,Teams!A:B,2,false)</f>
        <v>Enloe B</v>
      </c>
      <c r="G5778" s="1" t="b">
        <v>1</v>
      </c>
      <c r="H5778" s="1" t="b">
        <v>0</v>
      </c>
      <c r="I5778" s="1">
        <v>7.0</v>
      </c>
      <c r="J5778" s="7" t="str">
        <f>vlookup(I5778,Cats!$A:$B,2,false)</f>
        <v>X</v>
      </c>
    </row>
    <row r="5779">
      <c r="A5779" s="1">
        <v>142788.0</v>
      </c>
      <c r="B5779" s="1">
        <v>588.0</v>
      </c>
      <c r="C5779" s="1">
        <v>-4.0</v>
      </c>
      <c r="D5779" s="1" t="s">
        <v>161</v>
      </c>
      <c r="E5779" s="1">
        <v>19.0</v>
      </c>
      <c r="F5779" s="7" t="str">
        <f>vlookup(E5779,Teams!A:B,2,false)</f>
        <v>Interlake A</v>
      </c>
      <c r="G5779" s="1" t="b">
        <v>0</v>
      </c>
      <c r="H5779" s="1" t="b">
        <v>0</v>
      </c>
      <c r="I5779" s="1">
        <v>7.0</v>
      </c>
      <c r="J5779" s="7" t="str">
        <f>vlookup(I5779,Cats!$A:$B,2,false)</f>
        <v>X</v>
      </c>
    </row>
    <row r="5780">
      <c r="A5780" s="1">
        <v>142789.0</v>
      </c>
      <c r="B5780" s="1">
        <v>588.0</v>
      </c>
      <c r="C5780" s="1">
        <v>0.0</v>
      </c>
      <c r="D5780" s="1" t="s">
        <v>59</v>
      </c>
      <c r="E5780" s="1">
        <v>16.0</v>
      </c>
      <c r="F5780" s="7" t="str">
        <f>vlookup(E5780,Teams!A:B,2,false)</f>
        <v>Enloe B</v>
      </c>
      <c r="G5780" s="1" t="b">
        <v>1</v>
      </c>
      <c r="H5780" s="1" t="b">
        <v>0</v>
      </c>
      <c r="I5780" s="1">
        <v>8.0</v>
      </c>
      <c r="J5780" s="7" t="str">
        <f>vlookup(I5780,Cats!$A:$B,2,false)</f>
        <v>M</v>
      </c>
    </row>
    <row r="5781">
      <c r="A5781" s="1">
        <v>142790.0</v>
      </c>
      <c r="B5781" s="1">
        <v>588.0</v>
      </c>
      <c r="C5781" s="1">
        <v>0.0</v>
      </c>
      <c r="D5781" s="1" t="s">
        <v>160</v>
      </c>
      <c r="E5781" s="1">
        <v>19.0</v>
      </c>
      <c r="F5781" s="7" t="str">
        <f>vlookup(E5781,Teams!A:B,2,false)</f>
        <v>Interlake A</v>
      </c>
      <c r="G5781" s="1" t="b">
        <v>0</v>
      </c>
      <c r="H5781" s="1" t="b">
        <v>0</v>
      </c>
      <c r="I5781" s="1">
        <v>8.0</v>
      </c>
      <c r="J5781" s="7" t="str">
        <f>vlookup(I5781,Cats!$A:$B,2,false)</f>
        <v>M</v>
      </c>
    </row>
    <row r="5782">
      <c r="A5782" s="1">
        <v>142791.0</v>
      </c>
      <c r="B5782" s="1">
        <v>588.0</v>
      </c>
      <c r="C5782" s="1">
        <v>4.0</v>
      </c>
      <c r="D5782" s="1" t="s">
        <v>54</v>
      </c>
      <c r="E5782" s="1">
        <v>16.0</v>
      </c>
      <c r="F5782" s="7" t="str">
        <f>vlookup(E5782,Teams!A:B,2,false)</f>
        <v>Enloe B</v>
      </c>
      <c r="G5782" s="1" t="b">
        <v>1</v>
      </c>
      <c r="H5782" s="1" t="b">
        <v>0</v>
      </c>
      <c r="I5782" s="1">
        <v>9.0</v>
      </c>
      <c r="J5782" s="7" t="str">
        <f>vlookup(I5782,Cats!$A:$B,2,false)</f>
        <v>C</v>
      </c>
    </row>
    <row r="5783">
      <c r="A5783" s="1">
        <v>142792.0</v>
      </c>
      <c r="B5783" s="1">
        <v>588.0</v>
      </c>
      <c r="C5783" s="1">
        <v>0.0</v>
      </c>
      <c r="D5783" s="1" t="s">
        <v>32</v>
      </c>
      <c r="E5783" s="1">
        <v>19.0</v>
      </c>
      <c r="F5783" s="7" t="str">
        <f>vlookup(E5783,Teams!A:B,2,false)</f>
        <v>Interlake A</v>
      </c>
      <c r="G5783" s="1" t="b">
        <v>0</v>
      </c>
      <c r="H5783" s="1" t="b">
        <v>1</v>
      </c>
      <c r="I5783" s="1">
        <v>9.0</v>
      </c>
      <c r="J5783" s="7" t="str">
        <f>vlookup(I5783,Cats!$A:$B,2,false)</f>
        <v>C</v>
      </c>
    </row>
    <row r="5784">
      <c r="A5784" s="1">
        <v>142793.0</v>
      </c>
      <c r="B5784" s="1">
        <v>588.0</v>
      </c>
      <c r="C5784" s="1">
        <v>4.0</v>
      </c>
      <c r="D5784" s="1" t="s">
        <v>54</v>
      </c>
      <c r="E5784" s="1">
        <v>16.0</v>
      </c>
      <c r="F5784" s="7" t="str">
        <f>vlookup(E5784,Teams!A:B,2,false)</f>
        <v>Enloe B</v>
      </c>
      <c r="G5784" s="1" t="b">
        <v>1</v>
      </c>
      <c r="H5784" s="1" t="b">
        <v>0</v>
      </c>
      <c r="I5784" s="1">
        <v>10.0</v>
      </c>
      <c r="J5784" s="7" t="str">
        <f>vlookup(I5784,Cats!$A:$B,2,false)</f>
        <v>E</v>
      </c>
    </row>
    <row r="5785">
      <c r="A5785" s="1">
        <v>142794.0</v>
      </c>
      <c r="B5785" s="1">
        <v>588.0</v>
      </c>
      <c r="C5785" s="1">
        <v>0.0</v>
      </c>
      <c r="D5785" s="1" t="s">
        <v>32</v>
      </c>
      <c r="E5785" s="1">
        <v>19.0</v>
      </c>
      <c r="F5785" s="7" t="str">
        <f>vlookup(E5785,Teams!A:B,2,false)</f>
        <v>Interlake A</v>
      </c>
      <c r="G5785" s="1" t="b">
        <v>0</v>
      </c>
      <c r="H5785" s="1" t="b">
        <v>1</v>
      </c>
      <c r="I5785" s="1">
        <v>10.0</v>
      </c>
      <c r="J5785" s="7" t="str">
        <f>vlookup(I5785,Cats!$A:$B,2,false)</f>
        <v>E</v>
      </c>
    </row>
    <row r="5786">
      <c r="A5786" s="1">
        <v>142795.0</v>
      </c>
      <c r="B5786" s="1">
        <v>588.0</v>
      </c>
      <c r="C5786" s="1">
        <v>0.0</v>
      </c>
      <c r="D5786" s="1" t="s">
        <v>58</v>
      </c>
      <c r="E5786" s="1">
        <v>16.0</v>
      </c>
      <c r="F5786" s="7" t="str">
        <f>vlookup(E5786,Teams!A:B,2,false)</f>
        <v>Enloe B</v>
      </c>
      <c r="G5786" s="1" t="b">
        <v>1</v>
      </c>
      <c r="H5786" s="1" t="b">
        <v>0</v>
      </c>
      <c r="I5786" s="1">
        <v>11.0</v>
      </c>
      <c r="J5786" s="7" t="str">
        <f>vlookup(I5786,Cats!$A:$B,2,false)</f>
        <v>B</v>
      </c>
    </row>
    <row r="5787">
      <c r="A5787" s="1">
        <v>142796.0</v>
      </c>
      <c r="B5787" s="1">
        <v>588.0</v>
      </c>
      <c r="C5787" s="1">
        <v>0.0</v>
      </c>
      <c r="D5787" s="1" t="s">
        <v>165</v>
      </c>
      <c r="E5787" s="1">
        <v>19.0</v>
      </c>
      <c r="F5787" s="7" t="str">
        <f>vlookup(E5787,Teams!A:B,2,false)</f>
        <v>Interlake A</v>
      </c>
      <c r="G5787" s="1" t="b">
        <v>0</v>
      </c>
      <c r="H5787" s="1" t="b">
        <v>0</v>
      </c>
      <c r="I5787" s="1">
        <v>11.0</v>
      </c>
      <c r="J5787" s="7" t="str">
        <f>vlookup(I5787,Cats!$A:$B,2,false)</f>
        <v>B</v>
      </c>
    </row>
    <row r="5788">
      <c r="A5788" s="1">
        <v>142797.0</v>
      </c>
      <c r="B5788" s="1">
        <v>588.0</v>
      </c>
      <c r="C5788" s="1">
        <v>0.0</v>
      </c>
      <c r="D5788" s="1" t="s">
        <v>32</v>
      </c>
      <c r="E5788" s="1">
        <v>16.0</v>
      </c>
      <c r="F5788" s="7" t="str">
        <f>vlookup(E5788,Teams!A:B,2,false)</f>
        <v>Enloe B</v>
      </c>
      <c r="G5788" s="1" t="b">
        <v>1</v>
      </c>
      <c r="H5788" s="1" t="b">
        <v>1</v>
      </c>
      <c r="I5788" s="1">
        <v>12.0</v>
      </c>
      <c r="J5788" s="7" t="str">
        <f>vlookup(I5788,Cats!$A:$B,2,false)</f>
        <v>P</v>
      </c>
    </row>
    <row r="5789">
      <c r="A5789" s="1">
        <v>142798.0</v>
      </c>
      <c r="B5789" s="1">
        <v>588.0</v>
      </c>
      <c r="C5789" s="1">
        <v>0.0</v>
      </c>
      <c r="D5789" s="1" t="s">
        <v>32</v>
      </c>
      <c r="E5789" s="1">
        <v>19.0</v>
      </c>
      <c r="F5789" s="7" t="str">
        <f>vlookup(E5789,Teams!A:B,2,false)</f>
        <v>Interlake A</v>
      </c>
      <c r="G5789" s="1" t="b">
        <v>0</v>
      </c>
      <c r="H5789" s="1" t="b">
        <v>1</v>
      </c>
      <c r="I5789" s="1">
        <v>12.0</v>
      </c>
      <c r="J5789" s="7" t="str">
        <f>vlookup(I5789,Cats!$A:$B,2,false)</f>
        <v>P</v>
      </c>
    </row>
    <row r="5790">
      <c r="A5790" s="1">
        <v>142799.0</v>
      </c>
      <c r="B5790" s="1">
        <v>588.0</v>
      </c>
      <c r="C5790" s="1">
        <v>0.0</v>
      </c>
      <c r="D5790" s="1" t="s">
        <v>32</v>
      </c>
      <c r="E5790" s="1">
        <v>16.0</v>
      </c>
      <c r="F5790" s="7" t="str">
        <f>vlookup(E5790,Teams!A:B,2,false)</f>
        <v>Enloe B</v>
      </c>
      <c r="G5790" s="1" t="b">
        <v>1</v>
      </c>
      <c r="H5790" s="1" t="b">
        <v>1</v>
      </c>
      <c r="I5790" s="1">
        <v>13.0</v>
      </c>
      <c r="J5790" s="7" t="str">
        <f>vlookup(I5790,Cats!$A:$B,2,false)</f>
        <v>X</v>
      </c>
    </row>
    <row r="5791">
      <c r="A5791" s="1">
        <v>142800.0</v>
      </c>
      <c r="B5791" s="1">
        <v>588.0</v>
      </c>
      <c r="C5791" s="1">
        <v>4.0</v>
      </c>
      <c r="D5791" s="1" t="s">
        <v>160</v>
      </c>
      <c r="E5791" s="1">
        <v>19.0</v>
      </c>
      <c r="F5791" s="7" t="str">
        <f>vlookup(E5791,Teams!A:B,2,false)</f>
        <v>Interlake A</v>
      </c>
      <c r="G5791" s="1" t="b">
        <v>0</v>
      </c>
      <c r="H5791" s="1" t="b">
        <v>0</v>
      </c>
      <c r="I5791" s="1">
        <v>13.0</v>
      </c>
      <c r="J5791" s="7" t="str">
        <f>vlookup(I5791,Cats!$A:$B,2,false)</f>
        <v>X</v>
      </c>
    </row>
    <row r="5792">
      <c r="A5792" s="1">
        <v>142801.0</v>
      </c>
      <c r="B5792" s="1">
        <v>588.0</v>
      </c>
      <c r="C5792" s="1">
        <v>0.0</v>
      </c>
      <c r="D5792" s="1" t="s">
        <v>59</v>
      </c>
      <c r="E5792" s="1">
        <v>16.0</v>
      </c>
      <c r="F5792" s="7" t="str">
        <f>vlookup(E5792,Teams!A:B,2,false)</f>
        <v>Enloe B</v>
      </c>
      <c r="G5792" s="1" t="b">
        <v>1</v>
      </c>
      <c r="H5792" s="1" t="b">
        <v>0</v>
      </c>
      <c r="I5792" s="1">
        <v>14.0</v>
      </c>
      <c r="J5792" s="7" t="str">
        <f>vlookup(I5792,Cats!$A:$B,2,false)</f>
        <v>M</v>
      </c>
    </row>
    <row r="5793">
      <c r="A5793" s="1">
        <v>142802.0</v>
      </c>
      <c r="B5793" s="1">
        <v>588.0</v>
      </c>
      <c r="C5793" s="1">
        <v>0.0</v>
      </c>
      <c r="D5793" s="1" t="s">
        <v>161</v>
      </c>
      <c r="E5793" s="1">
        <v>19.0</v>
      </c>
      <c r="F5793" s="7" t="str">
        <f>vlookup(E5793,Teams!A:B,2,false)</f>
        <v>Interlake A</v>
      </c>
      <c r="G5793" s="1" t="b">
        <v>0</v>
      </c>
      <c r="H5793" s="1" t="b">
        <v>0</v>
      </c>
      <c r="I5793" s="1">
        <v>14.0</v>
      </c>
      <c r="J5793" s="7" t="str">
        <f>vlookup(I5793,Cats!$A:$B,2,false)</f>
        <v>M</v>
      </c>
    </row>
    <row r="5794">
      <c r="A5794" s="1">
        <v>142803.0</v>
      </c>
      <c r="B5794" s="1">
        <v>588.0</v>
      </c>
      <c r="C5794" s="1">
        <v>0.0</v>
      </c>
      <c r="D5794" s="1" t="s">
        <v>32</v>
      </c>
      <c r="E5794" s="1">
        <v>16.0</v>
      </c>
      <c r="F5794" s="7" t="str">
        <f>vlookup(E5794,Teams!A:B,2,false)</f>
        <v>Enloe B</v>
      </c>
      <c r="G5794" s="1" t="b">
        <v>1</v>
      </c>
      <c r="H5794" s="1" t="b">
        <v>1</v>
      </c>
      <c r="I5794" s="1">
        <v>15.0</v>
      </c>
      <c r="J5794" s="7" t="str">
        <f>vlookup(I5794,Cats!$A:$B,2,false)</f>
        <v>C</v>
      </c>
    </row>
    <row r="5795">
      <c r="A5795" s="1">
        <v>142804.0</v>
      </c>
      <c r="B5795" s="1">
        <v>588.0</v>
      </c>
      <c r="C5795" s="1">
        <v>14.0</v>
      </c>
      <c r="D5795" s="1" t="s">
        <v>161</v>
      </c>
      <c r="E5795" s="1">
        <v>19.0</v>
      </c>
      <c r="F5795" s="7" t="str">
        <f>vlookup(E5795,Teams!A:B,2,false)</f>
        <v>Interlake A</v>
      </c>
      <c r="G5795" s="1" t="b">
        <v>0</v>
      </c>
      <c r="H5795" s="1" t="b">
        <v>0</v>
      </c>
      <c r="I5795" s="1">
        <v>15.0</v>
      </c>
      <c r="J5795" s="7" t="str">
        <f>vlookup(I5795,Cats!$A:$B,2,false)</f>
        <v>C</v>
      </c>
    </row>
    <row r="5796">
      <c r="A5796" s="1">
        <v>142805.0</v>
      </c>
      <c r="B5796" s="1">
        <v>588.0</v>
      </c>
      <c r="C5796" s="1">
        <v>4.0</v>
      </c>
      <c r="D5796" s="1" t="s">
        <v>56</v>
      </c>
      <c r="E5796" s="1">
        <v>16.0</v>
      </c>
      <c r="F5796" s="7" t="str">
        <f>vlookup(E5796,Teams!A:B,2,false)</f>
        <v>Enloe B</v>
      </c>
      <c r="G5796" s="1" t="b">
        <v>1</v>
      </c>
      <c r="H5796" s="1" t="b">
        <v>0</v>
      </c>
      <c r="I5796" s="1">
        <v>16.0</v>
      </c>
      <c r="J5796" s="7" t="str">
        <f>vlookup(I5796,Cats!$A:$B,2,false)</f>
        <v>E</v>
      </c>
    </row>
    <row r="5797">
      <c r="A5797" s="1">
        <v>142806.0</v>
      </c>
      <c r="B5797" s="1">
        <v>588.0</v>
      </c>
      <c r="C5797" s="1">
        <v>0.0</v>
      </c>
      <c r="D5797" s="1" t="s">
        <v>160</v>
      </c>
      <c r="E5797" s="1">
        <v>19.0</v>
      </c>
      <c r="F5797" s="7" t="str">
        <f>vlookup(E5797,Teams!A:B,2,false)</f>
        <v>Interlake A</v>
      </c>
      <c r="G5797" s="1" t="b">
        <v>0</v>
      </c>
      <c r="H5797" s="1" t="b">
        <v>0</v>
      </c>
      <c r="I5797" s="1">
        <v>16.0</v>
      </c>
      <c r="J5797" s="7" t="str">
        <f>vlookup(I5797,Cats!$A:$B,2,false)</f>
        <v>E</v>
      </c>
    </row>
    <row r="5798">
      <c r="A5798" s="1">
        <v>142807.0</v>
      </c>
      <c r="B5798" s="1">
        <v>588.0</v>
      </c>
      <c r="C5798" s="1">
        <v>4.0</v>
      </c>
      <c r="D5798" s="1" t="s">
        <v>56</v>
      </c>
      <c r="E5798" s="1">
        <v>16.0</v>
      </c>
      <c r="F5798" s="7" t="str">
        <f>vlookup(E5798,Teams!A:B,2,false)</f>
        <v>Enloe B</v>
      </c>
      <c r="G5798" s="1" t="b">
        <v>1</v>
      </c>
      <c r="H5798" s="1" t="b">
        <v>0</v>
      </c>
      <c r="I5798" s="1">
        <v>17.0</v>
      </c>
      <c r="J5798" s="7" t="str">
        <f>vlookup(I5798,Cats!$A:$B,2,false)</f>
        <v>B</v>
      </c>
    </row>
    <row r="5799">
      <c r="A5799" s="1">
        <v>142808.0</v>
      </c>
      <c r="B5799" s="1">
        <v>588.0</v>
      </c>
      <c r="C5799" s="1">
        <v>0.0</v>
      </c>
      <c r="D5799" s="1" t="s">
        <v>165</v>
      </c>
      <c r="E5799" s="1">
        <v>19.0</v>
      </c>
      <c r="F5799" s="7" t="str">
        <f>vlookup(E5799,Teams!A:B,2,false)</f>
        <v>Interlake A</v>
      </c>
      <c r="G5799" s="1" t="b">
        <v>0</v>
      </c>
      <c r="H5799" s="1" t="b">
        <v>0</v>
      </c>
      <c r="I5799" s="1">
        <v>17.0</v>
      </c>
      <c r="J5799" s="7" t="str">
        <f>vlookup(I5799,Cats!$A:$B,2,false)</f>
        <v>B</v>
      </c>
    </row>
    <row r="5800">
      <c r="A5800" s="1">
        <v>142809.0</v>
      </c>
      <c r="B5800" s="1">
        <v>588.0</v>
      </c>
      <c r="C5800" s="1">
        <v>0.0</v>
      </c>
      <c r="D5800" s="1" t="s">
        <v>54</v>
      </c>
      <c r="E5800" s="1">
        <v>16.0</v>
      </c>
      <c r="F5800" s="7" t="str">
        <f>vlookup(E5800,Teams!A:B,2,false)</f>
        <v>Enloe B</v>
      </c>
      <c r="G5800" s="1" t="b">
        <v>1</v>
      </c>
      <c r="H5800" s="1" t="b">
        <v>0</v>
      </c>
      <c r="I5800" s="1">
        <v>18.0</v>
      </c>
      <c r="J5800" s="7" t="str">
        <f>vlookup(I5800,Cats!$A:$B,2,false)</f>
        <v>P</v>
      </c>
    </row>
    <row r="5801">
      <c r="A5801" s="1">
        <v>142810.0</v>
      </c>
      <c r="B5801" s="1">
        <v>588.0</v>
      </c>
      <c r="C5801" s="1">
        <v>0.0</v>
      </c>
      <c r="D5801" s="1" t="s">
        <v>164</v>
      </c>
      <c r="E5801" s="1">
        <v>19.0</v>
      </c>
      <c r="F5801" s="7" t="str">
        <f>vlookup(E5801,Teams!A:B,2,false)</f>
        <v>Interlake A</v>
      </c>
      <c r="G5801" s="1" t="b">
        <v>0</v>
      </c>
      <c r="H5801" s="1" t="b">
        <v>0</v>
      </c>
      <c r="I5801" s="1">
        <v>18.0</v>
      </c>
      <c r="J5801" s="7" t="str">
        <f>vlookup(I5801,Cats!$A:$B,2,false)</f>
        <v>P</v>
      </c>
    </row>
    <row r="5802">
      <c r="A5802" s="1">
        <v>142811.0</v>
      </c>
      <c r="B5802" s="1">
        <v>588.0</v>
      </c>
      <c r="C5802" s="1">
        <v>4.0</v>
      </c>
      <c r="D5802" s="1" t="s">
        <v>54</v>
      </c>
      <c r="E5802" s="1">
        <v>16.0</v>
      </c>
      <c r="F5802" s="7" t="str">
        <f>vlookup(E5802,Teams!A:B,2,false)</f>
        <v>Enloe B</v>
      </c>
      <c r="G5802" s="1" t="b">
        <v>1</v>
      </c>
      <c r="H5802" s="1" t="b">
        <v>0</v>
      </c>
      <c r="I5802" s="1">
        <v>19.0</v>
      </c>
      <c r="J5802" s="7" t="str">
        <f>vlookup(I5802,Cats!$A:$B,2,false)</f>
        <v>X</v>
      </c>
    </row>
    <row r="5803">
      <c r="A5803" s="1">
        <v>142812.0</v>
      </c>
      <c r="B5803" s="1">
        <v>588.0</v>
      </c>
      <c r="C5803" s="1">
        <v>0.0</v>
      </c>
      <c r="D5803" s="1" t="s">
        <v>32</v>
      </c>
      <c r="E5803" s="1">
        <v>19.0</v>
      </c>
      <c r="F5803" s="7" t="str">
        <f>vlookup(E5803,Teams!A:B,2,false)</f>
        <v>Interlake A</v>
      </c>
      <c r="G5803" s="1" t="b">
        <v>0</v>
      </c>
      <c r="H5803" s="1" t="b">
        <v>1</v>
      </c>
      <c r="I5803" s="1">
        <v>19.0</v>
      </c>
      <c r="J5803" s="7" t="str">
        <f>vlookup(I5803,Cats!$A:$B,2,false)</f>
        <v>X</v>
      </c>
    </row>
    <row r="5804">
      <c r="A5804" s="1">
        <v>142813.0</v>
      </c>
      <c r="B5804" s="1">
        <v>588.0</v>
      </c>
      <c r="C5804" s="1">
        <v>14.0</v>
      </c>
      <c r="D5804" s="1" t="s">
        <v>59</v>
      </c>
      <c r="E5804" s="1">
        <v>16.0</v>
      </c>
      <c r="F5804" s="7" t="str">
        <f>vlookup(E5804,Teams!A:B,2,false)</f>
        <v>Enloe B</v>
      </c>
      <c r="G5804" s="1" t="b">
        <v>1</v>
      </c>
      <c r="H5804" s="1" t="b">
        <v>0</v>
      </c>
      <c r="I5804" s="1">
        <v>20.0</v>
      </c>
      <c r="J5804" s="7" t="str">
        <f>vlookup(I5804,Cats!$A:$B,2,false)</f>
        <v>M</v>
      </c>
    </row>
    <row r="5805">
      <c r="A5805" s="1">
        <v>142814.0</v>
      </c>
      <c r="B5805" s="1">
        <v>588.0</v>
      </c>
      <c r="C5805" s="1">
        <v>0.0</v>
      </c>
      <c r="D5805" s="1" t="s">
        <v>32</v>
      </c>
      <c r="E5805" s="1">
        <v>19.0</v>
      </c>
      <c r="F5805" s="7" t="str">
        <f>vlookup(E5805,Teams!A:B,2,false)</f>
        <v>Interlake A</v>
      </c>
      <c r="G5805" s="1" t="b">
        <v>0</v>
      </c>
      <c r="H5805" s="1" t="b">
        <v>1</v>
      </c>
      <c r="I5805" s="1">
        <v>20.0</v>
      </c>
      <c r="J5805" s="7" t="str">
        <f>vlookup(I5805,Cats!$A:$B,2,false)</f>
        <v>M</v>
      </c>
    </row>
    <row r="5806">
      <c r="A5806" s="1">
        <v>142815.0</v>
      </c>
      <c r="B5806" s="1">
        <v>588.0</v>
      </c>
      <c r="C5806" s="1">
        <v>0.0</v>
      </c>
      <c r="D5806" s="1" t="s">
        <v>32</v>
      </c>
      <c r="E5806" s="1">
        <v>16.0</v>
      </c>
      <c r="F5806" s="7" t="str">
        <f>vlookup(E5806,Teams!A:B,2,false)</f>
        <v>Enloe B</v>
      </c>
      <c r="G5806" s="1" t="b">
        <v>1</v>
      </c>
      <c r="H5806" s="1" t="b">
        <v>1</v>
      </c>
      <c r="I5806" s="1">
        <v>21.0</v>
      </c>
      <c r="J5806" s="7" t="str">
        <f>vlookup(I5806,Cats!$A:$B,2,false)</f>
        <v>C</v>
      </c>
    </row>
    <row r="5807">
      <c r="A5807" s="1">
        <v>142816.0</v>
      </c>
      <c r="B5807" s="1">
        <v>588.0</v>
      </c>
      <c r="C5807" s="1">
        <v>14.0</v>
      </c>
      <c r="D5807" s="1" t="s">
        <v>161</v>
      </c>
      <c r="E5807" s="1">
        <v>19.0</v>
      </c>
      <c r="F5807" s="7" t="str">
        <f>vlookup(E5807,Teams!A:B,2,false)</f>
        <v>Interlake A</v>
      </c>
      <c r="G5807" s="1" t="b">
        <v>0</v>
      </c>
      <c r="H5807" s="1" t="b">
        <v>0</v>
      </c>
      <c r="I5807" s="1">
        <v>21.0</v>
      </c>
      <c r="J5807" s="7" t="str">
        <f>vlookup(I5807,Cats!$A:$B,2,false)</f>
        <v>C</v>
      </c>
    </row>
    <row r="5808">
      <c r="A5808" s="1">
        <v>142817.0</v>
      </c>
      <c r="B5808" s="1">
        <v>588.0</v>
      </c>
      <c r="C5808" s="1">
        <v>14.0</v>
      </c>
      <c r="D5808" s="1" t="s">
        <v>59</v>
      </c>
      <c r="E5808" s="1">
        <v>16.0</v>
      </c>
      <c r="F5808" s="7" t="str">
        <f>vlookup(E5808,Teams!A:B,2,false)</f>
        <v>Enloe B</v>
      </c>
      <c r="G5808" s="1" t="b">
        <v>1</v>
      </c>
      <c r="H5808" s="1" t="b">
        <v>0</v>
      </c>
      <c r="I5808" s="1">
        <v>22.0</v>
      </c>
      <c r="J5808" s="7" t="str">
        <f>vlookup(I5808,Cats!$A:$B,2,false)</f>
        <v>E</v>
      </c>
    </row>
    <row r="5809">
      <c r="A5809" s="1">
        <v>142818.0</v>
      </c>
      <c r="B5809" s="1">
        <v>588.0</v>
      </c>
      <c r="C5809" s="1">
        <v>0.0</v>
      </c>
      <c r="D5809" s="1" t="s">
        <v>32</v>
      </c>
      <c r="E5809" s="1">
        <v>19.0</v>
      </c>
      <c r="F5809" s="7" t="str">
        <f>vlookup(E5809,Teams!A:B,2,false)</f>
        <v>Interlake A</v>
      </c>
      <c r="G5809" s="1" t="b">
        <v>0</v>
      </c>
      <c r="H5809" s="1" t="b">
        <v>1</v>
      </c>
      <c r="I5809" s="1">
        <v>22.0</v>
      </c>
      <c r="J5809" s="7" t="str">
        <f>vlookup(I5809,Cats!$A:$B,2,false)</f>
        <v>E</v>
      </c>
    </row>
    <row r="5810">
      <c r="A5810" s="1">
        <v>142819.0</v>
      </c>
      <c r="B5810" s="1">
        <v>588.0</v>
      </c>
      <c r="C5810" s="1">
        <v>0.0</v>
      </c>
      <c r="D5810" s="1" t="s">
        <v>32</v>
      </c>
      <c r="E5810" s="1">
        <v>16.0</v>
      </c>
      <c r="F5810" s="7" t="str">
        <f>vlookup(E5810,Teams!A:B,2,false)</f>
        <v>Enloe B</v>
      </c>
      <c r="G5810" s="1" t="b">
        <v>1</v>
      </c>
      <c r="H5810" s="1" t="b">
        <v>1</v>
      </c>
      <c r="I5810" s="1">
        <v>23.0</v>
      </c>
      <c r="J5810" s="7" t="str">
        <f>vlookup(I5810,Cats!$A:$B,2,false)</f>
        <v>B</v>
      </c>
    </row>
    <row r="5811">
      <c r="A5811" s="1">
        <v>142820.0</v>
      </c>
      <c r="B5811" s="1">
        <v>588.0</v>
      </c>
      <c r="C5811" s="1">
        <v>14.0</v>
      </c>
      <c r="D5811" s="1" t="s">
        <v>165</v>
      </c>
      <c r="E5811" s="1">
        <v>19.0</v>
      </c>
      <c r="F5811" s="7" t="str">
        <f>vlookup(E5811,Teams!A:B,2,false)</f>
        <v>Interlake A</v>
      </c>
      <c r="G5811" s="1" t="b">
        <v>0</v>
      </c>
      <c r="H5811" s="1" t="b">
        <v>0</v>
      </c>
      <c r="I5811" s="1">
        <v>23.0</v>
      </c>
      <c r="J5811" s="7" t="str">
        <f>vlookup(I5811,Cats!$A:$B,2,false)</f>
        <v>B</v>
      </c>
    </row>
    <row r="5812">
      <c r="A5812" s="1">
        <v>142821.0</v>
      </c>
      <c r="B5812" s="1">
        <v>588.0</v>
      </c>
      <c r="C5812" s="1">
        <v>4.0</v>
      </c>
      <c r="D5812" s="1" t="s">
        <v>54</v>
      </c>
      <c r="E5812" s="1">
        <v>16.0</v>
      </c>
      <c r="F5812" s="7" t="str">
        <f>vlookup(E5812,Teams!A:B,2,false)</f>
        <v>Enloe B</v>
      </c>
      <c r="G5812" s="1" t="b">
        <v>1</v>
      </c>
      <c r="H5812" s="1" t="b">
        <v>0</v>
      </c>
      <c r="I5812" s="1">
        <v>24.0</v>
      </c>
      <c r="J5812" s="7" t="str">
        <f>vlookup(I5812,Cats!$A:$B,2,false)</f>
        <v>P</v>
      </c>
    </row>
    <row r="5813">
      <c r="A5813" s="1">
        <v>142822.0</v>
      </c>
      <c r="B5813" s="1">
        <v>588.0</v>
      </c>
      <c r="C5813" s="1">
        <v>0.0</v>
      </c>
      <c r="D5813" s="1" t="s">
        <v>32</v>
      </c>
      <c r="E5813" s="1">
        <v>19.0</v>
      </c>
      <c r="F5813" s="7" t="str">
        <f>vlookup(E5813,Teams!A:B,2,false)</f>
        <v>Interlake A</v>
      </c>
      <c r="G5813" s="1" t="b">
        <v>0</v>
      </c>
      <c r="H5813" s="1" t="b">
        <v>1</v>
      </c>
      <c r="I5813" s="1">
        <v>24.0</v>
      </c>
      <c r="J5813" s="7" t="str">
        <f>vlookup(I5813,Cats!$A:$B,2,false)</f>
        <v>P</v>
      </c>
    </row>
    <row r="5814">
      <c r="A5814" s="1">
        <v>142823.0</v>
      </c>
      <c r="B5814" s="1">
        <v>589.0</v>
      </c>
      <c r="C5814" s="1">
        <v>4.0</v>
      </c>
      <c r="D5814" s="1" t="s">
        <v>30</v>
      </c>
      <c r="E5814" s="1">
        <v>5.0</v>
      </c>
      <c r="F5814" s="7" t="str">
        <f>vlookup(E5814,Teams!A:B,2,false)</f>
        <v>Brookfield</v>
      </c>
      <c r="G5814" s="1" t="b">
        <v>1</v>
      </c>
      <c r="H5814" s="1" t="b">
        <v>0</v>
      </c>
      <c r="I5814" s="1">
        <v>1.0</v>
      </c>
      <c r="J5814" s="7" t="str">
        <f>vlookup(I5814,Cats!$A:$B,2,false)</f>
        <v>X</v>
      </c>
    </row>
    <row r="5815">
      <c r="A5815" s="1">
        <v>142824.0</v>
      </c>
      <c r="B5815" s="1">
        <v>589.0</v>
      </c>
      <c r="C5815" s="1">
        <v>0.0</v>
      </c>
      <c r="D5815" s="1" t="s">
        <v>32</v>
      </c>
      <c r="E5815" s="1">
        <v>12.0</v>
      </c>
      <c r="F5815" s="7" t="str">
        <f>vlookup(E5815,Teams!A:B,2,false)</f>
        <v>Davidson</v>
      </c>
      <c r="G5815" s="1" t="b">
        <v>0</v>
      </c>
      <c r="H5815" s="1" t="b">
        <v>1</v>
      </c>
      <c r="I5815" s="1">
        <v>1.0</v>
      </c>
      <c r="J5815" s="7" t="str">
        <f>vlookup(I5815,Cats!$A:$B,2,false)</f>
        <v>X</v>
      </c>
    </row>
    <row r="5816">
      <c r="A5816" s="1">
        <v>142825.0</v>
      </c>
      <c r="B5816" s="1">
        <v>589.0</v>
      </c>
      <c r="C5816" s="1">
        <v>0.0</v>
      </c>
      <c r="D5816" s="1" t="s">
        <v>32</v>
      </c>
      <c r="E5816" s="1">
        <v>5.0</v>
      </c>
      <c r="F5816" s="7" t="str">
        <f>vlookup(E5816,Teams!A:B,2,false)</f>
        <v>Brookfield</v>
      </c>
      <c r="G5816" s="1" t="b">
        <v>1</v>
      </c>
      <c r="H5816" s="1" t="b">
        <v>1</v>
      </c>
      <c r="I5816" s="1">
        <v>2.0</v>
      </c>
      <c r="J5816" s="7" t="str">
        <f>vlookup(I5816,Cats!$A:$B,2,false)</f>
        <v>M</v>
      </c>
    </row>
    <row r="5817">
      <c r="A5817" s="1">
        <v>142826.0</v>
      </c>
      <c r="B5817" s="1">
        <v>589.0</v>
      </c>
      <c r="C5817" s="1">
        <v>14.0</v>
      </c>
      <c r="D5817" s="1" t="s">
        <v>33</v>
      </c>
      <c r="E5817" s="1">
        <v>12.0</v>
      </c>
      <c r="F5817" s="7" t="str">
        <f>vlookup(E5817,Teams!A:B,2,false)</f>
        <v>Davidson</v>
      </c>
      <c r="G5817" s="1" t="b">
        <v>0</v>
      </c>
      <c r="H5817" s="1" t="b">
        <v>0</v>
      </c>
      <c r="I5817" s="1">
        <v>2.0</v>
      </c>
      <c r="J5817" s="7" t="str">
        <f>vlookup(I5817,Cats!$A:$B,2,false)</f>
        <v>M</v>
      </c>
    </row>
    <row r="5818">
      <c r="A5818" s="1">
        <v>142827.0</v>
      </c>
      <c r="B5818" s="1">
        <v>589.0</v>
      </c>
      <c r="C5818" s="1">
        <v>0.0</v>
      </c>
      <c r="D5818" s="1" t="s">
        <v>32</v>
      </c>
      <c r="E5818" s="1">
        <v>5.0</v>
      </c>
      <c r="F5818" s="7" t="str">
        <f>vlookup(E5818,Teams!A:B,2,false)</f>
        <v>Brookfield</v>
      </c>
      <c r="G5818" s="1" t="b">
        <v>1</v>
      </c>
      <c r="H5818" s="1" t="b">
        <v>1</v>
      </c>
      <c r="I5818" s="1">
        <v>3.0</v>
      </c>
      <c r="J5818" s="7" t="str">
        <f>vlookup(I5818,Cats!$A:$B,2,false)</f>
        <v>C</v>
      </c>
    </row>
    <row r="5819">
      <c r="A5819" s="1">
        <v>142828.0</v>
      </c>
      <c r="B5819" s="1">
        <v>589.0</v>
      </c>
      <c r="C5819" s="1">
        <v>4.0</v>
      </c>
      <c r="D5819" s="1" t="s">
        <v>19</v>
      </c>
      <c r="E5819" s="1">
        <v>12.0</v>
      </c>
      <c r="F5819" s="7" t="str">
        <f>vlookup(E5819,Teams!A:B,2,false)</f>
        <v>Davidson</v>
      </c>
      <c r="G5819" s="1" t="b">
        <v>0</v>
      </c>
      <c r="H5819" s="1" t="b">
        <v>0</v>
      </c>
      <c r="I5819" s="1">
        <v>3.0</v>
      </c>
      <c r="J5819" s="7" t="str">
        <f>vlookup(I5819,Cats!$A:$B,2,false)</f>
        <v>C</v>
      </c>
    </row>
    <row r="5820">
      <c r="A5820" s="1">
        <v>142829.0</v>
      </c>
      <c r="B5820" s="1">
        <v>589.0</v>
      </c>
      <c r="C5820" s="1">
        <v>0.0</v>
      </c>
      <c r="D5820" s="1" t="s">
        <v>32</v>
      </c>
      <c r="E5820" s="1">
        <v>5.0</v>
      </c>
      <c r="F5820" s="7" t="str">
        <f>vlookup(E5820,Teams!A:B,2,false)</f>
        <v>Brookfield</v>
      </c>
      <c r="G5820" s="1" t="b">
        <v>1</v>
      </c>
      <c r="H5820" s="1" t="b">
        <v>1</v>
      </c>
      <c r="I5820" s="1">
        <v>4.0</v>
      </c>
      <c r="J5820" s="7" t="str">
        <f>vlookup(I5820,Cats!$A:$B,2,false)</f>
        <v>E</v>
      </c>
    </row>
    <row r="5821">
      <c r="A5821" s="1">
        <v>142830.0</v>
      </c>
      <c r="B5821" s="1">
        <v>589.0</v>
      </c>
      <c r="C5821" s="1">
        <v>14.0</v>
      </c>
      <c r="D5821" s="1" t="s">
        <v>19</v>
      </c>
      <c r="E5821" s="1">
        <v>12.0</v>
      </c>
      <c r="F5821" s="7" t="str">
        <f>vlookup(E5821,Teams!A:B,2,false)</f>
        <v>Davidson</v>
      </c>
      <c r="G5821" s="1" t="b">
        <v>0</v>
      </c>
      <c r="H5821" s="1" t="b">
        <v>0</v>
      </c>
      <c r="I5821" s="1">
        <v>4.0</v>
      </c>
      <c r="J5821" s="7" t="str">
        <f>vlookup(I5821,Cats!$A:$B,2,false)</f>
        <v>E</v>
      </c>
    </row>
    <row r="5822">
      <c r="A5822" s="1">
        <v>142831.0</v>
      </c>
      <c r="B5822" s="1">
        <v>589.0</v>
      </c>
      <c r="C5822" s="1">
        <v>0.0</v>
      </c>
      <c r="D5822" s="1" t="s">
        <v>32</v>
      </c>
      <c r="E5822" s="1">
        <v>5.0</v>
      </c>
      <c r="F5822" s="7" t="str">
        <f>vlookup(E5822,Teams!A:B,2,false)</f>
        <v>Brookfield</v>
      </c>
      <c r="G5822" s="1" t="b">
        <v>1</v>
      </c>
      <c r="H5822" s="1" t="b">
        <v>1</v>
      </c>
      <c r="I5822" s="1">
        <v>5.0</v>
      </c>
      <c r="J5822" s="7" t="str">
        <f>vlookup(I5822,Cats!$A:$B,2,false)</f>
        <v>B</v>
      </c>
    </row>
    <row r="5823">
      <c r="A5823" s="1">
        <v>142832.0</v>
      </c>
      <c r="B5823" s="1">
        <v>589.0</v>
      </c>
      <c r="C5823" s="1">
        <v>4.0</v>
      </c>
      <c r="D5823" s="1" t="s">
        <v>37</v>
      </c>
      <c r="E5823" s="1">
        <v>12.0</v>
      </c>
      <c r="F5823" s="7" t="str">
        <f>vlookup(E5823,Teams!A:B,2,false)</f>
        <v>Davidson</v>
      </c>
      <c r="G5823" s="1" t="b">
        <v>0</v>
      </c>
      <c r="H5823" s="1" t="b">
        <v>0</v>
      </c>
      <c r="I5823" s="1">
        <v>5.0</v>
      </c>
      <c r="J5823" s="7" t="str">
        <f>vlookup(I5823,Cats!$A:$B,2,false)</f>
        <v>B</v>
      </c>
    </row>
    <row r="5824">
      <c r="A5824" s="1">
        <v>142833.0</v>
      </c>
      <c r="B5824" s="1">
        <v>589.0</v>
      </c>
      <c r="C5824" s="1">
        <v>0.0</v>
      </c>
      <c r="D5824" s="1" t="s">
        <v>30</v>
      </c>
      <c r="E5824" s="1">
        <v>5.0</v>
      </c>
      <c r="F5824" s="7" t="str">
        <f>vlookup(E5824,Teams!A:B,2,false)</f>
        <v>Brookfield</v>
      </c>
      <c r="G5824" s="1" t="b">
        <v>1</v>
      </c>
      <c r="H5824" s="1" t="b">
        <v>0</v>
      </c>
      <c r="I5824" s="1">
        <v>6.0</v>
      </c>
      <c r="J5824" s="7" t="str">
        <f>vlookup(I5824,Cats!$A:$B,2,false)</f>
        <v>P</v>
      </c>
    </row>
    <row r="5825">
      <c r="A5825" s="1">
        <v>142834.0</v>
      </c>
      <c r="B5825" s="1">
        <v>589.0</v>
      </c>
      <c r="C5825" s="1">
        <v>0.0</v>
      </c>
      <c r="D5825" s="1" t="s">
        <v>35</v>
      </c>
      <c r="E5825" s="1">
        <v>12.0</v>
      </c>
      <c r="F5825" s="7" t="str">
        <f>vlookup(E5825,Teams!A:B,2,false)</f>
        <v>Davidson</v>
      </c>
      <c r="G5825" s="1" t="b">
        <v>0</v>
      </c>
      <c r="H5825" s="1" t="b">
        <v>0</v>
      </c>
      <c r="I5825" s="1">
        <v>6.0</v>
      </c>
      <c r="J5825" s="7" t="str">
        <f>vlookup(I5825,Cats!$A:$B,2,false)</f>
        <v>P</v>
      </c>
    </row>
    <row r="5826">
      <c r="A5826" s="1">
        <v>142835.0</v>
      </c>
      <c r="B5826" s="1">
        <v>589.0</v>
      </c>
      <c r="C5826" s="1">
        <v>0.0</v>
      </c>
      <c r="D5826" s="1" t="s">
        <v>32</v>
      </c>
      <c r="E5826" s="1">
        <v>5.0</v>
      </c>
      <c r="F5826" s="7" t="str">
        <f>vlookup(E5826,Teams!A:B,2,false)</f>
        <v>Brookfield</v>
      </c>
      <c r="G5826" s="1" t="b">
        <v>1</v>
      </c>
      <c r="H5826" s="1" t="b">
        <v>1</v>
      </c>
      <c r="I5826" s="1">
        <v>7.0</v>
      </c>
      <c r="J5826" s="7" t="str">
        <f>vlookup(I5826,Cats!$A:$B,2,false)</f>
        <v>X</v>
      </c>
    </row>
    <row r="5827">
      <c r="A5827" s="1">
        <v>142836.0</v>
      </c>
      <c r="B5827" s="1">
        <v>589.0</v>
      </c>
      <c r="C5827" s="1">
        <v>14.0</v>
      </c>
      <c r="D5827" s="1" t="s">
        <v>19</v>
      </c>
      <c r="E5827" s="1">
        <v>12.0</v>
      </c>
      <c r="F5827" s="7" t="str">
        <f>vlookup(E5827,Teams!A:B,2,false)</f>
        <v>Davidson</v>
      </c>
      <c r="G5827" s="1" t="b">
        <v>0</v>
      </c>
      <c r="H5827" s="1" t="b">
        <v>0</v>
      </c>
      <c r="I5827" s="1">
        <v>7.0</v>
      </c>
      <c r="J5827" s="7" t="str">
        <f>vlookup(I5827,Cats!$A:$B,2,false)</f>
        <v>X</v>
      </c>
    </row>
    <row r="5828">
      <c r="A5828" s="1">
        <v>142837.0</v>
      </c>
      <c r="B5828" s="1">
        <v>589.0</v>
      </c>
      <c r="C5828" s="1">
        <v>14.0</v>
      </c>
      <c r="D5828" s="1" t="s">
        <v>30</v>
      </c>
      <c r="E5828" s="1">
        <v>5.0</v>
      </c>
      <c r="F5828" s="7" t="str">
        <f>vlookup(E5828,Teams!A:B,2,false)</f>
        <v>Brookfield</v>
      </c>
      <c r="G5828" s="1" t="b">
        <v>1</v>
      </c>
      <c r="H5828" s="1" t="b">
        <v>0</v>
      </c>
      <c r="I5828" s="1">
        <v>8.0</v>
      </c>
      <c r="J5828" s="7" t="str">
        <f>vlookup(I5828,Cats!$A:$B,2,false)</f>
        <v>M</v>
      </c>
    </row>
    <row r="5829">
      <c r="A5829" s="1">
        <v>142838.0</v>
      </c>
      <c r="B5829" s="1">
        <v>589.0</v>
      </c>
      <c r="C5829" s="1">
        <v>0.0</v>
      </c>
      <c r="D5829" s="1" t="s">
        <v>32</v>
      </c>
      <c r="E5829" s="1">
        <v>12.0</v>
      </c>
      <c r="F5829" s="7" t="str">
        <f>vlookup(E5829,Teams!A:B,2,false)</f>
        <v>Davidson</v>
      </c>
      <c r="G5829" s="1" t="b">
        <v>0</v>
      </c>
      <c r="H5829" s="1" t="b">
        <v>1</v>
      </c>
      <c r="I5829" s="1">
        <v>8.0</v>
      </c>
      <c r="J5829" s="7" t="str">
        <f>vlookup(I5829,Cats!$A:$B,2,false)</f>
        <v>M</v>
      </c>
    </row>
    <row r="5830">
      <c r="A5830" s="1">
        <v>142839.0</v>
      </c>
      <c r="B5830" s="1">
        <v>589.0</v>
      </c>
      <c r="C5830" s="1">
        <v>0.0</v>
      </c>
      <c r="D5830" s="1" t="s">
        <v>30</v>
      </c>
      <c r="E5830" s="1">
        <v>5.0</v>
      </c>
      <c r="F5830" s="7" t="str">
        <f>vlookup(E5830,Teams!A:B,2,false)</f>
        <v>Brookfield</v>
      </c>
      <c r="G5830" s="1" t="b">
        <v>1</v>
      </c>
      <c r="H5830" s="1" t="b">
        <v>0</v>
      </c>
      <c r="I5830" s="1">
        <v>9.0</v>
      </c>
      <c r="J5830" s="7" t="str">
        <f>vlookup(I5830,Cats!$A:$B,2,false)</f>
        <v>C</v>
      </c>
    </row>
    <row r="5831">
      <c r="A5831" s="1">
        <v>142840.0</v>
      </c>
      <c r="B5831" s="1">
        <v>589.0</v>
      </c>
      <c r="C5831" s="1">
        <v>0.0</v>
      </c>
      <c r="D5831" s="1" t="s">
        <v>19</v>
      </c>
      <c r="E5831" s="1">
        <v>12.0</v>
      </c>
      <c r="F5831" s="7" t="str">
        <f>vlookup(E5831,Teams!A:B,2,false)</f>
        <v>Davidson</v>
      </c>
      <c r="G5831" s="1" t="b">
        <v>0</v>
      </c>
      <c r="H5831" s="1" t="b">
        <v>0</v>
      </c>
      <c r="I5831" s="1">
        <v>9.0</v>
      </c>
      <c r="J5831" s="7" t="str">
        <f>vlookup(I5831,Cats!$A:$B,2,false)</f>
        <v>C</v>
      </c>
    </row>
    <row r="5832">
      <c r="A5832" s="1">
        <v>142841.0</v>
      </c>
      <c r="B5832" s="1">
        <v>589.0</v>
      </c>
      <c r="C5832" s="1">
        <v>14.0</v>
      </c>
      <c r="D5832" s="1" t="s">
        <v>30</v>
      </c>
      <c r="E5832" s="1">
        <v>5.0</v>
      </c>
      <c r="F5832" s="7" t="str">
        <f>vlookup(E5832,Teams!A:B,2,false)</f>
        <v>Brookfield</v>
      </c>
      <c r="G5832" s="1" t="b">
        <v>1</v>
      </c>
      <c r="H5832" s="1" t="b">
        <v>0</v>
      </c>
      <c r="I5832" s="1">
        <v>10.0</v>
      </c>
      <c r="J5832" s="7" t="str">
        <f>vlookup(I5832,Cats!$A:$B,2,false)</f>
        <v>E</v>
      </c>
    </row>
    <row r="5833">
      <c r="A5833" s="1">
        <v>142842.0</v>
      </c>
      <c r="B5833" s="1">
        <v>589.0</v>
      </c>
      <c r="C5833" s="1">
        <v>0.0</v>
      </c>
      <c r="D5833" s="1" t="s">
        <v>19</v>
      </c>
      <c r="E5833" s="1">
        <v>12.0</v>
      </c>
      <c r="F5833" s="7" t="str">
        <f>vlookup(E5833,Teams!A:B,2,false)</f>
        <v>Davidson</v>
      </c>
      <c r="G5833" s="1" t="b">
        <v>0</v>
      </c>
      <c r="H5833" s="1" t="b">
        <v>0</v>
      </c>
      <c r="I5833" s="1">
        <v>10.0</v>
      </c>
      <c r="J5833" s="7" t="str">
        <f>vlookup(I5833,Cats!$A:$B,2,false)</f>
        <v>E</v>
      </c>
    </row>
    <row r="5834">
      <c r="A5834" s="1">
        <v>142843.0</v>
      </c>
      <c r="B5834" s="1">
        <v>589.0</v>
      </c>
      <c r="C5834" s="1">
        <v>14.0</v>
      </c>
      <c r="D5834" s="1" t="s">
        <v>30</v>
      </c>
      <c r="E5834" s="1">
        <v>5.0</v>
      </c>
      <c r="F5834" s="7" t="str">
        <f>vlookup(E5834,Teams!A:B,2,false)</f>
        <v>Brookfield</v>
      </c>
      <c r="G5834" s="1" t="b">
        <v>1</v>
      </c>
      <c r="H5834" s="1" t="b">
        <v>0</v>
      </c>
      <c r="I5834" s="1">
        <v>11.0</v>
      </c>
      <c r="J5834" s="7" t="str">
        <f>vlookup(I5834,Cats!$A:$B,2,false)</f>
        <v>B</v>
      </c>
    </row>
    <row r="5835">
      <c r="A5835" s="1">
        <v>142844.0</v>
      </c>
      <c r="B5835" s="1">
        <v>589.0</v>
      </c>
      <c r="C5835" s="1">
        <v>0.0</v>
      </c>
      <c r="D5835" s="1" t="s">
        <v>37</v>
      </c>
      <c r="E5835" s="1">
        <v>12.0</v>
      </c>
      <c r="F5835" s="7" t="str">
        <f>vlookup(E5835,Teams!A:B,2,false)</f>
        <v>Davidson</v>
      </c>
      <c r="G5835" s="1" t="b">
        <v>0</v>
      </c>
      <c r="H5835" s="1" t="b">
        <v>0</v>
      </c>
      <c r="I5835" s="1">
        <v>11.0</v>
      </c>
      <c r="J5835" s="7" t="str">
        <f>vlookup(I5835,Cats!$A:$B,2,false)</f>
        <v>B</v>
      </c>
    </row>
    <row r="5836">
      <c r="A5836" s="1">
        <v>142845.0</v>
      </c>
      <c r="B5836" s="1">
        <v>589.0</v>
      </c>
      <c r="C5836" s="1">
        <v>0.0</v>
      </c>
      <c r="D5836" s="1" t="s">
        <v>30</v>
      </c>
      <c r="E5836" s="1">
        <v>5.0</v>
      </c>
      <c r="F5836" s="7" t="str">
        <f>vlookup(E5836,Teams!A:B,2,false)</f>
        <v>Brookfield</v>
      </c>
      <c r="G5836" s="1" t="b">
        <v>1</v>
      </c>
      <c r="H5836" s="1" t="b">
        <v>0</v>
      </c>
      <c r="I5836" s="1">
        <v>12.0</v>
      </c>
      <c r="J5836" s="7" t="str">
        <f>vlookup(I5836,Cats!$A:$B,2,false)</f>
        <v>P</v>
      </c>
    </row>
    <row r="5837">
      <c r="A5837" s="1">
        <v>142846.0</v>
      </c>
      <c r="B5837" s="1">
        <v>589.0</v>
      </c>
      <c r="C5837" s="1">
        <v>0.0</v>
      </c>
      <c r="D5837" s="1" t="s">
        <v>35</v>
      </c>
      <c r="E5837" s="1">
        <v>12.0</v>
      </c>
      <c r="F5837" s="7" t="str">
        <f>vlookup(E5837,Teams!A:B,2,false)</f>
        <v>Davidson</v>
      </c>
      <c r="G5837" s="1" t="b">
        <v>0</v>
      </c>
      <c r="H5837" s="1" t="b">
        <v>0</v>
      </c>
      <c r="I5837" s="1">
        <v>12.0</v>
      </c>
      <c r="J5837" s="7" t="str">
        <f>vlookup(I5837,Cats!$A:$B,2,false)</f>
        <v>P</v>
      </c>
    </row>
    <row r="5838">
      <c r="A5838" s="1">
        <v>142847.0</v>
      </c>
      <c r="B5838" s="1">
        <v>589.0</v>
      </c>
      <c r="C5838" s="1">
        <v>14.0</v>
      </c>
      <c r="D5838" s="1" t="s">
        <v>30</v>
      </c>
      <c r="E5838" s="1">
        <v>5.0</v>
      </c>
      <c r="F5838" s="7" t="str">
        <f>vlookup(E5838,Teams!A:B,2,false)</f>
        <v>Brookfield</v>
      </c>
      <c r="G5838" s="1" t="b">
        <v>1</v>
      </c>
      <c r="H5838" s="1" t="b">
        <v>0</v>
      </c>
      <c r="I5838" s="1">
        <v>13.0</v>
      </c>
      <c r="J5838" s="7" t="str">
        <f>vlookup(I5838,Cats!$A:$B,2,false)</f>
        <v>X</v>
      </c>
    </row>
    <row r="5839">
      <c r="A5839" s="1">
        <v>142848.0</v>
      </c>
      <c r="B5839" s="1">
        <v>589.0</v>
      </c>
      <c r="C5839" s="1">
        <v>0.0</v>
      </c>
      <c r="D5839" s="1" t="s">
        <v>32</v>
      </c>
      <c r="E5839" s="1">
        <v>12.0</v>
      </c>
      <c r="F5839" s="7" t="str">
        <f>vlookup(E5839,Teams!A:B,2,false)</f>
        <v>Davidson</v>
      </c>
      <c r="G5839" s="1" t="b">
        <v>0</v>
      </c>
      <c r="H5839" s="1" t="b">
        <v>1</v>
      </c>
      <c r="I5839" s="1">
        <v>13.0</v>
      </c>
      <c r="J5839" s="7" t="str">
        <f>vlookup(I5839,Cats!$A:$B,2,false)</f>
        <v>X</v>
      </c>
    </row>
    <row r="5840">
      <c r="A5840" s="1">
        <v>142849.0</v>
      </c>
      <c r="B5840" s="1">
        <v>589.0</v>
      </c>
      <c r="C5840" s="1">
        <v>4.0</v>
      </c>
      <c r="D5840" s="1" t="s">
        <v>177</v>
      </c>
      <c r="E5840" s="1">
        <v>5.0</v>
      </c>
      <c r="F5840" s="7" t="str">
        <f>vlookup(E5840,Teams!A:B,2,false)</f>
        <v>Brookfield</v>
      </c>
      <c r="G5840" s="1" t="b">
        <v>1</v>
      </c>
      <c r="H5840" s="1" t="b">
        <v>0</v>
      </c>
      <c r="I5840" s="1">
        <v>14.0</v>
      </c>
      <c r="J5840" s="7" t="str">
        <f>vlookup(I5840,Cats!$A:$B,2,false)</f>
        <v>M</v>
      </c>
    </row>
    <row r="5841">
      <c r="A5841" s="1">
        <v>142850.0</v>
      </c>
      <c r="B5841" s="1">
        <v>589.0</v>
      </c>
      <c r="C5841" s="1">
        <v>0.0</v>
      </c>
      <c r="D5841" s="1" t="s">
        <v>33</v>
      </c>
      <c r="E5841" s="1">
        <v>12.0</v>
      </c>
      <c r="F5841" s="7" t="str">
        <f>vlookup(E5841,Teams!A:B,2,false)</f>
        <v>Davidson</v>
      </c>
      <c r="G5841" s="1" t="b">
        <v>0</v>
      </c>
      <c r="H5841" s="1" t="b">
        <v>0</v>
      </c>
      <c r="I5841" s="1">
        <v>14.0</v>
      </c>
      <c r="J5841" s="7" t="str">
        <f>vlookup(I5841,Cats!$A:$B,2,false)</f>
        <v>M</v>
      </c>
    </row>
    <row r="5842">
      <c r="A5842" s="1">
        <v>142851.0</v>
      </c>
      <c r="B5842" s="1">
        <v>589.0</v>
      </c>
      <c r="C5842" s="1">
        <v>0.0</v>
      </c>
      <c r="D5842" s="1" t="s">
        <v>32</v>
      </c>
      <c r="E5842" s="1">
        <v>5.0</v>
      </c>
      <c r="F5842" s="7" t="str">
        <f>vlookup(E5842,Teams!A:B,2,false)</f>
        <v>Brookfield</v>
      </c>
      <c r="G5842" s="1" t="b">
        <v>1</v>
      </c>
      <c r="H5842" s="1" t="b">
        <v>1</v>
      </c>
      <c r="I5842" s="1">
        <v>15.0</v>
      </c>
      <c r="J5842" s="7" t="str">
        <f>vlookup(I5842,Cats!$A:$B,2,false)</f>
        <v>C</v>
      </c>
    </row>
    <row r="5843">
      <c r="A5843" s="1">
        <v>142852.0</v>
      </c>
      <c r="B5843" s="1">
        <v>589.0</v>
      </c>
      <c r="C5843" s="1">
        <v>4.0</v>
      </c>
      <c r="D5843" s="1" t="s">
        <v>37</v>
      </c>
      <c r="E5843" s="1">
        <v>12.0</v>
      </c>
      <c r="F5843" s="7" t="str">
        <f>vlookup(E5843,Teams!A:B,2,false)</f>
        <v>Davidson</v>
      </c>
      <c r="G5843" s="1" t="b">
        <v>0</v>
      </c>
      <c r="H5843" s="1" t="b">
        <v>0</v>
      </c>
      <c r="I5843" s="1">
        <v>15.0</v>
      </c>
      <c r="J5843" s="7" t="str">
        <f>vlookup(I5843,Cats!$A:$B,2,false)</f>
        <v>C</v>
      </c>
    </row>
    <row r="5844">
      <c r="A5844" s="1">
        <v>142853.0</v>
      </c>
      <c r="B5844" s="1">
        <v>589.0</v>
      </c>
      <c r="C5844" s="1">
        <v>0.0</v>
      </c>
      <c r="D5844" s="1" t="s">
        <v>217</v>
      </c>
      <c r="E5844" s="1">
        <v>5.0</v>
      </c>
      <c r="F5844" s="7" t="str">
        <f>vlookup(E5844,Teams!A:B,2,false)</f>
        <v>Brookfield</v>
      </c>
      <c r="G5844" s="1" t="b">
        <v>1</v>
      </c>
      <c r="H5844" s="1" t="b">
        <v>0</v>
      </c>
      <c r="I5844" s="1">
        <v>16.0</v>
      </c>
      <c r="J5844" s="7" t="str">
        <f>vlookup(I5844,Cats!$A:$B,2,false)</f>
        <v>E</v>
      </c>
    </row>
    <row r="5845">
      <c r="A5845" s="1">
        <v>142854.0</v>
      </c>
      <c r="B5845" s="1">
        <v>589.0</v>
      </c>
      <c r="C5845" s="1">
        <v>0.0</v>
      </c>
      <c r="D5845" s="1" t="s">
        <v>19</v>
      </c>
      <c r="E5845" s="1">
        <v>12.0</v>
      </c>
      <c r="F5845" s="7" t="str">
        <f>vlookup(E5845,Teams!A:B,2,false)</f>
        <v>Davidson</v>
      </c>
      <c r="G5845" s="1" t="b">
        <v>0</v>
      </c>
      <c r="H5845" s="1" t="b">
        <v>0</v>
      </c>
      <c r="I5845" s="1">
        <v>16.0</v>
      </c>
      <c r="J5845" s="7" t="str">
        <f>vlookup(I5845,Cats!$A:$B,2,false)</f>
        <v>E</v>
      </c>
    </row>
    <row r="5846">
      <c r="A5846" s="1">
        <v>142855.0</v>
      </c>
      <c r="B5846" s="1">
        <v>589.0</v>
      </c>
      <c r="C5846" s="1">
        <v>0.0</v>
      </c>
      <c r="D5846" s="1" t="s">
        <v>30</v>
      </c>
      <c r="E5846" s="1">
        <v>5.0</v>
      </c>
      <c r="F5846" s="7" t="str">
        <f>vlookup(E5846,Teams!A:B,2,false)</f>
        <v>Brookfield</v>
      </c>
      <c r="G5846" s="1" t="b">
        <v>1</v>
      </c>
      <c r="H5846" s="1" t="b">
        <v>0</v>
      </c>
      <c r="I5846" s="1">
        <v>17.0</v>
      </c>
      <c r="J5846" s="7" t="str">
        <f>vlookup(I5846,Cats!$A:$B,2,false)</f>
        <v>B</v>
      </c>
    </row>
    <row r="5847">
      <c r="A5847" s="1">
        <v>142856.0</v>
      </c>
      <c r="B5847" s="1">
        <v>589.0</v>
      </c>
      <c r="C5847" s="1">
        <v>0.0</v>
      </c>
      <c r="D5847" s="1" t="s">
        <v>37</v>
      </c>
      <c r="E5847" s="1">
        <v>12.0</v>
      </c>
      <c r="F5847" s="7" t="str">
        <f>vlookup(E5847,Teams!A:B,2,false)</f>
        <v>Davidson</v>
      </c>
      <c r="G5847" s="1" t="b">
        <v>0</v>
      </c>
      <c r="H5847" s="1" t="b">
        <v>0</v>
      </c>
      <c r="I5847" s="1">
        <v>17.0</v>
      </c>
      <c r="J5847" s="7" t="str">
        <f>vlookup(I5847,Cats!$A:$B,2,false)</f>
        <v>B</v>
      </c>
    </row>
    <row r="5848">
      <c r="A5848" s="1">
        <v>142857.0</v>
      </c>
      <c r="B5848" s="1">
        <v>589.0</v>
      </c>
      <c r="C5848" s="1">
        <v>0.0</v>
      </c>
      <c r="D5848" s="1" t="s">
        <v>30</v>
      </c>
      <c r="E5848" s="1">
        <v>5.0</v>
      </c>
      <c r="F5848" s="7" t="str">
        <f>vlookup(E5848,Teams!A:B,2,false)</f>
        <v>Brookfield</v>
      </c>
      <c r="G5848" s="1" t="b">
        <v>1</v>
      </c>
      <c r="H5848" s="1" t="b">
        <v>0</v>
      </c>
      <c r="I5848" s="1">
        <v>18.0</v>
      </c>
      <c r="J5848" s="7" t="str">
        <f>vlookup(I5848,Cats!$A:$B,2,false)</f>
        <v>P</v>
      </c>
    </row>
    <row r="5849">
      <c r="A5849" s="1">
        <v>142858.0</v>
      </c>
      <c r="B5849" s="1">
        <v>589.0</v>
      </c>
      <c r="C5849" s="1">
        <v>4.0</v>
      </c>
      <c r="D5849" s="1" t="s">
        <v>33</v>
      </c>
      <c r="E5849" s="1">
        <v>12.0</v>
      </c>
      <c r="F5849" s="7" t="str">
        <f>vlookup(E5849,Teams!A:B,2,false)</f>
        <v>Davidson</v>
      </c>
      <c r="G5849" s="1" t="b">
        <v>0</v>
      </c>
      <c r="H5849" s="1" t="b">
        <v>0</v>
      </c>
      <c r="I5849" s="1">
        <v>18.0</v>
      </c>
      <c r="J5849" s="7" t="str">
        <f>vlookup(I5849,Cats!$A:$B,2,false)</f>
        <v>P</v>
      </c>
    </row>
    <row r="5850">
      <c r="A5850" s="1">
        <v>142859.0</v>
      </c>
      <c r="B5850" s="1">
        <v>589.0</v>
      </c>
      <c r="C5850" s="1">
        <v>0.0</v>
      </c>
      <c r="D5850" s="1" t="s">
        <v>32</v>
      </c>
      <c r="E5850" s="1">
        <v>5.0</v>
      </c>
      <c r="F5850" s="7" t="str">
        <f>vlookup(E5850,Teams!A:B,2,false)</f>
        <v>Brookfield</v>
      </c>
      <c r="G5850" s="1" t="b">
        <v>1</v>
      </c>
      <c r="H5850" s="1" t="b">
        <v>1</v>
      </c>
      <c r="I5850" s="1">
        <v>19.0</v>
      </c>
      <c r="J5850" s="7" t="str">
        <f>vlookup(I5850,Cats!$A:$B,2,false)</f>
        <v>X</v>
      </c>
    </row>
    <row r="5851">
      <c r="A5851" s="1">
        <v>142860.0</v>
      </c>
      <c r="B5851" s="1">
        <v>589.0</v>
      </c>
      <c r="C5851" s="1">
        <v>4.0</v>
      </c>
      <c r="D5851" s="1" t="s">
        <v>19</v>
      </c>
      <c r="E5851" s="1">
        <v>12.0</v>
      </c>
      <c r="F5851" s="7" t="str">
        <f>vlookup(E5851,Teams!A:B,2,false)</f>
        <v>Davidson</v>
      </c>
      <c r="G5851" s="1" t="b">
        <v>0</v>
      </c>
      <c r="H5851" s="1" t="b">
        <v>0</v>
      </c>
      <c r="I5851" s="1">
        <v>19.0</v>
      </c>
      <c r="J5851" s="7" t="str">
        <f>vlookup(I5851,Cats!$A:$B,2,false)</f>
        <v>X</v>
      </c>
    </row>
    <row r="5852">
      <c r="A5852" s="1">
        <v>142861.0</v>
      </c>
      <c r="B5852" s="1">
        <v>589.0</v>
      </c>
      <c r="C5852" s="1">
        <v>14.0</v>
      </c>
      <c r="D5852" s="1" t="s">
        <v>177</v>
      </c>
      <c r="E5852" s="1">
        <v>5.0</v>
      </c>
      <c r="F5852" s="7" t="str">
        <f>vlookup(E5852,Teams!A:B,2,false)</f>
        <v>Brookfield</v>
      </c>
      <c r="G5852" s="1" t="b">
        <v>1</v>
      </c>
      <c r="H5852" s="1" t="b">
        <v>0</v>
      </c>
      <c r="I5852" s="1">
        <v>20.0</v>
      </c>
      <c r="J5852" s="7" t="str">
        <f>vlookup(I5852,Cats!$A:$B,2,false)</f>
        <v>M</v>
      </c>
    </row>
    <row r="5853">
      <c r="A5853" s="1">
        <v>142862.0</v>
      </c>
      <c r="B5853" s="1">
        <v>589.0</v>
      </c>
      <c r="C5853" s="1">
        <v>0.0</v>
      </c>
      <c r="D5853" s="1" t="s">
        <v>35</v>
      </c>
      <c r="E5853" s="1">
        <v>12.0</v>
      </c>
      <c r="F5853" s="7" t="str">
        <f>vlookup(E5853,Teams!A:B,2,false)</f>
        <v>Davidson</v>
      </c>
      <c r="G5853" s="1" t="b">
        <v>0</v>
      </c>
      <c r="H5853" s="1" t="b">
        <v>0</v>
      </c>
      <c r="I5853" s="1">
        <v>20.0</v>
      </c>
      <c r="J5853" s="7" t="str">
        <f>vlookup(I5853,Cats!$A:$B,2,false)</f>
        <v>M</v>
      </c>
    </row>
    <row r="5854">
      <c r="A5854" s="1">
        <v>142863.0</v>
      </c>
      <c r="B5854" s="1">
        <v>589.0</v>
      </c>
      <c r="C5854" s="1">
        <v>0.0</v>
      </c>
      <c r="D5854" s="1" t="s">
        <v>32</v>
      </c>
      <c r="E5854" s="1">
        <v>5.0</v>
      </c>
      <c r="F5854" s="7" t="str">
        <f>vlookup(E5854,Teams!A:B,2,false)</f>
        <v>Brookfield</v>
      </c>
      <c r="G5854" s="1" t="b">
        <v>1</v>
      </c>
      <c r="H5854" s="1" t="b">
        <v>1</v>
      </c>
      <c r="I5854" s="1">
        <v>21.0</v>
      </c>
      <c r="J5854" s="7" t="str">
        <f>vlookup(I5854,Cats!$A:$B,2,false)</f>
        <v>C</v>
      </c>
    </row>
    <row r="5855">
      <c r="A5855" s="1">
        <v>142864.0</v>
      </c>
      <c r="B5855" s="1">
        <v>589.0</v>
      </c>
      <c r="C5855" s="1">
        <v>4.0</v>
      </c>
      <c r="D5855" s="1" t="s">
        <v>37</v>
      </c>
      <c r="E5855" s="1">
        <v>12.0</v>
      </c>
      <c r="F5855" s="7" t="str">
        <f>vlookup(E5855,Teams!A:B,2,false)</f>
        <v>Davidson</v>
      </c>
      <c r="G5855" s="1" t="b">
        <v>0</v>
      </c>
      <c r="H5855" s="1" t="b">
        <v>0</v>
      </c>
      <c r="I5855" s="1">
        <v>21.0</v>
      </c>
      <c r="J5855" s="7" t="str">
        <f>vlookup(I5855,Cats!$A:$B,2,false)</f>
        <v>C</v>
      </c>
    </row>
    <row r="5856">
      <c r="A5856" s="1">
        <v>142865.0</v>
      </c>
      <c r="B5856" s="1">
        <v>589.0</v>
      </c>
      <c r="C5856" s="1">
        <v>4.0</v>
      </c>
      <c r="D5856" s="1" t="s">
        <v>30</v>
      </c>
      <c r="E5856" s="1">
        <v>5.0</v>
      </c>
      <c r="F5856" s="7" t="str">
        <f>vlookup(E5856,Teams!A:B,2,false)</f>
        <v>Brookfield</v>
      </c>
      <c r="G5856" s="1" t="b">
        <v>1</v>
      </c>
      <c r="H5856" s="1" t="b">
        <v>0</v>
      </c>
      <c r="I5856" s="1">
        <v>22.0</v>
      </c>
      <c r="J5856" s="7" t="str">
        <f>vlookup(I5856,Cats!$A:$B,2,false)</f>
        <v>E</v>
      </c>
    </row>
    <row r="5857">
      <c r="A5857" s="1">
        <v>142866.0</v>
      </c>
      <c r="B5857" s="1">
        <v>589.0</v>
      </c>
      <c r="C5857" s="1">
        <v>0.0</v>
      </c>
      <c r="D5857" s="1" t="s">
        <v>19</v>
      </c>
      <c r="E5857" s="1">
        <v>12.0</v>
      </c>
      <c r="F5857" s="7" t="str">
        <f>vlookup(E5857,Teams!A:B,2,false)</f>
        <v>Davidson</v>
      </c>
      <c r="G5857" s="1" t="b">
        <v>0</v>
      </c>
      <c r="H5857" s="1" t="b">
        <v>0</v>
      </c>
      <c r="I5857" s="1">
        <v>22.0</v>
      </c>
      <c r="J5857" s="7" t="str">
        <f>vlookup(I5857,Cats!$A:$B,2,false)</f>
        <v>E</v>
      </c>
    </row>
    <row r="5858">
      <c r="A5858" s="1">
        <v>142867.0</v>
      </c>
      <c r="B5858" s="1">
        <v>589.0</v>
      </c>
      <c r="C5858" s="1">
        <v>0.0</v>
      </c>
      <c r="D5858" s="1" t="s">
        <v>32</v>
      </c>
      <c r="E5858" s="1">
        <v>5.0</v>
      </c>
      <c r="F5858" s="7" t="str">
        <f>vlookup(E5858,Teams!A:B,2,false)</f>
        <v>Brookfield</v>
      </c>
      <c r="G5858" s="1" t="b">
        <v>1</v>
      </c>
      <c r="H5858" s="1" t="b">
        <v>1</v>
      </c>
      <c r="I5858" s="1">
        <v>23.0</v>
      </c>
      <c r="J5858" s="7" t="str">
        <f>vlookup(I5858,Cats!$A:$B,2,false)</f>
        <v>B</v>
      </c>
    </row>
    <row r="5859">
      <c r="A5859" s="1">
        <v>142868.0</v>
      </c>
      <c r="B5859" s="1">
        <v>589.0</v>
      </c>
      <c r="C5859" s="1">
        <v>14.0</v>
      </c>
      <c r="D5859" s="1" t="s">
        <v>37</v>
      </c>
      <c r="E5859" s="1">
        <v>12.0</v>
      </c>
      <c r="F5859" s="7" t="str">
        <f>vlookup(E5859,Teams!A:B,2,false)</f>
        <v>Davidson</v>
      </c>
      <c r="G5859" s="1" t="b">
        <v>0</v>
      </c>
      <c r="H5859" s="1" t="b">
        <v>0</v>
      </c>
      <c r="I5859" s="1">
        <v>23.0</v>
      </c>
      <c r="J5859" s="7" t="str">
        <f>vlookup(I5859,Cats!$A:$B,2,false)</f>
        <v>B</v>
      </c>
    </row>
    <row r="5860">
      <c r="A5860" s="1">
        <v>142869.0</v>
      </c>
      <c r="B5860" s="1">
        <v>589.0</v>
      </c>
      <c r="C5860" s="1">
        <v>0.0</v>
      </c>
      <c r="D5860" s="1" t="s">
        <v>30</v>
      </c>
      <c r="E5860" s="1">
        <v>5.0</v>
      </c>
      <c r="F5860" s="7" t="str">
        <f>vlookup(E5860,Teams!A:B,2,false)</f>
        <v>Brookfield</v>
      </c>
      <c r="G5860" s="1" t="b">
        <v>1</v>
      </c>
      <c r="H5860" s="1" t="b">
        <v>0</v>
      </c>
      <c r="I5860" s="1">
        <v>24.0</v>
      </c>
      <c r="J5860" s="7" t="str">
        <f>vlookup(I5860,Cats!$A:$B,2,false)</f>
        <v>P</v>
      </c>
    </row>
    <row r="5861">
      <c r="A5861" s="1">
        <v>142870.0</v>
      </c>
      <c r="B5861" s="1">
        <v>589.0</v>
      </c>
      <c r="C5861" s="1">
        <v>0.0</v>
      </c>
      <c r="D5861" s="1" t="s">
        <v>35</v>
      </c>
      <c r="E5861" s="1">
        <v>12.0</v>
      </c>
      <c r="F5861" s="7" t="str">
        <f>vlookup(E5861,Teams!A:B,2,false)</f>
        <v>Davidson</v>
      </c>
      <c r="G5861" s="1" t="b">
        <v>0</v>
      </c>
      <c r="H5861" s="1" t="b">
        <v>0</v>
      </c>
      <c r="I5861" s="1">
        <v>24.0</v>
      </c>
      <c r="J5861" s="7" t="str">
        <f>vlookup(I5861,Cats!$A:$B,2,false)</f>
        <v>P</v>
      </c>
    </row>
    <row r="5862">
      <c r="A5862" s="1">
        <v>142871.0</v>
      </c>
      <c r="B5862" s="1">
        <v>590.0</v>
      </c>
      <c r="C5862" s="1">
        <v>0.0</v>
      </c>
      <c r="D5862" s="1" t="s">
        <v>167</v>
      </c>
      <c r="E5862" s="1">
        <v>35.0</v>
      </c>
      <c r="F5862" s="7" t="str">
        <f>vlookup(E5862,Teams!A:B,2,false)</f>
        <v>NoHo</v>
      </c>
      <c r="G5862" s="1" t="b">
        <v>1</v>
      </c>
      <c r="H5862" s="1" t="b">
        <v>0</v>
      </c>
      <c r="I5862" s="1">
        <v>1.0</v>
      </c>
      <c r="J5862" s="7" t="str">
        <f>vlookup(I5862,Cats!$A:$B,2,false)</f>
        <v>X</v>
      </c>
    </row>
    <row r="5863">
      <c r="A5863" s="1">
        <v>142872.0</v>
      </c>
      <c r="B5863" s="1">
        <v>590.0</v>
      </c>
      <c r="C5863" s="1">
        <v>0.0</v>
      </c>
      <c r="D5863" s="1" t="s">
        <v>130</v>
      </c>
      <c r="E5863" s="1">
        <v>42.0</v>
      </c>
      <c r="F5863" s="7" t="str">
        <f>vlookup(E5863,Teams!A:B,2,false)</f>
        <v>Tesla STEM</v>
      </c>
      <c r="G5863" s="1" t="b">
        <v>0</v>
      </c>
      <c r="H5863" s="1" t="b">
        <v>0</v>
      </c>
      <c r="I5863" s="1">
        <v>1.0</v>
      </c>
      <c r="J5863" s="7" t="str">
        <f>vlookup(I5863,Cats!$A:$B,2,false)</f>
        <v>X</v>
      </c>
    </row>
    <row r="5864">
      <c r="A5864" s="1">
        <v>142873.0</v>
      </c>
      <c r="B5864" s="1">
        <v>590.0</v>
      </c>
      <c r="C5864" s="1">
        <v>0.0</v>
      </c>
      <c r="D5864" s="1" t="s">
        <v>32</v>
      </c>
      <c r="E5864" s="1">
        <v>35.0</v>
      </c>
      <c r="F5864" s="7" t="str">
        <f>vlookup(E5864,Teams!A:B,2,false)</f>
        <v>NoHo</v>
      </c>
      <c r="G5864" s="1" t="b">
        <v>1</v>
      </c>
      <c r="H5864" s="1" t="b">
        <v>1</v>
      </c>
      <c r="I5864" s="1">
        <v>2.0</v>
      </c>
      <c r="J5864" s="7" t="str">
        <f>vlookup(I5864,Cats!$A:$B,2,false)</f>
        <v>M</v>
      </c>
    </row>
    <row r="5865">
      <c r="A5865" s="1">
        <v>142874.0</v>
      </c>
      <c r="B5865" s="1">
        <v>590.0</v>
      </c>
      <c r="C5865" s="1">
        <v>14.0</v>
      </c>
      <c r="D5865" s="1" t="s">
        <v>134</v>
      </c>
      <c r="E5865" s="1">
        <v>42.0</v>
      </c>
      <c r="F5865" s="7" t="str">
        <f>vlookup(E5865,Teams!A:B,2,false)</f>
        <v>Tesla STEM</v>
      </c>
      <c r="G5865" s="1" t="b">
        <v>0</v>
      </c>
      <c r="H5865" s="1" t="b">
        <v>0</v>
      </c>
      <c r="I5865" s="1">
        <v>2.0</v>
      </c>
      <c r="J5865" s="7" t="str">
        <f>vlookup(I5865,Cats!$A:$B,2,false)</f>
        <v>M</v>
      </c>
    </row>
    <row r="5866">
      <c r="A5866" s="1">
        <v>142875.0</v>
      </c>
      <c r="B5866" s="1">
        <v>590.0</v>
      </c>
      <c r="C5866" s="1">
        <v>4.0</v>
      </c>
      <c r="D5866" s="1" t="s">
        <v>167</v>
      </c>
      <c r="E5866" s="1">
        <v>35.0</v>
      </c>
      <c r="F5866" s="7" t="str">
        <f>vlookup(E5866,Teams!A:B,2,false)</f>
        <v>NoHo</v>
      </c>
      <c r="G5866" s="1" t="b">
        <v>1</v>
      </c>
      <c r="H5866" s="1" t="b">
        <v>0</v>
      </c>
      <c r="I5866" s="1">
        <v>3.0</v>
      </c>
      <c r="J5866" s="7" t="str">
        <f>vlookup(I5866,Cats!$A:$B,2,false)</f>
        <v>C</v>
      </c>
    </row>
    <row r="5867">
      <c r="A5867" s="1">
        <v>142876.0</v>
      </c>
      <c r="B5867" s="1">
        <v>590.0</v>
      </c>
      <c r="C5867" s="1">
        <v>0.0</v>
      </c>
      <c r="D5867" s="1" t="s">
        <v>134</v>
      </c>
      <c r="E5867" s="1">
        <v>42.0</v>
      </c>
      <c r="F5867" s="7" t="str">
        <f>vlookup(E5867,Teams!A:B,2,false)</f>
        <v>Tesla STEM</v>
      </c>
      <c r="G5867" s="1" t="b">
        <v>0</v>
      </c>
      <c r="H5867" s="1" t="b">
        <v>0</v>
      </c>
      <c r="I5867" s="1">
        <v>3.0</v>
      </c>
      <c r="J5867" s="7" t="str">
        <f>vlookup(I5867,Cats!$A:$B,2,false)</f>
        <v>C</v>
      </c>
    </row>
    <row r="5868">
      <c r="A5868" s="1">
        <v>142877.0</v>
      </c>
      <c r="B5868" s="1">
        <v>590.0</v>
      </c>
      <c r="C5868" s="1">
        <v>14.0</v>
      </c>
      <c r="D5868" s="1" t="s">
        <v>166</v>
      </c>
      <c r="E5868" s="1">
        <v>35.0</v>
      </c>
      <c r="F5868" s="7" t="str">
        <f>vlookup(E5868,Teams!A:B,2,false)</f>
        <v>NoHo</v>
      </c>
      <c r="G5868" s="1" t="b">
        <v>1</v>
      </c>
      <c r="H5868" s="1" t="b">
        <v>0</v>
      </c>
      <c r="I5868" s="1">
        <v>4.0</v>
      </c>
      <c r="J5868" s="7" t="str">
        <f>vlookup(I5868,Cats!$A:$B,2,false)</f>
        <v>E</v>
      </c>
    </row>
    <row r="5869">
      <c r="A5869" s="1">
        <v>142878.0</v>
      </c>
      <c r="B5869" s="1">
        <v>590.0</v>
      </c>
      <c r="C5869" s="1">
        <v>0.0</v>
      </c>
      <c r="D5869" s="1" t="s">
        <v>32</v>
      </c>
      <c r="E5869" s="1">
        <v>42.0</v>
      </c>
      <c r="F5869" s="7" t="str">
        <f>vlookup(E5869,Teams!A:B,2,false)</f>
        <v>Tesla STEM</v>
      </c>
      <c r="G5869" s="1" t="b">
        <v>0</v>
      </c>
      <c r="H5869" s="1" t="b">
        <v>1</v>
      </c>
      <c r="I5869" s="1">
        <v>4.0</v>
      </c>
      <c r="J5869" s="7" t="str">
        <f>vlookup(I5869,Cats!$A:$B,2,false)</f>
        <v>E</v>
      </c>
    </row>
    <row r="5870">
      <c r="A5870" s="1">
        <v>142879.0</v>
      </c>
      <c r="B5870" s="1">
        <v>590.0</v>
      </c>
      <c r="C5870" s="1">
        <v>14.0</v>
      </c>
      <c r="D5870" s="1" t="s">
        <v>171</v>
      </c>
      <c r="E5870" s="1">
        <v>35.0</v>
      </c>
      <c r="F5870" s="7" t="str">
        <f>vlookup(E5870,Teams!A:B,2,false)</f>
        <v>NoHo</v>
      </c>
      <c r="G5870" s="1" t="b">
        <v>1</v>
      </c>
      <c r="H5870" s="1" t="b">
        <v>0</v>
      </c>
      <c r="I5870" s="1">
        <v>5.0</v>
      </c>
      <c r="J5870" s="7" t="str">
        <f>vlookup(I5870,Cats!$A:$B,2,false)</f>
        <v>B</v>
      </c>
    </row>
    <row r="5871">
      <c r="A5871" s="1">
        <v>142880.0</v>
      </c>
      <c r="B5871" s="1">
        <v>590.0</v>
      </c>
      <c r="C5871" s="1">
        <v>0.0</v>
      </c>
      <c r="D5871" s="1" t="s">
        <v>32</v>
      </c>
      <c r="E5871" s="1">
        <v>42.0</v>
      </c>
      <c r="F5871" s="7" t="str">
        <f>vlookup(E5871,Teams!A:B,2,false)</f>
        <v>Tesla STEM</v>
      </c>
      <c r="G5871" s="1" t="b">
        <v>0</v>
      </c>
      <c r="H5871" s="1" t="b">
        <v>1</v>
      </c>
      <c r="I5871" s="1">
        <v>5.0</v>
      </c>
      <c r="J5871" s="7" t="str">
        <f>vlookup(I5871,Cats!$A:$B,2,false)</f>
        <v>B</v>
      </c>
    </row>
    <row r="5872">
      <c r="A5872" s="1">
        <v>142881.0</v>
      </c>
      <c r="B5872" s="1">
        <v>590.0</v>
      </c>
      <c r="C5872" s="1">
        <v>0.0</v>
      </c>
      <c r="D5872" s="1" t="s">
        <v>167</v>
      </c>
      <c r="E5872" s="1">
        <v>35.0</v>
      </c>
      <c r="F5872" s="7" t="str">
        <f>vlookup(E5872,Teams!A:B,2,false)</f>
        <v>NoHo</v>
      </c>
      <c r="G5872" s="1" t="b">
        <v>1</v>
      </c>
      <c r="H5872" s="1" t="b">
        <v>0</v>
      </c>
      <c r="I5872" s="1">
        <v>6.0</v>
      </c>
      <c r="J5872" s="7" t="str">
        <f>vlookup(I5872,Cats!$A:$B,2,false)</f>
        <v>P</v>
      </c>
    </row>
    <row r="5873">
      <c r="A5873" s="1">
        <v>142882.0</v>
      </c>
      <c r="B5873" s="1">
        <v>590.0</v>
      </c>
      <c r="C5873" s="1">
        <v>0.0</v>
      </c>
      <c r="D5873" s="1" t="s">
        <v>134</v>
      </c>
      <c r="E5873" s="1">
        <v>42.0</v>
      </c>
      <c r="F5873" s="7" t="str">
        <f>vlookup(E5873,Teams!A:B,2,false)</f>
        <v>Tesla STEM</v>
      </c>
      <c r="G5873" s="1" t="b">
        <v>0</v>
      </c>
      <c r="H5873" s="1" t="b">
        <v>0</v>
      </c>
      <c r="I5873" s="1">
        <v>6.0</v>
      </c>
      <c r="J5873" s="7" t="str">
        <f>vlookup(I5873,Cats!$A:$B,2,false)</f>
        <v>P</v>
      </c>
    </row>
    <row r="5874">
      <c r="A5874" s="1">
        <v>142883.0</v>
      </c>
      <c r="B5874" s="1">
        <v>590.0</v>
      </c>
      <c r="C5874" s="1">
        <v>14.0</v>
      </c>
      <c r="D5874" s="1" t="s">
        <v>166</v>
      </c>
      <c r="E5874" s="1">
        <v>35.0</v>
      </c>
      <c r="F5874" s="7" t="str">
        <f>vlookup(E5874,Teams!A:B,2,false)</f>
        <v>NoHo</v>
      </c>
      <c r="G5874" s="1" t="b">
        <v>1</v>
      </c>
      <c r="H5874" s="1" t="b">
        <v>0</v>
      </c>
      <c r="I5874" s="1">
        <v>7.0</v>
      </c>
      <c r="J5874" s="7" t="str">
        <f>vlookup(I5874,Cats!$A:$B,2,false)</f>
        <v>X</v>
      </c>
    </row>
    <row r="5875">
      <c r="A5875" s="1">
        <v>142884.0</v>
      </c>
      <c r="B5875" s="1">
        <v>590.0</v>
      </c>
      <c r="C5875" s="1">
        <v>0.0</v>
      </c>
      <c r="D5875" s="1" t="s">
        <v>32</v>
      </c>
      <c r="E5875" s="1">
        <v>42.0</v>
      </c>
      <c r="F5875" s="7" t="str">
        <f>vlookup(E5875,Teams!A:B,2,false)</f>
        <v>Tesla STEM</v>
      </c>
      <c r="G5875" s="1" t="b">
        <v>0</v>
      </c>
      <c r="H5875" s="1" t="b">
        <v>1</v>
      </c>
      <c r="I5875" s="1">
        <v>7.0</v>
      </c>
      <c r="J5875" s="7" t="str">
        <f>vlookup(I5875,Cats!$A:$B,2,false)</f>
        <v>X</v>
      </c>
    </row>
    <row r="5876">
      <c r="A5876" s="1">
        <v>142885.0</v>
      </c>
      <c r="B5876" s="1">
        <v>590.0</v>
      </c>
      <c r="C5876" s="1">
        <v>0.0</v>
      </c>
      <c r="D5876" s="1" t="s">
        <v>167</v>
      </c>
      <c r="E5876" s="1">
        <v>35.0</v>
      </c>
      <c r="F5876" s="7" t="str">
        <f>vlookup(E5876,Teams!A:B,2,false)</f>
        <v>NoHo</v>
      </c>
      <c r="G5876" s="1" t="b">
        <v>1</v>
      </c>
      <c r="H5876" s="1" t="b">
        <v>0</v>
      </c>
      <c r="I5876" s="1">
        <v>8.0</v>
      </c>
      <c r="J5876" s="7" t="str">
        <f>vlookup(I5876,Cats!$A:$B,2,false)</f>
        <v>M</v>
      </c>
    </row>
    <row r="5877">
      <c r="A5877" s="1">
        <v>142886.0</v>
      </c>
      <c r="B5877" s="1">
        <v>590.0</v>
      </c>
      <c r="C5877" s="1">
        <v>0.0</v>
      </c>
      <c r="D5877" s="1" t="s">
        <v>133</v>
      </c>
      <c r="E5877" s="1">
        <v>42.0</v>
      </c>
      <c r="F5877" s="7" t="str">
        <f>vlookup(E5877,Teams!A:B,2,false)</f>
        <v>Tesla STEM</v>
      </c>
      <c r="G5877" s="1" t="b">
        <v>0</v>
      </c>
      <c r="H5877" s="1" t="b">
        <v>0</v>
      </c>
      <c r="I5877" s="1">
        <v>8.0</v>
      </c>
      <c r="J5877" s="7" t="str">
        <f>vlookup(I5877,Cats!$A:$B,2,false)</f>
        <v>M</v>
      </c>
    </row>
    <row r="5878">
      <c r="A5878" s="1">
        <v>142887.0</v>
      </c>
      <c r="B5878" s="1">
        <v>590.0</v>
      </c>
      <c r="C5878" s="1">
        <v>-4.0</v>
      </c>
      <c r="D5878" s="1" t="s">
        <v>169</v>
      </c>
      <c r="E5878" s="1">
        <v>35.0</v>
      </c>
      <c r="F5878" s="7" t="str">
        <f>vlookup(E5878,Teams!A:B,2,false)</f>
        <v>NoHo</v>
      </c>
      <c r="G5878" s="1" t="b">
        <v>1</v>
      </c>
      <c r="H5878" s="1" t="b">
        <v>0</v>
      </c>
      <c r="I5878" s="1">
        <v>9.0</v>
      </c>
      <c r="J5878" s="7" t="str">
        <f>vlookup(I5878,Cats!$A:$B,2,false)</f>
        <v>C</v>
      </c>
    </row>
    <row r="5879">
      <c r="A5879" s="1">
        <v>142888.0</v>
      </c>
      <c r="B5879" s="1">
        <v>590.0</v>
      </c>
      <c r="C5879" s="1">
        <v>0.0</v>
      </c>
      <c r="D5879" s="1" t="s">
        <v>134</v>
      </c>
      <c r="E5879" s="1">
        <v>42.0</v>
      </c>
      <c r="F5879" s="7" t="str">
        <f>vlookup(E5879,Teams!A:B,2,false)</f>
        <v>Tesla STEM</v>
      </c>
      <c r="G5879" s="1" t="b">
        <v>0</v>
      </c>
      <c r="H5879" s="1" t="b">
        <v>0</v>
      </c>
      <c r="I5879" s="1">
        <v>9.0</v>
      </c>
      <c r="J5879" s="7" t="str">
        <f>vlookup(I5879,Cats!$A:$B,2,false)</f>
        <v>C</v>
      </c>
    </row>
    <row r="5880">
      <c r="A5880" s="1">
        <v>142889.0</v>
      </c>
      <c r="B5880" s="1">
        <v>590.0</v>
      </c>
      <c r="C5880" s="1">
        <v>0.0</v>
      </c>
      <c r="D5880" s="1" t="s">
        <v>171</v>
      </c>
      <c r="E5880" s="1">
        <v>35.0</v>
      </c>
      <c r="F5880" s="7" t="str">
        <f>vlookup(E5880,Teams!A:B,2,false)</f>
        <v>NoHo</v>
      </c>
      <c r="G5880" s="1" t="b">
        <v>1</v>
      </c>
      <c r="H5880" s="1" t="b">
        <v>0</v>
      </c>
      <c r="I5880" s="1">
        <v>10.0</v>
      </c>
      <c r="J5880" s="7" t="str">
        <f>vlookup(I5880,Cats!$A:$B,2,false)</f>
        <v>E</v>
      </c>
    </row>
    <row r="5881">
      <c r="A5881" s="1">
        <v>142890.0</v>
      </c>
      <c r="B5881" s="1">
        <v>590.0</v>
      </c>
      <c r="C5881" s="1">
        <v>0.0</v>
      </c>
      <c r="D5881" s="1" t="s">
        <v>134</v>
      </c>
      <c r="E5881" s="1">
        <v>42.0</v>
      </c>
      <c r="F5881" s="7" t="str">
        <f>vlookup(E5881,Teams!A:B,2,false)</f>
        <v>Tesla STEM</v>
      </c>
      <c r="G5881" s="1" t="b">
        <v>0</v>
      </c>
      <c r="H5881" s="1" t="b">
        <v>0</v>
      </c>
      <c r="I5881" s="1">
        <v>10.0</v>
      </c>
      <c r="J5881" s="7" t="str">
        <f>vlookup(I5881,Cats!$A:$B,2,false)</f>
        <v>E</v>
      </c>
    </row>
    <row r="5882">
      <c r="A5882" s="1">
        <v>142891.0</v>
      </c>
      <c r="B5882" s="1">
        <v>590.0</v>
      </c>
      <c r="C5882" s="1">
        <v>0.0</v>
      </c>
      <c r="D5882" s="1" t="s">
        <v>171</v>
      </c>
      <c r="E5882" s="1">
        <v>35.0</v>
      </c>
      <c r="F5882" s="7" t="str">
        <f>vlookup(E5882,Teams!A:B,2,false)</f>
        <v>NoHo</v>
      </c>
      <c r="G5882" s="1" t="b">
        <v>1</v>
      </c>
      <c r="H5882" s="1" t="b">
        <v>0</v>
      </c>
      <c r="I5882" s="1">
        <v>11.0</v>
      </c>
      <c r="J5882" s="7" t="str">
        <f>vlookup(I5882,Cats!$A:$B,2,false)</f>
        <v>B</v>
      </c>
    </row>
    <row r="5883">
      <c r="A5883" s="1">
        <v>142892.0</v>
      </c>
      <c r="B5883" s="1">
        <v>590.0</v>
      </c>
      <c r="C5883" s="1">
        <v>0.0</v>
      </c>
      <c r="D5883" s="1" t="s">
        <v>134</v>
      </c>
      <c r="E5883" s="1">
        <v>42.0</v>
      </c>
      <c r="F5883" s="7" t="str">
        <f>vlookup(E5883,Teams!A:B,2,false)</f>
        <v>Tesla STEM</v>
      </c>
      <c r="G5883" s="1" t="b">
        <v>0</v>
      </c>
      <c r="H5883" s="1" t="b">
        <v>0</v>
      </c>
      <c r="I5883" s="1">
        <v>11.0</v>
      </c>
      <c r="J5883" s="7" t="str">
        <f>vlookup(I5883,Cats!$A:$B,2,false)</f>
        <v>B</v>
      </c>
    </row>
    <row r="5884">
      <c r="A5884" s="1">
        <v>142893.0</v>
      </c>
      <c r="B5884" s="1">
        <v>590.0</v>
      </c>
      <c r="C5884" s="1">
        <v>0.0</v>
      </c>
      <c r="D5884" s="1" t="s">
        <v>167</v>
      </c>
      <c r="E5884" s="1">
        <v>35.0</v>
      </c>
      <c r="F5884" s="7" t="str">
        <f>vlookup(E5884,Teams!A:B,2,false)</f>
        <v>NoHo</v>
      </c>
      <c r="G5884" s="1" t="b">
        <v>1</v>
      </c>
      <c r="H5884" s="1" t="b">
        <v>0</v>
      </c>
      <c r="I5884" s="1">
        <v>12.0</v>
      </c>
      <c r="J5884" s="7" t="str">
        <f>vlookup(I5884,Cats!$A:$B,2,false)</f>
        <v>P</v>
      </c>
    </row>
    <row r="5885">
      <c r="A5885" s="1">
        <v>142894.0</v>
      </c>
      <c r="B5885" s="1">
        <v>590.0</v>
      </c>
      <c r="C5885" s="1">
        <v>0.0</v>
      </c>
      <c r="D5885" s="1" t="s">
        <v>130</v>
      </c>
      <c r="E5885" s="1">
        <v>42.0</v>
      </c>
      <c r="F5885" s="7" t="str">
        <f>vlookup(E5885,Teams!A:B,2,false)</f>
        <v>Tesla STEM</v>
      </c>
      <c r="G5885" s="1" t="b">
        <v>0</v>
      </c>
      <c r="H5885" s="1" t="b">
        <v>0</v>
      </c>
      <c r="I5885" s="1">
        <v>12.0</v>
      </c>
      <c r="J5885" s="7" t="str">
        <f>vlookup(I5885,Cats!$A:$B,2,false)</f>
        <v>P</v>
      </c>
    </row>
    <row r="5886">
      <c r="A5886" s="1">
        <v>142895.0</v>
      </c>
      <c r="B5886" s="1">
        <v>590.0</v>
      </c>
      <c r="C5886" s="1">
        <v>4.0</v>
      </c>
      <c r="D5886" s="1" t="s">
        <v>166</v>
      </c>
      <c r="E5886" s="1">
        <v>35.0</v>
      </c>
      <c r="F5886" s="7" t="str">
        <f>vlookup(E5886,Teams!A:B,2,false)</f>
        <v>NoHo</v>
      </c>
      <c r="G5886" s="1" t="b">
        <v>1</v>
      </c>
      <c r="H5886" s="1" t="b">
        <v>0</v>
      </c>
      <c r="I5886" s="1">
        <v>13.0</v>
      </c>
      <c r="J5886" s="7" t="str">
        <f>vlookup(I5886,Cats!$A:$B,2,false)</f>
        <v>X</v>
      </c>
    </row>
    <row r="5887">
      <c r="A5887" s="1">
        <v>142896.0</v>
      </c>
      <c r="B5887" s="1">
        <v>590.0</v>
      </c>
      <c r="C5887" s="1">
        <v>0.0</v>
      </c>
      <c r="D5887" s="1" t="s">
        <v>32</v>
      </c>
      <c r="E5887" s="1">
        <v>42.0</v>
      </c>
      <c r="F5887" s="7" t="str">
        <f>vlookup(E5887,Teams!A:B,2,false)</f>
        <v>Tesla STEM</v>
      </c>
      <c r="G5887" s="1" t="b">
        <v>0</v>
      </c>
      <c r="H5887" s="1" t="b">
        <v>1</v>
      </c>
      <c r="I5887" s="1">
        <v>13.0</v>
      </c>
      <c r="J5887" s="7" t="str">
        <f>vlookup(I5887,Cats!$A:$B,2,false)</f>
        <v>X</v>
      </c>
    </row>
    <row r="5888">
      <c r="A5888" s="1">
        <v>142897.0</v>
      </c>
      <c r="B5888" s="1">
        <v>590.0</v>
      </c>
      <c r="C5888" s="1">
        <v>0.0</v>
      </c>
      <c r="D5888" s="1" t="s">
        <v>167</v>
      </c>
      <c r="E5888" s="1">
        <v>35.0</v>
      </c>
      <c r="F5888" s="7" t="str">
        <f>vlookup(E5888,Teams!A:B,2,false)</f>
        <v>NoHo</v>
      </c>
      <c r="G5888" s="1" t="b">
        <v>1</v>
      </c>
      <c r="H5888" s="1" t="b">
        <v>0</v>
      </c>
      <c r="I5888" s="1">
        <v>14.0</v>
      </c>
      <c r="J5888" s="7" t="str">
        <f>vlookup(I5888,Cats!$A:$B,2,false)</f>
        <v>M</v>
      </c>
    </row>
    <row r="5889">
      <c r="A5889" s="1">
        <v>142898.0</v>
      </c>
      <c r="B5889" s="1">
        <v>590.0</v>
      </c>
      <c r="C5889" s="1">
        <v>0.0</v>
      </c>
      <c r="D5889" s="1" t="s">
        <v>130</v>
      </c>
      <c r="E5889" s="1">
        <v>42.0</v>
      </c>
      <c r="F5889" s="7" t="str">
        <f>vlookup(E5889,Teams!A:B,2,false)</f>
        <v>Tesla STEM</v>
      </c>
      <c r="G5889" s="1" t="b">
        <v>0</v>
      </c>
      <c r="H5889" s="1" t="b">
        <v>0</v>
      </c>
      <c r="I5889" s="1">
        <v>14.0</v>
      </c>
      <c r="J5889" s="7" t="str">
        <f>vlookup(I5889,Cats!$A:$B,2,false)</f>
        <v>M</v>
      </c>
    </row>
    <row r="5890">
      <c r="A5890" s="1">
        <v>142899.0</v>
      </c>
      <c r="B5890" s="1">
        <v>590.0</v>
      </c>
      <c r="C5890" s="1">
        <v>0.0</v>
      </c>
      <c r="D5890" s="1" t="s">
        <v>32</v>
      </c>
      <c r="E5890" s="1">
        <v>35.0</v>
      </c>
      <c r="F5890" s="7" t="str">
        <f>vlookup(E5890,Teams!A:B,2,false)</f>
        <v>NoHo</v>
      </c>
      <c r="G5890" s="1" t="b">
        <v>1</v>
      </c>
      <c r="H5890" s="1" t="b">
        <v>1</v>
      </c>
      <c r="I5890" s="1">
        <v>15.0</v>
      </c>
      <c r="J5890" s="7" t="str">
        <f>vlookup(I5890,Cats!$A:$B,2,false)</f>
        <v>C</v>
      </c>
    </row>
    <row r="5891">
      <c r="A5891" s="1">
        <v>142900.0</v>
      </c>
      <c r="B5891" s="1">
        <v>590.0</v>
      </c>
      <c r="C5891" s="1">
        <v>14.0</v>
      </c>
      <c r="D5891" s="1" t="s">
        <v>135</v>
      </c>
      <c r="E5891" s="1">
        <v>42.0</v>
      </c>
      <c r="F5891" s="7" t="str">
        <f>vlookup(E5891,Teams!A:B,2,false)</f>
        <v>Tesla STEM</v>
      </c>
      <c r="G5891" s="1" t="b">
        <v>0</v>
      </c>
      <c r="H5891" s="1" t="b">
        <v>0</v>
      </c>
      <c r="I5891" s="1">
        <v>15.0</v>
      </c>
      <c r="J5891" s="7" t="str">
        <f>vlookup(I5891,Cats!$A:$B,2,false)</f>
        <v>C</v>
      </c>
    </row>
    <row r="5892">
      <c r="A5892" s="1">
        <v>142901.0</v>
      </c>
      <c r="B5892" s="1">
        <v>590.0</v>
      </c>
      <c r="C5892" s="1">
        <v>14.0</v>
      </c>
      <c r="D5892" s="1" t="s">
        <v>166</v>
      </c>
      <c r="E5892" s="1">
        <v>35.0</v>
      </c>
      <c r="F5892" s="7" t="str">
        <f>vlookup(E5892,Teams!A:B,2,false)</f>
        <v>NoHo</v>
      </c>
      <c r="G5892" s="1" t="b">
        <v>1</v>
      </c>
      <c r="H5892" s="1" t="b">
        <v>0</v>
      </c>
      <c r="I5892" s="1">
        <v>16.0</v>
      </c>
      <c r="J5892" s="7" t="str">
        <f>vlookup(I5892,Cats!$A:$B,2,false)</f>
        <v>E</v>
      </c>
    </row>
    <row r="5893">
      <c r="A5893" s="1">
        <v>142902.0</v>
      </c>
      <c r="B5893" s="1">
        <v>590.0</v>
      </c>
      <c r="C5893" s="1">
        <v>0.0</v>
      </c>
      <c r="D5893" s="1" t="s">
        <v>32</v>
      </c>
      <c r="E5893" s="1">
        <v>42.0</v>
      </c>
      <c r="F5893" s="7" t="str">
        <f>vlookup(E5893,Teams!A:B,2,false)</f>
        <v>Tesla STEM</v>
      </c>
      <c r="G5893" s="1" t="b">
        <v>0</v>
      </c>
      <c r="H5893" s="1" t="b">
        <v>1</v>
      </c>
      <c r="I5893" s="1">
        <v>16.0</v>
      </c>
      <c r="J5893" s="7" t="str">
        <f>vlookup(I5893,Cats!$A:$B,2,false)</f>
        <v>E</v>
      </c>
    </row>
    <row r="5894">
      <c r="A5894" s="1">
        <v>142903.0</v>
      </c>
      <c r="B5894" s="1">
        <v>590.0</v>
      </c>
      <c r="C5894" s="1">
        <v>14.0</v>
      </c>
      <c r="D5894" s="1" t="s">
        <v>171</v>
      </c>
      <c r="E5894" s="1">
        <v>35.0</v>
      </c>
      <c r="F5894" s="7" t="str">
        <f>vlookup(E5894,Teams!A:B,2,false)</f>
        <v>NoHo</v>
      </c>
      <c r="G5894" s="1" t="b">
        <v>1</v>
      </c>
      <c r="H5894" s="1" t="b">
        <v>0</v>
      </c>
      <c r="I5894" s="1">
        <v>17.0</v>
      </c>
      <c r="J5894" s="7" t="str">
        <f>vlookup(I5894,Cats!$A:$B,2,false)</f>
        <v>B</v>
      </c>
    </row>
    <row r="5895">
      <c r="A5895" s="1">
        <v>142904.0</v>
      </c>
      <c r="B5895" s="1">
        <v>590.0</v>
      </c>
      <c r="C5895" s="1">
        <v>0.0</v>
      </c>
      <c r="D5895" s="1" t="s">
        <v>32</v>
      </c>
      <c r="E5895" s="1">
        <v>42.0</v>
      </c>
      <c r="F5895" s="7" t="str">
        <f>vlookup(E5895,Teams!A:B,2,false)</f>
        <v>Tesla STEM</v>
      </c>
      <c r="G5895" s="1" t="b">
        <v>0</v>
      </c>
      <c r="H5895" s="1" t="b">
        <v>1</v>
      </c>
      <c r="I5895" s="1">
        <v>17.0</v>
      </c>
      <c r="J5895" s="7" t="str">
        <f>vlookup(I5895,Cats!$A:$B,2,false)</f>
        <v>B</v>
      </c>
    </row>
    <row r="5896">
      <c r="A5896" s="1">
        <v>142905.0</v>
      </c>
      <c r="B5896" s="1">
        <v>590.0</v>
      </c>
      <c r="C5896" s="1">
        <v>4.0</v>
      </c>
      <c r="D5896" s="1" t="s">
        <v>167</v>
      </c>
      <c r="E5896" s="1">
        <v>35.0</v>
      </c>
      <c r="F5896" s="7" t="str">
        <f>vlookup(E5896,Teams!A:B,2,false)</f>
        <v>NoHo</v>
      </c>
      <c r="G5896" s="1" t="b">
        <v>1</v>
      </c>
      <c r="H5896" s="1" t="b">
        <v>0</v>
      </c>
      <c r="I5896" s="1">
        <v>18.0</v>
      </c>
      <c r="J5896" s="7" t="str">
        <f>vlookup(I5896,Cats!$A:$B,2,false)</f>
        <v>P</v>
      </c>
    </row>
    <row r="5897">
      <c r="A5897" s="1">
        <v>142906.0</v>
      </c>
      <c r="B5897" s="1">
        <v>590.0</v>
      </c>
      <c r="C5897" s="1">
        <v>0.0</v>
      </c>
      <c r="D5897" s="1" t="s">
        <v>32</v>
      </c>
      <c r="E5897" s="1">
        <v>42.0</v>
      </c>
      <c r="F5897" s="7" t="str">
        <f>vlookup(E5897,Teams!A:B,2,false)</f>
        <v>Tesla STEM</v>
      </c>
      <c r="G5897" s="1" t="b">
        <v>0</v>
      </c>
      <c r="H5897" s="1" t="b">
        <v>1</v>
      </c>
      <c r="I5897" s="1">
        <v>18.0</v>
      </c>
      <c r="J5897" s="7" t="str">
        <f>vlookup(I5897,Cats!$A:$B,2,false)</f>
        <v>P</v>
      </c>
    </row>
    <row r="5898">
      <c r="A5898" s="1">
        <v>142907.0</v>
      </c>
      <c r="B5898" s="1">
        <v>590.0</v>
      </c>
      <c r="C5898" s="1">
        <v>4.0</v>
      </c>
      <c r="D5898" s="1" t="s">
        <v>166</v>
      </c>
      <c r="E5898" s="1">
        <v>35.0</v>
      </c>
      <c r="F5898" s="7" t="str">
        <f>vlookup(E5898,Teams!A:B,2,false)</f>
        <v>NoHo</v>
      </c>
      <c r="G5898" s="1" t="b">
        <v>1</v>
      </c>
      <c r="H5898" s="1" t="b">
        <v>0</v>
      </c>
      <c r="I5898" s="1">
        <v>19.0</v>
      </c>
      <c r="J5898" s="7" t="str">
        <f>vlookup(I5898,Cats!$A:$B,2,false)</f>
        <v>X</v>
      </c>
    </row>
    <row r="5899">
      <c r="A5899" s="1">
        <v>142908.0</v>
      </c>
      <c r="B5899" s="1">
        <v>590.0</v>
      </c>
      <c r="C5899" s="1">
        <v>0.0</v>
      </c>
      <c r="D5899" s="1" t="s">
        <v>32</v>
      </c>
      <c r="E5899" s="1">
        <v>42.0</v>
      </c>
      <c r="F5899" s="7" t="str">
        <f>vlookup(E5899,Teams!A:B,2,false)</f>
        <v>Tesla STEM</v>
      </c>
      <c r="G5899" s="1" t="b">
        <v>0</v>
      </c>
      <c r="H5899" s="1" t="b">
        <v>1</v>
      </c>
      <c r="I5899" s="1">
        <v>19.0</v>
      </c>
      <c r="J5899" s="7" t="str">
        <f>vlookup(I5899,Cats!$A:$B,2,false)</f>
        <v>X</v>
      </c>
    </row>
    <row r="5900">
      <c r="A5900" s="1">
        <v>142909.0</v>
      </c>
      <c r="B5900" s="1">
        <v>590.0</v>
      </c>
      <c r="C5900" s="1">
        <v>0.0</v>
      </c>
      <c r="D5900" s="1" t="s">
        <v>32</v>
      </c>
      <c r="E5900" s="1">
        <v>35.0</v>
      </c>
      <c r="F5900" s="7" t="str">
        <f>vlookup(E5900,Teams!A:B,2,false)</f>
        <v>NoHo</v>
      </c>
      <c r="G5900" s="1" t="b">
        <v>1</v>
      </c>
      <c r="H5900" s="1" t="b">
        <v>1</v>
      </c>
      <c r="I5900" s="1">
        <v>20.0</v>
      </c>
      <c r="J5900" s="7" t="str">
        <f>vlookup(I5900,Cats!$A:$B,2,false)</f>
        <v>M</v>
      </c>
    </row>
    <row r="5901">
      <c r="A5901" s="1">
        <v>142910.0</v>
      </c>
      <c r="B5901" s="1">
        <v>590.0</v>
      </c>
      <c r="C5901" s="1">
        <v>14.0</v>
      </c>
      <c r="D5901" s="1" t="s">
        <v>133</v>
      </c>
      <c r="E5901" s="1">
        <v>42.0</v>
      </c>
      <c r="F5901" s="7" t="str">
        <f>vlookup(E5901,Teams!A:B,2,false)</f>
        <v>Tesla STEM</v>
      </c>
      <c r="G5901" s="1" t="b">
        <v>0</v>
      </c>
      <c r="H5901" s="1" t="b">
        <v>0</v>
      </c>
      <c r="I5901" s="1">
        <v>20.0</v>
      </c>
      <c r="J5901" s="7" t="str">
        <f>vlookup(I5901,Cats!$A:$B,2,false)</f>
        <v>M</v>
      </c>
    </row>
    <row r="5902">
      <c r="A5902" s="1">
        <v>142911.0</v>
      </c>
      <c r="B5902" s="1">
        <v>590.0</v>
      </c>
      <c r="C5902" s="1">
        <v>4.0</v>
      </c>
      <c r="D5902" s="1" t="s">
        <v>169</v>
      </c>
      <c r="E5902" s="1">
        <v>35.0</v>
      </c>
      <c r="F5902" s="7" t="str">
        <f>vlookup(E5902,Teams!A:B,2,false)</f>
        <v>NoHo</v>
      </c>
      <c r="G5902" s="1" t="b">
        <v>1</v>
      </c>
      <c r="H5902" s="1" t="b">
        <v>0</v>
      </c>
      <c r="I5902" s="1">
        <v>21.0</v>
      </c>
      <c r="J5902" s="7" t="str">
        <f>vlookup(I5902,Cats!$A:$B,2,false)</f>
        <v>C</v>
      </c>
    </row>
    <row r="5903">
      <c r="A5903" s="1">
        <v>142912.0</v>
      </c>
      <c r="B5903" s="1">
        <v>590.0</v>
      </c>
      <c r="C5903" s="1">
        <v>0.0</v>
      </c>
      <c r="D5903" s="1" t="s">
        <v>32</v>
      </c>
      <c r="E5903" s="1">
        <v>42.0</v>
      </c>
      <c r="F5903" s="7" t="str">
        <f>vlookup(E5903,Teams!A:B,2,false)</f>
        <v>Tesla STEM</v>
      </c>
      <c r="G5903" s="1" t="b">
        <v>0</v>
      </c>
      <c r="H5903" s="1" t="b">
        <v>1</v>
      </c>
      <c r="I5903" s="1">
        <v>21.0</v>
      </c>
      <c r="J5903" s="7" t="str">
        <f>vlookup(I5903,Cats!$A:$B,2,false)</f>
        <v>C</v>
      </c>
    </row>
    <row r="5904">
      <c r="A5904" s="1">
        <v>142913.0</v>
      </c>
      <c r="B5904" s="1">
        <v>590.0</v>
      </c>
      <c r="C5904" s="1">
        <v>14.0</v>
      </c>
      <c r="D5904" s="1" t="s">
        <v>166</v>
      </c>
      <c r="E5904" s="1">
        <v>35.0</v>
      </c>
      <c r="F5904" s="7" t="str">
        <f>vlookup(E5904,Teams!A:B,2,false)</f>
        <v>NoHo</v>
      </c>
      <c r="G5904" s="1" t="b">
        <v>1</v>
      </c>
      <c r="H5904" s="1" t="b">
        <v>0</v>
      </c>
      <c r="I5904" s="1">
        <v>22.0</v>
      </c>
      <c r="J5904" s="7" t="str">
        <f>vlookup(I5904,Cats!$A:$B,2,false)</f>
        <v>E</v>
      </c>
    </row>
    <row r="5905">
      <c r="A5905" s="1">
        <v>142914.0</v>
      </c>
      <c r="B5905" s="1">
        <v>590.0</v>
      </c>
      <c r="C5905" s="1">
        <v>0.0</v>
      </c>
      <c r="D5905" s="1" t="s">
        <v>32</v>
      </c>
      <c r="E5905" s="1">
        <v>42.0</v>
      </c>
      <c r="F5905" s="7" t="str">
        <f>vlookup(E5905,Teams!A:B,2,false)</f>
        <v>Tesla STEM</v>
      </c>
      <c r="G5905" s="1" t="b">
        <v>0</v>
      </c>
      <c r="H5905" s="1" t="b">
        <v>1</v>
      </c>
      <c r="I5905" s="1">
        <v>22.0</v>
      </c>
      <c r="J5905" s="7" t="str">
        <f>vlookup(I5905,Cats!$A:$B,2,false)</f>
        <v>E</v>
      </c>
    </row>
    <row r="5906">
      <c r="A5906" s="1">
        <v>142915.0</v>
      </c>
      <c r="B5906" s="1">
        <v>590.0</v>
      </c>
      <c r="C5906" s="1">
        <v>14.0</v>
      </c>
      <c r="D5906" s="1" t="s">
        <v>171</v>
      </c>
      <c r="E5906" s="1">
        <v>35.0</v>
      </c>
      <c r="F5906" s="7" t="str">
        <f>vlookup(E5906,Teams!A:B,2,false)</f>
        <v>NoHo</v>
      </c>
      <c r="G5906" s="1" t="b">
        <v>1</v>
      </c>
      <c r="H5906" s="1" t="b">
        <v>0</v>
      </c>
      <c r="I5906" s="1">
        <v>23.0</v>
      </c>
      <c r="J5906" s="7" t="str">
        <f>vlookup(I5906,Cats!$A:$B,2,false)</f>
        <v>B</v>
      </c>
    </row>
    <row r="5907">
      <c r="A5907" s="1">
        <v>142916.0</v>
      </c>
      <c r="B5907" s="1">
        <v>590.0</v>
      </c>
      <c r="C5907" s="1">
        <v>0.0</v>
      </c>
      <c r="D5907" s="1" t="s">
        <v>32</v>
      </c>
      <c r="E5907" s="1">
        <v>42.0</v>
      </c>
      <c r="F5907" s="7" t="str">
        <f>vlookup(E5907,Teams!A:B,2,false)</f>
        <v>Tesla STEM</v>
      </c>
      <c r="G5907" s="1" t="b">
        <v>0</v>
      </c>
      <c r="H5907" s="1" t="b">
        <v>1</v>
      </c>
      <c r="I5907" s="1">
        <v>23.0</v>
      </c>
      <c r="J5907" s="7" t="str">
        <f>vlookup(I5907,Cats!$A:$B,2,false)</f>
        <v>B</v>
      </c>
    </row>
    <row r="5908">
      <c r="A5908" s="1">
        <v>142917.0</v>
      </c>
      <c r="B5908" s="1">
        <v>590.0</v>
      </c>
      <c r="C5908" s="1">
        <v>0.0</v>
      </c>
      <c r="D5908" s="1" t="s">
        <v>167</v>
      </c>
      <c r="E5908" s="1">
        <v>35.0</v>
      </c>
      <c r="F5908" s="7" t="str">
        <f>vlookup(E5908,Teams!A:B,2,false)</f>
        <v>NoHo</v>
      </c>
      <c r="G5908" s="1" t="b">
        <v>1</v>
      </c>
      <c r="H5908" s="1" t="b">
        <v>0</v>
      </c>
      <c r="I5908" s="1">
        <v>24.0</v>
      </c>
      <c r="J5908" s="7" t="str">
        <f>vlookup(I5908,Cats!$A:$B,2,false)</f>
        <v>P</v>
      </c>
    </row>
    <row r="5909">
      <c r="A5909" s="1">
        <v>142918.0</v>
      </c>
      <c r="B5909" s="1">
        <v>590.0</v>
      </c>
      <c r="C5909" s="1">
        <v>0.0</v>
      </c>
      <c r="D5909" s="1" t="s">
        <v>133</v>
      </c>
      <c r="E5909" s="1">
        <v>42.0</v>
      </c>
      <c r="F5909" s="7" t="str">
        <f>vlookup(E5909,Teams!A:B,2,false)</f>
        <v>Tesla STEM</v>
      </c>
      <c r="G5909" s="1" t="b">
        <v>0</v>
      </c>
      <c r="H5909" s="1" t="b">
        <v>0</v>
      </c>
      <c r="I5909" s="1">
        <v>24.0</v>
      </c>
      <c r="J5909" s="7" t="str">
        <f>vlookup(I5909,Cats!$A:$B,2,false)</f>
        <v>P</v>
      </c>
    </row>
    <row r="5910">
      <c r="A5910" s="1">
        <v>142919.0</v>
      </c>
      <c r="B5910" s="1">
        <v>591.0</v>
      </c>
      <c r="C5910" s="1">
        <v>0.0</v>
      </c>
      <c r="D5910" s="1" t="s">
        <v>32</v>
      </c>
      <c r="E5910" s="1">
        <v>20.0</v>
      </c>
      <c r="F5910" s="7" t="str">
        <f>vlookup(E5910,Teams!A:B,2,false)</f>
        <v>Interlake B</v>
      </c>
      <c r="G5910" s="1" t="b">
        <v>1</v>
      </c>
      <c r="H5910" s="1" t="b">
        <v>1</v>
      </c>
      <c r="I5910" s="1">
        <v>1.0</v>
      </c>
      <c r="J5910" s="7" t="str">
        <f>vlookup(I5910,Cats!$A:$B,2,false)</f>
        <v>X</v>
      </c>
    </row>
    <row r="5911">
      <c r="A5911" s="1">
        <v>142920.0</v>
      </c>
      <c r="B5911" s="1">
        <v>591.0</v>
      </c>
      <c r="C5911" s="1">
        <v>4.0</v>
      </c>
      <c r="D5911" s="1" t="s">
        <v>80</v>
      </c>
      <c r="E5911" s="1">
        <v>24.0</v>
      </c>
      <c r="F5911" s="7" t="str">
        <f>vlookup(E5911,Teams!A:B,2,false)</f>
        <v>Lexington A</v>
      </c>
      <c r="G5911" s="1" t="b">
        <v>0</v>
      </c>
      <c r="H5911" s="1" t="b">
        <v>0</v>
      </c>
      <c r="I5911" s="1">
        <v>1.0</v>
      </c>
      <c r="J5911" s="7" t="str">
        <f>vlookup(I5911,Cats!$A:$B,2,false)</f>
        <v>X</v>
      </c>
    </row>
    <row r="5912">
      <c r="A5912" s="1">
        <v>142921.0</v>
      </c>
      <c r="B5912" s="1">
        <v>591.0</v>
      </c>
      <c r="C5912" s="1">
        <v>14.0</v>
      </c>
      <c r="D5912" s="1" t="s">
        <v>118</v>
      </c>
      <c r="E5912" s="1">
        <v>20.0</v>
      </c>
      <c r="F5912" s="7" t="str">
        <f>vlookup(E5912,Teams!A:B,2,false)</f>
        <v>Interlake B</v>
      </c>
      <c r="G5912" s="1" t="b">
        <v>1</v>
      </c>
      <c r="H5912" s="1" t="b">
        <v>0</v>
      </c>
      <c r="I5912" s="1">
        <v>2.0</v>
      </c>
      <c r="J5912" s="7" t="str">
        <f>vlookup(I5912,Cats!$A:$B,2,false)</f>
        <v>M</v>
      </c>
    </row>
    <row r="5913">
      <c r="A5913" s="1">
        <v>142922.0</v>
      </c>
      <c r="B5913" s="1">
        <v>591.0</v>
      </c>
      <c r="C5913" s="1">
        <v>0.0</v>
      </c>
      <c r="D5913" s="1" t="s">
        <v>32</v>
      </c>
      <c r="E5913" s="1">
        <v>24.0</v>
      </c>
      <c r="F5913" s="7" t="str">
        <f>vlookup(E5913,Teams!A:B,2,false)</f>
        <v>Lexington A</v>
      </c>
      <c r="G5913" s="1" t="b">
        <v>0</v>
      </c>
      <c r="H5913" s="1" t="b">
        <v>1</v>
      </c>
      <c r="I5913" s="1">
        <v>2.0</v>
      </c>
      <c r="J5913" s="7" t="str">
        <f>vlookup(I5913,Cats!$A:$B,2,false)</f>
        <v>M</v>
      </c>
    </row>
    <row r="5914">
      <c r="A5914" s="1">
        <v>142923.0</v>
      </c>
      <c r="B5914" s="1">
        <v>591.0</v>
      </c>
      <c r="C5914" s="1">
        <v>0.0</v>
      </c>
      <c r="D5914" s="1" t="s">
        <v>32</v>
      </c>
      <c r="E5914" s="1">
        <v>20.0</v>
      </c>
      <c r="F5914" s="7" t="str">
        <f>vlookup(E5914,Teams!A:B,2,false)</f>
        <v>Interlake B</v>
      </c>
      <c r="G5914" s="1" t="b">
        <v>1</v>
      </c>
      <c r="H5914" s="1" t="b">
        <v>1</v>
      </c>
      <c r="I5914" s="1">
        <v>3.0</v>
      </c>
      <c r="J5914" s="7" t="str">
        <f>vlookup(I5914,Cats!$A:$B,2,false)</f>
        <v>C</v>
      </c>
    </row>
    <row r="5915">
      <c r="A5915" s="1">
        <v>142924.0</v>
      </c>
      <c r="B5915" s="1">
        <v>591.0</v>
      </c>
      <c r="C5915" s="1">
        <v>14.0</v>
      </c>
      <c r="D5915" s="1" t="s">
        <v>83</v>
      </c>
      <c r="E5915" s="1">
        <v>24.0</v>
      </c>
      <c r="F5915" s="7" t="str">
        <f>vlookup(E5915,Teams!A:B,2,false)</f>
        <v>Lexington A</v>
      </c>
      <c r="G5915" s="1" t="b">
        <v>0</v>
      </c>
      <c r="H5915" s="1" t="b">
        <v>0</v>
      </c>
      <c r="I5915" s="1">
        <v>3.0</v>
      </c>
      <c r="J5915" s="7" t="str">
        <f>vlookup(I5915,Cats!$A:$B,2,false)</f>
        <v>C</v>
      </c>
    </row>
    <row r="5916">
      <c r="A5916" s="1">
        <v>142925.0</v>
      </c>
      <c r="B5916" s="1">
        <v>591.0</v>
      </c>
      <c r="C5916" s="1">
        <v>0.0</v>
      </c>
      <c r="D5916" s="1" t="s">
        <v>32</v>
      </c>
      <c r="E5916" s="1">
        <v>20.0</v>
      </c>
      <c r="F5916" s="7" t="str">
        <f>vlookup(E5916,Teams!A:B,2,false)</f>
        <v>Interlake B</v>
      </c>
      <c r="G5916" s="1" t="b">
        <v>1</v>
      </c>
      <c r="H5916" s="1" t="b">
        <v>1</v>
      </c>
      <c r="I5916" s="1">
        <v>4.0</v>
      </c>
      <c r="J5916" s="7" t="str">
        <f>vlookup(I5916,Cats!$A:$B,2,false)</f>
        <v>E</v>
      </c>
    </row>
    <row r="5917">
      <c r="A5917" s="1">
        <v>142926.0</v>
      </c>
      <c r="B5917" s="1">
        <v>591.0</v>
      </c>
      <c r="C5917" s="1">
        <v>14.0</v>
      </c>
      <c r="D5917" s="1" t="s">
        <v>79</v>
      </c>
      <c r="E5917" s="1">
        <v>24.0</v>
      </c>
      <c r="F5917" s="7" t="str">
        <f>vlookup(E5917,Teams!A:B,2,false)</f>
        <v>Lexington A</v>
      </c>
      <c r="G5917" s="1" t="b">
        <v>0</v>
      </c>
      <c r="H5917" s="1" t="b">
        <v>0</v>
      </c>
      <c r="I5917" s="1">
        <v>4.0</v>
      </c>
      <c r="J5917" s="7" t="str">
        <f>vlookup(I5917,Cats!$A:$B,2,false)</f>
        <v>E</v>
      </c>
    </row>
    <row r="5918">
      <c r="A5918" s="1">
        <v>142927.0</v>
      </c>
      <c r="B5918" s="1">
        <v>591.0</v>
      </c>
      <c r="C5918" s="1">
        <v>0.0</v>
      </c>
      <c r="D5918" s="1" t="s">
        <v>32</v>
      </c>
      <c r="E5918" s="1">
        <v>20.0</v>
      </c>
      <c r="F5918" s="7" t="str">
        <f>vlookup(E5918,Teams!A:B,2,false)</f>
        <v>Interlake B</v>
      </c>
      <c r="G5918" s="1" t="b">
        <v>1</v>
      </c>
      <c r="H5918" s="1" t="b">
        <v>1</v>
      </c>
      <c r="I5918" s="1">
        <v>5.0</v>
      </c>
      <c r="J5918" s="7" t="str">
        <f>vlookup(I5918,Cats!$A:$B,2,false)</f>
        <v>B</v>
      </c>
    </row>
    <row r="5919">
      <c r="A5919" s="1">
        <v>142928.0</v>
      </c>
      <c r="B5919" s="1">
        <v>591.0</v>
      </c>
      <c r="C5919" s="1">
        <v>4.0</v>
      </c>
      <c r="D5919" s="1" t="s">
        <v>232</v>
      </c>
      <c r="E5919" s="1">
        <v>24.0</v>
      </c>
      <c r="F5919" s="7" t="str">
        <f>vlookup(E5919,Teams!A:B,2,false)</f>
        <v>Lexington A</v>
      </c>
      <c r="G5919" s="1" t="b">
        <v>0</v>
      </c>
      <c r="H5919" s="1" t="b">
        <v>0</v>
      </c>
      <c r="I5919" s="1">
        <v>5.0</v>
      </c>
      <c r="J5919" s="7" t="str">
        <f>vlookup(I5919,Cats!$A:$B,2,false)</f>
        <v>B</v>
      </c>
    </row>
    <row r="5920">
      <c r="A5920" s="1">
        <v>142929.0</v>
      </c>
      <c r="B5920" s="1">
        <v>591.0</v>
      </c>
      <c r="C5920" s="1">
        <v>0.0</v>
      </c>
      <c r="D5920" s="1" t="s">
        <v>118</v>
      </c>
      <c r="E5920" s="1">
        <v>20.0</v>
      </c>
      <c r="F5920" s="7" t="str">
        <f>vlookup(E5920,Teams!A:B,2,false)</f>
        <v>Interlake B</v>
      </c>
      <c r="G5920" s="1" t="b">
        <v>1</v>
      </c>
      <c r="H5920" s="1" t="b">
        <v>0</v>
      </c>
      <c r="I5920" s="1">
        <v>6.0</v>
      </c>
      <c r="J5920" s="7" t="str">
        <f>vlookup(I5920,Cats!$A:$B,2,false)</f>
        <v>P</v>
      </c>
    </row>
    <row r="5921">
      <c r="A5921" s="1">
        <v>142930.0</v>
      </c>
      <c r="B5921" s="1">
        <v>591.0</v>
      </c>
      <c r="C5921" s="1">
        <v>0.0</v>
      </c>
      <c r="D5921" s="1" t="s">
        <v>232</v>
      </c>
      <c r="E5921" s="1">
        <v>24.0</v>
      </c>
      <c r="F5921" s="7" t="str">
        <f>vlookup(E5921,Teams!A:B,2,false)</f>
        <v>Lexington A</v>
      </c>
      <c r="G5921" s="1" t="b">
        <v>0</v>
      </c>
      <c r="H5921" s="1" t="b">
        <v>0</v>
      </c>
      <c r="I5921" s="1">
        <v>6.0</v>
      </c>
      <c r="J5921" s="7" t="str">
        <f>vlookup(I5921,Cats!$A:$B,2,false)</f>
        <v>P</v>
      </c>
    </row>
    <row r="5922">
      <c r="A5922" s="1">
        <v>142931.0</v>
      </c>
      <c r="B5922" s="1">
        <v>591.0</v>
      </c>
      <c r="C5922" s="1">
        <v>14.0</v>
      </c>
      <c r="D5922" s="1" t="s">
        <v>117</v>
      </c>
      <c r="E5922" s="1">
        <v>20.0</v>
      </c>
      <c r="F5922" s="7" t="str">
        <f>vlookup(E5922,Teams!A:B,2,false)</f>
        <v>Interlake B</v>
      </c>
      <c r="G5922" s="1" t="b">
        <v>1</v>
      </c>
      <c r="H5922" s="1" t="b">
        <v>0</v>
      </c>
      <c r="I5922" s="1">
        <v>7.0</v>
      </c>
      <c r="J5922" s="7" t="str">
        <f>vlookup(I5922,Cats!$A:$B,2,false)</f>
        <v>X</v>
      </c>
    </row>
    <row r="5923">
      <c r="A5923" s="1">
        <v>142932.0</v>
      </c>
      <c r="B5923" s="1">
        <v>591.0</v>
      </c>
      <c r="C5923" s="1">
        <v>-4.0</v>
      </c>
      <c r="D5923" s="1" t="s">
        <v>79</v>
      </c>
      <c r="E5923" s="1">
        <v>24.0</v>
      </c>
      <c r="F5923" s="7" t="str">
        <f>vlookup(E5923,Teams!A:B,2,false)</f>
        <v>Lexington A</v>
      </c>
      <c r="G5923" s="1" t="b">
        <v>0</v>
      </c>
      <c r="H5923" s="1" t="b">
        <v>0</v>
      </c>
      <c r="I5923" s="1">
        <v>7.0</v>
      </c>
      <c r="J5923" s="7" t="str">
        <f>vlookup(I5923,Cats!$A:$B,2,false)</f>
        <v>X</v>
      </c>
    </row>
    <row r="5924">
      <c r="A5924" s="1">
        <v>142933.0</v>
      </c>
      <c r="B5924" s="1">
        <v>591.0</v>
      </c>
      <c r="C5924" s="1">
        <v>0.0</v>
      </c>
      <c r="D5924" s="1" t="s">
        <v>118</v>
      </c>
      <c r="E5924" s="1">
        <v>20.0</v>
      </c>
      <c r="F5924" s="7" t="str">
        <f>vlookup(E5924,Teams!A:B,2,false)</f>
        <v>Interlake B</v>
      </c>
      <c r="G5924" s="1" t="b">
        <v>1</v>
      </c>
      <c r="H5924" s="1" t="b">
        <v>0</v>
      </c>
      <c r="I5924" s="1">
        <v>8.0</v>
      </c>
      <c r="J5924" s="7" t="str">
        <f>vlookup(I5924,Cats!$A:$B,2,false)</f>
        <v>M</v>
      </c>
    </row>
    <row r="5925">
      <c r="A5925" s="1">
        <v>142934.0</v>
      </c>
      <c r="B5925" s="1">
        <v>591.0</v>
      </c>
      <c r="C5925" s="1">
        <v>0.0</v>
      </c>
      <c r="D5925" s="1" t="s">
        <v>80</v>
      </c>
      <c r="E5925" s="1">
        <v>24.0</v>
      </c>
      <c r="F5925" s="7" t="str">
        <f>vlookup(E5925,Teams!A:B,2,false)</f>
        <v>Lexington A</v>
      </c>
      <c r="G5925" s="1" t="b">
        <v>0</v>
      </c>
      <c r="H5925" s="1" t="b">
        <v>0</v>
      </c>
      <c r="I5925" s="1">
        <v>8.0</v>
      </c>
      <c r="J5925" s="7" t="str">
        <f>vlookup(I5925,Cats!$A:$B,2,false)</f>
        <v>M</v>
      </c>
    </row>
    <row r="5926">
      <c r="A5926" s="1">
        <v>142935.0</v>
      </c>
      <c r="B5926" s="1">
        <v>591.0</v>
      </c>
      <c r="C5926" s="1">
        <v>0.0</v>
      </c>
      <c r="D5926" s="1" t="s">
        <v>119</v>
      </c>
      <c r="E5926" s="1">
        <v>20.0</v>
      </c>
      <c r="F5926" s="7" t="str">
        <f>vlookup(E5926,Teams!A:B,2,false)</f>
        <v>Interlake B</v>
      </c>
      <c r="G5926" s="1" t="b">
        <v>1</v>
      </c>
      <c r="H5926" s="1" t="b">
        <v>0</v>
      </c>
      <c r="I5926" s="1">
        <v>9.0</v>
      </c>
      <c r="J5926" s="7" t="str">
        <f>vlookup(I5926,Cats!$A:$B,2,false)</f>
        <v>C</v>
      </c>
    </row>
    <row r="5927">
      <c r="A5927" s="1">
        <v>142936.0</v>
      </c>
      <c r="B5927" s="1">
        <v>591.0</v>
      </c>
      <c r="C5927" s="1">
        <v>0.0</v>
      </c>
      <c r="D5927" s="1" t="s">
        <v>83</v>
      </c>
      <c r="E5927" s="1">
        <v>24.0</v>
      </c>
      <c r="F5927" s="7" t="str">
        <f>vlookup(E5927,Teams!A:B,2,false)</f>
        <v>Lexington A</v>
      </c>
      <c r="G5927" s="1" t="b">
        <v>0</v>
      </c>
      <c r="H5927" s="1" t="b">
        <v>0</v>
      </c>
      <c r="I5927" s="1">
        <v>9.0</v>
      </c>
      <c r="J5927" s="7" t="str">
        <f>vlookup(I5927,Cats!$A:$B,2,false)</f>
        <v>C</v>
      </c>
    </row>
    <row r="5928">
      <c r="A5928" s="1">
        <v>142937.0</v>
      </c>
      <c r="B5928" s="1">
        <v>591.0</v>
      </c>
      <c r="C5928" s="1">
        <v>0.0</v>
      </c>
      <c r="D5928" s="1" t="s">
        <v>117</v>
      </c>
      <c r="E5928" s="1">
        <v>20.0</v>
      </c>
      <c r="F5928" s="7" t="str">
        <f>vlookup(E5928,Teams!A:B,2,false)</f>
        <v>Interlake B</v>
      </c>
      <c r="G5928" s="1" t="b">
        <v>1</v>
      </c>
      <c r="H5928" s="1" t="b">
        <v>0</v>
      </c>
      <c r="I5928" s="1">
        <v>10.0</v>
      </c>
      <c r="J5928" s="7" t="str">
        <f>vlookup(I5928,Cats!$A:$B,2,false)</f>
        <v>E</v>
      </c>
    </row>
    <row r="5929">
      <c r="A5929" s="1">
        <v>142938.0</v>
      </c>
      <c r="B5929" s="1">
        <v>591.0</v>
      </c>
      <c r="C5929" s="1">
        <v>14.0</v>
      </c>
      <c r="D5929" s="1" t="s">
        <v>80</v>
      </c>
      <c r="E5929" s="1">
        <v>24.0</v>
      </c>
      <c r="F5929" s="7" t="str">
        <f>vlookup(E5929,Teams!A:B,2,false)</f>
        <v>Lexington A</v>
      </c>
      <c r="G5929" s="1" t="b">
        <v>0</v>
      </c>
      <c r="H5929" s="1" t="b">
        <v>0</v>
      </c>
      <c r="I5929" s="1">
        <v>10.0</v>
      </c>
      <c r="J5929" s="7" t="str">
        <f>vlookup(I5929,Cats!$A:$B,2,false)</f>
        <v>E</v>
      </c>
    </row>
    <row r="5930">
      <c r="A5930" s="1">
        <v>142939.0</v>
      </c>
      <c r="B5930" s="1">
        <v>591.0</v>
      </c>
      <c r="C5930" s="1">
        <v>0.0</v>
      </c>
      <c r="D5930" s="1" t="s">
        <v>119</v>
      </c>
      <c r="E5930" s="1">
        <v>20.0</v>
      </c>
      <c r="F5930" s="7" t="str">
        <f>vlookup(E5930,Teams!A:B,2,false)</f>
        <v>Interlake B</v>
      </c>
      <c r="G5930" s="1" t="b">
        <v>1</v>
      </c>
      <c r="H5930" s="1" t="b">
        <v>0</v>
      </c>
      <c r="I5930" s="1">
        <v>11.0</v>
      </c>
      <c r="J5930" s="7" t="str">
        <f>vlookup(I5930,Cats!$A:$B,2,false)</f>
        <v>B</v>
      </c>
    </row>
    <row r="5931">
      <c r="A5931" s="1">
        <v>142940.0</v>
      </c>
      <c r="B5931" s="1">
        <v>591.0</v>
      </c>
      <c r="C5931" s="1">
        <v>0.0</v>
      </c>
      <c r="D5931" s="1" t="s">
        <v>232</v>
      </c>
      <c r="E5931" s="1">
        <v>24.0</v>
      </c>
      <c r="F5931" s="7" t="str">
        <f>vlookup(E5931,Teams!A:B,2,false)</f>
        <v>Lexington A</v>
      </c>
      <c r="G5931" s="1" t="b">
        <v>0</v>
      </c>
      <c r="H5931" s="1" t="b">
        <v>0</v>
      </c>
      <c r="I5931" s="1">
        <v>11.0</v>
      </c>
      <c r="J5931" s="7" t="str">
        <f>vlookup(I5931,Cats!$A:$B,2,false)</f>
        <v>B</v>
      </c>
    </row>
    <row r="5932">
      <c r="A5932" s="1">
        <v>142941.0</v>
      </c>
      <c r="B5932" s="1">
        <v>591.0</v>
      </c>
      <c r="C5932" s="1">
        <v>0.0</v>
      </c>
      <c r="D5932" s="1" t="s">
        <v>32</v>
      </c>
      <c r="E5932" s="1">
        <v>20.0</v>
      </c>
      <c r="F5932" s="7" t="str">
        <f>vlookup(E5932,Teams!A:B,2,false)</f>
        <v>Interlake B</v>
      </c>
      <c r="G5932" s="1" t="b">
        <v>1</v>
      </c>
      <c r="H5932" s="1" t="b">
        <v>1</v>
      </c>
      <c r="I5932" s="1">
        <v>12.0</v>
      </c>
      <c r="J5932" s="7" t="str">
        <f>vlookup(I5932,Cats!$A:$B,2,false)</f>
        <v>P</v>
      </c>
    </row>
    <row r="5933">
      <c r="A5933" s="1">
        <v>142942.0</v>
      </c>
      <c r="B5933" s="1">
        <v>591.0</v>
      </c>
      <c r="C5933" s="1">
        <v>4.0</v>
      </c>
      <c r="D5933" s="1" t="s">
        <v>80</v>
      </c>
      <c r="E5933" s="1">
        <v>24.0</v>
      </c>
      <c r="F5933" s="7" t="str">
        <f>vlookup(E5933,Teams!A:B,2,false)</f>
        <v>Lexington A</v>
      </c>
      <c r="G5933" s="1" t="b">
        <v>0</v>
      </c>
      <c r="H5933" s="1" t="b">
        <v>0</v>
      </c>
      <c r="I5933" s="1">
        <v>12.0</v>
      </c>
      <c r="J5933" s="7" t="str">
        <f>vlookup(I5933,Cats!$A:$B,2,false)</f>
        <v>P</v>
      </c>
    </row>
    <row r="5934">
      <c r="A5934" s="1">
        <v>142943.0</v>
      </c>
      <c r="B5934" s="1">
        <v>591.0</v>
      </c>
      <c r="C5934" s="1">
        <v>0.0</v>
      </c>
      <c r="D5934" s="1" t="s">
        <v>32</v>
      </c>
      <c r="E5934" s="1">
        <v>20.0</v>
      </c>
      <c r="F5934" s="7" t="str">
        <f>vlookup(E5934,Teams!A:B,2,false)</f>
        <v>Interlake B</v>
      </c>
      <c r="G5934" s="1" t="b">
        <v>1</v>
      </c>
      <c r="H5934" s="1" t="b">
        <v>1</v>
      </c>
      <c r="I5934" s="1">
        <v>13.0</v>
      </c>
      <c r="J5934" s="7" t="str">
        <f>vlookup(I5934,Cats!$A:$B,2,false)</f>
        <v>X</v>
      </c>
    </row>
    <row r="5935">
      <c r="A5935" s="1">
        <v>142944.0</v>
      </c>
      <c r="B5935" s="1">
        <v>591.0</v>
      </c>
      <c r="C5935" s="1">
        <v>14.0</v>
      </c>
      <c r="D5935" s="1" t="s">
        <v>79</v>
      </c>
      <c r="E5935" s="1">
        <v>24.0</v>
      </c>
      <c r="F5935" s="7" t="str">
        <f>vlookup(E5935,Teams!A:B,2,false)</f>
        <v>Lexington A</v>
      </c>
      <c r="G5935" s="1" t="b">
        <v>0</v>
      </c>
      <c r="H5935" s="1" t="b">
        <v>0</v>
      </c>
      <c r="I5935" s="1">
        <v>13.0</v>
      </c>
      <c r="J5935" s="7" t="str">
        <f>vlookup(I5935,Cats!$A:$B,2,false)</f>
        <v>X</v>
      </c>
    </row>
    <row r="5936">
      <c r="A5936" s="1">
        <v>142945.0</v>
      </c>
      <c r="B5936" s="1">
        <v>591.0</v>
      </c>
      <c r="C5936" s="1">
        <v>0.0</v>
      </c>
      <c r="D5936" s="1" t="s">
        <v>118</v>
      </c>
      <c r="E5936" s="1">
        <v>20.0</v>
      </c>
      <c r="F5936" s="7" t="str">
        <f>vlookup(E5936,Teams!A:B,2,false)</f>
        <v>Interlake B</v>
      </c>
      <c r="G5936" s="1" t="b">
        <v>1</v>
      </c>
      <c r="H5936" s="1" t="b">
        <v>0</v>
      </c>
      <c r="I5936" s="1">
        <v>14.0</v>
      </c>
      <c r="J5936" s="7" t="str">
        <f>vlookup(I5936,Cats!$A:$B,2,false)</f>
        <v>M</v>
      </c>
    </row>
    <row r="5937">
      <c r="A5937" s="1">
        <v>142946.0</v>
      </c>
      <c r="B5937" s="1">
        <v>591.0</v>
      </c>
      <c r="C5937" s="1">
        <v>4.0</v>
      </c>
      <c r="D5937" s="1" t="s">
        <v>80</v>
      </c>
      <c r="E5937" s="1">
        <v>24.0</v>
      </c>
      <c r="F5937" s="7" t="str">
        <f>vlookup(E5937,Teams!A:B,2,false)</f>
        <v>Lexington A</v>
      </c>
      <c r="G5937" s="1" t="b">
        <v>0</v>
      </c>
      <c r="H5937" s="1" t="b">
        <v>0</v>
      </c>
      <c r="I5937" s="1">
        <v>14.0</v>
      </c>
      <c r="J5937" s="7" t="str">
        <f>vlookup(I5937,Cats!$A:$B,2,false)</f>
        <v>M</v>
      </c>
    </row>
    <row r="5938">
      <c r="A5938" s="1">
        <v>142947.0</v>
      </c>
      <c r="B5938" s="1">
        <v>591.0</v>
      </c>
      <c r="C5938" s="1">
        <v>14.0</v>
      </c>
      <c r="D5938" s="1" t="s">
        <v>119</v>
      </c>
      <c r="E5938" s="1">
        <v>20.0</v>
      </c>
      <c r="F5938" s="7" t="str">
        <f>vlookup(E5938,Teams!A:B,2,false)</f>
        <v>Interlake B</v>
      </c>
      <c r="G5938" s="1" t="b">
        <v>1</v>
      </c>
      <c r="H5938" s="1" t="b">
        <v>0</v>
      </c>
      <c r="I5938" s="1">
        <v>15.0</v>
      </c>
      <c r="J5938" s="7" t="str">
        <f>vlookup(I5938,Cats!$A:$B,2,false)</f>
        <v>C</v>
      </c>
    </row>
    <row r="5939">
      <c r="A5939" s="1">
        <v>142948.0</v>
      </c>
      <c r="B5939" s="1">
        <v>591.0</v>
      </c>
      <c r="C5939" s="1">
        <v>0.0</v>
      </c>
      <c r="D5939" s="1" t="s">
        <v>32</v>
      </c>
      <c r="E5939" s="1">
        <v>24.0</v>
      </c>
      <c r="F5939" s="7" t="str">
        <f>vlookup(E5939,Teams!A:B,2,false)</f>
        <v>Lexington A</v>
      </c>
      <c r="G5939" s="1" t="b">
        <v>0</v>
      </c>
      <c r="H5939" s="1" t="b">
        <v>1</v>
      </c>
      <c r="I5939" s="1">
        <v>15.0</v>
      </c>
      <c r="J5939" s="7" t="str">
        <f>vlookup(I5939,Cats!$A:$B,2,false)</f>
        <v>C</v>
      </c>
    </row>
    <row r="5940">
      <c r="A5940" s="1">
        <v>142949.0</v>
      </c>
      <c r="B5940" s="1">
        <v>591.0</v>
      </c>
      <c r="C5940" s="1">
        <v>0.0</v>
      </c>
      <c r="D5940" s="1" t="s">
        <v>32</v>
      </c>
      <c r="E5940" s="1">
        <v>20.0</v>
      </c>
      <c r="F5940" s="7" t="str">
        <f>vlookup(E5940,Teams!A:B,2,false)</f>
        <v>Interlake B</v>
      </c>
      <c r="G5940" s="1" t="b">
        <v>1</v>
      </c>
      <c r="H5940" s="1" t="b">
        <v>1</v>
      </c>
      <c r="I5940" s="1">
        <v>16.0</v>
      </c>
      <c r="J5940" s="7" t="str">
        <f>vlookup(I5940,Cats!$A:$B,2,false)</f>
        <v>E</v>
      </c>
    </row>
    <row r="5941">
      <c r="A5941" s="1">
        <v>142950.0</v>
      </c>
      <c r="B5941" s="1">
        <v>591.0</v>
      </c>
      <c r="C5941" s="1">
        <v>4.0</v>
      </c>
      <c r="D5941" s="1" t="s">
        <v>79</v>
      </c>
      <c r="E5941" s="1">
        <v>24.0</v>
      </c>
      <c r="F5941" s="7" t="str">
        <f>vlookup(E5941,Teams!A:B,2,false)</f>
        <v>Lexington A</v>
      </c>
      <c r="G5941" s="1" t="b">
        <v>0</v>
      </c>
      <c r="H5941" s="1" t="b">
        <v>0</v>
      </c>
      <c r="I5941" s="1">
        <v>16.0</v>
      </c>
      <c r="J5941" s="7" t="str">
        <f>vlookup(I5941,Cats!$A:$B,2,false)</f>
        <v>E</v>
      </c>
    </row>
    <row r="5942">
      <c r="A5942" s="1">
        <v>142951.0</v>
      </c>
      <c r="B5942" s="1">
        <v>591.0</v>
      </c>
      <c r="C5942" s="1">
        <v>4.0</v>
      </c>
      <c r="D5942" s="1" t="s">
        <v>120</v>
      </c>
      <c r="E5942" s="1">
        <v>20.0</v>
      </c>
      <c r="F5942" s="7" t="str">
        <f>vlookup(E5942,Teams!A:B,2,false)</f>
        <v>Interlake B</v>
      </c>
      <c r="G5942" s="1" t="b">
        <v>1</v>
      </c>
      <c r="H5942" s="1" t="b">
        <v>0</v>
      </c>
      <c r="I5942" s="1">
        <v>17.0</v>
      </c>
      <c r="J5942" s="7" t="str">
        <f>vlookup(I5942,Cats!$A:$B,2,false)</f>
        <v>B</v>
      </c>
    </row>
    <row r="5943">
      <c r="A5943" s="1">
        <v>142952.0</v>
      </c>
      <c r="B5943" s="1">
        <v>591.0</v>
      </c>
      <c r="C5943" s="1">
        <v>-4.0</v>
      </c>
      <c r="D5943" s="1" t="s">
        <v>232</v>
      </c>
      <c r="E5943" s="1">
        <v>24.0</v>
      </c>
      <c r="F5943" s="7" t="str">
        <f>vlookup(E5943,Teams!A:B,2,false)</f>
        <v>Lexington A</v>
      </c>
      <c r="G5943" s="1" t="b">
        <v>0</v>
      </c>
      <c r="H5943" s="1" t="b">
        <v>0</v>
      </c>
      <c r="I5943" s="1">
        <v>17.0</v>
      </c>
      <c r="J5943" s="7" t="str">
        <f>vlookup(I5943,Cats!$A:$B,2,false)</f>
        <v>B</v>
      </c>
    </row>
    <row r="5944">
      <c r="A5944" s="1">
        <v>142953.0</v>
      </c>
      <c r="B5944" s="1">
        <v>591.0</v>
      </c>
      <c r="C5944" s="1">
        <v>0.0</v>
      </c>
      <c r="D5944" s="1" t="s">
        <v>118</v>
      </c>
      <c r="E5944" s="1">
        <v>20.0</v>
      </c>
      <c r="F5944" s="7" t="str">
        <f>vlookup(E5944,Teams!A:B,2,false)</f>
        <v>Interlake B</v>
      </c>
      <c r="G5944" s="1" t="b">
        <v>1</v>
      </c>
      <c r="H5944" s="1" t="b">
        <v>0</v>
      </c>
      <c r="I5944" s="1">
        <v>18.0</v>
      </c>
      <c r="J5944" s="7" t="str">
        <f>vlookup(I5944,Cats!$A:$B,2,false)</f>
        <v>P</v>
      </c>
    </row>
    <row r="5945">
      <c r="A5945" s="1">
        <v>142954.0</v>
      </c>
      <c r="B5945" s="1">
        <v>591.0</v>
      </c>
      <c r="C5945" s="1">
        <v>0.0</v>
      </c>
      <c r="D5945" s="1" t="s">
        <v>232</v>
      </c>
      <c r="E5945" s="1">
        <v>24.0</v>
      </c>
      <c r="F5945" s="7" t="str">
        <f>vlookup(E5945,Teams!A:B,2,false)</f>
        <v>Lexington A</v>
      </c>
      <c r="G5945" s="1" t="b">
        <v>0</v>
      </c>
      <c r="H5945" s="1" t="b">
        <v>0</v>
      </c>
      <c r="I5945" s="1">
        <v>18.0</v>
      </c>
      <c r="J5945" s="7" t="str">
        <f>vlookup(I5945,Cats!$A:$B,2,false)</f>
        <v>P</v>
      </c>
    </row>
    <row r="5946">
      <c r="A5946" s="1">
        <v>142955.0</v>
      </c>
      <c r="B5946" s="1">
        <v>591.0</v>
      </c>
      <c r="C5946" s="1">
        <v>0.0</v>
      </c>
      <c r="D5946" s="1" t="s">
        <v>32</v>
      </c>
      <c r="E5946" s="1">
        <v>20.0</v>
      </c>
      <c r="F5946" s="7" t="str">
        <f>vlookup(E5946,Teams!A:B,2,false)</f>
        <v>Interlake B</v>
      </c>
      <c r="G5946" s="1" t="b">
        <v>1</v>
      </c>
      <c r="H5946" s="1" t="b">
        <v>1</v>
      </c>
      <c r="I5946" s="1">
        <v>19.0</v>
      </c>
      <c r="J5946" s="7" t="str">
        <f>vlookup(I5946,Cats!$A:$B,2,false)</f>
        <v>X</v>
      </c>
    </row>
    <row r="5947">
      <c r="A5947" s="1">
        <v>142956.0</v>
      </c>
      <c r="B5947" s="1">
        <v>591.0</v>
      </c>
      <c r="C5947" s="1">
        <v>4.0</v>
      </c>
      <c r="D5947" s="1" t="s">
        <v>79</v>
      </c>
      <c r="E5947" s="1">
        <v>24.0</v>
      </c>
      <c r="F5947" s="7" t="str">
        <f>vlookup(E5947,Teams!A:B,2,false)</f>
        <v>Lexington A</v>
      </c>
      <c r="G5947" s="1" t="b">
        <v>0</v>
      </c>
      <c r="H5947" s="1" t="b">
        <v>0</v>
      </c>
      <c r="I5947" s="1">
        <v>19.0</v>
      </c>
      <c r="J5947" s="7" t="str">
        <f>vlookup(I5947,Cats!$A:$B,2,false)</f>
        <v>X</v>
      </c>
    </row>
    <row r="5948">
      <c r="A5948" s="1">
        <v>142957.0</v>
      </c>
      <c r="B5948" s="1">
        <v>591.0</v>
      </c>
      <c r="C5948" s="1">
        <v>0.0</v>
      </c>
      <c r="D5948" s="1" t="s">
        <v>32</v>
      </c>
      <c r="E5948" s="1">
        <v>20.0</v>
      </c>
      <c r="F5948" s="7" t="str">
        <f>vlookup(E5948,Teams!A:B,2,false)</f>
        <v>Interlake B</v>
      </c>
      <c r="G5948" s="1" t="b">
        <v>1</v>
      </c>
      <c r="H5948" s="1" t="b">
        <v>1</v>
      </c>
      <c r="I5948" s="1">
        <v>20.0</v>
      </c>
      <c r="J5948" s="7" t="str">
        <f>vlookup(I5948,Cats!$A:$B,2,false)</f>
        <v>M</v>
      </c>
    </row>
    <row r="5949">
      <c r="A5949" s="1">
        <v>142958.0</v>
      </c>
      <c r="B5949" s="1">
        <v>591.0</v>
      </c>
      <c r="C5949" s="1">
        <v>14.0</v>
      </c>
      <c r="D5949" s="1" t="s">
        <v>80</v>
      </c>
      <c r="E5949" s="1">
        <v>24.0</v>
      </c>
      <c r="F5949" s="7" t="str">
        <f>vlookup(E5949,Teams!A:B,2,false)</f>
        <v>Lexington A</v>
      </c>
      <c r="G5949" s="1" t="b">
        <v>0</v>
      </c>
      <c r="H5949" s="1" t="b">
        <v>0</v>
      </c>
      <c r="I5949" s="1">
        <v>20.0</v>
      </c>
      <c r="J5949" s="7" t="str">
        <f>vlookup(I5949,Cats!$A:$B,2,false)</f>
        <v>M</v>
      </c>
    </row>
    <row r="5950">
      <c r="A5950" s="1">
        <v>142959.0</v>
      </c>
      <c r="B5950" s="1">
        <v>591.0</v>
      </c>
      <c r="C5950" s="1">
        <v>0.0</v>
      </c>
      <c r="D5950" s="1" t="s">
        <v>32</v>
      </c>
      <c r="E5950" s="1">
        <v>20.0</v>
      </c>
      <c r="F5950" s="7" t="str">
        <f>vlookup(E5950,Teams!A:B,2,false)</f>
        <v>Interlake B</v>
      </c>
      <c r="G5950" s="1" t="b">
        <v>1</v>
      </c>
      <c r="H5950" s="1" t="b">
        <v>1</v>
      </c>
      <c r="I5950" s="1">
        <v>21.0</v>
      </c>
      <c r="J5950" s="7" t="str">
        <f>vlookup(I5950,Cats!$A:$B,2,false)</f>
        <v>C</v>
      </c>
    </row>
    <row r="5951">
      <c r="A5951" s="1">
        <v>142960.0</v>
      </c>
      <c r="B5951" s="1">
        <v>591.0</v>
      </c>
      <c r="C5951" s="1">
        <v>14.0</v>
      </c>
      <c r="D5951" s="1" t="s">
        <v>83</v>
      </c>
      <c r="E5951" s="1">
        <v>24.0</v>
      </c>
      <c r="F5951" s="7" t="str">
        <f>vlookup(E5951,Teams!A:B,2,false)</f>
        <v>Lexington A</v>
      </c>
      <c r="G5951" s="1" t="b">
        <v>0</v>
      </c>
      <c r="H5951" s="1" t="b">
        <v>0</v>
      </c>
      <c r="I5951" s="1">
        <v>21.0</v>
      </c>
      <c r="J5951" s="7" t="str">
        <f>vlookup(I5951,Cats!$A:$B,2,false)</f>
        <v>C</v>
      </c>
    </row>
    <row r="5952">
      <c r="A5952" s="1">
        <v>142961.0</v>
      </c>
      <c r="B5952" s="1">
        <v>591.0</v>
      </c>
      <c r="C5952" s="1">
        <v>0.0</v>
      </c>
      <c r="D5952" s="1" t="s">
        <v>32</v>
      </c>
      <c r="E5952" s="1">
        <v>20.0</v>
      </c>
      <c r="F5952" s="7" t="str">
        <f>vlookup(E5952,Teams!A:B,2,false)</f>
        <v>Interlake B</v>
      </c>
      <c r="G5952" s="1" t="b">
        <v>1</v>
      </c>
      <c r="H5952" s="1" t="b">
        <v>1</v>
      </c>
      <c r="I5952" s="1">
        <v>22.0</v>
      </c>
      <c r="J5952" s="7" t="str">
        <f>vlookup(I5952,Cats!$A:$B,2,false)</f>
        <v>E</v>
      </c>
    </row>
    <row r="5953">
      <c r="A5953" s="1">
        <v>142962.0</v>
      </c>
      <c r="B5953" s="1">
        <v>591.0</v>
      </c>
      <c r="C5953" s="1">
        <v>14.0</v>
      </c>
      <c r="D5953" s="1" t="s">
        <v>79</v>
      </c>
      <c r="E5953" s="1">
        <v>24.0</v>
      </c>
      <c r="F5953" s="7" t="str">
        <f>vlookup(E5953,Teams!A:B,2,false)</f>
        <v>Lexington A</v>
      </c>
      <c r="G5953" s="1" t="b">
        <v>0</v>
      </c>
      <c r="H5953" s="1" t="b">
        <v>0</v>
      </c>
      <c r="I5953" s="1">
        <v>22.0</v>
      </c>
      <c r="J5953" s="7" t="str">
        <f>vlookup(I5953,Cats!$A:$B,2,false)</f>
        <v>E</v>
      </c>
    </row>
    <row r="5954">
      <c r="A5954" s="1">
        <v>142963.0</v>
      </c>
      <c r="B5954" s="1">
        <v>591.0</v>
      </c>
      <c r="C5954" s="1">
        <v>14.0</v>
      </c>
      <c r="D5954" s="1" t="s">
        <v>120</v>
      </c>
      <c r="E5954" s="1">
        <v>20.0</v>
      </c>
      <c r="F5954" s="7" t="str">
        <f>vlookup(E5954,Teams!A:B,2,false)</f>
        <v>Interlake B</v>
      </c>
      <c r="G5954" s="1" t="b">
        <v>1</v>
      </c>
      <c r="H5954" s="1" t="b">
        <v>0</v>
      </c>
      <c r="I5954" s="1">
        <v>23.0</v>
      </c>
      <c r="J5954" s="7" t="str">
        <f>vlookup(I5954,Cats!$A:$B,2,false)</f>
        <v>B</v>
      </c>
    </row>
    <row r="5955">
      <c r="A5955" s="1">
        <v>142964.0</v>
      </c>
      <c r="B5955" s="1">
        <v>591.0</v>
      </c>
      <c r="C5955" s="1">
        <v>0.0</v>
      </c>
      <c r="D5955" s="1" t="s">
        <v>32</v>
      </c>
      <c r="E5955" s="1">
        <v>24.0</v>
      </c>
      <c r="F5955" s="7" t="str">
        <f>vlookup(E5955,Teams!A:B,2,false)</f>
        <v>Lexington A</v>
      </c>
      <c r="G5955" s="1" t="b">
        <v>0</v>
      </c>
      <c r="H5955" s="1" t="b">
        <v>1</v>
      </c>
      <c r="I5955" s="1">
        <v>23.0</v>
      </c>
      <c r="J5955" s="7" t="str">
        <f>vlookup(I5955,Cats!$A:$B,2,false)</f>
        <v>B</v>
      </c>
    </row>
    <row r="5956">
      <c r="A5956" s="1">
        <v>142965.0</v>
      </c>
      <c r="B5956" s="1">
        <v>591.0</v>
      </c>
      <c r="C5956" s="1">
        <v>0.0</v>
      </c>
      <c r="D5956" s="1" t="s">
        <v>32</v>
      </c>
      <c r="E5956" s="1">
        <v>20.0</v>
      </c>
      <c r="F5956" s="7" t="str">
        <f>vlookup(E5956,Teams!A:B,2,false)</f>
        <v>Interlake B</v>
      </c>
      <c r="G5956" s="1" t="b">
        <v>1</v>
      </c>
      <c r="H5956" s="1" t="b">
        <v>1</v>
      </c>
      <c r="I5956" s="1">
        <v>24.0</v>
      </c>
      <c r="J5956" s="7" t="str">
        <f>vlookup(I5956,Cats!$A:$B,2,false)</f>
        <v>P</v>
      </c>
    </row>
    <row r="5957">
      <c r="A5957" s="1">
        <v>142966.0</v>
      </c>
      <c r="B5957" s="1">
        <v>591.0</v>
      </c>
      <c r="C5957" s="1">
        <v>0.0</v>
      </c>
      <c r="D5957" s="1" t="s">
        <v>80</v>
      </c>
      <c r="E5957" s="1">
        <v>24.0</v>
      </c>
      <c r="F5957" s="7" t="str">
        <f>vlookup(E5957,Teams!A:B,2,false)</f>
        <v>Lexington A</v>
      </c>
      <c r="G5957" s="1" t="b">
        <v>0</v>
      </c>
      <c r="H5957" s="1" t="b">
        <v>0</v>
      </c>
      <c r="I5957" s="1">
        <v>24.0</v>
      </c>
      <c r="J5957" s="7" t="str">
        <f>vlookup(I5957,Cats!$A:$B,2,false)</f>
        <v>P</v>
      </c>
    </row>
    <row r="5958">
      <c r="A5958" s="1">
        <v>142967.0</v>
      </c>
      <c r="B5958" s="1">
        <v>592.0</v>
      </c>
      <c r="C5958" s="1">
        <v>4.0</v>
      </c>
      <c r="D5958" s="1" t="s">
        <v>96</v>
      </c>
      <c r="E5958" s="1">
        <v>2.0</v>
      </c>
      <c r="F5958" s="7" t="str">
        <f>vlookup(E5958,Teams!A:B,2,false)</f>
        <v>Blair A</v>
      </c>
      <c r="G5958" s="1" t="b">
        <v>1</v>
      </c>
      <c r="H5958" s="1" t="b">
        <v>0</v>
      </c>
      <c r="I5958" s="1">
        <v>1.0</v>
      </c>
      <c r="J5958" s="7" t="str">
        <f>vlookup(I5958,Cats!$A:$B,2,false)</f>
        <v>X</v>
      </c>
    </row>
    <row r="5959">
      <c r="A5959" s="1">
        <v>142968.0</v>
      </c>
      <c r="B5959" s="1">
        <v>592.0</v>
      </c>
      <c r="C5959" s="1">
        <v>0.0</v>
      </c>
      <c r="D5959" s="1" t="s">
        <v>32</v>
      </c>
      <c r="E5959" s="1">
        <v>25.0</v>
      </c>
      <c r="F5959" s="7" t="str">
        <f>vlookup(E5959,Teams!A:B,2,false)</f>
        <v>Lexington B</v>
      </c>
      <c r="G5959" s="1" t="b">
        <v>0</v>
      </c>
      <c r="H5959" s="1" t="b">
        <v>1</v>
      </c>
      <c r="I5959" s="1">
        <v>1.0</v>
      </c>
      <c r="J5959" s="7" t="str">
        <f>vlookup(I5959,Cats!$A:$B,2,false)</f>
        <v>X</v>
      </c>
    </row>
    <row r="5960">
      <c r="A5960" s="1">
        <v>142969.0</v>
      </c>
      <c r="B5960" s="1">
        <v>592.0</v>
      </c>
      <c r="C5960" s="1">
        <v>0.0</v>
      </c>
      <c r="D5960" s="1" t="s">
        <v>32</v>
      </c>
      <c r="E5960" s="1">
        <v>2.0</v>
      </c>
      <c r="F5960" s="7" t="str">
        <f>vlookup(E5960,Teams!A:B,2,false)</f>
        <v>Blair A</v>
      </c>
      <c r="G5960" s="1" t="b">
        <v>1</v>
      </c>
      <c r="H5960" s="1" t="b">
        <v>1</v>
      </c>
      <c r="I5960" s="1">
        <v>2.0</v>
      </c>
      <c r="J5960" s="7" t="str">
        <f>vlookup(I5960,Cats!$A:$B,2,false)</f>
        <v>M</v>
      </c>
    </row>
    <row r="5961">
      <c r="A5961" s="1">
        <v>142970.0</v>
      </c>
      <c r="B5961" s="1">
        <v>592.0</v>
      </c>
      <c r="C5961" s="1">
        <v>14.0</v>
      </c>
      <c r="D5961" s="1" t="s">
        <v>138</v>
      </c>
      <c r="E5961" s="1">
        <v>25.0</v>
      </c>
      <c r="F5961" s="7" t="str">
        <f>vlookup(E5961,Teams!A:B,2,false)</f>
        <v>Lexington B</v>
      </c>
      <c r="G5961" s="1" t="b">
        <v>0</v>
      </c>
      <c r="H5961" s="1" t="b">
        <v>0</v>
      </c>
      <c r="I5961" s="1">
        <v>2.0</v>
      </c>
      <c r="J5961" s="7" t="str">
        <f>vlookup(I5961,Cats!$A:$B,2,false)</f>
        <v>M</v>
      </c>
    </row>
    <row r="5962">
      <c r="A5962" s="1">
        <v>142971.0</v>
      </c>
      <c r="B5962" s="1">
        <v>592.0</v>
      </c>
      <c r="C5962" s="1">
        <v>0.0</v>
      </c>
      <c r="D5962" s="1" t="s">
        <v>96</v>
      </c>
      <c r="E5962" s="1">
        <v>2.0</v>
      </c>
      <c r="F5962" s="7" t="str">
        <f>vlookup(E5962,Teams!A:B,2,false)</f>
        <v>Blair A</v>
      </c>
      <c r="G5962" s="1" t="b">
        <v>1</v>
      </c>
      <c r="H5962" s="1" t="b">
        <v>0</v>
      </c>
      <c r="I5962" s="1">
        <v>3.0</v>
      </c>
      <c r="J5962" s="7" t="str">
        <f>vlookup(I5962,Cats!$A:$B,2,false)</f>
        <v>C</v>
      </c>
    </row>
    <row r="5963">
      <c r="A5963" s="1">
        <v>142972.0</v>
      </c>
      <c r="B5963" s="1">
        <v>592.0</v>
      </c>
      <c r="C5963" s="1">
        <v>0.0</v>
      </c>
      <c r="D5963" s="1" t="s">
        <v>140</v>
      </c>
      <c r="E5963" s="1">
        <v>25.0</v>
      </c>
      <c r="F5963" s="7" t="str">
        <f>vlookup(E5963,Teams!A:B,2,false)</f>
        <v>Lexington B</v>
      </c>
      <c r="G5963" s="1" t="b">
        <v>0</v>
      </c>
      <c r="H5963" s="1" t="b">
        <v>0</v>
      </c>
      <c r="I5963" s="1">
        <v>3.0</v>
      </c>
      <c r="J5963" s="7" t="str">
        <f>vlookup(I5963,Cats!$A:$B,2,false)</f>
        <v>C</v>
      </c>
    </row>
    <row r="5964">
      <c r="A5964" s="1">
        <v>142973.0</v>
      </c>
      <c r="B5964" s="1">
        <v>592.0</v>
      </c>
      <c r="C5964" s="1">
        <v>4.0</v>
      </c>
      <c r="D5964" s="1" t="s">
        <v>204</v>
      </c>
      <c r="E5964" s="1">
        <v>2.0</v>
      </c>
      <c r="F5964" s="7" t="str">
        <f>vlookup(E5964,Teams!A:B,2,false)</f>
        <v>Blair A</v>
      </c>
      <c r="G5964" s="1" t="b">
        <v>1</v>
      </c>
      <c r="H5964" s="1" t="b">
        <v>0</v>
      </c>
      <c r="I5964" s="1">
        <v>4.0</v>
      </c>
      <c r="J5964" s="7" t="str">
        <f>vlookup(I5964,Cats!$A:$B,2,false)</f>
        <v>E</v>
      </c>
    </row>
    <row r="5965">
      <c r="A5965" s="1">
        <v>142974.0</v>
      </c>
      <c r="B5965" s="1">
        <v>592.0</v>
      </c>
      <c r="C5965" s="1">
        <v>0.0</v>
      </c>
      <c r="D5965" s="1" t="s">
        <v>32</v>
      </c>
      <c r="E5965" s="1">
        <v>25.0</v>
      </c>
      <c r="F5965" s="7" t="str">
        <f>vlookup(E5965,Teams!A:B,2,false)</f>
        <v>Lexington B</v>
      </c>
      <c r="G5965" s="1" t="b">
        <v>0</v>
      </c>
      <c r="H5965" s="1" t="b">
        <v>1</v>
      </c>
      <c r="I5965" s="1">
        <v>4.0</v>
      </c>
      <c r="J5965" s="7" t="str">
        <f>vlookup(I5965,Cats!$A:$B,2,false)</f>
        <v>E</v>
      </c>
    </row>
    <row r="5966">
      <c r="A5966" s="1">
        <v>142975.0</v>
      </c>
      <c r="B5966" s="1">
        <v>592.0</v>
      </c>
      <c r="C5966" s="1">
        <v>0.0</v>
      </c>
      <c r="D5966" s="1" t="s">
        <v>96</v>
      </c>
      <c r="E5966" s="1">
        <v>2.0</v>
      </c>
      <c r="F5966" s="7" t="str">
        <f>vlookup(E5966,Teams!A:B,2,false)</f>
        <v>Blair A</v>
      </c>
      <c r="G5966" s="1" t="b">
        <v>1</v>
      </c>
      <c r="H5966" s="1" t="b">
        <v>0</v>
      </c>
      <c r="I5966" s="1">
        <v>5.0</v>
      </c>
      <c r="J5966" s="7" t="str">
        <f>vlookup(I5966,Cats!$A:$B,2,false)</f>
        <v>B</v>
      </c>
    </row>
    <row r="5967">
      <c r="A5967" s="1">
        <v>142976.0</v>
      </c>
      <c r="B5967" s="1">
        <v>592.0</v>
      </c>
      <c r="C5967" s="1">
        <v>4.0</v>
      </c>
      <c r="D5967" s="1" t="s">
        <v>138</v>
      </c>
      <c r="E5967" s="1">
        <v>25.0</v>
      </c>
      <c r="F5967" s="7" t="str">
        <f>vlookup(E5967,Teams!A:B,2,false)</f>
        <v>Lexington B</v>
      </c>
      <c r="G5967" s="1" t="b">
        <v>0</v>
      </c>
      <c r="H5967" s="1" t="b">
        <v>0</v>
      </c>
      <c r="I5967" s="1">
        <v>5.0</v>
      </c>
      <c r="J5967" s="7" t="str">
        <f>vlookup(I5967,Cats!$A:$B,2,false)</f>
        <v>B</v>
      </c>
    </row>
    <row r="5968">
      <c r="A5968" s="1">
        <v>142977.0</v>
      </c>
      <c r="B5968" s="1">
        <v>592.0</v>
      </c>
      <c r="C5968" s="1">
        <v>0.0</v>
      </c>
      <c r="D5968" s="1" t="s">
        <v>180</v>
      </c>
      <c r="E5968" s="1">
        <v>2.0</v>
      </c>
      <c r="F5968" s="7" t="str">
        <f>vlookup(E5968,Teams!A:B,2,false)</f>
        <v>Blair A</v>
      </c>
      <c r="G5968" s="1" t="b">
        <v>1</v>
      </c>
      <c r="H5968" s="1" t="b">
        <v>0</v>
      </c>
      <c r="I5968" s="1">
        <v>6.0</v>
      </c>
      <c r="J5968" s="7" t="str">
        <f>vlookup(I5968,Cats!$A:$B,2,false)</f>
        <v>P</v>
      </c>
    </row>
    <row r="5969">
      <c r="A5969" s="1">
        <v>142978.0</v>
      </c>
      <c r="B5969" s="1">
        <v>592.0</v>
      </c>
      <c r="C5969" s="1">
        <v>0.0</v>
      </c>
      <c r="D5969" s="1" t="s">
        <v>140</v>
      </c>
      <c r="E5969" s="1">
        <v>25.0</v>
      </c>
      <c r="F5969" s="7" t="str">
        <f>vlookup(E5969,Teams!A:B,2,false)</f>
        <v>Lexington B</v>
      </c>
      <c r="G5969" s="1" t="b">
        <v>0</v>
      </c>
      <c r="H5969" s="1" t="b">
        <v>0</v>
      </c>
      <c r="I5969" s="1">
        <v>6.0</v>
      </c>
      <c r="J5969" s="7" t="str">
        <f>vlookup(I5969,Cats!$A:$B,2,false)</f>
        <v>P</v>
      </c>
    </row>
    <row r="5970">
      <c r="A5970" s="1">
        <v>142979.0</v>
      </c>
      <c r="B5970" s="1">
        <v>592.0</v>
      </c>
      <c r="C5970" s="1">
        <v>14.0</v>
      </c>
      <c r="D5970" s="1" t="s">
        <v>96</v>
      </c>
      <c r="E5970" s="1">
        <v>2.0</v>
      </c>
      <c r="F5970" s="7" t="str">
        <f>vlookup(E5970,Teams!A:B,2,false)</f>
        <v>Blair A</v>
      </c>
      <c r="G5970" s="1" t="b">
        <v>1</v>
      </c>
      <c r="H5970" s="1" t="b">
        <v>0</v>
      </c>
      <c r="I5970" s="1">
        <v>7.0</v>
      </c>
      <c r="J5970" s="7" t="str">
        <f>vlookup(I5970,Cats!$A:$B,2,false)</f>
        <v>X</v>
      </c>
    </row>
    <row r="5971">
      <c r="A5971" s="1">
        <v>142980.0</v>
      </c>
      <c r="B5971" s="1">
        <v>592.0</v>
      </c>
      <c r="C5971" s="1">
        <v>-4.0</v>
      </c>
      <c r="D5971" s="1" t="s">
        <v>137</v>
      </c>
      <c r="E5971" s="1">
        <v>25.0</v>
      </c>
      <c r="F5971" s="7" t="str">
        <f>vlookup(E5971,Teams!A:B,2,false)</f>
        <v>Lexington B</v>
      </c>
      <c r="G5971" s="1" t="b">
        <v>0</v>
      </c>
      <c r="H5971" s="1" t="b">
        <v>0</v>
      </c>
      <c r="I5971" s="1">
        <v>7.0</v>
      </c>
      <c r="J5971" s="7" t="str">
        <f>vlookup(I5971,Cats!$A:$B,2,false)</f>
        <v>X</v>
      </c>
    </row>
    <row r="5972">
      <c r="A5972" s="1">
        <v>142981.0</v>
      </c>
      <c r="B5972" s="1">
        <v>592.0</v>
      </c>
      <c r="C5972" s="1">
        <v>14.0</v>
      </c>
      <c r="D5972" s="1" t="s">
        <v>204</v>
      </c>
      <c r="E5972" s="1">
        <v>2.0</v>
      </c>
      <c r="F5972" s="7" t="str">
        <f>vlookup(E5972,Teams!A:B,2,false)</f>
        <v>Blair A</v>
      </c>
      <c r="G5972" s="1" t="b">
        <v>1</v>
      </c>
      <c r="H5972" s="1" t="b">
        <v>0</v>
      </c>
      <c r="I5972" s="1">
        <v>8.0</v>
      </c>
      <c r="J5972" s="7" t="str">
        <f>vlookup(I5972,Cats!$A:$B,2,false)</f>
        <v>M</v>
      </c>
    </row>
    <row r="5973">
      <c r="A5973" s="1">
        <v>142982.0</v>
      </c>
      <c r="B5973" s="1">
        <v>592.0</v>
      </c>
      <c r="C5973" s="1">
        <v>0.0</v>
      </c>
      <c r="D5973" s="1" t="s">
        <v>138</v>
      </c>
      <c r="E5973" s="1">
        <v>25.0</v>
      </c>
      <c r="F5973" s="7" t="str">
        <f>vlookup(E5973,Teams!A:B,2,false)</f>
        <v>Lexington B</v>
      </c>
      <c r="G5973" s="1" t="b">
        <v>0</v>
      </c>
      <c r="H5973" s="1" t="b">
        <v>0</v>
      </c>
      <c r="I5973" s="1">
        <v>8.0</v>
      </c>
      <c r="J5973" s="7" t="str">
        <f>vlookup(I5973,Cats!$A:$B,2,false)</f>
        <v>M</v>
      </c>
    </row>
    <row r="5974">
      <c r="A5974" s="1">
        <v>142983.0</v>
      </c>
      <c r="B5974" s="1">
        <v>592.0</v>
      </c>
      <c r="C5974" s="1">
        <v>0.0</v>
      </c>
      <c r="D5974" s="1" t="s">
        <v>96</v>
      </c>
      <c r="E5974" s="1">
        <v>2.0</v>
      </c>
      <c r="F5974" s="7" t="str">
        <f>vlookup(E5974,Teams!A:B,2,false)</f>
        <v>Blair A</v>
      </c>
      <c r="G5974" s="1" t="b">
        <v>1</v>
      </c>
      <c r="H5974" s="1" t="b">
        <v>0</v>
      </c>
      <c r="I5974" s="1">
        <v>9.0</v>
      </c>
      <c r="J5974" s="7" t="str">
        <f>vlookup(I5974,Cats!$A:$B,2,false)</f>
        <v>C</v>
      </c>
    </row>
    <row r="5975">
      <c r="A5975" s="1">
        <v>142984.0</v>
      </c>
      <c r="B5975" s="1">
        <v>592.0</v>
      </c>
      <c r="C5975" s="1">
        <v>4.0</v>
      </c>
      <c r="D5975" s="1" t="s">
        <v>137</v>
      </c>
      <c r="E5975" s="1">
        <v>25.0</v>
      </c>
      <c r="F5975" s="7" t="str">
        <f>vlookup(E5975,Teams!A:B,2,false)</f>
        <v>Lexington B</v>
      </c>
      <c r="G5975" s="1" t="b">
        <v>0</v>
      </c>
      <c r="H5975" s="1" t="b">
        <v>0</v>
      </c>
      <c r="I5975" s="1">
        <v>9.0</v>
      </c>
      <c r="J5975" s="7" t="str">
        <f>vlookup(I5975,Cats!$A:$B,2,false)</f>
        <v>C</v>
      </c>
    </row>
    <row r="5976">
      <c r="A5976" s="1">
        <v>142985.0</v>
      </c>
      <c r="B5976" s="1">
        <v>592.0</v>
      </c>
      <c r="C5976" s="1">
        <v>0.0</v>
      </c>
      <c r="D5976" s="1" t="s">
        <v>32</v>
      </c>
      <c r="E5976" s="1">
        <v>2.0</v>
      </c>
      <c r="F5976" s="7" t="str">
        <f>vlookup(E5976,Teams!A:B,2,false)</f>
        <v>Blair A</v>
      </c>
      <c r="G5976" s="1" t="b">
        <v>1</v>
      </c>
      <c r="H5976" s="1" t="b">
        <v>1</v>
      </c>
      <c r="I5976" s="1">
        <v>10.0</v>
      </c>
      <c r="J5976" s="7" t="str">
        <f>vlookup(I5976,Cats!$A:$B,2,false)</f>
        <v>E</v>
      </c>
    </row>
    <row r="5977">
      <c r="A5977" s="1">
        <v>142986.0</v>
      </c>
      <c r="B5977" s="1">
        <v>592.0</v>
      </c>
      <c r="C5977" s="1">
        <v>4.0</v>
      </c>
      <c r="D5977" s="1" t="s">
        <v>140</v>
      </c>
      <c r="E5977" s="1">
        <v>25.0</v>
      </c>
      <c r="F5977" s="7" t="str">
        <f>vlookup(E5977,Teams!A:B,2,false)</f>
        <v>Lexington B</v>
      </c>
      <c r="G5977" s="1" t="b">
        <v>0</v>
      </c>
      <c r="H5977" s="1" t="b">
        <v>0</v>
      </c>
      <c r="I5977" s="1">
        <v>10.0</v>
      </c>
      <c r="J5977" s="7" t="str">
        <f>vlookup(I5977,Cats!$A:$B,2,false)</f>
        <v>E</v>
      </c>
    </row>
    <row r="5978">
      <c r="A5978" s="1">
        <v>142987.0</v>
      </c>
      <c r="B5978" s="1">
        <v>592.0</v>
      </c>
      <c r="C5978" s="1">
        <v>0.0</v>
      </c>
      <c r="D5978" s="1" t="s">
        <v>96</v>
      </c>
      <c r="E5978" s="1">
        <v>2.0</v>
      </c>
      <c r="F5978" s="7" t="str">
        <f>vlookup(E5978,Teams!A:B,2,false)</f>
        <v>Blair A</v>
      </c>
      <c r="G5978" s="1" t="b">
        <v>1</v>
      </c>
      <c r="H5978" s="1" t="b">
        <v>0</v>
      </c>
      <c r="I5978" s="1">
        <v>11.0</v>
      </c>
      <c r="J5978" s="7" t="str">
        <f>vlookup(I5978,Cats!$A:$B,2,false)</f>
        <v>B</v>
      </c>
    </row>
    <row r="5979">
      <c r="A5979" s="1">
        <v>142988.0</v>
      </c>
      <c r="B5979" s="1">
        <v>592.0</v>
      </c>
      <c r="C5979" s="1">
        <v>0.0</v>
      </c>
      <c r="D5979" s="1" t="s">
        <v>138</v>
      </c>
      <c r="E5979" s="1">
        <v>25.0</v>
      </c>
      <c r="F5979" s="7" t="str">
        <f>vlookup(E5979,Teams!A:B,2,false)</f>
        <v>Lexington B</v>
      </c>
      <c r="G5979" s="1" t="b">
        <v>0</v>
      </c>
      <c r="H5979" s="1" t="b">
        <v>0</v>
      </c>
      <c r="I5979" s="1">
        <v>11.0</v>
      </c>
      <c r="J5979" s="7" t="str">
        <f>vlookup(I5979,Cats!$A:$B,2,false)</f>
        <v>B</v>
      </c>
    </row>
    <row r="5980">
      <c r="A5980" s="1">
        <v>142989.0</v>
      </c>
      <c r="B5980" s="1">
        <v>592.0</v>
      </c>
      <c r="C5980" s="1">
        <v>14.0</v>
      </c>
      <c r="D5980" s="1" t="s">
        <v>96</v>
      </c>
      <c r="E5980" s="1">
        <v>2.0</v>
      </c>
      <c r="F5980" s="7" t="str">
        <f>vlookup(E5980,Teams!A:B,2,false)</f>
        <v>Blair A</v>
      </c>
      <c r="G5980" s="1" t="b">
        <v>1</v>
      </c>
      <c r="H5980" s="1" t="b">
        <v>0</v>
      </c>
      <c r="I5980" s="1">
        <v>12.0</v>
      </c>
      <c r="J5980" s="7" t="str">
        <f>vlookup(I5980,Cats!$A:$B,2,false)</f>
        <v>P</v>
      </c>
    </row>
    <row r="5981">
      <c r="A5981" s="1">
        <v>142990.0</v>
      </c>
      <c r="B5981" s="1">
        <v>592.0</v>
      </c>
      <c r="C5981" s="1">
        <v>0.0</v>
      </c>
      <c r="D5981" s="1" t="s">
        <v>32</v>
      </c>
      <c r="E5981" s="1">
        <v>25.0</v>
      </c>
      <c r="F5981" s="7" t="str">
        <f>vlookup(E5981,Teams!A:B,2,false)</f>
        <v>Lexington B</v>
      </c>
      <c r="G5981" s="1" t="b">
        <v>0</v>
      </c>
      <c r="H5981" s="1" t="b">
        <v>1</v>
      </c>
      <c r="I5981" s="1">
        <v>12.0</v>
      </c>
      <c r="J5981" s="7" t="str">
        <f>vlookup(I5981,Cats!$A:$B,2,false)</f>
        <v>P</v>
      </c>
    </row>
    <row r="5982">
      <c r="A5982" s="1">
        <v>142991.0</v>
      </c>
      <c r="B5982" s="1">
        <v>592.0</v>
      </c>
      <c r="C5982" s="1">
        <v>4.0</v>
      </c>
      <c r="D5982" s="1" t="s">
        <v>180</v>
      </c>
      <c r="E5982" s="1">
        <v>2.0</v>
      </c>
      <c r="F5982" s="7" t="str">
        <f>vlookup(E5982,Teams!A:B,2,false)</f>
        <v>Blair A</v>
      </c>
      <c r="G5982" s="1" t="b">
        <v>1</v>
      </c>
      <c r="H5982" s="1" t="b">
        <v>0</v>
      </c>
      <c r="I5982" s="1">
        <v>13.0</v>
      </c>
      <c r="J5982" s="7" t="str">
        <f>vlookup(I5982,Cats!$A:$B,2,false)</f>
        <v>X</v>
      </c>
    </row>
    <row r="5983">
      <c r="A5983" s="1">
        <v>142992.0</v>
      </c>
      <c r="B5983" s="1">
        <v>592.0</v>
      </c>
      <c r="C5983" s="1">
        <v>0.0</v>
      </c>
      <c r="D5983" s="1" t="s">
        <v>32</v>
      </c>
      <c r="E5983" s="1">
        <v>25.0</v>
      </c>
      <c r="F5983" s="7" t="str">
        <f>vlookup(E5983,Teams!A:B,2,false)</f>
        <v>Lexington B</v>
      </c>
      <c r="G5983" s="1" t="b">
        <v>0</v>
      </c>
      <c r="H5983" s="1" t="b">
        <v>1</v>
      </c>
      <c r="I5983" s="1">
        <v>13.0</v>
      </c>
      <c r="J5983" s="7" t="str">
        <f>vlookup(I5983,Cats!$A:$B,2,false)</f>
        <v>X</v>
      </c>
    </row>
    <row r="5984">
      <c r="A5984" s="1">
        <v>142993.0</v>
      </c>
      <c r="B5984" s="1">
        <v>592.0</v>
      </c>
      <c r="C5984" s="1">
        <v>0.0</v>
      </c>
      <c r="D5984" s="1" t="s">
        <v>180</v>
      </c>
      <c r="E5984" s="1">
        <v>2.0</v>
      </c>
      <c r="F5984" s="7" t="str">
        <f>vlookup(E5984,Teams!A:B,2,false)</f>
        <v>Blair A</v>
      </c>
      <c r="G5984" s="1" t="b">
        <v>1</v>
      </c>
      <c r="H5984" s="1" t="b">
        <v>0</v>
      </c>
      <c r="I5984" s="1">
        <v>14.0</v>
      </c>
      <c r="J5984" s="7" t="str">
        <f>vlookup(I5984,Cats!$A:$B,2,false)</f>
        <v>M</v>
      </c>
    </row>
    <row r="5985">
      <c r="A5985" s="1">
        <v>142994.0</v>
      </c>
      <c r="B5985" s="1">
        <v>592.0</v>
      </c>
      <c r="C5985" s="1">
        <v>0.0</v>
      </c>
      <c r="D5985" s="1" t="s">
        <v>138</v>
      </c>
      <c r="E5985" s="1">
        <v>25.0</v>
      </c>
      <c r="F5985" s="7" t="str">
        <f>vlookup(E5985,Teams!A:B,2,false)</f>
        <v>Lexington B</v>
      </c>
      <c r="G5985" s="1" t="b">
        <v>0</v>
      </c>
      <c r="H5985" s="1" t="b">
        <v>0</v>
      </c>
      <c r="I5985" s="1">
        <v>14.0</v>
      </c>
      <c r="J5985" s="7" t="str">
        <f>vlookup(I5985,Cats!$A:$B,2,false)</f>
        <v>M</v>
      </c>
    </row>
    <row r="5986">
      <c r="A5986" s="1">
        <v>142995.0</v>
      </c>
      <c r="B5986" s="1">
        <v>592.0</v>
      </c>
      <c r="C5986" s="1">
        <v>0.0</v>
      </c>
      <c r="D5986" s="1" t="s">
        <v>96</v>
      </c>
      <c r="E5986" s="1">
        <v>2.0</v>
      </c>
      <c r="F5986" s="7" t="str">
        <f>vlookup(E5986,Teams!A:B,2,false)</f>
        <v>Blair A</v>
      </c>
      <c r="G5986" s="1" t="b">
        <v>1</v>
      </c>
      <c r="H5986" s="1" t="b">
        <v>0</v>
      </c>
      <c r="I5986" s="1">
        <v>15.0</v>
      </c>
      <c r="J5986" s="7" t="str">
        <f>vlookup(I5986,Cats!$A:$B,2,false)</f>
        <v>C</v>
      </c>
    </row>
    <row r="5987">
      <c r="A5987" s="1">
        <v>142996.0</v>
      </c>
      <c r="B5987" s="1">
        <v>592.0</v>
      </c>
      <c r="C5987" s="1">
        <v>4.0</v>
      </c>
      <c r="D5987" s="1" t="s">
        <v>137</v>
      </c>
      <c r="E5987" s="1">
        <v>25.0</v>
      </c>
      <c r="F5987" s="7" t="str">
        <f>vlookup(E5987,Teams!A:B,2,false)</f>
        <v>Lexington B</v>
      </c>
      <c r="G5987" s="1" t="b">
        <v>0</v>
      </c>
      <c r="H5987" s="1" t="b">
        <v>0</v>
      </c>
      <c r="I5987" s="1">
        <v>15.0</v>
      </c>
      <c r="J5987" s="7" t="str">
        <f>vlookup(I5987,Cats!$A:$B,2,false)</f>
        <v>C</v>
      </c>
    </row>
    <row r="5988">
      <c r="A5988" s="1">
        <v>142997.0</v>
      </c>
      <c r="B5988" s="1">
        <v>592.0</v>
      </c>
      <c r="C5988" s="1">
        <v>0.0</v>
      </c>
      <c r="D5988" s="1" t="s">
        <v>204</v>
      </c>
      <c r="E5988" s="1">
        <v>2.0</v>
      </c>
      <c r="F5988" s="7" t="str">
        <f>vlookup(E5988,Teams!A:B,2,false)</f>
        <v>Blair A</v>
      </c>
      <c r="G5988" s="1" t="b">
        <v>1</v>
      </c>
      <c r="H5988" s="1" t="b">
        <v>0</v>
      </c>
      <c r="I5988" s="1">
        <v>16.0</v>
      </c>
      <c r="J5988" s="7" t="str">
        <f>vlookup(I5988,Cats!$A:$B,2,false)</f>
        <v>E</v>
      </c>
    </row>
    <row r="5989">
      <c r="A5989" s="1">
        <v>142998.0</v>
      </c>
      <c r="B5989" s="1">
        <v>592.0</v>
      </c>
      <c r="C5989" s="1">
        <v>14.0</v>
      </c>
      <c r="D5989" s="1" t="s">
        <v>137</v>
      </c>
      <c r="E5989" s="1">
        <v>25.0</v>
      </c>
      <c r="F5989" s="7" t="str">
        <f>vlookup(E5989,Teams!A:B,2,false)</f>
        <v>Lexington B</v>
      </c>
      <c r="G5989" s="1" t="b">
        <v>0</v>
      </c>
      <c r="H5989" s="1" t="b">
        <v>0</v>
      </c>
      <c r="I5989" s="1">
        <v>16.0</v>
      </c>
      <c r="J5989" s="7" t="str">
        <f>vlookup(I5989,Cats!$A:$B,2,false)</f>
        <v>E</v>
      </c>
    </row>
    <row r="5990">
      <c r="A5990" s="1">
        <v>142999.0</v>
      </c>
      <c r="B5990" s="1">
        <v>592.0</v>
      </c>
      <c r="C5990" s="1">
        <v>-4.0</v>
      </c>
      <c r="D5990" s="1" t="s">
        <v>96</v>
      </c>
      <c r="E5990" s="1">
        <v>2.0</v>
      </c>
      <c r="F5990" s="7" t="str">
        <f>vlookup(E5990,Teams!A:B,2,false)</f>
        <v>Blair A</v>
      </c>
      <c r="G5990" s="1" t="b">
        <v>1</v>
      </c>
      <c r="H5990" s="1" t="b">
        <v>0</v>
      </c>
      <c r="I5990" s="1">
        <v>17.0</v>
      </c>
      <c r="J5990" s="7" t="str">
        <f>vlookup(I5990,Cats!$A:$B,2,false)</f>
        <v>B</v>
      </c>
    </row>
    <row r="5991">
      <c r="A5991" s="1">
        <v>143000.0</v>
      </c>
      <c r="B5991" s="1">
        <v>592.0</v>
      </c>
      <c r="C5991" s="1">
        <v>4.0</v>
      </c>
      <c r="D5991" s="1" t="s">
        <v>138</v>
      </c>
      <c r="E5991" s="1">
        <v>25.0</v>
      </c>
      <c r="F5991" s="7" t="str">
        <f>vlookup(E5991,Teams!A:B,2,false)</f>
        <v>Lexington B</v>
      </c>
      <c r="G5991" s="1" t="b">
        <v>0</v>
      </c>
      <c r="H5991" s="1" t="b">
        <v>0</v>
      </c>
      <c r="I5991" s="1">
        <v>17.0</v>
      </c>
      <c r="J5991" s="7" t="str">
        <f>vlookup(I5991,Cats!$A:$B,2,false)</f>
        <v>B</v>
      </c>
    </row>
    <row r="5992">
      <c r="A5992" s="1">
        <v>143001.0</v>
      </c>
      <c r="B5992" s="1">
        <v>592.0</v>
      </c>
      <c r="C5992" s="1">
        <v>4.0</v>
      </c>
      <c r="D5992" s="1" t="s">
        <v>204</v>
      </c>
      <c r="E5992" s="1">
        <v>2.0</v>
      </c>
      <c r="F5992" s="7" t="str">
        <f>vlookup(E5992,Teams!A:B,2,false)</f>
        <v>Blair A</v>
      </c>
      <c r="G5992" s="1" t="b">
        <v>1</v>
      </c>
      <c r="H5992" s="1" t="b">
        <v>0</v>
      </c>
      <c r="I5992" s="1">
        <v>18.0</v>
      </c>
      <c r="J5992" s="7" t="str">
        <f>vlookup(I5992,Cats!$A:$B,2,false)</f>
        <v>P</v>
      </c>
    </row>
    <row r="5993">
      <c r="A5993" s="1">
        <v>143002.0</v>
      </c>
      <c r="B5993" s="1">
        <v>592.0</v>
      </c>
      <c r="C5993" s="1">
        <v>0.0</v>
      </c>
      <c r="D5993" s="1" t="s">
        <v>32</v>
      </c>
      <c r="E5993" s="1">
        <v>25.0</v>
      </c>
      <c r="F5993" s="7" t="str">
        <f>vlookup(E5993,Teams!A:B,2,false)</f>
        <v>Lexington B</v>
      </c>
      <c r="G5993" s="1" t="b">
        <v>0</v>
      </c>
      <c r="H5993" s="1" t="b">
        <v>1</v>
      </c>
      <c r="I5993" s="1">
        <v>18.0</v>
      </c>
      <c r="J5993" s="7" t="str">
        <f>vlookup(I5993,Cats!$A:$B,2,false)</f>
        <v>P</v>
      </c>
    </row>
    <row r="5994">
      <c r="A5994" s="1">
        <v>143003.0</v>
      </c>
      <c r="B5994" s="1">
        <v>592.0</v>
      </c>
      <c r="C5994" s="1">
        <v>4.0</v>
      </c>
      <c r="D5994" s="1" t="s">
        <v>204</v>
      </c>
      <c r="E5994" s="1">
        <v>2.0</v>
      </c>
      <c r="F5994" s="7" t="str">
        <f>vlookup(E5994,Teams!A:B,2,false)</f>
        <v>Blair A</v>
      </c>
      <c r="G5994" s="1" t="b">
        <v>1</v>
      </c>
      <c r="H5994" s="1" t="b">
        <v>0</v>
      </c>
      <c r="I5994" s="1">
        <v>19.0</v>
      </c>
      <c r="J5994" s="7" t="str">
        <f>vlookup(I5994,Cats!$A:$B,2,false)</f>
        <v>X</v>
      </c>
    </row>
    <row r="5995">
      <c r="A5995" s="1">
        <v>143004.0</v>
      </c>
      <c r="B5995" s="1">
        <v>592.0</v>
      </c>
      <c r="C5995" s="1">
        <v>0.0</v>
      </c>
      <c r="D5995" s="1" t="s">
        <v>32</v>
      </c>
      <c r="E5995" s="1">
        <v>25.0</v>
      </c>
      <c r="F5995" s="7" t="str">
        <f>vlookup(E5995,Teams!A:B,2,false)</f>
        <v>Lexington B</v>
      </c>
      <c r="G5995" s="1" t="b">
        <v>0</v>
      </c>
      <c r="H5995" s="1" t="b">
        <v>1</v>
      </c>
      <c r="I5995" s="1">
        <v>19.0</v>
      </c>
      <c r="J5995" s="7" t="str">
        <f>vlookup(I5995,Cats!$A:$B,2,false)</f>
        <v>X</v>
      </c>
    </row>
    <row r="5996">
      <c r="A5996" s="1">
        <v>143005.0</v>
      </c>
      <c r="B5996" s="1">
        <v>592.0</v>
      </c>
      <c r="C5996" s="1">
        <v>14.0</v>
      </c>
      <c r="D5996" s="1" t="s">
        <v>180</v>
      </c>
      <c r="E5996" s="1">
        <v>2.0</v>
      </c>
      <c r="F5996" s="7" t="str">
        <f>vlookup(E5996,Teams!A:B,2,false)</f>
        <v>Blair A</v>
      </c>
      <c r="G5996" s="1" t="b">
        <v>1</v>
      </c>
      <c r="H5996" s="1" t="b">
        <v>0</v>
      </c>
      <c r="I5996" s="1">
        <v>20.0</v>
      </c>
      <c r="J5996" s="7" t="str">
        <f>vlookup(I5996,Cats!$A:$B,2,false)</f>
        <v>M</v>
      </c>
    </row>
    <row r="5997">
      <c r="A5997" s="1">
        <v>143006.0</v>
      </c>
      <c r="B5997" s="1">
        <v>592.0</v>
      </c>
      <c r="C5997" s="1">
        <v>0.0</v>
      </c>
      <c r="D5997" s="1" t="s">
        <v>140</v>
      </c>
      <c r="E5997" s="1">
        <v>25.0</v>
      </c>
      <c r="F5997" s="7" t="str">
        <f>vlookup(E5997,Teams!A:B,2,false)</f>
        <v>Lexington B</v>
      </c>
      <c r="G5997" s="1" t="b">
        <v>0</v>
      </c>
      <c r="H5997" s="1" t="b">
        <v>0</v>
      </c>
      <c r="I5997" s="1">
        <v>20.0</v>
      </c>
      <c r="J5997" s="7" t="str">
        <f>vlookup(I5997,Cats!$A:$B,2,false)</f>
        <v>M</v>
      </c>
    </row>
    <row r="5998">
      <c r="A5998" s="1">
        <v>143007.0</v>
      </c>
      <c r="B5998" s="1">
        <v>592.0</v>
      </c>
      <c r="C5998" s="1">
        <v>0.0</v>
      </c>
      <c r="D5998" s="1" t="s">
        <v>96</v>
      </c>
      <c r="E5998" s="1">
        <v>2.0</v>
      </c>
      <c r="F5998" s="7" t="str">
        <f>vlookup(E5998,Teams!A:B,2,false)</f>
        <v>Blair A</v>
      </c>
      <c r="G5998" s="1" t="b">
        <v>1</v>
      </c>
      <c r="H5998" s="1" t="b">
        <v>0</v>
      </c>
      <c r="I5998" s="1">
        <v>21.0</v>
      </c>
      <c r="J5998" s="7" t="str">
        <f>vlookup(I5998,Cats!$A:$B,2,false)</f>
        <v>C</v>
      </c>
    </row>
    <row r="5999">
      <c r="A5999" s="1">
        <v>143008.0</v>
      </c>
      <c r="B5999" s="1">
        <v>592.0</v>
      </c>
      <c r="C5999" s="1">
        <v>0.0</v>
      </c>
      <c r="D5999" s="1" t="s">
        <v>140</v>
      </c>
      <c r="E5999" s="1">
        <v>25.0</v>
      </c>
      <c r="F5999" s="7" t="str">
        <f>vlookup(E5999,Teams!A:B,2,false)</f>
        <v>Lexington B</v>
      </c>
      <c r="G5999" s="1" t="b">
        <v>0</v>
      </c>
      <c r="H5999" s="1" t="b">
        <v>0</v>
      </c>
      <c r="I5999" s="1">
        <v>21.0</v>
      </c>
      <c r="J5999" s="7" t="str">
        <f>vlookup(I5999,Cats!$A:$B,2,false)</f>
        <v>C</v>
      </c>
    </row>
    <row r="6000">
      <c r="A6000" s="1">
        <v>143009.0</v>
      </c>
      <c r="B6000" s="1">
        <v>592.0</v>
      </c>
      <c r="C6000" s="1">
        <v>0.0</v>
      </c>
      <c r="D6000" s="1" t="s">
        <v>204</v>
      </c>
      <c r="E6000" s="1">
        <v>2.0</v>
      </c>
      <c r="F6000" s="7" t="str">
        <f>vlookup(E6000,Teams!A:B,2,false)</f>
        <v>Blair A</v>
      </c>
      <c r="G6000" s="1" t="b">
        <v>1</v>
      </c>
      <c r="H6000" s="1" t="b">
        <v>0</v>
      </c>
      <c r="I6000" s="1">
        <v>22.0</v>
      </c>
      <c r="J6000" s="7" t="str">
        <f>vlookup(I6000,Cats!$A:$B,2,false)</f>
        <v>E</v>
      </c>
    </row>
    <row r="6001">
      <c r="A6001" s="1">
        <v>143010.0</v>
      </c>
      <c r="B6001" s="1">
        <v>592.0</v>
      </c>
      <c r="C6001" s="1">
        <v>4.0</v>
      </c>
      <c r="D6001" s="1" t="s">
        <v>137</v>
      </c>
      <c r="E6001" s="1">
        <v>25.0</v>
      </c>
      <c r="F6001" s="7" t="str">
        <f>vlookup(E6001,Teams!A:B,2,false)</f>
        <v>Lexington B</v>
      </c>
      <c r="G6001" s="1" t="b">
        <v>0</v>
      </c>
      <c r="H6001" s="1" t="b">
        <v>0</v>
      </c>
      <c r="I6001" s="1">
        <v>22.0</v>
      </c>
      <c r="J6001" s="7" t="str">
        <f>vlookup(I6001,Cats!$A:$B,2,false)</f>
        <v>E</v>
      </c>
    </row>
    <row r="6002">
      <c r="A6002" s="1">
        <v>143011.0</v>
      </c>
      <c r="B6002" s="1">
        <v>592.0</v>
      </c>
      <c r="C6002" s="1">
        <v>0.0</v>
      </c>
      <c r="D6002" s="1" t="s">
        <v>96</v>
      </c>
      <c r="E6002" s="1">
        <v>2.0</v>
      </c>
      <c r="F6002" s="7" t="str">
        <f>vlookup(E6002,Teams!A:B,2,false)</f>
        <v>Blair A</v>
      </c>
      <c r="G6002" s="1" t="b">
        <v>1</v>
      </c>
      <c r="H6002" s="1" t="b">
        <v>0</v>
      </c>
      <c r="I6002" s="1">
        <v>23.0</v>
      </c>
      <c r="J6002" s="7" t="str">
        <f>vlookup(I6002,Cats!$A:$B,2,false)</f>
        <v>B</v>
      </c>
    </row>
    <row r="6003">
      <c r="A6003" s="1">
        <v>143012.0</v>
      </c>
      <c r="B6003" s="1">
        <v>592.0</v>
      </c>
      <c r="C6003" s="1">
        <v>0.0</v>
      </c>
      <c r="D6003" s="1" t="s">
        <v>138</v>
      </c>
      <c r="E6003" s="1">
        <v>25.0</v>
      </c>
      <c r="F6003" s="7" t="str">
        <f>vlookup(E6003,Teams!A:B,2,false)</f>
        <v>Lexington B</v>
      </c>
      <c r="G6003" s="1" t="b">
        <v>0</v>
      </c>
      <c r="H6003" s="1" t="b">
        <v>0</v>
      </c>
      <c r="I6003" s="1">
        <v>23.0</v>
      </c>
      <c r="J6003" s="7" t="str">
        <f>vlookup(I6003,Cats!$A:$B,2,false)</f>
        <v>B</v>
      </c>
    </row>
    <row r="6004">
      <c r="A6004" s="1">
        <v>143013.0</v>
      </c>
      <c r="B6004" s="1">
        <v>592.0</v>
      </c>
      <c r="C6004" s="1">
        <v>0.0</v>
      </c>
      <c r="D6004" s="1" t="s">
        <v>180</v>
      </c>
      <c r="E6004" s="1">
        <v>2.0</v>
      </c>
      <c r="F6004" s="7" t="str">
        <f>vlookup(E6004,Teams!A:B,2,false)</f>
        <v>Blair A</v>
      </c>
      <c r="G6004" s="1" t="b">
        <v>1</v>
      </c>
      <c r="H6004" s="1" t="b">
        <v>0</v>
      </c>
      <c r="I6004" s="1">
        <v>24.0</v>
      </c>
      <c r="J6004" s="7" t="str">
        <f>vlookup(I6004,Cats!$A:$B,2,false)</f>
        <v>P</v>
      </c>
    </row>
    <row r="6005">
      <c r="A6005" s="1">
        <v>143014.0</v>
      </c>
      <c r="B6005" s="1">
        <v>592.0</v>
      </c>
      <c r="C6005" s="1">
        <v>0.0</v>
      </c>
      <c r="D6005" s="1" t="s">
        <v>140</v>
      </c>
      <c r="E6005" s="1">
        <v>25.0</v>
      </c>
      <c r="F6005" s="7" t="str">
        <f>vlookup(E6005,Teams!A:B,2,false)</f>
        <v>Lexington B</v>
      </c>
      <c r="G6005" s="1" t="b">
        <v>0</v>
      </c>
      <c r="H6005" s="1" t="b">
        <v>0</v>
      </c>
      <c r="I6005" s="1">
        <v>24.0</v>
      </c>
      <c r="J6005" s="7" t="str">
        <f>vlookup(I6005,Cats!$A:$B,2,false)</f>
        <v>P</v>
      </c>
    </row>
    <row r="6006">
      <c r="A6006" s="1">
        <v>143015.0</v>
      </c>
      <c r="B6006" s="1">
        <v>593.0</v>
      </c>
      <c r="C6006" s="1">
        <v>0.0</v>
      </c>
      <c r="D6006" s="1" t="s">
        <v>31</v>
      </c>
      <c r="E6006" s="1">
        <v>9.0</v>
      </c>
      <c r="F6006" s="7" t="str">
        <f>vlookup(E6006,Teams!A:B,2,false)</f>
        <v>Centennial</v>
      </c>
      <c r="G6006" s="1" t="b">
        <v>1</v>
      </c>
      <c r="H6006" s="1" t="b">
        <v>0</v>
      </c>
      <c r="I6006" s="1">
        <v>1.0</v>
      </c>
      <c r="J6006" s="7" t="str">
        <f>vlookup(I6006,Cats!$A:$B,2,false)</f>
        <v>X</v>
      </c>
    </row>
    <row r="6007">
      <c r="A6007" s="1">
        <v>143016.0</v>
      </c>
      <c r="B6007" s="1">
        <v>593.0</v>
      </c>
      <c r="C6007" s="1">
        <v>0.0</v>
      </c>
      <c r="D6007" s="1" t="s">
        <v>87</v>
      </c>
      <c r="E6007" s="1">
        <v>29.0</v>
      </c>
      <c r="F6007" s="7" t="str">
        <f>vlookup(E6007,Teams!A:B,2,false)</f>
        <v>MSJ</v>
      </c>
      <c r="G6007" s="1" t="b">
        <v>0</v>
      </c>
      <c r="H6007" s="1" t="b">
        <v>0</v>
      </c>
      <c r="I6007" s="1">
        <v>1.0</v>
      </c>
      <c r="J6007" s="7" t="str">
        <f>vlookup(I6007,Cats!$A:$B,2,false)</f>
        <v>X</v>
      </c>
    </row>
    <row r="6008">
      <c r="A6008" s="1">
        <v>143017.0</v>
      </c>
      <c r="B6008" s="1">
        <v>593.0</v>
      </c>
      <c r="C6008" s="1">
        <v>14.0</v>
      </c>
      <c r="D6008" s="1" t="s">
        <v>31</v>
      </c>
      <c r="E6008" s="1">
        <v>9.0</v>
      </c>
      <c r="F6008" s="7" t="str">
        <f>vlookup(E6008,Teams!A:B,2,false)</f>
        <v>Centennial</v>
      </c>
      <c r="G6008" s="1" t="b">
        <v>1</v>
      </c>
      <c r="H6008" s="1" t="b">
        <v>0</v>
      </c>
      <c r="I6008" s="1">
        <v>2.0</v>
      </c>
      <c r="J6008" s="7" t="str">
        <f>vlookup(I6008,Cats!$A:$B,2,false)</f>
        <v>M</v>
      </c>
    </row>
    <row r="6009">
      <c r="A6009" s="1">
        <v>143018.0</v>
      </c>
      <c r="B6009" s="1">
        <v>593.0</v>
      </c>
      <c r="C6009" s="1">
        <v>0.0</v>
      </c>
      <c r="D6009" s="1" t="s">
        <v>32</v>
      </c>
      <c r="E6009" s="1">
        <v>29.0</v>
      </c>
      <c r="F6009" s="7" t="str">
        <f>vlookup(E6009,Teams!A:B,2,false)</f>
        <v>MSJ</v>
      </c>
      <c r="G6009" s="1" t="b">
        <v>0</v>
      </c>
      <c r="H6009" s="1" t="b">
        <v>1</v>
      </c>
      <c r="I6009" s="1">
        <v>2.0</v>
      </c>
      <c r="J6009" s="7" t="str">
        <f>vlookup(I6009,Cats!$A:$B,2,false)</f>
        <v>M</v>
      </c>
    </row>
    <row r="6010">
      <c r="A6010" s="1">
        <v>143019.0</v>
      </c>
      <c r="B6010" s="1">
        <v>593.0</v>
      </c>
      <c r="C6010" s="1">
        <v>14.0</v>
      </c>
      <c r="D6010" s="1" t="s">
        <v>31</v>
      </c>
      <c r="E6010" s="1">
        <v>9.0</v>
      </c>
      <c r="F6010" s="7" t="str">
        <f>vlookup(E6010,Teams!A:B,2,false)</f>
        <v>Centennial</v>
      </c>
      <c r="G6010" s="1" t="b">
        <v>1</v>
      </c>
      <c r="H6010" s="1" t="b">
        <v>0</v>
      </c>
      <c r="I6010" s="1">
        <v>3.0</v>
      </c>
      <c r="J6010" s="7" t="str">
        <f>vlookup(I6010,Cats!$A:$B,2,false)</f>
        <v>C</v>
      </c>
    </row>
    <row r="6011">
      <c r="A6011" s="1">
        <v>143020.0</v>
      </c>
      <c r="B6011" s="1">
        <v>593.0</v>
      </c>
      <c r="C6011" s="1">
        <v>0.0</v>
      </c>
      <c r="D6011" s="1" t="s">
        <v>32</v>
      </c>
      <c r="E6011" s="1">
        <v>29.0</v>
      </c>
      <c r="F6011" s="7" t="str">
        <f>vlookup(E6011,Teams!A:B,2,false)</f>
        <v>MSJ</v>
      </c>
      <c r="G6011" s="1" t="b">
        <v>0</v>
      </c>
      <c r="H6011" s="1" t="b">
        <v>1</v>
      </c>
      <c r="I6011" s="1">
        <v>3.0</v>
      </c>
      <c r="J6011" s="7" t="str">
        <f>vlookup(I6011,Cats!$A:$B,2,false)</f>
        <v>C</v>
      </c>
    </row>
    <row r="6012">
      <c r="A6012" s="1">
        <v>143021.0</v>
      </c>
      <c r="B6012" s="1">
        <v>593.0</v>
      </c>
      <c r="C6012" s="1">
        <v>4.0</v>
      </c>
      <c r="D6012" s="1" t="s">
        <v>31</v>
      </c>
      <c r="E6012" s="1">
        <v>9.0</v>
      </c>
      <c r="F6012" s="7" t="str">
        <f>vlookup(E6012,Teams!A:B,2,false)</f>
        <v>Centennial</v>
      </c>
      <c r="G6012" s="1" t="b">
        <v>1</v>
      </c>
      <c r="H6012" s="1" t="b">
        <v>0</v>
      </c>
      <c r="I6012" s="1">
        <v>4.0</v>
      </c>
      <c r="J6012" s="7" t="str">
        <f>vlookup(I6012,Cats!$A:$B,2,false)</f>
        <v>E</v>
      </c>
    </row>
    <row r="6013">
      <c r="A6013" s="1">
        <v>143022.0</v>
      </c>
      <c r="B6013" s="1">
        <v>593.0</v>
      </c>
      <c r="C6013" s="1">
        <v>0.0</v>
      </c>
      <c r="D6013" s="1" t="s">
        <v>32</v>
      </c>
      <c r="E6013" s="1">
        <v>29.0</v>
      </c>
      <c r="F6013" s="7" t="str">
        <f>vlookup(E6013,Teams!A:B,2,false)</f>
        <v>MSJ</v>
      </c>
      <c r="G6013" s="1" t="b">
        <v>0</v>
      </c>
      <c r="H6013" s="1" t="b">
        <v>1</v>
      </c>
      <c r="I6013" s="1">
        <v>4.0</v>
      </c>
      <c r="J6013" s="7" t="str">
        <f>vlookup(I6013,Cats!$A:$B,2,false)</f>
        <v>E</v>
      </c>
    </row>
    <row r="6014">
      <c r="A6014" s="1">
        <v>143023.0</v>
      </c>
      <c r="B6014" s="1">
        <v>593.0</v>
      </c>
      <c r="C6014" s="1">
        <v>4.0</v>
      </c>
      <c r="D6014" s="1" t="s">
        <v>31</v>
      </c>
      <c r="E6014" s="1">
        <v>9.0</v>
      </c>
      <c r="F6014" s="7" t="str">
        <f>vlookup(E6014,Teams!A:B,2,false)</f>
        <v>Centennial</v>
      </c>
      <c r="G6014" s="1" t="b">
        <v>1</v>
      </c>
      <c r="H6014" s="1" t="b">
        <v>0</v>
      </c>
      <c r="I6014" s="1">
        <v>5.0</v>
      </c>
      <c r="J6014" s="7" t="str">
        <f>vlookup(I6014,Cats!$A:$B,2,false)</f>
        <v>B</v>
      </c>
    </row>
    <row r="6015">
      <c r="A6015" s="1">
        <v>143024.0</v>
      </c>
      <c r="B6015" s="1">
        <v>593.0</v>
      </c>
      <c r="C6015" s="1">
        <v>0.0</v>
      </c>
      <c r="D6015" s="1" t="s">
        <v>32</v>
      </c>
      <c r="E6015" s="1">
        <v>29.0</v>
      </c>
      <c r="F6015" s="7" t="str">
        <f>vlookup(E6015,Teams!A:B,2,false)</f>
        <v>MSJ</v>
      </c>
      <c r="G6015" s="1" t="b">
        <v>0</v>
      </c>
      <c r="H6015" s="1" t="b">
        <v>1</v>
      </c>
      <c r="I6015" s="1">
        <v>5.0</v>
      </c>
      <c r="J6015" s="7" t="str">
        <f>vlookup(I6015,Cats!$A:$B,2,false)</f>
        <v>B</v>
      </c>
    </row>
    <row r="6016">
      <c r="A6016" s="1">
        <v>143025.0</v>
      </c>
      <c r="B6016" s="1">
        <v>593.0</v>
      </c>
      <c r="C6016" s="1">
        <v>0.0</v>
      </c>
      <c r="D6016" s="1" t="s">
        <v>225</v>
      </c>
      <c r="E6016" s="1">
        <v>9.0</v>
      </c>
      <c r="F6016" s="7" t="str">
        <f>vlookup(E6016,Teams!A:B,2,false)</f>
        <v>Centennial</v>
      </c>
      <c r="G6016" s="1" t="b">
        <v>1</v>
      </c>
      <c r="H6016" s="1" t="b">
        <v>0</v>
      </c>
      <c r="I6016" s="1">
        <v>6.0</v>
      </c>
      <c r="J6016" s="7" t="str">
        <f>vlookup(I6016,Cats!$A:$B,2,false)</f>
        <v>P</v>
      </c>
    </row>
    <row r="6017">
      <c r="A6017" s="1">
        <v>143026.0</v>
      </c>
      <c r="B6017" s="1">
        <v>593.0</v>
      </c>
      <c r="C6017" s="1">
        <v>0.0</v>
      </c>
      <c r="D6017" s="1" t="s">
        <v>88</v>
      </c>
      <c r="E6017" s="1">
        <v>29.0</v>
      </c>
      <c r="F6017" s="7" t="str">
        <f>vlookup(E6017,Teams!A:B,2,false)</f>
        <v>MSJ</v>
      </c>
      <c r="G6017" s="1" t="b">
        <v>0</v>
      </c>
      <c r="H6017" s="1" t="b">
        <v>0</v>
      </c>
      <c r="I6017" s="1">
        <v>6.0</v>
      </c>
      <c r="J6017" s="7" t="str">
        <f>vlookup(I6017,Cats!$A:$B,2,false)</f>
        <v>P</v>
      </c>
    </row>
    <row r="6018">
      <c r="A6018" s="1">
        <v>143027.0</v>
      </c>
      <c r="B6018" s="1">
        <v>593.0</v>
      </c>
      <c r="C6018" s="1">
        <v>0.0</v>
      </c>
      <c r="D6018" s="1" t="s">
        <v>32</v>
      </c>
      <c r="E6018" s="1">
        <v>9.0</v>
      </c>
      <c r="F6018" s="7" t="str">
        <f>vlookup(E6018,Teams!A:B,2,false)</f>
        <v>Centennial</v>
      </c>
      <c r="G6018" s="1" t="b">
        <v>1</v>
      </c>
      <c r="H6018" s="1" t="b">
        <v>1</v>
      </c>
      <c r="I6018" s="1">
        <v>7.0</v>
      </c>
      <c r="J6018" s="7" t="str">
        <f>vlookup(I6018,Cats!$A:$B,2,false)</f>
        <v>X</v>
      </c>
    </row>
    <row r="6019">
      <c r="A6019" s="1">
        <v>143028.0</v>
      </c>
      <c r="B6019" s="1">
        <v>593.0</v>
      </c>
      <c r="C6019" s="1">
        <v>14.0</v>
      </c>
      <c r="D6019" s="1" t="s">
        <v>87</v>
      </c>
      <c r="E6019" s="1">
        <v>29.0</v>
      </c>
      <c r="F6019" s="7" t="str">
        <f>vlookup(E6019,Teams!A:B,2,false)</f>
        <v>MSJ</v>
      </c>
      <c r="G6019" s="1" t="b">
        <v>0</v>
      </c>
      <c r="H6019" s="1" t="b">
        <v>0</v>
      </c>
      <c r="I6019" s="1">
        <v>7.0</v>
      </c>
      <c r="J6019" s="7" t="str">
        <f>vlookup(I6019,Cats!$A:$B,2,false)</f>
        <v>X</v>
      </c>
    </row>
    <row r="6020">
      <c r="A6020" s="1">
        <v>143029.0</v>
      </c>
      <c r="B6020" s="1">
        <v>593.0</v>
      </c>
      <c r="C6020" s="1">
        <v>0.0</v>
      </c>
      <c r="D6020" s="1" t="s">
        <v>32</v>
      </c>
      <c r="E6020" s="1">
        <v>9.0</v>
      </c>
      <c r="F6020" s="7" t="str">
        <f>vlookup(E6020,Teams!A:B,2,false)</f>
        <v>Centennial</v>
      </c>
      <c r="G6020" s="1" t="b">
        <v>1</v>
      </c>
      <c r="H6020" s="1" t="b">
        <v>1</v>
      </c>
      <c r="I6020" s="1">
        <v>8.0</v>
      </c>
      <c r="J6020" s="7" t="str">
        <f>vlookup(I6020,Cats!$A:$B,2,false)</f>
        <v>M</v>
      </c>
    </row>
    <row r="6021">
      <c r="A6021" s="1">
        <v>143030.0</v>
      </c>
      <c r="B6021" s="1">
        <v>593.0</v>
      </c>
      <c r="C6021" s="1">
        <v>14.0</v>
      </c>
      <c r="D6021" s="1" t="s">
        <v>88</v>
      </c>
      <c r="E6021" s="1">
        <v>29.0</v>
      </c>
      <c r="F6021" s="7" t="str">
        <f>vlookup(E6021,Teams!A:B,2,false)</f>
        <v>MSJ</v>
      </c>
      <c r="G6021" s="1" t="b">
        <v>0</v>
      </c>
      <c r="H6021" s="1" t="b">
        <v>0</v>
      </c>
      <c r="I6021" s="1">
        <v>8.0</v>
      </c>
      <c r="J6021" s="7" t="str">
        <f>vlookup(I6021,Cats!$A:$B,2,false)</f>
        <v>M</v>
      </c>
    </row>
    <row r="6022">
      <c r="A6022" s="1">
        <v>143031.0</v>
      </c>
      <c r="B6022" s="1">
        <v>593.0</v>
      </c>
      <c r="C6022" s="1">
        <v>4.0</v>
      </c>
      <c r="D6022" s="1" t="s">
        <v>31</v>
      </c>
      <c r="E6022" s="1">
        <v>9.0</v>
      </c>
      <c r="F6022" s="7" t="str">
        <f>vlookup(E6022,Teams!A:B,2,false)</f>
        <v>Centennial</v>
      </c>
      <c r="G6022" s="1" t="b">
        <v>1</v>
      </c>
      <c r="H6022" s="1" t="b">
        <v>0</v>
      </c>
      <c r="I6022" s="1">
        <v>9.0</v>
      </c>
      <c r="J6022" s="7" t="str">
        <f>vlookup(I6022,Cats!$A:$B,2,false)</f>
        <v>C</v>
      </c>
    </row>
    <row r="6023">
      <c r="A6023" s="1">
        <v>143032.0</v>
      </c>
      <c r="B6023" s="1">
        <v>593.0</v>
      </c>
      <c r="C6023" s="1">
        <v>0.0</v>
      </c>
      <c r="D6023" s="1" t="s">
        <v>32</v>
      </c>
      <c r="E6023" s="1">
        <v>29.0</v>
      </c>
      <c r="F6023" s="7" t="str">
        <f>vlookup(E6023,Teams!A:B,2,false)</f>
        <v>MSJ</v>
      </c>
      <c r="G6023" s="1" t="b">
        <v>0</v>
      </c>
      <c r="H6023" s="1" t="b">
        <v>1</v>
      </c>
      <c r="I6023" s="1">
        <v>9.0</v>
      </c>
      <c r="J6023" s="7" t="str">
        <f>vlookup(I6023,Cats!$A:$B,2,false)</f>
        <v>C</v>
      </c>
    </row>
    <row r="6024">
      <c r="A6024" s="1">
        <v>143033.0</v>
      </c>
      <c r="B6024" s="1">
        <v>593.0</v>
      </c>
      <c r="C6024" s="1">
        <v>-4.0</v>
      </c>
      <c r="D6024" s="1" t="s">
        <v>31</v>
      </c>
      <c r="E6024" s="1">
        <v>9.0</v>
      </c>
      <c r="F6024" s="7" t="str">
        <f>vlookup(E6024,Teams!A:B,2,false)</f>
        <v>Centennial</v>
      </c>
      <c r="G6024" s="1" t="b">
        <v>1</v>
      </c>
      <c r="H6024" s="1" t="b">
        <v>0</v>
      </c>
      <c r="I6024" s="1">
        <v>10.0</v>
      </c>
      <c r="J6024" s="7" t="str">
        <f>vlookup(I6024,Cats!$A:$B,2,false)</f>
        <v>E</v>
      </c>
    </row>
    <row r="6025">
      <c r="A6025" s="1">
        <v>143034.0</v>
      </c>
      <c r="B6025" s="1">
        <v>593.0</v>
      </c>
      <c r="C6025" s="1">
        <v>0.0</v>
      </c>
      <c r="D6025" s="1" t="s">
        <v>88</v>
      </c>
      <c r="E6025" s="1">
        <v>29.0</v>
      </c>
      <c r="F6025" s="7" t="str">
        <f>vlookup(E6025,Teams!A:B,2,false)</f>
        <v>MSJ</v>
      </c>
      <c r="G6025" s="1" t="b">
        <v>0</v>
      </c>
      <c r="H6025" s="1" t="b">
        <v>0</v>
      </c>
      <c r="I6025" s="1">
        <v>10.0</v>
      </c>
      <c r="J6025" s="7" t="str">
        <f>vlookup(I6025,Cats!$A:$B,2,false)</f>
        <v>E</v>
      </c>
    </row>
    <row r="6026">
      <c r="A6026" s="1">
        <v>143035.0</v>
      </c>
      <c r="B6026" s="1">
        <v>593.0</v>
      </c>
      <c r="C6026" s="1">
        <v>0.0</v>
      </c>
      <c r="D6026" s="1" t="s">
        <v>31</v>
      </c>
      <c r="E6026" s="1">
        <v>9.0</v>
      </c>
      <c r="F6026" s="7" t="str">
        <f>vlookup(E6026,Teams!A:B,2,false)</f>
        <v>Centennial</v>
      </c>
      <c r="G6026" s="1" t="b">
        <v>1</v>
      </c>
      <c r="H6026" s="1" t="b">
        <v>0</v>
      </c>
      <c r="I6026" s="1">
        <v>11.0</v>
      </c>
      <c r="J6026" s="7" t="str">
        <f>vlookup(I6026,Cats!$A:$B,2,false)</f>
        <v>B</v>
      </c>
    </row>
    <row r="6027">
      <c r="A6027" s="1">
        <v>143036.0</v>
      </c>
      <c r="B6027" s="1">
        <v>593.0</v>
      </c>
      <c r="C6027" s="1">
        <v>0.0</v>
      </c>
      <c r="D6027" s="1" t="s">
        <v>89</v>
      </c>
      <c r="E6027" s="1">
        <v>29.0</v>
      </c>
      <c r="F6027" s="7" t="str">
        <f>vlookup(E6027,Teams!A:B,2,false)</f>
        <v>MSJ</v>
      </c>
      <c r="G6027" s="1" t="b">
        <v>0</v>
      </c>
      <c r="H6027" s="1" t="b">
        <v>0</v>
      </c>
      <c r="I6027" s="1">
        <v>11.0</v>
      </c>
      <c r="J6027" s="7" t="str">
        <f>vlookup(I6027,Cats!$A:$B,2,false)</f>
        <v>B</v>
      </c>
    </row>
    <row r="6028">
      <c r="A6028" s="1">
        <v>143037.0</v>
      </c>
      <c r="B6028" s="1">
        <v>593.0</v>
      </c>
      <c r="C6028" s="1">
        <v>0.0</v>
      </c>
      <c r="D6028" s="1" t="s">
        <v>31</v>
      </c>
      <c r="E6028" s="1">
        <v>9.0</v>
      </c>
      <c r="F6028" s="7" t="str">
        <f>vlookup(E6028,Teams!A:B,2,false)</f>
        <v>Centennial</v>
      </c>
      <c r="G6028" s="1" t="b">
        <v>1</v>
      </c>
      <c r="H6028" s="1" t="b">
        <v>0</v>
      </c>
      <c r="I6028" s="1">
        <v>12.0</v>
      </c>
      <c r="J6028" s="7" t="str">
        <f>vlookup(I6028,Cats!$A:$B,2,false)</f>
        <v>P</v>
      </c>
    </row>
    <row r="6029">
      <c r="A6029" s="1">
        <v>143038.0</v>
      </c>
      <c r="B6029" s="1">
        <v>593.0</v>
      </c>
      <c r="C6029" s="1">
        <v>0.0</v>
      </c>
      <c r="D6029" s="1" t="s">
        <v>88</v>
      </c>
      <c r="E6029" s="1">
        <v>29.0</v>
      </c>
      <c r="F6029" s="7" t="str">
        <f>vlookup(E6029,Teams!A:B,2,false)</f>
        <v>MSJ</v>
      </c>
      <c r="G6029" s="1" t="b">
        <v>0</v>
      </c>
      <c r="H6029" s="1" t="b">
        <v>0</v>
      </c>
      <c r="I6029" s="1">
        <v>12.0</v>
      </c>
      <c r="J6029" s="7" t="str">
        <f>vlookup(I6029,Cats!$A:$B,2,false)</f>
        <v>P</v>
      </c>
    </row>
    <row r="6030">
      <c r="A6030" s="1">
        <v>143039.0</v>
      </c>
      <c r="B6030" s="1">
        <v>593.0</v>
      </c>
      <c r="C6030" s="1">
        <v>0.0</v>
      </c>
      <c r="D6030" s="1" t="s">
        <v>32</v>
      </c>
      <c r="E6030" s="1">
        <v>9.0</v>
      </c>
      <c r="F6030" s="7" t="str">
        <f>vlookup(E6030,Teams!A:B,2,false)</f>
        <v>Centennial</v>
      </c>
      <c r="G6030" s="1" t="b">
        <v>1</v>
      </c>
      <c r="H6030" s="1" t="b">
        <v>1</v>
      </c>
      <c r="I6030" s="1">
        <v>13.0</v>
      </c>
      <c r="J6030" s="7" t="str">
        <f>vlookup(I6030,Cats!$A:$B,2,false)</f>
        <v>X</v>
      </c>
    </row>
    <row r="6031">
      <c r="A6031" s="1">
        <v>143040.0</v>
      </c>
      <c r="B6031" s="1">
        <v>593.0</v>
      </c>
      <c r="C6031" s="1">
        <v>4.0</v>
      </c>
      <c r="D6031" s="1" t="s">
        <v>90</v>
      </c>
      <c r="E6031" s="1">
        <v>29.0</v>
      </c>
      <c r="F6031" s="7" t="str">
        <f>vlookup(E6031,Teams!A:B,2,false)</f>
        <v>MSJ</v>
      </c>
      <c r="G6031" s="1" t="b">
        <v>0</v>
      </c>
      <c r="H6031" s="1" t="b">
        <v>0</v>
      </c>
      <c r="I6031" s="1">
        <v>13.0</v>
      </c>
      <c r="J6031" s="7" t="str">
        <f>vlookup(I6031,Cats!$A:$B,2,false)</f>
        <v>X</v>
      </c>
    </row>
    <row r="6032">
      <c r="A6032" s="1">
        <v>143041.0</v>
      </c>
      <c r="B6032" s="1">
        <v>593.0</v>
      </c>
      <c r="C6032" s="1">
        <v>4.0</v>
      </c>
      <c r="D6032" s="1" t="s">
        <v>31</v>
      </c>
      <c r="E6032" s="1">
        <v>9.0</v>
      </c>
      <c r="F6032" s="7" t="str">
        <f>vlookup(E6032,Teams!A:B,2,false)</f>
        <v>Centennial</v>
      </c>
      <c r="G6032" s="1" t="b">
        <v>1</v>
      </c>
      <c r="H6032" s="1" t="b">
        <v>0</v>
      </c>
      <c r="I6032" s="1">
        <v>14.0</v>
      </c>
      <c r="J6032" s="7" t="str">
        <f>vlookup(I6032,Cats!$A:$B,2,false)</f>
        <v>M</v>
      </c>
    </row>
    <row r="6033">
      <c r="A6033" s="1">
        <v>143042.0</v>
      </c>
      <c r="B6033" s="1">
        <v>593.0</v>
      </c>
      <c r="C6033" s="1">
        <v>0.0</v>
      </c>
      <c r="D6033" s="1" t="s">
        <v>88</v>
      </c>
      <c r="E6033" s="1">
        <v>29.0</v>
      </c>
      <c r="F6033" s="7" t="str">
        <f>vlookup(E6033,Teams!A:B,2,false)</f>
        <v>MSJ</v>
      </c>
      <c r="G6033" s="1" t="b">
        <v>0</v>
      </c>
      <c r="H6033" s="1" t="b">
        <v>0</v>
      </c>
      <c r="I6033" s="1">
        <v>14.0</v>
      </c>
      <c r="J6033" s="7" t="str">
        <f>vlookup(I6033,Cats!$A:$B,2,false)</f>
        <v>M</v>
      </c>
    </row>
    <row r="6034">
      <c r="A6034" s="1">
        <v>143043.0</v>
      </c>
      <c r="B6034" s="1">
        <v>593.0</v>
      </c>
      <c r="C6034" s="1">
        <v>14.0</v>
      </c>
      <c r="D6034" s="1" t="s">
        <v>31</v>
      </c>
      <c r="E6034" s="1">
        <v>9.0</v>
      </c>
      <c r="F6034" s="7" t="str">
        <f>vlookup(E6034,Teams!A:B,2,false)</f>
        <v>Centennial</v>
      </c>
      <c r="G6034" s="1" t="b">
        <v>1</v>
      </c>
      <c r="H6034" s="1" t="b">
        <v>0</v>
      </c>
      <c r="I6034" s="1">
        <v>15.0</v>
      </c>
      <c r="J6034" s="7" t="str">
        <f>vlookup(I6034,Cats!$A:$B,2,false)</f>
        <v>C</v>
      </c>
    </row>
    <row r="6035">
      <c r="A6035" s="1">
        <v>143044.0</v>
      </c>
      <c r="B6035" s="1">
        <v>593.0</v>
      </c>
      <c r="C6035" s="1">
        <v>0.0</v>
      </c>
      <c r="D6035" s="1" t="s">
        <v>32</v>
      </c>
      <c r="E6035" s="1">
        <v>29.0</v>
      </c>
      <c r="F6035" s="7" t="str">
        <f>vlookup(E6035,Teams!A:B,2,false)</f>
        <v>MSJ</v>
      </c>
      <c r="G6035" s="1" t="b">
        <v>0</v>
      </c>
      <c r="H6035" s="1" t="b">
        <v>1</v>
      </c>
      <c r="I6035" s="1">
        <v>15.0</v>
      </c>
      <c r="J6035" s="7" t="str">
        <f>vlookup(I6035,Cats!$A:$B,2,false)</f>
        <v>C</v>
      </c>
    </row>
    <row r="6036">
      <c r="A6036" s="1">
        <v>143045.0</v>
      </c>
      <c r="B6036" s="1">
        <v>593.0</v>
      </c>
      <c r="C6036" s="1">
        <v>0.0</v>
      </c>
      <c r="D6036" s="1" t="s">
        <v>32</v>
      </c>
      <c r="E6036" s="1">
        <v>9.0</v>
      </c>
      <c r="F6036" s="7" t="str">
        <f>vlookup(E6036,Teams!A:B,2,false)</f>
        <v>Centennial</v>
      </c>
      <c r="G6036" s="1" t="b">
        <v>1</v>
      </c>
      <c r="H6036" s="1" t="b">
        <v>1</v>
      </c>
      <c r="I6036" s="1">
        <v>16.0</v>
      </c>
      <c r="J6036" s="7" t="str">
        <f>vlookup(I6036,Cats!$A:$B,2,false)</f>
        <v>E</v>
      </c>
    </row>
    <row r="6037">
      <c r="A6037" s="1">
        <v>143046.0</v>
      </c>
      <c r="B6037" s="1">
        <v>593.0</v>
      </c>
      <c r="C6037" s="1">
        <v>14.0</v>
      </c>
      <c r="D6037" s="1" t="s">
        <v>90</v>
      </c>
      <c r="E6037" s="1">
        <v>29.0</v>
      </c>
      <c r="F6037" s="7" t="str">
        <f>vlookup(E6037,Teams!A:B,2,false)</f>
        <v>MSJ</v>
      </c>
      <c r="G6037" s="1" t="b">
        <v>0</v>
      </c>
      <c r="H6037" s="1" t="b">
        <v>0</v>
      </c>
      <c r="I6037" s="1">
        <v>16.0</v>
      </c>
      <c r="J6037" s="7" t="str">
        <f>vlookup(I6037,Cats!$A:$B,2,false)</f>
        <v>E</v>
      </c>
    </row>
    <row r="6038">
      <c r="A6038" s="1">
        <v>143047.0</v>
      </c>
      <c r="B6038" s="1">
        <v>593.0</v>
      </c>
      <c r="C6038" s="1">
        <v>0.0</v>
      </c>
      <c r="D6038" s="1" t="s">
        <v>31</v>
      </c>
      <c r="E6038" s="1">
        <v>9.0</v>
      </c>
      <c r="F6038" s="7" t="str">
        <f>vlookup(E6038,Teams!A:B,2,false)</f>
        <v>Centennial</v>
      </c>
      <c r="G6038" s="1" t="b">
        <v>1</v>
      </c>
      <c r="H6038" s="1" t="b">
        <v>0</v>
      </c>
      <c r="I6038" s="1">
        <v>17.0</v>
      </c>
      <c r="J6038" s="7" t="str">
        <f>vlookup(I6038,Cats!$A:$B,2,false)</f>
        <v>B</v>
      </c>
    </row>
    <row r="6039">
      <c r="A6039" s="1">
        <v>143048.0</v>
      </c>
      <c r="B6039" s="1">
        <v>593.0</v>
      </c>
      <c r="C6039" s="1">
        <v>-4.0</v>
      </c>
      <c r="D6039" s="1" t="s">
        <v>89</v>
      </c>
      <c r="E6039" s="1">
        <v>29.0</v>
      </c>
      <c r="F6039" s="7" t="str">
        <f>vlookup(E6039,Teams!A:B,2,false)</f>
        <v>MSJ</v>
      </c>
      <c r="G6039" s="1" t="b">
        <v>0</v>
      </c>
      <c r="H6039" s="1" t="b">
        <v>0</v>
      </c>
      <c r="I6039" s="1">
        <v>17.0</v>
      </c>
      <c r="J6039" s="7" t="str">
        <f>vlookup(I6039,Cats!$A:$B,2,false)</f>
        <v>B</v>
      </c>
    </row>
    <row r="6040">
      <c r="A6040" s="1">
        <v>143049.0</v>
      </c>
      <c r="B6040" s="1">
        <v>593.0</v>
      </c>
      <c r="C6040" s="1">
        <v>0.0</v>
      </c>
      <c r="D6040" s="1" t="s">
        <v>32</v>
      </c>
      <c r="E6040" s="1">
        <v>9.0</v>
      </c>
      <c r="F6040" s="7" t="str">
        <f>vlookup(E6040,Teams!A:B,2,false)</f>
        <v>Centennial</v>
      </c>
      <c r="G6040" s="1" t="b">
        <v>1</v>
      </c>
      <c r="H6040" s="1" t="b">
        <v>1</v>
      </c>
      <c r="I6040" s="1">
        <v>18.0</v>
      </c>
      <c r="J6040" s="7" t="str">
        <f>vlookup(I6040,Cats!$A:$B,2,false)</f>
        <v>P</v>
      </c>
    </row>
    <row r="6041">
      <c r="A6041" s="1">
        <v>143050.0</v>
      </c>
      <c r="B6041" s="1">
        <v>593.0</v>
      </c>
      <c r="C6041" s="1">
        <v>4.0</v>
      </c>
      <c r="D6041" s="1" t="s">
        <v>88</v>
      </c>
      <c r="E6041" s="1">
        <v>29.0</v>
      </c>
      <c r="F6041" s="7" t="str">
        <f>vlookup(E6041,Teams!A:B,2,false)</f>
        <v>MSJ</v>
      </c>
      <c r="G6041" s="1" t="b">
        <v>0</v>
      </c>
      <c r="H6041" s="1" t="b">
        <v>0</v>
      </c>
      <c r="I6041" s="1">
        <v>18.0</v>
      </c>
      <c r="J6041" s="7" t="str">
        <f>vlookup(I6041,Cats!$A:$B,2,false)</f>
        <v>P</v>
      </c>
    </row>
    <row r="6042">
      <c r="A6042" s="1">
        <v>143051.0</v>
      </c>
      <c r="B6042" s="1">
        <v>593.0</v>
      </c>
      <c r="C6042" s="1">
        <v>4.0</v>
      </c>
      <c r="D6042" s="1" t="s">
        <v>31</v>
      </c>
      <c r="E6042" s="1">
        <v>9.0</v>
      </c>
      <c r="F6042" s="7" t="str">
        <f>vlookup(E6042,Teams!A:B,2,false)</f>
        <v>Centennial</v>
      </c>
      <c r="G6042" s="1" t="b">
        <v>1</v>
      </c>
      <c r="H6042" s="1" t="b">
        <v>0</v>
      </c>
      <c r="I6042" s="1">
        <v>19.0</v>
      </c>
      <c r="J6042" s="7" t="str">
        <f>vlookup(I6042,Cats!$A:$B,2,false)</f>
        <v>X</v>
      </c>
    </row>
    <row r="6043">
      <c r="A6043" s="1">
        <v>143052.0</v>
      </c>
      <c r="B6043" s="1">
        <v>593.0</v>
      </c>
      <c r="C6043" s="1">
        <v>0.0</v>
      </c>
      <c r="D6043" s="1" t="s">
        <v>32</v>
      </c>
      <c r="E6043" s="1">
        <v>29.0</v>
      </c>
      <c r="F6043" s="7" t="str">
        <f>vlookup(E6043,Teams!A:B,2,false)</f>
        <v>MSJ</v>
      </c>
      <c r="G6043" s="1" t="b">
        <v>0</v>
      </c>
      <c r="H6043" s="1" t="b">
        <v>1</v>
      </c>
      <c r="I6043" s="1">
        <v>19.0</v>
      </c>
      <c r="J6043" s="7" t="str">
        <f>vlookup(I6043,Cats!$A:$B,2,false)</f>
        <v>X</v>
      </c>
    </row>
    <row r="6044">
      <c r="A6044" s="1">
        <v>143053.0</v>
      </c>
      <c r="B6044" s="1">
        <v>593.0</v>
      </c>
      <c r="C6044" s="1">
        <v>14.0</v>
      </c>
      <c r="D6044" s="1" t="s">
        <v>31</v>
      </c>
      <c r="E6044" s="1">
        <v>9.0</v>
      </c>
      <c r="F6044" s="7" t="str">
        <f>vlookup(E6044,Teams!A:B,2,false)</f>
        <v>Centennial</v>
      </c>
      <c r="G6044" s="1" t="b">
        <v>1</v>
      </c>
      <c r="H6044" s="1" t="b">
        <v>0</v>
      </c>
      <c r="I6044" s="1">
        <v>20.0</v>
      </c>
      <c r="J6044" s="7" t="str">
        <f>vlookup(I6044,Cats!$A:$B,2,false)</f>
        <v>M</v>
      </c>
    </row>
    <row r="6045">
      <c r="A6045" s="1">
        <v>143054.0</v>
      </c>
      <c r="B6045" s="1">
        <v>593.0</v>
      </c>
      <c r="C6045" s="1">
        <v>0.0</v>
      </c>
      <c r="D6045" s="1" t="s">
        <v>88</v>
      </c>
      <c r="E6045" s="1">
        <v>29.0</v>
      </c>
      <c r="F6045" s="7" t="str">
        <f>vlookup(E6045,Teams!A:B,2,false)</f>
        <v>MSJ</v>
      </c>
      <c r="G6045" s="1" t="b">
        <v>0</v>
      </c>
      <c r="H6045" s="1" t="b">
        <v>0</v>
      </c>
      <c r="I6045" s="1">
        <v>20.0</v>
      </c>
      <c r="J6045" s="7" t="str">
        <f>vlookup(I6045,Cats!$A:$B,2,false)</f>
        <v>M</v>
      </c>
    </row>
    <row r="6046">
      <c r="A6046" s="1">
        <v>143055.0</v>
      </c>
      <c r="B6046" s="1">
        <v>593.0</v>
      </c>
      <c r="C6046" s="1">
        <v>0.0</v>
      </c>
      <c r="D6046" s="1" t="s">
        <v>31</v>
      </c>
      <c r="E6046" s="1">
        <v>9.0</v>
      </c>
      <c r="F6046" s="7" t="str">
        <f>vlookup(E6046,Teams!A:B,2,false)</f>
        <v>Centennial</v>
      </c>
      <c r="G6046" s="1" t="b">
        <v>1</v>
      </c>
      <c r="H6046" s="1" t="b">
        <v>0</v>
      </c>
      <c r="I6046" s="1">
        <v>21.0</v>
      </c>
      <c r="J6046" s="7" t="str">
        <f>vlookup(I6046,Cats!$A:$B,2,false)</f>
        <v>C</v>
      </c>
    </row>
    <row r="6047">
      <c r="A6047" s="1">
        <v>143056.0</v>
      </c>
      <c r="B6047" s="1">
        <v>593.0</v>
      </c>
      <c r="C6047" s="1">
        <v>0.0</v>
      </c>
      <c r="D6047" s="1" t="s">
        <v>90</v>
      </c>
      <c r="E6047" s="1">
        <v>29.0</v>
      </c>
      <c r="F6047" s="7" t="str">
        <f>vlookup(E6047,Teams!A:B,2,false)</f>
        <v>MSJ</v>
      </c>
      <c r="G6047" s="1" t="b">
        <v>0</v>
      </c>
      <c r="H6047" s="1" t="b">
        <v>0</v>
      </c>
      <c r="I6047" s="1">
        <v>21.0</v>
      </c>
      <c r="J6047" s="7" t="str">
        <f>vlookup(I6047,Cats!$A:$B,2,false)</f>
        <v>C</v>
      </c>
    </row>
    <row r="6048">
      <c r="A6048" s="1">
        <v>143057.0</v>
      </c>
      <c r="B6048" s="1">
        <v>593.0</v>
      </c>
      <c r="C6048" s="1">
        <v>0.0</v>
      </c>
      <c r="D6048" s="1" t="s">
        <v>31</v>
      </c>
      <c r="E6048" s="1">
        <v>9.0</v>
      </c>
      <c r="F6048" s="7" t="str">
        <f>vlookup(E6048,Teams!A:B,2,false)</f>
        <v>Centennial</v>
      </c>
      <c r="G6048" s="1" t="b">
        <v>1</v>
      </c>
      <c r="H6048" s="1" t="b">
        <v>1</v>
      </c>
      <c r="I6048" s="1">
        <v>22.0</v>
      </c>
      <c r="J6048" s="7" t="str">
        <f>vlookup(I6048,Cats!$A:$B,2,false)</f>
        <v>E</v>
      </c>
    </row>
    <row r="6049">
      <c r="A6049" s="1">
        <v>143058.0</v>
      </c>
      <c r="B6049" s="1">
        <v>593.0</v>
      </c>
      <c r="C6049" s="1">
        <v>14.0</v>
      </c>
      <c r="D6049" s="1" t="s">
        <v>87</v>
      </c>
      <c r="E6049" s="1">
        <v>29.0</v>
      </c>
      <c r="F6049" s="7" t="str">
        <f>vlookup(E6049,Teams!A:B,2,false)</f>
        <v>MSJ</v>
      </c>
      <c r="G6049" s="1" t="b">
        <v>0</v>
      </c>
      <c r="H6049" s="1" t="b">
        <v>0</v>
      </c>
      <c r="I6049" s="1">
        <v>22.0</v>
      </c>
      <c r="J6049" s="7" t="str">
        <f>vlookup(I6049,Cats!$A:$B,2,false)</f>
        <v>E</v>
      </c>
    </row>
    <row r="6050">
      <c r="A6050" s="1">
        <v>143059.0</v>
      </c>
      <c r="B6050" s="1">
        <v>593.0</v>
      </c>
      <c r="C6050" s="1">
        <v>0.0</v>
      </c>
      <c r="D6050" s="1" t="s">
        <v>31</v>
      </c>
      <c r="E6050" s="1">
        <v>9.0</v>
      </c>
      <c r="F6050" s="7" t="str">
        <f>vlookup(E6050,Teams!A:B,2,false)</f>
        <v>Centennial</v>
      </c>
      <c r="G6050" s="1" t="b">
        <v>1</v>
      </c>
      <c r="H6050" s="1" t="b">
        <v>0</v>
      </c>
      <c r="I6050" s="1">
        <v>23.0</v>
      </c>
      <c r="J6050" s="7" t="str">
        <f>vlookup(I6050,Cats!$A:$B,2,false)</f>
        <v>B</v>
      </c>
    </row>
    <row r="6051">
      <c r="A6051" s="1">
        <v>143060.0</v>
      </c>
      <c r="B6051" s="1">
        <v>593.0</v>
      </c>
      <c r="C6051" s="1">
        <v>0.0</v>
      </c>
      <c r="D6051" s="1" t="s">
        <v>89</v>
      </c>
      <c r="E6051" s="1">
        <v>29.0</v>
      </c>
      <c r="F6051" s="7" t="str">
        <f>vlookup(E6051,Teams!A:B,2,false)</f>
        <v>MSJ</v>
      </c>
      <c r="G6051" s="1" t="b">
        <v>0</v>
      </c>
      <c r="H6051" s="1" t="b">
        <v>0</v>
      </c>
      <c r="I6051" s="1">
        <v>23.0</v>
      </c>
      <c r="J6051" s="7" t="str">
        <f>vlookup(I6051,Cats!$A:$B,2,false)</f>
        <v>B</v>
      </c>
    </row>
    <row r="6052">
      <c r="A6052" s="1">
        <v>143061.0</v>
      </c>
      <c r="B6052" s="1">
        <v>593.0</v>
      </c>
      <c r="C6052" s="1">
        <v>0.0</v>
      </c>
      <c r="D6052" s="1" t="s">
        <v>31</v>
      </c>
      <c r="E6052" s="1">
        <v>9.0</v>
      </c>
      <c r="F6052" s="7" t="str">
        <f>vlookup(E6052,Teams!A:B,2,false)</f>
        <v>Centennial</v>
      </c>
      <c r="G6052" s="1" t="b">
        <v>1</v>
      </c>
      <c r="H6052" s="1" t="b">
        <v>0</v>
      </c>
      <c r="I6052" s="1">
        <v>24.0</v>
      </c>
      <c r="J6052" s="7" t="str">
        <f>vlookup(I6052,Cats!$A:$B,2,false)</f>
        <v>P</v>
      </c>
    </row>
    <row r="6053">
      <c r="A6053" s="1">
        <v>143062.0</v>
      </c>
      <c r="B6053" s="1">
        <v>593.0</v>
      </c>
      <c r="C6053" s="1">
        <v>0.0</v>
      </c>
      <c r="D6053" s="1" t="s">
        <v>88</v>
      </c>
      <c r="E6053" s="1">
        <v>29.0</v>
      </c>
      <c r="F6053" s="7" t="str">
        <f>vlookup(E6053,Teams!A:B,2,false)</f>
        <v>MSJ</v>
      </c>
      <c r="G6053" s="1" t="b">
        <v>0</v>
      </c>
      <c r="H6053" s="1" t="b">
        <v>0</v>
      </c>
      <c r="I6053" s="1">
        <v>24.0</v>
      </c>
      <c r="J6053" s="7" t="str">
        <f>vlookup(I6053,Cats!$A:$B,2,false)</f>
        <v>P</v>
      </c>
    </row>
    <row r="6054">
      <c r="A6054" s="1">
        <v>143063.0</v>
      </c>
      <c r="B6054" s="1">
        <v>594.0</v>
      </c>
      <c r="C6054" s="1">
        <v>0.0</v>
      </c>
      <c r="D6054" s="1" t="s">
        <v>32</v>
      </c>
      <c r="E6054" s="1">
        <v>32.0</v>
      </c>
      <c r="F6054" s="7" t="str">
        <f>vlookup(E6054,Teams!A:B,2,false)</f>
        <v>NCSSM A</v>
      </c>
      <c r="G6054" s="1" t="b">
        <v>1</v>
      </c>
      <c r="H6054" s="1" t="b">
        <v>1</v>
      </c>
      <c r="I6054" s="1">
        <v>1.0</v>
      </c>
      <c r="J6054" s="7" t="str">
        <f>vlookup(I6054,Cats!$A:$B,2,false)</f>
        <v>X</v>
      </c>
    </row>
    <row r="6055">
      <c r="A6055" s="1">
        <v>143064.0</v>
      </c>
      <c r="B6055" s="1">
        <v>594.0</v>
      </c>
      <c r="C6055" s="1">
        <v>4.0</v>
      </c>
      <c r="D6055" s="1" t="s">
        <v>57</v>
      </c>
      <c r="E6055" s="1">
        <v>44.0</v>
      </c>
      <c r="F6055" s="7" t="str">
        <f>vlookup(E6055,Teams!A:B,2,false)</f>
        <v>University</v>
      </c>
      <c r="G6055" s="1" t="b">
        <v>0</v>
      </c>
      <c r="H6055" s="1" t="b">
        <v>0</v>
      </c>
      <c r="I6055" s="1">
        <v>1.0</v>
      </c>
      <c r="J6055" s="7" t="str">
        <f>vlookup(I6055,Cats!$A:$B,2,false)</f>
        <v>X</v>
      </c>
    </row>
    <row r="6056">
      <c r="A6056" s="1">
        <v>143065.0</v>
      </c>
      <c r="B6056" s="1">
        <v>594.0</v>
      </c>
      <c r="C6056" s="1">
        <v>14.0</v>
      </c>
      <c r="D6056" s="1" t="s">
        <v>151</v>
      </c>
      <c r="E6056" s="1">
        <v>32.0</v>
      </c>
      <c r="F6056" s="7" t="str">
        <f>vlookup(E6056,Teams!A:B,2,false)</f>
        <v>NCSSM A</v>
      </c>
      <c r="G6056" s="1" t="b">
        <v>1</v>
      </c>
      <c r="H6056" s="1" t="b">
        <v>0</v>
      </c>
      <c r="I6056" s="1">
        <v>2.0</v>
      </c>
      <c r="J6056" s="7" t="str">
        <f>vlookup(I6056,Cats!$A:$B,2,false)</f>
        <v>M</v>
      </c>
    </row>
    <row r="6057">
      <c r="A6057" s="1">
        <v>143066.0</v>
      </c>
      <c r="B6057" s="1">
        <v>594.0</v>
      </c>
      <c r="C6057" s="1">
        <v>0.0</v>
      </c>
      <c r="D6057" s="1" t="s">
        <v>32</v>
      </c>
      <c r="E6057" s="1">
        <v>44.0</v>
      </c>
      <c r="F6057" s="7" t="str">
        <f>vlookup(E6057,Teams!A:B,2,false)</f>
        <v>University</v>
      </c>
      <c r="G6057" s="1" t="b">
        <v>0</v>
      </c>
      <c r="H6057" s="1" t="b">
        <v>1</v>
      </c>
      <c r="I6057" s="1">
        <v>2.0</v>
      </c>
      <c r="J6057" s="7" t="str">
        <f>vlookup(I6057,Cats!$A:$B,2,false)</f>
        <v>M</v>
      </c>
    </row>
    <row r="6058">
      <c r="A6058" s="1">
        <v>143067.0</v>
      </c>
      <c r="B6058" s="1">
        <v>594.0</v>
      </c>
      <c r="C6058" s="1">
        <v>0.0</v>
      </c>
      <c r="D6058" s="1" t="s">
        <v>32</v>
      </c>
      <c r="E6058" s="1">
        <v>32.0</v>
      </c>
      <c r="F6058" s="7" t="str">
        <f>vlookup(E6058,Teams!A:B,2,false)</f>
        <v>NCSSM A</v>
      </c>
      <c r="G6058" s="1" t="b">
        <v>1</v>
      </c>
      <c r="H6058" s="1" t="b">
        <v>1</v>
      </c>
      <c r="I6058" s="1">
        <v>3.0</v>
      </c>
      <c r="J6058" s="7" t="str">
        <f>vlookup(I6058,Cats!$A:$B,2,false)</f>
        <v>C</v>
      </c>
    </row>
    <row r="6059">
      <c r="A6059" s="1">
        <v>143068.0</v>
      </c>
      <c r="B6059" s="1">
        <v>594.0</v>
      </c>
      <c r="C6059" s="1">
        <v>14.0</v>
      </c>
      <c r="D6059" s="1" t="s">
        <v>57</v>
      </c>
      <c r="E6059" s="1">
        <v>44.0</v>
      </c>
      <c r="F6059" s="7" t="str">
        <f>vlookup(E6059,Teams!A:B,2,false)</f>
        <v>University</v>
      </c>
      <c r="G6059" s="1" t="b">
        <v>0</v>
      </c>
      <c r="H6059" s="1" t="b">
        <v>0</v>
      </c>
      <c r="I6059" s="1">
        <v>3.0</v>
      </c>
      <c r="J6059" s="7" t="str">
        <f>vlookup(I6059,Cats!$A:$B,2,false)</f>
        <v>C</v>
      </c>
    </row>
    <row r="6060">
      <c r="A6060" s="1">
        <v>143069.0</v>
      </c>
      <c r="B6060" s="1">
        <v>594.0</v>
      </c>
      <c r="C6060" s="1">
        <v>0.0</v>
      </c>
      <c r="D6060" s="1" t="s">
        <v>32</v>
      </c>
      <c r="E6060" s="1">
        <v>32.0</v>
      </c>
      <c r="F6060" s="7" t="str">
        <f>vlookup(E6060,Teams!A:B,2,false)</f>
        <v>NCSSM A</v>
      </c>
      <c r="G6060" s="1" t="b">
        <v>1</v>
      </c>
      <c r="H6060" s="1" t="b">
        <v>1</v>
      </c>
      <c r="I6060" s="1">
        <v>4.0</v>
      </c>
      <c r="J6060" s="7" t="str">
        <f>vlookup(I6060,Cats!$A:$B,2,false)</f>
        <v>E</v>
      </c>
    </row>
    <row r="6061">
      <c r="A6061" s="1">
        <v>143070.0</v>
      </c>
      <c r="B6061" s="1">
        <v>594.0</v>
      </c>
      <c r="C6061" s="1">
        <v>14.0</v>
      </c>
      <c r="D6061" s="1" t="s">
        <v>190</v>
      </c>
      <c r="E6061" s="1">
        <v>44.0</v>
      </c>
      <c r="F6061" s="7" t="str">
        <f>vlookup(E6061,Teams!A:B,2,false)</f>
        <v>University</v>
      </c>
      <c r="G6061" s="1" t="b">
        <v>0</v>
      </c>
      <c r="H6061" s="1" t="b">
        <v>0</v>
      </c>
      <c r="I6061" s="1">
        <v>4.0</v>
      </c>
      <c r="J6061" s="7" t="str">
        <f>vlookup(I6061,Cats!$A:$B,2,false)</f>
        <v>E</v>
      </c>
    </row>
    <row r="6062">
      <c r="A6062" s="1">
        <v>143071.0</v>
      </c>
      <c r="B6062" s="1">
        <v>594.0</v>
      </c>
      <c r="C6062" s="1">
        <v>0.0</v>
      </c>
      <c r="D6062" s="1" t="s">
        <v>32</v>
      </c>
      <c r="E6062" s="1">
        <v>32.0</v>
      </c>
      <c r="F6062" s="7" t="str">
        <f>vlookup(E6062,Teams!A:B,2,false)</f>
        <v>NCSSM A</v>
      </c>
      <c r="G6062" s="1" t="b">
        <v>1</v>
      </c>
      <c r="H6062" s="1" t="b">
        <v>1</v>
      </c>
      <c r="I6062" s="1">
        <v>5.0</v>
      </c>
      <c r="J6062" s="7" t="str">
        <f>vlookup(I6062,Cats!$A:$B,2,false)</f>
        <v>B</v>
      </c>
    </row>
    <row r="6063">
      <c r="A6063" s="1">
        <v>143072.0</v>
      </c>
      <c r="B6063" s="1">
        <v>594.0</v>
      </c>
      <c r="C6063" s="1">
        <v>4.0</v>
      </c>
      <c r="D6063" s="1" t="s">
        <v>57</v>
      </c>
      <c r="E6063" s="1">
        <v>44.0</v>
      </c>
      <c r="F6063" s="7" t="str">
        <f>vlookup(E6063,Teams!A:B,2,false)</f>
        <v>University</v>
      </c>
      <c r="G6063" s="1" t="b">
        <v>0</v>
      </c>
      <c r="H6063" s="1" t="b">
        <v>0</v>
      </c>
      <c r="I6063" s="1">
        <v>5.0</v>
      </c>
      <c r="J6063" s="7" t="str">
        <f>vlookup(I6063,Cats!$A:$B,2,false)</f>
        <v>B</v>
      </c>
    </row>
    <row r="6064">
      <c r="A6064" s="1">
        <v>143073.0</v>
      </c>
      <c r="B6064" s="1">
        <v>594.0</v>
      </c>
      <c r="C6064" s="1">
        <v>0.0</v>
      </c>
      <c r="D6064" s="1" t="s">
        <v>154</v>
      </c>
      <c r="E6064" s="1">
        <v>32.0</v>
      </c>
      <c r="F6064" s="7" t="str">
        <f>vlookup(E6064,Teams!A:B,2,false)</f>
        <v>NCSSM A</v>
      </c>
      <c r="G6064" s="1" t="b">
        <v>1</v>
      </c>
      <c r="H6064" s="1" t="b">
        <v>0</v>
      </c>
      <c r="I6064" s="1">
        <v>6.0</v>
      </c>
      <c r="J6064" s="7" t="str">
        <f>vlookup(I6064,Cats!$A:$B,2,false)</f>
        <v>P</v>
      </c>
    </row>
    <row r="6065">
      <c r="A6065" s="1">
        <v>143074.0</v>
      </c>
      <c r="B6065" s="1">
        <v>594.0</v>
      </c>
      <c r="C6065" s="1">
        <v>0.0</v>
      </c>
      <c r="D6065" s="1" t="s">
        <v>194</v>
      </c>
      <c r="E6065" s="1">
        <v>44.0</v>
      </c>
      <c r="F6065" s="7" t="str">
        <f>vlookup(E6065,Teams!A:B,2,false)</f>
        <v>University</v>
      </c>
      <c r="G6065" s="1" t="b">
        <v>0</v>
      </c>
      <c r="H6065" s="1" t="b">
        <v>0</v>
      </c>
      <c r="I6065" s="1">
        <v>6.0</v>
      </c>
      <c r="J6065" s="7" t="str">
        <f>vlookup(I6065,Cats!$A:$B,2,false)</f>
        <v>P</v>
      </c>
    </row>
    <row r="6066">
      <c r="A6066" s="1">
        <v>143075.0</v>
      </c>
      <c r="B6066" s="1">
        <v>594.0</v>
      </c>
      <c r="C6066" s="1">
        <v>-4.0</v>
      </c>
      <c r="D6066" s="1" t="s">
        <v>155</v>
      </c>
      <c r="E6066" s="1">
        <v>32.0</v>
      </c>
      <c r="F6066" s="7" t="str">
        <f>vlookup(E6066,Teams!A:B,2,false)</f>
        <v>NCSSM A</v>
      </c>
      <c r="G6066" s="1" t="b">
        <v>1</v>
      </c>
      <c r="H6066" s="1" t="b">
        <v>0</v>
      </c>
      <c r="I6066" s="1">
        <v>7.0</v>
      </c>
      <c r="J6066" s="7" t="str">
        <f>vlookup(I6066,Cats!$A:$B,2,false)</f>
        <v>X</v>
      </c>
    </row>
    <row r="6067">
      <c r="A6067" s="1">
        <v>143076.0</v>
      </c>
      <c r="B6067" s="1">
        <v>594.0</v>
      </c>
      <c r="C6067" s="1">
        <v>0.0</v>
      </c>
      <c r="D6067" s="1" t="s">
        <v>57</v>
      </c>
      <c r="E6067" s="1">
        <v>44.0</v>
      </c>
      <c r="F6067" s="7" t="str">
        <f>vlookup(E6067,Teams!A:B,2,false)</f>
        <v>University</v>
      </c>
      <c r="G6067" s="1" t="b">
        <v>0</v>
      </c>
      <c r="H6067" s="1" t="b">
        <v>0</v>
      </c>
      <c r="I6067" s="1">
        <v>7.0</v>
      </c>
      <c r="J6067" s="7" t="str">
        <f>vlookup(I6067,Cats!$A:$B,2,false)</f>
        <v>X</v>
      </c>
    </row>
    <row r="6068">
      <c r="A6068" s="1">
        <v>143077.0</v>
      </c>
      <c r="B6068" s="1">
        <v>594.0</v>
      </c>
      <c r="C6068" s="1">
        <v>0.0</v>
      </c>
      <c r="D6068" s="1" t="s">
        <v>32</v>
      </c>
      <c r="E6068" s="1">
        <v>32.0</v>
      </c>
      <c r="F6068" s="7" t="str">
        <f>vlookup(E6068,Teams!A:B,2,false)</f>
        <v>NCSSM A</v>
      </c>
      <c r="G6068" s="1" t="b">
        <v>1</v>
      </c>
      <c r="H6068" s="1" t="b">
        <v>1</v>
      </c>
      <c r="I6068" s="1">
        <v>8.0</v>
      </c>
      <c r="J6068" s="7" t="str">
        <f>vlookup(I6068,Cats!$A:$B,2,false)</f>
        <v>M</v>
      </c>
    </row>
    <row r="6069">
      <c r="A6069" s="1">
        <v>143078.0</v>
      </c>
      <c r="B6069" s="1">
        <v>594.0</v>
      </c>
      <c r="C6069" s="1">
        <v>14.0</v>
      </c>
      <c r="D6069" s="1" t="s">
        <v>194</v>
      </c>
      <c r="E6069" s="1">
        <v>44.0</v>
      </c>
      <c r="F6069" s="7" t="str">
        <f>vlookup(E6069,Teams!A:B,2,false)</f>
        <v>University</v>
      </c>
      <c r="G6069" s="1" t="b">
        <v>0</v>
      </c>
      <c r="H6069" s="1" t="b">
        <v>0</v>
      </c>
      <c r="I6069" s="1">
        <v>8.0</v>
      </c>
      <c r="J6069" s="7" t="str">
        <f>vlookup(I6069,Cats!$A:$B,2,false)</f>
        <v>M</v>
      </c>
    </row>
    <row r="6070">
      <c r="A6070" s="1">
        <v>143079.0</v>
      </c>
      <c r="B6070" s="1">
        <v>594.0</v>
      </c>
      <c r="C6070" s="1">
        <v>0.0</v>
      </c>
      <c r="D6070" s="1" t="s">
        <v>152</v>
      </c>
      <c r="E6070" s="1">
        <v>32.0</v>
      </c>
      <c r="F6070" s="7" t="str">
        <f>vlookup(E6070,Teams!A:B,2,false)</f>
        <v>NCSSM A</v>
      </c>
      <c r="G6070" s="1" t="b">
        <v>1</v>
      </c>
      <c r="H6070" s="1" t="b">
        <v>0</v>
      </c>
      <c r="I6070" s="1">
        <v>9.0</v>
      </c>
      <c r="J6070" s="7" t="str">
        <f>vlookup(I6070,Cats!$A:$B,2,false)</f>
        <v>C</v>
      </c>
    </row>
    <row r="6071">
      <c r="A6071" s="1">
        <v>143080.0</v>
      </c>
      <c r="B6071" s="1">
        <v>594.0</v>
      </c>
      <c r="C6071" s="1">
        <v>-4.0</v>
      </c>
      <c r="D6071" s="1" t="s">
        <v>57</v>
      </c>
      <c r="E6071" s="1">
        <v>44.0</v>
      </c>
      <c r="F6071" s="7" t="str">
        <f>vlookup(E6071,Teams!A:B,2,false)</f>
        <v>University</v>
      </c>
      <c r="G6071" s="1" t="b">
        <v>0</v>
      </c>
      <c r="H6071" s="1" t="b">
        <v>0</v>
      </c>
      <c r="I6071" s="1">
        <v>9.0</v>
      </c>
      <c r="J6071" s="7" t="str">
        <f>vlookup(I6071,Cats!$A:$B,2,false)</f>
        <v>C</v>
      </c>
    </row>
    <row r="6072">
      <c r="A6072" s="1">
        <v>143081.0</v>
      </c>
      <c r="B6072" s="1">
        <v>594.0</v>
      </c>
      <c r="C6072" s="1">
        <v>0.0</v>
      </c>
      <c r="D6072" s="1" t="s">
        <v>153</v>
      </c>
      <c r="E6072" s="1">
        <v>32.0</v>
      </c>
      <c r="F6072" s="7" t="str">
        <f>vlookup(E6072,Teams!A:B,2,false)</f>
        <v>NCSSM A</v>
      </c>
      <c r="G6072" s="1" t="b">
        <v>1</v>
      </c>
      <c r="H6072" s="1" t="b">
        <v>0</v>
      </c>
      <c r="I6072" s="1">
        <v>10.0</v>
      </c>
      <c r="J6072" s="7" t="str">
        <f>vlookup(I6072,Cats!$A:$B,2,false)</f>
        <v>E</v>
      </c>
    </row>
    <row r="6073">
      <c r="A6073" s="1">
        <v>143082.0</v>
      </c>
      <c r="B6073" s="1">
        <v>594.0</v>
      </c>
      <c r="C6073" s="1">
        <v>0.0</v>
      </c>
      <c r="D6073" s="1" t="s">
        <v>57</v>
      </c>
      <c r="E6073" s="1">
        <v>44.0</v>
      </c>
      <c r="F6073" s="7" t="str">
        <f>vlookup(E6073,Teams!A:B,2,false)</f>
        <v>University</v>
      </c>
      <c r="G6073" s="1" t="b">
        <v>0</v>
      </c>
      <c r="H6073" s="1" t="b">
        <v>0</v>
      </c>
      <c r="I6073" s="1">
        <v>10.0</v>
      </c>
      <c r="J6073" s="7" t="str">
        <f>vlookup(I6073,Cats!$A:$B,2,false)</f>
        <v>E</v>
      </c>
    </row>
    <row r="6074">
      <c r="A6074" s="1">
        <v>143083.0</v>
      </c>
      <c r="B6074" s="1">
        <v>594.0</v>
      </c>
      <c r="C6074" s="1">
        <v>0.0</v>
      </c>
      <c r="D6074" s="1" t="s">
        <v>152</v>
      </c>
      <c r="E6074" s="1">
        <v>32.0</v>
      </c>
      <c r="F6074" s="7" t="str">
        <f>vlookup(E6074,Teams!A:B,2,false)</f>
        <v>NCSSM A</v>
      </c>
      <c r="G6074" s="1" t="b">
        <v>1</v>
      </c>
      <c r="H6074" s="1" t="b">
        <v>0</v>
      </c>
      <c r="I6074" s="1">
        <v>11.0</v>
      </c>
      <c r="J6074" s="7" t="str">
        <f>vlookup(I6074,Cats!$A:$B,2,false)</f>
        <v>B</v>
      </c>
    </row>
    <row r="6075">
      <c r="A6075" s="1">
        <v>143084.0</v>
      </c>
      <c r="B6075" s="1">
        <v>594.0</v>
      </c>
      <c r="C6075" s="1">
        <v>0.0</v>
      </c>
      <c r="D6075" s="1" t="s">
        <v>57</v>
      </c>
      <c r="E6075" s="1">
        <v>44.0</v>
      </c>
      <c r="F6075" s="7" t="str">
        <f>vlookup(E6075,Teams!A:B,2,false)</f>
        <v>University</v>
      </c>
      <c r="G6075" s="1" t="b">
        <v>0</v>
      </c>
      <c r="H6075" s="1" t="b">
        <v>0</v>
      </c>
      <c r="I6075" s="1">
        <v>11.0</v>
      </c>
      <c r="J6075" s="7" t="str">
        <f>vlookup(I6075,Cats!$A:$B,2,false)</f>
        <v>B</v>
      </c>
    </row>
    <row r="6076">
      <c r="A6076" s="1">
        <v>143085.0</v>
      </c>
      <c r="B6076" s="1">
        <v>594.0</v>
      </c>
      <c r="C6076" s="1">
        <v>0.0</v>
      </c>
      <c r="D6076" s="1" t="s">
        <v>32</v>
      </c>
      <c r="E6076" s="1">
        <v>32.0</v>
      </c>
      <c r="F6076" s="7" t="str">
        <f>vlookup(E6076,Teams!A:B,2,false)</f>
        <v>NCSSM A</v>
      </c>
      <c r="G6076" s="1" t="b">
        <v>1</v>
      </c>
      <c r="H6076" s="1" t="b">
        <v>1</v>
      </c>
      <c r="I6076" s="1">
        <v>12.0</v>
      </c>
      <c r="J6076" s="7" t="str">
        <f>vlookup(I6076,Cats!$A:$B,2,false)</f>
        <v>P</v>
      </c>
    </row>
    <row r="6077">
      <c r="A6077" s="1">
        <v>143086.0</v>
      </c>
      <c r="B6077" s="1">
        <v>594.0</v>
      </c>
      <c r="C6077" s="1">
        <v>0.0</v>
      </c>
      <c r="D6077" s="1" t="s">
        <v>194</v>
      </c>
      <c r="E6077" s="1">
        <v>44.0</v>
      </c>
      <c r="F6077" s="7" t="str">
        <f>vlookup(E6077,Teams!A:B,2,false)</f>
        <v>University</v>
      </c>
      <c r="G6077" s="1" t="b">
        <v>0</v>
      </c>
      <c r="H6077" s="1" t="b">
        <v>0</v>
      </c>
      <c r="I6077" s="1">
        <v>12.0</v>
      </c>
      <c r="J6077" s="7" t="str">
        <f>vlookup(I6077,Cats!$A:$B,2,false)</f>
        <v>P</v>
      </c>
    </row>
    <row r="6078">
      <c r="A6078" s="1">
        <v>143087.0</v>
      </c>
      <c r="B6078" s="1">
        <v>594.0</v>
      </c>
      <c r="C6078" s="1">
        <v>0.0</v>
      </c>
      <c r="D6078" s="1" t="s">
        <v>152</v>
      </c>
      <c r="E6078" s="1">
        <v>32.0</v>
      </c>
      <c r="F6078" s="7" t="str">
        <f>vlookup(E6078,Teams!A:B,2,false)</f>
        <v>NCSSM A</v>
      </c>
      <c r="G6078" s="1" t="b">
        <v>1</v>
      </c>
      <c r="H6078" s="1" t="b">
        <v>0</v>
      </c>
      <c r="I6078" s="1">
        <v>13.0</v>
      </c>
      <c r="J6078" s="7" t="str">
        <f>vlookup(I6078,Cats!$A:$B,2,false)</f>
        <v>X</v>
      </c>
    </row>
    <row r="6079">
      <c r="A6079" s="1">
        <v>143088.0</v>
      </c>
      <c r="B6079" s="1">
        <v>594.0</v>
      </c>
      <c r="C6079" s="1">
        <v>4.0</v>
      </c>
      <c r="D6079" s="1" t="s">
        <v>190</v>
      </c>
      <c r="E6079" s="1">
        <v>44.0</v>
      </c>
      <c r="F6079" s="7" t="str">
        <f>vlookup(E6079,Teams!A:B,2,false)</f>
        <v>University</v>
      </c>
      <c r="G6079" s="1" t="b">
        <v>0</v>
      </c>
      <c r="H6079" s="1" t="b">
        <v>0</v>
      </c>
      <c r="I6079" s="1">
        <v>13.0</v>
      </c>
      <c r="J6079" s="7" t="str">
        <f>vlookup(I6079,Cats!$A:$B,2,false)</f>
        <v>X</v>
      </c>
    </row>
    <row r="6080">
      <c r="A6080" s="1">
        <v>143089.0</v>
      </c>
      <c r="B6080" s="1">
        <v>594.0</v>
      </c>
      <c r="C6080" s="1">
        <v>0.0</v>
      </c>
      <c r="D6080" s="1" t="s">
        <v>151</v>
      </c>
      <c r="E6080" s="1">
        <v>32.0</v>
      </c>
      <c r="F6080" s="7" t="str">
        <f>vlookup(E6080,Teams!A:B,2,false)</f>
        <v>NCSSM A</v>
      </c>
      <c r="G6080" s="1" t="b">
        <v>1</v>
      </c>
      <c r="H6080" s="1" t="b">
        <v>0</v>
      </c>
      <c r="I6080" s="1">
        <v>14.0</v>
      </c>
      <c r="J6080" s="7" t="str">
        <f>vlookup(I6080,Cats!$A:$B,2,false)</f>
        <v>M</v>
      </c>
    </row>
    <row r="6081">
      <c r="A6081" s="1">
        <v>143090.0</v>
      </c>
      <c r="B6081" s="1">
        <v>594.0</v>
      </c>
      <c r="C6081" s="1">
        <v>4.0</v>
      </c>
      <c r="D6081" s="1" t="s">
        <v>57</v>
      </c>
      <c r="E6081" s="1">
        <v>44.0</v>
      </c>
      <c r="F6081" s="7" t="str">
        <f>vlookup(E6081,Teams!A:B,2,false)</f>
        <v>University</v>
      </c>
      <c r="G6081" s="1" t="b">
        <v>0</v>
      </c>
      <c r="H6081" s="1" t="b">
        <v>0</v>
      </c>
      <c r="I6081" s="1">
        <v>14.0</v>
      </c>
      <c r="J6081" s="7" t="str">
        <f>vlookup(I6081,Cats!$A:$B,2,false)</f>
        <v>M</v>
      </c>
    </row>
    <row r="6082">
      <c r="A6082" s="1">
        <v>143091.0</v>
      </c>
      <c r="B6082" s="1">
        <v>594.0</v>
      </c>
      <c r="C6082" s="1">
        <v>0.0</v>
      </c>
      <c r="D6082" s="1" t="s">
        <v>32</v>
      </c>
      <c r="E6082" s="1">
        <v>32.0</v>
      </c>
      <c r="F6082" s="7" t="str">
        <f>vlookup(E6082,Teams!A:B,2,false)</f>
        <v>NCSSM A</v>
      </c>
      <c r="G6082" s="1" t="b">
        <v>1</v>
      </c>
      <c r="H6082" s="1" t="b">
        <v>1</v>
      </c>
      <c r="I6082" s="1">
        <v>15.0</v>
      </c>
      <c r="J6082" s="7" t="str">
        <f>vlookup(I6082,Cats!$A:$B,2,false)</f>
        <v>C</v>
      </c>
    </row>
    <row r="6083">
      <c r="A6083" s="1">
        <v>143092.0</v>
      </c>
      <c r="B6083" s="1">
        <v>594.0</v>
      </c>
      <c r="C6083" s="1">
        <v>4.0</v>
      </c>
      <c r="D6083" s="1" t="s">
        <v>57</v>
      </c>
      <c r="E6083" s="1">
        <v>44.0</v>
      </c>
      <c r="F6083" s="7" t="str">
        <f>vlookup(E6083,Teams!A:B,2,false)</f>
        <v>University</v>
      </c>
      <c r="G6083" s="1" t="b">
        <v>0</v>
      </c>
      <c r="H6083" s="1" t="b">
        <v>0</v>
      </c>
      <c r="I6083" s="1">
        <v>15.0</v>
      </c>
      <c r="J6083" s="7" t="str">
        <f>vlookup(I6083,Cats!$A:$B,2,false)</f>
        <v>C</v>
      </c>
    </row>
    <row r="6084">
      <c r="A6084" s="1">
        <v>143093.0</v>
      </c>
      <c r="B6084" s="1">
        <v>594.0</v>
      </c>
      <c r="C6084" s="1">
        <v>4.0</v>
      </c>
      <c r="D6084" s="1" t="s">
        <v>152</v>
      </c>
      <c r="E6084" s="1">
        <v>32.0</v>
      </c>
      <c r="F6084" s="7" t="str">
        <f>vlookup(E6084,Teams!A:B,2,false)</f>
        <v>NCSSM A</v>
      </c>
      <c r="G6084" s="1" t="b">
        <v>1</v>
      </c>
      <c r="H6084" s="1" t="b">
        <v>0</v>
      </c>
      <c r="I6084" s="1">
        <v>16.0</v>
      </c>
      <c r="J6084" s="7" t="str">
        <f>vlookup(I6084,Cats!$A:$B,2,false)</f>
        <v>E</v>
      </c>
    </row>
    <row r="6085">
      <c r="A6085" s="1">
        <v>143094.0</v>
      </c>
      <c r="B6085" s="1">
        <v>594.0</v>
      </c>
      <c r="C6085" s="1">
        <v>0.0</v>
      </c>
      <c r="D6085" s="1" t="s">
        <v>57</v>
      </c>
      <c r="E6085" s="1">
        <v>44.0</v>
      </c>
      <c r="F6085" s="7" t="str">
        <f>vlookup(E6085,Teams!A:B,2,false)</f>
        <v>University</v>
      </c>
      <c r="G6085" s="1" t="b">
        <v>0</v>
      </c>
      <c r="H6085" s="1" t="b">
        <v>0</v>
      </c>
      <c r="I6085" s="1">
        <v>16.0</v>
      </c>
      <c r="J6085" s="7" t="str">
        <f>vlookup(I6085,Cats!$A:$B,2,false)</f>
        <v>E</v>
      </c>
    </row>
    <row r="6086">
      <c r="A6086" s="1">
        <v>143095.0</v>
      </c>
      <c r="B6086" s="1">
        <v>594.0</v>
      </c>
      <c r="C6086" s="1">
        <v>0.0</v>
      </c>
      <c r="D6086" s="1" t="s">
        <v>32</v>
      </c>
      <c r="E6086" s="1">
        <v>32.0</v>
      </c>
      <c r="F6086" s="7" t="str">
        <f>vlookup(E6086,Teams!A:B,2,false)</f>
        <v>NCSSM A</v>
      </c>
      <c r="G6086" s="1" t="b">
        <v>1</v>
      </c>
      <c r="H6086" s="1" t="b">
        <v>1</v>
      </c>
      <c r="I6086" s="1">
        <v>17.0</v>
      </c>
      <c r="J6086" s="7" t="str">
        <f>vlookup(I6086,Cats!$A:$B,2,false)</f>
        <v>B</v>
      </c>
    </row>
    <row r="6087">
      <c r="A6087" s="1">
        <v>143096.0</v>
      </c>
      <c r="B6087" s="1">
        <v>594.0</v>
      </c>
      <c r="C6087" s="1">
        <v>14.0</v>
      </c>
      <c r="D6087" s="1" t="s">
        <v>57</v>
      </c>
      <c r="E6087" s="1">
        <v>44.0</v>
      </c>
      <c r="F6087" s="7" t="str">
        <f>vlookup(E6087,Teams!A:B,2,false)</f>
        <v>University</v>
      </c>
      <c r="G6087" s="1" t="b">
        <v>0</v>
      </c>
      <c r="H6087" s="1" t="b">
        <v>0</v>
      </c>
      <c r="I6087" s="1">
        <v>17.0</v>
      </c>
      <c r="J6087" s="7" t="str">
        <f>vlookup(I6087,Cats!$A:$B,2,false)</f>
        <v>B</v>
      </c>
    </row>
    <row r="6088">
      <c r="A6088" s="1">
        <v>143097.0</v>
      </c>
      <c r="B6088" s="1">
        <v>594.0</v>
      </c>
      <c r="C6088" s="1">
        <v>4.0</v>
      </c>
      <c r="D6088" s="1" t="s">
        <v>154</v>
      </c>
      <c r="E6088" s="1">
        <v>32.0</v>
      </c>
      <c r="F6088" s="7" t="str">
        <f>vlookup(E6088,Teams!A:B,2,false)</f>
        <v>NCSSM A</v>
      </c>
      <c r="G6088" s="1" t="b">
        <v>1</v>
      </c>
      <c r="H6088" s="1" t="b">
        <v>0</v>
      </c>
      <c r="I6088" s="1">
        <v>18.0</v>
      </c>
      <c r="J6088" s="7" t="str">
        <f>vlookup(I6088,Cats!$A:$B,2,false)</f>
        <v>P</v>
      </c>
    </row>
    <row r="6089">
      <c r="A6089" s="1">
        <v>143098.0</v>
      </c>
      <c r="B6089" s="1">
        <v>594.0</v>
      </c>
      <c r="C6089" s="1">
        <v>0.0</v>
      </c>
      <c r="D6089" s="1" t="s">
        <v>32</v>
      </c>
      <c r="E6089" s="1">
        <v>44.0</v>
      </c>
      <c r="F6089" s="7" t="str">
        <f>vlookup(E6089,Teams!A:B,2,false)</f>
        <v>University</v>
      </c>
      <c r="G6089" s="1" t="b">
        <v>0</v>
      </c>
      <c r="H6089" s="1" t="b">
        <v>1</v>
      </c>
      <c r="I6089" s="1">
        <v>18.0</v>
      </c>
      <c r="J6089" s="7" t="str">
        <f>vlookup(I6089,Cats!$A:$B,2,false)</f>
        <v>P</v>
      </c>
    </row>
    <row r="6090">
      <c r="A6090" s="1">
        <v>143099.0</v>
      </c>
      <c r="B6090" s="1">
        <v>594.0</v>
      </c>
      <c r="C6090" s="1">
        <v>0.0</v>
      </c>
      <c r="D6090" s="1" t="s">
        <v>32</v>
      </c>
      <c r="E6090" s="1">
        <v>32.0</v>
      </c>
      <c r="F6090" s="7" t="str">
        <f>vlookup(E6090,Teams!A:B,2,false)</f>
        <v>NCSSM A</v>
      </c>
      <c r="G6090" s="1" t="b">
        <v>1</v>
      </c>
      <c r="H6090" s="1" t="b">
        <v>1</v>
      </c>
      <c r="I6090" s="1">
        <v>19.0</v>
      </c>
      <c r="J6090" s="7" t="str">
        <f>vlookup(I6090,Cats!$A:$B,2,false)</f>
        <v>X</v>
      </c>
    </row>
    <row r="6091">
      <c r="A6091" s="1">
        <v>143100.0</v>
      </c>
      <c r="B6091" s="1">
        <v>594.0</v>
      </c>
      <c r="C6091" s="1">
        <v>4.0</v>
      </c>
      <c r="D6091" s="1" t="s">
        <v>57</v>
      </c>
      <c r="E6091" s="1">
        <v>44.0</v>
      </c>
      <c r="F6091" s="7" t="str">
        <f>vlookup(E6091,Teams!A:B,2,false)</f>
        <v>University</v>
      </c>
      <c r="G6091" s="1" t="b">
        <v>0</v>
      </c>
      <c r="H6091" s="1" t="b">
        <v>0</v>
      </c>
      <c r="I6091" s="1">
        <v>19.0</v>
      </c>
      <c r="J6091" s="7" t="str">
        <f>vlookup(I6091,Cats!$A:$B,2,false)</f>
        <v>X</v>
      </c>
    </row>
    <row r="6092">
      <c r="A6092" s="1">
        <v>143101.0</v>
      </c>
      <c r="B6092" s="1">
        <v>594.0</v>
      </c>
      <c r="C6092" s="1">
        <v>0.0</v>
      </c>
      <c r="D6092" s="1" t="s">
        <v>32</v>
      </c>
      <c r="E6092" s="1">
        <v>32.0</v>
      </c>
      <c r="F6092" s="7" t="str">
        <f>vlookup(E6092,Teams!A:B,2,false)</f>
        <v>NCSSM A</v>
      </c>
      <c r="G6092" s="1" t="b">
        <v>1</v>
      </c>
      <c r="H6092" s="1" t="b">
        <v>1</v>
      </c>
      <c r="I6092" s="1">
        <v>20.0</v>
      </c>
      <c r="J6092" s="7" t="str">
        <f>vlookup(I6092,Cats!$A:$B,2,false)</f>
        <v>M</v>
      </c>
    </row>
    <row r="6093">
      <c r="A6093" s="1">
        <v>143102.0</v>
      </c>
      <c r="B6093" s="1">
        <v>594.0</v>
      </c>
      <c r="C6093" s="1">
        <v>0.0</v>
      </c>
      <c r="D6093" s="1" t="s">
        <v>32</v>
      </c>
      <c r="E6093" s="1">
        <v>44.0</v>
      </c>
      <c r="F6093" s="7" t="str">
        <f>vlookup(E6093,Teams!A:B,2,false)</f>
        <v>University</v>
      </c>
      <c r="G6093" s="1" t="b">
        <v>0</v>
      </c>
      <c r="H6093" s="1" t="b">
        <v>1</v>
      </c>
      <c r="I6093" s="1">
        <v>20.0</v>
      </c>
      <c r="J6093" s="7" t="str">
        <f>vlookup(I6093,Cats!$A:$B,2,false)</f>
        <v>M</v>
      </c>
    </row>
    <row r="6094">
      <c r="A6094" s="1">
        <v>143103.0</v>
      </c>
      <c r="B6094" s="1">
        <v>594.0</v>
      </c>
      <c r="C6094" s="1">
        <v>0.0</v>
      </c>
      <c r="D6094" s="1" t="s">
        <v>32</v>
      </c>
      <c r="E6094" s="1">
        <v>32.0</v>
      </c>
      <c r="F6094" s="7" t="str">
        <f>vlookup(E6094,Teams!A:B,2,false)</f>
        <v>NCSSM A</v>
      </c>
      <c r="G6094" s="1" t="b">
        <v>1</v>
      </c>
      <c r="H6094" s="1" t="b">
        <v>1</v>
      </c>
      <c r="I6094" s="1">
        <v>21.0</v>
      </c>
      <c r="J6094" s="7" t="str">
        <f>vlookup(I6094,Cats!$A:$B,2,false)</f>
        <v>C</v>
      </c>
    </row>
    <row r="6095">
      <c r="A6095" s="1">
        <v>143104.0</v>
      </c>
      <c r="B6095" s="1">
        <v>594.0</v>
      </c>
      <c r="C6095" s="1">
        <v>14.0</v>
      </c>
      <c r="D6095" s="1" t="s">
        <v>222</v>
      </c>
      <c r="E6095" s="1">
        <v>44.0</v>
      </c>
      <c r="F6095" s="7" t="str">
        <f>vlookup(E6095,Teams!A:B,2,false)</f>
        <v>University</v>
      </c>
      <c r="G6095" s="1" t="b">
        <v>0</v>
      </c>
      <c r="H6095" s="1" t="b">
        <v>0</v>
      </c>
      <c r="I6095" s="1">
        <v>21.0</v>
      </c>
      <c r="J6095" s="7" t="str">
        <f>vlookup(I6095,Cats!$A:$B,2,false)</f>
        <v>C</v>
      </c>
    </row>
    <row r="6096">
      <c r="A6096" s="1">
        <v>143105.0</v>
      </c>
      <c r="B6096" s="1">
        <v>594.0</v>
      </c>
      <c r="C6096" s="1">
        <v>-4.0</v>
      </c>
      <c r="D6096" s="1" t="s">
        <v>153</v>
      </c>
      <c r="E6096" s="1">
        <v>32.0</v>
      </c>
      <c r="F6096" s="7" t="str">
        <f>vlookup(E6096,Teams!A:B,2,false)</f>
        <v>NCSSM A</v>
      </c>
      <c r="G6096" s="1" t="b">
        <v>1</v>
      </c>
      <c r="H6096" s="1" t="b">
        <v>0</v>
      </c>
      <c r="I6096" s="1">
        <v>22.0</v>
      </c>
      <c r="J6096" s="7" t="str">
        <f>vlookup(I6096,Cats!$A:$B,2,false)</f>
        <v>E</v>
      </c>
    </row>
    <row r="6097">
      <c r="A6097" s="1">
        <v>143106.0</v>
      </c>
      <c r="B6097" s="1">
        <v>594.0</v>
      </c>
      <c r="C6097" s="1">
        <v>14.0</v>
      </c>
      <c r="D6097" s="1" t="s">
        <v>190</v>
      </c>
      <c r="E6097" s="1">
        <v>44.0</v>
      </c>
      <c r="F6097" s="7" t="str">
        <f>vlookup(E6097,Teams!A:B,2,false)</f>
        <v>University</v>
      </c>
      <c r="G6097" s="1" t="b">
        <v>0</v>
      </c>
      <c r="H6097" s="1" t="b">
        <v>0</v>
      </c>
      <c r="I6097" s="1">
        <v>22.0</v>
      </c>
      <c r="J6097" s="7" t="str">
        <f>vlookup(I6097,Cats!$A:$B,2,false)</f>
        <v>E</v>
      </c>
    </row>
    <row r="6098">
      <c r="A6098" s="1">
        <v>143107.0</v>
      </c>
      <c r="B6098" s="1">
        <v>594.0</v>
      </c>
      <c r="C6098" s="1">
        <v>-4.0</v>
      </c>
      <c r="D6098" s="1" t="s">
        <v>152</v>
      </c>
      <c r="E6098" s="1">
        <v>32.0</v>
      </c>
      <c r="F6098" s="7" t="str">
        <f>vlookup(E6098,Teams!A:B,2,false)</f>
        <v>NCSSM A</v>
      </c>
      <c r="G6098" s="1" t="b">
        <v>1</v>
      </c>
      <c r="H6098" s="1" t="b">
        <v>0</v>
      </c>
      <c r="I6098" s="1">
        <v>23.0</v>
      </c>
      <c r="J6098" s="7" t="str">
        <f>vlookup(I6098,Cats!$A:$B,2,false)</f>
        <v>B</v>
      </c>
    </row>
    <row r="6099">
      <c r="A6099" s="1">
        <v>143108.0</v>
      </c>
      <c r="B6099" s="1">
        <v>594.0</v>
      </c>
      <c r="C6099" s="1">
        <v>0.0</v>
      </c>
      <c r="D6099" s="1" t="s">
        <v>57</v>
      </c>
      <c r="E6099" s="1">
        <v>44.0</v>
      </c>
      <c r="F6099" s="7" t="str">
        <f>vlookup(E6099,Teams!A:B,2,false)</f>
        <v>University</v>
      </c>
      <c r="G6099" s="1" t="b">
        <v>0</v>
      </c>
      <c r="H6099" s="1" t="b">
        <v>0</v>
      </c>
      <c r="I6099" s="1">
        <v>23.0</v>
      </c>
      <c r="J6099" s="7" t="str">
        <f>vlookup(I6099,Cats!$A:$B,2,false)</f>
        <v>B</v>
      </c>
    </row>
    <row r="6100">
      <c r="A6100" s="1">
        <v>143109.0</v>
      </c>
      <c r="B6100" s="1">
        <v>594.0</v>
      </c>
      <c r="C6100" s="1">
        <v>0.0</v>
      </c>
      <c r="D6100" s="1" t="s">
        <v>32</v>
      </c>
      <c r="E6100" s="1">
        <v>32.0</v>
      </c>
      <c r="F6100" s="7" t="str">
        <f>vlookup(E6100,Teams!A:B,2,false)</f>
        <v>NCSSM A</v>
      </c>
      <c r="G6100" s="1" t="b">
        <v>1</v>
      </c>
      <c r="H6100" s="1" t="b">
        <v>1</v>
      </c>
      <c r="I6100" s="1">
        <v>24.0</v>
      </c>
      <c r="J6100" s="7" t="str">
        <f>vlookup(I6100,Cats!$A:$B,2,false)</f>
        <v>P</v>
      </c>
    </row>
    <row r="6101">
      <c r="A6101" s="1">
        <v>143110.0</v>
      </c>
      <c r="B6101" s="1">
        <v>594.0</v>
      </c>
      <c r="C6101" s="1">
        <v>0.0</v>
      </c>
      <c r="D6101" s="1" t="s">
        <v>194</v>
      </c>
      <c r="E6101" s="1">
        <v>44.0</v>
      </c>
      <c r="F6101" s="7" t="str">
        <f>vlookup(E6101,Teams!A:B,2,false)</f>
        <v>University</v>
      </c>
      <c r="G6101" s="1" t="b">
        <v>0</v>
      </c>
      <c r="H6101" s="1" t="b">
        <v>0</v>
      </c>
      <c r="I6101" s="1">
        <v>24.0</v>
      </c>
      <c r="J6101" s="7" t="str">
        <f>vlookup(I6101,Cats!$A:$B,2,false)</f>
        <v>P</v>
      </c>
    </row>
    <row r="6102">
      <c r="A6102" s="1">
        <v>143111.0</v>
      </c>
      <c r="B6102" s="1">
        <v>595.0</v>
      </c>
      <c r="C6102" s="1">
        <v>0.0</v>
      </c>
      <c r="D6102" s="1" t="s">
        <v>209</v>
      </c>
      <c r="E6102" s="1">
        <v>14.0</v>
      </c>
      <c r="F6102" s="7" t="str">
        <f>vlookup(E6102,Teams!A:B,2,false)</f>
        <v>Dulles</v>
      </c>
      <c r="G6102" s="1" t="b">
        <v>1</v>
      </c>
      <c r="H6102" s="1" t="b">
        <v>0</v>
      </c>
      <c r="I6102" s="1">
        <v>1.0</v>
      </c>
      <c r="J6102" s="7" t="str">
        <f>vlookup(I6102,Cats!$A:$B,2,false)</f>
        <v>X</v>
      </c>
    </row>
    <row r="6103">
      <c r="A6103" s="1">
        <v>143112.0</v>
      </c>
      <c r="B6103" s="1">
        <v>595.0</v>
      </c>
      <c r="C6103" s="1">
        <v>0.0</v>
      </c>
      <c r="D6103" s="1" t="s">
        <v>106</v>
      </c>
      <c r="E6103" s="1">
        <v>28.0</v>
      </c>
      <c r="F6103" s="7" t="str">
        <f>vlookup(E6103,Teams!A:B,2,false)</f>
        <v>Mira Loma</v>
      </c>
      <c r="G6103" s="1" t="b">
        <v>0</v>
      </c>
      <c r="H6103" s="1" t="b">
        <v>0</v>
      </c>
      <c r="I6103" s="1">
        <v>1.0</v>
      </c>
      <c r="J6103" s="7" t="str">
        <f>vlookup(I6103,Cats!$A:$B,2,false)</f>
        <v>X</v>
      </c>
    </row>
    <row r="6104">
      <c r="A6104" s="1">
        <v>143113.0</v>
      </c>
      <c r="B6104" s="1">
        <v>595.0</v>
      </c>
      <c r="C6104" s="1">
        <v>0.0</v>
      </c>
      <c r="D6104" s="1" t="s">
        <v>32</v>
      </c>
      <c r="E6104" s="1">
        <v>14.0</v>
      </c>
      <c r="F6104" s="7" t="str">
        <f>vlookup(E6104,Teams!A:B,2,false)</f>
        <v>Dulles</v>
      </c>
      <c r="G6104" s="1" t="b">
        <v>1</v>
      </c>
      <c r="H6104" s="1" t="b">
        <v>1</v>
      </c>
      <c r="I6104" s="1">
        <v>2.0</v>
      </c>
      <c r="J6104" s="7" t="str">
        <f>vlookup(I6104,Cats!$A:$B,2,false)</f>
        <v>M</v>
      </c>
    </row>
    <row r="6105">
      <c r="A6105" s="1">
        <v>143114.0</v>
      </c>
      <c r="B6105" s="1">
        <v>595.0</v>
      </c>
      <c r="C6105" s="1">
        <v>14.0</v>
      </c>
      <c r="D6105" s="1" t="s">
        <v>106</v>
      </c>
      <c r="E6105" s="1">
        <v>28.0</v>
      </c>
      <c r="F6105" s="7" t="str">
        <f>vlookup(E6105,Teams!A:B,2,false)</f>
        <v>Mira Loma</v>
      </c>
      <c r="G6105" s="1" t="b">
        <v>0</v>
      </c>
      <c r="H6105" s="1" t="b">
        <v>0</v>
      </c>
      <c r="I6105" s="1">
        <v>2.0</v>
      </c>
      <c r="J6105" s="7" t="str">
        <f>vlookup(I6105,Cats!$A:$B,2,false)</f>
        <v>M</v>
      </c>
    </row>
    <row r="6106">
      <c r="A6106" s="1">
        <v>143115.0</v>
      </c>
      <c r="B6106" s="1">
        <v>595.0</v>
      </c>
      <c r="C6106" s="1">
        <v>14.0</v>
      </c>
      <c r="D6106" s="1" t="s">
        <v>61</v>
      </c>
      <c r="E6106" s="1">
        <v>14.0</v>
      </c>
      <c r="F6106" s="7" t="str">
        <f>vlookup(E6106,Teams!A:B,2,false)</f>
        <v>Dulles</v>
      </c>
      <c r="G6106" s="1" t="b">
        <v>1</v>
      </c>
      <c r="H6106" s="1" t="b">
        <v>0</v>
      </c>
      <c r="I6106" s="1">
        <v>3.0</v>
      </c>
      <c r="J6106" s="7" t="str">
        <f>vlookup(I6106,Cats!$A:$B,2,false)</f>
        <v>C</v>
      </c>
    </row>
    <row r="6107">
      <c r="A6107" s="1">
        <v>143116.0</v>
      </c>
      <c r="B6107" s="1">
        <v>595.0</v>
      </c>
      <c r="C6107" s="1">
        <v>-4.0</v>
      </c>
      <c r="D6107" s="1" t="s">
        <v>107</v>
      </c>
      <c r="E6107" s="1">
        <v>28.0</v>
      </c>
      <c r="F6107" s="7" t="str">
        <f>vlookup(E6107,Teams!A:B,2,false)</f>
        <v>Mira Loma</v>
      </c>
      <c r="G6107" s="1" t="b">
        <v>0</v>
      </c>
      <c r="H6107" s="1" t="b">
        <v>0</v>
      </c>
      <c r="I6107" s="1">
        <v>3.0</v>
      </c>
      <c r="J6107" s="7" t="str">
        <f>vlookup(I6107,Cats!$A:$B,2,false)</f>
        <v>C</v>
      </c>
    </row>
    <row r="6108">
      <c r="A6108" s="1">
        <v>143117.0</v>
      </c>
      <c r="B6108" s="1">
        <v>595.0</v>
      </c>
      <c r="C6108" s="1">
        <v>0.0</v>
      </c>
      <c r="D6108" s="1" t="s">
        <v>62</v>
      </c>
      <c r="E6108" s="1">
        <v>14.0</v>
      </c>
      <c r="F6108" s="7" t="str">
        <f>vlookup(E6108,Teams!A:B,2,false)</f>
        <v>Dulles</v>
      </c>
      <c r="G6108" s="1" t="b">
        <v>1</v>
      </c>
      <c r="H6108" s="1" t="b">
        <v>0</v>
      </c>
      <c r="I6108" s="1">
        <v>4.0</v>
      </c>
      <c r="J6108" s="7" t="str">
        <f>vlookup(I6108,Cats!$A:$B,2,false)</f>
        <v>E</v>
      </c>
    </row>
    <row r="6109">
      <c r="A6109" s="1">
        <v>143118.0</v>
      </c>
      <c r="B6109" s="1">
        <v>595.0</v>
      </c>
      <c r="C6109" s="1">
        <v>0.0</v>
      </c>
      <c r="D6109" s="1" t="s">
        <v>106</v>
      </c>
      <c r="E6109" s="1">
        <v>28.0</v>
      </c>
      <c r="F6109" s="7" t="str">
        <f>vlookup(E6109,Teams!A:B,2,false)</f>
        <v>Mira Loma</v>
      </c>
      <c r="G6109" s="1" t="b">
        <v>0</v>
      </c>
      <c r="H6109" s="1" t="b">
        <v>0</v>
      </c>
      <c r="I6109" s="1">
        <v>4.0</v>
      </c>
      <c r="J6109" s="7" t="str">
        <f>vlookup(I6109,Cats!$A:$B,2,false)</f>
        <v>E</v>
      </c>
    </row>
    <row r="6110">
      <c r="A6110" s="1">
        <v>143119.0</v>
      </c>
      <c r="B6110" s="1">
        <v>595.0</v>
      </c>
      <c r="C6110" s="1">
        <v>4.0</v>
      </c>
      <c r="D6110" s="1" t="s">
        <v>209</v>
      </c>
      <c r="E6110" s="1">
        <v>14.0</v>
      </c>
      <c r="F6110" s="7" t="str">
        <f>vlookup(E6110,Teams!A:B,2,false)</f>
        <v>Dulles</v>
      </c>
      <c r="G6110" s="1" t="b">
        <v>1</v>
      </c>
      <c r="H6110" s="1" t="b">
        <v>0</v>
      </c>
      <c r="I6110" s="1">
        <v>5.0</v>
      </c>
      <c r="J6110" s="7" t="str">
        <f>vlookup(I6110,Cats!$A:$B,2,false)</f>
        <v>B</v>
      </c>
    </row>
    <row r="6111">
      <c r="A6111" s="1">
        <v>143120.0</v>
      </c>
      <c r="B6111" s="1">
        <v>595.0</v>
      </c>
      <c r="C6111" s="1">
        <v>0.0</v>
      </c>
      <c r="D6111" s="1" t="s">
        <v>106</v>
      </c>
      <c r="E6111" s="1">
        <v>28.0</v>
      </c>
      <c r="F6111" s="7" t="str">
        <f>vlookup(E6111,Teams!A:B,2,false)</f>
        <v>Mira Loma</v>
      </c>
      <c r="G6111" s="1" t="b">
        <v>0</v>
      </c>
      <c r="H6111" s="1" t="b">
        <v>0</v>
      </c>
      <c r="I6111" s="1">
        <v>5.0</v>
      </c>
      <c r="J6111" s="7" t="str">
        <f>vlookup(I6111,Cats!$A:$B,2,false)</f>
        <v>B</v>
      </c>
    </row>
    <row r="6112">
      <c r="A6112" s="1">
        <v>143121.0</v>
      </c>
      <c r="B6112" s="1">
        <v>595.0</v>
      </c>
      <c r="C6112" s="1">
        <v>14.0</v>
      </c>
      <c r="D6112" s="1" t="s">
        <v>61</v>
      </c>
      <c r="E6112" s="1">
        <v>14.0</v>
      </c>
      <c r="F6112" s="7" t="str">
        <f>vlookup(E6112,Teams!A:B,2,false)</f>
        <v>Dulles</v>
      </c>
      <c r="G6112" s="1" t="b">
        <v>1</v>
      </c>
      <c r="H6112" s="1" t="b">
        <v>0</v>
      </c>
      <c r="I6112" s="1">
        <v>6.0</v>
      </c>
      <c r="J6112" s="7" t="str">
        <f>vlookup(I6112,Cats!$A:$B,2,false)</f>
        <v>P</v>
      </c>
    </row>
    <row r="6113">
      <c r="A6113" s="1">
        <v>143122.0</v>
      </c>
      <c r="B6113" s="1">
        <v>595.0</v>
      </c>
      <c r="C6113" s="1">
        <v>0.0</v>
      </c>
      <c r="D6113" s="1" t="s">
        <v>104</v>
      </c>
      <c r="E6113" s="1">
        <v>28.0</v>
      </c>
      <c r="F6113" s="7" t="str">
        <f>vlookup(E6113,Teams!A:B,2,false)</f>
        <v>Mira Loma</v>
      </c>
      <c r="G6113" s="1" t="b">
        <v>0</v>
      </c>
      <c r="H6113" s="1" t="b">
        <v>0</v>
      </c>
      <c r="I6113" s="1">
        <v>6.0</v>
      </c>
      <c r="J6113" s="7" t="str">
        <f>vlookup(I6113,Cats!$A:$B,2,false)</f>
        <v>P</v>
      </c>
    </row>
    <row r="6114">
      <c r="A6114" s="1">
        <v>143123.0</v>
      </c>
      <c r="B6114" s="1">
        <v>595.0</v>
      </c>
      <c r="C6114" s="1">
        <v>0.0</v>
      </c>
      <c r="D6114" s="1" t="s">
        <v>61</v>
      </c>
      <c r="E6114" s="1">
        <v>14.0</v>
      </c>
      <c r="F6114" s="7" t="str">
        <f>vlookup(E6114,Teams!A:B,2,false)</f>
        <v>Dulles</v>
      </c>
      <c r="G6114" s="1" t="b">
        <v>1</v>
      </c>
      <c r="H6114" s="1" t="b">
        <v>0</v>
      </c>
      <c r="I6114" s="1">
        <v>7.0</v>
      </c>
      <c r="J6114" s="7" t="str">
        <f>vlookup(I6114,Cats!$A:$B,2,false)</f>
        <v>X</v>
      </c>
    </row>
    <row r="6115">
      <c r="A6115" s="1">
        <v>143124.0</v>
      </c>
      <c r="B6115" s="1">
        <v>595.0</v>
      </c>
      <c r="C6115" s="1">
        <v>-4.0</v>
      </c>
      <c r="D6115" s="1" t="s">
        <v>107</v>
      </c>
      <c r="E6115" s="1">
        <v>28.0</v>
      </c>
      <c r="F6115" s="7" t="str">
        <f>vlookup(E6115,Teams!A:B,2,false)</f>
        <v>Mira Loma</v>
      </c>
      <c r="G6115" s="1" t="b">
        <v>0</v>
      </c>
      <c r="H6115" s="1" t="b">
        <v>0</v>
      </c>
      <c r="I6115" s="1">
        <v>7.0</v>
      </c>
      <c r="J6115" s="7" t="str">
        <f>vlookup(I6115,Cats!$A:$B,2,false)</f>
        <v>X</v>
      </c>
    </row>
    <row r="6116">
      <c r="A6116" s="1">
        <v>143125.0</v>
      </c>
      <c r="B6116" s="1">
        <v>595.0</v>
      </c>
      <c r="C6116" s="1">
        <v>0.0</v>
      </c>
      <c r="D6116" s="1" t="s">
        <v>65</v>
      </c>
      <c r="E6116" s="1">
        <v>14.0</v>
      </c>
      <c r="F6116" s="7" t="str">
        <f>vlookup(E6116,Teams!A:B,2,false)</f>
        <v>Dulles</v>
      </c>
      <c r="G6116" s="1" t="b">
        <v>1</v>
      </c>
      <c r="H6116" s="1" t="b">
        <v>0</v>
      </c>
      <c r="I6116" s="1">
        <v>8.0</v>
      </c>
      <c r="J6116" s="7" t="str">
        <f>vlookup(I6116,Cats!$A:$B,2,false)</f>
        <v>M</v>
      </c>
    </row>
    <row r="6117">
      <c r="A6117" s="1">
        <v>143126.0</v>
      </c>
      <c r="B6117" s="1">
        <v>595.0</v>
      </c>
      <c r="C6117" s="1">
        <v>14.0</v>
      </c>
      <c r="D6117" s="1" t="s">
        <v>233</v>
      </c>
      <c r="E6117" s="1">
        <v>28.0</v>
      </c>
      <c r="F6117" s="7" t="str">
        <f>vlookup(E6117,Teams!A:B,2,false)</f>
        <v>Mira Loma</v>
      </c>
      <c r="G6117" s="1" t="b">
        <v>0</v>
      </c>
      <c r="H6117" s="1" t="b">
        <v>0</v>
      </c>
      <c r="I6117" s="1">
        <v>8.0</v>
      </c>
      <c r="J6117" s="7" t="str">
        <f>vlookup(I6117,Cats!$A:$B,2,false)</f>
        <v>M</v>
      </c>
    </row>
    <row r="6118">
      <c r="A6118" s="1">
        <v>143127.0</v>
      </c>
      <c r="B6118" s="1">
        <v>595.0</v>
      </c>
      <c r="C6118" s="1">
        <v>-4.0</v>
      </c>
      <c r="D6118" s="1" t="s">
        <v>61</v>
      </c>
      <c r="E6118" s="1">
        <v>14.0</v>
      </c>
      <c r="F6118" s="7" t="str">
        <f>vlookup(E6118,Teams!A:B,2,false)</f>
        <v>Dulles</v>
      </c>
      <c r="G6118" s="1" t="b">
        <v>1</v>
      </c>
      <c r="H6118" s="1" t="b">
        <v>0</v>
      </c>
      <c r="I6118" s="1">
        <v>9.0</v>
      </c>
      <c r="J6118" s="7" t="str">
        <f>vlookup(I6118,Cats!$A:$B,2,false)</f>
        <v>C</v>
      </c>
    </row>
    <row r="6119">
      <c r="A6119" s="1">
        <v>143128.0</v>
      </c>
      <c r="B6119" s="1">
        <v>595.0</v>
      </c>
      <c r="C6119" s="1">
        <v>4.0</v>
      </c>
      <c r="D6119" s="1" t="s">
        <v>106</v>
      </c>
      <c r="E6119" s="1">
        <v>28.0</v>
      </c>
      <c r="F6119" s="7" t="str">
        <f>vlookup(E6119,Teams!A:B,2,false)</f>
        <v>Mira Loma</v>
      </c>
      <c r="G6119" s="1" t="b">
        <v>0</v>
      </c>
      <c r="H6119" s="1" t="b">
        <v>0</v>
      </c>
      <c r="I6119" s="1">
        <v>9.0</v>
      </c>
      <c r="J6119" s="7" t="str">
        <f>vlookup(I6119,Cats!$A:$B,2,false)</f>
        <v>C</v>
      </c>
    </row>
    <row r="6120">
      <c r="A6120" s="1">
        <v>143129.0</v>
      </c>
      <c r="B6120" s="1">
        <v>595.0</v>
      </c>
      <c r="C6120" s="1">
        <v>4.0</v>
      </c>
      <c r="D6120" s="1" t="s">
        <v>61</v>
      </c>
      <c r="E6120" s="1">
        <v>14.0</v>
      </c>
      <c r="F6120" s="7" t="str">
        <f>vlookup(E6120,Teams!A:B,2,false)</f>
        <v>Dulles</v>
      </c>
      <c r="G6120" s="1" t="b">
        <v>1</v>
      </c>
      <c r="H6120" s="1" t="b">
        <v>0</v>
      </c>
      <c r="I6120" s="1">
        <v>10.0</v>
      </c>
      <c r="J6120" s="7" t="str">
        <f>vlookup(I6120,Cats!$A:$B,2,false)</f>
        <v>E</v>
      </c>
    </row>
    <row r="6121">
      <c r="A6121" s="1">
        <v>143130.0</v>
      </c>
      <c r="B6121" s="1">
        <v>595.0</v>
      </c>
      <c r="C6121" s="1">
        <v>0.0</v>
      </c>
      <c r="D6121" s="1" t="s">
        <v>106</v>
      </c>
      <c r="E6121" s="1">
        <v>28.0</v>
      </c>
      <c r="F6121" s="7" t="str">
        <f>vlookup(E6121,Teams!A:B,2,false)</f>
        <v>Mira Loma</v>
      </c>
      <c r="G6121" s="1" t="b">
        <v>0</v>
      </c>
      <c r="H6121" s="1" t="b">
        <v>1</v>
      </c>
      <c r="I6121" s="1">
        <v>10.0</v>
      </c>
      <c r="J6121" s="7" t="str">
        <f>vlookup(I6121,Cats!$A:$B,2,false)</f>
        <v>E</v>
      </c>
    </row>
    <row r="6122">
      <c r="A6122" s="1">
        <v>143131.0</v>
      </c>
      <c r="B6122" s="1">
        <v>595.0</v>
      </c>
      <c r="C6122" s="1">
        <v>0.0</v>
      </c>
      <c r="D6122" s="1" t="s">
        <v>61</v>
      </c>
      <c r="E6122" s="1">
        <v>14.0</v>
      </c>
      <c r="F6122" s="7" t="str">
        <f>vlookup(E6122,Teams!A:B,2,false)</f>
        <v>Dulles</v>
      </c>
      <c r="G6122" s="1" t="b">
        <v>1</v>
      </c>
      <c r="H6122" s="1" t="b">
        <v>0</v>
      </c>
      <c r="I6122" s="1">
        <v>11.0</v>
      </c>
      <c r="J6122" s="7" t="str">
        <f>vlookup(I6122,Cats!$A:$B,2,false)</f>
        <v>B</v>
      </c>
    </row>
    <row r="6123">
      <c r="A6123" s="1">
        <v>143132.0</v>
      </c>
      <c r="B6123" s="1">
        <v>595.0</v>
      </c>
      <c r="C6123" s="1">
        <v>0.0</v>
      </c>
      <c r="D6123" s="1" t="s">
        <v>106</v>
      </c>
      <c r="E6123" s="1">
        <v>28.0</v>
      </c>
      <c r="F6123" s="7" t="str">
        <f>vlookup(E6123,Teams!A:B,2,false)</f>
        <v>Mira Loma</v>
      </c>
      <c r="G6123" s="1" t="b">
        <v>0</v>
      </c>
      <c r="H6123" s="1" t="b">
        <v>0</v>
      </c>
      <c r="I6123" s="1">
        <v>11.0</v>
      </c>
      <c r="J6123" s="7" t="str">
        <f>vlookup(I6123,Cats!$A:$B,2,false)</f>
        <v>B</v>
      </c>
    </row>
    <row r="6124">
      <c r="A6124" s="1">
        <v>143133.0</v>
      </c>
      <c r="B6124" s="1">
        <v>595.0</v>
      </c>
      <c r="C6124" s="1">
        <v>0.0</v>
      </c>
      <c r="D6124" s="1" t="s">
        <v>32</v>
      </c>
      <c r="E6124" s="1">
        <v>14.0</v>
      </c>
      <c r="F6124" s="7" t="str">
        <f>vlookup(E6124,Teams!A:B,2,false)</f>
        <v>Dulles</v>
      </c>
      <c r="G6124" s="1" t="b">
        <v>1</v>
      </c>
      <c r="H6124" s="1" t="b">
        <v>1</v>
      </c>
      <c r="I6124" s="1">
        <v>12.0</v>
      </c>
      <c r="J6124" s="7" t="str">
        <f>vlookup(I6124,Cats!$A:$B,2,false)</f>
        <v>P</v>
      </c>
    </row>
    <row r="6125">
      <c r="A6125" s="1">
        <v>143134.0</v>
      </c>
      <c r="B6125" s="1">
        <v>595.0</v>
      </c>
      <c r="C6125" s="1">
        <v>14.0</v>
      </c>
      <c r="D6125" s="1" t="s">
        <v>106</v>
      </c>
      <c r="E6125" s="1">
        <v>28.0</v>
      </c>
      <c r="F6125" s="7" t="str">
        <f>vlookup(E6125,Teams!A:B,2,false)</f>
        <v>Mira Loma</v>
      </c>
      <c r="G6125" s="1" t="b">
        <v>0</v>
      </c>
      <c r="H6125" s="1" t="b">
        <v>0</v>
      </c>
      <c r="I6125" s="1">
        <v>12.0</v>
      </c>
      <c r="J6125" s="7" t="str">
        <f>vlookup(I6125,Cats!$A:$B,2,false)</f>
        <v>P</v>
      </c>
    </row>
    <row r="6126">
      <c r="A6126" s="1">
        <v>143135.0</v>
      </c>
      <c r="B6126" s="1">
        <v>595.0</v>
      </c>
      <c r="C6126" s="1">
        <v>4.0</v>
      </c>
      <c r="D6126" s="1" t="s">
        <v>61</v>
      </c>
      <c r="E6126" s="1">
        <v>14.0</v>
      </c>
      <c r="F6126" s="7" t="str">
        <f>vlookup(E6126,Teams!A:B,2,false)</f>
        <v>Dulles</v>
      </c>
      <c r="G6126" s="1" t="b">
        <v>1</v>
      </c>
      <c r="H6126" s="1" t="b">
        <v>0</v>
      </c>
      <c r="I6126" s="1">
        <v>13.0</v>
      </c>
      <c r="J6126" s="7" t="str">
        <f>vlookup(I6126,Cats!$A:$B,2,false)</f>
        <v>X</v>
      </c>
    </row>
    <row r="6127">
      <c r="A6127" s="1">
        <v>143136.0</v>
      </c>
      <c r="B6127" s="1">
        <v>595.0</v>
      </c>
      <c r="C6127" s="1">
        <v>0.0</v>
      </c>
      <c r="D6127" s="1" t="s">
        <v>32</v>
      </c>
      <c r="E6127" s="1">
        <v>28.0</v>
      </c>
      <c r="F6127" s="7" t="str">
        <f>vlookup(E6127,Teams!A:B,2,false)</f>
        <v>Mira Loma</v>
      </c>
      <c r="G6127" s="1" t="b">
        <v>0</v>
      </c>
      <c r="H6127" s="1" t="b">
        <v>1</v>
      </c>
      <c r="I6127" s="1">
        <v>13.0</v>
      </c>
      <c r="J6127" s="7" t="str">
        <f>vlookup(I6127,Cats!$A:$B,2,false)</f>
        <v>X</v>
      </c>
    </row>
    <row r="6128">
      <c r="A6128" s="1">
        <v>143137.0</v>
      </c>
      <c r="B6128" s="1">
        <v>595.0</v>
      </c>
      <c r="C6128" s="1">
        <v>0.0</v>
      </c>
      <c r="D6128" s="1" t="s">
        <v>65</v>
      </c>
      <c r="E6128" s="1">
        <v>14.0</v>
      </c>
      <c r="F6128" s="7" t="str">
        <f>vlookup(E6128,Teams!A:B,2,false)</f>
        <v>Dulles</v>
      </c>
      <c r="G6128" s="1" t="b">
        <v>1</v>
      </c>
      <c r="H6128" s="1" t="b">
        <v>0</v>
      </c>
      <c r="I6128" s="1">
        <v>14.0</v>
      </c>
      <c r="J6128" s="7" t="str">
        <f>vlookup(I6128,Cats!$A:$B,2,false)</f>
        <v>M</v>
      </c>
    </row>
    <row r="6129">
      <c r="A6129" s="1">
        <v>143138.0</v>
      </c>
      <c r="B6129" s="1">
        <v>595.0</v>
      </c>
      <c r="C6129" s="1">
        <v>0.0</v>
      </c>
      <c r="D6129" s="1" t="s">
        <v>106</v>
      </c>
      <c r="E6129" s="1">
        <v>28.0</v>
      </c>
      <c r="F6129" s="7" t="str">
        <f>vlookup(E6129,Teams!A:B,2,false)</f>
        <v>Mira Loma</v>
      </c>
      <c r="G6129" s="1" t="b">
        <v>0</v>
      </c>
      <c r="H6129" s="1" t="b">
        <v>0</v>
      </c>
      <c r="I6129" s="1">
        <v>14.0</v>
      </c>
      <c r="J6129" s="7" t="str">
        <f>vlookup(I6129,Cats!$A:$B,2,false)</f>
        <v>M</v>
      </c>
    </row>
    <row r="6130">
      <c r="A6130" s="1">
        <v>143139.0</v>
      </c>
      <c r="B6130" s="1">
        <v>595.0</v>
      </c>
      <c r="C6130" s="1">
        <v>0.0</v>
      </c>
      <c r="D6130" s="1" t="s">
        <v>32</v>
      </c>
      <c r="E6130" s="1">
        <v>14.0</v>
      </c>
      <c r="F6130" s="7" t="str">
        <f>vlookup(E6130,Teams!A:B,2,false)</f>
        <v>Dulles</v>
      </c>
      <c r="G6130" s="1" t="b">
        <v>1</v>
      </c>
      <c r="H6130" s="1" t="b">
        <v>1</v>
      </c>
      <c r="I6130" s="1">
        <v>15.0</v>
      </c>
      <c r="J6130" s="7" t="str">
        <f>vlookup(I6130,Cats!$A:$B,2,false)</f>
        <v>C</v>
      </c>
    </row>
    <row r="6131">
      <c r="A6131" s="1">
        <v>143140.0</v>
      </c>
      <c r="B6131" s="1">
        <v>595.0</v>
      </c>
      <c r="C6131" s="1">
        <v>4.0</v>
      </c>
      <c r="D6131" s="1" t="s">
        <v>107</v>
      </c>
      <c r="E6131" s="1">
        <v>28.0</v>
      </c>
      <c r="F6131" s="7" t="str">
        <f>vlookup(E6131,Teams!A:B,2,false)</f>
        <v>Mira Loma</v>
      </c>
      <c r="G6131" s="1" t="b">
        <v>0</v>
      </c>
      <c r="H6131" s="1" t="b">
        <v>0</v>
      </c>
      <c r="I6131" s="1">
        <v>15.0</v>
      </c>
      <c r="J6131" s="7" t="str">
        <f>vlookup(I6131,Cats!$A:$B,2,false)</f>
        <v>C</v>
      </c>
    </row>
    <row r="6132">
      <c r="A6132" s="1">
        <v>143141.0</v>
      </c>
      <c r="B6132" s="1">
        <v>595.0</v>
      </c>
      <c r="C6132" s="1">
        <v>4.0</v>
      </c>
      <c r="D6132" s="1" t="s">
        <v>62</v>
      </c>
      <c r="E6132" s="1">
        <v>14.0</v>
      </c>
      <c r="F6132" s="7" t="str">
        <f>vlookup(E6132,Teams!A:B,2,false)</f>
        <v>Dulles</v>
      </c>
      <c r="G6132" s="1" t="b">
        <v>1</v>
      </c>
      <c r="H6132" s="1" t="b">
        <v>0</v>
      </c>
      <c r="I6132" s="1">
        <v>16.0</v>
      </c>
      <c r="J6132" s="7" t="str">
        <f>vlookup(I6132,Cats!$A:$B,2,false)</f>
        <v>E</v>
      </c>
    </row>
    <row r="6133">
      <c r="A6133" s="1">
        <v>143142.0</v>
      </c>
      <c r="B6133" s="1">
        <v>595.0</v>
      </c>
      <c r="C6133" s="1">
        <v>0.0</v>
      </c>
      <c r="D6133" s="1" t="s">
        <v>106</v>
      </c>
      <c r="E6133" s="1">
        <v>28.0</v>
      </c>
      <c r="F6133" s="7" t="str">
        <f>vlookup(E6133,Teams!A:B,2,false)</f>
        <v>Mira Loma</v>
      </c>
      <c r="G6133" s="1" t="b">
        <v>0</v>
      </c>
      <c r="H6133" s="1" t="b">
        <v>0</v>
      </c>
      <c r="I6133" s="1">
        <v>16.0</v>
      </c>
      <c r="J6133" s="7" t="str">
        <f>vlookup(I6133,Cats!$A:$B,2,false)</f>
        <v>E</v>
      </c>
    </row>
    <row r="6134">
      <c r="A6134" s="1">
        <v>143143.0</v>
      </c>
      <c r="B6134" s="1">
        <v>595.0</v>
      </c>
      <c r="C6134" s="1">
        <v>0.0</v>
      </c>
      <c r="D6134" s="1" t="s">
        <v>209</v>
      </c>
      <c r="E6134" s="1">
        <v>14.0</v>
      </c>
      <c r="F6134" s="7" t="str">
        <f>vlookup(E6134,Teams!A:B,2,false)</f>
        <v>Dulles</v>
      </c>
      <c r="G6134" s="1" t="b">
        <v>1</v>
      </c>
      <c r="H6134" s="1" t="b">
        <v>0</v>
      </c>
      <c r="I6134" s="1">
        <v>17.0</v>
      </c>
      <c r="J6134" s="7" t="str">
        <f>vlookup(I6134,Cats!$A:$B,2,false)</f>
        <v>B</v>
      </c>
    </row>
    <row r="6135">
      <c r="A6135" s="1">
        <v>143144.0</v>
      </c>
      <c r="B6135" s="1">
        <v>595.0</v>
      </c>
      <c r="C6135" s="1">
        <v>-4.0</v>
      </c>
      <c r="D6135" s="1" t="s">
        <v>106</v>
      </c>
      <c r="E6135" s="1">
        <v>28.0</v>
      </c>
      <c r="F6135" s="7" t="str">
        <f>vlookup(E6135,Teams!A:B,2,false)</f>
        <v>Mira Loma</v>
      </c>
      <c r="G6135" s="1" t="b">
        <v>0</v>
      </c>
      <c r="H6135" s="1" t="b">
        <v>0</v>
      </c>
      <c r="I6135" s="1">
        <v>17.0</v>
      </c>
      <c r="J6135" s="7" t="str">
        <f>vlookup(I6135,Cats!$A:$B,2,false)</f>
        <v>B</v>
      </c>
    </row>
    <row r="6136">
      <c r="A6136" s="1">
        <v>143145.0</v>
      </c>
      <c r="B6136" s="1">
        <v>595.0</v>
      </c>
      <c r="C6136" s="1">
        <v>0.0</v>
      </c>
      <c r="D6136" s="1" t="s">
        <v>32</v>
      </c>
      <c r="E6136" s="1">
        <v>14.0</v>
      </c>
      <c r="F6136" s="7" t="str">
        <f>vlookup(E6136,Teams!A:B,2,false)</f>
        <v>Dulles</v>
      </c>
      <c r="G6136" s="1" t="b">
        <v>1</v>
      </c>
      <c r="H6136" s="1" t="b">
        <v>1</v>
      </c>
      <c r="I6136" s="1">
        <v>18.0</v>
      </c>
      <c r="J6136" s="7" t="str">
        <f>vlookup(I6136,Cats!$A:$B,2,false)</f>
        <v>P</v>
      </c>
    </row>
    <row r="6137">
      <c r="A6137" s="1">
        <v>143146.0</v>
      </c>
      <c r="B6137" s="1">
        <v>595.0</v>
      </c>
      <c r="C6137" s="1">
        <v>4.0</v>
      </c>
      <c r="D6137" s="1" t="s">
        <v>106</v>
      </c>
      <c r="E6137" s="1">
        <v>28.0</v>
      </c>
      <c r="F6137" s="7" t="str">
        <f>vlookup(E6137,Teams!A:B,2,false)</f>
        <v>Mira Loma</v>
      </c>
      <c r="G6137" s="1" t="b">
        <v>0</v>
      </c>
      <c r="H6137" s="1" t="b">
        <v>0</v>
      </c>
      <c r="I6137" s="1">
        <v>18.0</v>
      </c>
      <c r="J6137" s="7" t="str">
        <f>vlookup(I6137,Cats!$A:$B,2,false)</f>
        <v>P</v>
      </c>
    </row>
    <row r="6138">
      <c r="A6138" s="1">
        <v>143147.0</v>
      </c>
      <c r="B6138" s="1">
        <v>595.0</v>
      </c>
      <c r="C6138" s="1">
        <v>0.0</v>
      </c>
      <c r="D6138" s="1" t="s">
        <v>32</v>
      </c>
      <c r="E6138" s="1">
        <v>14.0</v>
      </c>
      <c r="F6138" s="7" t="str">
        <f>vlookup(E6138,Teams!A:B,2,false)</f>
        <v>Dulles</v>
      </c>
      <c r="G6138" s="1" t="b">
        <v>1</v>
      </c>
      <c r="H6138" s="1" t="b">
        <v>1</v>
      </c>
      <c r="I6138" s="1">
        <v>19.0</v>
      </c>
      <c r="J6138" s="7" t="str">
        <f>vlookup(I6138,Cats!$A:$B,2,false)</f>
        <v>X</v>
      </c>
    </row>
    <row r="6139">
      <c r="A6139" s="1">
        <v>143148.0</v>
      </c>
      <c r="B6139" s="1">
        <v>595.0</v>
      </c>
      <c r="C6139" s="1">
        <v>4.0</v>
      </c>
      <c r="D6139" s="1" t="s">
        <v>106</v>
      </c>
      <c r="E6139" s="1">
        <v>28.0</v>
      </c>
      <c r="F6139" s="7" t="str">
        <f>vlookup(E6139,Teams!A:B,2,false)</f>
        <v>Mira Loma</v>
      </c>
      <c r="G6139" s="1" t="b">
        <v>0</v>
      </c>
      <c r="H6139" s="1" t="b">
        <v>0</v>
      </c>
      <c r="I6139" s="1">
        <v>19.0</v>
      </c>
      <c r="J6139" s="7" t="str">
        <f>vlookup(I6139,Cats!$A:$B,2,false)</f>
        <v>X</v>
      </c>
    </row>
    <row r="6140">
      <c r="A6140" s="1">
        <v>143149.0</v>
      </c>
      <c r="B6140" s="1">
        <v>595.0</v>
      </c>
      <c r="C6140" s="1">
        <v>0.0</v>
      </c>
      <c r="D6140" s="1" t="s">
        <v>32</v>
      </c>
      <c r="E6140" s="1">
        <v>14.0</v>
      </c>
      <c r="F6140" s="7" t="str">
        <f>vlookup(E6140,Teams!A:B,2,false)</f>
        <v>Dulles</v>
      </c>
      <c r="G6140" s="1" t="b">
        <v>1</v>
      </c>
      <c r="H6140" s="1" t="b">
        <v>1</v>
      </c>
      <c r="I6140" s="1">
        <v>20.0</v>
      </c>
      <c r="J6140" s="7" t="str">
        <f>vlookup(I6140,Cats!$A:$B,2,false)</f>
        <v>M</v>
      </c>
    </row>
    <row r="6141">
      <c r="A6141" s="1">
        <v>143150.0</v>
      </c>
      <c r="B6141" s="1">
        <v>595.0</v>
      </c>
      <c r="C6141" s="1">
        <v>0.0</v>
      </c>
      <c r="D6141" s="1" t="s">
        <v>32</v>
      </c>
      <c r="E6141" s="1">
        <v>28.0</v>
      </c>
      <c r="F6141" s="7" t="str">
        <f>vlookup(E6141,Teams!A:B,2,false)</f>
        <v>Mira Loma</v>
      </c>
      <c r="G6141" s="1" t="b">
        <v>0</v>
      </c>
      <c r="H6141" s="1" t="b">
        <v>1</v>
      </c>
      <c r="I6141" s="1">
        <v>20.0</v>
      </c>
      <c r="J6141" s="7" t="str">
        <f>vlookup(I6141,Cats!$A:$B,2,false)</f>
        <v>M</v>
      </c>
    </row>
    <row r="6142">
      <c r="A6142" s="1">
        <v>143151.0</v>
      </c>
      <c r="B6142" s="1">
        <v>595.0</v>
      </c>
      <c r="C6142" s="1">
        <v>14.0</v>
      </c>
      <c r="D6142" s="1" t="s">
        <v>61</v>
      </c>
      <c r="E6142" s="1">
        <v>14.0</v>
      </c>
      <c r="F6142" s="7" t="str">
        <f>vlookup(E6142,Teams!A:B,2,false)</f>
        <v>Dulles</v>
      </c>
      <c r="G6142" s="1" t="b">
        <v>1</v>
      </c>
      <c r="H6142" s="1" t="b">
        <v>0</v>
      </c>
      <c r="I6142" s="1">
        <v>21.0</v>
      </c>
      <c r="J6142" s="7" t="str">
        <f>vlookup(I6142,Cats!$A:$B,2,false)</f>
        <v>C</v>
      </c>
    </row>
    <row r="6143">
      <c r="A6143" s="1">
        <v>143152.0</v>
      </c>
      <c r="B6143" s="1">
        <v>595.0</v>
      </c>
      <c r="C6143" s="1">
        <v>0.0</v>
      </c>
      <c r="D6143" s="1" t="s">
        <v>32</v>
      </c>
      <c r="E6143" s="1">
        <v>28.0</v>
      </c>
      <c r="F6143" s="7" t="str">
        <f>vlookup(E6143,Teams!A:B,2,false)</f>
        <v>Mira Loma</v>
      </c>
      <c r="G6143" s="1" t="b">
        <v>0</v>
      </c>
      <c r="H6143" s="1" t="b">
        <v>1</v>
      </c>
      <c r="I6143" s="1">
        <v>21.0</v>
      </c>
      <c r="J6143" s="7" t="str">
        <f>vlookup(I6143,Cats!$A:$B,2,false)</f>
        <v>C</v>
      </c>
    </row>
    <row r="6144">
      <c r="A6144" s="1">
        <v>143153.0</v>
      </c>
      <c r="B6144" s="1">
        <v>595.0</v>
      </c>
      <c r="C6144" s="1">
        <v>14.0</v>
      </c>
      <c r="D6144" s="1" t="s">
        <v>61</v>
      </c>
      <c r="E6144" s="1">
        <v>14.0</v>
      </c>
      <c r="F6144" s="7" t="str">
        <f>vlookup(E6144,Teams!A:B,2,false)</f>
        <v>Dulles</v>
      </c>
      <c r="G6144" s="1" t="b">
        <v>1</v>
      </c>
      <c r="H6144" s="1" t="b">
        <v>0</v>
      </c>
      <c r="I6144" s="1">
        <v>22.0</v>
      </c>
      <c r="J6144" s="7" t="str">
        <f>vlookup(I6144,Cats!$A:$B,2,false)</f>
        <v>E</v>
      </c>
    </row>
    <row r="6145">
      <c r="A6145" s="1">
        <v>143154.0</v>
      </c>
      <c r="B6145" s="1">
        <v>595.0</v>
      </c>
      <c r="C6145" s="1">
        <v>0.0</v>
      </c>
      <c r="D6145" s="1" t="s">
        <v>32</v>
      </c>
      <c r="E6145" s="1">
        <v>28.0</v>
      </c>
      <c r="F6145" s="7" t="str">
        <f>vlookup(E6145,Teams!A:B,2,false)</f>
        <v>Mira Loma</v>
      </c>
      <c r="G6145" s="1" t="b">
        <v>0</v>
      </c>
      <c r="H6145" s="1" t="b">
        <v>1</v>
      </c>
      <c r="I6145" s="1">
        <v>22.0</v>
      </c>
      <c r="J6145" s="7" t="str">
        <f>vlookup(I6145,Cats!$A:$B,2,false)</f>
        <v>E</v>
      </c>
    </row>
    <row r="6146">
      <c r="A6146" s="1">
        <v>143155.0</v>
      </c>
      <c r="B6146" s="1">
        <v>595.0</v>
      </c>
      <c r="C6146" s="1">
        <v>4.0</v>
      </c>
      <c r="D6146" s="1" t="s">
        <v>209</v>
      </c>
      <c r="E6146" s="1">
        <v>14.0</v>
      </c>
      <c r="F6146" s="7" t="str">
        <f>vlookup(E6146,Teams!A:B,2,false)</f>
        <v>Dulles</v>
      </c>
      <c r="G6146" s="1" t="b">
        <v>1</v>
      </c>
      <c r="H6146" s="1" t="b">
        <v>0</v>
      </c>
      <c r="I6146" s="1">
        <v>23.0</v>
      </c>
      <c r="J6146" s="7" t="str">
        <f>vlookup(I6146,Cats!$A:$B,2,false)</f>
        <v>B</v>
      </c>
    </row>
    <row r="6147">
      <c r="A6147" s="1">
        <v>143156.0</v>
      </c>
      <c r="B6147" s="1">
        <v>595.0</v>
      </c>
      <c r="C6147" s="1">
        <v>-4.0</v>
      </c>
      <c r="D6147" s="1" t="s">
        <v>106</v>
      </c>
      <c r="E6147" s="1">
        <v>28.0</v>
      </c>
      <c r="F6147" s="7" t="str">
        <f>vlookup(E6147,Teams!A:B,2,false)</f>
        <v>Mira Loma</v>
      </c>
      <c r="G6147" s="1" t="b">
        <v>0</v>
      </c>
      <c r="H6147" s="1" t="b">
        <v>0</v>
      </c>
      <c r="I6147" s="1">
        <v>23.0</v>
      </c>
      <c r="J6147" s="7" t="str">
        <f>vlookup(I6147,Cats!$A:$B,2,false)</f>
        <v>B</v>
      </c>
    </row>
    <row r="6148">
      <c r="A6148" s="1">
        <v>143157.0</v>
      </c>
      <c r="B6148" s="1">
        <v>595.0</v>
      </c>
      <c r="C6148" s="1">
        <v>0.0</v>
      </c>
      <c r="D6148" s="1" t="s">
        <v>32</v>
      </c>
      <c r="E6148" s="1">
        <v>14.0</v>
      </c>
      <c r="F6148" s="7" t="str">
        <f>vlookup(E6148,Teams!A:B,2,false)</f>
        <v>Dulles</v>
      </c>
      <c r="G6148" s="1" t="b">
        <v>1</v>
      </c>
      <c r="H6148" s="1" t="b">
        <v>1</v>
      </c>
      <c r="I6148" s="1">
        <v>24.0</v>
      </c>
      <c r="J6148" s="7" t="str">
        <f>vlookup(I6148,Cats!$A:$B,2,false)</f>
        <v>P</v>
      </c>
    </row>
    <row r="6149">
      <c r="A6149" s="1">
        <v>143158.0</v>
      </c>
      <c r="B6149" s="1">
        <v>595.0</v>
      </c>
      <c r="C6149" s="1">
        <v>0.0</v>
      </c>
      <c r="D6149" s="1" t="s">
        <v>32</v>
      </c>
      <c r="E6149" s="1">
        <v>28.0</v>
      </c>
      <c r="F6149" s="7" t="str">
        <f>vlookup(E6149,Teams!A:B,2,false)</f>
        <v>Mira Loma</v>
      </c>
      <c r="G6149" s="1" t="b">
        <v>0</v>
      </c>
      <c r="H6149" s="1" t="b">
        <v>1</v>
      </c>
      <c r="I6149" s="1">
        <v>24.0</v>
      </c>
      <c r="J6149" s="7" t="str">
        <f>vlookup(I6149,Cats!$A:$B,2,false)</f>
        <v>P</v>
      </c>
    </row>
    <row r="6150">
      <c r="A6150" s="1">
        <v>143159.0</v>
      </c>
      <c r="B6150" s="1">
        <v>596.0</v>
      </c>
      <c r="C6150" s="1">
        <v>4.0</v>
      </c>
      <c r="D6150" s="1" t="s">
        <v>54</v>
      </c>
      <c r="E6150" s="1">
        <v>16.0</v>
      </c>
      <c r="F6150" s="7" t="str">
        <f>vlookup(E6150,Teams!A:B,2,false)</f>
        <v>Enloe B</v>
      </c>
      <c r="G6150" s="1" t="b">
        <v>1</v>
      </c>
      <c r="H6150" s="1" t="b">
        <v>0</v>
      </c>
      <c r="I6150" s="1">
        <v>1.0</v>
      </c>
      <c r="J6150" s="7" t="str">
        <f>vlookup(I6150,Cats!$A:$B,2,false)</f>
        <v>X</v>
      </c>
    </row>
    <row r="6151">
      <c r="A6151" s="1">
        <v>143160.0</v>
      </c>
      <c r="B6151" s="1">
        <v>596.0</v>
      </c>
      <c r="C6151" s="1">
        <v>0.0</v>
      </c>
      <c r="D6151" s="1" t="s">
        <v>32</v>
      </c>
      <c r="E6151" s="1">
        <v>42.0</v>
      </c>
      <c r="F6151" s="7" t="str">
        <f>vlookup(E6151,Teams!A:B,2,false)</f>
        <v>Tesla STEM</v>
      </c>
      <c r="G6151" s="1" t="b">
        <v>0</v>
      </c>
      <c r="H6151" s="1" t="b">
        <v>1</v>
      </c>
      <c r="I6151" s="1">
        <v>1.0</v>
      </c>
      <c r="J6151" s="7" t="str">
        <f>vlookup(I6151,Cats!$A:$B,2,false)</f>
        <v>X</v>
      </c>
    </row>
    <row r="6152">
      <c r="A6152" s="1">
        <v>143161.0</v>
      </c>
      <c r="B6152" s="1">
        <v>596.0</v>
      </c>
      <c r="C6152" s="1">
        <v>0.0</v>
      </c>
      <c r="D6152" s="1" t="s">
        <v>32</v>
      </c>
      <c r="E6152" s="1">
        <v>16.0</v>
      </c>
      <c r="F6152" s="7" t="str">
        <f>vlookup(E6152,Teams!A:B,2,false)</f>
        <v>Enloe B</v>
      </c>
      <c r="G6152" s="1" t="b">
        <v>1</v>
      </c>
      <c r="H6152" s="1" t="b">
        <v>1</v>
      </c>
      <c r="I6152" s="1">
        <v>2.0</v>
      </c>
      <c r="J6152" s="7" t="str">
        <f>vlookup(I6152,Cats!$A:$B,2,false)</f>
        <v>M</v>
      </c>
    </row>
    <row r="6153">
      <c r="A6153" s="1">
        <v>143162.0</v>
      </c>
      <c r="B6153" s="1">
        <v>596.0</v>
      </c>
      <c r="C6153" s="1">
        <v>14.0</v>
      </c>
      <c r="D6153" s="1" t="s">
        <v>133</v>
      </c>
      <c r="E6153" s="1">
        <v>42.0</v>
      </c>
      <c r="F6153" s="7" t="str">
        <f>vlookup(E6153,Teams!A:B,2,false)</f>
        <v>Tesla STEM</v>
      </c>
      <c r="G6153" s="1" t="b">
        <v>0</v>
      </c>
      <c r="H6153" s="1" t="b">
        <v>0</v>
      </c>
      <c r="I6153" s="1">
        <v>2.0</v>
      </c>
      <c r="J6153" s="7" t="str">
        <f>vlookup(I6153,Cats!$A:$B,2,false)</f>
        <v>M</v>
      </c>
    </row>
    <row r="6154">
      <c r="A6154" s="1">
        <v>143163.0</v>
      </c>
      <c r="B6154" s="1">
        <v>596.0</v>
      </c>
      <c r="C6154" s="1">
        <v>0.0</v>
      </c>
      <c r="D6154" s="1" t="s">
        <v>32</v>
      </c>
      <c r="E6154" s="1">
        <v>16.0</v>
      </c>
      <c r="F6154" s="7" t="str">
        <f>vlookup(E6154,Teams!A:B,2,false)</f>
        <v>Enloe B</v>
      </c>
      <c r="G6154" s="1" t="b">
        <v>1</v>
      </c>
      <c r="H6154" s="1" t="b">
        <v>1</v>
      </c>
      <c r="I6154" s="1">
        <v>3.0</v>
      </c>
      <c r="J6154" s="7" t="str">
        <f>vlookup(I6154,Cats!$A:$B,2,false)</f>
        <v>C</v>
      </c>
    </row>
    <row r="6155">
      <c r="A6155" s="1">
        <v>143164.0</v>
      </c>
      <c r="B6155" s="1">
        <v>596.0</v>
      </c>
      <c r="C6155" s="1">
        <v>14.0</v>
      </c>
      <c r="D6155" s="1" t="s">
        <v>135</v>
      </c>
      <c r="E6155" s="1">
        <v>42.0</v>
      </c>
      <c r="F6155" s="7" t="str">
        <f>vlookup(E6155,Teams!A:B,2,false)</f>
        <v>Tesla STEM</v>
      </c>
      <c r="G6155" s="1" t="b">
        <v>0</v>
      </c>
      <c r="H6155" s="1" t="b">
        <v>0</v>
      </c>
      <c r="I6155" s="1">
        <v>3.0</v>
      </c>
      <c r="J6155" s="7" t="str">
        <f>vlookup(I6155,Cats!$A:$B,2,false)</f>
        <v>C</v>
      </c>
    </row>
    <row r="6156">
      <c r="A6156" s="1">
        <v>143165.0</v>
      </c>
      <c r="B6156" s="1">
        <v>596.0</v>
      </c>
      <c r="C6156" s="1">
        <v>0.0</v>
      </c>
      <c r="D6156" s="1" t="s">
        <v>56</v>
      </c>
      <c r="E6156" s="1">
        <v>16.0</v>
      </c>
      <c r="F6156" s="7" t="str">
        <f>vlookup(E6156,Teams!A:B,2,false)</f>
        <v>Enloe B</v>
      </c>
      <c r="G6156" s="1" t="b">
        <v>1</v>
      </c>
      <c r="H6156" s="1" t="b">
        <v>0</v>
      </c>
      <c r="I6156" s="1">
        <v>4.0</v>
      </c>
      <c r="J6156" s="7" t="str">
        <f>vlookup(I6156,Cats!$A:$B,2,false)</f>
        <v>E</v>
      </c>
    </row>
    <row r="6157">
      <c r="A6157" s="1">
        <v>143166.0</v>
      </c>
      <c r="B6157" s="1">
        <v>596.0</v>
      </c>
      <c r="C6157" s="1">
        <v>0.0</v>
      </c>
      <c r="D6157" s="1" t="s">
        <v>130</v>
      </c>
      <c r="E6157" s="1">
        <v>42.0</v>
      </c>
      <c r="F6157" s="7" t="str">
        <f>vlookup(E6157,Teams!A:B,2,false)</f>
        <v>Tesla STEM</v>
      </c>
      <c r="G6157" s="1" t="b">
        <v>0</v>
      </c>
      <c r="H6157" s="1" t="b">
        <v>0</v>
      </c>
      <c r="I6157" s="1">
        <v>4.0</v>
      </c>
      <c r="J6157" s="7" t="str">
        <f>vlookup(I6157,Cats!$A:$B,2,false)</f>
        <v>E</v>
      </c>
    </row>
    <row r="6158">
      <c r="A6158" s="1">
        <v>143167.0</v>
      </c>
      <c r="B6158" s="1">
        <v>596.0</v>
      </c>
      <c r="C6158" s="1">
        <v>4.0</v>
      </c>
      <c r="D6158" s="1" t="s">
        <v>58</v>
      </c>
      <c r="E6158" s="1">
        <v>16.0</v>
      </c>
      <c r="F6158" s="7" t="str">
        <f>vlookup(E6158,Teams!A:B,2,false)</f>
        <v>Enloe B</v>
      </c>
      <c r="G6158" s="1" t="b">
        <v>1</v>
      </c>
      <c r="H6158" s="1" t="b">
        <v>0</v>
      </c>
      <c r="I6158" s="1">
        <v>5.0</v>
      </c>
      <c r="J6158" s="7" t="str">
        <f>vlookup(I6158,Cats!$A:$B,2,false)</f>
        <v>B</v>
      </c>
    </row>
    <row r="6159">
      <c r="A6159" s="1">
        <v>143168.0</v>
      </c>
      <c r="B6159" s="1">
        <v>596.0</v>
      </c>
      <c r="C6159" s="1">
        <v>0.0</v>
      </c>
      <c r="D6159" s="1" t="s">
        <v>32</v>
      </c>
      <c r="E6159" s="1">
        <v>42.0</v>
      </c>
      <c r="F6159" s="7" t="str">
        <f>vlookup(E6159,Teams!A:B,2,false)</f>
        <v>Tesla STEM</v>
      </c>
      <c r="G6159" s="1" t="b">
        <v>0</v>
      </c>
      <c r="H6159" s="1" t="b">
        <v>1</v>
      </c>
      <c r="I6159" s="1">
        <v>5.0</v>
      </c>
      <c r="J6159" s="7" t="str">
        <f>vlookup(I6159,Cats!$A:$B,2,false)</f>
        <v>B</v>
      </c>
    </row>
    <row r="6160">
      <c r="A6160" s="1">
        <v>143169.0</v>
      </c>
      <c r="B6160" s="1">
        <v>596.0</v>
      </c>
      <c r="C6160" s="1">
        <v>0.0</v>
      </c>
      <c r="D6160" s="1" t="s">
        <v>32</v>
      </c>
      <c r="E6160" s="1">
        <v>16.0</v>
      </c>
      <c r="F6160" s="7" t="str">
        <f>vlookup(E6160,Teams!A:B,2,false)</f>
        <v>Enloe B</v>
      </c>
      <c r="G6160" s="1" t="b">
        <v>1</v>
      </c>
      <c r="H6160" s="1" t="b">
        <v>1</v>
      </c>
      <c r="I6160" s="1">
        <v>6.0</v>
      </c>
      <c r="J6160" s="7" t="str">
        <f>vlookup(I6160,Cats!$A:$B,2,false)</f>
        <v>P</v>
      </c>
    </row>
    <row r="6161">
      <c r="A6161" s="1">
        <v>143170.0</v>
      </c>
      <c r="B6161" s="1">
        <v>596.0</v>
      </c>
      <c r="C6161" s="1">
        <v>14.0</v>
      </c>
      <c r="D6161" s="1" t="s">
        <v>133</v>
      </c>
      <c r="E6161" s="1">
        <v>42.0</v>
      </c>
      <c r="F6161" s="7" t="str">
        <f>vlookup(E6161,Teams!A:B,2,false)</f>
        <v>Tesla STEM</v>
      </c>
      <c r="G6161" s="1" t="b">
        <v>0</v>
      </c>
      <c r="H6161" s="1" t="b">
        <v>0</v>
      </c>
      <c r="I6161" s="1">
        <v>6.0</v>
      </c>
      <c r="J6161" s="7" t="str">
        <f>vlookup(I6161,Cats!$A:$B,2,false)</f>
        <v>P</v>
      </c>
    </row>
    <row r="6162">
      <c r="A6162" s="1">
        <v>143171.0</v>
      </c>
      <c r="B6162" s="1">
        <v>596.0</v>
      </c>
      <c r="C6162" s="1">
        <v>0.0</v>
      </c>
      <c r="D6162" s="1" t="s">
        <v>32</v>
      </c>
      <c r="E6162" s="1">
        <v>16.0</v>
      </c>
      <c r="F6162" s="7" t="str">
        <f>vlookup(E6162,Teams!A:B,2,false)</f>
        <v>Enloe B</v>
      </c>
      <c r="G6162" s="1" t="b">
        <v>1</v>
      </c>
      <c r="H6162" s="1" t="b">
        <v>1</v>
      </c>
      <c r="I6162" s="1">
        <v>7.0</v>
      </c>
      <c r="J6162" s="7" t="str">
        <f>vlookup(I6162,Cats!$A:$B,2,false)</f>
        <v>X</v>
      </c>
    </row>
    <row r="6163">
      <c r="A6163" s="1">
        <v>143172.0</v>
      </c>
      <c r="B6163" s="1">
        <v>596.0</v>
      </c>
      <c r="C6163" s="1">
        <v>14.0</v>
      </c>
      <c r="D6163" s="1" t="s">
        <v>130</v>
      </c>
      <c r="E6163" s="1">
        <v>42.0</v>
      </c>
      <c r="F6163" s="7" t="str">
        <f>vlookup(E6163,Teams!A:B,2,false)</f>
        <v>Tesla STEM</v>
      </c>
      <c r="G6163" s="1" t="b">
        <v>0</v>
      </c>
      <c r="H6163" s="1" t="b">
        <v>0</v>
      </c>
      <c r="I6163" s="1">
        <v>7.0</v>
      </c>
      <c r="J6163" s="7" t="str">
        <f>vlookup(I6163,Cats!$A:$B,2,false)</f>
        <v>X</v>
      </c>
    </row>
    <row r="6164">
      <c r="A6164" s="1">
        <v>143173.0</v>
      </c>
      <c r="B6164" s="1">
        <v>596.0</v>
      </c>
      <c r="C6164" s="1">
        <v>4.0</v>
      </c>
      <c r="D6164" s="1" t="s">
        <v>59</v>
      </c>
      <c r="E6164" s="1">
        <v>16.0</v>
      </c>
      <c r="F6164" s="7" t="str">
        <f>vlookup(E6164,Teams!A:B,2,false)</f>
        <v>Enloe B</v>
      </c>
      <c r="G6164" s="1" t="b">
        <v>1</v>
      </c>
      <c r="H6164" s="1" t="b">
        <v>0</v>
      </c>
      <c r="I6164" s="1">
        <v>8.0</v>
      </c>
      <c r="J6164" s="7" t="str">
        <f>vlookup(I6164,Cats!$A:$B,2,false)</f>
        <v>M</v>
      </c>
    </row>
    <row r="6165">
      <c r="A6165" s="1">
        <v>143174.0</v>
      </c>
      <c r="B6165" s="1">
        <v>596.0</v>
      </c>
      <c r="C6165" s="1">
        <v>0.0</v>
      </c>
      <c r="D6165" s="1" t="s">
        <v>32</v>
      </c>
      <c r="E6165" s="1">
        <v>42.0</v>
      </c>
      <c r="F6165" s="7" t="str">
        <f>vlookup(E6165,Teams!A:B,2,false)</f>
        <v>Tesla STEM</v>
      </c>
      <c r="G6165" s="1" t="b">
        <v>0</v>
      </c>
      <c r="H6165" s="1" t="b">
        <v>1</v>
      </c>
      <c r="I6165" s="1">
        <v>8.0</v>
      </c>
      <c r="J6165" s="7" t="str">
        <f>vlookup(I6165,Cats!$A:$B,2,false)</f>
        <v>M</v>
      </c>
    </row>
    <row r="6166">
      <c r="A6166" s="1">
        <v>143175.0</v>
      </c>
      <c r="B6166" s="1">
        <v>596.0</v>
      </c>
      <c r="C6166" s="1">
        <v>0.0</v>
      </c>
      <c r="D6166" s="1" t="s">
        <v>54</v>
      </c>
      <c r="E6166" s="1">
        <v>16.0</v>
      </c>
      <c r="F6166" s="7" t="str">
        <f>vlookup(E6166,Teams!A:B,2,false)</f>
        <v>Enloe B</v>
      </c>
      <c r="G6166" s="1" t="b">
        <v>1</v>
      </c>
      <c r="H6166" s="1" t="b">
        <v>0</v>
      </c>
      <c r="I6166" s="1">
        <v>9.0</v>
      </c>
      <c r="J6166" s="7" t="str">
        <f>vlookup(I6166,Cats!$A:$B,2,false)</f>
        <v>C</v>
      </c>
    </row>
    <row r="6167">
      <c r="A6167" s="1">
        <v>143176.0</v>
      </c>
      <c r="B6167" s="1">
        <v>596.0</v>
      </c>
      <c r="C6167" s="1">
        <v>-4.0</v>
      </c>
      <c r="D6167" s="1" t="s">
        <v>133</v>
      </c>
      <c r="E6167" s="1">
        <v>42.0</v>
      </c>
      <c r="F6167" s="7" t="str">
        <f>vlookup(E6167,Teams!A:B,2,false)</f>
        <v>Tesla STEM</v>
      </c>
      <c r="G6167" s="1" t="b">
        <v>0</v>
      </c>
      <c r="H6167" s="1" t="b">
        <v>0</v>
      </c>
      <c r="I6167" s="1">
        <v>9.0</v>
      </c>
      <c r="J6167" s="7" t="str">
        <f>vlookup(I6167,Cats!$A:$B,2,false)</f>
        <v>C</v>
      </c>
    </row>
    <row r="6168">
      <c r="A6168" s="1">
        <v>143177.0</v>
      </c>
      <c r="B6168" s="1">
        <v>596.0</v>
      </c>
      <c r="C6168" s="1">
        <v>0.0</v>
      </c>
      <c r="D6168" s="1" t="s">
        <v>59</v>
      </c>
      <c r="E6168" s="1">
        <v>16.0</v>
      </c>
      <c r="F6168" s="7" t="str">
        <f>vlookup(E6168,Teams!A:B,2,false)</f>
        <v>Enloe B</v>
      </c>
      <c r="G6168" s="1" t="b">
        <v>1</v>
      </c>
      <c r="H6168" s="1" t="b">
        <v>0</v>
      </c>
      <c r="I6168" s="1">
        <v>10.0</v>
      </c>
      <c r="J6168" s="7" t="str">
        <f>vlookup(I6168,Cats!$A:$B,2,false)</f>
        <v>E</v>
      </c>
    </row>
    <row r="6169">
      <c r="A6169" s="1">
        <v>143178.0</v>
      </c>
      <c r="B6169" s="1">
        <v>596.0</v>
      </c>
      <c r="C6169" s="1">
        <v>0.0</v>
      </c>
      <c r="D6169" s="1" t="s">
        <v>135</v>
      </c>
      <c r="E6169" s="1">
        <v>42.0</v>
      </c>
      <c r="F6169" s="7" t="str">
        <f>vlookup(E6169,Teams!A:B,2,false)</f>
        <v>Tesla STEM</v>
      </c>
      <c r="G6169" s="1" t="b">
        <v>0</v>
      </c>
      <c r="H6169" s="1" t="b">
        <v>0</v>
      </c>
      <c r="I6169" s="1">
        <v>10.0</v>
      </c>
      <c r="J6169" s="7" t="str">
        <f>vlookup(I6169,Cats!$A:$B,2,false)</f>
        <v>E</v>
      </c>
    </row>
    <row r="6170">
      <c r="A6170" s="1">
        <v>143179.0</v>
      </c>
      <c r="B6170" s="1">
        <v>596.0</v>
      </c>
      <c r="C6170" s="1">
        <v>4.0</v>
      </c>
      <c r="D6170" s="1" t="s">
        <v>58</v>
      </c>
      <c r="E6170" s="1">
        <v>16.0</v>
      </c>
      <c r="F6170" s="7" t="str">
        <f>vlookup(E6170,Teams!A:B,2,false)</f>
        <v>Enloe B</v>
      </c>
      <c r="G6170" s="1" t="b">
        <v>1</v>
      </c>
      <c r="H6170" s="1" t="b">
        <v>0</v>
      </c>
      <c r="I6170" s="1">
        <v>11.0</v>
      </c>
      <c r="J6170" s="7" t="str">
        <f>vlookup(I6170,Cats!$A:$B,2,false)</f>
        <v>B</v>
      </c>
    </row>
    <row r="6171">
      <c r="A6171" s="1">
        <v>143180.0</v>
      </c>
      <c r="B6171" s="1">
        <v>596.0</v>
      </c>
      <c r="C6171" s="1">
        <v>0.0</v>
      </c>
      <c r="D6171" s="1" t="s">
        <v>230</v>
      </c>
      <c r="E6171" s="1">
        <v>42.0</v>
      </c>
      <c r="F6171" s="7" t="str">
        <f>vlookup(E6171,Teams!A:B,2,false)</f>
        <v>Tesla STEM</v>
      </c>
      <c r="G6171" s="1" t="b">
        <v>0</v>
      </c>
      <c r="H6171" s="1" t="b">
        <v>0</v>
      </c>
      <c r="I6171" s="1">
        <v>11.0</v>
      </c>
      <c r="J6171" s="7" t="str">
        <f>vlookup(I6171,Cats!$A:$B,2,false)</f>
        <v>B</v>
      </c>
    </row>
    <row r="6172">
      <c r="A6172" s="1">
        <v>143181.0</v>
      </c>
      <c r="B6172" s="1">
        <v>596.0</v>
      </c>
      <c r="C6172" s="1">
        <v>0.0</v>
      </c>
      <c r="D6172" s="1" t="s">
        <v>54</v>
      </c>
      <c r="E6172" s="1">
        <v>16.0</v>
      </c>
      <c r="F6172" s="7" t="str">
        <f>vlookup(E6172,Teams!A:B,2,false)</f>
        <v>Enloe B</v>
      </c>
      <c r="G6172" s="1" t="b">
        <v>1</v>
      </c>
      <c r="H6172" s="1" t="b">
        <v>0</v>
      </c>
      <c r="I6172" s="1">
        <v>12.0</v>
      </c>
      <c r="J6172" s="7" t="str">
        <f>vlookup(I6172,Cats!$A:$B,2,false)</f>
        <v>P</v>
      </c>
    </row>
    <row r="6173">
      <c r="A6173" s="1">
        <v>143182.0</v>
      </c>
      <c r="B6173" s="1">
        <v>596.0</v>
      </c>
      <c r="C6173" s="1">
        <v>0.0</v>
      </c>
      <c r="D6173" s="1" t="s">
        <v>134</v>
      </c>
      <c r="E6173" s="1">
        <v>42.0</v>
      </c>
      <c r="F6173" s="7" t="str">
        <f>vlookup(E6173,Teams!A:B,2,false)</f>
        <v>Tesla STEM</v>
      </c>
      <c r="G6173" s="1" t="b">
        <v>0</v>
      </c>
      <c r="H6173" s="1" t="b">
        <v>0</v>
      </c>
      <c r="I6173" s="1">
        <v>12.0</v>
      </c>
      <c r="J6173" s="7" t="str">
        <f>vlookup(I6173,Cats!$A:$B,2,false)</f>
        <v>P</v>
      </c>
    </row>
    <row r="6174">
      <c r="A6174" s="1">
        <v>143183.0</v>
      </c>
      <c r="B6174" s="1">
        <v>596.0</v>
      </c>
      <c r="C6174" s="1">
        <v>4.0</v>
      </c>
      <c r="D6174" s="1" t="s">
        <v>54</v>
      </c>
      <c r="E6174" s="1">
        <v>16.0</v>
      </c>
      <c r="F6174" s="7" t="str">
        <f>vlookup(E6174,Teams!A:B,2,false)</f>
        <v>Enloe B</v>
      </c>
      <c r="G6174" s="1" t="b">
        <v>1</v>
      </c>
      <c r="H6174" s="1" t="b">
        <v>0</v>
      </c>
      <c r="I6174" s="1">
        <v>13.0</v>
      </c>
      <c r="J6174" s="7" t="str">
        <f>vlookup(I6174,Cats!$A:$B,2,false)</f>
        <v>X</v>
      </c>
    </row>
    <row r="6175">
      <c r="A6175" s="1">
        <v>143184.0</v>
      </c>
      <c r="B6175" s="1">
        <v>596.0</v>
      </c>
      <c r="C6175" s="1">
        <v>0.0</v>
      </c>
      <c r="D6175" s="1" t="s">
        <v>32</v>
      </c>
      <c r="E6175" s="1">
        <v>42.0</v>
      </c>
      <c r="F6175" s="7" t="str">
        <f>vlookup(E6175,Teams!A:B,2,false)</f>
        <v>Tesla STEM</v>
      </c>
      <c r="G6175" s="1" t="b">
        <v>0</v>
      </c>
      <c r="H6175" s="1" t="b">
        <v>1</v>
      </c>
      <c r="I6175" s="1">
        <v>13.0</v>
      </c>
      <c r="J6175" s="7" t="str">
        <f>vlookup(I6175,Cats!$A:$B,2,false)</f>
        <v>X</v>
      </c>
    </row>
    <row r="6176">
      <c r="A6176" s="1">
        <v>143185.0</v>
      </c>
      <c r="B6176" s="1">
        <v>596.0</v>
      </c>
      <c r="C6176" s="1">
        <v>0.0</v>
      </c>
      <c r="D6176" s="1" t="s">
        <v>32</v>
      </c>
      <c r="E6176" s="1">
        <v>16.0</v>
      </c>
      <c r="F6176" s="7" t="str">
        <f>vlookup(E6176,Teams!A:B,2,false)</f>
        <v>Enloe B</v>
      </c>
      <c r="G6176" s="1" t="b">
        <v>1</v>
      </c>
      <c r="H6176" s="1" t="b">
        <v>1</v>
      </c>
      <c r="I6176" s="1">
        <v>14.0</v>
      </c>
      <c r="J6176" s="7" t="str">
        <f>vlookup(I6176,Cats!$A:$B,2,false)</f>
        <v>M</v>
      </c>
    </row>
    <row r="6177">
      <c r="A6177" s="1">
        <v>143186.0</v>
      </c>
      <c r="B6177" s="1">
        <v>596.0</v>
      </c>
      <c r="C6177" s="1">
        <v>4.0</v>
      </c>
      <c r="D6177" s="1" t="s">
        <v>133</v>
      </c>
      <c r="E6177" s="1">
        <v>42.0</v>
      </c>
      <c r="F6177" s="7" t="str">
        <f>vlookup(E6177,Teams!A:B,2,false)</f>
        <v>Tesla STEM</v>
      </c>
      <c r="G6177" s="1" t="b">
        <v>0</v>
      </c>
      <c r="H6177" s="1" t="b">
        <v>0</v>
      </c>
      <c r="I6177" s="1">
        <v>14.0</v>
      </c>
      <c r="J6177" s="7" t="str">
        <f>vlookup(I6177,Cats!$A:$B,2,false)</f>
        <v>M</v>
      </c>
    </row>
    <row r="6178">
      <c r="A6178" s="1">
        <v>143187.0</v>
      </c>
      <c r="B6178" s="1">
        <v>596.0</v>
      </c>
      <c r="C6178" s="1">
        <v>0.0</v>
      </c>
      <c r="D6178" s="1" t="s">
        <v>32</v>
      </c>
      <c r="E6178" s="1">
        <v>16.0</v>
      </c>
      <c r="F6178" s="7" t="str">
        <f>vlookup(E6178,Teams!A:B,2,false)</f>
        <v>Enloe B</v>
      </c>
      <c r="G6178" s="1" t="b">
        <v>1</v>
      </c>
      <c r="H6178" s="1" t="b">
        <v>1</v>
      </c>
      <c r="I6178" s="1">
        <v>15.0</v>
      </c>
      <c r="J6178" s="7" t="str">
        <f>vlookup(I6178,Cats!$A:$B,2,false)</f>
        <v>C</v>
      </c>
    </row>
    <row r="6179">
      <c r="A6179" s="1">
        <v>143188.0</v>
      </c>
      <c r="B6179" s="1">
        <v>596.0</v>
      </c>
      <c r="C6179" s="1">
        <v>14.0</v>
      </c>
      <c r="D6179" s="1" t="s">
        <v>134</v>
      </c>
      <c r="E6179" s="1">
        <v>42.0</v>
      </c>
      <c r="F6179" s="7" t="str">
        <f>vlookup(E6179,Teams!A:B,2,false)</f>
        <v>Tesla STEM</v>
      </c>
      <c r="G6179" s="1" t="b">
        <v>0</v>
      </c>
      <c r="H6179" s="1" t="b">
        <v>0</v>
      </c>
      <c r="I6179" s="1">
        <v>15.0</v>
      </c>
      <c r="J6179" s="7" t="str">
        <f>vlookup(I6179,Cats!$A:$B,2,false)</f>
        <v>C</v>
      </c>
    </row>
    <row r="6180">
      <c r="A6180" s="1">
        <v>143189.0</v>
      </c>
      <c r="B6180" s="1">
        <v>596.0</v>
      </c>
      <c r="C6180" s="1">
        <v>14.0</v>
      </c>
      <c r="D6180" s="1" t="s">
        <v>56</v>
      </c>
      <c r="E6180" s="1">
        <v>16.0</v>
      </c>
      <c r="F6180" s="7" t="str">
        <f>vlookup(E6180,Teams!A:B,2,false)</f>
        <v>Enloe B</v>
      </c>
      <c r="G6180" s="1" t="b">
        <v>1</v>
      </c>
      <c r="H6180" s="1" t="b">
        <v>0</v>
      </c>
      <c r="I6180" s="1">
        <v>16.0</v>
      </c>
      <c r="J6180" s="7" t="str">
        <f>vlookup(I6180,Cats!$A:$B,2,false)</f>
        <v>E</v>
      </c>
    </row>
    <row r="6181">
      <c r="A6181" s="1">
        <v>143190.0</v>
      </c>
      <c r="B6181" s="1">
        <v>596.0</v>
      </c>
      <c r="C6181" s="1">
        <v>0.0</v>
      </c>
      <c r="D6181" s="1" t="s">
        <v>130</v>
      </c>
      <c r="E6181" s="1">
        <v>42.0</v>
      </c>
      <c r="F6181" s="7" t="str">
        <f>vlookup(E6181,Teams!A:B,2,false)</f>
        <v>Tesla STEM</v>
      </c>
      <c r="G6181" s="1" t="b">
        <v>0</v>
      </c>
      <c r="H6181" s="1" t="b">
        <v>0</v>
      </c>
      <c r="I6181" s="1">
        <v>16.0</v>
      </c>
      <c r="J6181" s="7" t="str">
        <f>vlookup(I6181,Cats!$A:$B,2,false)</f>
        <v>E</v>
      </c>
    </row>
    <row r="6182">
      <c r="A6182" s="1">
        <v>143191.0</v>
      </c>
      <c r="B6182" s="1">
        <v>596.0</v>
      </c>
      <c r="C6182" s="1">
        <v>-4.0</v>
      </c>
      <c r="D6182" s="1" t="s">
        <v>58</v>
      </c>
      <c r="E6182" s="1">
        <v>16.0</v>
      </c>
      <c r="F6182" s="7" t="str">
        <f>vlookup(E6182,Teams!A:B,2,false)</f>
        <v>Enloe B</v>
      </c>
      <c r="G6182" s="1" t="b">
        <v>1</v>
      </c>
      <c r="H6182" s="1" t="b">
        <v>0</v>
      </c>
      <c r="I6182" s="1">
        <v>17.0</v>
      </c>
      <c r="J6182" s="7" t="str">
        <f>vlookup(I6182,Cats!$A:$B,2,false)</f>
        <v>B</v>
      </c>
    </row>
    <row r="6183">
      <c r="A6183" s="1">
        <v>143192.0</v>
      </c>
      <c r="B6183" s="1">
        <v>596.0</v>
      </c>
      <c r="C6183" s="1">
        <v>0.0</v>
      </c>
      <c r="D6183" s="1" t="s">
        <v>230</v>
      </c>
      <c r="E6183" s="1">
        <v>42.0</v>
      </c>
      <c r="F6183" s="7" t="str">
        <f>vlookup(E6183,Teams!A:B,2,false)</f>
        <v>Tesla STEM</v>
      </c>
      <c r="G6183" s="1" t="b">
        <v>0</v>
      </c>
      <c r="H6183" s="1" t="b">
        <v>0</v>
      </c>
      <c r="I6183" s="1">
        <v>17.0</v>
      </c>
      <c r="J6183" s="7" t="str">
        <f>vlookup(I6183,Cats!$A:$B,2,false)</f>
        <v>B</v>
      </c>
    </row>
    <row r="6184">
      <c r="A6184" s="1">
        <v>143193.0</v>
      </c>
      <c r="B6184" s="1">
        <v>596.0</v>
      </c>
      <c r="C6184" s="1">
        <v>0.0</v>
      </c>
      <c r="D6184" s="1" t="s">
        <v>32</v>
      </c>
      <c r="E6184" s="1">
        <v>16.0</v>
      </c>
      <c r="F6184" s="7" t="str">
        <f>vlookup(E6184,Teams!A:B,2,false)</f>
        <v>Enloe B</v>
      </c>
      <c r="G6184" s="1" t="b">
        <v>1</v>
      </c>
      <c r="H6184" s="1" t="b">
        <v>1</v>
      </c>
      <c r="I6184" s="1">
        <v>18.0</v>
      </c>
      <c r="J6184" s="7" t="str">
        <f>vlookup(I6184,Cats!$A:$B,2,false)</f>
        <v>P</v>
      </c>
    </row>
    <row r="6185">
      <c r="A6185" s="1">
        <v>143194.0</v>
      </c>
      <c r="B6185" s="1">
        <v>596.0</v>
      </c>
      <c r="C6185" s="1">
        <v>4.0</v>
      </c>
      <c r="D6185" s="1" t="s">
        <v>133</v>
      </c>
      <c r="E6185" s="1">
        <v>42.0</v>
      </c>
      <c r="F6185" s="7" t="str">
        <f>vlookup(E6185,Teams!A:B,2,false)</f>
        <v>Tesla STEM</v>
      </c>
      <c r="G6185" s="1" t="b">
        <v>0</v>
      </c>
      <c r="H6185" s="1" t="b">
        <v>0</v>
      </c>
      <c r="I6185" s="1">
        <v>18.0</v>
      </c>
      <c r="J6185" s="7" t="str">
        <f>vlookup(I6185,Cats!$A:$B,2,false)</f>
        <v>P</v>
      </c>
    </row>
    <row r="6186">
      <c r="A6186" s="1">
        <v>143195.0</v>
      </c>
      <c r="B6186" s="1">
        <v>596.0</v>
      </c>
      <c r="C6186" s="1">
        <v>0.0</v>
      </c>
      <c r="D6186" s="1" t="s">
        <v>54</v>
      </c>
      <c r="E6186" s="1">
        <v>16.0</v>
      </c>
      <c r="F6186" s="7" t="str">
        <f>vlookup(E6186,Teams!A:B,2,false)</f>
        <v>Enloe B</v>
      </c>
      <c r="G6186" s="1" t="b">
        <v>1</v>
      </c>
      <c r="H6186" s="1" t="b">
        <v>0</v>
      </c>
      <c r="I6186" s="1">
        <v>19.0</v>
      </c>
      <c r="J6186" s="7" t="str">
        <f>vlookup(I6186,Cats!$A:$B,2,false)</f>
        <v>X</v>
      </c>
    </row>
    <row r="6187">
      <c r="A6187" s="1">
        <v>143196.0</v>
      </c>
      <c r="B6187" s="1">
        <v>596.0</v>
      </c>
      <c r="C6187" s="1">
        <v>0.0</v>
      </c>
      <c r="D6187" s="1" t="s">
        <v>134</v>
      </c>
      <c r="E6187" s="1">
        <v>42.0</v>
      </c>
      <c r="F6187" s="7" t="str">
        <f>vlookup(E6187,Teams!A:B,2,false)</f>
        <v>Tesla STEM</v>
      </c>
      <c r="G6187" s="1" t="b">
        <v>0</v>
      </c>
      <c r="H6187" s="1" t="b">
        <v>0</v>
      </c>
      <c r="I6187" s="1">
        <v>19.0</v>
      </c>
      <c r="J6187" s="7" t="str">
        <f>vlookup(I6187,Cats!$A:$B,2,false)</f>
        <v>X</v>
      </c>
    </row>
    <row r="6188">
      <c r="A6188" s="1">
        <v>143197.0</v>
      </c>
      <c r="B6188" s="1">
        <v>596.0</v>
      </c>
      <c r="C6188" s="1">
        <v>0.0</v>
      </c>
      <c r="D6188" s="1" t="s">
        <v>59</v>
      </c>
      <c r="E6188" s="1">
        <v>16.0</v>
      </c>
      <c r="F6188" s="7" t="str">
        <f>vlookup(E6188,Teams!A:B,2,false)</f>
        <v>Enloe B</v>
      </c>
      <c r="G6188" s="1" t="b">
        <v>1</v>
      </c>
      <c r="H6188" s="1" t="b">
        <v>0</v>
      </c>
      <c r="I6188" s="1">
        <v>20.0</v>
      </c>
      <c r="J6188" s="7" t="str">
        <f>vlookup(I6188,Cats!$A:$B,2,false)</f>
        <v>M</v>
      </c>
    </row>
    <row r="6189">
      <c r="A6189" s="1">
        <v>143198.0</v>
      </c>
      <c r="B6189" s="1">
        <v>596.0</v>
      </c>
      <c r="C6189" s="1">
        <v>0.0</v>
      </c>
      <c r="D6189" s="1" t="s">
        <v>133</v>
      </c>
      <c r="E6189" s="1">
        <v>42.0</v>
      </c>
      <c r="F6189" s="7" t="str">
        <f>vlookup(E6189,Teams!A:B,2,false)</f>
        <v>Tesla STEM</v>
      </c>
      <c r="G6189" s="1" t="b">
        <v>0</v>
      </c>
      <c r="H6189" s="1" t="b">
        <v>0</v>
      </c>
      <c r="I6189" s="1">
        <v>20.0</v>
      </c>
      <c r="J6189" s="7" t="str">
        <f>vlookup(I6189,Cats!$A:$B,2,false)</f>
        <v>M</v>
      </c>
    </row>
    <row r="6190">
      <c r="A6190" s="1">
        <v>143199.0</v>
      </c>
      <c r="B6190" s="1">
        <v>596.0</v>
      </c>
      <c r="C6190" s="1">
        <v>0.0</v>
      </c>
      <c r="D6190" s="1" t="s">
        <v>54</v>
      </c>
      <c r="E6190" s="1">
        <v>16.0</v>
      </c>
      <c r="F6190" s="7" t="str">
        <f>vlookup(E6190,Teams!A:B,2,false)</f>
        <v>Enloe B</v>
      </c>
      <c r="G6190" s="1" t="b">
        <v>1</v>
      </c>
      <c r="H6190" s="1" t="b">
        <v>0</v>
      </c>
      <c r="I6190" s="1">
        <v>21.0</v>
      </c>
      <c r="J6190" s="7" t="str">
        <f>vlookup(I6190,Cats!$A:$B,2,false)</f>
        <v>C</v>
      </c>
    </row>
    <row r="6191">
      <c r="A6191" s="1">
        <v>143200.0</v>
      </c>
      <c r="B6191" s="1">
        <v>596.0</v>
      </c>
      <c r="C6191" s="1">
        <v>14.0</v>
      </c>
      <c r="D6191" s="1" t="s">
        <v>135</v>
      </c>
      <c r="E6191" s="1">
        <v>42.0</v>
      </c>
      <c r="F6191" s="7" t="str">
        <f>vlookup(E6191,Teams!A:B,2,false)</f>
        <v>Tesla STEM</v>
      </c>
      <c r="G6191" s="1" t="b">
        <v>0</v>
      </c>
      <c r="H6191" s="1" t="b">
        <v>0</v>
      </c>
      <c r="I6191" s="1">
        <v>21.0</v>
      </c>
      <c r="J6191" s="7" t="str">
        <f>vlookup(I6191,Cats!$A:$B,2,false)</f>
        <v>C</v>
      </c>
    </row>
    <row r="6192">
      <c r="A6192" s="1">
        <v>143201.0</v>
      </c>
      <c r="B6192" s="1">
        <v>596.0</v>
      </c>
      <c r="C6192" s="1">
        <v>0.0</v>
      </c>
      <c r="D6192" s="1" t="s">
        <v>32</v>
      </c>
      <c r="E6192" s="1">
        <v>16.0</v>
      </c>
      <c r="F6192" s="7" t="str">
        <f>vlookup(E6192,Teams!A:B,2,false)</f>
        <v>Enloe B</v>
      </c>
      <c r="G6192" s="1" t="b">
        <v>1</v>
      </c>
      <c r="H6192" s="1" t="b">
        <v>1</v>
      </c>
      <c r="I6192" s="1">
        <v>22.0</v>
      </c>
      <c r="J6192" s="7" t="str">
        <f>vlookup(I6192,Cats!$A:$B,2,false)</f>
        <v>E</v>
      </c>
    </row>
    <row r="6193">
      <c r="A6193" s="1">
        <v>143202.0</v>
      </c>
      <c r="B6193" s="1">
        <v>596.0</v>
      </c>
      <c r="C6193" s="1">
        <v>4.0</v>
      </c>
      <c r="D6193" s="1" t="s">
        <v>130</v>
      </c>
      <c r="E6193" s="1">
        <v>42.0</v>
      </c>
      <c r="F6193" s="7" t="str">
        <f>vlookup(E6193,Teams!A:B,2,false)</f>
        <v>Tesla STEM</v>
      </c>
      <c r="G6193" s="1" t="b">
        <v>0</v>
      </c>
      <c r="H6193" s="1" t="b">
        <v>0</v>
      </c>
      <c r="I6193" s="1">
        <v>22.0</v>
      </c>
      <c r="J6193" s="7" t="str">
        <f>vlookup(I6193,Cats!$A:$B,2,false)</f>
        <v>E</v>
      </c>
    </row>
    <row r="6194">
      <c r="A6194" s="1">
        <v>143203.0</v>
      </c>
      <c r="B6194" s="1">
        <v>596.0</v>
      </c>
      <c r="C6194" s="1">
        <v>0.0</v>
      </c>
      <c r="D6194" s="1" t="s">
        <v>58</v>
      </c>
      <c r="E6194" s="1">
        <v>16.0</v>
      </c>
      <c r="F6194" s="7" t="str">
        <f>vlookup(E6194,Teams!A:B,2,false)</f>
        <v>Enloe B</v>
      </c>
      <c r="G6194" s="1" t="b">
        <v>1</v>
      </c>
      <c r="H6194" s="1" t="b">
        <v>0</v>
      </c>
      <c r="I6194" s="1">
        <v>23.0</v>
      </c>
      <c r="J6194" s="7" t="str">
        <f>vlookup(I6194,Cats!$A:$B,2,false)</f>
        <v>B</v>
      </c>
    </row>
    <row r="6195">
      <c r="A6195" s="1">
        <v>143204.0</v>
      </c>
      <c r="B6195" s="1">
        <v>596.0</v>
      </c>
      <c r="C6195" s="1">
        <v>0.0</v>
      </c>
      <c r="D6195" s="1" t="s">
        <v>134</v>
      </c>
      <c r="E6195" s="1">
        <v>42.0</v>
      </c>
      <c r="F6195" s="7" t="str">
        <f>vlookup(E6195,Teams!A:B,2,false)</f>
        <v>Tesla STEM</v>
      </c>
      <c r="G6195" s="1" t="b">
        <v>0</v>
      </c>
      <c r="H6195" s="1" t="b">
        <v>0</v>
      </c>
      <c r="I6195" s="1">
        <v>23.0</v>
      </c>
      <c r="J6195" s="7" t="str">
        <f>vlookup(I6195,Cats!$A:$B,2,false)</f>
        <v>B</v>
      </c>
    </row>
    <row r="6196">
      <c r="A6196" s="1">
        <v>143205.0</v>
      </c>
      <c r="B6196" s="1">
        <v>596.0</v>
      </c>
      <c r="C6196" s="1">
        <v>0.0</v>
      </c>
      <c r="D6196" s="1" t="s">
        <v>54</v>
      </c>
      <c r="E6196" s="1">
        <v>16.0</v>
      </c>
      <c r="F6196" s="7" t="str">
        <f>vlookup(E6196,Teams!A:B,2,false)</f>
        <v>Enloe B</v>
      </c>
      <c r="G6196" s="1" t="b">
        <v>1</v>
      </c>
      <c r="H6196" s="1" t="b">
        <v>0</v>
      </c>
      <c r="I6196" s="1">
        <v>24.0</v>
      </c>
      <c r="J6196" s="7" t="str">
        <f>vlookup(I6196,Cats!$A:$B,2,false)</f>
        <v>P</v>
      </c>
    </row>
    <row r="6197">
      <c r="A6197" s="1">
        <v>143206.0</v>
      </c>
      <c r="B6197" s="1">
        <v>596.0</v>
      </c>
      <c r="C6197" s="1">
        <v>0.0</v>
      </c>
      <c r="D6197" s="1" t="s">
        <v>135</v>
      </c>
      <c r="E6197" s="1">
        <v>42.0</v>
      </c>
      <c r="F6197" s="7" t="str">
        <f>vlookup(E6197,Teams!A:B,2,false)</f>
        <v>Tesla STEM</v>
      </c>
      <c r="G6197" s="1" t="b">
        <v>0</v>
      </c>
      <c r="H6197" s="1" t="b">
        <v>0</v>
      </c>
      <c r="I6197" s="1">
        <v>24.0</v>
      </c>
      <c r="J6197" s="7" t="str">
        <f>vlookup(I6197,Cats!$A:$B,2,false)</f>
        <v>P</v>
      </c>
    </row>
    <row r="6198">
      <c r="A6198" s="1">
        <v>143207.0</v>
      </c>
      <c r="B6198" s="1">
        <v>597.0</v>
      </c>
      <c r="C6198" s="1">
        <v>0.0</v>
      </c>
      <c r="D6198" s="1" t="s">
        <v>32</v>
      </c>
      <c r="E6198" s="1">
        <v>5.0</v>
      </c>
      <c r="F6198" s="7" t="str">
        <f>vlookup(E6198,Teams!A:B,2,false)</f>
        <v>Brookfield</v>
      </c>
      <c r="G6198" s="1" t="b">
        <v>1</v>
      </c>
      <c r="H6198" s="1" t="b">
        <v>1</v>
      </c>
      <c r="I6198" s="1">
        <v>1.0</v>
      </c>
      <c r="J6198" s="7" t="str">
        <f>vlookup(I6198,Cats!$A:$B,2,false)</f>
        <v>X</v>
      </c>
    </row>
    <row r="6199">
      <c r="A6199" s="1">
        <v>143208.0</v>
      </c>
      <c r="B6199" s="1">
        <v>597.0</v>
      </c>
      <c r="C6199" s="1">
        <v>14.0</v>
      </c>
      <c r="D6199" s="1" t="s">
        <v>106</v>
      </c>
      <c r="E6199" s="1">
        <v>28.0</v>
      </c>
      <c r="F6199" s="7" t="str">
        <f>vlookup(E6199,Teams!A:B,2,false)</f>
        <v>Mira Loma</v>
      </c>
      <c r="G6199" s="1" t="b">
        <v>0</v>
      </c>
      <c r="H6199" s="1" t="b">
        <v>0</v>
      </c>
      <c r="I6199" s="1">
        <v>1.0</v>
      </c>
      <c r="J6199" s="7" t="str">
        <f>vlookup(I6199,Cats!$A:$B,2,false)</f>
        <v>X</v>
      </c>
    </row>
    <row r="6200">
      <c r="A6200" s="1">
        <v>143209.0</v>
      </c>
      <c r="B6200" s="1">
        <v>597.0</v>
      </c>
      <c r="C6200" s="1">
        <v>14.0</v>
      </c>
      <c r="D6200" s="1" t="s">
        <v>30</v>
      </c>
      <c r="E6200" s="1">
        <v>5.0</v>
      </c>
      <c r="F6200" s="7" t="str">
        <f>vlookup(E6200,Teams!A:B,2,false)</f>
        <v>Brookfield</v>
      </c>
      <c r="G6200" s="1" t="b">
        <v>1</v>
      </c>
      <c r="H6200" s="1" t="b">
        <v>0</v>
      </c>
      <c r="I6200" s="1">
        <v>2.0</v>
      </c>
      <c r="J6200" s="7" t="str">
        <f>vlookup(I6200,Cats!$A:$B,2,false)</f>
        <v>M</v>
      </c>
    </row>
    <row r="6201">
      <c r="A6201" s="1">
        <v>143210.0</v>
      </c>
      <c r="B6201" s="1">
        <v>597.0</v>
      </c>
      <c r="C6201" s="1">
        <v>0.0</v>
      </c>
      <c r="D6201" s="1" t="s">
        <v>32</v>
      </c>
      <c r="E6201" s="1">
        <v>28.0</v>
      </c>
      <c r="F6201" s="7" t="str">
        <f>vlookup(E6201,Teams!A:B,2,false)</f>
        <v>Mira Loma</v>
      </c>
      <c r="G6201" s="1" t="b">
        <v>0</v>
      </c>
      <c r="H6201" s="1" t="b">
        <v>1</v>
      </c>
      <c r="I6201" s="1">
        <v>2.0</v>
      </c>
      <c r="J6201" s="7" t="str">
        <f>vlookup(I6201,Cats!$A:$B,2,false)</f>
        <v>M</v>
      </c>
    </row>
    <row r="6202">
      <c r="A6202" s="1">
        <v>143211.0</v>
      </c>
      <c r="B6202" s="1">
        <v>597.0</v>
      </c>
      <c r="C6202" s="1">
        <v>0.0</v>
      </c>
      <c r="D6202" s="1" t="s">
        <v>30</v>
      </c>
      <c r="E6202" s="1">
        <v>5.0</v>
      </c>
      <c r="F6202" s="7" t="str">
        <f>vlookup(E6202,Teams!A:B,2,false)</f>
        <v>Brookfield</v>
      </c>
      <c r="G6202" s="1" t="b">
        <v>1</v>
      </c>
      <c r="H6202" s="1" t="b">
        <v>0</v>
      </c>
      <c r="I6202" s="1">
        <v>3.0</v>
      </c>
      <c r="J6202" s="7" t="str">
        <f>vlookup(I6202,Cats!$A:$B,2,false)</f>
        <v>C</v>
      </c>
    </row>
    <row r="6203">
      <c r="A6203" s="1">
        <v>143212.0</v>
      </c>
      <c r="B6203" s="1">
        <v>597.0</v>
      </c>
      <c r="C6203" s="1">
        <v>0.0</v>
      </c>
      <c r="D6203" s="1" t="s">
        <v>106</v>
      </c>
      <c r="E6203" s="1">
        <v>28.0</v>
      </c>
      <c r="F6203" s="7" t="str">
        <f>vlookup(E6203,Teams!A:B,2,false)</f>
        <v>Mira Loma</v>
      </c>
      <c r="G6203" s="1" t="b">
        <v>0</v>
      </c>
      <c r="H6203" s="1" t="b">
        <v>0</v>
      </c>
      <c r="I6203" s="1">
        <v>3.0</v>
      </c>
      <c r="J6203" s="7" t="str">
        <f>vlookup(I6203,Cats!$A:$B,2,false)</f>
        <v>C</v>
      </c>
    </row>
    <row r="6204">
      <c r="A6204" s="1">
        <v>143213.0</v>
      </c>
      <c r="B6204" s="1">
        <v>597.0</v>
      </c>
      <c r="C6204" s="1">
        <v>0.0</v>
      </c>
      <c r="D6204" s="1" t="s">
        <v>30</v>
      </c>
      <c r="E6204" s="1">
        <v>5.0</v>
      </c>
      <c r="F6204" s="7" t="str">
        <f>vlookup(E6204,Teams!A:B,2,false)</f>
        <v>Brookfield</v>
      </c>
      <c r="G6204" s="1" t="b">
        <v>1</v>
      </c>
      <c r="H6204" s="1" t="b">
        <v>0</v>
      </c>
      <c r="I6204" s="1">
        <v>4.0</v>
      </c>
      <c r="J6204" s="7" t="str">
        <f>vlookup(I6204,Cats!$A:$B,2,false)</f>
        <v>E</v>
      </c>
    </row>
    <row r="6205">
      <c r="A6205" s="1">
        <v>143214.0</v>
      </c>
      <c r="B6205" s="1">
        <v>597.0</v>
      </c>
      <c r="C6205" s="1">
        <v>0.0</v>
      </c>
      <c r="D6205" s="1" t="s">
        <v>108</v>
      </c>
      <c r="E6205" s="1">
        <v>28.0</v>
      </c>
      <c r="F6205" s="7" t="str">
        <f>vlookup(E6205,Teams!A:B,2,false)</f>
        <v>Mira Loma</v>
      </c>
      <c r="G6205" s="1" t="b">
        <v>0</v>
      </c>
      <c r="H6205" s="1" t="b">
        <v>0</v>
      </c>
      <c r="I6205" s="1">
        <v>4.0</v>
      </c>
      <c r="J6205" s="7" t="str">
        <f>vlookup(I6205,Cats!$A:$B,2,false)</f>
        <v>E</v>
      </c>
    </row>
    <row r="6206">
      <c r="A6206" s="1">
        <v>143215.0</v>
      </c>
      <c r="B6206" s="1">
        <v>597.0</v>
      </c>
      <c r="C6206" s="1">
        <v>0.0</v>
      </c>
      <c r="D6206" s="1" t="s">
        <v>32</v>
      </c>
      <c r="E6206" s="1">
        <v>5.0</v>
      </c>
      <c r="F6206" s="7" t="str">
        <f>vlookup(E6206,Teams!A:B,2,false)</f>
        <v>Brookfield</v>
      </c>
      <c r="G6206" s="1" t="b">
        <v>1</v>
      </c>
      <c r="H6206" s="1" t="b">
        <v>1</v>
      </c>
      <c r="I6206" s="1">
        <v>5.0</v>
      </c>
      <c r="J6206" s="7" t="str">
        <f>vlookup(I6206,Cats!$A:$B,2,false)</f>
        <v>B</v>
      </c>
    </row>
    <row r="6207">
      <c r="A6207" s="1">
        <v>143216.0</v>
      </c>
      <c r="B6207" s="1">
        <v>597.0</v>
      </c>
      <c r="C6207" s="1">
        <v>14.0</v>
      </c>
      <c r="D6207" s="1" t="s">
        <v>106</v>
      </c>
      <c r="E6207" s="1">
        <v>28.0</v>
      </c>
      <c r="F6207" s="7" t="str">
        <f>vlookup(E6207,Teams!A:B,2,false)</f>
        <v>Mira Loma</v>
      </c>
      <c r="G6207" s="1" t="b">
        <v>0</v>
      </c>
      <c r="H6207" s="1" t="b">
        <v>0</v>
      </c>
      <c r="I6207" s="1">
        <v>5.0</v>
      </c>
      <c r="J6207" s="7" t="str">
        <f>vlookup(I6207,Cats!$A:$B,2,false)</f>
        <v>B</v>
      </c>
    </row>
    <row r="6208">
      <c r="A6208" s="1">
        <v>143217.0</v>
      </c>
      <c r="B6208" s="1">
        <v>597.0</v>
      </c>
      <c r="C6208" s="1">
        <v>4.0</v>
      </c>
      <c r="D6208" s="1" t="s">
        <v>30</v>
      </c>
      <c r="E6208" s="1">
        <v>5.0</v>
      </c>
      <c r="F6208" s="7" t="str">
        <f>vlookup(E6208,Teams!A:B,2,false)</f>
        <v>Brookfield</v>
      </c>
      <c r="G6208" s="1" t="b">
        <v>1</v>
      </c>
      <c r="H6208" s="1" t="b">
        <v>0</v>
      </c>
      <c r="I6208" s="1">
        <v>6.0</v>
      </c>
      <c r="J6208" s="7" t="str">
        <f>vlookup(I6208,Cats!$A:$B,2,false)</f>
        <v>P</v>
      </c>
    </row>
    <row r="6209">
      <c r="A6209" s="1">
        <v>143218.0</v>
      </c>
      <c r="B6209" s="1">
        <v>597.0</v>
      </c>
      <c r="C6209" s="1">
        <v>-4.0</v>
      </c>
      <c r="D6209" s="1" t="s">
        <v>106</v>
      </c>
      <c r="E6209" s="1">
        <v>28.0</v>
      </c>
      <c r="F6209" s="7" t="str">
        <f>vlookup(E6209,Teams!A:B,2,false)</f>
        <v>Mira Loma</v>
      </c>
      <c r="G6209" s="1" t="b">
        <v>0</v>
      </c>
      <c r="H6209" s="1" t="b">
        <v>0</v>
      </c>
      <c r="I6209" s="1">
        <v>6.0</v>
      </c>
      <c r="J6209" s="7" t="str">
        <f>vlookup(I6209,Cats!$A:$B,2,false)</f>
        <v>P</v>
      </c>
    </row>
    <row r="6210">
      <c r="A6210" s="1">
        <v>143219.0</v>
      </c>
      <c r="B6210" s="1">
        <v>597.0</v>
      </c>
      <c r="C6210" s="1">
        <v>0.0</v>
      </c>
      <c r="D6210" s="1" t="s">
        <v>30</v>
      </c>
      <c r="E6210" s="1">
        <v>5.0</v>
      </c>
      <c r="F6210" s="7" t="str">
        <f>vlookup(E6210,Teams!A:B,2,false)</f>
        <v>Brookfield</v>
      </c>
      <c r="G6210" s="1" t="b">
        <v>1</v>
      </c>
      <c r="H6210" s="1" t="b">
        <v>0</v>
      </c>
      <c r="I6210" s="1">
        <v>7.0</v>
      </c>
      <c r="J6210" s="7" t="str">
        <f>vlookup(I6210,Cats!$A:$B,2,false)</f>
        <v>X</v>
      </c>
    </row>
    <row r="6211">
      <c r="A6211" s="1">
        <v>143220.0</v>
      </c>
      <c r="B6211" s="1">
        <v>597.0</v>
      </c>
      <c r="C6211" s="1">
        <v>0.0</v>
      </c>
      <c r="D6211" s="1" t="s">
        <v>106</v>
      </c>
      <c r="E6211" s="1">
        <v>28.0</v>
      </c>
      <c r="F6211" s="7" t="str">
        <f>vlookup(E6211,Teams!A:B,2,false)</f>
        <v>Mira Loma</v>
      </c>
      <c r="G6211" s="1" t="b">
        <v>0</v>
      </c>
      <c r="H6211" s="1" t="b">
        <v>0</v>
      </c>
      <c r="I6211" s="1">
        <v>7.0</v>
      </c>
      <c r="J6211" s="7" t="str">
        <f>vlookup(I6211,Cats!$A:$B,2,false)</f>
        <v>X</v>
      </c>
    </row>
    <row r="6212">
      <c r="A6212" s="1">
        <v>143221.0</v>
      </c>
      <c r="B6212" s="1">
        <v>597.0</v>
      </c>
      <c r="C6212" s="1">
        <v>14.0</v>
      </c>
      <c r="D6212" s="1" t="s">
        <v>30</v>
      </c>
      <c r="E6212" s="1">
        <v>5.0</v>
      </c>
      <c r="F6212" s="7" t="str">
        <f>vlookup(E6212,Teams!A:B,2,false)</f>
        <v>Brookfield</v>
      </c>
      <c r="G6212" s="1" t="b">
        <v>1</v>
      </c>
      <c r="H6212" s="1" t="b">
        <v>0</v>
      </c>
      <c r="I6212" s="1">
        <v>8.0</v>
      </c>
      <c r="J6212" s="7" t="str">
        <f>vlookup(I6212,Cats!$A:$B,2,false)</f>
        <v>M</v>
      </c>
    </row>
    <row r="6213">
      <c r="A6213" s="1">
        <v>143222.0</v>
      </c>
      <c r="B6213" s="1">
        <v>597.0</v>
      </c>
      <c r="C6213" s="1">
        <v>0.0</v>
      </c>
      <c r="D6213" s="1" t="s">
        <v>32</v>
      </c>
      <c r="E6213" s="1">
        <v>28.0</v>
      </c>
      <c r="F6213" s="7" t="str">
        <f>vlookup(E6213,Teams!A:B,2,false)</f>
        <v>Mira Loma</v>
      </c>
      <c r="G6213" s="1" t="b">
        <v>0</v>
      </c>
      <c r="H6213" s="1" t="b">
        <v>1</v>
      </c>
      <c r="I6213" s="1">
        <v>8.0</v>
      </c>
      <c r="J6213" s="7" t="str">
        <f>vlookup(I6213,Cats!$A:$B,2,false)</f>
        <v>M</v>
      </c>
    </row>
    <row r="6214">
      <c r="A6214" s="1">
        <v>143223.0</v>
      </c>
      <c r="B6214" s="1">
        <v>597.0</v>
      </c>
      <c r="C6214" s="1">
        <v>-4.0</v>
      </c>
      <c r="D6214" s="1" t="s">
        <v>30</v>
      </c>
      <c r="E6214" s="1">
        <v>5.0</v>
      </c>
      <c r="F6214" s="7" t="str">
        <f>vlookup(E6214,Teams!A:B,2,false)</f>
        <v>Brookfield</v>
      </c>
      <c r="G6214" s="1" t="b">
        <v>1</v>
      </c>
      <c r="H6214" s="1" t="b">
        <v>0</v>
      </c>
      <c r="I6214" s="1">
        <v>9.0</v>
      </c>
      <c r="J6214" s="7" t="str">
        <f>vlookup(I6214,Cats!$A:$B,2,false)</f>
        <v>C</v>
      </c>
    </row>
    <row r="6215">
      <c r="A6215" s="1">
        <v>143224.0</v>
      </c>
      <c r="B6215" s="1">
        <v>597.0</v>
      </c>
      <c r="C6215" s="1">
        <v>14.0</v>
      </c>
      <c r="D6215" s="1" t="s">
        <v>104</v>
      </c>
      <c r="E6215" s="1">
        <v>28.0</v>
      </c>
      <c r="F6215" s="7" t="str">
        <f>vlookup(E6215,Teams!A:B,2,false)</f>
        <v>Mira Loma</v>
      </c>
      <c r="G6215" s="1" t="b">
        <v>0</v>
      </c>
      <c r="H6215" s="1" t="b">
        <v>0</v>
      </c>
      <c r="I6215" s="1">
        <v>9.0</v>
      </c>
      <c r="J6215" s="7" t="str">
        <f>vlookup(I6215,Cats!$A:$B,2,false)</f>
        <v>C</v>
      </c>
    </row>
    <row r="6216">
      <c r="A6216" s="1">
        <v>143225.0</v>
      </c>
      <c r="B6216" s="1">
        <v>597.0</v>
      </c>
      <c r="C6216" s="1">
        <v>14.0</v>
      </c>
      <c r="D6216" s="1" t="s">
        <v>30</v>
      </c>
      <c r="E6216" s="1">
        <v>5.0</v>
      </c>
      <c r="F6216" s="7" t="str">
        <f>vlookup(E6216,Teams!A:B,2,false)</f>
        <v>Brookfield</v>
      </c>
      <c r="G6216" s="1" t="b">
        <v>1</v>
      </c>
      <c r="H6216" s="1" t="b">
        <v>0</v>
      </c>
      <c r="I6216" s="1">
        <v>10.0</v>
      </c>
      <c r="J6216" s="7" t="str">
        <f>vlookup(I6216,Cats!$A:$B,2,false)</f>
        <v>E</v>
      </c>
    </row>
    <row r="6217">
      <c r="A6217" s="1">
        <v>143226.0</v>
      </c>
      <c r="B6217" s="1">
        <v>597.0</v>
      </c>
      <c r="C6217" s="1">
        <v>0.0</v>
      </c>
      <c r="D6217" s="1" t="s">
        <v>32</v>
      </c>
      <c r="E6217" s="1">
        <v>28.0</v>
      </c>
      <c r="F6217" s="7" t="str">
        <f>vlookup(E6217,Teams!A:B,2,false)</f>
        <v>Mira Loma</v>
      </c>
      <c r="G6217" s="1" t="b">
        <v>0</v>
      </c>
      <c r="H6217" s="1" t="b">
        <v>1</v>
      </c>
      <c r="I6217" s="1">
        <v>10.0</v>
      </c>
      <c r="J6217" s="7" t="str">
        <f>vlookup(I6217,Cats!$A:$B,2,false)</f>
        <v>E</v>
      </c>
    </row>
    <row r="6218">
      <c r="A6218" s="1">
        <v>143227.0</v>
      </c>
      <c r="B6218" s="1">
        <v>597.0</v>
      </c>
      <c r="C6218" s="1">
        <v>0.0</v>
      </c>
      <c r="D6218" s="1" t="s">
        <v>30</v>
      </c>
      <c r="E6218" s="1">
        <v>5.0</v>
      </c>
      <c r="F6218" s="7" t="str">
        <f>vlookup(E6218,Teams!A:B,2,false)</f>
        <v>Brookfield</v>
      </c>
      <c r="G6218" s="1" t="b">
        <v>1</v>
      </c>
      <c r="H6218" s="1" t="b">
        <v>0</v>
      </c>
      <c r="I6218" s="1">
        <v>11.0</v>
      </c>
      <c r="J6218" s="7" t="str">
        <f>vlookup(I6218,Cats!$A:$B,2,false)</f>
        <v>B</v>
      </c>
    </row>
    <row r="6219">
      <c r="A6219" s="1">
        <v>143228.0</v>
      </c>
      <c r="B6219" s="1">
        <v>597.0</v>
      </c>
      <c r="C6219" s="1">
        <v>0.0</v>
      </c>
      <c r="D6219" s="1" t="s">
        <v>106</v>
      </c>
      <c r="E6219" s="1">
        <v>28.0</v>
      </c>
      <c r="F6219" s="7" t="str">
        <f>vlookup(E6219,Teams!A:B,2,false)</f>
        <v>Mira Loma</v>
      </c>
      <c r="G6219" s="1" t="b">
        <v>0</v>
      </c>
      <c r="H6219" s="1" t="b">
        <v>0</v>
      </c>
      <c r="I6219" s="1">
        <v>11.0</v>
      </c>
      <c r="J6219" s="7" t="str">
        <f>vlookup(I6219,Cats!$A:$B,2,false)</f>
        <v>B</v>
      </c>
    </row>
    <row r="6220">
      <c r="A6220" s="1">
        <v>143229.0</v>
      </c>
      <c r="B6220" s="1">
        <v>597.0</v>
      </c>
      <c r="C6220" s="1">
        <v>0.0</v>
      </c>
      <c r="D6220" s="1" t="s">
        <v>32</v>
      </c>
      <c r="E6220" s="1">
        <v>5.0</v>
      </c>
      <c r="F6220" s="7" t="str">
        <f>vlookup(E6220,Teams!A:B,2,false)</f>
        <v>Brookfield</v>
      </c>
      <c r="G6220" s="1" t="b">
        <v>1</v>
      </c>
      <c r="H6220" s="1" t="b">
        <v>1</v>
      </c>
      <c r="I6220" s="1">
        <v>12.0</v>
      </c>
      <c r="J6220" s="7" t="str">
        <f>vlookup(I6220,Cats!$A:$B,2,false)</f>
        <v>P</v>
      </c>
    </row>
    <row r="6221">
      <c r="A6221" s="1">
        <v>143230.0</v>
      </c>
      <c r="B6221" s="1">
        <v>597.0</v>
      </c>
      <c r="C6221" s="1">
        <v>14.0</v>
      </c>
      <c r="D6221" s="1" t="s">
        <v>108</v>
      </c>
      <c r="E6221" s="1">
        <v>28.0</v>
      </c>
      <c r="F6221" s="7" t="str">
        <f>vlookup(E6221,Teams!A:B,2,false)</f>
        <v>Mira Loma</v>
      </c>
      <c r="G6221" s="1" t="b">
        <v>0</v>
      </c>
      <c r="H6221" s="1" t="b">
        <v>0</v>
      </c>
      <c r="I6221" s="1">
        <v>12.0</v>
      </c>
      <c r="J6221" s="7" t="str">
        <f>vlookup(I6221,Cats!$A:$B,2,false)</f>
        <v>P</v>
      </c>
    </row>
    <row r="6222">
      <c r="A6222" s="1">
        <v>143231.0</v>
      </c>
      <c r="B6222" s="1">
        <v>597.0</v>
      </c>
      <c r="C6222" s="1">
        <v>14.0</v>
      </c>
      <c r="D6222" s="1" t="s">
        <v>30</v>
      </c>
      <c r="E6222" s="1">
        <v>5.0</v>
      </c>
      <c r="F6222" s="7" t="str">
        <f>vlookup(E6222,Teams!A:B,2,false)</f>
        <v>Brookfield</v>
      </c>
      <c r="G6222" s="1" t="b">
        <v>1</v>
      </c>
      <c r="H6222" s="1" t="b">
        <v>0</v>
      </c>
      <c r="I6222" s="1">
        <v>13.0</v>
      </c>
      <c r="J6222" s="7" t="str">
        <f>vlookup(I6222,Cats!$A:$B,2,false)</f>
        <v>X</v>
      </c>
    </row>
    <row r="6223">
      <c r="A6223" s="1">
        <v>143232.0</v>
      </c>
      <c r="B6223" s="1">
        <v>597.0</v>
      </c>
      <c r="C6223" s="1">
        <v>0.0</v>
      </c>
      <c r="D6223" s="1" t="s">
        <v>32</v>
      </c>
      <c r="E6223" s="1">
        <v>28.0</v>
      </c>
      <c r="F6223" s="7" t="str">
        <f>vlookup(E6223,Teams!A:B,2,false)</f>
        <v>Mira Loma</v>
      </c>
      <c r="G6223" s="1" t="b">
        <v>0</v>
      </c>
      <c r="H6223" s="1" t="b">
        <v>1</v>
      </c>
      <c r="I6223" s="1">
        <v>13.0</v>
      </c>
      <c r="J6223" s="7" t="str">
        <f>vlookup(I6223,Cats!$A:$B,2,false)</f>
        <v>X</v>
      </c>
    </row>
    <row r="6224">
      <c r="A6224" s="1">
        <v>143233.0</v>
      </c>
      <c r="B6224" s="1">
        <v>597.0</v>
      </c>
      <c r="C6224" s="1">
        <v>0.0</v>
      </c>
      <c r="D6224" s="1" t="s">
        <v>32</v>
      </c>
      <c r="E6224" s="1">
        <v>5.0</v>
      </c>
      <c r="F6224" s="7" t="str">
        <f>vlookup(E6224,Teams!A:B,2,false)</f>
        <v>Brookfield</v>
      </c>
      <c r="G6224" s="1" t="b">
        <v>1</v>
      </c>
      <c r="H6224" s="1" t="b">
        <v>1</v>
      </c>
      <c r="I6224" s="1">
        <v>14.0</v>
      </c>
      <c r="J6224" s="7" t="str">
        <f>vlookup(I6224,Cats!$A:$B,2,false)</f>
        <v>M</v>
      </c>
    </row>
    <row r="6225">
      <c r="A6225" s="1">
        <v>143234.0</v>
      </c>
      <c r="B6225" s="1">
        <v>597.0</v>
      </c>
      <c r="C6225" s="1">
        <v>4.0</v>
      </c>
      <c r="D6225" s="1" t="s">
        <v>106</v>
      </c>
      <c r="E6225" s="1">
        <v>28.0</v>
      </c>
      <c r="F6225" s="7" t="str">
        <f>vlookup(E6225,Teams!A:B,2,false)</f>
        <v>Mira Loma</v>
      </c>
      <c r="G6225" s="1" t="b">
        <v>0</v>
      </c>
      <c r="H6225" s="1" t="b">
        <v>0</v>
      </c>
      <c r="I6225" s="1">
        <v>14.0</v>
      </c>
      <c r="J6225" s="7" t="str">
        <f>vlookup(I6225,Cats!$A:$B,2,false)</f>
        <v>M</v>
      </c>
    </row>
    <row r="6226">
      <c r="A6226" s="1">
        <v>143235.0</v>
      </c>
      <c r="B6226" s="1">
        <v>597.0</v>
      </c>
      <c r="C6226" s="1">
        <v>-4.0</v>
      </c>
      <c r="D6226" s="1" t="s">
        <v>30</v>
      </c>
      <c r="E6226" s="1">
        <v>5.0</v>
      </c>
      <c r="F6226" s="7" t="str">
        <f>vlookup(E6226,Teams!A:B,2,false)</f>
        <v>Brookfield</v>
      </c>
      <c r="G6226" s="1" t="b">
        <v>1</v>
      </c>
      <c r="H6226" s="1" t="b">
        <v>0</v>
      </c>
      <c r="I6226" s="1">
        <v>15.0</v>
      </c>
      <c r="J6226" s="7" t="str">
        <f>vlookup(I6226,Cats!$A:$B,2,false)</f>
        <v>C</v>
      </c>
    </row>
    <row r="6227">
      <c r="A6227" s="1">
        <v>143236.0</v>
      </c>
      <c r="B6227" s="1">
        <v>597.0</v>
      </c>
      <c r="C6227" s="1">
        <v>14.0</v>
      </c>
      <c r="D6227" s="1" t="s">
        <v>106</v>
      </c>
      <c r="E6227" s="1">
        <v>28.0</v>
      </c>
      <c r="F6227" s="7" t="str">
        <f>vlookup(E6227,Teams!A:B,2,false)</f>
        <v>Mira Loma</v>
      </c>
      <c r="G6227" s="1" t="b">
        <v>0</v>
      </c>
      <c r="H6227" s="1" t="b">
        <v>0</v>
      </c>
      <c r="I6227" s="1">
        <v>15.0</v>
      </c>
      <c r="J6227" s="7" t="str">
        <f>vlookup(I6227,Cats!$A:$B,2,false)</f>
        <v>C</v>
      </c>
    </row>
    <row r="6228">
      <c r="A6228" s="1">
        <v>143237.0</v>
      </c>
      <c r="B6228" s="1">
        <v>597.0</v>
      </c>
      <c r="C6228" s="1">
        <v>14.0</v>
      </c>
      <c r="D6228" s="1" t="s">
        <v>30</v>
      </c>
      <c r="E6228" s="1">
        <v>5.0</v>
      </c>
      <c r="F6228" s="7" t="str">
        <f>vlookup(E6228,Teams!A:B,2,false)</f>
        <v>Brookfield</v>
      </c>
      <c r="G6228" s="1" t="b">
        <v>1</v>
      </c>
      <c r="H6228" s="1" t="b">
        <v>0</v>
      </c>
      <c r="I6228" s="1">
        <v>16.0</v>
      </c>
      <c r="J6228" s="7" t="str">
        <f>vlookup(I6228,Cats!$A:$B,2,false)</f>
        <v>E</v>
      </c>
    </row>
    <row r="6229">
      <c r="A6229" s="1">
        <v>143238.0</v>
      </c>
      <c r="B6229" s="1">
        <v>597.0</v>
      </c>
      <c r="C6229" s="1">
        <v>-4.0</v>
      </c>
      <c r="D6229" s="1" t="s">
        <v>106</v>
      </c>
      <c r="E6229" s="1">
        <v>28.0</v>
      </c>
      <c r="F6229" s="7" t="str">
        <f>vlookup(E6229,Teams!A:B,2,false)</f>
        <v>Mira Loma</v>
      </c>
      <c r="G6229" s="1" t="b">
        <v>0</v>
      </c>
      <c r="H6229" s="1" t="b">
        <v>0</v>
      </c>
      <c r="I6229" s="1">
        <v>16.0</v>
      </c>
      <c r="J6229" s="7" t="str">
        <f>vlookup(I6229,Cats!$A:$B,2,false)</f>
        <v>E</v>
      </c>
    </row>
    <row r="6230">
      <c r="A6230" s="1">
        <v>143239.0</v>
      </c>
      <c r="B6230" s="1">
        <v>597.0</v>
      </c>
      <c r="C6230" s="1">
        <v>0.0</v>
      </c>
      <c r="D6230" s="1" t="s">
        <v>32</v>
      </c>
      <c r="E6230" s="1">
        <v>5.0</v>
      </c>
      <c r="F6230" s="7" t="str">
        <f>vlookup(E6230,Teams!A:B,2,false)</f>
        <v>Brookfield</v>
      </c>
      <c r="G6230" s="1" t="b">
        <v>1</v>
      </c>
      <c r="H6230" s="1" t="b">
        <v>1</v>
      </c>
      <c r="I6230" s="1">
        <v>17.0</v>
      </c>
      <c r="J6230" s="7" t="str">
        <f>vlookup(I6230,Cats!$A:$B,2,false)</f>
        <v>B</v>
      </c>
    </row>
    <row r="6231">
      <c r="A6231" s="1">
        <v>143240.0</v>
      </c>
      <c r="B6231" s="1">
        <v>597.0</v>
      </c>
      <c r="C6231" s="1">
        <v>4.0</v>
      </c>
      <c r="D6231" s="1" t="s">
        <v>106</v>
      </c>
      <c r="E6231" s="1">
        <v>28.0</v>
      </c>
      <c r="F6231" s="7" t="str">
        <f>vlookup(E6231,Teams!A:B,2,false)</f>
        <v>Mira Loma</v>
      </c>
      <c r="G6231" s="1" t="b">
        <v>0</v>
      </c>
      <c r="H6231" s="1" t="b">
        <v>0</v>
      </c>
      <c r="I6231" s="1">
        <v>17.0</v>
      </c>
      <c r="J6231" s="7" t="str">
        <f>vlookup(I6231,Cats!$A:$B,2,false)</f>
        <v>B</v>
      </c>
    </row>
    <row r="6232">
      <c r="A6232" s="1">
        <v>143241.0</v>
      </c>
      <c r="B6232" s="1">
        <v>597.0</v>
      </c>
      <c r="C6232" s="1">
        <v>4.0</v>
      </c>
      <c r="D6232" s="1" t="s">
        <v>30</v>
      </c>
      <c r="E6232" s="1">
        <v>5.0</v>
      </c>
      <c r="F6232" s="7" t="str">
        <f>vlookup(E6232,Teams!A:B,2,false)</f>
        <v>Brookfield</v>
      </c>
      <c r="G6232" s="1" t="b">
        <v>1</v>
      </c>
      <c r="H6232" s="1" t="b">
        <v>0</v>
      </c>
      <c r="I6232" s="1">
        <v>18.0</v>
      </c>
      <c r="J6232" s="7" t="str">
        <f>vlookup(I6232,Cats!$A:$B,2,false)</f>
        <v>P</v>
      </c>
    </row>
    <row r="6233">
      <c r="A6233" s="1">
        <v>143242.0</v>
      </c>
      <c r="B6233" s="1">
        <v>597.0</v>
      </c>
      <c r="C6233" s="1">
        <v>0.0</v>
      </c>
      <c r="D6233" s="1" t="s">
        <v>32</v>
      </c>
      <c r="E6233" s="1">
        <v>28.0</v>
      </c>
      <c r="F6233" s="7" t="str">
        <f>vlookup(E6233,Teams!A:B,2,false)</f>
        <v>Mira Loma</v>
      </c>
      <c r="G6233" s="1" t="b">
        <v>0</v>
      </c>
      <c r="H6233" s="1" t="b">
        <v>1</v>
      </c>
      <c r="I6233" s="1">
        <v>18.0</v>
      </c>
      <c r="J6233" s="7" t="str">
        <f>vlookup(I6233,Cats!$A:$B,2,false)</f>
        <v>P</v>
      </c>
    </row>
    <row r="6234">
      <c r="A6234" s="1">
        <v>143243.0</v>
      </c>
      <c r="B6234" s="1">
        <v>597.0</v>
      </c>
      <c r="C6234" s="1">
        <v>0.0</v>
      </c>
      <c r="D6234" s="1" t="s">
        <v>32</v>
      </c>
      <c r="E6234" s="1">
        <v>5.0</v>
      </c>
      <c r="F6234" s="7" t="str">
        <f>vlookup(E6234,Teams!A:B,2,false)</f>
        <v>Brookfield</v>
      </c>
      <c r="G6234" s="1" t="b">
        <v>1</v>
      </c>
      <c r="H6234" s="1" t="b">
        <v>1</v>
      </c>
      <c r="I6234" s="1">
        <v>19.0</v>
      </c>
      <c r="J6234" s="7" t="str">
        <f>vlookup(I6234,Cats!$A:$B,2,false)</f>
        <v>X</v>
      </c>
    </row>
    <row r="6235">
      <c r="A6235" s="1">
        <v>143244.0</v>
      </c>
      <c r="B6235" s="1">
        <v>597.0</v>
      </c>
      <c r="C6235" s="1">
        <v>14.0</v>
      </c>
      <c r="D6235" s="1" t="s">
        <v>106</v>
      </c>
      <c r="E6235" s="1">
        <v>28.0</v>
      </c>
      <c r="F6235" s="7" t="str">
        <f>vlookup(E6235,Teams!A:B,2,false)</f>
        <v>Mira Loma</v>
      </c>
      <c r="G6235" s="1" t="b">
        <v>0</v>
      </c>
      <c r="H6235" s="1" t="b">
        <v>0</v>
      </c>
      <c r="I6235" s="1">
        <v>19.0</v>
      </c>
      <c r="J6235" s="7" t="str">
        <f>vlookup(I6235,Cats!$A:$B,2,false)</f>
        <v>X</v>
      </c>
    </row>
    <row r="6236">
      <c r="A6236" s="1">
        <v>143245.0</v>
      </c>
      <c r="B6236" s="1">
        <v>597.0</v>
      </c>
      <c r="C6236" s="1">
        <v>14.0</v>
      </c>
      <c r="D6236" s="1" t="s">
        <v>30</v>
      </c>
      <c r="E6236" s="1">
        <v>5.0</v>
      </c>
      <c r="F6236" s="7" t="str">
        <f>vlookup(E6236,Teams!A:B,2,false)</f>
        <v>Brookfield</v>
      </c>
      <c r="G6236" s="1" t="b">
        <v>1</v>
      </c>
      <c r="H6236" s="1" t="b">
        <v>0</v>
      </c>
      <c r="I6236" s="1">
        <v>20.0</v>
      </c>
      <c r="J6236" s="7" t="str">
        <f>vlookup(I6236,Cats!$A:$B,2,false)</f>
        <v>M</v>
      </c>
    </row>
    <row r="6237">
      <c r="A6237" s="1">
        <v>143246.0</v>
      </c>
      <c r="B6237" s="1">
        <v>597.0</v>
      </c>
      <c r="C6237" s="1">
        <v>0.0</v>
      </c>
      <c r="D6237" s="1" t="s">
        <v>32</v>
      </c>
      <c r="E6237" s="1">
        <v>28.0</v>
      </c>
      <c r="F6237" s="7" t="str">
        <f>vlookup(E6237,Teams!A:B,2,false)</f>
        <v>Mira Loma</v>
      </c>
      <c r="G6237" s="1" t="b">
        <v>0</v>
      </c>
      <c r="H6237" s="1" t="b">
        <v>1</v>
      </c>
      <c r="I6237" s="1">
        <v>20.0</v>
      </c>
      <c r="J6237" s="7" t="str">
        <f>vlookup(I6237,Cats!$A:$B,2,false)</f>
        <v>M</v>
      </c>
    </row>
    <row r="6238">
      <c r="A6238" s="1">
        <v>143247.0</v>
      </c>
      <c r="B6238" s="1">
        <v>597.0</v>
      </c>
      <c r="C6238" s="1">
        <v>0.0</v>
      </c>
      <c r="D6238" s="1" t="s">
        <v>30</v>
      </c>
      <c r="E6238" s="1">
        <v>5.0</v>
      </c>
      <c r="F6238" s="7" t="str">
        <f>vlookup(E6238,Teams!A:B,2,false)</f>
        <v>Brookfield</v>
      </c>
      <c r="G6238" s="1" t="b">
        <v>1</v>
      </c>
      <c r="H6238" s="1" t="b">
        <v>0</v>
      </c>
      <c r="I6238" s="1">
        <v>21.0</v>
      </c>
      <c r="J6238" s="7" t="str">
        <f>vlookup(I6238,Cats!$A:$B,2,false)</f>
        <v>C</v>
      </c>
    </row>
    <row r="6239">
      <c r="A6239" s="1">
        <v>143248.0</v>
      </c>
      <c r="B6239" s="1">
        <v>597.0</v>
      </c>
      <c r="C6239" s="1">
        <v>0.0</v>
      </c>
      <c r="D6239" s="1" t="s">
        <v>107</v>
      </c>
      <c r="E6239" s="1">
        <v>28.0</v>
      </c>
      <c r="F6239" s="7" t="str">
        <f>vlookup(E6239,Teams!A:B,2,false)</f>
        <v>Mira Loma</v>
      </c>
      <c r="G6239" s="1" t="b">
        <v>0</v>
      </c>
      <c r="H6239" s="1" t="b">
        <v>0</v>
      </c>
      <c r="I6239" s="1">
        <v>21.0</v>
      </c>
      <c r="J6239" s="7" t="str">
        <f>vlookup(I6239,Cats!$A:$B,2,false)</f>
        <v>C</v>
      </c>
    </row>
    <row r="6240">
      <c r="A6240" s="1">
        <v>143249.0</v>
      </c>
      <c r="B6240" s="1">
        <v>597.0</v>
      </c>
      <c r="C6240" s="1">
        <v>0.0</v>
      </c>
      <c r="D6240" s="1" t="s">
        <v>30</v>
      </c>
      <c r="E6240" s="1">
        <v>5.0</v>
      </c>
      <c r="F6240" s="7" t="str">
        <f>vlookup(E6240,Teams!A:B,2,false)</f>
        <v>Brookfield</v>
      </c>
      <c r="G6240" s="1" t="b">
        <v>1</v>
      </c>
      <c r="H6240" s="1" t="b">
        <v>0</v>
      </c>
      <c r="I6240" s="1">
        <v>22.0</v>
      </c>
      <c r="J6240" s="7" t="str">
        <f>vlookup(I6240,Cats!$A:$B,2,false)</f>
        <v>E</v>
      </c>
    </row>
    <row r="6241">
      <c r="A6241" s="1">
        <v>143250.0</v>
      </c>
      <c r="B6241" s="1">
        <v>597.0</v>
      </c>
      <c r="C6241" s="1">
        <v>0.0</v>
      </c>
      <c r="D6241" s="1" t="s">
        <v>106</v>
      </c>
      <c r="E6241" s="1">
        <v>28.0</v>
      </c>
      <c r="F6241" s="7" t="str">
        <f>vlookup(E6241,Teams!A:B,2,false)</f>
        <v>Mira Loma</v>
      </c>
      <c r="G6241" s="1" t="b">
        <v>0</v>
      </c>
      <c r="H6241" s="1" t="b">
        <v>0</v>
      </c>
      <c r="I6241" s="1">
        <v>22.0</v>
      </c>
      <c r="J6241" s="7" t="str">
        <f>vlookup(I6241,Cats!$A:$B,2,false)</f>
        <v>E</v>
      </c>
    </row>
    <row r="6242">
      <c r="A6242" s="1">
        <v>143251.0</v>
      </c>
      <c r="B6242" s="1">
        <v>597.0</v>
      </c>
      <c r="C6242" s="1">
        <v>0.0</v>
      </c>
      <c r="D6242" s="1" t="s">
        <v>32</v>
      </c>
      <c r="E6242" s="1">
        <v>5.0</v>
      </c>
      <c r="F6242" s="7" t="str">
        <f>vlookup(E6242,Teams!A:B,2,false)</f>
        <v>Brookfield</v>
      </c>
      <c r="G6242" s="1" t="b">
        <v>1</v>
      </c>
      <c r="H6242" s="1" t="b">
        <v>1</v>
      </c>
      <c r="I6242" s="1">
        <v>23.0</v>
      </c>
      <c r="J6242" s="7" t="str">
        <f>vlookup(I6242,Cats!$A:$B,2,false)</f>
        <v>B</v>
      </c>
    </row>
    <row r="6243">
      <c r="A6243" s="1">
        <v>143252.0</v>
      </c>
      <c r="B6243" s="1">
        <v>597.0</v>
      </c>
      <c r="C6243" s="1">
        <v>14.0</v>
      </c>
      <c r="D6243" s="1" t="s">
        <v>106</v>
      </c>
      <c r="E6243" s="1">
        <v>28.0</v>
      </c>
      <c r="F6243" s="7" t="str">
        <f>vlookup(E6243,Teams!A:B,2,false)</f>
        <v>Mira Loma</v>
      </c>
      <c r="G6243" s="1" t="b">
        <v>0</v>
      </c>
      <c r="H6243" s="1" t="b">
        <v>0</v>
      </c>
      <c r="I6243" s="1">
        <v>23.0</v>
      </c>
      <c r="J6243" s="7" t="str">
        <f>vlookup(I6243,Cats!$A:$B,2,false)</f>
        <v>B</v>
      </c>
    </row>
    <row r="6244">
      <c r="A6244" s="1">
        <v>143253.0</v>
      </c>
      <c r="B6244" s="1">
        <v>597.0</v>
      </c>
      <c r="C6244" s="1">
        <v>0.0</v>
      </c>
      <c r="D6244" s="1" t="s">
        <v>32</v>
      </c>
      <c r="E6244" s="1">
        <v>5.0</v>
      </c>
      <c r="F6244" s="7" t="str">
        <f>vlookup(E6244,Teams!A:B,2,false)</f>
        <v>Brookfield</v>
      </c>
      <c r="G6244" s="1" t="b">
        <v>1</v>
      </c>
      <c r="H6244" s="1" t="b">
        <v>1</v>
      </c>
      <c r="I6244" s="1">
        <v>24.0</v>
      </c>
      <c r="J6244" s="7" t="str">
        <f>vlookup(I6244,Cats!$A:$B,2,false)</f>
        <v>P</v>
      </c>
    </row>
    <row r="6245">
      <c r="A6245" s="1">
        <v>143254.0</v>
      </c>
      <c r="B6245" s="1">
        <v>597.0</v>
      </c>
      <c r="C6245" s="1">
        <v>4.0</v>
      </c>
      <c r="D6245" s="1" t="s">
        <v>104</v>
      </c>
      <c r="E6245" s="1">
        <v>28.0</v>
      </c>
      <c r="F6245" s="7" t="str">
        <f>vlookup(E6245,Teams!A:B,2,false)</f>
        <v>Mira Loma</v>
      </c>
      <c r="G6245" s="1" t="b">
        <v>0</v>
      </c>
      <c r="H6245" s="1" t="b">
        <v>0</v>
      </c>
      <c r="I6245" s="1">
        <v>24.0</v>
      </c>
      <c r="J6245" s="7" t="str">
        <f>vlookup(I6245,Cats!$A:$B,2,false)</f>
        <v>P</v>
      </c>
    </row>
    <row r="6246">
      <c r="A6246" s="1">
        <v>143255.0</v>
      </c>
      <c r="B6246" s="1">
        <v>598.0</v>
      </c>
      <c r="C6246" s="1">
        <v>14.0</v>
      </c>
      <c r="D6246" s="1" t="s">
        <v>96</v>
      </c>
      <c r="E6246" s="1">
        <v>2.0</v>
      </c>
      <c r="F6246" s="7" t="str">
        <f>vlookup(E6246,Teams!A:B,2,false)</f>
        <v>Blair A</v>
      </c>
      <c r="G6246" s="1" t="b">
        <v>1</v>
      </c>
      <c r="H6246" s="1" t="b">
        <v>0</v>
      </c>
      <c r="I6246" s="1">
        <v>1.0</v>
      </c>
      <c r="J6246" s="7" t="str">
        <f>vlookup(I6246,Cats!$A:$B,2,false)</f>
        <v>X</v>
      </c>
    </row>
    <row r="6247">
      <c r="A6247" s="1">
        <v>143256.0</v>
      </c>
      <c r="B6247" s="1">
        <v>598.0</v>
      </c>
      <c r="C6247" s="1">
        <v>0.0</v>
      </c>
      <c r="D6247" s="1" t="s">
        <v>32</v>
      </c>
      <c r="E6247" s="1">
        <v>32.0</v>
      </c>
      <c r="F6247" s="7" t="str">
        <f>vlookup(E6247,Teams!A:B,2,false)</f>
        <v>NCSSM A</v>
      </c>
      <c r="G6247" s="1" t="b">
        <v>0</v>
      </c>
      <c r="H6247" s="1" t="b">
        <v>1</v>
      </c>
      <c r="I6247" s="1">
        <v>1.0</v>
      </c>
      <c r="J6247" s="7" t="str">
        <f>vlookup(I6247,Cats!$A:$B,2,false)</f>
        <v>X</v>
      </c>
    </row>
    <row r="6248">
      <c r="A6248" s="1">
        <v>143257.0</v>
      </c>
      <c r="B6248" s="1">
        <v>598.0</v>
      </c>
      <c r="C6248" s="1">
        <v>14.0</v>
      </c>
      <c r="D6248" s="1" t="s">
        <v>204</v>
      </c>
      <c r="E6248" s="1">
        <v>2.0</v>
      </c>
      <c r="F6248" s="7" t="str">
        <f>vlookup(E6248,Teams!A:B,2,false)</f>
        <v>Blair A</v>
      </c>
      <c r="G6248" s="1" t="b">
        <v>1</v>
      </c>
      <c r="H6248" s="1" t="b">
        <v>0</v>
      </c>
      <c r="I6248" s="1">
        <v>2.0</v>
      </c>
      <c r="J6248" s="7" t="str">
        <f>vlookup(I6248,Cats!$A:$B,2,false)</f>
        <v>M</v>
      </c>
    </row>
    <row r="6249">
      <c r="A6249" s="1">
        <v>143258.0</v>
      </c>
      <c r="B6249" s="1">
        <v>598.0</v>
      </c>
      <c r="C6249" s="1">
        <v>0.0</v>
      </c>
      <c r="D6249" s="1" t="s">
        <v>32</v>
      </c>
      <c r="E6249" s="1">
        <v>32.0</v>
      </c>
      <c r="F6249" s="7" t="str">
        <f>vlookup(E6249,Teams!A:B,2,false)</f>
        <v>NCSSM A</v>
      </c>
      <c r="G6249" s="1" t="b">
        <v>0</v>
      </c>
      <c r="H6249" s="1" t="b">
        <v>1</v>
      </c>
      <c r="I6249" s="1">
        <v>2.0</v>
      </c>
      <c r="J6249" s="7" t="str">
        <f>vlookup(I6249,Cats!$A:$B,2,false)</f>
        <v>M</v>
      </c>
    </row>
    <row r="6250">
      <c r="A6250" s="1">
        <v>143259.0</v>
      </c>
      <c r="B6250" s="1">
        <v>598.0</v>
      </c>
      <c r="C6250" s="1">
        <v>14.0</v>
      </c>
      <c r="D6250" s="1" t="s">
        <v>96</v>
      </c>
      <c r="E6250" s="1">
        <v>2.0</v>
      </c>
      <c r="F6250" s="7" t="str">
        <f>vlookup(E6250,Teams!A:B,2,false)</f>
        <v>Blair A</v>
      </c>
      <c r="G6250" s="1" t="b">
        <v>1</v>
      </c>
      <c r="H6250" s="1" t="b">
        <v>0</v>
      </c>
      <c r="I6250" s="1">
        <v>3.0</v>
      </c>
      <c r="J6250" s="7" t="str">
        <f>vlookup(I6250,Cats!$A:$B,2,false)</f>
        <v>C</v>
      </c>
    </row>
    <row r="6251">
      <c r="A6251" s="1">
        <v>143260.0</v>
      </c>
      <c r="B6251" s="1">
        <v>598.0</v>
      </c>
      <c r="C6251" s="1">
        <v>0.0</v>
      </c>
      <c r="D6251" s="1" t="s">
        <v>32</v>
      </c>
      <c r="E6251" s="1">
        <v>32.0</v>
      </c>
      <c r="F6251" s="7" t="str">
        <f>vlookup(E6251,Teams!A:B,2,false)</f>
        <v>NCSSM A</v>
      </c>
      <c r="G6251" s="1" t="b">
        <v>0</v>
      </c>
      <c r="H6251" s="1" t="b">
        <v>1</v>
      </c>
      <c r="I6251" s="1">
        <v>3.0</v>
      </c>
      <c r="J6251" s="7" t="str">
        <f>vlookup(I6251,Cats!$A:$B,2,false)</f>
        <v>C</v>
      </c>
    </row>
    <row r="6252">
      <c r="A6252" s="1">
        <v>143261.0</v>
      </c>
      <c r="B6252" s="1">
        <v>598.0</v>
      </c>
      <c r="C6252" s="1">
        <v>14.0</v>
      </c>
      <c r="D6252" s="1" t="s">
        <v>204</v>
      </c>
      <c r="E6252" s="1">
        <v>2.0</v>
      </c>
      <c r="F6252" s="7" t="str">
        <f>vlookup(E6252,Teams!A:B,2,false)</f>
        <v>Blair A</v>
      </c>
      <c r="G6252" s="1" t="b">
        <v>1</v>
      </c>
      <c r="H6252" s="1" t="b">
        <v>0</v>
      </c>
      <c r="I6252" s="1">
        <v>4.0</v>
      </c>
      <c r="J6252" s="7" t="str">
        <f>vlookup(I6252,Cats!$A:$B,2,false)</f>
        <v>E</v>
      </c>
    </row>
    <row r="6253">
      <c r="A6253" s="1">
        <v>143262.0</v>
      </c>
      <c r="B6253" s="1">
        <v>598.0</v>
      </c>
      <c r="C6253" s="1">
        <v>0.0</v>
      </c>
      <c r="D6253" s="1" t="s">
        <v>32</v>
      </c>
      <c r="E6253" s="1">
        <v>32.0</v>
      </c>
      <c r="F6253" s="7" t="str">
        <f>vlookup(E6253,Teams!A:B,2,false)</f>
        <v>NCSSM A</v>
      </c>
      <c r="G6253" s="1" t="b">
        <v>0</v>
      </c>
      <c r="H6253" s="1" t="b">
        <v>1</v>
      </c>
      <c r="I6253" s="1">
        <v>4.0</v>
      </c>
      <c r="J6253" s="7" t="str">
        <f>vlookup(I6253,Cats!$A:$B,2,false)</f>
        <v>E</v>
      </c>
    </row>
    <row r="6254">
      <c r="A6254" s="1">
        <v>143263.0</v>
      </c>
      <c r="B6254" s="1">
        <v>598.0</v>
      </c>
      <c r="C6254" s="1">
        <v>14.0</v>
      </c>
      <c r="D6254" s="1" t="s">
        <v>96</v>
      </c>
      <c r="E6254" s="1">
        <v>2.0</v>
      </c>
      <c r="F6254" s="7" t="str">
        <f>vlookup(E6254,Teams!A:B,2,false)</f>
        <v>Blair A</v>
      </c>
      <c r="G6254" s="1" t="b">
        <v>1</v>
      </c>
      <c r="H6254" s="1" t="b">
        <v>0</v>
      </c>
      <c r="I6254" s="1">
        <v>5.0</v>
      </c>
      <c r="J6254" s="7" t="str">
        <f>vlookup(I6254,Cats!$A:$B,2,false)</f>
        <v>B</v>
      </c>
    </row>
    <row r="6255">
      <c r="A6255" s="1">
        <v>143264.0</v>
      </c>
      <c r="B6255" s="1">
        <v>598.0</v>
      </c>
      <c r="C6255" s="1">
        <v>0.0</v>
      </c>
      <c r="D6255" s="1" t="s">
        <v>32</v>
      </c>
      <c r="E6255" s="1">
        <v>32.0</v>
      </c>
      <c r="F6255" s="7" t="str">
        <f>vlookup(E6255,Teams!A:B,2,false)</f>
        <v>NCSSM A</v>
      </c>
      <c r="G6255" s="1" t="b">
        <v>0</v>
      </c>
      <c r="H6255" s="1" t="b">
        <v>1</v>
      </c>
      <c r="I6255" s="1">
        <v>5.0</v>
      </c>
      <c r="J6255" s="7" t="str">
        <f>vlookup(I6255,Cats!$A:$B,2,false)</f>
        <v>B</v>
      </c>
    </row>
    <row r="6256">
      <c r="A6256" s="1">
        <v>143265.0</v>
      </c>
      <c r="B6256" s="1">
        <v>598.0</v>
      </c>
      <c r="C6256" s="1">
        <v>4.0</v>
      </c>
      <c r="D6256" s="1" t="s">
        <v>180</v>
      </c>
      <c r="E6256" s="1">
        <v>2.0</v>
      </c>
      <c r="F6256" s="7" t="str">
        <f>vlookup(E6256,Teams!A:B,2,false)</f>
        <v>Blair A</v>
      </c>
      <c r="G6256" s="1" t="b">
        <v>1</v>
      </c>
      <c r="H6256" s="1" t="b">
        <v>0</v>
      </c>
      <c r="I6256" s="1">
        <v>6.0</v>
      </c>
      <c r="J6256" s="7" t="str">
        <f>vlookup(I6256,Cats!$A:$B,2,false)</f>
        <v>P</v>
      </c>
    </row>
    <row r="6257">
      <c r="A6257" s="1">
        <v>143266.0</v>
      </c>
      <c r="B6257" s="1">
        <v>598.0</v>
      </c>
      <c r="C6257" s="1">
        <v>0.0</v>
      </c>
      <c r="D6257" s="1" t="s">
        <v>32</v>
      </c>
      <c r="E6257" s="1">
        <v>32.0</v>
      </c>
      <c r="F6257" s="7" t="str">
        <f>vlookup(E6257,Teams!A:B,2,false)</f>
        <v>NCSSM A</v>
      </c>
      <c r="G6257" s="1" t="b">
        <v>0</v>
      </c>
      <c r="H6257" s="1" t="b">
        <v>1</v>
      </c>
      <c r="I6257" s="1">
        <v>6.0</v>
      </c>
      <c r="J6257" s="7" t="str">
        <f>vlookup(I6257,Cats!$A:$B,2,false)</f>
        <v>P</v>
      </c>
    </row>
    <row r="6258">
      <c r="A6258" s="1">
        <v>143267.0</v>
      </c>
      <c r="B6258" s="1">
        <v>598.0</v>
      </c>
      <c r="C6258" s="1">
        <v>0.0</v>
      </c>
      <c r="D6258" s="1" t="s">
        <v>204</v>
      </c>
      <c r="E6258" s="1">
        <v>2.0</v>
      </c>
      <c r="F6258" s="7" t="str">
        <f>vlookup(E6258,Teams!A:B,2,false)</f>
        <v>Blair A</v>
      </c>
      <c r="G6258" s="1" t="b">
        <v>1</v>
      </c>
      <c r="H6258" s="1" t="b">
        <v>0</v>
      </c>
      <c r="I6258" s="1">
        <v>7.0</v>
      </c>
      <c r="J6258" s="7" t="str">
        <f>vlookup(I6258,Cats!$A:$B,2,false)</f>
        <v>X</v>
      </c>
    </row>
    <row r="6259">
      <c r="A6259" s="1">
        <v>143268.0</v>
      </c>
      <c r="B6259" s="1">
        <v>598.0</v>
      </c>
      <c r="C6259" s="1">
        <v>-4.0</v>
      </c>
      <c r="D6259" s="1" t="s">
        <v>153</v>
      </c>
      <c r="E6259" s="1">
        <v>32.0</v>
      </c>
      <c r="F6259" s="7" t="str">
        <f>vlookup(E6259,Teams!A:B,2,false)</f>
        <v>NCSSM A</v>
      </c>
      <c r="G6259" s="1" t="b">
        <v>0</v>
      </c>
      <c r="H6259" s="1" t="b">
        <v>0</v>
      </c>
      <c r="I6259" s="1">
        <v>7.0</v>
      </c>
      <c r="J6259" s="7" t="str">
        <f>vlookup(I6259,Cats!$A:$B,2,false)</f>
        <v>X</v>
      </c>
    </row>
    <row r="6260">
      <c r="A6260" s="1">
        <v>143269.0</v>
      </c>
      <c r="B6260" s="1">
        <v>598.0</v>
      </c>
      <c r="C6260" s="1">
        <v>0.0</v>
      </c>
      <c r="D6260" s="1" t="s">
        <v>180</v>
      </c>
      <c r="E6260" s="1">
        <v>2.0</v>
      </c>
      <c r="F6260" s="7" t="str">
        <f>vlookup(E6260,Teams!A:B,2,false)</f>
        <v>Blair A</v>
      </c>
      <c r="G6260" s="1" t="b">
        <v>1</v>
      </c>
      <c r="H6260" s="1" t="b">
        <v>0</v>
      </c>
      <c r="I6260" s="1">
        <v>8.0</v>
      </c>
      <c r="J6260" s="7" t="str">
        <f>vlookup(I6260,Cats!$A:$B,2,false)</f>
        <v>M</v>
      </c>
    </row>
    <row r="6261">
      <c r="A6261" s="1">
        <v>143270.0</v>
      </c>
      <c r="B6261" s="1">
        <v>598.0</v>
      </c>
      <c r="C6261" s="1">
        <v>0.0</v>
      </c>
      <c r="D6261" s="1" t="s">
        <v>152</v>
      </c>
      <c r="E6261" s="1">
        <v>32.0</v>
      </c>
      <c r="F6261" s="7" t="str">
        <f>vlookup(E6261,Teams!A:B,2,false)</f>
        <v>NCSSM A</v>
      </c>
      <c r="G6261" s="1" t="b">
        <v>0</v>
      </c>
      <c r="H6261" s="1" t="b">
        <v>0</v>
      </c>
      <c r="I6261" s="1">
        <v>8.0</v>
      </c>
      <c r="J6261" s="7" t="str">
        <f>vlookup(I6261,Cats!$A:$B,2,false)</f>
        <v>M</v>
      </c>
    </row>
    <row r="6262">
      <c r="A6262" s="1">
        <v>143271.0</v>
      </c>
      <c r="B6262" s="1">
        <v>598.0</v>
      </c>
      <c r="C6262" s="1">
        <v>14.0</v>
      </c>
      <c r="D6262" s="1" t="s">
        <v>204</v>
      </c>
      <c r="E6262" s="1">
        <v>2.0</v>
      </c>
      <c r="F6262" s="7" t="str">
        <f>vlookup(E6262,Teams!A:B,2,false)</f>
        <v>Blair A</v>
      </c>
      <c r="G6262" s="1" t="b">
        <v>1</v>
      </c>
      <c r="H6262" s="1" t="b">
        <v>0</v>
      </c>
      <c r="I6262" s="1">
        <v>9.0</v>
      </c>
      <c r="J6262" s="7" t="str">
        <f>vlookup(I6262,Cats!$A:$B,2,false)</f>
        <v>C</v>
      </c>
    </row>
    <row r="6263">
      <c r="A6263" s="1">
        <v>143272.0</v>
      </c>
      <c r="B6263" s="1">
        <v>598.0</v>
      </c>
      <c r="C6263" s="1">
        <v>0.0</v>
      </c>
      <c r="D6263" s="1" t="s">
        <v>32</v>
      </c>
      <c r="E6263" s="1">
        <v>32.0</v>
      </c>
      <c r="F6263" s="7" t="str">
        <f>vlookup(E6263,Teams!A:B,2,false)</f>
        <v>NCSSM A</v>
      </c>
      <c r="G6263" s="1" t="b">
        <v>0</v>
      </c>
      <c r="H6263" s="1" t="b">
        <v>1</v>
      </c>
      <c r="I6263" s="1">
        <v>9.0</v>
      </c>
      <c r="J6263" s="7" t="str">
        <f>vlookup(I6263,Cats!$A:$B,2,false)</f>
        <v>C</v>
      </c>
    </row>
    <row r="6264">
      <c r="A6264" s="1">
        <v>143273.0</v>
      </c>
      <c r="B6264" s="1">
        <v>598.0</v>
      </c>
      <c r="C6264" s="1">
        <v>0.0</v>
      </c>
      <c r="D6264" s="1" t="s">
        <v>204</v>
      </c>
      <c r="E6264" s="1">
        <v>2.0</v>
      </c>
      <c r="F6264" s="7" t="str">
        <f>vlookup(E6264,Teams!A:B,2,false)</f>
        <v>Blair A</v>
      </c>
      <c r="G6264" s="1" t="b">
        <v>1</v>
      </c>
      <c r="H6264" s="1" t="b">
        <v>0</v>
      </c>
      <c r="I6264" s="1">
        <v>10.0</v>
      </c>
      <c r="J6264" s="7" t="str">
        <f>vlookup(I6264,Cats!$A:$B,2,false)</f>
        <v>E</v>
      </c>
    </row>
    <row r="6265">
      <c r="A6265" s="1">
        <v>143274.0</v>
      </c>
      <c r="B6265" s="1">
        <v>598.0</v>
      </c>
      <c r="C6265" s="1">
        <v>0.0</v>
      </c>
      <c r="D6265" s="1" t="s">
        <v>32</v>
      </c>
      <c r="E6265" s="1">
        <v>32.0</v>
      </c>
      <c r="F6265" s="7" t="str">
        <f>vlookup(E6265,Teams!A:B,2,false)</f>
        <v>NCSSM A</v>
      </c>
      <c r="G6265" s="1" t="b">
        <v>0</v>
      </c>
      <c r="H6265" s="1" t="b">
        <v>1</v>
      </c>
      <c r="I6265" s="1">
        <v>10.0</v>
      </c>
      <c r="J6265" s="7" t="str">
        <f>vlookup(I6265,Cats!$A:$B,2,false)</f>
        <v>E</v>
      </c>
    </row>
    <row r="6266">
      <c r="A6266" s="1">
        <v>143275.0</v>
      </c>
      <c r="B6266" s="1">
        <v>598.0</v>
      </c>
      <c r="C6266" s="1">
        <v>0.0</v>
      </c>
      <c r="D6266" s="1" t="s">
        <v>96</v>
      </c>
      <c r="E6266" s="1">
        <v>2.0</v>
      </c>
      <c r="F6266" s="7" t="str">
        <f>vlookup(E6266,Teams!A:B,2,false)</f>
        <v>Blair A</v>
      </c>
      <c r="G6266" s="1" t="b">
        <v>1</v>
      </c>
      <c r="H6266" s="1" t="b">
        <v>0</v>
      </c>
      <c r="I6266" s="1">
        <v>11.0</v>
      </c>
      <c r="J6266" s="7" t="str">
        <f>vlookup(I6266,Cats!$A:$B,2,false)</f>
        <v>B</v>
      </c>
    </row>
    <row r="6267">
      <c r="A6267" s="1">
        <v>143276.0</v>
      </c>
      <c r="B6267" s="1">
        <v>598.0</v>
      </c>
      <c r="C6267" s="1">
        <v>0.0</v>
      </c>
      <c r="D6267" s="1" t="s">
        <v>152</v>
      </c>
      <c r="E6267" s="1">
        <v>32.0</v>
      </c>
      <c r="F6267" s="7" t="str">
        <f>vlookup(E6267,Teams!A:B,2,false)</f>
        <v>NCSSM A</v>
      </c>
      <c r="G6267" s="1" t="b">
        <v>0</v>
      </c>
      <c r="H6267" s="1" t="b">
        <v>0</v>
      </c>
      <c r="I6267" s="1">
        <v>11.0</v>
      </c>
      <c r="J6267" s="7" t="str">
        <f>vlookup(I6267,Cats!$A:$B,2,false)</f>
        <v>B</v>
      </c>
    </row>
    <row r="6268">
      <c r="A6268" s="1">
        <v>143277.0</v>
      </c>
      <c r="B6268" s="1">
        <v>598.0</v>
      </c>
      <c r="C6268" s="1">
        <v>0.0</v>
      </c>
      <c r="D6268" s="1" t="s">
        <v>96</v>
      </c>
      <c r="E6268" s="1">
        <v>2.0</v>
      </c>
      <c r="F6268" s="7" t="str">
        <f>vlookup(E6268,Teams!A:B,2,false)</f>
        <v>Blair A</v>
      </c>
      <c r="G6268" s="1" t="b">
        <v>1</v>
      </c>
      <c r="H6268" s="1" t="b">
        <v>0</v>
      </c>
      <c r="I6268" s="1">
        <v>12.0</v>
      </c>
      <c r="J6268" s="7" t="str">
        <f>vlookup(I6268,Cats!$A:$B,2,false)</f>
        <v>P</v>
      </c>
    </row>
    <row r="6269">
      <c r="A6269" s="1">
        <v>143278.0</v>
      </c>
      <c r="B6269" s="1">
        <v>598.0</v>
      </c>
      <c r="C6269" s="1">
        <v>0.0</v>
      </c>
      <c r="D6269" s="1" t="s">
        <v>32</v>
      </c>
      <c r="E6269" s="1">
        <v>32.0</v>
      </c>
      <c r="F6269" s="7" t="str">
        <f>vlookup(E6269,Teams!A:B,2,false)</f>
        <v>NCSSM A</v>
      </c>
      <c r="G6269" s="1" t="b">
        <v>0</v>
      </c>
      <c r="H6269" s="1" t="b">
        <v>1</v>
      </c>
      <c r="I6269" s="1">
        <v>12.0</v>
      </c>
      <c r="J6269" s="7" t="str">
        <f>vlookup(I6269,Cats!$A:$B,2,false)</f>
        <v>P</v>
      </c>
    </row>
    <row r="6270">
      <c r="A6270" s="1">
        <v>143279.0</v>
      </c>
      <c r="B6270" s="1">
        <v>598.0</v>
      </c>
      <c r="C6270" s="1">
        <v>4.0</v>
      </c>
      <c r="D6270" s="1" t="s">
        <v>96</v>
      </c>
      <c r="E6270" s="1">
        <v>2.0</v>
      </c>
      <c r="F6270" s="7" t="str">
        <f>vlookup(E6270,Teams!A:B,2,false)</f>
        <v>Blair A</v>
      </c>
      <c r="G6270" s="1" t="b">
        <v>1</v>
      </c>
      <c r="H6270" s="1" t="b">
        <v>0</v>
      </c>
      <c r="I6270" s="1">
        <v>13.0</v>
      </c>
      <c r="J6270" s="7" t="str">
        <f>vlookup(I6270,Cats!$A:$B,2,false)</f>
        <v>X</v>
      </c>
    </row>
    <row r="6271">
      <c r="A6271" s="1">
        <v>143280.0</v>
      </c>
      <c r="B6271" s="1">
        <v>598.0</v>
      </c>
      <c r="C6271" s="1">
        <v>0.0</v>
      </c>
      <c r="D6271" s="1" t="s">
        <v>32</v>
      </c>
      <c r="E6271" s="1">
        <v>32.0</v>
      </c>
      <c r="F6271" s="7" t="str">
        <f>vlookup(E6271,Teams!A:B,2,false)</f>
        <v>NCSSM A</v>
      </c>
      <c r="G6271" s="1" t="b">
        <v>0</v>
      </c>
      <c r="H6271" s="1" t="b">
        <v>1</v>
      </c>
      <c r="I6271" s="1">
        <v>13.0</v>
      </c>
      <c r="J6271" s="7" t="str">
        <f>vlookup(I6271,Cats!$A:$B,2,false)</f>
        <v>X</v>
      </c>
    </row>
    <row r="6272">
      <c r="A6272" s="1">
        <v>143281.0</v>
      </c>
      <c r="B6272" s="1">
        <v>598.0</v>
      </c>
      <c r="C6272" s="1">
        <v>0.0</v>
      </c>
      <c r="D6272" s="1" t="s">
        <v>32</v>
      </c>
      <c r="E6272" s="1">
        <v>2.0</v>
      </c>
      <c r="F6272" s="7" t="str">
        <f>vlookup(E6272,Teams!A:B,2,false)</f>
        <v>Blair A</v>
      </c>
      <c r="G6272" s="1" t="b">
        <v>1</v>
      </c>
      <c r="H6272" s="1" t="b">
        <v>1</v>
      </c>
      <c r="I6272" s="1">
        <v>14.0</v>
      </c>
      <c r="J6272" s="7" t="str">
        <f>vlookup(I6272,Cats!$A:$B,2,false)</f>
        <v>M</v>
      </c>
    </row>
    <row r="6273">
      <c r="A6273" s="1">
        <v>143282.0</v>
      </c>
      <c r="B6273" s="1">
        <v>598.0</v>
      </c>
      <c r="C6273" s="1">
        <v>14.0</v>
      </c>
      <c r="D6273" s="1" t="s">
        <v>151</v>
      </c>
      <c r="E6273" s="1">
        <v>32.0</v>
      </c>
      <c r="F6273" s="7" t="str">
        <f>vlookup(E6273,Teams!A:B,2,false)</f>
        <v>NCSSM A</v>
      </c>
      <c r="G6273" s="1" t="b">
        <v>0</v>
      </c>
      <c r="H6273" s="1" t="b">
        <v>0</v>
      </c>
      <c r="I6273" s="1">
        <v>14.0</v>
      </c>
      <c r="J6273" s="7" t="str">
        <f>vlookup(I6273,Cats!$A:$B,2,false)</f>
        <v>M</v>
      </c>
    </row>
    <row r="6274">
      <c r="A6274" s="1">
        <v>143283.0</v>
      </c>
      <c r="B6274" s="1">
        <v>598.0</v>
      </c>
      <c r="C6274" s="1">
        <v>-4.0</v>
      </c>
      <c r="D6274" s="1" t="s">
        <v>96</v>
      </c>
      <c r="E6274" s="1">
        <v>2.0</v>
      </c>
      <c r="F6274" s="7" t="str">
        <f>vlookup(E6274,Teams!A:B,2,false)</f>
        <v>Blair A</v>
      </c>
      <c r="G6274" s="1" t="b">
        <v>1</v>
      </c>
      <c r="H6274" s="1" t="b">
        <v>0</v>
      </c>
      <c r="I6274" s="1">
        <v>15.0</v>
      </c>
      <c r="J6274" s="7" t="str">
        <f>vlookup(I6274,Cats!$A:$B,2,false)</f>
        <v>C</v>
      </c>
    </row>
    <row r="6275">
      <c r="A6275" s="1">
        <v>143284.0</v>
      </c>
      <c r="B6275" s="1">
        <v>598.0</v>
      </c>
      <c r="C6275" s="1">
        <v>4.0</v>
      </c>
      <c r="D6275" s="1" t="s">
        <v>155</v>
      </c>
      <c r="E6275" s="1">
        <v>32.0</v>
      </c>
      <c r="F6275" s="7" t="str">
        <f>vlookup(E6275,Teams!A:B,2,false)</f>
        <v>NCSSM A</v>
      </c>
      <c r="G6275" s="1" t="b">
        <v>0</v>
      </c>
      <c r="H6275" s="1" t="b">
        <v>0</v>
      </c>
      <c r="I6275" s="1">
        <v>15.0</v>
      </c>
      <c r="J6275" s="7" t="str">
        <f>vlookup(I6275,Cats!$A:$B,2,false)</f>
        <v>C</v>
      </c>
    </row>
    <row r="6276">
      <c r="A6276" s="1">
        <v>143285.0</v>
      </c>
      <c r="B6276" s="1">
        <v>598.0</v>
      </c>
      <c r="C6276" s="1">
        <v>14.0</v>
      </c>
      <c r="D6276" s="1" t="s">
        <v>96</v>
      </c>
      <c r="E6276" s="1">
        <v>2.0</v>
      </c>
      <c r="F6276" s="7" t="str">
        <f>vlookup(E6276,Teams!A:B,2,false)</f>
        <v>Blair A</v>
      </c>
      <c r="G6276" s="1" t="b">
        <v>1</v>
      </c>
      <c r="H6276" s="1" t="b">
        <v>0</v>
      </c>
      <c r="I6276" s="1">
        <v>16.0</v>
      </c>
      <c r="J6276" s="7" t="str">
        <f>vlookup(I6276,Cats!$A:$B,2,false)</f>
        <v>E</v>
      </c>
    </row>
    <row r="6277">
      <c r="A6277" s="1">
        <v>143286.0</v>
      </c>
      <c r="B6277" s="1">
        <v>598.0</v>
      </c>
      <c r="C6277" s="1">
        <v>0.0</v>
      </c>
      <c r="D6277" s="1" t="s">
        <v>32</v>
      </c>
      <c r="E6277" s="1">
        <v>32.0</v>
      </c>
      <c r="F6277" s="7" t="str">
        <f>vlookup(E6277,Teams!A:B,2,false)</f>
        <v>NCSSM A</v>
      </c>
      <c r="G6277" s="1" t="b">
        <v>0</v>
      </c>
      <c r="H6277" s="1" t="b">
        <v>1</v>
      </c>
      <c r="I6277" s="1">
        <v>16.0</v>
      </c>
      <c r="J6277" s="7" t="str">
        <f>vlookup(I6277,Cats!$A:$B,2,false)</f>
        <v>E</v>
      </c>
    </row>
    <row r="6278">
      <c r="A6278" s="1">
        <v>143287.0</v>
      </c>
      <c r="B6278" s="1">
        <v>598.0</v>
      </c>
      <c r="C6278" s="1">
        <v>0.0</v>
      </c>
      <c r="D6278" s="1" t="s">
        <v>32</v>
      </c>
      <c r="E6278" s="1">
        <v>2.0</v>
      </c>
      <c r="F6278" s="7" t="str">
        <f>vlookup(E6278,Teams!A:B,2,false)</f>
        <v>Blair A</v>
      </c>
      <c r="G6278" s="1" t="b">
        <v>1</v>
      </c>
      <c r="H6278" s="1" t="b">
        <v>1</v>
      </c>
      <c r="I6278" s="1">
        <v>17.0</v>
      </c>
      <c r="J6278" s="7" t="str">
        <f>vlookup(I6278,Cats!$A:$B,2,false)</f>
        <v>B</v>
      </c>
    </row>
    <row r="6279">
      <c r="A6279" s="1">
        <v>143288.0</v>
      </c>
      <c r="B6279" s="1">
        <v>598.0</v>
      </c>
      <c r="C6279" s="1">
        <v>4.0</v>
      </c>
      <c r="D6279" s="1" t="s">
        <v>152</v>
      </c>
      <c r="E6279" s="1">
        <v>32.0</v>
      </c>
      <c r="F6279" s="7" t="str">
        <f>vlookup(E6279,Teams!A:B,2,false)</f>
        <v>NCSSM A</v>
      </c>
      <c r="G6279" s="1" t="b">
        <v>0</v>
      </c>
      <c r="H6279" s="1" t="b">
        <v>0</v>
      </c>
      <c r="I6279" s="1">
        <v>17.0</v>
      </c>
      <c r="J6279" s="7" t="str">
        <f>vlookup(I6279,Cats!$A:$B,2,false)</f>
        <v>B</v>
      </c>
    </row>
    <row r="6280">
      <c r="A6280" s="1">
        <v>143289.0</v>
      </c>
      <c r="B6280" s="1">
        <v>598.0</v>
      </c>
      <c r="C6280" s="1">
        <v>4.0</v>
      </c>
      <c r="D6280" s="1" t="s">
        <v>204</v>
      </c>
      <c r="E6280" s="1">
        <v>2.0</v>
      </c>
      <c r="F6280" s="7" t="str">
        <f>vlookup(E6280,Teams!A:B,2,false)</f>
        <v>Blair A</v>
      </c>
      <c r="G6280" s="1" t="b">
        <v>1</v>
      </c>
      <c r="H6280" s="1" t="b">
        <v>0</v>
      </c>
      <c r="I6280" s="1">
        <v>18.0</v>
      </c>
      <c r="J6280" s="7" t="str">
        <f>vlookup(I6280,Cats!$A:$B,2,false)</f>
        <v>P</v>
      </c>
    </row>
    <row r="6281">
      <c r="A6281" s="1">
        <v>143290.0</v>
      </c>
      <c r="B6281" s="1">
        <v>598.0</v>
      </c>
      <c r="C6281" s="1">
        <v>0.0</v>
      </c>
      <c r="D6281" s="1" t="s">
        <v>32</v>
      </c>
      <c r="E6281" s="1">
        <v>32.0</v>
      </c>
      <c r="F6281" s="7" t="str">
        <f>vlookup(E6281,Teams!A:B,2,false)</f>
        <v>NCSSM A</v>
      </c>
      <c r="G6281" s="1" t="b">
        <v>0</v>
      </c>
      <c r="H6281" s="1" t="b">
        <v>1</v>
      </c>
      <c r="I6281" s="1">
        <v>18.0</v>
      </c>
      <c r="J6281" s="7" t="str">
        <f>vlookup(I6281,Cats!$A:$B,2,false)</f>
        <v>P</v>
      </c>
    </row>
    <row r="6282">
      <c r="A6282" s="1">
        <v>143291.0</v>
      </c>
      <c r="B6282" s="1">
        <v>598.0</v>
      </c>
      <c r="C6282" s="1">
        <v>0.0</v>
      </c>
      <c r="D6282" s="1" t="s">
        <v>96</v>
      </c>
      <c r="E6282" s="1">
        <v>2.0</v>
      </c>
      <c r="F6282" s="7" t="str">
        <f>vlookup(E6282,Teams!A:B,2,false)</f>
        <v>Blair A</v>
      </c>
      <c r="G6282" s="1" t="b">
        <v>1</v>
      </c>
      <c r="H6282" s="1" t="b">
        <v>0</v>
      </c>
      <c r="I6282" s="1">
        <v>19.0</v>
      </c>
      <c r="J6282" s="7" t="str">
        <f>vlookup(I6282,Cats!$A:$B,2,false)</f>
        <v>X</v>
      </c>
    </row>
    <row r="6283">
      <c r="A6283" s="1">
        <v>143292.0</v>
      </c>
      <c r="B6283" s="1">
        <v>598.0</v>
      </c>
      <c r="C6283" s="1">
        <v>0.0</v>
      </c>
      <c r="D6283" s="1" t="s">
        <v>155</v>
      </c>
      <c r="E6283" s="1">
        <v>32.0</v>
      </c>
      <c r="F6283" s="7" t="str">
        <f>vlookup(E6283,Teams!A:B,2,false)</f>
        <v>NCSSM A</v>
      </c>
      <c r="G6283" s="1" t="b">
        <v>0</v>
      </c>
      <c r="H6283" s="1" t="b">
        <v>0</v>
      </c>
      <c r="I6283" s="1">
        <v>19.0</v>
      </c>
      <c r="J6283" s="7" t="str">
        <f>vlookup(I6283,Cats!$A:$B,2,false)</f>
        <v>X</v>
      </c>
    </row>
    <row r="6284">
      <c r="A6284" s="1">
        <v>143293.0</v>
      </c>
      <c r="B6284" s="1">
        <v>598.0</v>
      </c>
      <c r="C6284" s="1">
        <v>0.0</v>
      </c>
      <c r="D6284" s="1" t="s">
        <v>204</v>
      </c>
      <c r="E6284" s="1">
        <v>2.0</v>
      </c>
      <c r="F6284" s="7" t="str">
        <f>vlookup(E6284,Teams!A:B,2,false)</f>
        <v>Blair A</v>
      </c>
      <c r="G6284" s="1" t="b">
        <v>1</v>
      </c>
      <c r="H6284" s="1" t="b">
        <v>0</v>
      </c>
      <c r="I6284" s="1">
        <v>20.0</v>
      </c>
      <c r="J6284" s="7" t="str">
        <f>vlookup(I6284,Cats!$A:$B,2,false)</f>
        <v>M</v>
      </c>
    </row>
    <row r="6285">
      <c r="A6285" s="1">
        <v>143294.0</v>
      </c>
      <c r="B6285" s="1">
        <v>598.0</v>
      </c>
      <c r="C6285" s="1">
        <v>0.0</v>
      </c>
      <c r="D6285" s="1" t="s">
        <v>151</v>
      </c>
      <c r="E6285" s="1">
        <v>32.0</v>
      </c>
      <c r="F6285" s="7" t="str">
        <f>vlookup(E6285,Teams!A:B,2,false)</f>
        <v>NCSSM A</v>
      </c>
      <c r="G6285" s="1" t="b">
        <v>0</v>
      </c>
      <c r="H6285" s="1" t="b">
        <v>0</v>
      </c>
      <c r="I6285" s="1">
        <v>20.0</v>
      </c>
      <c r="J6285" s="7" t="str">
        <f>vlookup(I6285,Cats!$A:$B,2,false)</f>
        <v>M</v>
      </c>
    </row>
    <row r="6286">
      <c r="A6286" s="1">
        <v>143295.0</v>
      </c>
      <c r="B6286" s="1">
        <v>598.0</v>
      </c>
      <c r="C6286" s="1">
        <v>14.0</v>
      </c>
      <c r="D6286" s="1" t="s">
        <v>96</v>
      </c>
      <c r="E6286" s="1">
        <v>2.0</v>
      </c>
      <c r="F6286" s="7" t="str">
        <f>vlookup(E6286,Teams!A:B,2,false)</f>
        <v>Blair A</v>
      </c>
      <c r="G6286" s="1" t="b">
        <v>1</v>
      </c>
      <c r="H6286" s="1" t="b">
        <v>0</v>
      </c>
      <c r="I6286" s="1">
        <v>21.0</v>
      </c>
      <c r="J6286" s="7" t="str">
        <f>vlookup(I6286,Cats!$A:$B,2,false)</f>
        <v>C</v>
      </c>
    </row>
    <row r="6287">
      <c r="A6287" s="1">
        <v>143296.0</v>
      </c>
      <c r="B6287" s="1">
        <v>598.0</v>
      </c>
      <c r="C6287" s="1">
        <v>0.0</v>
      </c>
      <c r="D6287" s="1" t="s">
        <v>32</v>
      </c>
      <c r="E6287" s="1">
        <v>32.0</v>
      </c>
      <c r="F6287" s="7" t="str">
        <f>vlookup(E6287,Teams!A:B,2,false)</f>
        <v>NCSSM A</v>
      </c>
      <c r="G6287" s="1" t="b">
        <v>0</v>
      </c>
      <c r="H6287" s="1" t="b">
        <v>1</v>
      </c>
      <c r="I6287" s="1">
        <v>21.0</v>
      </c>
      <c r="J6287" s="7" t="str">
        <f>vlookup(I6287,Cats!$A:$B,2,false)</f>
        <v>C</v>
      </c>
    </row>
    <row r="6288">
      <c r="A6288" s="1">
        <v>143297.0</v>
      </c>
      <c r="B6288" s="1">
        <v>598.0</v>
      </c>
      <c r="C6288" s="1">
        <v>0.0</v>
      </c>
      <c r="D6288" s="1" t="s">
        <v>180</v>
      </c>
      <c r="E6288" s="1">
        <v>2.0</v>
      </c>
      <c r="F6288" s="7" t="str">
        <f>vlookup(E6288,Teams!A:B,2,false)</f>
        <v>Blair A</v>
      </c>
      <c r="G6288" s="1" t="b">
        <v>1</v>
      </c>
      <c r="H6288" s="1" t="b">
        <v>0</v>
      </c>
      <c r="I6288" s="1">
        <v>22.0</v>
      </c>
      <c r="J6288" s="7" t="str">
        <f>vlookup(I6288,Cats!$A:$B,2,false)</f>
        <v>E</v>
      </c>
    </row>
    <row r="6289">
      <c r="A6289" s="1">
        <v>143298.0</v>
      </c>
      <c r="B6289" s="1">
        <v>598.0</v>
      </c>
      <c r="C6289" s="1">
        <v>14.0</v>
      </c>
      <c r="D6289" s="1" t="s">
        <v>154</v>
      </c>
      <c r="E6289" s="1">
        <v>32.0</v>
      </c>
      <c r="F6289" s="7" t="str">
        <f>vlookup(E6289,Teams!A:B,2,false)</f>
        <v>NCSSM A</v>
      </c>
      <c r="G6289" s="1" t="b">
        <v>0</v>
      </c>
      <c r="H6289" s="1" t="b">
        <v>0</v>
      </c>
      <c r="I6289" s="1">
        <v>22.0</v>
      </c>
      <c r="J6289" s="7" t="str">
        <f>vlookup(I6289,Cats!$A:$B,2,false)</f>
        <v>E</v>
      </c>
    </row>
    <row r="6290">
      <c r="A6290" s="1">
        <v>143299.0</v>
      </c>
      <c r="B6290" s="1">
        <v>598.0</v>
      </c>
      <c r="C6290" s="1">
        <v>14.0</v>
      </c>
      <c r="D6290" s="1" t="s">
        <v>96</v>
      </c>
      <c r="E6290" s="1">
        <v>2.0</v>
      </c>
      <c r="F6290" s="7" t="str">
        <f>vlookup(E6290,Teams!A:B,2,false)</f>
        <v>Blair A</v>
      </c>
      <c r="G6290" s="1" t="b">
        <v>1</v>
      </c>
      <c r="H6290" s="1" t="b">
        <v>0</v>
      </c>
      <c r="I6290" s="1">
        <v>23.0</v>
      </c>
      <c r="J6290" s="7" t="str">
        <f>vlookup(I6290,Cats!$A:$B,2,false)</f>
        <v>B</v>
      </c>
    </row>
    <row r="6291">
      <c r="A6291" s="1">
        <v>143300.0</v>
      </c>
      <c r="B6291" s="1">
        <v>598.0</v>
      </c>
      <c r="C6291" s="1">
        <v>0.0</v>
      </c>
      <c r="D6291" s="1" t="s">
        <v>32</v>
      </c>
      <c r="E6291" s="1">
        <v>32.0</v>
      </c>
      <c r="F6291" s="7" t="str">
        <f>vlookup(E6291,Teams!A:B,2,false)</f>
        <v>NCSSM A</v>
      </c>
      <c r="G6291" s="1" t="b">
        <v>0</v>
      </c>
      <c r="H6291" s="1" t="b">
        <v>1</v>
      </c>
      <c r="I6291" s="1">
        <v>23.0</v>
      </c>
      <c r="J6291" s="7" t="str">
        <f>vlookup(I6291,Cats!$A:$B,2,false)</f>
        <v>B</v>
      </c>
    </row>
    <row r="6292">
      <c r="A6292" s="1">
        <v>143301.0</v>
      </c>
      <c r="B6292" s="1">
        <v>598.0</v>
      </c>
      <c r="C6292" s="1">
        <v>0.0</v>
      </c>
      <c r="D6292" s="1" t="s">
        <v>96</v>
      </c>
      <c r="E6292" s="1">
        <v>2.0</v>
      </c>
      <c r="F6292" s="7" t="str">
        <f>vlookup(E6292,Teams!A:B,2,false)</f>
        <v>Blair A</v>
      </c>
      <c r="G6292" s="1" t="b">
        <v>1</v>
      </c>
      <c r="H6292" s="1" t="b">
        <v>0</v>
      </c>
      <c r="I6292" s="1">
        <v>24.0</v>
      </c>
      <c r="J6292" s="7" t="str">
        <f>vlookup(I6292,Cats!$A:$B,2,false)</f>
        <v>P</v>
      </c>
    </row>
    <row r="6293">
      <c r="A6293" s="1">
        <v>143302.0</v>
      </c>
      <c r="B6293" s="1">
        <v>598.0</v>
      </c>
      <c r="C6293" s="1">
        <v>0.0</v>
      </c>
      <c r="D6293" s="1" t="s">
        <v>154</v>
      </c>
      <c r="E6293" s="1">
        <v>32.0</v>
      </c>
      <c r="F6293" s="7" t="str">
        <f>vlookup(E6293,Teams!A:B,2,false)</f>
        <v>NCSSM A</v>
      </c>
      <c r="G6293" s="1" t="b">
        <v>0</v>
      </c>
      <c r="H6293" s="1" t="b">
        <v>0</v>
      </c>
      <c r="I6293" s="1">
        <v>24.0</v>
      </c>
      <c r="J6293" s="7" t="str">
        <f>vlookup(I6293,Cats!$A:$B,2,false)</f>
        <v>P</v>
      </c>
    </row>
    <row r="6294">
      <c r="A6294" s="1">
        <v>143303.0</v>
      </c>
      <c r="B6294" s="1">
        <v>599.0</v>
      </c>
      <c r="C6294" s="1">
        <v>4.0</v>
      </c>
      <c r="D6294" s="1" t="s">
        <v>80</v>
      </c>
      <c r="E6294" s="1">
        <v>24.0</v>
      </c>
      <c r="F6294" s="7" t="str">
        <f>vlookup(E6294,Teams!A:B,2,false)</f>
        <v>Lexington A</v>
      </c>
      <c r="G6294" s="1" t="b">
        <v>1</v>
      </c>
      <c r="H6294" s="1" t="b">
        <v>0</v>
      </c>
      <c r="I6294" s="1">
        <v>1.0</v>
      </c>
      <c r="J6294" s="7" t="str">
        <f>vlookup(I6294,Cats!$A:$B,2,false)</f>
        <v>X</v>
      </c>
    </row>
    <row r="6295">
      <c r="A6295" s="1">
        <v>143304.0</v>
      </c>
      <c r="B6295" s="1">
        <v>599.0</v>
      </c>
      <c r="C6295" s="1">
        <v>0.0</v>
      </c>
      <c r="D6295" s="1" t="s">
        <v>32</v>
      </c>
      <c r="E6295" s="1">
        <v>29.0</v>
      </c>
      <c r="F6295" s="7" t="str">
        <f>vlookup(E6295,Teams!A:B,2,false)</f>
        <v>MSJ</v>
      </c>
      <c r="G6295" s="1" t="b">
        <v>0</v>
      </c>
      <c r="H6295" s="1" t="b">
        <v>1</v>
      </c>
      <c r="I6295" s="1">
        <v>1.0</v>
      </c>
      <c r="J6295" s="7" t="str">
        <f>vlookup(I6295,Cats!$A:$B,2,false)</f>
        <v>X</v>
      </c>
    </row>
    <row r="6296">
      <c r="A6296" s="1">
        <v>143305.0</v>
      </c>
      <c r="B6296" s="1">
        <v>599.0</v>
      </c>
      <c r="C6296" s="1">
        <v>0.0</v>
      </c>
      <c r="D6296" s="1" t="s">
        <v>32</v>
      </c>
      <c r="E6296" s="1">
        <v>24.0</v>
      </c>
      <c r="F6296" s="7" t="str">
        <f>vlookup(E6296,Teams!A:B,2,false)</f>
        <v>Lexington A</v>
      </c>
      <c r="G6296" s="1" t="b">
        <v>1</v>
      </c>
      <c r="H6296" s="1" t="b">
        <v>1</v>
      </c>
      <c r="I6296" s="1">
        <v>2.0</v>
      </c>
      <c r="J6296" s="7" t="str">
        <f>vlookup(I6296,Cats!$A:$B,2,false)</f>
        <v>M</v>
      </c>
    </row>
    <row r="6297">
      <c r="A6297" s="1">
        <v>143306.0</v>
      </c>
      <c r="B6297" s="1">
        <v>599.0</v>
      </c>
      <c r="C6297" s="1">
        <v>14.0</v>
      </c>
      <c r="D6297" s="1" t="s">
        <v>88</v>
      </c>
      <c r="E6297" s="1">
        <v>29.0</v>
      </c>
      <c r="F6297" s="7" t="str">
        <f>vlookup(E6297,Teams!A:B,2,false)</f>
        <v>MSJ</v>
      </c>
      <c r="G6297" s="1" t="b">
        <v>0</v>
      </c>
      <c r="H6297" s="1" t="b">
        <v>0</v>
      </c>
      <c r="I6297" s="1">
        <v>2.0</v>
      </c>
      <c r="J6297" s="7" t="str">
        <f>vlookup(I6297,Cats!$A:$B,2,false)</f>
        <v>M</v>
      </c>
    </row>
    <row r="6298">
      <c r="A6298" s="1">
        <v>143307.0</v>
      </c>
      <c r="B6298" s="1">
        <v>599.0</v>
      </c>
      <c r="C6298" s="1">
        <v>0.0</v>
      </c>
      <c r="D6298" s="1" t="s">
        <v>83</v>
      </c>
      <c r="E6298" s="1">
        <v>24.0</v>
      </c>
      <c r="F6298" s="7" t="str">
        <f>vlookup(E6298,Teams!A:B,2,false)</f>
        <v>Lexington A</v>
      </c>
      <c r="G6298" s="1" t="b">
        <v>1</v>
      </c>
      <c r="H6298" s="1" t="b">
        <v>0</v>
      </c>
      <c r="I6298" s="1">
        <v>3.0</v>
      </c>
      <c r="J6298" s="7" t="str">
        <f>vlookup(I6298,Cats!$A:$B,2,false)</f>
        <v>C</v>
      </c>
    </row>
    <row r="6299">
      <c r="A6299" s="1">
        <v>143308.0</v>
      </c>
      <c r="B6299" s="1">
        <v>599.0</v>
      </c>
      <c r="C6299" s="1">
        <v>0.0</v>
      </c>
      <c r="D6299" s="1" t="s">
        <v>90</v>
      </c>
      <c r="E6299" s="1">
        <v>29.0</v>
      </c>
      <c r="F6299" s="7" t="str">
        <f>vlookup(E6299,Teams!A:B,2,false)</f>
        <v>MSJ</v>
      </c>
      <c r="G6299" s="1" t="b">
        <v>0</v>
      </c>
      <c r="H6299" s="1" t="b">
        <v>0</v>
      </c>
      <c r="I6299" s="1">
        <v>3.0</v>
      </c>
      <c r="J6299" s="7" t="str">
        <f>vlookup(I6299,Cats!$A:$B,2,false)</f>
        <v>C</v>
      </c>
    </row>
    <row r="6300">
      <c r="A6300" s="1">
        <v>143309.0</v>
      </c>
      <c r="B6300" s="1">
        <v>599.0</v>
      </c>
      <c r="C6300" s="1">
        <v>4.0</v>
      </c>
      <c r="D6300" s="1" t="s">
        <v>79</v>
      </c>
      <c r="E6300" s="1">
        <v>24.0</v>
      </c>
      <c r="F6300" s="7" t="str">
        <f>vlookup(E6300,Teams!A:B,2,false)</f>
        <v>Lexington A</v>
      </c>
      <c r="G6300" s="1" t="b">
        <v>1</v>
      </c>
      <c r="H6300" s="1" t="b">
        <v>0</v>
      </c>
      <c r="I6300" s="1">
        <v>4.0</v>
      </c>
      <c r="J6300" s="7" t="str">
        <f>vlookup(I6300,Cats!$A:$B,2,false)</f>
        <v>E</v>
      </c>
    </row>
    <row r="6301">
      <c r="A6301" s="1">
        <v>143310.0</v>
      </c>
      <c r="B6301" s="1">
        <v>599.0</v>
      </c>
      <c r="C6301" s="1">
        <v>-4.0</v>
      </c>
      <c r="D6301" s="1" t="s">
        <v>88</v>
      </c>
      <c r="E6301" s="1">
        <v>29.0</v>
      </c>
      <c r="F6301" s="7" t="str">
        <f>vlookup(E6301,Teams!A:B,2,false)</f>
        <v>MSJ</v>
      </c>
      <c r="G6301" s="1" t="b">
        <v>0</v>
      </c>
      <c r="H6301" s="1" t="b">
        <v>0</v>
      </c>
      <c r="I6301" s="1">
        <v>4.0</v>
      </c>
      <c r="J6301" s="7" t="str">
        <f>vlookup(I6301,Cats!$A:$B,2,false)</f>
        <v>E</v>
      </c>
    </row>
    <row r="6302">
      <c r="A6302" s="1">
        <v>143311.0</v>
      </c>
      <c r="B6302" s="1">
        <v>599.0</v>
      </c>
      <c r="C6302" s="1">
        <v>4.0</v>
      </c>
      <c r="D6302" s="1" t="s">
        <v>232</v>
      </c>
      <c r="E6302" s="1">
        <v>24.0</v>
      </c>
      <c r="F6302" s="7" t="str">
        <f>vlookup(E6302,Teams!A:B,2,false)</f>
        <v>Lexington A</v>
      </c>
      <c r="G6302" s="1" t="b">
        <v>1</v>
      </c>
      <c r="H6302" s="1" t="b">
        <v>0</v>
      </c>
      <c r="I6302" s="1">
        <v>5.0</v>
      </c>
      <c r="J6302" s="7" t="str">
        <f>vlookup(I6302,Cats!$A:$B,2,false)</f>
        <v>B</v>
      </c>
    </row>
    <row r="6303">
      <c r="A6303" s="1">
        <v>143312.0</v>
      </c>
      <c r="B6303" s="1">
        <v>599.0</v>
      </c>
      <c r="C6303" s="1">
        <v>0.0</v>
      </c>
      <c r="D6303" s="1" t="s">
        <v>32</v>
      </c>
      <c r="E6303" s="1">
        <v>29.0</v>
      </c>
      <c r="F6303" s="7" t="str">
        <f>vlookup(E6303,Teams!A:B,2,false)</f>
        <v>MSJ</v>
      </c>
      <c r="G6303" s="1" t="b">
        <v>0</v>
      </c>
      <c r="H6303" s="1" t="b">
        <v>1</v>
      </c>
      <c r="I6303" s="1">
        <v>5.0</v>
      </c>
      <c r="J6303" s="7" t="str">
        <f>vlookup(I6303,Cats!$A:$B,2,false)</f>
        <v>B</v>
      </c>
    </row>
    <row r="6304">
      <c r="A6304" s="1">
        <v>143313.0</v>
      </c>
      <c r="B6304" s="1">
        <v>599.0</v>
      </c>
      <c r="C6304" s="1">
        <v>4.0</v>
      </c>
      <c r="D6304" s="1" t="s">
        <v>232</v>
      </c>
      <c r="E6304" s="1">
        <v>24.0</v>
      </c>
      <c r="F6304" s="7" t="str">
        <f>vlookup(E6304,Teams!A:B,2,false)</f>
        <v>Lexington A</v>
      </c>
      <c r="G6304" s="1" t="b">
        <v>1</v>
      </c>
      <c r="H6304" s="1" t="b">
        <v>0</v>
      </c>
      <c r="I6304" s="1">
        <v>6.0</v>
      </c>
      <c r="J6304" s="7" t="str">
        <f>vlookup(I6304,Cats!$A:$B,2,false)</f>
        <v>P</v>
      </c>
    </row>
    <row r="6305">
      <c r="A6305" s="1">
        <v>143314.0</v>
      </c>
      <c r="B6305" s="1">
        <v>599.0</v>
      </c>
      <c r="C6305" s="1">
        <v>0.0</v>
      </c>
      <c r="D6305" s="1" t="s">
        <v>32</v>
      </c>
      <c r="E6305" s="1">
        <v>29.0</v>
      </c>
      <c r="F6305" s="7" t="str">
        <f>vlookup(E6305,Teams!A:B,2,false)</f>
        <v>MSJ</v>
      </c>
      <c r="G6305" s="1" t="b">
        <v>0</v>
      </c>
      <c r="H6305" s="1" t="b">
        <v>1</v>
      </c>
      <c r="I6305" s="1">
        <v>6.0</v>
      </c>
      <c r="J6305" s="7" t="str">
        <f>vlookup(I6305,Cats!$A:$B,2,false)</f>
        <v>P</v>
      </c>
    </row>
    <row r="6306">
      <c r="A6306" s="1">
        <v>143315.0</v>
      </c>
      <c r="B6306" s="1">
        <v>599.0</v>
      </c>
      <c r="C6306" s="1">
        <v>-4.0</v>
      </c>
      <c r="D6306" s="1" t="s">
        <v>79</v>
      </c>
      <c r="E6306" s="1">
        <v>24.0</v>
      </c>
      <c r="F6306" s="7" t="str">
        <f>vlookup(E6306,Teams!A:B,2,false)</f>
        <v>Lexington A</v>
      </c>
      <c r="G6306" s="1" t="b">
        <v>1</v>
      </c>
      <c r="H6306" s="1" t="b">
        <v>0</v>
      </c>
      <c r="I6306" s="1">
        <v>7.0</v>
      </c>
      <c r="J6306" s="7" t="str">
        <f>vlookup(I6306,Cats!$A:$B,2,false)</f>
        <v>X</v>
      </c>
    </row>
    <row r="6307">
      <c r="A6307" s="1">
        <v>143316.0</v>
      </c>
      <c r="B6307" s="1">
        <v>599.0</v>
      </c>
      <c r="C6307" s="1">
        <v>0.0</v>
      </c>
      <c r="D6307" s="1" t="s">
        <v>90</v>
      </c>
      <c r="E6307" s="1">
        <v>29.0</v>
      </c>
      <c r="F6307" s="7" t="str">
        <f>vlookup(E6307,Teams!A:B,2,false)</f>
        <v>MSJ</v>
      </c>
      <c r="G6307" s="1" t="b">
        <v>0</v>
      </c>
      <c r="H6307" s="1" t="b">
        <v>0</v>
      </c>
      <c r="I6307" s="1">
        <v>7.0</v>
      </c>
      <c r="J6307" s="7" t="str">
        <f>vlookup(I6307,Cats!$A:$B,2,false)</f>
        <v>X</v>
      </c>
    </row>
    <row r="6308">
      <c r="A6308" s="1">
        <v>143317.0</v>
      </c>
      <c r="B6308" s="1">
        <v>599.0</v>
      </c>
      <c r="C6308" s="1">
        <v>0.0</v>
      </c>
      <c r="D6308" s="1" t="s">
        <v>80</v>
      </c>
      <c r="E6308" s="1">
        <v>24.0</v>
      </c>
      <c r="F6308" s="7" t="str">
        <f>vlookup(E6308,Teams!A:B,2,false)</f>
        <v>Lexington A</v>
      </c>
      <c r="G6308" s="1" t="b">
        <v>1</v>
      </c>
      <c r="H6308" s="1" t="b">
        <v>0</v>
      </c>
      <c r="I6308" s="1">
        <v>8.0</v>
      </c>
      <c r="J6308" s="7" t="str">
        <f>vlookup(I6308,Cats!$A:$B,2,false)</f>
        <v>M</v>
      </c>
    </row>
    <row r="6309">
      <c r="A6309" s="1">
        <v>143318.0</v>
      </c>
      <c r="B6309" s="1">
        <v>599.0</v>
      </c>
      <c r="C6309" s="1">
        <v>0.0</v>
      </c>
      <c r="D6309" s="1" t="s">
        <v>88</v>
      </c>
      <c r="E6309" s="1">
        <v>29.0</v>
      </c>
      <c r="F6309" s="7" t="str">
        <f>vlookup(E6309,Teams!A:B,2,false)</f>
        <v>MSJ</v>
      </c>
      <c r="G6309" s="1" t="b">
        <v>0</v>
      </c>
      <c r="H6309" s="1" t="b">
        <v>0</v>
      </c>
      <c r="I6309" s="1">
        <v>8.0</v>
      </c>
      <c r="J6309" s="7" t="str">
        <f>vlookup(I6309,Cats!$A:$B,2,false)</f>
        <v>M</v>
      </c>
    </row>
    <row r="6310">
      <c r="A6310" s="1">
        <v>143319.0</v>
      </c>
      <c r="B6310" s="1">
        <v>599.0</v>
      </c>
      <c r="C6310" s="1">
        <v>0.0</v>
      </c>
      <c r="D6310" s="1" t="s">
        <v>32</v>
      </c>
      <c r="E6310" s="1">
        <v>24.0</v>
      </c>
      <c r="F6310" s="7" t="str">
        <f>vlookup(E6310,Teams!A:B,2,false)</f>
        <v>Lexington A</v>
      </c>
      <c r="G6310" s="1" t="b">
        <v>1</v>
      </c>
      <c r="H6310" s="1" t="b">
        <v>1</v>
      </c>
      <c r="I6310" s="1">
        <v>9.0</v>
      </c>
      <c r="J6310" s="7" t="str">
        <f>vlookup(I6310,Cats!$A:$B,2,false)</f>
        <v>C</v>
      </c>
    </row>
    <row r="6311">
      <c r="A6311" s="1">
        <v>143320.0</v>
      </c>
      <c r="B6311" s="1">
        <v>599.0</v>
      </c>
      <c r="C6311" s="1">
        <v>14.0</v>
      </c>
      <c r="D6311" s="1" t="s">
        <v>88</v>
      </c>
      <c r="E6311" s="1">
        <v>29.0</v>
      </c>
      <c r="F6311" s="7" t="str">
        <f>vlookup(E6311,Teams!A:B,2,false)</f>
        <v>MSJ</v>
      </c>
      <c r="G6311" s="1" t="b">
        <v>0</v>
      </c>
      <c r="H6311" s="1" t="b">
        <v>0</v>
      </c>
      <c r="I6311" s="1">
        <v>9.0</v>
      </c>
      <c r="J6311" s="7" t="str">
        <f>vlookup(I6311,Cats!$A:$B,2,false)</f>
        <v>C</v>
      </c>
    </row>
    <row r="6312">
      <c r="A6312" s="1">
        <v>143321.0</v>
      </c>
      <c r="B6312" s="1">
        <v>599.0</v>
      </c>
      <c r="C6312" s="1">
        <v>0.0</v>
      </c>
      <c r="D6312" s="1" t="s">
        <v>80</v>
      </c>
      <c r="E6312" s="1">
        <v>24.0</v>
      </c>
      <c r="F6312" s="7" t="str">
        <f>vlookup(E6312,Teams!A:B,2,false)</f>
        <v>Lexington A</v>
      </c>
      <c r="G6312" s="1" t="b">
        <v>1</v>
      </c>
      <c r="H6312" s="1" t="b">
        <v>0</v>
      </c>
      <c r="I6312" s="1">
        <v>10.0</v>
      </c>
      <c r="J6312" s="7" t="str">
        <f>vlookup(I6312,Cats!$A:$B,2,false)</f>
        <v>E</v>
      </c>
    </row>
    <row r="6313">
      <c r="A6313" s="1">
        <v>143322.0</v>
      </c>
      <c r="B6313" s="1">
        <v>599.0</v>
      </c>
      <c r="C6313" s="1">
        <v>0.0</v>
      </c>
      <c r="D6313" s="1" t="s">
        <v>87</v>
      </c>
      <c r="E6313" s="1">
        <v>29.0</v>
      </c>
      <c r="F6313" s="7" t="str">
        <f>vlookup(E6313,Teams!A:B,2,false)</f>
        <v>MSJ</v>
      </c>
      <c r="G6313" s="1" t="b">
        <v>0</v>
      </c>
      <c r="H6313" s="1" t="b">
        <v>0</v>
      </c>
      <c r="I6313" s="1">
        <v>10.0</v>
      </c>
      <c r="J6313" s="7" t="str">
        <f>vlookup(I6313,Cats!$A:$B,2,false)</f>
        <v>E</v>
      </c>
    </row>
    <row r="6314">
      <c r="A6314" s="1">
        <v>143323.0</v>
      </c>
      <c r="B6314" s="1">
        <v>599.0</v>
      </c>
      <c r="C6314" s="1">
        <v>4.0</v>
      </c>
      <c r="D6314" s="1" t="s">
        <v>232</v>
      </c>
      <c r="E6314" s="1">
        <v>24.0</v>
      </c>
      <c r="F6314" s="7" t="str">
        <f>vlookup(E6314,Teams!A:B,2,false)</f>
        <v>Lexington A</v>
      </c>
      <c r="G6314" s="1" t="b">
        <v>1</v>
      </c>
      <c r="H6314" s="1" t="b">
        <v>0</v>
      </c>
      <c r="I6314" s="1">
        <v>11.0</v>
      </c>
      <c r="J6314" s="7" t="str">
        <f>vlookup(I6314,Cats!$A:$B,2,false)</f>
        <v>B</v>
      </c>
    </row>
    <row r="6315">
      <c r="A6315" s="1">
        <v>143324.0</v>
      </c>
      <c r="B6315" s="1">
        <v>599.0</v>
      </c>
      <c r="C6315" s="1">
        <v>0.0</v>
      </c>
      <c r="D6315" s="1" t="s">
        <v>89</v>
      </c>
      <c r="E6315" s="1">
        <v>29.0</v>
      </c>
      <c r="F6315" s="7" t="str">
        <f>vlookup(E6315,Teams!A:B,2,false)</f>
        <v>MSJ</v>
      </c>
      <c r="G6315" s="1" t="b">
        <v>0</v>
      </c>
      <c r="H6315" s="1" t="b">
        <v>0</v>
      </c>
      <c r="I6315" s="1">
        <v>11.0</v>
      </c>
      <c r="J6315" s="7" t="str">
        <f>vlookup(I6315,Cats!$A:$B,2,false)</f>
        <v>B</v>
      </c>
    </row>
    <row r="6316">
      <c r="A6316" s="1">
        <v>143325.0</v>
      </c>
      <c r="B6316" s="1">
        <v>599.0</v>
      </c>
      <c r="C6316" s="1">
        <v>0.0</v>
      </c>
      <c r="D6316" s="1" t="s">
        <v>32</v>
      </c>
      <c r="E6316" s="1">
        <v>24.0</v>
      </c>
      <c r="F6316" s="7" t="str">
        <f>vlookup(E6316,Teams!A:B,2,false)</f>
        <v>Lexington A</v>
      </c>
      <c r="G6316" s="1" t="b">
        <v>1</v>
      </c>
      <c r="H6316" s="1" t="b">
        <v>1</v>
      </c>
      <c r="I6316" s="1">
        <v>12.0</v>
      </c>
      <c r="J6316" s="7" t="str">
        <f>vlookup(I6316,Cats!$A:$B,2,false)</f>
        <v>P</v>
      </c>
    </row>
    <row r="6317">
      <c r="A6317" s="1">
        <v>143326.0</v>
      </c>
      <c r="B6317" s="1">
        <v>599.0</v>
      </c>
      <c r="C6317" s="1">
        <v>14.0</v>
      </c>
      <c r="D6317" s="1" t="s">
        <v>87</v>
      </c>
      <c r="E6317" s="1">
        <v>29.0</v>
      </c>
      <c r="F6317" s="7" t="str">
        <f>vlookup(E6317,Teams!A:B,2,false)</f>
        <v>MSJ</v>
      </c>
      <c r="G6317" s="1" t="b">
        <v>0</v>
      </c>
      <c r="H6317" s="1" t="b">
        <v>0</v>
      </c>
      <c r="I6317" s="1">
        <v>12.0</v>
      </c>
      <c r="J6317" s="7" t="str">
        <f>vlookup(I6317,Cats!$A:$B,2,false)</f>
        <v>P</v>
      </c>
    </row>
    <row r="6318">
      <c r="A6318" s="1">
        <v>143327.0</v>
      </c>
      <c r="B6318" s="1">
        <v>599.0</v>
      </c>
      <c r="C6318" s="1">
        <v>0.0</v>
      </c>
      <c r="D6318" s="1" t="s">
        <v>32</v>
      </c>
      <c r="E6318" s="1">
        <v>24.0</v>
      </c>
      <c r="F6318" s="7" t="str">
        <f>vlookup(E6318,Teams!A:B,2,false)</f>
        <v>Lexington A</v>
      </c>
      <c r="G6318" s="1" t="b">
        <v>1</v>
      </c>
      <c r="H6318" s="1" t="b">
        <v>1</v>
      </c>
      <c r="I6318" s="1">
        <v>13.0</v>
      </c>
      <c r="J6318" s="7" t="str">
        <f>vlookup(I6318,Cats!$A:$B,2,false)</f>
        <v>X</v>
      </c>
    </row>
    <row r="6319">
      <c r="A6319" s="1">
        <v>143328.0</v>
      </c>
      <c r="B6319" s="1">
        <v>599.0</v>
      </c>
      <c r="C6319" s="1">
        <v>14.0</v>
      </c>
      <c r="D6319" s="1" t="s">
        <v>88</v>
      </c>
      <c r="E6319" s="1">
        <v>29.0</v>
      </c>
      <c r="F6319" s="7" t="str">
        <f>vlookup(E6319,Teams!A:B,2,false)</f>
        <v>MSJ</v>
      </c>
      <c r="G6319" s="1" t="b">
        <v>0</v>
      </c>
      <c r="H6319" s="1" t="b">
        <v>0</v>
      </c>
      <c r="I6319" s="1">
        <v>13.0</v>
      </c>
      <c r="J6319" s="7" t="str">
        <f>vlookup(I6319,Cats!$A:$B,2,false)</f>
        <v>X</v>
      </c>
    </row>
    <row r="6320">
      <c r="A6320" s="1">
        <v>143329.0</v>
      </c>
      <c r="B6320" s="1">
        <v>599.0</v>
      </c>
      <c r="C6320" s="1">
        <v>4.0</v>
      </c>
      <c r="D6320" s="1" t="s">
        <v>84</v>
      </c>
      <c r="E6320" s="1">
        <v>24.0</v>
      </c>
      <c r="F6320" s="7" t="str">
        <f>vlookup(E6320,Teams!A:B,2,false)</f>
        <v>Lexington A</v>
      </c>
      <c r="G6320" s="1" t="b">
        <v>1</v>
      </c>
      <c r="H6320" s="1" t="b">
        <v>0</v>
      </c>
      <c r="I6320" s="1">
        <v>14.0</v>
      </c>
      <c r="J6320" s="7" t="str">
        <f>vlookup(I6320,Cats!$A:$B,2,false)</f>
        <v>M</v>
      </c>
    </row>
    <row r="6321">
      <c r="A6321" s="1">
        <v>143330.0</v>
      </c>
      <c r="B6321" s="1">
        <v>599.0</v>
      </c>
      <c r="C6321" s="1">
        <v>0.0</v>
      </c>
      <c r="D6321" s="1" t="s">
        <v>32</v>
      </c>
      <c r="E6321" s="1">
        <v>29.0</v>
      </c>
      <c r="F6321" s="7" t="str">
        <f>vlookup(E6321,Teams!A:B,2,false)</f>
        <v>MSJ</v>
      </c>
      <c r="G6321" s="1" t="b">
        <v>0</v>
      </c>
      <c r="H6321" s="1" t="b">
        <v>1</v>
      </c>
      <c r="I6321" s="1">
        <v>14.0</v>
      </c>
      <c r="J6321" s="7" t="str">
        <f>vlookup(I6321,Cats!$A:$B,2,false)</f>
        <v>M</v>
      </c>
    </row>
    <row r="6322">
      <c r="A6322" s="1">
        <v>143331.0</v>
      </c>
      <c r="B6322" s="1">
        <v>599.0</v>
      </c>
      <c r="C6322" s="1">
        <v>4.0</v>
      </c>
      <c r="D6322" s="1" t="s">
        <v>83</v>
      </c>
      <c r="E6322" s="1">
        <v>24.0</v>
      </c>
      <c r="F6322" s="7" t="str">
        <f>vlookup(E6322,Teams!A:B,2,false)</f>
        <v>Lexington A</v>
      </c>
      <c r="G6322" s="1" t="b">
        <v>1</v>
      </c>
      <c r="H6322" s="1" t="b">
        <v>0</v>
      </c>
      <c r="I6322" s="1">
        <v>15.0</v>
      </c>
      <c r="J6322" s="7" t="str">
        <f>vlookup(I6322,Cats!$A:$B,2,false)</f>
        <v>C</v>
      </c>
    </row>
    <row r="6323">
      <c r="A6323" s="1">
        <v>143332.0</v>
      </c>
      <c r="B6323" s="1">
        <v>599.0</v>
      </c>
      <c r="C6323" s="1">
        <v>0.0</v>
      </c>
      <c r="D6323" s="1" t="s">
        <v>32</v>
      </c>
      <c r="E6323" s="1">
        <v>29.0</v>
      </c>
      <c r="F6323" s="7" t="str">
        <f>vlookup(E6323,Teams!A:B,2,false)</f>
        <v>MSJ</v>
      </c>
      <c r="G6323" s="1" t="b">
        <v>0</v>
      </c>
      <c r="H6323" s="1" t="b">
        <v>1</v>
      </c>
      <c r="I6323" s="1">
        <v>15.0</v>
      </c>
      <c r="J6323" s="7" t="str">
        <f>vlookup(I6323,Cats!$A:$B,2,false)</f>
        <v>C</v>
      </c>
    </row>
    <row r="6324">
      <c r="A6324" s="1">
        <v>143333.0</v>
      </c>
      <c r="B6324" s="1">
        <v>599.0</v>
      </c>
      <c r="C6324" s="1">
        <v>4.0</v>
      </c>
      <c r="D6324" s="1" t="s">
        <v>79</v>
      </c>
      <c r="E6324" s="1">
        <v>24.0</v>
      </c>
      <c r="F6324" s="7" t="str">
        <f>vlookup(E6324,Teams!A:B,2,false)</f>
        <v>Lexington A</v>
      </c>
      <c r="G6324" s="1" t="b">
        <v>1</v>
      </c>
      <c r="H6324" s="1" t="b">
        <v>0</v>
      </c>
      <c r="I6324" s="1">
        <v>16.0</v>
      </c>
      <c r="J6324" s="7" t="str">
        <f>vlookup(I6324,Cats!$A:$B,2,false)</f>
        <v>E</v>
      </c>
    </row>
    <row r="6325">
      <c r="A6325" s="1">
        <v>143334.0</v>
      </c>
      <c r="B6325" s="1">
        <v>599.0</v>
      </c>
      <c r="C6325" s="1">
        <v>-4.0</v>
      </c>
      <c r="D6325" s="1" t="s">
        <v>90</v>
      </c>
      <c r="E6325" s="1">
        <v>29.0</v>
      </c>
      <c r="F6325" s="7" t="str">
        <f>vlookup(E6325,Teams!A:B,2,false)</f>
        <v>MSJ</v>
      </c>
      <c r="G6325" s="1" t="b">
        <v>0</v>
      </c>
      <c r="H6325" s="1" t="b">
        <v>0</v>
      </c>
      <c r="I6325" s="1">
        <v>16.0</v>
      </c>
      <c r="J6325" s="7" t="str">
        <f>vlookup(I6325,Cats!$A:$B,2,false)</f>
        <v>E</v>
      </c>
    </row>
    <row r="6326">
      <c r="A6326" s="1">
        <v>143335.0</v>
      </c>
      <c r="B6326" s="1">
        <v>599.0</v>
      </c>
      <c r="C6326" s="1">
        <v>0.0</v>
      </c>
      <c r="D6326" s="1" t="s">
        <v>232</v>
      </c>
      <c r="E6326" s="1">
        <v>24.0</v>
      </c>
      <c r="F6326" s="7" t="str">
        <f>vlookup(E6326,Teams!A:B,2,false)</f>
        <v>Lexington A</v>
      </c>
      <c r="G6326" s="1" t="b">
        <v>1</v>
      </c>
      <c r="H6326" s="1" t="b">
        <v>0</v>
      </c>
      <c r="I6326" s="1">
        <v>17.0</v>
      </c>
      <c r="J6326" s="7" t="str">
        <f>vlookup(I6326,Cats!$A:$B,2,false)</f>
        <v>B</v>
      </c>
    </row>
    <row r="6327">
      <c r="A6327" s="1">
        <v>143336.0</v>
      </c>
      <c r="B6327" s="1">
        <v>599.0</v>
      </c>
      <c r="C6327" s="1">
        <v>0.0</v>
      </c>
      <c r="D6327" s="1" t="s">
        <v>89</v>
      </c>
      <c r="E6327" s="1">
        <v>29.0</v>
      </c>
      <c r="F6327" s="7" t="str">
        <f>vlookup(E6327,Teams!A:B,2,false)</f>
        <v>MSJ</v>
      </c>
      <c r="G6327" s="1" t="b">
        <v>0</v>
      </c>
      <c r="H6327" s="1" t="b">
        <v>0</v>
      </c>
      <c r="I6327" s="1">
        <v>17.0</v>
      </c>
      <c r="J6327" s="7" t="str">
        <f>vlookup(I6327,Cats!$A:$B,2,false)</f>
        <v>B</v>
      </c>
    </row>
    <row r="6328">
      <c r="A6328" s="1">
        <v>143337.0</v>
      </c>
      <c r="B6328" s="1">
        <v>599.0</v>
      </c>
      <c r="C6328" s="1">
        <v>4.0</v>
      </c>
      <c r="D6328" s="1" t="s">
        <v>84</v>
      </c>
      <c r="E6328" s="1">
        <v>24.0</v>
      </c>
      <c r="F6328" s="7" t="str">
        <f>vlookup(E6328,Teams!A:B,2,false)</f>
        <v>Lexington A</v>
      </c>
      <c r="G6328" s="1" t="b">
        <v>1</v>
      </c>
      <c r="H6328" s="1" t="b">
        <v>0</v>
      </c>
      <c r="I6328" s="1">
        <v>18.0</v>
      </c>
      <c r="J6328" s="7" t="str">
        <f>vlookup(I6328,Cats!$A:$B,2,false)</f>
        <v>P</v>
      </c>
    </row>
    <row r="6329">
      <c r="A6329" s="1">
        <v>143338.0</v>
      </c>
      <c r="B6329" s="1">
        <v>599.0</v>
      </c>
      <c r="C6329" s="1">
        <v>-4.0</v>
      </c>
      <c r="D6329" s="1" t="s">
        <v>88</v>
      </c>
      <c r="E6329" s="1">
        <v>29.0</v>
      </c>
      <c r="F6329" s="7" t="str">
        <f>vlookup(E6329,Teams!A:B,2,false)</f>
        <v>MSJ</v>
      </c>
      <c r="G6329" s="1" t="b">
        <v>0</v>
      </c>
      <c r="H6329" s="1" t="b">
        <v>0</v>
      </c>
      <c r="I6329" s="1">
        <v>18.0</v>
      </c>
      <c r="J6329" s="7" t="str">
        <f>vlookup(I6329,Cats!$A:$B,2,false)</f>
        <v>P</v>
      </c>
    </row>
    <row r="6330">
      <c r="A6330" s="1">
        <v>143339.0</v>
      </c>
      <c r="B6330" s="1">
        <v>599.0</v>
      </c>
      <c r="C6330" s="1">
        <v>14.0</v>
      </c>
      <c r="D6330" s="1" t="s">
        <v>232</v>
      </c>
      <c r="E6330" s="1">
        <v>24.0</v>
      </c>
      <c r="F6330" s="7" t="str">
        <f>vlookup(E6330,Teams!A:B,2,false)</f>
        <v>Lexington A</v>
      </c>
      <c r="G6330" s="1" t="b">
        <v>1</v>
      </c>
      <c r="H6330" s="1" t="b">
        <v>0</v>
      </c>
      <c r="I6330" s="1">
        <v>19.0</v>
      </c>
      <c r="J6330" s="7" t="str">
        <f>vlookup(I6330,Cats!$A:$B,2,false)</f>
        <v>X</v>
      </c>
    </row>
    <row r="6331">
      <c r="A6331" s="1">
        <v>143340.0</v>
      </c>
      <c r="B6331" s="1">
        <v>599.0</v>
      </c>
      <c r="C6331" s="1">
        <v>0.0</v>
      </c>
      <c r="D6331" s="1" t="s">
        <v>89</v>
      </c>
      <c r="E6331" s="1">
        <v>29.0</v>
      </c>
      <c r="F6331" s="7" t="str">
        <f>vlookup(E6331,Teams!A:B,2,false)</f>
        <v>MSJ</v>
      </c>
      <c r="G6331" s="1" t="b">
        <v>0</v>
      </c>
      <c r="H6331" s="1" t="b">
        <v>0</v>
      </c>
      <c r="I6331" s="1">
        <v>19.0</v>
      </c>
      <c r="J6331" s="7" t="str">
        <f>vlookup(I6331,Cats!$A:$B,2,false)</f>
        <v>X</v>
      </c>
    </row>
    <row r="6332">
      <c r="A6332" s="1">
        <v>143341.0</v>
      </c>
      <c r="B6332" s="1">
        <v>599.0</v>
      </c>
      <c r="C6332" s="1">
        <v>0.0</v>
      </c>
      <c r="D6332" s="1" t="s">
        <v>80</v>
      </c>
      <c r="E6332" s="1">
        <v>24.0</v>
      </c>
      <c r="F6332" s="7" t="str">
        <f>vlookup(E6332,Teams!A:B,2,false)</f>
        <v>Lexington A</v>
      </c>
      <c r="G6332" s="1" t="b">
        <v>1</v>
      </c>
      <c r="H6332" s="1" t="b">
        <v>0</v>
      </c>
      <c r="I6332" s="1">
        <v>20.0</v>
      </c>
      <c r="J6332" s="7" t="str">
        <f>vlookup(I6332,Cats!$A:$B,2,false)</f>
        <v>M</v>
      </c>
    </row>
    <row r="6333">
      <c r="A6333" s="1">
        <v>143342.0</v>
      </c>
      <c r="B6333" s="1">
        <v>599.0</v>
      </c>
      <c r="C6333" s="1">
        <v>14.0</v>
      </c>
      <c r="D6333" s="1" t="s">
        <v>88</v>
      </c>
      <c r="E6333" s="1">
        <v>29.0</v>
      </c>
      <c r="F6333" s="7" t="str">
        <f>vlookup(E6333,Teams!A:B,2,false)</f>
        <v>MSJ</v>
      </c>
      <c r="G6333" s="1" t="b">
        <v>0</v>
      </c>
      <c r="H6333" s="1" t="b">
        <v>0</v>
      </c>
      <c r="I6333" s="1">
        <v>20.0</v>
      </c>
      <c r="J6333" s="7" t="str">
        <f>vlookup(I6333,Cats!$A:$B,2,false)</f>
        <v>M</v>
      </c>
    </row>
    <row r="6334">
      <c r="A6334" s="1">
        <v>143343.0</v>
      </c>
      <c r="B6334" s="1">
        <v>599.0</v>
      </c>
      <c r="C6334" s="1">
        <v>0.0</v>
      </c>
      <c r="D6334" s="1" t="s">
        <v>32</v>
      </c>
      <c r="E6334" s="1">
        <v>24.0</v>
      </c>
      <c r="F6334" s="7" t="str">
        <f>vlookup(E6334,Teams!A:B,2,false)</f>
        <v>Lexington A</v>
      </c>
      <c r="G6334" s="1" t="b">
        <v>1</v>
      </c>
      <c r="H6334" s="1" t="b">
        <v>1</v>
      </c>
      <c r="I6334" s="1">
        <v>21.0</v>
      </c>
      <c r="J6334" s="7" t="str">
        <f>vlookup(I6334,Cats!$A:$B,2,false)</f>
        <v>C</v>
      </c>
    </row>
    <row r="6335">
      <c r="A6335" s="1">
        <v>143344.0</v>
      </c>
      <c r="B6335" s="1">
        <v>599.0</v>
      </c>
      <c r="C6335" s="1">
        <v>4.0</v>
      </c>
      <c r="D6335" s="1" t="s">
        <v>88</v>
      </c>
      <c r="E6335" s="1">
        <v>29.0</v>
      </c>
      <c r="F6335" s="7" t="str">
        <f>vlookup(E6335,Teams!A:B,2,false)</f>
        <v>MSJ</v>
      </c>
      <c r="G6335" s="1" t="b">
        <v>0</v>
      </c>
      <c r="H6335" s="1" t="b">
        <v>0</v>
      </c>
      <c r="I6335" s="1">
        <v>21.0</v>
      </c>
      <c r="J6335" s="7" t="str">
        <f>vlookup(I6335,Cats!$A:$B,2,false)</f>
        <v>C</v>
      </c>
    </row>
    <row r="6336">
      <c r="A6336" s="1">
        <v>143345.0</v>
      </c>
      <c r="B6336" s="1">
        <v>599.0</v>
      </c>
      <c r="C6336" s="1">
        <v>0.0</v>
      </c>
      <c r="D6336" s="1" t="s">
        <v>84</v>
      </c>
      <c r="E6336" s="1">
        <v>24.0</v>
      </c>
      <c r="F6336" s="7" t="str">
        <f>vlookup(E6336,Teams!A:B,2,false)</f>
        <v>Lexington A</v>
      </c>
      <c r="G6336" s="1" t="b">
        <v>1</v>
      </c>
      <c r="H6336" s="1" t="b">
        <v>0</v>
      </c>
      <c r="I6336" s="1">
        <v>22.0</v>
      </c>
      <c r="J6336" s="7" t="str">
        <f>vlookup(I6336,Cats!$A:$B,2,false)</f>
        <v>E</v>
      </c>
    </row>
    <row r="6337">
      <c r="A6337" s="1">
        <v>143346.0</v>
      </c>
      <c r="B6337" s="1">
        <v>599.0</v>
      </c>
      <c r="C6337" s="1">
        <v>0.0</v>
      </c>
      <c r="D6337" s="1" t="s">
        <v>90</v>
      </c>
      <c r="E6337" s="1">
        <v>29.0</v>
      </c>
      <c r="F6337" s="7" t="str">
        <f>vlookup(E6337,Teams!A:B,2,false)</f>
        <v>MSJ</v>
      </c>
      <c r="G6337" s="1" t="b">
        <v>0</v>
      </c>
      <c r="H6337" s="1" t="b">
        <v>0</v>
      </c>
      <c r="I6337" s="1">
        <v>22.0</v>
      </c>
      <c r="J6337" s="7" t="str">
        <f>vlookup(I6337,Cats!$A:$B,2,false)</f>
        <v>E</v>
      </c>
    </row>
    <row r="6338">
      <c r="A6338" s="1">
        <v>143347.0</v>
      </c>
      <c r="B6338" s="1">
        <v>599.0</v>
      </c>
      <c r="C6338" s="1">
        <v>14.0</v>
      </c>
      <c r="D6338" s="1" t="s">
        <v>232</v>
      </c>
      <c r="E6338" s="1">
        <v>24.0</v>
      </c>
      <c r="F6338" s="7" t="str">
        <f>vlookup(E6338,Teams!A:B,2,false)</f>
        <v>Lexington A</v>
      </c>
      <c r="G6338" s="1" t="b">
        <v>1</v>
      </c>
      <c r="H6338" s="1" t="b">
        <v>0</v>
      </c>
      <c r="I6338" s="1">
        <v>23.0</v>
      </c>
      <c r="J6338" s="7" t="str">
        <f>vlookup(I6338,Cats!$A:$B,2,false)</f>
        <v>B</v>
      </c>
    </row>
    <row r="6339">
      <c r="A6339" s="1">
        <v>143348.0</v>
      </c>
      <c r="B6339" s="1">
        <v>599.0</v>
      </c>
      <c r="C6339" s="1">
        <v>0.0</v>
      </c>
      <c r="D6339" s="1" t="s">
        <v>32</v>
      </c>
      <c r="E6339" s="1">
        <v>29.0</v>
      </c>
      <c r="F6339" s="7" t="str">
        <f>vlookup(E6339,Teams!A:B,2,false)</f>
        <v>MSJ</v>
      </c>
      <c r="G6339" s="1" t="b">
        <v>0</v>
      </c>
      <c r="H6339" s="1" t="b">
        <v>1</v>
      </c>
      <c r="I6339" s="1">
        <v>23.0</v>
      </c>
      <c r="J6339" s="7" t="str">
        <f>vlookup(I6339,Cats!$A:$B,2,false)</f>
        <v>B</v>
      </c>
    </row>
    <row r="6340">
      <c r="A6340" s="1">
        <v>143349.0</v>
      </c>
      <c r="B6340" s="1">
        <v>599.0</v>
      </c>
      <c r="C6340" s="1">
        <v>0.0</v>
      </c>
      <c r="D6340" s="1" t="s">
        <v>80</v>
      </c>
      <c r="E6340" s="1">
        <v>24.0</v>
      </c>
      <c r="F6340" s="7" t="str">
        <f>vlookup(E6340,Teams!A:B,2,false)</f>
        <v>Lexington A</v>
      </c>
      <c r="G6340" s="1" t="b">
        <v>1</v>
      </c>
      <c r="H6340" s="1" t="b">
        <v>0</v>
      </c>
      <c r="I6340" s="1">
        <v>24.0</v>
      </c>
      <c r="J6340" s="7" t="str">
        <f>vlookup(I6340,Cats!$A:$B,2,false)</f>
        <v>P</v>
      </c>
    </row>
    <row r="6341">
      <c r="A6341" s="1">
        <v>143350.0</v>
      </c>
      <c r="B6341" s="1">
        <v>599.0</v>
      </c>
      <c r="C6341" s="1">
        <v>0.0</v>
      </c>
      <c r="D6341" s="1" t="s">
        <v>88</v>
      </c>
      <c r="E6341" s="1">
        <v>29.0</v>
      </c>
      <c r="F6341" s="7" t="str">
        <f>vlookup(E6341,Teams!A:B,2,false)</f>
        <v>MSJ</v>
      </c>
      <c r="G6341" s="1" t="b">
        <v>0</v>
      </c>
      <c r="H6341" s="1" t="b">
        <v>0</v>
      </c>
      <c r="I6341" s="1">
        <v>24.0</v>
      </c>
      <c r="J6341" s="7" t="str">
        <f>vlookup(I6341,Cats!$A:$B,2,false)</f>
        <v>P</v>
      </c>
    </row>
    <row r="6342">
      <c r="A6342" s="1">
        <v>143351.0</v>
      </c>
      <c r="B6342" s="1">
        <v>600.0</v>
      </c>
      <c r="C6342" s="1">
        <v>0.0</v>
      </c>
      <c r="D6342" s="1" t="s">
        <v>106</v>
      </c>
      <c r="E6342" s="1">
        <v>28.0</v>
      </c>
      <c r="F6342" s="7" t="str">
        <f>vlookup(E6342,Teams!A:B,2,false)</f>
        <v>Mira Loma</v>
      </c>
      <c r="G6342" s="1" t="b">
        <v>1</v>
      </c>
      <c r="H6342" s="1" t="b">
        <v>0</v>
      </c>
      <c r="I6342" s="1">
        <v>1.0</v>
      </c>
      <c r="J6342" s="7" t="str">
        <f>vlookup(I6342,Cats!$A:$B,2,false)</f>
        <v>X</v>
      </c>
    </row>
    <row r="6343">
      <c r="A6343" s="1">
        <v>143352.0</v>
      </c>
      <c r="B6343" s="1">
        <v>600.0</v>
      </c>
      <c r="C6343" s="1">
        <v>0.0</v>
      </c>
      <c r="D6343" s="1" t="s">
        <v>134</v>
      </c>
      <c r="E6343" s="1">
        <v>42.0</v>
      </c>
      <c r="F6343" s="7" t="str">
        <f>vlookup(E6343,Teams!A:B,2,false)</f>
        <v>Tesla STEM</v>
      </c>
      <c r="G6343" s="1" t="b">
        <v>0</v>
      </c>
      <c r="H6343" s="1" t="b">
        <v>0</v>
      </c>
      <c r="I6343" s="1">
        <v>1.0</v>
      </c>
      <c r="J6343" s="7" t="str">
        <f>vlookup(I6343,Cats!$A:$B,2,false)</f>
        <v>X</v>
      </c>
    </row>
    <row r="6344">
      <c r="A6344" s="1">
        <v>143353.0</v>
      </c>
      <c r="B6344" s="1">
        <v>600.0</v>
      </c>
      <c r="C6344" s="1">
        <v>0.0</v>
      </c>
      <c r="D6344" s="1" t="s">
        <v>233</v>
      </c>
      <c r="E6344" s="1">
        <v>28.0</v>
      </c>
      <c r="F6344" s="7" t="str">
        <f>vlookup(E6344,Teams!A:B,2,false)</f>
        <v>Mira Loma</v>
      </c>
      <c r="G6344" s="1" t="b">
        <v>1</v>
      </c>
      <c r="H6344" s="1" t="b">
        <v>0</v>
      </c>
      <c r="I6344" s="1">
        <v>2.0</v>
      </c>
      <c r="J6344" s="7" t="str">
        <f>vlookup(I6344,Cats!$A:$B,2,false)</f>
        <v>M</v>
      </c>
    </row>
    <row r="6345">
      <c r="A6345" s="1">
        <v>143354.0</v>
      </c>
      <c r="B6345" s="1">
        <v>600.0</v>
      </c>
      <c r="C6345" s="1">
        <v>0.0</v>
      </c>
      <c r="D6345" s="1" t="s">
        <v>135</v>
      </c>
      <c r="E6345" s="1">
        <v>42.0</v>
      </c>
      <c r="F6345" s="7" t="str">
        <f>vlookup(E6345,Teams!A:B,2,false)</f>
        <v>Tesla STEM</v>
      </c>
      <c r="G6345" s="1" t="b">
        <v>0</v>
      </c>
      <c r="H6345" s="1" t="b">
        <v>0</v>
      </c>
      <c r="I6345" s="1">
        <v>2.0</v>
      </c>
      <c r="J6345" s="7" t="str">
        <f>vlookup(I6345,Cats!$A:$B,2,false)</f>
        <v>M</v>
      </c>
    </row>
    <row r="6346">
      <c r="A6346" s="1">
        <v>143355.0</v>
      </c>
      <c r="B6346" s="1">
        <v>600.0</v>
      </c>
      <c r="C6346" s="1">
        <v>4.0</v>
      </c>
      <c r="D6346" s="1" t="s">
        <v>107</v>
      </c>
      <c r="E6346" s="1">
        <v>28.0</v>
      </c>
      <c r="F6346" s="7" t="str">
        <f>vlookup(E6346,Teams!A:B,2,false)</f>
        <v>Mira Loma</v>
      </c>
      <c r="G6346" s="1" t="b">
        <v>1</v>
      </c>
      <c r="H6346" s="1" t="b">
        <v>0</v>
      </c>
      <c r="I6346" s="1">
        <v>3.0</v>
      </c>
      <c r="J6346" s="7" t="str">
        <f>vlookup(I6346,Cats!$A:$B,2,false)</f>
        <v>C</v>
      </c>
    </row>
    <row r="6347">
      <c r="A6347" s="1">
        <v>143356.0</v>
      </c>
      <c r="B6347" s="1">
        <v>600.0</v>
      </c>
      <c r="C6347" s="1">
        <v>0.0</v>
      </c>
      <c r="D6347" s="1" t="s">
        <v>32</v>
      </c>
      <c r="E6347" s="1">
        <v>42.0</v>
      </c>
      <c r="F6347" s="7" t="str">
        <f>vlookup(E6347,Teams!A:B,2,false)</f>
        <v>Tesla STEM</v>
      </c>
      <c r="G6347" s="1" t="b">
        <v>0</v>
      </c>
      <c r="H6347" s="1" t="b">
        <v>1</v>
      </c>
      <c r="I6347" s="1">
        <v>3.0</v>
      </c>
      <c r="J6347" s="7" t="str">
        <f>vlookup(I6347,Cats!$A:$B,2,false)</f>
        <v>C</v>
      </c>
    </row>
    <row r="6348">
      <c r="A6348" s="1">
        <v>143357.0</v>
      </c>
      <c r="B6348" s="1">
        <v>600.0</v>
      </c>
      <c r="C6348" s="1">
        <v>14.0</v>
      </c>
      <c r="D6348" s="1" t="s">
        <v>108</v>
      </c>
      <c r="E6348" s="1">
        <v>28.0</v>
      </c>
      <c r="F6348" s="7" t="str">
        <f>vlookup(E6348,Teams!A:B,2,false)</f>
        <v>Mira Loma</v>
      </c>
      <c r="G6348" s="1" t="b">
        <v>1</v>
      </c>
      <c r="H6348" s="1" t="b">
        <v>0</v>
      </c>
      <c r="I6348" s="1">
        <v>4.0</v>
      </c>
      <c r="J6348" s="7" t="str">
        <f>vlookup(I6348,Cats!$A:$B,2,false)</f>
        <v>E</v>
      </c>
    </row>
    <row r="6349">
      <c r="A6349" s="1">
        <v>143358.0</v>
      </c>
      <c r="B6349" s="1">
        <v>600.0</v>
      </c>
      <c r="C6349" s="1">
        <v>0.0</v>
      </c>
      <c r="D6349" s="1" t="s">
        <v>32</v>
      </c>
      <c r="E6349" s="1">
        <v>42.0</v>
      </c>
      <c r="F6349" s="7" t="str">
        <f>vlookup(E6349,Teams!A:B,2,false)</f>
        <v>Tesla STEM</v>
      </c>
      <c r="G6349" s="1" t="b">
        <v>0</v>
      </c>
      <c r="H6349" s="1" t="b">
        <v>1</v>
      </c>
      <c r="I6349" s="1">
        <v>4.0</v>
      </c>
      <c r="J6349" s="7" t="str">
        <f>vlookup(I6349,Cats!$A:$B,2,false)</f>
        <v>E</v>
      </c>
    </row>
    <row r="6350">
      <c r="A6350" s="1">
        <v>143359.0</v>
      </c>
      <c r="B6350" s="1">
        <v>600.0</v>
      </c>
      <c r="C6350" s="1">
        <v>4.0</v>
      </c>
      <c r="D6350" s="1" t="s">
        <v>106</v>
      </c>
      <c r="E6350" s="1">
        <v>28.0</v>
      </c>
      <c r="F6350" s="7" t="str">
        <f>vlookup(E6350,Teams!A:B,2,false)</f>
        <v>Mira Loma</v>
      </c>
      <c r="G6350" s="1" t="b">
        <v>1</v>
      </c>
      <c r="H6350" s="1" t="b">
        <v>0</v>
      </c>
      <c r="I6350" s="1">
        <v>5.0</v>
      </c>
      <c r="J6350" s="7" t="str">
        <f>vlookup(I6350,Cats!$A:$B,2,false)</f>
        <v>B</v>
      </c>
    </row>
    <row r="6351">
      <c r="A6351" s="1">
        <v>143360.0</v>
      </c>
      <c r="B6351" s="1">
        <v>600.0</v>
      </c>
      <c r="C6351" s="1">
        <v>0.0</v>
      </c>
      <c r="D6351" s="1" t="s">
        <v>32</v>
      </c>
      <c r="E6351" s="1">
        <v>42.0</v>
      </c>
      <c r="F6351" s="7" t="str">
        <f>vlookup(E6351,Teams!A:B,2,false)</f>
        <v>Tesla STEM</v>
      </c>
      <c r="G6351" s="1" t="b">
        <v>0</v>
      </c>
      <c r="H6351" s="1" t="b">
        <v>1</v>
      </c>
      <c r="I6351" s="1">
        <v>5.0</v>
      </c>
      <c r="J6351" s="7" t="str">
        <f>vlookup(I6351,Cats!$A:$B,2,false)</f>
        <v>B</v>
      </c>
    </row>
    <row r="6352">
      <c r="A6352" s="1">
        <v>143361.0</v>
      </c>
      <c r="B6352" s="1">
        <v>600.0</v>
      </c>
      <c r="C6352" s="1">
        <v>0.0</v>
      </c>
      <c r="D6352" s="1" t="s">
        <v>106</v>
      </c>
      <c r="E6352" s="1">
        <v>28.0</v>
      </c>
      <c r="F6352" s="7" t="str">
        <f>vlookup(E6352,Teams!A:B,2,false)</f>
        <v>Mira Loma</v>
      </c>
      <c r="G6352" s="1" t="b">
        <v>1</v>
      </c>
      <c r="H6352" s="1" t="b">
        <v>0</v>
      </c>
      <c r="I6352" s="1">
        <v>6.0</v>
      </c>
      <c r="J6352" s="7" t="str">
        <f>vlookup(I6352,Cats!$A:$B,2,false)</f>
        <v>P</v>
      </c>
    </row>
    <row r="6353">
      <c r="A6353" s="1">
        <v>143362.0</v>
      </c>
      <c r="B6353" s="1">
        <v>600.0</v>
      </c>
      <c r="C6353" s="1">
        <v>4.0</v>
      </c>
      <c r="D6353" s="1" t="s">
        <v>134</v>
      </c>
      <c r="E6353" s="1">
        <v>42.0</v>
      </c>
      <c r="F6353" s="7" t="str">
        <f>vlookup(E6353,Teams!A:B,2,false)</f>
        <v>Tesla STEM</v>
      </c>
      <c r="G6353" s="1" t="b">
        <v>0</v>
      </c>
      <c r="H6353" s="1" t="b">
        <v>0</v>
      </c>
      <c r="I6353" s="1">
        <v>6.0</v>
      </c>
      <c r="J6353" s="7" t="str">
        <f>vlookup(I6353,Cats!$A:$B,2,false)</f>
        <v>P</v>
      </c>
    </row>
    <row r="6354">
      <c r="A6354" s="1">
        <v>143363.0</v>
      </c>
      <c r="B6354" s="1">
        <v>600.0</v>
      </c>
      <c r="C6354" s="1">
        <v>14.0</v>
      </c>
      <c r="D6354" s="1" t="s">
        <v>106</v>
      </c>
      <c r="E6354" s="1">
        <v>28.0</v>
      </c>
      <c r="F6354" s="7" t="str">
        <f>vlookup(E6354,Teams!A:B,2,false)</f>
        <v>Mira Loma</v>
      </c>
      <c r="G6354" s="1" t="b">
        <v>1</v>
      </c>
      <c r="H6354" s="1" t="b">
        <v>0</v>
      </c>
      <c r="I6354" s="1">
        <v>7.0</v>
      </c>
      <c r="J6354" s="7" t="str">
        <f>vlookup(I6354,Cats!$A:$B,2,false)</f>
        <v>X</v>
      </c>
    </row>
    <row r="6355">
      <c r="A6355" s="1">
        <v>143364.0</v>
      </c>
      <c r="B6355" s="1">
        <v>600.0</v>
      </c>
      <c r="C6355" s="1">
        <v>0.0</v>
      </c>
      <c r="D6355" s="1" t="s">
        <v>32</v>
      </c>
      <c r="E6355" s="1">
        <v>42.0</v>
      </c>
      <c r="F6355" s="7" t="str">
        <f>vlookup(E6355,Teams!A:B,2,false)</f>
        <v>Tesla STEM</v>
      </c>
      <c r="G6355" s="1" t="b">
        <v>0</v>
      </c>
      <c r="H6355" s="1" t="b">
        <v>1</v>
      </c>
      <c r="I6355" s="1">
        <v>7.0</v>
      </c>
      <c r="J6355" s="7" t="str">
        <f>vlookup(I6355,Cats!$A:$B,2,false)</f>
        <v>X</v>
      </c>
    </row>
    <row r="6356">
      <c r="A6356" s="1">
        <v>143365.0</v>
      </c>
      <c r="B6356" s="1">
        <v>600.0</v>
      </c>
      <c r="C6356" s="1">
        <v>0.0</v>
      </c>
      <c r="D6356" s="1" t="s">
        <v>32</v>
      </c>
      <c r="E6356" s="1">
        <v>28.0</v>
      </c>
      <c r="F6356" s="7" t="str">
        <f>vlookup(E6356,Teams!A:B,2,false)</f>
        <v>Mira Loma</v>
      </c>
      <c r="G6356" s="1" t="b">
        <v>1</v>
      </c>
      <c r="H6356" s="1" t="b">
        <v>1</v>
      </c>
      <c r="I6356" s="1">
        <v>8.0</v>
      </c>
      <c r="J6356" s="7" t="str">
        <f>vlookup(I6356,Cats!$A:$B,2,false)</f>
        <v>M</v>
      </c>
    </row>
    <row r="6357">
      <c r="A6357" s="1">
        <v>143366.0</v>
      </c>
      <c r="B6357" s="1">
        <v>600.0</v>
      </c>
      <c r="C6357" s="1">
        <v>4.0</v>
      </c>
      <c r="D6357" s="1" t="s">
        <v>133</v>
      </c>
      <c r="E6357" s="1">
        <v>42.0</v>
      </c>
      <c r="F6357" s="7" t="str">
        <f>vlookup(E6357,Teams!A:B,2,false)</f>
        <v>Tesla STEM</v>
      </c>
      <c r="G6357" s="1" t="b">
        <v>0</v>
      </c>
      <c r="H6357" s="1" t="b">
        <v>0</v>
      </c>
      <c r="I6357" s="1">
        <v>8.0</v>
      </c>
      <c r="J6357" s="7" t="str">
        <f>vlookup(I6357,Cats!$A:$B,2,false)</f>
        <v>M</v>
      </c>
    </row>
    <row r="6358">
      <c r="A6358" s="1">
        <v>143367.0</v>
      </c>
      <c r="B6358" s="1">
        <v>600.0</v>
      </c>
      <c r="C6358" s="1">
        <v>0.0</v>
      </c>
      <c r="D6358" s="1" t="s">
        <v>32</v>
      </c>
      <c r="E6358" s="1">
        <v>28.0</v>
      </c>
      <c r="F6358" s="7" t="str">
        <f>vlookup(E6358,Teams!A:B,2,false)</f>
        <v>Mira Loma</v>
      </c>
      <c r="G6358" s="1" t="b">
        <v>1</v>
      </c>
      <c r="H6358" s="1" t="b">
        <v>1</v>
      </c>
      <c r="I6358" s="1">
        <v>9.0</v>
      </c>
      <c r="J6358" s="7" t="str">
        <f>vlookup(I6358,Cats!$A:$B,2,false)</f>
        <v>C</v>
      </c>
    </row>
    <row r="6359">
      <c r="A6359" s="1">
        <v>143368.0</v>
      </c>
      <c r="B6359" s="1">
        <v>600.0</v>
      </c>
      <c r="C6359" s="1">
        <v>4.0</v>
      </c>
      <c r="D6359" s="1" t="s">
        <v>135</v>
      </c>
      <c r="E6359" s="1">
        <v>42.0</v>
      </c>
      <c r="F6359" s="7" t="str">
        <f>vlookup(E6359,Teams!A:B,2,false)</f>
        <v>Tesla STEM</v>
      </c>
      <c r="G6359" s="1" t="b">
        <v>0</v>
      </c>
      <c r="H6359" s="1" t="b">
        <v>0</v>
      </c>
      <c r="I6359" s="1">
        <v>9.0</v>
      </c>
      <c r="J6359" s="7" t="str">
        <f>vlookup(I6359,Cats!$A:$B,2,false)</f>
        <v>C</v>
      </c>
    </row>
    <row r="6360">
      <c r="A6360" s="1">
        <v>143369.0</v>
      </c>
      <c r="B6360" s="1">
        <v>600.0</v>
      </c>
      <c r="C6360" s="1">
        <v>4.0</v>
      </c>
      <c r="D6360" s="1" t="s">
        <v>106</v>
      </c>
      <c r="E6360" s="1">
        <v>28.0</v>
      </c>
      <c r="F6360" s="7" t="str">
        <f>vlookup(E6360,Teams!A:B,2,false)</f>
        <v>Mira Loma</v>
      </c>
      <c r="G6360" s="1" t="b">
        <v>1</v>
      </c>
      <c r="H6360" s="1" t="b">
        <v>0</v>
      </c>
      <c r="I6360" s="1">
        <v>10.0</v>
      </c>
      <c r="J6360" s="7" t="str">
        <f>vlookup(I6360,Cats!$A:$B,2,false)</f>
        <v>E</v>
      </c>
    </row>
    <row r="6361">
      <c r="A6361" s="1">
        <v>143370.0</v>
      </c>
      <c r="B6361" s="1">
        <v>600.0</v>
      </c>
      <c r="C6361" s="1">
        <v>0.0</v>
      </c>
      <c r="D6361" s="1" t="s">
        <v>32</v>
      </c>
      <c r="E6361" s="1">
        <v>42.0</v>
      </c>
      <c r="F6361" s="7" t="str">
        <f>vlookup(E6361,Teams!A:B,2,false)</f>
        <v>Tesla STEM</v>
      </c>
      <c r="G6361" s="1" t="b">
        <v>0</v>
      </c>
      <c r="H6361" s="1" t="b">
        <v>1</v>
      </c>
      <c r="I6361" s="1">
        <v>10.0</v>
      </c>
      <c r="J6361" s="7" t="str">
        <f>vlookup(I6361,Cats!$A:$B,2,false)</f>
        <v>E</v>
      </c>
    </row>
    <row r="6362">
      <c r="A6362" s="1">
        <v>143371.0</v>
      </c>
      <c r="B6362" s="1">
        <v>600.0</v>
      </c>
      <c r="C6362" s="1">
        <v>-4.0</v>
      </c>
      <c r="D6362" s="1" t="s">
        <v>106</v>
      </c>
      <c r="E6362" s="1">
        <v>28.0</v>
      </c>
      <c r="F6362" s="7" t="str">
        <f>vlookup(E6362,Teams!A:B,2,false)</f>
        <v>Mira Loma</v>
      </c>
      <c r="G6362" s="1" t="b">
        <v>1</v>
      </c>
      <c r="H6362" s="1" t="b">
        <v>0</v>
      </c>
      <c r="I6362" s="1">
        <v>11.0</v>
      </c>
      <c r="J6362" s="7" t="str">
        <f>vlookup(I6362,Cats!$A:$B,2,false)</f>
        <v>B</v>
      </c>
    </row>
    <row r="6363">
      <c r="A6363" s="1">
        <v>143372.0</v>
      </c>
      <c r="B6363" s="1">
        <v>600.0</v>
      </c>
      <c r="C6363" s="1">
        <v>4.0</v>
      </c>
      <c r="D6363" s="1" t="s">
        <v>230</v>
      </c>
      <c r="E6363" s="1">
        <v>42.0</v>
      </c>
      <c r="F6363" s="7" t="str">
        <f>vlookup(E6363,Teams!A:B,2,false)</f>
        <v>Tesla STEM</v>
      </c>
      <c r="G6363" s="1" t="b">
        <v>0</v>
      </c>
      <c r="H6363" s="1" t="b">
        <v>0</v>
      </c>
      <c r="I6363" s="1">
        <v>11.0</v>
      </c>
      <c r="J6363" s="7" t="str">
        <f>vlookup(I6363,Cats!$A:$B,2,false)</f>
        <v>B</v>
      </c>
    </row>
    <row r="6364">
      <c r="A6364" s="1">
        <v>143373.0</v>
      </c>
      <c r="B6364" s="1">
        <v>600.0</v>
      </c>
      <c r="C6364" s="1">
        <v>0.0</v>
      </c>
      <c r="D6364" s="1" t="s">
        <v>104</v>
      </c>
      <c r="E6364" s="1">
        <v>28.0</v>
      </c>
      <c r="F6364" s="7" t="str">
        <f>vlookup(E6364,Teams!A:B,2,false)</f>
        <v>Mira Loma</v>
      </c>
      <c r="G6364" s="1" t="b">
        <v>1</v>
      </c>
      <c r="H6364" s="1" t="b">
        <v>0</v>
      </c>
      <c r="I6364" s="1">
        <v>12.0</v>
      </c>
      <c r="J6364" s="7" t="str">
        <f>vlookup(I6364,Cats!$A:$B,2,false)</f>
        <v>P</v>
      </c>
    </row>
    <row r="6365">
      <c r="A6365" s="1">
        <v>143374.0</v>
      </c>
      <c r="B6365" s="1">
        <v>600.0</v>
      </c>
      <c r="C6365" s="1">
        <v>14.0</v>
      </c>
      <c r="D6365" s="1" t="s">
        <v>134</v>
      </c>
      <c r="E6365" s="1">
        <v>42.0</v>
      </c>
      <c r="F6365" s="7" t="str">
        <f>vlookup(E6365,Teams!A:B,2,false)</f>
        <v>Tesla STEM</v>
      </c>
      <c r="G6365" s="1" t="b">
        <v>0</v>
      </c>
      <c r="H6365" s="1" t="b">
        <v>0</v>
      </c>
      <c r="I6365" s="1">
        <v>12.0</v>
      </c>
      <c r="J6365" s="7" t="str">
        <f>vlookup(I6365,Cats!$A:$B,2,false)</f>
        <v>P</v>
      </c>
    </row>
    <row r="6366">
      <c r="A6366" s="1">
        <v>143375.0</v>
      </c>
      <c r="B6366" s="1">
        <v>600.0</v>
      </c>
      <c r="C6366" s="1">
        <v>0.0</v>
      </c>
      <c r="D6366" s="1" t="s">
        <v>32</v>
      </c>
      <c r="E6366" s="1">
        <v>28.0</v>
      </c>
      <c r="F6366" s="7" t="str">
        <f>vlookup(E6366,Teams!A:B,2,false)</f>
        <v>Mira Loma</v>
      </c>
      <c r="G6366" s="1" t="b">
        <v>1</v>
      </c>
      <c r="H6366" s="1" t="b">
        <v>1</v>
      </c>
      <c r="I6366" s="1">
        <v>13.0</v>
      </c>
      <c r="J6366" s="7" t="str">
        <f>vlookup(I6366,Cats!$A:$B,2,false)</f>
        <v>X</v>
      </c>
    </row>
    <row r="6367">
      <c r="A6367" s="1">
        <v>143376.0</v>
      </c>
      <c r="B6367" s="1">
        <v>600.0</v>
      </c>
      <c r="C6367" s="1">
        <v>4.0</v>
      </c>
      <c r="D6367" s="1" t="s">
        <v>130</v>
      </c>
      <c r="E6367" s="1">
        <v>42.0</v>
      </c>
      <c r="F6367" s="7" t="str">
        <f>vlookup(E6367,Teams!A:B,2,false)</f>
        <v>Tesla STEM</v>
      </c>
      <c r="G6367" s="1" t="b">
        <v>0</v>
      </c>
      <c r="H6367" s="1" t="b">
        <v>0</v>
      </c>
      <c r="I6367" s="1">
        <v>13.0</v>
      </c>
      <c r="J6367" s="7" t="str">
        <f>vlookup(I6367,Cats!$A:$B,2,false)</f>
        <v>X</v>
      </c>
    </row>
    <row r="6368">
      <c r="A6368" s="1">
        <v>143377.0</v>
      </c>
      <c r="B6368" s="1">
        <v>600.0</v>
      </c>
      <c r="C6368" s="1">
        <v>0.0</v>
      </c>
      <c r="D6368" s="1" t="s">
        <v>108</v>
      </c>
      <c r="E6368" s="1">
        <v>28.0</v>
      </c>
      <c r="F6368" s="7" t="str">
        <f>vlookup(E6368,Teams!A:B,2,false)</f>
        <v>Mira Loma</v>
      </c>
      <c r="G6368" s="1" t="b">
        <v>1</v>
      </c>
      <c r="H6368" s="1" t="b">
        <v>0</v>
      </c>
      <c r="I6368" s="1">
        <v>14.0</v>
      </c>
      <c r="J6368" s="7" t="str">
        <f>vlookup(I6368,Cats!$A:$B,2,false)</f>
        <v>M</v>
      </c>
    </row>
    <row r="6369">
      <c r="A6369" s="1">
        <v>143378.0</v>
      </c>
      <c r="B6369" s="1">
        <v>600.0</v>
      </c>
      <c r="C6369" s="1">
        <v>-4.0</v>
      </c>
      <c r="D6369" s="1" t="s">
        <v>133</v>
      </c>
      <c r="E6369" s="1">
        <v>42.0</v>
      </c>
      <c r="F6369" s="7" t="str">
        <f>vlookup(E6369,Teams!A:B,2,false)</f>
        <v>Tesla STEM</v>
      </c>
      <c r="G6369" s="1" t="b">
        <v>0</v>
      </c>
      <c r="H6369" s="1" t="b">
        <v>0</v>
      </c>
      <c r="I6369" s="1">
        <v>14.0</v>
      </c>
      <c r="J6369" s="7" t="str">
        <f>vlookup(I6369,Cats!$A:$B,2,false)</f>
        <v>M</v>
      </c>
    </row>
    <row r="6370">
      <c r="A6370" s="1">
        <v>143379.0</v>
      </c>
      <c r="B6370" s="1">
        <v>600.0</v>
      </c>
      <c r="C6370" s="1">
        <v>-4.0</v>
      </c>
      <c r="D6370" s="1" t="s">
        <v>106</v>
      </c>
      <c r="E6370" s="1">
        <v>28.0</v>
      </c>
      <c r="F6370" s="7" t="str">
        <f>vlookup(E6370,Teams!A:B,2,false)</f>
        <v>Mira Loma</v>
      </c>
      <c r="G6370" s="1" t="b">
        <v>1</v>
      </c>
      <c r="H6370" s="1" t="b">
        <v>0</v>
      </c>
      <c r="I6370" s="1">
        <v>15.0</v>
      </c>
      <c r="J6370" s="7" t="str">
        <f>vlookup(I6370,Cats!$A:$B,2,false)</f>
        <v>C</v>
      </c>
    </row>
    <row r="6371">
      <c r="A6371" s="1">
        <v>143380.0</v>
      </c>
      <c r="B6371" s="1">
        <v>600.0</v>
      </c>
      <c r="C6371" s="1">
        <v>0.0</v>
      </c>
      <c r="D6371" s="1" t="s">
        <v>135</v>
      </c>
      <c r="E6371" s="1">
        <v>42.0</v>
      </c>
      <c r="F6371" s="7" t="str">
        <f>vlookup(E6371,Teams!A:B,2,false)</f>
        <v>Tesla STEM</v>
      </c>
      <c r="G6371" s="1" t="b">
        <v>0</v>
      </c>
      <c r="H6371" s="1" t="b">
        <v>0</v>
      </c>
      <c r="I6371" s="1">
        <v>15.0</v>
      </c>
      <c r="J6371" s="7" t="str">
        <f>vlookup(I6371,Cats!$A:$B,2,false)</f>
        <v>C</v>
      </c>
    </row>
    <row r="6372">
      <c r="A6372" s="1">
        <v>143381.0</v>
      </c>
      <c r="B6372" s="1">
        <v>600.0</v>
      </c>
      <c r="C6372" s="1">
        <v>14.0</v>
      </c>
      <c r="D6372" s="1" t="s">
        <v>107</v>
      </c>
      <c r="E6372" s="1">
        <v>28.0</v>
      </c>
      <c r="F6372" s="7" t="str">
        <f>vlookup(E6372,Teams!A:B,2,false)</f>
        <v>Mira Loma</v>
      </c>
      <c r="G6372" s="1" t="b">
        <v>1</v>
      </c>
      <c r="H6372" s="1" t="b">
        <v>0</v>
      </c>
      <c r="I6372" s="1">
        <v>16.0</v>
      </c>
      <c r="J6372" s="7" t="str">
        <f>vlookup(I6372,Cats!$A:$B,2,false)</f>
        <v>E</v>
      </c>
    </row>
    <row r="6373">
      <c r="A6373" s="1">
        <v>143382.0</v>
      </c>
      <c r="B6373" s="1">
        <v>600.0</v>
      </c>
      <c r="C6373" s="1">
        <v>0.0</v>
      </c>
      <c r="D6373" s="1" t="s">
        <v>32</v>
      </c>
      <c r="E6373" s="1">
        <v>42.0</v>
      </c>
      <c r="F6373" s="7" t="str">
        <f>vlookup(E6373,Teams!A:B,2,false)</f>
        <v>Tesla STEM</v>
      </c>
      <c r="G6373" s="1" t="b">
        <v>0</v>
      </c>
      <c r="H6373" s="1" t="b">
        <v>1</v>
      </c>
      <c r="I6373" s="1">
        <v>16.0</v>
      </c>
      <c r="J6373" s="7" t="str">
        <f>vlookup(I6373,Cats!$A:$B,2,false)</f>
        <v>E</v>
      </c>
    </row>
    <row r="6374">
      <c r="A6374" s="1">
        <v>143383.0</v>
      </c>
      <c r="B6374" s="1">
        <v>600.0</v>
      </c>
      <c r="C6374" s="1">
        <v>14.0</v>
      </c>
      <c r="D6374" s="1" t="s">
        <v>106</v>
      </c>
      <c r="E6374" s="1">
        <v>28.0</v>
      </c>
      <c r="F6374" s="7" t="str">
        <f>vlookup(E6374,Teams!A:B,2,false)</f>
        <v>Mira Loma</v>
      </c>
      <c r="G6374" s="1" t="b">
        <v>1</v>
      </c>
      <c r="H6374" s="1" t="b">
        <v>0</v>
      </c>
      <c r="I6374" s="1">
        <v>17.0</v>
      </c>
      <c r="J6374" s="7" t="str">
        <f>vlookup(I6374,Cats!$A:$B,2,false)</f>
        <v>B</v>
      </c>
    </row>
    <row r="6375">
      <c r="A6375" s="1">
        <v>143384.0</v>
      </c>
      <c r="B6375" s="1">
        <v>600.0</v>
      </c>
      <c r="C6375" s="1">
        <v>0.0</v>
      </c>
      <c r="D6375" s="1" t="s">
        <v>32</v>
      </c>
      <c r="E6375" s="1">
        <v>42.0</v>
      </c>
      <c r="F6375" s="7" t="str">
        <f>vlookup(E6375,Teams!A:B,2,false)</f>
        <v>Tesla STEM</v>
      </c>
      <c r="G6375" s="1" t="b">
        <v>0</v>
      </c>
      <c r="H6375" s="1" t="b">
        <v>1</v>
      </c>
      <c r="I6375" s="1">
        <v>17.0</v>
      </c>
      <c r="J6375" s="7" t="str">
        <f>vlookup(I6375,Cats!$A:$B,2,false)</f>
        <v>B</v>
      </c>
    </row>
    <row r="6376">
      <c r="A6376" s="1">
        <v>143385.0</v>
      </c>
      <c r="B6376" s="1">
        <v>600.0</v>
      </c>
      <c r="C6376" s="1">
        <v>-4.0</v>
      </c>
      <c r="D6376" s="1" t="s">
        <v>106</v>
      </c>
      <c r="E6376" s="1">
        <v>28.0</v>
      </c>
      <c r="F6376" s="7" t="str">
        <f>vlookup(E6376,Teams!A:B,2,false)</f>
        <v>Mira Loma</v>
      </c>
      <c r="G6376" s="1" t="b">
        <v>1</v>
      </c>
      <c r="H6376" s="1" t="b">
        <v>0</v>
      </c>
      <c r="I6376" s="1">
        <v>18.0</v>
      </c>
      <c r="J6376" s="7" t="str">
        <f>vlookup(I6376,Cats!$A:$B,2,false)</f>
        <v>P</v>
      </c>
    </row>
    <row r="6377">
      <c r="A6377" s="1">
        <v>143386.0</v>
      </c>
      <c r="B6377" s="1">
        <v>600.0</v>
      </c>
      <c r="C6377" s="1">
        <v>0.0</v>
      </c>
      <c r="D6377" s="1" t="s">
        <v>133</v>
      </c>
      <c r="E6377" s="1">
        <v>42.0</v>
      </c>
      <c r="F6377" s="7" t="str">
        <f>vlookup(E6377,Teams!A:B,2,false)</f>
        <v>Tesla STEM</v>
      </c>
      <c r="G6377" s="1" t="b">
        <v>0</v>
      </c>
      <c r="H6377" s="1" t="b">
        <v>0</v>
      </c>
      <c r="I6377" s="1">
        <v>18.0</v>
      </c>
      <c r="J6377" s="7" t="str">
        <f>vlookup(I6377,Cats!$A:$B,2,false)</f>
        <v>P</v>
      </c>
    </row>
    <row r="6378">
      <c r="A6378" s="1">
        <v>143387.0</v>
      </c>
      <c r="B6378" s="1">
        <v>600.0</v>
      </c>
      <c r="C6378" s="1">
        <v>0.0</v>
      </c>
      <c r="D6378" s="1" t="s">
        <v>106</v>
      </c>
      <c r="E6378" s="1">
        <v>28.0</v>
      </c>
      <c r="F6378" s="7" t="str">
        <f>vlookup(E6378,Teams!A:B,2,false)</f>
        <v>Mira Loma</v>
      </c>
      <c r="G6378" s="1" t="b">
        <v>1</v>
      </c>
      <c r="H6378" s="1" t="b">
        <v>0</v>
      </c>
      <c r="I6378" s="1">
        <v>19.0</v>
      </c>
      <c r="J6378" s="7" t="str">
        <f>vlookup(I6378,Cats!$A:$B,2,false)</f>
        <v>X</v>
      </c>
    </row>
    <row r="6379">
      <c r="A6379" s="1">
        <v>143388.0</v>
      </c>
      <c r="B6379" s="1">
        <v>600.0</v>
      </c>
      <c r="C6379" s="1">
        <v>0.0</v>
      </c>
      <c r="D6379" s="1" t="s">
        <v>133</v>
      </c>
      <c r="E6379" s="1">
        <v>42.0</v>
      </c>
      <c r="F6379" s="7" t="str">
        <f>vlookup(E6379,Teams!A:B,2,false)</f>
        <v>Tesla STEM</v>
      </c>
      <c r="G6379" s="1" t="b">
        <v>0</v>
      </c>
      <c r="H6379" s="1" t="b">
        <v>0</v>
      </c>
      <c r="I6379" s="1">
        <v>19.0</v>
      </c>
      <c r="J6379" s="7" t="str">
        <f>vlookup(I6379,Cats!$A:$B,2,false)</f>
        <v>X</v>
      </c>
    </row>
    <row r="6380">
      <c r="A6380" s="1">
        <v>143389.0</v>
      </c>
      <c r="B6380" s="1">
        <v>600.0</v>
      </c>
      <c r="C6380" s="1">
        <v>4.0</v>
      </c>
      <c r="D6380" s="1" t="s">
        <v>104</v>
      </c>
      <c r="E6380" s="1">
        <v>28.0</v>
      </c>
      <c r="F6380" s="7" t="str">
        <f>vlookup(E6380,Teams!A:B,2,false)</f>
        <v>Mira Loma</v>
      </c>
      <c r="G6380" s="1" t="b">
        <v>1</v>
      </c>
      <c r="H6380" s="1" t="b">
        <v>0</v>
      </c>
      <c r="I6380" s="1">
        <v>20.0</v>
      </c>
      <c r="J6380" s="7" t="str">
        <f>vlookup(I6380,Cats!$A:$B,2,false)</f>
        <v>M</v>
      </c>
    </row>
    <row r="6381">
      <c r="A6381" s="1">
        <v>143390.0</v>
      </c>
      <c r="B6381" s="1">
        <v>600.0</v>
      </c>
      <c r="C6381" s="1">
        <v>0.0</v>
      </c>
      <c r="D6381" s="1" t="s">
        <v>32</v>
      </c>
      <c r="E6381" s="1">
        <v>42.0</v>
      </c>
      <c r="F6381" s="7" t="str">
        <f>vlookup(E6381,Teams!A:B,2,false)</f>
        <v>Tesla STEM</v>
      </c>
      <c r="G6381" s="1" t="b">
        <v>0</v>
      </c>
      <c r="H6381" s="1" t="b">
        <v>1</v>
      </c>
      <c r="I6381" s="1">
        <v>20.0</v>
      </c>
      <c r="J6381" s="7" t="str">
        <f>vlookup(I6381,Cats!$A:$B,2,false)</f>
        <v>M</v>
      </c>
    </row>
    <row r="6382">
      <c r="A6382" s="1">
        <v>143391.0</v>
      </c>
      <c r="B6382" s="1">
        <v>600.0</v>
      </c>
      <c r="C6382" s="1">
        <v>0.0</v>
      </c>
      <c r="D6382" s="1" t="s">
        <v>32</v>
      </c>
      <c r="E6382" s="1">
        <v>28.0</v>
      </c>
      <c r="F6382" s="7" t="str">
        <f>vlookup(E6382,Teams!A:B,2,false)</f>
        <v>Mira Loma</v>
      </c>
      <c r="G6382" s="1" t="b">
        <v>1</v>
      </c>
      <c r="H6382" s="1" t="b">
        <v>1</v>
      </c>
      <c r="I6382" s="1">
        <v>21.0</v>
      </c>
      <c r="J6382" s="7" t="str">
        <f>vlookup(I6382,Cats!$A:$B,2,false)</f>
        <v>C</v>
      </c>
    </row>
    <row r="6383">
      <c r="A6383" s="1">
        <v>143392.0</v>
      </c>
      <c r="B6383" s="1">
        <v>600.0</v>
      </c>
      <c r="C6383" s="1">
        <v>4.0</v>
      </c>
      <c r="D6383" s="1" t="s">
        <v>135</v>
      </c>
      <c r="E6383" s="1">
        <v>42.0</v>
      </c>
      <c r="F6383" s="7" t="str">
        <f>vlookup(E6383,Teams!A:B,2,false)</f>
        <v>Tesla STEM</v>
      </c>
      <c r="G6383" s="1" t="b">
        <v>0</v>
      </c>
      <c r="H6383" s="1" t="b">
        <v>0</v>
      </c>
      <c r="I6383" s="1">
        <v>21.0</v>
      </c>
      <c r="J6383" s="7" t="str">
        <f>vlookup(I6383,Cats!$A:$B,2,false)</f>
        <v>C</v>
      </c>
    </row>
    <row r="6384">
      <c r="A6384" s="1">
        <v>143393.0</v>
      </c>
      <c r="B6384" s="1">
        <v>600.0</v>
      </c>
      <c r="C6384" s="1">
        <v>0.0</v>
      </c>
      <c r="D6384" s="1" t="s">
        <v>32</v>
      </c>
      <c r="E6384" s="1">
        <v>28.0</v>
      </c>
      <c r="F6384" s="7" t="str">
        <f>vlookup(E6384,Teams!A:B,2,false)</f>
        <v>Mira Loma</v>
      </c>
      <c r="G6384" s="1" t="b">
        <v>1</v>
      </c>
      <c r="H6384" s="1" t="b">
        <v>1</v>
      </c>
      <c r="I6384" s="1">
        <v>22.0</v>
      </c>
      <c r="J6384" s="7" t="str">
        <f>vlookup(I6384,Cats!$A:$B,2,false)</f>
        <v>E</v>
      </c>
    </row>
    <row r="6385">
      <c r="A6385" s="1">
        <v>143394.0</v>
      </c>
      <c r="B6385" s="1">
        <v>600.0</v>
      </c>
      <c r="C6385" s="1">
        <v>4.0</v>
      </c>
      <c r="D6385" s="1" t="s">
        <v>133</v>
      </c>
      <c r="E6385" s="1">
        <v>42.0</v>
      </c>
      <c r="F6385" s="7" t="str">
        <f>vlookup(E6385,Teams!A:B,2,false)</f>
        <v>Tesla STEM</v>
      </c>
      <c r="G6385" s="1" t="b">
        <v>0</v>
      </c>
      <c r="H6385" s="1" t="b">
        <v>0</v>
      </c>
      <c r="I6385" s="1">
        <v>22.0</v>
      </c>
      <c r="J6385" s="7" t="str">
        <f>vlookup(I6385,Cats!$A:$B,2,false)</f>
        <v>E</v>
      </c>
    </row>
    <row r="6386">
      <c r="A6386" s="1">
        <v>143395.0</v>
      </c>
      <c r="B6386" s="1">
        <v>600.0</v>
      </c>
      <c r="C6386" s="1">
        <v>14.0</v>
      </c>
      <c r="D6386" s="1" t="s">
        <v>106</v>
      </c>
      <c r="E6386" s="1">
        <v>28.0</v>
      </c>
      <c r="F6386" s="7" t="str">
        <f>vlookup(E6386,Teams!A:B,2,false)</f>
        <v>Mira Loma</v>
      </c>
      <c r="G6386" s="1" t="b">
        <v>1</v>
      </c>
      <c r="H6386" s="1" t="b">
        <v>0</v>
      </c>
      <c r="I6386" s="1">
        <v>23.0</v>
      </c>
      <c r="J6386" s="7" t="str">
        <f>vlookup(I6386,Cats!$A:$B,2,false)</f>
        <v>B</v>
      </c>
    </row>
    <row r="6387">
      <c r="A6387" s="1">
        <v>143396.0</v>
      </c>
      <c r="B6387" s="1">
        <v>600.0</v>
      </c>
      <c r="C6387" s="1">
        <v>0.0</v>
      </c>
      <c r="D6387" s="1" t="s">
        <v>32</v>
      </c>
      <c r="E6387" s="1">
        <v>42.0</v>
      </c>
      <c r="F6387" s="7" t="str">
        <f>vlookup(E6387,Teams!A:B,2,false)</f>
        <v>Tesla STEM</v>
      </c>
      <c r="G6387" s="1" t="b">
        <v>0</v>
      </c>
      <c r="H6387" s="1" t="b">
        <v>1</v>
      </c>
      <c r="I6387" s="1">
        <v>23.0</v>
      </c>
      <c r="J6387" s="7" t="str">
        <f>vlookup(I6387,Cats!$A:$B,2,false)</f>
        <v>B</v>
      </c>
    </row>
    <row r="6388">
      <c r="A6388" s="1">
        <v>143397.0</v>
      </c>
      <c r="B6388" s="1">
        <v>600.0</v>
      </c>
      <c r="C6388" s="1">
        <v>4.0</v>
      </c>
      <c r="D6388" s="1" t="s">
        <v>106</v>
      </c>
      <c r="E6388" s="1">
        <v>28.0</v>
      </c>
      <c r="F6388" s="7" t="str">
        <f>vlookup(E6388,Teams!A:B,2,false)</f>
        <v>Mira Loma</v>
      </c>
      <c r="G6388" s="1" t="b">
        <v>1</v>
      </c>
      <c r="H6388" s="1" t="b">
        <v>0</v>
      </c>
      <c r="I6388" s="1">
        <v>24.0</v>
      </c>
      <c r="J6388" s="7" t="str">
        <f>vlookup(I6388,Cats!$A:$B,2,false)</f>
        <v>P</v>
      </c>
    </row>
    <row r="6389">
      <c r="A6389" s="1">
        <v>143398.0</v>
      </c>
      <c r="B6389" s="1">
        <v>600.0</v>
      </c>
      <c r="C6389" s="1">
        <v>0.0</v>
      </c>
      <c r="D6389" s="1" t="s">
        <v>32</v>
      </c>
      <c r="E6389" s="1">
        <v>42.0</v>
      </c>
      <c r="F6389" s="7" t="str">
        <f>vlookup(E6389,Teams!A:B,2,false)</f>
        <v>Tesla STEM</v>
      </c>
      <c r="G6389" s="1" t="b">
        <v>0</v>
      </c>
      <c r="H6389" s="1" t="b">
        <v>1</v>
      </c>
      <c r="I6389" s="1">
        <v>24.0</v>
      </c>
      <c r="J6389" s="7" t="str">
        <f>vlookup(I6389,Cats!$A:$B,2,false)</f>
        <v>P</v>
      </c>
    </row>
    <row r="6390">
      <c r="A6390" s="1">
        <v>143399.0</v>
      </c>
      <c r="B6390" s="1">
        <v>601.0</v>
      </c>
      <c r="C6390" s="1">
        <v>0.0</v>
      </c>
      <c r="D6390" s="1" t="s">
        <v>180</v>
      </c>
      <c r="E6390" s="1">
        <v>2.0</v>
      </c>
      <c r="F6390" s="7" t="str">
        <f>vlookup(E6390,Teams!A:B,2,false)</f>
        <v>Blair A</v>
      </c>
      <c r="G6390" s="1" t="b">
        <v>1</v>
      </c>
      <c r="H6390" s="1" t="b">
        <v>0</v>
      </c>
      <c r="I6390" s="1">
        <v>1.0</v>
      </c>
      <c r="J6390" s="7" t="str">
        <f>vlookup(I6390,Cats!$A:$B,2,false)</f>
        <v>X</v>
      </c>
    </row>
    <row r="6391">
      <c r="A6391" s="1">
        <v>143400.0</v>
      </c>
      <c r="B6391" s="1">
        <v>601.0</v>
      </c>
      <c r="C6391" s="1">
        <v>-4.0</v>
      </c>
      <c r="D6391" s="1" t="s">
        <v>88</v>
      </c>
      <c r="E6391" s="1">
        <v>29.0</v>
      </c>
      <c r="F6391" s="7" t="str">
        <f>vlookup(E6391,Teams!A:B,2,false)</f>
        <v>MSJ</v>
      </c>
      <c r="G6391" s="1" t="b">
        <v>0</v>
      </c>
      <c r="H6391" s="1" t="b">
        <v>0</v>
      </c>
      <c r="I6391" s="1">
        <v>1.0</v>
      </c>
      <c r="J6391" s="7" t="str">
        <f>vlookup(I6391,Cats!$A:$B,2,false)</f>
        <v>X</v>
      </c>
    </row>
    <row r="6392">
      <c r="A6392" s="1">
        <v>143401.0</v>
      </c>
      <c r="B6392" s="1">
        <v>601.0</v>
      </c>
      <c r="C6392" s="1">
        <v>-4.0</v>
      </c>
      <c r="D6392" s="1" t="s">
        <v>180</v>
      </c>
      <c r="E6392" s="1">
        <v>2.0</v>
      </c>
      <c r="F6392" s="7" t="str">
        <f>vlookup(E6392,Teams!A:B,2,false)</f>
        <v>Blair A</v>
      </c>
      <c r="G6392" s="1" t="b">
        <v>1</v>
      </c>
      <c r="H6392" s="1" t="b">
        <v>0</v>
      </c>
      <c r="I6392" s="1">
        <v>2.0</v>
      </c>
      <c r="J6392" s="7" t="str">
        <f>vlookup(I6392,Cats!$A:$B,2,false)</f>
        <v>M</v>
      </c>
    </row>
    <row r="6393">
      <c r="A6393" s="1">
        <v>143402.0</v>
      </c>
      <c r="B6393" s="1">
        <v>601.0</v>
      </c>
      <c r="C6393" s="1">
        <v>0.0</v>
      </c>
      <c r="D6393" s="1" t="s">
        <v>88</v>
      </c>
      <c r="E6393" s="1">
        <v>29.0</v>
      </c>
      <c r="F6393" s="7" t="str">
        <f>vlookup(E6393,Teams!A:B,2,false)</f>
        <v>MSJ</v>
      </c>
      <c r="G6393" s="1" t="b">
        <v>0</v>
      </c>
      <c r="H6393" s="1" t="b">
        <v>0</v>
      </c>
      <c r="I6393" s="1">
        <v>2.0</v>
      </c>
      <c r="J6393" s="7" t="str">
        <f>vlookup(I6393,Cats!$A:$B,2,false)</f>
        <v>M</v>
      </c>
    </row>
    <row r="6394">
      <c r="A6394" s="1">
        <v>143403.0</v>
      </c>
      <c r="B6394" s="1">
        <v>601.0</v>
      </c>
      <c r="C6394" s="1">
        <v>0.0</v>
      </c>
      <c r="D6394" s="1" t="s">
        <v>96</v>
      </c>
      <c r="E6394" s="1">
        <v>2.0</v>
      </c>
      <c r="F6394" s="7" t="str">
        <f>vlookup(E6394,Teams!A:B,2,false)</f>
        <v>Blair A</v>
      </c>
      <c r="G6394" s="1" t="b">
        <v>1</v>
      </c>
      <c r="H6394" s="1" t="b">
        <v>0</v>
      </c>
      <c r="I6394" s="1">
        <v>3.0</v>
      </c>
      <c r="J6394" s="7" t="str">
        <f>vlookup(I6394,Cats!$A:$B,2,false)</f>
        <v>C</v>
      </c>
    </row>
    <row r="6395">
      <c r="A6395" s="1">
        <v>143404.0</v>
      </c>
      <c r="B6395" s="1">
        <v>601.0</v>
      </c>
      <c r="C6395" s="1">
        <v>0.0</v>
      </c>
      <c r="D6395" s="1" t="s">
        <v>90</v>
      </c>
      <c r="E6395" s="1">
        <v>29.0</v>
      </c>
      <c r="F6395" s="7" t="str">
        <f>vlookup(E6395,Teams!A:B,2,false)</f>
        <v>MSJ</v>
      </c>
      <c r="G6395" s="1" t="b">
        <v>0</v>
      </c>
      <c r="H6395" s="1" t="b">
        <v>0</v>
      </c>
      <c r="I6395" s="1">
        <v>3.0</v>
      </c>
      <c r="J6395" s="7" t="str">
        <f>vlookup(I6395,Cats!$A:$B,2,false)</f>
        <v>C</v>
      </c>
    </row>
    <row r="6396">
      <c r="A6396" s="1">
        <v>143405.0</v>
      </c>
      <c r="B6396" s="1">
        <v>601.0</v>
      </c>
      <c r="C6396" s="1">
        <v>0.0</v>
      </c>
      <c r="D6396" s="1" t="s">
        <v>204</v>
      </c>
      <c r="E6396" s="1">
        <v>2.0</v>
      </c>
      <c r="F6396" s="7" t="str">
        <f>vlookup(E6396,Teams!A:B,2,false)</f>
        <v>Blair A</v>
      </c>
      <c r="G6396" s="1" t="b">
        <v>1</v>
      </c>
      <c r="H6396" s="1" t="b">
        <v>0</v>
      </c>
      <c r="I6396" s="1">
        <v>4.0</v>
      </c>
      <c r="J6396" s="7" t="str">
        <f>vlookup(I6396,Cats!$A:$B,2,false)</f>
        <v>E</v>
      </c>
    </row>
    <row r="6397">
      <c r="A6397" s="1">
        <v>143406.0</v>
      </c>
      <c r="B6397" s="1">
        <v>601.0</v>
      </c>
      <c r="C6397" s="1">
        <v>0.0</v>
      </c>
      <c r="D6397" s="1" t="s">
        <v>90</v>
      </c>
      <c r="E6397" s="1">
        <v>29.0</v>
      </c>
      <c r="F6397" s="7" t="str">
        <f>vlookup(E6397,Teams!A:B,2,false)</f>
        <v>MSJ</v>
      </c>
      <c r="G6397" s="1" t="b">
        <v>0</v>
      </c>
      <c r="H6397" s="1" t="b">
        <v>0</v>
      </c>
      <c r="I6397" s="1">
        <v>4.0</v>
      </c>
      <c r="J6397" s="7" t="str">
        <f>vlookup(I6397,Cats!$A:$B,2,false)</f>
        <v>E</v>
      </c>
    </row>
    <row r="6398">
      <c r="A6398" s="1">
        <v>143407.0</v>
      </c>
      <c r="B6398" s="1">
        <v>601.0</v>
      </c>
      <c r="C6398" s="1">
        <v>4.0</v>
      </c>
      <c r="D6398" s="1" t="s">
        <v>96</v>
      </c>
      <c r="E6398" s="1">
        <v>2.0</v>
      </c>
      <c r="F6398" s="7" t="str">
        <f>vlookup(E6398,Teams!A:B,2,false)</f>
        <v>Blair A</v>
      </c>
      <c r="G6398" s="1" t="b">
        <v>1</v>
      </c>
      <c r="H6398" s="1" t="b">
        <v>0</v>
      </c>
      <c r="I6398" s="1">
        <v>5.0</v>
      </c>
      <c r="J6398" s="7" t="str">
        <f>vlookup(I6398,Cats!$A:$B,2,false)</f>
        <v>B</v>
      </c>
    </row>
    <row r="6399">
      <c r="A6399" s="1">
        <v>143408.0</v>
      </c>
      <c r="B6399" s="1">
        <v>601.0</v>
      </c>
      <c r="C6399" s="1">
        <v>0.0</v>
      </c>
      <c r="D6399" s="1" t="s">
        <v>32</v>
      </c>
      <c r="E6399" s="1">
        <v>29.0</v>
      </c>
      <c r="F6399" s="7" t="str">
        <f>vlookup(E6399,Teams!A:B,2,false)</f>
        <v>MSJ</v>
      </c>
      <c r="G6399" s="1" t="b">
        <v>0</v>
      </c>
      <c r="H6399" s="1" t="b">
        <v>1</v>
      </c>
      <c r="I6399" s="1">
        <v>5.0</v>
      </c>
      <c r="J6399" s="7" t="str">
        <f>vlookup(I6399,Cats!$A:$B,2,false)</f>
        <v>B</v>
      </c>
    </row>
    <row r="6400">
      <c r="A6400" s="1">
        <v>143409.0</v>
      </c>
      <c r="B6400" s="1">
        <v>601.0</v>
      </c>
      <c r="C6400" s="1">
        <v>0.0</v>
      </c>
      <c r="D6400" s="1" t="s">
        <v>180</v>
      </c>
      <c r="E6400" s="1">
        <v>2.0</v>
      </c>
      <c r="F6400" s="7" t="str">
        <f>vlookup(E6400,Teams!A:B,2,false)</f>
        <v>Blair A</v>
      </c>
      <c r="G6400" s="1" t="b">
        <v>1</v>
      </c>
      <c r="H6400" s="1" t="b">
        <v>0</v>
      </c>
      <c r="I6400" s="1">
        <v>6.0</v>
      </c>
      <c r="J6400" s="7" t="str">
        <f>vlookup(I6400,Cats!$A:$B,2,false)</f>
        <v>P</v>
      </c>
    </row>
    <row r="6401">
      <c r="A6401" s="1">
        <v>143410.0</v>
      </c>
      <c r="B6401" s="1">
        <v>601.0</v>
      </c>
      <c r="C6401" s="1">
        <v>0.0</v>
      </c>
      <c r="D6401" s="1" t="s">
        <v>88</v>
      </c>
      <c r="E6401" s="1">
        <v>29.0</v>
      </c>
      <c r="F6401" s="7" t="str">
        <f>vlookup(E6401,Teams!A:B,2,false)</f>
        <v>MSJ</v>
      </c>
      <c r="G6401" s="1" t="b">
        <v>0</v>
      </c>
      <c r="H6401" s="1" t="b">
        <v>0</v>
      </c>
      <c r="I6401" s="1">
        <v>6.0</v>
      </c>
      <c r="J6401" s="7" t="str">
        <f>vlookup(I6401,Cats!$A:$B,2,false)</f>
        <v>P</v>
      </c>
    </row>
    <row r="6402">
      <c r="A6402" s="1">
        <v>143411.0</v>
      </c>
      <c r="B6402" s="1">
        <v>601.0</v>
      </c>
      <c r="C6402" s="1">
        <v>14.0</v>
      </c>
      <c r="D6402" s="1" t="s">
        <v>96</v>
      </c>
      <c r="E6402" s="1">
        <v>2.0</v>
      </c>
      <c r="F6402" s="7" t="str">
        <f>vlookup(E6402,Teams!A:B,2,false)</f>
        <v>Blair A</v>
      </c>
      <c r="G6402" s="1" t="b">
        <v>1</v>
      </c>
      <c r="H6402" s="1" t="b">
        <v>0</v>
      </c>
      <c r="I6402" s="1">
        <v>7.0</v>
      </c>
      <c r="J6402" s="7" t="str">
        <f>vlookup(I6402,Cats!$A:$B,2,false)</f>
        <v>X</v>
      </c>
    </row>
    <row r="6403">
      <c r="A6403" s="1">
        <v>143412.0</v>
      </c>
      <c r="B6403" s="1">
        <v>601.0</v>
      </c>
      <c r="C6403" s="1">
        <v>0.0</v>
      </c>
      <c r="D6403" s="1" t="s">
        <v>32</v>
      </c>
      <c r="E6403" s="1">
        <v>29.0</v>
      </c>
      <c r="F6403" s="7" t="str">
        <f>vlookup(E6403,Teams!A:B,2,false)</f>
        <v>MSJ</v>
      </c>
      <c r="G6403" s="1" t="b">
        <v>0</v>
      </c>
      <c r="H6403" s="1" t="b">
        <v>1</v>
      </c>
      <c r="I6403" s="1">
        <v>7.0</v>
      </c>
      <c r="J6403" s="7" t="str">
        <f>vlookup(I6403,Cats!$A:$B,2,false)</f>
        <v>X</v>
      </c>
    </row>
    <row r="6404">
      <c r="A6404" s="1">
        <v>143413.0</v>
      </c>
      <c r="B6404" s="1">
        <v>601.0</v>
      </c>
      <c r="C6404" s="1">
        <v>0.0</v>
      </c>
      <c r="D6404" s="1" t="s">
        <v>96</v>
      </c>
      <c r="E6404" s="1">
        <v>2.0</v>
      </c>
      <c r="F6404" s="7" t="str">
        <f>vlookup(E6404,Teams!A:B,2,false)</f>
        <v>Blair A</v>
      </c>
      <c r="G6404" s="1" t="b">
        <v>1</v>
      </c>
      <c r="H6404" s="1" t="b">
        <v>0</v>
      </c>
      <c r="I6404" s="1">
        <v>8.0</v>
      </c>
      <c r="J6404" s="7" t="str">
        <f>vlookup(I6404,Cats!$A:$B,2,false)</f>
        <v>M</v>
      </c>
    </row>
    <row r="6405">
      <c r="A6405" s="1">
        <v>143414.0</v>
      </c>
      <c r="B6405" s="1">
        <v>601.0</v>
      </c>
      <c r="C6405" s="1">
        <v>0.0</v>
      </c>
      <c r="D6405" s="1" t="s">
        <v>88</v>
      </c>
      <c r="E6405" s="1">
        <v>29.0</v>
      </c>
      <c r="F6405" s="7" t="str">
        <f>vlookup(E6405,Teams!A:B,2,false)</f>
        <v>MSJ</v>
      </c>
      <c r="G6405" s="1" t="b">
        <v>0</v>
      </c>
      <c r="H6405" s="1" t="b">
        <v>0</v>
      </c>
      <c r="I6405" s="1">
        <v>8.0</v>
      </c>
      <c r="J6405" s="7" t="str">
        <f>vlookup(I6405,Cats!$A:$B,2,false)</f>
        <v>M</v>
      </c>
    </row>
    <row r="6406">
      <c r="A6406" s="1">
        <v>143415.0</v>
      </c>
      <c r="B6406" s="1">
        <v>601.0</v>
      </c>
      <c r="C6406" s="1">
        <v>4.0</v>
      </c>
      <c r="D6406" s="1" t="s">
        <v>96</v>
      </c>
      <c r="E6406" s="1">
        <v>2.0</v>
      </c>
      <c r="F6406" s="7" t="str">
        <f>vlookup(E6406,Teams!A:B,2,false)</f>
        <v>Blair A</v>
      </c>
      <c r="G6406" s="1" t="b">
        <v>1</v>
      </c>
      <c r="H6406" s="1" t="b">
        <v>0</v>
      </c>
      <c r="I6406" s="1">
        <v>9.0</v>
      </c>
      <c r="J6406" s="7" t="str">
        <f>vlookup(I6406,Cats!$A:$B,2,false)</f>
        <v>C</v>
      </c>
    </row>
    <row r="6407">
      <c r="A6407" s="1">
        <v>143416.0</v>
      </c>
      <c r="B6407" s="1">
        <v>601.0</v>
      </c>
      <c r="C6407" s="1">
        <v>0.0</v>
      </c>
      <c r="D6407" s="1" t="s">
        <v>32</v>
      </c>
      <c r="E6407" s="1">
        <v>29.0</v>
      </c>
      <c r="F6407" s="7" t="str">
        <f>vlookup(E6407,Teams!A:B,2,false)</f>
        <v>MSJ</v>
      </c>
      <c r="G6407" s="1" t="b">
        <v>0</v>
      </c>
      <c r="H6407" s="1" t="b">
        <v>1</v>
      </c>
      <c r="I6407" s="1">
        <v>9.0</v>
      </c>
      <c r="J6407" s="7" t="str">
        <f>vlookup(I6407,Cats!$A:$B,2,false)</f>
        <v>C</v>
      </c>
    </row>
    <row r="6408">
      <c r="A6408" s="1">
        <v>143417.0</v>
      </c>
      <c r="B6408" s="1">
        <v>601.0</v>
      </c>
      <c r="C6408" s="1">
        <v>14.0</v>
      </c>
      <c r="D6408" s="1" t="s">
        <v>96</v>
      </c>
      <c r="E6408" s="1">
        <v>2.0</v>
      </c>
      <c r="F6408" s="7" t="str">
        <f>vlookup(E6408,Teams!A:B,2,false)</f>
        <v>Blair A</v>
      </c>
      <c r="G6408" s="1" t="b">
        <v>1</v>
      </c>
      <c r="H6408" s="1" t="b">
        <v>0</v>
      </c>
      <c r="I6408" s="1">
        <v>10.0</v>
      </c>
      <c r="J6408" s="7" t="str">
        <f>vlookup(I6408,Cats!$A:$B,2,false)</f>
        <v>E</v>
      </c>
    </row>
    <row r="6409">
      <c r="A6409" s="1">
        <v>143418.0</v>
      </c>
      <c r="B6409" s="1">
        <v>601.0</v>
      </c>
      <c r="C6409" s="1">
        <v>0.0</v>
      </c>
      <c r="D6409" s="1" t="s">
        <v>32</v>
      </c>
      <c r="E6409" s="1">
        <v>29.0</v>
      </c>
      <c r="F6409" s="7" t="str">
        <f>vlookup(E6409,Teams!A:B,2,false)</f>
        <v>MSJ</v>
      </c>
      <c r="G6409" s="1" t="b">
        <v>0</v>
      </c>
      <c r="H6409" s="1" t="b">
        <v>1</v>
      </c>
      <c r="I6409" s="1">
        <v>10.0</v>
      </c>
      <c r="J6409" s="7" t="str">
        <f>vlookup(I6409,Cats!$A:$B,2,false)</f>
        <v>E</v>
      </c>
    </row>
    <row r="6410">
      <c r="A6410" s="1">
        <v>143419.0</v>
      </c>
      <c r="B6410" s="1">
        <v>601.0</v>
      </c>
      <c r="C6410" s="1">
        <v>4.0</v>
      </c>
      <c r="D6410" s="1" t="s">
        <v>96</v>
      </c>
      <c r="E6410" s="1">
        <v>2.0</v>
      </c>
      <c r="F6410" s="7" t="str">
        <f>vlookup(E6410,Teams!A:B,2,false)</f>
        <v>Blair A</v>
      </c>
      <c r="G6410" s="1" t="b">
        <v>1</v>
      </c>
      <c r="H6410" s="1" t="b">
        <v>0</v>
      </c>
      <c r="I6410" s="1">
        <v>11.0</v>
      </c>
      <c r="J6410" s="7" t="str">
        <f>vlookup(I6410,Cats!$A:$B,2,false)</f>
        <v>B</v>
      </c>
    </row>
    <row r="6411">
      <c r="A6411" s="1">
        <v>143420.0</v>
      </c>
      <c r="B6411" s="1">
        <v>601.0</v>
      </c>
      <c r="C6411" s="1">
        <v>0.0</v>
      </c>
      <c r="D6411" s="1" t="s">
        <v>32</v>
      </c>
      <c r="E6411" s="1">
        <v>29.0</v>
      </c>
      <c r="F6411" s="7" t="str">
        <f>vlookup(E6411,Teams!A:B,2,false)</f>
        <v>MSJ</v>
      </c>
      <c r="G6411" s="1" t="b">
        <v>0</v>
      </c>
      <c r="H6411" s="1" t="b">
        <v>1</v>
      </c>
      <c r="I6411" s="1">
        <v>11.0</v>
      </c>
      <c r="J6411" s="7" t="str">
        <f>vlookup(I6411,Cats!$A:$B,2,false)</f>
        <v>B</v>
      </c>
    </row>
    <row r="6412">
      <c r="A6412" s="1">
        <v>143421.0</v>
      </c>
      <c r="B6412" s="1">
        <v>601.0</v>
      </c>
      <c r="C6412" s="1">
        <v>0.0</v>
      </c>
      <c r="D6412" s="1" t="s">
        <v>180</v>
      </c>
      <c r="E6412" s="1">
        <v>2.0</v>
      </c>
      <c r="F6412" s="7" t="str">
        <f>vlookup(E6412,Teams!A:B,2,false)</f>
        <v>Blair A</v>
      </c>
      <c r="G6412" s="1" t="b">
        <v>1</v>
      </c>
      <c r="H6412" s="1" t="b">
        <v>0</v>
      </c>
      <c r="I6412" s="1">
        <v>12.0</v>
      </c>
      <c r="J6412" s="7" t="str">
        <f>vlookup(I6412,Cats!$A:$B,2,false)</f>
        <v>P</v>
      </c>
    </row>
    <row r="6413">
      <c r="A6413" s="1">
        <v>143422.0</v>
      </c>
      <c r="B6413" s="1">
        <v>601.0</v>
      </c>
      <c r="C6413" s="1">
        <v>0.0</v>
      </c>
      <c r="D6413" s="1" t="s">
        <v>88</v>
      </c>
      <c r="E6413" s="1">
        <v>29.0</v>
      </c>
      <c r="F6413" s="7" t="str">
        <f>vlookup(E6413,Teams!A:B,2,false)</f>
        <v>MSJ</v>
      </c>
      <c r="G6413" s="1" t="b">
        <v>0</v>
      </c>
      <c r="H6413" s="1" t="b">
        <v>0</v>
      </c>
      <c r="I6413" s="1">
        <v>12.0</v>
      </c>
      <c r="J6413" s="7" t="str">
        <f>vlookup(I6413,Cats!$A:$B,2,false)</f>
        <v>P</v>
      </c>
    </row>
    <row r="6414">
      <c r="A6414" s="1">
        <v>143423.0</v>
      </c>
      <c r="B6414" s="1">
        <v>601.0</v>
      </c>
      <c r="C6414" s="1">
        <v>0.0</v>
      </c>
      <c r="D6414" s="1" t="s">
        <v>204</v>
      </c>
      <c r="E6414" s="1">
        <v>2.0</v>
      </c>
      <c r="F6414" s="7" t="str">
        <f>vlookup(E6414,Teams!A:B,2,false)</f>
        <v>Blair A</v>
      </c>
      <c r="G6414" s="1" t="b">
        <v>1</v>
      </c>
      <c r="H6414" s="1" t="b">
        <v>0</v>
      </c>
      <c r="I6414" s="1">
        <v>13.0</v>
      </c>
      <c r="J6414" s="7" t="str">
        <f>vlookup(I6414,Cats!$A:$B,2,false)</f>
        <v>X</v>
      </c>
    </row>
    <row r="6415">
      <c r="A6415" s="1">
        <v>143424.0</v>
      </c>
      <c r="B6415" s="1">
        <v>601.0</v>
      </c>
      <c r="C6415" s="1">
        <v>4.0</v>
      </c>
      <c r="D6415" s="1" t="s">
        <v>89</v>
      </c>
      <c r="E6415" s="1">
        <v>29.0</v>
      </c>
      <c r="F6415" s="7" t="str">
        <f>vlookup(E6415,Teams!A:B,2,false)</f>
        <v>MSJ</v>
      </c>
      <c r="G6415" s="1" t="b">
        <v>0</v>
      </c>
      <c r="H6415" s="1" t="b">
        <v>0</v>
      </c>
      <c r="I6415" s="1">
        <v>13.0</v>
      </c>
      <c r="J6415" s="7" t="str">
        <f>vlookup(I6415,Cats!$A:$B,2,false)</f>
        <v>X</v>
      </c>
    </row>
    <row r="6416">
      <c r="A6416" s="1">
        <v>143425.0</v>
      </c>
      <c r="B6416" s="1">
        <v>601.0</v>
      </c>
      <c r="C6416" s="1">
        <v>0.0</v>
      </c>
      <c r="D6416" s="1" t="s">
        <v>180</v>
      </c>
      <c r="E6416" s="1">
        <v>2.0</v>
      </c>
      <c r="F6416" s="7" t="str">
        <f>vlookup(E6416,Teams!A:B,2,false)</f>
        <v>Blair A</v>
      </c>
      <c r="G6416" s="1" t="b">
        <v>1</v>
      </c>
      <c r="H6416" s="1" t="b">
        <v>0</v>
      </c>
      <c r="I6416" s="1">
        <v>14.0</v>
      </c>
      <c r="J6416" s="7" t="str">
        <f>vlookup(I6416,Cats!$A:$B,2,false)</f>
        <v>M</v>
      </c>
    </row>
    <row r="6417">
      <c r="A6417" s="1">
        <v>143426.0</v>
      </c>
      <c r="B6417" s="1">
        <v>601.0</v>
      </c>
      <c r="C6417" s="1">
        <v>-4.0</v>
      </c>
      <c r="D6417" s="1" t="s">
        <v>88</v>
      </c>
      <c r="E6417" s="1">
        <v>29.0</v>
      </c>
      <c r="F6417" s="7" t="str">
        <f>vlookup(E6417,Teams!A:B,2,false)</f>
        <v>MSJ</v>
      </c>
      <c r="G6417" s="1" t="b">
        <v>0</v>
      </c>
      <c r="H6417" s="1" t="b">
        <v>0</v>
      </c>
      <c r="I6417" s="1">
        <v>14.0</v>
      </c>
      <c r="J6417" s="7" t="str">
        <f>vlookup(I6417,Cats!$A:$B,2,false)</f>
        <v>M</v>
      </c>
    </row>
    <row r="6418">
      <c r="A6418" s="1">
        <v>143427.0</v>
      </c>
      <c r="B6418" s="1">
        <v>601.0</v>
      </c>
      <c r="C6418" s="1">
        <v>4.0</v>
      </c>
      <c r="D6418" s="1" t="s">
        <v>96</v>
      </c>
      <c r="E6418" s="1">
        <v>2.0</v>
      </c>
      <c r="F6418" s="7" t="str">
        <f>vlookup(E6418,Teams!A:B,2,false)</f>
        <v>Blair A</v>
      </c>
      <c r="G6418" s="1" t="b">
        <v>1</v>
      </c>
      <c r="H6418" s="1" t="b">
        <v>0</v>
      </c>
      <c r="I6418" s="1">
        <v>15.0</v>
      </c>
      <c r="J6418" s="7" t="str">
        <f>vlookup(I6418,Cats!$A:$B,2,false)</f>
        <v>C</v>
      </c>
    </row>
    <row r="6419">
      <c r="A6419" s="1">
        <v>143428.0</v>
      </c>
      <c r="B6419" s="1">
        <v>601.0</v>
      </c>
      <c r="C6419" s="1">
        <v>0.0</v>
      </c>
      <c r="D6419" s="1" t="s">
        <v>32</v>
      </c>
      <c r="E6419" s="1">
        <v>29.0</v>
      </c>
      <c r="F6419" s="7" t="str">
        <f>vlookup(E6419,Teams!A:B,2,false)</f>
        <v>MSJ</v>
      </c>
      <c r="G6419" s="1" t="b">
        <v>0</v>
      </c>
      <c r="H6419" s="1" t="b">
        <v>1</v>
      </c>
      <c r="I6419" s="1">
        <v>15.0</v>
      </c>
      <c r="J6419" s="7" t="str">
        <f>vlookup(I6419,Cats!$A:$B,2,false)</f>
        <v>C</v>
      </c>
    </row>
    <row r="6420">
      <c r="A6420" s="1">
        <v>143429.0</v>
      </c>
      <c r="B6420" s="1">
        <v>601.0</v>
      </c>
      <c r="C6420" s="1">
        <v>4.0</v>
      </c>
      <c r="D6420" s="1" t="s">
        <v>204</v>
      </c>
      <c r="E6420" s="1">
        <v>2.0</v>
      </c>
      <c r="F6420" s="7" t="str">
        <f>vlookup(E6420,Teams!A:B,2,false)</f>
        <v>Blair A</v>
      </c>
      <c r="G6420" s="1" t="b">
        <v>1</v>
      </c>
      <c r="H6420" s="1" t="b">
        <v>0</v>
      </c>
      <c r="I6420" s="1">
        <v>16.0</v>
      </c>
      <c r="J6420" s="7" t="str">
        <f>vlookup(I6420,Cats!$A:$B,2,false)</f>
        <v>E</v>
      </c>
    </row>
    <row r="6421">
      <c r="A6421" s="1">
        <v>143430.0</v>
      </c>
      <c r="B6421" s="1">
        <v>601.0</v>
      </c>
      <c r="C6421" s="1">
        <v>0.0</v>
      </c>
      <c r="D6421" s="1" t="s">
        <v>32</v>
      </c>
      <c r="E6421" s="1">
        <v>29.0</v>
      </c>
      <c r="F6421" s="7" t="str">
        <f>vlookup(E6421,Teams!A:B,2,false)</f>
        <v>MSJ</v>
      </c>
      <c r="G6421" s="1" t="b">
        <v>0</v>
      </c>
      <c r="H6421" s="1" t="b">
        <v>1</v>
      </c>
      <c r="I6421" s="1">
        <v>16.0</v>
      </c>
      <c r="J6421" s="7" t="str">
        <f>vlookup(I6421,Cats!$A:$B,2,false)</f>
        <v>E</v>
      </c>
    </row>
    <row r="6422">
      <c r="A6422" s="1">
        <v>143431.0</v>
      </c>
      <c r="B6422" s="1">
        <v>601.0</v>
      </c>
      <c r="C6422" s="1">
        <v>-4.0</v>
      </c>
      <c r="D6422" s="1" t="s">
        <v>96</v>
      </c>
      <c r="E6422" s="1">
        <v>2.0</v>
      </c>
      <c r="F6422" s="7" t="str">
        <f>vlookup(E6422,Teams!A:B,2,false)</f>
        <v>Blair A</v>
      </c>
      <c r="G6422" s="1" t="b">
        <v>1</v>
      </c>
      <c r="H6422" s="1" t="b">
        <v>0</v>
      </c>
      <c r="I6422" s="1">
        <v>17.0</v>
      </c>
      <c r="J6422" s="7" t="str">
        <f>vlookup(I6422,Cats!$A:$B,2,false)</f>
        <v>B</v>
      </c>
    </row>
    <row r="6423">
      <c r="A6423" s="1">
        <v>143432.0</v>
      </c>
      <c r="B6423" s="1">
        <v>601.0</v>
      </c>
      <c r="C6423" s="1">
        <v>0.0</v>
      </c>
      <c r="D6423" s="1" t="s">
        <v>89</v>
      </c>
      <c r="E6423" s="1">
        <v>29.0</v>
      </c>
      <c r="F6423" s="7" t="str">
        <f>vlookup(E6423,Teams!A:B,2,false)</f>
        <v>MSJ</v>
      </c>
      <c r="G6423" s="1" t="b">
        <v>0</v>
      </c>
      <c r="H6423" s="1" t="b">
        <v>0</v>
      </c>
      <c r="I6423" s="1">
        <v>17.0</v>
      </c>
      <c r="J6423" s="7" t="str">
        <f>vlookup(I6423,Cats!$A:$B,2,false)</f>
        <v>B</v>
      </c>
    </row>
    <row r="6424">
      <c r="A6424" s="1">
        <v>143433.0</v>
      </c>
      <c r="B6424" s="1">
        <v>601.0</v>
      </c>
      <c r="C6424" s="1">
        <v>0.0</v>
      </c>
      <c r="D6424" s="1" t="s">
        <v>180</v>
      </c>
      <c r="E6424" s="1">
        <v>2.0</v>
      </c>
      <c r="F6424" s="7" t="str">
        <f>vlookup(E6424,Teams!A:B,2,false)</f>
        <v>Blair A</v>
      </c>
      <c r="G6424" s="1" t="b">
        <v>1</v>
      </c>
      <c r="H6424" s="1" t="b">
        <v>0</v>
      </c>
      <c r="I6424" s="1">
        <v>18.0</v>
      </c>
      <c r="J6424" s="7" t="str">
        <f>vlookup(I6424,Cats!$A:$B,2,false)</f>
        <v>P</v>
      </c>
    </row>
    <row r="6425">
      <c r="A6425" s="1">
        <v>143434.0</v>
      </c>
      <c r="B6425" s="1">
        <v>601.0</v>
      </c>
      <c r="C6425" s="1">
        <v>0.0</v>
      </c>
      <c r="D6425" s="1" t="s">
        <v>90</v>
      </c>
      <c r="E6425" s="1">
        <v>29.0</v>
      </c>
      <c r="F6425" s="7" t="str">
        <f>vlookup(E6425,Teams!A:B,2,false)</f>
        <v>MSJ</v>
      </c>
      <c r="G6425" s="1" t="b">
        <v>0</v>
      </c>
      <c r="H6425" s="1" t="b">
        <v>0</v>
      </c>
      <c r="I6425" s="1">
        <v>18.0</v>
      </c>
      <c r="J6425" s="7" t="str">
        <f>vlookup(I6425,Cats!$A:$B,2,false)</f>
        <v>P</v>
      </c>
    </row>
    <row r="6426">
      <c r="A6426" s="1">
        <v>143435.0</v>
      </c>
      <c r="B6426" s="1">
        <v>601.0</v>
      </c>
      <c r="C6426" s="1">
        <v>-4.0</v>
      </c>
      <c r="D6426" s="1" t="s">
        <v>204</v>
      </c>
      <c r="E6426" s="1">
        <v>2.0</v>
      </c>
      <c r="F6426" s="7" t="str">
        <f>vlookup(E6426,Teams!A:B,2,false)</f>
        <v>Blair A</v>
      </c>
      <c r="G6426" s="1" t="b">
        <v>1</v>
      </c>
      <c r="H6426" s="1" t="b">
        <v>0</v>
      </c>
      <c r="I6426" s="1">
        <v>19.0</v>
      </c>
      <c r="J6426" s="7" t="str">
        <f>vlookup(I6426,Cats!$A:$B,2,false)</f>
        <v>X</v>
      </c>
    </row>
    <row r="6427">
      <c r="A6427" s="1">
        <v>143436.0</v>
      </c>
      <c r="B6427" s="1">
        <v>601.0</v>
      </c>
      <c r="C6427" s="1">
        <v>14.0</v>
      </c>
      <c r="D6427" s="1" t="s">
        <v>87</v>
      </c>
      <c r="E6427" s="1">
        <v>29.0</v>
      </c>
      <c r="F6427" s="7" t="str">
        <f>vlookup(E6427,Teams!A:B,2,false)</f>
        <v>MSJ</v>
      </c>
      <c r="G6427" s="1" t="b">
        <v>0</v>
      </c>
      <c r="H6427" s="1" t="b">
        <v>0</v>
      </c>
      <c r="I6427" s="1">
        <v>19.0</v>
      </c>
      <c r="J6427" s="7" t="str">
        <f>vlookup(I6427,Cats!$A:$B,2,false)</f>
        <v>X</v>
      </c>
    </row>
    <row r="6428">
      <c r="A6428" s="1">
        <v>143437.0</v>
      </c>
      <c r="B6428" s="1">
        <v>601.0</v>
      </c>
      <c r="C6428" s="1">
        <v>4.0</v>
      </c>
      <c r="D6428" s="1" t="s">
        <v>180</v>
      </c>
      <c r="E6428" s="1">
        <v>2.0</v>
      </c>
      <c r="F6428" s="7" t="str">
        <f>vlookup(E6428,Teams!A:B,2,false)</f>
        <v>Blair A</v>
      </c>
      <c r="G6428" s="1" t="b">
        <v>1</v>
      </c>
      <c r="H6428" s="1" t="b">
        <v>0</v>
      </c>
      <c r="I6428" s="1">
        <v>20.0</v>
      </c>
      <c r="J6428" s="7" t="str">
        <f>vlookup(I6428,Cats!$A:$B,2,false)</f>
        <v>M</v>
      </c>
    </row>
    <row r="6429">
      <c r="A6429" s="1">
        <v>143438.0</v>
      </c>
      <c r="B6429" s="1">
        <v>601.0</v>
      </c>
      <c r="C6429" s="1">
        <v>0.0</v>
      </c>
      <c r="D6429" s="1" t="s">
        <v>88</v>
      </c>
      <c r="E6429" s="1">
        <v>29.0</v>
      </c>
      <c r="F6429" s="7" t="str">
        <f>vlookup(E6429,Teams!A:B,2,false)</f>
        <v>MSJ</v>
      </c>
      <c r="G6429" s="1" t="b">
        <v>0</v>
      </c>
      <c r="H6429" s="1" t="b">
        <v>0</v>
      </c>
      <c r="I6429" s="1">
        <v>20.0</v>
      </c>
      <c r="J6429" s="7" t="str">
        <f>vlookup(I6429,Cats!$A:$B,2,false)</f>
        <v>M</v>
      </c>
    </row>
    <row r="6430">
      <c r="A6430" s="1">
        <v>143439.0</v>
      </c>
      <c r="B6430" s="1">
        <v>601.0</v>
      </c>
      <c r="C6430" s="1">
        <v>14.0</v>
      </c>
      <c r="D6430" s="1" t="s">
        <v>96</v>
      </c>
      <c r="E6430" s="1">
        <v>2.0</v>
      </c>
      <c r="F6430" s="7" t="str">
        <f>vlookup(E6430,Teams!A:B,2,false)</f>
        <v>Blair A</v>
      </c>
      <c r="G6430" s="1" t="b">
        <v>1</v>
      </c>
      <c r="H6430" s="1" t="b">
        <v>0</v>
      </c>
      <c r="I6430" s="1">
        <v>21.0</v>
      </c>
      <c r="J6430" s="7" t="str">
        <f>vlookup(I6430,Cats!$A:$B,2,false)</f>
        <v>C</v>
      </c>
    </row>
    <row r="6431">
      <c r="A6431" s="1">
        <v>143440.0</v>
      </c>
      <c r="B6431" s="1">
        <v>601.0</v>
      </c>
      <c r="C6431" s="1">
        <v>0.0</v>
      </c>
      <c r="D6431" s="1" t="s">
        <v>32</v>
      </c>
      <c r="E6431" s="1">
        <v>29.0</v>
      </c>
      <c r="F6431" s="7" t="str">
        <f>vlookup(E6431,Teams!A:B,2,false)</f>
        <v>MSJ</v>
      </c>
      <c r="G6431" s="1" t="b">
        <v>0</v>
      </c>
      <c r="H6431" s="1" t="b">
        <v>1</v>
      </c>
      <c r="I6431" s="1">
        <v>21.0</v>
      </c>
      <c r="J6431" s="7" t="str">
        <f>vlookup(I6431,Cats!$A:$B,2,false)</f>
        <v>C</v>
      </c>
    </row>
    <row r="6432">
      <c r="A6432" s="1">
        <v>143441.0</v>
      </c>
      <c r="B6432" s="1">
        <v>601.0</v>
      </c>
      <c r="C6432" s="1">
        <v>-4.0</v>
      </c>
      <c r="D6432" s="1" t="s">
        <v>180</v>
      </c>
      <c r="E6432" s="1">
        <v>2.0</v>
      </c>
      <c r="F6432" s="7" t="str">
        <f>vlookup(E6432,Teams!A:B,2,false)</f>
        <v>Blair A</v>
      </c>
      <c r="G6432" s="1" t="b">
        <v>1</v>
      </c>
      <c r="H6432" s="1" t="b">
        <v>0</v>
      </c>
      <c r="I6432" s="1">
        <v>22.0</v>
      </c>
      <c r="J6432" s="7" t="str">
        <f>vlookup(I6432,Cats!$A:$B,2,false)</f>
        <v>E</v>
      </c>
    </row>
    <row r="6433">
      <c r="A6433" s="1">
        <v>143442.0</v>
      </c>
      <c r="B6433" s="1">
        <v>601.0</v>
      </c>
      <c r="C6433" s="1">
        <v>14.0</v>
      </c>
      <c r="D6433" s="1" t="s">
        <v>87</v>
      </c>
      <c r="E6433" s="1">
        <v>29.0</v>
      </c>
      <c r="F6433" s="7" t="str">
        <f>vlookup(E6433,Teams!A:B,2,false)</f>
        <v>MSJ</v>
      </c>
      <c r="G6433" s="1" t="b">
        <v>0</v>
      </c>
      <c r="H6433" s="1" t="b">
        <v>0</v>
      </c>
      <c r="I6433" s="1">
        <v>22.0</v>
      </c>
      <c r="J6433" s="7" t="str">
        <f>vlookup(I6433,Cats!$A:$B,2,false)</f>
        <v>E</v>
      </c>
    </row>
    <row r="6434">
      <c r="A6434" s="1">
        <v>143443.0</v>
      </c>
      <c r="B6434" s="1">
        <v>601.0</v>
      </c>
      <c r="C6434" s="1">
        <v>0.0</v>
      </c>
      <c r="D6434" s="1" t="s">
        <v>96</v>
      </c>
      <c r="E6434" s="1">
        <v>2.0</v>
      </c>
      <c r="F6434" s="7" t="str">
        <f>vlookup(E6434,Teams!A:B,2,false)</f>
        <v>Blair A</v>
      </c>
      <c r="G6434" s="1" t="b">
        <v>1</v>
      </c>
      <c r="H6434" s="1" t="b">
        <v>0</v>
      </c>
      <c r="I6434" s="1">
        <v>23.0</v>
      </c>
      <c r="J6434" s="7" t="str">
        <f>vlookup(I6434,Cats!$A:$B,2,false)</f>
        <v>B</v>
      </c>
    </row>
    <row r="6435">
      <c r="A6435" s="1">
        <v>143444.0</v>
      </c>
      <c r="B6435" s="1">
        <v>601.0</v>
      </c>
      <c r="C6435" s="1">
        <v>-4.0</v>
      </c>
      <c r="D6435" s="1" t="s">
        <v>89</v>
      </c>
      <c r="E6435" s="1">
        <v>29.0</v>
      </c>
      <c r="F6435" s="7" t="str">
        <f>vlookup(E6435,Teams!A:B,2,false)</f>
        <v>MSJ</v>
      </c>
      <c r="G6435" s="1" t="b">
        <v>0</v>
      </c>
      <c r="H6435" s="1" t="b">
        <v>0</v>
      </c>
      <c r="I6435" s="1">
        <v>23.0</v>
      </c>
      <c r="J6435" s="7" t="str">
        <f>vlookup(I6435,Cats!$A:$B,2,false)</f>
        <v>B</v>
      </c>
    </row>
    <row r="6436">
      <c r="A6436" s="1">
        <v>143445.0</v>
      </c>
      <c r="B6436" s="1">
        <v>601.0</v>
      </c>
      <c r="C6436" s="1">
        <v>4.0</v>
      </c>
      <c r="D6436" s="1" t="s">
        <v>96</v>
      </c>
      <c r="E6436" s="1">
        <v>2.0</v>
      </c>
      <c r="F6436" s="7" t="str">
        <f>vlookup(E6436,Teams!A:B,2,false)</f>
        <v>Blair A</v>
      </c>
      <c r="G6436" s="1" t="b">
        <v>1</v>
      </c>
      <c r="H6436" s="1" t="b">
        <v>0</v>
      </c>
      <c r="I6436" s="1">
        <v>24.0</v>
      </c>
      <c r="J6436" s="7" t="str">
        <f>vlookup(I6436,Cats!$A:$B,2,false)</f>
        <v>P</v>
      </c>
    </row>
    <row r="6437">
      <c r="A6437" s="1">
        <v>143446.0</v>
      </c>
      <c r="B6437" s="1">
        <v>601.0</v>
      </c>
      <c r="C6437" s="1">
        <v>0.0</v>
      </c>
      <c r="D6437" s="1" t="s">
        <v>32</v>
      </c>
      <c r="E6437" s="1">
        <v>29.0</v>
      </c>
      <c r="F6437" s="7" t="str">
        <f>vlookup(E6437,Teams!A:B,2,false)</f>
        <v>MSJ</v>
      </c>
      <c r="G6437" s="1" t="b">
        <v>0</v>
      </c>
      <c r="H6437" s="1" t="b">
        <v>1</v>
      </c>
      <c r="I6437" s="1">
        <v>24.0</v>
      </c>
      <c r="J6437" s="7" t="str">
        <f>vlookup(I6437,Cats!$A:$B,2,false)</f>
        <v>P</v>
      </c>
    </row>
    <row r="6438">
      <c r="A6438" s="1">
        <v>143447.0</v>
      </c>
      <c r="B6438" s="1">
        <v>602.0</v>
      </c>
      <c r="C6438" s="1">
        <v>0.0</v>
      </c>
      <c r="D6438" s="1" t="s">
        <v>209</v>
      </c>
      <c r="E6438" s="1">
        <v>14.0</v>
      </c>
      <c r="F6438" s="7" t="str">
        <f>vlookup(E6438,Teams!A:B,2,false)</f>
        <v>Dulles</v>
      </c>
      <c r="G6438" s="1" t="b">
        <v>1</v>
      </c>
      <c r="H6438" s="1" t="b">
        <v>0</v>
      </c>
      <c r="I6438" s="1">
        <v>1.0</v>
      </c>
      <c r="J6438" s="7" t="str">
        <f>vlookup(I6438,Cats!$A:$B,2,false)</f>
        <v>X</v>
      </c>
    </row>
    <row r="6439">
      <c r="A6439" s="1">
        <v>143448.0</v>
      </c>
      <c r="B6439" s="1">
        <v>602.0</v>
      </c>
      <c r="C6439" s="1">
        <v>0.0</v>
      </c>
      <c r="D6439" s="1" t="s">
        <v>167</v>
      </c>
      <c r="E6439" s="1">
        <v>35.0</v>
      </c>
      <c r="F6439" s="7" t="str">
        <f>vlookup(E6439,Teams!A:B,2,false)</f>
        <v>NoHo</v>
      </c>
      <c r="G6439" s="1" t="b">
        <v>0</v>
      </c>
      <c r="H6439" s="1" t="b">
        <v>0</v>
      </c>
      <c r="I6439" s="1">
        <v>1.0</v>
      </c>
      <c r="J6439" s="7" t="str">
        <f>vlookup(I6439,Cats!$A:$B,2,false)</f>
        <v>X</v>
      </c>
    </row>
    <row r="6440">
      <c r="A6440" s="1">
        <v>143449.0</v>
      </c>
      <c r="B6440" s="1">
        <v>602.0</v>
      </c>
      <c r="C6440" s="1">
        <v>0.0</v>
      </c>
      <c r="D6440" s="1" t="s">
        <v>234</v>
      </c>
      <c r="E6440" s="1">
        <v>14.0</v>
      </c>
      <c r="F6440" s="7" t="str">
        <f>vlookup(E6440,Teams!A:B,2,false)</f>
        <v>Dulles</v>
      </c>
      <c r="G6440" s="1" t="b">
        <v>1</v>
      </c>
      <c r="H6440" s="1" t="b">
        <v>0</v>
      </c>
      <c r="I6440" s="1">
        <v>2.0</v>
      </c>
      <c r="J6440" s="7" t="str">
        <f>vlookup(I6440,Cats!$A:$B,2,false)</f>
        <v>M</v>
      </c>
    </row>
    <row r="6441">
      <c r="A6441" s="1">
        <v>143450.0</v>
      </c>
      <c r="B6441" s="1">
        <v>602.0</v>
      </c>
      <c r="C6441" s="1">
        <v>0.0</v>
      </c>
      <c r="D6441" s="1" t="s">
        <v>167</v>
      </c>
      <c r="E6441" s="1">
        <v>35.0</v>
      </c>
      <c r="F6441" s="7" t="str">
        <f>vlookup(E6441,Teams!A:B,2,false)</f>
        <v>NoHo</v>
      </c>
      <c r="G6441" s="1" t="b">
        <v>0</v>
      </c>
      <c r="H6441" s="1" t="b">
        <v>0</v>
      </c>
      <c r="I6441" s="1">
        <v>2.0</v>
      </c>
      <c r="J6441" s="7" t="str">
        <f>vlookup(I6441,Cats!$A:$B,2,false)</f>
        <v>M</v>
      </c>
    </row>
    <row r="6442">
      <c r="A6442" s="1">
        <v>143451.0</v>
      </c>
      <c r="B6442" s="1">
        <v>602.0</v>
      </c>
      <c r="C6442" s="1">
        <v>0.0</v>
      </c>
      <c r="D6442" s="1" t="s">
        <v>32</v>
      </c>
      <c r="E6442" s="1">
        <v>14.0</v>
      </c>
      <c r="F6442" s="7" t="str">
        <f>vlookup(E6442,Teams!A:B,2,false)</f>
        <v>Dulles</v>
      </c>
      <c r="G6442" s="1" t="b">
        <v>1</v>
      </c>
      <c r="H6442" s="1" t="b">
        <v>1</v>
      </c>
      <c r="I6442" s="1">
        <v>3.0</v>
      </c>
      <c r="J6442" s="7" t="str">
        <f>vlookup(I6442,Cats!$A:$B,2,false)</f>
        <v>C</v>
      </c>
    </row>
    <row r="6443">
      <c r="A6443" s="1">
        <v>143452.0</v>
      </c>
      <c r="B6443" s="1">
        <v>602.0</v>
      </c>
      <c r="C6443" s="1">
        <v>4.0</v>
      </c>
      <c r="D6443" s="1" t="s">
        <v>169</v>
      </c>
      <c r="E6443" s="1">
        <v>35.0</v>
      </c>
      <c r="F6443" s="7" t="str">
        <f>vlookup(E6443,Teams!A:B,2,false)</f>
        <v>NoHo</v>
      </c>
      <c r="G6443" s="1" t="b">
        <v>0</v>
      </c>
      <c r="H6443" s="1" t="b">
        <v>0</v>
      </c>
      <c r="I6443" s="1">
        <v>3.0</v>
      </c>
      <c r="J6443" s="7" t="str">
        <f>vlookup(I6443,Cats!$A:$B,2,false)</f>
        <v>C</v>
      </c>
    </row>
    <row r="6444">
      <c r="A6444" s="1">
        <v>143453.0</v>
      </c>
      <c r="B6444" s="1">
        <v>602.0</v>
      </c>
      <c r="C6444" s="1">
        <v>0.0</v>
      </c>
      <c r="D6444" s="1" t="s">
        <v>61</v>
      </c>
      <c r="E6444" s="1">
        <v>14.0</v>
      </c>
      <c r="F6444" s="7" t="str">
        <f>vlookup(E6444,Teams!A:B,2,false)</f>
        <v>Dulles</v>
      </c>
      <c r="G6444" s="1" t="b">
        <v>1</v>
      </c>
      <c r="H6444" s="1" t="b">
        <v>0</v>
      </c>
      <c r="I6444" s="1">
        <v>4.0</v>
      </c>
      <c r="J6444" s="7" t="str">
        <f>vlookup(I6444,Cats!$A:$B,2,false)</f>
        <v>E</v>
      </c>
    </row>
    <row r="6445">
      <c r="A6445" s="1">
        <v>143454.0</v>
      </c>
      <c r="B6445" s="1">
        <v>602.0</v>
      </c>
      <c r="C6445" s="1">
        <v>4.0</v>
      </c>
      <c r="D6445" s="1" t="s">
        <v>166</v>
      </c>
      <c r="E6445" s="1">
        <v>35.0</v>
      </c>
      <c r="F6445" s="7" t="str">
        <f>vlookup(E6445,Teams!A:B,2,false)</f>
        <v>NoHo</v>
      </c>
      <c r="G6445" s="1" t="b">
        <v>0</v>
      </c>
      <c r="H6445" s="1" t="b">
        <v>0</v>
      </c>
      <c r="I6445" s="1">
        <v>4.0</v>
      </c>
      <c r="J6445" s="7" t="str">
        <f>vlookup(I6445,Cats!$A:$B,2,false)</f>
        <v>E</v>
      </c>
    </row>
    <row r="6446">
      <c r="A6446" s="1">
        <v>143455.0</v>
      </c>
      <c r="B6446" s="1">
        <v>602.0</v>
      </c>
      <c r="C6446" s="1">
        <v>4.0</v>
      </c>
      <c r="D6446" s="1" t="s">
        <v>61</v>
      </c>
      <c r="E6446" s="1">
        <v>14.0</v>
      </c>
      <c r="F6446" s="7" t="str">
        <f>vlookup(E6446,Teams!A:B,2,false)</f>
        <v>Dulles</v>
      </c>
      <c r="G6446" s="1" t="b">
        <v>1</v>
      </c>
      <c r="H6446" s="1" t="b">
        <v>0</v>
      </c>
      <c r="I6446" s="1">
        <v>5.0</v>
      </c>
      <c r="J6446" s="7" t="str">
        <f>vlookup(I6446,Cats!$A:$B,2,false)</f>
        <v>B</v>
      </c>
    </row>
    <row r="6447">
      <c r="A6447" s="1">
        <v>143456.0</v>
      </c>
      <c r="B6447" s="1">
        <v>602.0</v>
      </c>
      <c r="C6447" s="1">
        <v>0.0</v>
      </c>
      <c r="D6447" s="1" t="s">
        <v>32</v>
      </c>
      <c r="E6447" s="1">
        <v>35.0</v>
      </c>
      <c r="F6447" s="7" t="str">
        <f>vlookup(E6447,Teams!A:B,2,false)</f>
        <v>NoHo</v>
      </c>
      <c r="G6447" s="1" t="b">
        <v>0</v>
      </c>
      <c r="H6447" s="1" t="b">
        <v>1</v>
      </c>
      <c r="I6447" s="1">
        <v>5.0</v>
      </c>
      <c r="J6447" s="7" t="str">
        <f>vlookup(I6447,Cats!$A:$B,2,false)</f>
        <v>B</v>
      </c>
    </row>
    <row r="6448">
      <c r="A6448" s="1">
        <v>143457.0</v>
      </c>
      <c r="B6448" s="1">
        <v>602.0</v>
      </c>
      <c r="C6448" s="1">
        <v>0.0</v>
      </c>
      <c r="D6448" s="1" t="s">
        <v>65</v>
      </c>
      <c r="E6448" s="1">
        <v>14.0</v>
      </c>
      <c r="F6448" s="7" t="str">
        <f>vlookup(E6448,Teams!A:B,2,false)</f>
        <v>Dulles</v>
      </c>
      <c r="G6448" s="1" t="b">
        <v>1</v>
      </c>
      <c r="H6448" s="1" t="b">
        <v>0</v>
      </c>
      <c r="I6448" s="1">
        <v>6.0</v>
      </c>
      <c r="J6448" s="7" t="str">
        <f>vlookup(I6448,Cats!$A:$B,2,false)</f>
        <v>P</v>
      </c>
    </row>
    <row r="6449">
      <c r="A6449" s="1">
        <v>143458.0</v>
      </c>
      <c r="B6449" s="1">
        <v>602.0</v>
      </c>
      <c r="C6449" s="1">
        <v>0.0</v>
      </c>
      <c r="D6449" s="1" t="s">
        <v>167</v>
      </c>
      <c r="E6449" s="1">
        <v>35.0</v>
      </c>
      <c r="F6449" s="7" t="str">
        <f>vlookup(E6449,Teams!A:B,2,false)</f>
        <v>NoHo</v>
      </c>
      <c r="G6449" s="1" t="b">
        <v>0</v>
      </c>
      <c r="H6449" s="1" t="b">
        <v>0</v>
      </c>
      <c r="I6449" s="1">
        <v>6.0</v>
      </c>
      <c r="J6449" s="7" t="str">
        <f>vlookup(I6449,Cats!$A:$B,2,false)</f>
        <v>P</v>
      </c>
    </row>
    <row r="6450">
      <c r="A6450" s="1">
        <v>143459.0</v>
      </c>
      <c r="B6450" s="1">
        <v>602.0</v>
      </c>
      <c r="C6450" s="1">
        <v>0.0</v>
      </c>
      <c r="D6450" s="1" t="s">
        <v>209</v>
      </c>
      <c r="E6450" s="1">
        <v>14.0</v>
      </c>
      <c r="F6450" s="7" t="str">
        <f>vlookup(E6450,Teams!A:B,2,false)</f>
        <v>Dulles</v>
      </c>
      <c r="G6450" s="1" t="b">
        <v>1</v>
      </c>
      <c r="H6450" s="1" t="b">
        <v>1</v>
      </c>
      <c r="I6450" s="1">
        <v>7.0</v>
      </c>
      <c r="J6450" s="7" t="str">
        <f>vlookup(I6450,Cats!$A:$B,2,false)</f>
        <v>X</v>
      </c>
    </row>
    <row r="6451">
      <c r="A6451" s="1">
        <v>143460.0</v>
      </c>
      <c r="B6451" s="1">
        <v>602.0</v>
      </c>
      <c r="C6451" s="1">
        <v>14.0</v>
      </c>
      <c r="D6451" s="1" t="s">
        <v>171</v>
      </c>
      <c r="E6451" s="1">
        <v>35.0</v>
      </c>
      <c r="F6451" s="7" t="str">
        <f>vlookup(E6451,Teams!A:B,2,false)</f>
        <v>NoHo</v>
      </c>
      <c r="G6451" s="1" t="b">
        <v>0</v>
      </c>
      <c r="H6451" s="1" t="b">
        <v>0</v>
      </c>
      <c r="I6451" s="1">
        <v>7.0</v>
      </c>
      <c r="J6451" s="7" t="str">
        <f>vlookup(I6451,Cats!$A:$B,2,false)</f>
        <v>X</v>
      </c>
    </row>
    <row r="6452">
      <c r="A6452" s="1">
        <v>143461.0</v>
      </c>
      <c r="B6452" s="1">
        <v>602.0</v>
      </c>
      <c r="C6452" s="1">
        <v>4.0</v>
      </c>
      <c r="D6452" s="1" t="s">
        <v>65</v>
      </c>
      <c r="E6452" s="1">
        <v>14.0</v>
      </c>
      <c r="F6452" s="7" t="str">
        <f>vlookup(E6452,Teams!A:B,2,false)</f>
        <v>Dulles</v>
      </c>
      <c r="G6452" s="1" t="b">
        <v>1</v>
      </c>
      <c r="H6452" s="1" t="b">
        <v>0</v>
      </c>
      <c r="I6452" s="1">
        <v>8.0</v>
      </c>
      <c r="J6452" s="7" t="str">
        <f>vlookup(I6452,Cats!$A:$B,2,false)</f>
        <v>M</v>
      </c>
    </row>
    <row r="6453">
      <c r="A6453" s="1">
        <v>143462.0</v>
      </c>
      <c r="B6453" s="1">
        <v>602.0</v>
      </c>
      <c r="C6453" s="1">
        <v>0.0</v>
      </c>
      <c r="D6453" s="1" t="s">
        <v>32</v>
      </c>
      <c r="E6453" s="1">
        <v>35.0</v>
      </c>
      <c r="F6453" s="7" t="str">
        <f>vlookup(E6453,Teams!A:B,2,false)</f>
        <v>NoHo</v>
      </c>
      <c r="G6453" s="1" t="b">
        <v>0</v>
      </c>
      <c r="H6453" s="1" t="b">
        <v>1</v>
      </c>
      <c r="I6453" s="1">
        <v>8.0</v>
      </c>
      <c r="J6453" s="7" t="str">
        <f>vlookup(I6453,Cats!$A:$B,2,false)</f>
        <v>M</v>
      </c>
    </row>
    <row r="6454">
      <c r="A6454" s="1">
        <v>143463.0</v>
      </c>
      <c r="B6454" s="1">
        <v>602.0</v>
      </c>
      <c r="C6454" s="1">
        <v>4.0</v>
      </c>
      <c r="D6454" s="1" t="s">
        <v>234</v>
      </c>
      <c r="E6454" s="1">
        <v>14.0</v>
      </c>
      <c r="F6454" s="7" t="str">
        <f>vlookup(E6454,Teams!A:B,2,false)</f>
        <v>Dulles</v>
      </c>
      <c r="G6454" s="1" t="b">
        <v>1</v>
      </c>
      <c r="H6454" s="1" t="b">
        <v>0</v>
      </c>
      <c r="I6454" s="1">
        <v>9.0</v>
      </c>
      <c r="J6454" s="7" t="str">
        <f>vlookup(I6454,Cats!$A:$B,2,false)</f>
        <v>C</v>
      </c>
    </row>
    <row r="6455">
      <c r="A6455" s="1">
        <v>143464.0</v>
      </c>
      <c r="B6455" s="1">
        <v>602.0</v>
      </c>
      <c r="C6455" s="1">
        <v>0.0</v>
      </c>
      <c r="D6455" s="1" t="s">
        <v>32</v>
      </c>
      <c r="E6455" s="1">
        <v>35.0</v>
      </c>
      <c r="F6455" s="7" t="str">
        <f>vlookup(E6455,Teams!A:B,2,false)</f>
        <v>NoHo</v>
      </c>
      <c r="G6455" s="1" t="b">
        <v>0</v>
      </c>
      <c r="H6455" s="1" t="b">
        <v>1</v>
      </c>
      <c r="I6455" s="1">
        <v>9.0</v>
      </c>
      <c r="J6455" s="7" t="str">
        <f>vlookup(I6455,Cats!$A:$B,2,false)</f>
        <v>C</v>
      </c>
    </row>
    <row r="6456">
      <c r="A6456" s="1">
        <v>143465.0</v>
      </c>
      <c r="B6456" s="1">
        <v>602.0</v>
      </c>
      <c r="C6456" s="1">
        <v>-4.0</v>
      </c>
      <c r="D6456" s="1" t="s">
        <v>61</v>
      </c>
      <c r="E6456" s="1">
        <v>14.0</v>
      </c>
      <c r="F6456" s="7" t="str">
        <f>vlookup(E6456,Teams!A:B,2,false)</f>
        <v>Dulles</v>
      </c>
      <c r="G6456" s="1" t="b">
        <v>1</v>
      </c>
      <c r="H6456" s="1" t="b">
        <v>0</v>
      </c>
      <c r="I6456" s="1">
        <v>10.0</v>
      </c>
      <c r="J6456" s="7" t="str">
        <f>vlookup(I6456,Cats!$A:$B,2,false)</f>
        <v>E</v>
      </c>
    </row>
    <row r="6457">
      <c r="A6457" s="1">
        <v>143466.0</v>
      </c>
      <c r="B6457" s="1">
        <v>602.0</v>
      </c>
      <c r="C6457" s="1">
        <v>14.0</v>
      </c>
      <c r="D6457" s="1" t="s">
        <v>166</v>
      </c>
      <c r="E6457" s="1">
        <v>35.0</v>
      </c>
      <c r="F6457" s="7" t="str">
        <f>vlookup(E6457,Teams!A:B,2,false)</f>
        <v>NoHo</v>
      </c>
      <c r="G6457" s="1" t="b">
        <v>0</v>
      </c>
      <c r="H6457" s="1" t="b">
        <v>0</v>
      </c>
      <c r="I6457" s="1">
        <v>10.0</v>
      </c>
      <c r="J6457" s="7" t="str">
        <f>vlookup(I6457,Cats!$A:$B,2,false)</f>
        <v>E</v>
      </c>
    </row>
    <row r="6458">
      <c r="A6458" s="1">
        <v>143467.0</v>
      </c>
      <c r="B6458" s="1">
        <v>602.0</v>
      </c>
      <c r="C6458" s="1">
        <v>-4.0</v>
      </c>
      <c r="D6458" s="1" t="s">
        <v>209</v>
      </c>
      <c r="E6458" s="1">
        <v>14.0</v>
      </c>
      <c r="F6458" s="7" t="str">
        <f>vlookup(E6458,Teams!A:B,2,false)</f>
        <v>Dulles</v>
      </c>
      <c r="G6458" s="1" t="b">
        <v>1</v>
      </c>
      <c r="H6458" s="1" t="b">
        <v>0</v>
      </c>
      <c r="I6458" s="1">
        <v>11.0</v>
      </c>
      <c r="J6458" s="7" t="str">
        <f>vlookup(I6458,Cats!$A:$B,2,false)</f>
        <v>B</v>
      </c>
    </row>
    <row r="6459">
      <c r="A6459" s="1">
        <v>143468.0</v>
      </c>
      <c r="B6459" s="1">
        <v>602.0</v>
      </c>
      <c r="C6459" s="1">
        <v>0.0</v>
      </c>
      <c r="D6459" s="1" t="s">
        <v>171</v>
      </c>
      <c r="E6459" s="1">
        <v>35.0</v>
      </c>
      <c r="F6459" s="7" t="str">
        <f>vlookup(E6459,Teams!A:B,2,false)</f>
        <v>NoHo</v>
      </c>
      <c r="G6459" s="1" t="b">
        <v>0</v>
      </c>
      <c r="H6459" s="1" t="b">
        <v>0</v>
      </c>
      <c r="I6459" s="1">
        <v>11.0</v>
      </c>
      <c r="J6459" s="7" t="str">
        <f>vlookup(I6459,Cats!$A:$B,2,false)</f>
        <v>B</v>
      </c>
    </row>
    <row r="6460">
      <c r="A6460" s="1">
        <v>143469.0</v>
      </c>
      <c r="B6460" s="1">
        <v>602.0</v>
      </c>
      <c r="C6460" s="1">
        <v>14.0</v>
      </c>
      <c r="D6460" s="1" t="s">
        <v>234</v>
      </c>
      <c r="E6460" s="1">
        <v>14.0</v>
      </c>
      <c r="F6460" s="7" t="str">
        <f>vlookup(E6460,Teams!A:B,2,false)</f>
        <v>Dulles</v>
      </c>
      <c r="G6460" s="1" t="b">
        <v>1</v>
      </c>
      <c r="H6460" s="1" t="b">
        <v>0</v>
      </c>
      <c r="I6460" s="1">
        <v>12.0</v>
      </c>
      <c r="J6460" s="7" t="str">
        <f>vlookup(I6460,Cats!$A:$B,2,false)</f>
        <v>P</v>
      </c>
    </row>
    <row r="6461">
      <c r="A6461" s="1">
        <v>143470.0</v>
      </c>
      <c r="B6461" s="1">
        <v>602.0</v>
      </c>
      <c r="C6461" s="1">
        <v>0.0</v>
      </c>
      <c r="D6461" s="1" t="s">
        <v>167</v>
      </c>
      <c r="E6461" s="1">
        <v>35.0</v>
      </c>
      <c r="F6461" s="7" t="str">
        <f>vlookup(E6461,Teams!A:B,2,false)</f>
        <v>NoHo</v>
      </c>
      <c r="G6461" s="1" t="b">
        <v>0</v>
      </c>
      <c r="H6461" s="1" t="b">
        <v>0</v>
      </c>
      <c r="I6461" s="1">
        <v>12.0</v>
      </c>
      <c r="J6461" s="7" t="str">
        <f>vlookup(I6461,Cats!$A:$B,2,false)</f>
        <v>P</v>
      </c>
    </row>
    <row r="6462">
      <c r="A6462" s="1">
        <v>143471.0</v>
      </c>
      <c r="B6462" s="1">
        <v>602.0</v>
      </c>
      <c r="C6462" s="1">
        <v>0.0</v>
      </c>
      <c r="D6462" s="1" t="s">
        <v>32</v>
      </c>
      <c r="E6462" s="1">
        <v>14.0</v>
      </c>
      <c r="F6462" s="7" t="str">
        <f>vlookup(E6462,Teams!A:B,2,false)</f>
        <v>Dulles</v>
      </c>
      <c r="G6462" s="1" t="b">
        <v>1</v>
      </c>
      <c r="H6462" s="1" t="b">
        <v>1</v>
      </c>
      <c r="I6462" s="1">
        <v>13.0</v>
      </c>
      <c r="J6462" s="7" t="str">
        <f>vlookup(I6462,Cats!$A:$B,2,false)</f>
        <v>X</v>
      </c>
    </row>
    <row r="6463">
      <c r="A6463" s="1">
        <v>143472.0</v>
      </c>
      <c r="B6463" s="1">
        <v>602.0</v>
      </c>
      <c r="C6463" s="1">
        <v>4.0</v>
      </c>
      <c r="D6463" s="1" t="s">
        <v>235</v>
      </c>
      <c r="E6463" s="1">
        <v>35.0</v>
      </c>
      <c r="F6463" s="7" t="str">
        <f>vlookup(E6463,Teams!A:B,2,false)</f>
        <v>NoHo</v>
      </c>
      <c r="G6463" s="1" t="b">
        <v>0</v>
      </c>
      <c r="H6463" s="1" t="b">
        <v>0</v>
      </c>
      <c r="I6463" s="1">
        <v>13.0</v>
      </c>
      <c r="J6463" s="7" t="str">
        <f>vlookup(I6463,Cats!$A:$B,2,false)</f>
        <v>X</v>
      </c>
    </row>
    <row r="6464">
      <c r="A6464" s="1">
        <v>143473.0</v>
      </c>
      <c r="B6464" s="1">
        <v>602.0</v>
      </c>
      <c r="C6464" s="1">
        <v>0.0</v>
      </c>
      <c r="D6464" s="1" t="s">
        <v>32</v>
      </c>
      <c r="E6464" s="1">
        <v>14.0</v>
      </c>
      <c r="F6464" s="7" t="str">
        <f>vlookup(E6464,Teams!A:B,2,false)</f>
        <v>Dulles</v>
      </c>
      <c r="G6464" s="1" t="b">
        <v>1</v>
      </c>
      <c r="H6464" s="1" t="b">
        <v>1</v>
      </c>
      <c r="I6464" s="1">
        <v>14.0</v>
      </c>
      <c r="J6464" s="7" t="str">
        <f>vlookup(I6464,Cats!$A:$B,2,false)</f>
        <v>M</v>
      </c>
    </row>
    <row r="6465">
      <c r="A6465" s="1">
        <v>143474.0</v>
      </c>
      <c r="B6465" s="1">
        <v>602.0</v>
      </c>
      <c r="C6465" s="1">
        <v>14.0</v>
      </c>
      <c r="D6465" s="1" t="s">
        <v>167</v>
      </c>
      <c r="E6465" s="1">
        <v>35.0</v>
      </c>
      <c r="F6465" s="7" t="str">
        <f>vlookup(E6465,Teams!A:B,2,false)</f>
        <v>NoHo</v>
      </c>
      <c r="G6465" s="1" t="b">
        <v>0</v>
      </c>
      <c r="H6465" s="1" t="b">
        <v>0</v>
      </c>
      <c r="I6465" s="1">
        <v>14.0</v>
      </c>
      <c r="J6465" s="7" t="str">
        <f>vlookup(I6465,Cats!$A:$B,2,false)</f>
        <v>M</v>
      </c>
    </row>
    <row r="6466">
      <c r="A6466" s="1">
        <v>143475.0</v>
      </c>
      <c r="B6466" s="1">
        <v>602.0</v>
      </c>
      <c r="C6466" s="1">
        <v>0.0</v>
      </c>
      <c r="D6466" s="1" t="s">
        <v>32</v>
      </c>
      <c r="E6466" s="1">
        <v>14.0</v>
      </c>
      <c r="F6466" s="7" t="str">
        <f>vlookup(E6466,Teams!A:B,2,false)</f>
        <v>Dulles</v>
      </c>
      <c r="G6466" s="1" t="b">
        <v>1</v>
      </c>
      <c r="H6466" s="1" t="b">
        <v>1</v>
      </c>
      <c r="I6466" s="1">
        <v>15.0</v>
      </c>
      <c r="J6466" s="7" t="str">
        <f>vlookup(I6466,Cats!$A:$B,2,false)</f>
        <v>C</v>
      </c>
    </row>
    <row r="6467">
      <c r="A6467" s="1">
        <v>143476.0</v>
      </c>
      <c r="B6467" s="1">
        <v>602.0</v>
      </c>
      <c r="C6467" s="1">
        <v>14.0</v>
      </c>
      <c r="D6467" s="1" t="s">
        <v>171</v>
      </c>
      <c r="E6467" s="1">
        <v>35.0</v>
      </c>
      <c r="F6467" s="7" t="str">
        <f>vlookup(E6467,Teams!A:B,2,false)</f>
        <v>NoHo</v>
      </c>
      <c r="G6467" s="1" t="b">
        <v>0</v>
      </c>
      <c r="H6467" s="1" t="b">
        <v>0</v>
      </c>
      <c r="I6467" s="1">
        <v>15.0</v>
      </c>
      <c r="J6467" s="7" t="str">
        <f>vlookup(I6467,Cats!$A:$B,2,false)</f>
        <v>C</v>
      </c>
    </row>
    <row r="6468">
      <c r="A6468" s="1">
        <v>143477.0</v>
      </c>
      <c r="B6468" s="1">
        <v>602.0</v>
      </c>
      <c r="C6468" s="1">
        <v>0.0</v>
      </c>
      <c r="D6468" s="1" t="s">
        <v>32</v>
      </c>
      <c r="E6468" s="1">
        <v>14.0</v>
      </c>
      <c r="F6468" s="7" t="str">
        <f>vlookup(E6468,Teams!A:B,2,false)</f>
        <v>Dulles</v>
      </c>
      <c r="G6468" s="1" t="b">
        <v>1</v>
      </c>
      <c r="H6468" s="1" t="b">
        <v>1</v>
      </c>
      <c r="I6468" s="1">
        <v>16.0</v>
      </c>
      <c r="J6468" s="7" t="str">
        <f>vlookup(I6468,Cats!$A:$B,2,false)</f>
        <v>E</v>
      </c>
    </row>
    <row r="6469">
      <c r="A6469" s="1">
        <v>143478.0</v>
      </c>
      <c r="B6469" s="1">
        <v>602.0</v>
      </c>
      <c r="C6469" s="1">
        <v>14.0</v>
      </c>
      <c r="D6469" s="1" t="s">
        <v>166</v>
      </c>
      <c r="E6469" s="1">
        <v>35.0</v>
      </c>
      <c r="F6469" s="7" t="str">
        <f>vlookup(E6469,Teams!A:B,2,false)</f>
        <v>NoHo</v>
      </c>
      <c r="G6469" s="1" t="b">
        <v>0</v>
      </c>
      <c r="H6469" s="1" t="b">
        <v>0</v>
      </c>
      <c r="I6469" s="1">
        <v>16.0</v>
      </c>
      <c r="J6469" s="7" t="str">
        <f>vlookup(I6469,Cats!$A:$B,2,false)</f>
        <v>E</v>
      </c>
    </row>
    <row r="6470">
      <c r="A6470" s="1">
        <v>143479.0</v>
      </c>
      <c r="B6470" s="1">
        <v>602.0</v>
      </c>
      <c r="C6470" s="1">
        <v>0.0</v>
      </c>
      <c r="D6470" s="1" t="s">
        <v>32</v>
      </c>
      <c r="E6470" s="1">
        <v>14.0</v>
      </c>
      <c r="F6470" s="7" t="str">
        <f>vlookup(E6470,Teams!A:B,2,false)</f>
        <v>Dulles</v>
      </c>
      <c r="G6470" s="1" t="b">
        <v>1</v>
      </c>
      <c r="H6470" s="1" t="b">
        <v>1</v>
      </c>
      <c r="I6470" s="1">
        <v>17.0</v>
      </c>
      <c r="J6470" s="7" t="str">
        <f>vlookup(I6470,Cats!$A:$B,2,false)</f>
        <v>B</v>
      </c>
    </row>
    <row r="6471">
      <c r="A6471" s="1">
        <v>143480.0</v>
      </c>
      <c r="B6471" s="1">
        <v>602.0</v>
      </c>
      <c r="C6471" s="1">
        <v>14.0</v>
      </c>
      <c r="D6471" s="1" t="s">
        <v>171</v>
      </c>
      <c r="E6471" s="1">
        <v>35.0</v>
      </c>
      <c r="F6471" s="7" t="str">
        <f>vlookup(E6471,Teams!A:B,2,false)</f>
        <v>NoHo</v>
      </c>
      <c r="G6471" s="1" t="b">
        <v>0</v>
      </c>
      <c r="H6471" s="1" t="b">
        <v>0</v>
      </c>
      <c r="I6471" s="1">
        <v>17.0</v>
      </c>
      <c r="J6471" s="7" t="str">
        <f>vlookup(I6471,Cats!$A:$B,2,false)</f>
        <v>B</v>
      </c>
    </row>
    <row r="6472">
      <c r="A6472" s="1">
        <v>143481.0</v>
      </c>
      <c r="B6472" s="1">
        <v>602.0</v>
      </c>
      <c r="C6472" s="1">
        <v>0.0</v>
      </c>
      <c r="D6472" s="1" t="s">
        <v>32</v>
      </c>
      <c r="E6472" s="1">
        <v>14.0</v>
      </c>
      <c r="F6472" s="7" t="str">
        <f>vlookup(E6472,Teams!A:B,2,false)</f>
        <v>Dulles</v>
      </c>
      <c r="G6472" s="1" t="b">
        <v>1</v>
      </c>
      <c r="H6472" s="1" t="b">
        <v>1</v>
      </c>
      <c r="I6472" s="1">
        <v>18.0</v>
      </c>
      <c r="J6472" s="7" t="str">
        <f>vlookup(I6472,Cats!$A:$B,2,false)</f>
        <v>P</v>
      </c>
    </row>
    <row r="6473">
      <c r="A6473" s="1">
        <v>143482.0</v>
      </c>
      <c r="B6473" s="1">
        <v>602.0</v>
      </c>
      <c r="C6473" s="1">
        <v>14.0</v>
      </c>
      <c r="D6473" s="1" t="s">
        <v>167</v>
      </c>
      <c r="E6473" s="1">
        <v>35.0</v>
      </c>
      <c r="F6473" s="7" t="str">
        <f>vlookup(E6473,Teams!A:B,2,false)</f>
        <v>NoHo</v>
      </c>
      <c r="G6473" s="1" t="b">
        <v>0</v>
      </c>
      <c r="H6473" s="1" t="b">
        <v>0</v>
      </c>
      <c r="I6473" s="1">
        <v>18.0</v>
      </c>
      <c r="J6473" s="7" t="str">
        <f>vlookup(I6473,Cats!$A:$B,2,false)</f>
        <v>P</v>
      </c>
    </row>
    <row r="6474">
      <c r="A6474" s="1">
        <v>143483.0</v>
      </c>
      <c r="B6474" s="1">
        <v>602.0</v>
      </c>
      <c r="C6474" s="1">
        <v>14.0</v>
      </c>
      <c r="D6474" s="1" t="s">
        <v>61</v>
      </c>
      <c r="E6474" s="1">
        <v>14.0</v>
      </c>
      <c r="F6474" s="7" t="str">
        <f>vlookup(E6474,Teams!A:B,2,false)</f>
        <v>Dulles</v>
      </c>
      <c r="G6474" s="1" t="b">
        <v>1</v>
      </c>
      <c r="H6474" s="1" t="b">
        <v>0</v>
      </c>
      <c r="I6474" s="1">
        <v>19.0</v>
      </c>
      <c r="J6474" s="7" t="str">
        <f>vlookup(I6474,Cats!$A:$B,2,false)</f>
        <v>X</v>
      </c>
    </row>
    <row r="6475">
      <c r="A6475" s="1">
        <v>143484.0</v>
      </c>
      <c r="B6475" s="1">
        <v>602.0</v>
      </c>
      <c r="C6475" s="1">
        <v>-4.0</v>
      </c>
      <c r="D6475" s="1" t="s">
        <v>167</v>
      </c>
      <c r="E6475" s="1">
        <v>35.0</v>
      </c>
      <c r="F6475" s="7" t="str">
        <f>vlookup(E6475,Teams!A:B,2,false)</f>
        <v>NoHo</v>
      </c>
      <c r="G6475" s="1" t="b">
        <v>0</v>
      </c>
      <c r="H6475" s="1" t="b">
        <v>0</v>
      </c>
      <c r="I6475" s="1">
        <v>19.0</v>
      </c>
      <c r="J6475" s="7" t="str">
        <f>vlookup(I6475,Cats!$A:$B,2,false)</f>
        <v>X</v>
      </c>
    </row>
    <row r="6476">
      <c r="A6476" s="1">
        <v>143485.0</v>
      </c>
      <c r="B6476" s="1">
        <v>602.0</v>
      </c>
      <c r="C6476" s="1">
        <v>4.0</v>
      </c>
      <c r="D6476" s="1" t="s">
        <v>61</v>
      </c>
      <c r="E6476" s="1">
        <v>14.0</v>
      </c>
      <c r="F6476" s="7" t="str">
        <f>vlookup(E6476,Teams!A:B,2,false)</f>
        <v>Dulles</v>
      </c>
      <c r="G6476" s="1" t="b">
        <v>1</v>
      </c>
      <c r="H6476" s="1" t="b">
        <v>0</v>
      </c>
      <c r="I6476" s="1">
        <v>20.0</v>
      </c>
      <c r="J6476" s="7" t="str">
        <f>vlookup(I6476,Cats!$A:$B,2,false)</f>
        <v>M</v>
      </c>
    </row>
    <row r="6477">
      <c r="A6477" s="1">
        <v>143486.0</v>
      </c>
      <c r="B6477" s="1">
        <v>602.0</v>
      </c>
      <c r="C6477" s="1">
        <v>0.0</v>
      </c>
      <c r="D6477" s="1" t="s">
        <v>32</v>
      </c>
      <c r="E6477" s="1">
        <v>35.0</v>
      </c>
      <c r="F6477" s="7" t="str">
        <f>vlookup(E6477,Teams!A:B,2,false)</f>
        <v>NoHo</v>
      </c>
      <c r="G6477" s="1" t="b">
        <v>0</v>
      </c>
      <c r="H6477" s="1" t="b">
        <v>1</v>
      </c>
      <c r="I6477" s="1">
        <v>20.0</v>
      </c>
      <c r="J6477" s="7" t="str">
        <f>vlookup(I6477,Cats!$A:$B,2,false)</f>
        <v>M</v>
      </c>
    </row>
    <row r="6478">
      <c r="A6478" s="1">
        <v>143487.0</v>
      </c>
      <c r="B6478" s="1">
        <v>602.0</v>
      </c>
      <c r="C6478" s="1">
        <v>14.0</v>
      </c>
      <c r="D6478" s="1" t="s">
        <v>61</v>
      </c>
      <c r="E6478" s="1">
        <v>14.0</v>
      </c>
      <c r="F6478" s="7" t="str">
        <f>vlookup(E6478,Teams!A:B,2,false)</f>
        <v>Dulles</v>
      </c>
      <c r="G6478" s="1" t="b">
        <v>1</v>
      </c>
      <c r="H6478" s="1" t="b">
        <v>0</v>
      </c>
      <c r="I6478" s="1">
        <v>21.0</v>
      </c>
      <c r="J6478" s="7" t="str">
        <f>vlookup(I6478,Cats!$A:$B,2,false)</f>
        <v>C</v>
      </c>
    </row>
    <row r="6479">
      <c r="A6479" s="1">
        <v>143488.0</v>
      </c>
      <c r="B6479" s="1">
        <v>602.0</v>
      </c>
      <c r="C6479" s="1">
        <v>0.0</v>
      </c>
      <c r="D6479" s="1" t="s">
        <v>32</v>
      </c>
      <c r="E6479" s="1">
        <v>35.0</v>
      </c>
      <c r="F6479" s="7" t="str">
        <f>vlookup(E6479,Teams!A:B,2,false)</f>
        <v>NoHo</v>
      </c>
      <c r="G6479" s="1" t="b">
        <v>0</v>
      </c>
      <c r="H6479" s="1" t="b">
        <v>1</v>
      </c>
      <c r="I6479" s="1">
        <v>21.0</v>
      </c>
      <c r="J6479" s="7" t="str">
        <f>vlookup(I6479,Cats!$A:$B,2,false)</f>
        <v>C</v>
      </c>
    </row>
    <row r="6480">
      <c r="A6480" s="1">
        <v>143489.0</v>
      </c>
      <c r="B6480" s="1">
        <v>602.0</v>
      </c>
      <c r="C6480" s="1">
        <v>0.0</v>
      </c>
      <c r="D6480" s="1" t="s">
        <v>32</v>
      </c>
      <c r="E6480" s="1">
        <v>14.0</v>
      </c>
      <c r="F6480" s="7" t="str">
        <f>vlookup(E6480,Teams!A:B,2,false)</f>
        <v>Dulles</v>
      </c>
      <c r="G6480" s="1" t="b">
        <v>1</v>
      </c>
      <c r="H6480" s="1" t="b">
        <v>1</v>
      </c>
      <c r="I6480" s="1">
        <v>22.0</v>
      </c>
      <c r="J6480" s="7" t="str">
        <f>vlookup(I6480,Cats!$A:$B,2,false)</f>
        <v>E</v>
      </c>
    </row>
    <row r="6481">
      <c r="A6481" s="1">
        <v>143490.0</v>
      </c>
      <c r="B6481" s="1">
        <v>602.0</v>
      </c>
      <c r="C6481" s="1">
        <v>4.0</v>
      </c>
      <c r="D6481" s="1" t="s">
        <v>166</v>
      </c>
      <c r="E6481" s="1">
        <v>35.0</v>
      </c>
      <c r="F6481" s="7" t="str">
        <f>vlookup(E6481,Teams!A:B,2,false)</f>
        <v>NoHo</v>
      </c>
      <c r="G6481" s="1" t="b">
        <v>0</v>
      </c>
      <c r="H6481" s="1" t="b">
        <v>0</v>
      </c>
      <c r="I6481" s="1">
        <v>22.0</v>
      </c>
      <c r="J6481" s="7" t="str">
        <f>vlookup(I6481,Cats!$A:$B,2,false)</f>
        <v>E</v>
      </c>
    </row>
    <row r="6482">
      <c r="A6482" s="1">
        <v>143491.0</v>
      </c>
      <c r="B6482" s="1">
        <v>602.0</v>
      </c>
      <c r="C6482" s="1">
        <v>-4.0</v>
      </c>
      <c r="D6482" s="1" t="s">
        <v>209</v>
      </c>
      <c r="E6482" s="1">
        <v>14.0</v>
      </c>
      <c r="F6482" s="7" t="str">
        <f>vlookup(E6482,Teams!A:B,2,false)</f>
        <v>Dulles</v>
      </c>
      <c r="G6482" s="1" t="b">
        <v>1</v>
      </c>
      <c r="H6482" s="1" t="b">
        <v>0</v>
      </c>
      <c r="I6482" s="1">
        <v>23.0</v>
      </c>
      <c r="J6482" s="7" t="str">
        <f>vlookup(I6482,Cats!$A:$B,2,false)</f>
        <v>B</v>
      </c>
    </row>
    <row r="6483">
      <c r="A6483" s="1">
        <v>143492.0</v>
      </c>
      <c r="B6483" s="1">
        <v>602.0</v>
      </c>
      <c r="C6483" s="1">
        <v>0.0</v>
      </c>
      <c r="D6483" s="1" t="s">
        <v>171</v>
      </c>
      <c r="E6483" s="1">
        <v>35.0</v>
      </c>
      <c r="F6483" s="7" t="str">
        <f>vlookup(E6483,Teams!A:B,2,false)</f>
        <v>NoHo</v>
      </c>
      <c r="G6483" s="1" t="b">
        <v>0</v>
      </c>
      <c r="H6483" s="1" t="b">
        <v>0</v>
      </c>
      <c r="I6483" s="1">
        <v>23.0</v>
      </c>
      <c r="J6483" s="7" t="str">
        <f>vlookup(I6483,Cats!$A:$B,2,false)</f>
        <v>B</v>
      </c>
    </row>
    <row r="6484">
      <c r="A6484" s="1">
        <v>143493.0</v>
      </c>
      <c r="B6484" s="1">
        <v>602.0</v>
      </c>
      <c r="C6484" s="1">
        <v>0.0</v>
      </c>
      <c r="D6484" s="1" t="s">
        <v>32</v>
      </c>
      <c r="E6484" s="1">
        <v>14.0</v>
      </c>
      <c r="F6484" s="7" t="str">
        <f>vlookup(E6484,Teams!A:B,2,false)</f>
        <v>Dulles</v>
      </c>
      <c r="G6484" s="1" t="b">
        <v>1</v>
      </c>
      <c r="H6484" s="1" t="b">
        <v>1</v>
      </c>
      <c r="I6484" s="1">
        <v>24.0</v>
      </c>
      <c r="J6484" s="7" t="str">
        <f>vlookup(I6484,Cats!$A:$B,2,false)</f>
        <v>P</v>
      </c>
    </row>
    <row r="6485">
      <c r="A6485" s="1">
        <v>143494.0</v>
      </c>
      <c r="B6485" s="1">
        <v>602.0</v>
      </c>
      <c r="C6485" s="1">
        <v>14.0</v>
      </c>
      <c r="D6485" s="1" t="s">
        <v>167</v>
      </c>
      <c r="E6485" s="1">
        <v>35.0</v>
      </c>
      <c r="F6485" s="7" t="str">
        <f>vlookup(E6485,Teams!A:B,2,false)</f>
        <v>NoHo</v>
      </c>
      <c r="G6485" s="1" t="b">
        <v>0</v>
      </c>
      <c r="H6485" s="1" t="b">
        <v>0</v>
      </c>
      <c r="I6485" s="1">
        <v>24.0</v>
      </c>
      <c r="J6485" s="7" t="str">
        <f>vlookup(I6485,Cats!$A:$B,2,false)</f>
        <v>P</v>
      </c>
    </row>
    <row r="6486">
      <c r="A6486" s="1">
        <v>143495.0</v>
      </c>
      <c r="B6486" s="1">
        <v>603.0</v>
      </c>
      <c r="C6486" s="1">
        <v>0.0</v>
      </c>
      <c r="D6486" s="1" t="s">
        <v>31</v>
      </c>
      <c r="E6486" s="1">
        <v>9.0</v>
      </c>
      <c r="F6486" s="7" t="str">
        <f>vlookup(E6486,Teams!A:B,2,false)</f>
        <v>Centennial</v>
      </c>
      <c r="G6486" s="1" t="b">
        <v>1</v>
      </c>
      <c r="H6486" s="1" t="b">
        <v>0</v>
      </c>
      <c r="I6486" s="1">
        <v>1.0</v>
      </c>
      <c r="J6486" s="7" t="str">
        <f>vlookup(I6486,Cats!$A:$B,2,false)</f>
        <v>X</v>
      </c>
    </row>
    <row r="6487">
      <c r="A6487" s="1">
        <v>143496.0</v>
      </c>
      <c r="B6487" s="1">
        <v>603.0</v>
      </c>
      <c r="C6487" s="1">
        <v>4.0</v>
      </c>
      <c r="D6487" s="1" t="s">
        <v>57</v>
      </c>
      <c r="E6487" s="1">
        <v>44.0</v>
      </c>
      <c r="F6487" s="7" t="str">
        <f>vlookup(E6487,Teams!A:B,2,false)</f>
        <v>University</v>
      </c>
      <c r="G6487" s="1" t="b">
        <v>0</v>
      </c>
      <c r="H6487" s="1" t="b">
        <v>0</v>
      </c>
      <c r="I6487" s="1">
        <v>1.0</v>
      </c>
      <c r="J6487" s="7" t="str">
        <f>vlookup(I6487,Cats!$A:$B,2,false)</f>
        <v>X</v>
      </c>
    </row>
    <row r="6488">
      <c r="A6488" s="1">
        <v>143497.0</v>
      </c>
      <c r="B6488" s="1">
        <v>603.0</v>
      </c>
      <c r="C6488" s="1">
        <v>0.0</v>
      </c>
      <c r="D6488" s="1" t="s">
        <v>60</v>
      </c>
      <c r="E6488" s="1">
        <v>9.0</v>
      </c>
      <c r="F6488" s="7" t="str">
        <f>vlookup(E6488,Teams!A:B,2,false)</f>
        <v>Centennial</v>
      </c>
      <c r="G6488" s="1" t="b">
        <v>1</v>
      </c>
      <c r="H6488" s="1" t="b">
        <v>0</v>
      </c>
      <c r="I6488" s="1">
        <v>2.0</v>
      </c>
      <c r="J6488" s="7" t="str">
        <f>vlookup(I6488,Cats!$A:$B,2,false)</f>
        <v>M</v>
      </c>
    </row>
    <row r="6489">
      <c r="A6489" s="1">
        <v>143498.0</v>
      </c>
      <c r="B6489" s="1">
        <v>603.0</v>
      </c>
      <c r="C6489" s="1">
        <v>0.0</v>
      </c>
      <c r="D6489" s="1" t="s">
        <v>194</v>
      </c>
      <c r="E6489" s="1">
        <v>44.0</v>
      </c>
      <c r="F6489" s="7" t="str">
        <f>vlookup(E6489,Teams!A:B,2,false)</f>
        <v>University</v>
      </c>
      <c r="G6489" s="1" t="b">
        <v>0</v>
      </c>
      <c r="H6489" s="1" t="b">
        <v>0</v>
      </c>
      <c r="I6489" s="1">
        <v>2.0</v>
      </c>
      <c r="J6489" s="7" t="str">
        <f>vlookup(I6489,Cats!$A:$B,2,false)</f>
        <v>M</v>
      </c>
    </row>
    <row r="6490">
      <c r="A6490" s="1">
        <v>143499.0</v>
      </c>
      <c r="B6490" s="1">
        <v>603.0</v>
      </c>
      <c r="C6490" s="1">
        <v>0.0</v>
      </c>
      <c r="D6490" s="1" t="s">
        <v>31</v>
      </c>
      <c r="E6490" s="1">
        <v>9.0</v>
      </c>
      <c r="F6490" s="7" t="str">
        <f>vlookup(E6490,Teams!A:B,2,false)</f>
        <v>Centennial</v>
      </c>
      <c r="G6490" s="1" t="b">
        <v>1</v>
      </c>
      <c r="H6490" s="1" t="b">
        <v>0</v>
      </c>
      <c r="I6490" s="1">
        <v>3.0</v>
      </c>
      <c r="J6490" s="7" t="str">
        <f>vlookup(I6490,Cats!$A:$B,2,false)</f>
        <v>C</v>
      </c>
    </row>
    <row r="6491">
      <c r="A6491" s="1">
        <v>143500.0</v>
      </c>
      <c r="B6491" s="1">
        <v>603.0</v>
      </c>
      <c r="C6491" s="1">
        <v>14.0</v>
      </c>
      <c r="D6491" s="1" t="s">
        <v>222</v>
      </c>
      <c r="E6491" s="1">
        <v>44.0</v>
      </c>
      <c r="F6491" s="7" t="str">
        <f>vlookup(E6491,Teams!A:B,2,false)</f>
        <v>University</v>
      </c>
      <c r="G6491" s="1" t="b">
        <v>0</v>
      </c>
      <c r="H6491" s="1" t="b">
        <v>0</v>
      </c>
      <c r="I6491" s="1">
        <v>3.0</v>
      </c>
      <c r="J6491" s="7" t="str">
        <f>vlookup(I6491,Cats!$A:$B,2,false)</f>
        <v>C</v>
      </c>
    </row>
    <row r="6492">
      <c r="A6492" s="1">
        <v>143501.0</v>
      </c>
      <c r="B6492" s="1">
        <v>603.0</v>
      </c>
      <c r="C6492" s="1">
        <v>14.0</v>
      </c>
      <c r="D6492" s="1" t="s">
        <v>31</v>
      </c>
      <c r="E6492" s="1">
        <v>9.0</v>
      </c>
      <c r="F6492" s="7" t="str">
        <f>vlookup(E6492,Teams!A:B,2,false)</f>
        <v>Centennial</v>
      </c>
      <c r="G6492" s="1" t="b">
        <v>1</v>
      </c>
      <c r="H6492" s="1" t="b">
        <v>0</v>
      </c>
      <c r="I6492" s="1">
        <v>4.0</v>
      </c>
      <c r="J6492" s="7" t="str">
        <f>vlookup(I6492,Cats!$A:$B,2,false)</f>
        <v>E</v>
      </c>
    </row>
    <row r="6493">
      <c r="A6493" s="1">
        <v>143502.0</v>
      </c>
      <c r="B6493" s="1">
        <v>603.0</v>
      </c>
      <c r="C6493" s="1">
        <v>0.0</v>
      </c>
      <c r="D6493" s="1" t="s">
        <v>32</v>
      </c>
      <c r="E6493" s="1">
        <v>44.0</v>
      </c>
      <c r="F6493" s="7" t="str">
        <f>vlookup(E6493,Teams!A:B,2,false)</f>
        <v>University</v>
      </c>
      <c r="G6493" s="1" t="b">
        <v>0</v>
      </c>
      <c r="H6493" s="1" t="b">
        <v>1</v>
      </c>
      <c r="I6493" s="1">
        <v>4.0</v>
      </c>
      <c r="J6493" s="7" t="str">
        <f>vlookup(I6493,Cats!$A:$B,2,false)</f>
        <v>E</v>
      </c>
    </row>
    <row r="6494">
      <c r="A6494" s="1">
        <v>143503.0</v>
      </c>
      <c r="B6494" s="1">
        <v>603.0</v>
      </c>
      <c r="C6494" s="1">
        <v>0.0</v>
      </c>
      <c r="D6494" s="1" t="s">
        <v>32</v>
      </c>
      <c r="E6494" s="1">
        <v>9.0</v>
      </c>
      <c r="F6494" s="7" t="str">
        <f>vlookup(E6494,Teams!A:B,2,false)</f>
        <v>Centennial</v>
      </c>
      <c r="G6494" s="1" t="b">
        <v>1</v>
      </c>
      <c r="H6494" s="1" t="b">
        <v>1</v>
      </c>
      <c r="I6494" s="1">
        <v>5.0</v>
      </c>
      <c r="J6494" s="7" t="str">
        <f>vlookup(I6494,Cats!$A:$B,2,false)</f>
        <v>B</v>
      </c>
    </row>
    <row r="6495">
      <c r="A6495" s="1">
        <v>143504.0</v>
      </c>
      <c r="B6495" s="1">
        <v>603.0</v>
      </c>
      <c r="C6495" s="1">
        <v>14.0</v>
      </c>
      <c r="D6495" s="1" t="s">
        <v>57</v>
      </c>
      <c r="E6495" s="1">
        <v>44.0</v>
      </c>
      <c r="F6495" s="7" t="str">
        <f>vlookup(E6495,Teams!A:B,2,false)</f>
        <v>University</v>
      </c>
      <c r="G6495" s="1" t="b">
        <v>0</v>
      </c>
      <c r="H6495" s="1" t="b">
        <v>0</v>
      </c>
      <c r="I6495" s="1">
        <v>5.0</v>
      </c>
      <c r="J6495" s="7" t="str">
        <f>vlookup(I6495,Cats!$A:$B,2,false)</f>
        <v>B</v>
      </c>
    </row>
    <row r="6496">
      <c r="A6496" s="1">
        <v>143505.0</v>
      </c>
      <c r="B6496" s="1">
        <v>603.0</v>
      </c>
      <c r="C6496" s="1">
        <v>0.0</v>
      </c>
      <c r="D6496" s="1" t="s">
        <v>31</v>
      </c>
      <c r="E6496" s="1">
        <v>9.0</v>
      </c>
      <c r="F6496" s="7" t="str">
        <f>vlookup(E6496,Teams!A:B,2,false)</f>
        <v>Centennial</v>
      </c>
      <c r="G6496" s="1" t="b">
        <v>1</v>
      </c>
      <c r="H6496" s="1" t="b">
        <v>0</v>
      </c>
      <c r="I6496" s="1">
        <v>6.0</v>
      </c>
      <c r="J6496" s="7" t="str">
        <f>vlookup(I6496,Cats!$A:$B,2,false)</f>
        <v>P</v>
      </c>
    </row>
    <row r="6497">
      <c r="A6497" s="1">
        <v>143506.0</v>
      </c>
      <c r="B6497" s="1">
        <v>603.0</v>
      </c>
      <c r="C6497" s="1">
        <v>0.0</v>
      </c>
      <c r="D6497" s="1" t="s">
        <v>57</v>
      </c>
      <c r="E6497" s="1">
        <v>44.0</v>
      </c>
      <c r="F6497" s="7" t="str">
        <f>vlookup(E6497,Teams!A:B,2,false)</f>
        <v>University</v>
      </c>
      <c r="G6497" s="1" t="b">
        <v>0</v>
      </c>
      <c r="H6497" s="1" t="b">
        <v>1</v>
      </c>
      <c r="I6497" s="1">
        <v>6.0</v>
      </c>
      <c r="J6497" s="7" t="str">
        <f>vlookup(I6497,Cats!$A:$B,2,false)</f>
        <v>P</v>
      </c>
    </row>
    <row r="6498">
      <c r="A6498" s="1">
        <v>143507.0</v>
      </c>
      <c r="B6498" s="1">
        <v>603.0</v>
      </c>
      <c r="C6498" s="1">
        <v>4.0</v>
      </c>
      <c r="D6498" s="1" t="s">
        <v>31</v>
      </c>
      <c r="E6498" s="1">
        <v>9.0</v>
      </c>
      <c r="F6498" s="7" t="str">
        <f>vlookup(E6498,Teams!A:B,2,false)</f>
        <v>Centennial</v>
      </c>
      <c r="G6498" s="1" t="b">
        <v>1</v>
      </c>
      <c r="H6498" s="1" t="b">
        <v>0</v>
      </c>
      <c r="I6498" s="1">
        <v>7.0</v>
      </c>
      <c r="J6498" s="7" t="str">
        <f>vlookup(I6498,Cats!$A:$B,2,false)</f>
        <v>X</v>
      </c>
    </row>
    <row r="6499">
      <c r="A6499" s="1">
        <v>143508.0</v>
      </c>
      <c r="B6499" s="1">
        <v>603.0</v>
      </c>
      <c r="C6499" s="1">
        <v>0.0</v>
      </c>
      <c r="D6499" s="1" t="s">
        <v>57</v>
      </c>
      <c r="E6499" s="1">
        <v>44.0</v>
      </c>
      <c r="F6499" s="7" t="str">
        <f>vlookup(E6499,Teams!A:B,2,false)</f>
        <v>University</v>
      </c>
      <c r="G6499" s="1" t="b">
        <v>0</v>
      </c>
      <c r="H6499" s="1" t="b">
        <v>0</v>
      </c>
      <c r="I6499" s="1">
        <v>7.0</v>
      </c>
      <c r="J6499" s="7" t="str">
        <f>vlookup(I6499,Cats!$A:$B,2,false)</f>
        <v>X</v>
      </c>
    </row>
    <row r="6500">
      <c r="A6500" s="1">
        <v>143509.0</v>
      </c>
      <c r="B6500" s="1">
        <v>603.0</v>
      </c>
      <c r="C6500" s="1">
        <v>4.0</v>
      </c>
      <c r="D6500" s="1" t="s">
        <v>31</v>
      </c>
      <c r="E6500" s="1">
        <v>9.0</v>
      </c>
      <c r="F6500" s="7" t="str">
        <f>vlookup(E6500,Teams!A:B,2,false)</f>
        <v>Centennial</v>
      </c>
      <c r="G6500" s="1" t="b">
        <v>1</v>
      </c>
      <c r="H6500" s="1" t="b">
        <v>0</v>
      </c>
      <c r="I6500" s="1">
        <v>8.0</v>
      </c>
      <c r="J6500" s="7" t="str">
        <f>vlookup(I6500,Cats!$A:$B,2,false)</f>
        <v>M</v>
      </c>
    </row>
    <row r="6501">
      <c r="A6501" s="1">
        <v>143510.0</v>
      </c>
      <c r="B6501" s="1">
        <v>603.0</v>
      </c>
      <c r="C6501" s="1">
        <v>0.0</v>
      </c>
      <c r="D6501" s="1" t="s">
        <v>32</v>
      </c>
      <c r="E6501" s="1">
        <v>44.0</v>
      </c>
      <c r="F6501" s="7" t="str">
        <f>vlookup(E6501,Teams!A:B,2,false)</f>
        <v>University</v>
      </c>
      <c r="G6501" s="1" t="b">
        <v>0</v>
      </c>
      <c r="H6501" s="1" t="b">
        <v>1</v>
      </c>
      <c r="I6501" s="1">
        <v>8.0</v>
      </c>
      <c r="J6501" s="7" t="str">
        <f>vlookup(I6501,Cats!$A:$B,2,false)</f>
        <v>M</v>
      </c>
    </row>
    <row r="6502">
      <c r="A6502" s="1">
        <v>143511.0</v>
      </c>
      <c r="B6502" s="1">
        <v>603.0</v>
      </c>
      <c r="C6502" s="1">
        <v>4.0</v>
      </c>
      <c r="D6502" s="1" t="s">
        <v>31</v>
      </c>
      <c r="E6502" s="1">
        <v>9.0</v>
      </c>
      <c r="F6502" s="7" t="str">
        <f>vlookup(E6502,Teams!A:B,2,false)</f>
        <v>Centennial</v>
      </c>
      <c r="G6502" s="1" t="b">
        <v>1</v>
      </c>
      <c r="H6502" s="1" t="b">
        <v>0</v>
      </c>
      <c r="I6502" s="1">
        <v>9.0</v>
      </c>
      <c r="J6502" s="7" t="str">
        <f>vlookup(I6502,Cats!$A:$B,2,false)</f>
        <v>C</v>
      </c>
    </row>
    <row r="6503">
      <c r="A6503" s="1">
        <v>143512.0</v>
      </c>
      <c r="B6503" s="1">
        <v>603.0</v>
      </c>
      <c r="C6503" s="1">
        <v>0.0</v>
      </c>
      <c r="D6503" s="1" t="s">
        <v>32</v>
      </c>
      <c r="E6503" s="1">
        <v>44.0</v>
      </c>
      <c r="F6503" s="7" t="str">
        <f>vlookup(E6503,Teams!A:B,2,false)</f>
        <v>University</v>
      </c>
      <c r="G6503" s="1" t="b">
        <v>0</v>
      </c>
      <c r="H6503" s="1" t="b">
        <v>1</v>
      </c>
      <c r="I6503" s="1">
        <v>9.0</v>
      </c>
      <c r="J6503" s="7" t="str">
        <f>vlookup(I6503,Cats!$A:$B,2,false)</f>
        <v>C</v>
      </c>
    </row>
    <row r="6504">
      <c r="A6504" s="1">
        <v>143513.0</v>
      </c>
      <c r="B6504" s="1">
        <v>603.0</v>
      </c>
      <c r="C6504" s="1">
        <v>14.0</v>
      </c>
      <c r="D6504" s="1" t="s">
        <v>55</v>
      </c>
      <c r="E6504" s="1">
        <v>9.0</v>
      </c>
      <c r="F6504" s="7" t="str">
        <f>vlookup(E6504,Teams!A:B,2,false)</f>
        <v>Centennial</v>
      </c>
      <c r="G6504" s="1" t="b">
        <v>1</v>
      </c>
      <c r="H6504" s="1" t="b">
        <v>0</v>
      </c>
      <c r="I6504" s="1">
        <v>10.0</v>
      </c>
      <c r="J6504" s="7" t="str">
        <f>vlookup(I6504,Cats!$A:$B,2,false)</f>
        <v>E</v>
      </c>
    </row>
    <row r="6505">
      <c r="A6505" s="1">
        <v>143514.0</v>
      </c>
      <c r="B6505" s="1">
        <v>603.0</v>
      </c>
      <c r="C6505" s="1">
        <v>0.0</v>
      </c>
      <c r="D6505" s="1" t="s">
        <v>32</v>
      </c>
      <c r="E6505" s="1">
        <v>44.0</v>
      </c>
      <c r="F6505" s="7" t="str">
        <f>vlookup(E6505,Teams!A:B,2,false)</f>
        <v>University</v>
      </c>
      <c r="G6505" s="1" t="b">
        <v>0</v>
      </c>
      <c r="H6505" s="1" t="b">
        <v>1</v>
      </c>
      <c r="I6505" s="1">
        <v>10.0</v>
      </c>
      <c r="J6505" s="7" t="str">
        <f>vlookup(I6505,Cats!$A:$B,2,false)</f>
        <v>E</v>
      </c>
    </row>
    <row r="6506">
      <c r="A6506" s="1">
        <v>143515.0</v>
      </c>
      <c r="B6506" s="1">
        <v>603.0</v>
      </c>
      <c r="C6506" s="1">
        <v>-4.0</v>
      </c>
      <c r="D6506" s="1" t="s">
        <v>31</v>
      </c>
      <c r="E6506" s="1">
        <v>9.0</v>
      </c>
      <c r="F6506" s="7" t="str">
        <f>vlookup(E6506,Teams!A:B,2,false)</f>
        <v>Centennial</v>
      </c>
      <c r="G6506" s="1" t="b">
        <v>1</v>
      </c>
      <c r="H6506" s="1" t="b">
        <v>0</v>
      </c>
      <c r="I6506" s="1">
        <v>11.0</v>
      </c>
      <c r="J6506" s="7" t="str">
        <f>vlookup(I6506,Cats!$A:$B,2,false)</f>
        <v>B</v>
      </c>
    </row>
    <row r="6507">
      <c r="A6507" s="1">
        <v>143516.0</v>
      </c>
      <c r="B6507" s="1">
        <v>603.0</v>
      </c>
      <c r="C6507" s="1">
        <v>4.0</v>
      </c>
      <c r="D6507" s="1" t="s">
        <v>57</v>
      </c>
      <c r="E6507" s="1">
        <v>44.0</v>
      </c>
      <c r="F6507" s="7" t="str">
        <f>vlookup(E6507,Teams!A:B,2,false)</f>
        <v>University</v>
      </c>
      <c r="G6507" s="1" t="b">
        <v>0</v>
      </c>
      <c r="H6507" s="1" t="b">
        <v>0</v>
      </c>
      <c r="I6507" s="1">
        <v>11.0</v>
      </c>
      <c r="J6507" s="7" t="str">
        <f>vlookup(I6507,Cats!$A:$B,2,false)</f>
        <v>B</v>
      </c>
    </row>
    <row r="6508">
      <c r="A6508" s="1">
        <v>143517.0</v>
      </c>
      <c r="B6508" s="1">
        <v>603.0</v>
      </c>
      <c r="C6508" s="1">
        <v>14.0</v>
      </c>
      <c r="D6508" s="1" t="s">
        <v>31</v>
      </c>
      <c r="E6508" s="1">
        <v>9.0</v>
      </c>
      <c r="F6508" s="7" t="str">
        <f>vlookup(E6508,Teams!A:B,2,false)</f>
        <v>Centennial</v>
      </c>
      <c r="G6508" s="1" t="b">
        <v>1</v>
      </c>
      <c r="H6508" s="1" t="b">
        <v>0</v>
      </c>
      <c r="I6508" s="1">
        <v>12.0</v>
      </c>
      <c r="J6508" s="7" t="str">
        <f>vlookup(I6508,Cats!$A:$B,2,false)</f>
        <v>P</v>
      </c>
    </row>
    <row r="6509">
      <c r="A6509" s="1">
        <v>143518.0</v>
      </c>
      <c r="B6509" s="1">
        <v>603.0</v>
      </c>
      <c r="C6509" s="1">
        <v>-4.0</v>
      </c>
      <c r="D6509" s="1" t="s">
        <v>194</v>
      </c>
      <c r="E6509" s="1">
        <v>44.0</v>
      </c>
      <c r="F6509" s="7" t="str">
        <f>vlookup(E6509,Teams!A:B,2,false)</f>
        <v>University</v>
      </c>
      <c r="G6509" s="1" t="b">
        <v>0</v>
      </c>
      <c r="H6509" s="1" t="b">
        <v>0</v>
      </c>
      <c r="I6509" s="1">
        <v>12.0</v>
      </c>
      <c r="J6509" s="7" t="str">
        <f>vlookup(I6509,Cats!$A:$B,2,false)</f>
        <v>P</v>
      </c>
    </row>
    <row r="6510">
      <c r="A6510" s="1">
        <v>143519.0</v>
      </c>
      <c r="B6510" s="1">
        <v>603.0</v>
      </c>
      <c r="C6510" s="1">
        <v>14.0</v>
      </c>
      <c r="D6510" s="1" t="s">
        <v>31</v>
      </c>
      <c r="E6510" s="1">
        <v>9.0</v>
      </c>
      <c r="F6510" s="7" t="str">
        <f>vlookup(E6510,Teams!A:B,2,false)</f>
        <v>Centennial</v>
      </c>
      <c r="G6510" s="1" t="b">
        <v>1</v>
      </c>
      <c r="H6510" s="1" t="b">
        <v>0</v>
      </c>
      <c r="I6510" s="1">
        <v>13.0</v>
      </c>
      <c r="J6510" s="7" t="str">
        <f>vlookup(I6510,Cats!$A:$B,2,false)</f>
        <v>X</v>
      </c>
    </row>
    <row r="6511">
      <c r="A6511" s="1">
        <v>143520.0</v>
      </c>
      <c r="B6511" s="1">
        <v>603.0</v>
      </c>
      <c r="C6511" s="1">
        <v>0.0</v>
      </c>
      <c r="D6511" s="1" t="s">
        <v>32</v>
      </c>
      <c r="E6511" s="1">
        <v>44.0</v>
      </c>
      <c r="F6511" s="7" t="str">
        <f>vlookup(E6511,Teams!A:B,2,false)</f>
        <v>University</v>
      </c>
      <c r="G6511" s="1" t="b">
        <v>0</v>
      </c>
      <c r="H6511" s="1" t="b">
        <v>1</v>
      </c>
      <c r="I6511" s="1">
        <v>13.0</v>
      </c>
      <c r="J6511" s="7" t="str">
        <f>vlookup(I6511,Cats!$A:$B,2,false)</f>
        <v>X</v>
      </c>
    </row>
    <row r="6512">
      <c r="A6512" s="1">
        <v>143521.0</v>
      </c>
      <c r="B6512" s="1">
        <v>603.0</v>
      </c>
      <c r="C6512" s="1">
        <v>14.0</v>
      </c>
      <c r="D6512" s="1" t="s">
        <v>31</v>
      </c>
      <c r="E6512" s="1">
        <v>9.0</v>
      </c>
      <c r="F6512" s="7" t="str">
        <f>vlookup(E6512,Teams!A:B,2,false)</f>
        <v>Centennial</v>
      </c>
      <c r="G6512" s="1" t="b">
        <v>1</v>
      </c>
      <c r="H6512" s="1" t="b">
        <v>0</v>
      </c>
      <c r="I6512" s="1">
        <v>14.0</v>
      </c>
      <c r="J6512" s="7" t="str">
        <f>vlookup(I6512,Cats!$A:$B,2,false)</f>
        <v>M</v>
      </c>
    </row>
    <row r="6513">
      <c r="A6513" s="1">
        <v>143522.0</v>
      </c>
      <c r="B6513" s="1">
        <v>603.0</v>
      </c>
      <c r="C6513" s="1">
        <v>0.0</v>
      </c>
      <c r="D6513" s="1" t="s">
        <v>32</v>
      </c>
      <c r="E6513" s="1">
        <v>44.0</v>
      </c>
      <c r="F6513" s="7" t="str">
        <f>vlookup(E6513,Teams!A:B,2,false)</f>
        <v>University</v>
      </c>
      <c r="G6513" s="1" t="b">
        <v>0</v>
      </c>
      <c r="H6513" s="1" t="b">
        <v>1</v>
      </c>
      <c r="I6513" s="1">
        <v>14.0</v>
      </c>
      <c r="J6513" s="7" t="str">
        <f>vlookup(I6513,Cats!$A:$B,2,false)</f>
        <v>M</v>
      </c>
    </row>
    <row r="6514">
      <c r="A6514" s="1">
        <v>143523.0</v>
      </c>
      <c r="B6514" s="1">
        <v>603.0</v>
      </c>
      <c r="C6514" s="1">
        <v>0.0</v>
      </c>
      <c r="D6514" s="1" t="s">
        <v>32</v>
      </c>
      <c r="E6514" s="1">
        <v>9.0</v>
      </c>
      <c r="F6514" s="7" t="str">
        <f>vlookup(E6514,Teams!A:B,2,false)</f>
        <v>Centennial</v>
      </c>
      <c r="G6514" s="1" t="b">
        <v>1</v>
      </c>
      <c r="H6514" s="1" t="b">
        <v>1</v>
      </c>
      <c r="I6514" s="1">
        <v>15.0</v>
      </c>
      <c r="J6514" s="7" t="str">
        <f>vlookup(I6514,Cats!$A:$B,2,false)</f>
        <v>C</v>
      </c>
    </row>
    <row r="6515">
      <c r="A6515" s="1">
        <v>143524.0</v>
      </c>
      <c r="B6515" s="1">
        <v>603.0</v>
      </c>
      <c r="C6515" s="1">
        <v>4.0</v>
      </c>
      <c r="D6515" s="1" t="s">
        <v>57</v>
      </c>
      <c r="E6515" s="1">
        <v>44.0</v>
      </c>
      <c r="F6515" s="7" t="str">
        <f>vlookup(E6515,Teams!A:B,2,false)</f>
        <v>University</v>
      </c>
      <c r="G6515" s="1" t="b">
        <v>0</v>
      </c>
      <c r="H6515" s="1" t="b">
        <v>0</v>
      </c>
      <c r="I6515" s="1">
        <v>15.0</v>
      </c>
      <c r="J6515" s="7" t="str">
        <f>vlookup(I6515,Cats!$A:$B,2,false)</f>
        <v>C</v>
      </c>
    </row>
    <row r="6516">
      <c r="A6516" s="1">
        <v>143525.0</v>
      </c>
      <c r="B6516" s="1">
        <v>603.0</v>
      </c>
      <c r="C6516" s="1">
        <v>0.0</v>
      </c>
      <c r="D6516" s="1" t="s">
        <v>32</v>
      </c>
      <c r="E6516" s="1">
        <v>9.0</v>
      </c>
      <c r="F6516" s="7" t="str">
        <f>vlookup(E6516,Teams!A:B,2,false)</f>
        <v>Centennial</v>
      </c>
      <c r="G6516" s="1" t="b">
        <v>1</v>
      </c>
      <c r="H6516" s="1" t="b">
        <v>1</v>
      </c>
      <c r="I6516" s="1">
        <v>16.0</v>
      </c>
      <c r="J6516" s="7" t="str">
        <f>vlookup(I6516,Cats!$A:$B,2,false)</f>
        <v>E</v>
      </c>
    </row>
    <row r="6517">
      <c r="A6517" s="1">
        <v>143526.0</v>
      </c>
      <c r="B6517" s="1">
        <v>603.0</v>
      </c>
      <c r="C6517" s="1">
        <v>14.0</v>
      </c>
      <c r="D6517" s="1" t="s">
        <v>190</v>
      </c>
      <c r="E6517" s="1">
        <v>44.0</v>
      </c>
      <c r="F6517" s="7" t="str">
        <f>vlookup(E6517,Teams!A:B,2,false)</f>
        <v>University</v>
      </c>
      <c r="G6517" s="1" t="b">
        <v>0</v>
      </c>
      <c r="H6517" s="1" t="b">
        <v>0</v>
      </c>
      <c r="I6517" s="1">
        <v>16.0</v>
      </c>
      <c r="J6517" s="7" t="str">
        <f>vlookup(I6517,Cats!$A:$B,2,false)</f>
        <v>E</v>
      </c>
    </row>
    <row r="6518">
      <c r="A6518" s="1">
        <v>143527.0</v>
      </c>
      <c r="B6518" s="1">
        <v>603.0</v>
      </c>
      <c r="C6518" s="1">
        <v>0.0</v>
      </c>
      <c r="D6518" s="1" t="s">
        <v>32</v>
      </c>
      <c r="E6518" s="1">
        <v>9.0</v>
      </c>
      <c r="F6518" s="7" t="str">
        <f>vlookup(E6518,Teams!A:B,2,false)</f>
        <v>Centennial</v>
      </c>
      <c r="G6518" s="1" t="b">
        <v>1</v>
      </c>
      <c r="H6518" s="1" t="b">
        <v>1</v>
      </c>
      <c r="I6518" s="1">
        <v>17.0</v>
      </c>
      <c r="J6518" s="7" t="str">
        <f>vlookup(I6518,Cats!$A:$B,2,false)</f>
        <v>B</v>
      </c>
    </row>
    <row r="6519">
      <c r="A6519" s="1">
        <v>143528.0</v>
      </c>
      <c r="B6519" s="1">
        <v>603.0</v>
      </c>
      <c r="C6519" s="1">
        <v>14.0</v>
      </c>
      <c r="D6519" s="1" t="s">
        <v>205</v>
      </c>
      <c r="E6519" s="1">
        <v>44.0</v>
      </c>
      <c r="F6519" s="7" t="str">
        <f>vlookup(E6519,Teams!A:B,2,false)</f>
        <v>University</v>
      </c>
      <c r="G6519" s="1" t="b">
        <v>0</v>
      </c>
      <c r="H6519" s="1" t="b">
        <v>0</v>
      </c>
      <c r="I6519" s="1">
        <v>17.0</v>
      </c>
      <c r="J6519" s="7" t="str">
        <f>vlookup(I6519,Cats!$A:$B,2,false)</f>
        <v>B</v>
      </c>
    </row>
    <row r="6520">
      <c r="A6520" s="1">
        <v>143529.0</v>
      </c>
      <c r="B6520" s="1">
        <v>603.0</v>
      </c>
      <c r="C6520" s="1">
        <v>4.0</v>
      </c>
      <c r="D6520" s="1" t="s">
        <v>31</v>
      </c>
      <c r="E6520" s="1">
        <v>9.0</v>
      </c>
      <c r="F6520" s="7" t="str">
        <f>vlookup(E6520,Teams!A:B,2,false)</f>
        <v>Centennial</v>
      </c>
      <c r="G6520" s="1" t="b">
        <v>1</v>
      </c>
      <c r="H6520" s="1" t="b">
        <v>0</v>
      </c>
      <c r="I6520" s="1">
        <v>18.0</v>
      </c>
      <c r="J6520" s="7" t="str">
        <f>vlookup(I6520,Cats!$A:$B,2,false)</f>
        <v>P</v>
      </c>
    </row>
    <row r="6521">
      <c r="A6521" s="1">
        <v>143530.0</v>
      </c>
      <c r="B6521" s="1">
        <v>603.0</v>
      </c>
      <c r="C6521" s="1">
        <v>0.0</v>
      </c>
      <c r="D6521" s="1" t="s">
        <v>32</v>
      </c>
      <c r="E6521" s="1">
        <v>44.0</v>
      </c>
      <c r="F6521" s="7" t="str">
        <f>vlookup(E6521,Teams!A:B,2,false)</f>
        <v>University</v>
      </c>
      <c r="G6521" s="1" t="b">
        <v>0</v>
      </c>
      <c r="H6521" s="1" t="b">
        <v>1</v>
      </c>
      <c r="I6521" s="1">
        <v>18.0</v>
      </c>
      <c r="J6521" s="7" t="str">
        <f>vlookup(I6521,Cats!$A:$B,2,false)</f>
        <v>P</v>
      </c>
    </row>
    <row r="6522">
      <c r="A6522" s="1">
        <v>143531.0</v>
      </c>
      <c r="B6522" s="1">
        <v>603.0</v>
      </c>
      <c r="C6522" s="1">
        <v>0.0</v>
      </c>
      <c r="D6522" s="1" t="s">
        <v>32</v>
      </c>
      <c r="E6522" s="1">
        <v>9.0</v>
      </c>
      <c r="F6522" s="7" t="str">
        <f>vlookup(E6522,Teams!A:B,2,false)</f>
        <v>Centennial</v>
      </c>
      <c r="G6522" s="1" t="b">
        <v>1</v>
      </c>
      <c r="H6522" s="1" t="b">
        <v>1</v>
      </c>
      <c r="I6522" s="1">
        <v>19.0</v>
      </c>
      <c r="J6522" s="7" t="str">
        <f>vlookup(I6522,Cats!$A:$B,2,false)</f>
        <v>X</v>
      </c>
    </row>
    <row r="6523">
      <c r="A6523" s="1">
        <v>143532.0</v>
      </c>
      <c r="B6523" s="1">
        <v>603.0</v>
      </c>
      <c r="C6523" s="1">
        <v>14.0</v>
      </c>
      <c r="D6523" s="1" t="s">
        <v>222</v>
      </c>
      <c r="E6523" s="1">
        <v>44.0</v>
      </c>
      <c r="F6523" s="7" t="str">
        <f>vlookup(E6523,Teams!A:B,2,false)</f>
        <v>University</v>
      </c>
      <c r="G6523" s="1" t="b">
        <v>0</v>
      </c>
      <c r="H6523" s="1" t="b">
        <v>0</v>
      </c>
      <c r="I6523" s="1">
        <v>19.0</v>
      </c>
      <c r="J6523" s="7" t="str">
        <f>vlookup(I6523,Cats!$A:$B,2,false)</f>
        <v>X</v>
      </c>
    </row>
    <row r="6524">
      <c r="A6524" s="1">
        <v>143533.0</v>
      </c>
      <c r="B6524" s="1">
        <v>603.0</v>
      </c>
      <c r="C6524" s="1">
        <v>0.0</v>
      </c>
      <c r="D6524" s="1" t="s">
        <v>31</v>
      </c>
      <c r="E6524" s="1">
        <v>9.0</v>
      </c>
      <c r="F6524" s="7" t="str">
        <f>vlookup(E6524,Teams!A:B,2,false)</f>
        <v>Centennial</v>
      </c>
      <c r="G6524" s="1" t="b">
        <v>1</v>
      </c>
      <c r="H6524" s="1" t="b">
        <v>0</v>
      </c>
      <c r="I6524" s="1">
        <v>20.0</v>
      </c>
      <c r="J6524" s="7" t="str">
        <f>vlookup(I6524,Cats!$A:$B,2,false)</f>
        <v>M</v>
      </c>
    </row>
    <row r="6525">
      <c r="A6525" s="1">
        <v>143534.0</v>
      </c>
      <c r="B6525" s="1">
        <v>603.0</v>
      </c>
      <c r="C6525" s="1">
        <v>4.0</v>
      </c>
      <c r="D6525" s="1" t="s">
        <v>194</v>
      </c>
      <c r="E6525" s="1">
        <v>44.0</v>
      </c>
      <c r="F6525" s="7" t="str">
        <f>vlookup(E6525,Teams!A:B,2,false)</f>
        <v>University</v>
      </c>
      <c r="G6525" s="1" t="b">
        <v>0</v>
      </c>
      <c r="H6525" s="1" t="b">
        <v>0</v>
      </c>
      <c r="I6525" s="1">
        <v>20.0</v>
      </c>
      <c r="J6525" s="7" t="str">
        <f>vlookup(I6525,Cats!$A:$B,2,false)</f>
        <v>M</v>
      </c>
    </row>
    <row r="6526">
      <c r="A6526" s="1">
        <v>143535.0</v>
      </c>
      <c r="B6526" s="1">
        <v>603.0</v>
      </c>
      <c r="C6526" s="1">
        <v>14.0</v>
      </c>
      <c r="D6526" s="1" t="s">
        <v>31</v>
      </c>
      <c r="E6526" s="1">
        <v>9.0</v>
      </c>
      <c r="F6526" s="7" t="str">
        <f>vlookup(E6526,Teams!A:B,2,false)</f>
        <v>Centennial</v>
      </c>
      <c r="G6526" s="1" t="b">
        <v>1</v>
      </c>
      <c r="H6526" s="1" t="b">
        <v>0</v>
      </c>
      <c r="I6526" s="1">
        <v>21.0</v>
      </c>
      <c r="J6526" s="7" t="str">
        <f>vlookup(I6526,Cats!$A:$B,2,false)</f>
        <v>C</v>
      </c>
    </row>
    <row r="6527">
      <c r="A6527" s="1">
        <v>143536.0</v>
      </c>
      <c r="B6527" s="1">
        <v>603.0</v>
      </c>
      <c r="C6527" s="1">
        <v>0.0</v>
      </c>
      <c r="D6527" s="1" t="s">
        <v>32</v>
      </c>
      <c r="E6527" s="1">
        <v>44.0</v>
      </c>
      <c r="F6527" s="7" t="str">
        <f>vlookup(E6527,Teams!A:B,2,false)</f>
        <v>University</v>
      </c>
      <c r="G6527" s="1" t="b">
        <v>0</v>
      </c>
      <c r="H6527" s="1" t="b">
        <v>1</v>
      </c>
      <c r="I6527" s="1">
        <v>21.0</v>
      </c>
      <c r="J6527" s="7" t="str">
        <f>vlookup(I6527,Cats!$A:$B,2,false)</f>
        <v>C</v>
      </c>
    </row>
    <row r="6528">
      <c r="A6528" s="1">
        <v>143537.0</v>
      </c>
      <c r="B6528" s="1">
        <v>603.0</v>
      </c>
      <c r="C6528" s="1">
        <v>4.0</v>
      </c>
      <c r="D6528" s="1" t="s">
        <v>55</v>
      </c>
      <c r="E6528" s="1">
        <v>9.0</v>
      </c>
      <c r="F6528" s="7" t="str">
        <f>vlookup(E6528,Teams!A:B,2,false)</f>
        <v>Centennial</v>
      </c>
      <c r="G6528" s="1" t="b">
        <v>1</v>
      </c>
      <c r="H6528" s="1" t="b">
        <v>0</v>
      </c>
      <c r="I6528" s="1">
        <v>22.0</v>
      </c>
      <c r="J6528" s="7" t="str">
        <f>vlookup(I6528,Cats!$A:$B,2,false)</f>
        <v>E</v>
      </c>
    </row>
    <row r="6529">
      <c r="A6529" s="1">
        <v>143538.0</v>
      </c>
      <c r="B6529" s="1">
        <v>603.0</v>
      </c>
      <c r="C6529" s="1">
        <v>-4.0</v>
      </c>
      <c r="D6529" s="1" t="s">
        <v>57</v>
      </c>
      <c r="E6529" s="1">
        <v>44.0</v>
      </c>
      <c r="F6529" s="7" t="str">
        <f>vlookup(E6529,Teams!A:B,2,false)</f>
        <v>University</v>
      </c>
      <c r="G6529" s="1" t="b">
        <v>0</v>
      </c>
      <c r="H6529" s="1" t="b">
        <v>0</v>
      </c>
      <c r="I6529" s="1">
        <v>22.0</v>
      </c>
      <c r="J6529" s="7" t="str">
        <f>vlookup(I6529,Cats!$A:$B,2,false)</f>
        <v>E</v>
      </c>
    </row>
    <row r="6530">
      <c r="A6530" s="1">
        <v>143539.0</v>
      </c>
      <c r="B6530" s="1">
        <v>603.0</v>
      </c>
      <c r="C6530" s="1">
        <v>0.0</v>
      </c>
      <c r="D6530" s="1" t="s">
        <v>31</v>
      </c>
      <c r="E6530" s="1">
        <v>9.0</v>
      </c>
      <c r="F6530" s="7" t="str">
        <f>vlookup(E6530,Teams!A:B,2,false)</f>
        <v>Centennial</v>
      </c>
      <c r="G6530" s="1" t="b">
        <v>1</v>
      </c>
      <c r="H6530" s="1" t="b">
        <v>0</v>
      </c>
      <c r="I6530" s="1">
        <v>23.0</v>
      </c>
      <c r="J6530" s="7" t="str">
        <f>vlookup(I6530,Cats!$A:$B,2,false)</f>
        <v>B</v>
      </c>
    </row>
    <row r="6531">
      <c r="A6531" s="1">
        <v>143540.0</v>
      </c>
      <c r="B6531" s="1">
        <v>603.0</v>
      </c>
      <c r="C6531" s="1">
        <v>0.0</v>
      </c>
      <c r="D6531" s="1" t="s">
        <v>57</v>
      </c>
      <c r="E6531" s="1">
        <v>44.0</v>
      </c>
      <c r="F6531" s="7" t="str">
        <f>vlookup(E6531,Teams!A:B,2,false)</f>
        <v>University</v>
      </c>
      <c r="G6531" s="1" t="b">
        <v>0</v>
      </c>
      <c r="H6531" s="1" t="b">
        <v>0</v>
      </c>
      <c r="I6531" s="1">
        <v>23.0</v>
      </c>
      <c r="J6531" s="7" t="str">
        <f>vlookup(I6531,Cats!$A:$B,2,false)</f>
        <v>B</v>
      </c>
    </row>
    <row r="6532">
      <c r="A6532" s="1">
        <v>143541.0</v>
      </c>
      <c r="B6532" s="1">
        <v>603.0</v>
      </c>
      <c r="C6532" s="1">
        <v>0.0</v>
      </c>
      <c r="D6532" s="1" t="s">
        <v>32</v>
      </c>
      <c r="E6532" s="1">
        <v>9.0</v>
      </c>
      <c r="F6532" s="7" t="str">
        <f>vlookup(E6532,Teams!A:B,2,false)</f>
        <v>Centennial</v>
      </c>
      <c r="G6532" s="1" t="b">
        <v>1</v>
      </c>
      <c r="H6532" s="1" t="b">
        <v>1</v>
      </c>
      <c r="I6532" s="1">
        <v>24.0</v>
      </c>
      <c r="J6532" s="7" t="str">
        <f>vlookup(I6532,Cats!$A:$B,2,false)</f>
        <v>P</v>
      </c>
    </row>
    <row r="6533">
      <c r="A6533" s="1">
        <v>143542.0</v>
      </c>
      <c r="B6533" s="1">
        <v>603.0</v>
      </c>
      <c r="C6533" s="1">
        <v>4.0</v>
      </c>
      <c r="D6533" s="1" t="s">
        <v>194</v>
      </c>
      <c r="E6533" s="1">
        <v>44.0</v>
      </c>
      <c r="F6533" s="7" t="str">
        <f>vlookup(E6533,Teams!A:B,2,false)</f>
        <v>University</v>
      </c>
      <c r="G6533" s="1" t="b">
        <v>0</v>
      </c>
      <c r="H6533" s="1" t="b">
        <v>0</v>
      </c>
      <c r="I6533" s="1">
        <v>24.0</v>
      </c>
      <c r="J6533" s="7" t="str">
        <f>vlookup(I6533,Cats!$A:$B,2,false)</f>
        <v>P</v>
      </c>
    </row>
    <row r="6534">
      <c r="A6534" s="1">
        <v>143543.0</v>
      </c>
      <c r="B6534" s="1">
        <v>604.0</v>
      </c>
      <c r="C6534" s="1">
        <v>4.0</v>
      </c>
      <c r="D6534" s="1" t="s">
        <v>106</v>
      </c>
      <c r="E6534" s="1">
        <v>28.0</v>
      </c>
      <c r="F6534" s="7" t="str">
        <f>vlookup(E6534,Teams!A:B,2,false)</f>
        <v>Mira Loma</v>
      </c>
      <c r="G6534" s="1" t="b">
        <v>1</v>
      </c>
      <c r="H6534" s="1" t="b">
        <v>0</v>
      </c>
      <c r="I6534" s="1">
        <v>1.0</v>
      </c>
      <c r="J6534" s="7" t="str">
        <f>vlookup(I6534,Cats!$A:$B,2,false)</f>
        <v>X</v>
      </c>
    </row>
    <row r="6535">
      <c r="A6535" s="1">
        <v>143544.0</v>
      </c>
      <c r="B6535" s="1">
        <v>604.0</v>
      </c>
      <c r="C6535" s="1">
        <v>0.0</v>
      </c>
      <c r="D6535" s="1" t="s">
        <v>32</v>
      </c>
      <c r="E6535" s="1">
        <v>44.0</v>
      </c>
      <c r="F6535" s="7" t="str">
        <f>vlookup(E6535,Teams!A:B,2,false)</f>
        <v>University</v>
      </c>
      <c r="G6535" s="1" t="b">
        <v>0</v>
      </c>
      <c r="H6535" s="1" t="b">
        <v>1</v>
      </c>
      <c r="I6535" s="1">
        <v>1.0</v>
      </c>
      <c r="J6535" s="7" t="str">
        <f>vlookup(I6535,Cats!$A:$B,2,false)</f>
        <v>X</v>
      </c>
    </row>
    <row r="6536">
      <c r="A6536" s="1">
        <v>143545.0</v>
      </c>
      <c r="B6536" s="1">
        <v>604.0</v>
      </c>
      <c r="C6536" s="1">
        <v>0.0</v>
      </c>
      <c r="D6536" s="1" t="s">
        <v>32</v>
      </c>
      <c r="E6536" s="1">
        <v>28.0</v>
      </c>
      <c r="F6536" s="7" t="str">
        <f>vlookup(E6536,Teams!A:B,2,false)</f>
        <v>Mira Loma</v>
      </c>
      <c r="G6536" s="1" t="b">
        <v>1</v>
      </c>
      <c r="H6536" s="1" t="b">
        <v>1</v>
      </c>
      <c r="I6536" s="1">
        <v>2.0</v>
      </c>
      <c r="J6536" s="7" t="str">
        <f>vlookup(I6536,Cats!$A:$B,2,false)</f>
        <v>M</v>
      </c>
    </row>
    <row r="6537">
      <c r="A6537" s="1">
        <v>143546.0</v>
      </c>
      <c r="B6537" s="1">
        <v>604.0</v>
      </c>
      <c r="C6537" s="1">
        <v>14.0</v>
      </c>
      <c r="D6537" s="1" t="s">
        <v>194</v>
      </c>
      <c r="E6537" s="1">
        <v>44.0</v>
      </c>
      <c r="F6537" s="7" t="str">
        <f>vlookup(E6537,Teams!A:B,2,false)</f>
        <v>University</v>
      </c>
      <c r="G6537" s="1" t="b">
        <v>0</v>
      </c>
      <c r="H6537" s="1" t="b">
        <v>0</v>
      </c>
      <c r="I6537" s="1">
        <v>2.0</v>
      </c>
      <c r="J6537" s="7" t="str">
        <f>vlookup(I6537,Cats!$A:$B,2,false)</f>
        <v>M</v>
      </c>
    </row>
    <row r="6538">
      <c r="A6538" s="1">
        <v>143547.0</v>
      </c>
      <c r="B6538" s="1">
        <v>604.0</v>
      </c>
      <c r="C6538" s="1">
        <v>14.0</v>
      </c>
      <c r="D6538" s="1" t="s">
        <v>106</v>
      </c>
      <c r="E6538" s="1">
        <v>28.0</v>
      </c>
      <c r="F6538" s="7" t="str">
        <f>vlookup(E6538,Teams!A:B,2,false)</f>
        <v>Mira Loma</v>
      </c>
      <c r="G6538" s="1" t="b">
        <v>1</v>
      </c>
      <c r="H6538" s="1" t="b">
        <v>0</v>
      </c>
      <c r="I6538" s="1">
        <v>3.0</v>
      </c>
      <c r="J6538" s="7" t="str">
        <f>vlookup(I6538,Cats!$A:$B,2,false)</f>
        <v>C</v>
      </c>
    </row>
    <row r="6539">
      <c r="A6539" s="1">
        <v>143548.0</v>
      </c>
      <c r="B6539" s="1">
        <v>604.0</v>
      </c>
      <c r="C6539" s="1">
        <v>0.0</v>
      </c>
      <c r="D6539" s="1" t="s">
        <v>32</v>
      </c>
      <c r="E6539" s="1">
        <v>44.0</v>
      </c>
      <c r="F6539" s="7" t="str">
        <f>vlookup(E6539,Teams!A:B,2,false)</f>
        <v>University</v>
      </c>
      <c r="G6539" s="1" t="b">
        <v>0</v>
      </c>
      <c r="H6539" s="1" t="b">
        <v>1</v>
      </c>
      <c r="I6539" s="1">
        <v>3.0</v>
      </c>
      <c r="J6539" s="7" t="str">
        <f>vlookup(I6539,Cats!$A:$B,2,false)</f>
        <v>C</v>
      </c>
    </row>
    <row r="6540">
      <c r="A6540" s="1">
        <v>143549.0</v>
      </c>
      <c r="B6540" s="1">
        <v>604.0</v>
      </c>
      <c r="C6540" s="1">
        <v>0.0</v>
      </c>
      <c r="D6540" s="1" t="s">
        <v>106</v>
      </c>
      <c r="E6540" s="1">
        <v>28.0</v>
      </c>
      <c r="F6540" s="7" t="str">
        <f>vlookup(E6540,Teams!A:B,2,false)</f>
        <v>Mira Loma</v>
      </c>
      <c r="G6540" s="1" t="b">
        <v>1</v>
      </c>
      <c r="H6540" s="1" t="b">
        <v>0</v>
      </c>
      <c r="I6540" s="1">
        <v>4.0</v>
      </c>
      <c r="J6540" s="7" t="str">
        <f>vlookup(I6540,Cats!$A:$B,2,false)</f>
        <v>E</v>
      </c>
    </row>
    <row r="6541">
      <c r="A6541" s="1">
        <v>143550.0</v>
      </c>
      <c r="B6541" s="1">
        <v>604.0</v>
      </c>
      <c r="C6541" s="1">
        <v>0.0</v>
      </c>
      <c r="D6541" s="1" t="s">
        <v>190</v>
      </c>
      <c r="E6541" s="1">
        <v>44.0</v>
      </c>
      <c r="F6541" s="7" t="str">
        <f>vlookup(E6541,Teams!A:B,2,false)</f>
        <v>University</v>
      </c>
      <c r="G6541" s="1" t="b">
        <v>0</v>
      </c>
      <c r="H6541" s="1" t="b">
        <v>0</v>
      </c>
      <c r="I6541" s="1">
        <v>4.0</v>
      </c>
      <c r="J6541" s="7" t="str">
        <f>vlookup(I6541,Cats!$A:$B,2,false)</f>
        <v>E</v>
      </c>
    </row>
    <row r="6542">
      <c r="A6542" s="1">
        <v>143551.0</v>
      </c>
      <c r="B6542" s="1">
        <v>604.0</v>
      </c>
      <c r="C6542" s="1">
        <v>14.0</v>
      </c>
      <c r="D6542" s="1" t="s">
        <v>106</v>
      </c>
      <c r="E6542" s="1">
        <v>28.0</v>
      </c>
      <c r="F6542" s="7" t="str">
        <f>vlookup(E6542,Teams!A:B,2,false)</f>
        <v>Mira Loma</v>
      </c>
      <c r="G6542" s="1" t="b">
        <v>1</v>
      </c>
      <c r="H6542" s="1" t="b">
        <v>0</v>
      </c>
      <c r="I6542" s="1">
        <v>5.0</v>
      </c>
      <c r="J6542" s="7" t="str">
        <f>vlookup(I6542,Cats!$A:$B,2,false)</f>
        <v>B</v>
      </c>
    </row>
    <row r="6543">
      <c r="A6543" s="1">
        <v>143552.0</v>
      </c>
      <c r="B6543" s="1">
        <v>604.0</v>
      </c>
      <c r="C6543" s="1">
        <v>0.0</v>
      </c>
      <c r="D6543" s="1" t="s">
        <v>32</v>
      </c>
      <c r="E6543" s="1">
        <v>44.0</v>
      </c>
      <c r="F6543" s="7" t="str">
        <f>vlookup(E6543,Teams!A:B,2,false)</f>
        <v>University</v>
      </c>
      <c r="G6543" s="1" t="b">
        <v>0</v>
      </c>
      <c r="H6543" s="1" t="b">
        <v>1</v>
      </c>
      <c r="I6543" s="1">
        <v>5.0</v>
      </c>
      <c r="J6543" s="7" t="str">
        <f>vlookup(I6543,Cats!$A:$B,2,false)</f>
        <v>B</v>
      </c>
    </row>
    <row r="6544">
      <c r="A6544" s="1">
        <v>143553.0</v>
      </c>
      <c r="B6544" s="1">
        <v>604.0</v>
      </c>
      <c r="C6544" s="1">
        <v>0.0</v>
      </c>
      <c r="D6544" s="1" t="s">
        <v>106</v>
      </c>
      <c r="E6544" s="1">
        <v>28.0</v>
      </c>
      <c r="F6544" s="7" t="str">
        <f>vlookup(E6544,Teams!A:B,2,false)</f>
        <v>Mira Loma</v>
      </c>
      <c r="G6544" s="1" t="b">
        <v>1</v>
      </c>
      <c r="H6544" s="1" t="b">
        <v>0</v>
      </c>
      <c r="I6544" s="1">
        <v>6.0</v>
      </c>
      <c r="J6544" s="7" t="str">
        <f>vlookup(I6544,Cats!$A:$B,2,false)</f>
        <v>P</v>
      </c>
    </row>
    <row r="6545">
      <c r="A6545" s="1">
        <v>143554.0</v>
      </c>
      <c r="B6545" s="1">
        <v>604.0</v>
      </c>
      <c r="C6545" s="1">
        <v>-4.0</v>
      </c>
      <c r="D6545" s="1" t="s">
        <v>194</v>
      </c>
      <c r="E6545" s="1">
        <v>44.0</v>
      </c>
      <c r="F6545" s="7" t="str">
        <f>vlookup(E6545,Teams!A:B,2,false)</f>
        <v>University</v>
      </c>
      <c r="G6545" s="1" t="b">
        <v>0</v>
      </c>
      <c r="H6545" s="1" t="b">
        <v>0</v>
      </c>
      <c r="I6545" s="1">
        <v>6.0</v>
      </c>
      <c r="J6545" s="7" t="str">
        <f>vlookup(I6545,Cats!$A:$B,2,false)</f>
        <v>P</v>
      </c>
    </row>
    <row r="6546">
      <c r="A6546" s="1">
        <v>143555.0</v>
      </c>
      <c r="B6546" s="1">
        <v>604.0</v>
      </c>
      <c r="C6546" s="1">
        <v>0.0</v>
      </c>
      <c r="D6546" s="1" t="s">
        <v>106</v>
      </c>
      <c r="E6546" s="1">
        <v>28.0</v>
      </c>
      <c r="F6546" s="7" t="str">
        <f>vlookup(E6546,Teams!A:B,2,false)</f>
        <v>Mira Loma</v>
      </c>
      <c r="G6546" s="1" t="b">
        <v>1</v>
      </c>
      <c r="H6546" s="1" t="b">
        <v>0</v>
      </c>
      <c r="I6546" s="1">
        <v>7.0</v>
      </c>
      <c r="J6546" s="7" t="str">
        <f>vlookup(I6546,Cats!$A:$B,2,false)</f>
        <v>X</v>
      </c>
    </row>
    <row r="6547">
      <c r="A6547" s="1">
        <v>143556.0</v>
      </c>
      <c r="B6547" s="1">
        <v>604.0</v>
      </c>
      <c r="C6547" s="1">
        <v>0.0</v>
      </c>
      <c r="D6547" s="1" t="s">
        <v>32</v>
      </c>
      <c r="E6547" s="1">
        <v>44.0</v>
      </c>
      <c r="F6547" s="7" t="str">
        <f>vlookup(E6547,Teams!A:B,2,false)</f>
        <v>University</v>
      </c>
      <c r="G6547" s="1" t="b">
        <v>0</v>
      </c>
      <c r="H6547" s="1" t="b">
        <v>1</v>
      </c>
      <c r="I6547" s="1">
        <v>7.0</v>
      </c>
      <c r="J6547" s="7" t="str">
        <f>vlookup(I6547,Cats!$A:$B,2,false)</f>
        <v>X</v>
      </c>
    </row>
    <row r="6548">
      <c r="A6548" s="1">
        <v>143557.0</v>
      </c>
      <c r="B6548" s="1">
        <v>604.0</v>
      </c>
      <c r="C6548" s="1">
        <v>0.0</v>
      </c>
      <c r="D6548" s="1" t="s">
        <v>32</v>
      </c>
      <c r="E6548" s="1">
        <v>28.0</v>
      </c>
      <c r="F6548" s="7" t="str">
        <f>vlookup(E6548,Teams!A:B,2,false)</f>
        <v>Mira Loma</v>
      </c>
      <c r="G6548" s="1" t="b">
        <v>1</v>
      </c>
      <c r="H6548" s="1" t="b">
        <v>1</v>
      </c>
      <c r="I6548" s="1">
        <v>8.0</v>
      </c>
      <c r="J6548" s="7" t="str">
        <f>vlookup(I6548,Cats!$A:$B,2,false)</f>
        <v>M</v>
      </c>
    </row>
    <row r="6549">
      <c r="A6549" s="1">
        <v>143558.0</v>
      </c>
      <c r="B6549" s="1">
        <v>604.0</v>
      </c>
      <c r="C6549" s="1">
        <v>4.0</v>
      </c>
      <c r="D6549" s="1" t="s">
        <v>194</v>
      </c>
      <c r="E6549" s="1">
        <v>44.0</v>
      </c>
      <c r="F6549" s="7" t="str">
        <f>vlookup(E6549,Teams!A:B,2,false)</f>
        <v>University</v>
      </c>
      <c r="G6549" s="1" t="b">
        <v>0</v>
      </c>
      <c r="H6549" s="1" t="b">
        <v>0</v>
      </c>
      <c r="I6549" s="1">
        <v>8.0</v>
      </c>
      <c r="J6549" s="7" t="str">
        <f>vlookup(I6549,Cats!$A:$B,2,false)</f>
        <v>M</v>
      </c>
    </row>
    <row r="6550">
      <c r="A6550" s="1">
        <v>143559.0</v>
      </c>
      <c r="B6550" s="1">
        <v>604.0</v>
      </c>
      <c r="C6550" s="1">
        <v>14.0</v>
      </c>
      <c r="D6550" s="1" t="s">
        <v>107</v>
      </c>
      <c r="E6550" s="1">
        <v>28.0</v>
      </c>
      <c r="F6550" s="7" t="str">
        <f>vlookup(E6550,Teams!A:B,2,false)</f>
        <v>Mira Loma</v>
      </c>
      <c r="G6550" s="1" t="b">
        <v>1</v>
      </c>
      <c r="H6550" s="1" t="b">
        <v>0</v>
      </c>
      <c r="I6550" s="1">
        <v>9.0</v>
      </c>
      <c r="J6550" s="7" t="str">
        <f>vlookup(I6550,Cats!$A:$B,2,false)</f>
        <v>C</v>
      </c>
    </row>
    <row r="6551">
      <c r="A6551" s="1">
        <v>143560.0</v>
      </c>
      <c r="B6551" s="1">
        <v>604.0</v>
      </c>
      <c r="C6551" s="1">
        <v>0.0</v>
      </c>
      <c r="D6551" s="1" t="s">
        <v>32</v>
      </c>
      <c r="E6551" s="1">
        <v>44.0</v>
      </c>
      <c r="F6551" s="7" t="str">
        <f>vlookup(E6551,Teams!A:B,2,false)</f>
        <v>University</v>
      </c>
      <c r="G6551" s="1" t="b">
        <v>0</v>
      </c>
      <c r="H6551" s="1" t="b">
        <v>1</v>
      </c>
      <c r="I6551" s="1">
        <v>9.0</v>
      </c>
      <c r="J6551" s="7" t="str">
        <f>vlookup(I6551,Cats!$A:$B,2,false)</f>
        <v>C</v>
      </c>
    </row>
    <row r="6552">
      <c r="A6552" s="1">
        <v>143561.0</v>
      </c>
      <c r="B6552" s="1">
        <v>604.0</v>
      </c>
      <c r="C6552" s="1">
        <v>0.0</v>
      </c>
      <c r="D6552" s="1" t="s">
        <v>106</v>
      </c>
      <c r="E6552" s="1">
        <v>28.0</v>
      </c>
      <c r="F6552" s="7" t="str">
        <f>vlookup(E6552,Teams!A:B,2,false)</f>
        <v>Mira Loma</v>
      </c>
      <c r="G6552" s="1" t="b">
        <v>1</v>
      </c>
      <c r="H6552" s="1" t="b">
        <v>0</v>
      </c>
      <c r="I6552" s="1">
        <v>10.0</v>
      </c>
      <c r="J6552" s="7" t="str">
        <f>vlookup(I6552,Cats!$A:$B,2,false)</f>
        <v>E</v>
      </c>
    </row>
    <row r="6553">
      <c r="A6553" s="1">
        <v>143562.0</v>
      </c>
      <c r="B6553" s="1">
        <v>604.0</v>
      </c>
      <c r="C6553" s="1">
        <v>0.0</v>
      </c>
      <c r="D6553" s="1" t="s">
        <v>57</v>
      </c>
      <c r="E6553" s="1">
        <v>44.0</v>
      </c>
      <c r="F6553" s="7" t="str">
        <f>vlookup(E6553,Teams!A:B,2,false)</f>
        <v>University</v>
      </c>
      <c r="G6553" s="1" t="b">
        <v>0</v>
      </c>
      <c r="H6553" s="1" t="b">
        <v>0</v>
      </c>
      <c r="I6553" s="1">
        <v>10.0</v>
      </c>
      <c r="J6553" s="7" t="str">
        <f>vlookup(I6553,Cats!$A:$B,2,false)</f>
        <v>E</v>
      </c>
    </row>
    <row r="6554">
      <c r="A6554" s="1">
        <v>143563.0</v>
      </c>
      <c r="B6554" s="1">
        <v>604.0</v>
      </c>
      <c r="C6554" s="1">
        <v>0.0</v>
      </c>
      <c r="D6554" s="1" t="s">
        <v>32</v>
      </c>
      <c r="E6554" s="1">
        <v>28.0</v>
      </c>
      <c r="F6554" s="7" t="str">
        <f>vlookup(E6554,Teams!A:B,2,false)</f>
        <v>Mira Loma</v>
      </c>
      <c r="G6554" s="1" t="b">
        <v>1</v>
      </c>
      <c r="H6554" s="1" t="b">
        <v>1</v>
      </c>
      <c r="I6554" s="1">
        <v>11.0</v>
      </c>
      <c r="J6554" s="7" t="str">
        <f>vlookup(I6554,Cats!$A:$B,2,false)</f>
        <v>B</v>
      </c>
    </row>
    <row r="6555">
      <c r="A6555" s="1">
        <v>143564.0</v>
      </c>
      <c r="B6555" s="1">
        <v>604.0</v>
      </c>
      <c r="C6555" s="1">
        <v>4.0</v>
      </c>
      <c r="D6555" s="1" t="s">
        <v>57</v>
      </c>
      <c r="E6555" s="1">
        <v>44.0</v>
      </c>
      <c r="F6555" s="7" t="str">
        <f>vlookup(E6555,Teams!A:B,2,false)</f>
        <v>University</v>
      </c>
      <c r="G6555" s="1" t="b">
        <v>0</v>
      </c>
      <c r="H6555" s="1" t="b">
        <v>0</v>
      </c>
      <c r="I6555" s="1">
        <v>11.0</v>
      </c>
      <c r="J6555" s="7" t="str">
        <f>vlookup(I6555,Cats!$A:$B,2,false)</f>
        <v>B</v>
      </c>
    </row>
    <row r="6556">
      <c r="A6556" s="1">
        <v>143565.0</v>
      </c>
      <c r="B6556" s="1">
        <v>604.0</v>
      </c>
      <c r="C6556" s="1">
        <v>-4.0</v>
      </c>
      <c r="D6556" s="1" t="s">
        <v>106</v>
      </c>
      <c r="E6556" s="1">
        <v>28.0</v>
      </c>
      <c r="F6556" s="7" t="str">
        <f>vlookup(E6556,Teams!A:B,2,false)</f>
        <v>Mira Loma</v>
      </c>
      <c r="G6556" s="1" t="b">
        <v>1</v>
      </c>
      <c r="H6556" s="1" t="b">
        <v>0</v>
      </c>
      <c r="I6556" s="1">
        <v>12.0</v>
      </c>
      <c r="J6556" s="7" t="str">
        <f>vlookup(I6556,Cats!$A:$B,2,false)</f>
        <v>P</v>
      </c>
    </row>
    <row r="6557">
      <c r="A6557" s="1">
        <v>143566.0</v>
      </c>
      <c r="B6557" s="1">
        <v>604.0</v>
      </c>
      <c r="C6557" s="1">
        <v>14.0</v>
      </c>
      <c r="D6557" s="1" t="s">
        <v>194</v>
      </c>
      <c r="E6557" s="1">
        <v>44.0</v>
      </c>
      <c r="F6557" s="7" t="str">
        <f>vlookup(E6557,Teams!A:B,2,false)</f>
        <v>University</v>
      </c>
      <c r="G6557" s="1" t="b">
        <v>0</v>
      </c>
      <c r="H6557" s="1" t="b">
        <v>0</v>
      </c>
      <c r="I6557" s="1">
        <v>12.0</v>
      </c>
      <c r="J6557" s="7" t="str">
        <f>vlookup(I6557,Cats!$A:$B,2,false)</f>
        <v>P</v>
      </c>
    </row>
    <row r="6558">
      <c r="A6558" s="1">
        <v>143567.0</v>
      </c>
      <c r="B6558" s="1">
        <v>604.0</v>
      </c>
      <c r="C6558" s="1">
        <v>0.0</v>
      </c>
      <c r="D6558" s="1" t="s">
        <v>108</v>
      </c>
      <c r="E6558" s="1">
        <v>28.0</v>
      </c>
      <c r="F6558" s="7" t="str">
        <f>vlookup(E6558,Teams!A:B,2,false)</f>
        <v>Mira Loma</v>
      </c>
      <c r="G6558" s="1" t="b">
        <v>1</v>
      </c>
      <c r="H6558" s="1" t="b">
        <v>0</v>
      </c>
      <c r="I6558" s="1">
        <v>13.0</v>
      </c>
      <c r="J6558" s="7" t="str">
        <f>vlookup(I6558,Cats!$A:$B,2,false)</f>
        <v>X</v>
      </c>
    </row>
    <row r="6559">
      <c r="A6559" s="1">
        <v>143568.0</v>
      </c>
      <c r="B6559" s="1">
        <v>604.0</v>
      </c>
      <c r="C6559" s="1">
        <v>0.0</v>
      </c>
      <c r="D6559" s="1" t="s">
        <v>57</v>
      </c>
      <c r="E6559" s="1">
        <v>44.0</v>
      </c>
      <c r="F6559" s="7" t="str">
        <f>vlookup(E6559,Teams!A:B,2,false)</f>
        <v>University</v>
      </c>
      <c r="G6559" s="1" t="b">
        <v>0</v>
      </c>
      <c r="H6559" s="1" t="b">
        <v>0</v>
      </c>
      <c r="I6559" s="1">
        <v>13.0</v>
      </c>
      <c r="J6559" s="7" t="str">
        <f>vlookup(I6559,Cats!$A:$B,2,false)</f>
        <v>X</v>
      </c>
    </row>
    <row r="6560">
      <c r="A6560" s="1">
        <v>143569.0</v>
      </c>
      <c r="B6560" s="1">
        <v>604.0</v>
      </c>
      <c r="C6560" s="1">
        <v>0.0</v>
      </c>
      <c r="D6560" s="1" t="s">
        <v>233</v>
      </c>
      <c r="E6560" s="1">
        <v>28.0</v>
      </c>
      <c r="F6560" s="7" t="str">
        <f>vlookup(E6560,Teams!A:B,2,false)</f>
        <v>Mira Loma</v>
      </c>
      <c r="G6560" s="1" t="b">
        <v>1</v>
      </c>
      <c r="H6560" s="1" t="b">
        <v>0</v>
      </c>
      <c r="I6560" s="1">
        <v>14.0</v>
      </c>
      <c r="J6560" s="7" t="str">
        <f>vlookup(I6560,Cats!$A:$B,2,false)</f>
        <v>M</v>
      </c>
    </row>
    <row r="6561">
      <c r="A6561" s="1">
        <v>143570.0</v>
      </c>
      <c r="B6561" s="1">
        <v>604.0</v>
      </c>
      <c r="C6561" s="1">
        <v>0.0</v>
      </c>
      <c r="D6561" s="1" t="s">
        <v>57</v>
      </c>
      <c r="E6561" s="1">
        <v>44.0</v>
      </c>
      <c r="F6561" s="7" t="str">
        <f>vlookup(E6561,Teams!A:B,2,false)</f>
        <v>University</v>
      </c>
      <c r="G6561" s="1" t="b">
        <v>0</v>
      </c>
      <c r="H6561" s="1" t="b">
        <v>0</v>
      </c>
      <c r="I6561" s="1">
        <v>14.0</v>
      </c>
      <c r="J6561" s="7" t="str">
        <f>vlookup(I6561,Cats!$A:$B,2,false)</f>
        <v>M</v>
      </c>
    </row>
    <row r="6562">
      <c r="A6562" s="1">
        <v>143571.0</v>
      </c>
      <c r="B6562" s="1">
        <v>604.0</v>
      </c>
      <c r="C6562" s="1">
        <v>4.0</v>
      </c>
      <c r="D6562" s="1" t="s">
        <v>106</v>
      </c>
      <c r="E6562" s="1">
        <v>28.0</v>
      </c>
      <c r="F6562" s="7" t="str">
        <f>vlookup(E6562,Teams!A:B,2,false)</f>
        <v>Mira Loma</v>
      </c>
      <c r="G6562" s="1" t="b">
        <v>1</v>
      </c>
      <c r="H6562" s="1" t="b">
        <v>0</v>
      </c>
      <c r="I6562" s="1">
        <v>15.0</v>
      </c>
      <c r="J6562" s="7" t="str">
        <f>vlookup(I6562,Cats!$A:$B,2,false)</f>
        <v>C</v>
      </c>
    </row>
    <row r="6563">
      <c r="A6563" s="1">
        <v>143572.0</v>
      </c>
      <c r="B6563" s="1">
        <v>604.0</v>
      </c>
      <c r="C6563" s="1">
        <v>0.0</v>
      </c>
      <c r="D6563" s="1" t="s">
        <v>32</v>
      </c>
      <c r="E6563" s="1">
        <v>44.0</v>
      </c>
      <c r="F6563" s="7" t="str">
        <f>vlookup(E6563,Teams!A:B,2,false)</f>
        <v>University</v>
      </c>
      <c r="G6563" s="1" t="b">
        <v>0</v>
      </c>
      <c r="H6563" s="1" t="b">
        <v>1</v>
      </c>
      <c r="I6563" s="1">
        <v>15.0</v>
      </c>
      <c r="J6563" s="7" t="str">
        <f>vlookup(I6563,Cats!$A:$B,2,false)</f>
        <v>C</v>
      </c>
    </row>
    <row r="6564">
      <c r="A6564" s="1">
        <v>143573.0</v>
      </c>
      <c r="B6564" s="1">
        <v>604.0</v>
      </c>
      <c r="C6564" s="1">
        <v>0.0</v>
      </c>
      <c r="D6564" s="1" t="s">
        <v>106</v>
      </c>
      <c r="E6564" s="1">
        <v>28.0</v>
      </c>
      <c r="F6564" s="7" t="str">
        <f>vlookup(E6564,Teams!A:B,2,false)</f>
        <v>Mira Loma</v>
      </c>
      <c r="G6564" s="1" t="b">
        <v>1</v>
      </c>
      <c r="H6564" s="1" t="b">
        <v>0</v>
      </c>
      <c r="I6564" s="1">
        <v>16.0</v>
      </c>
      <c r="J6564" s="7" t="str">
        <f>vlookup(I6564,Cats!$A:$B,2,false)</f>
        <v>E</v>
      </c>
    </row>
    <row r="6565">
      <c r="A6565" s="1">
        <v>143574.0</v>
      </c>
      <c r="B6565" s="1">
        <v>604.0</v>
      </c>
      <c r="C6565" s="1">
        <v>0.0</v>
      </c>
      <c r="D6565" s="1" t="s">
        <v>57</v>
      </c>
      <c r="E6565" s="1">
        <v>44.0</v>
      </c>
      <c r="F6565" s="7" t="str">
        <f>vlookup(E6565,Teams!A:B,2,false)</f>
        <v>University</v>
      </c>
      <c r="G6565" s="1" t="b">
        <v>0</v>
      </c>
      <c r="H6565" s="1" t="b">
        <v>0</v>
      </c>
      <c r="I6565" s="1">
        <v>16.0</v>
      </c>
      <c r="J6565" s="7" t="str">
        <f>vlookup(I6565,Cats!$A:$B,2,false)</f>
        <v>E</v>
      </c>
    </row>
    <row r="6566">
      <c r="A6566" s="1">
        <v>143575.0</v>
      </c>
      <c r="B6566" s="1">
        <v>604.0</v>
      </c>
      <c r="C6566" s="1">
        <v>-4.0</v>
      </c>
      <c r="D6566" s="1" t="s">
        <v>106</v>
      </c>
      <c r="E6566" s="1">
        <v>28.0</v>
      </c>
      <c r="F6566" s="7" t="str">
        <f>vlookup(E6566,Teams!A:B,2,false)</f>
        <v>Mira Loma</v>
      </c>
      <c r="G6566" s="1" t="b">
        <v>1</v>
      </c>
      <c r="H6566" s="1" t="b">
        <v>0</v>
      </c>
      <c r="I6566" s="1">
        <v>17.0</v>
      </c>
      <c r="J6566" s="7" t="str">
        <f>vlookup(I6566,Cats!$A:$B,2,false)</f>
        <v>B</v>
      </c>
    </row>
    <row r="6567">
      <c r="A6567" s="1">
        <v>143576.0</v>
      </c>
      <c r="B6567" s="1">
        <v>604.0</v>
      </c>
      <c r="C6567" s="1">
        <v>14.0</v>
      </c>
      <c r="D6567" s="1" t="s">
        <v>57</v>
      </c>
      <c r="E6567" s="1">
        <v>44.0</v>
      </c>
      <c r="F6567" s="7" t="str">
        <f>vlookup(E6567,Teams!A:B,2,false)</f>
        <v>University</v>
      </c>
      <c r="G6567" s="1" t="b">
        <v>0</v>
      </c>
      <c r="H6567" s="1" t="b">
        <v>0</v>
      </c>
      <c r="I6567" s="1">
        <v>17.0</v>
      </c>
      <c r="J6567" s="7" t="str">
        <f>vlookup(I6567,Cats!$A:$B,2,false)</f>
        <v>B</v>
      </c>
    </row>
    <row r="6568">
      <c r="A6568" s="1">
        <v>143577.0</v>
      </c>
      <c r="B6568" s="1">
        <v>604.0</v>
      </c>
      <c r="C6568" s="1">
        <v>14.0</v>
      </c>
      <c r="D6568" s="1" t="s">
        <v>104</v>
      </c>
      <c r="E6568" s="1">
        <v>28.0</v>
      </c>
      <c r="F6568" s="7" t="str">
        <f>vlookup(E6568,Teams!A:B,2,false)</f>
        <v>Mira Loma</v>
      </c>
      <c r="G6568" s="1" t="b">
        <v>1</v>
      </c>
      <c r="H6568" s="1" t="b">
        <v>0</v>
      </c>
      <c r="I6568" s="1">
        <v>18.0</v>
      </c>
      <c r="J6568" s="7" t="str">
        <f>vlookup(I6568,Cats!$A:$B,2,false)</f>
        <v>P</v>
      </c>
    </row>
    <row r="6569">
      <c r="A6569" s="1">
        <v>143578.0</v>
      </c>
      <c r="B6569" s="1">
        <v>604.0</v>
      </c>
      <c r="C6569" s="1">
        <v>0.0</v>
      </c>
      <c r="D6569" s="1" t="s">
        <v>32</v>
      </c>
      <c r="E6569" s="1">
        <v>44.0</v>
      </c>
      <c r="F6569" s="7" t="str">
        <f>vlookup(E6569,Teams!A:B,2,false)</f>
        <v>University</v>
      </c>
      <c r="G6569" s="1" t="b">
        <v>0</v>
      </c>
      <c r="H6569" s="1" t="b">
        <v>1</v>
      </c>
      <c r="I6569" s="1">
        <v>18.0</v>
      </c>
      <c r="J6569" s="7" t="str">
        <f>vlookup(I6569,Cats!$A:$B,2,false)</f>
        <v>P</v>
      </c>
    </row>
    <row r="6570">
      <c r="A6570" s="1">
        <v>143579.0</v>
      </c>
      <c r="B6570" s="1">
        <v>604.0</v>
      </c>
      <c r="C6570" s="1">
        <v>4.0</v>
      </c>
      <c r="D6570" s="1" t="s">
        <v>106</v>
      </c>
      <c r="E6570" s="1">
        <v>28.0</v>
      </c>
      <c r="F6570" s="7" t="str">
        <f>vlookup(E6570,Teams!A:B,2,false)</f>
        <v>Mira Loma</v>
      </c>
      <c r="G6570" s="1" t="b">
        <v>1</v>
      </c>
      <c r="H6570" s="1" t="b">
        <v>0</v>
      </c>
      <c r="I6570" s="1">
        <v>19.0</v>
      </c>
      <c r="J6570" s="7" t="str">
        <f>vlookup(I6570,Cats!$A:$B,2,false)</f>
        <v>X</v>
      </c>
    </row>
    <row r="6571">
      <c r="A6571" s="1">
        <v>143580.0</v>
      </c>
      <c r="B6571" s="1">
        <v>604.0</v>
      </c>
      <c r="C6571" s="1">
        <v>0.0</v>
      </c>
      <c r="D6571" s="1" t="s">
        <v>32</v>
      </c>
      <c r="E6571" s="1">
        <v>44.0</v>
      </c>
      <c r="F6571" s="7" t="str">
        <f>vlookup(E6571,Teams!A:B,2,false)</f>
        <v>University</v>
      </c>
      <c r="G6571" s="1" t="b">
        <v>0</v>
      </c>
      <c r="H6571" s="1" t="b">
        <v>1</v>
      </c>
      <c r="I6571" s="1">
        <v>19.0</v>
      </c>
      <c r="J6571" s="7" t="str">
        <f>vlookup(I6571,Cats!$A:$B,2,false)</f>
        <v>X</v>
      </c>
    </row>
    <row r="6572">
      <c r="A6572" s="1">
        <v>143581.0</v>
      </c>
      <c r="B6572" s="1">
        <v>604.0</v>
      </c>
      <c r="C6572" s="1">
        <v>4.0</v>
      </c>
      <c r="D6572" s="1" t="s">
        <v>233</v>
      </c>
      <c r="E6572" s="1">
        <v>28.0</v>
      </c>
      <c r="F6572" s="7" t="str">
        <f>vlookup(E6572,Teams!A:B,2,false)</f>
        <v>Mira Loma</v>
      </c>
      <c r="G6572" s="1" t="b">
        <v>1</v>
      </c>
      <c r="H6572" s="1" t="b">
        <v>0</v>
      </c>
      <c r="I6572" s="1">
        <v>20.0</v>
      </c>
      <c r="J6572" s="7" t="str">
        <f>vlookup(I6572,Cats!$A:$B,2,false)</f>
        <v>M</v>
      </c>
    </row>
    <row r="6573">
      <c r="A6573" s="1">
        <v>143582.0</v>
      </c>
      <c r="B6573" s="1">
        <v>604.0</v>
      </c>
      <c r="C6573" s="1">
        <v>0.0</v>
      </c>
      <c r="D6573" s="1" t="s">
        <v>194</v>
      </c>
      <c r="E6573" s="1">
        <v>44.0</v>
      </c>
      <c r="F6573" s="7" t="str">
        <f>vlookup(E6573,Teams!A:B,2,false)</f>
        <v>University</v>
      </c>
      <c r="G6573" s="1" t="b">
        <v>0</v>
      </c>
      <c r="H6573" s="1" t="b">
        <v>0</v>
      </c>
      <c r="I6573" s="1">
        <v>20.0</v>
      </c>
      <c r="J6573" s="7" t="str">
        <f>vlookup(I6573,Cats!$A:$B,2,false)</f>
        <v>M</v>
      </c>
    </row>
    <row r="6574">
      <c r="A6574" s="1">
        <v>143583.0</v>
      </c>
      <c r="B6574" s="1">
        <v>604.0</v>
      </c>
      <c r="C6574" s="1">
        <v>4.0</v>
      </c>
      <c r="D6574" s="1" t="s">
        <v>106</v>
      </c>
      <c r="E6574" s="1">
        <v>28.0</v>
      </c>
      <c r="F6574" s="7" t="str">
        <f>vlookup(E6574,Teams!A:B,2,false)</f>
        <v>Mira Loma</v>
      </c>
      <c r="G6574" s="1" t="b">
        <v>1</v>
      </c>
      <c r="H6574" s="1" t="b">
        <v>0</v>
      </c>
      <c r="I6574" s="1">
        <v>21.0</v>
      </c>
      <c r="J6574" s="7" t="str">
        <f>vlookup(I6574,Cats!$A:$B,2,false)</f>
        <v>C</v>
      </c>
    </row>
    <row r="6575">
      <c r="A6575" s="1">
        <v>143584.0</v>
      </c>
      <c r="B6575" s="1">
        <v>604.0</v>
      </c>
      <c r="C6575" s="1">
        <v>0.0</v>
      </c>
      <c r="D6575" s="1" t="s">
        <v>32</v>
      </c>
      <c r="E6575" s="1">
        <v>44.0</v>
      </c>
      <c r="F6575" s="7" t="str">
        <f>vlookup(E6575,Teams!A:B,2,false)</f>
        <v>University</v>
      </c>
      <c r="G6575" s="1" t="b">
        <v>0</v>
      </c>
      <c r="H6575" s="1" t="b">
        <v>1</v>
      </c>
      <c r="I6575" s="1">
        <v>21.0</v>
      </c>
      <c r="J6575" s="7" t="str">
        <f>vlookup(I6575,Cats!$A:$B,2,false)</f>
        <v>C</v>
      </c>
    </row>
    <row r="6576">
      <c r="A6576" s="1">
        <v>143585.0</v>
      </c>
      <c r="B6576" s="1">
        <v>604.0</v>
      </c>
      <c r="C6576" s="1">
        <v>0.0</v>
      </c>
      <c r="D6576" s="1" t="s">
        <v>32</v>
      </c>
      <c r="E6576" s="1">
        <v>28.0</v>
      </c>
      <c r="F6576" s="7" t="str">
        <f>vlookup(E6576,Teams!A:B,2,false)</f>
        <v>Mira Loma</v>
      </c>
      <c r="G6576" s="1" t="b">
        <v>1</v>
      </c>
      <c r="H6576" s="1" t="b">
        <v>1</v>
      </c>
      <c r="I6576" s="1">
        <v>22.0</v>
      </c>
      <c r="J6576" s="7" t="str">
        <f>vlookup(I6576,Cats!$A:$B,2,false)</f>
        <v>E</v>
      </c>
    </row>
    <row r="6577">
      <c r="A6577" s="1">
        <v>143586.0</v>
      </c>
      <c r="B6577" s="1">
        <v>604.0</v>
      </c>
      <c r="C6577" s="1">
        <v>14.0</v>
      </c>
      <c r="D6577" s="1" t="s">
        <v>57</v>
      </c>
      <c r="E6577" s="1">
        <v>44.0</v>
      </c>
      <c r="F6577" s="7" t="str">
        <f>vlookup(E6577,Teams!A:B,2,false)</f>
        <v>University</v>
      </c>
      <c r="G6577" s="1" t="b">
        <v>0</v>
      </c>
      <c r="H6577" s="1" t="b">
        <v>0</v>
      </c>
      <c r="I6577" s="1">
        <v>22.0</v>
      </c>
      <c r="J6577" s="7" t="str">
        <f>vlookup(I6577,Cats!$A:$B,2,false)</f>
        <v>E</v>
      </c>
    </row>
    <row r="6578">
      <c r="A6578" s="1">
        <v>143587.0</v>
      </c>
      <c r="B6578" s="1">
        <v>604.0</v>
      </c>
      <c r="C6578" s="1">
        <v>0.0</v>
      </c>
      <c r="D6578" s="1" t="s">
        <v>106</v>
      </c>
      <c r="E6578" s="1">
        <v>28.0</v>
      </c>
      <c r="F6578" s="7" t="str">
        <f>vlookup(E6578,Teams!A:B,2,false)</f>
        <v>Mira Loma</v>
      </c>
      <c r="G6578" s="1" t="b">
        <v>1</v>
      </c>
      <c r="H6578" s="1" t="b">
        <v>0</v>
      </c>
      <c r="I6578" s="1">
        <v>23.0</v>
      </c>
      <c r="J6578" s="7" t="str">
        <f>vlookup(I6578,Cats!$A:$B,2,false)</f>
        <v>B</v>
      </c>
    </row>
    <row r="6579">
      <c r="A6579" s="1">
        <v>143588.0</v>
      </c>
      <c r="B6579" s="1">
        <v>604.0</v>
      </c>
      <c r="C6579" s="1">
        <v>0.0</v>
      </c>
      <c r="D6579" s="1" t="s">
        <v>57</v>
      </c>
      <c r="E6579" s="1">
        <v>44.0</v>
      </c>
      <c r="F6579" s="7" t="str">
        <f>vlookup(E6579,Teams!A:B,2,false)</f>
        <v>University</v>
      </c>
      <c r="G6579" s="1" t="b">
        <v>0</v>
      </c>
      <c r="H6579" s="1" t="b">
        <v>0</v>
      </c>
      <c r="I6579" s="1">
        <v>23.0</v>
      </c>
      <c r="J6579" s="7" t="str">
        <f>vlookup(I6579,Cats!$A:$B,2,false)</f>
        <v>B</v>
      </c>
    </row>
    <row r="6580">
      <c r="A6580" s="1">
        <v>143589.0</v>
      </c>
      <c r="B6580" s="1">
        <v>604.0</v>
      </c>
      <c r="C6580" s="1">
        <v>4.0</v>
      </c>
      <c r="D6580" s="1" t="s">
        <v>104</v>
      </c>
      <c r="E6580" s="1">
        <v>28.0</v>
      </c>
      <c r="F6580" s="7" t="str">
        <f>vlookup(E6580,Teams!A:B,2,false)</f>
        <v>Mira Loma</v>
      </c>
      <c r="G6580" s="1" t="b">
        <v>1</v>
      </c>
      <c r="H6580" s="1" t="b">
        <v>0</v>
      </c>
      <c r="I6580" s="1">
        <v>24.0</v>
      </c>
      <c r="J6580" s="7" t="str">
        <f>vlookup(I6580,Cats!$A:$B,2,false)</f>
        <v>P</v>
      </c>
    </row>
    <row r="6581">
      <c r="A6581" s="1">
        <v>143590.0</v>
      </c>
      <c r="B6581" s="1">
        <v>604.0</v>
      </c>
      <c r="C6581" s="1">
        <v>0.0</v>
      </c>
      <c r="D6581" s="1" t="s">
        <v>32</v>
      </c>
      <c r="E6581" s="1">
        <v>44.0</v>
      </c>
      <c r="F6581" s="7" t="str">
        <f>vlookup(E6581,Teams!A:B,2,false)</f>
        <v>University</v>
      </c>
      <c r="G6581" s="1" t="b">
        <v>0</v>
      </c>
      <c r="H6581" s="1" t="b">
        <v>1</v>
      </c>
      <c r="I6581" s="1">
        <v>24.0</v>
      </c>
      <c r="J6581" s="7" t="str">
        <f>vlookup(I6581,Cats!$A:$B,2,false)</f>
        <v>P</v>
      </c>
    </row>
    <row r="6582">
      <c r="A6582" s="1">
        <v>143591.0</v>
      </c>
      <c r="B6582" s="1">
        <v>605.0</v>
      </c>
      <c r="C6582" s="1">
        <v>4.0</v>
      </c>
      <c r="D6582" s="1" t="s">
        <v>180</v>
      </c>
      <c r="E6582" s="1">
        <v>2.0</v>
      </c>
      <c r="F6582" s="7" t="str">
        <f>vlookup(E6582,Teams!A:B,2,false)</f>
        <v>Blair A</v>
      </c>
      <c r="G6582" s="1" t="b">
        <v>1</v>
      </c>
      <c r="H6582" s="1" t="b">
        <v>0</v>
      </c>
      <c r="I6582" s="1">
        <v>1.0</v>
      </c>
      <c r="J6582" s="7" t="str">
        <f>vlookup(I6582,Cats!$A:$B,2,false)</f>
        <v>X</v>
      </c>
    </row>
    <row r="6583">
      <c r="A6583" s="1">
        <v>143592.0</v>
      </c>
      <c r="B6583" s="1">
        <v>605.0</v>
      </c>
      <c r="C6583" s="1">
        <v>0.0</v>
      </c>
      <c r="D6583" s="1" t="s">
        <v>32</v>
      </c>
      <c r="E6583" s="1">
        <v>14.0</v>
      </c>
      <c r="F6583" s="7" t="str">
        <f>vlookup(E6583,Teams!A:B,2,false)</f>
        <v>Dulles</v>
      </c>
      <c r="G6583" s="1" t="b">
        <v>0</v>
      </c>
      <c r="H6583" s="1" t="b">
        <v>1</v>
      </c>
      <c r="I6583" s="1">
        <v>1.0</v>
      </c>
      <c r="J6583" s="7" t="str">
        <f>vlookup(I6583,Cats!$A:$B,2,false)</f>
        <v>X</v>
      </c>
    </row>
    <row r="6584">
      <c r="A6584" s="1">
        <v>143593.0</v>
      </c>
      <c r="B6584" s="1">
        <v>605.0</v>
      </c>
      <c r="C6584" s="1">
        <v>0.0</v>
      </c>
      <c r="D6584" s="1" t="s">
        <v>32</v>
      </c>
      <c r="E6584" s="1">
        <v>2.0</v>
      </c>
      <c r="F6584" s="7" t="str">
        <f>vlookup(E6584,Teams!A:B,2,false)</f>
        <v>Blair A</v>
      </c>
      <c r="G6584" s="1" t="b">
        <v>1</v>
      </c>
      <c r="H6584" s="1" t="b">
        <v>1</v>
      </c>
      <c r="I6584" s="1">
        <v>2.0</v>
      </c>
      <c r="J6584" s="7" t="str">
        <f>vlookup(I6584,Cats!$A:$B,2,false)</f>
        <v>M</v>
      </c>
    </row>
    <row r="6585">
      <c r="A6585" s="1">
        <v>143594.0</v>
      </c>
      <c r="B6585" s="1">
        <v>605.0</v>
      </c>
      <c r="C6585" s="1">
        <v>14.0</v>
      </c>
      <c r="D6585" s="1" t="s">
        <v>234</v>
      </c>
      <c r="E6585" s="1">
        <v>14.0</v>
      </c>
      <c r="F6585" s="7" t="str">
        <f>vlookup(E6585,Teams!A:B,2,false)</f>
        <v>Dulles</v>
      </c>
      <c r="G6585" s="1" t="b">
        <v>0</v>
      </c>
      <c r="H6585" s="1" t="b">
        <v>0</v>
      </c>
      <c r="I6585" s="1">
        <v>2.0</v>
      </c>
      <c r="J6585" s="7" t="str">
        <f>vlookup(I6585,Cats!$A:$B,2,false)</f>
        <v>M</v>
      </c>
    </row>
    <row r="6586">
      <c r="A6586" s="1">
        <v>143595.0</v>
      </c>
      <c r="B6586" s="1">
        <v>605.0</v>
      </c>
      <c r="C6586" s="1">
        <v>0.0</v>
      </c>
      <c r="D6586" s="1" t="s">
        <v>32</v>
      </c>
      <c r="E6586" s="1">
        <v>2.0</v>
      </c>
      <c r="F6586" s="7" t="str">
        <f>vlookup(E6586,Teams!A:B,2,false)</f>
        <v>Blair A</v>
      </c>
      <c r="G6586" s="1" t="b">
        <v>1</v>
      </c>
      <c r="H6586" s="1" t="b">
        <v>1</v>
      </c>
      <c r="I6586" s="1">
        <v>3.0</v>
      </c>
      <c r="J6586" s="7" t="str">
        <f>vlookup(I6586,Cats!$A:$B,2,false)</f>
        <v>C</v>
      </c>
    </row>
    <row r="6587">
      <c r="A6587" s="1">
        <v>143596.0</v>
      </c>
      <c r="B6587" s="1">
        <v>605.0</v>
      </c>
      <c r="C6587" s="1">
        <v>14.0</v>
      </c>
      <c r="D6587" s="1" t="s">
        <v>234</v>
      </c>
      <c r="E6587" s="1">
        <v>14.0</v>
      </c>
      <c r="F6587" s="7" t="str">
        <f>vlookup(E6587,Teams!A:B,2,false)</f>
        <v>Dulles</v>
      </c>
      <c r="G6587" s="1" t="b">
        <v>0</v>
      </c>
      <c r="H6587" s="1" t="b">
        <v>0</v>
      </c>
      <c r="I6587" s="1">
        <v>3.0</v>
      </c>
      <c r="J6587" s="7" t="str">
        <f>vlookup(I6587,Cats!$A:$B,2,false)</f>
        <v>C</v>
      </c>
    </row>
    <row r="6588">
      <c r="A6588" s="1">
        <v>143597.0</v>
      </c>
      <c r="B6588" s="1">
        <v>605.0</v>
      </c>
      <c r="C6588" s="1">
        <v>4.0</v>
      </c>
      <c r="D6588" s="1" t="s">
        <v>204</v>
      </c>
      <c r="E6588" s="1">
        <v>2.0</v>
      </c>
      <c r="F6588" s="7" t="str">
        <f>vlookup(E6588,Teams!A:B,2,false)</f>
        <v>Blair A</v>
      </c>
      <c r="G6588" s="1" t="b">
        <v>1</v>
      </c>
      <c r="H6588" s="1" t="b">
        <v>0</v>
      </c>
      <c r="I6588" s="1">
        <v>4.0</v>
      </c>
      <c r="J6588" s="7" t="str">
        <f>vlookup(I6588,Cats!$A:$B,2,false)</f>
        <v>E</v>
      </c>
    </row>
    <row r="6589">
      <c r="A6589" s="1">
        <v>143598.0</v>
      </c>
      <c r="B6589" s="1">
        <v>605.0</v>
      </c>
      <c r="C6589" s="1">
        <v>0.0</v>
      </c>
      <c r="D6589" s="1" t="s">
        <v>32</v>
      </c>
      <c r="E6589" s="1">
        <v>14.0</v>
      </c>
      <c r="F6589" s="7" t="str">
        <f>vlookup(E6589,Teams!A:B,2,false)</f>
        <v>Dulles</v>
      </c>
      <c r="G6589" s="1" t="b">
        <v>0</v>
      </c>
      <c r="H6589" s="1" t="b">
        <v>1</v>
      </c>
      <c r="I6589" s="1">
        <v>4.0</v>
      </c>
      <c r="J6589" s="7" t="str">
        <f>vlookup(I6589,Cats!$A:$B,2,false)</f>
        <v>E</v>
      </c>
    </row>
    <row r="6590">
      <c r="A6590" s="1">
        <v>143599.0</v>
      </c>
      <c r="B6590" s="1">
        <v>605.0</v>
      </c>
      <c r="C6590" s="1">
        <v>14.0</v>
      </c>
      <c r="D6590" s="1" t="s">
        <v>96</v>
      </c>
      <c r="E6590" s="1">
        <v>2.0</v>
      </c>
      <c r="F6590" s="7" t="str">
        <f>vlookup(E6590,Teams!A:B,2,false)</f>
        <v>Blair A</v>
      </c>
      <c r="G6590" s="1" t="b">
        <v>1</v>
      </c>
      <c r="H6590" s="1" t="b">
        <v>0</v>
      </c>
      <c r="I6590" s="1">
        <v>5.0</v>
      </c>
      <c r="J6590" s="7" t="str">
        <f>vlookup(I6590,Cats!$A:$B,2,false)</f>
        <v>B</v>
      </c>
    </row>
    <row r="6591">
      <c r="A6591" s="1">
        <v>143600.0</v>
      </c>
      <c r="B6591" s="1">
        <v>605.0</v>
      </c>
      <c r="C6591" s="1">
        <v>0.0</v>
      </c>
      <c r="D6591" s="1" t="s">
        <v>32</v>
      </c>
      <c r="E6591" s="1">
        <v>14.0</v>
      </c>
      <c r="F6591" s="7" t="str">
        <f>vlookup(E6591,Teams!A:B,2,false)</f>
        <v>Dulles</v>
      </c>
      <c r="G6591" s="1" t="b">
        <v>0</v>
      </c>
      <c r="H6591" s="1" t="b">
        <v>1</v>
      </c>
      <c r="I6591" s="1">
        <v>5.0</v>
      </c>
      <c r="J6591" s="7" t="str">
        <f>vlookup(I6591,Cats!$A:$B,2,false)</f>
        <v>B</v>
      </c>
    </row>
    <row r="6592">
      <c r="A6592" s="1">
        <v>143601.0</v>
      </c>
      <c r="B6592" s="1">
        <v>605.0</v>
      </c>
      <c r="C6592" s="1">
        <v>0.0</v>
      </c>
      <c r="D6592" s="1" t="s">
        <v>204</v>
      </c>
      <c r="E6592" s="1">
        <v>2.0</v>
      </c>
      <c r="F6592" s="7" t="str">
        <f>vlookup(E6592,Teams!A:B,2,false)</f>
        <v>Blair A</v>
      </c>
      <c r="G6592" s="1" t="b">
        <v>1</v>
      </c>
      <c r="H6592" s="1" t="b">
        <v>0</v>
      </c>
      <c r="I6592" s="1">
        <v>6.0</v>
      </c>
      <c r="J6592" s="7" t="str">
        <f>vlookup(I6592,Cats!$A:$B,2,false)</f>
        <v>P</v>
      </c>
    </row>
    <row r="6593">
      <c r="A6593" s="1">
        <v>143602.0</v>
      </c>
      <c r="B6593" s="1">
        <v>605.0</v>
      </c>
      <c r="C6593" s="1">
        <v>0.0</v>
      </c>
      <c r="D6593" s="1" t="s">
        <v>61</v>
      </c>
      <c r="E6593" s="1">
        <v>14.0</v>
      </c>
      <c r="F6593" s="7" t="str">
        <f>vlookup(E6593,Teams!A:B,2,false)</f>
        <v>Dulles</v>
      </c>
      <c r="G6593" s="1" t="b">
        <v>0</v>
      </c>
      <c r="H6593" s="1" t="b">
        <v>0</v>
      </c>
      <c r="I6593" s="1">
        <v>6.0</v>
      </c>
      <c r="J6593" s="7" t="str">
        <f>vlookup(I6593,Cats!$A:$B,2,false)</f>
        <v>P</v>
      </c>
    </row>
    <row r="6594">
      <c r="A6594" s="1">
        <v>143603.0</v>
      </c>
      <c r="B6594" s="1">
        <v>605.0</v>
      </c>
      <c r="C6594" s="1">
        <v>0.0</v>
      </c>
      <c r="D6594" s="1" t="s">
        <v>32</v>
      </c>
      <c r="E6594" s="1">
        <v>2.0</v>
      </c>
      <c r="F6594" s="7" t="str">
        <f>vlookup(E6594,Teams!A:B,2,false)</f>
        <v>Blair A</v>
      </c>
      <c r="G6594" s="1" t="b">
        <v>1</v>
      </c>
      <c r="H6594" s="1" t="b">
        <v>1</v>
      </c>
      <c r="I6594" s="1">
        <v>7.0</v>
      </c>
      <c r="J6594" s="7" t="str">
        <f>vlookup(I6594,Cats!$A:$B,2,false)</f>
        <v>X</v>
      </c>
    </row>
    <row r="6595">
      <c r="A6595" s="1">
        <v>143604.0</v>
      </c>
      <c r="B6595" s="1">
        <v>605.0</v>
      </c>
      <c r="C6595" s="1">
        <v>0.0</v>
      </c>
      <c r="D6595" s="1" t="s">
        <v>32</v>
      </c>
      <c r="E6595" s="1">
        <v>14.0</v>
      </c>
      <c r="F6595" s="7" t="str">
        <f>vlookup(E6595,Teams!A:B,2,false)</f>
        <v>Dulles</v>
      </c>
      <c r="G6595" s="1" t="b">
        <v>0</v>
      </c>
      <c r="H6595" s="1" t="b">
        <v>1</v>
      </c>
      <c r="I6595" s="1">
        <v>7.0</v>
      </c>
      <c r="J6595" s="7" t="str">
        <f>vlookup(I6595,Cats!$A:$B,2,false)</f>
        <v>X</v>
      </c>
    </row>
    <row r="6596">
      <c r="A6596" s="1">
        <v>143605.0</v>
      </c>
      <c r="B6596" s="1">
        <v>605.0</v>
      </c>
      <c r="C6596" s="1">
        <v>4.0</v>
      </c>
      <c r="D6596" s="1" t="s">
        <v>180</v>
      </c>
      <c r="E6596" s="1">
        <v>2.0</v>
      </c>
      <c r="F6596" s="7" t="str">
        <f>vlookup(E6596,Teams!A:B,2,false)</f>
        <v>Blair A</v>
      </c>
      <c r="G6596" s="1" t="b">
        <v>1</v>
      </c>
      <c r="H6596" s="1" t="b">
        <v>0</v>
      </c>
      <c r="I6596" s="1">
        <v>8.0</v>
      </c>
      <c r="J6596" s="7" t="str">
        <f>vlookup(I6596,Cats!$A:$B,2,false)</f>
        <v>M</v>
      </c>
    </row>
    <row r="6597">
      <c r="A6597" s="1">
        <v>143606.0</v>
      </c>
      <c r="B6597" s="1">
        <v>605.0</v>
      </c>
      <c r="C6597" s="1">
        <v>0.0</v>
      </c>
      <c r="D6597" s="1" t="s">
        <v>32</v>
      </c>
      <c r="E6597" s="1">
        <v>14.0</v>
      </c>
      <c r="F6597" s="7" t="str">
        <f>vlookup(E6597,Teams!A:B,2,false)</f>
        <v>Dulles</v>
      </c>
      <c r="G6597" s="1" t="b">
        <v>0</v>
      </c>
      <c r="H6597" s="1" t="b">
        <v>1</v>
      </c>
      <c r="I6597" s="1">
        <v>8.0</v>
      </c>
      <c r="J6597" s="7" t="str">
        <f>vlookup(I6597,Cats!$A:$B,2,false)</f>
        <v>M</v>
      </c>
    </row>
    <row r="6598">
      <c r="A6598" s="1">
        <v>143607.0</v>
      </c>
      <c r="B6598" s="1">
        <v>605.0</v>
      </c>
      <c r="C6598" s="1">
        <v>0.0</v>
      </c>
      <c r="D6598" s="1" t="s">
        <v>204</v>
      </c>
      <c r="E6598" s="1">
        <v>2.0</v>
      </c>
      <c r="F6598" s="7" t="str">
        <f>vlookup(E6598,Teams!A:B,2,false)</f>
        <v>Blair A</v>
      </c>
      <c r="G6598" s="1" t="b">
        <v>1</v>
      </c>
      <c r="H6598" s="1" t="b">
        <v>0</v>
      </c>
      <c r="I6598" s="1">
        <v>9.0</v>
      </c>
      <c r="J6598" s="7" t="str">
        <f>vlookup(I6598,Cats!$A:$B,2,false)</f>
        <v>C</v>
      </c>
    </row>
    <row r="6599">
      <c r="A6599" s="1">
        <v>143608.0</v>
      </c>
      <c r="B6599" s="1">
        <v>605.0</v>
      </c>
      <c r="C6599" s="1">
        <v>-4.0</v>
      </c>
      <c r="D6599" s="1" t="s">
        <v>61</v>
      </c>
      <c r="E6599" s="1">
        <v>14.0</v>
      </c>
      <c r="F6599" s="7" t="str">
        <f>vlookup(E6599,Teams!A:B,2,false)</f>
        <v>Dulles</v>
      </c>
      <c r="G6599" s="1" t="b">
        <v>0</v>
      </c>
      <c r="H6599" s="1" t="b">
        <v>0</v>
      </c>
      <c r="I6599" s="1">
        <v>9.0</v>
      </c>
      <c r="J6599" s="7" t="str">
        <f>vlookup(I6599,Cats!$A:$B,2,false)</f>
        <v>C</v>
      </c>
    </row>
    <row r="6600">
      <c r="A6600" s="1">
        <v>143609.0</v>
      </c>
      <c r="B6600" s="1">
        <v>605.0</v>
      </c>
      <c r="C6600" s="1">
        <v>0.0</v>
      </c>
      <c r="D6600" s="1" t="s">
        <v>32</v>
      </c>
      <c r="E6600" s="1">
        <v>2.0</v>
      </c>
      <c r="F6600" s="7" t="str">
        <f>vlookup(E6600,Teams!A:B,2,false)</f>
        <v>Blair A</v>
      </c>
      <c r="G6600" s="1" t="b">
        <v>1</v>
      </c>
      <c r="H6600" s="1" t="b">
        <v>1</v>
      </c>
      <c r="I6600" s="1">
        <v>10.0</v>
      </c>
      <c r="J6600" s="7" t="str">
        <f>vlookup(I6600,Cats!$A:$B,2,false)</f>
        <v>E</v>
      </c>
    </row>
    <row r="6601">
      <c r="A6601" s="1">
        <v>143610.0</v>
      </c>
      <c r="B6601" s="1">
        <v>605.0</v>
      </c>
      <c r="C6601" s="1">
        <v>4.0</v>
      </c>
      <c r="D6601" s="1" t="s">
        <v>61</v>
      </c>
      <c r="E6601" s="1">
        <v>14.0</v>
      </c>
      <c r="F6601" s="7" t="str">
        <f>vlookup(E6601,Teams!A:B,2,false)</f>
        <v>Dulles</v>
      </c>
      <c r="G6601" s="1" t="b">
        <v>0</v>
      </c>
      <c r="H6601" s="1" t="b">
        <v>0</v>
      </c>
      <c r="I6601" s="1">
        <v>10.0</v>
      </c>
      <c r="J6601" s="7" t="str">
        <f>vlookup(I6601,Cats!$A:$B,2,false)</f>
        <v>E</v>
      </c>
    </row>
    <row r="6602">
      <c r="A6602" s="1">
        <v>143611.0</v>
      </c>
      <c r="B6602" s="1">
        <v>605.0</v>
      </c>
      <c r="C6602" s="1">
        <v>14.0</v>
      </c>
      <c r="D6602" s="1" t="s">
        <v>96</v>
      </c>
      <c r="E6602" s="1">
        <v>2.0</v>
      </c>
      <c r="F6602" s="7" t="str">
        <f>vlookup(E6602,Teams!A:B,2,false)</f>
        <v>Blair A</v>
      </c>
      <c r="G6602" s="1" t="b">
        <v>1</v>
      </c>
      <c r="H6602" s="1" t="b">
        <v>0</v>
      </c>
      <c r="I6602" s="1">
        <v>11.0</v>
      </c>
      <c r="J6602" s="7" t="str">
        <f>vlookup(I6602,Cats!$A:$B,2,false)</f>
        <v>B</v>
      </c>
    </row>
    <row r="6603">
      <c r="A6603" s="1">
        <v>143612.0</v>
      </c>
      <c r="B6603" s="1">
        <v>605.0</v>
      </c>
      <c r="C6603" s="1">
        <v>0.0</v>
      </c>
      <c r="D6603" s="1" t="s">
        <v>32</v>
      </c>
      <c r="E6603" s="1">
        <v>14.0</v>
      </c>
      <c r="F6603" s="7" t="str">
        <f>vlookup(E6603,Teams!A:B,2,false)</f>
        <v>Dulles</v>
      </c>
      <c r="G6603" s="1" t="b">
        <v>0</v>
      </c>
      <c r="H6603" s="1" t="b">
        <v>1</v>
      </c>
      <c r="I6603" s="1">
        <v>11.0</v>
      </c>
      <c r="J6603" s="7" t="str">
        <f>vlookup(I6603,Cats!$A:$B,2,false)</f>
        <v>B</v>
      </c>
    </row>
    <row r="6604">
      <c r="A6604" s="1">
        <v>143613.0</v>
      </c>
      <c r="B6604" s="1">
        <v>605.0</v>
      </c>
      <c r="C6604" s="1">
        <v>0.0</v>
      </c>
      <c r="D6604" s="1" t="s">
        <v>32</v>
      </c>
      <c r="E6604" s="1">
        <v>2.0</v>
      </c>
      <c r="F6604" s="7" t="str">
        <f>vlookup(E6604,Teams!A:B,2,false)</f>
        <v>Blair A</v>
      </c>
      <c r="G6604" s="1" t="b">
        <v>1</v>
      </c>
      <c r="H6604" s="1" t="b">
        <v>1</v>
      </c>
      <c r="I6604" s="1">
        <v>12.0</v>
      </c>
      <c r="J6604" s="7" t="str">
        <f>vlookup(I6604,Cats!$A:$B,2,false)</f>
        <v>P</v>
      </c>
    </row>
    <row r="6605">
      <c r="A6605" s="1">
        <v>143614.0</v>
      </c>
      <c r="B6605" s="1">
        <v>605.0</v>
      </c>
      <c r="C6605" s="1">
        <v>14.0</v>
      </c>
      <c r="D6605" s="1" t="s">
        <v>61</v>
      </c>
      <c r="E6605" s="1">
        <v>14.0</v>
      </c>
      <c r="F6605" s="7" t="str">
        <f>vlookup(E6605,Teams!A:B,2,false)</f>
        <v>Dulles</v>
      </c>
      <c r="G6605" s="1" t="b">
        <v>0</v>
      </c>
      <c r="H6605" s="1" t="b">
        <v>0</v>
      </c>
      <c r="I6605" s="1">
        <v>12.0</v>
      </c>
      <c r="J6605" s="7" t="str">
        <f>vlookup(I6605,Cats!$A:$B,2,false)</f>
        <v>P</v>
      </c>
    </row>
    <row r="6606">
      <c r="A6606" s="1">
        <v>143615.0</v>
      </c>
      <c r="B6606" s="1">
        <v>605.0</v>
      </c>
      <c r="C6606" s="1">
        <v>0.0</v>
      </c>
      <c r="D6606" s="1" t="s">
        <v>180</v>
      </c>
      <c r="E6606" s="1">
        <v>2.0</v>
      </c>
      <c r="F6606" s="7" t="str">
        <f>vlookup(E6606,Teams!A:B,2,false)</f>
        <v>Blair A</v>
      </c>
      <c r="G6606" s="1" t="b">
        <v>1</v>
      </c>
      <c r="H6606" s="1" t="b">
        <v>0</v>
      </c>
      <c r="I6606" s="1">
        <v>13.0</v>
      </c>
      <c r="J6606" s="7" t="str">
        <f>vlookup(I6606,Cats!$A:$B,2,false)</f>
        <v>X</v>
      </c>
    </row>
    <row r="6607">
      <c r="A6607" s="1">
        <v>143616.0</v>
      </c>
      <c r="B6607" s="1">
        <v>605.0</v>
      </c>
      <c r="C6607" s="1">
        <v>0.0</v>
      </c>
      <c r="D6607" s="1" t="s">
        <v>61</v>
      </c>
      <c r="E6607" s="1">
        <v>14.0</v>
      </c>
      <c r="F6607" s="7" t="str">
        <f>vlookup(E6607,Teams!A:B,2,false)</f>
        <v>Dulles</v>
      </c>
      <c r="G6607" s="1" t="b">
        <v>0</v>
      </c>
      <c r="H6607" s="1" t="b">
        <v>0</v>
      </c>
      <c r="I6607" s="1">
        <v>13.0</v>
      </c>
      <c r="J6607" s="7" t="str">
        <f>vlookup(I6607,Cats!$A:$B,2,false)</f>
        <v>X</v>
      </c>
    </row>
    <row r="6608">
      <c r="A6608" s="1">
        <v>143617.0</v>
      </c>
      <c r="B6608" s="1">
        <v>605.0</v>
      </c>
      <c r="C6608" s="1">
        <v>4.0</v>
      </c>
      <c r="D6608" s="1" t="s">
        <v>204</v>
      </c>
      <c r="E6608" s="1">
        <v>2.0</v>
      </c>
      <c r="F6608" s="7" t="str">
        <f>vlookup(E6608,Teams!A:B,2,false)</f>
        <v>Blair A</v>
      </c>
      <c r="G6608" s="1" t="b">
        <v>1</v>
      </c>
      <c r="H6608" s="1" t="b">
        <v>0</v>
      </c>
      <c r="I6608" s="1">
        <v>14.0</v>
      </c>
      <c r="J6608" s="7" t="str">
        <f>vlookup(I6608,Cats!$A:$B,2,false)</f>
        <v>M</v>
      </c>
    </row>
    <row r="6609">
      <c r="A6609" s="1">
        <v>143618.0</v>
      </c>
      <c r="B6609" s="1">
        <v>605.0</v>
      </c>
      <c r="C6609" s="1">
        <v>0.0</v>
      </c>
      <c r="D6609" s="1" t="s">
        <v>32</v>
      </c>
      <c r="E6609" s="1">
        <v>14.0</v>
      </c>
      <c r="F6609" s="7" t="str">
        <f>vlookup(E6609,Teams!A:B,2,false)</f>
        <v>Dulles</v>
      </c>
      <c r="G6609" s="1" t="b">
        <v>0</v>
      </c>
      <c r="H6609" s="1" t="b">
        <v>1</v>
      </c>
      <c r="I6609" s="1">
        <v>14.0</v>
      </c>
      <c r="J6609" s="7" t="str">
        <f>vlookup(I6609,Cats!$A:$B,2,false)</f>
        <v>M</v>
      </c>
    </row>
    <row r="6610">
      <c r="A6610" s="1">
        <v>143619.0</v>
      </c>
      <c r="B6610" s="1">
        <v>605.0</v>
      </c>
      <c r="C6610" s="1">
        <v>0.0</v>
      </c>
      <c r="D6610" s="1" t="s">
        <v>96</v>
      </c>
      <c r="E6610" s="1">
        <v>2.0</v>
      </c>
      <c r="F6610" s="7" t="str">
        <f>vlookup(E6610,Teams!A:B,2,false)</f>
        <v>Blair A</v>
      </c>
      <c r="G6610" s="1" t="b">
        <v>1</v>
      </c>
      <c r="H6610" s="1" t="b">
        <v>0</v>
      </c>
      <c r="I6610" s="1">
        <v>15.0</v>
      </c>
      <c r="J6610" s="7" t="str">
        <f>vlookup(I6610,Cats!$A:$B,2,false)</f>
        <v>C</v>
      </c>
    </row>
    <row r="6611">
      <c r="A6611" s="1">
        <v>143620.0</v>
      </c>
      <c r="B6611" s="1">
        <v>605.0</v>
      </c>
      <c r="C6611" s="1">
        <v>4.0</v>
      </c>
      <c r="D6611" s="1" t="s">
        <v>234</v>
      </c>
      <c r="E6611" s="1">
        <v>14.0</v>
      </c>
      <c r="F6611" s="7" t="str">
        <f>vlookup(E6611,Teams!A:B,2,false)</f>
        <v>Dulles</v>
      </c>
      <c r="G6611" s="1" t="b">
        <v>0</v>
      </c>
      <c r="H6611" s="1" t="b">
        <v>0</v>
      </c>
      <c r="I6611" s="1">
        <v>15.0</v>
      </c>
      <c r="J6611" s="7" t="str">
        <f>vlookup(I6611,Cats!$A:$B,2,false)</f>
        <v>C</v>
      </c>
    </row>
    <row r="6612">
      <c r="A6612" s="1">
        <v>143621.0</v>
      </c>
      <c r="B6612" s="1">
        <v>605.0</v>
      </c>
      <c r="C6612" s="1">
        <v>0.0</v>
      </c>
      <c r="D6612" s="1" t="s">
        <v>204</v>
      </c>
      <c r="E6612" s="1">
        <v>2.0</v>
      </c>
      <c r="F6612" s="7" t="str">
        <f>vlookup(E6612,Teams!A:B,2,false)</f>
        <v>Blair A</v>
      </c>
      <c r="G6612" s="1" t="b">
        <v>1</v>
      </c>
      <c r="H6612" s="1" t="b">
        <v>0</v>
      </c>
      <c r="I6612" s="1">
        <v>16.0</v>
      </c>
      <c r="J6612" s="7" t="str">
        <f>vlookup(I6612,Cats!$A:$B,2,false)</f>
        <v>E</v>
      </c>
    </row>
    <row r="6613">
      <c r="A6613" s="1">
        <v>143622.0</v>
      </c>
      <c r="B6613" s="1">
        <v>605.0</v>
      </c>
      <c r="C6613" s="1">
        <v>0.0</v>
      </c>
      <c r="D6613" s="1" t="s">
        <v>62</v>
      </c>
      <c r="E6613" s="1">
        <v>14.0</v>
      </c>
      <c r="F6613" s="7" t="str">
        <f>vlookup(E6613,Teams!A:B,2,false)</f>
        <v>Dulles</v>
      </c>
      <c r="G6613" s="1" t="b">
        <v>0</v>
      </c>
      <c r="H6613" s="1" t="b">
        <v>0</v>
      </c>
      <c r="I6613" s="1">
        <v>16.0</v>
      </c>
      <c r="J6613" s="7" t="str">
        <f>vlookup(I6613,Cats!$A:$B,2,false)</f>
        <v>E</v>
      </c>
    </row>
    <row r="6614">
      <c r="A6614" s="1">
        <v>143623.0</v>
      </c>
      <c r="B6614" s="1">
        <v>605.0</v>
      </c>
      <c r="C6614" s="1">
        <v>0.0</v>
      </c>
      <c r="D6614" s="1" t="s">
        <v>96</v>
      </c>
      <c r="E6614" s="1">
        <v>2.0</v>
      </c>
      <c r="F6614" s="7" t="str">
        <f>vlookup(E6614,Teams!A:B,2,false)</f>
        <v>Blair A</v>
      </c>
      <c r="G6614" s="1" t="b">
        <v>1</v>
      </c>
      <c r="H6614" s="1" t="b">
        <v>0</v>
      </c>
      <c r="I6614" s="1">
        <v>17.0</v>
      </c>
      <c r="J6614" s="7" t="str">
        <f>vlookup(I6614,Cats!$A:$B,2,false)</f>
        <v>B</v>
      </c>
    </row>
    <row r="6615">
      <c r="A6615" s="1">
        <v>143624.0</v>
      </c>
      <c r="B6615" s="1">
        <v>605.0</v>
      </c>
      <c r="C6615" s="1">
        <v>14.0</v>
      </c>
      <c r="D6615" s="1" t="s">
        <v>61</v>
      </c>
      <c r="E6615" s="1">
        <v>14.0</v>
      </c>
      <c r="F6615" s="7" t="str">
        <f>vlookup(E6615,Teams!A:B,2,false)</f>
        <v>Dulles</v>
      </c>
      <c r="G6615" s="1" t="b">
        <v>0</v>
      </c>
      <c r="H6615" s="1" t="b">
        <v>0</v>
      </c>
      <c r="I6615" s="1">
        <v>17.0</v>
      </c>
      <c r="J6615" s="7" t="str">
        <f>vlookup(I6615,Cats!$A:$B,2,false)</f>
        <v>B</v>
      </c>
    </row>
    <row r="6616">
      <c r="A6616" s="1">
        <v>143625.0</v>
      </c>
      <c r="B6616" s="1">
        <v>605.0</v>
      </c>
      <c r="C6616" s="1">
        <v>14.0</v>
      </c>
      <c r="D6616" s="1" t="s">
        <v>180</v>
      </c>
      <c r="E6616" s="1">
        <v>2.0</v>
      </c>
      <c r="F6616" s="7" t="str">
        <f>vlookup(E6616,Teams!A:B,2,false)</f>
        <v>Blair A</v>
      </c>
      <c r="G6616" s="1" t="b">
        <v>1</v>
      </c>
      <c r="H6616" s="1" t="b">
        <v>0</v>
      </c>
      <c r="I6616" s="1">
        <v>18.0</v>
      </c>
      <c r="J6616" s="7" t="str">
        <f>vlookup(I6616,Cats!$A:$B,2,false)</f>
        <v>P</v>
      </c>
    </row>
    <row r="6617">
      <c r="A6617" s="1">
        <v>143626.0</v>
      </c>
      <c r="B6617" s="1">
        <v>605.0</v>
      </c>
      <c r="C6617" s="1">
        <v>0.0</v>
      </c>
      <c r="D6617" s="1" t="s">
        <v>32</v>
      </c>
      <c r="E6617" s="1">
        <v>14.0</v>
      </c>
      <c r="F6617" s="7" t="str">
        <f>vlookup(E6617,Teams!A:B,2,false)</f>
        <v>Dulles</v>
      </c>
      <c r="G6617" s="1" t="b">
        <v>0</v>
      </c>
      <c r="H6617" s="1" t="b">
        <v>1</v>
      </c>
      <c r="I6617" s="1">
        <v>18.0</v>
      </c>
      <c r="J6617" s="7" t="str">
        <f>vlookup(I6617,Cats!$A:$B,2,false)</f>
        <v>P</v>
      </c>
    </row>
    <row r="6618">
      <c r="A6618" s="1">
        <v>143627.0</v>
      </c>
      <c r="B6618" s="1">
        <v>605.0</v>
      </c>
      <c r="C6618" s="1">
        <v>4.0</v>
      </c>
      <c r="D6618" s="1" t="s">
        <v>96</v>
      </c>
      <c r="E6618" s="1">
        <v>2.0</v>
      </c>
      <c r="F6618" s="7" t="str">
        <f>vlookup(E6618,Teams!A:B,2,false)</f>
        <v>Blair A</v>
      </c>
      <c r="G6618" s="1" t="b">
        <v>1</v>
      </c>
      <c r="H6618" s="1" t="b">
        <v>0</v>
      </c>
      <c r="I6618" s="1">
        <v>19.0</v>
      </c>
      <c r="J6618" s="7" t="str">
        <f>vlookup(I6618,Cats!$A:$B,2,false)</f>
        <v>X</v>
      </c>
    </row>
    <row r="6619">
      <c r="A6619" s="1">
        <v>143628.0</v>
      </c>
      <c r="B6619" s="1">
        <v>605.0</v>
      </c>
      <c r="C6619" s="1">
        <v>0.0</v>
      </c>
      <c r="D6619" s="1" t="s">
        <v>32</v>
      </c>
      <c r="E6619" s="1">
        <v>14.0</v>
      </c>
      <c r="F6619" s="7" t="str">
        <f>vlookup(E6619,Teams!A:B,2,false)</f>
        <v>Dulles</v>
      </c>
      <c r="G6619" s="1" t="b">
        <v>0</v>
      </c>
      <c r="H6619" s="1" t="b">
        <v>1</v>
      </c>
      <c r="I6619" s="1">
        <v>19.0</v>
      </c>
      <c r="J6619" s="7" t="str">
        <f>vlookup(I6619,Cats!$A:$B,2,false)</f>
        <v>X</v>
      </c>
    </row>
    <row r="6620">
      <c r="A6620" s="1">
        <v>143629.0</v>
      </c>
      <c r="B6620" s="1">
        <v>605.0</v>
      </c>
      <c r="C6620" s="1">
        <v>0.0</v>
      </c>
      <c r="D6620" s="1" t="s">
        <v>204</v>
      </c>
      <c r="E6620" s="1">
        <v>2.0</v>
      </c>
      <c r="F6620" s="7" t="str">
        <f>vlookup(E6620,Teams!A:B,2,false)</f>
        <v>Blair A</v>
      </c>
      <c r="G6620" s="1" t="b">
        <v>1</v>
      </c>
      <c r="H6620" s="1" t="b">
        <v>0</v>
      </c>
      <c r="I6620" s="1">
        <v>20.0</v>
      </c>
      <c r="J6620" s="7" t="str">
        <f>vlookup(I6620,Cats!$A:$B,2,false)</f>
        <v>M</v>
      </c>
    </row>
    <row r="6621">
      <c r="A6621" s="1">
        <v>143630.0</v>
      </c>
      <c r="B6621" s="1">
        <v>605.0</v>
      </c>
      <c r="C6621" s="1">
        <v>0.0</v>
      </c>
      <c r="D6621" s="1" t="s">
        <v>61</v>
      </c>
      <c r="E6621" s="1">
        <v>14.0</v>
      </c>
      <c r="F6621" s="7" t="str">
        <f>vlookup(E6621,Teams!A:B,2,false)</f>
        <v>Dulles</v>
      </c>
      <c r="G6621" s="1" t="b">
        <v>0</v>
      </c>
      <c r="H6621" s="1" t="b">
        <v>0</v>
      </c>
      <c r="I6621" s="1">
        <v>20.0</v>
      </c>
      <c r="J6621" s="7" t="str">
        <f>vlookup(I6621,Cats!$A:$B,2,false)</f>
        <v>M</v>
      </c>
    </row>
    <row r="6622">
      <c r="A6622" s="1">
        <v>143631.0</v>
      </c>
      <c r="B6622" s="1">
        <v>605.0</v>
      </c>
      <c r="C6622" s="1">
        <v>4.0</v>
      </c>
      <c r="D6622" s="1" t="s">
        <v>96</v>
      </c>
      <c r="E6622" s="1">
        <v>2.0</v>
      </c>
      <c r="F6622" s="7" t="str">
        <f>vlookup(E6622,Teams!A:B,2,false)</f>
        <v>Blair A</v>
      </c>
      <c r="G6622" s="1" t="b">
        <v>1</v>
      </c>
      <c r="H6622" s="1" t="b">
        <v>0</v>
      </c>
      <c r="I6622" s="1">
        <v>21.0</v>
      </c>
      <c r="J6622" s="7" t="str">
        <f>vlookup(I6622,Cats!$A:$B,2,false)</f>
        <v>C</v>
      </c>
    </row>
    <row r="6623">
      <c r="A6623" s="1">
        <v>143632.0</v>
      </c>
      <c r="B6623" s="1">
        <v>605.0</v>
      </c>
      <c r="C6623" s="1">
        <v>0.0</v>
      </c>
      <c r="D6623" s="1" t="s">
        <v>32</v>
      </c>
      <c r="E6623" s="1">
        <v>14.0</v>
      </c>
      <c r="F6623" s="7" t="str">
        <f>vlookup(E6623,Teams!A:B,2,false)</f>
        <v>Dulles</v>
      </c>
      <c r="G6623" s="1" t="b">
        <v>0</v>
      </c>
      <c r="H6623" s="1" t="b">
        <v>1</v>
      </c>
      <c r="I6623" s="1">
        <v>21.0</v>
      </c>
      <c r="J6623" s="7" t="str">
        <f>vlookup(I6623,Cats!$A:$B,2,false)</f>
        <v>C</v>
      </c>
    </row>
    <row r="6624">
      <c r="A6624" s="1">
        <v>143633.0</v>
      </c>
      <c r="B6624" s="1">
        <v>605.0</v>
      </c>
      <c r="C6624" s="1">
        <v>-4.0</v>
      </c>
      <c r="D6624" s="1" t="s">
        <v>204</v>
      </c>
      <c r="E6624" s="1">
        <v>2.0</v>
      </c>
      <c r="F6624" s="7" t="str">
        <f>vlookup(E6624,Teams!A:B,2,false)</f>
        <v>Blair A</v>
      </c>
      <c r="G6624" s="1" t="b">
        <v>1</v>
      </c>
      <c r="H6624" s="1" t="b">
        <v>0</v>
      </c>
      <c r="I6624" s="1">
        <v>22.0</v>
      </c>
      <c r="J6624" s="7" t="str">
        <f>vlookup(I6624,Cats!$A:$B,2,false)</f>
        <v>E</v>
      </c>
    </row>
    <row r="6625">
      <c r="A6625" s="1">
        <v>143634.0</v>
      </c>
      <c r="B6625" s="1">
        <v>605.0</v>
      </c>
      <c r="C6625" s="1">
        <v>14.0</v>
      </c>
      <c r="D6625" s="1" t="s">
        <v>65</v>
      </c>
      <c r="E6625" s="1">
        <v>14.0</v>
      </c>
      <c r="F6625" s="7" t="str">
        <f>vlookup(E6625,Teams!A:B,2,false)</f>
        <v>Dulles</v>
      </c>
      <c r="G6625" s="1" t="b">
        <v>0</v>
      </c>
      <c r="H6625" s="1" t="b">
        <v>0</v>
      </c>
      <c r="I6625" s="1">
        <v>22.0</v>
      </c>
      <c r="J6625" s="7" t="str">
        <f>vlookup(I6625,Cats!$A:$B,2,false)</f>
        <v>E</v>
      </c>
    </row>
    <row r="6626">
      <c r="A6626" s="1">
        <v>143635.0</v>
      </c>
      <c r="B6626" s="1">
        <v>605.0</v>
      </c>
      <c r="C6626" s="1">
        <v>0.0</v>
      </c>
      <c r="D6626" s="1" t="s">
        <v>96</v>
      </c>
      <c r="E6626" s="1">
        <v>2.0</v>
      </c>
      <c r="F6626" s="7" t="str">
        <f>vlookup(E6626,Teams!A:B,2,false)</f>
        <v>Blair A</v>
      </c>
      <c r="G6626" s="1" t="b">
        <v>1</v>
      </c>
      <c r="H6626" s="1" t="b">
        <v>0</v>
      </c>
      <c r="I6626" s="1">
        <v>23.0</v>
      </c>
      <c r="J6626" s="7" t="str">
        <f>vlookup(I6626,Cats!$A:$B,2,false)</f>
        <v>B</v>
      </c>
    </row>
    <row r="6627">
      <c r="A6627" s="1">
        <v>143636.0</v>
      </c>
      <c r="B6627" s="1">
        <v>605.0</v>
      </c>
      <c r="C6627" s="1">
        <v>0.0</v>
      </c>
      <c r="D6627" s="1" t="s">
        <v>209</v>
      </c>
      <c r="E6627" s="1">
        <v>14.0</v>
      </c>
      <c r="F6627" s="7" t="str">
        <f>vlookup(E6627,Teams!A:B,2,false)</f>
        <v>Dulles</v>
      </c>
      <c r="G6627" s="1" t="b">
        <v>0</v>
      </c>
      <c r="H6627" s="1" t="b">
        <v>0</v>
      </c>
      <c r="I6627" s="1">
        <v>23.0</v>
      </c>
      <c r="J6627" s="7" t="str">
        <f>vlookup(I6627,Cats!$A:$B,2,false)</f>
        <v>B</v>
      </c>
    </row>
    <row r="6628">
      <c r="A6628" s="1">
        <v>143637.0</v>
      </c>
      <c r="B6628" s="1">
        <v>605.0</v>
      </c>
      <c r="C6628" s="1">
        <v>0.0</v>
      </c>
      <c r="D6628" s="1" t="s">
        <v>204</v>
      </c>
      <c r="E6628" s="1">
        <v>2.0</v>
      </c>
      <c r="F6628" s="7" t="str">
        <f>vlookup(E6628,Teams!A:B,2,false)</f>
        <v>Blair A</v>
      </c>
      <c r="G6628" s="1" t="b">
        <v>1</v>
      </c>
      <c r="H6628" s="1" t="b">
        <v>0</v>
      </c>
      <c r="I6628" s="1">
        <v>24.0</v>
      </c>
      <c r="J6628" s="7" t="str">
        <f>vlookup(I6628,Cats!$A:$B,2,false)</f>
        <v>P</v>
      </c>
    </row>
    <row r="6629">
      <c r="A6629" s="1">
        <v>143638.0</v>
      </c>
      <c r="B6629" s="1">
        <v>605.0</v>
      </c>
      <c r="C6629" s="1">
        <v>0.0</v>
      </c>
      <c r="D6629" s="1" t="s">
        <v>61</v>
      </c>
      <c r="E6629" s="1">
        <v>14.0</v>
      </c>
      <c r="F6629" s="7" t="str">
        <f>vlookup(E6629,Teams!A:B,2,false)</f>
        <v>Dulles</v>
      </c>
      <c r="G6629" s="1" t="b">
        <v>0</v>
      </c>
      <c r="H6629" s="1" t="b">
        <v>0</v>
      </c>
      <c r="I6629" s="1">
        <v>24.0</v>
      </c>
      <c r="J6629" s="7" t="str">
        <f>vlookup(I6629,Cats!$A:$B,2,false)</f>
        <v>P</v>
      </c>
    </row>
    <row r="6630">
      <c r="A6630" s="1">
        <v>143639.0</v>
      </c>
      <c r="B6630" s="1">
        <v>606.0</v>
      </c>
      <c r="C6630" s="1">
        <v>-4.0</v>
      </c>
      <c r="D6630" s="1" t="s">
        <v>31</v>
      </c>
      <c r="E6630" s="1">
        <v>9.0</v>
      </c>
      <c r="F6630" s="7" t="str">
        <f>vlookup(E6630,Teams!A:B,2,false)</f>
        <v>Centennial</v>
      </c>
      <c r="G6630" s="1" t="b">
        <v>1</v>
      </c>
      <c r="H6630" s="1" t="b">
        <v>0</v>
      </c>
      <c r="I6630" s="1">
        <v>1.0</v>
      </c>
      <c r="J6630" s="7" t="str">
        <f>vlookup(I6630,Cats!$A:$B,2,false)</f>
        <v>X</v>
      </c>
    </row>
    <row r="6631">
      <c r="A6631" s="1">
        <v>143640.0</v>
      </c>
      <c r="B6631" s="1">
        <v>606.0</v>
      </c>
      <c r="C6631" s="1">
        <v>14.0</v>
      </c>
      <c r="D6631" s="1" t="s">
        <v>235</v>
      </c>
      <c r="E6631" s="1">
        <v>35.0</v>
      </c>
      <c r="F6631" s="7" t="str">
        <f>vlookup(E6631,Teams!A:B,2,false)</f>
        <v>NoHo</v>
      </c>
      <c r="G6631" s="1" t="b">
        <v>0</v>
      </c>
      <c r="H6631" s="1" t="b">
        <v>0</v>
      </c>
      <c r="I6631" s="1">
        <v>1.0</v>
      </c>
      <c r="J6631" s="7" t="str">
        <f>vlookup(I6631,Cats!$A:$B,2,false)</f>
        <v>X</v>
      </c>
    </row>
    <row r="6632">
      <c r="A6632" s="1">
        <v>143641.0</v>
      </c>
      <c r="B6632" s="1">
        <v>606.0</v>
      </c>
      <c r="C6632" s="1">
        <v>0.0</v>
      </c>
      <c r="D6632" s="1" t="s">
        <v>32</v>
      </c>
      <c r="E6632" s="1">
        <v>9.0</v>
      </c>
      <c r="F6632" s="7" t="str">
        <f>vlookup(E6632,Teams!A:B,2,false)</f>
        <v>Centennial</v>
      </c>
      <c r="G6632" s="1" t="b">
        <v>1</v>
      </c>
      <c r="H6632" s="1" t="b">
        <v>1</v>
      </c>
      <c r="I6632" s="1">
        <v>2.0</v>
      </c>
      <c r="J6632" s="7" t="str">
        <f>vlookup(I6632,Cats!$A:$B,2,false)</f>
        <v>M</v>
      </c>
    </row>
    <row r="6633">
      <c r="A6633" s="1">
        <v>143642.0</v>
      </c>
      <c r="B6633" s="1">
        <v>606.0</v>
      </c>
      <c r="C6633" s="1">
        <v>14.0</v>
      </c>
      <c r="D6633" s="1" t="s">
        <v>167</v>
      </c>
      <c r="E6633" s="1">
        <v>35.0</v>
      </c>
      <c r="F6633" s="7" t="str">
        <f>vlookup(E6633,Teams!A:B,2,false)</f>
        <v>NoHo</v>
      </c>
      <c r="G6633" s="1" t="b">
        <v>0</v>
      </c>
      <c r="H6633" s="1" t="b">
        <v>0</v>
      </c>
      <c r="I6633" s="1">
        <v>2.0</v>
      </c>
      <c r="J6633" s="7" t="str">
        <f>vlookup(I6633,Cats!$A:$B,2,false)</f>
        <v>M</v>
      </c>
    </row>
    <row r="6634">
      <c r="A6634" s="1">
        <v>143643.0</v>
      </c>
      <c r="B6634" s="1">
        <v>606.0</v>
      </c>
      <c r="C6634" s="1">
        <v>-4.0</v>
      </c>
      <c r="D6634" s="1" t="s">
        <v>31</v>
      </c>
      <c r="E6634" s="1">
        <v>9.0</v>
      </c>
      <c r="F6634" s="7" t="str">
        <f>vlookup(E6634,Teams!A:B,2,false)</f>
        <v>Centennial</v>
      </c>
      <c r="G6634" s="1" t="b">
        <v>1</v>
      </c>
      <c r="H6634" s="1" t="b">
        <v>0</v>
      </c>
      <c r="I6634" s="1">
        <v>3.0</v>
      </c>
      <c r="J6634" s="7" t="str">
        <f>vlookup(I6634,Cats!$A:$B,2,false)</f>
        <v>C</v>
      </c>
    </row>
    <row r="6635">
      <c r="A6635" s="1">
        <v>143644.0</v>
      </c>
      <c r="B6635" s="1">
        <v>606.0</v>
      </c>
      <c r="C6635" s="1">
        <v>4.0</v>
      </c>
      <c r="D6635" s="1" t="s">
        <v>167</v>
      </c>
      <c r="E6635" s="1">
        <v>35.0</v>
      </c>
      <c r="F6635" s="7" t="str">
        <f>vlookup(E6635,Teams!A:B,2,false)</f>
        <v>NoHo</v>
      </c>
      <c r="G6635" s="1" t="b">
        <v>0</v>
      </c>
      <c r="H6635" s="1" t="b">
        <v>0</v>
      </c>
      <c r="I6635" s="1">
        <v>3.0</v>
      </c>
      <c r="J6635" s="7" t="str">
        <f>vlookup(I6635,Cats!$A:$B,2,false)</f>
        <v>C</v>
      </c>
    </row>
    <row r="6636">
      <c r="A6636" s="1">
        <v>143645.0</v>
      </c>
      <c r="B6636" s="1">
        <v>606.0</v>
      </c>
      <c r="C6636" s="1">
        <v>0.0</v>
      </c>
      <c r="D6636" s="1" t="s">
        <v>32</v>
      </c>
      <c r="E6636" s="1">
        <v>9.0</v>
      </c>
      <c r="F6636" s="7" t="str">
        <f>vlookup(E6636,Teams!A:B,2,false)</f>
        <v>Centennial</v>
      </c>
      <c r="G6636" s="1" t="b">
        <v>1</v>
      </c>
      <c r="H6636" s="1" t="b">
        <v>1</v>
      </c>
      <c r="I6636" s="1">
        <v>4.0</v>
      </c>
      <c r="J6636" s="7" t="str">
        <f>vlookup(I6636,Cats!$A:$B,2,false)</f>
        <v>E</v>
      </c>
    </row>
    <row r="6637">
      <c r="A6637" s="1">
        <v>143646.0</v>
      </c>
      <c r="B6637" s="1">
        <v>606.0</v>
      </c>
      <c r="C6637" s="1">
        <v>14.0</v>
      </c>
      <c r="D6637" s="1" t="s">
        <v>166</v>
      </c>
      <c r="E6637" s="1">
        <v>35.0</v>
      </c>
      <c r="F6637" s="7" t="str">
        <f>vlookup(E6637,Teams!A:B,2,false)</f>
        <v>NoHo</v>
      </c>
      <c r="G6637" s="1" t="b">
        <v>0</v>
      </c>
      <c r="H6637" s="1" t="b">
        <v>0</v>
      </c>
      <c r="I6637" s="1">
        <v>4.0</v>
      </c>
      <c r="J6637" s="7" t="str">
        <f>vlookup(I6637,Cats!$A:$B,2,false)</f>
        <v>E</v>
      </c>
    </row>
    <row r="6638">
      <c r="A6638" s="1">
        <v>143647.0</v>
      </c>
      <c r="B6638" s="1">
        <v>606.0</v>
      </c>
      <c r="C6638" s="1">
        <v>14.0</v>
      </c>
      <c r="D6638" s="1" t="s">
        <v>215</v>
      </c>
      <c r="E6638" s="1">
        <v>9.0</v>
      </c>
      <c r="F6638" s="7" t="str">
        <f>vlookup(E6638,Teams!A:B,2,false)</f>
        <v>Centennial</v>
      </c>
      <c r="G6638" s="1" t="b">
        <v>1</v>
      </c>
      <c r="H6638" s="1" t="b">
        <v>0</v>
      </c>
      <c r="I6638" s="1">
        <v>5.0</v>
      </c>
      <c r="J6638" s="7" t="str">
        <f>vlookup(I6638,Cats!$A:$B,2,false)</f>
        <v>B</v>
      </c>
    </row>
    <row r="6639">
      <c r="A6639" s="1">
        <v>143648.0</v>
      </c>
      <c r="B6639" s="1">
        <v>606.0</v>
      </c>
      <c r="C6639" s="1">
        <v>0.0</v>
      </c>
      <c r="D6639" s="1" t="s">
        <v>32</v>
      </c>
      <c r="E6639" s="1">
        <v>35.0</v>
      </c>
      <c r="F6639" s="7" t="str">
        <f>vlookup(E6639,Teams!A:B,2,false)</f>
        <v>NoHo</v>
      </c>
      <c r="G6639" s="1" t="b">
        <v>0</v>
      </c>
      <c r="H6639" s="1" t="b">
        <v>1</v>
      </c>
      <c r="I6639" s="1">
        <v>5.0</v>
      </c>
      <c r="J6639" s="7" t="str">
        <f>vlookup(I6639,Cats!$A:$B,2,false)</f>
        <v>B</v>
      </c>
    </row>
    <row r="6640">
      <c r="A6640" s="1">
        <v>143649.0</v>
      </c>
      <c r="B6640" s="1">
        <v>606.0</v>
      </c>
      <c r="C6640" s="1">
        <v>0.0</v>
      </c>
      <c r="D6640" s="1" t="s">
        <v>32</v>
      </c>
      <c r="E6640" s="1">
        <v>9.0</v>
      </c>
      <c r="F6640" s="7" t="str">
        <f>vlookup(E6640,Teams!A:B,2,false)</f>
        <v>Centennial</v>
      </c>
      <c r="G6640" s="1" t="b">
        <v>1</v>
      </c>
      <c r="H6640" s="1" t="b">
        <v>1</v>
      </c>
      <c r="I6640" s="1">
        <v>6.0</v>
      </c>
      <c r="J6640" s="7" t="str">
        <f>vlookup(I6640,Cats!$A:$B,2,false)</f>
        <v>P</v>
      </c>
    </row>
    <row r="6641">
      <c r="A6641" s="1">
        <v>143650.0</v>
      </c>
      <c r="B6641" s="1">
        <v>606.0</v>
      </c>
      <c r="C6641" s="1">
        <v>4.0</v>
      </c>
      <c r="D6641" s="1" t="s">
        <v>166</v>
      </c>
      <c r="E6641" s="1">
        <v>35.0</v>
      </c>
      <c r="F6641" s="7" t="str">
        <f>vlookup(E6641,Teams!A:B,2,false)</f>
        <v>NoHo</v>
      </c>
      <c r="G6641" s="1" t="b">
        <v>0</v>
      </c>
      <c r="H6641" s="1" t="b">
        <v>0</v>
      </c>
      <c r="I6641" s="1">
        <v>6.0</v>
      </c>
      <c r="J6641" s="7" t="str">
        <f>vlookup(I6641,Cats!$A:$B,2,false)</f>
        <v>P</v>
      </c>
    </row>
    <row r="6642">
      <c r="A6642" s="1">
        <v>143651.0</v>
      </c>
      <c r="B6642" s="1">
        <v>606.0</v>
      </c>
      <c r="C6642" s="1">
        <v>4.0</v>
      </c>
      <c r="D6642" s="1" t="s">
        <v>31</v>
      </c>
      <c r="E6642" s="1">
        <v>9.0</v>
      </c>
      <c r="F6642" s="7" t="str">
        <f>vlookup(E6642,Teams!A:B,2,false)</f>
        <v>Centennial</v>
      </c>
      <c r="G6642" s="1" t="b">
        <v>1</v>
      </c>
      <c r="H6642" s="1" t="b">
        <v>0</v>
      </c>
      <c r="I6642" s="1">
        <v>7.0</v>
      </c>
      <c r="J6642" s="7" t="str">
        <f>vlookup(I6642,Cats!$A:$B,2,false)</f>
        <v>X</v>
      </c>
    </row>
    <row r="6643">
      <c r="A6643" s="1">
        <v>143652.0</v>
      </c>
      <c r="B6643" s="1">
        <v>606.0</v>
      </c>
      <c r="C6643" s="1">
        <v>0.0</v>
      </c>
      <c r="D6643" s="1" t="s">
        <v>32</v>
      </c>
      <c r="E6643" s="1">
        <v>35.0</v>
      </c>
      <c r="F6643" s="7" t="str">
        <f>vlookup(E6643,Teams!A:B,2,false)</f>
        <v>NoHo</v>
      </c>
      <c r="G6643" s="1" t="b">
        <v>0</v>
      </c>
      <c r="H6643" s="1" t="b">
        <v>1</v>
      </c>
      <c r="I6643" s="1">
        <v>7.0</v>
      </c>
      <c r="J6643" s="7" t="str">
        <f>vlookup(I6643,Cats!$A:$B,2,false)</f>
        <v>X</v>
      </c>
    </row>
    <row r="6644">
      <c r="A6644" s="1">
        <v>143653.0</v>
      </c>
      <c r="B6644" s="1">
        <v>606.0</v>
      </c>
      <c r="C6644" s="1">
        <v>0.0</v>
      </c>
      <c r="D6644" s="1" t="s">
        <v>31</v>
      </c>
      <c r="E6644" s="1">
        <v>9.0</v>
      </c>
      <c r="F6644" s="7" t="str">
        <f>vlookup(E6644,Teams!A:B,2,false)</f>
        <v>Centennial</v>
      </c>
      <c r="G6644" s="1" t="b">
        <v>1</v>
      </c>
      <c r="H6644" s="1" t="b">
        <v>0</v>
      </c>
      <c r="I6644" s="1">
        <v>8.0</v>
      </c>
      <c r="J6644" s="7" t="str">
        <f>vlookup(I6644,Cats!$A:$B,2,false)</f>
        <v>M</v>
      </c>
    </row>
    <row r="6645">
      <c r="A6645" s="1">
        <v>143654.0</v>
      </c>
      <c r="B6645" s="1">
        <v>606.0</v>
      </c>
      <c r="C6645" s="1">
        <v>4.0</v>
      </c>
      <c r="D6645" s="1" t="s">
        <v>167</v>
      </c>
      <c r="E6645" s="1">
        <v>35.0</v>
      </c>
      <c r="F6645" s="7" t="str">
        <f>vlookup(E6645,Teams!A:B,2,false)</f>
        <v>NoHo</v>
      </c>
      <c r="G6645" s="1" t="b">
        <v>0</v>
      </c>
      <c r="H6645" s="1" t="b">
        <v>0</v>
      </c>
      <c r="I6645" s="1">
        <v>8.0</v>
      </c>
      <c r="J6645" s="7" t="str">
        <f>vlookup(I6645,Cats!$A:$B,2,false)</f>
        <v>M</v>
      </c>
    </row>
    <row r="6646">
      <c r="A6646" s="1">
        <v>143655.0</v>
      </c>
      <c r="B6646" s="1">
        <v>606.0</v>
      </c>
      <c r="C6646" s="1">
        <v>4.0</v>
      </c>
      <c r="D6646" s="1" t="s">
        <v>31</v>
      </c>
      <c r="E6646" s="1">
        <v>9.0</v>
      </c>
      <c r="F6646" s="7" t="str">
        <f>vlookup(E6646,Teams!A:B,2,false)</f>
        <v>Centennial</v>
      </c>
      <c r="G6646" s="1" t="b">
        <v>1</v>
      </c>
      <c r="H6646" s="1" t="b">
        <v>0</v>
      </c>
      <c r="I6646" s="1">
        <v>9.0</v>
      </c>
      <c r="J6646" s="7" t="str">
        <f>vlookup(I6646,Cats!$A:$B,2,false)</f>
        <v>C</v>
      </c>
    </row>
    <row r="6647">
      <c r="A6647" s="1">
        <v>143656.0</v>
      </c>
      <c r="B6647" s="1">
        <v>606.0</v>
      </c>
      <c r="C6647" s="1">
        <v>0.0</v>
      </c>
      <c r="D6647" s="1" t="s">
        <v>32</v>
      </c>
      <c r="E6647" s="1">
        <v>35.0</v>
      </c>
      <c r="F6647" s="7" t="str">
        <f>vlookup(E6647,Teams!A:B,2,false)</f>
        <v>NoHo</v>
      </c>
      <c r="G6647" s="1" t="b">
        <v>0</v>
      </c>
      <c r="H6647" s="1" t="b">
        <v>1</v>
      </c>
      <c r="I6647" s="1">
        <v>9.0</v>
      </c>
      <c r="J6647" s="7" t="str">
        <f>vlookup(I6647,Cats!$A:$B,2,false)</f>
        <v>C</v>
      </c>
    </row>
    <row r="6648">
      <c r="A6648" s="1">
        <v>143657.0</v>
      </c>
      <c r="B6648" s="1">
        <v>606.0</v>
      </c>
      <c r="C6648" s="1">
        <v>4.0</v>
      </c>
      <c r="D6648" s="1" t="s">
        <v>55</v>
      </c>
      <c r="E6648" s="1">
        <v>9.0</v>
      </c>
      <c r="F6648" s="7" t="str">
        <f>vlookup(E6648,Teams!A:B,2,false)</f>
        <v>Centennial</v>
      </c>
      <c r="G6648" s="1" t="b">
        <v>1</v>
      </c>
      <c r="H6648" s="1" t="b">
        <v>0</v>
      </c>
      <c r="I6648" s="1">
        <v>10.0</v>
      </c>
      <c r="J6648" s="7" t="str">
        <f>vlookup(I6648,Cats!$A:$B,2,false)</f>
        <v>E</v>
      </c>
    </row>
    <row r="6649">
      <c r="A6649" s="1">
        <v>143658.0</v>
      </c>
      <c r="B6649" s="1">
        <v>606.0</v>
      </c>
      <c r="C6649" s="1">
        <v>0.0</v>
      </c>
      <c r="D6649" s="1" t="s">
        <v>32</v>
      </c>
      <c r="E6649" s="1">
        <v>35.0</v>
      </c>
      <c r="F6649" s="7" t="str">
        <f>vlookup(E6649,Teams!A:B,2,false)</f>
        <v>NoHo</v>
      </c>
      <c r="G6649" s="1" t="b">
        <v>0</v>
      </c>
      <c r="H6649" s="1" t="b">
        <v>1</v>
      </c>
      <c r="I6649" s="1">
        <v>10.0</v>
      </c>
      <c r="J6649" s="7" t="str">
        <f>vlookup(I6649,Cats!$A:$B,2,false)</f>
        <v>E</v>
      </c>
    </row>
    <row r="6650">
      <c r="A6650" s="1">
        <v>143659.0</v>
      </c>
      <c r="B6650" s="1">
        <v>606.0</v>
      </c>
      <c r="C6650" s="1">
        <v>0.0</v>
      </c>
      <c r="D6650" s="1" t="s">
        <v>32</v>
      </c>
      <c r="E6650" s="1">
        <v>9.0</v>
      </c>
      <c r="F6650" s="7" t="str">
        <f>vlookup(E6650,Teams!A:B,2,false)</f>
        <v>Centennial</v>
      </c>
      <c r="G6650" s="1" t="b">
        <v>1</v>
      </c>
      <c r="H6650" s="1" t="b">
        <v>1</v>
      </c>
      <c r="I6650" s="1">
        <v>11.0</v>
      </c>
      <c r="J6650" s="7" t="str">
        <f>vlookup(I6650,Cats!$A:$B,2,false)</f>
        <v>B</v>
      </c>
    </row>
    <row r="6651">
      <c r="A6651" s="1">
        <v>143660.0</v>
      </c>
      <c r="B6651" s="1">
        <v>606.0</v>
      </c>
      <c r="C6651" s="1">
        <v>14.0</v>
      </c>
      <c r="D6651" s="1" t="s">
        <v>171</v>
      </c>
      <c r="E6651" s="1">
        <v>35.0</v>
      </c>
      <c r="F6651" s="7" t="str">
        <f>vlookup(E6651,Teams!A:B,2,false)</f>
        <v>NoHo</v>
      </c>
      <c r="G6651" s="1" t="b">
        <v>0</v>
      </c>
      <c r="H6651" s="1" t="b">
        <v>0</v>
      </c>
      <c r="I6651" s="1">
        <v>11.0</v>
      </c>
      <c r="J6651" s="7" t="str">
        <f>vlookup(I6651,Cats!$A:$B,2,false)</f>
        <v>B</v>
      </c>
    </row>
    <row r="6652">
      <c r="A6652" s="1">
        <v>143661.0</v>
      </c>
      <c r="B6652" s="1">
        <v>606.0</v>
      </c>
      <c r="C6652" s="1">
        <v>0.0</v>
      </c>
      <c r="D6652" s="1" t="s">
        <v>32</v>
      </c>
      <c r="E6652" s="1">
        <v>9.0</v>
      </c>
      <c r="F6652" s="7" t="str">
        <f>vlookup(E6652,Teams!A:B,2,false)</f>
        <v>Centennial</v>
      </c>
      <c r="G6652" s="1" t="b">
        <v>1</v>
      </c>
      <c r="H6652" s="1" t="b">
        <v>1</v>
      </c>
      <c r="I6652" s="1">
        <v>12.0</v>
      </c>
      <c r="J6652" s="7" t="str">
        <f>vlookup(I6652,Cats!$A:$B,2,false)</f>
        <v>P</v>
      </c>
    </row>
    <row r="6653">
      <c r="A6653" s="1">
        <v>143662.0</v>
      </c>
      <c r="B6653" s="1">
        <v>606.0</v>
      </c>
      <c r="C6653" s="1">
        <v>4.0</v>
      </c>
      <c r="D6653" s="1" t="s">
        <v>166</v>
      </c>
      <c r="E6653" s="1">
        <v>35.0</v>
      </c>
      <c r="F6653" s="7" t="str">
        <f>vlookup(E6653,Teams!A:B,2,false)</f>
        <v>NoHo</v>
      </c>
      <c r="G6653" s="1" t="b">
        <v>0</v>
      </c>
      <c r="H6653" s="1" t="b">
        <v>0</v>
      </c>
      <c r="I6653" s="1">
        <v>12.0</v>
      </c>
      <c r="J6653" s="7" t="str">
        <f>vlookup(I6653,Cats!$A:$B,2,false)</f>
        <v>P</v>
      </c>
    </row>
    <row r="6654">
      <c r="A6654" s="1">
        <v>143663.0</v>
      </c>
      <c r="B6654" s="1">
        <v>606.0</v>
      </c>
      <c r="C6654" s="1">
        <v>0.0</v>
      </c>
      <c r="D6654" s="1" t="s">
        <v>32</v>
      </c>
      <c r="E6654" s="1">
        <v>9.0</v>
      </c>
      <c r="F6654" s="7" t="str">
        <f>vlookup(E6654,Teams!A:B,2,false)</f>
        <v>Centennial</v>
      </c>
      <c r="G6654" s="1" t="b">
        <v>1</v>
      </c>
      <c r="H6654" s="1" t="b">
        <v>1</v>
      </c>
      <c r="I6654" s="1">
        <v>13.0</v>
      </c>
      <c r="J6654" s="7" t="str">
        <f>vlookup(I6654,Cats!$A:$B,2,false)</f>
        <v>X</v>
      </c>
    </row>
    <row r="6655">
      <c r="A6655" s="1">
        <v>143664.0</v>
      </c>
      <c r="B6655" s="1">
        <v>606.0</v>
      </c>
      <c r="C6655" s="1">
        <v>14.0</v>
      </c>
      <c r="D6655" s="1" t="s">
        <v>166</v>
      </c>
      <c r="E6655" s="1">
        <v>35.0</v>
      </c>
      <c r="F6655" s="7" t="str">
        <f>vlookup(E6655,Teams!A:B,2,false)</f>
        <v>NoHo</v>
      </c>
      <c r="G6655" s="1" t="b">
        <v>0</v>
      </c>
      <c r="H6655" s="1" t="b">
        <v>0</v>
      </c>
      <c r="I6655" s="1">
        <v>13.0</v>
      </c>
      <c r="J6655" s="7" t="str">
        <f>vlookup(I6655,Cats!$A:$B,2,false)</f>
        <v>X</v>
      </c>
    </row>
    <row r="6656">
      <c r="A6656" s="1">
        <v>143665.0</v>
      </c>
      <c r="B6656" s="1">
        <v>606.0</v>
      </c>
      <c r="C6656" s="1">
        <v>0.0</v>
      </c>
      <c r="D6656" s="1" t="s">
        <v>31</v>
      </c>
      <c r="E6656" s="1">
        <v>9.0</v>
      </c>
      <c r="F6656" s="7" t="str">
        <f>vlookup(E6656,Teams!A:B,2,false)</f>
        <v>Centennial</v>
      </c>
      <c r="G6656" s="1" t="b">
        <v>1</v>
      </c>
      <c r="H6656" s="1" t="b">
        <v>0</v>
      </c>
      <c r="I6656" s="1">
        <v>14.0</v>
      </c>
      <c r="J6656" s="7" t="str">
        <f>vlookup(I6656,Cats!$A:$B,2,false)</f>
        <v>M</v>
      </c>
    </row>
    <row r="6657">
      <c r="A6657" s="1">
        <v>143666.0</v>
      </c>
      <c r="B6657" s="1">
        <v>606.0</v>
      </c>
      <c r="C6657" s="1">
        <v>0.0</v>
      </c>
      <c r="D6657" s="1" t="s">
        <v>167</v>
      </c>
      <c r="E6657" s="1">
        <v>35.0</v>
      </c>
      <c r="F6657" s="7" t="str">
        <f>vlookup(E6657,Teams!A:B,2,false)</f>
        <v>NoHo</v>
      </c>
      <c r="G6657" s="1" t="b">
        <v>0</v>
      </c>
      <c r="H6657" s="1" t="b">
        <v>0</v>
      </c>
      <c r="I6657" s="1">
        <v>14.0</v>
      </c>
      <c r="J6657" s="7" t="str">
        <f>vlookup(I6657,Cats!$A:$B,2,false)</f>
        <v>M</v>
      </c>
    </row>
    <row r="6658">
      <c r="A6658" s="1">
        <v>143667.0</v>
      </c>
      <c r="B6658" s="1">
        <v>606.0</v>
      </c>
      <c r="C6658" s="1">
        <v>14.0</v>
      </c>
      <c r="D6658" s="1" t="s">
        <v>31</v>
      </c>
      <c r="E6658" s="1">
        <v>9.0</v>
      </c>
      <c r="F6658" s="7" t="str">
        <f>vlookup(E6658,Teams!A:B,2,false)</f>
        <v>Centennial</v>
      </c>
      <c r="G6658" s="1" t="b">
        <v>1</v>
      </c>
      <c r="H6658" s="1" t="b">
        <v>0</v>
      </c>
      <c r="I6658" s="1">
        <v>15.0</v>
      </c>
      <c r="J6658" s="7" t="str">
        <f>vlookup(I6658,Cats!$A:$B,2,false)</f>
        <v>C</v>
      </c>
    </row>
    <row r="6659">
      <c r="A6659" s="1">
        <v>143668.0</v>
      </c>
      <c r="B6659" s="1">
        <v>606.0</v>
      </c>
      <c r="C6659" s="1">
        <v>0.0</v>
      </c>
      <c r="D6659" s="1" t="s">
        <v>32</v>
      </c>
      <c r="E6659" s="1">
        <v>35.0</v>
      </c>
      <c r="F6659" s="7" t="str">
        <f>vlookup(E6659,Teams!A:B,2,false)</f>
        <v>NoHo</v>
      </c>
      <c r="G6659" s="1" t="b">
        <v>0</v>
      </c>
      <c r="H6659" s="1" t="b">
        <v>1</v>
      </c>
      <c r="I6659" s="1">
        <v>15.0</v>
      </c>
      <c r="J6659" s="7" t="str">
        <f>vlookup(I6659,Cats!$A:$B,2,false)</f>
        <v>C</v>
      </c>
    </row>
    <row r="6660">
      <c r="A6660" s="1">
        <v>143669.0</v>
      </c>
      <c r="B6660" s="1">
        <v>606.0</v>
      </c>
      <c r="C6660" s="1">
        <v>14.0</v>
      </c>
      <c r="D6660" s="1" t="s">
        <v>31</v>
      </c>
      <c r="E6660" s="1">
        <v>9.0</v>
      </c>
      <c r="F6660" s="7" t="str">
        <f>vlookup(E6660,Teams!A:B,2,false)</f>
        <v>Centennial</v>
      </c>
      <c r="G6660" s="1" t="b">
        <v>1</v>
      </c>
      <c r="H6660" s="1" t="b">
        <v>0</v>
      </c>
      <c r="I6660" s="1">
        <v>16.0</v>
      </c>
      <c r="J6660" s="7" t="str">
        <f>vlookup(I6660,Cats!$A:$B,2,false)</f>
        <v>E</v>
      </c>
    </row>
    <row r="6661">
      <c r="A6661" s="1">
        <v>143670.0</v>
      </c>
      <c r="B6661" s="1">
        <v>606.0</v>
      </c>
      <c r="C6661" s="1">
        <v>0.0</v>
      </c>
      <c r="D6661" s="1" t="s">
        <v>32</v>
      </c>
      <c r="E6661" s="1">
        <v>35.0</v>
      </c>
      <c r="F6661" s="7" t="str">
        <f>vlookup(E6661,Teams!A:B,2,false)</f>
        <v>NoHo</v>
      </c>
      <c r="G6661" s="1" t="b">
        <v>0</v>
      </c>
      <c r="H6661" s="1" t="b">
        <v>1</v>
      </c>
      <c r="I6661" s="1">
        <v>16.0</v>
      </c>
      <c r="J6661" s="7" t="str">
        <f>vlookup(I6661,Cats!$A:$B,2,false)</f>
        <v>E</v>
      </c>
    </row>
    <row r="6662">
      <c r="A6662" s="1">
        <v>143671.0</v>
      </c>
      <c r="B6662" s="1">
        <v>606.0</v>
      </c>
      <c r="C6662" s="1">
        <v>0.0</v>
      </c>
      <c r="D6662" s="1" t="s">
        <v>32</v>
      </c>
      <c r="E6662" s="1">
        <v>9.0</v>
      </c>
      <c r="F6662" s="7" t="str">
        <f>vlookup(E6662,Teams!A:B,2,false)</f>
        <v>Centennial</v>
      </c>
      <c r="G6662" s="1" t="b">
        <v>1</v>
      </c>
      <c r="H6662" s="1" t="b">
        <v>1</v>
      </c>
      <c r="I6662" s="1">
        <v>17.0</v>
      </c>
      <c r="J6662" s="7" t="str">
        <f>vlookup(I6662,Cats!$A:$B,2,false)</f>
        <v>B</v>
      </c>
    </row>
    <row r="6663">
      <c r="A6663" s="1">
        <v>143672.0</v>
      </c>
      <c r="B6663" s="1">
        <v>606.0</v>
      </c>
      <c r="C6663" s="1">
        <v>4.0</v>
      </c>
      <c r="D6663" s="1" t="s">
        <v>171</v>
      </c>
      <c r="E6663" s="1">
        <v>35.0</v>
      </c>
      <c r="F6663" s="7" t="str">
        <f>vlookup(E6663,Teams!A:B,2,false)</f>
        <v>NoHo</v>
      </c>
      <c r="G6663" s="1" t="b">
        <v>0</v>
      </c>
      <c r="H6663" s="1" t="b">
        <v>0</v>
      </c>
      <c r="I6663" s="1">
        <v>17.0</v>
      </c>
      <c r="J6663" s="7" t="str">
        <f>vlookup(I6663,Cats!$A:$B,2,false)</f>
        <v>B</v>
      </c>
    </row>
    <row r="6664">
      <c r="A6664" s="1">
        <v>143673.0</v>
      </c>
      <c r="B6664" s="1">
        <v>606.0</v>
      </c>
      <c r="C6664" s="1">
        <v>-4.0</v>
      </c>
      <c r="D6664" s="1" t="s">
        <v>31</v>
      </c>
      <c r="E6664" s="1">
        <v>9.0</v>
      </c>
      <c r="F6664" s="7" t="str">
        <f>vlookup(E6664,Teams!A:B,2,false)</f>
        <v>Centennial</v>
      </c>
      <c r="G6664" s="1" t="b">
        <v>1</v>
      </c>
      <c r="H6664" s="1" t="b">
        <v>0</v>
      </c>
      <c r="I6664" s="1">
        <v>18.0</v>
      </c>
      <c r="J6664" s="7" t="str">
        <f>vlookup(I6664,Cats!$A:$B,2,false)</f>
        <v>P</v>
      </c>
    </row>
    <row r="6665">
      <c r="A6665" s="1">
        <v>143674.0</v>
      </c>
      <c r="B6665" s="1">
        <v>606.0</v>
      </c>
      <c r="C6665" s="1">
        <v>14.0</v>
      </c>
      <c r="D6665" s="1" t="s">
        <v>167</v>
      </c>
      <c r="E6665" s="1">
        <v>35.0</v>
      </c>
      <c r="F6665" s="7" t="str">
        <f>vlookup(E6665,Teams!A:B,2,false)</f>
        <v>NoHo</v>
      </c>
      <c r="G6665" s="1" t="b">
        <v>0</v>
      </c>
      <c r="H6665" s="1" t="b">
        <v>0</v>
      </c>
      <c r="I6665" s="1">
        <v>18.0</v>
      </c>
      <c r="J6665" s="7" t="str">
        <f>vlookup(I6665,Cats!$A:$B,2,false)</f>
        <v>P</v>
      </c>
    </row>
    <row r="6666">
      <c r="A6666" s="1">
        <v>143675.0</v>
      </c>
      <c r="B6666" s="1">
        <v>606.0</v>
      </c>
      <c r="C6666" s="1">
        <v>0.0</v>
      </c>
      <c r="D6666" s="1" t="s">
        <v>32</v>
      </c>
      <c r="E6666" s="1">
        <v>9.0</v>
      </c>
      <c r="F6666" s="7" t="str">
        <f>vlookup(E6666,Teams!A:B,2,false)</f>
        <v>Centennial</v>
      </c>
      <c r="G6666" s="1" t="b">
        <v>1</v>
      </c>
      <c r="H6666" s="1" t="b">
        <v>1</v>
      </c>
      <c r="I6666" s="1">
        <v>19.0</v>
      </c>
      <c r="J6666" s="7" t="str">
        <f>vlookup(I6666,Cats!$A:$B,2,false)</f>
        <v>X</v>
      </c>
    </row>
    <row r="6667">
      <c r="A6667" s="1">
        <v>143676.0</v>
      </c>
      <c r="B6667" s="1">
        <v>606.0</v>
      </c>
      <c r="C6667" s="1">
        <v>14.0</v>
      </c>
      <c r="D6667" s="1" t="s">
        <v>171</v>
      </c>
      <c r="E6667" s="1">
        <v>35.0</v>
      </c>
      <c r="F6667" s="7" t="str">
        <f>vlookup(E6667,Teams!A:B,2,false)</f>
        <v>NoHo</v>
      </c>
      <c r="G6667" s="1" t="b">
        <v>0</v>
      </c>
      <c r="H6667" s="1" t="b">
        <v>0</v>
      </c>
      <c r="I6667" s="1">
        <v>19.0</v>
      </c>
      <c r="J6667" s="7" t="str">
        <f>vlookup(I6667,Cats!$A:$B,2,false)</f>
        <v>X</v>
      </c>
    </row>
    <row r="6668">
      <c r="A6668" s="1">
        <v>143677.0</v>
      </c>
      <c r="B6668" s="1">
        <v>606.0</v>
      </c>
      <c r="C6668" s="1">
        <v>4.0</v>
      </c>
      <c r="D6668" s="1" t="s">
        <v>31</v>
      </c>
      <c r="E6668" s="1">
        <v>9.0</v>
      </c>
      <c r="F6668" s="7" t="str">
        <f>vlookup(E6668,Teams!A:B,2,false)</f>
        <v>Centennial</v>
      </c>
      <c r="G6668" s="1" t="b">
        <v>1</v>
      </c>
      <c r="H6668" s="1" t="b">
        <v>0</v>
      </c>
      <c r="I6668" s="1">
        <v>20.0</v>
      </c>
      <c r="J6668" s="7" t="str">
        <f>vlookup(I6668,Cats!$A:$B,2,false)</f>
        <v>M</v>
      </c>
    </row>
    <row r="6669">
      <c r="A6669" s="1">
        <v>143678.0</v>
      </c>
      <c r="B6669" s="1">
        <v>606.0</v>
      </c>
      <c r="C6669" s="1">
        <v>0.0</v>
      </c>
      <c r="D6669" s="1" t="s">
        <v>32</v>
      </c>
      <c r="E6669" s="1">
        <v>35.0</v>
      </c>
      <c r="F6669" s="7" t="str">
        <f>vlookup(E6669,Teams!A:B,2,false)</f>
        <v>NoHo</v>
      </c>
      <c r="G6669" s="1" t="b">
        <v>0</v>
      </c>
      <c r="H6669" s="1" t="b">
        <v>1</v>
      </c>
      <c r="I6669" s="1">
        <v>20.0</v>
      </c>
      <c r="J6669" s="7" t="str">
        <f>vlookup(I6669,Cats!$A:$B,2,false)</f>
        <v>M</v>
      </c>
    </row>
    <row r="6670">
      <c r="A6670" s="1">
        <v>143679.0</v>
      </c>
      <c r="B6670" s="1">
        <v>606.0</v>
      </c>
      <c r="C6670" s="1">
        <v>14.0</v>
      </c>
      <c r="D6670" s="1" t="s">
        <v>31</v>
      </c>
      <c r="E6670" s="1">
        <v>9.0</v>
      </c>
      <c r="F6670" s="7" t="str">
        <f>vlookup(E6670,Teams!A:B,2,false)</f>
        <v>Centennial</v>
      </c>
      <c r="G6670" s="1" t="b">
        <v>1</v>
      </c>
      <c r="H6670" s="1" t="b">
        <v>0</v>
      </c>
      <c r="I6670" s="1">
        <v>21.0</v>
      </c>
      <c r="J6670" s="7" t="str">
        <f>vlookup(I6670,Cats!$A:$B,2,false)</f>
        <v>C</v>
      </c>
    </row>
    <row r="6671">
      <c r="A6671" s="1">
        <v>143680.0</v>
      </c>
      <c r="B6671" s="1">
        <v>606.0</v>
      </c>
      <c r="C6671" s="1">
        <v>0.0</v>
      </c>
      <c r="D6671" s="1" t="s">
        <v>32</v>
      </c>
      <c r="E6671" s="1">
        <v>35.0</v>
      </c>
      <c r="F6671" s="7" t="str">
        <f>vlookup(E6671,Teams!A:B,2,false)</f>
        <v>NoHo</v>
      </c>
      <c r="G6671" s="1" t="b">
        <v>0</v>
      </c>
      <c r="H6671" s="1" t="b">
        <v>1</v>
      </c>
      <c r="I6671" s="1">
        <v>21.0</v>
      </c>
      <c r="J6671" s="7" t="str">
        <f>vlookup(I6671,Cats!$A:$B,2,false)</f>
        <v>C</v>
      </c>
    </row>
    <row r="6672">
      <c r="A6672" s="1">
        <v>143681.0</v>
      </c>
      <c r="B6672" s="1">
        <v>606.0</v>
      </c>
      <c r="C6672" s="1">
        <v>0.0</v>
      </c>
      <c r="D6672" s="1" t="s">
        <v>31</v>
      </c>
      <c r="E6672" s="1">
        <v>9.0</v>
      </c>
      <c r="F6672" s="7" t="str">
        <f>vlookup(E6672,Teams!A:B,2,false)</f>
        <v>Centennial</v>
      </c>
      <c r="G6672" s="1" t="b">
        <v>1</v>
      </c>
      <c r="H6672" s="1" t="b">
        <v>0</v>
      </c>
      <c r="I6672" s="1">
        <v>22.0</v>
      </c>
      <c r="J6672" s="7" t="str">
        <f>vlookup(I6672,Cats!$A:$B,2,false)</f>
        <v>E</v>
      </c>
    </row>
    <row r="6673">
      <c r="A6673" s="1">
        <v>143682.0</v>
      </c>
      <c r="B6673" s="1">
        <v>606.0</v>
      </c>
      <c r="C6673" s="1">
        <v>0.0</v>
      </c>
      <c r="D6673" s="1" t="s">
        <v>166</v>
      </c>
      <c r="E6673" s="1">
        <v>35.0</v>
      </c>
      <c r="F6673" s="7" t="str">
        <f>vlookup(E6673,Teams!A:B,2,false)</f>
        <v>NoHo</v>
      </c>
      <c r="G6673" s="1" t="b">
        <v>0</v>
      </c>
      <c r="H6673" s="1" t="b">
        <v>0</v>
      </c>
      <c r="I6673" s="1">
        <v>22.0</v>
      </c>
      <c r="J6673" s="7" t="str">
        <f>vlookup(I6673,Cats!$A:$B,2,false)</f>
        <v>E</v>
      </c>
    </row>
    <row r="6674">
      <c r="A6674" s="1">
        <v>143683.0</v>
      </c>
      <c r="B6674" s="1">
        <v>606.0</v>
      </c>
      <c r="C6674" s="1">
        <v>0.0</v>
      </c>
      <c r="D6674" s="1" t="s">
        <v>31</v>
      </c>
      <c r="E6674" s="1">
        <v>9.0</v>
      </c>
      <c r="F6674" s="7" t="str">
        <f>vlookup(E6674,Teams!A:B,2,false)</f>
        <v>Centennial</v>
      </c>
      <c r="G6674" s="1" t="b">
        <v>1</v>
      </c>
      <c r="H6674" s="1" t="b">
        <v>0</v>
      </c>
      <c r="I6674" s="1">
        <v>23.0</v>
      </c>
      <c r="J6674" s="7" t="str">
        <f>vlookup(I6674,Cats!$A:$B,2,false)</f>
        <v>B</v>
      </c>
    </row>
    <row r="6675">
      <c r="A6675" s="1">
        <v>143684.0</v>
      </c>
      <c r="B6675" s="1">
        <v>606.0</v>
      </c>
      <c r="C6675" s="1">
        <v>0.0</v>
      </c>
      <c r="D6675" s="1" t="s">
        <v>171</v>
      </c>
      <c r="E6675" s="1">
        <v>35.0</v>
      </c>
      <c r="F6675" s="7" t="str">
        <f>vlookup(E6675,Teams!A:B,2,false)</f>
        <v>NoHo</v>
      </c>
      <c r="G6675" s="1" t="b">
        <v>0</v>
      </c>
      <c r="H6675" s="1" t="b">
        <v>0</v>
      </c>
      <c r="I6675" s="1">
        <v>23.0</v>
      </c>
      <c r="J6675" s="7" t="str">
        <f>vlookup(I6675,Cats!$A:$B,2,false)</f>
        <v>B</v>
      </c>
    </row>
    <row r="6676">
      <c r="A6676" s="1">
        <v>143685.0</v>
      </c>
      <c r="B6676" s="1">
        <v>606.0</v>
      </c>
      <c r="C6676" s="1">
        <v>0.0</v>
      </c>
      <c r="D6676" s="1" t="s">
        <v>31</v>
      </c>
      <c r="E6676" s="1">
        <v>9.0</v>
      </c>
      <c r="F6676" s="7" t="str">
        <f>vlookup(E6676,Teams!A:B,2,false)</f>
        <v>Centennial</v>
      </c>
      <c r="G6676" s="1" t="b">
        <v>1</v>
      </c>
      <c r="H6676" s="1" t="b">
        <v>0</v>
      </c>
      <c r="I6676" s="1">
        <v>24.0</v>
      </c>
      <c r="J6676" s="7" t="str">
        <f>vlookup(I6676,Cats!$A:$B,2,false)</f>
        <v>P</v>
      </c>
    </row>
    <row r="6677">
      <c r="A6677" s="1">
        <v>143686.0</v>
      </c>
      <c r="B6677" s="1">
        <v>606.0</v>
      </c>
      <c r="C6677" s="1">
        <v>0.0</v>
      </c>
      <c r="D6677" s="1" t="s">
        <v>167</v>
      </c>
      <c r="E6677" s="1">
        <v>35.0</v>
      </c>
      <c r="F6677" s="7" t="str">
        <f>vlookup(E6677,Teams!A:B,2,false)</f>
        <v>NoHo</v>
      </c>
      <c r="G6677" s="1" t="b">
        <v>0</v>
      </c>
      <c r="H6677" s="1" t="b">
        <v>0</v>
      </c>
      <c r="I6677" s="1">
        <v>24.0</v>
      </c>
      <c r="J6677" s="7" t="str">
        <f>vlookup(I6677,Cats!$A:$B,2,false)</f>
        <v>P</v>
      </c>
    </row>
    <row r="6678">
      <c r="A6678" s="1">
        <v>143687.0</v>
      </c>
      <c r="B6678" s="1">
        <v>607.0</v>
      </c>
      <c r="C6678" s="1">
        <v>4.0</v>
      </c>
      <c r="D6678" s="1" t="s">
        <v>62</v>
      </c>
      <c r="E6678" s="1">
        <v>14.0</v>
      </c>
      <c r="F6678" s="7" t="str">
        <f>vlookup(E6678,Teams!A:B,2,false)</f>
        <v>Dulles</v>
      </c>
      <c r="G6678" s="1" t="b">
        <v>1</v>
      </c>
      <c r="H6678" s="1" t="b">
        <v>0</v>
      </c>
      <c r="I6678" s="1">
        <v>1.0</v>
      </c>
      <c r="J6678" s="7" t="str">
        <f>vlookup(I6678,Cats!$A:$B,2,false)</f>
        <v>X</v>
      </c>
    </row>
    <row r="6679">
      <c r="A6679" s="1">
        <v>143688.0</v>
      </c>
      <c r="B6679" s="1">
        <v>607.0</v>
      </c>
      <c r="C6679" s="1">
        <v>0.0</v>
      </c>
      <c r="D6679" s="1" t="s">
        <v>106</v>
      </c>
      <c r="E6679" s="1">
        <v>28.0</v>
      </c>
      <c r="F6679" s="7" t="str">
        <f>vlookup(E6679,Teams!A:B,2,false)</f>
        <v>Mira Loma</v>
      </c>
      <c r="G6679" s="1" t="b">
        <v>0</v>
      </c>
      <c r="H6679" s="1" t="b">
        <v>0</v>
      </c>
      <c r="I6679" s="1">
        <v>1.0</v>
      </c>
      <c r="J6679" s="7" t="str">
        <f>vlookup(I6679,Cats!$A:$B,2,false)</f>
        <v>X</v>
      </c>
    </row>
    <row r="6680">
      <c r="A6680" s="1">
        <v>143689.0</v>
      </c>
      <c r="B6680" s="1">
        <v>607.0</v>
      </c>
      <c r="C6680" s="1">
        <v>0.0</v>
      </c>
      <c r="D6680" s="1" t="s">
        <v>234</v>
      </c>
      <c r="E6680" s="1">
        <v>14.0</v>
      </c>
      <c r="F6680" s="7" t="str">
        <f>vlookup(E6680,Teams!A:B,2,false)</f>
        <v>Dulles</v>
      </c>
      <c r="G6680" s="1" t="b">
        <v>1</v>
      </c>
      <c r="H6680" s="1" t="b">
        <v>0</v>
      </c>
      <c r="I6680" s="1">
        <v>2.0</v>
      </c>
      <c r="J6680" s="7" t="str">
        <f>vlookup(I6680,Cats!$A:$B,2,false)</f>
        <v>M</v>
      </c>
    </row>
    <row r="6681">
      <c r="A6681" s="1">
        <v>143690.0</v>
      </c>
      <c r="B6681" s="1">
        <v>607.0</v>
      </c>
      <c r="C6681" s="1">
        <v>0.0</v>
      </c>
      <c r="D6681" s="1" t="s">
        <v>233</v>
      </c>
      <c r="E6681" s="1">
        <v>28.0</v>
      </c>
      <c r="F6681" s="7" t="str">
        <f>vlookup(E6681,Teams!A:B,2,false)</f>
        <v>Mira Loma</v>
      </c>
      <c r="G6681" s="1" t="b">
        <v>0</v>
      </c>
      <c r="H6681" s="1" t="b">
        <v>0</v>
      </c>
      <c r="I6681" s="1">
        <v>2.0</v>
      </c>
      <c r="J6681" s="7" t="str">
        <f>vlookup(I6681,Cats!$A:$B,2,false)</f>
        <v>M</v>
      </c>
    </row>
    <row r="6682">
      <c r="A6682" s="1">
        <v>143691.0</v>
      </c>
      <c r="B6682" s="1">
        <v>607.0</v>
      </c>
      <c r="C6682" s="1">
        <v>-4.0</v>
      </c>
      <c r="D6682" s="1" t="s">
        <v>234</v>
      </c>
      <c r="E6682" s="1">
        <v>14.0</v>
      </c>
      <c r="F6682" s="7" t="str">
        <f>vlookup(E6682,Teams!A:B,2,false)</f>
        <v>Dulles</v>
      </c>
      <c r="G6682" s="1" t="b">
        <v>1</v>
      </c>
      <c r="H6682" s="1" t="b">
        <v>0</v>
      </c>
      <c r="I6682" s="1">
        <v>3.0</v>
      </c>
      <c r="J6682" s="7" t="str">
        <f>vlookup(I6682,Cats!$A:$B,2,false)</f>
        <v>C</v>
      </c>
    </row>
    <row r="6683">
      <c r="A6683" s="1">
        <v>143692.0</v>
      </c>
      <c r="B6683" s="1">
        <v>607.0</v>
      </c>
      <c r="C6683" s="1">
        <v>14.0</v>
      </c>
      <c r="D6683" s="1" t="s">
        <v>108</v>
      </c>
      <c r="E6683" s="1">
        <v>28.0</v>
      </c>
      <c r="F6683" s="7" t="str">
        <f>vlookup(E6683,Teams!A:B,2,false)</f>
        <v>Mira Loma</v>
      </c>
      <c r="G6683" s="1" t="b">
        <v>0</v>
      </c>
      <c r="H6683" s="1" t="b">
        <v>0</v>
      </c>
      <c r="I6683" s="1">
        <v>3.0</v>
      </c>
      <c r="J6683" s="7" t="str">
        <f>vlookup(I6683,Cats!$A:$B,2,false)</f>
        <v>C</v>
      </c>
    </row>
    <row r="6684">
      <c r="A6684" s="1">
        <v>143693.0</v>
      </c>
      <c r="B6684" s="1">
        <v>607.0</v>
      </c>
      <c r="C6684" s="1">
        <v>4.0</v>
      </c>
      <c r="D6684" s="1" t="s">
        <v>62</v>
      </c>
      <c r="E6684" s="1">
        <v>14.0</v>
      </c>
      <c r="F6684" s="7" t="str">
        <f>vlookup(E6684,Teams!A:B,2,false)</f>
        <v>Dulles</v>
      </c>
      <c r="G6684" s="1" t="b">
        <v>1</v>
      </c>
      <c r="H6684" s="1" t="b">
        <v>0</v>
      </c>
      <c r="I6684" s="1">
        <v>4.0</v>
      </c>
      <c r="J6684" s="7" t="str">
        <f>vlookup(I6684,Cats!$A:$B,2,false)</f>
        <v>E</v>
      </c>
    </row>
    <row r="6685">
      <c r="A6685" s="1">
        <v>143694.0</v>
      </c>
      <c r="B6685" s="1">
        <v>607.0</v>
      </c>
      <c r="C6685" s="1">
        <v>0.0</v>
      </c>
      <c r="D6685" s="1" t="s">
        <v>32</v>
      </c>
      <c r="E6685" s="1">
        <v>28.0</v>
      </c>
      <c r="F6685" s="7" t="str">
        <f>vlookup(E6685,Teams!A:B,2,false)</f>
        <v>Mira Loma</v>
      </c>
      <c r="G6685" s="1" t="b">
        <v>0</v>
      </c>
      <c r="H6685" s="1" t="b">
        <v>1</v>
      </c>
      <c r="I6685" s="1">
        <v>4.0</v>
      </c>
      <c r="J6685" s="7" t="str">
        <f>vlookup(I6685,Cats!$A:$B,2,false)</f>
        <v>E</v>
      </c>
    </row>
    <row r="6686">
      <c r="A6686" s="1">
        <v>143695.0</v>
      </c>
      <c r="B6686" s="1">
        <v>607.0</v>
      </c>
      <c r="C6686" s="1">
        <v>0.0</v>
      </c>
      <c r="D6686" s="1" t="s">
        <v>32</v>
      </c>
      <c r="E6686" s="1">
        <v>14.0</v>
      </c>
      <c r="F6686" s="7" t="str">
        <f>vlookup(E6686,Teams!A:B,2,false)</f>
        <v>Dulles</v>
      </c>
      <c r="G6686" s="1" t="b">
        <v>1</v>
      </c>
      <c r="H6686" s="1" t="b">
        <v>1</v>
      </c>
      <c r="I6686" s="1">
        <v>5.0</v>
      </c>
      <c r="J6686" s="7" t="str">
        <f>vlookup(I6686,Cats!$A:$B,2,false)</f>
        <v>B</v>
      </c>
    </row>
    <row r="6687">
      <c r="A6687" s="1">
        <v>143696.0</v>
      </c>
      <c r="B6687" s="1">
        <v>607.0</v>
      </c>
      <c r="C6687" s="1">
        <v>14.0</v>
      </c>
      <c r="D6687" s="1" t="s">
        <v>106</v>
      </c>
      <c r="E6687" s="1">
        <v>28.0</v>
      </c>
      <c r="F6687" s="7" t="str">
        <f>vlookup(E6687,Teams!A:B,2,false)</f>
        <v>Mira Loma</v>
      </c>
      <c r="G6687" s="1" t="b">
        <v>0</v>
      </c>
      <c r="H6687" s="1" t="b">
        <v>0</v>
      </c>
      <c r="I6687" s="1">
        <v>5.0</v>
      </c>
      <c r="J6687" s="7" t="str">
        <f>vlookup(I6687,Cats!$A:$B,2,false)</f>
        <v>B</v>
      </c>
    </row>
    <row r="6688">
      <c r="A6688" s="1">
        <v>143697.0</v>
      </c>
      <c r="B6688" s="1">
        <v>607.0</v>
      </c>
      <c r="C6688" s="1">
        <v>4.0</v>
      </c>
      <c r="D6688" s="1" t="s">
        <v>61</v>
      </c>
      <c r="E6688" s="1">
        <v>14.0</v>
      </c>
      <c r="F6688" s="7" t="str">
        <f>vlookup(E6688,Teams!A:B,2,false)</f>
        <v>Dulles</v>
      </c>
      <c r="G6688" s="1" t="b">
        <v>1</v>
      </c>
      <c r="H6688" s="1" t="b">
        <v>0</v>
      </c>
      <c r="I6688" s="1">
        <v>6.0</v>
      </c>
      <c r="J6688" s="7" t="str">
        <f>vlookup(I6688,Cats!$A:$B,2,false)</f>
        <v>P</v>
      </c>
    </row>
    <row r="6689">
      <c r="A6689" s="1">
        <v>143698.0</v>
      </c>
      <c r="B6689" s="1">
        <v>607.0</v>
      </c>
      <c r="C6689" s="1">
        <v>0.0</v>
      </c>
      <c r="D6689" s="1" t="s">
        <v>32</v>
      </c>
      <c r="E6689" s="1">
        <v>28.0</v>
      </c>
      <c r="F6689" s="7" t="str">
        <f>vlookup(E6689,Teams!A:B,2,false)</f>
        <v>Mira Loma</v>
      </c>
      <c r="G6689" s="1" t="b">
        <v>0</v>
      </c>
      <c r="H6689" s="1" t="b">
        <v>1</v>
      </c>
      <c r="I6689" s="1">
        <v>6.0</v>
      </c>
      <c r="J6689" s="7" t="str">
        <f>vlookup(I6689,Cats!$A:$B,2,false)</f>
        <v>P</v>
      </c>
    </row>
    <row r="6690">
      <c r="A6690" s="1">
        <v>143699.0</v>
      </c>
      <c r="B6690" s="1">
        <v>607.0</v>
      </c>
      <c r="C6690" s="1">
        <v>0.0</v>
      </c>
      <c r="D6690" s="1" t="s">
        <v>209</v>
      </c>
      <c r="E6690" s="1">
        <v>14.0</v>
      </c>
      <c r="F6690" s="7" t="str">
        <f>vlookup(E6690,Teams!A:B,2,false)</f>
        <v>Dulles</v>
      </c>
      <c r="G6690" s="1" t="b">
        <v>1</v>
      </c>
      <c r="H6690" s="1" t="b">
        <v>0</v>
      </c>
      <c r="I6690" s="1">
        <v>7.0</v>
      </c>
      <c r="J6690" s="7" t="str">
        <f>vlookup(I6690,Cats!$A:$B,2,false)</f>
        <v>X</v>
      </c>
    </row>
    <row r="6691">
      <c r="A6691" s="1">
        <v>143700.0</v>
      </c>
      <c r="B6691" s="1">
        <v>607.0</v>
      </c>
      <c r="C6691" s="1">
        <v>0.0</v>
      </c>
      <c r="D6691" s="1" t="s">
        <v>106</v>
      </c>
      <c r="E6691" s="1">
        <v>28.0</v>
      </c>
      <c r="F6691" s="7" t="str">
        <f>vlookup(E6691,Teams!A:B,2,false)</f>
        <v>Mira Loma</v>
      </c>
      <c r="G6691" s="1" t="b">
        <v>0</v>
      </c>
      <c r="H6691" s="1" t="b">
        <v>0</v>
      </c>
      <c r="I6691" s="1">
        <v>7.0</v>
      </c>
      <c r="J6691" s="7" t="str">
        <f>vlookup(I6691,Cats!$A:$B,2,false)</f>
        <v>X</v>
      </c>
    </row>
    <row r="6692">
      <c r="A6692" s="1">
        <v>143701.0</v>
      </c>
      <c r="B6692" s="1">
        <v>607.0</v>
      </c>
      <c r="C6692" s="1">
        <v>4.0</v>
      </c>
      <c r="D6692" s="1" t="s">
        <v>65</v>
      </c>
      <c r="E6692" s="1">
        <v>14.0</v>
      </c>
      <c r="F6692" s="7" t="str">
        <f>vlookup(E6692,Teams!A:B,2,false)</f>
        <v>Dulles</v>
      </c>
      <c r="G6692" s="1" t="b">
        <v>1</v>
      </c>
      <c r="H6692" s="1" t="b">
        <v>0</v>
      </c>
      <c r="I6692" s="1">
        <v>8.0</v>
      </c>
      <c r="J6692" s="7" t="str">
        <f>vlookup(I6692,Cats!$A:$B,2,false)</f>
        <v>M</v>
      </c>
    </row>
    <row r="6693">
      <c r="A6693" s="1">
        <v>143702.0</v>
      </c>
      <c r="B6693" s="1">
        <v>607.0</v>
      </c>
      <c r="C6693" s="1">
        <v>0.0</v>
      </c>
      <c r="D6693" s="1" t="s">
        <v>104</v>
      </c>
      <c r="E6693" s="1">
        <v>28.0</v>
      </c>
      <c r="F6693" s="7" t="str">
        <f>vlookup(E6693,Teams!A:B,2,false)</f>
        <v>Mira Loma</v>
      </c>
      <c r="G6693" s="1" t="b">
        <v>0</v>
      </c>
      <c r="H6693" s="1" t="b">
        <v>0</v>
      </c>
      <c r="I6693" s="1">
        <v>8.0</v>
      </c>
      <c r="J6693" s="7" t="str">
        <f>vlookup(I6693,Cats!$A:$B,2,false)</f>
        <v>M</v>
      </c>
    </row>
    <row r="6694">
      <c r="A6694" s="1">
        <v>143703.0</v>
      </c>
      <c r="B6694" s="1">
        <v>607.0</v>
      </c>
      <c r="C6694" s="1">
        <v>14.0</v>
      </c>
      <c r="D6694" s="1" t="s">
        <v>234</v>
      </c>
      <c r="E6694" s="1">
        <v>14.0</v>
      </c>
      <c r="F6694" s="7" t="str">
        <f>vlookup(E6694,Teams!A:B,2,false)</f>
        <v>Dulles</v>
      </c>
      <c r="G6694" s="1" t="b">
        <v>1</v>
      </c>
      <c r="H6694" s="1" t="b">
        <v>0</v>
      </c>
      <c r="I6694" s="1">
        <v>9.0</v>
      </c>
      <c r="J6694" s="7" t="str">
        <f>vlookup(I6694,Cats!$A:$B,2,false)</f>
        <v>C</v>
      </c>
    </row>
    <row r="6695">
      <c r="A6695" s="1">
        <v>143704.0</v>
      </c>
      <c r="B6695" s="1">
        <v>607.0</v>
      </c>
      <c r="C6695" s="1">
        <v>-4.0</v>
      </c>
      <c r="D6695" s="1" t="s">
        <v>107</v>
      </c>
      <c r="E6695" s="1">
        <v>28.0</v>
      </c>
      <c r="F6695" s="7" t="str">
        <f>vlookup(E6695,Teams!A:B,2,false)</f>
        <v>Mira Loma</v>
      </c>
      <c r="G6695" s="1" t="b">
        <v>0</v>
      </c>
      <c r="H6695" s="1" t="b">
        <v>0</v>
      </c>
      <c r="I6695" s="1">
        <v>9.0</v>
      </c>
      <c r="J6695" s="7" t="str">
        <f>vlookup(I6695,Cats!$A:$B,2,false)</f>
        <v>C</v>
      </c>
    </row>
    <row r="6696">
      <c r="A6696" s="1">
        <v>143705.0</v>
      </c>
      <c r="B6696" s="1">
        <v>607.0</v>
      </c>
      <c r="C6696" s="1">
        <v>0.0</v>
      </c>
      <c r="D6696" s="1" t="s">
        <v>32</v>
      </c>
      <c r="E6696" s="1">
        <v>14.0</v>
      </c>
      <c r="F6696" s="7" t="str">
        <f>vlookup(E6696,Teams!A:B,2,false)</f>
        <v>Dulles</v>
      </c>
      <c r="G6696" s="1" t="b">
        <v>1</v>
      </c>
      <c r="H6696" s="1" t="b">
        <v>1</v>
      </c>
      <c r="I6696" s="1">
        <v>10.0</v>
      </c>
      <c r="J6696" s="7" t="str">
        <f>vlookup(I6696,Cats!$A:$B,2,false)</f>
        <v>E</v>
      </c>
    </row>
    <row r="6697">
      <c r="A6697" s="1">
        <v>143706.0</v>
      </c>
      <c r="B6697" s="1">
        <v>607.0</v>
      </c>
      <c r="C6697" s="1">
        <v>14.0</v>
      </c>
      <c r="D6697" s="1" t="s">
        <v>106</v>
      </c>
      <c r="E6697" s="1">
        <v>28.0</v>
      </c>
      <c r="F6697" s="7" t="str">
        <f>vlookup(E6697,Teams!A:B,2,false)</f>
        <v>Mira Loma</v>
      </c>
      <c r="G6697" s="1" t="b">
        <v>0</v>
      </c>
      <c r="H6697" s="1" t="b">
        <v>0</v>
      </c>
      <c r="I6697" s="1">
        <v>10.0</v>
      </c>
      <c r="J6697" s="7" t="str">
        <f>vlookup(I6697,Cats!$A:$B,2,false)</f>
        <v>E</v>
      </c>
    </row>
    <row r="6698">
      <c r="A6698" s="1">
        <v>143707.0</v>
      </c>
      <c r="B6698" s="1">
        <v>607.0</v>
      </c>
      <c r="C6698" s="1">
        <v>0.0</v>
      </c>
      <c r="D6698" s="1" t="s">
        <v>32</v>
      </c>
      <c r="E6698" s="1">
        <v>14.0</v>
      </c>
      <c r="F6698" s="7" t="str">
        <f>vlookup(E6698,Teams!A:B,2,false)</f>
        <v>Dulles</v>
      </c>
      <c r="G6698" s="1" t="b">
        <v>1</v>
      </c>
      <c r="H6698" s="1" t="b">
        <v>1</v>
      </c>
      <c r="I6698" s="1">
        <v>11.0</v>
      </c>
      <c r="J6698" s="7" t="str">
        <f>vlookup(I6698,Cats!$A:$B,2,false)</f>
        <v>B</v>
      </c>
    </row>
    <row r="6699">
      <c r="A6699" s="1">
        <v>143708.0</v>
      </c>
      <c r="B6699" s="1">
        <v>607.0</v>
      </c>
      <c r="C6699" s="1">
        <v>14.0</v>
      </c>
      <c r="D6699" s="1" t="s">
        <v>106</v>
      </c>
      <c r="E6699" s="1">
        <v>28.0</v>
      </c>
      <c r="F6699" s="7" t="str">
        <f>vlookup(E6699,Teams!A:B,2,false)</f>
        <v>Mira Loma</v>
      </c>
      <c r="G6699" s="1" t="b">
        <v>0</v>
      </c>
      <c r="H6699" s="1" t="b">
        <v>0</v>
      </c>
      <c r="I6699" s="1">
        <v>11.0</v>
      </c>
      <c r="J6699" s="7" t="str">
        <f>vlookup(I6699,Cats!$A:$B,2,false)</f>
        <v>B</v>
      </c>
    </row>
    <row r="6700">
      <c r="A6700" s="1">
        <v>143709.0</v>
      </c>
      <c r="B6700" s="1">
        <v>607.0</v>
      </c>
      <c r="C6700" s="1">
        <v>0.0</v>
      </c>
      <c r="D6700" s="1" t="s">
        <v>32</v>
      </c>
      <c r="E6700" s="1">
        <v>14.0</v>
      </c>
      <c r="F6700" s="7" t="str">
        <f>vlookup(E6700,Teams!A:B,2,false)</f>
        <v>Dulles</v>
      </c>
      <c r="G6700" s="1" t="b">
        <v>1</v>
      </c>
      <c r="H6700" s="1" t="b">
        <v>1</v>
      </c>
      <c r="I6700" s="1">
        <v>12.0</v>
      </c>
      <c r="J6700" s="7" t="str">
        <f>vlookup(I6700,Cats!$A:$B,2,false)</f>
        <v>P</v>
      </c>
    </row>
    <row r="6701">
      <c r="A6701" s="1">
        <v>143710.0</v>
      </c>
      <c r="B6701" s="1">
        <v>607.0</v>
      </c>
      <c r="C6701" s="1">
        <v>4.0</v>
      </c>
      <c r="D6701" s="1" t="s">
        <v>106</v>
      </c>
      <c r="E6701" s="1">
        <v>28.0</v>
      </c>
      <c r="F6701" s="7" t="str">
        <f>vlookup(E6701,Teams!A:B,2,false)</f>
        <v>Mira Loma</v>
      </c>
      <c r="G6701" s="1" t="b">
        <v>0</v>
      </c>
      <c r="H6701" s="1" t="b">
        <v>0</v>
      </c>
      <c r="I6701" s="1">
        <v>12.0</v>
      </c>
      <c r="J6701" s="7" t="str">
        <f>vlookup(I6701,Cats!$A:$B,2,false)</f>
        <v>P</v>
      </c>
    </row>
    <row r="6702">
      <c r="A6702" s="1">
        <v>143711.0</v>
      </c>
      <c r="B6702" s="1">
        <v>607.0</v>
      </c>
      <c r="C6702" s="1">
        <v>-4.0</v>
      </c>
      <c r="D6702" s="1" t="s">
        <v>234</v>
      </c>
      <c r="E6702" s="1">
        <v>14.0</v>
      </c>
      <c r="F6702" s="7" t="str">
        <f>vlookup(E6702,Teams!A:B,2,false)</f>
        <v>Dulles</v>
      </c>
      <c r="G6702" s="1" t="b">
        <v>1</v>
      </c>
      <c r="H6702" s="1" t="b">
        <v>0</v>
      </c>
      <c r="I6702" s="1">
        <v>13.0</v>
      </c>
      <c r="J6702" s="7" t="str">
        <f>vlookup(I6702,Cats!$A:$B,2,false)</f>
        <v>X</v>
      </c>
    </row>
    <row r="6703">
      <c r="A6703" s="1">
        <v>143712.0</v>
      </c>
      <c r="B6703" s="1">
        <v>607.0</v>
      </c>
      <c r="C6703" s="1">
        <v>0.0</v>
      </c>
      <c r="D6703" s="1" t="s">
        <v>106</v>
      </c>
      <c r="E6703" s="1">
        <v>28.0</v>
      </c>
      <c r="F6703" s="7" t="str">
        <f>vlookup(E6703,Teams!A:B,2,false)</f>
        <v>Mira Loma</v>
      </c>
      <c r="G6703" s="1" t="b">
        <v>0</v>
      </c>
      <c r="H6703" s="1" t="b">
        <v>0</v>
      </c>
      <c r="I6703" s="1">
        <v>13.0</v>
      </c>
      <c r="J6703" s="7" t="str">
        <f>vlookup(I6703,Cats!$A:$B,2,false)</f>
        <v>X</v>
      </c>
    </row>
    <row r="6704">
      <c r="A6704" s="1">
        <v>143713.0</v>
      </c>
      <c r="B6704" s="1">
        <v>607.0</v>
      </c>
      <c r="C6704" s="1">
        <v>0.0</v>
      </c>
      <c r="D6704" s="1" t="s">
        <v>32</v>
      </c>
      <c r="E6704" s="1">
        <v>14.0</v>
      </c>
      <c r="F6704" s="7" t="str">
        <f>vlookup(E6704,Teams!A:B,2,false)</f>
        <v>Dulles</v>
      </c>
      <c r="G6704" s="1" t="b">
        <v>1</v>
      </c>
      <c r="H6704" s="1" t="b">
        <v>1</v>
      </c>
      <c r="I6704" s="1">
        <v>14.0</v>
      </c>
      <c r="J6704" s="7" t="str">
        <f>vlookup(I6704,Cats!$A:$B,2,false)</f>
        <v>M</v>
      </c>
    </row>
    <row r="6705">
      <c r="A6705" s="1">
        <v>143714.0</v>
      </c>
      <c r="B6705" s="1">
        <v>607.0</v>
      </c>
      <c r="C6705" s="1">
        <v>0.0</v>
      </c>
      <c r="D6705" s="1" t="s">
        <v>32</v>
      </c>
      <c r="E6705" s="1">
        <v>28.0</v>
      </c>
      <c r="F6705" s="7" t="str">
        <f>vlookup(E6705,Teams!A:B,2,false)</f>
        <v>Mira Loma</v>
      </c>
      <c r="G6705" s="1" t="b">
        <v>0</v>
      </c>
      <c r="H6705" s="1" t="b">
        <v>1</v>
      </c>
      <c r="I6705" s="1">
        <v>14.0</v>
      </c>
      <c r="J6705" s="7" t="str">
        <f>vlookup(I6705,Cats!$A:$B,2,false)</f>
        <v>M</v>
      </c>
    </row>
    <row r="6706">
      <c r="A6706" s="1">
        <v>143715.0</v>
      </c>
      <c r="B6706" s="1">
        <v>607.0</v>
      </c>
      <c r="C6706" s="1">
        <v>0.0</v>
      </c>
      <c r="D6706" s="1" t="s">
        <v>234</v>
      </c>
      <c r="E6706" s="1">
        <v>14.0</v>
      </c>
      <c r="F6706" s="7" t="str">
        <f>vlookup(E6706,Teams!A:B,2,false)</f>
        <v>Dulles</v>
      </c>
      <c r="G6706" s="1" t="b">
        <v>1</v>
      </c>
      <c r="H6706" s="1" t="b">
        <v>0</v>
      </c>
      <c r="I6706" s="1">
        <v>15.0</v>
      </c>
      <c r="J6706" s="7" t="str">
        <f>vlookup(I6706,Cats!$A:$B,2,false)</f>
        <v>C</v>
      </c>
    </row>
    <row r="6707">
      <c r="A6707" s="1">
        <v>143716.0</v>
      </c>
      <c r="B6707" s="1">
        <v>607.0</v>
      </c>
      <c r="C6707" s="1">
        <v>4.0</v>
      </c>
      <c r="D6707" s="1" t="s">
        <v>107</v>
      </c>
      <c r="E6707" s="1">
        <v>28.0</v>
      </c>
      <c r="F6707" s="7" t="str">
        <f>vlookup(E6707,Teams!A:B,2,false)</f>
        <v>Mira Loma</v>
      </c>
      <c r="G6707" s="1" t="b">
        <v>0</v>
      </c>
      <c r="H6707" s="1" t="b">
        <v>0</v>
      </c>
      <c r="I6707" s="1">
        <v>15.0</v>
      </c>
      <c r="J6707" s="7" t="str">
        <f>vlookup(I6707,Cats!$A:$B,2,false)</f>
        <v>C</v>
      </c>
    </row>
    <row r="6708">
      <c r="A6708" s="1">
        <v>143717.0</v>
      </c>
      <c r="B6708" s="1">
        <v>607.0</v>
      </c>
      <c r="C6708" s="1">
        <v>14.0</v>
      </c>
      <c r="D6708" s="1" t="s">
        <v>62</v>
      </c>
      <c r="E6708" s="1">
        <v>14.0</v>
      </c>
      <c r="F6708" s="7" t="str">
        <f>vlookup(E6708,Teams!A:B,2,false)</f>
        <v>Dulles</v>
      </c>
      <c r="G6708" s="1" t="b">
        <v>1</v>
      </c>
      <c r="H6708" s="1" t="b">
        <v>0</v>
      </c>
      <c r="I6708" s="1">
        <v>16.0</v>
      </c>
      <c r="J6708" s="7" t="str">
        <f>vlookup(I6708,Cats!$A:$B,2,false)</f>
        <v>E</v>
      </c>
    </row>
    <row r="6709">
      <c r="A6709" s="1">
        <v>143718.0</v>
      </c>
      <c r="B6709" s="1">
        <v>607.0</v>
      </c>
      <c r="C6709" s="1">
        <v>0.0</v>
      </c>
      <c r="D6709" s="1" t="s">
        <v>106</v>
      </c>
      <c r="E6709" s="1">
        <v>28.0</v>
      </c>
      <c r="F6709" s="7" t="str">
        <f>vlookup(E6709,Teams!A:B,2,false)</f>
        <v>Mira Loma</v>
      </c>
      <c r="G6709" s="1" t="b">
        <v>0</v>
      </c>
      <c r="H6709" s="1" t="b">
        <v>0</v>
      </c>
      <c r="I6709" s="1">
        <v>16.0</v>
      </c>
      <c r="J6709" s="7" t="str">
        <f>vlookup(I6709,Cats!$A:$B,2,false)</f>
        <v>E</v>
      </c>
    </row>
    <row r="6710">
      <c r="A6710" s="1">
        <v>143719.0</v>
      </c>
      <c r="B6710" s="1">
        <v>607.0</v>
      </c>
      <c r="C6710" s="1">
        <v>0.0</v>
      </c>
      <c r="D6710" s="1" t="s">
        <v>32</v>
      </c>
      <c r="E6710" s="1">
        <v>14.0</v>
      </c>
      <c r="F6710" s="7" t="str">
        <f>vlookup(E6710,Teams!A:B,2,false)</f>
        <v>Dulles</v>
      </c>
      <c r="G6710" s="1" t="b">
        <v>1</v>
      </c>
      <c r="H6710" s="1" t="b">
        <v>1</v>
      </c>
      <c r="I6710" s="1">
        <v>17.0</v>
      </c>
      <c r="J6710" s="7" t="str">
        <f>vlookup(I6710,Cats!$A:$B,2,false)</f>
        <v>B</v>
      </c>
    </row>
    <row r="6711">
      <c r="A6711" s="1">
        <v>143720.0</v>
      </c>
      <c r="B6711" s="1">
        <v>607.0</v>
      </c>
      <c r="C6711" s="1">
        <v>14.0</v>
      </c>
      <c r="D6711" s="1" t="s">
        <v>106</v>
      </c>
      <c r="E6711" s="1">
        <v>28.0</v>
      </c>
      <c r="F6711" s="7" t="str">
        <f>vlookup(E6711,Teams!A:B,2,false)</f>
        <v>Mira Loma</v>
      </c>
      <c r="G6711" s="1" t="b">
        <v>0</v>
      </c>
      <c r="H6711" s="1" t="b">
        <v>0</v>
      </c>
      <c r="I6711" s="1">
        <v>17.0</v>
      </c>
      <c r="J6711" s="7" t="str">
        <f>vlookup(I6711,Cats!$A:$B,2,false)</f>
        <v>B</v>
      </c>
    </row>
    <row r="6712">
      <c r="A6712" s="1">
        <v>143721.0</v>
      </c>
      <c r="B6712" s="1">
        <v>607.0</v>
      </c>
      <c r="C6712" s="1">
        <v>0.0</v>
      </c>
      <c r="D6712" s="1" t="s">
        <v>65</v>
      </c>
      <c r="E6712" s="1">
        <v>14.0</v>
      </c>
      <c r="F6712" s="7" t="str">
        <f>vlookup(E6712,Teams!A:B,2,false)</f>
        <v>Dulles</v>
      </c>
      <c r="G6712" s="1" t="b">
        <v>1</v>
      </c>
      <c r="H6712" s="1" t="b">
        <v>0</v>
      </c>
      <c r="I6712" s="1">
        <v>18.0</v>
      </c>
      <c r="J6712" s="7" t="str">
        <f>vlookup(I6712,Cats!$A:$B,2,false)</f>
        <v>P</v>
      </c>
    </row>
    <row r="6713">
      <c r="A6713" s="1">
        <v>143722.0</v>
      </c>
      <c r="B6713" s="1">
        <v>607.0</v>
      </c>
      <c r="C6713" s="1">
        <v>-4.0</v>
      </c>
      <c r="D6713" s="1" t="s">
        <v>106</v>
      </c>
      <c r="E6713" s="1">
        <v>28.0</v>
      </c>
      <c r="F6713" s="7" t="str">
        <f>vlookup(E6713,Teams!A:B,2,false)</f>
        <v>Mira Loma</v>
      </c>
      <c r="G6713" s="1" t="b">
        <v>0</v>
      </c>
      <c r="H6713" s="1" t="b">
        <v>0</v>
      </c>
      <c r="I6713" s="1">
        <v>18.0</v>
      </c>
      <c r="J6713" s="7" t="str">
        <f>vlookup(I6713,Cats!$A:$B,2,false)</f>
        <v>P</v>
      </c>
    </row>
    <row r="6714">
      <c r="A6714" s="1">
        <v>143723.0</v>
      </c>
      <c r="B6714" s="1">
        <v>607.0</v>
      </c>
      <c r="C6714" s="1">
        <v>4.0</v>
      </c>
      <c r="D6714" s="1" t="s">
        <v>209</v>
      </c>
      <c r="E6714" s="1">
        <v>14.0</v>
      </c>
      <c r="F6714" s="7" t="str">
        <f>vlookup(E6714,Teams!A:B,2,false)</f>
        <v>Dulles</v>
      </c>
      <c r="G6714" s="1" t="b">
        <v>1</v>
      </c>
      <c r="H6714" s="1" t="b">
        <v>0</v>
      </c>
      <c r="I6714" s="1">
        <v>19.0</v>
      </c>
      <c r="J6714" s="7" t="str">
        <f>vlookup(I6714,Cats!$A:$B,2,false)</f>
        <v>X</v>
      </c>
    </row>
    <row r="6715">
      <c r="A6715" s="1">
        <v>143724.0</v>
      </c>
      <c r="B6715" s="1">
        <v>607.0</v>
      </c>
      <c r="C6715" s="1">
        <v>-4.0</v>
      </c>
      <c r="D6715" s="1" t="s">
        <v>106</v>
      </c>
      <c r="E6715" s="1">
        <v>28.0</v>
      </c>
      <c r="F6715" s="7" t="str">
        <f>vlookup(E6715,Teams!A:B,2,false)</f>
        <v>Mira Loma</v>
      </c>
      <c r="G6715" s="1" t="b">
        <v>0</v>
      </c>
      <c r="H6715" s="1" t="b">
        <v>0</v>
      </c>
      <c r="I6715" s="1">
        <v>19.0</v>
      </c>
      <c r="J6715" s="7" t="str">
        <f>vlookup(I6715,Cats!$A:$B,2,false)</f>
        <v>X</v>
      </c>
    </row>
    <row r="6716">
      <c r="A6716" s="1">
        <v>143725.0</v>
      </c>
      <c r="B6716" s="1">
        <v>607.0</v>
      </c>
      <c r="C6716" s="1">
        <v>0.0</v>
      </c>
      <c r="D6716" s="1" t="s">
        <v>32</v>
      </c>
      <c r="E6716" s="1">
        <v>14.0</v>
      </c>
      <c r="F6716" s="7" t="str">
        <f>vlookup(E6716,Teams!A:B,2,false)</f>
        <v>Dulles</v>
      </c>
      <c r="G6716" s="1" t="b">
        <v>1</v>
      </c>
      <c r="H6716" s="1" t="b">
        <v>1</v>
      </c>
      <c r="I6716" s="1">
        <v>20.0</v>
      </c>
      <c r="J6716" s="7" t="str">
        <f>vlookup(I6716,Cats!$A:$B,2,false)</f>
        <v>M</v>
      </c>
    </row>
    <row r="6717">
      <c r="A6717" s="1">
        <v>143726.0</v>
      </c>
      <c r="B6717" s="1">
        <v>607.0</v>
      </c>
      <c r="C6717" s="1">
        <v>4.0</v>
      </c>
      <c r="D6717" s="1" t="s">
        <v>233</v>
      </c>
      <c r="E6717" s="1">
        <v>28.0</v>
      </c>
      <c r="F6717" s="7" t="str">
        <f>vlookup(E6717,Teams!A:B,2,false)</f>
        <v>Mira Loma</v>
      </c>
      <c r="G6717" s="1" t="b">
        <v>0</v>
      </c>
      <c r="H6717" s="1" t="b">
        <v>0</v>
      </c>
      <c r="I6717" s="1">
        <v>20.0</v>
      </c>
      <c r="J6717" s="7" t="str">
        <f>vlookup(I6717,Cats!$A:$B,2,false)</f>
        <v>M</v>
      </c>
    </row>
    <row r="6718">
      <c r="A6718" s="1">
        <v>143727.0</v>
      </c>
      <c r="B6718" s="1">
        <v>607.0</v>
      </c>
      <c r="C6718" s="1">
        <v>0.0</v>
      </c>
      <c r="D6718" s="1" t="s">
        <v>32</v>
      </c>
      <c r="E6718" s="1">
        <v>14.0</v>
      </c>
      <c r="F6718" s="7" t="str">
        <f>vlookup(E6718,Teams!A:B,2,false)</f>
        <v>Dulles</v>
      </c>
      <c r="G6718" s="1" t="b">
        <v>1</v>
      </c>
      <c r="H6718" s="1" t="b">
        <v>1</v>
      </c>
      <c r="I6718" s="1">
        <v>21.0</v>
      </c>
      <c r="J6718" s="7" t="str">
        <f>vlookup(I6718,Cats!$A:$B,2,false)</f>
        <v>C</v>
      </c>
    </row>
    <row r="6719">
      <c r="A6719" s="1">
        <v>143728.0</v>
      </c>
      <c r="B6719" s="1">
        <v>607.0</v>
      </c>
      <c r="C6719" s="1">
        <v>14.0</v>
      </c>
      <c r="D6719" s="1" t="s">
        <v>107</v>
      </c>
      <c r="E6719" s="1">
        <v>28.0</v>
      </c>
      <c r="F6719" s="7" t="str">
        <f>vlookup(E6719,Teams!A:B,2,false)</f>
        <v>Mira Loma</v>
      </c>
      <c r="G6719" s="1" t="b">
        <v>0</v>
      </c>
      <c r="H6719" s="1" t="b">
        <v>0</v>
      </c>
      <c r="I6719" s="1">
        <v>21.0</v>
      </c>
      <c r="J6719" s="7" t="str">
        <f>vlookup(I6719,Cats!$A:$B,2,false)</f>
        <v>C</v>
      </c>
    </row>
    <row r="6720">
      <c r="A6720" s="1">
        <v>143729.0</v>
      </c>
      <c r="B6720" s="1">
        <v>607.0</v>
      </c>
      <c r="C6720" s="1">
        <v>4.0</v>
      </c>
      <c r="D6720" s="1" t="s">
        <v>61</v>
      </c>
      <c r="E6720" s="1">
        <v>14.0</v>
      </c>
      <c r="F6720" s="7" t="str">
        <f>vlookup(E6720,Teams!A:B,2,false)</f>
        <v>Dulles</v>
      </c>
      <c r="G6720" s="1" t="b">
        <v>1</v>
      </c>
      <c r="H6720" s="1" t="b">
        <v>0</v>
      </c>
      <c r="I6720" s="1">
        <v>22.0</v>
      </c>
      <c r="J6720" s="7" t="str">
        <f>vlookup(I6720,Cats!$A:$B,2,false)</f>
        <v>E</v>
      </c>
    </row>
    <row r="6721">
      <c r="A6721" s="1">
        <v>143730.0</v>
      </c>
      <c r="B6721" s="1">
        <v>607.0</v>
      </c>
      <c r="C6721" s="1">
        <v>0.0</v>
      </c>
      <c r="D6721" s="1" t="s">
        <v>106</v>
      </c>
      <c r="E6721" s="1">
        <v>28.0</v>
      </c>
      <c r="F6721" s="7" t="str">
        <f>vlookup(E6721,Teams!A:B,2,false)</f>
        <v>Mira Loma</v>
      </c>
      <c r="G6721" s="1" t="b">
        <v>0</v>
      </c>
      <c r="H6721" s="1" t="b">
        <v>0</v>
      </c>
      <c r="I6721" s="1">
        <v>22.0</v>
      </c>
      <c r="J6721" s="7" t="str">
        <f>vlookup(I6721,Cats!$A:$B,2,false)</f>
        <v>E</v>
      </c>
    </row>
    <row r="6722">
      <c r="A6722" s="1">
        <v>143731.0</v>
      </c>
      <c r="B6722" s="1">
        <v>607.0</v>
      </c>
      <c r="C6722" s="1">
        <v>-4.0</v>
      </c>
      <c r="D6722" s="1" t="s">
        <v>61</v>
      </c>
      <c r="E6722" s="1">
        <v>14.0</v>
      </c>
      <c r="F6722" s="7" t="str">
        <f>vlookup(E6722,Teams!A:B,2,false)</f>
        <v>Dulles</v>
      </c>
      <c r="G6722" s="1" t="b">
        <v>1</v>
      </c>
      <c r="H6722" s="1" t="b">
        <v>0</v>
      </c>
      <c r="I6722" s="1">
        <v>23.0</v>
      </c>
      <c r="J6722" s="7" t="str">
        <f>vlookup(I6722,Cats!$A:$B,2,false)</f>
        <v>B</v>
      </c>
    </row>
    <row r="6723">
      <c r="A6723" s="1">
        <v>143732.0</v>
      </c>
      <c r="B6723" s="1">
        <v>607.0</v>
      </c>
      <c r="C6723" s="1">
        <v>0.0</v>
      </c>
      <c r="D6723" s="1" t="s">
        <v>106</v>
      </c>
      <c r="E6723" s="1">
        <v>28.0</v>
      </c>
      <c r="F6723" s="7" t="str">
        <f>vlookup(E6723,Teams!A:B,2,false)</f>
        <v>Mira Loma</v>
      </c>
      <c r="G6723" s="1" t="b">
        <v>0</v>
      </c>
      <c r="H6723" s="1" t="b">
        <v>0</v>
      </c>
      <c r="I6723" s="1">
        <v>23.0</v>
      </c>
      <c r="J6723" s="7" t="str">
        <f>vlookup(I6723,Cats!$A:$B,2,false)</f>
        <v>B</v>
      </c>
    </row>
    <row r="6724">
      <c r="A6724" s="1">
        <v>143733.0</v>
      </c>
      <c r="B6724" s="1">
        <v>607.0</v>
      </c>
      <c r="C6724" s="1">
        <v>0.0</v>
      </c>
      <c r="D6724" s="1" t="s">
        <v>32</v>
      </c>
      <c r="E6724" s="1">
        <v>14.0</v>
      </c>
      <c r="F6724" s="7" t="str">
        <f>vlookup(E6724,Teams!A:B,2,false)</f>
        <v>Dulles</v>
      </c>
      <c r="G6724" s="1" t="b">
        <v>1</v>
      </c>
      <c r="H6724" s="1" t="b">
        <v>1</v>
      </c>
      <c r="I6724" s="1">
        <v>24.0</v>
      </c>
      <c r="J6724" s="7" t="str">
        <f>vlookup(I6724,Cats!$A:$B,2,false)</f>
        <v>P</v>
      </c>
    </row>
    <row r="6725">
      <c r="A6725" s="1">
        <v>143734.0</v>
      </c>
      <c r="B6725" s="1">
        <v>607.0</v>
      </c>
      <c r="C6725" s="1">
        <v>4.0</v>
      </c>
      <c r="D6725" s="1" t="s">
        <v>104</v>
      </c>
      <c r="E6725" s="1">
        <v>28.0</v>
      </c>
      <c r="F6725" s="7" t="str">
        <f>vlookup(E6725,Teams!A:B,2,false)</f>
        <v>Mira Loma</v>
      </c>
      <c r="G6725" s="1" t="b">
        <v>0</v>
      </c>
      <c r="H6725" s="1" t="b">
        <v>0</v>
      </c>
      <c r="I6725" s="1">
        <v>24.0</v>
      </c>
      <c r="J6725" s="7" t="str">
        <f>vlookup(I6725,Cats!$A:$B,2,false)</f>
        <v>P</v>
      </c>
    </row>
    <row r="6726">
      <c r="A6726" s="1">
        <v>143735.0</v>
      </c>
      <c r="B6726" s="1">
        <v>608.0</v>
      </c>
      <c r="C6726" s="1">
        <v>0.0</v>
      </c>
      <c r="D6726" s="1" t="s">
        <v>32</v>
      </c>
      <c r="E6726" s="1">
        <v>9.0</v>
      </c>
      <c r="F6726" s="7" t="str">
        <f>vlookup(E6726,Teams!A:B,2,false)</f>
        <v>Centennial</v>
      </c>
      <c r="G6726" s="1" t="b">
        <v>1</v>
      </c>
      <c r="H6726" s="1" t="b">
        <v>1</v>
      </c>
      <c r="I6726" s="1">
        <v>1.0</v>
      </c>
      <c r="J6726" s="7" t="str">
        <f>vlookup(I6726,Cats!$A:$B,2,false)</f>
        <v>X</v>
      </c>
    </row>
    <row r="6727">
      <c r="A6727" s="1">
        <v>143736.0</v>
      </c>
      <c r="B6727" s="1">
        <v>608.0</v>
      </c>
      <c r="C6727" s="1">
        <v>4.0</v>
      </c>
      <c r="D6727" s="1" t="s">
        <v>106</v>
      </c>
      <c r="E6727" s="1">
        <v>28.0</v>
      </c>
      <c r="F6727" s="7" t="str">
        <f>vlookup(E6727,Teams!A:B,2,false)</f>
        <v>Mira Loma</v>
      </c>
      <c r="G6727" s="1" t="b">
        <v>0</v>
      </c>
      <c r="H6727" s="1" t="b">
        <v>0</v>
      </c>
      <c r="I6727" s="1">
        <v>1.0</v>
      </c>
      <c r="J6727" s="7" t="str">
        <f>vlookup(I6727,Cats!$A:$B,2,false)</f>
        <v>X</v>
      </c>
    </row>
    <row r="6728">
      <c r="A6728" s="1">
        <v>143737.0</v>
      </c>
      <c r="B6728" s="1">
        <v>608.0</v>
      </c>
      <c r="C6728" s="1">
        <v>4.0</v>
      </c>
      <c r="D6728" s="1" t="s">
        <v>31</v>
      </c>
      <c r="E6728" s="1">
        <v>9.0</v>
      </c>
      <c r="F6728" s="7" t="str">
        <f>vlookup(E6728,Teams!A:B,2,false)</f>
        <v>Centennial</v>
      </c>
      <c r="G6728" s="1" t="b">
        <v>1</v>
      </c>
      <c r="H6728" s="1" t="b">
        <v>0</v>
      </c>
      <c r="I6728" s="1">
        <v>2.0</v>
      </c>
      <c r="J6728" s="7" t="str">
        <f>vlookup(I6728,Cats!$A:$B,2,false)</f>
        <v>M</v>
      </c>
    </row>
    <row r="6729">
      <c r="A6729" s="1">
        <v>143738.0</v>
      </c>
      <c r="B6729" s="1">
        <v>608.0</v>
      </c>
      <c r="C6729" s="1">
        <v>0.0</v>
      </c>
      <c r="D6729" s="1" t="s">
        <v>32</v>
      </c>
      <c r="E6729" s="1">
        <v>28.0</v>
      </c>
      <c r="F6729" s="7" t="str">
        <f>vlookup(E6729,Teams!A:B,2,false)</f>
        <v>Mira Loma</v>
      </c>
      <c r="G6729" s="1" t="b">
        <v>0</v>
      </c>
      <c r="H6729" s="1" t="b">
        <v>1</v>
      </c>
      <c r="I6729" s="1">
        <v>2.0</v>
      </c>
      <c r="J6729" s="7" t="str">
        <f>vlookup(I6729,Cats!$A:$B,2,false)</f>
        <v>M</v>
      </c>
    </row>
    <row r="6730">
      <c r="A6730" s="1">
        <v>143739.0</v>
      </c>
      <c r="B6730" s="1">
        <v>608.0</v>
      </c>
      <c r="C6730" s="1">
        <v>0.0</v>
      </c>
      <c r="D6730" s="1" t="s">
        <v>31</v>
      </c>
      <c r="E6730" s="1">
        <v>9.0</v>
      </c>
      <c r="F6730" s="7" t="str">
        <f>vlookup(E6730,Teams!A:B,2,false)</f>
        <v>Centennial</v>
      </c>
      <c r="G6730" s="1" t="b">
        <v>1</v>
      </c>
      <c r="H6730" s="1" t="b">
        <v>0</v>
      </c>
      <c r="I6730" s="1">
        <v>3.0</v>
      </c>
      <c r="J6730" s="7" t="str">
        <f>vlookup(I6730,Cats!$A:$B,2,false)</f>
        <v>C</v>
      </c>
    </row>
    <row r="6731">
      <c r="A6731" s="1">
        <v>143740.0</v>
      </c>
      <c r="B6731" s="1">
        <v>608.0</v>
      </c>
      <c r="C6731" s="1">
        <v>0.0</v>
      </c>
      <c r="D6731" s="1" t="s">
        <v>32</v>
      </c>
      <c r="E6731" s="1">
        <v>28.0</v>
      </c>
      <c r="F6731" s="7" t="str">
        <f>vlookup(E6731,Teams!A:B,2,false)</f>
        <v>Mira Loma</v>
      </c>
      <c r="G6731" s="1" t="b">
        <v>0</v>
      </c>
      <c r="H6731" s="1" t="b">
        <v>1</v>
      </c>
      <c r="I6731" s="1">
        <v>3.0</v>
      </c>
      <c r="J6731" s="7" t="str">
        <f>vlookup(I6731,Cats!$A:$B,2,false)</f>
        <v>C</v>
      </c>
    </row>
    <row r="6732">
      <c r="A6732" s="1">
        <v>143741.0</v>
      </c>
      <c r="B6732" s="1">
        <v>608.0</v>
      </c>
      <c r="C6732" s="1">
        <v>0.0</v>
      </c>
      <c r="D6732" s="1" t="s">
        <v>31</v>
      </c>
      <c r="E6732" s="1">
        <v>9.0</v>
      </c>
      <c r="F6732" s="7" t="str">
        <f>vlookup(E6732,Teams!A:B,2,false)</f>
        <v>Centennial</v>
      </c>
      <c r="G6732" s="1" t="b">
        <v>1</v>
      </c>
      <c r="H6732" s="1" t="b">
        <v>0</v>
      </c>
      <c r="I6732" s="1">
        <v>4.0</v>
      </c>
      <c r="J6732" s="7" t="str">
        <f>vlookup(I6732,Cats!$A:$B,2,false)</f>
        <v>E</v>
      </c>
    </row>
    <row r="6733">
      <c r="A6733" s="1">
        <v>143742.0</v>
      </c>
      <c r="B6733" s="1">
        <v>608.0</v>
      </c>
      <c r="C6733" s="1">
        <v>-4.0</v>
      </c>
      <c r="D6733" s="1" t="s">
        <v>106</v>
      </c>
      <c r="E6733" s="1">
        <v>28.0</v>
      </c>
      <c r="F6733" s="7" t="str">
        <f>vlookup(E6733,Teams!A:B,2,false)</f>
        <v>Mira Loma</v>
      </c>
      <c r="G6733" s="1" t="b">
        <v>0</v>
      </c>
      <c r="H6733" s="1" t="b">
        <v>0</v>
      </c>
      <c r="I6733" s="1">
        <v>4.0</v>
      </c>
      <c r="J6733" s="7" t="str">
        <f>vlookup(I6733,Cats!$A:$B,2,false)</f>
        <v>E</v>
      </c>
    </row>
    <row r="6734">
      <c r="A6734" s="1">
        <v>143743.0</v>
      </c>
      <c r="B6734" s="1">
        <v>608.0</v>
      </c>
      <c r="C6734" s="1">
        <v>0.0</v>
      </c>
      <c r="D6734" s="1" t="s">
        <v>32</v>
      </c>
      <c r="E6734" s="1">
        <v>9.0</v>
      </c>
      <c r="F6734" s="7" t="str">
        <f>vlookup(E6734,Teams!A:B,2,false)</f>
        <v>Centennial</v>
      </c>
      <c r="G6734" s="1" t="b">
        <v>1</v>
      </c>
      <c r="H6734" s="1" t="b">
        <v>1</v>
      </c>
      <c r="I6734" s="1">
        <v>5.0</v>
      </c>
      <c r="J6734" s="7" t="str">
        <f>vlookup(I6734,Cats!$A:$B,2,false)</f>
        <v>B</v>
      </c>
    </row>
    <row r="6735">
      <c r="A6735" s="1">
        <v>143744.0</v>
      </c>
      <c r="B6735" s="1">
        <v>608.0</v>
      </c>
      <c r="C6735" s="1">
        <v>14.0</v>
      </c>
      <c r="D6735" s="1" t="s">
        <v>106</v>
      </c>
      <c r="E6735" s="1">
        <v>28.0</v>
      </c>
      <c r="F6735" s="7" t="str">
        <f>vlookup(E6735,Teams!A:B,2,false)</f>
        <v>Mira Loma</v>
      </c>
      <c r="G6735" s="1" t="b">
        <v>0</v>
      </c>
      <c r="H6735" s="1" t="b">
        <v>0</v>
      </c>
      <c r="I6735" s="1">
        <v>5.0</v>
      </c>
      <c r="J6735" s="7" t="str">
        <f>vlookup(I6735,Cats!$A:$B,2,false)</f>
        <v>B</v>
      </c>
    </row>
    <row r="6736">
      <c r="A6736" s="1">
        <v>143745.0</v>
      </c>
      <c r="B6736" s="1">
        <v>608.0</v>
      </c>
      <c r="C6736" s="1">
        <v>0.0</v>
      </c>
      <c r="D6736" s="1" t="s">
        <v>32</v>
      </c>
      <c r="E6736" s="1">
        <v>9.0</v>
      </c>
      <c r="F6736" s="7" t="str">
        <f>vlookup(E6736,Teams!A:B,2,false)</f>
        <v>Centennial</v>
      </c>
      <c r="G6736" s="1" t="b">
        <v>1</v>
      </c>
      <c r="H6736" s="1" t="b">
        <v>1</v>
      </c>
      <c r="I6736" s="1">
        <v>6.0</v>
      </c>
      <c r="J6736" s="7" t="str">
        <f>vlookup(I6736,Cats!$A:$B,2,false)</f>
        <v>P</v>
      </c>
    </row>
    <row r="6737">
      <c r="A6737" s="1">
        <v>143746.0</v>
      </c>
      <c r="B6737" s="1">
        <v>608.0</v>
      </c>
      <c r="C6737" s="1">
        <v>4.0</v>
      </c>
      <c r="D6737" s="1" t="s">
        <v>106</v>
      </c>
      <c r="E6737" s="1">
        <v>28.0</v>
      </c>
      <c r="F6737" s="7" t="str">
        <f>vlookup(E6737,Teams!A:B,2,false)</f>
        <v>Mira Loma</v>
      </c>
      <c r="G6737" s="1" t="b">
        <v>0</v>
      </c>
      <c r="H6737" s="1" t="b">
        <v>0</v>
      </c>
      <c r="I6737" s="1">
        <v>6.0</v>
      </c>
      <c r="J6737" s="7" t="str">
        <f>vlookup(I6737,Cats!$A:$B,2,false)</f>
        <v>P</v>
      </c>
    </row>
    <row r="6738">
      <c r="A6738" s="1">
        <v>143747.0</v>
      </c>
      <c r="B6738" s="1">
        <v>608.0</v>
      </c>
      <c r="C6738" s="1">
        <v>14.0</v>
      </c>
      <c r="D6738" s="1" t="s">
        <v>31</v>
      </c>
      <c r="E6738" s="1">
        <v>9.0</v>
      </c>
      <c r="F6738" s="7" t="str">
        <f>vlookup(E6738,Teams!A:B,2,false)</f>
        <v>Centennial</v>
      </c>
      <c r="G6738" s="1" t="b">
        <v>1</v>
      </c>
      <c r="H6738" s="1" t="b">
        <v>0</v>
      </c>
      <c r="I6738" s="1">
        <v>7.0</v>
      </c>
      <c r="J6738" s="7" t="str">
        <f>vlookup(I6738,Cats!$A:$B,2,false)</f>
        <v>X</v>
      </c>
    </row>
    <row r="6739">
      <c r="A6739" s="1">
        <v>143748.0</v>
      </c>
      <c r="B6739" s="1">
        <v>608.0</v>
      </c>
      <c r="C6739" s="1">
        <v>0.0</v>
      </c>
      <c r="D6739" s="1" t="s">
        <v>32</v>
      </c>
      <c r="E6739" s="1">
        <v>28.0</v>
      </c>
      <c r="F6739" s="7" t="str">
        <f>vlookup(E6739,Teams!A:B,2,false)</f>
        <v>Mira Loma</v>
      </c>
      <c r="G6739" s="1" t="b">
        <v>0</v>
      </c>
      <c r="H6739" s="1" t="b">
        <v>1</v>
      </c>
      <c r="I6739" s="1">
        <v>7.0</v>
      </c>
      <c r="J6739" s="7" t="str">
        <f>vlookup(I6739,Cats!$A:$B,2,false)</f>
        <v>X</v>
      </c>
    </row>
    <row r="6740">
      <c r="A6740" s="1">
        <v>143749.0</v>
      </c>
      <c r="B6740" s="1">
        <v>608.0</v>
      </c>
      <c r="C6740" s="1">
        <v>0.0</v>
      </c>
      <c r="D6740" s="1" t="s">
        <v>31</v>
      </c>
      <c r="E6740" s="1">
        <v>9.0</v>
      </c>
      <c r="F6740" s="7" t="str">
        <f>vlookup(E6740,Teams!A:B,2,false)</f>
        <v>Centennial</v>
      </c>
      <c r="G6740" s="1" t="b">
        <v>1</v>
      </c>
      <c r="H6740" s="1" t="b">
        <v>0</v>
      </c>
      <c r="I6740" s="1">
        <v>8.0</v>
      </c>
      <c r="J6740" s="7" t="str">
        <f>vlookup(I6740,Cats!$A:$B,2,false)</f>
        <v>M</v>
      </c>
    </row>
    <row r="6741">
      <c r="A6741" s="1">
        <v>143750.0</v>
      </c>
      <c r="B6741" s="1">
        <v>608.0</v>
      </c>
      <c r="C6741" s="1">
        <v>-4.0</v>
      </c>
      <c r="D6741" s="1" t="s">
        <v>106</v>
      </c>
      <c r="E6741" s="1">
        <v>28.0</v>
      </c>
      <c r="F6741" s="7" t="str">
        <f>vlookup(E6741,Teams!A:B,2,false)</f>
        <v>Mira Loma</v>
      </c>
      <c r="G6741" s="1" t="b">
        <v>0</v>
      </c>
      <c r="H6741" s="1" t="b">
        <v>0</v>
      </c>
      <c r="I6741" s="1">
        <v>8.0</v>
      </c>
      <c r="J6741" s="7" t="str">
        <f>vlookup(I6741,Cats!$A:$B,2,false)</f>
        <v>M</v>
      </c>
    </row>
    <row r="6742">
      <c r="A6742" s="1">
        <v>143751.0</v>
      </c>
      <c r="B6742" s="1">
        <v>608.0</v>
      </c>
      <c r="C6742" s="1">
        <v>0.0</v>
      </c>
      <c r="D6742" s="1" t="s">
        <v>32</v>
      </c>
      <c r="E6742" s="1">
        <v>9.0</v>
      </c>
      <c r="F6742" s="7" t="str">
        <f>vlookup(E6742,Teams!A:B,2,false)</f>
        <v>Centennial</v>
      </c>
      <c r="G6742" s="1" t="b">
        <v>1</v>
      </c>
      <c r="H6742" s="1" t="b">
        <v>1</v>
      </c>
      <c r="I6742" s="1">
        <v>9.0</v>
      </c>
      <c r="J6742" s="7" t="str">
        <f>vlookup(I6742,Cats!$A:$B,2,false)</f>
        <v>C</v>
      </c>
    </row>
    <row r="6743">
      <c r="A6743" s="1">
        <v>143752.0</v>
      </c>
      <c r="B6743" s="1">
        <v>608.0</v>
      </c>
      <c r="C6743" s="1">
        <v>4.0</v>
      </c>
      <c r="D6743" s="1" t="s">
        <v>106</v>
      </c>
      <c r="E6743" s="1">
        <v>28.0</v>
      </c>
      <c r="F6743" s="7" t="str">
        <f>vlookup(E6743,Teams!A:B,2,false)</f>
        <v>Mira Loma</v>
      </c>
      <c r="G6743" s="1" t="b">
        <v>0</v>
      </c>
      <c r="H6743" s="1" t="b">
        <v>0</v>
      </c>
      <c r="I6743" s="1">
        <v>9.0</v>
      </c>
      <c r="J6743" s="7" t="str">
        <f>vlookup(I6743,Cats!$A:$B,2,false)</f>
        <v>C</v>
      </c>
    </row>
    <row r="6744">
      <c r="A6744" s="1">
        <v>143753.0</v>
      </c>
      <c r="B6744" s="1">
        <v>608.0</v>
      </c>
      <c r="C6744" s="1">
        <v>4.0</v>
      </c>
      <c r="D6744" s="1" t="s">
        <v>55</v>
      </c>
      <c r="E6744" s="1">
        <v>9.0</v>
      </c>
      <c r="F6744" s="7" t="str">
        <f>vlookup(E6744,Teams!A:B,2,false)</f>
        <v>Centennial</v>
      </c>
      <c r="G6744" s="1" t="b">
        <v>1</v>
      </c>
      <c r="H6744" s="1" t="b">
        <v>0</v>
      </c>
      <c r="I6744" s="1">
        <v>10.0</v>
      </c>
      <c r="J6744" s="7" t="str">
        <f>vlookup(I6744,Cats!$A:$B,2,false)</f>
        <v>E</v>
      </c>
    </row>
    <row r="6745">
      <c r="A6745" s="1">
        <v>143754.0</v>
      </c>
      <c r="B6745" s="1">
        <v>608.0</v>
      </c>
      <c r="C6745" s="1">
        <v>0.0</v>
      </c>
      <c r="D6745" s="1" t="s">
        <v>106</v>
      </c>
      <c r="E6745" s="1">
        <v>28.0</v>
      </c>
      <c r="F6745" s="7" t="str">
        <f>vlookup(E6745,Teams!A:B,2,false)</f>
        <v>Mira Loma</v>
      </c>
      <c r="G6745" s="1" t="b">
        <v>0</v>
      </c>
      <c r="H6745" s="1" t="b">
        <v>0</v>
      </c>
      <c r="I6745" s="1">
        <v>10.0</v>
      </c>
      <c r="J6745" s="7" t="str">
        <f>vlookup(I6745,Cats!$A:$B,2,false)</f>
        <v>E</v>
      </c>
    </row>
    <row r="6746">
      <c r="A6746" s="1">
        <v>143755.0</v>
      </c>
      <c r="B6746" s="1">
        <v>608.0</v>
      </c>
      <c r="C6746" s="1">
        <v>0.0</v>
      </c>
      <c r="D6746" s="1" t="s">
        <v>32</v>
      </c>
      <c r="E6746" s="1">
        <v>9.0</v>
      </c>
      <c r="F6746" s="7" t="str">
        <f>vlookup(E6746,Teams!A:B,2,false)</f>
        <v>Centennial</v>
      </c>
      <c r="G6746" s="1" t="b">
        <v>1</v>
      </c>
      <c r="H6746" s="1" t="b">
        <v>1</v>
      </c>
      <c r="I6746" s="1">
        <v>11.0</v>
      </c>
      <c r="J6746" s="7" t="str">
        <f>vlookup(I6746,Cats!$A:$B,2,false)</f>
        <v>B</v>
      </c>
    </row>
    <row r="6747">
      <c r="A6747" s="1">
        <v>143756.0</v>
      </c>
      <c r="B6747" s="1">
        <v>608.0</v>
      </c>
      <c r="C6747" s="1">
        <v>14.0</v>
      </c>
      <c r="D6747" s="1" t="s">
        <v>106</v>
      </c>
      <c r="E6747" s="1">
        <v>28.0</v>
      </c>
      <c r="F6747" s="7" t="str">
        <f>vlookup(E6747,Teams!A:B,2,false)</f>
        <v>Mira Loma</v>
      </c>
      <c r="G6747" s="1" t="b">
        <v>0</v>
      </c>
      <c r="H6747" s="1" t="b">
        <v>0</v>
      </c>
      <c r="I6747" s="1">
        <v>11.0</v>
      </c>
      <c r="J6747" s="7" t="str">
        <f>vlookup(I6747,Cats!$A:$B,2,false)</f>
        <v>B</v>
      </c>
    </row>
    <row r="6748">
      <c r="A6748" s="1">
        <v>143757.0</v>
      </c>
      <c r="B6748" s="1">
        <v>608.0</v>
      </c>
      <c r="C6748" s="1">
        <v>0.0</v>
      </c>
      <c r="D6748" s="1" t="s">
        <v>32</v>
      </c>
      <c r="E6748" s="1">
        <v>9.0</v>
      </c>
      <c r="F6748" s="7" t="str">
        <f>vlookup(E6748,Teams!A:B,2,false)</f>
        <v>Centennial</v>
      </c>
      <c r="G6748" s="1" t="b">
        <v>1</v>
      </c>
      <c r="H6748" s="1" t="b">
        <v>1</v>
      </c>
      <c r="I6748" s="1">
        <v>12.0</v>
      </c>
      <c r="J6748" s="7" t="str">
        <f>vlookup(I6748,Cats!$A:$B,2,false)</f>
        <v>P</v>
      </c>
    </row>
    <row r="6749">
      <c r="A6749" s="1">
        <v>143758.0</v>
      </c>
      <c r="B6749" s="1">
        <v>608.0</v>
      </c>
      <c r="C6749" s="1">
        <v>14.0</v>
      </c>
      <c r="D6749" s="1" t="s">
        <v>108</v>
      </c>
      <c r="E6749" s="1">
        <v>28.0</v>
      </c>
      <c r="F6749" s="7" t="str">
        <f>vlookup(E6749,Teams!A:B,2,false)</f>
        <v>Mira Loma</v>
      </c>
      <c r="G6749" s="1" t="b">
        <v>0</v>
      </c>
      <c r="H6749" s="1" t="b">
        <v>0</v>
      </c>
      <c r="I6749" s="1">
        <v>12.0</v>
      </c>
      <c r="J6749" s="7" t="str">
        <f>vlookup(I6749,Cats!$A:$B,2,false)</f>
        <v>P</v>
      </c>
    </row>
    <row r="6750">
      <c r="A6750" s="1">
        <v>143759.0</v>
      </c>
      <c r="B6750" s="1">
        <v>608.0</v>
      </c>
      <c r="C6750" s="1">
        <v>0.0</v>
      </c>
      <c r="D6750" s="1" t="s">
        <v>55</v>
      </c>
      <c r="E6750" s="1">
        <v>9.0</v>
      </c>
      <c r="F6750" s="7" t="str">
        <f>vlookup(E6750,Teams!A:B,2,false)</f>
        <v>Centennial</v>
      </c>
      <c r="G6750" s="1" t="b">
        <v>1</v>
      </c>
      <c r="H6750" s="1" t="b">
        <v>0</v>
      </c>
      <c r="I6750" s="1">
        <v>13.0</v>
      </c>
      <c r="J6750" s="7" t="str">
        <f>vlookup(I6750,Cats!$A:$B,2,false)</f>
        <v>X</v>
      </c>
    </row>
    <row r="6751">
      <c r="A6751" s="1">
        <v>143760.0</v>
      </c>
      <c r="B6751" s="1">
        <v>608.0</v>
      </c>
      <c r="C6751" s="1">
        <v>0.0</v>
      </c>
      <c r="D6751" s="1" t="s">
        <v>106</v>
      </c>
      <c r="E6751" s="1">
        <v>28.0</v>
      </c>
      <c r="F6751" s="7" t="str">
        <f>vlookup(E6751,Teams!A:B,2,false)</f>
        <v>Mira Loma</v>
      </c>
      <c r="G6751" s="1" t="b">
        <v>0</v>
      </c>
      <c r="H6751" s="1" t="b">
        <v>0</v>
      </c>
      <c r="I6751" s="1">
        <v>13.0</v>
      </c>
      <c r="J6751" s="7" t="str">
        <f>vlookup(I6751,Cats!$A:$B,2,false)</f>
        <v>X</v>
      </c>
    </row>
    <row r="6752">
      <c r="A6752" s="1">
        <v>143761.0</v>
      </c>
      <c r="B6752" s="1">
        <v>608.0</v>
      </c>
      <c r="C6752" s="1">
        <v>0.0</v>
      </c>
      <c r="D6752" s="1" t="s">
        <v>31</v>
      </c>
      <c r="E6752" s="1">
        <v>9.0</v>
      </c>
      <c r="F6752" s="7" t="str">
        <f>vlookup(E6752,Teams!A:B,2,false)</f>
        <v>Centennial</v>
      </c>
      <c r="G6752" s="1" t="b">
        <v>1</v>
      </c>
      <c r="H6752" s="1" t="b">
        <v>0</v>
      </c>
      <c r="I6752" s="1">
        <v>14.0</v>
      </c>
      <c r="J6752" s="7" t="str">
        <f>vlookup(I6752,Cats!$A:$B,2,false)</f>
        <v>M</v>
      </c>
    </row>
    <row r="6753">
      <c r="A6753" s="1">
        <v>143762.0</v>
      </c>
      <c r="B6753" s="1">
        <v>608.0</v>
      </c>
      <c r="C6753" s="1">
        <v>0.0</v>
      </c>
      <c r="D6753" s="1" t="s">
        <v>108</v>
      </c>
      <c r="E6753" s="1">
        <v>28.0</v>
      </c>
      <c r="F6753" s="7" t="str">
        <f>vlookup(E6753,Teams!A:B,2,false)</f>
        <v>Mira Loma</v>
      </c>
      <c r="G6753" s="1" t="b">
        <v>0</v>
      </c>
      <c r="H6753" s="1" t="b">
        <v>0</v>
      </c>
      <c r="I6753" s="1">
        <v>14.0</v>
      </c>
      <c r="J6753" s="7" t="str">
        <f>vlookup(I6753,Cats!$A:$B,2,false)</f>
        <v>M</v>
      </c>
    </row>
    <row r="6754">
      <c r="A6754" s="1">
        <v>143763.0</v>
      </c>
      <c r="B6754" s="1">
        <v>608.0</v>
      </c>
      <c r="C6754" s="1">
        <v>4.0</v>
      </c>
      <c r="D6754" s="1" t="s">
        <v>31</v>
      </c>
      <c r="E6754" s="1">
        <v>9.0</v>
      </c>
      <c r="F6754" s="7" t="str">
        <f>vlookup(E6754,Teams!A:B,2,false)</f>
        <v>Centennial</v>
      </c>
      <c r="G6754" s="1" t="b">
        <v>1</v>
      </c>
      <c r="H6754" s="1" t="b">
        <v>0</v>
      </c>
      <c r="I6754" s="1">
        <v>15.0</v>
      </c>
      <c r="J6754" s="7" t="str">
        <f>vlookup(I6754,Cats!$A:$B,2,false)</f>
        <v>C</v>
      </c>
    </row>
    <row r="6755">
      <c r="A6755" s="1">
        <v>143764.0</v>
      </c>
      <c r="B6755" s="1">
        <v>608.0</v>
      </c>
      <c r="C6755" s="1">
        <v>-4.0</v>
      </c>
      <c r="D6755" s="1" t="s">
        <v>106</v>
      </c>
      <c r="E6755" s="1">
        <v>28.0</v>
      </c>
      <c r="F6755" s="7" t="str">
        <f>vlookup(E6755,Teams!A:B,2,false)</f>
        <v>Mira Loma</v>
      </c>
      <c r="G6755" s="1" t="b">
        <v>0</v>
      </c>
      <c r="H6755" s="1" t="b">
        <v>0</v>
      </c>
      <c r="I6755" s="1">
        <v>15.0</v>
      </c>
      <c r="J6755" s="7" t="str">
        <f>vlookup(I6755,Cats!$A:$B,2,false)</f>
        <v>C</v>
      </c>
    </row>
    <row r="6756">
      <c r="A6756" s="1">
        <v>143765.0</v>
      </c>
      <c r="B6756" s="1">
        <v>608.0</v>
      </c>
      <c r="C6756" s="1">
        <v>0.0</v>
      </c>
      <c r="D6756" s="1" t="s">
        <v>55</v>
      </c>
      <c r="E6756" s="1">
        <v>9.0</v>
      </c>
      <c r="F6756" s="7" t="str">
        <f>vlookup(E6756,Teams!A:B,2,false)</f>
        <v>Centennial</v>
      </c>
      <c r="G6756" s="1" t="b">
        <v>1</v>
      </c>
      <c r="H6756" s="1" t="b">
        <v>0</v>
      </c>
      <c r="I6756" s="1">
        <v>16.0</v>
      </c>
      <c r="J6756" s="7" t="str">
        <f>vlookup(I6756,Cats!$A:$B,2,false)</f>
        <v>E</v>
      </c>
    </row>
    <row r="6757">
      <c r="A6757" s="1">
        <v>143766.0</v>
      </c>
      <c r="B6757" s="1">
        <v>608.0</v>
      </c>
      <c r="C6757" s="1">
        <v>0.0</v>
      </c>
      <c r="D6757" s="1" t="s">
        <v>106</v>
      </c>
      <c r="E6757" s="1">
        <v>28.0</v>
      </c>
      <c r="F6757" s="7" t="str">
        <f>vlookup(E6757,Teams!A:B,2,false)</f>
        <v>Mira Loma</v>
      </c>
      <c r="G6757" s="1" t="b">
        <v>0</v>
      </c>
      <c r="H6757" s="1" t="b">
        <v>0</v>
      </c>
      <c r="I6757" s="1">
        <v>16.0</v>
      </c>
      <c r="J6757" s="7" t="str">
        <f>vlookup(I6757,Cats!$A:$B,2,false)</f>
        <v>E</v>
      </c>
    </row>
    <row r="6758">
      <c r="A6758" s="1">
        <v>143767.0</v>
      </c>
      <c r="B6758" s="1">
        <v>608.0</v>
      </c>
      <c r="C6758" s="1">
        <v>0.0</v>
      </c>
      <c r="D6758" s="1" t="s">
        <v>32</v>
      </c>
      <c r="E6758" s="1">
        <v>9.0</v>
      </c>
      <c r="F6758" s="7" t="str">
        <f>vlookup(E6758,Teams!A:B,2,false)</f>
        <v>Centennial</v>
      </c>
      <c r="G6758" s="1" t="b">
        <v>1</v>
      </c>
      <c r="H6758" s="1" t="b">
        <v>1</v>
      </c>
      <c r="I6758" s="1">
        <v>17.0</v>
      </c>
      <c r="J6758" s="7" t="str">
        <f>vlookup(I6758,Cats!$A:$B,2,false)</f>
        <v>B</v>
      </c>
    </row>
    <row r="6759">
      <c r="A6759" s="1">
        <v>143768.0</v>
      </c>
      <c r="B6759" s="1">
        <v>608.0</v>
      </c>
      <c r="C6759" s="1">
        <v>4.0</v>
      </c>
      <c r="D6759" s="1" t="s">
        <v>106</v>
      </c>
      <c r="E6759" s="1">
        <v>28.0</v>
      </c>
      <c r="F6759" s="7" t="str">
        <f>vlookup(E6759,Teams!A:B,2,false)</f>
        <v>Mira Loma</v>
      </c>
      <c r="G6759" s="1" t="b">
        <v>0</v>
      </c>
      <c r="H6759" s="1" t="b">
        <v>0</v>
      </c>
      <c r="I6759" s="1">
        <v>17.0</v>
      </c>
      <c r="J6759" s="7" t="str">
        <f>vlookup(I6759,Cats!$A:$B,2,false)</f>
        <v>B</v>
      </c>
    </row>
    <row r="6760">
      <c r="A6760" s="1">
        <v>143769.0</v>
      </c>
      <c r="B6760" s="1">
        <v>608.0</v>
      </c>
      <c r="C6760" s="1">
        <v>0.0</v>
      </c>
      <c r="D6760" s="1" t="s">
        <v>60</v>
      </c>
      <c r="E6760" s="1">
        <v>9.0</v>
      </c>
      <c r="F6760" s="7" t="str">
        <f>vlookup(E6760,Teams!A:B,2,false)</f>
        <v>Centennial</v>
      </c>
      <c r="G6760" s="1" t="b">
        <v>1</v>
      </c>
      <c r="H6760" s="1" t="b">
        <v>0</v>
      </c>
      <c r="I6760" s="1">
        <v>18.0</v>
      </c>
      <c r="J6760" s="7" t="str">
        <f>vlookup(I6760,Cats!$A:$B,2,false)</f>
        <v>P</v>
      </c>
    </row>
    <row r="6761">
      <c r="A6761" s="1">
        <v>143770.0</v>
      </c>
      <c r="B6761" s="1">
        <v>608.0</v>
      </c>
      <c r="C6761" s="1">
        <v>0.0</v>
      </c>
      <c r="D6761" s="1" t="s">
        <v>104</v>
      </c>
      <c r="E6761" s="1">
        <v>28.0</v>
      </c>
      <c r="F6761" s="7" t="str">
        <f>vlookup(E6761,Teams!A:B,2,false)</f>
        <v>Mira Loma</v>
      </c>
      <c r="G6761" s="1" t="b">
        <v>0</v>
      </c>
      <c r="H6761" s="1" t="b">
        <v>0</v>
      </c>
      <c r="I6761" s="1">
        <v>18.0</v>
      </c>
      <c r="J6761" s="7" t="str">
        <f>vlookup(I6761,Cats!$A:$B,2,false)</f>
        <v>P</v>
      </c>
    </row>
    <row r="6762">
      <c r="A6762" s="1">
        <v>143771.0</v>
      </c>
      <c r="B6762" s="1">
        <v>608.0</v>
      </c>
      <c r="C6762" s="1">
        <v>14.0</v>
      </c>
      <c r="D6762" s="1" t="s">
        <v>31</v>
      </c>
      <c r="E6762" s="1">
        <v>9.0</v>
      </c>
      <c r="F6762" s="7" t="str">
        <f>vlookup(E6762,Teams!A:B,2,false)</f>
        <v>Centennial</v>
      </c>
      <c r="G6762" s="1" t="b">
        <v>1</v>
      </c>
      <c r="H6762" s="1" t="b">
        <v>0</v>
      </c>
      <c r="I6762" s="1">
        <v>19.0</v>
      </c>
      <c r="J6762" s="7" t="str">
        <f>vlookup(I6762,Cats!$A:$B,2,false)</f>
        <v>X</v>
      </c>
    </row>
    <row r="6763">
      <c r="A6763" s="1">
        <v>143772.0</v>
      </c>
      <c r="B6763" s="1">
        <v>608.0</v>
      </c>
      <c r="C6763" s="1">
        <v>0.0</v>
      </c>
      <c r="D6763" s="1" t="s">
        <v>32</v>
      </c>
      <c r="E6763" s="1">
        <v>28.0</v>
      </c>
      <c r="F6763" s="7" t="str">
        <f>vlookup(E6763,Teams!A:B,2,false)</f>
        <v>Mira Loma</v>
      </c>
      <c r="G6763" s="1" t="b">
        <v>0</v>
      </c>
      <c r="H6763" s="1" t="b">
        <v>1</v>
      </c>
      <c r="I6763" s="1">
        <v>19.0</v>
      </c>
      <c r="J6763" s="7" t="str">
        <f>vlookup(I6763,Cats!$A:$B,2,false)</f>
        <v>X</v>
      </c>
    </row>
    <row r="6764">
      <c r="A6764" s="1">
        <v>143773.0</v>
      </c>
      <c r="B6764" s="1">
        <v>608.0</v>
      </c>
      <c r="C6764" s="1">
        <v>4.0</v>
      </c>
      <c r="D6764" s="1" t="s">
        <v>31</v>
      </c>
      <c r="E6764" s="1">
        <v>9.0</v>
      </c>
      <c r="F6764" s="7" t="str">
        <f>vlookup(E6764,Teams!A:B,2,false)</f>
        <v>Centennial</v>
      </c>
      <c r="G6764" s="1" t="b">
        <v>1</v>
      </c>
      <c r="H6764" s="1" t="b">
        <v>0</v>
      </c>
      <c r="I6764" s="1">
        <v>20.0</v>
      </c>
      <c r="J6764" s="7" t="str">
        <f>vlookup(I6764,Cats!$A:$B,2,false)</f>
        <v>M</v>
      </c>
    </row>
    <row r="6765">
      <c r="A6765" s="1">
        <v>143774.0</v>
      </c>
      <c r="B6765" s="1">
        <v>608.0</v>
      </c>
      <c r="C6765" s="1">
        <v>0.0</v>
      </c>
      <c r="D6765" s="1" t="s">
        <v>32</v>
      </c>
      <c r="E6765" s="1">
        <v>28.0</v>
      </c>
      <c r="F6765" s="7" t="str">
        <f>vlookup(E6765,Teams!A:B,2,false)</f>
        <v>Mira Loma</v>
      </c>
      <c r="G6765" s="1" t="b">
        <v>0</v>
      </c>
      <c r="H6765" s="1" t="b">
        <v>1</v>
      </c>
      <c r="I6765" s="1">
        <v>20.0</v>
      </c>
      <c r="J6765" s="7" t="str">
        <f>vlookup(I6765,Cats!$A:$B,2,false)</f>
        <v>M</v>
      </c>
    </row>
    <row r="6766">
      <c r="A6766" s="1">
        <v>143775.0</v>
      </c>
      <c r="B6766" s="1">
        <v>608.0</v>
      </c>
      <c r="C6766" s="1">
        <v>14.0</v>
      </c>
      <c r="D6766" s="1" t="s">
        <v>31</v>
      </c>
      <c r="E6766" s="1">
        <v>9.0</v>
      </c>
      <c r="F6766" s="7" t="str">
        <f>vlookup(E6766,Teams!A:B,2,false)</f>
        <v>Centennial</v>
      </c>
      <c r="G6766" s="1" t="b">
        <v>1</v>
      </c>
      <c r="H6766" s="1" t="b">
        <v>0</v>
      </c>
      <c r="I6766" s="1">
        <v>21.0</v>
      </c>
      <c r="J6766" s="7" t="str">
        <f>vlookup(I6766,Cats!$A:$B,2,false)</f>
        <v>C</v>
      </c>
    </row>
    <row r="6767">
      <c r="A6767" s="1">
        <v>143776.0</v>
      </c>
      <c r="B6767" s="1">
        <v>608.0</v>
      </c>
      <c r="C6767" s="1">
        <v>0.0</v>
      </c>
      <c r="D6767" s="1" t="s">
        <v>32</v>
      </c>
      <c r="E6767" s="1">
        <v>28.0</v>
      </c>
      <c r="F6767" s="7" t="str">
        <f>vlookup(E6767,Teams!A:B,2,false)</f>
        <v>Mira Loma</v>
      </c>
      <c r="G6767" s="1" t="b">
        <v>0</v>
      </c>
      <c r="H6767" s="1" t="b">
        <v>1</v>
      </c>
      <c r="I6767" s="1">
        <v>21.0</v>
      </c>
      <c r="J6767" s="7" t="str">
        <f>vlookup(I6767,Cats!$A:$B,2,false)</f>
        <v>C</v>
      </c>
    </row>
    <row r="6768">
      <c r="A6768" s="1">
        <v>143777.0</v>
      </c>
      <c r="B6768" s="1">
        <v>608.0</v>
      </c>
      <c r="C6768" s="1">
        <v>4.0</v>
      </c>
      <c r="D6768" s="1" t="s">
        <v>31</v>
      </c>
      <c r="E6768" s="1">
        <v>9.0</v>
      </c>
      <c r="F6768" s="7" t="str">
        <f>vlookup(E6768,Teams!A:B,2,false)</f>
        <v>Centennial</v>
      </c>
      <c r="G6768" s="1" t="b">
        <v>1</v>
      </c>
      <c r="H6768" s="1" t="b">
        <v>0</v>
      </c>
      <c r="I6768" s="1">
        <v>22.0</v>
      </c>
      <c r="J6768" s="7" t="str">
        <f>vlookup(I6768,Cats!$A:$B,2,false)</f>
        <v>E</v>
      </c>
    </row>
    <row r="6769">
      <c r="A6769" s="1">
        <v>143778.0</v>
      </c>
      <c r="B6769" s="1">
        <v>608.0</v>
      </c>
      <c r="C6769" s="1">
        <v>0.0</v>
      </c>
      <c r="D6769" s="1" t="s">
        <v>106</v>
      </c>
      <c r="E6769" s="1">
        <v>28.0</v>
      </c>
      <c r="F6769" s="7" t="str">
        <f>vlookup(E6769,Teams!A:B,2,false)</f>
        <v>Mira Loma</v>
      </c>
      <c r="G6769" s="1" t="b">
        <v>0</v>
      </c>
      <c r="H6769" s="1" t="b">
        <v>0</v>
      </c>
      <c r="I6769" s="1">
        <v>22.0</v>
      </c>
      <c r="J6769" s="7" t="str">
        <f>vlookup(I6769,Cats!$A:$B,2,false)</f>
        <v>E</v>
      </c>
    </row>
    <row r="6770">
      <c r="A6770" s="1">
        <v>143779.0</v>
      </c>
      <c r="B6770" s="1">
        <v>608.0</v>
      </c>
      <c r="C6770" s="1">
        <v>0.0</v>
      </c>
      <c r="D6770" s="1" t="s">
        <v>32</v>
      </c>
      <c r="E6770" s="1">
        <v>9.0</v>
      </c>
      <c r="F6770" s="7" t="str">
        <f>vlookup(E6770,Teams!A:B,2,false)</f>
        <v>Centennial</v>
      </c>
      <c r="G6770" s="1" t="b">
        <v>1</v>
      </c>
      <c r="H6770" s="1" t="b">
        <v>1</v>
      </c>
      <c r="I6770" s="1">
        <v>23.0</v>
      </c>
      <c r="J6770" s="7" t="str">
        <f>vlookup(I6770,Cats!$A:$B,2,false)</f>
        <v>B</v>
      </c>
    </row>
    <row r="6771">
      <c r="A6771" s="1">
        <v>143780.0</v>
      </c>
      <c r="B6771" s="1">
        <v>608.0</v>
      </c>
      <c r="C6771" s="1">
        <v>14.0</v>
      </c>
      <c r="D6771" s="1" t="s">
        <v>106</v>
      </c>
      <c r="E6771" s="1">
        <v>28.0</v>
      </c>
      <c r="F6771" s="7" t="str">
        <f>vlookup(E6771,Teams!A:B,2,false)</f>
        <v>Mira Loma</v>
      </c>
      <c r="G6771" s="1" t="b">
        <v>0</v>
      </c>
      <c r="H6771" s="1" t="b">
        <v>0</v>
      </c>
      <c r="I6771" s="1">
        <v>23.0</v>
      </c>
      <c r="J6771" s="7" t="str">
        <f>vlookup(I6771,Cats!$A:$B,2,false)</f>
        <v>B</v>
      </c>
    </row>
    <row r="6772">
      <c r="A6772" s="1">
        <v>143781.0</v>
      </c>
      <c r="B6772" s="1">
        <v>608.0</v>
      </c>
      <c r="C6772" s="1">
        <v>0.0</v>
      </c>
      <c r="D6772" s="1" t="s">
        <v>31</v>
      </c>
      <c r="E6772" s="1">
        <v>9.0</v>
      </c>
      <c r="F6772" s="7" t="str">
        <f>vlookup(E6772,Teams!A:B,2,false)</f>
        <v>Centennial</v>
      </c>
      <c r="G6772" s="1" t="b">
        <v>1</v>
      </c>
      <c r="H6772" s="1" t="b">
        <v>0</v>
      </c>
      <c r="I6772" s="1">
        <v>24.0</v>
      </c>
      <c r="J6772" s="7" t="str">
        <f>vlookup(I6772,Cats!$A:$B,2,false)</f>
        <v>P</v>
      </c>
    </row>
    <row r="6773">
      <c r="A6773" s="1">
        <v>143782.0</v>
      </c>
      <c r="B6773" s="1">
        <v>608.0</v>
      </c>
      <c r="C6773" s="1">
        <v>0.0</v>
      </c>
      <c r="D6773" s="1" t="s">
        <v>108</v>
      </c>
      <c r="E6773" s="1">
        <v>28.0</v>
      </c>
      <c r="F6773" s="7" t="str">
        <f>vlookup(E6773,Teams!A:B,2,false)</f>
        <v>Mira Loma</v>
      </c>
      <c r="G6773" s="1" t="b">
        <v>0</v>
      </c>
      <c r="H6773" s="1" t="b">
        <v>0</v>
      </c>
      <c r="I6773" s="1">
        <v>24.0</v>
      </c>
      <c r="J6773" s="7" t="str">
        <f>vlookup(I6773,Cats!$A:$B,2,false)</f>
        <v>P</v>
      </c>
    </row>
    <row r="6774">
      <c r="A6774" s="1">
        <v>143783.0</v>
      </c>
      <c r="B6774" s="1">
        <v>609.0</v>
      </c>
      <c r="C6774" s="1">
        <v>0.0</v>
      </c>
      <c r="D6774" s="1" t="s">
        <v>32</v>
      </c>
      <c r="E6774" s="1">
        <v>9.0</v>
      </c>
      <c r="F6774" s="7" t="str">
        <f>vlookup(E6774,Teams!A:B,2,false)</f>
        <v>Centennial</v>
      </c>
      <c r="G6774" s="1" t="b">
        <v>1</v>
      </c>
      <c r="H6774" s="1" t="b">
        <v>1</v>
      </c>
      <c r="I6774" s="1">
        <v>1.0</v>
      </c>
      <c r="J6774" s="7" t="str">
        <f>vlookup(I6774,Cats!$A:$B,2,false)</f>
        <v>X</v>
      </c>
    </row>
    <row r="6775">
      <c r="A6775" s="1">
        <v>143784.0</v>
      </c>
      <c r="B6775" s="1">
        <v>609.0</v>
      </c>
      <c r="C6775" s="1">
        <v>14.0</v>
      </c>
      <c r="D6775" s="1" t="s">
        <v>171</v>
      </c>
      <c r="E6775" s="1">
        <v>35.0</v>
      </c>
      <c r="F6775" s="7" t="str">
        <f>vlookup(E6775,Teams!A:B,2,false)</f>
        <v>NoHo</v>
      </c>
      <c r="G6775" s="1" t="b">
        <v>0</v>
      </c>
      <c r="H6775" s="1" t="b">
        <v>0</v>
      </c>
      <c r="I6775" s="1">
        <v>1.0</v>
      </c>
      <c r="J6775" s="7" t="str">
        <f>vlookup(I6775,Cats!$A:$B,2,false)</f>
        <v>X</v>
      </c>
    </row>
    <row r="6776">
      <c r="A6776" s="1">
        <v>143785.0</v>
      </c>
      <c r="B6776" s="1">
        <v>609.0</v>
      </c>
      <c r="C6776" s="1">
        <v>0.0</v>
      </c>
      <c r="D6776" s="1" t="s">
        <v>31</v>
      </c>
      <c r="E6776" s="1">
        <v>9.0</v>
      </c>
      <c r="F6776" s="7" t="str">
        <f>vlookup(E6776,Teams!A:B,2,false)</f>
        <v>Centennial</v>
      </c>
      <c r="G6776" s="1" t="b">
        <v>1</v>
      </c>
      <c r="H6776" s="1" t="b">
        <v>0</v>
      </c>
      <c r="I6776" s="1">
        <v>2.0</v>
      </c>
      <c r="J6776" s="7" t="str">
        <f>vlookup(I6776,Cats!$A:$B,2,false)</f>
        <v>M</v>
      </c>
    </row>
    <row r="6777">
      <c r="A6777" s="1">
        <v>143786.0</v>
      </c>
      <c r="B6777" s="1">
        <v>609.0</v>
      </c>
      <c r="C6777" s="1">
        <v>0.0</v>
      </c>
      <c r="D6777" s="1" t="s">
        <v>167</v>
      </c>
      <c r="E6777" s="1">
        <v>35.0</v>
      </c>
      <c r="F6777" s="7" t="str">
        <f>vlookup(E6777,Teams!A:B,2,false)</f>
        <v>NoHo</v>
      </c>
      <c r="G6777" s="1" t="b">
        <v>0</v>
      </c>
      <c r="H6777" s="1" t="b">
        <v>0</v>
      </c>
      <c r="I6777" s="1">
        <v>2.0</v>
      </c>
      <c r="J6777" s="7" t="str">
        <f>vlookup(I6777,Cats!$A:$B,2,false)</f>
        <v>M</v>
      </c>
    </row>
    <row r="6778">
      <c r="A6778" s="1">
        <v>143787.0</v>
      </c>
      <c r="B6778" s="1">
        <v>609.0</v>
      </c>
      <c r="C6778" s="1">
        <v>14.0</v>
      </c>
      <c r="D6778" s="1" t="s">
        <v>31</v>
      </c>
      <c r="E6778" s="1">
        <v>9.0</v>
      </c>
      <c r="F6778" s="7" t="str">
        <f>vlookup(E6778,Teams!A:B,2,false)</f>
        <v>Centennial</v>
      </c>
      <c r="G6778" s="1" t="b">
        <v>1</v>
      </c>
      <c r="H6778" s="1" t="b">
        <v>0</v>
      </c>
      <c r="I6778" s="1">
        <v>3.0</v>
      </c>
      <c r="J6778" s="7" t="str">
        <f>vlookup(I6778,Cats!$A:$B,2,false)</f>
        <v>C</v>
      </c>
    </row>
    <row r="6779">
      <c r="A6779" s="1">
        <v>143788.0</v>
      </c>
      <c r="B6779" s="1">
        <v>609.0</v>
      </c>
      <c r="C6779" s="1">
        <v>0.0</v>
      </c>
      <c r="D6779" s="1" t="s">
        <v>32</v>
      </c>
      <c r="E6779" s="1">
        <v>35.0</v>
      </c>
      <c r="F6779" s="7" t="str">
        <f>vlookup(E6779,Teams!A:B,2,false)</f>
        <v>NoHo</v>
      </c>
      <c r="G6779" s="1" t="b">
        <v>0</v>
      </c>
      <c r="H6779" s="1" t="b">
        <v>1</v>
      </c>
      <c r="I6779" s="1">
        <v>3.0</v>
      </c>
      <c r="J6779" s="7" t="str">
        <f>vlookup(I6779,Cats!$A:$B,2,false)</f>
        <v>C</v>
      </c>
    </row>
    <row r="6780">
      <c r="A6780" s="1">
        <v>143789.0</v>
      </c>
      <c r="B6780" s="1">
        <v>609.0</v>
      </c>
      <c r="C6780" s="1">
        <v>14.0</v>
      </c>
      <c r="D6780" s="1" t="s">
        <v>31</v>
      </c>
      <c r="E6780" s="1">
        <v>9.0</v>
      </c>
      <c r="F6780" s="7" t="str">
        <f>vlookup(E6780,Teams!A:B,2,false)</f>
        <v>Centennial</v>
      </c>
      <c r="G6780" s="1" t="b">
        <v>1</v>
      </c>
      <c r="H6780" s="1" t="b">
        <v>0</v>
      </c>
      <c r="I6780" s="1">
        <v>4.0</v>
      </c>
      <c r="J6780" s="7" t="str">
        <f>vlookup(I6780,Cats!$A:$B,2,false)</f>
        <v>E</v>
      </c>
    </row>
    <row r="6781">
      <c r="A6781" s="1">
        <v>143790.0</v>
      </c>
      <c r="B6781" s="1">
        <v>609.0</v>
      </c>
      <c r="C6781" s="1">
        <v>0.0</v>
      </c>
      <c r="D6781" s="1" t="s">
        <v>32</v>
      </c>
      <c r="E6781" s="1">
        <v>35.0</v>
      </c>
      <c r="F6781" s="7" t="str">
        <f>vlookup(E6781,Teams!A:B,2,false)</f>
        <v>NoHo</v>
      </c>
      <c r="G6781" s="1" t="b">
        <v>0</v>
      </c>
      <c r="H6781" s="1" t="b">
        <v>1</v>
      </c>
      <c r="I6781" s="1">
        <v>4.0</v>
      </c>
      <c r="J6781" s="7" t="str">
        <f>vlookup(I6781,Cats!$A:$B,2,false)</f>
        <v>E</v>
      </c>
    </row>
    <row r="6782">
      <c r="A6782" s="1">
        <v>143791.0</v>
      </c>
      <c r="B6782" s="1">
        <v>609.0</v>
      </c>
      <c r="C6782" s="1">
        <v>0.0</v>
      </c>
      <c r="D6782" s="1" t="s">
        <v>31</v>
      </c>
      <c r="E6782" s="1">
        <v>9.0</v>
      </c>
      <c r="F6782" s="7" t="str">
        <f>vlookup(E6782,Teams!A:B,2,false)</f>
        <v>Centennial</v>
      </c>
      <c r="G6782" s="1" t="b">
        <v>1</v>
      </c>
      <c r="H6782" s="1" t="b">
        <v>0</v>
      </c>
      <c r="I6782" s="1">
        <v>5.0</v>
      </c>
      <c r="J6782" s="7" t="str">
        <f>vlookup(I6782,Cats!$A:$B,2,false)</f>
        <v>B</v>
      </c>
    </row>
    <row r="6783">
      <c r="A6783" s="1">
        <v>143792.0</v>
      </c>
      <c r="B6783" s="1">
        <v>609.0</v>
      </c>
      <c r="C6783" s="1">
        <v>4.0</v>
      </c>
      <c r="D6783" s="1" t="s">
        <v>171</v>
      </c>
      <c r="E6783" s="1">
        <v>35.0</v>
      </c>
      <c r="F6783" s="7" t="str">
        <f>vlookup(E6783,Teams!A:B,2,false)</f>
        <v>NoHo</v>
      </c>
      <c r="G6783" s="1" t="b">
        <v>0</v>
      </c>
      <c r="H6783" s="1" t="b">
        <v>0</v>
      </c>
      <c r="I6783" s="1">
        <v>5.0</v>
      </c>
      <c r="J6783" s="7" t="str">
        <f>vlookup(I6783,Cats!$A:$B,2,false)</f>
        <v>B</v>
      </c>
    </row>
    <row r="6784">
      <c r="A6784" s="1">
        <v>143793.0</v>
      </c>
      <c r="B6784" s="1">
        <v>609.0</v>
      </c>
      <c r="C6784" s="1">
        <v>0.0</v>
      </c>
      <c r="D6784" s="1" t="s">
        <v>31</v>
      </c>
      <c r="E6784" s="1">
        <v>9.0</v>
      </c>
      <c r="F6784" s="7" t="str">
        <f>vlookup(E6784,Teams!A:B,2,false)</f>
        <v>Centennial</v>
      </c>
      <c r="G6784" s="1" t="b">
        <v>1</v>
      </c>
      <c r="H6784" s="1" t="b">
        <v>0</v>
      </c>
      <c r="I6784" s="1">
        <v>6.0</v>
      </c>
      <c r="J6784" s="7" t="str">
        <f>vlookup(I6784,Cats!$A:$B,2,false)</f>
        <v>P</v>
      </c>
    </row>
    <row r="6785">
      <c r="A6785" s="1">
        <v>143794.0</v>
      </c>
      <c r="B6785" s="1">
        <v>609.0</v>
      </c>
      <c r="C6785" s="1">
        <v>0.0</v>
      </c>
      <c r="D6785" s="1" t="s">
        <v>235</v>
      </c>
      <c r="E6785" s="1">
        <v>35.0</v>
      </c>
      <c r="F6785" s="7" t="str">
        <f>vlookup(E6785,Teams!A:B,2,false)</f>
        <v>NoHo</v>
      </c>
      <c r="G6785" s="1" t="b">
        <v>0</v>
      </c>
      <c r="H6785" s="1" t="b">
        <v>0</v>
      </c>
      <c r="I6785" s="1">
        <v>6.0</v>
      </c>
      <c r="J6785" s="7" t="str">
        <f>vlookup(I6785,Cats!$A:$B,2,false)</f>
        <v>P</v>
      </c>
    </row>
    <row r="6786">
      <c r="A6786" s="1">
        <v>143795.0</v>
      </c>
      <c r="B6786" s="1">
        <v>609.0</v>
      </c>
      <c r="C6786" s="1">
        <v>0.0</v>
      </c>
      <c r="D6786" s="1" t="s">
        <v>31</v>
      </c>
      <c r="E6786" s="1">
        <v>9.0</v>
      </c>
      <c r="F6786" s="7" t="str">
        <f>vlookup(E6786,Teams!A:B,2,false)</f>
        <v>Centennial</v>
      </c>
      <c r="G6786" s="1" t="b">
        <v>1</v>
      </c>
      <c r="H6786" s="1" t="b">
        <v>0</v>
      </c>
      <c r="I6786" s="1">
        <v>7.0</v>
      </c>
      <c r="J6786" s="7" t="str">
        <f>vlookup(I6786,Cats!$A:$B,2,false)</f>
        <v>X</v>
      </c>
    </row>
    <row r="6787">
      <c r="A6787" s="1">
        <v>143796.0</v>
      </c>
      <c r="B6787" s="1">
        <v>609.0</v>
      </c>
      <c r="C6787" s="1">
        <v>14.0</v>
      </c>
      <c r="D6787" s="1" t="s">
        <v>171</v>
      </c>
      <c r="E6787" s="1">
        <v>35.0</v>
      </c>
      <c r="F6787" s="7" t="str">
        <f>vlookup(E6787,Teams!A:B,2,false)</f>
        <v>NoHo</v>
      </c>
      <c r="G6787" s="1" t="b">
        <v>0</v>
      </c>
      <c r="H6787" s="1" t="b">
        <v>0</v>
      </c>
      <c r="I6787" s="1">
        <v>7.0</v>
      </c>
      <c r="J6787" s="7" t="str">
        <f>vlookup(I6787,Cats!$A:$B,2,false)</f>
        <v>X</v>
      </c>
    </row>
    <row r="6788">
      <c r="A6788" s="1">
        <v>143797.0</v>
      </c>
      <c r="B6788" s="1">
        <v>609.0</v>
      </c>
      <c r="C6788" s="1">
        <v>4.0</v>
      </c>
      <c r="D6788" s="1" t="s">
        <v>31</v>
      </c>
      <c r="E6788" s="1">
        <v>9.0</v>
      </c>
      <c r="F6788" s="7" t="str">
        <f>vlookup(E6788,Teams!A:B,2,false)</f>
        <v>Centennial</v>
      </c>
      <c r="G6788" s="1" t="b">
        <v>1</v>
      </c>
      <c r="H6788" s="1" t="b">
        <v>0</v>
      </c>
      <c r="I6788" s="1">
        <v>8.0</v>
      </c>
      <c r="J6788" s="7" t="str">
        <f>vlookup(I6788,Cats!$A:$B,2,false)</f>
        <v>M</v>
      </c>
    </row>
    <row r="6789">
      <c r="A6789" s="1">
        <v>143798.0</v>
      </c>
      <c r="B6789" s="1">
        <v>609.0</v>
      </c>
      <c r="C6789" s="1">
        <v>0.0</v>
      </c>
      <c r="D6789" s="1" t="s">
        <v>32</v>
      </c>
      <c r="E6789" s="1">
        <v>35.0</v>
      </c>
      <c r="F6789" s="7" t="str">
        <f>vlookup(E6789,Teams!A:B,2,false)</f>
        <v>NoHo</v>
      </c>
      <c r="G6789" s="1" t="b">
        <v>0</v>
      </c>
      <c r="H6789" s="1" t="b">
        <v>1</v>
      </c>
      <c r="I6789" s="1">
        <v>8.0</v>
      </c>
      <c r="J6789" s="7" t="str">
        <f>vlookup(I6789,Cats!$A:$B,2,false)</f>
        <v>M</v>
      </c>
    </row>
    <row r="6790">
      <c r="A6790" s="1">
        <v>143799.0</v>
      </c>
      <c r="B6790" s="1">
        <v>609.0</v>
      </c>
      <c r="C6790" s="1">
        <v>0.0</v>
      </c>
      <c r="D6790" s="1" t="s">
        <v>31</v>
      </c>
      <c r="E6790" s="1">
        <v>9.0</v>
      </c>
      <c r="F6790" s="7" t="str">
        <f>vlookup(E6790,Teams!A:B,2,false)</f>
        <v>Centennial</v>
      </c>
      <c r="G6790" s="1" t="b">
        <v>1</v>
      </c>
      <c r="H6790" s="1" t="b">
        <v>0</v>
      </c>
      <c r="I6790" s="1">
        <v>9.0</v>
      </c>
      <c r="J6790" s="7" t="str">
        <f>vlookup(I6790,Cats!$A:$B,2,false)</f>
        <v>C</v>
      </c>
    </row>
    <row r="6791">
      <c r="A6791" s="1">
        <v>143800.0</v>
      </c>
      <c r="B6791" s="1">
        <v>609.0</v>
      </c>
      <c r="C6791" s="1">
        <v>4.0</v>
      </c>
      <c r="D6791" s="1" t="s">
        <v>169</v>
      </c>
      <c r="E6791" s="1">
        <v>35.0</v>
      </c>
      <c r="F6791" s="7" t="str">
        <f>vlookup(E6791,Teams!A:B,2,false)</f>
        <v>NoHo</v>
      </c>
      <c r="G6791" s="1" t="b">
        <v>0</v>
      </c>
      <c r="H6791" s="1" t="b">
        <v>0</v>
      </c>
      <c r="I6791" s="1">
        <v>9.0</v>
      </c>
      <c r="J6791" s="7" t="str">
        <f>vlookup(I6791,Cats!$A:$B,2,false)</f>
        <v>C</v>
      </c>
    </row>
    <row r="6792">
      <c r="A6792" s="1">
        <v>143801.0</v>
      </c>
      <c r="B6792" s="1">
        <v>609.0</v>
      </c>
      <c r="C6792" s="1">
        <v>0.0</v>
      </c>
      <c r="D6792" s="1" t="s">
        <v>31</v>
      </c>
      <c r="E6792" s="1">
        <v>9.0</v>
      </c>
      <c r="F6792" s="7" t="str">
        <f>vlookup(E6792,Teams!A:B,2,false)</f>
        <v>Centennial</v>
      </c>
      <c r="G6792" s="1" t="b">
        <v>1</v>
      </c>
      <c r="H6792" s="1" t="b">
        <v>0</v>
      </c>
      <c r="I6792" s="1">
        <v>10.0</v>
      </c>
      <c r="J6792" s="7" t="str">
        <f>vlookup(I6792,Cats!$A:$B,2,false)</f>
        <v>E</v>
      </c>
    </row>
    <row r="6793">
      <c r="A6793" s="1">
        <v>143802.0</v>
      </c>
      <c r="B6793" s="1">
        <v>609.0</v>
      </c>
      <c r="C6793" s="1">
        <v>0.0</v>
      </c>
      <c r="D6793" s="1" t="s">
        <v>166</v>
      </c>
      <c r="E6793" s="1">
        <v>35.0</v>
      </c>
      <c r="F6793" s="7" t="str">
        <f>vlookup(E6793,Teams!A:B,2,false)</f>
        <v>NoHo</v>
      </c>
      <c r="G6793" s="1" t="b">
        <v>0</v>
      </c>
      <c r="H6793" s="1" t="b">
        <v>0</v>
      </c>
      <c r="I6793" s="1">
        <v>10.0</v>
      </c>
      <c r="J6793" s="7" t="str">
        <f>vlookup(I6793,Cats!$A:$B,2,false)</f>
        <v>E</v>
      </c>
    </row>
    <row r="6794">
      <c r="A6794" s="1">
        <v>143803.0</v>
      </c>
      <c r="B6794" s="1">
        <v>609.0</v>
      </c>
      <c r="C6794" s="1">
        <v>0.0</v>
      </c>
      <c r="D6794" s="1" t="s">
        <v>32</v>
      </c>
      <c r="E6794" s="1">
        <v>9.0</v>
      </c>
      <c r="F6794" s="7" t="str">
        <f>vlookup(E6794,Teams!A:B,2,false)</f>
        <v>Centennial</v>
      </c>
      <c r="G6794" s="1" t="b">
        <v>1</v>
      </c>
      <c r="H6794" s="1" t="b">
        <v>1</v>
      </c>
      <c r="I6794" s="1">
        <v>11.0</v>
      </c>
      <c r="J6794" s="7" t="str">
        <f>vlookup(I6794,Cats!$A:$B,2,false)</f>
        <v>B</v>
      </c>
    </row>
    <row r="6795">
      <c r="A6795" s="1">
        <v>143804.0</v>
      </c>
      <c r="B6795" s="1">
        <v>609.0</v>
      </c>
      <c r="C6795" s="1">
        <v>4.0</v>
      </c>
      <c r="D6795" s="1" t="s">
        <v>171</v>
      </c>
      <c r="E6795" s="1">
        <v>35.0</v>
      </c>
      <c r="F6795" s="7" t="str">
        <f>vlookup(E6795,Teams!A:B,2,false)</f>
        <v>NoHo</v>
      </c>
      <c r="G6795" s="1" t="b">
        <v>0</v>
      </c>
      <c r="H6795" s="1" t="b">
        <v>0</v>
      </c>
      <c r="I6795" s="1">
        <v>11.0</v>
      </c>
      <c r="J6795" s="7" t="str">
        <f>vlookup(I6795,Cats!$A:$B,2,false)</f>
        <v>B</v>
      </c>
    </row>
    <row r="6796">
      <c r="A6796" s="1">
        <v>143805.0</v>
      </c>
      <c r="B6796" s="1">
        <v>609.0</v>
      </c>
      <c r="C6796" s="1">
        <v>4.0</v>
      </c>
      <c r="D6796" s="1" t="s">
        <v>31</v>
      </c>
      <c r="E6796" s="1">
        <v>9.0</v>
      </c>
      <c r="F6796" s="7" t="str">
        <f>vlookup(E6796,Teams!A:B,2,false)</f>
        <v>Centennial</v>
      </c>
      <c r="G6796" s="1" t="b">
        <v>1</v>
      </c>
      <c r="H6796" s="1" t="b">
        <v>0</v>
      </c>
      <c r="I6796" s="1">
        <v>12.0</v>
      </c>
      <c r="J6796" s="7" t="str">
        <f>vlookup(I6796,Cats!$A:$B,2,false)</f>
        <v>P</v>
      </c>
    </row>
    <row r="6797">
      <c r="A6797" s="1">
        <v>143806.0</v>
      </c>
      <c r="B6797" s="1">
        <v>609.0</v>
      </c>
      <c r="C6797" s="1">
        <v>0.0</v>
      </c>
      <c r="D6797" s="1" t="s">
        <v>32</v>
      </c>
      <c r="E6797" s="1">
        <v>35.0</v>
      </c>
      <c r="F6797" s="7" t="str">
        <f>vlookup(E6797,Teams!A:B,2,false)</f>
        <v>NoHo</v>
      </c>
      <c r="G6797" s="1" t="b">
        <v>0</v>
      </c>
      <c r="H6797" s="1" t="b">
        <v>1</v>
      </c>
      <c r="I6797" s="1">
        <v>12.0</v>
      </c>
      <c r="J6797" s="7" t="str">
        <f>vlookup(I6797,Cats!$A:$B,2,false)</f>
        <v>P</v>
      </c>
    </row>
    <row r="6798">
      <c r="A6798" s="1">
        <v>143807.0</v>
      </c>
      <c r="B6798" s="1">
        <v>609.0</v>
      </c>
      <c r="C6798" s="1">
        <v>0.0</v>
      </c>
      <c r="D6798" s="1" t="s">
        <v>31</v>
      </c>
      <c r="E6798" s="1">
        <v>9.0</v>
      </c>
      <c r="F6798" s="7" t="str">
        <f>vlookup(E6798,Teams!A:B,2,false)</f>
        <v>Centennial</v>
      </c>
      <c r="G6798" s="1" t="b">
        <v>1</v>
      </c>
      <c r="H6798" s="1" t="b">
        <v>0</v>
      </c>
      <c r="I6798" s="1">
        <v>13.0</v>
      </c>
      <c r="J6798" s="7" t="str">
        <f>vlookup(I6798,Cats!$A:$B,2,false)</f>
        <v>X</v>
      </c>
    </row>
    <row r="6799">
      <c r="A6799" s="1">
        <v>143808.0</v>
      </c>
      <c r="B6799" s="1">
        <v>609.0</v>
      </c>
      <c r="C6799" s="1">
        <v>0.0</v>
      </c>
      <c r="D6799" s="1" t="s">
        <v>169</v>
      </c>
      <c r="E6799" s="1">
        <v>35.0</v>
      </c>
      <c r="F6799" s="7" t="str">
        <f>vlookup(E6799,Teams!A:B,2,false)</f>
        <v>NoHo</v>
      </c>
      <c r="G6799" s="1" t="b">
        <v>0</v>
      </c>
      <c r="H6799" s="1" t="b">
        <v>0</v>
      </c>
      <c r="I6799" s="1">
        <v>13.0</v>
      </c>
      <c r="J6799" s="7" t="str">
        <f>vlookup(I6799,Cats!$A:$B,2,false)</f>
        <v>X</v>
      </c>
    </row>
    <row r="6800">
      <c r="A6800" s="1">
        <v>143809.0</v>
      </c>
      <c r="B6800" s="1">
        <v>609.0</v>
      </c>
      <c r="C6800" s="1">
        <v>4.0</v>
      </c>
      <c r="D6800" s="1" t="s">
        <v>31</v>
      </c>
      <c r="E6800" s="1">
        <v>9.0</v>
      </c>
      <c r="F6800" s="7" t="str">
        <f>vlookup(E6800,Teams!A:B,2,false)</f>
        <v>Centennial</v>
      </c>
      <c r="G6800" s="1" t="b">
        <v>1</v>
      </c>
      <c r="H6800" s="1" t="b">
        <v>0</v>
      </c>
      <c r="I6800" s="1">
        <v>14.0</v>
      </c>
      <c r="J6800" s="7" t="str">
        <f>vlookup(I6800,Cats!$A:$B,2,false)</f>
        <v>M</v>
      </c>
    </row>
    <row r="6801">
      <c r="A6801" s="1">
        <v>143810.0</v>
      </c>
      <c r="B6801" s="1">
        <v>609.0</v>
      </c>
      <c r="C6801" s="1">
        <v>0.0</v>
      </c>
      <c r="D6801" s="1" t="s">
        <v>32</v>
      </c>
      <c r="E6801" s="1">
        <v>35.0</v>
      </c>
      <c r="F6801" s="7" t="str">
        <f>vlookup(E6801,Teams!A:B,2,false)</f>
        <v>NoHo</v>
      </c>
      <c r="G6801" s="1" t="b">
        <v>0</v>
      </c>
      <c r="H6801" s="1" t="b">
        <v>1</v>
      </c>
      <c r="I6801" s="1">
        <v>14.0</v>
      </c>
      <c r="J6801" s="7" t="str">
        <f>vlookup(I6801,Cats!$A:$B,2,false)</f>
        <v>M</v>
      </c>
    </row>
    <row r="6802">
      <c r="A6802" s="1">
        <v>143811.0</v>
      </c>
      <c r="B6802" s="1">
        <v>609.0</v>
      </c>
      <c r="C6802" s="1">
        <v>0.0</v>
      </c>
      <c r="D6802" s="1" t="s">
        <v>31</v>
      </c>
      <c r="E6802" s="1">
        <v>9.0</v>
      </c>
      <c r="F6802" s="7" t="str">
        <f>vlookup(E6802,Teams!A:B,2,false)</f>
        <v>Centennial</v>
      </c>
      <c r="G6802" s="1" t="b">
        <v>1</v>
      </c>
      <c r="H6802" s="1" t="b">
        <v>0</v>
      </c>
      <c r="I6802" s="1">
        <v>15.0</v>
      </c>
      <c r="J6802" s="7" t="str">
        <f>vlookup(I6802,Cats!$A:$B,2,false)</f>
        <v>C</v>
      </c>
    </row>
    <row r="6803">
      <c r="A6803" s="1">
        <v>143812.0</v>
      </c>
      <c r="B6803" s="1">
        <v>609.0</v>
      </c>
      <c r="C6803" s="1">
        <v>0.0</v>
      </c>
      <c r="D6803" s="1" t="s">
        <v>169</v>
      </c>
      <c r="E6803" s="1">
        <v>35.0</v>
      </c>
      <c r="F6803" s="7" t="str">
        <f>vlookup(E6803,Teams!A:B,2,false)</f>
        <v>NoHo</v>
      </c>
      <c r="G6803" s="1" t="b">
        <v>0</v>
      </c>
      <c r="H6803" s="1" t="b">
        <v>0</v>
      </c>
      <c r="I6803" s="1">
        <v>15.0</v>
      </c>
      <c r="J6803" s="7" t="str">
        <f>vlookup(I6803,Cats!$A:$B,2,false)</f>
        <v>C</v>
      </c>
    </row>
    <row r="6804">
      <c r="A6804" s="1">
        <v>143813.0</v>
      </c>
      <c r="B6804" s="1">
        <v>609.0</v>
      </c>
      <c r="C6804" s="1">
        <v>0.0</v>
      </c>
      <c r="D6804" s="1" t="s">
        <v>31</v>
      </c>
      <c r="E6804" s="1">
        <v>9.0</v>
      </c>
      <c r="F6804" s="7" t="str">
        <f>vlookup(E6804,Teams!A:B,2,false)</f>
        <v>Centennial</v>
      </c>
      <c r="G6804" s="1" t="b">
        <v>1</v>
      </c>
      <c r="H6804" s="1" t="b">
        <v>0</v>
      </c>
      <c r="I6804" s="1">
        <v>16.0</v>
      </c>
      <c r="J6804" s="7" t="str">
        <f>vlookup(I6804,Cats!$A:$B,2,false)</f>
        <v>E</v>
      </c>
    </row>
    <row r="6805">
      <c r="A6805" s="1">
        <v>143814.0</v>
      </c>
      <c r="B6805" s="1">
        <v>609.0</v>
      </c>
      <c r="C6805" s="1">
        <v>0.0</v>
      </c>
      <c r="D6805" s="1" t="s">
        <v>166</v>
      </c>
      <c r="E6805" s="1">
        <v>35.0</v>
      </c>
      <c r="F6805" s="7" t="str">
        <f>vlookup(E6805,Teams!A:B,2,false)</f>
        <v>NoHo</v>
      </c>
      <c r="G6805" s="1" t="b">
        <v>0</v>
      </c>
      <c r="H6805" s="1" t="b">
        <v>0</v>
      </c>
      <c r="I6805" s="1">
        <v>16.0</v>
      </c>
      <c r="J6805" s="7" t="str">
        <f>vlookup(I6805,Cats!$A:$B,2,false)</f>
        <v>E</v>
      </c>
    </row>
    <row r="6806">
      <c r="A6806" s="1">
        <v>143815.0</v>
      </c>
      <c r="B6806" s="1">
        <v>609.0</v>
      </c>
      <c r="C6806" s="1">
        <v>14.0</v>
      </c>
      <c r="D6806" s="1" t="s">
        <v>215</v>
      </c>
      <c r="E6806" s="1">
        <v>9.0</v>
      </c>
      <c r="F6806" s="7" t="str">
        <f>vlookup(E6806,Teams!A:B,2,false)</f>
        <v>Centennial</v>
      </c>
      <c r="G6806" s="1" t="b">
        <v>1</v>
      </c>
      <c r="H6806" s="1" t="b">
        <v>0</v>
      </c>
      <c r="I6806" s="1">
        <v>17.0</v>
      </c>
      <c r="J6806" s="7" t="str">
        <f>vlookup(I6806,Cats!$A:$B,2,false)</f>
        <v>B</v>
      </c>
    </row>
    <row r="6807">
      <c r="A6807" s="1">
        <v>143816.0</v>
      </c>
      <c r="B6807" s="1">
        <v>609.0</v>
      </c>
      <c r="C6807" s="1">
        <v>-4.0</v>
      </c>
      <c r="D6807" s="1" t="s">
        <v>166</v>
      </c>
      <c r="E6807" s="1">
        <v>35.0</v>
      </c>
      <c r="F6807" s="7" t="str">
        <f>vlookup(E6807,Teams!A:B,2,false)</f>
        <v>NoHo</v>
      </c>
      <c r="G6807" s="1" t="b">
        <v>0</v>
      </c>
      <c r="H6807" s="1" t="b">
        <v>0</v>
      </c>
      <c r="I6807" s="1">
        <v>17.0</v>
      </c>
      <c r="J6807" s="7" t="str">
        <f>vlookup(I6807,Cats!$A:$B,2,false)</f>
        <v>B</v>
      </c>
    </row>
    <row r="6808">
      <c r="A6808" s="1">
        <v>143817.0</v>
      </c>
      <c r="B6808" s="1">
        <v>609.0</v>
      </c>
      <c r="C6808" s="1">
        <v>0.0</v>
      </c>
      <c r="D6808" s="1" t="s">
        <v>32</v>
      </c>
      <c r="E6808" s="1">
        <v>9.0</v>
      </c>
      <c r="F6808" s="7" t="str">
        <f>vlookup(E6808,Teams!A:B,2,false)</f>
        <v>Centennial</v>
      </c>
      <c r="G6808" s="1" t="b">
        <v>1</v>
      </c>
      <c r="H6808" s="1" t="b">
        <v>1</v>
      </c>
      <c r="I6808" s="1">
        <v>18.0</v>
      </c>
      <c r="J6808" s="7" t="str">
        <f>vlookup(I6808,Cats!$A:$B,2,false)</f>
        <v>P</v>
      </c>
    </row>
    <row r="6809">
      <c r="A6809" s="1">
        <v>143818.0</v>
      </c>
      <c r="B6809" s="1">
        <v>609.0</v>
      </c>
      <c r="C6809" s="1">
        <v>4.0</v>
      </c>
      <c r="D6809" s="1" t="s">
        <v>235</v>
      </c>
      <c r="E6809" s="1">
        <v>35.0</v>
      </c>
      <c r="F6809" s="7" t="str">
        <f>vlookup(E6809,Teams!A:B,2,false)</f>
        <v>NoHo</v>
      </c>
      <c r="G6809" s="1" t="b">
        <v>0</v>
      </c>
      <c r="H6809" s="1" t="b">
        <v>0</v>
      </c>
      <c r="I6809" s="1">
        <v>18.0</v>
      </c>
      <c r="J6809" s="7" t="str">
        <f>vlookup(I6809,Cats!$A:$B,2,false)</f>
        <v>P</v>
      </c>
    </row>
    <row r="6810">
      <c r="A6810" s="1">
        <v>143819.0</v>
      </c>
      <c r="B6810" s="1">
        <v>609.0</v>
      </c>
      <c r="C6810" s="1">
        <v>0.0</v>
      </c>
      <c r="D6810" s="1" t="s">
        <v>31</v>
      </c>
      <c r="E6810" s="1">
        <v>9.0</v>
      </c>
      <c r="F6810" s="7" t="str">
        <f>vlookup(E6810,Teams!A:B,2,false)</f>
        <v>Centennial</v>
      </c>
      <c r="G6810" s="1" t="b">
        <v>1</v>
      </c>
      <c r="H6810" s="1" t="b">
        <v>0</v>
      </c>
      <c r="I6810" s="1">
        <v>19.0</v>
      </c>
      <c r="J6810" s="7" t="str">
        <f>vlookup(I6810,Cats!$A:$B,2,false)</f>
        <v>X</v>
      </c>
    </row>
    <row r="6811">
      <c r="A6811" s="1">
        <v>143820.0</v>
      </c>
      <c r="B6811" s="1">
        <v>609.0</v>
      </c>
      <c r="C6811" s="1">
        <v>0.0</v>
      </c>
      <c r="D6811" s="1" t="s">
        <v>167</v>
      </c>
      <c r="E6811" s="1">
        <v>35.0</v>
      </c>
      <c r="F6811" s="7" t="str">
        <f>vlookup(E6811,Teams!A:B,2,false)</f>
        <v>NoHo</v>
      </c>
      <c r="G6811" s="1" t="b">
        <v>0</v>
      </c>
      <c r="H6811" s="1" t="b">
        <v>0</v>
      </c>
      <c r="I6811" s="1">
        <v>19.0</v>
      </c>
      <c r="J6811" s="7" t="str">
        <f>vlookup(I6811,Cats!$A:$B,2,false)</f>
        <v>X</v>
      </c>
    </row>
    <row r="6812">
      <c r="A6812" s="1">
        <v>143821.0</v>
      </c>
      <c r="B6812" s="1">
        <v>609.0</v>
      </c>
      <c r="C6812" s="1">
        <v>4.0</v>
      </c>
      <c r="D6812" s="1" t="s">
        <v>31</v>
      </c>
      <c r="E6812" s="1">
        <v>9.0</v>
      </c>
      <c r="F6812" s="7" t="str">
        <f>vlookup(E6812,Teams!A:B,2,false)</f>
        <v>Centennial</v>
      </c>
      <c r="G6812" s="1" t="b">
        <v>1</v>
      </c>
      <c r="H6812" s="1" t="b">
        <v>0</v>
      </c>
      <c r="I6812" s="1">
        <v>20.0</v>
      </c>
      <c r="J6812" s="7" t="str">
        <f>vlookup(I6812,Cats!$A:$B,2,false)</f>
        <v>M</v>
      </c>
    </row>
    <row r="6813">
      <c r="A6813" s="1">
        <v>143822.0</v>
      </c>
      <c r="B6813" s="1">
        <v>609.0</v>
      </c>
      <c r="C6813" s="1">
        <v>-4.0</v>
      </c>
      <c r="D6813" s="1" t="s">
        <v>167</v>
      </c>
      <c r="E6813" s="1">
        <v>35.0</v>
      </c>
      <c r="F6813" s="7" t="str">
        <f>vlookup(E6813,Teams!A:B,2,false)</f>
        <v>NoHo</v>
      </c>
      <c r="G6813" s="1" t="b">
        <v>0</v>
      </c>
      <c r="H6813" s="1" t="b">
        <v>0</v>
      </c>
      <c r="I6813" s="1">
        <v>20.0</v>
      </c>
      <c r="J6813" s="7" t="str">
        <f>vlookup(I6813,Cats!$A:$B,2,false)</f>
        <v>M</v>
      </c>
    </row>
    <row r="6814">
      <c r="A6814" s="1">
        <v>143823.0</v>
      </c>
      <c r="B6814" s="1">
        <v>609.0</v>
      </c>
      <c r="C6814" s="1">
        <v>0.0</v>
      </c>
      <c r="D6814" s="1" t="s">
        <v>31</v>
      </c>
      <c r="E6814" s="1">
        <v>9.0</v>
      </c>
      <c r="F6814" s="7" t="str">
        <f>vlookup(E6814,Teams!A:B,2,false)</f>
        <v>Centennial</v>
      </c>
      <c r="G6814" s="1" t="b">
        <v>1</v>
      </c>
      <c r="H6814" s="1" t="b">
        <v>0</v>
      </c>
      <c r="I6814" s="1">
        <v>21.0</v>
      </c>
      <c r="J6814" s="7" t="str">
        <f>vlookup(I6814,Cats!$A:$B,2,false)</f>
        <v>C</v>
      </c>
    </row>
    <row r="6815">
      <c r="A6815" s="1">
        <v>143824.0</v>
      </c>
      <c r="B6815" s="1">
        <v>609.0</v>
      </c>
      <c r="C6815" s="1">
        <v>0.0</v>
      </c>
      <c r="D6815" s="1" t="s">
        <v>235</v>
      </c>
      <c r="E6815" s="1">
        <v>35.0</v>
      </c>
      <c r="F6815" s="7" t="str">
        <f>vlookup(E6815,Teams!A:B,2,false)</f>
        <v>NoHo</v>
      </c>
      <c r="G6815" s="1" t="b">
        <v>0</v>
      </c>
      <c r="H6815" s="1" t="b">
        <v>0</v>
      </c>
      <c r="I6815" s="1">
        <v>21.0</v>
      </c>
      <c r="J6815" s="7" t="str">
        <f>vlookup(I6815,Cats!$A:$B,2,false)</f>
        <v>C</v>
      </c>
    </row>
    <row r="6816">
      <c r="A6816" s="1">
        <v>143825.0</v>
      </c>
      <c r="B6816" s="1">
        <v>609.0</v>
      </c>
      <c r="C6816" s="1">
        <v>0.0</v>
      </c>
      <c r="D6816" s="1" t="s">
        <v>31</v>
      </c>
      <c r="E6816" s="1">
        <v>9.0</v>
      </c>
      <c r="F6816" s="7" t="str">
        <f>vlookup(E6816,Teams!A:B,2,false)</f>
        <v>Centennial</v>
      </c>
      <c r="G6816" s="1" t="b">
        <v>1</v>
      </c>
      <c r="H6816" s="1" t="b">
        <v>0</v>
      </c>
      <c r="I6816" s="1">
        <v>22.0</v>
      </c>
      <c r="J6816" s="7" t="str">
        <f>vlookup(I6816,Cats!$A:$B,2,false)</f>
        <v>E</v>
      </c>
    </row>
    <row r="6817">
      <c r="A6817" s="1">
        <v>143826.0</v>
      </c>
      <c r="B6817" s="1">
        <v>609.0</v>
      </c>
      <c r="C6817" s="1">
        <v>0.0</v>
      </c>
      <c r="D6817" s="1" t="s">
        <v>166</v>
      </c>
      <c r="E6817" s="1">
        <v>35.0</v>
      </c>
      <c r="F6817" s="7" t="str">
        <f>vlookup(E6817,Teams!A:B,2,false)</f>
        <v>NoHo</v>
      </c>
      <c r="G6817" s="1" t="b">
        <v>0</v>
      </c>
      <c r="H6817" s="1" t="b">
        <v>0</v>
      </c>
      <c r="I6817" s="1">
        <v>22.0</v>
      </c>
      <c r="J6817" s="7" t="str">
        <f>vlookup(I6817,Cats!$A:$B,2,false)</f>
        <v>E</v>
      </c>
    </row>
    <row r="6818">
      <c r="A6818" s="1">
        <v>143827.0</v>
      </c>
      <c r="B6818" s="1">
        <v>609.0</v>
      </c>
      <c r="C6818" s="1">
        <v>0.0</v>
      </c>
      <c r="D6818" s="1" t="s">
        <v>32</v>
      </c>
      <c r="E6818" s="1">
        <v>9.0</v>
      </c>
      <c r="F6818" s="7" t="str">
        <f>vlookup(E6818,Teams!A:B,2,false)</f>
        <v>Centennial</v>
      </c>
      <c r="G6818" s="1" t="b">
        <v>1</v>
      </c>
      <c r="H6818" s="1" t="b">
        <v>1</v>
      </c>
      <c r="I6818" s="1">
        <v>23.0</v>
      </c>
      <c r="J6818" s="7" t="str">
        <f>vlookup(I6818,Cats!$A:$B,2,false)</f>
        <v>B</v>
      </c>
    </row>
    <row r="6819">
      <c r="A6819" s="1">
        <v>143828.0</v>
      </c>
      <c r="B6819" s="1">
        <v>609.0</v>
      </c>
      <c r="C6819" s="1">
        <v>4.0</v>
      </c>
      <c r="D6819" s="1" t="s">
        <v>171</v>
      </c>
      <c r="E6819" s="1">
        <v>35.0</v>
      </c>
      <c r="F6819" s="7" t="str">
        <f>vlookup(E6819,Teams!A:B,2,false)</f>
        <v>NoHo</v>
      </c>
      <c r="G6819" s="1" t="b">
        <v>0</v>
      </c>
      <c r="H6819" s="1" t="b">
        <v>0</v>
      </c>
      <c r="I6819" s="1">
        <v>23.0</v>
      </c>
      <c r="J6819" s="7" t="str">
        <f>vlookup(I6819,Cats!$A:$B,2,false)</f>
        <v>B</v>
      </c>
    </row>
    <row r="6820">
      <c r="A6820" s="1">
        <v>143829.0</v>
      </c>
      <c r="B6820" s="1">
        <v>609.0</v>
      </c>
      <c r="C6820" s="1">
        <v>14.0</v>
      </c>
      <c r="D6820" s="1" t="s">
        <v>31</v>
      </c>
      <c r="E6820" s="1">
        <v>9.0</v>
      </c>
      <c r="F6820" s="7" t="str">
        <f>vlookup(E6820,Teams!A:B,2,false)</f>
        <v>Centennial</v>
      </c>
      <c r="G6820" s="1" t="b">
        <v>1</v>
      </c>
      <c r="H6820" s="1" t="b">
        <v>0</v>
      </c>
      <c r="I6820" s="1">
        <v>24.0</v>
      </c>
      <c r="J6820" s="7" t="str">
        <f>vlookup(I6820,Cats!$A:$B,2,false)</f>
        <v>P</v>
      </c>
    </row>
    <row r="6821">
      <c r="A6821" s="1">
        <v>143830.0</v>
      </c>
      <c r="B6821" s="1">
        <v>609.0</v>
      </c>
      <c r="C6821" s="1">
        <v>0.0</v>
      </c>
      <c r="D6821" s="1" t="s">
        <v>32</v>
      </c>
      <c r="E6821" s="1">
        <v>35.0</v>
      </c>
      <c r="F6821" s="7" t="str">
        <f>vlookup(E6821,Teams!A:B,2,false)</f>
        <v>NoHo</v>
      </c>
      <c r="G6821" s="1" t="b">
        <v>0</v>
      </c>
      <c r="H6821" s="1" t="b">
        <v>1</v>
      </c>
      <c r="I6821" s="1">
        <v>24.0</v>
      </c>
      <c r="J6821" s="7" t="str">
        <f>vlookup(I6821,Cats!$A:$B,2,false)</f>
        <v>P</v>
      </c>
    </row>
    <row r="6822">
      <c r="A6822" s="1">
        <v>143831.0</v>
      </c>
      <c r="B6822" s="1">
        <v>610.0</v>
      </c>
      <c r="C6822" s="1">
        <v>0.0</v>
      </c>
      <c r="D6822" s="1" t="s">
        <v>31</v>
      </c>
      <c r="E6822" s="1">
        <v>9.0</v>
      </c>
      <c r="F6822" s="7" t="str">
        <f>vlookup(E6822,Teams!A:B,2,false)</f>
        <v>Centennial</v>
      </c>
      <c r="G6822" s="1" t="b">
        <v>1</v>
      </c>
      <c r="H6822" s="1" t="b">
        <v>0</v>
      </c>
      <c r="I6822" s="1">
        <v>1.0</v>
      </c>
      <c r="J6822" s="7" t="str">
        <f>vlookup(I6822,Cats!$A:$B,2,false)</f>
        <v>X</v>
      </c>
    </row>
    <row r="6823">
      <c r="A6823" s="1">
        <v>143832.0</v>
      </c>
      <c r="B6823" s="1">
        <v>610.0</v>
      </c>
      <c r="C6823" s="1">
        <v>14.0</v>
      </c>
      <c r="D6823" s="1" t="s">
        <v>167</v>
      </c>
      <c r="E6823" s="1">
        <v>35.0</v>
      </c>
      <c r="F6823" s="7" t="str">
        <f>vlookup(E6823,Teams!A:B,2,false)</f>
        <v>NoHo</v>
      </c>
      <c r="G6823" s="1" t="b">
        <v>0</v>
      </c>
      <c r="H6823" s="1" t="b">
        <v>0</v>
      </c>
      <c r="I6823" s="1">
        <v>1.0</v>
      </c>
      <c r="J6823" s="7" t="str">
        <f>vlookup(I6823,Cats!$A:$B,2,false)</f>
        <v>X</v>
      </c>
    </row>
    <row r="6824">
      <c r="A6824" s="1">
        <v>143833.0</v>
      </c>
      <c r="B6824" s="1">
        <v>610.0</v>
      </c>
      <c r="C6824" s="1">
        <v>0.0</v>
      </c>
      <c r="D6824" s="1" t="s">
        <v>31</v>
      </c>
      <c r="E6824" s="1">
        <v>9.0</v>
      </c>
      <c r="F6824" s="7" t="str">
        <f>vlookup(E6824,Teams!A:B,2,false)</f>
        <v>Centennial</v>
      </c>
      <c r="G6824" s="1" t="b">
        <v>1</v>
      </c>
      <c r="H6824" s="1" t="b">
        <v>0</v>
      </c>
      <c r="I6824" s="1">
        <v>2.0</v>
      </c>
      <c r="J6824" s="7" t="str">
        <f>vlookup(I6824,Cats!$A:$B,2,false)</f>
        <v>M</v>
      </c>
    </row>
    <row r="6825">
      <c r="A6825" s="1">
        <v>143834.0</v>
      </c>
      <c r="B6825" s="1">
        <v>610.0</v>
      </c>
      <c r="C6825" s="1">
        <v>0.0</v>
      </c>
      <c r="D6825" s="1" t="s">
        <v>167</v>
      </c>
      <c r="E6825" s="1">
        <v>35.0</v>
      </c>
      <c r="F6825" s="7" t="str">
        <f>vlookup(E6825,Teams!A:B,2,false)</f>
        <v>NoHo</v>
      </c>
      <c r="G6825" s="1" t="b">
        <v>0</v>
      </c>
      <c r="H6825" s="1" t="b">
        <v>0</v>
      </c>
      <c r="I6825" s="1">
        <v>2.0</v>
      </c>
      <c r="J6825" s="7" t="str">
        <f>vlookup(I6825,Cats!$A:$B,2,false)</f>
        <v>M</v>
      </c>
    </row>
    <row r="6826">
      <c r="A6826" s="1">
        <v>143835.0</v>
      </c>
      <c r="B6826" s="1">
        <v>610.0</v>
      </c>
      <c r="C6826" s="1">
        <v>0.0</v>
      </c>
      <c r="D6826" s="1" t="s">
        <v>31</v>
      </c>
      <c r="E6826" s="1">
        <v>9.0</v>
      </c>
      <c r="F6826" s="7" t="str">
        <f>vlookup(E6826,Teams!A:B,2,false)</f>
        <v>Centennial</v>
      </c>
      <c r="G6826" s="1" t="b">
        <v>1</v>
      </c>
      <c r="H6826" s="1" t="b">
        <v>0</v>
      </c>
      <c r="I6826" s="1">
        <v>3.0</v>
      </c>
      <c r="J6826" s="7" t="str">
        <f>vlookup(I6826,Cats!$A:$B,2,false)</f>
        <v>C</v>
      </c>
    </row>
    <row r="6827">
      <c r="A6827" s="1">
        <v>143836.0</v>
      </c>
      <c r="B6827" s="1">
        <v>610.0</v>
      </c>
      <c r="C6827" s="1">
        <v>0.0</v>
      </c>
      <c r="D6827" s="1" t="s">
        <v>169</v>
      </c>
      <c r="E6827" s="1">
        <v>35.0</v>
      </c>
      <c r="F6827" s="7" t="str">
        <f>vlookup(E6827,Teams!A:B,2,false)</f>
        <v>NoHo</v>
      </c>
      <c r="G6827" s="1" t="b">
        <v>0</v>
      </c>
      <c r="H6827" s="1" t="b">
        <v>0</v>
      </c>
      <c r="I6827" s="1">
        <v>3.0</v>
      </c>
      <c r="J6827" s="7" t="str">
        <f>vlookup(I6827,Cats!$A:$B,2,false)</f>
        <v>C</v>
      </c>
    </row>
    <row r="6828">
      <c r="A6828" s="1">
        <v>143837.0</v>
      </c>
      <c r="B6828" s="1">
        <v>610.0</v>
      </c>
      <c r="C6828" s="1">
        <v>4.0</v>
      </c>
      <c r="D6828" s="1" t="s">
        <v>31</v>
      </c>
      <c r="E6828" s="1">
        <v>9.0</v>
      </c>
      <c r="F6828" s="7" t="str">
        <f>vlookup(E6828,Teams!A:B,2,false)</f>
        <v>Centennial</v>
      </c>
      <c r="G6828" s="1" t="b">
        <v>1</v>
      </c>
      <c r="H6828" s="1" t="b">
        <v>0</v>
      </c>
      <c r="I6828" s="1">
        <v>4.0</v>
      </c>
      <c r="J6828" s="7" t="str">
        <f>vlookup(I6828,Cats!$A:$B,2,false)</f>
        <v>E</v>
      </c>
    </row>
    <row r="6829">
      <c r="A6829" s="1">
        <v>143838.0</v>
      </c>
      <c r="B6829" s="1">
        <v>610.0</v>
      </c>
      <c r="C6829" s="1">
        <v>0.0</v>
      </c>
      <c r="D6829" s="1" t="s">
        <v>166</v>
      </c>
      <c r="E6829" s="1">
        <v>35.0</v>
      </c>
      <c r="F6829" s="7" t="str">
        <f>vlookup(E6829,Teams!A:B,2,false)</f>
        <v>NoHo</v>
      </c>
      <c r="G6829" s="1" t="b">
        <v>0</v>
      </c>
      <c r="H6829" s="1" t="b">
        <v>0</v>
      </c>
      <c r="I6829" s="1">
        <v>4.0</v>
      </c>
      <c r="J6829" s="7" t="str">
        <f>vlookup(I6829,Cats!$A:$B,2,false)</f>
        <v>E</v>
      </c>
    </row>
    <row r="6830">
      <c r="A6830" s="1">
        <v>143839.0</v>
      </c>
      <c r="B6830" s="1">
        <v>610.0</v>
      </c>
      <c r="C6830" s="1">
        <v>0.0</v>
      </c>
      <c r="D6830" s="1" t="s">
        <v>31</v>
      </c>
      <c r="E6830" s="1">
        <v>9.0</v>
      </c>
      <c r="F6830" s="7" t="str">
        <f>vlookup(E6830,Teams!A:B,2,false)</f>
        <v>Centennial</v>
      </c>
      <c r="G6830" s="1" t="b">
        <v>1</v>
      </c>
      <c r="H6830" s="1" t="b">
        <v>0</v>
      </c>
      <c r="I6830" s="1">
        <v>5.0</v>
      </c>
      <c r="J6830" s="7" t="str">
        <f>vlookup(I6830,Cats!$A:$B,2,false)</f>
        <v>B</v>
      </c>
    </row>
    <row r="6831">
      <c r="A6831" s="1">
        <v>143840.0</v>
      </c>
      <c r="B6831" s="1">
        <v>610.0</v>
      </c>
      <c r="C6831" s="1">
        <v>4.0</v>
      </c>
      <c r="D6831" s="1" t="s">
        <v>171</v>
      </c>
      <c r="E6831" s="1">
        <v>35.0</v>
      </c>
      <c r="F6831" s="7" t="str">
        <f>vlookup(E6831,Teams!A:B,2,false)</f>
        <v>NoHo</v>
      </c>
      <c r="G6831" s="1" t="b">
        <v>0</v>
      </c>
      <c r="H6831" s="1" t="b">
        <v>0</v>
      </c>
      <c r="I6831" s="1">
        <v>5.0</v>
      </c>
      <c r="J6831" s="7" t="str">
        <f>vlookup(I6831,Cats!$A:$B,2,false)</f>
        <v>B</v>
      </c>
    </row>
    <row r="6832">
      <c r="A6832" s="1">
        <v>143841.0</v>
      </c>
      <c r="B6832" s="1">
        <v>610.0</v>
      </c>
      <c r="C6832" s="1">
        <v>0.0</v>
      </c>
      <c r="D6832" s="1" t="s">
        <v>31</v>
      </c>
      <c r="E6832" s="1">
        <v>9.0</v>
      </c>
      <c r="F6832" s="7" t="str">
        <f>vlookup(E6832,Teams!A:B,2,false)</f>
        <v>Centennial</v>
      </c>
      <c r="G6832" s="1" t="b">
        <v>1</v>
      </c>
      <c r="H6832" s="1" t="b">
        <v>0</v>
      </c>
      <c r="I6832" s="1">
        <v>6.0</v>
      </c>
      <c r="J6832" s="7" t="str">
        <f>vlookup(I6832,Cats!$A:$B,2,false)</f>
        <v>P</v>
      </c>
    </row>
    <row r="6833">
      <c r="A6833" s="1">
        <v>143842.0</v>
      </c>
      <c r="B6833" s="1">
        <v>610.0</v>
      </c>
      <c r="C6833" s="1">
        <v>14.0</v>
      </c>
      <c r="D6833" s="1" t="s">
        <v>167</v>
      </c>
      <c r="E6833" s="1">
        <v>35.0</v>
      </c>
      <c r="F6833" s="7" t="str">
        <f>vlookup(E6833,Teams!A:B,2,false)</f>
        <v>NoHo</v>
      </c>
      <c r="G6833" s="1" t="b">
        <v>0</v>
      </c>
      <c r="H6833" s="1" t="b">
        <v>0</v>
      </c>
      <c r="I6833" s="1">
        <v>6.0</v>
      </c>
      <c r="J6833" s="7" t="str">
        <f>vlookup(I6833,Cats!$A:$B,2,false)</f>
        <v>P</v>
      </c>
    </row>
    <row r="6834">
      <c r="A6834" s="1">
        <v>143843.0</v>
      </c>
      <c r="B6834" s="1">
        <v>610.0</v>
      </c>
      <c r="C6834" s="1">
        <v>0.0</v>
      </c>
      <c r="D6834" s="1" t="s">
        <v>31</v>
      </c>
      <c r="E6834" s="1">
        <v>9.0</v>
      </c>
      <c r="F6834" s="7" t="str">
        <f>vlookup(E6834,Teams!A:B,2,false)</f>
        <v>Centennial</v>
      </c>
      <c r="G6834" s="1" t="b">
        <v>1</v>
      </c>
      <c r="H6834" s="1" t="b">
        <v>0</v>
      </c>
      <c r="I6834" s="1">
        <v>7.0</v>
      </c>
      <c r="J6834" s="7" t="str">
        <f>vlookup(I6834,Cats!$A:$B,2,false)</f>
        <v>X</v>
      </c>
    </row>
    <row r="6835">
      <c r="A6835" s="1">
        <v>143844.0</v>
      </c>
      <c r="B6835" s="1">
        <v>610.0</v>
      </c>
      <c r="C6835" s="1">
        <v>4.0</v>
      </c>
      <c r="D6835" s="1" t="s">
        <v>167</v>
      </c>
      <c r="E6835" s="1">
        <v>35.0</v>
      </c>
      <c r="F6835" s="7" t="str">
        <f>vlookup(E6835,Teams!A:B,2,false)</f>
        <v>NoHo</v>
      </c>
      <c r="G6835" s="1" t="b">
        <v>0</v>
      </c>
      <c r="H6835" s="1" t="b">
        <v>0</v>
      </c>
      <c r="I6835" s="1">
        <v>7.0</v>
      </c>
      <c r="J6835" s="7" t="str">
        <f>vlookup(I6835,Cats!$A:$B,2,false)</f>
        <v>X</v>
      </c>
    </row>
    <row r="6836">
      <c r="A6836" s="1">
        <v>143845.0</v>
      </c>
      <c r="B6836" s="1">
        <v>610.0</v>
      </c>
      <c r="C6836" s="1">
        <v>0.0</v>
      </c>
      <c r="D6836" s="1" t="s">
        <v>31</v>
      </c>
      <c r="E6836" s="1">
        <v>9.0</v>
      </c>
      <c r="F6836" s="7" t="str">
        <f>vlookup(E6836,Teams!A:B,2,false)</f>
        <v>Centennial</v>
      </c>
      <c r="G6836" s="1" t="b">
        <v>1</v>
      </c>
      <c r="H6836" s="1" t="b">
        <v>0</v>
      </c>
      <c r="I6836" s="1">
        <v>8.0</v>
      </c>
      <c r="J6836" s="7" t="str">
        <f>vlookup(I6836,Cats!$A:$B,2,false)</f>
        <v>M</v>
      </c>
    </row>
    <row r="6837">
      <c r="A6837" s="1">
        <v>143846.0</v>
      </c>
      <c r="B6837" s="1">
        <v>610.0</v>
      </c>
      <c r="C6837" s="1">
        <v>0.0</v>
      </c>
      <c r="D6837" s="1" t="s">
        <v>167</v>
      </c>
      <c r="E6837" s="1">
        <v>35.0</v>
      </c>
      <c r="F6837" s="7" t="str">
        <f>vlookup(E6837,Teams!A:B,2,false)</f>
        <v>NoHo</v>
      </c>
      <c r="G6837" s="1" t="b">
        <v>0</v>
      </c>
      <c r="H6837" s="1" t="b">
        <v>0</v>
      </c>
      <c r="I6837" s="1">
        <v>8.0</v>
      </c>
      <c r="J6837" s="7" t="str">
        <f>vlookup(I6837,Cats!$A:$B,2,false)</f>
        <v>M</v>
      </c>
    </row>
    <row r="6838">
      <c r="A6838" s="1">
        <v>143847.0</v>
      </c>
      <c r="B6838" s="1">
        <v>610.0</v>
      </c>
      <c r="C6838" s="1">
        <v>14.0</v>
      </c>
      <c r="D6838" s="1" t="s">
        <v>31</v>
      </c>
      <c r="E6838" s="1">
        <v>9.0</v>
      </c>
      <c r="F6838" s="7" t="str">
        <f>vlookup(E6838,Teams!A:B,2,false)</f>
        <v>Centennial</v>
      </c>
      <c r="G6838" s="1" t="b">
        <v>1</v>
      </c>
      <c r="H6838" s="1" t="b">
        <v>0</v>
      </c>
      <c r="I6838" s="1">
        <v>9.0</v>
      </c>
      <c r="J6838" s="7" t="str">
        <f>vlookup(I6838,Cats!$A:$B,2,false)</f>
        <v>C</v>
      </c>
    </row>
    <row r="6839">
      <c r="A6839" s="1">
        <v>143848.0</v>
      </c>
      <c r="B6839" s="1">
        <v>610.0</v>
      </c>
      <c r="C6839" s="1">
        <v>0.0</v>
      </c>
      <c r="D6839" s="1" t="s">
        <v>32</v>
      </c>
      <c r="E6839" s="1">
        <v>35.0</v>
      </c>
      <c r="F6839" s="7" t="str">
        <f>vlookup(E6839,Teams!A:B,2,false)</f>
        <v>NoHo</v>
      </c>
      <c r="G6839" s="1" t="b">
        <v>0</v>
      </c>
      <c r="H6839" s="1" t="b">
        <v>1</v>
      </c>
      <c r="I6839" s="1">
        <v>9.0</v>
      </c>
      <c r="J6839" s="7" t="str">
        <f>vlookup(I6839,Cats!$A:$B,2,false)</f>
        <v>C</v>
      </c>
    </row>
    <row r="6840">
      <c r="A6840" s="1">
        <v>143849.0</v>
      </c>
      <c r="B6840" s="1">
        <v>610.0</v>
      </c>
      <c r="C6840" s="1">
        <v>0.0</v>
      </c>
      <c r="D6840" s="1" t="s">
        <v>31</v>
      </c>
      <c r="E6840" s="1">
        <v>9.0</v>
      </c>
      <c r="F6840" s="7" t="str">
        <f>vlookup(E6840,Teams!A:B,2,false)</f>
        <v>Centennial</v>
      </c>
      <c r="G6840" s="1" t="b">
        <v>1</v>
      </c>
      <c r="H6840" s="1" t="b">
        <v>0</v>
      </c>
      <c r="I6840" s="1">
        <v>10.0</v>
      </c>
      <c r="J6840" s="7" t="str">
        <f>vlookup(I6840,Cats!$A:$B,2,false)</f>
        <v>E</v>
      </c>
    </row>
    <row r="6841">
      <c r="A6841" s="1">
        <v>143850.0</v>
      </c>
      <c r="B6841" s="1">
        <v>610.0</v>
      </c>
      <c r="C6841" s="1">
        <v>0.0</v>
      </c>
      <c r="D6841" s="1" t="s">
        <v>166</v>
      </c>
      <c r="E6841" s="1">
        <v>35.0</v>
      </c>
      <c r="F6841" s="7" t="str">
        <f>vlookup(E6841,Teams!A:B,2,false)</f>
        <v>NoHo</v>
      </c>
      <c r="G6841" s="1" t="b">
        <v>0</v>
      </c>
      <c r="H6841" s="1" t="b">
        <v>0</v>
      </c>
      <c r="I6841" s="1">
        <v>10.0</v>
      </c>
      <c r="J6841" s="7" t="str">
        <f>vlookup(I6841,Cats!$A:$B,2,false)</f>
        <v>E</v>
      </c>
    </row>
    <row r="6842">
      <c r="A6842" s="1">
        <v>143851.0</v>
      </c>
      <c r="B6842" s="1">
        <v>610.0</v>
      </c>
      <c r="C6842" s="1">
        <v>0.0</v>
      </c>
      <c r="D6842" s="1" t="s">
        <v>31</v>
      </c>
      <c r="E6842" s="1">
        <v>9.0</v>
      </c>
      <c r="F6842" s="7" t="str">
        <f>vlookup(E6842,Teams!A:B,2,false)</f>
        <v>Centennial</v>
      </c>
      <c r="G6842" s="1" t="b">
        <v>1</v>
      </c>
      <c r="H6842" s="1" t="b">
        <v>0</v>
      </c>
      <c r="I6842" s="1">
        <v>11.0</v>
      </c>
      <c r="J6842" s="7" t="str">
        <f>vlookup(I6842,Cats!$A:$B,2,false)</f>
        <v>B</v>
      </c>
    </row>
    <row r="6843">
      <c r="A6843" s="1">
        <v>143852.0</v>
      </c>
      <c r="B6843" s="1">
        <v>610.0</v>
      </c>
      <c r="C6843" s="1">
        <v>14.0</v>
      </c>
      <c r="D6843" s="1" t="s">
        <v>171</v>
      </c>
      <c r="E6843" s="1">
        <v>35.0</v>
      </c>
      <c r="F6843" s="7" t="str">
        <f>vlookup(E6843,Teams!A:B,2,false)</f>
        <v>NoHo</v>
      </c>
      <c r="G6843" s="1" t="b">
        <v>0</v>
      </c>
      <c r="H6843" s="1" t="b">
        <v>0</v>
      </c>
      <c r="I6843" s="1">
        <v>11.0</v>
      </c>
      <c r="J6843" s="7" t="str">
        <f>vlookup(I6843,Cats!$A:$B,2,false)</f>
        <v>B</v>
      </c>
    </row>
    <row r="6844">
      <c r="A6844" s="1">
        <v>143853.0</v>
      </c>
      <c r="B6844" s="1">
        <v>610.0</v>
      </c>
      <c r="C6844" s="1">
        <v>0.0</v>
      </c>
      <c r="D6844" s="1" t="s">
        <v>31</v>
      </c>
      <c r="E6844" s="1">
        <v>9.0</v>
      </c>
      <c r="F6844" s="7" t="str">
        <f>vlookup(E6844,Teams!A:B,2,false)</f>
        <v>Centennial</v>
      </c>
      <c r="G6844" s="1" t="b">
        <v>1</v>
      </c>
      <c r="H6844" s="1" t="b">
        <v>0</v>
      </c>
      <c r="I6844" s="1">
        <v>12.0</v>
      </c>
      <c r="J6844" s="7" t="str">
        <f>vlookup(I6844,Cats!$A:$B,2,false)</f>
        <v>P</v>
      </c>
    </row>
    <row r="6845">
      <c r="A6845" s="1">
        <v>143854.0</v>
      </c>
      <c r="B6845" s="1">
        <v>610.0</v>
      </c>
      <c r="C6845" s="1">
        <v>0.0</v>
      </c>
      <c r="D6845" s="1" t="s">
        <v>167</v>
      </c>
      <c r="E6845" s="1">
        <v>35.0</v>
      </c>
      <c r="F6845" s="7" t="str">
        <f>vlookup(E6845,Teams!A:B,2,false)</f>
        <v>NoHo</v>
      </c>
      <c r="G6845" s="1" t="b">
        <v>0</v>
      </c>
      <c r="H6845" s="1" t="b">
        <v>0</v>
      </c>
      <c r="I6845" s="1">
        <v>12.0</v>
      </c>
      <c r="J6845" s="7" t="str">
        <f>vlookup(I6845,Cats!$A:$B,2,false)</f>
        <v>P</v>
      </c>
    </row>
    <row r="6846">
      <c r="A6846" s="1">
        <v>143855.0</v>
      </c>
      <c r="B6846" s="1">
        <v>610.0</v>
      </c>
      <c r="C6846" s="1">
        <v>4.0</v>
      </c>
      <c r="D6846" s="1" t="s">
        <v>31</v>
      </c>
      <c r="E6846" s="1">
        <v>9.0</v>
      </c>
      <c r="F6846" s="7" t="str">
        <f>vlookup(E6846,Teams!A:B,2,false)</f>
        <v>Centennial</v>
      </c>
      <c r="G6846" s="1" t="b">
        <v>1</v>
      </c>
      <c r="H6846" s="1" t="b">
        <v>0</v>
      </c>
      <c r="I6846" s="1">
        <v>13.0</v>
      </c>
      <c r="J6846" s="7" t="str">
        <f>vlookup(I6846,Cats!$A:$B,2,false)</f>
        <v>X</v>
      </c>
    </row>
    <row r="6847">
      <c r="A6847" s="1">
        <v>143856.0</v>
      </c>
      <c r="B6847" s="1">
        <v>610.0</v>
      </c>
      <c r="C6847" s="1">
        <v>0.0</v>
      </c>
      <c r="D6847" s="1" t="s">
        <v>32</v>
      </c>
      <c r="E6847" s="1">
        <v>35.0</v>
      </c>
      <c r="F6847" s="7" t="str">
        <f>vlookup(E6847,Teams!A:B,2,false)</f>
        <v>NoHo</v>
      </c>
      <c r="G6847" s="1" t="b">
        <v>0</v>
      </c>
      <c r="H6847" s="1" t="b">
        <v>1</v>
      </c>
      <c r="I6847" s="1">
        <v>13.0</v>
      </c>
      <c r="J6847" s="7" t="str">
        <f>vlookup(I6847,Cats!$A:$B,2,false)</f>
        <v>X</v>
      </c>
    </row>
    <row r="6848">
      <c r="A6848" s="1">
        <v>143857.0</v>
      </c>
      <c r="B6848" s="1">
        <v>610.0</v>
      </c>
      <c r="C6848" s="1">
        <v>0.0</v>
      </c>
      <c r="D6848" s="1" t="s">
        <v>31</v>
      </c>
      <c r="E6848" s="1">
        <v>9.0</v>
      </c>
      <c r="F6848" s="7" t="str">
        <f>vlookup(E6848,Teams!A:B,2,false)</f>
        <v>Centennial</v>
      </c>
      <c r="G6848" s="1" t="b">
        <v>1</v>
      </c>
      <c r="H6848" s="1" t="b">
        <v>0</v>
      </c>
      <c r="I6848" s="1">
        <v>14.0</v>
      </c>
      <c r="J6848" s="7" t="str">
        <f>vlookup(I6848,Cats!$A:$B,2,false)</f>
        <v>M</v>
      </c>
    </row>
    <row r="6849">
      <c r="A6849" s="1">
        <v>143858.0</v>
      </c>
      <c r="B6849" s="1">
        <v>610.0</v>
      </c>
      <c r="C6849" s="1">
        <v>0.0</v>
      </c>
      <c r="D6849" s="1" t="s">
        <v>167</v>
      </c>
      <c r="E6849" s="1">
        <v>35.0</v>
      </c>
      <c r="F6849" s="7" t="str">
        <f>vlookup(E6849,Teams!A:B,2,false)</f>
        <v>NoHo</v>
      </c>
      <c r="G6849" s="1" t="b">
        <v>0</v>
      </c>
      <c r="H6849" s="1" t="b">
        <v>0</v>
      </c>
      <c r="I6849" s="1">
        <v>14.0</v>
      </c>
      <c r="J6849" s="7" t="str">
        <f>vlookup(I6849,Cats!$A:$B,2,false)</f>
        <v>M</v>
      </c>
    </row>
    <row r="6850">
      <c r="A6850" s="1">
        <v>143859.0</v>
      </c>
      <c r="B6850" s="1">
        <v>610.0</v>
      </c>
      <c r="C6850" s="1">
        <v>4.0</v>
      </c>
      <c r="D6850" s="1" t="s">
        <v>31</v>
      </c>
      <c r="E6850" s="1">
        <v>9.0</v>
      </c>
      <c r="F6850" s="7" t="str">
        <f>vlookup(E6850,Teams!A:B,2,false)</f>
        <v>Centennial</v>
      </c>
      <c r="G6850" s="1" t="b">
        <v>1</v>
      </c>
      <c r="H6850" s="1" t="b">
        <v>0</v>
      </c>
      <c r="I6850" s="1">
        <v>15.0</v>
      </c>
      <c r="J6850" s="7" t="str">
        <f>vlookup(I6850,Cats!$A:$B,2,false)</f>
        <v>C</v>
      </c>
    </row>
    <row r="6851">
      <c r="A6851" s="1">
        <v>143860.0</v>
      </c>
      <c r="B6851" s="1">
        <v>610.0</v>
      </c>
      <c r="C6851" s="1">
        <v>0.0</v>
      </c>
      <c r="D6851" s="1" t="s">
        <v>32</v>
      </c>
      <c r="E6851" s="1">
        <v>35.0</v>
      </c>
      <c r="F6851" s="7" t="str">
        <f>vlookup(E6851,Teams!A:B,2,false)</f>
        <v>NoHo</v>
      </c>
      <c r="G6851" s="1" t="b">
        <v>0</v>
      </c>
      <c r="H6851" s="1" t="b">
        <v>1</v>
      </c>
      <c r="I6851" s="1">
        <v>15.0</v>
      </c>
      <c r="J6851" s="7" t="str">
        <f>vlookup(I6851,Cats!$A:$B,2,false)</f>
        <v>C</v>
      </c>
    </row>
    <row r="6852">
      <c r="A6852" s="1">
        <v>143861.0</v>
      </c>
      <c r="B6852" s="1">
        <v>610.0</v>
      </c>
      <c r="C6852" s="1">
        <v>0.0</v>
      </c>
      <c r="D6852" s="1" t="s">
        <v>32</v>
      </c>
      <c r="E6852" s="1">
        <v>9.0</v>
      </c>
      <c r="F6852" s="7" t="str">
        <f>vlookup(E6852,Teams!A:B,2,false)</f>
        <v>Centennial</v>
      </c>
      <c r="G6852" s="1" t="b">
        <v>1</v>
      </c>
      <c r="H6852" s="1" t="b">
        <v>1</v>
      </c>
      <c r="I6852" s="1">
        <v>16.0</v>
      </c>
      <c r="J6852" s="7" t="str">
        <f>vlookup(I6852,Cats!$A:$B,2,false)</f>
        <v>E</v>
      </c>
    </row>
    <row r="6853">
      <c r="A6853" s="1">
        <v>143862.0</v>
      </c>
      <c r="B6853" s="1">
        <v>610.0</v>
      </c>
      <c r="C6853" s="1">
        <v>4.0</v>
      </c>
      <c r="D6853" s="1" t="s">
        <v>166</v>
      </c>
      <c r="E6853" s="1">
        <v>35.0</v>
      </c>
      <c r="F6853" s="7" t="str">
        <f>vlookup(E6853,Teams!A:B,2,false)</f>
        <v>NoHo</v>
      </c>
      <c r="G6853" s="1" t="b">
        <v>0</v>
      </c>
      <c r="H6853" s="1" t="b">
        <v>0</v>
      </c>
      <c r="I6853" s="1">
        <v>16.0</v>
      </c>
      <c r="J6853" s="7" t="str">
        <f>vlookup(I6853,Cats!$A:$B,2,false)</f>
        <v>E</v>
      </c>
    </row>
    <row r="6854">
      <c r="A6854" s="1">
        <v>143863.0</v>
      </c>
      <c r="B6854" s="1">
        <v>610.0</v>
      </c>
      <c r="C6854" s="1">
        <v>-4.0</v>
      </c>
      <c r="D6854" s="1" t="s">
        <v>31</v>
      </c>
      <c r="E6854" s="1">
        <v>9.0</v>
      </c>
      <c r="F6854" s="7" t="str">
        <f>vlookup(E6854,Teams!A:B,2,false)</f>
        <v>Centennial</v>
      </c>
      <c r="G6854" s="1" t="b">
        <v>1</v>
      </c>
      <c r="H6854" s="1" t="b">
        <v>0</v>
      </c>
      <c r="I6854" s="1">
        <v>17.0</v>
      </c>
      <c r="J6854" s="7" t="str">
        <f>vlookup(I6854,Cats!$A:$B,2,false)</f>
        <v>B</v>
      </c>
    </row>
    <row r="6855">
      <c r="A6855" s="1">
        <v>143864.0</v>
      </c>
      <c r="B6855" s="1">
        <v>610.0</v>
      </c>
      <c r="C6855" s="1">
        <v>14.0</v>
      </c>
      <c r="D6855" s="1" t="s">
        <v>171</v>
      </c>
      <c r="E6855" s="1">
        <v>35.0</v>
      </c>
      <c r="F6855" s="7" t="str">
        <f>vlookup(E6855,Teams!A:B,2,false)</f>
        <v>NoHo</v>
      </c>
      <c r="G6855" s="1" t="b">
        <v>0</v>
      </c>
      <c r="H6855" s="1" t="b">
        <v>0</v>
      </c>
      <c r="I6855" s="1">
        <v>17.0</v>
      </c>
      <c r="J6855" s="7" t="str">
        <f>vlookup(I6855,Cats!$A:$B,2,false)</f>
        <v>B</v>
      </c>
    </row>
    <row r="6856">
      <c r="A6856" s="1">
        <v>143865.0</v>
      </c>
      <c r="B6856" s="1">
        <v>610.0</v>
      </c>
      <c r="C6856" s="1">
        <v>0.0</v>
      </c>
      <c r="D6856" s="1" t="s">
        <v>31</v>
      </c>
      <c r="E6856" s="1">
        <v>9.0</v>
      </c>
      <c r="F6856" s="7" t="str">
        <f>vlookup(E6856,Teams!A:B,2,false)</f>
        <v>Centennial</v>
      </c>
      <c r="G6856" s="1" t="b">
        <v>1</v>
      </c>
      <c r="H6856" s="1" t="b">
        <v>0</v>
      </c>
      <c r="I6856" s="1">
        <v>18.0</v>
      </c>
      <c r="J6856" s="7" t="str">
        <f>vlookup(I6856,Cats!$A:$B,2,false)</f>
        <v>P</v>
      </c>
    </row>
    <row r="6857">
      <c r="A6857" s="1">
        <v>143866.0</v>
      </c>
      <c r="B6857" s="1">
        <v>610.0</v>
      </c>
      <c r="C6857" s="1">
        <v>4.0</v>
      </c>
      <c r="D6857" s="1" t="s">
        <v>167</v>
      </c>
      <c r="E6857" s="1">
        <v>35.0</v>
      </c>
      <c r="F6857" s="7" t="str">
        <f>vlookup(E6857,Teams!A:B,2,false)</f>
        <v>NoHo</v>
      </c>
      <c r="G6857" s="1" t="b">
        <v>0</v>
      </c>
      <c r="H6857" s="1" t="b">
        <v>0</v>
      </c>
      <c r="I6857" s="1">
        <v>18.0</v>
      </c>
      <c r="J6857" s="7" t="str">
        <f>vlookup(I6857,Cats!$A:$B,2,false)</f>
        <v>P</v>
      </c>
    </row>
    <row r="6858">
      <c r="A6858" s="1">
        <v>143867.0</v>
      </c>
      <c r="B6858" s="1">
        <v>610.0</v>
      </c>
      <c r="C6858" s="1">
        <v>0.0</v>
      </c>
      <c r="D6858" s="1" t="s">
        <v>60</v>
      </c>
      <c r="E6858" s="1">
        <v>9.0</v>
      </c>
      <c r="F6858" s="7" t="str">
        <f>vlookup(E6858,Teams!A:B,2,false)</f>
        <v>Centennial</v>
      </c>
      <c r="G6858" s="1" t="b">
        <v>1</v>
      </c>
      <c r="H6858" s="1" t="b">
        <v>0</v>
      </c>
      <c r="I6858" s="1">
        <v>19.0</v>
      </c>
      <c r="J6858" s="7" t="str">
        <f>vlookup(I6858,Cats!$A:$B,2,false)</f>
        <v>X</v>
      </c>
    </row>
    <row r="6859">
      <c r="A6859" s="1">
        <v>143868.0</v>
      </c>
      <c r="B6859" s="1">
        <v>610.0</v>
      </c>
      <c r="C6859" s="1">
        <v>0.0</v>
      </c>
      <c r="D6859" s="1" t="s">
        <v>171</v>
      </c>
      <c r="E6859" s="1">
        <v>35.0</v>
      </c>
      <c r="F6859" s="7" t="str">
        <f>vlookup(E6859,Teams!A:B,2,false)</f>
        <v>NoHo</v>
      </c>
      <c r="G6859" s="1" t="b">
        <v>0</v>
      </c>
      <c r="H6859" s="1" t="b">
        <v>0</v>
      </c>
      <c r="I6859" s="1">
        <v>19.0</v>
      </c>
      <c r="J6859" s="7" t="str">
        <f>vlookup(I6859,Cats!$A:$B,2,false)</f>
        <v>X</v>
      </c>
    </row>
    <row r="6860">
      <c r="A6860" s="1">
        <v>143869.0</v>
      </c>
      <c r="B6860" s="1">
        <v>610.0</v>
      </c>
      <c r="C6860" s="1">
        <v>0.0</v>
      </c>
      <c r="D6860" s="1" t="s">
        <v>31</v>
      </c>
      <c r="E6860" s="1">
        <v>9.0</v>
      </c>
      <c r="F6860" s="7" t="str">
        <f>vlookup(E6860,Teams!A:B,2,false)</f>
        <v>Centennial</v>
      </c>
      <c r="G6860" s="1" t="b">
        <v>1</v>
      </c>
      <c r="H6860" s="1" t="b">
        <v>0</v>
      </c>
      <c r="I6860" s="1">
        <v>20.0</v>
      </c>
      <c r="J6860" s="7" t="str">
        <f>vlookup(I6860,Cats!$A:$B,2,false)</f>
        <v>M</v>
      </c>
    </row>
    <row r="6861">
      <c r="A6861" s="1">
        <v>143870.0</v>
      </c>
      <c r="B6861" s="1">
        <v>610.0</v>
      </c>
      <c r="C6861" s="1">
        <v>0.0</v>
      </c>
      <c r="D6861" s="1" t="s">
        <v>167</v>
      </c>
      <c r="E6861" s="1">
        <v>35.0</v>
      </c>
      <c r="F6861" s="7" t="str">
        <f>vlookup(E6861,Teams!A:B,2,false)</f>
        <v>NoHo</v>
      </c>
      <c r="G6861" s="1" t="b">
        <v>0</v>
      </c>
      <c r="H6861" s="1" t="b">
        <v>0</v>
      </c>
      <c r="I6861" s="1">
        <v>20.0</v>
      </c>
      <c r="J6861" s="7" t="str">
        <f>vlookup(I6861,Cats!$A:$B,2,false)</f>
        <v>M</v>
      </c>
    </row>
    <row r="6862">
      <c r="A6862" s="1">
        <v>143871.0</v>
      </c>
      <c r="B6862" s="1">
        <v>610.0</v>
      </c>
      <c r="C6862" s="1">
        <v>4.0</v>
      </c>
      <c r="D6862" s="1" t="s">
        <v>31</v>
      </c>
      <c r="E6862" s="1">
        <v>9.0</v>
      </c>
      <c r="F6862" s="7" t="str">
        <f>vlookup(E6862,Teams!A:B,2,false)</f>
        <v>Centennial</v>
      </c>
      <c r="G6862" s="1" t="b">
        <v>1</v>
      </c>
      <c r="H6862" s="1" t="b">
        <v>0</v>
      </c>
      <c r="I6862" s="1">
        <v>21.0</v>
      </c>
      <c r="J6862" s="7" t="str">
        <f>vlookup(I6862,Cats!$A:$B,2,false)</f>
        <v>C</v>
      </c>
    </row>
    <row r="6863">
      <c r="A6863" s="1">
        <v>143872.0</v>
      </c>
      <c r="B6863" s="1">
        <v>610.0</v>
      </c>
      <c r="C6863" s="1">
        <v>0.0</v>
      </c>
      <c r="D6863" s="1" t="s">
        <v>32</v>
      </c>
      <c r="E6863" s="1">
        <v>35.0</v>
      </c>
      <c r="F6863" s="7" t="str">
        <f>vlookup(E6863,Teams!A:B,2,false)</f>
        <v>NoHo</v>
      </c>
      <c r="G6863" s="1" t="b">
        <v>0</v>
      </c>
      <c r="H6863" s="1" t="b">
        <v>1</v>
      </c>
      <c r="I6863" s="1">
        <v>21.0</v>
      </c>
      <c r="J6863" s="7" t="str">
        <f>vlookup(I6863,Cats!$A:$B,2,false)</f>
        <v>C</v>
      </c>
    </row>
    <row r="6864">
      <c r="A6864" s="1">
        <v>143873.0</v>
      </c>
      <c r="B6864" s="1">
        <v>610.0</v>
      </c>
      <c r="C6864" s="1">
        <v>0.0</v>
      </c>
      <c r="D6864" s="1" t="s">
        <v>31</v>
      </c>
      <c r="E6864" s="1">
        <v>9.0</v>
      </c>
      <c r="F6864" s="7" t="str">
        <f>vlookup(E6864,Teams!A:B,2,false)</f>
        <v>Centennial</v>
      </c>
      <c r="G6864" s="1" t="b">
        <v>1</v>
      </c>
      <c r="H6864" s="1" t="b">
        <v>0</v>
      </c>
      <c r="I6864" s="1">
        <v>22.0</v>
      </c>
      <c r="J6864" s="7" t="str">
        <f>vlookup(I6864,Cats!$A:$B,2,false)</f>
        <v>E</v>
      </c>
    </row>
    <row r="6865">
      <c r="A6865" s="1">
        <v>143874.0</v>
      </c>
      <c r="B6865" s="1">
        <v>610.0</v>
      </c>
      <c r="C6865" s="1">
        <v>0.0</v>
      </c>
      <c r="D6865" s="1" t="s">
        <v>166</v>
      </c>
      <c r="E6865" s="1">
        <v>35.0</v>
      </c>
      <c r="F6865" s="7" t="str">
        <f>vlookup(E6865,Teams!A:B,2,false)</f>
        <v>NoHo</v>
      </c>
      <c r="G6865" s="1" t="b">
        <v>0</v>
      </c>
      <c r="H6865" s="1" t="b">
        <v>0</v>
      </c>
      <c r="I6865" s="1">
        <v>22.0</v>
      </c>
      <c r="J6865" s="7" t="str">
        <f>vlookup(I6865,Cats!$A:$B,2,false)</f>
        <v>E</v>
      </c>
    </row>
    <row r="6866">
      <c r="A6866" s="1">
        <v>143875.0</v>
      </c>
      <c r="B6866" s="1">
        <v>610.0</v>
      </c>
      <c r="C6866" s="1">
        <v>0.0</v>
      </c>
      <c r="D6866" s="1" t="s">
        <v>32</v>
      </c>
      <c r="E6866" s="1">
        <v>9.0</v>
      </c>
      <c r="F6866" s="7" t="str">
        <f>vlookup(E6866,Teams!A:B,2,false)</f>
        <v>Centennial</v>
      </c>
      <c r="G6866" s="1" t="b">
        <v>1</v>
      </c>
      <c r="H6866" s="1" t="b">
        <v>1</v>
      </c>
      <c r="I6866" s="1">
        <v>23.0</v>
      </c>
      <c r="J6866" s="7" t="str">
        <f>vlookup(I6866,Cats!$A:$B,2,false)</f>
        <v>B</v>
      </c>
    </row>
    <row r="6867">
      <c r="A6867" s="1">
        <v>143876.0</v>
      </c>
      <c r="B6867" s="1">
        <v>610.0</v>
      </c>
      <c r="C6867" s="1">
        <v>4.0</v>
      </c>
      <c r="D6867" s="1" t="s">
        <v>171</v>
      </c>
      <c r="E6867" s="1">
        <v>35.0</v>
      </c>
      <c r="F6867" s="7" t="str">
        <f>vlookup(E6867,Teams!A:B,2,false)</f>
        <v>NoHo</v>
      </c>
      <c r="G6867" s="1" t="b">
        <v>0</v>
      </c>
      <c r="H6867" s="1" t="b">
        <v>0</v>
      </c>
      <c r="I6867" s="1">
        <v>23.0</v>
      </c>
      <c r="J6867" s="7" t="str">
        <f>vlookup(I6867,Cats!$A:$B,2,false)</f>
        <v>B</v>
      </c>
    </row>
    <row r="6868">
      <c r="A6868" s="1">
        <v>143877.0</v>
      </c>
      <c r="B6868" s="1">
        <v>610.0</v>
      </c>
      <c r="C6868" s="1">
        <v>0.0</v>
      </c>
      <c r="D6868" s="1" t="s">
        <v>31</v>
      </c>
      <c r="E6868" s="1">
        <v>9.0</v>
      </c>
      <c r="F6868" s="7" t="str">
        <f>vlookup(E6868,Teams!A:B,2,false)</f>
        <v>Centennial</v>
      </c>
      <c r="G6868" s="1" t="b">
        <v>1</v>
      </c>
      <c r="H6868" s="1" t="b">
        <v>0</v>
      </c>
      <c r="I6868" s="1">
        <v>24.0</v>
      </c>
      <c r="J6868" s="7" t="str">
        <f>vlookup(I6868,Cats!$A:$B,2,false)</f>
        <v>P</v>
      </c>
    </row>
    <row r="6869">
      <c r="A6869" s="1">
        <v>143878.0</v>
      </c>
      <c r="B6869" s="1">
        <v>610.0</v>
      </c>
      <c r="C6869" s="1">
        <v>0.0</v>
      </c>
      <c r="D6869" s="1" t="s">
        <v>167</v>
      </c>
      <c r="E6869" s="1">
        <v>35.0</v>
      </c>
      <c r="F6869" s="7" t="str">
        <f>vlookup(E6869,Teams!A:B,2,false)</f>
        <v>NoHo</v>
      </c>
      <c r="G6869" s="1" t="b">
        <v>0</v>
      </c>
      <c r="H6869" s="1" t="b">
        <v>0</v>
      </c>
      <c r="I6869" s="1">
        <v>24.0</v>
      </c>
      <c r="J6869" s="7" t="str">
        <f>vlookup(I6869,Cats!$A:$B,2,false)</f>
        <v>P</v>
      </c>
    </row>
    <row r="6870">
      <c r="C6870" s="22"/>
    </row>
    <row r="6871">
      <c r="C6871" s="22"/>
    </row>
    <row r="6872">
      <c r="C6872" s="22"/>
    </row>
    <row r="6873">
      <c r="C6873" s="22"/>
    </row>
    <row r="6874">
      <c r="C6874" s="22"/>
    </row>
    <row r="6875">
      <c r="C6875" s="22"/>
    </row>
    <row r="6876">
      <c r="C6876" s="22"/>
    </row>
    <row r="6877">
      <c r="C6877" s="22"/>
    </row>
    <row r="6878">
      <c r="C6878" s="22"/>
    </row>
    <row r="6879">
      <c r="C6879" s="22"/>
    </row>
    <row r="6880">
      <c r="C6880" s="22"/>
    </row>
    <row r="6881">
      <c r="C6881" s="22"/>
    </row>
    <row r="6882">
      <c r="C6882" s="22"/>
    </row>
    <row r="6883">
      <c r="C6883" s="22"/>
    </row>
    <row r="6884">
      <c r="C6884" s="22"/>
    </row>
    <row r="6885">
      <c r="C6885" s="22"/>
    </row>
    <row r="6886">
      <c r="C6886" s="22"/>
    </row>
    <row r="6887">
      <c r="C6887" s="22"/>
    </row>
    <row r="6888">
      <c r="C6888" s="22"/>
    </row>
    <row r="6889">
      <c r="C6889" s="22"/>
    </row>
    <row r="6890">
      <c r="C6890" s="22"/>
    </row>
    <row r="6891">
      <c r="C6891" s="22"/>
    </row>
    <row r="6892">
      <c r="C6892" s="22"/>
    </row>
    <row r="6893">
      <c r="C6893" s="22"/>
    </row>
    <row r="6894">
      <c r="C6894" s="22"/>
    </row>
    <row r="6895">
      <c r="C6895" s="22"/>
    </row>
    <row r="6896">
      <c r="C6896" s="22"/>
    </row>
    <row r="6897">
      <c r="C6897" s="22"/>
    </row>
    <row r="6898">
      <c r="C6898" s="22"/>
    </row>
    <row r="6899">
      <c r="C6899" s="22"/>
    </row>
    <row r="6900">
      <c r="C6900" s="22"/>
    </row>
    <row r="6901">
      <c r="C6901" s="22"/>
    </row>
    <row r="6902">
      <c r="C6902" s="22"/>
    </row>
    <row r="6903">
      <c r="C6903" s="22"/>
    </row>
    <row r="6904">
      <c r="C6904" s="22"/>
    </row>
    <row r="6905">
      <c r="C6905" s="22"/>
    </row>
    <row r="6906">
      <c r="C6906" s="22"/>
    </row>
    <row r="6907">
      <c r="C6907" s="22"/>
    </row>
    <row r="6908">
      <c r="C6908" s="22"/>
    </row>
    <row r="6909">
      <c r="C6909" s="22"/>
    </row>
    <row r="6910">
      <c r="C6910" s="22"/>
    </row>
    <row r="6911">
      <c r="C6911" s="22"/>
    </row>
    <row r="6912">
      <c r="C6912" s="22"/>
    </row>
    <row r="6913">
      <c r="C6913" s="22"/>
    </row>
    <row r="6914">
      <c r="C6914" s="22"/>
    </row>
    <row r="6915">
      <c r="C6915" s="22"/>
    </row>
    <row r="6916">
      <c r="C6916" s="22"/>
    </row>
    <row r="6917">
      <c r="C6917" s="22"/>
    </row>
    <row r="6918">
      <c r="C6918" s="22"/>
    </row>
    <row r="6919">
      <c r="C6919" s="22"/>
    </row>
    <row r="6920">
      <c r="C6920" s="22"/>
    </row>
    <row r="6921">
      <c r="C6921" s="22"/>
    </row>
    <row r="6922">
      <c r="C6922" s="22"/>
    </row>
    <row r="6923">
      <c r="C6923" s="22"/>
    </row>
    <row r="6924">
      <c r="C6924" s="22"/>
    </row>
    <row r="6925">
      <c r="C6925" s="22"/>
    </row>
    <row r="6926">
      <c r="C6926" s="22"/>
    </row>
    <row r="6927">
      <c r="C6927" s="22"/>
    </row>
    <row r="6928">
      <c r="C6928" s="22"/>
    </row>
    <row r="6929">
      <c r="C6929" s="22"/>
    </row>
    <row r="6930">
      <c r="C6930" s="22"/>
    </row>
    <row r="6931">
      <c r="C6931" s="22"/>
    </row>
    <row r="6932">
      <c r="C6932" s="22"/>
    </row>
    <row r="6933">
      <c r="C6933" s="22"/>
    </row>
    <row r="6934">
      <c r="C6934" s="22"/>
    </row>
    <row r="6935">
      <c r="C6935" s="22"/>
    </row>
    <row r="6936">
      <c r="C6936" s="22"/>
    </row>
    <row r="6937">
      <c r="C6937" s="22"/>
    </row>
    <row r="6938">
      <c r="C6938" s="22"/>
    </row>
    <row r="6939">
      <c r="C6939" s="22"/>
    </row>
    <row r="6940">
      <c r="C6940" s="22"/>
    </row>
    <row r="6941">
      <c r="C6941" s="22"/>
    </row>
    <row r="6942">
      <c r="C6942" s="22"/>
    </row>
    <row r="6943">
      <c r="C6943" s="22"/>
    </row>
    <row r="6944">
      <c r="C6944" s="22"/>
    </row>
    <row r="6945">
      <c r="C6945" s="22"/>
    </row>
    <row r="6946">
      <c r="C6946" s="22"/>
    </row>
    <row r="6947">
      <c r="C6947" s="22"/>
    </row>
    <row r="6948">
      <c r="C6948" s="22"/>
    </row>
    <row r="6949">
      <c r="C6949" s="22"/>
    </row>
    <row r="6950">
      <c r="C6950" s="22"/>
    </row>
    <row r="6951">
      <c r="C6951" s="22"/>
    </row>
    <row r="6952">
      <c r="C6952" s="22"/>
    </row>
    <row r="6953">
      <c r="C6953" s="22"/>
    </row>
    <row r="6954">
      <c r="C6954" s="22"/>
    </row>
    <row r="6955">
      <c r="C6955" s="22"/>
    </row>
    <row r="6956">
      <c r="C6956" s="22"/>
    </row>
    <row r="6957">
      <c r="C6957" s="22"/>
    </row>
    <row r="6958">
      <c r="C6958" s="22"/>
    </row>
    <row r="6959">
      <c r="C6959" s="22"/>
    </row>
    <row r="6960">
      <c r="C6960" s="22"/>
    </row>
    <row r="6961">
      <c r="C6961" s="22"/>
    </row>
    <row r="6962">
      <c r="C6962" s="22"/>
    </row>
    <row r="6963">
      <c r="C6963" s="22"/>
    </row>
    <row r="6964">
      <c r="C6964" s="22"/>
    </row>
    <row r="6965">
      <c r="C6965" s="22"/>
    </row>
    <row r="6966">
      <c r="C6966" s="22"/>
    </row>
    <row r="6967">
      <c r="C6967" s="22"/>
    </row>
    <row r="6968">
      <c r="C6968" s="22"/>
    </row>
    <row r="6969">
      <c r="C6969" s="22"/>
    </row>
    <row r="6970">
      <c r="C6970" s="22"/>
    </row>
    <row r="6971">
      <c r="C6971" s="22"/>
    </row>
    <row r="6972">
      <c r="C6972" s="22"/>
    </row>
    <row r="6973">
      <c r="C6973" s="22"/>
    </row>
    <row r="6974">
      <c r="C6974" s="22"/>
    </row>
    <row r="6975">
      <c r="C6975" s="22"/>
    </row>
    <row r="6976">
      <c r="C6976" s="22"/>
    </row>
    <row r="6977">
      <c r="C6977" s="22"/>
    </row>
    <row r="6978">
      <c r="C6978" s="22"/>
    </row>
    <row r="6979">
      <c r="C6979" s="22"/>
    </row>
    <row r="6980">
      <c r="C6980" s="22"/>
    </row>
    <row r="6981">
      <c r="C6981" s="22"/>
    </row>
    <row r="6982">
      <c r="C6982" s="22"/>
    </row>
    <row r="6983">
      <c r="C6983" s="22"/>
    </row>
    <row r="6984">
      <c r="C6984" s="22"/>
    </row>
    <row r="6985">
      <c r="C6985" s="22"/>
    </row>
    <row r="6986">
      <c r="C6986" s="22"/>
    </row>
    <row r="6987">
      <c r="C6987" s="22"/>
    </row>
    <row r="6988">
      <c r="C6988" s="22"/>
    </row>
    <row r="6989">
      <c r="C6989" s="22"/>
    </row>
    <row r="6990">
      <c r="C6990" s="22"/>
    </row>
    <row r="6991">
      <c r="C6991" s="22"/>
    </row>
    <row r="6992">
      <c r="C6992" s="22"/>
    </row>
    <row r="6993">
      <c r="C6993" s="22"/>
    </row>
    <row r="6994">
      <c r="C6994" s="22"/>
    </row>
    <row r="6995">
      <c r="C6995" s="22"/>
    </row>
    <row r="6996">
      <c r="C6996" s="22"/>
    </row>
    <row r="6997">
      <c r="C6997" s="22"/>
    </row>
    <row r="6998">
      <c r="C6998" s="22"/>
    </row>
    <row r="6999">
      <c r="C6999" s="22"/>
    </row>
    <row r="7000">
      <c r="C7000" s="22"/>
    </row>
    <row r="7001">
      <c r="C7001" s="22"/>
    </row>
    <row r="7002">
      <c r="C7002" s="22"/>
    </row>
    <row r="7003">
      <c r="C7003" s="22"/>
    </row>
    <row r="7004">
      <c r="C7004" s="22"/>
    </row>
    <row r="7005">
      <c r="C7005" s="22"/>
    </row>
    <row r="7006">
      <c r="C7006" s="22"/>
    </row>
    <row r="7007">
      <c r="C7007" s="22"/>
    </row>
    <row r="7008">
      <c r="C7008" s="22"/>
    </row>
    <row r="7009">
      <c r="C7009" s="22"/>
    </row>
    <row r="7010">
      <c r="C7010" s="22"/>
    </row>
    <row r="7011">
      <c r="C7011" s="22"/>
    </row>
    <row r="7012">
      <c r="C7012" s="22"/>
    </row>
    <row r="7013">
      <c r="C7013" s="22"/>
    </row>
    <row r="7014">
      <c r="C7014" s="22"/>
    </row>
    <row r="7015">
      <c r="C7015" s="22"/>
    </row>
    <row r="7016">
      <c r="C7016" s="22"/>
    </row>
    <row r="7017">
      <c r="C7017" s="22"/>
    </row>
    <row r="7018">
      <c r="C7018" s="22"/>
    </row>
    <row r="7019">
      <c r="C7019" s="22"/>
    </row>
    <row r="7020">
      <c r="C7020" s="22"/>
    </row>
    <row r="7021">
      <c r="C7021" s="22"/>
    </row>
    <row r="7022">
      <c r="C7022" s="22"/>
    </row>
    <row r="7023">
      <c r="C7023" s="22"/>
    </row>
    <row r="7024">
      <c r="C7024" s="22"/>
    </row>
    <row r="7025">
      <c r="C7025" s="22"/>
    </row>
    <row r="7026">
      <c r="C7026" s="22"/>
    </row>
    <row r="7027">
      <c r="C7027" s="22"/>
    </row>
    <row r="7028">
      <c r="C7028" s="22"/>
    </row>
    <row r="7029">
      <c r="C7029" s="22"/>
    </row>
    <row r="7030">
      <c r="C7030" s="22"/>
    </row>
    <row r="7031">
      <c r="C7031" s="22"/>
    </row>
    <row r="7032">
      <c r="C7032" s="22"/>
    </row>
    <row r="7033">
      <c r="C7033" s="22"/>
    </row>
    <row r="7034">
      <c r="C7034" s="22"/>
    </row>
    <row r="7035">
      <c r="C7035" s="22"/>
    </row>
    <row r="7036">
      <c r="C7036" s="22"/>
    </row>
    <row r="7037">
      <c r="C7037" s="22"/>
    </row>
    <row r="7038">
      <c r="C7038" s="22"/>
    </row>
    <row r="7039">
      <c r="C7039" s="22"/>
    </row>
    <row r="7040">
      <c r="C7040" s="22"/>
    </row>
    <row r="7041">
      <c r="C7041" s="22"/>
    </row>
    <row r="7042">
      <c r="C7042" s="22"/>
    </row>
    <row r="7043">
      <c r="C7043" s="22"/>
    </row>
    <row r="7044">
      <c r="C7044" s="22"/>
    </row>
    <row r="7045">
      <c r="C7045" s="22"/>
    </row>
    <row r="7046">
      <c r="C7046" s="22"/>
    </row>
    <row r="7047">
      <c r="C7047" s="22"/>
    </row>
    <row r="7048">
      <c r="C7048" s="22"/>
    </row>
    <row r="7049">
      <c r="C7049" s="22"/>
    </row>
    <row r="7050">
      <c r="C7050" s="22"/>
    </row>
    <row r="7051">
      <c r="C7051" s="22"/>
    </row>
    <row r="7052">
      <c r="C7052" s="22"/>
    </row>
    <row r="7053">
      <c r="C7053" s="22"/>
    </row>
    <row r="7054">
      <c r="C7054" s="22"/>
    </row>
    <row r="7055">
      <c r="C7055" s="22"/>
    </row>
    <row r="7056">
      <c r="C7056" s="22"/>
    </row>
    <row r="7057">
      <c r="C7057" s="22"/>
    </row>
    <row r="7058">
      <c r="C7058" s="22"/>
    </row>
    <row r="7059">
      <c r="C7059" s="22"/>
    </row>
    <row r="7060">
      <c r="C7060" s="22"/>
    </row>
    <row r="7061">
      <c r="C7061" s="22"/>
    </row>
    <row r="7062">
      <c r="C7062" s="22"/>
    </row>
    <row r="7063">
      <c r="C7063" s="22"/>
    </row>
    <row r="7064">
      <c r="C7064" s="22"/>
    </row>
    <row r="7065">
      <c r="C7065" s="22"/>
    </row>
    <row r="7066">
      <c r="C7066" s="22"/>
    </row>
    <row r="7067">
      <c r="C7067" s="22"/>
    </row>
    <row r="7068">
      <c r="C7068" s="22"/>
    </row>
    <row r="7069">
      <c r="C7069" s="22"/>
    </row>
    <row r="7070">
      <c r="C7070" s="22"/>
    </row>
    <row r="7071">
      <c r="C7071" s="22"/>
    </row>
    <row r="7072">
      <c r="C7072" s="22"/>
    </row>
    <row r="7073">
      <c r="C7073" s="22"/>
    </row>
    <row r="7074">
      <c r="C7074" s="22"/>
    </row>
    <row r="7075">
      <c r="C7075" s="22"/>
    </row>
    <row r="7076">
      <c r="C7076" s="22"/>
    </row>
    <row r="7077">
      <c r="C7077" s="22"/>
    </row>
    <row r="7078">
      <c r="C7078" s="22"/>
    </row>
    <row r="7079">
      <c r="C7079" s="22"/>
    </row>
    <row r="7080">
      <c r="C7080" s="22"/>
    </row>
    <row r="7081">
      <c r="C7081" s="22"/>
    </row>
    <row r="7082">
      <c r="C7082" s="22"/>
    </row>
    <row r="7083">
      <c r="C7083" s="22"/>
    </row>
    <row r="7084">
      <c r="C7084" s="22"/>
    </row>
    <row r="7085">
      <c r="C7085" s="22"/>
    </row>
    <row r="7086">
      <c r="C7086" s="22"/>
    </row>
    <row r="7087">
      <c r="C7087" s="22"/>
    </row>
    <row r="7088">
      <c r="C7088" s="22"/>
    </row>
    <row r="7089">
      <c r="C7089" s="22"/>
    </row>
    <row r="7090">
      <c r="C7090" s="22"/>
    </row>
    <row r="7091">
      <c r="C7091" s="22"/>
    </row>
    <row r="7092">
      <c r="C7092" s="22"/>
    </row>
    <row r="7093">
      <c r="C7093" s="22"/>
    </row>
    <row r="7094">
      <c r="C7094" s="22"/>
    </row>
    <row r="7095">
      <c r="C7095" s="22"/>
    </row>
    <row r="7096">
      <c r="C7096" s="22"/>
    </row>
    <row r="7097">
      <c r="C7097" s="22"/>
    </row>
    <row r="7098">
      <c r="C7098" s="22"/>
    </row>
    <row r="7099">
      <c r="C7099" s="22"/>
    </row>
    <row r="7100">
      <c r="C7100" s="22"/>
    </row>
    <row r="7101">
      <c r="C7101" s="22"/>
    </row>
    <row r="7102">
      <c r="C7102" s="22"/>
    </row>
    <row r="7103">
      <c r="C7103" s="22"/>
    </row>
    <row r="7104">
      <c r="C7104" s="22"/>
    </row>
    <row r="7105">
      <c r="C7105" s="22"/>
    </row>
    <row r="7106">
      <c r="C7106" s="22"/>
    </row>
    <row r="7107">
      <c r="C7107" s="22"/>
    </row>
    <row r="7108">
      <c r="C7108" s="22"/>
    </row>
    <row r="7109">
      <c r="C7109" s="22"/>
    </row>
    <row r="7110">
      <c r="C7110" s="22"/>
    </row>
    <row r="7111">
      <c r="C7111" s="22"/>
    </row>
    <row r="7112">
      <c r="C7112" s="22"/>
    </row>
    <row r="7113">
      <c r="C7113" s="22"/>
    </row>
    <row r="7114">
      <c r="C7114" s="22"/>
    </row>
    <row r="7115">
      <c r="C7115" s="22"/>
    </row>
    <row r="7116">
      <c r="C7116" s="22"/>
    </row>
    <row r="7117">
      <c r="C7117" s="22"/>
    </row>
    <row r="7118">
      <c r="C7118" s="22"/>
    </row>
    <row r="7119">
      <c r="C7119" s="22"/>
    </row>
    <row r="7120">
      <c r="C7120" s="22"/>
    </row>
    <row r="7121">
      <c r="C7121" s="22"/>
    </row>
    <row r="7122">
      <c r="C7122" s="22"/>
    </row>
    <row r="7123">
      <c r="C7123" s="22"/>
    </row>
    <row r="7124">
      <c r="C7124" s="22"/>
    </row>
    <row r="7125">
      <c r="C7125" s="22"/>
    </row>
    <row r="7126">
      <c r="C7126" s="22"/>
    </row>
    <row r="7127">
      <c r="C7127" s="22"/>
    </row>
    <row r="7128">
      <c r="C7128" s="22"/>
    </row>
    <row r="7129">
      <c r="C7129" s="22"/>
    </row>
    <row r="7130">
      <c r="C7130" s="22"/>
    </row>
    <row r="7131">
      <c r="C7131" s="22"/>
    </row>
    <row r="7132">
      <c r="C7132" s="22"/>
    </row>
    <row r="7133">
      <c r="C7133" s="22"/>
    </row>
    <row r="7134">
      <c r="C7134" s="22"/>
    </row>
    <row r="7135">
      <c r="C7135" s="22"/>
    </row>
    <row r="7136">
      <c r="C7136" s="22"/>
    </row>
    <row r="7137">
      <c r="C7137" s="22"/>
    </row>
    <row r="7138">
      <c r="C7138" s="22"/>
    </row>
    <row r="7139">
      <c r="C7139" s="22"/>
    </row>
    <row r="7140">
      <c r="C7140" s="22"/>
    </row>
    <row r="7141">
      <c r="C7141" s="22"/>
    </row>
    <row r="7142">
      <c r="C7142" s="22"/>
    </row>
    <row r="7143">
      <c r="C7143" s="22"/>
    </row>
    <row r="7144">
      <c r="C7144" s="22"/>
    </row>
    <row r="7145">
      <c r="C7145" s="22"/>
    </row>
    <row r="7146">
      <c r="C7146" s="22"/>
    </row>
    <row r="7147">
      <c r="C7147" s="22"/>
    </row>
    <row r="7148">
      <c r="C7148" s="22"/>
    </row>
    <row r="7149">
      <c r="C7149" s="22"/>
    </row>
    <row r="7150">
      <c r="C7150" s="22"/>
    </row>
    <row r="7151">
      <c r="C7151" s="22"/>
    </row>
    <row r="7152">
      <c r="C7152" s="22"/>
    </row>
    <row r="7153">
      <c r="C7153" s="22"/>
    </row>
    <row r="7154">
      <c r="C7154" s="22"/>
    </row>
    <row r="7155">
      <c r="C7155" s="22"/>
    </row>
    <row r="7156">
      <c r="C7156" s="22"/>
    </row>
    <row r="7157">
      <c r="C7157" s="22"/>
    </row>
    <row r="7158">
      <c r="C7158" s="22"/>
    </row>
    <row r="7159">
      <c r="C7159" s="22"/>
    </row>
    <row r="7160">
      <c r="C7160" s="22"/>
    </row>
    <row r="7161">
      <c r="C7161" s="22"/>
    </row>
    <row r="7162">
      <c r="C7162" s="22"/>
    </row>
    <row r="7163">
      <c r="C7163" s="22"/>
    </row>
    <row r="7164">
      <c r="C7164" s="22"/>
    </row>
    <row r="7165">
      <c r="C7165" s="22"/>
    </row>
    <row r="7166">
      <c r="C7166" s="22"/>
    </row>
    <row r="7167">
      <c r="C7167" s="22"/>
    </row>
    <row r="7168">
      <c r="C7168" s="22"/>
    </row>
    <row r="7169">
      <c r="C7169" s="22"/>
    </row>
    <row r="7170">
      <c r="C7170" s="22"/>
    </row>
    <row r="7171">
      <c r="C7171" s="22"/>
    </row>
    <row r="7172">
      <c r="C7172" s="22"/>
    </row>
    <row r="7173">
      <c r="C7173" s="22"/>
    </row>
    <row r="7174">
      <c r="C7174" s="22"/>
    </row>
    <row r="7175">
      <c r="C7175" s="22"/>
    </row>
    <row r="7176">
      <c r="C7176" s="22"/>
    </row>
    <row r="7177">
      <c r="C7177" s="22"/>
    </row>
    <row r="7178">
      <c r="C7178" s="22"/>
    </row>
    <row r="7179">
      <c r="C7179" s="22"/>
    </row>
    <row r="7180">
      <c r="C7180" s="22"/>
    </row>
    <row r="7181">
      <c r="C7181" s="22"/>
    </row>
    <row r="7182">
      <c r="C7182" s="22"/>
    </row>
    <row r="7183">
      <c r="C7183" s="22"/>
    </row>
    <row r="7184">
      <c r="C7184" s="22"/>
    </row>
    <row r="7185">
      <c r="C7185" s="22"/>
    </row>
    <row r="7186">
      <c r="C7186" s="22"/>
    </row>
    <row r="7187">
      <c r="C7187" s="22"/>
    </row>
    <row r="7188">
      <c r="C7188" s="22"/>
    </row>
    <row r="7189">
      <c r="C7189" s="22"/>
    </row>
    <row r="7190">
      <c r="C7190" s="22"/>
    </row>
    <row r="7191">
      <c r="C7191" s="22"/>
    </row>
    <row r="7192">
      <c r="C7192" s="22"/>
    </row>
    <row r="7193">
      <c r="C7193" s="22"/>
    </row>
    <row r="7194">
      <c r="C7194" s="22"/>
    </row>
    <row r="7195">
      <c r="C7195" s="22"/>
    </row>
    <row r="7196">
      <c r="C7196" s="22"/>
    </row>
    <row r="7197">
      <c r="C7197" s="22"/>
    </row>
    <row r="7198">
      <c r="C7198" s="22"/>
    </row>
    <row r="7199">
      <c r="C7199" s="22"/>
    </row>
    <row r="7200">
      <c r="C7200" s="22"/>
    </row>
    <row r="7201">
      <c r="C7201" s="22"/>
    </row>
    <row r="7202">
      <c r="C7202" s="22"/>
    </row>
    <row r="7203">
      <c r="C7203" s="22"/>
    </row>
    <row r="7204">
      <c r="C7204" s="22"/>
    </row>
    <row r="7205">
      <c r="C7205" s="22"/>
    </row>
    <row r="7206">
      <c r="C7206" s="22"/>
    </row>
    <row r="7207">
      <c r="C7207" s="22"/>
    </row>
    <row r="7208">
      <c r="C7208" s="22"/>
    </row>
    <row r="7209">
      <c r="C7209" s="22"/>
    </row>
    <row r="7210">
      <c r="C7210" s="22"/>
    </row>
    <row r="7211">
      <c r="C7211" s="22"/>
    </row>
    <row r="7212">
      <c r="C7212" s="22"/>
    </row>
    <row r="7213">
      <c r="C7213" s="22"/>
    </row>
    <row r="7214">
      <c r="C7214" s="22"/>
    </row>
    <row r="7215">
      <c r="C7215" s="22"/>
    </row>
    <row r="7216">
      <c r="C7216" s="22"/>
    </row>
    <row r="7217">
      <c r="C7217" s="22"/>
    </row>
    <row r="7218">
      <c r="C7218" s="22"/>
    </row>
    <row r="7219">
      <c r="C7219" s="22"/>
    </row>
    <row r="7220">
      <c r="C7220" s="22"/>
    </row>
    <row r="7221">
      <c r="C7221" s="22"/>
    </row>
    <row r="7222">
      <c r="C7222" s="22"/>
    </row>
    <row r="7223">
      <c r="C7223" s="22"/>
    </row>
    <row r="7224">
      <c r="C7224" s="22"/>
    </row>
    <row r="7225">
      <c r="C7225" s="22"/>
    </row>
    <row r="7226">
      <c r="C7226" s="22"/>
    </row>
    <row r="7227">
      <c r="C7227" s="22"/>
    </row>
    <row r="7228">
      <c r="C7228" s="22"/>
    </row>
    <row r="7229">
      <c r="C7229" s="22"/>
    </row>
    <row r="7230">
      <c r="C7230" s="22"/>
    </row>
    <row r="7231">
      <c r="C7231" s="22"/>
    </row>
    <row r="7232">
      <c r="C7232" s="22"/>
    </row>
    <row r="7233">
      <c r="C7233" s="22"/>
    </row>
    <row r="7234">
      <c r="C7234" s="22"/>
    </row>
    <row r="7235">
      <c r="C7235" s="22"/>
    </row>
    <row r="7236">
      <c r="C7236" s="22"/>
    </row>
    <row r="7237">
      <c r="C7237" s="22"/>
    </row>
    <row r="7238">
      <c r="C7238" s="22"/>
    </row>
    <row r="7239">
      <c r="C7239" s="22"/>
    </row>
    <row r="7240">
      <c r="C7240" s="22"/>
    </row>
    <row r="7241">
      <c r="C7241" s="22"/>
    </row>
    <row r="7242">
      <c r="C7242" s="22"/>
    </row>
    <row r="7243">
      <c r="C7243" s="22"/>
    </row>
    <row r="7244">
      <c r="C7244" s="22"/>
    </row>
    <row r="7245">
      <c r="C7245" s="22"/>
    </row>
    <row r="7246">
      <c r="C7246" s="22"/>
    </row>
    <row r="7247">
      <c r="C7247" s="22"/>
    </row>
    <row r="7248">
      <c r="C7248" s="22"/>
    </row>
    <row r="7249">
      <c r="C7249" s="22"/>
    </row>
    <row r="7250">
      <c r="C7250" s="22"/>
    </row>
    <row r="7251">
      <c r="C7251" s="22"/>
    </row>
    <row r="7252">
      <c r="C7252" s="22"/>
    </row>
    <row r="7253">
      <c r="C7253" s="22"/>
    </row>
    <row r="7254">
      <c r="C7254" s="22"/>
    </row>
    <row r="7255">
      <c r="C7255" s="22"/>
    </row>
    <row r="7256">
      <c r="C7256" s="22"/>
    </row>
    <row r="7257">
      <c r="C7257" s="22"/>
    </row>
    <row r="7258">
      <c r="C7258" s="22"/>
    </row>
    <row r="7259">
      <c r="C7259" s="22"/>
    </row>
    <row r="7260">
      <c r="C7260" s="22"/>
    </row>
    <row r="7261">
      <c r="C7261" s="22"/>
    </row>
    <row r="7262">
      <c r="C7262" s="22"/>
    </row>
    <row r="7263">
      <c r="C7263" s="22"/>
    </row>
    <row r="7264">
      <c r="C7264" s="22"/>
    </row>
    <row r="7265">
      <c r="C7265" s="22"/>
    </row>
    <row r="7266">
      <c r="C7266" s="22"/>
    </row>
    <row r="7267">
      <c r="C7267" s="22"/>
    </row>
    <row r="7268">
      <c r="C7268" s="22"/>
    </row>
    <row r="7269">
      <c r="C7269" s="22"/>
    </row>
    <row r="7270">
      <c r="C7270" s="22"/>
    </row>
    <row r="7271">
      <c r="C7271" s="22"/>
    </row>
    <row r="7272">
      <c r="C7272" s="22"/>
    </row>
    <row r="7273">
      <c r="C7273" s="22"/>
    </row>
    <row r="7274">
      <c r="C7274" s="22"/>
    </row>
    <row r="7275">
      <c r="C7275" s="22"/>
    </row>
    <row r="7276">
      <c r="C7276" s="22"/>
    </row>
    <row r="7277">
      <c r="C7277" s="22"/>
    </row>
    <row r="7278">
      <c r="C7278" s="22"/>
    </row>
    <row r="7279">
      <c r="C7279" s="22"/>
    </row>
    <row r="7280">
      <c r="C7280" s="22"/>
    </row>
    <row r="7281">
      <c r="C7281" s="22"/>
    </row>
    <row r="7282">
      <c r="C7282" s="22"/>
    </row>
    <row r="7283">
      <c r="C7283" s="22"/>
    </row>
    <row r="7284">
      <c r="C7284" s="22"/>
    </row>
    <row r="7285">
      <c r="C7285" s="22"/>
    </row>
    <row r="7286">
      <c r="C7286" s="22"/>
    </row>
    <row r="7287">
      <c r="C7287" s="22"/>
    </row>
    <row r="7288">
      <c r="C7288" s="22"/>
    </row>
    <row r="7289">
      <c r="C7289" s="22"/>
    </row>
    <row r="7290">
      <c r="C7290" s="22"/>
    </row>
    <row r="7291">
      <c r="C7291" s="22"/>
    </row>
    <row r="7292">
      <c r="C7292" s="22"/>
    </row>
    <row r="7293">
      <c r="C7293" s="22"/>
    </row>
    <row r="7294">
      <c r="C7294" s="22"/>
    </row>
    <row r="7295">
      <c r="C7295" s="22"/>
    </row>
    <row r="7296">
      <c r="C7296" s="22"/>
    </row>
    <row r="7297">
      <c r="C7297" s="22"/>
    </row>
    <row r="7298">
      <c r="C7298" s="22"/>
    </row>
    <row r="7299">
      <c r="C7299" s="22"/>
    </row>
    <row r="7300">
      <c r="C7300" s="22"/>
    </row>
    <row r="7301">
      <c r="C7301" s="22"/>
    </row>
    <row r="7302">
      <c r="C7302" s="22"/>
    </row>
    <row r="7303">
      <c r="C7303" s="22"/>
    </row>
    <row r="7304">
      <c r="C7304" s="22"/>
    </row>
    <row r="7305">
      <c r="C7305" s="22"/>
    </row>
    <row r="7306">
      <c r="C7306" s="22"/>
    </row>
    <row r="7307">
      <c r="C7307" s="22"/>
    </row>
    <row r="7308">
      <c r="C7308" s="22"/>
    </row>
    <row r="7309">
      <c r="C7309" s="22"/>
    </row>
    <row r="7310">
      <c r="C7310" s="22"/>
    </row>
    <row r="7311">
      <c r="C7311" s="22"/>
    </row>
    <row r="7312">
      <c r="C7312" s="22"/>
    </row>
    <row r="7313">
      <c r="C7313" s="22"/>
    </row>
    <row r="7314">
      <c r="C7314" s="22"/>
    </row>
    <row r="7315">
      <c r="C7315" s="22"/>
    </row>
    <row r="7316">
      <c r="C7316" s="22"/>
    </row>
    <row r="7317">
      <c r="C7317" s="22"/>
    </row>
    <row r="7318">
      <c r="C7318" s="22"/>
    </row>
    <row r="7319">
      <c r="C7319" s="22"/>
    </row>
    <row r="7320">
      <c r="C7320" s="22"/>
    </row>
    <row r="7321">
      <c r="C7321" s="22"/>
    </row>
    <row r="7322">
      <c r="C7322" s="22"/>
    </row>
    <row r="7323">
      <c r="C7323" s="22"/>
    </row>
    <row r="7324">
      <c r="C7324" s="22"/>
    </row>
    <row r="7325">
      <c r="C7325" s="22"/>
    </row>
    <row r="7326">
      <c r="C7326" s="22"/>
    </row>
    <row r="7327">
      <c r="C7327" s="22"/>
    </row>
    <row r="7328">
      <c r="C7328" s="22"/>
    </row>
    <row r="7329">
      <c r="C7329" s="22"/>
    </row>
    <row r="7330">
      <c r="C7330" s="22"/>
    </row>
    <row r="7331">
      <c r="C7331" s="22"/>
    </row>
    <row r="7332">
      <c r="C7332" s="22"/>
    </row>
    <row r="7333">
      <c r="C7333" s="22"/>
    </row>
    <row r="7334">
      <c r="C7334" s="22"/>
    </row>
    <row r="7335">
      <c r="C7335" s="22"/>
    </row>
    <row r="7336">
      <c r="C7336" s="22"/>
    </row>
    <row r="7337">
      <c r="C7337" s="22"/>
    </row>
    <row r="7338">
      <c r="C7338" s="22"/>
    </row>
    <row r="7339">
      <c r="C7339" s="22"/>
    </row>
    <row r="7340">
      <c r="C7340" s="22"/>
    </row>
    <row r="7341">
      <c r="C7341" s="22"/>
    </row>
    <row r="7342">
      <c r="C7342" s="22"/>
    </row>
    <row r="7343">
      <c r="C7343" s="22"/>
    </row>
    <row r="7344">
      <c r="C7344" s="22"/>
    </row>
    <row r="7345">
      <c r="C7345" s="22"/>
    </row>
    <row r="7346">
      <c r="C7346" s="22"/>
    </row>
    <row r="7347">
      <c r="C7347" s="22"/>
    </row>
    <row r="7348">
      <c r="C7348" s="22"/>
    </row>
    <row r="7349">
      <c r="C7349" s="22"/>
    </row>
    <row r="7350">
      <c r="C7350" s="22"/>
    </row>
    <row r="7351">
      <c r="C7351" s="22"/>
    </row>
    <row r="7352">
      <c r="C7352" s="22"/>
    </row>
    <row r="7353">
      <c r="C7353" s="22"/>
    </row>
    <row r="7354">
      <c r="C7354" s="22"/>
    </row>
    <row r="7355">
      <c r="C7355" s="22"/>
    </row>
    <row r="7356">
      <c r="C7356" s="22"/>
    </row>
    <row r="7357">
      <c r="C7357" s="22"/>
    </row>
    <row r="7358">
      <c r="C7358" s="22"/>
    </row>
    <row r="7359">
      <c r="C7359" s="22"/>
    </row>
    <row r="7360">
      <c r="C7360" s="22"/>
    </row>
    <row r="7361">
      <c r="C7361" s="22"/>
    </row>
    <row r="7362">
      <c r="C7362" s="22"/>
    </row>
    <row r="7363">
      <c r="C7363" s="22"/>
    </row>
    <row r="7364">
      <c r="C7364" s="22"/>
    </row>
    <row r="7365">
      <c r="C7365" s="22"/>
    </row>
    <row r="7366">
      <c r="C7366" s="22"/>
    </row>
    <row r="7367">
      <c r="C7367" s="22"/>
    </row>
    <row r="7368">
      <c r="C7368" s="22"/>
    </row>
    <row r="7369">
      <c r="C7369" s="22"/>
    </row>
    <row r="7370">
      <c r="C7370" s="22"/>
    </row>
    <row r="7371">
      <c r="C7371" s="22"/>
    </row>
    <row r="7372">
      <c r="C7372" s="22"/>
    </row>
    <row r="7373">
      <c r="C7373" s="22"/>
    </row>
    <row r="7374">
      <c r="C7374" s="22"/>
    </row>
    <row r="7375">
      <c r="C7375" s="22"/>
    </row>
    <row r="7376">
      <c r="C7376" s="22"/>
    </row>
    <row r="7377">
      <c r="C7377" s="22"/>
    </row>
    <row r="7378">
      <c r="C7378" s="22"/>
    </row>
    <row r="7379">
      <c r="C7379" s="22"/>
    </row>
    <row r="7380">
      <c r="C7380" s="22"/>
    </row>
    <row r="7381">
      <c r="C7381" s="22"/>
    </row>
    <row r="7382">
      <c r="C7382" s="22"/>
    </row>
    <row r="7383">
      <c r="C7383" s="22"/>
    </row>
    <row r="7384">
      <c r="C7384" s="22"/>
    </row>
    <row r="7385">
      <c r="C7385" s="22"/>
    </row>
    <row r="7386">
      <c r="C7386" s="22"/>
    </row>
    <row r="7387">
      <c r="C7387" s="22"/>
    </row>
    <row r="7388">
      <c r="C7388" s="22"/>
    </row>
    <row r="7389">
      <c r="C7389" s="22"/>
    </row>
    <row r="7390">
      <c r="C7390" s="22"/>
    </row>
    <row r="7391">
      <c r="C7391" s="22"/>
    </row>
    <row r="7392">
      <c r="C7392" s="22"/>
    </row>
    <row r="7393">
      <c r="C7393" s="22"/>
    </row>
    <row r="7394">
      <c r="C7394" s="22"/>
    </row>
    <row r="7395">
      <c r="C7395" s="22"/>
    </row>
    <row r="7396">
      <c r="C7396" s="22"/>
    </row>
    <row r="7397">
      <c r="C7397" s="22"/>
    </row>
    <row r="7398">
      <c r="C7398" s="22"/>
    </row>
    <row r="7399">
      <c r="C7399" s="22"/>
    </row>
    <row r="7400">
      <c r="C7400" s="22"/>
    </row>
    <row r="7401">
      <c r="C7401" s="22"/>
    </row>
    <row r="7402">
      <c r="C7402" s="22"/>
    </row>
    <row r="7403">
      <c r="C7403" s="22"/>
    </row>
    <row r="7404">
      <c r="C7404" s="22"/>
    </row>
    <row r="7405">
      <c r="C7405" s="22"/>
    </row>
    <row r="7406">
      <c r="C7406" s="22"/>
    </row>
    <row r="7407">
      <c r="C7407" s="22"/>
    </row>
    <row r="7408">
      <c r="C7408" s="22"/>
    </row>
    <row r="7409">
      <c r="C7409" s="22"/>
    </row>
    <row r="7410">
      <c r="C7410" s="22"/>
    </row>
    <row r="7411">
      <c r="C7411" s="22"/>
    </row>
    <row r="7412">
      <c r="C7412" s="22"/>
    </row>
    <row r="7413">
      <c r="C7413" s="22"/>
    </row>
    <row r="7414">
      <c r="C7414" s="22"/>
    </row>
    <row r="7415">
      <c r="C7415" s="22"/>
    </row>
    <row r="7416">
      <c r="C7416" s="22"/>
    </row>
    <row r="7417">
      <c r="C7417" s="22"/>
    </row>
    <row r="7418">
      <c r="C7418" s="22"/>
    </row>
    <row r="7419">
      <c r="C7419" s="22"/>
    </row>
    <row r="7420">
      <c r="C7420" s="22"/>
    </row>
    <row r="7421">
      <c r="C7421" s="22"/>
    </row>
    <row r="7422">
      <c r="C7422" s="22"/>
    </row>
    <row r="7423">
      <c r="C7423" s="22"/>
    </row>
    <row r="7424">
      <c r="C7424" s="22"/>
    </row>
    <row r="7425">
      <c r="C7425" s="22"/>
    </row>
    <row r="7426">
      <c r="C7426" s="22"/>
    </row>
    <row r="7427">
      <c r="C7427" s="22"/>
    </row>
    <row r="7428">
      <c r="C7428" s="22"/>
    </row>
    <row r="7429">
      <c r="C7429" s="22"/>
    </row>
    <row r="7430">
      <c r="C7430" s="22"/>
    </row>
    <row r="7431">
      <c r="C7431" s="22"/>
    </row>
    <row r="7432">
      <c r="C7432" s="22"/>
    </row>
    <row r="7433">
      <c r="C7433" s="22"/>
    </row>
    <row r="7434">
      <c r="C7434" s="22"/>
    </row>
    <row r="7435">
      <c r="C7435" s="22"/>
    </row>
    <row r="7436">
      <c r="C7436" s="22"/>
    </row>
    <row r="7437">
      <c r="C7437" s="22"/>
    </row>
    <row r="7438">
      <c r="C7438" s="22"/>
    </row>
    <row r="7439">
      <c r="C7439" s="22"/>
    </row>
    <row r="7440">
      <c r="C7440" s="22"/>
    </row>
    <row r="7441">
      <c r="C7441" s="22"/>
    </row>
    <row r="7442">
      <c r="C7442" s="22"/>
    </row>
    <row r="7443">
      <c r="C7443" s="22"/>
    </row>
    <row r="7444">
      <c r="C7444" s="22"/>
    </row>
    <row r="7445">
      <c r="C7445" s="22"/>
    </row>
    <row r="7446">
      <c r="C7446" s="22"/>
    </row>
    <row r="7447">
      <c r="C7447" s="22"/>
    </row>
    <row r="7448">
      <c r="C7448" s="22"/>
    </row>
    <row r="7449">
      <c r="C7449" s="22"/>
    </row>
    <row r="7450">
      <c r="C7450" s="22"/>
    </row>
    <row r="7451">
      <c r="C7451" s="22"/>
    </row>
    <row r="7452">
      <c r="C7452" s="22"/>
    </row>
    <row r="7453">
      <c r="C7453" s="22"/>
    </row>
    <row r="7454">
      <c r="C7454" s="22"/>
    </row>
    <row r="7455">
      <c r="C7455" s="22"/>
    </row>
    <row r="7456">
      <c r="C7456" s="22"/>
    </row>
    <row r="7457">
      <c r="C7457" s="22"/>
    </row>
    <row r="7458">
      <c r="C7458" s="22"/>
    </row>
    <row r="7459">
      <c r="C7459" s="22"/>
    </row>
    <row r="7460">
      <c r="C7460" s="22"/>
    </row>
    <row r="7461">
      <c r="C7461" s="22"/>
    </row>
    <row r="7462">
      <c r="C7462" s="22"/>
    </row>
    <row r="7463">
      <c r="C7463" s="22"/>
    </row>
    <row r="7464">
      <c r="C7464" s="22"/>
    </row>
    <row r="7465">
      <c r="C7465" s="22"/>
    </row>
    <row r="7466">
      <c r="C7466" s="22"/>
    </row>
    <row r="7467">
      <c r="C7467" s="22"/>
    </row>
    <row r="7468">
      <c r="C7468" s="22"/>
    </row>
    <row r="7469">
      <c r="C7469" s="22"/>
    </row>
    <row r="7470">
      <c r="C7470" s="22"/>
    </row>
    <row r="7471">
      <c r="C7471" s="22"/>
    </row>
    <row r="7472">
      <c r="C7472" s="22"/>
    </row>
    <row r="7473">
      <c r="C7473" s="22"/>
    </row>
    <row r="7474">
      <c r="C7474" s="22"/>
    </row>
    <row r="7475">
      <c r="C7475" s="22"/>
    </row>
    <row r="7476">
      <c r="C7476" s="22"/>
    </row>
    <row r="7477">
      <c r="C7477" s="22"/>
    </row>
    <row r="7478">
      <c r="C7478" s="22"/>
    </row>
    <row r="7479">
      <c r="C7479" s="22"/>
    </row>
    <row r="7480">
      <c r="C7480" s="22"/>
    </row>
    <row r="7481">
      <c r="C7481" s="22"/>
    </row>
    <row r="7482">
      <c r="C7482" s="22"/>
    </row>
    <row r="7483">
      <c r="C7483" s="22"/>
    </row>
    <row r="7484">
      <c r="C7484" s="22"/>
    </row>
    <row r="7485">
      <c r="C7485" s="22"/>
    </row>
    <row r="7486">
      <c r="C7486" s="22"/>
    </row>
    <row r="7487">
      <c r="C7487" s="22"/>
    </row>
    <row r="7488">
      <c r="C7488" s="22"/>
    </row>
    <row r="7489">
      <c r="C7489" s="22"/>
    </row>
    <row r="7490">
      <c r="C7490" s="22"/>
    </row>
    <row r="7491">
      <c r="C7491" s="22"/>
    </row>
    <row r="7492">
      <c r="C7492" s="22"/>
    </row>
    <row r="7493">
      <c r="C7493" s="22"/>
    </row>
    <row r="7494">
      <c r="C7494" s="22"/>
    </row>
    <row r="7495">
      <c r="C7495" s="22"/>
    </row>
    <row r="7496">
      <c r="C7496" s="22"/>
    </row>
    <row r="7497">
      <c r="C7497" s="22"/>
    </row>
    <row r="7498">
      <c r="C7498" s="22"/>
    </row>
    <row r="7499">
      <c r="C7499" s="22"/>
    </row>
    <row r="7500">
      <c r="C7500" s="22"/>
    </row>
    <row r="7501">
      <c r="C7501" s="22"/>
    </row>
    <row r="7502">
      <c r="C7502" s="22"/>
    </row>
    <row r="7503">
      <c r="C7503" s="22"/>
    </row>
    <row r="7504">
      <c r="C7504" s="22"/>
    </row>
    <row r="7505">
      <c r="C7505" s="22"/>
    </row>
    <row r="7506">
      <c r="C7506" s="22"/>
    </row>
    <row r="7507">
      <c r="C7507" s="22"/>
    </row>
    <row r="7508">
      <c r="C7508" s="22"/>
    </row>
    <row r="7509">
      <c r="C7509" s="22"/>
    </row>
    <row r="7510">
      <c r="C7510" s="22"/>
    </row>
    <row r="7511">
      <c r="C7511" s="22"/>
    </row>
    <row r="7512">
      <c r="C7512" s="22"/>
    </row>
    <row r="7513">
      <c r="C7513" s="22"/>
    </row>
    <row r="7514">
      <c r="C7514" s="22"/>
    </row>
    <row r="7515">
      <c r="C7515" s="22"/>
    </row>
    <row r="7516">
      <c r="C7516" s="22"/>
    </row>
    <row r="7517">
      <c r="C7517" s="22"/>
    </row>
    <row r="7518">
      <c r="C7518" s="22"/>
    </row>
    <row r="7519">
      <c r="C7519" s="22"/>
    </row>
    <row r="7520">
      <c r="C7520" s="22"/>
    </row>
    <row r="7521">
      <c r="C7521" s="22"/>
    </row>
    <row r="7522">
      <c r="C7522" s="22"/>
    </row>
    <row r="7523">
      <c r="C7523" s="22"/>
    </row>
    <row r="7524">
      <c r="C7524" s="22"/>
    </row>
    <row r="7525">
      <c r="C7525" s="22"/>
    </row>
    <row r="7526">
      <c r="C7526" s="22"/>
    </row>
    <row r="7527">
      <c r="C7527" s="22"/>
    </row>
    <row r="7528">
      <c r="C7528" s="22"/>
    </row>
    <row r="7529">
      <c r="C7529" s="22"/>
    </row>
    <row r="7530">
      <c r="C7530" s="22"/>
    </row>
    <row r="7531">
      <c r="C7531" s="22"/>
    </row>
    <row r="7532">
      <c r="C7532" s="22"/>
    </row>
    <row r="7533">
      <c r="C7533" s="22"/>
    </row>
    <row r="7534">
      <c r="C7534" s="22"/>
    </row>
    <row r="7535">
      <c r="C7535" s="22"/>
    </row>
    <row r="7536">
      <c r="C7536" s="22"/>
    </row>
    <row r="7537">
      <c r="C7537" s="22"/>
    </row>
    <row r="7538">
      <c r="C7538" s="22"/>
    </row>
    <row r="7539">
      <c r="C7539" s="22"/>
    </row>
    <row r="7540">
      <c r="C7540" s="22"/>
    </row>
    <row r="7541">
      <c r="C7541" s="22"/>
    </row>
    <row r="7542">
      <c r="C7542" s="22"/>
    </row>
    <row r="7543">
      <c r="C7543" s="22"/>
    </row>
    <row r="7544">
      <c r="C7544" s="22"/>
    </row>
    <row r="7545">
      <c r="C7545" s="22"/>
    </row>
    <row r="7546">
      <c r="C7546" s="22"/>
    </row>
    <row r="7547">
      <c r="C7547" s="22"/>
    </row>
    <row r="7548">
      <c r="C7548" s="22"/>
    </row>
    <row r="7549">
      <c r="C7549" s="22"/>
    </row>
    <row r="7550">
      <c r="C7550" s="22"/>
    </row>
    <row r="7551">
      <c r="C7551" s="22"/>
    </row>
    <row r="7552">
      <c r="C7552" s="22"/>
    </row>
    <row r="7553">
      <c r="C7553" s="22"/>
    </row>
    <row r="7554">
      <c r="C7554" s="22"/>
    </row>
    <row r="7555">
      <c r="C7555" s="22"/>
    </row>
    <row r="7556">
      <c r="C7556" s="22"/>
    </row>
    <row r="7557">
      <c r="C7557" s="22"/>
    </row>
    <row r="7558">
      <c r="C7558" s="22"/>
    </row>
    <row r="7559">
      <c r="C7559" s="22"/>
    </row>
    <row r="7560">
      <c r="C7560" s="22"/>
    </row>
    <row r="7561">
      <c r="C7561" s="22"/>
    </row>
    <row r="7562">
      <c r="C7562" s="22"/>
    </row>
    <row r="7563">
      <c r="C7563" s="22"/>
    </row>
    <row r="7564">
      <c r="C7564" s="22"/>
    </row>
    <row r="7565">
      <c r="C7565" s="22"/>
    </row>
    <row r="7566">
      <c r="C7566" s="22"/>
    </row>
    <row r="7567">
      <c r="C7567" s="22"/>
    </row>
    <row r="7568">
      <c r="C7568" s="22"/>
    </row>
    <row r="7569">
      <c r="C7569" s="22"/>
    </row>
    <row r="7570">
      <c r="C7570" s="22"/>
    </row>
    <row r="7571">
      <c r="C7571" s="22"/>
    </row>
    <row r="7572">
      <c r="C7572" s="22"/>
    </row>
    <row r="7573">
      <c r="C7573" s="22"/>
    </row>
    <row r="7574">
      <c r="C7574" s="22"/>
    </row>
    <row r="7575">
      <c r="C7575" s="22"/>
    </row>
    <row r="7576">
      <c r="C7576" s="22"/>
    </row>
    <row r="7577">
      <c r="C7577" s="22"/>
    </row>
    <row r="7578">
      <c r="C7578" s="22"/>
    </row>
    <row r="7579">
      <c r="C7579" s="22"/>
    </row>
    <row r="7580">
      <c r="C7580" s="22"/>
    </row>
    <row r="7581">
      <c r="C7581" s="22"/>
    </row>
    <row r="7582">
      <c r="C7582" s="22"/>
    </row>
    <row r="7583">
      <c r="C7583" s="22"/>
    </row>
    <row r="7584">
      <c r="C7584" s="22"/>
    </row>
    <row r="7585">
      <c r="C7585" s="22"/>
    </row>
    <row r="7586">
      <c r="C7586" s="22"/>
    </row>
    <row r="7587">
      <c r="C7587" s="22"/>
    </row>
    <row r="7588">
      <c r="C7588" s="22"/>
    </row>
    <row r="7589">
      <c r="C7589" s="22"/>
    </row>
    <row r="7590">
      <c r="C7590" s="22"/>
    </row>
    <row r="7591">
      <c r="C7591" s="22"/>
    </row>
    <row r="7592">
      <c r="C7592" s="22"/>
    </row>
    <row r="7593">
      <c r="C7593" s="22"/>
    </row>
    <row r="7594">
      <c r="C7594" s="22"/>
    </row>
    <row r="7595">
      <c r="C7595" s="22"/>
    </row>
    <row r="7596">
      <c r="C7596" s="22"/>
    </row>
    <row r="7597">
      <c r="C7597" s="22"/>
    </row>
    <row r="7598">
      <c r="C7598" s="22"/>
    </row>
    <row r="7599">
      <c r="C7599" s="22"/>
    </row>
    <row r="7600">
      <c r="C7600" s="22"/>
    </row>
    <row r="7601">
      <c r="C7601" s="22"/>
    </row>
    <row r="7602">
      <c r="C7602" s="22"/>
    </row>
    <row r="7603">
      <c r="C7603" s="22"/>
    </row>
    <row r="7604">
      <c r="C7604" s="22"/>
    </row>
    <row r="7605">
      <c r="C7605" s="22"/>
    </row>
    <row r="7606">
      <c r="C7606" s="22"/>
    </row>
    <row r="7607">
      <c r="C7607" s="22"/>
    </row>
    <row r="7608">
      <c r="C7608" s="22"/>
    </row>
    <row r="7609">
      <c r="C7609" s="22"/>
    </row>
    <row r="7610">
      <c r="C7610" s="22"/>
    </row>
    <row r="7611">
      <c r="C7611" s="22"/>
    </row>
    <row r="7612">
      <c r="C7612" s="22"/>
    </row>
    <row r="7613">
      <c r="C7613" s="22"/>
    </row>
    <row r="7614">
      <c r="C7614" s="22"/>
    </row>
    <row r="7615">
      <c r="C7615" s="22"/>
    </row>
    <row r="7616">
      <c r="C7616" s="22"/>
    </row>
    <row r="7617">
      <c r="C7617" s="22"/>
    </row>
    <row r="7618">
      <c r="C7618" s="22"/>
    </row>
    <row r="7619">
      <c r="C7619" s="22"/>
    </row>
    <row r="7620">
      <c r="C7620" s="22"/>
    </row>
    <row r="7621">
      <c r="C7621" s="22"/>
    </row>
    <row r="7622">
      <c r="C7622" s="22"/>
    </row>
    <row r="7623">
      <c r="C7623" s="22"/>
    </row>
    <row r="7624">
      <c r="C7624" s="22"/>
    </row>
    <row r="7625">
      <c r="C7625" s="22"/>
    </row>
    <row r="7626">
      <c r="C7626" s="22"/>
    </row>
    <row r="7627">
      <c r="C7627" s="22"/>
    </row>
    <row r="7628">
      <c r="C7628" s="22"/>
    </row>
    <row r="7629">
      <c r="C7629" s="22"/>
    </row>
    <row r="7630">
      <c r="C7630" s="22"/>
    </row>
    <row r="7631">
      <c r="C7631" s="22"/>
    </row>
    <row r="7632">
      <c r="C7632" s="22"/>
    </row>
    <row r="7633">
      <c r="C7633" s="22"/>
    </row>
    <row r="7634">
      <c r="C7634" s="22"/>
    </row>
    <row r="7635">
      <c r="C7635" s="22"/>
    </row>
    <row r="7636">
      <c r="C7636" s="22"/>
    </row>
    <row r="7637">
      <c r="C7637" s="22"/>
    </row>
    <row r="7638">
      <c r="C7638" s="22"/>
    </row>
    <row r="7639">
      <c r="C7639" s="22"/>
    </row>
    <row r="7640">
      <c r="C7640" s="22"/>
    </row>
    <row r="7641">
      <c r="C7641" s="22"/>
    </row>
    <row r="7642">
      <c r="C7642" s="22"/>
    </row>
    <row r="7643">
      <c r="C7643" s="22"/>
    </row>
    <row r="7644">
      <c r="C7644" s="22"/>
    </row>
    <row r="7645">
      <c r="C7645" s="22"/>
    </row>
    <row r="7646">
      <c r="C7646" s="22"/>
    </row>
    <row r="7647">
      <c r="C7647" s="22"/>
    </row>
    <row r="7648">
      <c r="C7648" s="22"/>
    </row>
    <row r="7649">
      <c r="C7649" s="22"/>
    </row>
    <row r="7650">
      <c r="C7650" s="22"/>
    </row>
    <row r="7651">
      <c r="C7651" s="22"/>
    </row>
    <row r="7652">
      <c r="C7652" s="22"/>
    </row>
    <row r="7653">
      <c r="C7653" s="22"/>
    </row>
    <row r="7654">
      <c r="C7654" s="22"/>
    </row>
    <row r="7655">
      <c r="C7655" s="22"/>
    </row>
    <row r="7656">
      <c r="C7656" s="22"/>
    </row>
    <row r="7657">
      <c r="C7657" s="22"/>
    </row>
    <row r="7658">
      <c r="C7658" s="22"/>
    </row>
    <row r="7659">
      <c r="C7659" s="22"/>
    </row>
    <row r="7660">
      <c r="C7660" s="22"/>
    </row>
    <row r="7661">
      <c r="C7661" s="22"/>
    </row>
    <row r="7662">
      <c r="C7662" s="22"/>
    </row>
    <row r="7663">
      <c r="C7663" s="22"/>
    </row>
    <row r="7664">
      <c r="C7664" s="22"/>
    </row>
    <row r="7665">
      <c r="C7665" s="22"/>
    </row>
    <row r="7666">
      <c r="C7666" s="22"/>
    </row>
    <row r="7667">
      <c r="C7667" s="22"/>
    </row>
    <row r="7668">
      <c r="C7668" s="22"/>
    </row>
    <row r="7669">
      <c r="C7669" s="22"/>
    </row>
    <row r="7670">
      <c r="C7670" s="22"/>
    </row>
    <row r="7671">
      <c r="C7671" s="22"/>
    </row>
    <row r="7672">
      <c r="C7672" s="22"/>
    </row>
    <row r="7673">
      <c r="C7673" s="22"/>
    </row>
    <row r="7674">
      <c r="C7674" s="22"/>
    </row>
    <row r="7675">
      <c r="C7675" s="22"/>
    </row>
    <row r="7676">
      <c r="C7676" s="22"/>
    </row>
    <row r="7677">
      <c r="C7677" s="22"/>
    </row>
    <row r="7678">
      <c r="C7678" s="22"/>
    </row>
    <row r="7679">
      <c r="C7679" s="22"/>
    </row>
    <row r="7680">
      <c r="C7680" s="22"/>
    </row>
    <row r="7681">
      <c r="C7681" s="22"/>
    </row>
    <row r="7682">
      <c r="C7682" s="22"/>
    </row>
    <row r="7683">
      <c r="C7683" s="22"/>
    </row>
    <row r="7684">
      <c r="C7684" s="22"/>
    </row>
    <row r="7685">
      <c r="C7685" s="22"/>
    </row>
    <row r="7686">
      <c r="C7686" s="22"/>
    </row>
    <row r="7687">
      <c r="C7687" s="22"/>
    </row>
    <row r="7688">
      <c r="C7688" s="22"/>
    </row>
    <row r="7689">
      <c r="C7689" s="22"/>
    </row>
    <row r="7690">
      <c r="C7690" s="22"/>
    </row>
    <row r="7691">
      <c r="C7691" s="22"/>
    </row>
    <row r="7692">
      <c r="C7692" s="22"/>
    </row>
    <row r="7693">
      <c r="C7693" s="22"/>
    </row>
    <row r="7694">
      <c r="C7694" s="22"/>
    </row>
    <row r="7695">
      <c r="C7695" s="22"/>
    </row>
    <row r="7696">
      <c r="C7696" s="22"/>
    </row>
    <row r="7697">
      <c r="C7697" s="22"/>
    </row>
    <row r="7698">
      <c r="C7698" s="22"/>
    </row>
    <row r="7699">
      <c r="C7699" s="22"/>
    </row>
    <row r="7700">
      <c r="C7700" s="22"/>
    </row>
    <row r="7701">
      <c r="C7701" s="22"/>
    </row>
    <row r="7702">
      <c r="C7702" s="22"/>
    </row>
    <row r="7703">
      <c r="C7703" s="22"/>
    </row>
    <row r="7704">
      <c r="C7704" s="22"/>
    </row>
    <row r="7705">
      <c r="C7705" s="22"/>
    </row>
    <row r="7706">
      <c r="C7706" s="22"/>
    </row>
    <row r="7707">
      <c r="C7707" s="22"/>
    </row>
    <row r="7708">
      <c r="C7708" s="22"/>
    </row>
    <row r="7709">
      <c r="C7709" s="22"/>
    </row>
    <row r="7710">
      <c r="C7710" s="22"/>
    </row>
    <row r="7711">
      <c r="C7711" s="22"/>
    </row>
    <row r="7712">
      <c r="C7712" s="22"/>
    </row>
    <row r="7713">
      <c r="C7713" s="22"/>
    </row>
    <row r="7714">
      <c r="C7714" s="22"/>
    </row>
    <row r="7715">
      <c r="C7715" s="22"/>
    </row>
    <row r="7716">
      <c r="C7716" s="22"/>
    </row>
    <row r="7717">
      <c r="C7717" s="22"/>
    </row>
    <row r="7718">
      <c r="C7718" s="22"/>
    </row>
    <row r="7719">
      <c r="C7719" s="22"/>
    </row>
    <row r="7720">
      <c r="C7720" s="22"/>
    </row>
    <row r="7721">
      <c r="C7721" s="22"/>
    </row>
    <row r="7722">
      <c r="C7722" s="22"/>
    </row>
    <row r="7723">
      <c r="C7723" s="22"/>
    </row>
    <row r="7724">
      <c r="C7724" s="22"/>
    </row>
    <row r="7725">
      <c r="C7725" s="22"/>
    </row>
    <row r="7726">
      <c r="C7726" s="22"/>
    </row>
    <row r="7727">
      <c r="C7727" s="22"/>
    </row>
    <row r="7728">
      <c r="C7728" s="22"/>
    </row>
    <row r="7729">
      <c r="C7729" s="22"/>
    </row>
    <row r="7730">
      <c r="C7730" s="22"/>
    </row>
    <row r="7731">
      <c r="C7731" s="22"/>
    </row>
    <row r="7732">
      <c r="C7732" s="22"/>
    </row>
    <row r="7733">
      <c r="C7733" s="22"/>
    </row>
    <row r="7734">
      <c r="C7734" s="22"/>
    </row>
    <row r="7735">
      <c r="C7735" s="22"/>
    </row>
    <row r="7736">
      <c r="C7736" s="22"/>
    </row>
    <row r="7737">
      <c r="C7737" s="22"/>
    </row>
    <row r="7738">
      <c r="C7738" s="22"/>
    </row>
    <row r="7739">
      <c r="C7739" s="22"/>
    </row>
    <row r="7740">
      <c r="C7740" s="22"/>
    </row>
    <row r="7741">
      <c r="C7741" s="22"/>
    </row>
    <row r="7742">
      <c r="C7742" s="22"/>
    </row>
    <row r="7743">
      <c r="C7743" s="22"/>
    </row>
    <row r="7744">
      <c r="C7744" s="22"/>
    </row>
    <row r="7745">
      <c r="C7745" s="22"/>
    </row>
    <row r="7746">
      <c r="C7746" s="22"/>
    </row>
    <row r="7747">
      <c r="C7747" s="22"/>
    </row>
    <row r="7748">
      <c r="C7748" s="22"/>
    </row>
    <row r="7749">
      <c r="C7749" s="22"/>
    </row>
    <row r="7750">
      <c r="C7750" s="22"/>
    </row>
    <row r="7751">
      <c r="C7751" s="22"/>
    </row>
    <row r="7752">
      <c r="C7752" s="22"/>
    </row>
    <row r="7753">
      <c r="C7753" s="22"/>
    </row>
    <row r="7754">
      <c r="C7754" s="22"/>
    </row>
    <row r="7755">
      <c r="C7755" s="22"/>
    </row>
    <row r="7756">
      <c r="C7756" s="22"/>
    </row>
    <row r="7757">
      <c r="C7757" s="22"/>
    </row>
    <row r="7758">
      <c r="C7758" s="22"/>
    </row>
    <row r="7759">
      <c r="C7759" s="22"/>
    </row>
    <row r="7760">
      <c r="C7760" s="22"/>
    </row>
    <row r="7761">
      <c r="C7761" s="22"/>
    </row>
    <row r="7762">
      <c r="C7762" s="22"/>
    </row>
    <row r="7763">
      <c r="C7763" s="22"/>
    </row>
    <row r="7764">
      <c r="C7764" s="22"/>
    </row>
    <row r="7765">
      <c r="C7765" s="22"/>
    </row>
    <row r="7766">
      <c r="C7766" s="22"/>
    </row>
    <row r="7767">
      <c r="C7767" s="22"/>
    </row>
    <row r="7768">
      <c r="C7768" s="22"/>
    </row>
    <row r="7769">
      <c r="C7769" s="22"/>
    </row>
    <row r="7770">
      <c r="C7770" s="22"/>
    </row>
    <row r="7771">
      <c r="C7771" s="22"/>
    </row>
    <row r="7772">
      <c r="C7772" s="22"/>
    </row>
    <row r="7773">
      <c r="C7773" s="22"/>
    </row>
    <row r="7774">
      <c r="C7774" s="22"/>
    </row>
    <row r="7775">
      <c r="C7775" s="22"/>
    </row>
    <row r="7776">
      <c r="C7776" s="22"/>
    </row>
    <row r="7777">
      <c r="C7777" s="22"/>
    </row>
    <row r="7778">
      <c r="C7778" s="22"/>
    </row>
    <row r="7779">
      <c r="C7779" s="22"/>
    </row>
    <row r="7780">
      <c r="C7780" s="22"/>
    </row>
    <row r="7781">
      <c r="C7781" s="22"/>
    </row>
    <row r="7782">
      <c r="C7782" s="22"/>
    </row>
    <row r="7783">
      <c r="C7783" s="22"/>
    </row>
    <row r="7784">
      <c r="C7784" s="22"/>
    </row>
    <row r="7785">
      <c r="C7785" s="22"/>
    </row>
    <row r="7786">
      <c r="C7786" s="22"/>
    </row>
    <row r="7787">
      <c r="C7787" s="22"/>
    </row>
    <row r="7788">
      <c r="C7788" s="22"/>
    </row>
    <row r="7789">
      <c r="C7789" s="22"/>
    </row>
    <row r="7790">
      <c r="C7790" s="22"/>
    </row>
    <row r="7791">
      <c r="C7791" s="22"/>
    </row>
    <row r="7792">
      <c r="C7792" s="22"/>
    </row>
    <row r="7793">
      <c r="C7793" s="22"/>
    </row>
    <row r="7794">
      <c r="C7794" s="22"/>
    </row>
    <row r="7795">
      <c r="C7795" s="22"/>
    </row>
    <row r="7796">
      <c r="C7796" s="22"/>
    </row>
    <row r="7797">
      <c r="C7797" s="22"/>
    </row>
    <row r="7798">
      <c r="C7798" s="22"/>
    </row>
    <row r="7799">
      <c r="C7799" s="22"/>
    </row>
    <row r="7800">
      <c r="C7800" s="22"/>
    </row>
    <row r="7801">
      <c r="C7801" s="22"/>
    </row>
    <row r="7802">
      <c r="C7802" s="22"/>
    </row>
    <row r="7803">
      <c r="C7803" s="22"/>
    </row>
    <row r="7804">
      <c r="C7804" s="22"/>
    </row>
    <row r="7805">
      <c r="C7805" s="22"/>
    </row>
    <row r="7806">
      <c r="C7806" s="22"/>
    </row>
    <row r="7807">
      <c r="C7807" s="22"/>
    </row>
    <row r="7808">
      <c r="C7808" s="22"/>
    </row>
    <row r="7809">
      <c r="C7809" s="22"/>
    </row>
    <row r="7810">
      <c r="C7810" s="22"/>
    </row>
    <row r="7811">
      <c r="C7811" s="22"/>
    </row>
    <row r="7812">
      <c r="C7812" s="22"/>
    </row>
    <row r="7813">
      <c r="C7813" s="22"/>
    </row>
    <row r="7814">
      <c r="C7814" s="22"/>
    </row>
    <row r="7815">
      <c r="C7815" s="22"/>
    </row>
    <row r="7816">
      <c r="C7816" s="22"/>
    </row>
    <row r="7817">
      <c r="C7817" s="22"/>
    </row>
    <row r="7818">
      <c r="C7818" s="22"/>
    </row>
    <row r="7819">
      <c r="C7819" s="22"/>
    </row>
    <row r="7820">
      <c r="C7820" s="22"/>
    </row>
    <row r="7821">
      <c r="C7821" s="22"/>
    </row>
    <row r="7822">
      <c r="C7822" s="22"/>
    </row>
    <row r="7823">
      <c r="C7823" s="22"/>
    </row>
    <row r="7824">
      <c r="C7824" s="22"/>
    </row>
    <row r="7825">
      <c r="C7825" s="22"/>
    </row>
    <row r="7826">
      <c r="C7826" s="22"/>
    </row>
    <row r="7827">
      <c r="C7827" s="22"/>
    </row>
    <row r="7828">
      <c r="C7828" s="22"/>
    </row>
    <row r="7829">
      <c r="C7829" s="22"/>
    </row>
    <row r="7830">
      <c r="C7830" s="22"/>
    </row>
    <row r="7831">
      <c r="C7831" s="22"/>
    </row>
    <row r="7832">
      <c r="C7832" s="22"/>
    </row>
    <row r="7833">
      <c r="C7833" s="22"/>
    </row>
    <row r="7834">
      <c r="C7834" s="22"/>
    </row>
    <row r="7835">
      <c r="C7835" s="22"/>
    </row>
    <row r="7836">
      <c r="C7836" s="22"/>
    </row>
    <row r="7837">
      <c r="C7837" s="22"/>
    </row>
    <row r="7838">
      <c r="C7838" s="22"/>
    </row>
    <row r="7839">
      <c r="C7839" s="22"/>
    </row>
    <row r="7840">
      <c r="C7840" s="22"/>
    </row>
    <row r="7841">
      <c r="C7841" s="22"/>
    </row>
    <row r="7842">
      <c r="C7842" s="22"/>
    </row>
    <row r="7843">
      <c r="C7843" s="22"/>
    </row>
    <row r="7844">
      <c r="C7844" s="22"/>
    </row>
    <row r="7845">
      <c r="C7845" s="22"/>
    </row>
    <row r="7846">
      <c r="C7846" s="22"/>
    </row>
    <row r="7847">
      <c r="C7847" s="22"/>
    </row>
    <row r="7848">
      <c r="C7848" s="22"/>
    </row>
    <row r="7849">
      <c r="C7849" s="22"/>
    </row>
    <row r="7850">
      <c r="C7850" s="22"/>
    </row>
    <row r="7851">
      <c r="C7851" s="22"/>
    </row>
    <row r="7852">
      <c r="C7852" s="22"/>
    </row>
    <row r="7853">
      <c r="C7853" s="22"/>
    </row>
    <row r="7854">
      <c r="C7854" s="22"/>
    </row>
    <row r="7855">
      <c r="C7855" s="22"/>
    </row>
    <row r="7856">
      <c r="C7856" s="22"/>
    </row>
    <row r="7857">
      <c r="C7857" s="22"/>
    </row>
    <row r="7858">
      <c r="C7858" s="22"/>
    </row>
    <row r="7859">
      <c r="C7859" s="22"/>
    </row>
    <row r="7860">
      <c r="C7860" s="22"/>
    </row>
    <row r="7861">
      <c r="C7861" s="22"/>
    </row>
    <row r="7862">
      <c r="C7862" s="22"/>
    </row>
    <row r="7863">
      <c r="C7863" s="22"/>
    </row>
    <row r="7864">
      <c r="C7864" s="22"/>
    </row>
    <row r="7865">
      <c r="C7865" s="22"/>
    </row>
    <row r="7866">
      <c r="C7866" s="22"/>
    </row>
    <row r="7867">
      <c r="C7867" s="22"/>
    </row>
    <row r="7868">
      <c r="C7868" s="22"/>
    </row>
    <row r="7869">
      <c r="C7869" s="22"/>
    </row>
    <row r="7870">
      <c r="C7870" s="22"/>
    </row>
    <row r="7871">
      <c r="C7871" s="22"/>
    </row>
    <row r="7872">
      <c r="C7872" s="22"/>
    </row>
    <row r="7873">
      <c r="C7873" s="22"/>
    </row>
    <row r="7874">
      <c r="C7874" s="22"/>
    </row>
    <row r="7875">
      <c r="C7875" s="22"/>
    </row>
    <row r="7876">
      <c r="C7876" s="22"/>
    </row>
    <row r="7877">
      <c r="C7877" s="22"/>
    </row>
    <row r="7878">
      <c r="C7878" s="22"/>
    </row>
    <row r="7879">
      <c r="C7879" s="22"/>
    </row>
    <row r="7880">
      <c r="C7880" s="22"/>
    </row>
    <row r="7881">
      <c r="C7881" s="22"/>
    </row>
    <row r="7882">
      <c r="C7882" s="22"/>
    </row>
    <row r="7883">
      <c r="C7883" s="22"/>
    </row>
    <row r="7884">
      <c r="C7884" s="22"/>
    </row>
    <row r="7885">
      <c r="C7885" s="22"/>
    </row>
    <row r="7886">
      <c r="C7886" s="22"/>
    </row>
    <row r="7887">
      <c r="C7887" s="22"/>
    </row>
    <row r="7888">
      <c r="C7888" s="22"/>
    </row>
    <row r="7889">
      <c r="C7889" s="22"/>
    </row>
    <row r="7890">
      <c r="C7890" s="22"/>
    </row>
    <row r="7891">
      <c r="C7891" s="22"/>
    </row>
    <row r="7892">
      <c r="C7892" s="22"/>
    </row>
    <row r="7893">
      <c r="C7893" s="22"/>
    </row>
    <row r="7894">
      <c r="C7894" s="22"/>
    </row>
    <row r="7895">
      <c r="C7895" s="22"/>
    </row>
    <row r="7896">
      <c r="C7896" s="22"/>
    </row>
    <row r="7897">
      <c r="C7897" s="22"/>
    </row>
    <row r="7898">
      <c r="C7898" s="22"/>
    </row>
    <row r="7899">
      <c r="C7899" s="22"/>
    </row>
    <row r="7900">
      <c r="C7900" s="22"/>
    </row>
    <row r="7901">
      <c r="C7901" s="22"/>
    </row>
    <row r="7902">
      <c r="C7902" s="22"/>
    </row>
    <row r="7903">
      <c r="C7903" s="22"/>
    </row>
    <row r="7904">
      <c r="C7904" s="22"/>
    </row>
    <row r="7905">
      <c r="C7905" s="22"/>
    </row>
    <row r="7906">
      <c r="C7906" s="22"/>
    </row>
    <row r="7907">
      <c r="C7907" s="22"/>
    </row>
    <row r="7908">
      <c r="C7908" s="22"/>
    </row>
    <row r="7909">
      <c r="C7909" s="22"/>
    </row>
    <row r="7910">
      <c r="C7910" s="22"/>
    </row>
    <row r="7911">
      <c r="C7911" s="22"/>
    </row>
    <row r="7912">
      <c r="C7912" s="22"/>
    </row>
    <row r="7913">
      <c r="C7913" s="22"/>
    </row>
    <row r="7914">
      <c r="C7914" s="22"/>
    </row>
    <row r="7915">
      <c r="C7915" s="22"/>
    </row>
    <row r="7916">
      <c r="C7916" s="22"/>
    </row>
    <row r="7917">
      <c r="C7917" s="22"/>
    </row>
    <row r="7918">
      <c r="C7918" s="22"/>
    </row>
    <row r="7919">
      <c r="C7919" s="22"/>
    </row>
    <row r="7920">
      <c r="C7920" s="22"/>
    </row>
    <row r="7921">
      <c r="C7921" s="22"/>
    </row>
    <row r="7922">
      <c r="C7922" s="22"/>
    </row>
    <row r="7923">
      <c r="C7923" s="22"/>
    </row>
    <row r="7924">
      <c r="C7924" s="22"/>
    </row>
    <row r="7925">
      <c r="C7925" s="22"/>
    </row>
    <row r="7926">
      <c r="C7926" s="22"/>
    </row>
    <row r="7927">
      <c r="C7927" s="22"/>
    </row>
    <row r="7928">
      <c r="C7928" s="22"/>
    </row>
    <row r="7929">
      <c r="C7929" s="22"/>
    </row>
    <row r="7930">
      <c r="C7930" s="22"/>
    </row>
    <row r="7931">
      <c r="C7931" s="22"/>
    </row>
    <row r="7932">
      <c r="C7932" s="22"/>
    </row>
    <row r="7933">
      <c r="C7933" s="22"/>
    </row>
    <row r="7934">
      <c r="C7934" s="22"/>
    </row>
    <row r="7935">
      <c r="C7935" s="22"/>
    </row>
    <row r="7936">
      <c r="C7936" s="22"/>
    </row>
    <row r="7937">
      <c r="C7937" s="22"/>
    </row>
    <row r="7938">
      <c r="C7938" s="22"/>
    </row>
    <row r="7939">
      <c r="C7939" s="22"/>
    </row>
    <row r="7940">
      <c r="C7940" s="22"/>
    </row>
    <row r="7941">
      <c r="C7941" s="22"/>
    </row>
    <row r="7942">
      <c r="C7942" s="22"/>
    </row>
    <row r="7943">
      <c r="C7943" s="22"/>
    </row>
    <row r="7944">
      <c r="C7944" s="22"/>
    </row>
    <row r="7945">
      <c r="C7945" s="22"/>
    </row>
    <row r="7946">
      <c r="C7946" s="22"/>
    </row>
    <row r="7947">
      <c r="C7947" s="22"/>
    </row>
    <row r="7948">
      <c r="C7948" s="22"/>
    </row>
    <row r="7949">
      <c r="C7949" s="22"/>
    </row>
    <row r="7950">
      <c r="C7950" s="22"/>
    </row>
    <row r="7951">
      <c r="C7951" s="22"/>
    </row>
    <row r="7952">
      <c r="C7952" s="22"/>
    </row>
    <row r="7953">
      <c r="C7953" s="22"/>
    </row>
    <row r="7954">
      <c r="C7954" s="22"/>
    </row>
    <row r="7955">
      <c r="C7955" s="22"/>
    </row>
    <row r="7956">
      <c r="C7956" s="22"/>
    </row>
    <row r="7957">
      <c r="C7957" s="22"/>
    </row>
    <row r="7958">
      <c r="C7958" s="22"/>
    </row>
    <row r="7959">
      <c r="C7959" s="22"/>
    </row>
    <row r="7960">
      <c r="C7960" s="22"/>
    </row>
    <row r="7961">
      <c r="C7961" s="22"/>
    </row>
    <row r="7962">
      <c r="C7962" s="22"/>
    </row>
    <row r="7963">
      <c r="C7963" s="22"/>
    </row>
    <row r="7964">
      <c r="C7964" s="22"/>
    </row>
    <row r="7965">
      <c r="C7965" s="22"/>
    </row>
    <row r="7966">
      <c r="C7966" s="22"/>
    </row>
    <row r="7967">
      <c r="C7967" s="22"/>
    </row>
    <row r="7968">
      <c r="C7968" s="22"/>
    </row>
    <row r="7969">
      <c r="C7969" s="22"/>
    </row>
    <row r="7970">
      <c r="C7970" s="22"/>
    </row>
    <row r="7971">
      <c r="C7971" s="22"/>
    </row>
    <row r="7972">
      <c r="C7972" s="22"/>
    </row>
    <row r="7973">
      <c r="C7973" s="22"/>
    </row>
    <row r="7974">
      <c r="C7974" s="22"/>
    </row>
    <row r="7975">
      <c r="C7975" s="22"/>
    </row>
    <row r="7976">
      <c r="C7976" s="22"/>
    </row>
    <row r="7977">
      <c r="C7977" s="22"/>
    </row>
    <row r="7978">
      <c r="C7978" s="22"/>
    </row>
    <row r="7979">
      <c r="C7979" s="22"/>
    </row>
    <row r="7980">
      <c r="C7980" s="22"/>
    </row>
    <row r="7981">
      <c r="C7981" s="22"/>
    </row>
    <row r="7982">
      <c r="C7982" s="22"/>
    </row>
    <row r="7983">
      <c r="C7983" s="22"/>
    </row>
    <row r="7984">
      <c r="C7984" s="22"/>
    </row>
    <row r="7985">
      <c r="C7985" s="22"/>
    </row>
    <row r="7986">
      <c r="C7986" s="22"/>
    </row>
    <row r="7987">
      <c r="C7987" s="22"/>
    </row>
    <row r="7988">
      <c r="C7988" s="22"/>
    </row>
    <row r="7989">
      <c r="C7989" s="22"/>
    </row>
    <row r="7990">
      <c r="C7990" s="22"/>
    </row>
    <row r="7991">
      <c r="C7991" s="22"/>
    </row>
    <row r="7992">
      <c r="C7992" s="22"/>
    </row>
    <row r="7993">
      <c r="C7993" s="22"/>
    </row>
    <row r="7994">
      <c r="C7994" s="22"/>
    </row>
    <row r="7995">
      <c r="C7995" s="22"/>
    </row>
    <row r="7996">
      <c r="C7996" s="22"/>
    </row>
    <row r="7997">
      <c r="C7997" s="22"/>
    </row>
    <row r="7998">
      <c r="C7998" s="22"/>
    </row>
    <row r="7999">
      <c r="C7999" s="22"/>
    </row>
    <row r="8000">
      <c r="C8000" s="22"/>
    </row>
    <row r="8001">
      <c r="C8001" s="22"/>
    </row>
    <row r="8002">
      <c r="C8002" s="22"/>
    </row>
    <row r="8003">
      <c r="C8003" s="22"/>
    </row>
    <row r="8004">
      <c r="C8004" s="22"/>
    </row>
    <row r="8005">
      <c r="C8005" s="22"/>
    </row>
    <row r="8006">
      <c r="C8006" s="22"/>
    </row>
    <row r="8007">
      <c r="C8007" s="22"/>
    </row>
    <row r="8008">
      <c r="C8008" s="22"/>
    </row>
    <row r="8009">
      <c r="C8009" s="22"/>
    </row>
    <row r="8010">
      <c r="C8010" s="22"/>
    </row>
    <row r="8011">
      <c r="C8011" s="22"/>
    </row>
    <row r="8012">
      <c r="C8012" s="22"/>
    </row>
    <row r="8013">
      <c r="C8013" s="22"/>
    </row>
    <row r="8014">
      <c r="C8014" s="22"/>
    </row>
    <row r="8015">
      <c r="C8015" s="22"/>
    </row>
    <row r="8016">
      <c r="C8016" s="22"/>
    </row>
    <row r="8017">
      <c r="C8017" s="22"/>
    </row>
    <row r="8018">
      <c r="C8018" s="22"/>
    </row>
    <row r="8019">
      <c r="C8019" s="22"/>
    </row>
    <row r="8020">
      <c r="C8020" s="22"/>
    </row>
    <row r="8021">
      <c r="C8021" s="22"/>
    </row>
    <row r="8022">
      <c r="C8022" s="22"/>
    </row>
    <row r="8023">
      <c r="C8023" s="22"/>
    </row>
    <row r="8024">
      <c r="C8024" s="22"/>
    </row>
    <row r="8025">
      <c r="C8025" s="22"/>
    </row>
    <row r="8026">
      <c r="C8026" s="22"/>
    </row>
    <row r="8027">
      <c r="C8027" s="22"/>
    </row>
    <row r="8028">
      <c r="C8028" s="22"/>
    </row>
    <row r="8029">
      <c r="C8029" s="22"/>
    </row>
    <row r="8030">
      <c r="C8030" s="22"/>
    </row>
    <row r="8031">
      <c r="C8031" s="22"/>
    </row>
    <row r="8032">
      <c r="C8032" s="22"/>
    </row>
    <row r="8033">
      <c r="C8033" s="22"/>
    </row>
    <row r="8034">
      <c r="C8034" s="22"/>
    </row>
    <row r="8035">
      <c r="C8035" s="22"/>
    </row>
    <row r="8036">
      <c r="C8036" s="22"/>
    </row>
    <row r="8037">
      <c r="C8037" s="22"/>
    </row>
    <row r="8038">
      <c r="C8038" s="22"/>
    </row>
    <row r="8039">
      <c r="C8039" s="22"/>
    </row>
    <row r="8040">
      <c r="C8040" s="22"/>
    </row>
    <row r="8041">
      <c r="C8041" s="22"/>
    </row>
    <row r="8042">
      <c r="C8042" s="22"/>
    </row>
    <row r="8043">
      <c r="C8043" s="22"/>
    </row>
    <row r="8044">
      <c r="C8044" s="22"/>
    </row>
    <row r="8045">
      <c r="C8045" s="22"/>
    </row>
    <row r="8046">
      <c r="C8046" s="22"/>
    </row>
    <row r="8047">
      <c r="C8047" s="22"/>
    </row>
    <row r="8048">
      <c r="C8048" s="22"/>
    </row>
    <row r="8049">
      <c r="C8049" s="22"/>
    </row>
    <row r="8050">
      <c r="C8050" s="22"/>
    </row>
    <row r="8051">
      <c r="C8051" s="22"/>
    </row>
    <row r="8052">
      <c r="C8052" s="22"/>
    </row>
    <row r="8053">
      <c r="C8053" s="22"/>
    </row>
    <row r="8054">
      <c r="C8054" s="22"/>
    </row>
    <row r="8055">
      <c r="C8055" s="22"/>
    </row>
    <row r="8056">
      <c r="C8056" s="22"/>
    </row>
    <row r="8057">
      <c r="C8057" s="22"/>
    </row>
    <row r="8058">
      <c r="C8058" s="22"/>
    </row>
    <row r="8059">
      <c r="C8059" s="22"/>
    </row>
    <row r="8060">
      <c r="C8060" s="22"/>
    </row>
    <row r="8061">
      <c r="C8061" s="22"/>
    </row>
    <row r="8062">
      <c r="C8062" s="22"/>
    </row>
    <row r="8063">
      <c r="C8063" s="22"/>
    </row>
    <row r="8064">
      <c r="C8064" s="22"/>
    </row>
    <row r="8065">
      <c r="C8065" s="22"/>
    </row>
    <row r="8066">
      <c r="C8066" s="22"/>
    </row>
    <row r="8067">
      <c r="C8067" s="22"/>
    </row>
    <row r="8068">
      <c r="C8068" s="22"/>
    </row>
    <row r="8069">
      <c r="C8069" s="22"/>
    </row>
    <row r="8070">
      <c r="C8070" s="22"/>
    </row>
    <row r="8071">
      <c r="C8071" s="22"/>
    </row>
    <row r="8072">
      <c r="C8072" s="22"/>
    </row>
    <row r="8073">
      <c r="C8073" s="22"/>
    </row>
    <row r="8074">
      <c r="C8074" s="22"/>
    </row>
    <row r="8075">
      <c r="C8075" s="22"/>
    </row>
    <row r="8076">
      <c r="C8076" s="22"/>
    </row>
    <row r="8077">
      <c r="C8077" s="22"/>
    </row>
    <row r="8078">
      <c r="C8078" s="22"/>
    </row>
    <row r="8079">
      <c r="C8079" s="22"/>
    </row>
    <row r="8080">
      <c r="C8080" s="22"/>
    </row>
    <row r="8081">
      <c r="C8081" s="22"/>
    </row>
    <row r="8082">
      <c r="C8082" s="22"/>
    </row>
    <row r="8083">
      <c r="C8083" s="22"/>
    </row>
    <row r="8084">
      <c r="C8084" s="22"/>
    </row>
    <row r="8085">
      <c r="C8085" s="22"/>
    </row>
    <row r="8086">
      <c r="C8086" s="22"/>
    </row>
    <row r="8087">
      <c r="C8087" s="22"/>
    </row>
    <row r="8088">
      <c r="C8088" s="22"/>
    </row>
    <row r="8089">
      <c r="C8089" s="22"/>
    </row>
    <row r="8090">
      <c r="C8090" s="22"/>
    </row>
    <row r="8091">
      <c r="C8091" s="22"/>
    </row>
    <row r="8092">
      <c r="C8092" s="22"/>
    </row>
    <row r="8093">
      <c r="C8093" s="22"/>
    </row>
    <row r="8094">
      <c r="C8094" s="22"/>
    </row>
    <row r="8095">
      <c r="C8095" s="22"/>
    </row>
    <row r="8096">
      <c r="C8096" s="22"/>
    </row>
    <row r="8097">
      <c r="C8097" s="22"/>
    </row>
    <row r="8098">
      <c r="C8098" s="22"/>
    </row>
    <row r="8099">
      <c r="C8099" s="22"/>
    </row>
    <row r="8100">
      <c r="C8100" s="22"/>
    </row>
    <row r="8101">
      <c r="C8101" s="22"/>
    </row>
    <row r="8102">
      <c r="C8102" s="22"/>
    </row>
    <row r="8103">
      <c r="C8103" s="22"/>
    </row>
    <row r="8104">
      <c r="C8104" s="22"/>
    </row>
    <row r="8105">
      <c r="C8105" s="22"/>
    </row>
    <row r="8106">
      <c r="C8106" s="22"/>
    </row>
    <row r="8107">
      <c r="C8107" s="22"/>
    </row>
    <row r="8108">
      <c r="C8108" s="22"/>
    </row>
    <row r="8109">
      <c r="C8109" s="22"/>
    </row>
    <row r="8110">
      <c r="C8110" s="22"/>
    </row>
    <row r="8111">
      <c r="C8111" s="22"/>
    </row>
    <row r="8112">
      <c r="C8112" s="22"/>
    </row>
    <row r="8113">
      <c r="C8113" s="22"/>
    </row>
    <row r="8114">
      <c r="C8114" s="22"/>
    </row>
    <row r="8115">
      <c r="C8115" s="22"/>
    </row>
    <row r="8116">
      <c r="C8116" s="22"/>
    </row>
    <row r="8117">
      <c r="C8117" s="22"/>
    </row>
    <row r="8118">
      <c r="C8118" s="22"/>
    </row>
    <row r="8119">
      <c r="C8119" s="22"/>
    </row>
    <row r="8120">
      <c r="C8120" s="22"/>
    </row>
    <row r="8121">
      <c r="C8121" s="22"/>
    </row>
    <row r="8122">
      <c r="C8122" s="22"/>
    </row>
    <row r="8123">
      <c r="C8123" s="22"/>
    </row>
    <row r="8124">
      <c r="C8124" s="22"/>
    </row>
    <row r="8125">
      <c r="C8125" s="22"/>
    </row>
    <row r="8126">
      <c r="C8126" s="22"/>
    </row>
    <row r="8127">
      <c r="C8127" s="22"/>
    </row>
    <row r="8128">
      <c r="C8128" s="22"/>
    </row>
    <row r="8129">
      <c r="C8129" s="22"/>
    </row>
    <row r="8130">
      <c r="C8130" s="22"/>
    </row>
    <row r="8131">
      <c r="C8131" s="22"/>
    </row>
    <row r="8132">
      <c r="C8132" s="22"/>
    </row>
    <row r="8133">
      <c r="C8133" s="22"/>
    </row>
    <row r="8134">
      <c r="C8134" s="22"/>
    </row>
    <row r="8135">
      <c r="C8135" s="22"/>
    </row>
    <row r="8136">
      <c r="C8136" s="22"/>
    </row>
    <row r="8137">
      <c r="C8137" s="22"/>
    </row>
    <row r="8138">
      <c r="C8138" s="22"/>
    </row>
    <row r="8139">
      <c r="C8139" s="22"/>
    </row>
    <row r="8140">
      <c r="C8140" s="22"/>
    </row>
    <row r="8141">
      <c r="C8141" s="22"/>
    </row>
    <row r="8142">
      <c r="C8142" s="22"/>
    </row>
    <row r="8143">
      <c r="C8143" s="22"/>
    </row>
    <row r="8144">
      <c r="C8144" s="22"/>
    </row>
    <row r="8145">
      <c r="C8145" s="22"/>
    </row>
    <row r="8146">
      <c r="C8146" s="22"/>
    </row>
    <row r="8147">
      <c r="C8147" s="22"/>
    </row>
    <row r="8148">
      <c r="C8148" s="22"/>
    </row>
    <row r="8149">
      <c r="C8149" s="22"/>
    </row>
    <row r="8150">
      <c r="C8150" s="22"/>
    </row>
    <row r="8151">
      <c r="C8151" s="22"/>
    </row>
    <row r="8152">
      <c r="C8152" s="22"/>
    </row>
    <row r="8153">
      <c r="C8153" s="22"/>
    </row>
    <row r="8154">
      <c r="C8154" s="22"/>
    </row>
    <row r="8155">
      <c r="C8155" s="22"/>
    </row>
    <row r="8156">
      <c r="C8156" s="22"/>
    </row>
    <row r="8157">
      <c r="C8157" s="22"/>
    </row>
    <row r="8158">
      <c r="C8158" s="22"/>
    </row>
    <row r="8159">
      <c r="C8159" s="22"/>
    </row>
    <row r="8160">
      <c r="C8160" s="22"/>
    </row>
    <row r="8161">
      <c r="C8161" s="22"/>
    </row>
    <row r="8162">
      <c r="C8162" s="22"/>
    </row>
    <row r="8163">
      <c r="C8163" s="22"/>
    </row>
    <row r="8164">
      <c r="C8164" s="22"/>
    </row>
    <row r="8165">
      <c r="C8165" s="22"/>
    </row>
    <row r="8166">
      <c r="C8166" s="22"/>
    </row>
    <row r="8167">
      <c r="C8167" s="22"/>
    </row>
    <row r="8168">
      <c r="C8168" s="22"/>
    </row>
    <row r="8169">
      <c r="C8169" s="22"/>
    </row>
    <row r="8170">
      <c r="C8170" s="22"/>
    </row>
    <row r="8171">
      <c r="C8171" s="22"/>
    </row>
    <row r="8172">
      <c r="C8172" s="22"/>
    </row>
    <row r="8173">
      <c r="C8173" s="22"/>
    </row>
    <row r="8174">
      <c r="C8174" s="22"/>
    </row>
    <row r="8175">
      <c r="C8175" s="22"/>
    </row>
    <row r="8176">
      <c r="C8176" s="22"/>
    </row>
    <row r="8177">
      <c r="C8177" s="22"/>
    </row>
    <row r="8178">
      <c r="C8178" s="22"/>
    </row>
    <row r="8179">
      <c r="C8179" s="22"/>
    </row>
    <row r="8180">
      <c r="C8180" s="22"/>
    </row>
    <row r="8181">
      <c r="C8181" s="22"/>
    </row>
    <row r="8182">
      <c r="C8182" s="22"/>
    </row>
    <row r="8183">
      <c r="C8183" s="22"/>
    </row>
    <row r="8184">
      <c r="C8184" s="22"/>
    </row>
    <row r="8185">
      <c r="C8185" s="22"/>
    </row>
    <row r="8186">
      <c r="C8186" s="22"/>
    </row>
    <row r="8187">
      <c r="C8187" s="22"/>
    </row>
    <row r="8188">
      <c r="C8188" s="22"/>
    </row>
    <row r="8189">
      <c r="C8189" s="22"/>
    </row>
    <row r="8190">
      <c r="C8190" s="22"/>
    </row>
    <row r="8191">
      <c r="C8191" s="22"/>
    </row>
    <row r="8192">
      <c r="C8192" s="22"/>
    </row>
    <row r="8193">
      <c r="C8193" s="22"/>
    </row>
    <row r="8194">
      <c r="C8194" s="22"/>
    </row>
    <row r="8195">
      <c r="C8195" s="22"/>
    </row>
    <row r="8196">
      <c r="C8196" s="22"/>
    </row>
    <row r="8197">
      <c r="C8197" s="22"/>
    </row>
    <row r="8198">
      <c r="C8198" s="22"/>
    </row>
    <row r="8199">
      <c r="C8199" s="22"/>
    </row>
    <row r="8200">
      <c r="C8200" s="22"/>
    </row>
    <row r="8201">
      <c r="C8201" s="22"/>
    </row>
    <row r="8202">
      <c r="C8202" s="22"/>
    </row>
    <row r="8203">
      <c r="C8203" s="22"/>
    </row>
    <row r="8204">
      <c r="C8204" s="22"/>
    </row>
    <row r="8205">
      <c r="C8205" s="22"/>
    </row>
    <row r="8206">
      <c r="C8206" s="22"/>
    </row>
    <row r="8207">
      <c r="C8207" s="22"/>
    </row>
    <row r="8208">
      <c r="C8208" s="22"/>
    </row>
    <row r="8209">
      <c r="C8209" s="22"/>
    </row>
    <row r="8210">
      <c r="C8210" s="22"/>
    </row>
    <row r="8211">
      <c r="C8211" s="22"/>
    </row>
    <row r="8212">
      <c r="C8212" s="22"/>
    </row>
    <row r="8213">
      <c r="C8213" s="22"/>
    </row>
    <row r="8214">
      <c r="C8214" s="22"/>
    </row>
    <row r="8215">
      <c r="C8215" s="22"/>
    </row>
    <row r="8216">
      <c r="C8216" s="22"/>
    </row>
    <row r="8217">
      <c r="C8217" s="22"/>
    </row>
    <row r="8218">
      <c r="C8218" s="22"/>
    </row>
    <row r="8219">
      <c r="C8219" s="22"/>
    </row>
    <row r="8220">
      <c r="C8220" s="22"/>
    </row>
    <row r="8221">
      <c r="C8221" s="22"/>
    </row>
    <row r="8222">
      <c r="C8222" s="22"/>
    </row>
    <row r="8223">
      <c r="C8223" s="22"/>
    </row>
    <row r="8224">
      <c r="C8224" s="22"/>
    </row>
    <row r="8225">
      <c r="C8225" s="22"/>
    </row>
    <row r="8226">
      <c r="C8226" s="22"/>
    </row>
    <row r="8227">
      <c r="C8227" s="22"/>
    </row>
    <row r="8228">
      <c r="C8228" s="22"/>
    </row>
    <row r="8229">
      <c r="C8229" s="22"/>
    </row>
    <row r="8230">
      <c r="C8230" s="22"/>
    </row>
    <row r="8231">
      <c r="C8231" s="22"/>
    </row>
    <row r="8232">
      <c r="C8232" s="22"/>
    </row>
    <row r="8233">
      <c r="C8233" s="22"/>
    </row>
    <row r="8234">
      <c r="C8234" s="22"/>
    </row>
    <row r="8235">
      <c r="C8235" s="22"/>
    </row>
    <row r="8236">
      <c r="C8236" s="22"/>
    </row>
    <row r="8237">
      <c r="C8237" s="22"/>
    </row>
    <row r="8238">
      <c r="C8238" s="22"/>
    </row>
    <row r="8239">
      <c r="C8239" s="22"/>
    </row>
    <row r="8240">
      <c r="C8240" s="22"/>
    </row>
    <row r="8241">
      <c r="C8241" s="22"/>
    </row>
    <row r="8242">
      <c r="C8242" s="22"/>
    </row>
    <row r="8243">
      <c r="C8243" s="22"/>
    </row>
    <row r="8244">
      <c r="C8244" s="22"/>
    </row>
    <row r="8245">
      <c r="C8245" s="22"/>
    </row>
    <row r="8246">
      <c r="C8246" s="22"/>
    </row>
    <row r="8247">
      <c r="C8247" s="22"/>
    </row>
    <row r="8248">
      <c r="C8248" s="22"/>
    </row>
    <row r="8249">
      <c r="C8249" s="22"/>
    </row>
    <row r="8250">
      <c r="C8250" s="22"/>
    </row>
    <row r="8251">
      <c r="C8251" s="22"/>
    </row>
    <row r="8252">
      <c r="C8252" s="22"/>
    </row>
    <row r="8253">
      <c r="C8253" s="22"/>
    </row>
    <row r="8254">
      <c r="C8254" s="22"/>
    </row>
    <row r="8255">
      <c r="C8255" s="22"/>
    </row>
    <row r="8256">
      <c r="C8256" s="22"/>
    </row>
    <row r="8257">
      <c r="C8257" s="22"/>
    </row>
    <row r="8258">
      <c r="C8258" s="22"/>
    </row>
    <row r="8259">
      <c r="C8259" s="22"/>
    </row>
    <row r="8260">
      <c r="C8260" s="22"/>
    </row>
    <row r="8261">
      <c r="C8261" s="22"/>
    </row>
    <row r="8262">
      <c r="C8262" s="22"/>
    </row>
    <row r="8263">
      <c r="C8263" s="22"/>
    </row>
    <row r="8264">
      <c r="C8264" s="22"/>
    </row>
    <row r="8265">
      <c r="C8265" s="22"/>
    </row>
    <row r="8266">
      <c r="C8266" s="22"/>
    </row>
    <row r="8267">
      <c r="C8267" s="22"/>
    </row>
    <row r="8268">
      <c r="C8268" s="22"/>
    </row>
    <row r="8269">
      <c r="C8269" s="22"/>
    </row>
    <row r="8270">
      <c r="C8270" s="22"/>
    </row>
    <row r="8271">
      <c r="C8271" s="22"/>
    </row>
    <row r="8272">
      <c r="C8272" s="22"/>
    </row>
    <row r="8273">
      <c r="C8273" s="22"/>
    </row>
    <row r="8274">
      <c r="C8274" s="22"/>
    </row>
    <row r="8275">
      <c r="C8275" s="22"/>
    </row>
    <row r="8276">
      <c r="C8276" s="22"/>
    </row>
    <row r="8277">
      <c r="C8277" s="22"/>
    </row>
    <row r="8278">
      <c r="C8278" s="22"/>
    </row>
    <row r="8279">
      <c r="C8279" s="22"/>
    </row>
    <row r="8280">
      <c r="C8280" s="22"/>
    </row>
    <row r="8281">
      <c r="C8281" s="22"/>
    </row>
    <row r="8282">
      <c r="C8282" s="22"/>
    </row>
    <row r="8283">
      <c r="C8283" s="22"/>
    </row>
    <row r="8284">
      <c r="C8284" s="22"/>
    </row>
    <row r="8285">
      <c r="C8285" s="22"/>
    </row>
    <row r="8286">
      <c r="C8286" s="22"/>
    </row>
    <row r="8287">
      <c r="C8287" s="22"/>
    </row>
    <row r="8288">
      <c r="C8288" s="22"/>
    </row>
    <row r="8289">
      <c r="C8289" s="22"/>
    </row>
    <row r="8290">
      <c r="C8290" s="22"/>
    </row>
    <row r="8291">
      <c r="C8291" s="22"/>
    </row>
    <row r="8292">
      <c r="C8292" s="22"/>
    </row>
    <row r="8293">
      <c r="C8293" s="22"/>
    </row>
    <row r="8294">
      <c r="C8294" s="22"/>
    </row>
    <row r="8295">
      <c r="C8295" s="22"/>
    </row>
    <row r="8296">
      <c r="C8296" s="22"/>
    </row>
    <row r="8297">
      <c r="C8297" s="22"/>
    </row>
    <row r="8298">
      <c r="C8298" s="22"/>
    </row>
    <row r="8299">
      <c r="C8299" s="22"/>
    </row>
    <row r="8300">
      <c r="C8300" s="22"/>
    </row>
    <row r="8301">
      <c r="C8301" s="22"/>
    </row>
    <row r="8302">
      <c r="C8302" s="22"/>
    </row>
    <row r="8303">
      <c r="C8303" s="22"/>
    </row>
    <row r="8304">
      <c r="C8304" s="22"/>
    </row>
    <row r="8305">
      <c r="C8305" s="22"/>
    </row>
    <row r="8306">
      <c r="C8306" s="22"/>
    </row>
    <row r="8307">
      <c r="C8307" s="22"/>
    </row>
    <row r="8308">
      <c r="C8308" s="22"/>
    </row>
    <row r="8309">
      <c r="C8309" s="22"/>
    </row>
    <row r="8310">
      <c r="C8310" s="22"/>
    </row>
    <row r="8311">
      <c r="C8311" s="22"/>
    </row>
    <row r="8312">
      <c r="C8312" s="22"/>
    </row>
    <row r="8313">
      <c r="C8313" s="22"/>
    </row>
    <row r="8314">
      <c r="C8314" s="22"/>
    </row>
    <row r="8315">
      <c r="C8315" s="22"/>
    </row>
    <row r="8316">
      <c r="C8316" s="22"/>
    </row>
    <row r="8317">
      <c r="C8317" s="22"/>
    </row>
    <row r="8318">
      <c r="C8318" s="22"/>
    </row>
    <row r="8319">
      <c r="C8319" s="22"/>
    </row>
    <row r="8320">
      <c r="C8320" s="22"/>
    </row>
    <row r="8321">
      <c r="C8321" s="22"/>
    </row>
    <row r="8322">
      <c r="C8322" s="22"/>
    </row>
    <row r="8323">
      <c r="C8323" s="22"/>
    </row>
    <row r="8324">
      <c r="C8324" s="22"/>
    </row>
    <row r="8325">
      <c r="C8325" s="22"/>
    </row>
    <row r="8326">
      <c r="C8326" s="22"/>
    </row>
    <row r="8327">
      <c r="C8327" s="22"/>
    </row>
    <row r="8328">
      <c r="C8328" s="22"/>
    </row>
    <row r="8329">
      <c r="C8329" s="22"/>
    </row>
    <row r="8330">
      <c r="C8330" s="22"/>
    </row>
    <row r="8331">
      <c r="C8331" s="22"/>
    </row>
    <row r="8332">
      <c r="C8332" s="22"/>
    </row>
    <row r="8333">
      <c r="C8333" s="22"/>
    </row>
    <row r="8334">
      <c r="C8334" s="22"/>
    </row>
    <row r="8335">
      <c r="C8335" s="22"/>
    </row>
    <row r="8336">
      <c r="C8336" s="22"/>
    </row>
    <row r="8337">
      <c r="C8337" s="22"/>
    </row>
    <row r="8338">
      <c r="C8338" s="22"/>
    </row>
    <row r="8339">
      <c r="C8339" s="22"/>
    </row>
    <row r="8340">
      <c r="C8340" s="22"/>
    </row>
    <row r="8341">
      <c r="C8341" s="22"/>
    </row>
    <row r="8342">
      <c r="C8342" s="22"/>
    </row>
    <row r="8343">
      <c r="C8343" s="22"/>
    </row>
    <row r="8344">
      <c r="C8344" s="22"/>
    </row>
    <row r="8345">
      <c r="C8345" s="22"/>
    </row>
    <row r="8346">
      <c r="C8346" s="22"/>
    </row>
    <row r="8347">
      <c r="C8347" s="22"/>
    </row>
    <row r="8348">
      <c r="C8348" s="22"/>
    </row>
    <row r="8349">
      <c r="C8349" s="22"/>
    </row>
    <row r="8350">
      <c r="C8350" s="22"/>
    </row>
    <row r="8351">
      <c r="C8351" s="22"/>
    </row>
    <row r="8352">
      <c r="C8352" s="22"/>
    </row>
    <row r="8353">
      <c r="C8353" s="22"/>
    </row>
    <row r="8354">
      <c r="C8354" s="22"/>
    </row>
    <row r="8355">
      <c r="C8355" s="22"/>
    </row>
    <row r="8356">
      <c r="C8356" s="22"/>
    </row>
    <row r="8357">
      <c r="C8357" s="22"/>
    </row>
    <row r="8358">
      <c r="C8358" s="22"/>
    </row>
    <row r="8359">
      <c r="C8359" s="22"/>
    </row>
    <row r="8360">
      <c r="C8360" s="22"/>
    </row>
    <row r="8361">
      <c r="C8361" s="22"/>
    </row>
    <row r="8362">
      <c r="C8362" s="22"/>
    </row>
    <row r="8363">
      <c r="C8363" s="22"/>
    </row>
    <row r="8364">
      <c r="C8364" s="22"/>
    </row>
    <row r="8365">
      <c r="C8365" s="22"/>
    </row>
    <row r="8366">
      <c r="C8366" s="22"/>
    </row>
    <row r="8367">
      <c r="C8367" s="22"/>
    </row>
    <row r="8368">
      <c r="C8368" s="22"/>
    </row>
    <row r="8369">
      <c r="C8369" s="22"/>
    </row>
    <row r="8370">
      <c r="C8370" s="22"/>
    </row>
    <row r="8371">
      <c r="C8371" s="22"/>
    </row>
    <row r="8372">
      <c r="C8372" s="22"/>
    </row>
    <row r="8373">
      <c r="C8373" s="22"/>
    </row>
    <row r="8374">
      <c r="C8374" s="22"/>
    </row>
    <row r="8375">
      <c r="C8375" s="22"/>
    </row>
    <row r="8376">
      <c r="C8376" s="22"/>
    </row>
    <row r="8377">
      <c r="C8377" s="22"/>
    </row>
    <row r="8378">
      <c r="C8378" s="22"/>
    </row>
    <row r="8379">
      <c r="C8379" s="22"/>
    </row>
    <row r="8380">
      <c r="C8380" s="22"/>
    </row>
    <row r="8381">
      <c r="C8381" s="22"/>
    </row>
    <row r="8382">
      <c r="C8382" s="22"/>
    </row>
    <row r="8383">
      <c r="C8383" s="22"/>
    </row>
    <row r="8384">
      <c r="C8384" s="22"/>
    </row>
    <row r="8385">
      <c r="C8385" s="22"/>
    </row>
    <row r="8386">
      <c r="C8386" s="22"/>
    </row>
    <row r="8387">
      <c r="C8387" s="22"/>
    </row>
    <row r="8388">
      <c r="C8388" s="22"/>
    </row>
    <row r="8389">
      <c r="C8389" s="22"/>
    </row>
    <row r="8390">
      <c r="C8390" s="22"/>
    </row>
    <row r="8391">
      <c r="C8391" s="22"/>
    </row>
    <row r="8392">
      <c r="C8392" s="22"/>
    </row>
    <row r="8393">
      <c r="C8393" s="22"/>
    </row>
    <row r="8394">
      <c r="C8394" s="22"/>
    </row>
    <row r="8395">
      <c r="C8395" s="22"/>
    </row>
    <row r="8396">
      <c r="C8396" s="22"/>
    </row>
    <row r="8397">
      <c r="C8397" s="22"/>
    </row>
    <row r="8398">
      <c r="C8398" s="22"/>
    </row>
    <row r="8399">
      <c r="C8399" s="22"/>
    </row>
    <row r="8400">
      <c r="C8400" s="22"/>
    </row>
    <row r="8401">
      <c r="C8401" s="22"/>
    </row>
    <row r="8402">
      <c r="C8402" s="22"/>
    </row>
    <row r="8403">
      <c r="C8403" s="22"/>
    </row>
    <row r="8404">
      <c r="C8404" s="22"/>
    </row>
    <row r="8405">
      <c r="C8405" s="22"/>
    </row>
    <row r="8406">
      <c r="C8406" s="22"/>
    </row>
    <row r="8407">
      <c r="C8407" s="22"/>
    </row>
    <row r="8408">
      <c r="C8408" s="22"/>
    </row>
    <row r="8409">
      <c r="C8409" s="22"/>
    </row>
    <row r="8410">
      <c r="C8410" s="22"/>
    </row>
    <row r="8411">
      <c r="C8411" s="22"/>
    </row>
    <row r="8412">
      <c r="C8412" s="22"/>
    </row>
    <row r="8413">
      <c r="C8413" s="22"/>
    </row>
    <row r="8414">
      <c r="C8414" s="22"/>
    </row>
    <row r="8415">
      <c r="C8415" s="22"/>
    </row>
    <row r="8416">
      <c r="C8416" s="22"/>
    </row>
    <row r="8417">
      <c r="C8417" s="22"/>
    </row>
    <row r="8418">
      <c r="C8418" s="22"/>
    </row>
    <row r="8419">
      <c r="C8419" s="22"/>
    </row>
    <row r="8420">
      <c r="C8420" s="22"/>
    </row>
    <row r="8421">
      <c r="C8421" s="22"/>
    </row>
    <row r="8422">
      <c r="C8422" s="22"/>
    </row>
    <row r="8423">
      <c r="C8423" s="22"/>
    </row>
    <row r="8424">
      <c r="C8424" s="22"/>
    </row>
    <row r="8425">
      <c r="C8425" s="22"/>
    </row>
    <row r="8426">
      <c r="C8426" s="22"/>
    </row>
    <row r="8427">
      <c r="C8427" s="22"/>
    </row>
    <row r="8428">
      <c r="C8428" s="22"/>
    </row>
    <row r="8429">
      <c r="C8429" s="22"/>
    </row>
    <row r="8430">
      <c r="C8430" s="22"/>
    </row>
    <row r="8431">
      <c r="C8431" s="22"/>
    </row>
    <row r="8432">
      <c r="C8432" s="22"/>
    </row>
    <row r="8433">
      <c r="C8433" s="22"/>
    </row>
    <row r="8434">
      <c r="C8434" s="22"/>
    </row>
    <row r="8435">
      <c r="C8435" s="22"/>
    </row>
    <row r="8436">
      <c r="C8436" s="22"/>
    </row>
    <row r="8437">
      <c r="C8437" s="22"/>
    </row>
    <row r="8438">
      <c r="C8438" s="22"/>
    </row>
    <row r="8439">
      <c r="C8439" s="22"/>
    </row>
    <row r="8440">
      <c r="C8440" s="22"/>
    </row>
    <row r="8441">
      <c r="C8441" s="22"/>
    </row>
    <row r="8442">
      <c r="C8442" s="22"/>
    </row>
    <row r="8443">
      <c r="C8443" s="22"/>
    </row>
    <row r="8444">
      <c r="C8444" s="22"/>
    </row>
    <row r="8445">
      <c r="C8445" s="22"/>
    </row>
    <row r="8446">
      <c r="C8446" s="22"/>
    </row>
    <row r="8447">
      <c r="C8447" s="22"/>
    </row>
    <row r="8448">
      <c r="C8448" s="22"/>
    </row>
    <row r="8449">
      <c r="C8449" s="22"/>
    </row>
    <row r="8450">
      <c r="C8450" s="22"/>
    </row>
    <row r="8451">
      <c r="C8451" s="22"/>
    </row>
    <row r="8452">
      <c r="C8452" s="22"/>
    </row>
    <row r="8453">
      <c r="C8453" s="22"/>
    </row>
    <row r="8454">
      <c r="C8454" s="22"/>
    </row>
    <row r="8455">
      <c r="C8455" s="22"/>
    </row>
    <row r="8456">
      <c r="C8456" s="22"/>
    </row>
    <row r="8457">
      <c r="C8457" s="22"/>
    </row>
    <row r="8458">
      <c r="C8458" s="22"/>
    </row>
    <row r="8459">
      <c r="C8459" s="22"/>
    </row>
    <row r="8460">
      <c r="C8460" s="22"/>
    </row>
    <row r="8461">
      <c r="C8461" s="22"/>
    </row>
    <row r="8462">
      <c r="C8462" s="22"/>
    </row>
    <row r="8463">
      <c r="C8463" s="22"/>
    </row>
    <row r="8464">
      <c r="C8464" s="22"/>
    </row>
    <row r="8465">
      <c r="C8465" s="22"/>
    </row>
    <row r="8466">
      <c r="C8466" s="22"/>
    </row>
    <row r="8467">
      <c r="C8467" s="22"/>
    </row>
    <row r="8468">
      <c r="C8468" s="22"/>
    </row>
    <row r="8469">
      <c r="C8469" s="22"/>
    </row>
    <row r="8470">
      <c r="C8470" s="22"/>
    </row>
    <row r="8471">
      <c r="C8471" s="22"/>
    </row>
    <row r="8472">
      <c r="C8472" s="22"/>
    </row>
    <row r="8473">
      <c r="C8473" s="22"/>
    </row>
    <row r="8474">
      <c r="C8474" s="22"/>
    </row>
    <row r="8475">
      <c r="C8475" s="22"/>
    </row>
    <row r="8476">
      <c r="C8476" s="22"/>
    </row>
    <row r="8477">
      <c r="C8477" s="22"/>
    </row>
    <row r="8478">
      <c r="C8478" s="22"/>
    </row>
    <row r="8479">
      <c r="C8479" s="22"/>
    </row>
    <row r="8480">
      <c r="C8480" s="22"/>
    </row>
    <row r="8481">
      <c r="C8481" s="22"/>
    </row>
    <row r="8482">
      <c r="C8482" s="22"/>
    </row>
    <row r="8483">
      <c r="C8483" s="22"/>
    </row>
    <row r="8484">
      <c r="C8484" s="22"/>
    </row>
    <row r="8485">
      <c r="C8485" s="22"/>
    </row>
    <row r="8486">
      <c r="C8486" s="22"/>
    </row>
    <row r="8487">
      <c r="C8487" s="22"/>
    </row>
    <row r="8488">
      <c r="C8488" s="22"/>
    </row>
    <row r="8489">
      <c r="C8489" s="22"/>
    </row>
    <row r="8490">
      <c r="C8490" s="22"/>
    </row>
    <row r="8491">
      <c r="C8491" s="22"/>
    </row>
    <row r="8492">
      <c r="C8492" s="22"/>
    </row>
    <row r="8493">
      <c r="C8493" s="22"/>
    </row>
    <row r="8494">
      <c r="C8494" s="22"/>
    </row>
    <row r="8495">
      <c r="C8495" s="22"/>
    </row>
    <row r="8496">
      <c r="C8496" s="22"/>
    </row>
    <row r="8497">
      <c r="C8497" s="22"/>
    </row>
    <row r="8498">
      <c r="C8498" s="22"/>
    </row>
    <row r="8499">
      <c r="C8499" s="22"/>
    </row>
    <row r="8500">
      <c r="C8500" s="22"/>
    </row>
    <row r="8501">
      <c r="C8501" s="22"/>
    </row>
    <row r="8502">
      <c r="C8502" s="22"/>
    </row>
    <row r="8503">
      <c r="C8503" s="22"/>
    </row>
    <row r="8504">
      <c r="C8504" s="22"/>
    </row>
    <row r="8505">
      <c r="C8505" s="22"/>
    </row>
    <row r="8506">
      <c r="C8506" s="22"/>
    </row>
    <row r="8507">
      <c r="C8507" s="22"/>
    </row>
    <row r="8508">
      <c r="C8508" s="22"/>
    </row>
    <row r="8509">
      <c r="C8509" s="22"/>
    </row>
    <row r="8510">
      <c r="C8510" s="22"/>
    </row>
    <row r="8511">
      <c r="C8511" s="22"/>
    </row>
    <row r="8512">
      <c r="C8512" s="22"/>
    </row>
    <row r="8513">
      <c r="C8513" s="22"/>
    </row>
    <row r="8514">
      <c r="C8514" s="22"/>
    </row>
    <row r="8515">
      <c r="C8515" s="22"/>
    </row>
    <row r="8516">
      <c r="C8516" s="22"/>
    </row>
    <row r="8517">
      <c r="C8517" s="22"/>
    </row>
    <row r="8518">
      <c r="C8518" s="22"/>
    </row>
    <row r="8519">
      <c r="C8519" s="22"/>
    </row>
    <row r="8520">
      <c r="C8520" s="22"/>
    </row>
    <row r="8521">
      <c r="C8521" s="22"/>
    </row>
    <row r="8522">
      <c r="C8522" s="22"/>
    </row>
    <row r="8523">
      <c r="C8523" s="22"/>
    </row>
    <row r="8524">
      <c r="C8524" s="22"/>
    </row>
    <row r="8525">
      <c r="C8525" s="22"/>
    </row>
    <row r="8526">
      <c r="C8526" s="22"/>
    </row>
    <row r="8527">
      <c r="C8527" s="22"/>
    </row>
    <row r="8528">
      <c r="C8528" s="22"/>
    </row>
    <row r="8529">
      <c r="C8529" s="22"/>
    </row>
    <row r="8530">
      <c r="C8530" s="22"/>
    </row>
    <row r="8531">
      <c r="C8531" s="22"/>
    </row>
    <row r="8532">
      <c r="C8532" s="22"/>
    </row>
    <row r="8533">
      <c r="C8533" s="22"/>
    </row>
    <row r="8534">
      <c r="C8534" s="22"/>
    </row>
    <row r="8535">
      <c r="C8535" s="22"/>
    </row>
    <row r="8536">
      <c r="C8536" s="22"/>
    </row>
    <row r="8537">
      <c r="C8537" s="22"/>
    </row>
    <row r="8538">
      <c r="C8538" s="22"/>
    </row>
    <row r="8539">
      <c r="C8539" s="22"/>
    </row>
    <row r="8540">
      <c r="C8540" s="22"/>
    </row>
    <row r="8541">
      <c r="C8541" s="22"/>
    </row>
    <row r="8542">
      <c r="C8542" s="22"/>
    </row>
    <row r="8543">
      <c r="C8543" s="22"/>
    </row>
    <row r="8544">
      <c r="C8544" s="22"/>
    </row>
    <row r="8545">
      <c r="C8545" s="22"/>
    </row>
    <row r="8546">
      <c r="C8546" s="22"/>
    </row>
    <row r="8547">
      <c r="C8547" s="22"/>
    </row>
    <row r="8548">
      <c r="C8548" s="22"/>
    </row>
    <row r="8549">
      <c r="C8549" s="22"/>
    </row>
    <row r="8550">
      <c r="C8550" s="22"/>
    </row>
    <row r="8551">
      <c r="C8551" s="22"/>
    </row>
    <row r="8552">
      <c r="C8552" s="22"/>
    </row>
    <row r="8553">
      <c r="C8553" s="22"/>
    </row>
    <row r="8554">
      <c r="C8554" s="22"/>
    </row>
    <row r="8555">
      <c r="C8555" s="22"/>
    </row>
    <row r="8556">
      <c r="C8556" s="22"/>
    </row>
    <row r="8557">
      <c r="C8557" s="22"/>
    </row>
    <row r="8558">
      <c r="C8558" s="22"/>
    </row>
    <row r="8559">
      <c r="C8559" s="22"/>
    </row>
    <row r="8560">
      <c r="C8560" s="22"/>
    </row>
    <row r="8561">
      <c r="C8561" s="22"/>
    </row>
    <row r="8562">
      <c r="C8562" s="22"/>
    </row>
    <row r="8563">
      <c r="C8563" s="22"/>
    </row>
    <row r="8564">
      <c r="C8564" s="22"/>
    </row>
    <row r="8565">
      <c r="C8565" s="22"/>
    </row>
    <row r="8566">
      <c r="C8566" s="22"/>
    </row>
    <row r="8567">
      <c r="C8567" s="22"/>
    </row>
    <row r="8568">
      <c r="C8568" s="22"/>
    </row>
    <row r="8569">
      <c r="C8569" s="22"/>
    </row>
    <row r="8570">
      <c r="C8570" s="22"/>
    </row>
    <row r="8571">
      <c r="C8571" s="22"/>
    </row>
    <row r="8572">
      <c r="C8572" s="22"/>
    </row>
    <row r="8573">
      <c r="C8573" s="22"/>
    </row>
    <row r="8574">
      <c r="C8574" s="22"/>
    </row>
    <row r="8575">
      <c r="C8575" s="22"/>
    </row>
    <row r="8576">
      <c r="C8576" s="22"/>
    </row>
    <row r="8577">
      <c r="C8577" s="22"/>
    </row>
    <row r="8578">
      <c r="C8578" s="22"/>
    </row>
    <row r="8579">
      <c r="C8579" s="22"/>
    </row>
    <row r="8580">
      <c r="C8580" s="22"/>
    </row>
    <row r="8581">
      <c r="C8581" s="22"/>
    </row>
    <row r="8582">
      <c r="C8582" s="22"/>
    </row>
    <row r="8583">
      <c r="C8583" s="22"/>
    </row>
    <row r="8584">
      <c r="C8584" s="22"/>
    </row>
    <row r="8585">
      <c r="C8585" s="22"/>
    </row>
    <row r="8586">
      <c r="C8586" s="22"/>
    </row>
    <row r="8587">
      <c r="C8587" s="22"/>
    </row>
    <row r="8588">
      <c r="C8588" s="22"/>
    </row>
    <row r="8589">
      <c r="C8589" s="22"/>
    </row>
    <row r="8590">
      <c r="C8590" s="22"/>
    </row>
    <row r="8591">
      <c r="C8591" s="22"/>
    </row>
    <row r="8592">
      <c r="C8592" s="22"/>
    </row>
    <row r="8593">
      <c r="C8593" s="22"/>
    </row>
    <row r="8594">
      <c r="C8594" s="22"/>
    </row>
    <row r="8595">
      <c r="C8595" s="22"/>
    </row>
    <row r="8596">
      <c r="C8596" s="22"/>
    </row>
    <row r="8597">
      <c r="C8597" s="22"/>
    </row>
    <row r="8598">
      <c r="C8598" s="22"/>
    </row>
    <row r="8599">
      <c r="C8599" s="22"/>
    </row>
    <row r="8600">
      <c r="C8600" s="22"/>
    </row>
    <row r="8601">
      <c r="C8601" s="22"/>
    </row>
    <row r="8602">
      <c r="C8602" s="22"/>
    </row>
    <row r="8603">
      <c r="C8603" s="22"/>
    </row>
    <row r="8604">
      <c r="C8604" s="22"/>
    </row>
    <row r="8605">
      <c r="C8605" s="22"/>
    </row>
    <row r="8606">
      <c r="C8606" s="22"/>
    </row>
    <row r="8607">
      <c r="C8607" s="22"/>
    </row>
    <row r="8608">
      <c r="C8608" s="22"/>
    </row>
    <row r="8609">
      <c r="C8609" s="22"/>
    </row>
    <row r="8610">
      <c r="C8610" s="22"/>
    </row>
    <row r="8611">
      <c r="C8611" s="22"/>
    </row>
    <row r="8612">
      <c r="C8612" s="22"/>
    </row>
    <row r="8613">
      <c r="C8613" s="22"/>
    </row>
    <row r="8614">
      <c r="C8614" s="22"/>
    </row>
    <row r="8615">
      <c r="C8615" s="22"/>
    </row>
    <row r="8616">
      <c r="C8616" s="22"/>
    </row>
    <row r="8617">
      <c r="C8617" s="22"/>
    </row>
    <row r="8618">
      <c r="C8618" s="22"/>
    </row>
    <row r="8619">
      <c r="C8619" s="22"/>
    </row>
    <row r="8620">
      <c r="C8620" s="22"/>
    </row>
    <row r="8621">
      <c r="C8621" s="22"/>
    </row>
    <row r="8622">
      <c r="C8622" s="22"/>
    </row>
    <row r="8623">
      <c r="C8623" s="22"/>
    </row>
    <row r="8624">
      <c r="C8624" s="22"/>
    </row>
    <row r="8625">
      <c r="C8625" s="22"/>
    </row>
    <row r="8626">
      <c r="C8626" s="22"/>
    </row>
    <row r="8627">
      <c r="C8627" s="22"/>
    </row>
    <row r="8628">
      <c r="C8628" s="22"/>
    </row>
    <row r="8629">
      <c r="C8629" s="22"/>
    </row>
    <row r="8630">
      <c r="C8630" s="22"/>
    </row>
    <row r="8631">
      <c r="C8631" s="22"/>
    </row>
    <row r="8632">
      <c r="C8632" s="22"/>
    </row>
    <row r="8633">
      <c r="C8633" s="22"/>
    </row>
    <row r="8634">
      <c r="C8634" s="22"/>
    </row>
    <row r="8635">
      <c r="C8635" s="22"/>
    </row>
    <row r="8636">
      <c r="C8636" s="22"/>
    </row>
    <row r="8637">
      <c r="C8637" s="22"/>
    </row>
    <row r="8638">
      <c r="C8638" s="22"/>
    </row>
    <row r="8639">
      <c r="C8639" s="22"/>
    </row>
    <row r="8640">
      <c r="C8640" s="22"/>
    </row>
    <row r="8641">
      <c r="C8641" s="22"/>
    </row>
    <row r="8642">
      <c r="C8642" s="22"/>
    </row>
    <row r="8643">
      <c r="C8643" s="22"/>
    </row>
    <row r="8644">
      <c r="C8644" s="22"/>
    </row>
    <row r="8645">
      <c r="C8645" s="22"/>
    </row>
    <row r="8646">
      <c r="C8646" s="22"/>
    </row>
    <row r="8647">
      <c r="C8647" s="22"/>
    </row>
    <row r="8648">
      <c r="C8648" s="22"/>
    </row>
    <row r="8649">
      <c r="C8649" s="22"/>
    </row>
    <row r="8650">
      <c r="C8650" s="22"/>
    </row>
    <row r="8651">
      <c r="C8651" s="22"/>
    </row>
    <row r="8652">
      <c r="C8652" s="22"/>
    </row>
    <row r="8653">
      <c r="C8653" s="22"/>
    </row>
    <row r="8654">
      <c r="C8654" s="22"/>
    </row>
    <row r="8655">
      <c r="C8655" s="22"/>
    </row>
    <row r="8656">
      <c r="C8656" s="22"/>
    </row>
    <row r="8657">
      <c r="C8657" s="22"/>
    </row>
    <row r="8658">
      <c r="C8658" s="22"/>
    </row>
    <row r="8659">
      <c r="C8659" s="22"/>
    </row>
    <row r="8660">
      <c r="C8660" s="22"/>
    </row>
    <row r="8661">
      <c r="C8661" s="22"/>
    </row>
    <row r="8662">
      <c r="C8662" s="22"/>
    </row>
    <row r="8663">
      <c r="C8663" s="22"/>
    </row>
    <row r="8664">
      <c r="C8664" s="22"/>
    </row>
    <row r="8665">
      <c r="C8665" s="22"/>
    </row>
    <row r="8666">
      <c r="C8666" s="22"/>
    </row>
    <row r="8667">
      <c r="C8667" s="22"/>
    </row>
    <row r="8668">
      <c r="C8668" s="22"/>
    </row>
    <row r="8669">
      <c r="C8669" s="22"/>
    </row>
    <row r="8670">
      <c r="C8670" s="22"/>
    </row>
    <row r="8671">
      <c r="C8671" s="22"/>
    </row>
    <row r="8672">
      <c r="C8672" s="22"/>
    </row>
    <row r="8673">
      <c r="C8673" s="22"/>
    </row>
    <row r="8674">
      <c r="C8674" s="22"/>
    </row>
    <row r="8675">
      <c r="C8675" s="22"/>
    </row>
    <row r="8676">
      <c r="C8676" s="22"/>
    </row>
    <row r="8677">
      <c r="C8677" s="22"/>
    </row>
    <row r="8678">
      <c r="C8678" s="22"/>
    </row>
    <row r="8679">
      <c r="C8679" s="22"/>
    </row>
    <row r="8680">
      <c r="C8680" s="22"/>
    </row>
    <row r="8681">
      <c r="C8681" s="22"/>
    </row>
    <row r="8682">
      <c r="C8682" s="22"/>
    </row>
    <row r="8683">
      <c r="C8683" s="22"/>
    </row>
    <row r="8684">
      <c r="C8684" s="22"/>
    </row>
    <row r="8685">
      <c r="C8685" s="22"/>
    </row>
    <row r="8686">
      <c r="C8686" s="22"/>
    </row>
    <row r="8687">
      <c r="C8687" s="22"/>
    </row>
    <row r="8688">
      <c r="C8688" s="22"/>
    </row>
    <row r="8689">
      <c r="C8689" s="22"/>
    </row>
    <row r="8690">
      <c r="C8690" s="22"/>
    </row>
    <row r="8691">
      <c r="C8691" s="22"/>
    </row>
    <row r="8692">
      <c r="C8692" s="22"/>
    </row>
    <row r="8693">
      <c r="C8693" s="22"/>
    </row>
    <row r="8694">
      <c r="C8694" s="22"/>
    </row>
    <row r="8695">
      <c r="C8695" s="22"/>
    </row>
    <row r="8696">
      <c r="C8696" s="22"/>
    </row>
    <row r="8697">
      <c r="C8697" s="22"/>
    </row>
    <row r="8698">
      <c r="C8698" s="22"/>
    </row>
    <row r="8699">
      <c r="C8699" s="22"/>
    </row>
    <row r="8700">
      <c r="C8700" s="22"/>
    </row>
    <row r="8701">
      <c r="C8701" s="22"/>
    </row>
    <row r="8702">
      <c r="C8702" s="22"/>
    </row>
    <row r="8703">
      <c r="C8703" s="22"/>
    </row>
    <row r="8704">
      <c r="C8704" s="22"/>
    </row>
    <row r="8705">
      <c r="C8705" s="22"/>
    </row>
    <row r="8706">
      <c r="C8706" s="22"/>
    </row>
    <row r="8707">
      <c r="C8707" s="22"/>
    </row>
    <row r="8708">
      <c r="C8708" s="22"/>
    </row>
    <row r="8709">
      <c r="C8709" s="22"/>
    </row>
    <row r="8710">
      <c r="C8710" s="22"/>
    </row>
    <row r="8711">
      <c r="C8711" s="22"/>
    </row>
    <row r="8712">
      <c r="C8712" s="22"/>
    </row>
    <row r="8713">
      <c r="C8713" s="22"/>
    </row>
    <row r="8714">
      <c r="C8714" s="22"/>
    </row>
    <row r="8715">
      <c r="C8715" s="22"/>
    </row>
    <row r="8716">
      <c r="C8716" s="22"/>
    </row>
    <row r="8717">
      <c r="C8717" s="22"/>
    </row>
    <row r="8718">
      <c r="C8718" s="22"/>
    </row>
    <row r="8719">
      <c r="C8719" s="22"/>
    </row>
    <row r="8720">
      <c r="C8720" s="22"/>
    </row>
    <row r="8721">
      <c r="C8721" s="22"/>
    </row>
    <row r="8722">
      <c r="C8722" s="22"/>
    </row>
    <row r="8723">
      <c r="C8723" s="22"/>
    </row>
    <row r="8724">
      <c r="C8724" s="22"/>
    </row>
    <row r="8725">
      <c r="C8725" s="22"/>
    </row>
    <row r="8726">
      <c r="C8726" s="22"/>
    </row>
    <row r="8727">
      <c r="C8727" s="22"/>
    </row>
    <row r="8728">
      <c r="C8728" s="22"/>
    </row>
    <row r="8729">
      <c r="C8729" s="22"/>
    </row>
    <row r="8730">
      <c r="C8730" s="22"/>
    </row>
    <row r="8731">
      <c r="C8731" s="22"/>
    </row>
    <row r="8732">
      <c r="C8732" s="22"/>
    </row>
    <row r="8733">
      <c r="C8733" s="22"/>
    </row>
    <row r="8734">
      <c r="C8734" s="22"/>
    </row>
    <row r="8735">
      <c r="C8735" s="22"/>
    </row>
    <row r="8736">
      <c r="C8736" s="22"/>
    </row>
    <row r="8737">
      <c r="C8737" s="22"/>
    </row>
    <row r="8738">
      <c r="C8738" s="22"/>
    </row>
    <row r="8739">
      <c r="C8739" s="22"/>
    </row>
    <row r="8740">
      <c r="C8740" s="22"/>
    </row>
    <row r="8741">
      <c r="C8741" s="22"/>
    </row>
    <row r="8742">
      <c r="C8742" s="22"/>
    </row>
    <row r="8743">
      <c r="C8743" s="22"/>
    </row>
    <row r="8744">
      <c r="C8744" s="22"/>
    </row>
    <row r="8745">
      <c r="C8745" s="22"/>
    </row>
    <row r="8746">
      <c r="C8746" s="22"/>
    </row>
    <row r="8747">
      <c r="C8747" s="22"/>
    </row>
    <row r="8748">
      <c r="C8748" s="22"/>
    </row>
    <row r="8749">
      <c r="C8749" s="22"/>
    </row>
    <row r="8750">
      <c r="C8750" s="22"/>
    </row>
    <row r="8751">
      <c r="C8751" s="22"/>
    </row>
    <row r="8752">
      <c r="C8752" s="22"/>
    </row>
    <row r="8753">
      <c r="C8753" s="22"/>
    </row>
    <row r="8754">
      <c r="C8754" s="22"/>
    </row>
    <row r="8755">
      <c r="C8755" s="22"/>
    </row>
    <row r="8756">
      <c r="C8756" s="22"/>
    </row>
    <row r="8757">
      <c r="C8757" s="22"/>
    </row>
    <row r="8758">
      <c r="C8758" s="22"/>
    </row>
    <row r="8759">
      <c r="C8759" s="22"/>
    </row>
    <row r="8760">
      <c r="C8760" s="22"/>
    </row>
    <row r="8761">
      <c r="C8761" s="22"/>
    </row>
    <row r="8762">
      <c r="C8762" s="22"/>
    </row>
    <row r="8763">
      <c r="C8763" s="22"/>
    </row>
    <row r="8764">
      <c r="C8764" s="22"/>
    </row>
    <row r="8765">
      <c r="C8765" s="22"/>
    </row>
    <row r="8766">
      <c r="C8766" s="22"/>
    </row>
    <row r="8767">
      <c r="C8767" s="22"/>
    </row>
    <row r="8768">
      <c r="C8768" s="22"/>
    </row>
    <row r="8769">
      <c r="C8769" s="22"/>
    </row>
    <row r="8770">
      <c r="C8770" s="22"/>
    </row>
    <row r="8771">
      <c r="C8771" s="22"/>
    </row>
    <row r="8772">
      <c r="C8772" s="22"/>
    </row>
    <row r="8773">
      <c r="C8773" s="22"/>
    </row>
    <row r="8774">
      <c r="C8774" s="22"/>
    </row>
    <row r="8775">
      <c r="C8775" s="22"/>
    </row>
    <row r="8776">
      <c r="C8776" s="22"/>
    </row>
    <row r="8777">
      <c r="C8777" s="22"/>
    </row>
    <row r="8778">
      <c r="C8778" s="22"/>
    </row>
    <row r="8779">
      <c r="C8779" s="22"/>
    </row>
    <row r="8780">
      <c r="C8780" s="22"/>
    </row>
    <row r="8781">
      <c r="C8781" s="22"/>
    </row>
    <row r="8782">
      <c r="C8782" s="22"/>
    </row>
    <row r="8783">
      <c r="C8783" s="22"/>
    </row>
    <row r="8784">
      <c r="C8784" s="22"/>
    </row>
    <row r="8785">
      <c r="C8785" s="22"/>
    </row>
    <row r="8786">
      <c r="C8786" s="22"/>
    </row>
    <row r="8787">
      <c r="C8787" s="22"/>
    </row>
    <row r="8788">
      <c r="C8788" s="22"/>
    </row>
    <row r="8789">
      <c r="C8789" s="22"/>
    </row>
    <row r="8790">
      <c r="C8790" s="22"/>
    </row>
    <row r="8791">
      <c r="C8791" s="22"/>
    </row>
    <row r="8792">
      <c r="C8792" s="22"/>
    </row>
    <row r="8793">
      <c r="C8793" s="22"/>
    </row>
    <row r="8794">
      <c r="C8794" s="22"/>
    </row>
    <row r="8795">
      <c r="C8795" s="22"/>
    </row>
    <row r="8796">
      <c r="C8796" s="22"/>
    </row>
    <row r="8797">
      <c r="C8797" s="22"/>
    </row>
    <row r="8798">
      <c r="C8798" s="22"/>
    </row>
    <row r="8799">
      <c r="C8799" s="22"/>
    </row>
    <row r="8800">
      <c r="C8800" s="22"/>
    </row>
    <row r="8801">
      <c r="C8801" s="22"/>
    </row>
    <row r="8802">
      <c r="C8802" s="22"/>
    </row>
    <row r="8803">
      <c r="C8803" s="22"/>
    </row>
    <row r="8804">
      <c r="C8804" s="22"/>
    </row>
    <row r="8805">
      <c r="C8805" s="22"/>
    </row>
    <row r="8806">
      <c r="C8806" s="22"/>
    </row>
    <row r="8807">
      <c r="C8807" s="22"/>
    </row>
    <row r="8808">
      <c r="C8808" s="22"/>
    </row>
    <row r="8809">
      <c r="C8809" s="22"/>
    </row>
    <row r="8810">
      <c r="C8810" s="22"/>
    </row>
    <row r="8811">
      <c r="C8811" s="22"/>
    </row>
    <row r="8812">
      <c r="C8812" s="22"/>
    </row>
    <row r="8813">
      <c r="C8813" s="22"/>
    </row>
    <row r="8814">
      <c r="C8814" s="22"/>
    </row>
    <row r="8815">
      <c r="C8815" s="22"/>
    </row>
    <row r="8816">
      <c r="C8816" s="22"/>
    </row>
    <row r="8817">
      <c r="C8817" s="22"/>
    </row>
    <row r="8818">
      <c r="C8818" s="22"/>
    </row>
    <row r="8819">
      <c r="C8819" s="22"/>
    </row>
    <row r="8820">
      <c r="C8820" s="22"/>
    </row>
    <row r="8821">
      <c r="C8821" s="22"/>
    </row>
    <row r="8822">
      <c r="C8822" s="22"/>
    </row>
    <row r="8823">
      <c r="C8823" s="22"/>
    </row>
    <row r="8824">
      <c r="C8824" s="22"/>
    </row>
    <row r="8825">
      <c r="C8825" s="22"/>
    </row>
    <row r="8826">
      <c r="C8826" s="22"/>
    </row>
    <row r="8827">
      <c r="C8827" s="22"/>
    </row>
    <row r="8828">
      <c r="C8828" s="22"/>
    </row>
    <row r="8829">
      <c r="C8829" s="22"/>
    </row>
    <row r="8830">
      <c r="C8830" s="22"/>
    </row>
    <row r="8831">
      <c r="C8831" s="22"/>
    </row>
    <row r="8832">
      <c r="C8832" s="22"/>
    </row>
    <row r="8833">
      <c r="C8833" s="22"/>
    </row>
    <row r="8834">
      <c r="C8834" s="22"/>
    </row>
    <row r="8835">
      <c r="C8835" s="22"/>
    </row>
    <row r="8836">
      <c r="C8836" s="22"/>
    </row>
    <row r="8837">
      <c r="C8837" s="22"/>
    </row>
    <row r="8838">
      <c r="C8838" s="22"/>
    </row>
    <row r="8839">
      <c r="C8839" s="22"/>
    </row>
    <row r="8840">
      <c r="C8840" s="22"/>
    </row>
    <row r="8841">
      <c r="C8841" s="22"/>
    </row>
    <row r="8842">
      <c r="C8842" s="22"/>
    </row>
    <row r="8843">
      <c r="C8843" s="22"/>
    </row>
    <row r="8844">
      <c r="C8844" s="22"/>
    </row>
    <row r="8845">
      <c r="C8845" s="22"/>
    </row>
    <row r="8846">
      <c r="C8846" s="22"/>
    </row>
    <row r="8847">
      <c r="C8847" s="22"/>
    </row>
    <row r="8848">
      <c r="C8848" s="22"/>
    </row>
    <row r="8849">
      <c r="C8849" s="22"/>
    </row>
    <row r="8850">
      <c r="C8850" s="22"/>
    </row>
    <row r="8851">
      <c r="C8851" s="22"/>
    </row>
    <row r="8852">
      <c r="C8852" s="22"/>
    </row>
    <row r="8853">
      <c r="C8853" s="22"/>
    </row>
    <row r="8854">
      <c r="C8854" s="22"/>
    </row>
    <row r="8855">
      <c r="C8855" s="22"/>
    </row>
    <row r="8856">
      <c r="C8856" s="22"/>
    </row>
    <row r="8857">
      <c r="C8857" s="22"/>
    </row>
    <row r="8858">
      <c r="C8858" s="22"/>
    </row>
    <row r="8859">
      <c r="C8859" s="22"/>
    </row>
    <row r="8860">
      <c r="C8860" s="22"/>
    </row>
    <row r="8861">
      <c r="C8861" s="22"/>
    </row>
    <row r="8862">
      <c r="C8862" s="22"/>
    </row>
    <row r="8863">
      <c r="C8863" s="22"/>
    </row>
    <row r="8864">
      <c r="C8864" s="22"/>
    </row>
    <row r="8865">
      <c r="C8865" s="22"/>
    </row>
    <row r="8866">
      <c r="C8866" s="22"/>
    </row>
    <row r="8867">
      <c r="C8867" s="22"/>
    </row>
    <row r="8868">
      <c r="C8868" s="22"/>
    </row>
    <row r="8869">
      <c r="C8869" s="22"/>
    </row>
    <row r="8870">
      <c r="C8870" s="22"/>
    </row>
    <row r="8871">
      <c r="C8871" s="22"/>
    </row>
    <row r="8872">
      <c r="C8872" s="22"/>
    </row>
    <row r="8873">
      <c r="C8873" s="22"/>
    </row>
    <row r="8874">
      <c r="C8874" s="22"/>
    </row>
    <row r="8875">
      <c r="C8875" s="22"/>
    </row>
    <row r="8876">
      <c r="C8876" s="22"/>
    </row>
    <row r="8877">
      <c r="C8877" s="22"/>
    </row>
    <row r="8878">
      <c r="C8878" s="22"/>
    </row>
    <row r="8879">
      <c r="C8879" s="22"/>
    </row>
    <row r="8880">
      <c r="C8880" s="22"/>
    </row>
    <row r="8881">
      <c r="C8881" s="22"/>
    </row>
    <row r="8882">
      <c r="C8882" s="22"/>
    </row>
    <row r="8883">
      <c r="C8883" s="22"/>
    </row>
    <row r="8884">
      <c r="C8884" s="22"/>
    </row>
    <row r="8885">
      <c r="C8885" s="22"/>
    </row>
    <row r="8886">
      <c r="C8886" s="22"/>
    </row>
    <row r="8887">
      <c r="C8887" s="22"/>
    </row>
    <row r="8888">
      <c r="C8888" s="22"/>
    </row>
    <row r="8889">
      <c r="C8889" s="22"/>
    </row>
    <row r="8890">
      <c r="C8890" s="22"/>
    </row>
    <row r="8891">
      <c r="C8891" s="22"/>
    </row>
    <row r="8892">
      <c r="C8892" s="22"/>
    </row>
    <row r="8893">
      <c r="C8893" s="22"/>
    </row>
    <row r="8894">
      <c r="C8894" s="22"/>
    </row>
    <row r="8895">
      <c r="C8895" s="22"/>
    </row>
    <row r="8896">
      <c r="C8896" s="22"/>
    </row>
    <row r="8897">
      <c r="C8897" s="22"/>
    </row>
    <row r="8898">
      <c r="C8898" s="22"/>
    </row>
    <row r="8899">
      <c r="C8899" s="22"/>
    </row>
    <row r="8900">
      <c r="C8900" s="22"/>
    </row>
    <row r="8901">
      <c r="C8901" s="22"/>
    </row>
    <row r="8902">
      <c r="C8902" s="22"/>
    </row>
    <row r="8903">
      <c r="C8903" s="22"/>
    </row>
    <row r="8904">
      <c r="C8904" s="22"/>
    </row>
    <row r="8905">
      <c r="C8905" s="22"/>
    </row>
    <row r="8906">
      <c r="C8906" s="22"/>
    </row>
    <row r="8907">
      <c r="C8907" s="22"/>
    </row>
    <row r="8908">
      <c r="C8908" s="22"/>
    </row>
    <row r="8909">
      <c r="C8909" s="22"/>
    </row>
    <row r="8910">
      <c r="C8910" s="22"/>
    </row>
    <row r="8911">
      <c r="C8911" s="22"/>
    </row>
    <row r="8912">
      <c r="C8912" s="22"/>
    </row>
    <row r="8913">
      <c r="C8913" s="22"/>
    </row>
    <row r="8914">
      <c r="C8914" s="22"/>
    </row>
    <row r="8915">
      <c r="C8915" s="22"/>
    </row>
    <row r="8916">
      <c r="C8916" s="22"/>
    </row>
    <row r="8917">
      <c r="C8917" s="22"/>
    </row>
    <row r="8918">
      <c r="C8918" s="22"/>
    </row>
    <row r="8919">
      <c r="C8919" s="22"/>
    </row>
    <row r="8920">
      <c r="C8920" s="22"/>
    </row>
    <row r="8921">
      <c r="C8921" s="22"/>
    </row>
    <row r="8922">
      <c r="C8922" s="22"/>
    </row>
    <row r="8923">
      <c r="C8923" s="22"/>
    </row>
    <row r="8924">
      <c r="C8924" s="22"/>
    </row>
    <row r="8925">
      <c r="C8925" s="22"/>
    </row>
    <row r="8926">
      <c r="C8926" s="22"/>
    </row>
    <row r="8927">
      <c r="C8927" s="22"/>
    </row>
    <row r="8928">
      <c r="C8928" s="22"/>
    </row>
    <row r="8929">
      <c r="C8929" s="22"/>
    </row>
    <row r="8930">
      <c r="C8930" s="22"/>
    </row>
    <row r="8931">
      <c r="C8931" s="22"/>
    </row>
    <row r="8932">
      <c r="C8932" s="22"/>
    </row>
    <row r="8933">
      <c r="C8933" s="22"/>
    </row>
    <row r="8934">
      <c r="C8934" s="22"/>
    </row>
    <row r="8935">
      <c r="C8935" s="22"/>
    </row>
    <row r="8936">
      <c r="C8936" s="22"/>
    </row>
    <row r="8937">
      <c r="C8937" s="22"/>
    </row>
    <row r="8938">
      <c r="C8938" s="22"/>
    </row>
    <row r="8939">
      <c r="C8939" s="22"/>
    </row>
    <row r="8940">
      <c r="C8940" s="22"/>
    </row>
    <row r="8941">
      <c r="C8941" s="22"/>
    </row>
    <row r="8942">
      <c r="C8942" s="22"/>
    </row>
    <row r="8943">
      <c r="C8943" s="22"/>
    </row>
    <row r="8944">
      <c r="C8944" s="22"/>
    </row>
    <row r="8945">
      <c r="C8945" s="22"/>
    </row>
    <row r="8946">
      <c r="C8946" s="22"/>
    </row>
    <row r="8947">
      <c r="C8947" s="22"/>
    </row>
    <row r="8948">
      <c r="C8948" s="22"/>
    </row>
    <row r="8949">
      <c r="C8949" s="22"/>
    </row>
    <row r="8950">
      <c r="C8950" s="22"/>
    </row>
    <row r="8951">
      <c r="C8951" s="22"/>
    </row>
    <row r="8952">
      <c r="C8952" s="22"/>
    </row>
    <row r="8953">
      <c r="C8953" s="22"/>
    </row>
    <row r="8954">
      <c r="C8954" s="22"/>
    </row>
    <row r="8955">
      <c r="C8955" s="22"/>
    </row>
    <row r="8956">
      <c r="C8956" s="22"/>
    </row>
    <row r="8957">
      <c r="C8957" s="22"/>
    </row>
    <row r="8958">
      <c r="C8958" s="22"/>
    </row>
    <row r="8959">
      <c r="C8959" s="22"/>
    </row>
    <row r="8960">
      <c r="C8960" s="22"/>
    </row>
    <row r="8961">
      <c r="C8961" s="22"/>
    </row>
    <row r="8962">
      <c r="C8962" s="22"/>
    </row>
    <row r="8963">
      <c r="C8963" s="22"/>
    </row>
    <row r="8964">
      <c r="C8964" s="22"/>
    </row>
    <row r="8965">
      <c r="C8965" s="22"/>
    </row>
    <row r="8966">
      <c r="C8966" s="22"/>
    </row>
    <row r="8967">
      <c r="C8967" s="22"/>
    </row>
    <row r="8968">
      <c r="C8968" s="22"/>
    </row>
    <row r="8969">
      <c r="C8969" s="22"/>
    </row>
    <row r="8970">
      <c r="C8970" s="22"/>
    </row>
    <row r="8971">
      <c r="C8971" s="22"/>
    </row>
    <row r="8972">
      <c r="C8972" s="22"/>
    </row>
    <row r="8973">
      <c r="C8973" s="22"/>
    </row>
    <row r="8974">
      <c r="C8974" s="22"/>
    </row>
    <row r="8975">
      <c r="C8975" s="22"/>
    </row>
    <row r="8976">
      <c r="C8976" s="22"/>
    </row>
    <row r="8977">
      <c r="C8977" s="22"/>
    </row>
    <row r="8978">
      <c r="C8978" s="22"/>
    </row>
    <row r="8979">
      <c r="C8979" s="22"/>
    </row>
    <row r="8980">
      <c r="C8980" s="22"/>
    </row>
    <row r="8981">
      <c r="C8981" s="22"/>
    </row>
    <row r="8982">
      <c r="C8982" s="22"/>
    </row>
    <row r="8983">
      <c r="C8983" s="22"/>
    </row>
    <row r="8984">
      <c r="C8984" s="22"/>
    </row>
    <row r="8985">
      <c r="C8985" s="22"/>
    </row>
    <row r="8986">
      <c r="C8986" s="22"/>
    </row>
    <row r="8987">
      <c r="C8987" s="22"/>
    </row>
    <row r="8988">
      <c r="C8988" s="22"/>
    </row>
    <row r="8989">
      <c r="C8989" s="22"/>
    </row>
    <row r="8990">
      <c r="C8990" s="22"/>
    </row>
    <row r="8991">
      <c r="C8991" s="22"/>
    </row>
    <row r="8992">
      <c r="C8992" s="22"/>
    </row>
    <row r="8993">
      <c r="C8993" s="22"/>
    </row>
    <row r="8994">
      <c r="C8994" s="22"/>
    </row>
    <row r="8995">
      <c r="C8995" s="22"/>
    </row>
    <row r="8996">
      <c r="C8996" s="22"/>
    </row>
    <row r="8997">
      <c r="C8997" s="22"/>
    </row>
    <row r="8998">
      <c r="C8998" s="22"/>
    </row>
    <row r="8999">
      <c r="C8999" s="22"/>
    </row>
    <row r="9000">
      <c r="C9000" s="22"/>
    </row>
    <row r="9001">
      <c r="C9001" s="22"/>
    </row>
    <row r="9002">
      <c r="C9002" s="22"/>
    </row>
    <row r="9003">
      <c r="C9003" s="22"/>
    </row>
    <row r="9004">
      <c r="C9004" s="22"/>
    </row>
    <row r="9005">
      <c r="C9005" s="22"/>
    </row>
    <row r="9006">
      <c r="C9006" s="22"/>
    </row>
    <row r="9007">
      <c r="C9007" s="22"/>
    </row>
    <row r="9008">
      <c r="C9008" s="22"/>
    </row>
    <row r="9009">
      <c r="C9009" s="22"/>
    </row>
    <row r="9010">
      <c r="C9010" s="22"/>
    </row>
    <row r="9011">
      <c r="C9011" s="22"/>
    </row>
    <row r="9012">
      <c r="C9012" s="22"/>
    </row>
    <row r="9013">
      <c r="C9013" s="22"/>
    </row>
    <row r="9014">
      <c r="C9014" s="22"/>
    </row>
    <row r="9015">
      <c r="C9015" s="22"/>
    </row>
    <row r="9016">
      <c r="C9016" s="22"/>
    </row>
    <row r="9017">
      <c r="C9017" s="22"/>
    </row>
    <row r="9018">
      <c r="C9018" s="22"/>
    </row>
    <row r="9019">
      <c r="C9019" s="22"/>
    </row>
    <row r="9020">
      <c r="C9020" s="22"/>
    </row>
    <row r="9021">
      <c r="C9021" s="22"/>
    </row>
    <row r="9022">
      <c r="C9022" s="22"/>
    </row>
    <row r="9023">
      <c r="C9023" s="22"/>
    </row>
    <row r="9024">
      <c r="C9024" s="22"/>
    </row>
    <row r="9025">
      <c r="C9025" s="22"/>
    </row>
    <row r="9026">
      <c r="C9026" s="22"/>
    </row>
    <row r="9027">
      <c r="C9027" s="22"/>
    </row>
    <row r="9028">
      <c r="C9028" s="22"/>
    </row>
    <row r="9029">
      <c r="C9029" s="22"/>
    </row>
    <row r="9030">
      <c r="C9030" s="22"/>
    </row>
    <row r="9031">
      <c r="C9031" s="22"/>
    </row>
    <row r="9032">
      <c r="C9032" s="22"/>
    </row>
    <row r="9033">
      <c r="C9033" s="22"/>
    </row>
    <row r="9034">
      <c r="C9034" s="22"/>
    </row>
    <row r="9035">
      <c r="C9035" s="22"/>
    </row>
    <row r="9036">
      <c r="C9036" s="22"/>
    </row>
    <row r="9037">
      <c r="C9037" s="22"/>
    </row>
    <row r="9038">
      <c r="C9038" s="22"/>
    </row>
    <row r="9039">
      <c r="C9039" s="22"/>
    </row>
    <row r="9040">
      <c r="C9040" s="22"/>
    </row>
    <row r="9041">
      <c r="C9041" s="22"/>
    </row>
    <row r="9042">
      <c r="C9042" s="22"/>
    </row>
    <row r="9043">
      <c r="C9043" s="22"/>
    </row>
    <row r="9044">
      <c r="C9044" s="22"/>
    </row>
    <row r="9045">
      <c r="C9045" s="22"/>
    </row>
    <row r="9046">
      <c r="C9046" s="22"/>
    </row>
    <row r="9047">
      <c r="C9047" s="22"/>
    </row>
    <row r="9048">
      <c r="C9048" s="22"/>
    </row>
    <row r="9049">
      <c r="C9049" s="22"/>
    </row>
    <row r="9050">
      <c r="C9050" s="22"/>
    </row>
    <row r="9051">
      <c r="C9051" s="22"/>
    </row>
    <row r="9052">
      <c r="C9052" s="22"/>
    </row>
    <row r="9053">
      <c r="C9053" s="22"/>
    </row>
    <row r="9054">
      <c r="C9054" s="22"/>
    </row>
    <row r="9055">
      <c r="C9055" s="22"/>
    </row>
    <row r="9056">
      <c r="C9056" s="22"/>
    </row>
    <row r="9057">
      <c r="C9057" s="22"/>
    </row>
    <row r="9058">
      <c r="C9058" s="22"/>
    </row>
    <row r="9059">
      <c r="C9059" s="22"/>
    </row>
    <row r="9060">
      <c r="C9060" s="22"/>
    </row>
    <row r="9061">
      <c r="C9061" s="22"/>
    </row>
    <row r="9062">
      <c r="C9062" s="22"/>
    </row>
    <row r="9063">
      <c r="C9063" s="22"/>
    </row>
    <row r="9064">
      <c r="C9064" s="22"/>
    </row>
    <row r="9065">
      <c r="C9065" s="22"/>
    </row>
    <row r="9066">
      <c r="C9066" s="22"/>
    </row>
    <row r="9067">
      <c r="C9067" s="22"/>
    </row>
    <row r="9068">
      <c r="C9068" s="22"/>
    </row>
    <row r="9069">
      <c r="C9069" s="22"/>
    </row>
    <row r="9070">
      <c r="C9070" s="22"/>
    </row>
    <row r="9071">
      <c r="C9071" s="22"/>
    </row>
    <row r="9072">
      <c r="C9072" s="22"/>
    </row>
    <row r="9073">
      <c r="C9073" s="22"/>
    </row>
    <row r="9074">
      <c r="C9074" s="22"/>
    </row>
    <row r="9075">
      <c r="C9075" s="22"/>
    </row>
    <row r="9076">
      <c r="C9076" s="22"/>
    </row>
    <row r="9077">
      <c r="C9077" s="22"/>
    </row>
    <row r="9078">
      <c r="C9078" s="22"/>
    </row>
    <row r="9079">
      <c r="C9079" s="22"/>
    </row>
    <row r="9080">
      <c r="C9080" s="22"/>
    </row>
    <row r="9081">
      <c r="C9081" s="22"/>
    </row>
    <row r="9082">
      <c r="C9082" s="22"/>
    </row>
    <row r="9083">
      <c r="C9083" s="22"/>
    </row>
    <row r="9084">
      <c r="C9084" s="22"/>
    </row>
    <row r="9085">
      <c r="C9085" s="22"/>
    </row>
    <row r="9086">
      <c r="C9086" s="22"/>
    </row>
    <row r="9087">
      <c r="C9087" s="22"/>
    </row>
    <row r="9088">
      <c r="C9088" s="22"/>
    </row>
    <row r="9089">
      <c r="C9089" s="22"/>
    </row>
    <row r="9090">
      <c r="C9090" s="22"/>
    </row>
    <row r="9091">
      <c r="C9091" s="22"/>
    </row>
    <row r="9092">
      <c r="C9092" s="22"/>
    </row>
    <row r="9093">
      <c r="C9093" s="22"/>
    </row>
    <row r="9094">
      <c r="C9094" s="22"/>
    </row>
    <row r="9095">
      <c r="C9095" s="22"/>
    </row>
    <row r="9096">
      <c r="C9096" s="22"/>
    </row>
    <row r="9097">
      <c r="C9097" s="22"/>
    </row>
    <row r="9098">
      <c r="C9098" s="22"/>
    </row>
    <row r="9099">
      <c r="C9099" s="22"/>
    </row>
    <row r="9100">
      <c r="C9100" s="22"/>
    </row>
    <row r="9101">
      <c r="C9101" s="22"/>
    </row>
    <row r="9102">
      <c r="C9102" s="22"/>
    </row>
    <row r="9103">
      <c r="C9103" s="22"/>
    </row>
    <row r="9104">
      <c r="C9104" s="22"/>
    </row>
    <row r="9105">
      <c r="C9105" s="22"/>
    </row>
    <row r="9106">
      <c r="C9106" s="22"/>
    </row>
    <row r="9107">
      <c r="C9107" s="22"/>
    </row>
    <row r="9108">
      <c r="C9108" s="22"/>
    </row>
    <row r="9109">
      <c r="C9109" s="22"/>
    </row>
    <row r="9110">
      <c r="C9110" s="22"/>
    </row>
    <row r="9111">
      <c r="C9111" s="22"/>
    </row>
    <row r="9112">
      <c r="C9112" s="22"/>
    </row>
    <row r="9113">
      <c r="C9113" s="22"/>
    </row>
    <row r="9114">
      <c r="C9114" s="22"/>
    </row>
    <row r="9115">
      <c r="C9115" s="22"/>
    </row>
    <row r="9116">
      <c r="C9116" s="22"/>
    </row>
    <row r="9117">
      <c r="C9117" s="22"/>
    </row>
    <row r="9118">
      <c r="C9118" s="22"/>
    </row>
    <row r="9119">
      <c r="C9119" s="22"/>
    </row>
    <row r="9120">
      <c r="C9120" s="22"/>
    </row>
    <row r="9121">
      <c r="C9121" s="22"/>
    </row>
    <row r="9122">
      <c r="C9122" s="22"/>
    </row>
    <row r="9123">
      <c r="C9123" s="22"/>
    </row>
    <row r="9124">
      <c r="C9124" s="22"/>
    </row>
    <row r="9125">
      <c r="C9125" s="22"/>
    </row>
    <row r="9126">
      <c r="C9126" s="22"/>
    </row>
    <row r="9127">
      <c r="C9127" s="22"/>
    </row>
    <row r="9128">
      <c r="C9128" s="22"/>
    </row>
    <row r="9129">
      <c r="C9129" s="22"/>
    </row>
    <row r="9130">
      <c r="C9130" s="22"/>
    </row>
    <row r="9131">
      <c r="C9131" s="22"/>
    </row>
    <row r="9132">
      <c r="C9132" s="22"/>
    </row>
    <row r="9133">
      <c r="C9133" s="22"/>
    </row>
    <row r="9134">
      <c r="C9134" s="22"/>
    </row>
    <row r="9135">
      <c r="C9135" s="22"/>
    </row>
    <row r="9136">
      <c r="C9136" s="22"/>
    </row>
    <row r="9137">
      <c r="C9137" s="22"/>
    </row>
    <row r="9138">
      <c r="C9138" s="22"/>
    </row>
    <row r="9139">
      <c r="C9139" s="22"/>
    </row>
    <row r="9140">
      <c r="C9140" s="22"/>
    </row>
    <row r="9141">
      <c r="C9141" s="22"/>
    </row>
    <row r="9142">
      <c r="C9142" s="22"/>
    </row>
    <row r="9143">
      <c r="C9143" s="22"/>
    </row>
    <row r="9144">
      <c r="C9144" s="22"/>
    </row>
    <row r="9145">
      <c r="C9145" s="22"/>
    </row>
    <row r="9146">
      <c r="C9146" s="22"/>
    </row>
    <row r="9147">
      <c r="C9147" s="22"/>
    </row>
    <row r="9148">
      <c r="C9148" s="22"/>
    </row>
    <row r="9149">
      <c r="C9149" s="22"/>
    </row>
    <row r="9150">
      <c r="C9150" s="22"/>
    </row>
    <row r="9151">
      <c r="C9151" s="22"/>
    </row>
    <row r="9152">
      <c r="C9152" s="22"/>
    </row>
    <row r="9153">
      <c r="C9153" s="22"/>
    </row>
    <row r="9154">
      <c r="C9154" s="22"/>
    </row>
    <row r="9155">
      <c r="C9155" s="22"/>
    </row>
    <row r="9156">
      <c r="C9156" s="22"/>
    </row>
    <row r="9157">
      <c r="C9157" s="22"/>
    </row>
    <row r="9158">
      <c r="C9158" s="22"/>
    </row>
    <row r="9159">
      <c r="C9159" s="22"/>
    </row>
    <row r="9160">
      <c r="C9160" s="22"/>
    </row>
    <row r="9161">
      <c r="C9161" s="22"/>
    </row>
    <row r="9162">
      <c r="C9162" s="22"/>
    </row>
    <row r="9163">
      <c r="C9163" s="22"/>
    </row>
    <row r="9164">
      <c r="C9164" s="22"/>
    </row>
    <row r="9165">
      <c r="C9165" s="22"/>
    </row>
    <row r="9166">
      <c r="C9166" s="22"/>
    </row>
    <row r="9167">
      <c r="C9167" s="22"/>
    </row>
    <row r="9168">
      <c r="C9168" s="22"/>
    </row>
    <row r="9169">
      <c r="C9169" s="22"/>
    </row>
    <row r="9170">
      <c r="C9170" s="22"/>
    </row>
    <row r="9171">
      <c r="C9171" s="22"/>
    </row>
    <row r="9172">
      <c r="C9172" s="22"/>
    </row>
    <row r="9173">
      <c r="C9173" s="22"/>
    </row>
    <row r="9174">
      <c r="C9174" s="22"/>
    </row>
    <row r="9175">
      <c r="C9175" s="22"/>
    </row>
    <row r="9176">
      <c r="C9176" s="22"/>
    </row>
    <row r="9177">
      <c r="C9177" s="22"/>
    </row>
    <row r="9178">
      <c r="C9178" s="22"/>
    </row>
    <row r="9179">
      <c r="C9179" s="22"/>
    </row>
    <row r="9180">
      <c r="C9180" s="22"/>
    </row>
    <row r="9181">
      <c r="C9181" s="22"/>
    </row>
    <row r="9182">
      <c r="C9182" s="22"/>
    </row>
    <row r="9183">
      <c r="C9183" s="22"/>
    </row>
    <row r="9184">
      <c r="C9184" s="22"/>
    </row>
    <row r="9185">
      <c r="C9185" s="22"/>
    </row>
    <row r="9186">
      <c r="C9186" s="22"/>
    </row>
    <row r="9187">
      <c r="C9187" s="22"/>
    </row>
    <row r="9188">
      <c r="C9188" s="22"/>
    </row>
    <row r="9189">
      <c r="C9189" s="22"/>
    </row>
    <row r="9190">
      <c r="C9190" s="22"/>
    </row>
    <row r="9191">
      <c r="C9191" s="22"/>
    </row>
    <row r="9192">
      <c r="C9192" s="22"/>
    </row>
    <row r="9193">
      <c r="C9193" s="22"/>
    </row>
    <row r="9194">
      <c r="C9194" s="22"/>
    </row>
    <row r="9195">
      <c r="C9195" s="22"/>
    </row>
    <row r="9196">
      <c r="C9196" s="22"/>
    </row>
    <row r="9197">
      <c r="C9197" s="22"/>
    </row>
    <row r="9198">
      <c r="C9198" s="22"/>
    </row>
    <row r="9199">
      <c r="C9199" s="22"/>
    </row>
    <row r="9200">
      <c r="C9200" s="22"/>
    </row>
    <row r="9201">
      <c r="C9201" s="22"/>
    </row>
    <row r="9202">
      <c r="C9202" s="22"/>
    </row>
    <row r="9203">
      <c r="C9203" s="22"/>
    </row>
    <row r="9204">
      <c r="C9204" s="22"/>
    </row>
    <row r="9205">
      <c r="C9205" s="22"/>
    </row>
    <row r="9206">
      <c r="C9206" s="22"/>
    </row>
    <row r="9207">
      <c r="C9207" s="22"/>
    </row>
    <row r="9208">
      <c r="C9208" s="22"/>
    </row>
    <row r="9209">
      <c r="C9209" s="22"/>
    </row>
    <row r="9210">
      <c r="C9210" s="22"/>
    </row>
    <row r="9211">
      <c r="C9211" s="22"/>
    </row>
    <row r="9212">
      <c r="C9212" s="22"/>
    </row>
    <row r="9213">
      <c r="C9213" s="22"/>
    </row>
    <row r="9214">
      <c r="C9214" s="22"/>
    </row>
    <row r="9215">
      <c r="C9215" s="22"/>
    </row>
    <row r="9216">
      <c r="C9216" s="22"/>
    </row>
    <row r="9217">
      <c r="C9217" s="22"/>
    </row>
    <row r="9218">
      <c r="C9218" s="22"/>
    </row>
    <row r="9219">
      <c r="C9219" s="22"/>
    </row>
    <row r="9220">
      <c r="C9220" s="22"/>
    </row>
    <row r="9221">
      <c r="C9221" s="22"/>
    </row>
    <row r="9222">
      <c r="C9222" s="22"/>
    </row>
    <row r="9223">
      <c r="C9223" s="22"/>
    </row>
    <row r="9224">
      <c r="C9224" s="22"/>
    </row>
    <row r="9225">
      <c r="C9225" s="22"/>
    </row>
    <row r="9226">
      <c r="C9226" s="22"/>
    </row>
    <row r="9227">
      <c r="C9227" s="22"/>
    </row>
    <row r="9228">
      <c r="C9228" s="22"/>
    </row>
    <row r="9229">
      <c r="C9229" s="22"/>
    </row>
    <row r="9230">
      <c r="C9230" s="22"/>
    </row>
    <row r="9231">
      <c r="C9231" s="22"/>
    </row>
    <row r="9232">
      <c r="C9232" s="22"/>
    </row>
    <row r="9233">
      <c r="C9233" s="22"/>
    </row>
    <row r="9234">
      <c r="C9234" s="22"/>
    </row>
    <row r="9235">
      <c r="C9235" s="22"/>
    </row>
    <row r="9236">
      <c r="C9236" s="22"/>
    </row>
    <row r="9237">
      <c r="C9237" s="22"/>
    </row>
    <row r="9238">
      <c r="C9238" s="22"/>
    </row>
    <row r="9239">
      <c r="C9239" s="22"/>
    </row>
    <row r="9240">
      <c r="C9240" s="22"/>
    </row>
    <row r="9241">
      <c r="C9241" s="22"/>
    </row>
    <row r="9242">
      <c r="C9242" s="22"/>
    </row>
    <row r="9243">
      <c r="C9243" s="22"/>
    </row>
    <row r="9244">
      <c r="C9244" s="22"/>
    </row>
    <row r="9245">
      <c r="C9245" s="22"/>
    </row>
    <row r="9246">
      <c r="C9246" s="22"/>
    </row>
    <row r="9247">
      <c r="C9247" s="22"/>
    </row>
    <row r="9248">
      <c r="C9248" s="22"/>
    </row>
    <row r="9249">
      <c r="C9249" s="22"/>
    </row>
    <row r="9250">
      <c r="C9250" s="22"/>
    </row>
    <row r="9251">
      <c r="C9251" s="22"/>
    </row>
    <row r="9252">
      <c r="C9252" s="22"/>
    </row>
    <row r="9253">
      <c r="C9253" s="22"/>
    </row>
    <row r="9254">
      <c r="C9254" s="22"/>
    </row>
    <row r="9255">
      <c r="C9255" s="22"/>
    </row>
    <row r="9256">
      <c r="C9256" s="22"/>
    </row>
    <row r="9257">
      <c r="C9257" s="22"/>
    </row>
    <row r="9258">
      <c r="C9258" s="22"/>
    </row>
    <row r="9259">
      <c r="C9259" s="22"/>
    </row>
    <row r="9260">
      <c r="C9260" s="22"/>
    </row>
    <row r="9261">
      <c r="C9261" s="22"/>
    </row>
    <row r="9262">
      <c r="C9262" s="22"/>
    </row>
    <row r="9263">
      <c r="C9263" s="22"/>
    </row>
    <row r="9264">
      <c r="C9264" s="22"/>
    </row>
    <row r="9265">
      <c r="C9265" s="22"/>
    </row>
    <row r="9266">
      <c r="C9266" s="22"/>
    </row>
    <row r="9267">
      <c r="C9267" s="22"/>
    </row>
    <row r="9268">
      <c r="C9268" s="22"/>
    </row>
    <row r="9269">
      <c r="C9269" s="22"/>
    </row>
    <row r="9270">
      <c r="C9270" s="22"/>
    </row>
    <row r="9271">
      <c r="C9271" s="22"/>
    </row>
    <row r="9272">
      <c r="C9272" s="22"/>
    </row>
    <row r="9273">
      <c r="C9273" s="22"/>
    </row>
    <row r="9274">
      <c r="C9274" s="22"/>
    </row>
    <row r="9275">
      <c r="C9275" s="22"/>
    </row>
    <row r="9276">
      <c r="C9276" s="22"/>
    </row>
    <row r="9277">
      <c r="C9277" s="22"/>
    </row>
    <row r="9278">
      <c r="C9278" s="22"/>
    </row>
    <row r="9279">
      <c r="C9279" s="22"/>
    </row>
    <row r="9280">
      <c r="C9280" s="22"/>
    </row>
    <row r="9281">
      <c r="C9281" s="22"/>
    </row>
    <row r="9282">
      <c r="C9282" s="22"/>
    </row>
    <row r="9283">
      <c r="C9283" s="22"/>
    </row>
    <row r="9284">
      <c r="C9284" s="22"/>
    </row>
    <row r="9285">
      <c r="C9285" s="22"/>
    </row>
    <row r="9286">
      <c r="C9286" s="22"/>
    </row>
    <row r="9287">
      <c r="C9287" s="22"/>
    </row>
    <row r="9288">
      <c r="C9288" s="22"/>
    </row>
    <row r="9289">
      <c r="C9289" s="22"/>
    </row>
    <row r="9290">
      <c r="C9290" s="22"/>
    </row>
    <row r="9291">
      <c r="C9291" s="22"/>
    </row>
    <row r="9292">
      <c r="C9292" s="22"/>
    </row>
    <row r="9293">
      <c r="C9293" s="22"/>
    </row>
    <row r="9294">
      <c r="C9294" s="22"/>
    </row>
    <row r="9295">
      <c r="C9295" s="22"/>
    </row>
    <row r="9296">
      <c r="C9296" s="22"/>
    </row>
    <row r="9297">
      <c r="C9297" s="22"/>
    </row>
    <row r="9298">
      <c r="C9298" s="22"/>
    </row>
    <row r="9299">
      <c r="C9299" s="22"/>
    </row>
    <row r="9300">
      <c r="C9300" s="22"/>
    </row>
    <row r="9301">
      <c r="C9301" s="22"/>
    </row>
    <row r="9302">
      <c r="C9302" s="22"/>
    </row>
    <row r="9303">
      <c r="C9303" s="22"/>
    </row>
    <row r="9304">
      <c r="C9304" s="22"/>
    </row>
    <row r="9305">
      <c r="C9305" s="22"/>
    </row>
    <row r="9306">
      <c r="C9306" s="22"/>
    </row>
    <row r="9307">
      <c r="C9307" s="22"/>
    </row>
    <row r="9308">
      <c r="C9308" s="22"/>
    </row>
    <row r="9309">
      <c r="C9309" s="22"/>
    </row>
    <row r="9310">
      <c r="C9310" s="22"/>
    </row>
    <row r="9311">
      <c r="C9311" s="22"/>
    </row>
    <row r="9312">
      <c r="C9312" s="22"/>
    </row>
    <row r="9313">
      <c r="C9313" s="22"/>
    </row>
    <row r="9314">
      <c r="C9314" s="22"/>
    </row>
    <row r="9315">
      <c r="C9315" s="22"/>
    </row>
    <row r="9316">
      <c r="C9316" s="22"/>
    </row>
    <row r="9317">
      <c r="C9317" s="22"/>
    </row>
    <row r="9318">
      <c r="C9318" s="22"/>
    </row>
    <row r="9319">
      <c r="C9319" s="22"/>
    </row>
    <row r="9320">
      <c r="C9320" s="22"/>
    </row>
    <row r="9321">
      <c r="C9321" s="22"/>
    </row>
    <row r="9322">
      <c r="C9322" s="22"/>
    </row>
    <row r="9323">
      <c r="C9323" s="22"/>
    </row>
    <row r="9324">
      <c r="C9324" s="22"/>
    </row>
    <row r="9325">
      <c r="C9325" s="22"/>
    </row>
    <row r="9326">
      <c r="C9326" s="22"/>
    </row>
    <row r="9327">
      <c r="C9327" s="22"/>
    </row>
    <row r="9328">
      <c r="C9328" s="22"/>
    </row>
    <row r="9329">
      <c r="C9329" s="22"/>
    </row>
    <row r="9330">
      <c r="C9330" s="22"/>
    </row>
    <row r="9331">
      <c r="C9331" s="22"/>
    </row>
    <row r="9332">
      <c r="C9332" s="22"/>
    </row>
    <row r="9333">
      <c r="C9333" s="22"/>
    </row>
    <row r="9334">
      <c r="C9334" s="22"/>
    </row>
    <row r="9335">
      <c r="C9335" s="22"/>
    </row>
    <row r="9336">
      <c r="C9336" s="22"/>
    </row>
    <row r="9337">
      <c r="C9337" s="22"/>
    </row>
    <row r="9338">
      <c r="C9338" s="22"/>
    </row>
    <row r="9339">
      <c r="C9339" s="22"/>
    </row>
    <row r="9340">
      <c r="C9340" s="22"/>
    </row>
    <row r="9341">
      <c r="C9341" s="22"/>
    </row>
    <row r="9342">
      <c r="C9342" s="22"/>
    </row>
    <row r="9343">
      <c r="C9343" s="22"/>
    </row>
    <row r="9344">
      <c r="C9344" s="22"/>
    </row>
    <row r="9345">
      <c r="C9345" s="22"/>
    </row>
    <row r="9346">
      <c r="C9346" s="22"/>
    </row>
    <row r="9347">
      <c r="C9347" s="22"/>
    </row>
    <row r="9348">
      <c r="C9348" s="22"/>
    </row>
    <row r="9349">
      <c r="C9349" s="22"/>
    </row>
    <row r="9350">
      <c r="C9350" s="22"/>
    </row>
    <row r="9351">
      <c r="C9351" s="22"/>
    </row>
    <row r="9352">
      <c r="C9352" s="22"/>
    </row>
    <row r="9353">
      <c r="C9353" s="22"/>
    </row>
    <row r="9354">
      <c r="C9354" s="22"/>
    </row>
    <row r="9355">
      <c r="C9355" s="22"/>
    </row>
    <row r="9356">
      <c r="C9356" s="22"/>
    </row>
    <row r="9357">
      <c r="C9357" s="22"/>
    </row>
    <row r="9358">
      <c r="C9358" s="22"/>
    </row>
    <row r="9359">
      <c r="C9359" s="22"/>
    </row>
    <row r="9360">
      <c r="C9360" s="22"/>
    </row>
    <row r="9361">
      <c r="C9361" s="22"/>
    </row>
    <row r="9362">
      <c r="C9362" s="22"/>
    </row>
    <row r="9363">
      <c r="C9363" s="22"/>
    </row>
    <row r="9364">
      <c r="C9364" s="22"/>
    </row>
    <row r="9365">
      <c r="C9365" s="22"/>
    </row>
    <row r="9366">
      <c r="C9366" s="22"/>
    </row>
    <row r="9367">
      <c r="C9367" s="22"/>
    </row>
    <row r="9368">
      <c r="C9368" s="22"/>
    </row>
    <row r="9369">
      <c r="C9369" s="22"/>
    </row>
    <row r="9370">
      <c r="C9370" s="22"/>
    </row>
    <row r="9371">
      <c r="C9371" s="22"/>
    </row>
    <row r="9372">
      <c r="C9372" s="22"/>
    </row>
    <row r="9373">
      <c r="C9373" s="22"/>
    </row>
    <row r="9374">
      <c r="C9374" s="22"/>
    </row>
    <row r="9375">
      <c r="C9375" s="22"/>
    </row>
    <row r="9376">
      <c r="C9376" s="22"/>
    </row>
    <row r="9377">
      <c r="C9377" s="22"/>
    </row>
    <row r="9378">
      <c r="C9378" s="22"/>
    </row>
    <row r="9379">
      <c r="C9379" s="22"/>
    </row>
    <row r="9380">
      <c r="C9380" s="22"/>
    </row>
    <row r="9381">
      <c r="C9381" s="22"/>
    </row>
    <row r="9382">
      <c r="C9382" s="22"/>
    </row>
    <row r="9383">
      <c r="C9383" s="22"/>
    </row>
    <row r="9384">
      <c r="C9384" s="22"/>
    </row>
    <row r="9385">
      <c r="C9385" s="22"/>
    </row>
    <row r="9386">
      <c r="C9386" s="22"/>
    </row>
    <row r="9387">
      <c r="C9387" s="22"/>
    </row>
    <row r="9388">
      <c r="C9388" s="22"/>
    </row>
    <row r="9389">
      <c r="C9389" s="22"/>
    </row>
    <row r="9390">
      <c r="C9390" s="22"/>
    </row>
    <row r="9391">
      <c r="C9391" s="22"/>
    </row>
    <row r="9392">
      <c r="C9392" s="22"/>
    </row>
    <row r="9393">
      <c r="C9393" s="22"/>
    </row>
    <row r="9394">
      <c r="C9394" s="22"/>
    </row>
    <row r="9395">
      <c r="C9395" s="22"/>
    </row>
    <row r="9396">
      <c r="C9396" s="22"/>
    </row>
    <row r="9397">
      <c r="C9397" s="22"/>
    </row>
    <row r="9398">
      <c r="C9398" s="22"/>
    </row>
    <row r="9399">
      <c r="C9399" s="22"/>
    </row>
    <row r="9400">
      <c r="C9400" s="22"/>
    </row>
    <row r="9401">
      <c r="C9401" s="22"/>
    </row>
    <row r="9402">
      <c r="C9402" s="22"/>
    </row>
    <row r="9403">
      <c r="C9403" s="22"/>
    </row>
    <row r="9404">
      <c r="C9404" s="22"/>
    </row>
    <row r="9405">
      <c r="C9405" s="22"/>
    </row>
    <row r="9406">
      <c r="C9406" s="22"/>
    </row>
    <row r="9407">
      <c r="C9407" s="22"/>
    </row>
    <row r="9408">
      <c r="C9408" s="22"/>
    </row>
    <row r="9409">
      <c r="C9409" s="22"/>
    </row>
    <row r="9410">
      <c r="C9410" s="22"/>
    </row>
    <row r="9411">
      <c r="C9411" s="22"/>
    </row>
    <row r="9412">
      <c r="C9412" s="22"/>
    </row>
    <row r="9413">
      <c r="C9413" s="22"/>
    </row>
    <row r="9414">
      <c r="C9414" s="22"/>
    </row>
    <row r="9415">
      <c r="C9415" s="22"/>
    </row>
    <row r="9416">
      <c r="C9416" s="22"/>
    </row>
    <row r="9417">
      <c r="C9417" s="22"/>
    </row>
    <row r="9418">
      <c r="C9418" s="22"/>
    </row>
    <row r="9419">
      <c r="C9419" s="22"/>
    </row>
    <row r="9420">
      <c r="C9420" s="22"/>
    </row>
    <row r="9421">
      <c r="C9421" s="22"/>
    </row>
    <row r="9422">
      <c r="C9422" s="22"/>
    </row>
    <row r="9423">
      <c r="C9423" s="22"/>
    </row>
    <row r="9424">
      <c r="C9424" s="22"/>
    </row>
    <row r="9425">
      <c r="C9425" s="22"/>
    </row>
    <row r="9426">
      <c r="C9426" s="22"/>
    </row>
    <row r="9427">
      <c r="C9427" s="22"/>
    </row>
    <row r="9428">
      <c r="C9428" s="22"/>
    </row>
    <row r="9429">
      <c r="C9429" s="22"/>
    </row>
    <row r="9430">
      <c r="C9430" s="22"/>
    </row>
    <row r="9431">
      <c r="C9431" s="22"/>
    </row>
    <row r="9432">
      <c r="C9432" s="22"/>
    </row>
    <row r="9433">
      <c r="C9433" s="22"/>
    </row>
    <row r="9434">
      <c r="C9434" s="22"/>
    </row>
    <row r="9435">
      <c r="C9435" s="22"/>
    </row>
    <row r="9436">
      <c r="C9436" s="22"/>
    </row>
    <row r="9437">
      <c r="C9437" s="22"/>
    </row>
    <row r="9438">
      <c r="C9438" s="22"/>
    </row>
    <row r="9439">
      <c r="C9439" s="22"/>
    </row>
    <row r="9440">
      <c r="C9440" s="22"/>
    </row>
    <row r="9441">
      <c r="C9441" s="22"/>
    </row>
    <row r="9442">
      <c r="C9442" s="22"/>
    </row>
    <row r="9443">
      <c r="C9443" s="22"/>
    </row>
    <row r="9444">
      <c r="C9444" s="22"/>
    </row>
    <row r="9445">
      <c r="C9445" s="22"/>
    </row>
    <row r="9446">
      <c r="C9446" s="22"/>
    </row>
    <row r="9447">
      <c r="C9447" s="22"/>
    </row>
    <row r="9448">
      <c r="C9448" s="22"/>
    </row>
    <row r="9449">
      <c r="C9449" s="22"/>
    </row>
    <row r="9450">
      <c r="C9450" s="22"/>
    </row>
    <row r="9451">
      <c r="C9451" s="22"/>
    </row>
    <row r="9452">
      <c r="C9452" s="22"/>
    </row>
    <row r="9453">
      <c r="C9453" s="22"/>
    </row>
    <row r="9454">
      <c r="C9454" s="22"/>
    </row>
    <row r="9455">
      <c r="C9455" s="22"/>
    </row>
    <row r="9456">
      <c r="C9456" s="22"/>
    </row>
    <row r="9457">
      <c r="C9457" s="22"/>
    </row>
    <row r="9458">
      <c r="C9458" s="22"/>
    </row>
    <row r="9459">
      <c r="C9459" s="22"/>
    </row>
    <row r="9460">
      <c r="C9460" s="22"/>
    </row>
    <row r="9461">
      <c r="C9461" s="22"/>
    </row>
    <row r="9462">
      <c r="C9462" s="22"/>
    </row>
    <row r="9463">
      <c r="C9463" s="22"/>
    </row>
    <row r="9464">
      <c r="C9464" s="22"/>
    </row>
    <row r="9465">
      <c r="C9465" s="22"/>
    </row>
    <row r="9466">
      <c r="C9466" s="22"/>
    </row>
    <row r="9467">
      <c r="C9467" s="22"/>
    </row>
    <row r="9468">
      <c r="C9468" s="22"/>
    </row>
    <row r="9469">
      <c r="C9469" s="22"/>
    </row>
    <row r="9470">
      <c r="C9470" s="22"/>
    </row>
    <row r="9471">
      <c r="C9471" s="22"/>
    </row>
    <row r="9472">
      <c r="C9472" s="22"/>
    </row>
    <row r="9473">
      <c r="C9473" s="22"/>
    </row>
    <row r="9474">
      <c r="C9474" s="22"/>
    </row>
    <row r="9475">
      <c r="C9475" s="22"/>
    </row>
    <row r="9476">
      <c r="C9476" s="22"/>
    </row>
    <row r="9477">
      <c r="C9477" s="22"/>
    </row>
    <row r="9478">
      <c r="C9478" s="22"/>
    </row>
    <row r="9479">
      <c r="C9479" s="22"/>
    </row>
    <row r="9480">
      <c r="C9480" s="22"/>
    </row>
    <row r="9481">
      <c r="C9481" s="22"/>
    </row>
    <row r="9482">
      <c r="C9482" s="22"/>
    </row>
    <row r="9483">
      <c r="C9483" s="22"/>
    </row>
    <row r="9484">
      <c r="C9484" s="22"/>
    </row>
    <row r="9485">
      <c r="C9485" s="22"/>
    </row>
    <row r="9486">
      <c r="C9486" s="22"/>
    </row>
    <row r="9487">
      <c r="C9487" s="22"/>
    </row>
    <row r="9488">
      <c r="C9488" s="22"/>
    </row>
    <row r="9489">
      <c r="C9489" s="22"/>
    </row>
    <row r="9490">
      <c r="C9490" s="22"/>
    </row>
    <row r="9491">
      <c r="C9491" s="22"/>
    </row>
    <row r="9492">
      <c r="C9492" s="22"/>
    </row>
    <row r="9493">
      <c r="C9493" s="22"/>
    </row>
    <row r="9494">
      <c r="C9494" s="22"/>
    </row>
    <row r="9495">
      <c r="C9495" s="22"/>
    </row>
    <row r="9496">
      <c r="C9496" s="22"/>
    </row>
    <row r="9497">
      <c r="C9497" s="22"/>
    </row>
    <row r="9498">
      <c r="C9498" s="22"/>
    </row>
    <row r="9499">
      <c r="C9499" s="22"/>
    </row>
    <row r="9500">
      <c r="C9500" s="22"/>
    </row>
    <row r="9501">
      <c r="C9501" s="22"/>
    </row>
    <row r="9502">
      <c r="C9502" s="22"/>
    </row>
    <row r="9503">
      <c r="C9503" s="22"/>
    </row>
    <row r="9504">
      <c r="C9504" s="22"/>
    </row>
    <row r="9505">
      <c r="C9505" s="22"/>
    </row>
    <row r="9506">
      <c r="C9506" s="22"/>
    </row>
    <row r="9507">
      <c r="C9507" s="22"/>
    </row>
    <row r="9508">
      <c r="C9508" s="22"/>
    </row>
    <row r="9509">
      <c r="C9509" s="22"/>
    </row>
    <row r="9510">
      <c r="C9510" s="22"/>
    </row>
    <row r="9511">
      <c r="C9511" s="22"/>
    </row>
    <row r="9512">
      <c r="C9512" s="22"/>
    </row>
    <row r="9513">
      <c r="C9513" s="22"/>
    </row>
    <row r="9514">
      <c r="C9514" s="22"/>
    </row>
    <row r="9515">
      <c r="C9515" s="22"/>
    </row>
    <row r="9516">
      <c r="C9516" s="22"/>
    </row>
    <row r="9517">
      <c r="C9517" s="22"/>
    </row>
    <row r="9518">
      <c r="C9518" s="22"/>
    </row>
    <row r="9519">
      <c r="C9519" s="22"/>
    </row>
    <row r="9520">
      <c r="C9520" s="22"/>
    </row>
    <row r="9521">
      <c r="C9521" s="22"/>
    </row>
    <row r="9522">
      <c r="C9522" s="22"/>
    </row>
    <row r="9523">
      <c r="C9523" s="22"/>
    </row>
    <row r="9524">
      <c r="C9524" s="22"/>
    </row>
    <row r="9525">
      <c r="C9525" s="22"/>
    </row>
    <row r="9526">
      <c r="C9526" s="22"/>
    </row>
    <row r="9527">
      <c r="C9527" s="22"/>
    </row>
    <row r="9528">
      <c r="C9528" s="22"/>
    </row>
    <row r="9529">
      <c r="C9529" s="22"/>
    </row>
    <row r="9530">
      <c r="C9530" s="22"/>
    </row>
    <row r="9531">
      <c r="C9531" s="22"/>
    </row>
    <row r="9532">
      <c r="C9532" s="22"/>
    </row>
    <row r="9533">
      <c r="C9533" s="22"/>
    </row>
    <row r="9534">
      <c r="C9534" s="22"/>
    </row>
    <row r="9535">
      <c r="C9535" s="22"/>
    </row>
    <row r="9536">
      <c r="C9536" s="22"/>
    </row>
    <row r="9537">
      <c r="C9537" s="22"/>
    </row>
    <row r="9538">
      <c r="C9538" s="22"/>
    </row>
    <row r="9539">
      <c r="C9539" s="22"/>
    </row>
    <row r="9540">
      <c r="C9540" s="22"/>
    </row>
    <row r="9541">
      <c r="C9541" s="22"/>
    </row>
    <row r="9542">
      <c r="C9542" s="22"/>
    </row>
    <row r="9543">
      <c r="C9543" s="22"/>
    </row>
    <row r="9544">
      <c r="C9544" s="22"/>
    </row>
    <row r="9545">
      <c r="C9545" s="22"/>
    </row>
    <row r="9546">
      <c r="C9546" s="22"/>
    </row>
    <row r="9547">
      <c r="C9547" s="22"/>
    </row>
    <row r="9548">
      <c r="C9548" s="22"/>
    </row>
    <row r="9549">
      <c r="C9549" s="22"/>
    </row>
    <row r="9550">
      <c r="C9550" s="22"/>
    </row>
    <row r="9551">
      <c r="C9551" s="22"/>
    </row>
    <row r="9552">
      <c r="C9552" s="22"/>
    </row>
    <row r="9553">
      <c r="C9553" s="22"/>
    </row>
    <row r="9554">
      <c r="C9554" s="22"/>
    </row>
    <row r="9555">
      <c r="C9555" s="22"/>
    </row>
    <row r="9556">
      <c r="C9556" s="22"/>
    </row>
    <row r="9557">
      <c r="C9557" s="22"/>
    </row>
    <row r="9558">
      <c r="C9558" s="22"/>
    </row>
    <row r="9559">
      <c r="C9559" s="22"/>
    </row>
    <row r="9560">
      <c r="C9560" s="22"/>
    </row>
    <row r="9561">
      <c r="C9561" s="22"/>
    </row>
    <row r="9562">
      <c r="C9562" s="22"/>
    </row>
    <row r="9563">
      <c r="C9563" s="22"/>
    </row>
    <row r="9564">
      <c r="C9564" s="22"/>
    </row>
    <row r="9565">
      <c r="C9565" s="22"/>
    </row>
    <row r="9566">
      <c r="C9566" s="22"/>
    </row>
    <row r="9567">
      <c r="C9567" s="22"/>
    </row>
    <row r="9568">
      <c r="C9568" s="22"/>
    </row>
    <row r="9569">
      <c r="C9569" s="22"/>
    </row>
    <row r="9570">
      <c r="C9570" s="22"/>
    </row>
    <row r="9571">
      <c r="C9571" s="22"/>
    </row>
    <row r="9572">
      <c r="C9572" s="22"/>
    </row>
    <row r="9573">
      <c r="C9573" s="22"/>
    </row>
    <row r="9574">
      <c r="C9574" s="22"/>
    </row>
    <row r="9575">
      <c r="C9575" s="22"/>
    </row>
    <row r="9576">
      <c r="C9576" s="22"/>
    </row>
    <row r="9577">
      <c r="C9577" s="22"/>
    </row>
    <row r="9578">
      <c r="C9578" s="22"/>
    </row>
    <row r="9579">
      <c r="C9579" s="22"/>
    </row>
    <row r="9580">
      <c r="C9580" s="22"/>
    </row>
    <row r="9581">
      <c r="C9581" s="22"/>
    </row>
    <row r="9582">
      <c r="C9582" s="22"/>
    </row>
    <row r="9583">
      <c r="C9583" s="22"/>
    </row>
    <row r="9584">
      <c r="C9584" s="22"/>
    </row>
    <row r="9585">
      <c r="C9585" s="22"/>
    </row>
    <row r="9586">
      <c r="C9586" s="22"/>
    </row>
    <row r="9587">
      <c r="C9587" s="22"/>
    </row>
    <row r="9588">
      <c r="C9588" s="22"/>
    </row>
    <row r="9589">
      <c r="C9589" s="22"/>
    </row>
    <row r="9590">
      <c r="C9590" s="22"/>
    </row>
    <row r="9591">
      <c r="C9591" s="22"/>
    </row>
    <row r="9592">
      <c r="C9592" s="22"/>
    </row>
    <row r="9593">
      <c r="C9593" s="22"/>
    </row>
    <row r="9594">
      <c r="C9594" s="22"/>
    </row>
    <row r="9595">
      <c r="C9595" s="22"/>
    </row>
    <row r="9596">
      <c r="C9596" s="22"/>
    </row>
    <row r="9597">
      <c r="C9597" s="22"/>
    </row>
    <row r="9598">
      <c r="C9598" s="22"/>
    </row>
    <row r="9599">
      <c r="C9599" s="22"/>
    </row>
    <row r="9600">
      <c r="C9600" s="22"/>
    </row>
    <row r="9601">
      <c r="C9601" s="22"/>
    </row>
    <row r="9602">
      <c r="C9602" s="22"/>
    </row>
    <row r="9603">
      <c r="C9603" s="22"/>
    </row>
    <row r="9604">
      <c r="C9604" s="22"/>
    </row>
    <row r="9605">
      <c r="C9605" s="22"/>
    </row>
    <row r="9606">
      <c r="C9606" s="22"/>
    </row>
    <row r="9607">
      <c r="C9607" s="22"/>
    </row>
    <row r="9608">
      <c r="C9608" s="22"/>
    </row>
    <row r="9609">
      <c r="C9609" s="22"/>
    </row>
    <row r="9610">
      <c r="C9610" s="22"/>
    </row>
    <row r="9611">
      <c r="C9611" s="22"/>
    </row>
    <row r="9612">
      <c r="C9612" s="22"/>
    </row>
    <row r="9613">
      <c r="C9613" s="22"/>
    </row>
    <row r="9614">
      <c r="C9614" s="22"/>
    </row>
    <row r="9615">
      <c r="C9615" s="22"/>
    </row>
    <row r="9616">
      <c r="C9616" s="22"/>
    </row>
    <row r="9617">
      <c r="C9617" s="22"/>
    </row>
    <row r="9618">
      <c r="C9618" s="22"/>
    </row>
    <row r="9619">
      <c r="C9619" s="22"/>
    </row>
    <row r="9620">
      <c r="C9620" s="22"/>
    </row>
    <row r="9621">
      <c r="C9621" s="22"/>
    </row>
    <row r="9622">
      <c r="C9622" s="22"/>
    </row>
    <row r="9623">
      <c r="C9623" s="22"/>
    </row>
    <row r="9624">
      <c r="C9624" s="22"/>
    </row>
    <row r="9625">
      <c r="C9625" s="22"/>
    </row>
    <row r="9626">
      <c r="C9626" s="22"/>
    </row>
    <row r="9627">
      <c r="C9627" s="22"/>
    </row>
    <row r="9628">
      <c r="C9628" s="22"/>
    </row>
    <row r="9629">
      <c r="C9629" s="22"/>
    </row>
    <row r="9630">
      <c r="C9630" s="22"/>
    </row>
    <row r="9631">
      <c r="C9631" s="22"/>
    </row>
    <row r="9632">
      <c r="C9632" s="22"/>
    </row>
    <row r="9633">
      <c r="C9633" s="22"/>
    </row>
    <row r="9634">
      <c r="C9634" s="22"/>
    </row>
    <row r="9635">
      <c r="C9635" s="22"/>
    </row>
    <row r="9636">
      <c r="C9636" s="22"/>
    </row>
    <row r="9637">
      <c r="C9637" s="22"/>
    </row>
    <row r="9638">
      <c r="C9638" s="22"/>
    </row>
    <row r="9639">
      <c r="C9639" s="22"/>
    </row>
    <row r="9640">
      <c r="C9640" s="22"/>
    </row>
    <row r="9641">
      <c r="C9641" s="22"/>
    </row>
    <row r="9642">
      <c r="C9642" s="22"/>
    </row>
    <row r="9643">
      <c r="C9643" s="22"/>
    </row>
    <row r="9644">
      <c r="C9644" s="22"/>
    </row>
    <row r="9645">
      <c r="C9645" s="22"/>
    </row>
    <row r="9646">
      <c r="C9646" s="22"/>
    </row>
    <row r="9647">
      <c r="C9647" s="22"/>
    </row>
    <row r="9648">
      <c r="C9648" s="22"/>
    </row>
    <row r="9649">
      <c r="C9649" s="22"/>
    </row>
    <row r="9650">
      <c r="C9650" s="22"/>
    </row>
    <row r="9651">
      <c r="C9651" s="22"/>
    </row>
    <row r="9652">
      <c r="C9652" s="22"/>
    </row>
    <row r="9653">
      <c r="C9653" s="22"/>
    </row>
    <row r="9654">
      <c r="C9654" s="22"/>
    </row>
    <row r="9655">
      <c r="C9655" s="22"/>
    </row>
    <row r="9656">
      <c r="C9656" s="22"/>
    </row>
    <row r="9657">
      <c r="C9657" s="22"/>
    </row>
    <row r="9658">
      <c r="C9658" s="22"/>
    </row>
    <row r="9659">
      <c r="C9659" s="22"/>
    </row>
    <row r="9660">
      <c r="C9660" s="22"/>
    </row>
    <row r="9661">
      <c r="C9661" s="22"/>
    </row>
    <row r="9662">
      <c r="C9662" s="22"/>
    </row>
    <row r="9663">
      <c r="C9663" s="22"/>
    </row>
    <row r="9664">
      <c r="C9664" s="22"/>
    </row>
    <row r="9665">
      <c r="C9665" s="22"/>
    </row>
    <row r="9666">
      <c r="C9666" s="22"/>
    </row>
    <row r="9667">
      <c r="C9667" s="22"/>
    </row>
    <row r="9668">
      <c r="C9668" s="22"/>
    </row>
    <row r="9669">
      <c r="C9669" s="22"/>
    </row>
    <row r="9670">
      <c r="C9670" s="22"/>
    </row>
    <row r="9671">
      <c r="C9671" s="22"/>
    </row>
    <row r="9672">
      <c r="C9672" s="22"/>
    </row>
    <row r="9673">
      <c r="C9673" s="22"/>
    </row>
    <row r="9674">
      <c r="C9674" s="22"/>
    </row>
    <row r="9675">
      <c r="C9675" s="22"/>
    </row>
    <row r="9676">
      <c r="C9676" s="22"/>
    </row>
    <row r="9677">
      <c r="C9677" s="22"/>
    </row>
    <row r="9678">
      <c r="C9678" s="22"/>
    </row>
    <row r="9679">
      <c r="C9679" s="22"/>
    </row>
    <row r="9680">
      <c r="C9680" s="22"/>
    </row>
    <row r="9681">
      <c r="C9681" s="22"/>
    </row>
    <row r="9682">
      <c r="C9682" s="22"/>
    </row>
    <row r="9683">
      <c r="C9683" s="22"/>
    </row>
    <row r="9684">
      <c r="C9684" s="22"/>
    </row>
    <row r="9685">
      <c r="C9685" s="22"/>
    </row>
    <row r="9686">
      <c r="C9686" s="22"/>
    </row>
    <row r="9687">
      <c r="C9687" s="22"/>
    </row>
    <row r="9688">
      <c r="C9688" s="22"/>
    </row>
    <row r="9689">
      <c r="C9689" s="22"/>
    </row>
    <row r="9690">
      <c r="C9690" s="22"/>
    </row>
    <row r="9691">
      <c r="C9691" s="22"/>
    </row>
    <row r="9692">
      <c r="C9692" s="22"/>
    </row>
    <row r="9693">
      <c r="C9693" s="22"/>
    </row>
    <row r="9694">
      <c r="C9694" s="22"/>
    </row>
    <row r="9695">
      <c r="C9695" s="22"/>
    </row>
    <row r="9696">
      <c r="C9696" s="22"/>
    </row>
    <row r="9697">
      <c r="C9697" s="22"/>
    </row>
    <row r="9698">
      <c r="C9698" s="22"/>
    </row>
    <row r="9699">
      <c r="C9699" s="22"/>
    </row>
    <row r="9700">
      <c r="C9700" s="22"/>
    </row>
    <row r="9701">
      <c r="C9701" s="22"/>
    </row>
    <row r="9702">
      <c r="C9702" s="22"/>
    </row>
    <row r="9703">
      <c r="C9703" s="22"/>
    </row>
    <row r="9704">
      <c r="C9704" s="22"/>
    </row>
    <row r="9705">
      <c r="C9705" s="22"/>
    </row>
    <row r="9706">
      <c r="C9706" s="22"/>
    </row>
    <row r="9707">
      <c r="C9707" s="22"/>
    </row>
    <row r="9708">
      <c r="C9708" s="22"/>
    </row>
    <row r="9709">
      <c r="C9709" s="22"/>
    </row>
    <row r="9710">
      <c r="C9710" s="22"/>
    </row>
    <row r="9711">
      <c r="C9711" s="22"/>
    </row>
    <row r="9712">
      <c r="C9712" s="22"/>
    </row>
    <row r="9713">
      <c r="C9713" s="22"/>
    </row>
    <row r="9714">
      <c r="C9714" s="22"/>
    </row>
    <row r="9715">
      <c r="C9715" s="22"/>
    </row>
    <row r="9716">
      <c r="C9716" s="22"/>
    </row>
    <row r="9717">
      <c r="C9717" s="22"/>
    </row>
    <row r="9718">
      <c r="C9718" s="22"/>
    </row>
    <row r="9719">
      <c r="C9719" s="22"/>
    </row>
    <row r="9720">
      <c r="C9720" s="22"/>
    </row>
    <row r="9721">
      <c r="C9721" s="22"/>
    </row>
    <row r="9722">
      <c r="C9722" s="22"/>
    </row>
    <row r="9723">
      <c r="C9723" s="22"/>
    </row>
    <row r="9724">
      <c r="C9724" s="22"/>
    </row>
    <row r="9725">
      <c r="C9725" s="22"/>
    </row>
    <row r="9726">
      <c r="C9726" s="22"/>
    </row>
    <row r="9727">
      <c r="C9727" s="22"/>
    </row>
    <row r="9728">
      <c r="C9728" s="22"/>
    </row>
    <row r="9729">
      <c r="C9729" s="22"/>
    </row>
    <row r="9730">
      <c r="C9730" s="22"/>
    </row>
    <row r="9731">
      <c r="C9731" s="22"/>
    </row>
    <row r="9732">
      <c r="C9732" s="22"/>
    </row>
    <row r="9733">
      <c r="C9733" s="22"/>
    </row>
    <row r="9734">
      <c r="C9734" s="22"/>
    </row>
    <row r="9735">
      <c r="C9735" s="22"/>
    </row>
    <row r="9736">
      <c r="C9736" s="22"/>
    </row>
    <row r="9737">
      <c r="C9737" s="22"/>
    </row>
    <row r="9738">
      <c r="C9738" s="22"/>
    </row>
    <row r="9739">
      <c r="C9739" s="22"/>
    </row>
    <row r="9740">
      <c r="C9740" s="22"/>
    </row>
    <row r="9741">
      <c r="C9741" s="22"/>
    </row>
    <row r="9742">
      <c r="C9742" s="22"/>
    </row>
    <row r="9743">
      <c r="C9743" s="22"/>
    </row>
    <row r="9744">
      <c r="C9744" s="22"/>
    </row>
    <row r="9745">
      <c r="C9745" s="22"/>
    </row>
    <row r="9746">
      <c r="C9746" s="22"/>
    </row>
    <row r="9747">
      <c r="C9747" s="22"/>
    </row>
    <row r="9748">
      <c r="C9748" s="22"/>
    </row>
    <row r="9749">
      <c r="C9749" s="22"/>
    </row>
    <row r="9750">
      <c r="C9750" s="22"/>
    </row>
    <row r="9751">
      <c r="C9751" s="22"/>
    </row>
    <row r="9752">
      <c r="C9752" s="22"/>
    </row>
    <row r="9753">
      <c r="C9753" s="22"/>
    </row>
    <row r="9754">
      <c r="C9754" s="22"/>
    </row>
    <row r="9755">
      <c r="C9755" s="22"/>
    </row>
    <row r="9756">
      <c r="C9756" s="22"/>
    </row>
    <row r="9757">
      <c r="C9757" s="22"/>
    </row>
    <row r="9758">
      <c r="C9758" s="22"/>
    </row>
    <row r="9759">
      <c r="C9759" s="22"/>
    </row>
    <row r="9760">
      <c r="C9760" s="22"/>
    </row>
    <row r="9761">
      <c r="C9761" s="22"/>
    </row>
    <row r="9762">
      <c r="C9762" s="22"/>
    </row>
    <row r="9763">
      <c r="C9763" s="22"/>
    </row>
    <row r="9764">
      <c r="C9764" s="22"/>
    </row>
    <row r="9765">
      <c r="C9765" s="22"/>
    </row>
    <row r="9766">
      <c r="C9766" s="22"/>
    </row>
    <row r="9767">
      <c r="C9767" s="22"/>
    </row>
    <row r="9768">
      <c r="C9768" s="22"/>
    </row>
    <row r="9769">
      <c r="C9769" s="22"/>
    </row>
    <row r="9770">
      <c r="C9770" s="22"/>
    </row>
    <row r="9771">
      <c r="C9771" s="22"/>
    </row>
    <row r="9772">
      <c r="C9772" s="22"/>
    </row>
    <row r="9773">
      <c r="C9773" s="22"/>
    </row>
    <row r="9774">
      <c r="C9774" s="22"/>
    </row>
    <row r="9775">
      <c r="C9775" s="22"/>
    </row>
    <row r="9776">
      <c r="C9776" s="22"/>
    </row>
    <row r="9777">
      <c r="C9777" s="22"/>
    </row>
    <row r="9778">
      <c r="C9778" s="22"/>
    </row>
    <row r="9779">
      <c r="C9779" s="22"/>
    </row>
    <row r="9780">
      <c r="C9780" s="22"/>
    </row>
    <row r="9781">
      <c r="C9781" s="22"/>
    </row>
    <row r="9782">
      <c r="C9782" s="22"/>
    </row>
    <row r="9783">
      <c r="C9783" s="22"/>
    </row>
    <row r="9784">
      <c r="C9784" s="22"/>
    </row>
    <row r="9785">
      <c r="C9785" s="22"/>
    </row>
    <row r="9786">
      <c r="C9786" s="22"/>
    </row>
    <row r="9787">
      <c r="C9787" s="22"/>
    </row>
    <row r="9788">
      <c r="C9788" s="22"/>
    </row>
    <row r="9789">
      <c r="C9789" s="22"/>
    </row>
    <row r="9790">
      <c r="C9790" s="22"/>
    </row>
    <row r="9791">
      <c r="C9791" s="22"/>
    </row>
    <row r="9792">
      <c r="C9792" s="22"/>
    </row>
    <row r="9793">
      <c r="C9793" s="22"/>
    </row>
    <row r="9794">
      <c r="C9794" s="22"/>
    </row>
    <row r="9795">
      <c r="C9795" s="22"/>
    </row>
    <row r="9796">
      <c r="C9796" s="22"/>
    </row>
    <row r="9797">
      <c r="C9797" s="22"/>
    </row>
    <row r="9798">
      <c r="C9798" s="22"/>
    </row>
    <row r="9799">
      <c r="C9799" s="22"/>
    </row>
    <row r="9800">
      <c r="C9800" s="22"/>
    </row>
    <row r="9801">
      <c r="C9801" s="22"/>
    </row>
    <row r="9802">
      <c r="C9802" s="22"/>
    </row>
    <row r="9803">
      <c r="C9803" s="22"/>
    </row>
    <row r="9804">
      <c r="C9804" s="22"/>
    </row>
    <row r="9805">
      <c r="C9805" s="22"/>
    </row>
    <row r="9806">
      <c r="C9806" s="22"/>
    </row>
    <row r="9807">
      <c r="C9807" s="22"/>
    </row>
    <row r="9808">
      <c r="C9808" s="22"/>
    </row>
    <row r="9809">
      <c r="C9809" s="22"/>
    </row>
    <row r="9810">
      <c r="C9810" s="22"/>
    </row>
    <row r="9811">
      <c r="C9811" s="22"/>
    </row>
    <row r="9812">
      <c r="C9812" s="22"/>
    </row>
    <row r="9813">
      <c r="C9813" s="22"/>
    </row>
    <row r="9814">
      <c r="C9814" s="22"/>
    </row>
    <row r="9815">
      <c r="C9815" s="22"/>
    </row>
    <row r="9816">
      <c r="C9816" s="22"/>
    </row>
    <row r="9817">
      <c r="C9817" s="22"/>
    </row>
    <row r="9818">
      <c r="C9818" s="22"/>
    </row>
    <row r="9819">
      <c r="C9819" s="22"/>
    </row>
    <row r="9820">
      <c r="C9820" s="22"/>
    </row>
    <row r="9821">
      <c r="C9821" s="22"/>
    </row>
    <row r="9822">
      <c r="C9822" s="22"/>
    </row>
    <row r="9823">
      <c r="C9823" s="22"/>
    </row>
    <row r="9824">
      <c r="C9824" s="22"/>
    </row>
    <row r="9825">
      <c r="C9825" s="22"/>
    </row>
    <row r="9826">
      <c r="C9826" s="22"/>
    </row>
    <row r="9827">
      <c r="C9827" s="22"/>
    </row>
    <row r="9828">
      <c r="C9828" s="22"/>
    </row>
    <row r="9829">
      <c r="C9829" s="22"/>
    </row>
    <row r="9830">
      <c r="C9830" s="22"/>
    </row>
    <row r="9831">
      <c r="C9831" s="22"/>
    </row>
    <row r="9832">
      <c r="C9832" s="22"/>
    </row>
    <row r="9833">
      <c r="C9833" s="22"/>
    </row>
    <row r="9834">
      <c r="C9834" s="22"/>
    </row>
    <row r="9835">
      <c r="C9835" s="22"/>
    </row>
    <row r="9836">
      <c r="C9836" s="22"/>
    </row>
    <row r="9837">
      <c r="C9837" s="22"/>
    </row>
    <row r="9838">
      <c r="C9838" s="22"/>
    </row>
    <row r="9839">
      <c r="C9839" s="22"/>
    </row>
    <row r="9840">
      <c r="C9840" s="22"/>
    </row>
    <row r="9841">
      <c r="C9841" s="22"/>
    </row>
    <row r="9842">
      <c r="C9842" s="22"/>
    </row>
    <row r="9843">
      <c r="C9843" s="22"/>
    </row>
    <row r="9844">
      <c r="C9844" s="22"/>
    </row>
    <row r="9845">
      <c r="C9845" s="22"/>
    </row>
    <row r="9846">
      <c r="C9846" s="22"/>
    </row>
    <row r="9847">
      <c r="C9847" s="22"/>
    </row>
    <row r="9848">
      <c r="C9848" s="22"/>
    </row>
    <row r="9849">
      <c r="C9849" s="22"/>
    </row>
    <row r="9850">
      <c r="C9850" s="22"/>
    </row>
    <row r="9851">
      <c r="C9851" s="22"/>
    </row>
    <row r="9852">
      <c r="C9852" s="22"/>
    </row>
    <row r="9853">
      <c r="C9853" s="22"/>
    </row>
    <row r="9854">
      <c r="C9854" s="22"/>
    </row>
    <row r="9855">
      <c r="C9855" s="22"/>
    </row>
    <row r="9856">
      <c r="C9856" s="22"/>
    </row>
    <row r="9857">
      <c r="C9857" s="22"/>
    </row>
    <row r="9858">
      <c r="C9858" s="22"/>
    </row>
    <row r="9859">
      <c r="C9859" s="22"/>
    </row>
    <row r="9860">
      <c r="C9860" s="22"/>
    </row>
    <row r="9861">
      <c r="C9861" s="22"/>
    </row>
    <row r="9862">
      <c r="C9862" s="22"/>
    </row>
    <row r="9863">
      <c r="C9863" s="22"/>
    </row>
    <row r="9864">
      <c r="C9864" s="22"/>
    </row>
    <row r="9865">
      <c r="C9865" s="22"/>
    </row>
    <row r="9866">
      <c r="C9866" s="22"/>
    </row>
    <row r="9867">
      <c r="C9867" s="22"/>
    </row>
    <row r="9868">
      <c r="C9868" s="22"/>
    </row>
    <row r="9869">
      <c r="C9869" s="22"/>
    </row>
    <row r="9870">
      <c r="C9870" s="22"/>
    </row>
    <row r="9871">
      <c r="C9871" s="22"/>
    </row>
    <row r="9872">
      <c r="C9872" s="22"/>
    </row>
    <row r="9873">
      <c r="C9873" s="22"/>
    </row>
    <row r="9874">
      <c r="C9874" s="22"/>
    </row>
    <row r="9875">
      <c r="C9875" s="22"/>
    </row>
    <row r="9876">
      <c r="C9876" s="22"/>
    </row>
    <row r="9877">
      <c r="C9877" s="22"/>
    </row>
    <row r="9878">
      <c r="C9878" s="22"/>
    </row>
    <row r="9879">
      <c r="C9879" s="22"/>
    </row>
    <row r="9880">
      <c r="C9880" s="22"/>
    </row>
    <row r="9881">
      <c r="C9881" s="22"/>
    </row>
    <row r="9882">
      <c r="C9882" s="22"/>
    </row>
    <row r="9883">
      <c r="C9883" s="22"/>
    </row>
    <row r="9884">
      <c r="C9884" s="22"/>
    </row>
    <row r="9885">
      <c r="C9885" s="22"/>
    </row>
    <row r="9886">
      <c r="C9886" s="22"/>
    </row>
    <row r="9887">
      <c r="C9887" s="22"/>
    </row>
    <row r="9888">
      <c r="C9888" s="22"/>
    </row>
    <row r="9889">
      <c r="C9889" s="22"/>
    </row>
    <row r="9890">
      <c r="C9890" s="22"/>
    </row>
    <row r="9891">
      <c r="C9891" s="22"/>
    </row>
    <row r="9892">
      <c r="C9892" s="22"/>
    </row>
    <row r="9893">
      <c r="C9893" s="22"/>
    </row>
    <row r="9894">
      <c r="C9894" s="22"/>
    </row>
    <row r="9895">
      <c r="C9895" s="22"/>
    </row>
    <row r="9896">
      <c r="C9896" s="22"/>
    </row>
    <row r="9897">
      <c r="C9897" s="22"/>
    </row>
    <row r="9898">
      <c r="C9898" s="22"/>
    </row>
    <row r="9899">
      <c r="C9899" s="22"/>
    </row>
    <row r="9900">
      <c r="C9900" s="22"/>
    </row>
    <row r="9901">
      <c r="C9901" s="22"/>
    </row>
    <row r="9902">
      <c r="C9902" s="22"/>
    </row>
    <row r="9903">
      <c r="C9903" s="22"/>
    </row>
    <row r="9904">
      <c r="C9904" s="22"/>
    </row>
    <row r="9905">
      <c r="C9905" s="22"/>
    </row>
    <row r="9906">
      <c r="C9906" s="22"/>
    </row>
    <row r="9907">
      <c r="C9907" s="22"/>
    </row>
    <row r="9908">
      <c r="C9908" s="22"/>
    </row>
    <row r="9909">
      <c r="C9909" s="22"/>
    </row>
    <row r="9910">
      <c r="C9910" s="22"/>
    </row>
    <row r="9911">
      <c r="C9911" s="22"/>
    </row>
    <row r="9912">
      <c r="C9912" s="22"/>
    </row>
    <row r="9913">
      <c r="C9913" s="22"/>
    </row>
    <row r="9914">
      <c r="C9914" s="22"/>
    </row>
    <row r="9915">
      <c r="C9915" s="22"/>
    </row>
    <row r="9916">
      <c r="C9916" s="22"/>
    </row>
    <row r="9917">
      <c r="C9917" s="22"/>
    </row>
    <row r="9918">
      <c r="C9918" s="22"/>
    </row>
    <row r="9919">
      <c r="C9919" s="22"/>
    </row>
    <row r="9920">
      <c r="C9920" s="22"/>
    </row>
    <row r="9921">
      <c r="C9921" s="22"/>
    </row>
    <row r="9922">
      <c r="C9922" s="22"/>
    </row>
    <row r="9923">
      <c r="C9923" s="22"/>
    </row>
    <row r="9924">
      <c r="C9924" s="22"/>
    </row>
    <row r="9925">
      <c r="C9925" s="22"/>
    </row>
    <row r="9926">
      <c r="C9926" s="22"/>
    </row>
    <row r="9927">
      <c r="C9927" s="22"/>
    </row>
    <row r="9928">
      <c r="C9928" s="22"/>
    </row>
    <row r="9929">
      <c r="C9929" s="22"/>
    </row>
    <row r="9930">
      <c r="C9930" s="22"/>
    </row>
    <row r="9931">
      <c r="C9931" s="22"/>
    </row>
    <row r="9932">
      <c r="C9932" s="22"/>
    </row>
    <row r="9933">
      <c r="C9933" s="22"/>
    </row>
    <row r="9934">
      <c r="C9934" s="22"/>
    </row>
    <row r="9935">
      <c r="C9935" s="22"/>
    </row>
    <row r="9936">
      <c r="C9936" s="22"/>
    </row>
    <row r="9937">
      <c r="C9937" s="22"/>
    </row>
    <row r="9938">
      <c r="C9938" s="22"/>
    </row>
    <row r="9939">
      <c r="C9939" s="22"/>
    </row>
    <row r="9940">
      <c r="C9940" s="22"/>
    </row>
    <row r="9941">
      <c r="C9941" s="22"/>
    </row>
    <row r="9942">
      <c r="C9942" s="22"/>
    </row>
    <row r="9943">
      <c r="C9943" s="22"/>
    </row>
    <row r="9944">
      <c r="C9944" s="22"/>
    </row>
    <row r="9945">
      <c r="C9945" s="22"/>
    </row>
    <row r="9946">
      <c r="C9946" s="22"/>
    </row>
    <row r="9947">
      <c r="C9947" s="22"/>
    </row>
    <row r="9948">
      <c r="C9948" s="22"/>
    </row>
    <row r="9949">
      <c r="C9949" s="22"/>
    </row>
    <row r="9950">
      <c r="C9950" s="22"/>
    </row>
    <row r="9951">
      <c r="C9951" s="22"/>
    </row>
    <row r="9952">
      <c r="C9952" s="22"/>
    </row>
    <row r="9953">
      <c r="C9953" s="22"/>
    </row>
    <row r="9954">
      <c r="C9954" s="22"/>
    </row>
    <row r="9955">
      <c r="C9955" s="22"/>
    </row>
    <row r="9956">
      <c r="C9956" s="22"/>
    </row>
    <row r="9957">
      <c r="C9957" s="22"/>
    </row>
    <row r="9958">
      <c r="C9958" s="22"/>
    </row>
    <row r="9959">
      <c r="C9959" s="22"/>
    </row>
    <row r="9960">
      <c r="C9960" s="22"/>
    </row>
    <row r="9961">
      <c r="C9961" s="22"/>
    </row>
    <row r="9962">
      <c r="C9962" s="22"/>
    </row>
    <row r="9963">
      <c r="C9963" s="22"/>
    </row>
    <row r="9964">
      <c r="C9964" s="22"/>
    </row>
    <row r="9965">
      <c r="C9965" s="22"/>
    </row>
    <row r="9966">
      <c r="C9966" s="22"/>
    </row>
    <row r="9967">
      <c r="C9967" s="22"/>
    </row>
    <row r="9968">
      <c r="C9968" s="22"/>
    </row>
    <row r="9969">
      <c r="C9969" s="22"/>
    </row>
    <row r="9970">
      <c r="C9970" s="22"/>
    </row>
    <row r="9971">
      <c r="C9971" s="22"/>
    </row>
    <row r="9972">
      <c r="C9972" s="22"/>
    </row>
    <row r="9973">
      <c r="C9973" s="22"/>
    </row>
    <row r="9974">
      <c r="C9974" s="22"/>
    </row>
    <row r="9975">
      <c r="C9975" s="22"/>
    </row>
    <row r="9976">
      <c r="C9976" s="22"/>
    </row>
    <row r="9977">
      <c r="C9977" s="22"/>
    </row>
    <row r="9978">
      <c r="C9978" s="22"/>
    </row>
    <row r="9979">
      <c r="C9979" s="22"/>
    </row>
    <row r="9980">
      <c r="C9980" s="22"/>
    </row>
    <row r="9981">
      <c r="C9981" s="22"/>
    </row>
    <row r="9982">
      <c r="C9982" s="22"/>
    </row>
    <row r="9983">
      <c r="C9983" s="22"/>
    </row>
    <row r="9984">
      <c r="C9984" s="22"/>
    </row>
    <row r="9985">
      <c r="C9985" s="22"/>
    </row>
    <row r="9986">
      <c r="C9986" s="22"/>
    </row>
    <row r="9987">
      <c r="C9987" s="22"/>
    </row>
    <row r="9988">
      <c r="C9988" s="22"/>
    </row>
    <row r="9989">
      <c r="C9989" s="22"/>
    </row>
    <row r="9990">
      <c r="C9990" s="22"/>
    </row>
    <row r="9991">
      <c r="C9991" s="22"/>
    </row>
    <row r="9992">
      <c r="C9992" s="22"/>
    </row>
    <row r="9993">
      <c r="C9993" s="22"/>
    </row>
    <row r="9994">
      <c r="C9994" s="22"/>
    </row>
    <row r="9995">
      <c r="C9995" s="22"/>
    </row>
    <row r="9996">
      <c r="C9996" s="22"/>
    </row>
    <row r="9997">
      <c r="C9997" s="22"/>
    </row>
    <row r="9998">
      <c r="C9998" s="22"/>
    </row>
    <row r="9999">
      <c r="C9999" s="22"/>
    </row>
    <row r="10000">
      <c r="C10000" s="22"/>
    </row>
    <row r="10001">
      <c r="C10001" s="22"/>
    </row>
    <row r="10002">
      <c r="C10002" s="22"/>
    </row>
    <row r="10003">
      <c r="C10003" s="22"/>
    </row>
    <row r="10004">
      <c r="C10004" s="22"/>
    </row>
    <row r="10005">
      <c r="C10005" s="22"/>
    </row>
    <row r="10006">
      <c r="C10006" s="22"/>
    </row>
    <row r="10007">
      <c r="C10007" s="22"/>
    </row>
    <row r="10008">
      <c r="C10008" s="22"/>
    </row>
    <row r="10009">
      <c r="C10009" s="22"/>
    </row>
    <row r="10010">
      <c r="C10010" s="22"/>
    </row>
    <row r="10011">
      <c r="C10011" s="22"/>
    </row>
    <row r="10012">
      <c r="C10012" s="22"/>
    </row>
    <row r="10013">
      <c r="C10013" s="22"/>
    </row>
    <row r="10014">
      <c r="C10014" s="22"/>
    </row>
    <row r="10015">
      <c r="C10015" s="22"/>
    </row>
    <row r="10016">
      <c r="C10016" s="22"/>
    </row>
    <row r="10017">
      <c r="C10017" s="22"/>
    </row>
    <row r="10018">
      <c r="C10018" s="22"/>
    </row>
    <row r="10019">
      <c r="C10019" s="22"/>
    </row>
    <row r="10020">
      <c r="C10020" s="22"/>
    </row>
    <row r="10021">
      <c r="C10021" s="22"/>
    </row>
    <row r="10022">
      <c r="C10022" s="22"/>
    </row>
    <row r="10023">
      <c r="C10023" s="22"/>
    </row>
    <row r="10024">
      <c r="C10024" s="22"/>
    </row>
    <row r="10025">
      <c r="C10025" s="22"/>
    </row>
    <row r="10026">
      <c r="C10026" s="22"/>
    </row>
    <row r="10027">
      <c r="C10027" s="22"/>
    </row>
    <row r="10028">
      <c r="C10028" s="22"/>
    </row>
    <row r="10029">
      <c r="C10029" s="22"/>
    </row>
    <row r="10030">
      <c r="C10030" s="22"/>
    </row>
    <row r="10031">
      <c r="C10031" s="22"/>
    </row>
    <row r="10032">
      <c r="C10032" s="22"/>
    </row>
    <row r="10033">
      <c r="C10033" s="22"/>
    </row>
    <row r="10034">
      <c r="C10034" s="22"/>
    </row>
    <row r="10035">
      <c r="C10035" s="22"/>
    </row>
    <row r="10036">
      <c r="C10036" s="22"/>
    </row>
    <row r="10037">
      <c r="C10037" s="22"/>
    </row>
    <row r="10038">
      <c r="C10038" s="22"/>
    </row>
    <row r="10039">
      <c r="C10039" s="22"/>
    </row>
    <row r="10040">
      <c r="C10040" s="22"/>
    </row>
    <row r="10041">
      <c r="C10041" s="22"/>
    </row>
    <row r="10042">
      <c r="C10042" s="22"/>
    </row>
    <row r="10043">
      <c r="C10043" s="22"/>
    </row>
    <row r="10044">
      <c r="C10044" s="22"/>
    </row>
    <row r="10045">
      <c r="C10045" s="22"/>
    </row>
    <row r="10046">
      <c r="C10046" s="22"/>
    </row>
    <row r="10047">
      <c r="C10047" s="22"/>
    </row>
    <row r="10048">
      <c r="C10048" s="22"/>
    </row>
    <row r="10049">
      <c r="C10049" s="22"/>
    </row>
    <row r="10050">
      <c r="C10050" s="22"/>
    </row>
    <row r="10051">
      <c r="C10051" s="22"/>
    </row>
    <row r="10052">
      <c r="C10052" s="22"/>
    </row>
    <row r="10053">
      <c r="C10053" s="22"/>
    </row>
    <row r="10054">
      <c r="C10054" s="22"/>
    </row>
    <row r="10055">
      <c r="C10055" s="22"/>
    </row>
    <row r="10056">
      <c r="C10056" s="22"/>
    </row>
    <row r="10057">
      <c r="C10057" s="22"/>
    </row>
    <row r="10058">
      <c r="C10058" s="22"/>
    </row>
    <row r="10059">
      <c r="C10059" s="22"/>
    </row>
    <row r="10060">
      <c r="C10060" s="22"/>
    </row>
    <row r="10061">
      <c r="C10061" s="22"/>
    </row>
    <row r="10062">
      <c r="C10062" s="22"/>
    </row>
    <row r="10063">
      <c r="C10063" s="22"/>
    </row>
    <row r="10064">
      <c r="C10064" s="22"/>
    </row>
    <row r="10065">
      <c r="C10065" s="22"/>
    </row>
    <row r="10066">
      <c r="C10066" s="22"/>
    </row>
    <row r="10067">
      <c r="C10067" s="22"/>
    </row>
    <row r="10068">
      <c r="C10068" s="22"/>
    </row>
    <row r="10069">
      <c r="C10069" s="22"/>
    </row>
    <row r="10070">
      <c r="C10070" s="22"/>
    </row>
    <row r="10071">
      <c r="C10071" s="22"/>
    </row>
    <row r="10072">
      <c r="C10072" s="22"/>
    </row>
    <row r="10073">
      <c r="C10073" s="22"/>
    </row>
    <row r="10074">
      <c r="C10074" s="22"/>
    </row>
    <row r="10075">
      <c r="C10075" s="22"/>
    </row>
    <row r="10076">
      <c r="C10076" s="22"/>
    </row>
    <row r="10077">
      <c r="C10077" s="22"/>
    </row>
    <row r="10078">
      <c r="C10078" s="22"/>
    </row>
    <row r="10079">
      <c r="C10079" s="22"/>
    </row>
    <row r="10080">
      <c r="C10080" s="22"/>
    </row>
    <row r="10081">
      <c r="C10081" s="22"/>
    </row>
    <row r="10082">
      <c r="C10082" s="22"/>
    </row>
    <row r="10083">
      <c r="C10083" s="22"/>
    </row>
    <row r="10084">
      <c r="C10084" s="22"/>
    </row>
    <row r="10085">
      <c r="C10085" s="22"/>
    </row>
    <row r="10086">
      <c r="C10086" s="22"/>
    </row>
    <row r="10087">
      <c r="C10087" s="22"/>
    </row>
    <row r="10088">
      <c r="C10088" s="22"/>
    </row>
    <row r="10089">
      <c r="C10089" s="22"/>
    </row>
    <row r="10090">
      <c r="C10090" s="22"/>
    </row>
    <row r="10091">
      <c r="C10091" s="22"/>
    </row>
    <row r="10092">
      <c r="C10092" s="22"/>
    </row>
    <row r="10093">
      <c r="C10093" s="22"/>
    </row>
    <row r="10094">
      <c r="C10094" s="22"/>
    </row>
    <row r="10095">
      <c r="C10095" s="22"/>
    </row>
    <row r="10096">
      <c r="C10096" s="22"/>
    </row>
    <row r="10097">
      <c r="C10097" s="22"/>
    </row>
    <row r="10098">
      <c r="C10098" s="22"/>
    </row>
    <row r="10099">
      <c r="C10099" s="22"/>
    </row>
    <row r="10100">
      <c r="C10100" s="22"/>
    </row>
    <row r="10101">
      <c r="C10101" s="22"/>
    </row>
    <row r="10102">
      <c r="C10102" s="22"/>
    </row>
    <row r="10103">
      <c r="C10103" s="22"/>
    </row>
    <row r="10104">
      <c r="C10104" s="22"/>
    </row>
    <row r="10105">
      <c r="C10105" s="22"/>
    </row>
    <row r="10106">
      <c r="C10106" s="22"/>
    </row>
    <row r="10107">
      <c r="C10107" s="22"/>
    </row>
    <row r="10108">
      <c r="C10108" s="22"/>
    </row>
    <row r="10109">
      <c r="C10109" s="22"/>
    </row>
    <row r="10110">
      <c r="C10110" s="22"/>
    </row>
    <row r="10111">
      <c r="C10111" s="22"/>
    </row>
    <row r="10112">
      <c r="C10112" s="22"/>
    </row>
    <row r="10113">
      <c r="C10113" s="22"/>
    </row>
    <row r="10114">
      <c r="C10114" s="22"/>
    </row>
    <row r="10115">
      <c r="C10115" s="22"/>
    </row>
    <row r="10116">
      <c r="C10116" s="22"/>
    </row>
    <row r="10117">
      <c r="C10117" s="22"/>
    </row>
    <row r="10118">
      <c r="C10118" s="22"/>
    </row>
    <row r="10119">
      <c r="C10119" s="22"/>
    </row>
    <row r="10120">
      <c r="C10120" s="22"/>
    </row>
    <row r="10121">
      <c r="C10121" s="22"/>
    </row>
    <row r="10122">
      <c r="C10122" s="22"/>
    </row>
    <row r="10123">
      <c r="C10123" s="22"/>
    </row>
    <row r="10124">
      <c r="C10124" s="22"/>
    </row>
    <row r="10125">
      <c r="C10125" s="22"/>
    </row>
    <row r="10126">
      <c r="C10126" s="22"/>
    </row>
    <row r="10127">
      <c r="C10127" s="22"/>
    </row>
    <row r="10128">
      <c r="C10128" s="22"/>
    </row>
    <row r="10129">
      <c r="C10129" s="22"/>
    </row>
    <row r="10130">
      <c r="C10130" s="22"/>
    </row>
    <row r="10131">
      <c r="C10131" s="22"/>
    </row>
    <row r="10132">
      <c r="C10132" s="22"/>
    </row>
    <row r="10133">
      <c r="C10133" s="22"/>
    </row>
    <row r="10134">
      <c r="C10134" s="22"/>
    </row>
    <row r="10135">
      <c r="C10135" s="22"/>
    </row>
    <row r="10136">
      <c r="C10136" s="22"/>
    </row>
    <row r="10137">
      <c r="C10137" s="22"/>
    </row>
    <row r="10138">
      <c r="C10138" s="22"/>
    </row>
    <row r="10139">
      <c r="C10139" s="22"/>
    </row>
    <row r="10140">
      <c r="C10140" s="22"/>
    </row>
    <row r="10141">
      <c r="C10141" s="22"/>
    </row>
    <row r="10142">
      <c r="C10142" s="22"/>
    </row>
    <row r="10143">
      <c r="C10143" s="22"/>
    </row>
    <row r="10144">
      <c r="C10144" s="22"/>
    </row>
    <row r="10145">
      <c r="C10145" s="22"/>
    </row>
    <row r="10146">
      <c r="C10146" s="22"/>
    </row>
    <row r="10147">
      <c r="C10147" s="22"/>
    </row>
    <row r="10148">
      <c r="C10148" s="22"/>
    </row>
    <row r="10149">
      <c r="C10149" s="22"/>
    </row>
    <row r="10150">
      <c r="C10150" s="22"/>
    </row>
    <row r="10151">
      <c r="C10151" s="22"/>
    </row>
    <row r="10152">
      <c r="C10152" s="22"/>
    </row>
    <row r="10153">
      <c r="C10153" s="22"/>
    </row>
    <row r="10154">
      <c r="C10154" s="22"/>
    </row>
    <row r="10155">
      <c r="C10155" s="22"/>
    </row>
    <row r="10156">
      <c r="C10156" s="22"/>
    </row>
    <row r="10157">
      <c r="C10157" s="22"/>
    </row>
    <row r="10158">
      <c r="C10158" s="22"/>
    </row>
    <row r="10159">
      <c r="C10159" s="22"/>
    </row>
    <row r="10160">
      <c r="C10160" s="22"/>
    </row>
    <row r="10161">
      <c r="C10161" s="22"/>
    </row>
    <row r="10162">
      <c r="C10162" s="22"/>
    </row>
    <row r="10163">
      <c r="C10163" s="22"/>
    </row>
    <row r="10164">
      <c r="C10164" s="22"/>
    </row>
    <row r="10165">
      <c r="C10165" s="22"/>
    </row>
    <row r="10166">
      <c r="C10166" s="22"/>
    </row>
    <row r="10167">
      <c r="C10167" s="22"/>
    </row>
    <row r="10168">
      <c r="C10168" s="22"/>
    </row>
    <row r="10169">
      <c r="C10169" s="22"/>
    </row>
    <row r="10170">
      <c r="C10170" s="22"/>
    </row>
    <row r="10171">
      <c r="C10171" s="22"/>
    </row>
    <row r="10172">
      <c r="C10172" s="22"/>
    </row>
    <row r="10173">
      <c r="C10173" s="22"/>
    </row>
    <row r="10174">
      <c r="C10174" s="22"/>
    </row>
    <row r="10175">
      <c r="C10175" s="22"/>
    </row>
    <row r="10176">
      <c r="C10176" s="22"/>
    </row>
    <row r="10177">
      <c r="C10177" s="22"/>
    </row>
    <row r="10178">
      <c r="C10178" s="22"/>
    </row>
    <row r="10179">
      <c r="C10179" s="22"/>
    </row>
    <row r="10180">
      <c r="C10180" s="22"/>
    </row>
    <row r="10181">
      <c r="C10181" s="22"/>
    </row>
    <row r="10182">
      <c r="C10182" s="22"/>
    </row>
    <row r="10183">
      <c r="C10183" s="22"/>
    </row>
    <row r="10184">
      <c r="C10184" s="22"/>
    </row>
    <row r="10185">
      <c r="C10185" s="22"/>
    </row>
    <row r="10186">
      <c r="C10186" s="22"/>
    </row>
    <row r="10187">
      <c r="C10187" s="22"/>
    </row>
    <row r="10188">
      <c r="C10188" s="22"/>
    </row>
    <row r="10189">
      <c r="C10189" s="22"/>
    </row>
    <row r="10190">
      <c r="C10190" s="22"/>
    </row>
    <row r="10191">
      <c r="C10191" s="22"/>
    </row>
    <row r="10192">
      <c r="C10192" s="22"/>
    </row>
    <row r="10193">
      <c r="C10193" s="22"/>
    </row>
    <row r="10194">
      <c r="C10194" s="22"/>
    </row>
    <row r="10195">
      <c r="C10195" s="22"/>
    </row>
    <row r="10196">
      <c r="C10196" s="22"/>
    </row>
    <row r="10197">
      <c r="C10197" s="22"/>
    </row>
    <row r="10198">
      <c r="C10198" s="22"/>
    </row>
    <row r="10199">
      <c r="C10199" s="22"/>
    </row>
    <row r="10200">
      <c r="C10200" s="22"/>
    </row>
    <row r="10201">
      <c r="C10201" s="22"/>
    </row>
    <row r="10202">
      <c r="C10202" s="22"/>
    </row>
    <row r="10203">
      <c r="C10203" s="22"/>
    </row>
    <row r="10204">
      <c r="C10204" s="22"/>
    </row>
    <row r="10205">
      <c r="C10205" s="22"/>
    </row>
    <row r="10206">
      <c r="C10206" s="22"/>
    </row>
    <row r="10207">
      <c r="C10207" s="22"/>
    </row>
    <row r="10208">
      <c r="C10208" s="22"/>
    </row>
    <row r="10209">
      <c r="C10209" s="22"/>
    </row>
    <row r="10210">
      <c r="C10210" s="22"/>
    </row>
    <row r="10211">
      <c r="C10211" s="22"/>
    </row>
    <row r="10212">
      <c r="C10212" s="22"/>
    </row>
    <row r="10213">
      <c r="C10213" s="22"/>
    </row>
    <row r="10214">
      <c r="C10214" s="22"/>
    </row>
    <row r="10215">
      <c r="C10215" s="22"/>
    </row>
    <row r="10216">
      <c r="C10216" s="22"/>
    </row>
    <row r="10217">
      <c r="C10217" s="22"/>
    </row>
    <row r="10218">
      <c r="C10218" s="22"/>
    </row>
    <row r="10219">
      <c r="C10219" s="22"/>
    </row>
    <row r="10220">
      <c r="C10220" s="22"/>
    </row>
    <row r="10221">
      <c r="C10221" s="22"/>
    </row>
    <row r="10222">
      <c r="C10222" s="22"/>
    </row>
    <row r="10223">
      <c r="C10223" s="22"/>
    </row>
    <row r="10224">
      <c r="C10224" s="22"/>
    </row>
    <row r="10225">
      <c r="C10225" s="22"/>
    </row>
    <row r="10226">
      <c r="C10226" s="22"/>
    </row>
    <row r="10227">
      <c r="C10227" s="22"/>
    </row>
    <row r="10228">
      <c r="C10228" s="22"/>
    </row>
    <row r="10229">
      <c r="C10229" s="22"/>
    </row>
    <row r="10230">
      <c r="C10230" s="22"/>
    </row>
    <row r="10231">
      <c r="C10231" s="22"/>
    </row>
    <row r="10232">
      <c r="C10232" s="22"/>
    </row>
    <row r="10233">
      <c r="C10233" s="22"/>
    </row>
    <row r="10234">
      <c r="C10234" s="22"/>
    </row>
    <row r="10235">
      <c r="C10235" s="22"/>
    </row>
    <row r="10236">
      <c r="C10236" s="22"/>
    </row>
    <row r="10237">
      <c r="C10237" s="22"/>
    </row>
    <row r="10238">
      <c r="C10238" s="22"/>
    </row>
    <row r="10239">
      <c r="C10239" s="22"/>
    </row>
    <row r="10240">
      <c r="C10240" s="22"/>
    </row>
    <row r="10241">
      <c r="C10241" s="22"/>
    </row>
    <row r="10242">
      <c r="C10242" s="22"/>
    </row>
    <row r="10243">
      <c r="C10243" s="22"/>
    </row>
    <row r="10244">
      <c r="C10244" s="22"/>
    </row>
    <row r="10245">
      <c r="C10245" s="22"/>
    </row>
    <row r="10246">
      <c r="C10246" s="22"/>
    </row>
    <row r="10247">
      <c r="C10247" s="22"/>
    </row>
    <row r="10248">
      <c r="C10248" s="22"/>
    </row>
    <row r="10249">
      <c r="C10249" s="22"/>
    </row>
    <row r="10250">
      <c r="C10250" s="22"/>
    </row>
    <row r="10251">
      <c r="C10251" s="22"/>
    </row>
    <row r="10252">
      <c r="C10252" s="22"/>
    </row>
    <row r="10253">
      <c r="C10253" s="22"/>
    </row>
    <row r="10254">
      <c r="C10254" s="22"/>
    </row>
    <row r="10255">
      <c r="C10255" s="22"/>
    </row>
    <row r="10256">
      <c r="C10256" s="22"/>
    </row>
    <row r="10257">
      <c r="C10257" s="22"/>
    </row>
    <row r="10258">
      <c r="C10258" s="22"/>
    </row>
    <row r="10259">
      <c r="C10259" s="22"/>
    </row>
    <row r="10260">
      <c r="C10260" s="22"/>
    </row>
    <row r="10261">
      <c r="C10261" s="22"/>
    </row>
    <row r="10262">
      <c r="C10262" s="22"/>
    </row>
    <row r="10263">
      <c r="C10263" s="22"/>
    </row>
    <row r="10264">
      <c r="C10264" s="22"/>
    </row>
    <row r="10265">
      <c r="C10265" s="22"/>
    </row>
    <row r="10266">
      <c r="C10266" s="22"/>
    </row>
    <row r="10267">
      <c r="C10267" s="22"/>
    </row>
    <row r="10268">
      <c r="C10268" s="22"/>
    </row>
    <row r="10269">
      <c r="C10269" s="22"/>
    </row>
    <row r="10270">
      <c r="C10270" s="22"/>
    </row>
    <row r="10271">
      <c r="C10271" s="22"/>
    </row>
    <row r="10272">
      <c r="C10272" s="22"/>
    </row>
    <row r="10273">
      <c r="C10273" s="22"/>
    </row>
    <row r="10274">
      <c r="C10274" s="22"/>
    </row>
    <row r="10275">
      <c r="C10275" s="22"/>
    </row>
    <row r="10276">
      <c r="C10276" s="22"/>
    </row>
    <row r="10277">
      <c r="C10277" s="22"/>
    </row>
    <row r="10278">
      <c r="C10278" s="22"/>
    </row>
    <row r="10279">
      <c r="C10279" s="22"/>
    </row>
    <row r="10280">
      <c r="C10280" s="22"/>
    </row>
    <row r="10281">
      <c r="C10281" s="22"/>
    </row>
    <row r="10282">
      <c r="C10282" s="22"/>
    </row>
    <row r="10283">
      <c r="C10283" s="22"/>
    </row>
    <row r="10284">
      <c r="C10284" s="22"/>
    </row>
    <row r="10285">
      <c r="C10285" s="22"/>
    </row>
    <row r="10286">
      <c r="C10286" s="22"/>
    </row>
    <row r="10287">
      <c r="C10287" s="22"/>
    </row>
    <row r="10288">
      <c r="C10288" s="22"/>
    </row>
    <row r="10289">
      <c r="C10289" s="22"/>
    </row>
    <row r="10290">
      <c r="C10290" s="22"/>
    </row>
    <row r="10291">
      <c r="C10291" s="22"/>
    </row>
    <row r="10292">
      <c r="C10292" s="22"/>
    </row>
    <row r="10293">
      <c r="C10293" s="22"/>
    </row>
    <row r="10294">
      <c r="C10294" s="22"/>
    </row>
    <row r="10295">
      <c r="C10295" s="22"/>
    </row>
    <row r="10296">
      <c r="C10296" s="22"/>
    </row>
    <row r="10297">
      <c r="C10297" s="22"/>
    </row>
    <row r="10298">
      <c r="C10298" s="22"/>
    </row>
    <row r="10299">
      <c r="C10299" s="22"/>
    </row>
    <row r="10300">
      <c r="C10300" s="22"/>
    </row>
    <row r="10301">
      <c r="C10301" s="22"/>
    </row>
    <row r="10302">
      <c r="C10302" s="22"/>
    </row>
    <row r="10303">
      <c r="C10303" s="22"/>
    </row>
    <row r="10304">
      <c r="C10304" s="22"/>
    </row>
    <row r="10305">
      <c r="C10305" s="22"/>
    </row>
    <row r="10306">
      <c r="C10306" s="22"/>
    </row>
    <row r="10307">
      <c r="C10307" s="22"/>
    </row>
    <row r="10308">
      <c r="C10308" s="22"/>
    </row>
    <row r="10309">
      <c r="C10309" s="22"/>
    </row>
    <row r="10310">
      <c r="C10310" s="22"/>
    </row>
    <row r="10311">
      <c r="C10311" s="22"/>
    </row>
    <row r="10312">
      <c r="C10312" s="22"/>
    </row>
    <row r="10313">
      <c r="C10313" s="22"/>
    </row>
    <row r="10314">
      <c r="C10314" s="22"/>
    </row>
    <row r="10315">
      <c r="C10315" s="22"/>
    </row>
    <row r="10316">
      <c r="C10316" s="22"/>
    </row>
    <row r="10317">
      <c r="C10317" s="22"/>
    </row>
    <row r="10318">
      <c r="C10318" s="22"/>
    </row>
    <row r="10319">
      <c r="C10319" s="22"/>
    </row>
    <row r="10320">
      <c r="C10320" s="22"/>
    </row>
    <row r="10321">
      <c r="C10321" s="22"/>
    </row>
    <row r="10322">
      <c r="C10322" s="22"/>
    </row>
    <row r="10323">
      <c r="C10323" s="22"/>
    </row>
    <row r="10324">
      <c r="C10324" s="22"/>
    </row>
    <row r="10325">
      <c r="C10325" s="22"/>
    </row>
    <row r="10326">
      <c r="C10326" s="22"/>
    </row>
    <row r="10327">
      <c r="C10327" s="22"/>
    </row>
    <row r="10328">
      <c r="C10328" s="22"/>
    </row>
    <row r="10329">
      <c r="C10329" s="22"/>
    </row>
    <row r="10330">
      <c r="C10330" s="22"/>
    </row>
    <row r="10331">
      <c r="C10331" s="22"/>
    </row>
    <row r="10332">
      <c r="C10332" s="22"/>
    </row>
    <row r="10333">
      <c r="C10333" s="22"/>
    </row>
    <row r="10334">
      <c r="C10334" s="22"/>
    </row>
    <row r="10335">
      <c r="C10335" s="22"/>
    </row>
    <row r="10336">
      <c r="C10336" s="22"/>
    </row>
    <row r="10337">
      <c r="C10337" s="22"/>
    </row>
    <row r="10338">
      <c r="C10338" s="22"/>
    </row>
    <row r="10339">
      <c r="C10339" s="22"/>
    </row>
    <row r="10340">
      <c r="C10340" s="22"/>
    </row>
    <row r="10341">
      <c r="C10341" s="22"/>
    </row>
    <row r="10342">
      <c r="C10342" s="22"/>
    </row>
    <row r="10343">
      <c r="C10343" s="22"/>
    </row>
    <row r="10344">
      <c r="C10344" s="22"/>
    </row>
    <row r="10345">
      <c r="C10345" s="22"/>
    </row>
    <row r="10346">
      <c r="C10346" s="22"/>
    </row>
    <row r="10347">
      <c r="C10347" s="22"/>
    </row>
    <row r="10348">
      <c r="C10348" s="22"/>
    </row>
    <row r="10349">
      <c r="C10349" s="22"/>
    </row>
    <row r="10350">
      <c r="C10350" s="22"/>
    </row>
    <row r="10351">
      <c r="C10351" s="22"/>
    </row>
    <row r="10352">
      <c r="C10352" s="22"/>
    </row>
    <row r="10353">
      <c r="C10353" s="22"/>
    </row>
    <row r="10354">
      <c r="C10354" s="22"/>
    </row>
    <row r="10355">
      <c r="C10355" s="22"/>
    </row>
    <row r="10356">
      <c r="C10356" s="22"/>
    </row>
    <row r="10357">
      <c r="C10357" s="22"/>
    </row>
    <row r="10358">
      <c r="C10358" s="22"/>
    </row>
    <row r="10359">
      <c r="C10359" s="22"/>
    </row>
    <row r="10360">
      <c r="C10360" s="22"/>
    </row>
    <row r="10361">
      <c r="C10361" s="22"/>
    </row>
    <row r="10362">
      <c r="C10362" s="22"/>
    </row>
    <row r="10363">
      <c r="C10363" s="22"/>
    </row>
    <row r="10364">
      <c r="C10364" s="22"/>
    </row>
    <row r="10365">
      <c r="C10365" s="22"/>
    </row>
    <row r="10366">
      <c r="C10366" s="22"/>
    </row>
    <row r="10367">
      <c r="C10367" s="22"/>
    </row>
    <row r="10368">
      <c r="C10368" s="22"/>
    </row>
    <row r="10369">
      <c r="C10369" s="22"/>
    </row>
    <row r="10370">
      <c r="C10370" s="22"/>
    </row>
    <row r="10371">
      <c r="C10371" s="22"/>
    </row>
    <row r="10372">
      <c r="C10372" s="22"/>
    </row>
    <row r="10373">
      <c r="C10373" s="22"/>
    </row>
    <row r="10374">
      <c r="C10374" s="22"/>
    </row>
    <row r="10375">
      <c r="C10375" s="22"/>
    </row>
    <row r="10376">
      <c r="C10376" s="22"/>
    </row>
    <row r="10377">
      <c r="C10377" s="22"/>
    </row>
    <row r="10378">
      <c r="C10378" s="22"/>
    </row>
    <row r="10379">
      <c r="C10379" s="22"/>
    </row>
    <row r="10380">
      <c r="C10380" s="22"/>
    </row>
    <row r="10381">
      <c r="C10381" s="22"/>
    </row>
    <row r="10382">
      <c r="C10382" s="22"/>
    </row>
    <row r="10383">
      <c r="C10383" s="22"/>
    </row>
    <row r="10384">
      <c r="C10384" s="22"/>
    </row>
    <row r="10385">
      <c r="C10385" s="22"/>
    </row>
    <row r="10386">
      <c r="C10386" s="22"/>
    </row>
    <row r="10387">
      <c r="C10387" s="22"/>
    </row>
    <row r="10388">
      <c r="C10388" s="22"/>
    </row>
    <row r="10389">
      <c r="C10389" s="22"/>
    </row>
    <row r="10390">
      <c r="C10390" s="22"/>
    </row>
    <row r="10391">
      <c r="C10391" s="22"/>
    </row>
    <row r="10392">
      <c r="C10392" s="22"/>
    </row>
    <row r="10393">
      <c r="C10393" s="22"/>
    </row>
    <row r="10394">
      <c r="C10394" s="22"/>
    </row>
    <row r="10395">
      <c r="C10395" s="22"/>
    </row>
    <row r="10396">
      <c r="C10396" s="22"/>
    </row>
    <row r="10397">
      <c r="C10397" s="22"/>
    </row>
    <row r="10398">
      <c r="C10398" s="22"/>
    </row>
    <row r="10399">
      <c r="C10399" s="22"/>
    </row>
    <row r="10400">
      <c r="C10400" s="22"/>
    </row>
    <row r="10401">
      <c r="C10401" s="22"/>
    </row>
    <row r="10402">
      <c r="C10402" s="22"/>
    </row>
    <row r="10403">
      <c r="C10403" s="22"/>
    </row>
    <row r="10404">
      <c r="C10404" s="22"/>
    </row>
    <row r="10405">
      <c r="C10405" s="22"/>
    </row>
    <row r="10406">
      <c r="C10406" s="22"/>
    </row>
    <row r="10407">
      <c r="C10407" s="22"/>
    </row>
    <row r="10408">
      <c r="C10408" s="22"/>
    </row>
    <row r="10409">
      <c r="C10409" s="22"/>
    </row>
    <row r="10410">
      <c r="C10410" s="22"/>
    </row>
    <row r="10411">
      <c r="C10411" s="22"/>
    </row>
    <row r="10412">
      <c r="C10412" s="22"/>
    </row>
    <row r="10413">
      <c r="C10413" s="22"/>
    </row>
    <row r="10414">
      <c r="C10414" s="22"/>
    </row>
    <row r="10415">
      <c r="C10415" s="22"/>
    </row>
    <row r="10416">
      <c r="C10416" s="22"/>
    </row>
    <row r="10417">
      <c r="C10417" s="22"/>
    </row>
    <row r="10418">
      <c r="C10418" s="22"/>
    </row>
    <row r="10419">
      <c r="C10419" s="22"/>
    </row>
    <row r="10420">
      <c r="C10420" s="22"/>
    </row>
    <row r="10421">
      <c r="C10421" s="22"/>
    </row>
    <row r="10422">
      <c r="C10422" s="22"/>
    </row>
    <row r="10423">
      <c r="C10423" s="22"/>
    </row>
    <row r="10424">
      <c r="C10424" s="22"/>
    </row>
    <row r="10425">
      <c r="C10425" s="22"/>
    </row>
    <row r="10426">
      <c r="C10426" s="22"/>
    </row>
    <row r="10427">
      <c r="C10427" s="22"/>
    </row>
    <row r="10428">
      <c r="C10428" s="22"/>
    </row>
    <row r="10429">
      <c r="C10429" s="22"/>
    </row>
    <row r="10430">
      <c r="C10430" s="22"/>
    </row>
    <row r="10431">
      <c r="C10431" s="22"/>
    </row>
    <row r="10432">
      <c r="C10432" s="22"/>
    </row>
    <row r="10433">
      <c r="C10433" s="22"/>
    </row>
    <row r="10434">
      <c r="C10434" s="22"/>
    </row>
    <row r="10435">
      <c r="C10435" s="22"/>
    </row>
    <row r="10436">
      <c r="C10436" s="22"/>
    </row>
    <row r="10437">
      <c r="C10437" s="22"/>
    </row>
    <row r="10438">
      <c r="C10438" s="22"/>
    </row>
    <row r="10439">
      <c r="C10439" s="22"/>
    </row>
    <row r="10440">
      <c r="C10440" s="22"/>
    </row>
    <row r="10441">
      <c r="C10441" s="22"/>
    </row>
    <row r="10442">
      <c r="C10442" s="22"/>
    </row>
    <row r="10443">
      <c r="C10443" s="22"/>
    </row>
    <row r="10444">
      <c r="C10444" s="22"/>
    </row>
    <row r="10445">
      <c r="C10445" s="22"/>
    </row>
    <row r="10446">
      <c r="C10446" s="22"/>
    </row>
    <row r="10447">
      <c r="C10447" s="22"/>
    </row>
    <row r="10448">
      <c r="C10448" s="22"/>
    </row>
    <row r="10449">
      <c r="C10449" s="22"/>
    </row>
    <row r="10450">
      <c r="C10450" s="22"/>
    </row>
    <row r="10451">
      <c r="C10451" s="22"/>
    </row>
    <row r="10452">
      <c r="C10452" s="22"/>
    </row>
    <row r="10453">
      <c r="C10453" s="22"/>
    </row>
    <row r="10454">
      <c r="C10454" s="22"/>
    </row>
    <row r="10455">
      <c r="C10455" s="22"/>
    </row>
    <row r="10456">
      <c r="C10456" s="22"/>
    </row>
    <row r="10457">
      <c r="C10457" s="22"/>
    </row>
    <row r="10458">
      <c r="C10458" s="22"/>
    </row>
    <row r="10459">
      <c r="C10459" s="22"/>
    </row>
    <row r="10460">
      <c r="C10460" s="22"/>
    </row>
    <row r="10461">
      <c r="C10461" s="22"/>
    </row>
    <row r="10462">
      <c r="C10462" s="22"/>
    </row>
    <row r="10463">
      <c r="C10463" s="22"/>
    </row>
    <row r="10464">
      <c r="C10464" s="22"/>
    </row>
    <row r="10465">
      <c r="C10465" s="22"/>
    </row>
    <row r="10466">
      <c r="C10466" s="22"/>
    </row>
    <row r="10467">
      <c r="C10467" s="22"/>
    </row>
    <row r="10468">
      <c r="C10468" s="22"/>
    </row>
    <row r="10469">
      <c r="C10469" s="22"/>
    </row>
    <row r="10470">
      <c r="C10470" s="22"/>
    </row>
    <row r="10471">
      <c r="C10471" s="22"/>
    </row>
    <row r="10472">
      <c r="C10472" s="22"/>
    </row>
    <row r="10473">
      <c r="C10473" s="22"/>
    </row>
    <row r="10474">
      <c r="C10474" s="22"/>
    </row>
    <row r="10475">
      <c r="C10475" s="22"/>
    </row>
    <row r="10476">
      <c r="C10476" s="22"/>
    </row>
    <row r="10477">
      <c r="C10477" s="22"/>
    </row>
    <row r="10478">
      <c r="C10478" s="22"/>
    </row>
    <row r="10479">
      <c r="C10479" s="22"/>
    </row>
    <row r="10480">
      <c r="C10480" s="22"/>
    </row>
    <row r="10481">
      <c r="C10481" s="22"/>
    </row>
    <row r="10482">
      <c r="C10482" s="22"/>
    </row>
    <row r="10483">
      <c r="C10483" s="22"/>
    </row>
    <row r="10484">
      <c r="C10484" s="22"/>
    </row>
    <row r="10485">
      <c r="C10485" s="22"/>
    </row>
    <row r="10486">
      <c r="C10486" s="22"/>
    </row>
    <row r="10487">
      <c r="C10487" s="22"/>
    </row>
    <row r="10488">
      <c r="C10488" s="22"/>
    </row>
    <row r="10489">
      <c r="C10489" s="22"/>
    </row>
    <row r="10490">
      <c r="C10490" s="22"/>
    </row>
    <row r="10491">
      <c r="C10491" s="22"/>
    </row>
    <row r="10492">
      <c r="C10492" s="22"/>
    </row>
    <row r="10493">
      <c r="C10493" s="22"/>
    </row>
    <row r="10494">
      <c r="C10494" s="22"/>
    </row>
    <row r="10495">
      <c r="C10495" s="22"/>
    </row>
    <row r="10496">
      <c r="C10496" s="22"/>
    </row>
    <row r="10497">
      <c r="C10497" s="22"/>
    </row>
    <row r="10498">
      <c r="C10498" s="22"/>
    </row>
    <row r="10499">
      <c r="C10499" s="22"/>
    </row>
    <row r="10500">
      <c r="C10500" s="22"/>
    </row>
    <row r="10501">
      <c r="C10501" s="22"/>
    </row>
    <row r="10502">
      <c r="C10502" s="22"/>
    </row>
    <row r="10503">
      <c r="C10503" s="22"/>
    </row>
    <row r="10504">
      <c r="C10504" s="22"/>
    </row>
    <row r="10505">
      <c r="C10505" s="22"/>
    </row>
    <row r="10506">
      <c r="C10506" s="22"/>
    </row>
    <row r="10507">
      <c r="C10507" s="22"/>
    </row>
    <row r="10508">
      <c r="C10508" s="22"/>
    </row>
    <row r="10509">
      <c r="C10509" s="22"/>
    </row>
    <row r="10510">
      <c r="C10510" s="22"/>
    </row>
    <row r="10511">
      <c r="C10511" s="22"/>
    </row>
    <row r="10512">
      <c r="C10512" s="22"/>
    </row>
    <row r="10513">
      <c r="C10513" s="22"/>
    </row>
    <row r="10514">
      <c r="C10514" s="22"/>
    </row>
    <row r="10515">
      <c r="C10515" s="22"/>
    </row>
    <row r="10516">
      <c r="C10516" s="22"/>
    </row>
    <row r="10517">
      <c r="C10517" s="22"/>
    </row>
    <row r="10518">
      <c r="C10518" s="22"/>
    </row>
    <row r="10519">
      <c r="C10519" s="22"/>
    </row>
    <row r="10520">
      <c r="C10520" s="22"/>
    </row>
    <row r="10521">
      <c r="C10521" s="22"/>
    </row>
    <row r="10522">
      <c r="C10522" s="22"/>
    </row>
    <row r="10523">
      <c r="C10523" s="22"/>
    </row>
    <row r="10524">
      <c r="C10524" s="22"/>
    </row>
    <row r="10525">
      <c r="C10525" s="22"/>
    </row>
    <row r="10526">
      <c r="C10526" s="22"/>
    </row>
    <row r="10527">
      <c r="C10527" s="22"/>
    </row>
    <row r="10528">
      <c r="C10528" s="22"/>
    </row>
    <row r="10529">
      <c r="C10529" s="22"/>
    </row>
    <row r="10530">
      <c r="C10530" s="22"/>
    </row>
    <row r="10531">
      <c r="C10531" s="22"/>
    </row>
    <row r="10532">
      <c r="C10532" s="22"/>
    </row>
    <row r="10533">
      <c r="C10533" s="22"/>
    </row>
    <row r="10534">
      <c r="C10534" s="22"/>
    </row>
    <row r="10535">
      <c r="C10535" s="22"/>
    </row>
    <row r="10536">
      <c r="C10536" s="22"/>
    </row>
    <row r="10537">
      <c r="C10537" s="22"/>
    </row>
    <row r="10538">
      <c r="C10538" s="22"/>
    </row>
    <row r="10539">
      <c r="C10539" s="22"/>
    </row>
    <row r="10540">
      <c r="C10540" s="22"/>
    </row>
    <row r="10541">
      <c r="C10541" s="22"/>
    </row>
    <row r="10542">
      <c r="C10542" s="22"/>
    </row>
    <row r="10543">
      <c r="C10543" s="22"/>
    </row>
    <row r="10544">
      <c r="C10544" s="22"/>
    </row>
    <row r="10545">
      <c r="C10545" s="22"/>
    </row>
    <row r="10546">
      <c r="C10546" s="22"/>
    </row>
    <row r="10547">
      <c r="C10547" s="22"/>
    </row>
    <row r="10548">
      <c r="C10548" s="22"/>
    </row>
    <row r="10549">
      <c r="C10549" s="22"/>
    </row>
    <row r="10550">
      <c r="C10550" s="22"/>
    </row>
    <row r="10551">
      <c r="C10551" s="22"/>
    </row>
    <row r="10552">
      <c r="C10552" s="22"/>
    </row>
    <row r="10553">
      <c r="C10553" s="22"/>
    </row>
    <row r="10554">
      <c r="C10554" s="22"/>
    </row>
    <row r="10555">
      <c r="C10555" s="22"/>
    </row>
    <row r="10556">
      <c r="C10556" s="22"/>
    </row>
    <row r="10557">
      <c r="C10557" s="22"/>
    </row>
    <row r="10558">
      <c r="C10558" s="22"/>
    </row>
    <row r="10559">
      <c r="C10559" s="22"/>
    </row>
    <row r="10560">
      <c r="C10560" s="22"/>
    </row>
    <row r="10561">
      <c r="C10561" s="22"/>
    </row>
    <row r="10562">
      <c r="C10562" s="22"/>
    </row>
    <row r="10563">
      <c r="C10563" s="22"/>
    </row>
    <row r="10564">
      <c r="C10564" s="22"/>
    </row>
    <row r="10565">
      <c r="C10565" s="22"/>
    </row>
    <row r="10566">
      <c r="C10566" s="22"/>
    </row>
    <row r="10567">
      <c r="C10567" s="22"/>
    </row>
    <row r="10568">
      <c r="C10568" s="22"/>
    </row>
    <row r="10569">
      <c r="C10569" s="22"/>
    </row>
    <row r="10570">
      <c r="C10570" s="22"/>
    </row>
    <row r="10571">
      <c r="C10571" s="22"/>
    </row>
    <row r="10572">
      <c r="C10572" s="22"/>
    </row>
    <row r="10573">
      <c r="C10573" s="22"/>
    </row>
    <row r="10574">
      <c r="C10574" s="22"/>
    </row>
    <row r="10575">
      <c r="C10575" s="22"/>
    </row>
    <row r="10576">
      <c r="C10576" s="22"/>
    </row>
    <row r="10577">
      <c r="C10577" s="22"/>
    </row>
    <row r="10578">
      <c r="C10578" s="22"/>
    </row>
    <row r="10579">
      <c r="C10579" s="22"/>
    </row>
    <row r="10580">
      <c r="C10580" s="22"/>
    </row>
    <row r="10581">
      <c r="C10581" s="22"/>
    </row>
    <row r="10582">
      <c r="C10582" s="22"/>
    </row>
    <row r="10583">
      <c r="C10583" s="22"/>
    </row>
    <row r="10584">
      <c r="C10584" s="22"/>
    </row>
    <row r="10585">
      <c r="C10585" s="22"/>
    </row>
    <row r="10586">
      <c r="C10586" s="22"/>
    </row>
    <row r="10587">
      <c r="C10587" s="22"/>
    </row>
    <row r="10588">
      <c r="C10588" s="22"/>
    </row>
    <row r="10589">
      <c r="C10589" s="22"/>
    </row>
    <row r="10590">
      <c r="C10590" s="22"/>
    </row>
    <row r="10591">
      <c r="C10591" s="22"/>
    </row>
    <row r="10592">
      <c r="C10592" s="22"/>
    </row>
    <row r="10593">
      <c r="C10593" s="22"/>
    </row>
    <row r="10594">
      <c r="C10594" s="22"/>
    </row>
    <row r="10595">
      <c r="C10595" s="22"/>
    </row>
    <row r="10596">
      <c r="C10596" s="22"/>
    </row>
    <row r="10597">
      <c r="C10597" s="22"/>
    </row>
    <row r="10598">
      <c r="C10598" s="22"/>
    </row>
    <row r="10599">
      <c r="C10599" s="22"/>
    </row>
    <row r="10600">
      <c r="C10600" s="22"/>
    </row>
    <row r="10601">
      <c r="C10601" s="22"/>
    </row>
    <row r="10602">
      <c r="C10602" s="22"/>
    </row>
    <row r="10603">
      <c r="C10603" s="22"/>
    </row>
    <row r="10604">
      <c r="C10604" s="22"/>
    </row>
    <row r="10605">
      <c r="C10605" s="22"/>
    </row>
    <row r="10606">
      <c r="C10606" s="22"/>
    </row>
    <row r="10607">
      <c r="C10607" s="22"/>
    </row>
    <row r="10608">
      <c r="C10608" s="22"/>
    </row>
    <row r="10609">
      <c r="C10609" s="22"/>
    </row>
    <row r="10610">
      <c r="C10610" s="22"/>
    </row>
    <row r="10611">
      <c r="C10611" s="22"/>
    </row>
    <row r="10612">
      <c r="C10612" s="22"/>
    </row>
    <row r="10613">
      <c r="C10613" s="22"/>
    </row>
    <row r="10614">
      <c r="C10614" s="22"/>
    </row>
    <row r="10615">
      <c r="C10615" s="22"/>
    </row>
    <row r="10616">
      <c r="C10616" s="22"/>
    </row>
    <row r="10617">
      <c r="C10617" s="22"/>
    </row>
    <row r="10618">
      <c r="C10618" s="22"/>
    </row>
    <row r="10619">
      <c r="C10619" s="22"/>
    </row>
    <row r="10620">
      <c r="C10620" s="22"/>
    </row>
    <row r="10621">
      <c r="C10621" s="22"/>
    </row>
    <row r="10622">
      <c r="C10622" s="22"/>
    </row>
    <row r="10623">
      <c r="C10623" s="22"/>
    </row>
    <row r="10624">
      <c r="C10624" s="22"/>
    </row>
    <row r="10625">
      <c r="C10625" s="22"/>
    </row>
    <row r="10626">
      <c r="C10626" s="22"/>
    </row>
    <row r="10627">
      <c r="C10627" s="22"/>
    </row>
    <row r="10628">
      <c r="C10628" s="22"/>
    </row>
    <row r="10629">
      <c r="C10629" s="22"/>
    </row>
    <row r="10630">
      <c r="C10630" s="22"/>
    </row>
    <row r="10631">
      <c r="C10631" s="22"/>
    </row>
    <row r="10632">
      <c r="C10632" s="22"/>
    </row>
    <row r="10633">
      <c r="C10633" s="22"/>
    </row>
    <row r="10634">
      <c r="C10634" s="22"/>
    </row>
    <row r="10635">
      <c r="C10635" s="22"/>
    </row>
    <row r="10636">
      <c r="C10636" s="22"/>
    </row>
    <row r="10637">
      <c r="C10637" s="22"/>
    </row>
    <row r="10638">
      <c r="C10638" s="22"/>
    </row>
    <row r="10639">
      <c r="C10639" s="22"/>
    </row>
    <row r="10640">
      <c r="C10640" s="22"/>
    </row>
    <row r="10641">
      <c r="C10641" s="22"/>
    </row>
    <row r="10642">
      <c r="C10642" s="22"/>
    </row>
    <row r="10643">
      <c r="C10643" s="22"/>
    </row>
    <row r="10644">
      <c r="C10644" s="22"/>
    </row>
    <row r="10645">
      <c r="C10645" s="22"/>
    </row>
    <row r="10646">
      <c r="C10646" s="22"/>
    </row>
    <row r="10647">
      <c r="C10647" s="22"/>
    </row>
    <row r="10648">
      <c r="C10648" s="22"/>
    </row>
    <row r="10649">
      <c r="C10649" s="22"/>
    </row>
    <row r="10650">
      <c r="C10650" s="22"/>
    </row>
    <row r="10651">
      <c r="C10651" s="22"/>
    </row>
    <row r="10652">
      <c r="C10652" s="22"/>
    </row>
    <row r="10653">
      <c r="C10653" s="22"/>
    </row>
    <row r="10654">
      <c r="C10654" s="22"/>
    </row>
    <row r="10655">
      <c r="C10655" s="22"/>
    </row>
    <row r="10656">
      <c r="C10656" s="22"/>
    </row>
    <row r="10657">
      <c r="C10657" s="22"/>
    </row>
    <row r="10658">
      <c r="C10658" s="22"/>
    </row>
    <row r="10659">
      <c r="C10659" s="22"/>
    </row>
    <row r="10660">
      <c r="C10660" s="22"/>
    </row>
    <row r="10661">
      <c r="C10661" s="22"/>
    </row>
    <row r="10662">
      <c r="C10662" s="22"/>
    </row>
    <row r="10663">
      <c r="C10663" s="22"/>
    </row>
    <row r="10664">
      <c r="C10664" s="22"/>
    </row>
    <row r="10665">
      <c r="C10665" s="22"/>
    </row>
    <row r="10666">
      <c r="C10666" s="22"/>
    </row>
    <row r="10667">
      <c r="C10667" s="22"/>
    </row>
    <row r="10668">
      <c r="C10668" s="22"/>
    </row>
    <row r="10669">
      <c r="C10669" s="22"/>
    </row>
    <row r="10670">
      <c r="C10670" s="22"/>
    </row>
    <row r="10671">
      <c r="C10671" s="22"/>
    </row>
    <row r="10672">
      <c r="C10672" s="22"/>
    </row>
    <row r="10673">
      <c r="C10673" s="22"/>
    </row>
    <row r="10674">
      <c r="C10674" s="22"/>
    </row>
    <row r="10675">
      <c r="C10675" s="22"/>
    </row>
    <row r="10676">
      <c r="C10676" s="22"/>
    </row>
    <row r="10677">
      <c r="C10677" s="22"/>
    </row>
    <row r="10678">
      <c r="C10678" s="22"/>
    </row>
    <row r="10679">
      <c r="C10679" s="22"/>
    </row>
    <row r="10680">
      <c r="C10680" s="22"/>
    </row>
    <row r="10681">
      <c r="C10681" s="22"/>
    </row>
    <row r="10682">
      <c r="C10682" s="22"/>
    </row>
    <row r="10683">
      <c r="C10683" s="22"/>
    </row>
    <row r="10684">
      <c r="C10684" s="22"/>
    </row>
    <row r="10685">
      <c r="C10685" s="22"/>
    </row>
    <row r="10686">
      <c r="C10686" s="22"/>
    </row>
    <row r="10687">
      <c r="C10687" s="22"/>
    </row>
    <row r="10688">
      <c r="C10688" s="22"/>
    </row>
    <row r="10689">
      <c r="C10689" s="22"/>
    </row>
    <row r="10690">
      <c r="C10690" s="22"/>
    </row>
    <row r="10691">
      <c r="C10691" s="22"/>
    </row>
    <row r="10692">
      <c r="C10692" s="22"/>
    </row>
    <row r="10693">
      <c r="C10693" s="22"/>
    </row>
    <row r="10694">
      <c r="C10694" s="22"/>
    </row>
    <row r="10695">
      <c r="C10695" s="22"/>
    </row>
    <row r="10696">
      <c r="C10696" s="22"/>
    </row>
    <row r="10697">
      <c r="C10697" s="22"/>
    </row>
    <row r="10698">
      <c r="C10698" s="22"/>
    </row>
    <row r="10699">
      <c r="C10699" s="22"/>
    </row>
    <row r="10700">
      <c r="C10700" s="22"/>
    </row>
    <row r="10701">
      <c r="C10701" s="22"/>
    </row>
    <row r="10702">
      <c r="C10702" s="22"/>
    </row>
    <row r="10703">
      <c r="C10703" s="22"/>
    </row>
    <row r="10704">
      <c r="C10704" s="22"/>
    </row>
    <row r="10705">
      <c r="C10705" s="22"/>
    </row>
    <row r="10706">
      <c r="C10706" s="22"/>
    </row>
    <row r="10707">
      <c r="C10707" s="22"/>
    </row>
    <row r="10708">
      <c r="C10708" s="22"/>
    </row>
    <row r="10709">
      <c r="C10709" s="22"/>
    </row>
    <row r="10710">
      <c r="C10710" s="22"/>
    </row>
    <row r="10711">
      <c r="C10711" s="22"/>
    </row>
    <row r="10712">
      <c r="C10712" s="22"/>
    </row>
    <row r="10713">
      <c r="C10713" s="22"/>
    </row>
    <row r="10714">
      <c r="C10714" s="22"/>
    </row>
    <row r="10715">
      <c r="C10715" s="22"/>
    </row>
    <row r="10716">
      <c r="C10716" s="22"/>
    </row>
    <row r="10717">
      <c r="C10717" s="22"/>
    </row>
    <row r="10718">
      <c r="C10718" s="22"/>
    </row>
    <row r="10719">
      <c r="C10719" s="22"/>
    </row>
    <row r="10720">
      <c r="C10720" s="22"/>
    </row>
    <row r="10721">
      <c r="C10721" s="22"/>
    </row>
    <row r="10722">
      <c r="C10722" s="22"/>
    </row>
    <row r="10723">
      <c r="C10723" s="22"/>
    </row>
    <row r="10724">
      <c r="C10724" s="22"/>
    </row>
    <row r="10725">
      <c r="C10725" s="22"/>
    </row>
    <row r="10726">
      <c r="C10726" s="22"/>
    </row>
    <row r="10727">
      <c r="C10727" s="22"/>
    </row>
    <row r="10728">
      <c r="C10728" s="22"/>
    </row>
    <row r="10729">
      <c r="C10729" s="22"/>
    </row>
    <row r="10730">
      <c r="C10730" s="22"/>
    </row>
    <row r="10731">
      <c r="C10731" s="22"/>
    </row>
    <row r="10732">
      <c r="C10732" s="22"/>
    </row>
    <row r="10733">
      <c r="C10733" s="22"/>
    </row>
    <row r="10734">
      <c r="C10734" s="22"/>
    </row>
    <row r="10735">
      <c r="C10735" s="22"/>
    </row>
    <row r="10736">
      <c r="C10736" s="22"/>
    </row>
    <row r="10737">
      <c r="C10737" s="22"/>
    </row>
    <row r="10738">
      <c r="C10738" s="22"/>
    </row>
    <row r="10739">
      <c r="C10739" s="22"/>
    </row>
    <row r="10740">
      <c r="C10740" s="22"/>
    </row>
    <row r="10741">
      <c r="C10741" s="22"/>
    </row>
    <row r="10742">
      <c r="C10742" s="22"/>
    </row>
    <row r="10743">
      <c r="C10743" s="22"/>
    </row>
    <row r="10744">
      <c r="C10744" s="22"/>
    </row>
    <row r="10745">
      <c r="C10745" s="22"/>
    </row>
    <row r="10746">
      <c r="C10746" s="22"/>
    </row>
    <row r="10747">
      <c r="C10747" s="22"/>
    </row>
    <row r="10748">
      <c r="C10748" s="22"/>
    </row>
    <row r="10749">
      <c r="C10749" s="22"/>
    </row>
    <row r="10750">
      <c r="C10750" s="22"/>
    </row>
    <row r="10751">
      <c r="C10751" s="22"/>
    </row>
    <row r="10752">
      <c r="C10752" s="22"/>
    </row>
    <row r="10753">
      <c r="C10753" s="22"/>
    </row>
    <row r="10754">
      <c r="C10754" s="22"/>
    </row>
    <row r="10755">
      <c r="C10755" s="22"/>
    </row>
    <row r="10756">
      <c r="C10756" s="22"/>
    </row>
    <row r="10757">
      <c r="C10757" s="22"/>
    </row>
    <row r="10758">
      <c r="C10758" s="22"/>
    </row>
    <row r="10759">
      <c r="C10759" s="22"/>
    </row>
    <row r="10760">
      <c r="C10760" s="22"/>
    </row>
    <row r="10761">
      <c r="C10761" s="22"/>
    </row>
    <row r="10762">
      <c r="C10762" s="22"/>
    </row>
    <row r="10763">
      <c r="C10763" s="22"/>
    </row>
    <row r="10764">
      <c r="C10764" s="22"/>
    </row>
    <row r="10765">
      <c r="C10765" s="22"/>
    </row>
    <row r="10766">
      <c r="C10766" s="22"/>
    </row>
    <row r="10767">
      <c r="C10767" s="22"/>
    </row>
    <row r="10768">
      <c r="C10768" s="22"/>
    </row>
    <row r="10769">
      <c r="C10769" s="22"/>
    </row>
    <row r="10770">
      <c r="C10770" s="22"/>
    </row>
    <row r="10771">
      <c r="C10771" s="22"/>
    </row>
    <row r="10772">
      <c r="C10772" s="22"/>
    </row>
    <row r="10773">
      <c r="C10773" s="22"/>
    </row>
    <row r="10774">
      <c r="C10774" s="22"/>
    </row>
    <row r="10775">
      <c r="C10775" s="22"/>
    </row>
    <row r="10776">
      <c r="C10776" s="22"/>
    </row>
    <row r="10777">
      <c r="C10777" s="22"/>
    </row>
    <row r="10778">
      <c r="C10778" s="22"/>
    </row>
    <row r="10779">
      <c r="C10779" s="22"/>
    </row>
    <row r="10780">
      <c r="C10780" s="22"/>
    </row>
    <row r="10781">
      <c r="C10781" s="22"/>
    </row>
    <row r="10782">
      <c r="C10782" s="22"/>
    </row>
    <row r="10783">
      <c r="C10783" s="22"/>
    </row>
    <row r="10784">
      <c r="C10784" s="22"/>
    </row>
    <row r="10785">
      <c r="C10785" s="22"/>
    </row>
    <row r="10786">
      <c r="C10786" s="22"/>
    </row>
    <row r="10787">
      <c r="C10787" s="22"/>
    </row>
    <row r="10788">
      <c r="C10788" s="22"/>
    </row>
    <row r="10789">
      <c r="C10789" s="22"/>
    </row>
    <row r="10790">
      <c r="C10790" s="22"/>
    </row>
    <row r="10791">
      <c r="C10791" s="22"/>
    </row>
    <row r="10792">
      <c r="C10792" s="22"/>
    </row>
    <row r="10793">
      <c r="C10793" s="22"/>
    </row>
    <row r="10794">
      <c r="C10794" s="22"/>
    </row>
    <row r="10795">
      <c r="C10795" s="22"/>
    </row>
    <row r="10796">
      <c r="C10796" s="22"/>
    </row>
    <row r="10797">
      <c r="C10797" s="22"/>
    </row>
    <row r="10798">
      <c r="C10798" s="22"/>
    </row>
    <row r="10799">
      <c r="C10799" s="22"/>
    </row>
    <row r="10800">
      <c r="C10800" s="22"/>
    </row>
    <row r="10801">
      <c r="C10801" s="22"/>
    </row>
    <row r="10802">
      <c r="C10802" s="22"/>
    </row>
    <row r="10803">
      <c r="C10803" s="22"/>
    </row>
    <row r="10804">
      <c r="C10804" s="22"/>
    </row>
    <row r="10805">
      <c r="C10805" s="22"/>
    </row>
    <row r="10806">
      <c r="C10806" s="22"/>
    </row>
    <row r="10807">
      <c r="C10807" s="22"/>
    </row>
    <row r="10808">
      <c r="C10808" s="22"/>
    </row>
    <row r="10809">
      <c r="C10809" s="22"/>
    </row>
    <row r="10810">
      <c r="C10810" s="22"/>
    </row>
    <row r="10811">
      <c r="C10811" s="22"/>
    </row>
    <row r="10812">
      <c r="C10812" s="22"/>
    </row>
    <row r="10813">
      <c r="C10813" s="22"/>
    </row>
    <row r="10814">
      <c r="C10814" s="22"/>
    </row>
    <row r="10815">
      <c r="C10815" s="22"/>
    </row>
    <row r="10816">
      <c r="C10816" s="22"/>
    </row>
    <row r="10817">
      <c r="C10817" s="22"/>
    </row>
    <row r="10818">
      <c r="C10818" s="22"/>
    </row>
    <row r="10819">
      <c r="C10819" s="22"/>
    </row>
    <row r="10820">
      <c r="C10820" s="22"/>
    </row>
    <row r="10821">
      <c r="C10821" s="22"/>
    </row>
    <row r="10822">
      <c r="C10822" s="22"/>
    </row>
    <row r="10823">
      <c r="C10823" s="22"/>
    </row>
    <row r="10824">
      <c r="C10824" s="22"/>
    </row>
    <row r="10825">
      <c r="C10825" s="22"/>
    </row>
    <row r="10826">
      <c r="C10826" s="22"/>
    </row>
    <row r="10827">
      <c r="C10827" s="22"/>
    </row>
    <row r="10828">
      <c r="C10828" s="22"/>
    </row>
    <row r="10829">
      <c r="C10829" s="22"/>
    </row>
    <row r="10830">
      <c r="C10830" s="22"/>
    </row>
    <row r="10831">
      <c r="C10831" s="22"/>
    </row>
    <row r="10832">
      <c r="C10832" s="22"/>
    </row>
    <row r="10833">
      <c r="C10833" s="22"/>
    </row>
    <row r="10834">
      <c r="C10834" s="22"/>
    </row>
    <row r="10835">
      <c r="C10835" s="22"/>
    </row>
    <row r="10836">
      <c r="C10836" s="22"/>
    </row>
    <row r="10837">
      <c r="C10837" s="22"/>
    </row>
    <row r="10838">
      <c r="C10838" s="22"/>
    </row>
    <row r="10839">
      <c r="C10839" s="22"/>
    </row>
    <row r="10840">
      <c r="C10840" s="22"/>
    </row>
    <row r="10841">
      <c r="C10841" s="22"/>
    </row>
    <row r="10842">
      <c r="C10842" s="22"/>
    </row>
    <row r="10843">
      <c r="C10843" s="22"/>
    </row>
    <row r="10844">
      <c r="C10844" s="22"/>
    </row>
    <row r="10845">
      <c r="C10845" s="22"/>
    </row>
    <row r="10846">
      <c r="C10846" s="22"/>
    </row>
    <row r="10847">
      <c r="C10847" s="22"/>
    </row>
    <row r="10848">
      <c r="C10848" s="22"/>
    </row>
    <row r="10849">
      <c r="C10849" s="22"/>
    </row>
    <row r="10850">
      <c r="C10850" s="22"/>
    </row>
    <row r="10851">
      <c r="C10851" s="22"/>
    </row>
    <row r="10852">
      <c r="C10852" s="22"/>
    </row>
    <row r="10853">
      <c r="C10853" s="22"/>
    </row>
    <row r="10854">
      <c r="C10854" s="22"/>
    </row>
    <row r="10855">
      <c r="C10855" s="22"/>
    </row>
    <row r="10856">
      <c r="C10856" s="22"/>
    </row>
    <row r="10857">
      <c r="C10857" s="22"/>
    </row>
    <row r="10858">
      <c r="C10858" s="22"/>
    </row>
    <row r="10859">
      <c r="C10859" s="22"/>
    </row>
    <row r="10860">
      <c r="C10860" s="22"/>
    </row>
    <row r="10861">
      <c r="C10861" s="22"/>
    </row>
    <row r="10862">
      <c r="C10862" s="22"/>
    </row>
    <row r="10863">
      <c r="C10863" s="22"/>
    </row>
    <row r="10864">
      <c r="C10864" s="22"/>
    </row>
    <row r="10865">
      <c r="C10865" s="22"/>
    </row>
    <row r="10866">
      <c r="C10866" s="22"/>
    </row>
    <row r="10867">
      <c r="C10867" s="22"/>
    </row>
    <row r="10868">
      <c r="C10868" s="22"/>
    </row>
    <row r="10869">
      <c r="C10869" s="22"/>
    </row>
    <row r="10870">
      <c r="C10870" s="22"/>
    </row>
    <row r="10871">
      <c r="C10871" s="22"/>
    </row>
    <row r="10872">
      <c r="C10872" s="22"/>
    </row>
    <row r="10873">
      <c r="C10873" s="22"/>
    </row>
    <row r="10874">
      <c r="C10874" s="22"/>
    </row>
    <row r="10875">
      <c r="C10875" s="22"/>
    </row>
    <row r="10876">
      <c r="C10876" s="22"/>
    </row>
    <row r="10877">
      <c r="C10877" s="22"/>
    </row>
    <row r="10878">
      <c r="C10878" s="22"/>
    </row>
    <row r="10879">
      <c r="C10879" s="22"/>
    </row>
    <row r="10880">
      <c r="C10880" s="22"/>
    </row>
    <row r="10881">
      <c r="C10881" s="22"/>
    </row>
    <row r="10882">
      <c r="C10882" s="22"/>
    </row>
    <row r="10883">
      <c r="C10883" s="22"/>
    </row>
    <row r="10884">
      <c r="C10884" s="22"/>
    </row>
    <row r="10885">
      <c r="C10885" s="22"/>
    </row>
    <row r="10886">
      <c r="C10886" s="22"/>
    </row>
    <row r="10887">
      <c r="C10887" s="22"/>
    </row>
    <row r="10888">
      <c r="C10888" s="22"/>
    </row>
    <row r="10889">
      <c r="C10889" s="22"/>
    </row>
    <row r="10890">
      <c r="C10890" s="22"/>
    </row>
    <row r="10891">
      <c r="C10891" s="22"/>
    </row>
    <row r="10892">
      <c r="C10892" s="22"/>
    </row>
    <row r="10893">
      <c r="C10893" s="22"/>
    </row>
    <row r="10894">
      <c r="C10894" s="22"/>
    </row>
    <row r="10895">
      <c r="C10895" s="22"/>
    </row>
    <row r="10896">
      <c r="C10896" s="22"/>
    </row>
    <row r="10897">
      <c r="C10897" s="22"/>
    </row>
    <row r="10898">
      <c r="C10898" s="22"/>
    </row>
    <row r="10899">
      <c r="C10899" s="22"/>
    </row>
    <row r="10900">
      <c r="C10900" s="22"/>
    </row>
    <row r="10901">
      <c r="C10901" s="22"/>
    </row>
    <row r="10902">
      <c r="C10902" s="22"/>
    </row>
    <row r="10903">
      <c r="C10903" s="22"/>
    </row>
    <row r="10904">
      <c r="C10904" s="22"/>
    </row>
    <row r="10905">
      <c r="C10905" s="22"/>
    </row>
    <row r="10906">
      <c r="C10906" s="22"/>
    </row>
    <row r="10907">
      <c r="C10907" s="22"/>
    </row>
    <row r="10908">
      <c r="C10908" s="22"/>
    </row>
    <row r="10909">
      <c r="C10909" s="22"/>
    </row>
    <row r="10910">
      <c r="C10910" s="22"/>
    </row>
    <row r="10911">
      <c r="C10911" s="22"/>
    </row>
    <row r="10912">
      <c r="C10912" s="22"/>
    </row>
    <row r="10913">
      <c r="C10913" s="22"/>
    </row>
    <row r="10914">
      <c r="C10914" s="22"/>
    </row>
    <row r="10915">
      <c r="C10915" s="22"/>
    </row>
    <row r="10916">
      <c r="C10916" s="22"/>
    </row>
    <row r="10917">
      <c r="C10917" s="22"/>
    </row>
    <row r="10918">
      <c r="C10918" s="22"/>
    </row>
    <row r="10919">
      <c r="C10919" s="22"/>
    </row>
    <row r="10920">
      <c r="C10920" s="22"/>
    </row>
    <row r="10921">
      <c r="C10921" s="22"/>
    </row>
    <row r="10922">
      <c r="C10922" s="22"/>
    </row>
    <row r="10923">
      <c r="C10923" s="22"/>
    </row>
    <row r="10924">
      <c r="C10924" s="22"/>
    </row>
    <row r="10925">
      <c r="C10925" s="22"/>
    </row>
    <row r="10926">
      <c r="C10926" s="22"/>
    </row>
    <row r="10927">
      <c r="C10927" s="22"/>
    </row>
    <row r="10928">
      <c r="C10928" s="22"/>
    </row>
    <row r="10929">
      <c r="C10929" s="22"/>
    </row>
    <row r="10930">
      <c r="C10930" s="22"/>
    </row>
    <row r="10931">
      <c r="C10931" s="22"/>
    </row>
    <row r="10932">
      <c r="C10932" s="22"/>
    </row>
    <row r="10933">
      <c r="C10933" s="22"/>
    </row>
    <row r="10934">
      <c r="C10934" s="22"/>
    </row>
    <row r="10935">
      <c r="C10935" s="22"/>
    </row>
    <row r="10936">
      <c r="C10936" s="22"/>
    </row>
    <row r="10937">
      <c r="C10937" s="22"/>
    </row>
    <row r="10938">
      <c r="C10938" s="22"/>
    </row>
    <row r="10939">
      <c r="C10939" s="22"/>
    </row>
    <row r="10940">
      <c r="C10940" s="22"/>
    </row>
    <row r="10941">
      <c r="C10941" s="22"/>
    </row>
    <row r="10942">
      <c r="C10942" s="22"/>
    </row>
    <row r="10943">
      <c r="C10943" s="22"/>
    </row>
    <row r="10944">
      <c r="C10944" s="22"/>
    </row>
    <row r="10945">
      <c r="C10945" s="22"/>
    </row>
    <row r="10946">
      <c r="C10946" s="22"/>
    </row>
    <row r="10947">
      <c r="C10947" s="22"/>
    </row>
    <row r="10948">
      <c r="C10948" s="22"/>
    </row>
    <row r="10949">
      <c r="C10949" s="22"/>
    </row>
    <row r="10950">
      <c r="C10950" s="22"/>
    </row>
    <row r="10951">
      <c r="C10951" s="22"/>
    </row>
    <row r="10952">
      <c r="C10952" s="22"/>
    </row>
    <row r="10953">
      <c r="C10953" s="22"/>
    </row>
    <row r="10954">
      <c r="C10954" s="22"/>
    </row>
    <row r="10955">
      <c r="C10955" s="22"/>
    </row>
    <row r="10956">
      <c r="C10956" s="22"/>
    </row>
    <row r="10957">
      <c r="C10957" s="22"/>
    </row>
    <row r="10958">
      <c r="C10958" s="22"/>
    </row>
    <row r="10959">
      <c r="C10959" s="22"/>
    </row>
    <row r="10960">
      <c r="C10960" s="22"/>
    </row>
    <row r="10961">
      <c r="C10961" s="22"/>
    </row>
    <row r="10962">
      <c r="C10962" s="22"/>
    </row>
    <row r="10963">
      <c r="C10963" s="22"/>
    </row>
    <row r="10964">
      <c r="C10964" s="22"/>
    </row>
    <row r="10965">
      <c r="C10965" s="22"/>
    </row>
    <row r="10966">
      <c r="C10966" s="22"/>
    </row>
    <row r="10967">
      <c r="C10967" s="22"/>
    </row>
    <row r="10968">
      <c r="C10968" s="22"/>
    </row>
    <row r="10969">
      <c r="C10969" s="22"/>
    </row>
    <row r="10970">
      <c r="C10970" s="22"/>
    </row>
    <row r="10971">
      <c r="C10971" s="22"/>
    </row>
    <row r="10972">
      <c r="C10972" s="22"/>
    </row>
    <row r="10973">
      <c r="C10973" s="22"/>
    </row>
    <row r="10974">
      <c r="C10974" s="22"/>
    </row>
    <row r="10975">
      <c r="C10975" s="22"/>
    </row>
    <row r="10976">
      <c r="C10976" s="22"/>
    </row>
    <row r="10977">
      <c r="C10977" s="22"/>
    </row>
    <row r="10978">
      <c r="C10978" s="22"/>
    </row>
    <row r="10979">
      <c r="C10979" s="22"/>
    </row>
    <row r="10980">
      <c r="C10980" s="22"/>
    </row>
    <row r="10981">
      <c r="C10981" s="22"/>
    </row>
    <row r="10982">
      <c r="C10982" s="22"/>
    </row>
    <row r="10983">
      <c r="C10983" s="22"/>
    </row>
    <row r="10984">
      <c r="C10984" s="22"/>
    </row>
    <row r="10985">
      <c r="C10985" s="22"/>
    </row>
    <row r="10986">
      <c r="C10986" s="22"/>
    </row>
    <row r="10987">
      <c r="C10987" s="22"/>
    </row>
    <row r="10988">
      <c r="C10988" s="22"/>
    </row>
    <row r="10989">
      <c r="C10989" s="22"/>
    </row>
    <row r="10990">
      <c r="C10990" s="22"/>
    </row>
    <row r="10991">
      <c r="C10991" s="22"/>
    </row>
    <row r="10992">
      <c r="C10992" s="22"/>
    </row>
    <row r="10993">
      <c r="C10993" s="22"/>
    </row>
    <row r="10994">
      <c r="C10994" s="22"/>
    </row>
    <row r="10995">
      <c r="C10995" s="22"/>
    </row>
    <row r="10996">
      <c r="C10996" s="22"/>
    </row>
    <row r="10997">
      <c r="C10997" s="22"/>
    </row>
    <row r="10998">
      <c r="C10998" s="22"/>
    </row>
    <row r="10999">
      <c r="C10999" s="22"/>
    </row>
    <row r="11000">
      <c r="C11000" s="22"/>
    </row>
    <row r="11001">
      <c r="C11001" s="22"/>
    </row>
    <row r="11002">
      <c r="C11002" s="22"/>
    </row>
    <row r="11003">
      <c r="C11003" s="22"/>
    </row>
    <row r="11004">
      <c r="C11004" s="22"/>
    </row>
    <row r="11005">
      <c r="C11005" s="22"/>
    </row>
    <row r="11006">
      <c r="C11006" s="22"/>
    </row>
    <row r="11007">
      <c r="C11007" s="22"/>
    </row>
    <row r="11008">
      <c r="C11008" s="22"/>
    </row>
    <row r="11009">
      <c r="C11009" s="22"/>
    </row>
    <row r="11010">
      <c r="C11010" s="22"/>
    </row>
    <row r="11011">
      <c r="C11011" s="22"/>
    </row>
    <row r="11012">
      <c r="C11012" s="22"/>
    </row>
    <row r="11013">
      <c r="C11013" s="22"/>
    </row>
    <row r="11014">
      <c r="C11014" s="22"/>
    </row>
    <row r="11015">
      <c r="C11015" s="22"/>
    </row>
    <row r="11016">
      <c r="C11016" s="22"/>
    </row>
    <row r="11017">
      <c r="C11017" s="22"/>
    </row>
    <row r="11018">
      <c r="C11018" s="22"/>
    </row>
    <row r="11019">
      <c r="C11019" s="22"/>
    </row>
    <row r="11020">
      <c r="C11020" s="22"/>
    </row>
    <row r="11021">
      <c r="C11021" s="22"/>
    </row>
    <row r="11022">
      <c r="C11022" s="22"/>
    </row>
    <row r="11023">
      <c r="C11023" s="22"/>
    </row>
    <row r="11024">
      <c r="C11024" s="22"/>
    </row>
    <row r="11025">
      <c r="C11025" s="22"/>
    </row>
    <row r="11026">
      <c r="C11026" s="22"/>
    </row>
    <row r="11027">
      <c r="C11027" s="22"/>
    </row>
    <row r="11028">
      <c r="C11028" s="22"/>
    </row>
    <row r="11029">
      <c r="C11029" s="22"/>
    </row>
    <row r="11030">
      <c r="C11030" s="22"/>
    </row>
    <row r="11031">
      <c r="C11031" s="22"/>
    </row>
    <row r="11032">
      <c r="C11032" s="22"/>
    </row>
    <row r="11033">
      <c r="C11033" s="22"/>
    </row>
    <row r="11034">
      <c r="C11034" s="22"/>
    </row>
    <row r="11035">
      <c r="C11035" s="22"/>
    </row>
    <row r="11036">
      <c r="C11036" s="22"/>
    </row>
    <row r="11037">
      <c r="C11037" s="22"/>
    </row>
    <row r="11038">
      <c r="C11038" s="22"/>
    </row>
    <row r="11039">
      <c r="C11039" s="22"/>
    </row>
    <row r="11040">
      <c r="C11040" s="22"/>
    </row>
    <row r="11041">
      <c r="C11041" s="22"/>
    </row>
    <row r="11042">
      <c r="C11042" s="22"/>
    </row>
    <row r="11043">
      <c r="C11043" s="22"/>
    </row>
    <row r="11044">
      <c r="C11044" s="22"/>
    </row>
    <row r="11045">
      <c r="C11045" s="22"/>
    </row>
    <row r="11046">
      <c r="C11046" s="22"/>
    </row>
    <row r="11047">
      <c r="C11047" s="22"/>
    </row>
    <row r="11048">
      <c r="C11048" s="22"/>
    </row>
    <row r="11049">
      <c r="C11049" s="22"/>
    </row>
    <row r="11050">
      <c r="C11050" s="22"/>
    </row>
    <row r="11051">
      <c r="C11051" s="22"/>
    </row>
    <row r="11052">
      <c r="C11052" s="22"/>
    </row>
    <row r="11053">
      <c r="C11053" s="22"/>
    </row>
    <row r="11054">
      <c r="C11054" s="22"/>
    </row>
    <row r="11055">
      <c r="C11055" s="22"/>
    </row>
    <row r="11056">
      <c r="C11056" s="22"/>
    </row>
    <row r="11057">
      <c r="C11057" s="22"/>
    </row>
    <row r="11058">
      <c r="C11058" s="22"/>
    </row>
    <row r="11059">
      <c r="C11059" s="22"/>
    </row>
    <row r="11060">
      <c r="C11060" s="22"/>
    </row>
    <row r="11061">
      <c r="C11061" s="22"/>
    </row>
    <row r="11062">
      <c r="C11062" s="22"/>
    </row>
    <row r="11063">
      <c r="C11063" s="22"/>
    </row>
    <row r="11064">
      <c r="C11064" s="22"/>
    </row>
    <row r="11065">
      <c r="C11065" s="22"/>
    </row>
    <row r="11066">
      <c r="C11066" s="22"/>
    </row>
    <row r="11067">
      <c r="C11067" s="22"/>
    </row>
    <row r="11068">
      <c r="C11068" s="22"/>
    </row>
    <row r="11069">
      <c r="C11069" s="22"/>
    </row>
    <row r="11070">
      <c r="C11070" s="22"/>
    </row>
    <row r="11071">
      <c r="C11071" s="22"/>
    </row>
    <row r="11072">
      <c r="C11072" s="22"/>
    </row>
    <row r="11073">
      <c r="C11073" s="22"/>
    </row>
    <row r="11074">
      <c r="C11074" s="22"/>
    </row>
    <row r="11075">
      <c r="C11075" s="22"/>
    </row>
    <row r="11076">
      <c r="C11076" s="22"/>
    </row>
    <row r="11077">
      <c r="C11077" s="22"/>
    </row>
    <row r="11078">
      <c r="C11078" s="22"/>
    </row>
    <row r="11079">
      <c r="C11079" s="22"/>
    </row>
    <row r="11080">
      <c r="C11080" s="22"/>
    </row>
    <row r="11081">
      <c r="C11081" s="22"/>
    </row>
    <row r="11082">
      <c r="C11082" s="22"/>
    </row>
    <row r="11083">
      <c r="C11083" s="22"/>
    </row>
    <row r="11084">
      <c r="C11084" s="22"/>
    </row>
    <row r="11085">
      <c r="C11085" s="22"/>
    </row>
    <row r="11086">
      <c r="C11086" s="22"/>
    </row>
    <row r="11087">
      <c r="C11087" s="22"/>
    </row>
    <row r="11088">
      <c r="C11088" s="22"/>
    </row>
    <row r="11089">
      <c r="C11089" s="22"/>
    </row>
    <row r="11090">
      <c r="C11090" s="22"/>
    </row>
    <row r="11091">
      <c r="C11091" s="22"/>
    </row>
    <row r="11092">
      <c r="C11092" s="22"/>
    </row>
    <row r="11093">
      <c r="C11093" s="22"/>
    </row>
    <row r="11094">
      <c r="C11094" s="22"/>
    </row>
    <row r="11095">
      <c r="C11095" s="22"/>
    </row>
    <row r="11096">
      <c r="C11096" s="22"/>
    </row>
    <row r="11097">
      <c r="C11097" s="22"/>
    </row>
    <row r="11098">
      <c r="C11098" s="22"/>
    </row>
    <row r="11099">
      <c r="C11099" s="22"/>
    </row>
    <row r="11100">
      <c r="C11100" s="22"/>
    </row>
    <row r="11101">
      <c r="C11101" s="22"/>
    </row>
    <row r="11102">
      <c r="C11102" s="22"/>
    </row>
    <row r="11103">
      <c r="C11103" s="22"/>
    </row>
    <row r="11104">
      <c r="C11104" s="22"/>
    </row>
    <row r="11105">
      <c r="C11105" s="22"/>
    </row>
    <row r="11106">
      <c r="C11106" s="22"/>
    </row>
    <row r="11107">
      <c r="C11107" s="22"/>
    </row>
    <row r="11108">
      <c r="C11108" s="22"/>
    </row>
    <row r="11109">
      <c r="C11109" s="22"/>
    </row>
    <row r="11110">
      <c r="C11110" s="22"/>
    </row>
    <row r="11111">
      <c r="C11111" s="22"/>
    </row>
    <row r="11112">
      <c r="C11112" s="22"/>
    </row>
    <row r="11113">
      <c r="C11113" s="22"/>
    </row>
    <row r="11114">
      <c r="C11114" s="22"/>
    </row>
    <row r="11115">
      <c r="C11115" s="22"/>
    </row>
    <row r="11116">
      <c r="C11116" s="22"/>
    </row>
    <row r="11117">
      <c r="C11117" s="22"/>
    </row>
    <row r="11118">
      <c r="C11118" s="22"/>
    </row>
    <row r="11119">
      <c r="C11119" s="22"/>
    </row>
    <row r="11120">
      <c r="C11120" s="22"/>
    </row>
    <row r="11121">
      <c r="C11121" s="22"/>
    </row>
    <row r="11122">
      <c r="C11122" s="22"/>
    </row>
    <row r="11123">
      <c r="C11123" s="22"/>
    </row>
    <row r="11124">
      <c r="C11124" s="22"/>
    </row>
    <row r="11125">
      <c r="C11125" s="22"/>
    </row>
    <row r="11126">
      <c r="C11126" s="22"/>
    </row>
    <row r="11127">
      <c r="C11127" s="22"/>
    </row>
    <row r="11128">
      <c r="C11128" s="22"/>
    </row>
    <row r="11129">
      <c r="C11129" s="22"/>
    </row>
    <row r="11130">
      <c r="C11130" s="22"/>
    </row>
    <row r="11131">
      <c r="C11131" s="22"/>
    </row>
    <row r="11132">
      <c r="C11132" s="22"/>
    </row>
    <row r="11133">
      <c r="C11133" s="22"/>
    </row>
    <row r="11134">
      <c r="C11134" s="22"/>
    </row>
    <row r="11135">
      <c r="C11135" s="22"/>
    </row>
    <row r="11136">
      <c r="C11136" s="22"/>
    </row>
    <row r="11137">
      <c r="C11137" s="22"/>
    </row>
    <row r="11138">
      <c r="C11138" s="22"/>
    </row>
    <row r="11139">
      <c r="C11139" s="22"/>
    </row>
    <row r="11140">
      <c r="C11140" s="22"/>
    </row>
    <row r="11141">
      <c r="C11141" s="22"/>
    </row>
    <row r="11142">
      <c r="C11142" s="22"/>
    </row>
    <row r="11143">
      <c r="C11143" s="22"/>
    </row>
    <row r="11144">
      <c r="C11144" s="22"/>
    </row>
    <row r="11145">
      <c r="C11145" s="22"/>
    </row>
    <row r="11146">
      <c r="C11146" s="22"/>
    </row>
    <row r="11147">
      <c r="C11147" s="22"/>
    </row>
    <row r="11148">
      <c r="C11148" s="22"/>
    </row>
    <row r="11149">
      <c r="C11149" s="22"/>
    </row>
    <row r="11150">
      <c r="C11150" s="22"/>
    </row>
    <row r="11151">
      <c r="C11151" s="22"/>
    </row>
    <row r="11152">
      <c r="C11152" s="22"/>
    </row>
    <row r="11153">
      <c r="C11153" s="22"/>
    </row>
    <row r="11154">
      <c r="C11154" s="22"/>
    </row>
    <row r="11155">
      <c r="C11155" s="22"/>
    </row>
    <row r="11156">
      <c r="C11156" s="22"/>
    </row>
    <row r="11157">
      <c r="C11157" s="22"/>
    </row>
    <row r="11158">
      <c r="C11158" s="22"/>
    </row>
    <row r="11159">
      <c r="C11159" s="22"/>
    </row>
    <row r="11160">
      <c r="C11160" s="22"/>
    </row>
    <row r="11161">
      <c r="C11161" s="22"/>
    </row>
    <row r="11162">
      <c r="C11162" s="22"/>
    </row>
    <row r="11163">
      <c r="C11163" s="22"/>
    </row>
    <row r="11164">
      <c r="C11164" s="22"/>
    </row>
    <row r="11165">
      <c r="C11165" s="22"/>
    </row>
    <row r="11166">
      <c r="C11166" s="22"/>
    </row>
    <row r="11167">
      <c r="C11167" s="22"/>
    </row>
    <row r="11168">
      <c r="C11168" s="22"/>
    </row>
    <row r="11169">
      <c r="C11169" s="22"/>
    </row>
    <row r="11170">
      <c r="C11170" s="22"/>
    </row>
    <row r="11171">
      <c r="C11171" s="22"/>
    </row>
    <row r="11172">
      <c r="C11172" s="22"/>
    </row>
    <row r="11173">
      <c r="C11173" s="22"/>
    </row>
    <row r="11174">
      <c r="C11174" s="22"/>
    </row>
    <row r="11175">
      <c r="C11175" s="22"/>
    </row>
    <row r="11176">
      <c r="C11176" s="22"/>
    </row>
    <row r="11177">
      <c r="C11177" s="22"/>
    </row>
    <row r="11178">
      <c r="C11178" s="22"/>
    </row>
    <row r="11179">
      <c r="C11179" s="22"/>
    </row>
    <row r="11180">
      <c r="C11180" s="22"/>
    </row>
    <row r="11181">
      <c r="C11181" s="22"/>
    </row>
    <row r="11182">
      <c r="C11182" s="22"/>
    </row>
    <row r="11183">
      <c r="C11183" s="22"/>
    </row>
    <row r="11184">
      <c r="C11184" s="22"/>
    </row>
    <row r="11185">
      <c r="C11185" s="22"/>
    </row>
    <row r="11186">
      <c r="C11186" s="22"/>
    </row>
    <row r="11187">
      <c r="C11187" s="22"/>
    </row>
    <row r="11188">
      <c r="C11188" s="22"/>
    </row>
    <row r="11189">
      <c r="C11189" s="22"/>
    </row>
    <row r="11190">
      <c r="C11190" s="22"/>
    </row>
    <row r="11191">
      <c r="C11191" s="22"/>
    </row>
    <row r="11192">
      <c r="C11192" s="22"/>
    </row>
    <row r="11193">
      <c r="C11193" s="22"/>
    </row>
    <row r="11194">
      <c r="C11194" s="22"/>
    </row>
    <row r="11195">
      <c r="C11195" s="22"/>
    </row>
    <row r="11196">
      <c r="C11196" s="22"/>
    </row>
    <row r="11197">
      <c r="C11197" s="22"/>
    </row>
    <row r="11198">
      <c r="C11198" s="22"/>
    </row>
    <row r="11199">
      <c r="C11199" s="22"/>
    </row>
    <row r="11200">
      <c r="C11200" s="22"/>
    </row>
    <row r="11201">
      <c r="C11201" s="22"/>
    </row>
    <row r="11202">
      <c r="C11202" s="22"/>
    </row>
    <row r="11203">
      <c r="C11203" s="22"/>
    </row>
    <row r="11204">
      <c r="C11204" s="22"/>
    </row>
    <row r="11205">
      <c r="C11205" s="22"/>
    </row>
    <row r="11206">
      <c r="C11206" s="22"/>
    </row>
    <row r="11207">
      <c r="C11207" s="22"/>
    </row>
    <row r="11208">
      <c r="C11208" s="22"/>
    </row>
    <row r="11209">
      <c r="C11209" s="22"/>
    </row>
    <row r="11210">
      <c r="C11210" s="22"/>
    </row>
    <row r="11211">
      <c r="C11211" s="22"/>
    </row>
    <row r="11212">
      <c r="C11212" s="22"/>
    </row>
    <row r="11213">
      <c r="C11213" s="22"/>
    </row>
    <row r="11214">
      <c r="C11214" s="22"/>
    </row>
    <row r="11215">
      <c r="C11215" s="22"/>
    </row>
    <row r="11216">
      <c r="C11216" s="22"/>
    </row>
    <row r="11217">
      <c r="C11217" s="22"/>
    </row>
    <row r="11218">
      <c r="C11218" s="22"/>
    </row>
    <row r="11219">
      <c r="C11219" s="22"/>
    </row>
    <row r="11220">
      <c r="C11220" s="22"/>
    </row>
    <row r="11221">
      <c r="C11221" s="22"/>
    </row>
    <row r="11222">
      <c r="C11222" s="22"/>
    </row>
    <row r="11223">
      <c r="C11223" s="22"/>
    </row>
    <row r="11224">
      <c r="C11224" s="22"/>
    </row>
    <row r="11225">
      <c r="C11225" s="22"/>
    </row>
    <row r="11226">
      <c r="C11226" s="22"/>
    </row>
    <row r="11227">
      <c r="C11227" s="22"/>
    </row>
    <row r="11228">
      <c r="C11228" s="22"/>
    </row>
    <row r="11229">
      <c r="C11229" s="22"/>
    </row>
    <row r="11230">
      <c r="C11230" s="22"/>
    </row>
    <row r="11231">
      <c r="C11231" s="22"/>
    </row>
    <row r="11232">
      <c r="C11232" s="22"/>
    </row>
    <row r="11233">
      <c r="C11233" s="22"/>
    </row>
    <row r="11234">
      <c r="C11234" s="22"/>
    </row>
    <row r="11235">
      <c r="C11235" s="22"/>
    </row>
    <row r="11236">
      <c r="C11236" s="22"/>
    </row>
    <row r="11237">
      <c r="C11237" s="22"/>
    </row>
    <row r="11238">
      <c r="C11238" s="22"/>
    </row>
    <row r="11239">
      <c r="C11239" s="22"/>
    </row>
    <row r="11240">
      <c r="C11240" s="22"/>
    </row>
    <row r="11241">
      <c r="C11241" s="22"/>
    </row>
    <row r="11242">
      <c r="C11242" s="22"/>
    </row>
    <row r="11243">
      <c r="C11243" s="22"/>
    </row>
    <row r="11244">
      <c r="C11244" s="22"/>
    </row>
    <row r="11245">
      <c r="C11245" s="22"/>
    </row>
    <row r="11246">
      <c r="C11246" s="22"/>
    </row>
    <row r="11247">
      <c r="C11247" s="22"/>
    </row>
    <row r="11248">
      <c r="C11248" s="22"/>
    </row>
    <row r="11249">
      <c r="C11249" s="22"/>
    </row>
    <row r="11250">
      <c r="C11250" s="22"/>
    </row>
    <row r="11251">
      <c r="C11251" s="22"/>
    </row>
    <row r="11252">
      <c r="C11252" s="22"/>
    </row>
    <row r="11253">
      <c r="C11253" s="22"/>
    </row>
    <row r="11254">
      <c r="C11254" s="22"/>
    </row>
    <row r="11255">
      <c r="C11255" s="22"/>
    </row>
    <row r="11256">
      <c r="C11256" s="22"/>
    </row>
    <row r="11257">
      <c r="C11257" s="22"/>
    </row>
    <row r="11258">
      <c r="C11258" s="22"/>
    </row>
    <row r="11259">
      <c r="C11259" s="22"/>
    </row>
    <row r="11260">
      <c r="C11260" s="22"/>
    </row>
    <row r="11261">
      <c r="C11261" s="22"/>
    </row>
    <row r="11262">
      <c r="C11262" s="22"/>
    </row>
    <row r="11263">
      <c r="C11263" s="22"/>
    </row>
    <row r="11264">
      <c r="C11264" s="22"/>
    </row>
    <row r="11265">
      <c r="C11265" s="22"/>
    </row>
    <row r="11266">
      <c r="C11266" s="22"/>
    </row>
    <row r="11267">
      <c r="C11267" s="22"/>
    </row>
    <row r="11268">
      <c r="C11268" s="22"/>
    </row>
    <row r="11269">
      <c r="C11269" s="22"/>
    </row>
    <row r="11270">
      <c r="C11270" s="22"/>
    </row>
    <row r="11271">
      <c r="C11271" s="22"/>
    </row>
    <row r="11272">
      <c r="C11272" s="22"/>
    </row>
    <row r="11273">
      <c r="C11273" s="22"/>
    </row>
    <row r="11274">
      <c r="C11274" s="22"/>
    </row>
    <row r="11275">
      <c r="C11275" s="22"/>
    </row>
    <row r="11276">
      <c r="C11276" s="22"/>
    </row>
    <row r="11277">
      <c r="C11277" s="22"/>
    </row>
    <row r="11278">
      <c r="C11278" s="22"/>
    </row>
    <row r="11279">
      <c r="C11279" s="22"/>
    </row>
    <row r="11280">
      <c r="C11280" s="22"/>
    </row>
    <row r="11281">
      <c r="C11281" s="22"/>
    </row>
    <row r="11282">
      <c r="C11282" s="22"/>
    </row>
    <row r="11283">
      <c r="C11283" s="22"/>
    </row>
    <row r="11284">
      <c r="C11284" s="22"/>
    </row>
    <row r="11285">
      <c r="C11285" s="22"/>
    </row>
    <row r="11286">
      <c r="C11286" s="22"/>
    </row>
    <row r="11287">
      <c r="C11287" s="22"/>
    </row>
    <row r="11288">
      <c r="C11288" s="22"/>
    </row>
    <row r="11289">
      <c r="C11289" s="22"/>
    </row>
    <row r="11290">
      <c r="C11290" s="22"/>
    </row>
    <row r="11291">
      <c r="C11291" s="22"/>
    </row>
    <row r="11292">
      <c r="C11292" s="22"/>
    </row>
    <row r="11293">
      <c r="C11293" s="22"/>
    </row>
    <row r="11294">
      <c r="C11294" s="22"/>
    </row>
    <row r="11295">
      <c r="C11295" s="22"/>
    </row>
    <row r="11296">
      <c r="C11296" s="22"/>
    </row>
    <row r="11297">
      <c r="C11297" s="22"/>
    </row>
    <row r="11298">
      <c r="C11298" s="22"/>
    </row>
    <row r="11299">
      <c r="C11299" s="22"/>
    </row>
    <row r="11300">
      <c r="C11300" s="22"/>
    </row>
    <row r="11301">
      <c r="C11301" s="22"/>
    </row>
    <row r="11302">
      <c r="C11302" s="22"/>
    </row>
    <row r="11303">
      <c r="C11303" s="22"/>
    </row>
    <row r="11304">
      <c r="C11304" s="22"/>
    </row>
    <row r="11305">
      <c r="C11305" s="22"/>
    </row>
    <row r="11306">
      <c r="C11306" s="22"/>
    </row>
    <row r="11307">
      <c r="C11307" s="22"/>
    </row>
    <row r="11308">
      <c r="C11308" s="22"/>
    </row>
    <row r="11309">
      <c r="C11309" s="22"/>
    </row>
    <row r="11310">
      <c r="C11310" s="22"/>
    </row>
    <row r="11311">
      <c r="C11311" s="22"/>
    </row>
    <row r="11312">
      <c r="C11312" s="22"/>
    </row>
    <row r="11313">
      <c r="C11313" s="22"/>
    </row>
    <row r="11314">
      <c r="C11314" s="22"/>
    </row>
    <row r="11315">
      <c r="C11315" s="22"/>
    </row>
    <row r="11316">
      <c r="C11316" s="22"/>
    </row>
    <row r="11317">
      <c r="C11317" s="22"/>
    </row>
    <row r="11318">
      <c r="C11318" s="22"/>
    </row>
    <row r="11319">
      <c r="C11319" s="22"/>
    </row>
    <row r="11320">
      <c r="C11320" s="22"/>
    </row>
    <row r="11321">
      <c r="C11321" s="22"/>
    </row>
    <row r="11322">
      <c r="C11322" s="22"/>
    </row>
    <row r="11323">
      <c r="C11323" s="22"/>
    </row>
    <row r="11324">
      <c r="C11324" s="22"/>
    </row>
    <row r="11325">
      <c r="C11325" s="22"/>
    </row>
    <row r="11326">
      <c r="C11326" s="22"/>
    </row>
    <row r="11327">
      <c r="C11327" s="22"/>
    </row>
    <row r="11328">
      <c r="C11328" s="22"/>
    </row>
    <row r="11329">
      <c r="C11329" s="22"/>
    </row>
    <row r="11330">
      <c r="C11330" s="22"/>
    </row>
    <row r="11331">
      <c r="C11331" s="22"/>
    </row>
    <row r="11332">
      <c r="C11332" s="22"/>
    </row>
    <row r="11333">
      <c r="C11333" s="22"/>
    </row>
    <row r="11334">
      <c r="C11334" s="22"/>
    </row>
    <row r="11335">
      <c r="C11335" s="22"/>
    </row>
    <row r="11336">
      <c r="C11336" s="22"/>
    </row>
    <row r="11337">
      <c r="C11337" s="22"/>
    </row>
    <row r="11338">
      <c r="C11338" s="22"/>
    </row>
    <row r="11339">
      <c r="C11339" s="22"/>
    </row>
    <row r="11340">
      <c r="C11340" s="22"/>
    </row>
    <row r="11341">
      <c r="C11341" s="22"/>
    </row>
    <row r="11342">
      <c r="C11342" s="22"/>
    </row>
    <row r="11343">
      <c r="C11343" s="22"/>
    </row>
    <row r="11344">
      <c r="C11344" s="22"/>
    </row>
    <row r="11345">
      <c r="C11345" s="22"/>
    </row>
    <row r="11346">
      <c r="C11346" s="22"/>
    </row>
    <row r="11347">
      <c r="C11347" s="22"/>
    </row>
    <row r="11348">
      <c r="C11348" s="22"/>
    </row>
    <row r="11349">
      <c r="C11349" s="22"/>
    </row>
    <row r="11350">
      <c r="C11350" s="22"/>
    </row>
    <row r="11351">
      <c r="C11351" s="22"/>
    </row>
    <row r="11352">
      <c r="C11352" s="22"/>
    </row>
    <row r="11353">
      <c r="C11353" s="22"/>
    </row>
    <row r="11354">
      <c r="C11354" s="22"/>
    </row>
    <row r="11355">
      <c r="C11355" s="22"/>
    </row>
    <row r="11356">
      <c r="C11356" s="22"/>
    </row>
    <row r="11357">
      <c r="C11357" s="22"/>
    </row>
    <row r="11358">
      <c r="C11358" s="22"/>
    </row>
    <row r="11359">
      <c r="C11359" s="22"/>
    </row>
    <row r="11360">
      <c r="C11360" s="22"/>
    </row>
    <row r="11361">
      <c r="C11361" s="22"/>
    </row>
    <row r="11362">
      <c r="C11362" s="22"/>
    </row>
    <row r="11363">
      <c r="C11363" s="22"/>
    </row>
    <row r="11364">
      <c r="C11364" s="22"/>
    </row>
    <row r="11365">
      <c r="C11365" s="22"/>
    </row>
    <row r="11366">
      <c r="C11366" s="22"/>
    </row>
    <row r="11367">
      <c r="C11367" s="22"/>
    </row>
    <row r="11368">
      <c r="C11368" s="22"/>
    </row>
    <row r="11369">
      <c r="C11369" s="22"/>
    </row>
    <row r="11370">
      <c r="C11370" s="22"/>
    </row>
    <row r="11371">
      <c r="C11371" s="22"/>
    </row>
    <row r="11372">
      <c r="C11372" s="22"/>
    </row>
    <row r="11373">
      <c r="C11373" s="22"/>
    </row>
    <row r="11374">
      <c r="C11374" s="22"/>
    </row>
    <row r="11375">
      <c r="C11375" s="22"/>
    </row>
    <row r="11376">
      <c r="C11376" s="22"/>
    </row>
    <row r="11377">
      <c r="C11377" s="22"/>
    </row>
    <row r="11378">
      <c r="C11378" s="22"/>
    </row>
    <row r="11379">
      <c r="C11379" s="22"/>
    </row>
    <row r="11380">
      <c r="C11380" s="22"/>
    </row>
    <row r="11381">
      <c r="C11381" s="22"/>
    </row>
    <row r="11382">
      <c r="C11382" s="22"/>
    </row>
    <row r="11383">
      <c r="C11383" s="22"/>
    </row>
    <row r="11384">
      <c r="C11384" s="22"/>
    </row>
    <row r="11385">
      <c r="C11385" s="22"/>
    </row>
    <row r="11386">
      <c r="C11386" s="22"/>
    </row>
    <row r="11387">
      <c r="C11387" s="22"/>
    </row>
    <row r="11388">
      <c r="C11388" s="22"/>
    </row>
    <row r="11389">
      <c r="C11389" s="22"/>
    </row>
    <row r="11390">
      <c r="C11390" s="22"/>
    </row>
    <row r="11391">
      <c r="C11391" s="22"/>
    </row>
    <row r="11392">
      <c r="C11392" s="22"/>
    </row>
    <row r="11393">
      <c r="C11393" s="22"/>
    </row>
    <row r="11394">
      <c r="C11394" s="22"/>
    </row>
    <row r="11395">
      <c r="C11395" s="22"/>
    </row>
    <row r="11396">
      <c r="C11396" s="22"/>
    </row>
    <row r="11397">
      <c r="C11397" s="22"/>
    </row>
    <row r="11398">
      <c r="C11398" s="22"/>
    </row>
    <row r="11399">
      <c r="C11399" s="22"/>
    </row>
    <row r="11400">
      <c r="C11400" s="22"/>
    </row>
    <row r="11401">
      <c r="C11401" s="22"/>
    </row>
    <row r="11402">
      <c r="C11402" s="22"/>
    </row>
    <row r="11403">
      <c r="C11403" s="22"/>
    </row>
    <row r="11404">
      <c r="C11404" s="22"/>
    </row>
    <row r="11405">
      <c r="C11405" s="22"/>
    </row>
    <row r="11406">
      <c r="C11406" s="22"/>
    </row>
    <row r="11407">
      <c r="C11407" s="22"/>
    </row>
    <row r="11408">
      <c r="C11408" s="22"/>
    </row>
    <row r="11409">
      <c r="C11409" s="22"/>
    </row>
    <row r="11410">
      <c r="C11410" s="22"/>
    </row>
    <row r="11411">
      <c r="C11411" s="22"/>
    </row>
    <row r="11412">
      <c r="C11412" s="22"/>
    </row>
    <row r="11413">
      <c r="C11413" s="22"/>
    </row>
    <row r="11414">
      <c r="C11414" s="22"/>
    </row>
    <row r="11415">
      <c r="C11415" s="22"/>
    </row>
    <row r="11416">
      <c r="C11416" s="22"/>
    </row>
    <row r="11417">
      <c r="C11417" s="22"/>
    </row>
    <row r="11418">
      <c r="C11418" s="22"/>
    </row>
    <row r="11419">
      <c r="C11419" s="22"/>
    </row>
    <row r="11420">
      <c r="C11420" s="22"/>
    </row>
    <row r="11421">
      <c r="C11421" s="22"/>
    </row>
    <row r="11422">
      <c r="C11422" s="22"/>
    </row>
    <row r="11423">
      <c r="C11423" s="22"/>
    </row>
    <row r="11424">
      <c r="C11424" s="22"/>
    </row>
    <row r="11425">
      <c r="C11425" s="22"/>
    </row>
    <row r="11426">
      <c r="C11426" s="22"/>
    </row>
    <row r="11427">
      <c r="C11427" s="22"/>
    </row>
    <row r="11428">
      <c r="C11428" s="22"/>
    </row>
    <row r="11429">
      <c r="C11429" s="22"/>
    </row>
    <row r="11430">
      <c r="C11430" s="22"/>
    </row>
    <row r="11431">
      <c r="C11431" s="22"/>
    </row>
    <row r="11432">
      <c r="C11432" s="22"/>
    </row>
    <row r="11433">
      <c r="C11433" s="22"/>
    </row>
    <row r="11434">
      <c r="C11434" s="22"/>
    </row>
    <row r="11435">
      <c r="C11435" s="22"/>
    </row>
    <row r="11436">
      <c r="C11436" s="22"/>
    </row>
    <row r="11437">
      <c r="C11437" s="22"/>
    </row>
    <row r="11438">
      <c r="C11438" s="22"/>
    </row>
    <row r="11439">
      <c r="C11439" s="22"/>
    </row>
    <row r="11440">
      <c r="C11440" s="22"/>
    </row>
    <row r="11441">
      <c r="C11441" s="22"/>
    </row>
    <row r="11442">
      <c r="C11442" s="22"/>
    </row>
    <row r="11443">
      <c r="C11443" s="22"/>
    </row>
    <row r="11444">
      <c r="C11444" s="22"/>
    </row>
    <row r="11445">
      <c r="C11445" s="22"/>
    </row>
    <row r="11446">
      <c r="C11446" s="22"/>
    </row>
    <row r="11447">
      <c r="C11447" s="22"/>
    </row>
    <row r="11448">
      <c r="C11448" s="22"/>
    </row>
    <row r="11449">
      <c r="C11449" s="22"/>
    </row>
    <row r="11450">
      <c r="C11450" s="22"/>
    </row>
    <row r="11451">
      <c r="C11451" s="22"/>
    </row>
    <row r="11452">
      <c r="C11452" s="22"/>
    </row>
    <row r="11453">
      <c r="C11453" s="22"/>
    </row>
    <row r="11454">
      <c r="C11454" s="22"/>
    </row>
    <row r="11455">
      <c r="C11455" s="22"/>
    </row>
    <row r="11456">
      <c r="C11456" s="22"/>
    </row>
    <row r="11457">
      <c r="C11457" s="22"/>
    </row>
    <row r="11458">
      <c r="C11458" s="22"/>
    </row>
    <row r="11459">
      <c r="C11459" s="22"/>
    </row>
    <row r="11460">
      <c r="C11460" s="22"/>
    </row>
    <row r="11461">
      <c r="C11461" s="22"/>
    </row>
    <row r="11462">
      <c r="C11462" s="22"/>
    </row>
    <row r="11463">
      <c r="C11463" s="22"/>
    </row>
    <row r="11464">
      <c r="C11464" s="22"/>
    </row>
    <row r="11465">
      <c r="C11465" s="22"/>
    </row>
    <row r="11466">
      <c r="C11466" s="22"/>
    </row>
    <row r="11467">
      <c r="C11467" s="22"/>
    </row>
    <row r="11468">
      <c r="C11468" s="22"/>
    </row>
    <row r="11469">
      <c r="C11469" s="22"/>
    </row>
    <row r="11470">
      <c r="C11470" s="22"/>
    </row>
    <row r="11471">
      <c r="C11471" s="22"/>
    </row>
    <row r="11472">
      <c r="C11472" s="22"/>
    </row>
    <row r="11473">
      <c r="C11473" s="22"/>
    </row>
    <row r="11474">
      <c r="C11474" s="22"/>
    </row>
    <row r="11475">
      <c r="C11475" s="22"/>
    </row>
    <row r="11476">
      <c r="C11476" s="22"/>
    </row>
    <row r="11477">
      <c r="C11477" s="22"/>
    </row>
    <row r="11478">
      <c r="C11478" s="22"/>
    </row>
    <row r="11479">
      <c r="C11479" s="22"/>
    </row>
    <row r="11480">
      <c r="C11480" s="22"/>
    </row>
    <row r="11481">
      <c r="C11481" s="22"/>
    </row>
    <row r="11482">
      <c r="C11482" s="22"/>
    </row>
    <row r="11483">
      <c r="C11483" s="22"/>
    </row>
    <row r="11484">
      <c r="C11484" s="22"/>
    </row>
    <row r="11485">
      <c r="C11485" s="22"/>
    </row>
    <row r="11486">
      <c r="C11486" s="22"/>
    </row>
    <row r="11487">
      <c r="C11487" s="22"/>
    </row>
    <row r="11488">
      <c r="C11488" s="22"/>
    </row>
    <row r="11489">
      <c r="C11489" s="22"/>
    </row>
    <row r="11490">
      <c r="C11490" s="22"/>
    </row>
    <row r="11491">
      <c r="C11491" s="22"/>
    </row>
    <row r="11492">
      <c r="C11492" s="22"/>
    </row>
    <row r="11493">
      <c r="C11493" s="22"/>
    </row>
    <row r="11494">
      <c r="C11494" s="22"/>
    </row>
    <row r="11495">
      <c r="C11495" s="22"/>
    </row>
    <row r="11496">
      <c r="C11496" s="22"/>
    </row>
    <row r="11497">
      <c r="C11497" s="22"/>
    </row>
    <row r="11498">
      <c r="C11498" s="22"/>
    </row>
    <row r="11499">
      <c r="C11499" s="22"/>
    </row>
    <row r="11500">
      <c r="C11500" s="22"/>
    </row>
    <row r="11501">
      <c r="C11501" s="22"/>
    </row>
    <row r="11502">
      <c r="C11502" s="22"/>
    </row>
    <row r="11503">
      <c r="C11503" s="22"/>
    </row>
    <row r="11504">
      <c r="C11504" s="22"/>
    </row>
    <row r="11505">
      <c r="C11505" s="22"/>
    </row>
    <row r="11506">
      <c r="C11506" s="22"/>
    </row>
    <row r="11507">
      <c r="C11507" s="22"/>
    </row>
    <row r="11508">
      <c r="C11508" s="22"/>
    </row>
    <row r="11509">
      <c r="C11509" s="22"/>
    </row>
    <row r="11510">
      <c r="C11510" s="22"/>
    </row>
    <row r="11511">
      <c r="C11511" s="22"/>
    </row>
    <row r="11512">
      <c r="C11512" s="22"/>
    </row>
    <row r="11513">
      <c r="C11513" s="22"/>
    </row>
    <row r="11514">
      <c r="C11514" s="22"/>
    </row>
    <row r="11515">
      <c r="C11515" s="22"/>
    </row>
    <row r="11516">
      <c r="C11516" s="22"/>
    </row>
    <row r="11517">
      <c r="C11517" s="22"/>
    </row>
    <row r="11518">
      <c r="C11518" s="22"/>
    </row>
    <row r="11519">
      <c r="C11519" s="22"/>
    </row>
    <row r="11520">
      <c r="C11520" s="22"/>
    </row>
    <row r="11521">
      <c r="C11521" s="22"/>
    </row>
    <row r="11522">
      <c r="C11522" s="22"/>
    </row>
    <row r="11523">
      <c r="C11523" s="22"/>
    </row>
    <row r="11524">
      <c r="C11524" s="22"/>
    </row>
    <row r="11525">
      <c r="C11525" s="22"/>
    </row>
    <row r="11526">
      <c r="C11526" s="22"/>
    </row>
    <row r="11527">
      <c r="C11527" s="22"/>
    </row>
    <row r="11528">
      <c r="C11528" s="22"/>
    </row>
    <row r="11529">
      <c r="C11529" s="22"/>
    </row>
    <row r="11530">
      <c r="C11530" s="22"/>
    </row>
    <row r="11531">
      <c r="C11531" s="22"/>
    </row>
    <row r="11532">
      <c r="C11532" s="22"/>
    </row>
    <row r="11533">
      <c r="C11533" s="22"/>
    </row>
    <row r="11534">
      <c r="C11534" s="22"/>
    </row>
    <row r="11535">
      <c r="C11535" s="22"/>
    </row>
    <row r="11536">
      <c r="C11536" s="22"/>
    </row>
    <row r="11537">
      <c r="C11537" s="22"/>
    </row>
    <row r="11538">
      <c r="C11538" s="22"/>
    </row>
    <row r="11539">
      <c r="C11539" s="22"/>
    </row>
    <row r="11540">
      <c r="C11540" s="22"/>
    </row>
    <row r="11541">
      <c r="C11541" s="22"/>
    </row>
    <row r="11542">
      <c r="C11542" s="22"/>
    </row>
    <row r="11543">
      <c r="C11543" s="22"/>
    </row>
    <row r="11544">
      <c r="C11544" s="22"/>
    </row>
    <row r="11545">
      <c r="C11545" s="22"/>
    </row>
    <row r="11546">
      <c r="C11546" s="22"/>
    </row>
    <row r="11547">
      <c r="C11547" s="22"/>
    </row>
    <row r="11548">
      <c r="C11548" s="22"/>
    </row>
    <row r="11549">
      <c r="C11549" s="22"/>
    </row>
    <row r="11550">
      <c r="C11550" s="22"/>
    </row>
    <row r="11551">
      <c r="C11551" s="22"/>
    </row>
    <row r="11552">
      <c r="C11552" s="22"/>
    </row>
    <row r="11553">
      <c r="C11553" s="22"/>
    </row>
    <row r="11554">
      <c r="C11554" s="22"/>
    </row>
    <row r="11555">
      <c r="C11555" s="22"/>
    </row>
    <row r="11556">
      <c r="C11556" s="22"/>
    </row>
    <row r="11557">
      <c r="C11557" s="22"/>
    </row>
    <row r="11558">
      <c r="C11558" s="22"/>
    </row>
    <row r="11559">
      <c r="C11559" s="22"/>
    </row>
    <row r="11560">
      <c r="C11560" s="22"/>
    </row>
    <row r="11561">
      <c r="C11561" s="22"/>
    </row>
    <row r="11562">
      <c r="C11562" s="22"/>
    </row>
    <row r="11563">
      <c r="C11563" s="22"/>
    </row>
    <row r="11564">
      <c r="C11564" s="22"/>
    </row>
    <row r="11565">
      <c r="C11565" s="22"/>
    </row>
    <row r="11566">
      <c r="C11566" s="22"/>
    </row>
    <row r="11567">
      <c r="C11567" s="22"/>
    </row>
    <row r="11568">
      <c r="C11568" s="22"/>
    </row>
    <row r="11569">
      <c r="C11569" s="22"/>
    </row>
    <row r="11570">
      <c r="C11570" s="22"/>
    </row>
    <row r="11571">
      <c r="C11571" s="22"/>
    </row>
    <row r="11572">
      <c r="C11572" s="22"/>
    </row>
    <row r="11573">
      <c r="C11573" s="22"/>
    </row>
    <row r="11574">
      <c r="C11574" s="22"/>
    </row>
    <row r="11575">
      <c r="C11575" s="22"/>
    </row>
    <row r="11576">
      <c r="C11576" s="22"/>
    </row>
    <row r="11577">
      <c r="C11577" s="22"/>
    </row>
    <row r="11578">
      <c r="C11578" s="22"/>
    </row>
    <row r="11579">
      <c r="C11579" s="22"/>
    </row>
    <row r="11580">
      <c r="C11580" s="22"/>
    </row>
    <row r="11581">
      <c r="C11581" s="22"/>
    </row>
    <row r="11582">
      <c r="C11582" s="22"/>
    </row>
    <row r="11583">
      <c r="C11583" s="22"/>
    </row>
    <row r="11584">
      <c r="C11584" s="22"/>
    </row>
    <row r="11585">
      <c r="C11585" s="22"/>
    </row>
    <row r="11586">
      <c r="C11586" s="22"/>
    </row>
    <row r="11587">
      <c r="C11587" s="22"/>
    </row>
    <row r="11588">
      <c r="C11588" s="22"/>
    </row>
    <row r="11589">
      <c r="C11589" s="22"/>
    </row>
    <row r="11590">
      <c r="C11590" s="22"/>
    </row>
    <row r="11591">
      <c r="C11591" s="22"/>
    </row>
    <row r="11592">
      <c r="C11592" s="22"/>
    </row>
    <row r="11593">
      <c r="C11593" s="22"/>
    </row>
    <row r="11594">
      <c r="C11594" s="22"/>
    </row>
    <row r="11595">
      <c r="C11595" s="22"/>
    </row>
    <row r="11596">
      <c r="C11596" s="22"/>
    </row>
    <row r="11597">
      <c r="C11597" s="22"/>
    </row>
    <row r="11598">
      <c r="C11598" s="22"/>
    </row>
    <row r="11599">
      <c r="C11599" s="22"/>
    </row>
    <row r="11600">
      <c r="C11600" s="22"/>
    </row>
    <row r="11601">
      <c r="C11601" s="22"/>
    </row>
    <row r="11602">
      <c r="C11602" s="22"/>
    </row>
    <row r="11603">
      <c r="C11603" s="22"/>
    </row>
    <row r="11604">
      <c r="C11604" s="22"/>
    </row>
    <row r="11605">
      <c r="C11605" s="22"/>
    </row>
    <row r="11606">
      <c r="C11606" s="22"/>
    </row>
    <row r="11607">
      <c r="C11607" s="22"/>
    </row>
    <row r="11608">
      <c r="C11608" s="22"/>
    </row>
    <row r="11609">
      <c r="C11609" s="22"/>
    </row>
    <row r="11610">
      <c r="C11610" s="22"/>
    </row>
    <row r="11611">
      <c r="C11611" s="22"/>
    </row>
    <row r="11612">
      <c r="C11612" s="22"/>
    </row>
    <row r="11613">
      <c r="C11613" s="22"/>
    </row>
    <row r="11614">
      <c r="C11614" s="22"/>
    </row>
    <row r="11615">
      <c r="C11615" s="22"/>
    </row>
    <row r="11616">
      <c r="C11616" s="22"/>
    </row>
    <row r="11617">
      <c r="C11617" s="22"/>
    </row>
    <row r="11618">
      <c r="C11618" s="22"/>
    </row>
    <row r="11619">
      <c r="C11619" s="22"/>
    </row>
    <row r="11620">
      <c r="C11620" s="22"/>
    </row>
    <row r="11621">
      <c r="C11621" s="22"/>
    </row>
    <row r="11622">
      <c r="C11622" s="22"/>
    </row>
    <row r="11623">
      <c r="C11623" s="22"/>
    </row>
    <row r="11624">
      <c r="C11624" s="22"/>
    </row>
    <row r="11625">
      <c r="C11625" s="22"/>
    </row>
    <row r="11626">
      <c r="C11626" s="22"/>
    </row>
    <row r="11627">
      <c r="C11627" s="22"/>
    </row>
    <row r="11628">
      <c r="C11628" s="22"/>
    </row>
    <row r="11629">
      <c r="C11629" s="22"/>
    </row>
    <row r="11630">
      <c r="C11630" s="22"/>
    </row>
    <row r="11631">
      <c r="C11631" s="22"/>
    </row>
    <row r="11632">
      <c r="C11632" s="22"/>
    </row>
    <row r="11633">
      <c r="C11633" s="22"/>
    </row>
    <row r="11634">
      <c r="C11634" s="22"/>
    </row>
    <row r="11635">
      <c r="C11635" s="22"/>
    </row>
    <row r="11636">
      <c r="C11636" s="22"/>
    </row>
    <row r="11637">
      <c r="C11637" s="22"/>
    </row>
    <row r="11638">
      <c r="C11638" s="22"/>
    </row>
    <row r="11639">
      <c r="C11639" s="22"/>
    </row>
    <row r="11640">
      <c r="C11640" s="22"/>
    </row>
    <row r="11641">
      <c r="C11641" s="22"/>
    </row>
    <row r="11642">
      <c r="C11642" s="22"/>
    </row>
    <row r="11643">
      <c r="C11643" s="22"/>
    </row>
    <row r="11644">
      <c r="C11644" s="22"/>
    </row>
    <row r="11645">
      <c r="C11645" s="22"/>
    </row>
    <row r="11646">
      <c r="C11646" s="22"/>
    </row>
    <row r="11647">
      <c r="C11647" s="22"/>
    </row>
    <row r="11648">
      <c r="C11648" s="22"/>
    </row>
    <row r="11649">
      <c r="C11649" s="22"/>
    </row>
    <row r="11650">
      <c r="C11650" s="22"/>
    </row>
    <row r="11651">
      <c r="C11651" s="22"/>
    </row>
    <row r="11652">
      <c r="C11652" s="22"/>
    </row>
    <row r="11653">
      <c r="C11653" s="22"/>
    </row>
    <row r="11654">
      <c r="C11654" s="22"/>
    </row>
    <row r="11655">
      <c r="C11655" s="22"/>
    </row>
    <row r="11656">
      <c r="C11656" s="22"/>
    </row>
    <row r="11657">
      <c r="C11657" s="22"/>
    </row>
    <row r="11658">
      <c r="C11658" s="22"/>
    </row>
    <row r="11659">
      <c r="C11659" s="22"/>
    </row>
    <row r="11660">
      <c r="C11660" s="22"/>
    </row>
    <row r="11661">
      <c r="C11661" s="22"/>
    </row>
    <row r="11662">
      <c r="C11662" s="22"/>
    </row>
    <row r="11663">
      <c r="C11663" s="22"/>
    </row>
    <row r="11664">
      <c r="C11664" s="22"/>
    </row>
    <row r="11665">
      <c r="C11665" s="22"/>
    </row>
    <row r="11666">
      <c r="C11666" s="22"/>
    </row>
    <row r="11667">
      <c r="C11667" s="22"/>
    </row>
    <row r="11668">
      <c r="C11668" s="22"/>
    </row>
    <row r="11669">
      <c r="C11669" s="22"/>
    </row>
    <row r="11670">
      <c r="C11670" s="22"/>
    </row>
    <row r="11671">
      <c r="C11671" s="22"/>
    </row>
    <row r="11672">
      <c r="C11672" s="22"/>
    </row>
    <row r="11673">
      <c r="C11673" s="22"/>
    </row>
    <row r="11674">
      <c r="C11674" s="22"/>
    </row>
    <row r="11675">
      <c r="C11675" s="22"/>
    </row>
    <row r="11676">
      <c r="C11676" s="22"/>
    </row>
    <row r="11677">
      <c r="C11677" s="22"/>
    </row>
    <row r="11678">
      <c r="C11678" s="22"/>
    </row>
    <row r="11679">
      <c r="C11679" s="22"/>
    </row>
    <row r="11680">
      <c r="C11680" s="22"/>
    </row>
    <row r="11681">
      <c r="C11681" s="22"/>
    </row>
    <row r="11682">
      <c r="C11682" s="22"/>
    </row>
    <row r="11683">
      <c r="C11683" s="22"/>
    </row>
    <row r="11684">
      <c r="C11684" s="22"/>
    </row>
    <row r="11685">
      <c r="C11685" s="22"/>
    </row>
    <row r="11686">
      <c r="C11686" s="22"/>
    </row>
    <row r="11687">
      <c r="C11687" s="22"/>
    </row>
    <row r="11688">
      <c r="C11688" s="22"/>
    </row>
    <row r="11689">
      <c r="C11689" s="22"/>
    </row>
    <row r="11690">
      <c r="C11690" s="22"/>
    </row>
    <row r="11691">
      <c r="C11691" s="22"/>
    </row>
    <row r="11692">
      <c r="C11692" s="22"/>
    </row>
    <row r="11693">
      <c r="C11693" s="22"/>
    </row>
    <row r="11694">
      <c r="C11694" s="22"/>
    </row>
    <row r="11695">
      <c r="C11695" s="22"/>
    </row>
    <row r="11696">
      <c r="C11696" s="22"/>
    </row>
    <row r="11697">
      <c r="C11697" s="22"/>
    </row>
    <row r="11698">
      <c r="C11698" s="22"/>
    </row>
    <row r="11699">
      <c r="C11699" s="22"/>
    </row>
    <row r="11700">
      <c r="C11700" s="22"/>
    </row>
    <row r="11701">
      <c r="C11701" s="22"/>
    </row>
    <row r="11702">
      <c r="C11702" s="22"/>
    </row>
    <row r="11703">
      <c r="C11703" s="22"/>
    </row>
    <row r="11704">
      <c r="C11704" s="22"/>
    </row>
    <row r="11705">
      <c r="C11705" s="22"/>
    </row>
    <row r="11706">
      <c r="C11706" s="22"/>
    </row>
    <row r="11707">
      <c r="C11707" s="22"/>
    </row>
    <row r="11708">
      <c r="C11708" s="22"/>
    </row>
    <row r="11709">
      <c r="C11709" s="22"/>
    </row>
    <row r="11710">
      <c r="C11710" s="22"/>
    </row>
    <row r="11711">
      <c r="C11711" s="22"/>
    </row>
    <row r="11712">
      <c r="C11712" s="22"/>
    </row>
    <row r="11713">
      <c r="C11713" s="22"/>
    </row>
    <row r="11714">
      <c r="C11714" s="22"/>
    </row>
    <row r="11715">
      <c r="C11715" s="22"/>
    </row>
    <row r="11716">
      <c r="C11716" s="22"/>
    </row>
    <row r="11717">
      <c r="C11717" s="22"/>
    </row>
    <row r="11718">
      <c r="C11718" s="22"/>
    </row>
    <row r="11719">
      <c r="C11719" s="22"/>
    </row>
    <row r="11720">
      <c r="C11720" s="22"/>
    </row>
    <row r="11721">
      <c r="C11721" s="22"/>
    </row>
    <row r="11722">
      <c r="C11722" s="22"/>
    </row>
    <row r="11723">
      <c r="C11723" s="22"/>
    </row>
    <row r="11724">
      <c r="C11724" s="22"/>
    </row>
    <row r="11725">
      <c r="C11725" s="22"/>
    </row>
    <row r="11726">
      <c r="C11726" s="22"/>
    </row>
    <row r="11727">
      <c r="C11727" s="22"/>
    </row>
    <row r="11728">
      <c r="C11728" s="22"/>
    </row>
    <row r="11729">
      <c r="C11729" s="22"/>
    </row>
    <row r="11730">
      <c r="C11730" s="22"/>
    </row>
    <row r="11731">
      <c r="C11731" s="22"/>
    </row>
    <row r="11732">
      <c r="C11732" s="22"/>
    </row>
    <row r="11733">
      <c r="C11733" s="22"/>
    </row>
    <row r="11734">
      <c r="C11734" s="22"/>
    </row>
    <row r="11735">
      <c r="C11735" s="22"/>
    </row>
    <row r="11736">
      <c r="C11736" s="22"/>
    </row>
    <row r="11737">
      <c r="C11737" s="22"/>
    </row>
    <row r="11738">
      <c r="C11738" s="22"/>
    </row>
    <row r="11739">
      <c r="C11739" s="22"/>
    </row>
    <row r="11740">
      <c r="C11740" s="22"/>
    </row>
    <row r="11741">
      <c r="C11741" s="22"/>
    </row>
    <row r="11742">
      <c r="C11742" s="22"/>
    </row>
    <row r="11743">
      <c r="C11743" s="22"/>
    </row>
    <row r="11744">
      <c r="C11744" s="22"/>
    </row>
    <row r="11745">
      <c r="C11745" s="22"/>
    </row>
    <row r="11746">
      <c r="C11746" s="22"/>
    </row>
    <row r="11747">
      <c r="C11747" s="22"/>
    </row>
    <row r="11748">
      <c r="C11748" s="22"/>
    </row>
    <row r="11749">
      <c r="C11749" s="22"/>
    </row>
    <row r="11750">
      <c r="C11750" s="22"/>
    </row>
    <row r="11751">
      <c r="C11751" s="22"/>
    </row>
    <row r="11752">
      <c r="C11752" s="22"/>
    </row>
    <row r="11753">
      <c r="C11753" s="22"/>
    </row>
    <row r="11754">
      <c r="C11754" s="22"/>
    </row>
    <row r="11755">
      <c r="C11755" s="22"/>
    </row>
    <row r="11756">
      <c r="C11756" s="22"/>
    </row>
    <row r="11757">
      <c r="C11757" s="22"/>
    </row>
    <row r="11758">
      <c r="C11758" s="22"/>
    </row>
    <row r="11759">
      <c r="C11759" s="22"/>
    </row>
    <row r="11760">
      <c r="C11760" s="22"/>
    </row>
    <row r="11761">
      <c r="C11761" s="22"/>
    </row>
    <row r="11762">
      <c r="C11762" s="22"/>
    </row>
    <row r="11763">
      <c r="C11763" s="22"/>
    </row>
    <row r="11764">
      <c r="C11764" s="22"/>
    </row>
    <row r="11765">
      <c r="C11765" s="22"/>
    </row>
    <row r="11766">
      <c r="C11766" s="22"/>
    </row>
    <row r="11767">
      <c r="C11767" s="22"/>
    </row>
    <row r="11768">
      <c r="C11768" s="22"/>
    </row>
    <row r="11769">
      <c r="C11769" s="22"/>
    </row>
    <row r="11770">
      <c r="C11770" s="22"/>
    </row>
    <row r="11771">
      <c r="C11771" s="22"/>
    </row>
    <row r="11772">
      <c r="C11772" s="22"/>
    </row>
    <row r="11773">
      <c r="C11773" s="22"/>
    </row>
    <row r="11774">
      <c r="C11774" s="22"/>
    </row>
    <row r="11775">
      <c r="C11775" s="22"/>
    </row>
    <row r="11776">
      <c r="C11776" s="22"/>
    </row>
    <row r="11777">
      <c r="C11777" s="22"/>
    </row>
    <row r="11778">
      <c r="C11778" s="22"/>
    </row>
    <row r="11779">
      <c r="C11779" s="22"/>
    </row>
    <row r="11780">
      <c r="C11780" s="22"/>
    </row>
    <row r="11781">
      <c r="C11781" s="22"/>
    </row>
    <row r="11782">
      <c r="C11782" s="22"/>
    </row>
    <row r="11783">
      <c r="C11783" s="22"/>
    </row>
    <row r="11784">
      <c r="C11784" s="22"/>
    </row>
    <row r="11785">
      <c r="C11785" s="22"/>
    </row>
    <row r="11786">
      <c r="C11786" s="22"/>
    </row>
    <row r="11787">
      <c r="C11787" s="22"/>
    </row>
    <row r="11788">
      <c r="C11788" s="22"/>
    </row>
    <row r="11789">
      <c r="C11789" s="22"/>
    </row>
    <row r="11790">
      <c r="C11790" s="22"/>
    </row>
    <row r="11791">
      <c r="C11791" s="22"/>
    </row>
    <row r="11792">
      <c r="C11792" s="22"/>
    </row>
    <row r="11793">
      <c r="C11793" s="22"/>
    </row>
    <row r="11794">
      <c r="C11794" s="22"/>
    </row>
    <row r="11795">
      <c r="C11795" s="22"/>
    </row>
    <row r="11796">
      <c r="C11796" s="22"/>
    </row>
    <row r="11797">
      <c r="C11797" s="22"/>
    </row>
    <row r="11798">
      <c r="C11798" s="22"/>
    </row>
    <row r="11799">
      <c r="C11799" s="22"/>
    </row>
    <row r="11800">
      <c r="C11800" s="22"/>
    </row>
    <row r="11801">
      <c r="C11801" s="22"/>
    </row>
    <row r="11802">
      <c r="C11802" s="22"/>
    </row>
    <row r="11803">
      <c r="C11803" s="22"/>
    </row>
    <row r="11804">
      <c r="C11804" s="22"/>
    </row>
    <row r="11805">
      <c r="C11805" s="22"/>
    </row>
    <row r="11806">
      <c r="C11806" s="22"/>
    </row>
    <row r="11807">
      <c r="C11807" s="22"/>
    </row>
    <row r="11808">
      <c r="C11808" s="22"/>
    </row>
    <row r="11809">
      <c r="C11809" s="22"/>
    </row>
    <row r="11810">
      <c r="C11810" s="22"/>
    </row>
    <row r="11811">
      <c r="C11811" s="22"/>
    </row>
    <row r="11812">
      <c r="C11812" s="22"/>
    </row>
    <row r="11813">
      <c r="C11813" s="22"/>
    </row>
    <row r="11814">
      <c r="C11814" s="22"/>
    </row>
    <row r="11815">
      <c r="C11815" s="22"/>
    </row>
    <row r="11816">
      <c r="C11816" s="22"/>
    </row>
    <row r="11817">
      <c r="C11817" s="22"/>
    </row>
    <row r="11818">
      <c r="C11818" s="22"/>
    </row>
    <row r="11819">
      <c r="C11819" s="22"/>
    </row>
    <row r="11820">
      <c r="C11820" s="22"/>
    </row>
    <row r="11821">
      <c r="C11821" s="22"/>
    </row>
    <row r="11822">
      <c r="C11822" s="22"/>
    </row>
    <row r="11823">
      <c r="C11823" s="22"/>
    </row>
    <row r="11824">
      <c r="C11824" s="22"/>
    </row>
    <row r="11825">
      <c r="C11825" s="22"/>
    </row>
    <row r="11826">
      <c r="C11826" s="22"/>
    </row>
    <row r="11827">
      <c r="C11827" s="22"/>
    </row>
    <row r="11828">
      <c r="C11828" s="22"/>
    </row>
    <row r="11829">
      <c r="C11829" s="22"/>
    </row>
    <row r="11830">
      <c r="C11830" s="22"/>
    </row>
    <row r="11831">
      <c r="C11831" s="22"/>
    </row>
    <row r="11832">
      <c r="C11832" s="22"/>
    </row>
    <row r="11833">
      <c r="C11833" s="22"/>
    </row>
    <row r="11834">
      <c r="C11834" s="22"/>
    </row>
    <row r="11835">
      <c r="C11835" s="22"/>
    </row>
    <row r="11836">
      <c r="C11836" s="22"/>
    </row>
    <row r="11837">
      <c r="C11837" s="22"/>
    </row>
    <row r="11838">
      <c r="C11838" s="22"/>
    </row>
    <row r="11839">
      <c r="C11839" s="22"/>
    </row>
    <row r="11840">
      <c r="C11840" s="22"/>
    </row>
    <row r="11841">
      <c r="C11841" s="22"/>
    </row>
    <row r="11842">
      <c r="C11842" s="22"/>
    </row>
    <row r="11843">
      <c r="C11843" s="22"/>
    </row>
    <row r="11844">
      <c r="C11844" s="22"/>
    </row>
    <row r="11845">
      <c r="C11845" s="22"/>
    </row>
    <row r="11846">
      <c r="C11846" s="22"/>
    </row>
    <row r="11847">
      <c r="C11847" s="22"/>
    </row>
    <row r="11848">
      <c r="C11848" s="22"/>
    </row>
    <row r="11849">
      <c r="C11849" s="22"/>
    </row>
    <row r="11850">
      <c r="C11850" s="22"/>
    </row>
    <row r="11851">
      <c r="C11851" s="22"/>
    </row>
    <row r="11852">
      <c r="C11852" s="22"/>
    </row>
    <row r="11853">
      <c r="C11853" s="22"/>
    </row>
    <row r="11854">
      <c r="C11854" s="22"/>
    </row>
    <row r="11855">
      <c r="C11855" s="22"/>
    </row>
    <row r="11856">
      <c r="C11856" s="22"/>
    </row>
    <row r="11857">
      <c r="C11857" s="22"/>
    </row>
    <row r="11858">
      <c r="C11858" s="22"/>
    </row>
    <row r="11859">
      <c r="C11859" s="22"/>
    </row>
    <row r="11860">
      <c r="C11860" s="22"/>
    </row>
    <row r="11861">
      <c r="C11861" s="22"/>
    </row>
    <row r="11862">
      <c r="C11862" s="22"/>
    </row>
    <row r="11863">
      <c r="C11863" s="22"/>
    </row>
    <row r="11864">
      <c r="C11864" s="22"/>
    </row>
    <row r="11865">
      <c r="C11865" s="22"/>
    </row>
    <row r="11866">
      <c r="C11866" s="22"/>
    </row>
    <row r="11867">
      <c r="C11867" s="22"/>
    </row>
    <row r="11868">
      <c r="C11868" s="22"/>
    </row>
    <row r="11869">
      <c r="C11869" s="22"/>
    </row>
    <row r="11870">
      <c r="C11870" s="22"/>
    </row>
    <row r="11871">
      <c r="C11871" s="22"/>
    </row>
    <row r="11872">
      <c r="C11872" s="22"/>
    </row>
    <row r="11873">
      <c r="C11873" s="22"/>
    </row>
    <row r="11874">
      <c r="C11874" s="22"/>
    </row>
    <row r="11875">
      <c r="C11875" s="22"/>
    </row>
    <row r="11876">
      <c r="C11876" s="22"/>
    </row>
    <row r="11877">
      <c r="C11877" s="22"/>
    </row>
    <row r="11878">
      <c r="C11878" s="22"/>
    </row>
    <row r="11879">
      <c r="C11879" s="22"/>
    </row>
    <row r="11880">
      <c r="C11880" s="22"/>
    </row>
    <row r="11881">
      <c r="C11881" s="22"/>
    </row>
    <row r="11882">
      <c r="C11882" s="22"/>
    </row>
    <row r="11883">
      <c r="C11883" s="22"/>
    </row>
    <row r="11884">
      <c r="C11884" s="22"/>
    </row>
    <row r="11885">
      <c r="C11885" s="22"/>
    </row>
    <row r="11886">
      <c r="C11886" s="22"/>
    </row>
    <row r="11887">
      <c r="C11887" s="22"/>
    </row>
    <row r="11888">
      <c r="C11888" s="22"/>
    </row>
    <row r="11889">
      <c r="C11889" s="22"/>
    </row>
    <row r="11890">
      <c r="C11890" s="22"/>
    </row>
    <row r="11891">
      <c r="C11891" s="22"/>
    </row>
    <row r="11892">
      <c r="C11892" s="22"/>
    </row>
    <row r="11893">
      <c r="C11893" s="22"/>
    </row>
    <row r="11894">
      <c r="C11894" s="22"/>
    </row>
    <row r="11895">
      <c r="C11895" s="22"/>
    </row>
    <row r="11896">
      <c r="C11896" s="22"/>
    </row>
    <row r="11897">
      <c r="C11897" s="22"/>
    </row>
    <row r="11898">
      <c r="C11898" s="22"/>
    </row>
    <row r="11899">
      <c r="C11899" s="22"/>
    </row>
    <row r="11900">
      <c r="C11900" s="22"/>
    </row>
    <row r="11901">
      <c r="C11901" s="22"/>
    </row>
    <row r="11902">
      <c r="C11902" s="22"/>
    </row>
    <row r="11903">
      <c r="C11903" s="22"/>
    </row>
    <row r="11904">
      <c r="C11904" s="22"/>
    </row>
    <row r="11905">
      <c r="C11905" s="22"/>
    </row>
    <row r="11906">
      <c r="C11906" s="22"/>
    </row>
    <row r="11907">
      <c r="C11907" s="22"/>
    </row>
    <row r="11908">
      <c r="C11908" s="22"/>
    </row>
    <row r="11909">
      <c r="C11909" s="22"/>
    </row>
    <row r="11910">
      <c r="C11910" s="22"/>
    </row>
    <row r="11911">
      <c r="C11911" s="22"/>
    </row>
    <row r="11912">
      <c r="C11912" s="22"/>
    </row>
    <row r="11913">
      <c r="C11913" s="22"/>
    </row>
    <row r="11914">
      <c r="C11914" s="22"/>
    </row>
    <row r="11915">
      <c r="C11915" s="22"/>
    </row>
    <row r="11916">
      <c r="C11916" s="22"/>
    </row>
    <row r="11917">
      <c r="C11917" s="22"/>
    </row>
    <row r="11918">
      <c r="C11918" s="22"/>
    </row>
    <row r="11919">
      <c r="C11919" s="22"/>
    </row>
    <row r="11920">
      <c r="C11920" s="22"/>
    </row>
    <row r="11921">
      <c r="C11921" s="22"/>
    </row>
    <row r="11922">
      <c r="C11922" s="22"/>
    </row>
    <row r="11923">
      <c r="C11923" s="22"/>
    </row>
    <row r="11924">
      <c r="C11924" s="22"/>
    </row>
    <row r="11925">
      <c r="C11925" s="22"/>
    </row>
    <row r="11926">
      <c r="C11926" s="22"/>
    </row>
    <row r="11927">
      <c r="C11927" s="22"/>
    </row>
    <row r="11928">
      <c r="C11928" s="22"/>
    </row>
    <row r="11929">
      <c r="C11929" s="22"/>
    </row>
    <row r="11930">
      <c r="C11930" s="22"/>
    </row>
    <row r="11931">
      <c r="C11931" s="22"/>
    </row>
    <row r="11932">
      <c r="C11932" s="22"/>
    </row>
    <row r="11933">
      <c r="C11933" s="22"/>
    </row>
    <row r="11934">
      <c r="C11934" s="22"/>
    </row>
    <row r="11935">
      <c r="C11935" s="22"/>
    </row>
    <row r="11936">
      <c r="C11936" s="22"/>
    </row>
    <row r="11937">
      <c r="C11937" s="22"/>
    </row>
    <row r="11938">
      <c r="C11938" s="22"/>
    </row>
    <row r="11939">
      <c r="C11939" s="22"/>
    </row>
    <row r="11940">
      <c r="C11940" s="22"/>
    </row>
    <row r="11941">
      <c r="C11941" s="22"/>
    </row>
    <row r="11942">
      <c r="C11942" s="22"/>
    </row>
    <row r="11943">
      <c r="C11943" s="22"/>
    </row>
    <row r="11944">
      <c r="C11944" s="22"/>
    </row>
    <row r="11945">
      <c r="C11945" s="22"/>
    </row>
    <row r="11946">
      <c r="C11946" s="22"/>
    </row>
    <row r="11947">
      <c r="C11947" s="22"/>
    </row>
    <row r="11948">
      <c r="C11948" s="22"/>
    </row>
    <row r="11949">
      <c r="C11949" s="22"/>
    </row>
    <row r="11950">
      <c r="C11950" s="22"/>
    </row>
    <row r="11951">
      <c r="C11951" s="22"/>
    </row>
    <row r="11952">
      <c r="C11952" s="22"/>
    </row>
    <row r="11953">
      <c r="C11953" s="22"/>
    </row>
    <row r="11954">
      <c r="C11954" s="22"/>
    </row>
    <row r="11955">
      <c r="C11955" s="22"/>
    </row>
    <row r="11956">
      <c r="C11956" s="22"/>
    </row>
    <row r="11957">
      <c r="C11957" s="22"/>
    </row>
    <row r="11958">
      <c r="C11958" s="22"/>
    </row>
    <row r="11959">
      <c r="C11959" s="22"/>
    </row>
    <row r="11960">
      <c r="C11960" s="22"/>
    </row>
    <row r="11961">
      <c r="C11961" s="22"/>
    </row>
    <row r="11962">
      <c r="C11962" s="22"/>
    </row>
    <row r="11963">
      <c r="C11963" s="22"/>
    </row>
    <row r="11964">
      <c r="C11964" s="22"/>
    </row>
    <row r="11965">
      <c r="C11965" s="22"/>
    </row>
    <row r="11966">
      <c r="C11966" s="22"/>
    </row>
    <row r="11967">
      <c r="C11967" s="22"/>
    </row>
    <row r="11968">
      <c r="C11968" s="22"/>
    </row>
    <row r="11969">
      <c r="C11969" s="22"/>
    </row>
    <row r="11970">
      <c r="C11970" s="22"/>
    </row>
    <row r="11971">
      <c r="C11971" s="22"/>
    </row>
    <row r="11972">
      <c r="C11972" s="22"/>
    </row>
    <row r="11973">
      <c r="C11973" s="22"/>
    </row>
    <row r="11974">
      <c r="C11974" s="22"/>
    </row>
    <row r="11975">
      <c r="C11975" s="22"/>
    </row>
    <row r="11976">
      <c r="C11976" s="22"/>
    </row>
    <row r="11977">
      <c r="C11977" s="22"/>
    </row>
    <row r="11978">
      <c r="C11978" s="22"/>
    </row>
    <row r="11979">
      <c r="C11979" s="22"/>
    </row>
    <row r="11980">
      <c r="C11980" s="22"/>
    </row>
    <row r="11981">
      <c r="C11981" s="22"/>
    </row>
    <row r="11982">
      <c r="C11982" s="22"/>
    </row>
    <row r="11983">
      <c r="C11983" s="22"/>
    </row>
    <row r="11984">
      <c r="C11984" s="22"/>
    </row>
    <row r="11985">
      <c r="C11985" s="22"/>
    </row>
    <row r="11986">
      <c r="C11986" s="22"/>
    </row>
    <row r="11987">
      <c r="C11987" s="22"/>
    </row>
    <row r="11988">
      <c r="C11988" s="22"/>
    </row>
    <row r="11989">
      <c r="C11989" s="22"/>
    </row>
    <row r="11990">
      <c r="C11990" s="22"/>
    </row>
    <row r="11991">
      <c r="C11991" s="22"/>
    </row>
    <row r="11992">
      <c r="C11992" s="22"/>
    </row>
    <row r="11993">
      <c r="C11993" s="22"/>
    </row>
    <row r="11994">
      <c r="C11994" s="22"/>
    </row>
    <row r="11995">
      <c r="C11995" s="22"/>
    </row>
    <row r="11996">
      <c r="C11996" s="22"/>
    </row>
    <row r="11997">
      <c r="C11997" s="22"/>
    </row>
    <row r="11998">
      <c r="C11998" s="22"/>
    </row>
    <row r="11999">
      <c r="C11999" s="22"/>
    </row>
    <row r="12000">
      <c r="C12000" s="22"/>
    </row>
    <row r="12001">
      <c r="C12001" s="22"/>
    </row>
    <row r="12002">
      <c r="C12002" s="22"/>
    </row>
    <row r="12003">
      <c r="C12003" s="22"/>
    </row>
    <row r="12004">
      <c r="C12004" s="22"/>
    </row>
    <row r="12005">
      <c r="C12005" s="22"/>
    </row>
    <row r="12006">
      <c r="C12006" s="22"/>
    </row>
    <row r="12007">
      <c r="C12007" s="22"/>
    </row>
    <row r="12008">
      <c r="C12008" s="22"/>
    </row>
    <row r="12009">
      <c r="C12009" s="22"/>
    </row>
    <row r="12010">
      <c r="C12010" s="22"/>
    </row>
    <row r="12011">
      <c r="C12011" s="22"/>
    </row>
    <row r="12012">
      <c r="C12012" s="22"/>
    </row>
    <row r="12013">
      <c r="C12013" s="22"/>
    </row>
    <row r="12014">
      <c r="C12014" s="22"/>
    </row>
    <row r="12015">
      <c r="C12015" s="22"/>
    </row>
    <row r="12016">
      <c r="C12016" s="22"/>
    </row>
    <row r="12017">
      <c r="C12017" s="22"/>
    </row>
    <row r="12018">
      <c r="C12018" s="22"/>
    </row>
    <row r="12019">
      <c r="C12019" s="22"/>
    </row>
    <row r="12020">
      <c r="C12020" s="22"/>
    </row>
    <row r="12021">
      <c r="C12021" s="22"/>
    </row>
    <row r="12022">
      <c r="C12022" s="22"/>
    </row>
    <row r="12023">
      <c r="C12023" s="22"/>
    </row>
    <row r="12024">
      <c r="C12024" s="22"/>
    </row>
    <row r="12025">
      <c r="C12025" s="22"/>
    </row>
    <row r="12026">
      <c r="C12026" s="22"/>
    </row>
    <row r="12027">
      <c r="C12027" s="22"/>
    </row>
    <row r="12028">
      <c r="C12028" s="22"/>
    </row>
    <row r="12029">
      <c r="C12029" s="22"/>
    </row>
    <row r="12030">
      <c r="C12030" s="22"/>
    </row>
    <row r="12031">
      <c r="C12031" s="22"/>
    </row>
    <row r="12032">
      <c r="C12032" s="22"/>
    </row>
    <row r="12033">
      <c r="C12033" s="22"/>
    </row>
    <row r="12034">
      <c r="C12034" s="22"/>
    </row>
    <row r="12035">
      <c r="C12035" s="22"/>
    </row>
    <row r="12036">
      <c r="C12036" s="22"/>
    </row>
    <row r="12037">
      <c r="C12037" s="22"/>
    </row>
    <row r="12038">
      <c r="C12038" s="22"/>
    </row>
    <row r="12039">
      <c r="C12039" s="22"/>
    </row>
    <row r="12040">
      <c r="C12040" s="22"/>
    </row>
    <row r="12041">
      <c r="C12041" s="22"/>
    </row>
    <row r="12042">
      <c r="C12042" s="22"/>
    </row>
    <row r="12043">
      <c r="C12043" s="22"/>
    </row>
    <row r="12044">
      <c r="C12044" s="22"/>
    </row>
    <row r="12045">
      <c r="C12045" s="22"/>
    </row>
    <row r="12046">
      <c r="C12046" s="22"/>
    </row>
    <row r="12047">
      <c r="C12047" s="22"/>
    </row>
    <row r="12048">
      <c r="C12048" s="22"/>
    </row>
    <row r="12049">
      <c r="C12049" s="22"/>
    </row>
    <row r="12050">
      <c r="C12050" s="22"/>
    </row>
    <row r="12051">
      <c r="C12051" s="22"/>
    </row>
    <row r="12052">
      <c r="C12052" s="22"/>
    </row>
    <row r="12053">
      <c r="C12053" s="22"/>
    </row>
    <row r="12054">
      <c r="C12054" s="22"/>
    </row>
    <row r="12055">
      <c r="C12055" s="22"/>
    </row>
    <row r="12056">
      <c r="C12056" s="22"/>
    </row>
    <row r="12057">
      <c r="C12057" s="22"/>
    </row>
    <row r="12058">
      <c r="C12058" s="22"/>
    </row>
    <row r="12059">
      <c r="C12059" s="22"/>
    </row>
    <row r="12060">
      <c r="C12060" s="22"/>
    </row>
    <row r="12061">
      <c r="C12061" s="22"/>
    </row>
    <row r="12062">
      <c r="C12062" s="22"/>
    </row>
    <row r="12063">
      <c r="C12063" s="22"/>
    </row>
    <row r="12064">
      <c r="C12064" s="22"/>
    </row>
    <row r="12065">
      <c r="C12065" s="22"/>
    </row>
    <row r="12066">
      <c r="C12066" s="22"/>
    </row>
    <row r="12067">
      <c r="C12067" s="22"/>
    </row>
    <row r="12068">
      <c r="C12068" s="22"/>
    </row>
    <row r="12069">
      <c r="C12069" s="22"/>
    </row>
    <row r="12070">
      <c r="C12070" s="22"/>
    </row>
    <row r="12071">
      <c r="C12071" s="22"/>
    </row>
    <row r="12072">
      <c r="C12072" s="22"/>
    </row>
    <row r="12073">
      <c r="C12073" s="22"/>
    </row>
    <row r="12074">
      <c r="C12074" s="22"/>
    </row>
    <row r="12075">
      <c r="C12075" s="22"/>
    </row>
    <row r="12076">
      <c r="C12076" s="22"/>
    </row>
    <row r="12077">
      <c r="C12077" s="22"/>
    </row>
    <row r="12078">
      <c r="C12078" s="22"/>
    </row>
    <row r="12079">
      <c r="C12079" s="22"/>
    </row>
    <row r="12080">
      <c r="C12080" s="22"/>
    </row>
    <row r="12081">
      <c r="C12081" s="22"/>
    </row>
    <row r="12082">
      <c r="C12082" s="22"/>
    </row>
    <row r="12083">
      <c r="C12083" s="22"/>
    </row>
    <row r="12084">
      <c r="C12084" s="22"/>
    </row>
    <row r="12085">
      <c r="C12085" s="22"/>
    </row>
    <row r="12086">
      <c r="C12086" s="22"/>
    </row>
    <row r="12087">
      <c r="C12087" s="22"/>
    </row>
    <row r="12088">
      <c r="C12088" s="22"/>
    </row>
    <row r="12089">
      <c r="C12089" s="22"/>
    </row>
    <row r="12090">
      <c r="C12090" s="22"/>
    </row>
    <row r="12091">
      <c r="C12091" s="22"/>
    </row>
    <row r="12092">
      <c r="C12092" s="22"/>
    </row>
    <row r="12093">
      <c r="C12093" s="22"/>
    </row>
    <row r="12094">
      <c r="C12094" s="22"/>
    </row>
    <row r="12095">
      <c r="C12095" s="22"/>
    </row>
    <row r="12096">
      <c r="C12096" s="22"/>
    </row>
    <row r="12097">
      <c r="C12097" s="22"/>
    </row>
    <row r="12098">
      <c r="C12098" s="22"/>
    </row>
    <row r="12099">
      <c r="C12099" s="22"/>
    </row>
    <row r="12100">
      <c r="C12100" s="22"/>
    </row>
    <row r="12101">
      <c r="C12101" s="22"/>
    </row>
    <row r="12102">
      <c r="C12102" s="22"/>
    </row>
    <row r="12103">
      <c r="C12103" s="22"/>
    </row>
    <row r="12104">
      <c r="C12104" s="22"/>
    </row>
    <row r="12105">
      <c r="C12105" s="22"/>
    </row>
    <row r="12106">
      <c r="C12106" s="22"/>
    </row>
    <row r="12107">
      <c r="C12107" s="22"/>
    </row>
    <row r="12108">
      <c r="C12108" s="22"/>
    </row>
    <row r="12109">
      <c r="C12109" s="22"/>
    </row>
    <row r="12110">
      <c r="C12110" s="22"/>
    </row>
    <row r="12111">
      <c r="C12111" s="22"/>
    </row>
    <row r="12112">
      <c r="C12112" s="22"/>
    </row>
    <row r="12113">
      <c r="C12113" s="22"/>
    </row>
    <row r="12114">
      <c r="C12114" s="22"/>
    </row>
    <row r="12115">
      <c r="C12115" s="22"/>
    </row>
    <row r="12116">
      <c r="C12116" s="22"/>
    </row>
    <row r="12117">
      <c r="C12117" s="22"/>
    </row>
    <row r="12118">
      <c r="C12118" s="22"/>
    </row>
    <row r="12119">
      <c r="C12119" s="22"/>
    </row>
    <row r="12120">
      <c r="C12120" s="22"/>
    </row>
    <row r="12121">
      <c r="C12121" s="22"/>
    </row>
    <row r="12122">
      <c r="C12122" s="22"/>
    </row>
    <row r="12123">
      <c r="C12123" s="22"/>
    </row>
    <row r="12124">
      <c r="C12124" s="22"/>
    </row>
    <row r="12125">
      <c r="C12125" s="22"/>
    </row>
    <row r="12126">
      <c r="C12126" s="22"/>
    </row>
    <row r="12127">
      <c r="C12127" s="22"/>
    </row>
    <row r="12128">
      <c r="C12128" s="22"/>
    </row>
    <row r="12129">
      <c r="C12129" s="22"/>
    </row>
    <row r="12130">
      <c r="C12130" s="22"/>
    </row>
    <row r="12131">
      <c r="C12131" s="22"/>
    </row>
    <row r="12132">
      <c r="C12132" s="22"/>
    </row>
    <row r="12133">
      <c r="C12133" s="22"/>
    </row>
    <row r="12134">
      <c r="C12134" s="22"/>
    </row>
    <row r="12135">
      <c r="C12135" s="22"/>
    </row>
    <row r="12136">
      <c r="C12136" s="22"/>
    </row>
    <row r="12137">
      <c r="C12137" s="22"/>
    </row>
    <row r="12138">
      <c r="C12138" s="22"/>
    </row>
    <row r="12139">
      <c r="C12139" s="22"/>
    </row>
    <row r="12140">
      <c r="C12140" s="22"/>
    </row>
    <row r="12141">
      <c r="C12141" s="22"/>
    </row>
    <row r="12142">
      <c r="C12142" s="22"/>
    </row>
    <row r="12143">
      <c r="C12143" s="22"/>
    </row>
    <row r="12144">
      <c r="C12144" s="22"/>
    </row>
    <row r="12145">
      <c r="C12145" s="22"/>
    </row>
    <row r="12146">
      <c r="C12146" s="22"/>
    </row>
    <row r="12147">
      <c r="C12147" s="22"/>
    </row>
    <row r="12148">
      <c r="C12148" s="22"/>
    </row>
    <row r="12149">
      <c r="C12149" s="22"/>
    </row>
    <row r="12150">
      <c r="C12150" s="22"/>
    </row>
    <row r="12151">
      <c r="C12151" s="22"/>
    </row>
    <row r="12152">
      <c r="C12152" s="22"/>
    </row>
    <row r="12153">
      <c r="C12153" s="22"/>
    </row>
    <row r="12154">
      <c r="C12154" s="22"/>
    </row>
    <row r="12155">
      <c r="C12155" s="22"/>
    </row>
    <row r="12156">
      <c r="C12156" s="22"/>
    </row>
    <row r="12157">
      <c r="C12157" s="22"/>
    </row>
    <row r="12158">
      <c r="C12158" s="22"/>
    </row>
    <row r="12159">
      <c r="C12159" s="22"/>
    </row>
    <row r="12160">
      <c r="C12160" s="22"/>
    </row>
    <row r="12161">
      <c r="C12161" s="22"/>
    </row>
    <row r="12162">
      <c r="C12162" s="22"/>
    </row>
    <row r="12163">
      <c r="C12163" s="22"/>
    </row>
    <row r="12164">
      <c r="C12164" s="22"/>
    </row>
    <row r="12165">
      <c r="C12165" s="22"/>
    </row>
    <row r="12166">
      <c r="C12166" s="22"/>
    </row>
    <row r="12167">
      <c r="C12167" s="22"/>
    </row>
    <row r="12168">
      <c r="C12168" s="22"/>
    </row>
    <row r="12169">
      <c r="C12169" s="22"/>
    </row>
    <row r="12170">
      <c r="C12170" s="22"/>
    </row>
    <row r="12171">
      <c r="C12171" s="22"/>
    </row>
    <row r="12172">
      <c r="C12172" s="22"/>
    </row>
    <row r="12173">
      <c r="C12173" s="22"/>
    </row>
    <row r="12174">
      <c r="C12174" s="22"/>
    </row>
    <row r="12175">
      <c r="C12175" s="22"/>
    </row>
    <row r="12176">
      <c r="C12176" s="22"/>
    </row>
    <row r="12177">
      <c r="C12177" s="22"/>
    </row>
    <row r="12178">
      <c r="C12178" s="22"/>
    </row>
    <row r="12179">
      <c r="C12179" s="22"/>
    </row>
    <row r="12180">
      <c r="C12180" s="22"/>
    </row>
    <row r="12181">
      <c r="C12181" s="22"/>
    </row>
    <row r="12182">
      <c r="C12182" s="22"/>
    </row>
    <row r="12183">
      <c r="C12183" s="22"/>
    </row>
    <row r="12184">
      <c r="C12184" s="22"/>
    </row>
    <row r="12185">
      <c r="C12185" s="22"/>
    </row>
    <row r="12186">
      <c r="C12186" s="22"/>
    </row>
    <row r="12187">
      <c r="C12187" s="22"/>
    </row>
    <row r="12188">
      <c r="C12188" s="22"/>
    </row>
    <row r="12189">
      <c r="C12189" s="22"/>
    </row>
    <row r="12190">
      <c r="C12190" s="22"/>
    </row>
    <row r="12191">
      <c r="C12191" s="22"/>
    </row>
    <row r="12192">
      <c r="C12192" s="22"/>
    </row>
    <row r="12193">
      <c r="C12193" s="22"/>
    </row>
    <row r="12194">
      <c r="C12194" s="22"/>
    </row>
    <row r="12195">
      <c r="C12195" s="22"/>
    </row>
    <row r="12196">
      <c r="C12196" s="22"/>
    </row>
    <row r="12197">
      <c r="C12197" s="22"/>
    </row>
    <row r="12198">
      <c r="C12198" s="22"/>
    </row>
    <row r="12199">
      <c r="C12199" s="22"/>
    </row>
    <row r="12200">
      <c r="C12200" s="22"/>
    </row>
    <row r="12201">
      <c r="C12201" s="22"/>
    </row>
    <row r="12202">
      <c r="C12202" s="22"/>
    </row>
    <row r="12203">
      <c r="C12203" s="22"/>
    </row>
    <row r="12204">
      <c r="C12204" s="22"/>
    </row>
    <row r="12205">
      <c r="C12205" s="22"/>
    </row>
    <row r="12206">
      <c r="C12206" s="22"/>
    </row>
    <row r="12207">
      <c r="C12207" s="22"/>
    </row>
    <row r="12208">
      <c r="C12208" s="22"/>
    </row>
    <row r="12209">
      <c r="C12209" s="22"/>
    </row>
    <row r="12210">
      <c r="C12210" s="22"/>
    </row>
    <row r="12211">
      <c r="C12211" s="22"/>
    </row>
    <row r="12212">
      <c r="C12212" s="22"/>
    </row>
    <row r="12213">
      <c r="C12213" s="22"/>
    </row>
    <row r="12214">
      <c r="C12214" s="22"/>
    </row>
    <row r="12215">
      <c r="C12215" s="22"/>
    </row>
    <row r="12216">
      <c r="C12216" s="22"/>
    </row>
    <row r="12217">
      <c r="C12217" s="22"/>
    </row>
    <row r="12218">
      <c r="C12218" s="22"/>
    </row>
    <row r="12219">
      <c r="C12219" s="22"/>
    </row>
    <row r="12220">
      <c r="C12220" s="22"/>
    </row>
    <row r="12221">
      <c r="C12221" s="22"/>
    </row>
    <row r="12222">
      <c r="C12222" s="22"/>
    </row>
    <row r="12223">
      <c r="C12223" s="22"/>
    </row>
    <row r="12224">
      <c r="C12224" s="22"/>
    </row>
    <row r="12225">
      <c r="C12225" s="22"/>
    </row>
    <row r="12226">
      <c r="C12226" s="22"/>
    </row>
    <row r="12227">
      <c r="C12227" s="22"/>
    </row>
    <row r="12228">
      <c r="C12228" s="22"/>
    </row>
    <row r="12229">
      <c r="C12229" s="22"/>
    </row>
    <row r="12230">
      <c r="C12230" s="22"/>
    </row>
    <row r="12231">
      <c r="C12231" s="22"/>
    </row>
    <row r="12232">
      <c r="C12232" s="22"/>
    </row>
    <row r="12233">
      <c r="C12233" s="22"/>
    </row>
    <row r="12234">
      <c r="C12234" s="22"/>
    </row>
    <row r="12235">
      <c r="C12235" s="22"/>
    </row>
    <row r="12236">
      <c r="C12236" s="22"/>
    </row>
    <row r="12237">
      <c r="C12237" s="22"/>
    </row>
    <row r="12238">
      <c r="C12238" s="22"/>
    </row>
    <row r="12239">
      <c r="C12239" s="22"/>
    </row>
    <row r="12240">
      <c r="C12240" s="22"/>
    </row>
    <row r="12241">
      <c r="C12241" s="22"/>
    </row>
    <row r="12242">
      <c r="C12242" s="22"/>
    </row>
    <row r="12243">
      <c r="C12243" s="22"/>
    </row>
    <row r="12244">
      <c r="C12244" s="22"/>
    </row>
    <row r="12245">
      <c r="C12245" s="22"/>
    </row>
    <row r="12246">
      <c r="C12246" s="22"/>
    </row>
    <row r="12247">
      <c r="C12247" s="22"/>
    </row>
    <row r="12248">
      <c r="C12248" s="22"/>
    </row>
    <row r="12249">
      <c r="C12249" s="22"/>
    </row>
    <row r="12250">
      <c r="C12250" s="22"/>
    </row>
    <row r="12251">
      <c r="C12251" s="22"/>
    </row>
    <row r="12252">
      <c r="C12252" s="22"/>
    </row>
    <row r="12253">
      <c r="C12253" s="22"/>
    </row>
    <row r="12254">
      <c r="C12254" s="22"/>
    </row>
    <row r="12255">
      <c r="C12255" s="22"/>
    </row>
    <row r="12256">
      <c r="C12256" s="22"/>
    </row>
    <row r="12257">
      <c r="C12257" s="22"/>
    </row>
    <row r="12258">
      <c r="C12258" s="22"/>
    </row>
    <row r="12259">
      <c r="C12259" s="22"/>
    </row>
    <row r="12260">
      <c r="C12260" s="22"/>
    </row>
    <row r="12261">
      <c r="C12261" s="22"/>
    </row>
    <row r="12262">
      <c r="C12262" s="22"/>
    </row>
    <row r="12263">
      <c r="C12263" s="22"/>
    </row>
    <row r="12264">
      <c r="C12264" s="22"/>
    </row>
    <row r="12265">
      <c r="C12265" s="22"/>
    </row>
    <row r="12266">
      <c r="C12266" s="22"/>
    </row>
    <row r="12267">
      <c r="C12267" s="22"/>
    </row>
    <row r="12268">
      <c r="C12268" s="22"/>
    </row>
    <row r="12269">
      <c r="C12269" s="22"/>
    </row>
    <row r="12270">
      <c r="C12270" s="22"/>
    </row>
    <row r="12271">
      <c r="C12271" s="22"/>
    </row>
    <row r="12272">
      <c r="C12272" s="22"/>
    </row>
    <row r="12273">
      <c r="C12273" s="22"/>
    </row>
    <row r="12274">
      <c r="C12274" s="22"/>
    </row>
    <row r="12275">
      <c r="C12275" s="22"/>
    </row>
    <row r="12276">
      <c r="C12276" s="22"/>
    </row>
    <row r="12277">
      <c r="C12277" s="22"/>
    </row>
    <row r="12278">
      <c r="C12278" s="22"/>
    </row>
    <row r="12279">
      <c r="C12279" s="22"/>
    </row>
    <row r="12280">
      <c r="C12280" s="22"/>
    </row>
    <row r="12281">
      <c r="C12281" s="22"/>
    </row>
    <row r="12282">
      <c r="C12282" s="22"/>
    </row>
    <row r="12283">
      <c r="C12283" s="22"/>
    </row>
    <row r="12284">
      <c r="C12284" s="22"/>
    </row>
    <row r="12285">
      <c r="C12285" s="22"/>
    </row>
    <row r="12286">
      <c r="C12286" s="22"/>
    </row>
    <row r="12287">
      <c r="C12287" s="22"/>
    </row>
    <row r="12288">
      <c r="C12288" s="22"/>
    </row>
    <row r="12289">
      <c r="C12289" s="22"/>
    </row>
    <row r="12290">
      <c r="C12290" s="22"/>
    </row>
    <row r="12291">
      <c r="C12291" s="22"/>
    </row>
    <row r="12292">
      <c r="C12292" s="22"/>
    </row>
    <row r="12293">
      <c r="C12293" s="22"/>
    </row>
    <row r="12294">
      <c r="C12294" s="22"/>
    </row>
    <row r="12295">
      <c r="C12295" s="22"/>
    </row>
    <row r="12296">
      <c r="C12296" s="22"/>
    </row>
    <row r="12297">
      <c r="C12297" s="22"/>
    </row>
    <row r="12298">
      <c r="C12298" s="22"/>
    </row>
    <row r="12299">
      <c r="C12299" s="22"/>
    </row>
    <row r="12300">
      <c r="C12300" s="22"/>
    </row>
    <row r="12301">
      <c r="C12301" s="22"/>
    </row>
    <row r="12302">
      <c r="C12302" s="22"/>
    </row>
    <row r="12303">
      <c r="C12303" s="22"/>
    </row>
    <row r="12304">
      <c r="C12304" s="22"/>
    </row>
    <row r="12305">
      <c r="C12305" s="22"/>
    </row>
    <row r="12306">
      <c r="C12306" s="22"/>
    </row>
    <row r="12307">
      <c r="C12307" s="22"/>
    </row>
    <row r="12308">
      <c r="C12308" s="22"/>
    </row>
    <row r="12309">
      <c r="C12309" s="22"/>
    </row>
    <row r="12310">
      <c r="C12310" s="22"/>
    </row>
    <row r="12311">
      <c r="C12311" s="22"/>
    </row>
    <row r="12312">
      <c r="C12312" s="22"/>
    </row>
    <row r="12313">
      <c r="C12313" s="22"/>
    </row>
    <row r="12314">
      <c r="C12314" s="22"/>
    </row>
    <row r="12315">
      <c r="C12315" s="22"/>
    </row>
    <row r="12316">
      <c r="C12316" s="22"/>
    </row>
    <row r="12317">
      <c r="C12317" s="22"/>
    </row>
    <row r="12318">
      <c r="C12318" s="22"/>
    </row>
    <row r="12319">
      <c r="C12319" s="22"/>
    </row>
    <row r="12320">
      <c r="C12320" s="22"/>
    </row>
    <row r="12321">
      <c r="C12321" s="22"/>
    </row>
    <row r="12322">
      <c r="C12322" s="22"/>
    </row>
    <row r="12323">
      <c r="C12323" s="22"/>
    </row>
    <row r="12324">
      <c r="C12324" s="22"/>
    </row>
    <row r="12325">
      <c r="C12325" s="22"/>
    </row>
    <row r="12326">
      <c r="C12326" s="22"/>
    </row>
    <row r="12327">
      <c r="C12327" s="22"/>
    </row>
    <row r="12328">
      <c r="C12328" s="22"/>
    </row>
    <row r="12329">
      <c r="C12329" s="22"/>
    </row>
    <row r="12330">
      <c r="C12330" s="22"/>
    </row>
    <row r="12331">
      <c r="C12331" s="22"/>
    </row>
    <row r="12332">
      <c r="C12332" s="22"/>
    </row>
    <row r="12333">
      <c r="C12333" s="22"/>
    </row>
    <row r="12334">
      <c r="C12334" s="22"/>
    </row>
    <row r="12335">
      <c r="C12335" s="22"/>
    </row>
    <row r="12336">
      <c r="C12336" s="22"/>
    </row>
    <row r="12337">
      <c r="C12337" s="22"/>
    </row>
    <row r="12338">
      <c r="C12338" s="22"/>
    </row>
    <row r="12339">
      <c r="C12339" s="22"/>
    </row>
    <row r="12340">
      <c r="C12340" s="22"/>
    </row>
    <row r="12341">
      <c r="C12341" s="22"/>
    </row>
    <row r="12342">
      <c r="C12342" s="22"/>
    </row>
    <row r="12343">
      <c r="C12343" s="22"/>
    </row>
    <row r="12344">
      <c r="C12344" s="22"/>
    </row>
    <row r="12345">
      <c r="C12345" s="22"/>
    </row>
    <row r="12346">
      <c r="C12346" s="22"/>
    </row>
    <row r="12347">
      <c r="C12347" s="22"/>
    </row>
    <row r="12348">
      <c r="C12348" s="22"/>
    </row>
    <row r="12349">
      <c r="C12349" s="22"/>
    </row>
    <row r="12350">
      <c r="C12350" s="22"/>
    </row>
    <row r="12351">
      <c r="C12351" s="22"/>
    </row>
    <row r="12352">
      <c r="C12352" s="22"/>
    </row>
    <row r="12353">
      <c r="C12353" s="22"/>
    </row>
    <row r="12354">
      <c r="C12354" s="22"/>
    </row>
    <row r="12355">
      <c r="C12355" s="22"/>
    </row>
    <row r="12356">
      <c r="C12356" s="22"/>
    </row>
    <row r="12357">
      <c r="C12357" s="22"/>
    </row>
    <row r="12358">
      <c r="C12358" s="22"/>
    </row>
    <row r="12359">
      <c r="C12359" s="22"/>
    </row>
    <row r="12360">
      <c r="C12360" s="22"/>
    </row>
    <row r="12361">
      <c r="C12361" s="22"/>
    </row>
    <row r="12362">
      <c r="C12362" s="22"/>
    </row>
    <row r="12363">
      <c r="C12363" s="22"/>
    </row>
    <row r="12364">
      <c r="C12364" s="22"/>
    </row>
    <row r="12365">
      <c r="C12365" s="22"/>
    </row>
    <row r="12366">
      <c r="C12366" s="22"/>
    </row>
    <row r="12367">
      <c r="C12367" s="22"/>
    </row>
    <row r="12368">
      <c r="C12368" s="22"/>
    </row>
    <row r="12369">
      <c r="C12369" s="22"/>
    </row>
    <row r="12370">
      <c r="C12370" s="22"/>
    </row>
    <row r="12371">
      <c r="C12371" s="22"/>
    </row>
    <row r="12372">
      <c r="C12372" s="22"/>
    </row>
    <row r="12373">
      <c r="C12373" s="22"/>
    </row>
    <row r="12374">
      <c r="C12374" s="22"/>
    </row>
    <row r="12375">
      <c r="C12375" s="22"/>
    </row>
    <row r="12376">
      <c r="C12376" s="22"/>
    </row>
    <row r="12377">
      <c r="C12377" s="22"/>
    </row>
    <row r="12378">
      <c r="C12378" s="22"/>
    </row>
    <row r="12379">
      <c r="C12379" s="22"/>
    </row>
    <row r="12380">
      <c r="C12380" s="22"/>
    </row>
    <row r="12381">
      <c r="C12381" s="22"/>
    </row>
    <row r="12382">
      <c r="C12382" s="22"/>
    </row>
    <row r="12383">
      <c r="C12383" s="22"/>
    </row>
    <row r="12384">
      <c r="C12384" s="22"/>
    </row>
    <row r="12385">
      <c r="C12385" s="22"/>
    </row>
    <row r="12386">
      <c r="C12386" s="22"/>
    </row>
    <row r="12387">
      <c r="C12387" s="22"/>
    </row>
    <row r="12388">
      <c r="C12388" s="22"/>
    </row>
    <row r="12389">
      <c r="C12389" s="22"/>
    </row>
    <row r="12390">
      <c r="C12390" s="22"/>
    </row>
    <row r="12391">
      <c r="C12391" s="22"/>
    </row>
    <row r="12392">
      <c r="C12392" s="22"/>
    </row>
    <row r="12393">
      <c r="C12393" s="22"/>
    </row>
    <row r="12394">
      <c r="C12394" s="22"/>
    </row>
    <row r="12395">
      <c r="C12395" s="22"/>
    </row>
    <row r="12396">
      <c r="C12396" s="22"/>
    </row>
    <row r="12397">
      <c r="C12397" s="22"/>
    </row>
    <row r="12398">
      <c r="C12398" s="22"/>
    </row>
    <row r="12399">
      <c r="C12399" s="22"/>
    </row>
    <row r="12400">
      <c r="C12400" s="22"/>
    </row>
    <row r="12401">
      <c r="C12401" s="22"/>
    </row>
    <row r="12402">
      <c r="C12402" s="22"/>
    </row>
    <row r="12403">
      <c r="C12403" s="22"/>
    </row>
    <row r="12404">
      <c r="C12404" s="22"/>
    </row>
    <row r="12405">
      <c r="C12405" s="22"/>
    </row>
    <row r="12406">
      <c r="C12406" s="22"/>
    </row>
    <row r="12407">
      <c r="C12407" s="22"/>
    </row>
    <row r="12408">
      <c r="C12408" s="22"/>
    </row>
    <row r="12409">
      <c r="C12409" s="22"/>
    </row>
    <row r="12410">
      <c r="C12410" s="22"/>
    </row>
    <row r="12411">
      <c r="C12411" s="22"/>
    </row>
    <row r="12412">
      <c r="C12412" s="22"/>
    </row>
    <row r="12413">
      <c r="C12413" s="22"/>
    </row>
    <row r="12414">
      <c r="C12414" s="22"/>
    </row>
    <row r="12415">
      <c r="C12415" s="22"/>
    </row>
    <row r="12416">
      <c r="C12416" s="22"/>
    </row>
    <row r="12417">
      <c r="C12417" s="22"/>
    </row>
    <row r="12418">
      <c r="C12418" s="22"/>
    </row>
    <row r="12419">
      <c r="C12419" s="22"/>
    </row>
    <row r="12420">
      <c r="C12420" s="22"/>
    </row>
    <row r="12421">
      <c r="C12421" s="22"/>
    </row>
    <row r="12422">
      <c r="C12422" s="22"/>
    </row>
    <row r="12423">
      <c r="C12423" s="22"/>
    </row>
    <row r="12424">
      <c r="C12424" s="22"/>
    </row>
    <row r="12425">
      <c r="C12425" s="22"/>
    </row>
    <row r="12426">
      <c r="C12426" s="22"/>
    </row>
    <row r="12427">
      <c r="C12427" s="22"/>
    </row>
    <row r="12428">
      <c r="C12428" s="22"/>
    </row>
    <row r="12429">
      <c r="C12429" s="22"/>
    </row>
    <row r="12430">
      <c r="C12430" s="22"/>
    </row>
    <row r="12431">
      <c r="C12431" s="22"/>
    </row>
    <row r="12432">
      <c r="C12432" s="22"/>
    </row>
    <row r="12433">
      <c r="C12433" s="22"/>
    </row>
    <row r="12434">
      <c r="C12434" s="22"/>
    </row>
    <row r="12435">
      <c r="C12435" s="22"/>
    </row>
    <row r="12436">
      <c r="C12436" s="22"/>
    </row>
    <row r="12437">
      <c r="C12437" s="22"/>
    </row>
    <row r="12438">
      <c r="C12438" s="22"/>
    </row>
    <row r="12439">
      <c r="C12439" s="22"/>
    </row>
    <row r="12440">
      <c r="C12440" s="22"/>
    </row>
    <row r="12441">
      <c r="C12441" s="22"/>
    </row>
    <row r="12442">
      <c r="C12442" s="22"/>
    </row>
    <row r="12443">
      <c r="C12443" s="22"/>
    </row>
    <row r="12444">
      <c r="C12444" s="22"/>
    </row>
    <row r="12445">
      <c r="C12445" s="22"/>
    </row>
    <row r="12446">
      <c r="C12446" s="22"/>
    </row>
    <row r="12447">
      <c r="C12447" s="22"/>
    </row>
    <row r="12448">
      <c r="C12448" s="22"/>
    </row>
    <row r="12449">
      <c r="C12449" s="22"/>
    </row>
    <row r="12450">
      <c r="C12450" s="22"/>
    </row>
    <row r="12451">
      <c r="C12451" s="22"/>
    </row>
    <row r="12452">
      <c r="C12452" s="22"/>
    </row>
    <row r="12453">
      <c r="C12453" s="22"/>
    </row>
    <row r="12454">
      <c r="C12454" s="22"/>
    </row>
    <row r="12455">
      <c r="C12455" s="22"/>
    </row>
    <row r="12456">
      <c r="C12456" s="22"/>
    </row>
    <row r="12457">
      <c r="C12457" s="22"/>
    </row>
    <row r="12458">
      <c r="C12458" s="22"/>
    </row>
    <row r="12459">
      <c r="C12459" s="22"/>
    </row>
    <row r="12460">
      <c r="C12460" s="22"/>
    </row>
    <row r="12461">
      <c r="C12461" s="22"/>
    </row>
    <row r="12462">
      <c r="C12462" s="22"/>
    </row>
    <row r="12463">
      <c r="C12463" s="22"/>
    </row>
    <row r="12464">
      <c r="C12464" s="22"/>
    </row>
    <row r="12465">
      <c r="C12465" s="22"/>
    </row>
    <row r="12466">
      <c r="C12466" s="22"/>
    </row>
    <row r="12467">
      <c r="C12467" s="22"/>
    </row>
    <row r="12468">
      <c r="C12468" s="22"/>
    </row>
    <row r="12469">
      <c r="C12469" s="22"/>
    </row>
    <row r="12470">
      <c r="C12470" s="22"/>
    </row>
    <row r="12471">
      <c r="C12471" s="22"/>
    </row>
    <row r="12472">
      <c r="C12472" s="22"/>
    </row>
    <row r="12473">
      <c r="C12473" s="22"/>
    </row>
    <row r="12474">
      <c r="C12474" s="22"/>
    </row>
    <row r="12475">
      <c r="C12475" s="22"/>
    </row>
    <row r="12476">
      <c r="C12476" s="22"/>
    </row>
    <row r="12477">
      <c r="C12477" s="22"/>
    </row>
    <row r="12478">
      <c r="C12478" s="22"/>
    </row>
    <row r="12479">
      <c r="C12479" s="22"/>
    </row>
    <row r="12480">
      <c r="C12480" s="22"/>
    </row>
    <row r="12481">
      <c r="C12481" s="22"/>
    </row>
    <row r="12482">
      <c r="C12482" s="22"/>
    </row>
    <row r="12483">
      <c r="C12483" s="22"/>
    </row>
    <row r="12484">
      <c r="C12484" s="22"/>
    </row>
    <row r="12485">
      <c r="C12485" s="22"/>
    </row>
    <row r="12486">
      <c r="C12486" s="22"/>
    </row>
    <row r="12487">
      <c r="C12487" s="22"/>
    </row>
    <row r="12488">
      <c r="C12488" s="22"/>
    </row>
    <row r="12489">
      <c r="C12489" s="22"/>
    </row>
    <row r="12490">
      <c r="C12490" s="22"/>
    </row>
    <row r="12491">
      <c r="C12491" s="22"/>
    </row>
    <row r="12492">
      <c r="C12492" s="22"/>
    </row>
    <row r="12493">
      <c r="C12493" s="22"/>
    </row>
    <row r="12494">
      <c r="C12494" s="22"/>
    </row>
    <row r="12495">
      <c r="C12495" s="22"/>
    </row>
    <row r="12496">
      <c r="C12496" s="22"/>
    </row>
    <row r="12497">
      <c r="C12497" s="22"/>
    </row>
    <row r="12498">
      <c r="C12498" s="22"/>
    </row>
    <row r="12499">
      <c r="C12499" s="22"/>
    </row>
    <row r="12500">
      <c r="C12500" s="22"/>
    </row>
    <row r="12501">
      <c r="C12501" s="22"/>
    </row>
    <row r="12502">
      <c r="C12502" s="22"/>
    </row>
    <row r="12503">
      <c r="C12503" s="22"/>
    </row>
    <row r="12504">
      <c r="C12504" s="22"/>
    </row>
    <row r="12505">
      <c r="C12505" s="22"/>
    </row>
    <row r="12506">
      <c r="C12506" s="22"/>
    </row>
    <row r="12507">
      <c r="C12507" s="22"/>
    </row>
    <row r="12508">
      <c r="C12508" s="22"/>
    </row>
    <row r="12509">
      <c r="C12509" s="22"/>
    </row>
    <row r="12510">
      <c r="C12510" s="22"/>
    </row>
    <row r="12511">
      <c r="C12511" s="22"/>
    </row>
    <row r="12512">
      <c r="C12512" s="22"/>
    </row>
    <row r="12513">
      <c r="C12513" s="22"/>
    </row>
    <row r="12514">
      <c r="C12514" s="22"/>
    </row>
    <row r="12515">
      <c r="C12515" s="22"/>
    </row>
    <row r="12516">
      <c r="C12516" s="22"/>
    </row>
    <row r="12517">
      <c r="C12517" s="22"/>
    </row>
    <row r="12518">
      <c r="C12518" s="22"/>
    </row>
    <row r="12519">
      <c r="C12519" s="22"/>
    </row>
    <row r="12520">
      <c r="C12520" s="22"/>
    </row>
    <row r="12521">
      <c r="C12521" s="22"/>
    </row>
    <row r="12522">
      <c r="C12522" s="22"/>
    </row>
    <row r="12523">
      <c r="C12523" s="22"/>
    </row>
    <row r="12524">
      <c r="C12524" s="22"/>
    </row>
    <row r="12525">
      <c r="C12525" s="22"/>
    </row>
    <row r="12526">
      <c r="C12526" s="22"/>
    </row>
    <row r="12527">
      <c r="C12527" s="22"/>
    </row>
    <row r="12528">
      <c r="C12528" s="22"/>
    </row>
    <row r="12529">
      <c r="C12529" s="22"/>
    </row>
    <row r="12530">
      <c r="C12530" s="22"/>
    </row>
    <row r="12531">
      <c r="C12531" s="22"/>
    </row>
    <row r="12532">
      <c r="C12532" s="22"/>
    </row>
    <row r="12533">
      <c r="C12533" s="22"/>
    </row>
    <row r="12534">
      <c r="C12534" s="22"/>
    </row>
    <row r="12535">
      <c r="C12535" s="22"/>
    </row>
    <row r="12536">
      <c r="C12536" s="22"/>
    </row>
    <row r="12537">
      <c r="C12537" s="22"/>
    </row>
    <row r="12538">
      <c r="C12538" s="22"/>
    </row>
    <row r="12539">
      <c r="C12539" s="22"/>
    </row>
    <row r="12540">
      <c r="C12540" s="22"/>
    </row>
    <row r="12541">
      <c r="C12541" s="22"/>
    </row>
    <row r="12542">
      <c r="C12542" s="22"/>
    </row>
    <row r="12543">
      <c r="C12543" s="22"/>
    </row>
    <row r="12544">
      <c r="C12544" s="22"/>
    </row>
    <row r="12545">
      <c r="C12545" s="22"/>
    </row>
    <row r="12546">
      <c r="C12546" s="22"/>
    </row>
    <row r="12547">
      <c r="C12547" s="22"/>
    </row>
    <row r="12548">
      <c r="C12548" s="22"/>
    </row>
    <row r="12549">
      <c r="C12549" s="22"/>
    </row>
    <row r="12550">
      <c r="C12550" s="22"/>
    </row>
    <row r="12551">
      <c r="C12551" s="22"/>
    </row>
    <row r="12552">
      <c r="C12552" s="22"/>
    </row>
    <row r="12553">
      <c r="C12553" s="22"/>
    </row>
    <row r="12554">
      <c r="C12554" s="22"/>
    </row>
    <row r="12555">
      <c r="C12555" s="22"/>
    </row>
    <row r="12556">
      <c r="C12556" s="22"/>
    </row>
    <row r="12557">
      <c r="C12557" s="22"/>
    </row>
    <row r="12558">
      <c r="C12558" s="22"/>
    </row>
    <row r="12559">
      <c r="C12559" s="22"/>
    </row>
    <row r="12560">
      <c r="C12560" s="22"/>
    </row>
    <row r="12561">
      <c r="C12561" s="22"/>
    </row>
    <row r="12562">
      <c r="C12562" s="22"/>
    </row>
    <row r="12563">
      <c r="C12563" s="22"/>
    </row>
    <row r="12564">
      <c r="C12564" s="22"/>
    </row>
    <row r="12565">
      <c r="C12565" s="22"/>
    </row>
    <row r="12566">
      <c r="C12566" s="22"/>
    </row>
    <row r="12567">
      <c r="C12567" s="22"/>
    </row>
    <row r="12568">
      <c r="C12568" s="22"/>
    </row>
    <row r="12569">
      <c r="C12569" s="22"/>
    </row>
    <row r="12570">
      <c r="C12570" s="22"/>
    </row>
    <row r="12571">
      <c r="C12571" s="22"/>
    </row>
    <row r="12572">
      <c r="C12572" s="22"/>
    </row>
    <row r="12573">
      <c r="C12573" s="22"/>
    </row>
    <row r="12574">
      <c r="C12574" s="22"/>
    </row>
    <row r="12575">
      <c r="C12575" s="22"/>
    </row>
    <row r="12576">
      <c r="C12576" s="22"/>
    </row>
    <row r="12577">
      <c r="C12577" s="22"/>
    </row>
    <row r="12578">
      <c r="C12578" s="22"/>
    </row>
    <row r="12579">
      <c r="C12579" s="22"/>
    </row>
    <row r="12580">
      <c r="C12580" s="22"/>
    </row>
    <row r="12581">
      <c r="C12581" s="22"/>
    </row>
    <row r="12582">
      <c r="C12582" s="22"/>
    </row>
    <row r="12583">
      <c r="C12583" s="22"/>
    </row>
    <row r="12584">
      <c r="C12584" s="22"/>
    </row>
    <row r="12585">
      <c r="C12585" s="22"/>
    </row>
    <row r="12586">
      <c r="C12586" s="22"/>
    </row>
    <row r="12587">
      <c r="C12587" s="22"/>
    </row>
    <row r="12588">
      <c r="C12588" s="22"/>
    </row>
    <row r="12589">
      <c r="C12589" s="22"/>
    </row>
    <row r="12590">
      <c r="C12590" s="22"/>
    </row>
    <row r="12591">
      <c r="C12591" s="22"/>
    </row>
    <row r="12592">
      <c r="C12592" s="22"/>
    </row>
    <row r="12593">
      <c r="C12593" s="22"/>
    </row>
    <row r="12594">
      <c r="C12594" s="22"/>
    </row>
    <row r="12595">
      <c r="C12595" s="22"/>
    </row>
    <row r="12596">
      <c r="C12596" s="22"/>
    </row>
    <row r="12597">
      <c r="C12597" s="22"/>
    </row>
    <row r="12598">
      <c r="C12598" s="22"/>
    </row>
    <row r="12599">
      <c r="C12599" s="22"/>
    </row>
    <row r="12600">
      <c r="C12600" s="22"/>
    </row>
    <row r="12601">
      <c r="C12601" s="22"/>
    </row>
    <row r="12602">
      <c r="C12602" s="22"/>
    </row>
    <row r="12603">
      <c r="C12603" s="22"/>
    </row>
    <row r="12604">
      <c r="C12604" s="22"/>
    </row>
    <row r="12605">
      <c r="C12605" s="22"/>
    </row>
    <row r="12606">
      <c r="C12606" s="22"/>
    </row>
    <row r="12607">
      <c r="C12607" s="22"/>
    </row>
    <row r="12608">
      <c r="C12608" s="22"/>
    </row>
    <row r="12609">
      <c r="C12609" s="22"/>
    </row>
    <row r="12610">
      <c r="C12610" s="22"/>
    </row>
    <row r="12611">
      <c r="C12611" s="22"/>
    </row>
    <row r="12612">
      <c r="C12612" s="22"/>
    </row>
    <row r="12613">
      <c r="C12613" s="22"/>
    </row>
    <row r="12614">
      <c r="C12614" s="22"/>
    </row>
    <row r="12615">
      <c r="C12615" s="22"/>
    </row>
    <row r="12616">
      <c r="C12616" s="22"/>
    </row>
    <row r="12617">
      <c r="C12617" s="22"/>
    </row>
    <row r="12618">
      <c r="C12618" s="22"/>
    </row>
    <row r="12619">
      <c r="C12619" s="22"/>
    </row>
    <row r="12620">
      <c r="C12620" s="22"/>
    </row>
    <row r="12621">
      <c r="C12621" s="22"/>
    </row>
    <row r="12622">
      <c r="C12622" s="22"/>
    </row>
    <row r="12623">
      <c r="C12623" s="22"/>
    </row>
    <row r="12624">
      <c r="C12624" s="22"/>
    </row>
    <row r="12625">
      <c r="C12625" s="22"/>
    </row>
    <row r="12626">
      <c r="C12626" s="22"/>
    </row>
    <row r="12627">
      <c r="C12627" s="22"/>
    </row>
    <row r="12628">
      <c r="C12628" s="22"/>
    </row>
    <row r="12629">
      <c r="C12629" s="22"/>
    </row>
    <row r="12630">
      <c r="C12630" s="22"/>
    </row>
    <row r="12631">
      <c r="C12631" s="22"/>
    </row>
    <row r="12632">
      <c r="C12632" s="22"/>
    </row>
    <row r="12633">
      <c r="C12633" s="22"/>
    </row>
    <row r="12634">
      <c r="C12634" s="22"/>
    </row>
    <row r="12635">
      <c r="C12635" s="22"/>
    </row>
    <row r="12636">
      <c r="C12636" s="22"/>
    </row>
    <row r="12637">
      <c r="C12637" s="22"/>
    </row>
    <row r="12638">
      <c r="C12638" s="22"/>
    </row>
    <row r="12639">
      <c r="C12639" s="22"/>
    </row>
    <row r="12640">
      <c r="C12640" s="22"/>
    </row>
    <row r="12641">
      <c r="C12641" s="22"/>
    </row>
    <row r="12642">
      <c r="C12642" s="22"/>
    </row>
    <row r="12643">
      <c r="C12643" s="22"/>
    </row>
    <row r="12644">
      <c r="C12644" s="22"/>
    </row>
    <row r="12645">
      <c r="C12645" s="22"/>
    </row>
    <row r="12646">
      <c r="C12646" s="22"/>
    </row>
    <row r="12647">
      <c r="C12647" s="22"/>
    </row>
    <row r="12648">
      <c r="C12648" s="22"/>
    </row>
    <row r="12649">
      <c r="C12649" s="22"/>
    </row>
    <row r="12650">
      <c r="C12650" s="22"/>
    </row>
    <row r="12651">
      <c r="C12651" s="22"/>
    </row>
    <row r="12652">
      <c r="C12652" s="22"/>
    </row>
    <row r="12653">
      <c r="C12653" s="22"/>
    </row>
    <row r="12654">
      <c r="C12654" s="22"/>
    </row>
    <row r="12655">
      <c r="C12655" s="22"/>
    </row>
    <row r="12656">
      <c r="C12656" s="22"/>
    </row>
    <row r="12657">
      <c r="C12657" s="22"/>
    </row>
    <row r="12658">
      <c r="C12658" s="22"/>
    </row>
    <row r="12659">
      <c r="C12659" s="22"/>
    </row>
    <row r="12660">
      <c r="C12660" s="22"/>
    </row>
    <row r="12661">
      <c r="C12661" s="22"/>
    </row>
    <row r="12662">
      <c r="C12662" s="22"/>
    </row>
    <row r="12663">
      <c r="C12663" s="22"/>
    </row>
    <row r="12664">
      <c r="C12664" s="22"/>
    </row>
    <row r="12665">
      <c r="C12665" s="22"/>
    </row>
    <row r="12666">
      <c r="C12666" s="22"/>
    </row>
    <row r="12667">
      <c r="C12667" s="22"/>
    </row>
    <row r="12668">
      <c r="C12668" s="22"/>
    </row>
    <row r="12669">
      <c r="C12669" s="22"/>
    </row>
    <row r="12670">
      <c r="C12670" s="22"/>
    </row>
    <row r="12671">
      <c r="C12671" s="22"/>
    </row>
    <row r="12672">
      <c r="C12672" s="22"/>
    </row>
    <row r="12673">
      <c r="C12673" s="22"/>
    </row>
    <row r="12674">
      <c r="C12674" s="22"/>
    </row>
    <row r="12675">
      <c r="C12675" s="22"/>
    </row>
    <row r="12676">
      <c r="C12676" s="22"/>
    </row>
    <row r="12677">
      <c r="C12677" s="22"/>
    </row>
    <row r="12678">
      <c r="C12678" s="22"/>
    </row>
    <row r="12679">
      <c r="C12679" s="22"/>
    </row>
    <row r="12680">
      <c r="C12680" s="22"/>
    </row>
    <row r="12681">
      <c r="C12681" s="22"/>
    </row>
    <row r="12682">
      <c r="C12682" s="22"/>
    </row>
    <row r="12683">
      <c r="C12683" s="22"/>
    </row>
    <row r="12684">
      <c r="C12684" s="22"/>
    </row>
    <row r="12685">
      <c r="C12685" s="22"/>
    </row>
    <row r="12686">
      <c r="C12686" s="22"/>
    </row>
    <row r="12687">
      <c r="C12687" s="22"/>
    </row>
    <row r="12688">
      <c r="C12688" s="22"/>
    </row>
    <row r="12689">
      <c r="C12689" s="22"/>
    </row>
    <row r="12690">
      <c r="C12690" s="22"/>
    </row>
    <row r="12691">
      <c r="C12691" s="22"/>
    </row>
    <row r="12692">
      <c r="C12692" s="22"/>
    </row>
    <row r="12693">
      <c r="C12693" s="22"/>
    </row>
    <row r="12694">
      <c r="C12694" s="22"/>
    </row>
    <row r="12695">
      <c r="C12695" s="22"/>
    </row>
    <row r="12696">
      <c r="C12696" s="22"/>
    </row>
    <row r="12697">
      <c r="C12697" s="22"/>
    </row>
    <row r="12698">
      <c r="C12698" s="22"/>
    </row>
    <row r="12699">
      <c r="C12699" s="22"/>
    </row>
    <row r="12700">
      <c r="C12700" s="22"/>
    </row>
    <row r="12701">
      <c r="C12701" s="22"/>
    </row>
    <row r="12702">
      <c r="C12702" s="22"/>
    </row>
    <row r="12703">
      <c r="C12703" s="22"/>
    </row>
    <row r="12704">
      <c r="C12704" s="22"/>
    </row>
    <row r="12705">
      <c r="C12705" s="22"/>
    </row>
    <row r="12706">
      <c r="C12706" s="22"/>
    </row>
    <row r="12707">
      <c r="C12707" s="22"/>
    </row>
    <row r="12708">
      <c r="C12708" s="22"/>
    </row>
    <row r="12709">
      <c r="C12709" s="22"/>
    </row>
    <row r="12710">
      <c r="C12710" s="22"/>
    </row>
    <row r="12711">
      <c r="C12711" s="22"/>
    </row>
    <row r="12712">
      <c r="C12712" s="22"/>
    </row>
    <row r="12713">
      <c r="C12713" s="22"/>
    </row>
    <row r="12714">
      <c r="C12714" s="22"/>
    </row>
    <row r="12715">
      <c r="C12715" s="22"/>
    </row>
    <row r="12716">
      <c r="C12716" s="22"/>
    </row>
    <row r="12717">
      <c r="C12717" s="22"/>
    </row>
    <row r="12718">
      <c r="C12718" s="22"/>
    </row>
    <row r="12719">
      <c r="C12719" s="22"/>
    </row>
    <row r="12720">
      <c r="C12720" s="22"/>
    </row>
    <row r="12721">
      <c r="C12721" s="22"/>
    </row>
    <row r="12722">
      <c r="C12722" s="22"/>
    </row>
    <row r="12723">
      <c r="C12723" s="22"/>
    </row>
    <row r="12724">
      <c r="C12724" s="22"/>
    </row>
    <row r="12725">
      <c r="C12725" s="22"/>
    </row>
    <row r="12726">
      <c r="C12726" s="22"/>
    </row>
    <row r="12727">
      <c r="C12727" s="22"/>
    </row>
    <row r="12728">
      <c r="C12728" s="22"/>
    </row>
    <row r="12729">
      <c r="C12729" s="22"/>
    </row>
    <row r="12730">
      <c r="C12730" s="22"/>
    </row>
    <row r="12731">
      <c r="C12731" s="22"/>
    </row>
    <row r="12732">
      <c r="C12732" s="22"/>
    </row>
    <row r="12733">
      <c r="C12733" s="22"/>
    </row>
    <row r="12734">
      <c r="C12734" s="22"/>
    </row>
    <row r="12735">
      <c r="C12735" s="22"/>
    </row>
    <row r="12736">
      <c r="C12736" s="22"/>
    </row>
    <row r="12737">
      <c r="C12737" s="22"/>
    </row>
    <row r="12738">
      <c r="C12738" s="22"/>
    </row>
    <row r="12739">
      <c r="C12739" s="22"/>
    </row>
    <row r="12740">
      <c r="C12740" s="22"/>
    </row>
    <row r="12741">
      <c r="C12741" s="22"/>
    </row>
    <row r="12742">
      <c r="C12742" s="22"/>
    </row>
    <row r="12743">
      <c r="C12743" s="22"/>
    </row>
    <row r="12744">
      <c r="C12744" s="22"/>
    </row>
    <row r="12745">
      <c r="C12745" s="22"/>
    </row>
    <row r="12746">
      <c r="C12746" s="22"/>
    </row>
    <row r="12747">
      <c r="C12747" s="22"/>
    </row>
    <row r="12748">
      <c r="C12748" s="22"/>
    </row>
    <row r="12749">
      <c r="C12749" s="22"/>
    </row>
    <row r="12750">
      <c r="C12750" s="22"/>
    </row>
    <row r="12751">
      <c r="C12751" s="22"/>
    </row>
    <row r="12752">
      <c r="C12752" s="22"/>
    </row>
    <row r="12753">
      <c r="C12753" s="22"/>
    </row>
    <row r="12754">
      <c r="C12754" s="22"/>
    </row>
    <row r="12755">
      <c r="C12755" s="22"/>
    </row>
    <row r="12756">
      <c r="C12756" s="22"/>
    </row>
    <row r="12757">
      <c r="C12757" s="22"/>
    </row>
    <row r="12758">
      <c r="C12758" s="22"/>
    </row>
    <row r="12759">
      <c r="C12759" s="22"/>
    </row>
    <row r="12760">
      <c r="C12760" s="22"/>
    </row>
    <row r="12761">
      <c r="C12761" s="22"/>
    </row>
    <row r="12762">
      <c r="C12762" s="22"/>
    </row>
    <row r="12763">
      <c r="C12763" s="22"/>
    </row>
    <row r="12764">
      <c r="C12764" s="22"/>
    </row>
    <row r="12765">
      <c r="C12765" s="22"/>
    </row>
    <row r="12766">
      <c r="C12766" s="22"/>
    </row>
    <row r="12767">
      <c r="C12767" s="22"/>
    </row>
    <row r="12768">
      <c r="C12768" s="22"/>
    </row>
    <row r="12769">
      <c r="C12769" s="22"/>
    </row>
    <row r="12770">
      <c r="C12770" s="22"/>
    </row>
    <row r="12771">
      <c r="C12771" s="22"/>
    </row>
    <row r="12772">
      <c r="C12772" s="22"/>
    </row>
    <row r="12773">
      <c r="C12773" s="22"/>
    </row>
    <row r="12774">
      <c r="C12774" s="22"/>
    </row>
    <row r="12775">
      <c r="C12775" s="22"/>
    </row>
    <row r="12776">
      <c r="C12776" s="22"/>
    </row>
    <row r="12777">
      <c r="C12777" s="22"/>
    </row>
    <row r="12778">
      <c r="C12778" s="22"/>
    </row>
    <row r="12779">
      <c r="C12779" s="22"/>
    </row>
    <row r="12780">
      <c r="C12780" s="22"/>
    </row>
    <row r="12781">
      <c r="C12781" s="22"/>
    </row>
    <row r="12782">
      <c r="C12782" s="22"/>
    </row>
    <row r="12783">
      <c r="C12783" s="22"/>
    </row>
    <row r="12784">
      <c r="C12784" s="22"/>
    </row>
    <row r="12785">
      <c r="C12785" s="22"/>
    </row>
    <row r="12786">
      <c r="C12786" s="22"/>
    </row>
    <row r="12787">
      <c r="C12787" s="22"/>
    </row>
    <row r="12788">
      <c r="C12788" s="22"/>
    </row>
    <row r="12789">
      <c r="C12789" s="22"/>
    </row>
    <row r="12790">
      <c r="C12790" s="22"/>
    </row>
    <row r="12791">
      <c r="C12791" s="22"/>
    </row>
    <row r="12792">
      <c r="C12792" s="22"/>
    </row>
    <row r="12793">
      <c r="C12793" s="22"/>
    </row>
    <row r="12794">
      <c r="C12794" s="22"/>
    </row>
    <row r="12795">
      <c r="C12795" s="22"/>
    </row>
    <row r="12796">
      <c r="C12796" s="22"/>
    </row>
    <row r="12797">
      <c r="C12797" s="22"/>
    </row>
    <row r="12798">
      <c r="C12798" s="22"/>
    </row>
    <row r="12799">
      <c r="C12799" s="22"/>
    </row>
    <row r="12800">
      <c r="C12800" s="22"/>
    </row>
    <row r="12801">
      <c r="C12801" s="22"/>
    </row>
    <row r="12802">
      <c r="C12802" s="22"/>
    </row>
    <row r="12803">
      <c r="C12803" s="22"/>
    </row>
    <row r="12804">
      <c r="C12804" s="22"/>
    </row>
    <row r="12805">
      <c r="C12805" s="22"/>
    </row>
    <row r="12806">
      <c r="C12806" s="22"/>
    </row>
    <row r="12807">
      <c r="C12807" s="22"/>
    </row>
    <row r="12808">
      <c r="C12808" s="22"/>
    </row>
    <row r="12809">
      <c r="C12809" s="22"/>
    </row>
    <row r="12810">
      <c r="C12810" s="22"/>
    </row>
    <row r="12811">
      <c r="C12811" s="22"/>
    </row>
    <row r="12812">
      <c r="C12812" s="22"/>
    </row>
    <row r="12813">
      <c r="C12813" s="22"/>
    </row>
    <row r="12814">
      <c r="C12814" s="22"/>
    </row>
    <row r="12815">
      <c r="C12815" s="22"/>
    </row>
    <row r="12816">
      <c r="C12816" s="22"/>
    </row>
    <row r="12817">
      <c r="C12817" s="22"/>
    </row>
    <row r="12818">
      <c r="C12818" s="22"/>
    </row>
    <row r="12819">
      <c r="C12819" s="22"/>
    </row>
    <row r="12820">
      <c r="C12820" s="22"/>
    </row>
    <row r="12821">
      <c r="C12821" s="22"/>
    </row>
    <row r="12822">
      <c r="C12822" s="22"/>
    </row>
    <row r="12823">
      <c r="C12823" s="22"/>
    </row>
    <row r="12824">
      <c r="C12824" s="22"/>
    </row>
    <row r="12825">
      <c r="C12825" s="22"/>
    </row>
    <row r="12826">
      <c r="C12826" s="22"/>
    </row>
    <row r="12827">
      <c r="C12827" s="22"/>
    </row>
    <row r="12828">
      <c r="C12828" s="22"/>
    </row>
    <row r="12829">
      <c r="C12829" s="22"/>
    </row>
    <row r="12830">
      <c r="C12830" s="22"/>
    </row>
    <row r="12831">
      <c r="C12831" s="22"/>
    </row>
    <row r="12832">
      <c r="C12832" s="22"/>
    </row>
    <row r="12833">
      <c r="C12833" s="22"/>
    </row>
    <row r="12834">
      <c r="C12834" s="22"/>
    </row>
    <row r="12835">
      <c r="C12835" s="22"/>
    </row>
    <row r="12836">
      <c r="C12836" s="22"/>
    </row>
    <row r="12837">
      <c r="C12837" s="22"/>
    </row>
    <row r="12838">
      <c r="C12838" s="22"/>
    </row>
    <row r="12839">
      <c r="C12839" s="22"/>
    </row>
    <row r="12840">
      <c r="C12840" s="22"/>
    </row>
    <row r="12841">
      <c r="C12841" s="22"/>
    </row>
    <row r="12842">
      <c r="C12842" s="22"/>
    </row>
    <row r="12843">
      <c r="C12843" s="22"/>
    </row>
    <row r="12844">
      <c r="C12844" s="22"/>
    </row>
    <row r="12845">
      <c r="C12845" s="22"/>
    </row>
    <row r="12846">
      <c r="C12846" s="22"/>
    </row>
    <row r="12847">
      <c r="C12847" s="22"/>
    </row>
    <row r="12848">
      <c r="C12848" s="22"/>
    </row>
    <row r="12849">
      <c r="C12849" s="22"/>
    </row>
    <row r="12850">
      <c r="C12850" s="22"/>
    </row>
    <row r="12851">
      <c r="C12851" s="22"/>
    </row>
    <row r="12852">
      <c r="C12852" s="22"/>
    </row>
    <row r="12853">
      <c r="C12853" s="22"/>
    </row>
    <row r="12854">
      <c r="C12854" s="22"/>
    </row>
    <row r="12855">
      <c r="C12855" s="22"/>
    </row>
    <row r="12856">
      <c r="C12856" s="22"/>
    </row>
    <row r="12857">
      <c r="C12857" s="22"/>
    </row>
    <row r="12858">
      <c r="C12858" s="22"/>
    </row>
    <row r="12859">
      <c r="C12859" s="22"/>
    </row>
    <row r="12860">
      <c r="C12860" s="22"/>
    </row>
    <row r="12861">
      <c r="C12861" s="22"/>
    </row>
    <row r="12862">
      <c r="C12862" s="22"/>
    </row>
    <row r="12863">
      <c r="C12863" s="22"/>
    </row>
    <row r="12864">
      <c r="C12864" s="22"/>
    </row>
    <row r="12865">
      <c r="C12865" s="22"/>
    </row>
    <row r="12866">
      <c r="C12866" s="22"/>
    </row>
    <row r="12867">
      <c r="C12867" s="22"/>
    </row>
    <row r="12868">
      <c r="C12868" s="22"/>
    </row>
    <row r="12869">
      <c r="C12869" s="22"/>
    </row>
    <row r="12870">
      <c r="C12870" s="22"/>
    </row>
    <row r="12871">
      <c r="C12871" s="22"/>
    </row>
    <row r="12872">
      <c r="C12872" s="22"/>
    </row>
    <row r="12873">
      <c r="C12873" s="22"/>
    </row>
    <row r="12874">
      <c r="C12874" s="22"/>
    </row>
    <row r="12875">
      <c r="C12875" s="22"/>
    </row>
    <row r="12876">
      <c r="C12876" s="22"/>
    </row>
    <row r="12877">
      <c r="C12877" s="22"/>
    </row>
    <row r="12878">
      <c r="C12878" s="22"/>
    </row>
    <row r="12879">
      <c r="C12879" s="22"/>
    </row>
    <row r="12880">
      <c r="C12880" s="22"/>
    </row>
    <row r="12881">
      <c r="C12881" s="22"/>
    </row>
    <row r="12882">
      <c r="C12882" s="22"/>
    </row>
    <row r="12883">
      <c r="C12883" s="22"/>
    </row>
    <row r="12884">
      <c r="C12884" s="22"/>
    </row>
    <row r="12885">
      <c r="C12885" s="22"/>
    </row>
    <row r="12886">
      <c r="C12886" s="22"/>
    </row>
    <row r="12887">
      <c r="C12887" s="22"/>
    </row>
    <row r="12888">
      <c r="C12888" s="22"/>
    </row>
    <row r="12889">
      <c r="C12889" s="22"/>
    </row>
    <row r="12890">
      <c r="C12890" s="22"/>
    </row>
    <row r="12891">
      <c r="C12891" s="22"/>
    </row>
    <row r="12892">
      <c r="C12892" s="22"/>
    </row>
    <row r="12893">
      <c r="C12893" s="22"/>
    </row>
    <row r="12894">
      <c r="C12894" s="22"/>
    </row>
    <row r="12895">
      <c r="C12895" s="22"/>
    </row>
    <row r="12896">
      <c r="C12896" s="22"/>
    </row>
    <row r="12897">
      <c r="C12897" s="22"/>
    </row>
    <row r="12898">
      <c r="C12898" s="22"/>
    </row>
    <row r="12899">
      <c r="C12899" s="22"/>
    </row>
    <row r="12900">
      <c r="C12900" s="22"/>
    </row>
    <row r="12901">
      <c r="C12901" s="22"/>
    </row>
    <row r="12902">
      <c r="C12902" s="22"/>
    </row>
    <row r="12903">
      <c r="C12903" s="22"/>
    </row>
    <row r="12904">
      <c r="C12904" s="22"/>
    </row>
    <row r="12905">
      <c r="C12905" s="22"/>
    </row>
    <row r="12906">
      <c r="C12906" s="22"/>
    </row>
    <row r="12907">
      <c r="C12907" s="22"/>
    </row>
    <row r="12908">
      <c r="C12908" s="22"/>
    </row>
    <row r="12909">
      <c r="C12909" s="22"/>
    </row>
    <row r="12910">
      <c r="C12910" s="22"/>
    </row>
    <row r="12911">
      <c r="C12911" s="22"/>
    </row>
    <row r="12912">
      <c r="C12912" s="22"/>
    </row>
    <row r="12913">
      <c r="C12913" s="22"/>
    </row>
    <row r="12914">
      <c r="C12914" s="22"/>
    </row>
    <row r="12915">
      <c r="C12915" s="22"/>
    </row>
    <row r="12916">
      <c r="C12916" s="22"/>
    </row>
    <row r="12917">
      <c r="C12917" s="22"/>
    </row>
    <row r="12918">
      <c r="C12918" s="22"/>
    </row>
    <row r="12919">
      <c r="C12919" s="22"/>
    </row>
    <row r="12920">
      <c r="C12920" s="22"/>
    </row>
    <row r="12921">
      <c r="C12921" s="22"/>
    </row>
    <row r="12922">
      <c r="C12922" s="22"/>
    </row>
    <row r="12923">
      <c r="C12923" s="22"/>
    </row>
    <row r="12924">
      <c r="C12924" s="22"/>
    </row>
    <row r="12925">
      <c r="C12925" s="22"/>
    </row>
    <row r="12926">
      <c r="C12926" s="22"/>
    </row>
    <row r="12927">
      <c r="C12927" s="22"/>
    </row>
    <row r="12928">
      <c r="C12928" s="22"/>
    </row>
    <row r="12929">
      <c r="C12929" s="22"/>
    </row>
    <row r="12930">
      <c r="C12930" s="22"/>
    </row>
    <row r="12931">
      <c r="C12931" s="22"/>
    </row>
    <row r="12932">
      <c r="C12932" s="22"/>
    </row>
    <row r="12933">
      <c r="C12933" s="22"/>
    </row>
    <row r="12934">
      <c r="C12934" s="22"/>
    </row>
    <row r="12935">
      <c r="C12935" s="22"/>
    </row>
    <row r="12936">
      <c r="C12936" s="22"/>
    </row>
    <row r="12937">
      <c r="C12937" s="22"/>
    </row>
    <row r="12938">
      <c r="C12938" s="22"/>
    </row>
    <row r="12939">
      <c r="C12939" s="22"/>
    </row>
    <row r="12940">
      <c r="C12940" s="22"/>
    </row>
    <row r="12941">
      <c r="C12941" s="22"/>
    </row>
    <row r="12942">
      <c r="C12942" s="22"/>
    </row>
    <row r="12943">
      <c r="C12943" s="22"/>
    </row>
    <row r="12944">
      <c r="C12944" s="22"/>
    </row>
    <row r="12945">
      <c r="C12945" s="22"/>
    </row>
    <row r="12946">
      <c r="C12946" s="22"/>
    </row>
    <row r="12947">
      <c r="C12947" s="22"/>
    </row>
    <row r="12948">
      <c r="C12948" s="22"/>
    </row>
    <row r="12949">
      <c r="C12949" s="22"/>
    </row>
    <row r="12950">
      <c r="C12950" s="22"/>
    </row>
    <row r="12951">
      <c r="C12951" s="22"/>
    </row>
    <row r="12952">
      <c r="C12952" s="22"/>
    </row>
    <row r="12953">
      <c r="C12953" s="22"/>
    </row>
    <row r="12954">
      <c r="C12954" s="22"/>
    </row>
    <row r="12955">
      <c r="C12955" s="22"/>
    </row>
    <row r="12956">
      <c r="C12956" s="22"/>
    </row>
    <row r="12957">
      <c r="C12957" s="22"/>
    </row>
    <row r="12958">
      <c r="C12958" s="22"/>
    </row>
    <row r="12959">
      <c r="C12959" s="22"/>
    </row>
    <row r="12960">
      <c r="C12960" s="22"/>
    </row>
    <row r="12961">
      <c r="C12961" s="22"/>
    </row>
    <row r="12962">
      <c r="C12962" s="22"/>
    </row>
    <row r="12963">
      <c r="C12963" s="22"/>
    </row>
    <row r="12964">
      <c r="C12964" s="22"/>
    </row>
    <row r="12965">
      <c r="C12965" s="22"/>
    </row>
    <row r="12966">
      <c r="C12966" s="22"/>
    </row>
    <row r="12967">
      <c r="C12967" s="22"/>
    </row>
    <row r="12968">
      <c r="C12968" s="22"/>
    </row>
    <row r="12969">
      <c r="C12969" s="22"/>
    </row>
    <row r="12970">
      <c r="C12970" s="22"/>
    </row>
    <row r="12971">
      <c r="C12971" s="22"/>
    </row>
    <row r="12972">
      <c r="C12972" s="22"/>
    </row>
    <row r="12973">
      <c r="C12973" s="22"/>
    </row>
    <row r="12974">
      <c r="C12974" s="22"/>
    </row>
    <row r="12975">
      <c r="C12975" s="22"/>
    </row>
    <row r="12976">
      <c r="C12976" s="22"/>
    </row>
    <row r="12977">
      <c r="C12977" s="22"/>
    </row>
    <row r="12978">
      <c r="C12978" s="22"/>
    </row>
    <row r="12979">
      <c r="C12979" s="22"/>
    </row>
    <row r="12980">
      <c r="C12980" s="22"/>
    </row>
    <row r="12981">
      <c r="C12981" s="22"/>
    </row>
    <row r="12982">
      <c r="C12982" s="22"/>
    </row>
    <row r="12983">
      <c r="C12983" s="22"/>
    </row>
    <row r="12984">
      <c r="C12984" s="22"/>
    </row>
    <row r="12985">
      <c r="C12985" s="22"/>
    </row>
    <row r="12986">
      <c r="C12986" s="22"/>
    </row>
    <row r="12987">
      <c r="C12987" s="22"/>
    </row>
    <row r="12988">
      <c r="C12988" s="22"/>
    </row>
    <row r="12989">
      <c r="C12989" s="22"/>
    </row>
    <row r="12990">
      <c r="C12990" s="22"/>
    </row>
    <row r="12991">
      <c r="C12991" s="22"/>
    </row>
    <row r="12992">
      <c r="C12992" s="22"/>
    </row>
    <row r="12993">
      <c r="C12993" s="22"/>
    </row>
    <row r="12994">
      <c r="C12994" s="22"/>
    </row>
    <row r="12995">
      <c r="C12995" s="22"/>
    </row>
    <row r="12996">
      <c r="C12996" s="22"/>
    </row>
    <row r="12997">
      <c r="C12997" s="22"/>
    </row>
    <row r="12998">
      <c r="C12998" s="22"/>
    </row>
    <row r="12999">
      <c r="C12999" s="22"/>
    </row>
    <row r="13000">
      <c r="C13000" s="22"/>
    </row>
    <row r="13001">
      <c r="C13001" s="22"/>
    </row>
    <row r="13002">
      <c r="C13002" s="22"/>
    </row>
    <row r="13003">
      <c r="C13003" s="22"/>
    </row>
    <row r="13004">
      <c r="C13004" s="22"/>
    </row>
    <row r="13005">
      <c r="C13005" s="22"/>
    </row>
    <row r="13006">
      <c r="C13006" s="22"/>
    </row>
    <row r="13007">
      <c r="C13007" s="22"/>
    </row>
    <row r="13008">
      <c r="C13008" s="22"/>
    </row>
    <row r="13009">
      <c r="C13009" s="22"/>
    </row>
    <row r="13010">
      <c r="C13010" s="22"/>
    </row>
    <row r="13011">
      <c r="C13011" s="22"/>
    </row>
    <row r="13012">
      <c r="C13012" s="22"/>
    </row>
    <row r="13013">
      <c r="C13013" s="22"/>
    </row>
    <row r="13014">
      <c r="C13014" s="22"/>
    </row>
    <row r="13015">
      <c r="C13015" s="22"/>
    </row>
    <row r="13016">
      <c r="C13016" s="22"/>
    </row>
    <row r="13017">
      <c r="C13017" s="22"/>
    </row>
    <row r="13018">
      <c r="C13018" s="22"/>
    </row>
    <row r="13019">
      <c r="C13019" s="22"/>
    </row>
    <row r="13020">
      <c r="C13020" s="22"/>
    </row>
    <row r="13021">
      <c r="C13021" s="22"/>
    </row>
    <row r="13022">
      <c r="C13022" s="22"/>
    </row>
    <row r="13023">
      <c r="C13023" s="22"/>
    </row>
    <row r="13024">
      <c r="C13024" s="22"/>
    </row>
    <row r="13025">
      <c r="C13025" s="22"/>
    </row>
    <row r="13026">
      <c r="C13026" s="22"/>
    </row>
    <row r="13027">
      <c r="C13027" s="22"/>
    </row>
    <row r="13028">
      <c r="C13028" s="22"/>
    </row>
    <row r="13029">
      <c r="C13029" s="22"/>
    </row>
    <row r="13030">
      <c r="C13030" s="22"/>
    </row>
    <row r="13031">
      <c r="C13031" s="22"/>
    </row>
    <row r="13032">
      <c r="C13032" s="22"/>
    </row>
    <row r="13033">
      <c r="C13033" s="22"/>
    </row>
    <row r="13034">
      <c r="C13034" s="22"/>
    </row>
    <row r="13035">
      <c r="C13035" s="22"/>
    </row>
    <row r="13036">
      <c r="C13036" s="22"/>
    </row>
    <row r="13037">
      <c r="C13037" s="22"/>
    </row>
    <row r="13038">
      <c r="C13038" s="22"/>
    </row>
    <row r="13039">
      <c r="C13039" s="22"/>
    </row>
    <row r="13040">
      <c r="C13040" s="22"/>
    </row>
    <row r="13041">
      <c r="C13041" s="22"/>
    </row>
    <row r="13042">
      <c r="C13042" s="22"/>
    </row>
    <row r="13043">
      <c r="C13043" s="22"/>
    </row>
    <row r="13044">
      <c r="C13044" s="22"/>
    </row>
    <row r="13045">
      <c r="C13045" s="22"/>
    </row>
    <row r="13046">
      <c r="C13046" s="22"/>
    </row>
    <row r="13047">
      <c r="C13047" s="22"/>
    </row>
    <row r="13048">
      <c r="C13048" s="22"/>
    </row>
    <row r="13049">
      <c r="C13049" s="22"/>
    </row>
    <row r="13050">
      <c r="C13050" s="22"/>
    </row>
    <row r="13051">
      <c r="C13051" s="22"/>
    </row>
    <row r="13052">
      <c r="C13052" s="22"/>
    </row>
    <row r="13053">
      <c r="C13053" s="22"/>
    </row>
    <row r="13054">
      <c r="C13054" s="22"/>
    </row>
    <row r="13055">
      <c r="C13055" s="22"/>
    </row>
    <row r="13056">
      <c r="C13056" s="22"/>
    </row>
    <row r="13057">
      <c r="C13057" s="22"/>
    </row>
    <row r="13058">
      <c r="C13058" s="22"/>
    </row>
    <row r="13059">
      <c r="C13059" s="22"/>
    </row>
    <row r="13060">
      <c r="C13060" s="22"/>
    </row>
    <row r="13061">
      <c r="C13061" s="22"/>
    </row>
    <row r="13062">
      <c r="C13062" s="22"/>
    </row>
    <row r="13063">
      <c r="C13063" s="22"/>
    </row>
    <row r="13064">
      <c r="C13064" s="22"/>
    </row>
    <row r="13065">
      <c r="C13065" s="22"/>
    </row>
    <row r="13066">
      <c r="C13066" s="22"/>
    </row>
    <row r="13067">
      <c r="C13067" s="22"/>
    </row>
    <row r="13068">
      <c r="C13068" s="22"/>
    </row>
    <row r="13069">
      <c r="C13069" s="22"/>
    </row>
    <row r="13070">
      <c r="C13070" s="22"/>
    </row>
    <row r="13071">
      <c r="C13071" s="22"/>
    </row>
    <row r="13072">
      <c r="C13072" s="22"/>
    </row>
    <row r="13073">
      <c r="C13073" s="22"/>
    </row>
    <row r="13074">
      <c r="C13074" s="22"/>
    </row>
    <row r="13075">
      <c r="C13075" s="22"/>
    </row>
    <row r="13076">
      <c r="C13076" s="22"/>
    </row>
    <row r="13077">
      <c r="C13077" s="22"/>
    </row>
    <row r="13078">
      <c r="C13078" s="22"/>
    </row>
    <row r="13079">
      <c r="C13079" s="22"/>
    </row>
    <row r="13080">
      <c r="C13080" s="22"/>
    </row>
    <row r="13081">
      <c r="C13081" s="22"/>
    </row>
    <row r="13082">
      <c r="C13082" s="22"/>
    </row>
    <row r="13083">
      <c r="C13083" s="22"/>
    </row>
    <row r="13084">
      <c r="C13084" s="22"/>
    </row>
    <row r="13085">
      <c r="C13085" s="22"/>
    </row>
    <row r="13086">
      <c r="C13086" s="22"/>
    </row>
    <row r="13087">
      <c r="C13087" s="22"/>
    </row>
    <row r="13088">
      <c r="C13088" s="22"/>
    </row>
    <row r="13089">
      <c r="C13089" s="22"/>
    </row>
    <row r="13090">
      <c r="C13090" s="22"/>
    </row>
    <row r="13091">
      <c r="C13091" s="22"/>
    </row>
    <row r="13092">
      <c r="C13092" s="22"/>
    </row>
    <row r="13093">
      <c r="C13093" s="22"/>
    </row>
    <row r="13094">
      <c r="C13094" s="22"/>
    </row>
    <row r="13095">
      <c r="C13095" s="22"/>
    </row>
    <row r="13096">
      <c r="C13096" s="22"/>
    </row>
    <row r="13097">
      <c r="C13097" s="22"/>
    </row>
    <row r="13098">
      <c r="C13098" s="22"/>
    </row>
    <row r="13099">
      <c r="C13099" s="22"/>
    </row>
    <row r="13100">
      <c r="C13100" s="22"/>
    </row>
    <row r="13101">
      <c r="C13101" s="22"/>
    </row>
    <row r="13102">
      <c r="C13102" s="22"/>
    </row>
    <row r="13103">
      <c r="C13103" s="22"/>
    </row>
    <row r="13104">
      <c r="C13104" s="22"/>
    </row>
    <row r="13105">
      <c r="C13105" s="22"/>
    </row>
    <row r="13106">
      <c r="C13106" s="22"/>
    </row>
    <row r="13107">
      <c r="C13107" s="22"/>
    </row>
    <row r="13108">
      <c r="C13108" s="22"/>
    </row>
    <row r="13109">
      <c r="C13109" s="22"/>
    </row>
    <row r="13110">
      <c r="C13110" s="22"/>
    </row>
    <row r="13111">
      <c r="C13111" s="22"/>
    </row>
    <row r="13112">
      <c r="C13112" s="22"/>
    </row>
    <row r="13113">
      <c r="C13113" s="22"/>
    </row>
    <row r="13114">
      <c r="C13114" s="22"/>
    </row>
    <row r="13115">
      <c r="C13115" s="22"/>
    </row>
    <row r="13116">
      <c r="C13116" s="22"/>
    </row>
    <row r="13117">
      <c r="C13117" s="22"/>
    </row>
    <row r="13118">
      <c r="C13118" s="22"/>
    </row>
    <row r="13119">
      <c r="C13119" s="22"/>
    </row>
    <row r="13120">
      <c r="C13120" s="22"/>
    </row>
    <row r="13121">
      <c r="C13121" s="22"/>
    </row>
    <row r="13122">
      <c r="C13122" s="22"/>
    </row>
    <row r="13123">
      <c r="C13123" s="22"/>
    </row>
    <row r="13124">
      <c r="C13124" s="22"/>
    </row>
    <row r="13125">
      <c r="C13125" s="22"/>
    </row>
    <row r="13126">
      <c r="C13126" s="22"/>
    </row>
    <row r="13127">
      <c r="C13127" s="22"/>
    </row>
    <row r="13128">
      <c r="C13128" s="22"/>
    </row>
    <row r="13129">
      <c r="C13129" s="22"/>
    </row>
    <row r="13130">
      <c r="C13130" s="22"/>
    </row>
    <row r="13131">
      <c r="C13131" s="22"/>
    </row>
    <row r="13132">
      <c r="C13132" s="22"/>
    </row>
    <row r="13133">
      <c r="C13133" s="22"/>
    </row>
    <row r="13134">
      <c r="C13134" s="22"/>
    </row>
    <row r="13135">
      <c r="C13135" s="22"/>
    </row>
    <row r="13136">
      <c r="C13136" s="22"/>
    </row>
    <row r="13137">
      <c r="C13137" s="22"/>
    </row>
    <row r="13138">
      <c r="C13138" s="22"/>
    </row>
    <row r="13139">
      <c r="C13139" s="22"/>
    </row>
    <row r="13140">
      <c r="C13140" s="22"/>
    </row>
    <row r="13141">
      <c r="C13141" s="22"/>
    </row>
    <row r="13142">
      <c r="C13142" s="22"/>
    </row>
    <row r="13143">
      <c r="C13143" s="22"/>
    </row>
    <row r="13144">
      <c r="C13144" s="22"/>
    </row>
    <row r="13145">
      <c r="C13145" s="22"/>
    </row>
    <row r="13146">
      <c r="C13146" s="22"/>
    </row>
    <row r="13147">
      <c r="C13147" s="22"/>
    </row>
    <row r="13148">
      <c r="C13148" s="22"/>
    </row>
    <row r="13149">
      <c r="C13149" s="22"/>
    </row>
    <row r="13150">
      <c r="C13150" s="22"/>
    </row>
    <row r="13151">
      <c r="C13151" s="22"/>
    </row>
    <row r="13152">
      <c r="C13152" s="22"/>
    </row>
    <row r="13153">
      <c r="C13153" s="22"/>
    </row>
    <row r="13154">
      <c r="C13154" s="22"/>
    </row>
    <row r="13155">
      <c r="C13155" s="22"/>
    </row>
    <row r="13156">
      <c r="C13156" s="22"/>
    </row>
    <row r="13157">
      <c r="C13157" s="22"/>
    </row>
    <row r="13158">
      <c r="C13158" s="22"/>
    </row>
    <row r="13159">
      <c r="C13159" s="22"/>
    </row>
    <row r="13160">
      <c r="C13160" s="22"/>
    </row>
    <row r="13161">
      <c r="C13161" s="22"/>
    </row>
    <row r="13162">
      <c r="C13162" s="22"/>
    </row>
    <row r="13163">
      <c r="C13163" s="22"/>
    </row>
    <row r="13164">
      <c r="C13164" s="22"/>
    </row>
    <row r="13165">
      <c r="C13165" s="22"/>
    </row>
    <row r="13166">
      <c r="C13166" s="22"/>
    </row>
    <row r="13167">
      <c r="C13167" s="22"/>
    </row>
    <row r="13168">
      <c r="C13168" s="22"/>
    </row>
    <row r="13169">
      <c r="C13169" s="22"/>
    </row>
    <row r="13170">
      <c r="C13170" s="22"/>
    </row>
    <row r="13171">
      <c r="C13171" s="22"/>
    </row>
    <row r="13172">
      <c r="C13172" s="22"/>
    </row>
    <row r="13173">
      <c r="C13173" s="22"/>
    </row>
    <row r="13174">
      <c r="C13174" s="22"/>
    </row>
    <row r="13175">
      <c r="C13175" s="22"/>
    </row>
    <row r="13176">
      <c r="C13176" s="22"/>
    </row>
    <row r="13177">
      <c r="C13177" s="22"/>
    </row>
    <row r="13178">
      <c r="C13178" s="22"/>
    </row>
    <row r="13179">
      <c r="C13179" s="22"/>
    </row>
    <row r="13180">
      <c r="C13180" s="22"/>
    </row>
    <row r="13181">
      <c r="C13181" s="22"/>
    </row>
    <row r="13182">
      <c r="C13182" s="22"/>
    </row>
    <row r="13183">
      <c r="C13183" s="22"/>
    </row>
    <row r="13184">
      <c r="C13184" s="22"/>
    </row>
    <row r="13185">
      <c r="C13185" s="22"/>
    </row>
    <row r="13186">
      <c r="C13186" s="22"/>
    </row>
    <row r="13187">
      <c r="C13187" s="22"/>
    </row>
    <row r="13188">
      <c r="C13188" s="22"/>
    </row>
    <row r="13189">
      <c r="C13189" s="22"/>
    </row>
    <row r="13190">
      <c r="C13190" s="22"/>
    </row>
    <row r="13191">
      <c r="C13191" s="22"/>
    </row>
    <row r="13192">
      <c r="C13192" s="22"/>
    </row>
    <row r="13193">
      <c r="C13193" s="22"/>
    </row>
    <row r="13194">
      <c r="C13194" s="22"/>
    </row>
    <row r="13195">
      <c r="C13195" s="22"/>
    </row>
    <row r="13196">
      <c r="C13196" s="22"/>
    </row>
    <row r="13197">
      <c r="C13197" s="22"/>
    </row>
    <row r="13198">
      <c r="C13198" s="22"/>
    </row>
    <row r="13199">
      <c r="C13199" s="22"/>
    </row>
    <row r="13200">
      <c r="C13200" s="22"/>
    </row>
    <row r="13201">
      <c r="C13201" s="22"/>
    </row>
    <row r="13202">
      <c r="C13202" s="22"/>
    </row>
    <row r="13203">
      <c r="C13203" s="22"/>
    </row>
    <row r="13204">
      <c r="C13204" s="22"/>
    </row>
    <row r="13205">
      <c r="C13205" s="22"/>
    </row>
    <row r="13206">
      <c r="C13206" s="22"/>
    </row>
    <row r="13207">
      <c r="C13207" s="22"/>
    </row>
    <row r="13208">
      <c r="C13208" s="22"/>
    </row>
    <row r="13209">
      <c r="C13209" s="22"/>
    </row>
    <row r="13210">
      <c r="C13210" s="22"/>
    </row>
    <row r="13211">
      <c r="C13211" s="22"/>
    </row>
    <row r="13212">
      <c r="C13212" s="22"/>
    </row>
    <row r="13213">
      <c r="C13213" s="22"/>
    </row>
    <row r="13214">
      <c r="C13214" s="22"/>
    </row>
    <row r="13215">
      <c r="C13215" s="22"/>
    </row>
    <row r="13216">
      <c r="C13216" s="22"/>
    </row>
    <row r="13217">
      <c r="C13217" s="22"/>
    </row>
    <row r="13218">
      <c r="C13218" s="22"/>
    </row>
    <row r="13219">
      <c r="C13219" s="22"/>
    </row>
    <row r="13220">
      <c r="C13220" s="22"/>
    </row>
    <row r="13221">
      <c r="C13221" s="22"/>
    </row>
    <row r="13222">
      <c r="C13222" s="22"/>
    </row>
    <row r="13223">
      <c r="C13223" s="22"/>
    </row>
    <row r="13224">
      <c r="C13224" s="22"/>
    </row>
    <row r="13225">
      <c r="C13225" s="22"/>
    </row>
    <row r="13226">
      <c r="C13226" s="22"/>
    </row>
    <row r="13227">
      <c r="C13227" s="22"/>
    </row>
    <row r="13228">
      <c r="C13228" s="22"/>
    </row>
    <row r="13229">
      <c r="C13229" s="22"/>
    </row>
    <row r="13230">
      <c r="C13230" s="22"/>
    </row>
    <row r="13231">
      <c r="C13231" s="22"/>
    </row>
    <row r="13232">
      <c r="C13232" s="22"/>
    </row>
    <row r="13233">
      <c r="C13233" s="22"/>
    </row>
    <row r="13234">
      <c r="C13234" s="22"/>
    </row>
    <row r="13235">
      <c r="C13235" s="22"/>
    </row>
    <row r="13236">
      <c r="C13236" s="22"/>
    </row>
    <row r="13237">
      <c r="C13237" s="22"/>
    </row>
    <row r="13238">
      <c r="C13238" s="22"/>
    </row>
    <row r="13239">
      <c r="C13239" s="22"/>
    </row>
    <row r="13240">
      <c r="C13240" s="22"/>
    </row>
    <row r="13241">
      <c r="C13241" s="22"/>
    </row>
    <row r="13242">
      <c r="C13242" s="22"/>
    </row>
    <row r="13243">
      <c r="C13243" s="22"/>
    </row>
    <row r="13244">
      <c r="C13244" s="22"/>
    </row>
    <row r="13245">
      <c r="C13245" s="22"/>
    </row>
    <row r="13246">
      <c r="C13246" s="22"/>
    </row>
    <row r="13247">
      <c r="C13247" s="22"/>
    </row>
    <row r="13248">
      <c r="C13248" s="22"/>
    </row>
    <row r="13249">
      <c r="C13249" s="22"/>
    </row>
    <row r="13250">
      <c r="C13250" s="22"/>
    </row>
    <row r="13251">
      <c r="C13251" s="22"/>
    </row>
    <row r="13252">
      <c r="C13252" s="22"/>
    </row>
    <row r="13253">
      <c r="C13253" s="22"/>
    </row>
    <row r="13254">
      <c r="C13254" s="22"/>
    </row>
    <row r="13255">
      <c r="C13255" s="22"/>
    </row>
    <row r="13256">
      <c r="C13256" s="22"/>
    </row>
    <row r="13257">
      <c r="C13257" s="22"/>
    </row>
    <row r="13258">
      <c r="C13258" s="22"/>
    </row>
    <row r="13259">
      <c r="C13259" s="22"/>
    </row>
    <row r="13260">
      <c r="C13260" s="22"/>
    </row>
    <row r="13261">
      <c r="C13261" s="22"/>
    </row>
    <row r="13262">
      <c r="C13262" s="22"/>
    </row>
    <row r="13263">
      <c r="C13263" s="22"/>
    </row>
    <row r="13264">
      <c r="C13264" s="22"/>
    </row>
    <row r="13265">
      <c r="C13265" s="22"/>
    </row>
    <row r="13266">
      <c r="C13266" s="22"/>
    </row>
    <row r="13267">
      <c r="C13267" s="22"/>
    </row>
    <row r="13268">
      <c r="C13268" s="22"/>
    </row>
    <row r="13269">
      <c r="C13269" s="22"/>
    </row>
    <row r="13270">
      <c r="C13270" s="22"/>
    </row>
    <row r="13271">
      <c r="C13271" s="22"/>
    </row>
    <row r="13272">
      <c r="C13272" s="22"/>
    </row>
    <row r="13273">
      <c r="C13273" s="22"/>
    </row>
    <row r="13274">
      <c r="C13274" s="22"/>
    </row>
    <row r="13275">
      <c r="C13275" s="22"/>
    </row>
    <row r="13276">
      <c r="C13276" s="22"/>
    </row>
    <row r="13277">
      <c r="C13277" s="22"/>
    </row>
    <row r="13278">
      <c r="C13278" s="22"/>
    </row>
    <row r="13279">
      <c r="C13279" s="22"/>
    </row>
    <row r="13280">
      <c r="C13280" s="22"/>
    </row>
    <row r="13281">
      <c r="C13281" s="22"/>
    </row>
    <row r="13282">
      <c r="C13282" s="22"/>
    </row>
    <row r="13283">
      <c r="C13283" s="22"/>
    </row>
    <row r="13284">
      <c r="C13284" s="22"/>
    </row>
    <row r="13285">
      <c r="C13285" s="22"/>
    </row>
    <row r="13286">
      <c r="C13286" s="22"/>
    </row>
    <row r="13287">
      <c r="C13287" s="22"/>
    </row>
    <row r="13288">
      <c r="C13288" s="22"/>
    </row>
    <row r="13289">
      <c r="C13289" s="22"/>
    </row>
    <row r="13290">
      <c r="C13290" s="22"/>
    </row>
    <row r="13291">
      <c r="C13291" s="22"/>
    </row>
    <row r="13292">
      <c r="C13292" s="22"/>
    </row>
    <row r="13293">
      <c r="C13293" s="22"/>
    </row>
    <row r="13294">
      <c r="C13294" s="22"/>
    </row>
    <row r="13295">
      <c r="C13295" s="22"/>
    </row>
    <row r="13296">
      <c r="C13296" s="22"/>
    </row>
    <row r="13297">
      <c r="C13297" s="22"/>
    </row>
    <row r="13298">
      <c r="C13298" s="22"/>
    </row>
    <row r="13299">
      <c r="C13299" s="22"/>
    </row>
    <row r="13300">
      <c r="C13300" s="22"/>
    </row>
    <row r="13301">
      <c r="C13301" s="22"/>
    </row>
    <row r="13302">
      <c r="C13302" s="22"/>
    </row>
    <row r="13303">
      <c r="C13303" s="22"/>
    </row>
    <row r="13304">
      <c r="C13304" s="22"/>
    </row>
    <row r="13305">
      <c r="C13305" s="22"/>
    </row>
    <row r="13306">
      <c r="C13306" s="22"/>
    </row>
    <row r="13307">
      <c r="C13307" s="22"/>
    </row>
    <row r="13308">
      <c r="C13308" s="22"/>
    </row>
    <row r="13309">
      <c r="C13309" s="22"/>
    </row>
    <row r="13310">
      <c r="C13310" s="22"/>
    </row>
    <row r="13311">
      <c r="C13311" s="22"/>
    </row>
    <row r="13312">
      <c r="C13312" s="22"/>
    </row>
    <row r="13313">
      <c r="C13313" s="22"/>
    </row>
    <row r="13314">
      <c r="C13314" s="22"/>
    </row>
    <row r="13315">
      <c r="C13315" s="22"/>
    </row>
    <row r="13316">
      <c r="C13316" s="22"/>
    </row>
    <row r="13317">
      <c r="C13317" s="22"/>
    </row>
    <row r="13318">
      <c r="C13318" s="22"/>
    </row>
    <row r="13319">
      <c r="C13319" s="22"/>
    </row>
    <row r="13320">
      <c r="C13320" s="22"/>
    </row>
    <row r="13321">
      <c r="C13321" s="22"/>
    </row>
    <row r="13322">
      <c r="C13322" s="22"/>
    </row>
    <row r="13323">
      <c r="C13323" s="22"/>
    </row>
    <row r="13324">
      <c r="C13324" s="22"/>
    </row>
    <row r="13325">
      <c r="C13325" s="22"/>
    </row>
    <row r="13326">
      <c r="C13326" s="22"/>
    </row>
    <row r="13327">
      <c r="C13327" s="22"/>
    </row>
    <row r="13328">
      <c r="C13328" s="22"/>
    </row>
    <row r="13329">
      <c r="C13329" s="22"/>
    </row>
    <row r="13330">
      <c r="C13330" s="22"/>
    </row>
    <row r="13331">
      <c r="C13331" s="22"/>
    </row>
    <row r="13332">
      <c r="C13332" s="22"/>
    </row>
    <row r="13333">
      <c r="C13333" s="22"/>
    </row>
    <row r="13334">
      <c r="C13334" s="22"/>
    </row>
    <row r="13335">
      <c r="C13335" s="22"/>
    </row>
    <row r="13336">
      <c r="C13336" s="22"/>
    </row>
    <row r="13337">
      <c r="C13337" s="22"/>
    </row>
    <row r="13338">
      <c r="C13338" s="22"/>
    </row>
    <row r="13339">
      <c r="C13339" s="22"/>
    </row>
    <row r="13340">
      <c r="C13340" s="22"/>
    </row>
    <row r="13341">
      <c r="C13341" s="22"/>
    </row>
    <row r="13342">
      <c r="C13342" s="22"/>
    </row>
    <row r="13343">
      <c r="C13343" s="22"/>
    </row>
    <row r="13344">
      <c r="C13344" s="22"/>
    </row>
    <row r="13345">
      <c r="C13345" s="22"/>
    </row>
    <row r="13346">
      <c r="C13346" s="22"/>
    </row>
    <row r="13347">
      <c r="C13347" s="22"/>
    </row>
    <row r="13348">
      <c r="C13348" s="22"/>
    </row>
    <row r="13349">
      <c r="C13349" s="22"/>
    </row>
    <row r="13350">
      <c r="C13350" s="22"/>
    </row>
    <row r="13351">
      <c r="C13351" s="22"/>
    </row>
    <row r="13352">
      <c r="C13352" s="22"/>
    </row>
    <row r="13353">
      <c r="C13353" s="22"/>
    </row>
    <row r="13354">
      <c r="C13354" s="22"/>
    </row>
    <row r="13355">
      <c r="C13355" s="22"/>
    </row>
    <row r="13356">
      <c r="C13356" s="22"/>
    </row>
    <row r="13357">
      <c r="C13357" s="22"/>
    </row>
    <row r="13358">
      <c r="C13358" s="22"/>
    </row>
    <row r="13359">
      <c r="C13359" s="22"/>
    </row>
    <row r="13360">
      <c r="C13360" s="22"/>
    </row>
    <row r="13361">
      <c r="C13361" s="22"/>
    </row>
    <row r="13362">
      <c r="C13362" s="22"/>
    </row>
    <row r="13363">
      <c r="C13363" s="22"/>
    </row>
    <row r="13364">
      <c r="C13364" s="22"/>
    </row>
    <row r="13365">
      <c r="C13365" s="22"/>
    </row>
    <row r="13366">
      <c r="C13366" s="22"/>
    </row>
    <row r="13367">
      <c r="C13367" s="22"/>
    </row>
    <row r="13368">
      <c r="C13368" s="22"/>
    </row>
    <row r="13369">
      <c r="C13369" s="22"/>
    </row>
    <row r="13370">
      <c r="C13370" s="22"/>
    </row>
    <row r="13371">
      <c r="C13371" s="22"/>
    </row>
    <row r="13372">
      <c r="C13372" s="22"/>
    </row>
    <row r="13373">
      <c r="C13373" s="22"/>
    </row>
    <row r="13374">
      <c r="C13374" s="22"/>
    </row>
    <row r="13375">
      <c r="C13375" s="22"/>
    </row>
    <row r="13376">
      <c r="C13376" s="22"/>
    </row>
    <row r="13377">
      <c r="C13377" s="22"/>
    </row>
    <row r="13378">
      <c r="C13378" s="22"/>
    </row>
    <row r="13379">
      <c r="C13379" s="22"/>
    </row>
    <row r="13380">
      <c r="C13380" s="22"/>
    </row>
    <row r="13381">
      <c r="C13381" s="22"/>
    </row>
    <row r="13382">
      <c r="C13382" s="22"/>
    </row>
    <row r="13383">
      <c r="C13383" s="22"/>
    </row>
    <row r="13384">
      <c r="C13384" s="22"/>
    </row>
    <row r="13385">
      <c r="C13385" s="22"/>
    </row>
    <row r="13386">
      <c r="C13386" s="22"/>
    </row>
    <row r="13387">
      <c r="C13387" s="22"/>
    </row>
    <row r="13388">
      <c r="C13388" s="22"/>
    </row>
    <row r="13389">
      <c r="C13389" s="22"/>
    </row>
    <row r="13390">
      <c r="C13390" s="22"/>
    </row>
    <row r="13391">
      <c r="C13391" s="22"/>
    </row>
    <row r="13392">
      <c r="C13392" s="22"/>
    </row>
    <row r="13393">
      <c r="C13393" s="22"/>
    </row>
    <row r="13394">
      <c r="C13394" s="22"/>
    </row>
    <row r="13395">
      <c r="C13395" s="22"/>
    </row>
    <row r="13396">
      <c r="C13396" s="22"/>
    </row>
    <row r="13397">
      <c r="C13397" s="22"/>
    </row>
    <row r="13398">
      <c r="C13398" s="22"/>
    </row>
    <row r="13399">
      <c r="C13399" s="22"/>
    </row>
    <row r="13400">
      <c r="C13400" s="22"/>
    </row>
    <row r="13401">
      <c r="C13401" s="22"/>
    </row>
    <row r="13402">
      <c r="C13402" s="22"/>
    </row>
    <row r="13403">
      <c r="C13403" s="22"/>
    </row>
    <row r="13404">
      <c r="C13404" s="22"/>
    </row>
    <row r="13405">
      <c r="C13405" s="22"/>
    </row>
    <row r="13406">
      <c r="C13406" s="22"/>
    </row>
    <row r="13407">
      <c r="C13407" s="22"/>
    </row>
    <row r="13408">
      <c r="C13408" s="22"/>
    </row>
    <row r="13409">
      <c r="C13409" s="22"/>
    </row>
    <row r="13410">
      <c r="C13410" s="22"/>
    </row>
    <row r="13411">
      <c r="C13411" s="22"/>
    </row>
    <row r="13412">
      <c r="C13412" s="22"/>
    </row>
    <row r="13413">
      <c r="C13413" s="22"/>
    </row>
    <row r="13414">
      <c r="C13414" s="22"/>
    </row>
    <row r="13415">
      <c r="C13415" s="22"/>
    </row>
    <row r="13416">
      <c r="C13416" s="22"/>
    </row>
    <row r="13417">
      <c r="C13417" s="22"/>
    </row>
    <row r="13418">
      <c r="C13418" s="22"/>
    </row>
    <row r="13419">
      <c r="C13419" s="22"/>
    </row>
    <row r="13420">
      <c r="C13420" s="22"/>
    </row>
    <row r="13421">
      <c r="C13421" s="22"/>
    </row>
    <row r="13422">
      <c r="C13422" s="22"/>
    </row>
    <row r="13423">
      <c r="C13423" s="22"/>
    </row>
    <row r="13424">
      <c r="C13424" s="22"/>
    </row>
    <row r="13425">
      <c r="C13425" s="22"/>
    </row>
    <row r="13426">
      <c r="C13426" s="22"/>
    </row>
    <row r="13427">
      <c r="C13427" s="22"/>
    </row>
    <row r="13428">
      <c r="C13428" s="22"/>
    </row>
    <row r="13429">
      <c r="C13429" s="22"/>
    </row>
    <row r="13430">
      <c r="C13430" s="22"/>
    </row>
    <row r="13431">
      <c r="C13431" s="22"/>
    </row>
    <row r="13432">
      <c r="C13432" s="22"/>
    </row>
    <row r="13433">
      <c r="C13433" s="22"/>
    </row>
    <row r="13434">
      <c r="C13434" s="22"/>
    </row>
    <row r="13435">
      <c r="C13435" s="22"/>
    </row>
    <row r="13436">
      <c r="C13436" s="22"/>
    </row>
    <row r="13437">
      <c r="C13437" s="22"/>
    </row>
    <row r="13438">
      <c r="C13438" s="22"/>
    </row>
    <row r="13439">
      <c r="C13439" s="22"/>
    </row>
    <row r="13440">
      <c r="C13440" s="22"/>
    </row>
    <row r="13441">
      <c r="C13441" s="22"/>
    </row>
    <row r="13442">
      <c r="C13442" s="22"/>
    </row>
    <row r="13443">
      <c r="C13443" s="22"/>
    </row>
    <row r="13444">
      <c r="C13444" s="22"/>
    </row>
    <row r="13445">
      <c r="C13445" s="22"/>
    </row>
    <row r="13446">
      <c r="C13446" s="22"/>
    </row>
    <row r="13447">
      <c r="C13447" s="22"/>
    </row>
    <row r="13448">
      <c r="C13448" s="22"/>
    </row>
    <row r="13449">
      <c r="C13449" s="22"/>
    </row>
    <row r="13450">
      <c r="C13450" s="22"/>
    </row>
    <row r="13451">
      <c r="C13451" s="22"/>
    </row>
    <row r="13452">
      <c r="C13452" s="22"/>
    </row>
    <row r="13453">
      <c r="C13453" s="22"/>
    </row>
    <row r="13454">
      <c r="C13454" s="22"/>
    </row>
    <row r="13455">
      <c r="C13455" s="22"/>
    </row>
    <row r="13456">
      <c r="C13456" s="22"/>
    </row>
    <row r="13457">
      <c r="C13457" s="22"/>
    </row>
    <row r="13458">
      <c r="C13458" s="22"/>
    </row>
    <row r="13459">
      <c r="C13459" s="22"/>
    </row>
    <row r="13460">
      <c r="C13460" s="22"/>
    </row>
    <row r="13461">
      <c r="C13461" s="22"/>
    </row>
    <row r="13462">
      <c r="C13462" s="22"/>
    </row>
    <row r="13463">
      <c r="C13463" s="22"/>
    </row>
    <row r="13464">
      <c r="C13464" s="22"/>
    </row>
    <row r="13465">
      <c r="C13465" s="22"/>
    </row>
    <row r="13466">
      <c r="C13466" s="22"/>
    </row>
    <row r="13467">
      <c r="C13467" s="22"/>
    </row>
    <row r="13468">
      <c r="C13468" s="22"/>
    </row>
    <row r="13469">
      <c r="C13469" s="22"/>
    </row>
    <row r="13470">
      <c r="C13470" s="22"/>
    </row>
    <row r="13471">
      <c r="C13471" s="22"/>
    </row>
    <row r="13472">
      <c r="C13472" s="22"/>
    </row>
    <row r="13473">
      <c r="C13473" s="22"/>
    </row>
    <row r="13474">
      <c r="C13474" s="22"/>
    </row>
    <row r="13475">
      <c r="C13475" s="22"/>
    </row>
    <row r="13476">
      <c r="C13476" s="22"/>
    </row>
    <row r="13477">
      <c r="C13477" s="22"/>
    </row>
    <row r="13478">
      <c r="C13478" s="22"/>
    </row>
    <row r="13479">
      <c r="C13479" s="22"/>
    </row>
    <row r="13480">
      <c r="C13480" s="22"/>
    </row>
    <row r="13481">
      <c r="C13481" s="22"/>
    </row>
    <row r="13482">
      <c r="C13482" s="22"/>
    </row>
    <row r="13483">
      <c r="C13483" s="22"/>
    </row>
    <row r="13484">
      <c r="C13484" s="22"/>
    </row>
    <row r="13485">
      <c r="C13485" s="22"/>
    </row>
    <row r="13486">
      <c r="C13486" s="22"/>
    </row>
    <row r="13487">
      <c r="C13487" s="22"/>
    </row>
    <row r="13488">
      <c r="C13488" s="22"/>
    </row>
    <row r="13489">
      <c r="C13489" s="22"/>
    </row>
    <row r="13490">
      <c r="C13490" s="22"/>
    </row>
    <row r="13491">
      <c r="C13491" s="22"/>
    </row>
    <row r="13492">
      <c r="C13492" s="22"/>
    </row>
    <row r="13493">
      <c r="C13493" s="22"/>
    </row>
    <row r="13494">
      <c r="C13494" s="22"/>
    </row>
    <row r="13495">
      <c r="C13495" s="22"/>
    </row>
    <row r="13496">
      <c r="C13496" s="22"/>
    </row>
    <row r="13497">
      <c r="C13497" s="22"/>
    </row>
    <row r="13498">
      <c r="C13498" s="22"/>
    </row>
    <row r="13499">
      <c r="C13499" s="22"/>
    </row>
    <row r="13500">
      <c r="C13500" s="22"/>
    </row>
    <row r="13501">
      <c r="C13501" s="22"/>
    </row>
    <row r="13502">
      <c r="C13502" s="22"/>
    </row>
    <row r="13503">
      <c r="C13503" s="22"/>
    </row>
    <row r="13504">
      <c r="C13504" s="22"/>
    </row>
    <row r="13505">
      <c r="C13505" s="22"/>
    </row>
    <row r="13506">
      <c r="C13506" s="22"/>
    </row>
    <row r="13507">
      <c r="C13507" s="22"/>
    </row>
    <row r="13508">
      <c r="C13508" s="22"/>
    </row>
    <row r="13509">
      <c r="C13509" s="22"/>
    </row>
    <row r="13510">
      <c r="C13510" s="22"/>
    </row>
    <row r="13511">
      <c r="C13511" s="22"/>
    </row>
    <row r="13512">
      <c r="C13512" s="22"/>
    </row>
    <row r="13513">
      <c r="C13513" s="22"/>
    </row>
    <row r="13514">
      <c r="C13514" s="22"/>
    </row>
    <row r="13515">
      <c r="C13515" s="22"/>
    </row>
    <row r="13516">
      <c r="C13516" s="22"/>
    </row>
    <row r="13517">
      <c r="C13517" s="22"/>
    </row>
    <row r="13518">
      <c r="C13518" s="22"/>
    </row>
    <row r="13519">
      <c r="C13519" s="22"/>
    </row>
    <row r="13520">
      <c r="C13520" s="22"/>
    </row>
    <row r="13521">
      <c r="C13521" s="22"/>
    </row>
    <row r="13522">
      <c r="C13522" s="22"/>
    </row>
    <row r="13523">
      <c r="C13523" s="22"/>
    </row>
    <row r="13524">
      <c r="C13524" s="22"/>
    </row>
    <row r="13525">
      <c r="C13525" s="22"/>
    </row>
    <row r="13526">
      <c r="C13526" s="22"/>
    </row>
    <row r="13527">
      <c r="C13527" s="22"/>
    </row>
    <row r="13528">
      <c r="C13528" s="22"/>
    </row>
    <row r="13529">
      <c r="C13529" s="22"/>
    </row>
    <row r="13530">
      <c r="C13530" s="22"/>
    </row>
    <row r="13531">
      <c r="C13531" s="22"/>
    </row>
    <row r="13532">
      <c r="C13532" s="22"/>
    </row>
    <row r="13533">
      <c r="C13533" s="22"/>
    </row>
    <row r="13534">
      <c r="C13534" s="22"/>
    </row>
    <row r="13535">
      <c r="C13535" s="22"/>
    </row>
    <row r="13536">
      <c r="C13536" s="22"/>
    </row>
    <row r="13537">
      <c r="C13537" s="22"/>
    </row>
    <row r="13538">
      <c r="C13538" s="22"/>
    </row>
    <row r="13539">
      <c r="C13539" s="22"/>
    </row>
    <row r="13540">
      <c r="C13540" s="22"/>
    </row>
    <row r="13541">
      <c r="C13541" s="22"/>
    </row>
    <row r="13542">
      <c r="C13542" s="22"/>
    </row>
    <row r="13543">
      <c r="C13543" s="22"/>
    </row>
    <row r="13544">
      <c r="C13544" s="22"/>
    </row>
    <row r="13545">
      <c r="C13545" s="22"/>
    </row>
    <row r="13546">
      <c r="C13546" s="22"/>
    </row>
    <row r="13547">
      <c r="C13547" s="22"/>
    </row>
    <row r="13548">
      <c r="C13548" s="22"/>
    </row>
    <row r="13549">
      <c r="C13549" s="22"/>
    </row>
    <row r="13550">
      <c r="C13550" s="22"/>
    </row>
    <row r="13551">
      <c r="C13551" s="22"/>
    </row>
    <row r="13552">
      <c r="C13552" s="22"/>
    </row>
    <row r="13553">
      <c r="C13553" s="22"/>
    </row>
    <row r="13554">
      <c r="C13554" s="22"/>
    </row>
    <row r="13555">
      <c r="C13555" s="22"/>
    </row>
    <row r="13556">
      <c r="C13556" s="22"/>
    </row>
    <row r="13557">
      <c r="C13557" s="22"/>
    </row>
    <row r="13558">
      <c r="C13558" s="22"/>
    </row>
    <row r="13559">
      <c r="C13559" s="22"/>
    </row>
    <row r="13560">
      <c r="C13560" s="22"/>
    </row>
    <row r="13561">
      <c r="C13561" s="22"/>
    </row>
    <row r="13562">
      <c r="C13562" s="22"/>
    </row>
    <row r="13563">
      <c r="C13563" s="22"/>
    </row>
    <row r="13564">
      <c r="C13564" s="22"/>
    </row>
    <row r="13565">
      <c r="C13565" s="22"/>
    </row>
    <row r="13566">
      <c r="C13566" s="22"/>
    </row>
    <row r="13567">
      <c r="C13567" s="22"/>
    </row>
    <row r="13568">
      <c r="C13568" s="22"/>
    </row>
    <row r="13569">
      <c r="C13569" s="22"/>
    </row>
    <row r="13570">
      <c r="C13570" s="22"/>
    </row>
    <row r="13571">
      <c r="C13571" s="22"/>
    </row>
    <row r="13572">
      <c r="C13572" s="22"/>
    </row>
    <row r="13573">
      <c r="C13573" s="22"/>
    </row>
    <row r="13574">
      <c r="C13574" s="22"/>
    </row>
    <row r="13575">
      <c r="C13575" s="22"/>
    </row>
    <row r="13576">
      <c r="C13576" s="22"/>
    </row>
    <row r="13577">
      <c r="C13577" s="22"/>
    </row>
    <row r="13578">
      <c r="C13578" s="22"/>
    </row>
    <row r="13579">
      <c r="C13579" s="22"/>
    </row>
    <row r="13580">
      <c r="C13580" s="22"/>
    </row>
    <row r="13581">
      <c r="C13581" s="22"/>
    </row>
    <row r="13582">
      <c r="C13582" s="22"/>
    </row>
    <row r="13583">
      <c r="C13583" s="22"/>
    </row>
    <row r="13584">
      <c r="C13584" s="22"/>
    </row>
    <row r="13585">
      <c r="C13585" s="22"/>
    </row>
    <row r="13586">
      <c r="C13586" s="22"/>
    </row>
    <row r="13587">
      <c r="C13587" s="22"/>
    </row>
    <row r="13588">
      <c r="C13588" s="22"/>
    </row>
    <row r="13589">
      <c r="C13589" s="22"/>
    </row>
    <row r="13590">
      <c r="C13590" s="22"/>
    </row>
    <row r="13591">
      <c r="C13591" s="22"/>
    </row>
    <row r="13592">
      <c r="C13592" s="22"/>
    </row>
    <row r="13593">
      <c r="C13593" s="22"/>
    </row>
    <row r="13594">
      <c r="C13594" s="22"/>
    </row>
    <row r="13595">
      <c r="C13595" s="22"/>
    </row>
    <row r="13596">
      <c r="C13596" s="22"/>
    </row>
    <row r="13597">
      <c r="C13597" s="22"/>
    </row>
    <row r="13598">
      <c r="C13598" s="22"/>
    </row>
    <row r="13599">
      <c r="C13599" s="22"/>
    </row>
    <row r="13600">
      <c r="C13600" s="22"/>
    </row>
    <row r="13601">
      <c r="C13601" s="22"/>
    </row>
    <row r="13602">
      <c r="C13602" s="22"/>
    </row>
    <row r="13603">
      <c r="C13603" s="22"/>
    </row>
    <row r="13604">
      <c r="C13604" s="22"/>
    </row>
    <row r="13605">
      <c r="C13605" s="22"/>
    </row>
    <row r="13606">
      <c r="C13606" s="22"/>
    </row>
    <row r="13607">
      <c r="C13607" s="22"/>
    </row>
    <row r="13608">
      <c r="C13608" s="22"/>
    </row>
    <row r="13609">
      <c r="C13609" s="22"/>
    </row>
    <row r="13610">
      <c r="C13610" s="22"/>
    </row>
    <row r="13611">
      <c r="C13611" s="22"/>
    </row>
    <row r="13612">
      <c r="C13612" s="22"/>
    </row>
    <row r="13613">
      <c r="C13613" s="22"/>
    </row>
    <row r="13614">
      <c r="C13614" s="22"/>
    </row>
    <row r="13615">
      <c r="C13615" s="22"/>
    </row>
    <row r="13616">
      <c r="C13616" s="22"/>
    </row>
    <row r="13617">
      <c r="C13617" s="22"/>
    </row>
    <row r="13618">
      <c r="C13618" s="22"/>
    </row>
    <row r="13619">
      <c r="C13619" s="22"/>
    </row>
    <row r="13620">
      <c r="C13620" s="22"/>
    </row>
    <row r="13621">
      <c r="C13621" s="22"/>
    </row>
    <row r="13622">
      <c r="C13622" s="22"/>
    </row>
    <row r="13623">
      <c r="C13623" s="22"/>
    </row>
    <row r="13624">
      <c r="C13624" s="22"/>
    </row>
    <row r="13625">
      <c r="C13625" s="22"/>
    </row>
    <row r="13626">
      <c r="C13626" s="22"/>
    </row>
    <row r="13627">
      <c r="C13627" s="22"/>
    </row>
    <row r="13628">
      <c r="C13628" s="22"/>
    </row>
    <row r="13629">
      <c r="C13629" s="22"/>
    </row>
    <row r="13630">
      <c r="C13630" s="22"/>
    </row>
    <row r="13631">
      <c r="C13631" s="22"/>
    </row>
    <row r="13632">
      <c r="C13632" s="22"/>
    </row>
    <row r="13633">
      <c r="C13633" s="22"/>
    </row>
    <row r="13634">
      <c r="C13634" s="22"/>
    </row>
    <row r="13635">
      <c r="C13635" s="22"/>
    </row>
    <row r="13636">
      <c r="C13636" s="22"/>
    </row>
    <row r="13637">
      <c r="C13637" s="22"/>
    </row>
    <row r="13638">
      <c r="C13638" s="22"/>
    </row>
    <row r="13639">
      <c r="C13639" s="22"/>
    </row>
    <row r="13640">
      <c r="C13640" s="22"/>
    </row>
    <row r="13641">
      <c r="C13641" s="22"/>
    </row>
    <row r="13642">
      <c r="C13642" s="22"/>
    </row>
    <row r="13643">
      <c r="C13643" s="22"/>
    </row>
    <row r="13644">
      <c r="C13644" s="22"/>
    </row>
    <row r="13645">
      <c r="C13645" s="22"/>
    </row>
    <row r="13646">
      <c r="C13646" s="22"/>
    </row>
    <row r="13647">
      <c r="C13647" s="22"/>
    </row>
    <row r="13648">
      <c r="C13648" s="22"/>
    </row>
    <row r="13649">
      <c r="C13649" s="22"/>
    </row>
    <row r="13650">
      <c r="C13650" s="22"/>
    </row>
    <row r="13651">
      <c r="C13651" s="22"/>
    </row>
    <row r="13652">
      <c r="C13652" s="22"/>
    </row>
    <row r="13653">
      <c r="C13653" s="22"/>
    </row>
    <row r="13654">
      <c r="C13654" s="22"/>
    </row>
    <row r="13655">
      <c r="C13655" s="22"/>
    </row>
    <row r="13656">
      <c r="C13656" s="22"/>
    </row>
    <row r="13657">
      <c r="C13657" s="22"/>
    </row>
    <row r="13658">
      <c r="C13658" s="22"/>
    </row>
    <row r="13659">
      <c r="C13659" s="22"/>
    </row>
    <row r="13660">
      <c r="C13660" s="22"/>
    </row>
    <row r="13661">
      <c r="C13661" s="22"/>
    </row>
    <row r="13662">
      <c r="C13662" s="22"/>
    </row>
    <row r="13663">
      <c r="C13663" s="22"/>
    </row>
    <row r="13664">
      <c r="C13664" s="22"/>
    </row>
    <row r="13665">
      <c r="C13665" s="22"/>
    </row>
    <row r="13666">
      <c r="C13666" s="22"/>
    </row>
    <row r="13667">
      <c r="C13667" s="22"/>
    </row>
    <row r="13668">
      <c r="C13668" s="22"/>
    </row>
    <row r="13669">
      <c r="C13669" s="22"/>
    </row>
    <row r="13670">
      <c r="C13670" s="22"/>
    </row>
    <row r="13671">
      <c r="C13671" s="22"/>
    </row>
    <row r="13672">
      <c r="C13672" s="22"/>
    </row>
    <row r="13673">
      <c r="C13673" s="22"/>
    </row>
    <row r="13674">
      <c r="C13674" s="22"/>
    </row>
    <row r="13675">
      <c r="C13675" s="22"/>
    </row>
    <row r="13676">
      <c r="C13676" s="22"/>
    </row>
    <row r="13677">
      <c r="C13677" s="22"/>
    </row>
    <row r="13678">
      <c r="C13678" s="22"/>
    </row>
    <row r="13679">
      <c r="C13679" s="22"/>
    </row>
    <row r="13680">
      <c r="C13680" s="22"/>
    </row>
    <row r="13681">
      <c r="C13681" s="22"/>
    </row>
    <row r="13682">
      <c r="C13682" s="22"/>
    </row>
    <row r="13683">
      <c r="C13683" s="22"/>
    </row>
    <row r="13684">
      <c r="C13684" s="22"/>
    </row>
    <row r="13685">
      <c r="C13685" s="22"/>
    </row>
    <row r="13686">
      <c r="C13686" s="22"/>
    </row>
    <row r="13687">
      <c r="C13687" s="22"/>
    </row>
    <row r="13688">
      <c r="C13688" s="22"/>
    </row>
    <row r="13689">
      <c r="C13689" s="22"/>
    </row>
    <row r="13690">
      <c r="C13690" s="22"/>
    </row>
    <row r="13691">
      <c r="C13691" s="22"/>
    </row>
    <row r="13692">
      <c r="C13692" s="22"/>
    </row>
    <row r="13693">
      <c r="C13693" s="22"/>
    </row>
    <row r="13694">
      <c r="C13694" s="22"/>
    </row>
    <row r="13695">
      <c r="C13695" s="22"/>
    </row>
    <row r="13696">
      <c r="C13696" s="22"/>
    </row>
    <row r="13697">
      <c r="C13697" s="22"/>
    </row>
    <row r="13698">
      <c r="C13698" s="22"/>
    </row>
    <row r="13699">
      <c r="C13699" s="22"/>
    </row>
    <row r="13700">
      <c r="C13700" s="22"/>
    </row>
    <row r="13701">
      <c r="C13701" s="22"/>
    </row>
    <row r="13702">
      <c r="C13702" s="22"/>
    </row>
    <row r="13703">
      <c r="C13703" s="22"/>
    </row>
    <row r="13704">
      <c r="C13704" s="22"/>
    </row>
    <row r="13705">
      <c r="C13705" s="22"/>
    </row>
    <row r="13706">
      <c r="C13706" s="22"/>
    </row>
    <row r="13707">
      <c r="C13707" s="22"/>
    </row>
    <row r="13708">
      <c r="C13708" s="22"/>
    </row>
    <row r="13709">
      <c r="C13709" s="22"/>
    </row>
    <row r="13710">
      <c r="C13710" s="22"/>
    </row>
    <row r="13711">
      <c r="C13711" s="22"/>
    </row>
    <row r="13712">
      <c r="C13712" s="22"/>
    </row>
    <row r="13713">
      <c r="C13713" s="22"/>
    </row>
    <row r="13714">
      <c r="C13714" s="22"/>
    </row>
    <row r="13715">
      <c r="C13715" s="22"/>
    </row>
    <row r="13716">
      <c r="C13716" s="22"/>
    </row>
    <row r="13717">
      <c r="C13717" s="22"/>
    </row>
    <row r="13718">
      <c r="C13718" s="22"/>
    </row>
    <row r="13719">
      <c r="C13719" s="22"/>
    </row>
    <row r="13720">
      <c r="C13720" s="22"/>
    </row>
    <row r="13721">
      <c r="C13721" s="22"/>
    </row>
    <row r="13722">
      <c r="C13722" s="22"/>
    </row>
    <row r="13723">
      <c r="C13723" s="22"/>
    </row>
    <row r="13724">
      <c r="C13724" s="22"/>
    </row>
    <row r="13725">
      <c r="C13725" s="22"/>
    </row>
    <row r="13726">
      <c r="C13726" s="22"/>
    </row>
    <row r="13727">
      <c r="C13727" s="22"/>
    </row>
    <row r="13728">
      <c r="C13728" s="22"/>
    </row>
    <row r="13729">
      <c r="C13729" s="22"/>
    </row>
    <row r="13730">
      <c r="C13730" s="22"/>
    </row>
    <row r="13731">
      <c r="C13731" s="22"/>
    </row>
    <row r="13732">
      <c r="C13732" s="22"/>
    </row>
    <row r="13733">
      <c r="C13733" s="22"/>
    </row>
    <row r="13734">
      <c r="C13734" s="22"/>
    </row>
    <row r="13735">
      <c r="C13735" s="22"/>
    </row>
    <row r="13736">
      <c r="C13736" s="22"/>
    </row>
    <row r="13737">
      <c r="C13737" s="22"/>
    </row>
    <row r="13738">
      <c r="C13738" s="22"/>
    </row>
    <row r="13739">
      <c r="C13739" s="22"/>
    </row>
    <row r="13740">
      <c r="C13740" s="22"/>
    </row>
    <row r="13741">
      <c r="C13741" s="22"/>
    </row>
    <row r="13742">
      <c r="C13742" s="22"/>
    </row>
    <row r="13743">
      <c r="C13743" s="22"/>
    </row>
    <row r="13744">
      <c r="C13744" s="22"/>
    </row>
    <row r="13745">
      <c r="C13745" s="22"/>
    </row>
    <row r="13746">
      <c r="C13746" s="22"/>
    </row>
    <row r="13747">
      <c r="C13747" s="22"/>
    </row>
    <row r="13748">
      <c r="C13748" s="22"/>
    </row>
    <row r="13749">
      <c r="C13749" s="22"/>
    </row>
    <row r="13750">
      <c r="C13750" s="22"/>
    </row>
    <row r="13751">
      <c r="C13751" s="22"/>
    </row>
    <row r="13752">
      <c r="C13752" s="22"/>
    </row>
    <row r="13753">
      <c r="C13753" s="22"/>
    </row>
    <row r="13754">
      <c r="C13754" s="22"/>
    </row>
    <row r="13755">
      <c r="C13755" s="22"/>
    </row>
    <row r="13756">
      <c r="C13756" s="22"/>
    </row>
    <row r="13757">
      <c r="C13757" s="22"/>
    </row>
    <row r="13758">
      <c r="C13758" s="22"/>
    </row>
    <row r="13759">
      <c r="C13759" s="22"/>
    </row>
    <row r="13760">
      <c r="C13760" s="22"/>
    </row>
    <row r="13761">
      <c r="C13761" s="22"/>
    </row>
    <row r="13762">
      <c r="C13762" s="22"/>
    </row>
    <row r="13763">
      <c r="C13763" s="22"/>
    </row>
    <row r="13764">
      <c r="C13764" s="22"/>
    </row>
    <row r="13765">
      <c r="C13765" s="22"/>
    </row>
    <row r="13766">
      <c r="C13766" s="22"/>
    </row>
    <row r="13767">
      <c r="C13767" s="22"/>
    </row>
    <row r="13768">
      <c r="C13768" s="22"/>
    </row>
    <row r="13769">
      <c r="C13769" s="22"/>
    </row>
    <row r="13770">
      <c r="C13770" s="22"/>
    </row>
    <row r="13771">
      <c r="C13771" s="22"/>
    </row>
    <row r="13772">
      <c r="C13772" s="22"/>
    </row>
    <row r="13773">
      <c r="C13773" s="22"/>
    </row>
    <row r="13774">
      <c r="C13774" s="22"/>
    </row>
    <row r="13775">
      <c r="C13775" s="22"/>
    </row>
    <row r="13776">
      <c r="C13776" s="22"/>
    </row>
    <row r="13777">
      <c r="C13777" s="22"/>
    </row>
    <row r="13778">
      <c r="C13778" s="22"/>
    </row>
    <row r="13779">
      <c r="C13779" s="22"/>
    </row>
    <row r="13780">
      <c r="C13780" s="22"/>
    </row>
    <row r="13781">
      <c r="C13781" s="22"/>
    </row>
    <row r="13782">
      <c r="C13782" s="22"/>
    </row>
    <row r="13783">
      <c r="C13783" s="22"/>
    </row>
    <row r="13784">
      <c r="C13784" s="22"/>
    </row>
    <row r="13785">
      <c r="C13785" s="22"/>
    </row>
    <row r="13786">
      <c r="C13786" s="22"/>
    </row>
    <row r="13787">
      <c r="C13787" s="22"/>
    </row>
    <row r="13788">
      <c r="C13788" s="22"/>
    </row>
    <row r="13789">
      <c r="C13789" s="22"/>
    </row>
    <row r="13790">
      <c r="C13790" s="22"/>
    </row>
    <row r="13791">
      <c r="C13791" s="22"/>
    </row>
    <row r="13792">
      <c r="C13792" s="22"/>
    </row>
    <row r="13793">
      <c r="C13793" s="22"/>
    </row>
    <row r="13794">
      <c r="C13794" s="22"/>
    </row>
    <row r="13795">
      <c r="C13795" s="22"/>
    </row>
    <row r="13796">
      <c r="C13796" s="22"/>
    </row>
    <row r="13797">
      <c r="C13797" s="22"/>
    </row>
    <row r="13798">
      <c r="C13798" s="22"/>
    </row>
    <row r="13799">
      <c r="C13799" s="22"/>
    </row>
    <row r="13800">
      <c r="C13800" s="22"/>
    </row>
    <row r="13801">
      <c r="C13801" s="22"/>
    </row>
    <row r="13802">
      <c r="C13802" s="22"/>
    </row>
    <row r="13803">
      <c r="C13803" s="22"/>
    </row>
    <row r="13804">
      <c r="C13804" s="22"/>
    </row>
    <row r="13805">
      <c r="C13805" s="22"/>
    </row>
    <row r="13806">
      <c r="C13806" s="22"/>
    </row>
    <row r="13807">
      <c r="C13807" s="22"/>
    </row>
    <row r="13808">
      <c r="C13808" s="22"/>
    </row>
    <row r="13809">
      <c r="C13809" s="22"/>
    </row>
    <row r="13810">
      <c r="C13810" s="22"/>
    </row>
    <row r="13811">
      <c r="C13811" s="22"/>
    </row>
    <row r="13812">
      <c r="C13812" s="22"/>
    </row>
    <row r="13813">
      <c r="C13813" s="22"/>
    </row>
    <row r="13814">
      <c r="C13814" s="22"/>
    </row>
    <row r="13815">
      <c r="C13815" s="22"/>
    </row>
    <row r="13816">
      <c r="C13816" s="22"/>
    </row>
    <row r="13817">
      <c r="C13817" s="22"/>
    </row>
    <row r="13818">
      <c r="C13818" s="22"/>
    </row>
    <row r="13819">
      <c r="C13819" s="22"/>
    </row>
    <row r="13820">
      <c r="C13820" s="22"/>
    </row>
    <row r="13821">
      <c r="C13821" s="22"/>
    </row>
    <row r="13822">
      <c r="C13822" s="22"/>
    </row>
    <row r="13823">
      <c r="C13823" s="22"/>
    </row>
    <row r="13824">
      <c r="C13824" s="22"/>
    </row>
    <row r="13825">
      <c r="C13825" s="22"/>
    </row>
    <row r="13826">
      <c r="C13826" s="22"/>
    </row>
    <row r="13827">
      <c r="C13827" s="22"/>
    </row>
    <row r="13828">
      <c r="C13828" s="22"/>
    </row>
    <row r="13829">
      <c r="C13829" s="22"/>
    </row>
    <row r="13830">
      <c r="C13830" s="22"/>
    </row>
    <row r="13831">
      <c r="C13831" s="22"/>
    </row>
    <row r="13832">
      <c r="C13832" s="22"/>
    </row>
    <row r="13833">
      <c r="C13833" s="22"/>
    </row>
    <row r="13834">
      <c r="C13834" s="22"/>
    </row>
    <row r="13835">
      <c r="C13835" s="22"/>
    </row>
    <row r="13836">
      <c r="C13836" s="22"/>
    </row>
    <row r="13837">
      <c r="C13837" s="22"/>
    </row>
    <row r="13838">
      <c r="C13838" s="22"/>
    </row>
    <row r="13839">
      <c r="C13839" s="22"/>
    </row>
    <row r="13840">
      <c r="C13840" s="22"/>
    </row>
    <row r="13841">
      <c r="C13841" s="22"/>
    </row>
    <row r="13842">
      <c r="C13842" s="22"/>
    </row>
    <row r="13843">
      <c r="C13843" s="22"/>
    </row>
    <row r="13844">
      <c r="C13844" s="22"/>
    </row>
    <row r="13845">
      <c r="C13845" s="22"/>
    </row>
    <row r="13846">
      <c r="C13846" s="22"/>
    </row>
    <row r="13847">
      <c r="C13847" s="22"/>
    </row>
    <row r="13848">
      <c r="C13848" s="22"/>
    </row>
    <row r="13849">
      <c r="C13849" s="22"/>
    </row>
    <row r="13850">
      <c r="C13850" s="22"/>
    </row>
    <row r="13851">
      <c r="C13851" s="22"/>
    </row>
    <row r="13852">
      <c r="C13852" s="22"/>
    </row>
    <row r="13853">
      <c r="C13853" s="22"/>
    </row>
    <row r="13854">
      <c r="C13854" s="22"/>
    </row>
    <row r="13855">
      <c r="C13855" s="22"/>
    </row>
    <row r="13856">
      <c r="C13856" s="22"/>
    </row>
    <row r="13857">
      <c r="C13857" s="22"/>
    </row>
    <row r="13858">
      <c r="C13858" s="22"/>
    </row>
    <row r="13859">
      <c r="C13859" s="22"/>
    </row>
    <row r="13860">
      <c r="C13860" s="22"/>
    </row>
    <row r="13861">
      <c r="C13861" s="22"/>
    </row>
    <row r="13862">
      <c r="C13862" s="22"/>
    </row>
    <row r="13863">
      <c r="C13863" s="22"/>
    </row>
    <row r="13864">
      <c r="C13864" s="22"/>
    </row>
    <row r="13865">
      <c r="C13865" s="22"/>
    </row>
    <row r="13866">
      <c r="C13866" s="22"/>
    </row>
    <row r="13867">
      <c r="C13867" s="22"/>
    </row>
    <row r="13868">
      <c r="C13868" s="22"/>
    </row>
    <row r="13869">
      <c r="C13869" s="22"/>
    </row>
    <row r="13870">
      <c r="C13870" s="22"/>
    </row>
    <row r="13871">
      <c r="C13871" s="22"/>
    </row>
    <row r="13872">
      <c r="C13872" s="22"/>
    </row>
    <row r="13873">
      <c r="C13873" s="22"/>
    </row>
    <row r="13874">
      <c r="C13874" s="22"/>
    </row>
    <row r="13875">
      <c r="C13875" s="22"/>
    </row>
    <row r="13876">
      <c r="C13876" s="22"/>
    </row>
    <row r="13877">
      <c r="C13877" s="22"/>
    </row>
    <row r="13878">
      <c r="C13878" s="22"/>
    </row>
    <row r="13879">
      <c r="C13879" s="22"/>
    </row>
    <row r="13880">
      <c r="C13880" s="22"/>
    </row>
    <row r="13881">
      <c r="C13881" s="22"/>
    </row>
    <row r="13882">
      <c r="C13882" s="22"/>
    </row>
    <row r="13883">
      <c r="C13883" s="22"/>
    </row>
    <row r="13884">
      <c r="C13884" s="22"/>
    </row>
    <row r="13885">
      <c r="C13885" s="22"/>
    </row>
    <row r="13886">
      <c r="C13886" s="22"/>
    </row>
    <row r="13887">
      <c r="C13887" s="22"/>
    </row>
    <row r="13888">
      <c r="C13888" s="22"/>
    </row>
    <row r="13889">
      <c r="C13889" s="22"/>
    </row>
    <row r="13890">
      <c r="C13890" s="22"/>
    </row>
    <row r="13891">
      <c r="C13891" s="22"/>
    </row>
    <row r="13892">
      <c r="C13892" s="22"/>
    </row>
    <row r="13893">
      <c r="C13893" s="22"/>
    </row>
    <row r="13894">
      <c r="C13894" s="22"/>
    </row>
    <row r="13895">
      <c r="C13895" s="22"/>
    </row>
    <row r="13896">
      <c r="C13896" s="22"/>
    </row>
    <row r="13897">
      <c r="C13897" s="22"/>
    </row>
    <row r="13898">
      <c r="C13898" s="22"/>
    </row>
    <row r="13899">
      <c r="C13899" s="22"/>
    </row>
    <row r="13900">
      <c r="C13900" s="22"/>
    </row>
    <row r="13901">
      <c r="C13901" s="22"/>
    </row>
    <row r="13902">
      <c r="C13902" s="22"/>
    </row>
    <row r="13903">
      <c r="C13903" s="22"/>
    </row>
    <row r="13904">
      <c r="C13904" s="22"/>
    </row>
    <row r="13905">
      <c r="C13905" s="22"/>
    </row>
    <row r="13906">
      <c r="C13906" s="22"/>
    </row>
    <row r="13907">
      <c r="C13907" s="22"/>
    </row>
    <row r="13908">
      <c r="C13908" s="22"/>
    </row>
    <row r="13909">
      <c r="C13909" s="22"/>
    </row>
    <row r="13910">
      <c r="C13910" s="22"/>
    </row>
    <row r="13911">
      <c r="C13911" s="22"/>
    </row>
    <row r="13912">
      <c r="C13912" s="22"/>
    </row>
    <row r="13913">
      <c r="C13913" s="22"/>
    </row>
    <row r="13914">
      <c r="C13914" s="22"/>
    </row>
    <row r="13915">
      <c r="C13915" s="22"/>
    </row>
    <row r="13916">
      <c r="C13916" s="22"/>
    </row>
    <row r="13917">
      <c r="C13917" s="22"/>
    </row>
    <row r="13918">
      <c r="C13918" s="22"/>
    </row>
    <row r="13919">
      <c r="C13919" s="22"/>
    </row>
    <row r="13920">
      <c r="C13920" s="22"/>
    </row>
    <row r="13921">
      <c r="C13921" s="22"/>
    </row>
    <row r="13922">
      <c r="C13922" s="22"/>
    </row>
    <row r="13923">
      <c r="C13923" s="22"/>
    </row>
    <row r="13924">
      <c r="C13924" s="22"/>
    </row>
    <row r="13925">
      <c r="C13925" s="22"/>
    </row>
    <row r="13926">
      <c r="C13926" s="22"/>
    </row>
    <row r="13927">
      <c r="C13927" s="22"/>
    </row>
    <row r="13928">
      <c r="C13928" s="22"/>
    </row>
    <row r="13929">
      <c r="C13929" s="22"/>
    </row>
    <row r="13930">
      <c r="C13930" s="23"/>
    </row>
    <row r="13931">
      <c r="C13931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14</v>
      </c>
      <c r="J1" s="1" t="s">
        <v>16</v>
      </c>
    </row>
    <row r="2">
      <c r="A2" s="1">
        <v>137011.0</v>
      </c>
      <c r="B2" s="1">
        <v>468.0</v>
      </c>
      <c r="C2" s="1">
        <v>14.0</v>
      </c>
      <c r="D2" s="1" t="s">
        <v>19</v>
      </c>
      <c r="E2" s="1">
        <v>12.0</v>
      </c>
      <c r="F2" s="7" t="str">
        <f>vlookup(E2,Teams!A:B,2,false)</f>
        <v>Davidson</v>
      </c>
      <c r="G2" s="1" t="b">
        <v>1</v>
      </c>
      <c r="H2" s="1" t="b">
        <v>0</v>
      </c>
      <c r="I2" s="1">
        <v>1.0</v>
      </c>
      <c r="J2" s="7" t="str">
        <f>vlookup(I2,Cats!$A:$B,2,false)</f>
        <v>X</v>
      </c>
    </row>
    <row r="3">
      <c r="A3" s="1">
        <v>137012.0</v>
      </c>
      <c r="B3" s="1">
        <v>468.0</v>
      </c>
      <c r="C3" s="1">
        <v>0.0</v>
      </c>
      <c r="D3" s="1" t="s">
        <v>32</v>
      </c>
      <c r="E3" s="1">
        <v>33.0</v>
      </c>
      <c r="F3" s="7" t="str">
        <f>vlookup(E3,Teams!A:B,2,false)</f>
        <v>NCSSM B</v>
      </c>
      <c r="G3" s="1" t="b">
        <v>0</v>
      </c>
      <c r="H3" s="1" t="b">
        <v>1</v>
      </c>
      <c r="I3" s="1">
        <v>1.0</v>
      </c>
      <c r="J3" s="7" t="str">
        <f>vlookup(I3,Cats!$A:$B,2,false)</f>
        <v>X</v>
      </c>
    </row>
    <row r="4">
      <c r="A4" s="1">
        <v>137013.0</v>
      </c>
      <c r="B4" s="1">
        <v>468.0</v>
      </c>
      <c r="C4" s="1">
        <v>14.0</v>
      </c>
      <c r="D4" s="1" t="s">
        <v>33</v>
      </c>
      <c r="E4" s="1">
        <v>12.0</v>
      </c>
      <c r="F4" s="7" t="str">
        <f>vlookup(E4,Teams!A:B,2,false)</f>
        <v>Davidson</v>
      </c>
      <c r="G4" s="1" t="b">
        <v>1</v>
      </c>
      <c r="H4" s="1" t="b">
        <v>0</v>
      </c>
      <c r="I4" s="1">
        <v>2.0</v>
      </c>
      <c r="J4" s="7" t="str">
        <f>vlookup(I4,Cats!$A:$B,2,false)</f>
        <v>M</v>
      </c>
    </row>
    <row r="5">
      <c r="A5" s="1">
        <v>137014.0</v>
      </c>
      <c r="B5" s="1">
        <v>468.0</v>
      </c>
      <c r="C5" s="1">
        <v>0.0</v>
      </c>
      <c r="D5" s="1" t="s">
        <v>34</v>
      </c>
      <c r="E5" s="1">
        <v>33.0</v>
      </c>
      <c r="F5" s="7" t="str">
        <f>vlookup(E5,Teams!A:B,2,false)</f>
        <v>NCSSM B</v>
      </c>
      <c r="G5" s="1" t="b">
        <v>0</v>
      </c>
      <c r="H5" s="1" t="b">
        <v>0</v>
      </c>
      <c r="I5" s="1">
        <v>2.0</v>
      </c>
      <c r="J5" s="7" t="str">
        <f>vlookup(I5,Cats!$A:$B,2,false)</f>
        <v>M</v>
      </c>
    </row>
    <row r="6">
      <c r="A6" s="1">
        <v>137015.0</v>
      </c>
      <c r="B6" s="1">
        <v>468.0</v>
      </c>
      <c r="C6" s="1">
        <v>14.0</v>
      </c>
      <c r="D6" s="1" t="s">
        <v>35</v>
      </c>
      <c r="E6" s="1">
        <v>12.0</v>
      </c>
      <c r="F6" s="7" t="str">
        <f>vlookup(E6,Teams!A:B,2,false)</f>
        <v>Davidson</v>
      </c>
      <c r="G6" s="1" t="b">
        <v>1</v>
      </c>
      <c r="H6" s="1" t="b">
        <v>0</v>
      </c>
      <c r="I6" s="1">
        <v>3.0</v>
      </c>
      <c r="J6" s="7" t="str">
        <f>vlookup(I6,Cats!$A:$B,2,false)</f>
        <v>C</v>
      </c>
    </row>
    <row r="7">
      <c r="A7" s="1">
        <v>137016.0</v>
      </c>
      <c r="B7" s="1">
        <v>468.0</v>
      </c>
      <c r="C7" s="1">
        <v>0.0</v>
      </c>
      <c r="D7" s="1" t="s">
        <v>32</v>
      </c>
      <c r="E7" s="1">
        <v>33.0</v>
      </c>
      <c r="F7" s="7" t="str">
        <f>vlookup(E7,Teams!A:B,2,false)</f>
        <v>NCSSM B</v>
      </c>
      <c r="G7" s="1" t="b">
        <v>0</v>
      </c>
      <c r="H7" s="1" t="b">
        <v>1</v>
      </c>
      <c r="I7" s="1">
        <v>3.0</v>
      </c>
      <c r="J7" s="7" t="str">
        <f>vlookup(I7,Cats!$A:$B,2,false)</f>
        <v>C</v>
      </c>
    </row>
    <row r="8">
      <c r="A8" s="1">
        <v>137017.0</v>
      </c>
      <c r="B8" s="1">
        <v>468.0</v>
      </c>
      <c r="C8" s="1">
        <v>14.0</v>
      </c>
      <c r="D8" s="1" t="s">
        <v>19</v>
      </c>
      <c r="E8" s="1">
        <v>12.0</v>
      </c>
      <c r="F8" s="7" t="str">
        <f>vlookup(E8,Teams!A:B,2,false)</f>
        <v>Davidson</v>
      </c>
      <c r="G8" s="1" t="b">
        <v>1</v>
      </c>
      <c r="H8" s="1" t="b">
        <v>0</v>
      </c>
      <c r="I8" s="1">
        <v>4.0</v>
      </c>
      <c r="J8" s="7" t="str">
        <f>vlookup(I8,Cats!$A:$B,2,false)</f>
        <v>E</v>
      </c>
    </row>
    <row r="9">
      <c r="A9" s="1">
        <v>137018.0</v>
      </c>
      <c r="B9" s="1">
        <v>468.0</v>
      </c>
      <c r="C9" s="1">
        <v>0.0</v>
      </c>
      <c r="D9" s="1" t="s">
        <v>32</v>
      </c>
      <c r="E9" s="1">
        <v>33.0</v>
      </c>
      <c r="F9" s="7" t="str">
        <f>vlookup(E9,Teams!A:B,2,false)</f>
        <v>NCSSM B</v>
      </c>
      <c r="G9" s="1" t="b">
        <v>0</v>
      </c>
      <c r="H9" s="1" t="b">
        <v>1</v>
      </c>
      <c r="I9" s="1">
        <v>4.0</v>
      </c>
      <c r="J9" s="7" t="str">
        <f>vlookup(I9,Cats!$A:$B,2,false)</f>
        <v>E</v>
      </c>
    </row>
    <row r="10">
      <c r="A10" s="1">
        <v>137019.0</v>
      </c>
      <c r="B10" s="1">
        <v>468.0</v>
      </c>
      <c r="C10" s="1">
        <v>14.0</v>
      </c>
      <c r="D10" s="1" t="s">
        <v>35</v>
      </c>
      <c r="E10" s="1">
        <v>12.0</v>
      </c>
      <c r="F10" s="7" t="str">
        <f>vlookup(E10,Teams!A:B,2,false)</f>
        <v>Davidson</v>
      </c>
      <c r="G10" s="1" t="b">
        <v>1</v>
      </c>
      <c r="H10" s="1" t="b">
        <v>0</v>
      </c>
      <c r="I10" s="1">
        <v>5.0</v>
      </c>
      <c r="J10" s="7" t="str">
        <f>vlookup(I10,Cats!$A:$B,2,false)</f>
        <v>B</v>
      </c>
    </row>
    <row r="11">
      <c r="A11" s="1">
        <v>137020.0</v>
      </c>
      <c r="B11" s="1">
        <v>468.0</v>
      </c>
      <c r="C11" s="1">
        <v>0.0</v>
      </c>
      <c r="D11" s="1" t="s">
        <v>32</v>
      </c>
      <c r="E11" s="1">
        <v>33.0</v>
      </c>
      <c r="F11" s="7" t="str">
        <f>vlookup(E11,Teams!A:B,2,false)</f>
        <v>NCSSM B</v>
      </c>
      <c r="G11" s="1" t="b">
        <v>0</v>
      </c>
      <c r="H11" s="1" t="b">
        <v>1</v>
      </c>
      <c r="I11" s="1">
        <v>5.0</v>
      </c>
      <c r="J11" s="7" t="str">
        <f>vlookup(I11,Cats!$A:$B,2,false)</f>
        <v>B</v>
      </c>
    </row>
    <row r="12">
      <c r="A12" s="1">
        <v>137021.0</v>
      </c>
      <c r="B12" s="1">
        <v>468.0</v>
      </c>
      <c r="C12" s="1">
        <v>0.0</v>
      </c>
      <c r="D12" s="1" t="s">
        <v>32</v>
      </c>
      <c r="E12" s="1">
        <v>12.0</v>
      </c>
      <c r="F12" s="7" t="str">
        <f>vlookup(E12,Teams!A:B,2,false)</f>
        <v>Davidson</v>
      </c>
      <c r="G12" s="1" t="b">
        <v>1</v>
      </c>
      <c r="H12" s="1" t="b">
        <v>1</v>
      </c>
      <c r="I12" s="1">
        <v>6.0</v>
      </c>
      <c r="J12" s="7" t="str">
        <f>vlookup(I12,Cats!$A:$B,2,false)</f>
        <v>P</v>
      </c>
    </row>
    <row r="13">
      <c r="A13" s="1">
        <v>137022.0</v>
      </c>
      <c r="B13" s="1">
        <v>468.0</v>
      </c>
      <c r="C13" s="1">
        <v>14.0</v>
      </c>
      <c r="D13" s="1" t="s">
        <v>36</v>
      </c>
      <c r="E13" s="1">
        <v>33.0</v>
      </c>
      <c r="F13" s="7" t="str">
        <f>vlookup(E13,Teams!A:B,2,false)</f>
        <v>NCSSM B</v>
      </c>
      <c r="G13" s="1" t="b">
        <v>0</v>
      </c>
      <c r="H13" s="1" t="b">
        <v>0</v>
      </c>
      <c r="I13" s="1">
        <v>6.0</v>
      </c>
      <c r="J13" s="7" t="str">
        <f>vlookup(I13,Cats!$A:$B,2,false)</f>
        <v>P</v>
      </c>
    </row>
    <row r="14">
      <c r="A14" s="1">
        <v>137023.0</v>
      </c>
      <c r="B14" s="1">
        <v>468.0</v>
      </c>
      <c r="C14" s="1">
        <v>14.0</v>
      </c>
      <c r="D14" s="1" t="s">
        <v>35</v>
      </c>
      <c r="E14" s="1">
        <v>12.0</v>
      </c>
      <c r="F14" s="7" t="str">
        <f>vlookup(E14,Teams!A:B,2,false)</f>
        <v>Davidson</v>
      </c>
      <c r="G14" s="1" t="b">
        <v>1</v>
      </c>
      <c r="H14" s="1" t="b">
        <v>0</v>
      </c>
      <c r="I14" s="1">
        <v>7.0</v>
      </c>
      <c r="J14" s="7" t="str">
        <f>vlookup(I14,Cats!$A:$B,2,false)</f>
        <v>X</v>
      </c>
    </row>
    <row r="15">
      <c r="A15" s="1">
        <v>137024.0</v>
      </c>
      <c r="B15" s="1">
        <v>468.0</v>
      </c>
      <c r="C15" s="1">
        <v>0.0</v>
      </c>
      <c r="D15" s="1" t="s">
        <v>32</v>
      </c>
      <c r="E15" s="1">
        <v>33.0</v>
      </c>
      <c r="F15" s="7" t="str">
        <f>vlookup(E15,Teams!A:B,2,false)</f>
        <v>NCSSM B</v>
      </c>
      <c r="G15" s="1" t="b">
        <v>0</v>
      </c>
      <c r="H15" s="1" t="b">
        <v>1</v>
      </c>
      <c r="I15" s="1">
        <v>7.0</v>
      </c>
      <c r="J15" s="7" t="str">
        <f>vlookup(I15,Cats!$A:$B,2,false)</f>
        <v>X</v>
      </c>
    </row>
    <row r="16">
      <c r="A16" s="1">
        <v>137025.0</v>
      </c>
      <c r="B16" s="1">
        <v>468.0</v>
      </c>
      <c r="C16" s="1">
        <v>0.0</v>
      </c>
      <c r="D16" s="1" t="s">
        <v>32</v>
      </c>
      <c r="E16" s="1">
        <v>12.0</v>
      </c>
      <c r="F16" s="7" t="str">
        <f>vlookup(E16,Teams!A:B,2,false)</f>
        <v>Davidson</v>
      </c>
      <c r="G16" s="1" t="b">
        <v>1</v>
      </c>
      <c r="H16" s="1" t="b">
        <v>1</v>
      </c>
      <c r="I16" s="1">
        <v>8.0</v>
      </c>
      <c r="J16" s="7" t="str">
        <f>vlookup(I16,Cats!$A:$B,2,false)</f>
        <v>M</v>
      </c>
    </row>
    <row r="17">
      <c r="A17" s="1">
        <v>137026.0</v>
      </c>
      <c r="B17" s="1">
        <v>468.0</v>
      </c>
      <c r="C17" s="1">
        <v>4.0</v>
      </c>
      <c r="D17" s="1" t="s">
        <v>34</v>
      </c>
      <c r="E17" s="1">
        <v>33.0</v>
      </c>
      <c r="F17" s="7" t="str">
        <f>vlookup(E17,Teams!A:B,2,false)</f>
        <v>NCSSM B</v>
      </c>
      <c r="G17" s="1" t="b">
        <v>0</v>
      </c>
      <c r="H17" s="1" t="b">
        <v>0</v>
      </c>
      <c r="I17" s="1">
        <v>8.0</v>
      </c>
      <c r="J17" s="7" t="str">
        <f>vlookup(I17,Cats!$A:$B,2,false)</f>
        <v>M</v>
      </c>
    </row>
    <row r="18">
      <c r="A18" s="1">
        <v>137027.0</v>
      </c>
      <c r="B18" s="1">
        <v>468.0</v>
      </c>
      <c r="C18" s="1">
        <v>-4.0</v>
      </c>
      <c r="D18" s="1" t="s">
        <v>19</v>
      </c>
      <c r="E18" s="1">
        <v>12.0</v>
      </c>
      <c r="F18" s="7" t="str">
        <f>vlookup(E18,Teams!A:B,2,false)</f>
        <v>Davidson</v>
      </c>
      <c r="G18" s="1" t="b">
        <v>1</v>
      </c>
      <c r="H18" s="1" t="b">
        <v>0</v>
      </c>
      <c r="I18" s="1">
        <v>9.0</v>
      </c>
      <c r="J18" s="7" t="str">
        <f>vlookup(I18,Cats!$A:$B,2,false)</f>
        <v>C</v>
      </c>
    </row>
    <row r="19">
      <c r="A19" s="1">
        <v>137028.0</v>
      </c>
      <c r="B19" s="1">
        <v>468.0</v>
      </c>
      <c r="C19" s="1">
        <v>4.0</v>
      </c>
      <c r="D19" s="1" t="s">
        <v>34</v>
      </c>
      <c r="E19" s="1">
        <v>33.0</v>
      </c>
      <c r="F19" s="7" t="str">
        <f>vlookup(E19,Teams!A:B,2,false)</f>
        <v>NCSSM B</v>
      </c>
      <c r="G19" s="1" t="b">
        <v>0</v>
      </c>
      <c r="H19" s="1" t="b">
        <v>0</v>
      </c>
      <c r="I19" s="1">
        <v>9.0</v>
      </c>
      <c r="J19" s="7" t="str">
        <f>vlookup(I19,Cats!$A:$B,2,false)</f>
        <v>C</v>
      </c>
    </row>
    <row r="20">
      <c r="A20" s="1">
        <v>137029.0</v>
      </c>
      <c r="B20" s="1">
        <v>468.0</v>
      </c>
      <c r="C20" s="1">
        <v>14.0</v>
      </c>
      <c r="D20" s="1" t="s">
        <v>19</v>
      </c>
      <c r="E20" s="1">
        <v>12.0</v>
      </c>
      <c r="F20" s="7" t="str">
        <f>vlookup(E20,Teams!A:B,2,false)</f>
        <v>Davidson</v>
      </c>
      <c r="G20" s="1" t="b">
        <v>1</v>
      </c>
      <c r="H20" s="1" t="b">
        <v>0</v>
      </c>
      <c r="I20" s="1">
        <v>10.0</v>
      </c>
      <c r="J20" s="7" t="str">
        <f>vlookup(I20,Cats!$A:$B,2,false)</f>
        <v>E</v>
      </c>
    </row>
    <row r="21">
      <c r="A21" s="1">
        <v>137030.0</v>
      </c>
      <c r="B21" s="1">
        <v>468.0</v>
      </c>
      <c r="C21" s="1">
        <v>0.0</v>
      </c>
      <c r="D21" s="1" t="s">
        <v>32</v>
      </c>
      <c r="E21" s="1">
        <v>33.0</v>
      </c>
      <c r="F21" s="7" t="str">
        <f>vlookup(E21,Teams!A:B,2,false)</f>
        <v>NCSSM B</v>
      </c>
      <c r="G21" s="1" t="b">
        <v>0</v>
      </c>
      <c r="H21" s="1" t="b">
        <v>1</v>
      </c>
      <c r="I21" s="1">
        <v>10.0</v>
      </c>
      <c r="J21" s="7" t="str">
        <f>vlookup(I21,Cats!$A:$B,2,false)</f>
        <v>E</v>
      </c>
    </row>
    <row r="22">
      <c r="A22" s="1">
        <v>137031.0</v>
      </c>
      <c r="B22" s="1">
        <v>468.0</v>
      </c>
      <c r="C22" s="1">
        <v>14.0</v>
      </c>
      <c r="D22" s="1" t="s">
        <v>37</v>
      </c>
      <c r="E22" s="1">
        <v>12.0</v>
      </c>
      <c r="F22" s="7" t="str">
        <f>vlookup(E22,Teams!A:B,2,false)</f>
        <v>Davidson</v>
      </c>
      <c r="G22" s="1" t="b">
        <v>1</v>
      </c>
      <c r="H22" s="1" t="b">
        <v>0</v>
      </c>
      <c r="I22" s="1">
        <v>11.0</v>
      </c>
      <c r="J22" s="7" t="str">
        <f>vlookup(I22,Cats!$A:$B,2,false)</f>
        <v>B</v>
      </c>
    </row>
    <row r="23">
      <c r="A23" s="1">
        <v>137032.0</v>
      </c>
      <c r="B23" s="1">
        <v>468.0</v>
      </c>
      <c r="C23" s="1">
        <v>0.0</v>
      </c>
      <c r="D23" s="1" t="s">
        <v>32</v>
      </c>
      <c r="E23" s="1">
        <v>33.0</v>
      </c>
      <c r="F23" s="7" t="str">
        <f>vlookup(E23,Teams!A:B,2,false)</f>
        <v>NCSSM B</v>
      </c>
      <c r="G23" s="1" t="b">
        <v>0</v>
      </c>
      <c r="H23" s="1" t="b">
        <v>1</v>
      </c>
      <c r="I23" s="1">
        <v>11.0</v>
      </c>
      <c r="J23" s="7" t="str">
        <f>vlookup(I23,Cats!$A:$B,2,false)</f>
        <v>B</v>
      </c>
    </row>
    <row r="24">
      <c r="A24" s="1">
        <v>137033.0</v>
      </c>
      <c r="B24" s="1">
        <v>468.0</v>
      </c>
      <c r="C24" s="1">
        <v>14.0</v>
      </c>
      <c r="D24" s="1" t="s">
        <v>33</v>
      </c>
      <c r="E24" s="1">
        <v>12.0</v>
      </c>
      <c r="F24" s="7" t="str">
        <f>vlookup(E24,Teams!A:B,2,false)</f>
        <v>Davidson</v>
      </c>
      <c r="G24" s="1" t="b">
        <v>1</v>
      </c>
      <c r="H24" s="1" t="b">
        <v>0</v>
      </c>
      <c r="I24" s="1">
        <v>12.0</v>
      </c>
      <c r="J24" s="7" t="str">
        <f>vlookup(I24,Cats!$A:$B,2,false)</f>
        <v>P</v>
      </c>
    </row>
    <row r="25">
      <c r="A25" s="1">
        <v>137034.0</v>
      </c>
      <c r="B25" s="1">
        <v>468.0</v>
      </c>
      <c r="C25" s="1">
        <v>0.0</v>
      </c>
      <c r="D25" s="1" t="s">
        <v>32</v>
      </c>
      <c r="E25" s="1">
        <v>33.0</v>
      </c>
      <c r="F25" s="7" t="str">
        <f>vlookup(E25,Teams!A:B,2,false)</f>
        <v>NCSSM B</v>
      </c>
      <c r="G25" s="1" t="b">
        <v>0</v>
      </c>
      <c r="H25" s="1" t="b">
        <v>1</v>
      </c>
      <c r="I25" s="1">
        <v>12.0</v>
      </c>
      <c r="J25" s="7" t="str">
        <f>vlookup(I25,Cats!$A:$B,2,false)</f>
        <v>P</v>
      </c>
    </row>
    <row r="26">
      <c r="A26" s="1">
        <v>137035.0</v>
      </c>
      <c r="B26" s="1">
        <v>468.0</v>
      </c>
      <c r="C26" s="1">
        <v>0.0</v>
      </c>
      <c r="D26" s="1" t="s">
        <v>32</v>
      </c>
      <c r="E26" s="1">
        <v>12.0</v>
      </c>
      <c r="F26" s="7" t="str">
        <f>vlookup(E26,Teams!A:B,2,false)</f>
        <v>Davidson</v>
      </c>
      <c r="G26" s="1" t="b">
        <v>1</v>
      </c>
      <c r="H26" s="1" t="b">
        <v>1</v>
      </c>
      <c r="I26" s="1">
        <v>13.0</v>
      </c>
      <c r="J26" s="7" t="str">
        <f>vlookup(I26,Cats!$A:$B,2,false)</f>
        <v>X</v>
      </c>
    </row>
    <row r="27">
      <c r="A27" s="1">
        <v>137036.0</v>
      </c>
      <c r="B27" s="1">
        <v>468.0</v>
      </c>
      <c r="C27" s="1">
        <v>4.0</v>
      </c>
      <c r="D27" s="1" t="s">
        <v>38</v>
      </c>
      <c r="E27" s="1">
        <v>33.0</v>
      </c>
      <c r="F27" s="7" t="str">
        <f>vlookup(E27,Teams!A:B,2,false)</f>
        <v>NCSSM B</v>
      </c>
      <c r="G27" s="1" t="b">
        <v>0</v>
      </c>
      <c r="H27" s="1" t="b">
        <v>0</v>
      </c>
      <c r="I27" s="1">
        <v>13.0</v>
      </c>
      <c r="J27" s="7" t="str">
        <f>vlookup(I27,Cats!$A:$B,2,false)</f>
        <v>X</v>
      </c>
    </row>
    <row r="28">
      <c r="A28" s="1">
        <v>137037.0</v>
      </c>
      <c r="B28" s="1">
        <v>468.0</v>
      </c>
      <c r="C28" s="1">
        <v>0.0</v>
      </c>
      <c r="D28" s="1" t="s">
        <v>32</v>
      </c>
      <c r="E28" s="1">
        <v>12.0</v>
      </c>
      <c r="F28" s="7" t="str">
        <f>vlookup(E28,Teams!A:B,2,false)</f>
        <v>Davidson</v>
      </c>
      <c r="G28" s="1" t="b">
        <v>1</v>
      </c>
      <c r="H28" s="1" t="b">
        <v>1</v>
      </c>
      <c r="I28" s="1">
        <v>14.0</v>
      </c>
      <c r="J28" s="7" t="str">
        <f>vlookup(I28,Cats!$A:$B,2,false)</f>
        <v>M</v>
      </c>
    </row>
    <row r="29">
      <c r="A29" s="1">
        <v>137038.0</v>
      </c>
      <c r="B29" s="1">
        <v>468.0</v>
      </c>
      <c r="C29" s="1">
        <v>14.0</v>
      </c>
      <c r="D29" s="1" t="s">
        <v>36</v>
      </c>
      <c r="E29" s="1">
        <v>33.0</v>
      </c>
      <c r="F29" s="7" t="str">
        <f>vlookup(E29,Teams!A:B,2,false)</f>
        <v>NCSSM B</v>
      </c>
      <c r="G29" s="1" t="b">
        <v>0</v>
      </c>
      <c r="H29" s="1" t="b">
        <v>0</v>
      </c>
      <c r="I29" s="1">
        <v>14.0</v>
      </c>
      <c r="J29" s="7" t="str">
        <f>vlookup(I29,Cats!$A:$B,2,false)</f>
        <v>M</v>
      </c>
    </row>
    <row r="30">
      <c r="A30" s="1">
        <v>137039.0</v>
      </c>
      <c r="B30" s="1">
        <v>468.0</v>
      </c>
      <c r="C30" s="1">
        <v>0.0</v>
      </c>
      <c r="D30" s="1" t="s">
        <v>37</v>
      </c>
      <c r="E30" s="1">
        <v>12.0</v>
      </c>
      <c r="F30" s="7" t="str">
        <f>vlookup(E30,Teams!A:B,2,false)</f>
        <v>Davidson</v>
      </c>
      <c r="G30" s="1" t="b">
        <v>1</v>
      </c>
      <c r="H30" s="1" t="b">
        <v>0</v>
      </c>
      <c r="I30" s="1">
        <v>15.0</v>
      </c>
      <c r="J30" s="7" t="str">
        <f>vlookup(I30,Cats!$A:$B,2,false)</f>
        <v>C</v>
      </c>
    </row>
    <row r="31">
      <c r="A31" s="1">
        <v>137040.0</v>
      </c>
      <c r="B31" s="1">
        <v>468.0</v>
      </c>
      <c r="C31" s="1">
        <v>0.0</v>
      </c>
      <c r="D31" s="1" t="s">
        <v>36</v>
      </c>
      <c r="E31" s="1">
        <v>33.0</v>
      </c>
      <c r="F31" s="7" t="str">
        <f>vlookup(E31,Teams!A:B,2,false)</f>
        <v>NCSSM B</v>
      </c>
      <c r="G31" s="1" t="b">
        <v>0</v>
      </c>
      <c r="H31" s="1" t="b">
        <v>0</v>
      </c>
      <c r="I31" s="1">
        <v>15.0</v>
      </c>
      <c r="J31" s="7" t="str">
        <f>vlookup(I31,Cats!$A:$B,2,false)</f>
        <v>C</v>
      </c>
    </row>
    <row r="32">
      <c r="A32" s="1">
        <v>137041.0</v>
      </c>
      <c r="B32" s="1">
        <v>468.0</v>
      </c>
      <c r="C32" s="1">
        <v>-4.0</v>
      </c>
      <c r="D32" s="1" t="s">
        <v>19</v>
      </c>
      <c r="E32" s="1">
        <v>12.0</v>
      </c>
      <c r="F32" s="7" t="str">
        <f>vlookup(E32,Teams!A:B,2,false)</f>
        <v>Davidson</v>
      </c>
      <c r="G32" s="1" t="b">
        <v>1</v>
      </c>
      <c r="H32" s="1" t="b">
        <v>0</v>
      </c>
      <c r="I32" s="1">
        <v>16.0</v>
      </c>
      <c r="J32" s="7" t="str">
        <f>vlookup(I32,Cats!$A:$B,2,false)</f>
        <v>E</v>
      </c>
    </row>
    <row r="33">
      <c r="A33" s="1">
        <v>137042.0</v>
      </c>
      <c r="B33" s="1">
        <v>468.0</v>
      </c>
      <c r="C33" s="1">
        <v>4.0</v>
      </c>
      <c r="D33" s="1" t="s">
        <v>36</v>
      </c>
      <c r="E33" s="1">
        <v>33.0</v>
      </c>
      <c r="F33" s="7" t="str">
        <f>vlookup(E33,Teams!A:B,2,false)</f>
        <v>NCSSM B</v>
      </c>
      <c r="G33" s="1" t="b">
        <v>0</v>
      </c>
      <c r="H33" s="1" t="b">
        <v>0</v>
      </c>
      <c r="I33" s="1">
        <v>16.0</v>
      </c>
      <c r="J33" s="7" t="str">
        <f>vlookup(I33,Cats!$A:$B,2,false)</f>
        <v>E</v>
      </c>
    </row>
    <row r="34">
      <c r="A34" s="1">
        <v>137043.0</v>
      </c>
      <c r="B34" s="1">
        <v>468.0</v>
      </c>
      <c r="C34" s="1">
        <v>14.0</v>
      </c>
      <c r="D34" s="1" t="s">
        <v>37</v>
      </c>
      <c r="E34" s="1">
        <v>12.0</v>
      </c>
      <c r="F34" s="7" t="str">
        <f>vlookup(E34,Teams!A:B,2,false)</f>
        <v>Davidson</v>
      </c>
      <c r="G34" s="1" t="b">
        <v>1</v>
      </c>
      <c r="H34" s="1" t="b">
        <v>0</v>
      </c>
      <c r="I34" s="1">
        <v>17.0</v>
      </c>
      <c r="J34" s="7" t="str">
        <f>vlookup(I34,Cats!$A:$B,2,false)</f>
        <v>B</v>
      </c>
    </row>
    <row r="35">
      <c r="A35" s="1">
        <v>137044.0</v>
      </c>
      <c r="B35" s="1">
        <v>468.0</v>
      </c>
      <c r="C35" s="1">
        <v>-4.0</v>
      </c>
      <c r="D35" s="1" t="s">
        <v>38</v>
      </c>
      <c r="E35" s="1">
        <v>33.0</v>
      </c>
      <c r="F35" s="7" t="str">
        <f>vlookup(E35,Teams!A:B,2,false)</f>
        <v>NCSSM B</v>
      </c>
      <c r="G35" s="1" t="b">
        <v>0</v>
      </c>
      <c r="H35" s="1" t="b">
        <v>0</v>
      </c>
      <c r="I35" s="1">
        <v>17.0</v>
      </c>
      <c r="J35" s="7" t="str">
        <f>vlookup(I35,Cats!$A:$B,2,false)</f>
        <v>B</v>
      </c>
    </row>
    <row r="36">
      <c r="A36" s="1">
        <v>137045.0</v>
      </c>
      <c r="B36" s="1">
        <v>468.0</v>
      </c>
      <c r="C36" s="1">
        <v>14.0</v>
      </c>
      <c r="D36" s="1" t="s">
        <v>19</v>
      </c>
      <c r="E36" s="1">
        <v>12.0</v>
      </c>
      <c r="F36" s="7" t="str">
        <f>vlookup(E36,Teams!A:B,2,false)</f>
        <v>Davidson</v>
      </c>
      <c r="G36" s="1" t="b">
        <v>1</v>
      </c>
      <c r="H36" s="1" t="b">
        <v>0</v>
      </c>
      <c r="I36" s="1">
        <v>18.0</v>
      </c>
      <c r="J36" s="7" t="str">
        <f>vlookup(I36,Cats!$A:$B,2,false)</f>
        <v>P</v>
      </c>
    </row>
    <row r="37">
      <c r="A37" s="1">
        <v>137046.0</v>
      </c>
      <c r="B37" s="1">
        <v>468.0</v>
      </c>
      <c r="C37" s="1">
        <v>0.0</v>
      </c>
      <c r="D37" s="1" t="s">
        <v>32</v>
      </c>
      <c r="E37" s="1">
        <v>33.0</v>
      </c>
      <c r="F37" s="7" t="str">
        <f>vlookup(E37,Teams!A:B,2,false)</f>
        <v>NCSSM B</v>
      </c>
      <c r="G37" s="1" t="b">
        <v>0</v>
      </c>
      <c r="H37" s="1" t="b">
        <v>1</v>
      </c>
      <c r="I37" s="1">
        <v>18.0</v>
      </c>
      <c r="J37" s="7" t="str">
        <f>vlookup(I37,Cats!$A:$B,2,false)</f>
        <v>P</v>
      </c>
    </row>
    <row r="38">
      <c r="A38" s="1">
        <v>137047.0</v>
      </c>
      <c r="B38" s="1">
        <v>468.0</v>
      </c>
      <c r="C38" s="1">
        <v>0.0</v>
      </c>
      <c r="D38" s="1" t="s">
        <v>32</v>
      </c>
      <c r="E38" s="1">
        <v>12.0</v>
      </c>
      <c r="F38" s="7" t="str">
        <f>vlookup(E38,Teams!A:B,2,false)</f>
        <v>Davidson</v>
      </c>
      <c r="G38" s="1" t="b">
        <v>1</v>
      </c>
      <c r="H38" s="1" t="b">
        <v>1</v>
      </c>
      <c r="I38" s="1">
        <v>19.0</v>
      </c>
      <c r="J38" s="7" t="str">
        <f>vlookup(I38,Cats!$A:$B,2,false)</f>
        <v>X</v>
      </c>
    </row>
    <row r="39">
      <c r="A39" s="1">
        <v>137048.0</v>
      </c>
      <c r="B39" s="1">
        <v>468.0</v>
      </c>
      <c r="C39" s="1">
        <v>14.0</v>
      </c>
      <c r="D39" s="1" t="s">
        <v>38</v>
      </c>
      <c r="E39" s="1">
        <v>33.0</v>
      </c>
      <c r="F39" s="7" t="str">
        <f>vlookup(E39,Teams!A:B,2,false)</f>
        <v>NCSSM B</v>
      </c>
      <c r="G39" s="1" t="b">
        <v>0</v>
      </c>
      <c r="H39" s="1" t="b">
        <v>0</v>
      </c>
      <c r="I39" s="1">
        <v>19.0</v>
      </c>
      <c r="J39" s="7" t="str">
        <f>vlookup(I39,Cats!$A:$B,2,false)</f>
        <v>X</v>
      </c>
    </row>
    <row r="40">
      <c r="A40" s="1">
        <v>137049.0</v>
      </c>
      <c r="B40" s="1">
        <v>468.0</v>
      </c>
      <c r="C40" s="1">
        <v>4.0</v>
      </c>
      <c r="D40" s="1" t="s">
        <v>33</v>
      </c>
      <c r="E40" s="1">
        <v>12.0</v>
      </c>
      <c r="F40" s="7" t="str">
        <f>vlookup(E40,Teams!A:B,2,false)</f>
        <v>Davidson</v>
      </c>
      <c r="G40" s="1" t="b">
        <v>1</v>
      </c>
      <c r="H40" s="1" t="b">
        <v>0</v>
      </c>
      <c r="I40" s="1">
        <v>20.0</v>
      </c>
      <c r="J40" s="7" t="str">
        <f>vlookup(I40,Cats!$A:$B,2,false)</f>
        <v>M</v>
      </c>
    </row>
    <row r="41">
      <c r="A41" s="1">
        <v>137050.0</v>
      </c>
      <c r="B41" s="1">
        <v>468.0</v>
      </c>
      <c r="C41" s="1">
        <v>0.0</v>
      </c>
      <c r="D41" s="1" t="s">
        <v>32</v>
      </c>
      <c r="E41" s="1">
        <v>33.0</v>
      </c>
      <c r="F41" s="7" t="str">
        <f>vlookup(E41,Teams!A:B,2,false)</f>
        <v>NCSSM B</v>
      </c>
      <c r="G41" s="1" t="b">
        <v>0</v>
      </c>
      <c r="H41" s="1" t="b">
        <v>1</v>
      </c>
      <c r="I41" s="1">
        <v>20.0</v>
      </c>
      <c r="J41" s="7" t="str">
        <f>vlookup(I41,Cats!$A:$B,2,false)</f>
        <v>M</v>
      </c>
    </row>
    <row r="42">
      <c r="A42" s="1">
        <v>137051.0</v>
      </c>
      <c r="B42" s="1">
        <v>468.0</v>
      </c>
      <c r="C42" s="1">
        <v>4.0</v>
      </c>
      <c r="D42" s="1" t="s">
        <v>19</v>
      </c>
      <c r="E42" s="1">
        <v>12.0</v>
      </c>
      <c r="F42" s="7" t="str">
        <f>vlookup(E42,Teams!A:B,2,false)</f>
        <v>Davidson</v>
      </c>
      <c r="G42" s="1" t="b">
        <v>1</v>
      </c>
      <c r="H42" s="1" t="b">
        <v>0</v>
      </c>
      <c r="I42" s="1">
        <v>21.0</v>
      </c>
      <c r="J42" s="7" t="str">
        <f>vlookup(I42,Cats!$A:$B,2,false)</f>
        <v>C</v>
      </c>
    </row>
    <row r="43">
      <c r="A43" s="1">
        <v>137052.0</v>
      </c>
      <c r="B43" s="1">
        <v>468.0</v>
      </c>
      <c r="C43" s="1">
        <v>0.0</v>
      </c>
      <c r="D43" s="1" t="s">
        <v>32</v>
      </c>
      <c r="E43" s="1">
        <v>33.0</v>
      </c>
      <c r="F43" s="7" t="str">
        <f>vlookup(E43,Teams!A:B,2,false)</f>
        <v>NCSSM B</v>
      </c>
      <c r="G43" s="1" t="b">
        <v>0</v>
      </c>
      <c r="H43" s="1" t="b">
        <v>1</v>
      </c>
      <c r="I43" s="1">
        <v>21.0</v>
      </c>
      <c r="J43" s="7" t="str">
        <f>vlookup(I43,Cats!$A:$B,2,false)</f>
        <v>C</v>
      </c>
    </row>
    <row r="44">
      <c r="A44" s="1">
        <v>137053.0</v>
      </c>
      <c r="B44" s="1">
        <v>468.0</v>
      </c>
      <c r="C44" s="1">
        <v>0.0</v>
      </c>
      <c r="D44" s="1" t="s">
        <v>35</v>
      </c>
      <c r="E44" s="1">
        <v>12.0</v>
      </c>
      <c r="F44" s="7" t="str">
        <f>vlookup(E44,Teams!A:B,2,false)</f>
        <v>Davidson</v>
      </c>
      <c r="G44" s="1" t="b">
        <v>1</v>
      </c>
      <c r="H44" s="1" t="b">
        <v>0</v>
      </c>
      <c r="I44" s="1">
        <v>22.0</v>
      </c>
      <c r="J44" s="7" t="str">
        <f>vlookup(I44,Cats!$A:$B,2,false)</f>
        <v>E</v>
      </c>
    </row>
    <row r="45">
      <c r="A45" s="1">
        <v>137054.0</v>
      </c>
      <c r="B45" s="1">
        <v>468.0</v>
      </c>
      <c r="C45" s="1">
        <v>0.0</v>
      </c>
      <c r="D45" s="1" t="s">
        <v>38</v>
      </c>
      <c r="E45" s="1">
        <v>33.0</v>
      </c>
      <c r="F45" s="7" t="str">
        <f>vlookup(E45,Teams!A:B,2,false)</f>
        <v>NCSSM B</v>
      </c>
      <c r="G45" s="1" t="b">
        <v>0</v>
      </c>
      <c r="H45" s="1" t="b">
        <v>0</v>
      </c>
      <c r="I45" s="1">
        <v>22.0</v>
      </c>
      <c r="J45" s="7" t="str">
        <f>vlookup(I45,Cats!$A:$B,2,false)</f>
        <v>E</v>
      </c>
    </row>
    <row r="46">
      <c r="A46" s="1">
        <v>137055.0</v>
      </c>
      <c r="B46" s="1">
        <v>468.0</v>
      </c>
      <c r="C46" s="1">
        <v>14.0</v>
      </c>
      <c r="D46" s="1" t="s">
        <v>37</v>
      </c>
      <c r="E46" s="1">
        <v>12.0</v>
      </c>
      <c r="F46" s="7" t="str">
        <f>vlookup(E46,Teams!A:B,2,false)</f>
        <v>Davidson</v>
      </c>
      <c r="G46" s="1" t="b">
        <v>1</v>
      </c>
      <c r="H46" s="1" t="b">
        <v>0</v>
      </c>
      <c r="I46" s="1">
        <v>23.0</v>
      </c>
      <c r="J46" s="7" t="str">
        <f>vlookup(I46,Cats!$A:$B,2,false)</f>
        <v>B</v>
      </c>
    </row>
    <row r="47">
      <c r="A47" s="1">
        <v>137056.0</v>
      </c>
      <c r="B47" s="1">
        <v>468.0</v>
      </c>
      <c r="C47" s="1">
        <v>0.0</v>
      </c>
      <c r="D47" s="1" t="s">
        <v>32</v>
      </c>
      <c r="E47" s="1">
        <v>33.0</v>
      </c>
      <c r="F47" s="7" t="str">
        <f>vlookup(E47,Teams!A:B,2,false)</f>
        <v>NCSSM B</v>
      </c>
      <c r="G47" s="1" t="b">
        <v>0</v>
      </c>
      <c r="H47" s="1" t="b">
        <v>1</v>
      </c>
      <c r="I47" s="1">
        <v>23.0</v>
      </c>
      <c r="J47" s="7" t="str">
        <f>vlookup(I47,Cats!$A:$B,2,false)</f>
        <v>B</v>
      </c>
    </row>
    <row r="48">
      <c r="A48" s="1">
        <v>137057.0</v>
      </c>
      <c r="B48" s="1">
        <v>468.0</v>
      </c>
      <c r="C48" s="1">
        <v>4.0</v>
      </c>
      <c r="D48" s="1" t="s">
        <v>35</v>
      </c>
      <c r="E48" s="1">
        <v>12.0</v>
      </c>
      <c r="F48" s="7" t="str">
        <f>vlookup(E48,Teams!A:B,2,false)</f>
        <v>Davidson</v>
      </c>
      <c r="G48" s="1" t="b">
        <v>1</v>
      </c>
      <c r="H48" s="1" t="b">
        <v>0</v>
      </c>
      <c r="I48" s="1">
        <v>24.0</v>
      </c>
      <c r="J48" s="7" t="str">
        <f>vlookup(I48,Cats!$A:$B,2,false)</f>
        <v>P</v>
      </c>
    </row>
    <row r="49">
      <c r="A49" s="1">
        <v>137058.0</v>
      </c>
      <c r="B49" s="1">
        <v>468.0</v>
      </c>
      <c r="C49" s="1">
        <v>0.0</v>
      </c>
      <c r="D49" s="1" t="s">
        <v>32</v>
      </c>
      <c r="E49" s="1">
        <v>33.0</v>
      </c>
      <c r="F49" s="7" t="str">
        <f>vlookup(E49,Teams!A:B,2,false)</f>
        <v>NCSSM B</v>
      </c>
      <c r="G49" s="1" t="b">
        <v>0</v>
      </c>
      <c r="H49" s="1" t="b">
        <v>1</v>
      </c>
      <c r="I49" s="1">
        <v>24.0</v>
      </c>
      <c r="J49" s="7" t="str">
        <f>vlookup(I49,Cats!$A:$B,2,false)</f>
        <v>P</v>
      </c>
    </row>
    <row r="50">
      <c r="A50" s="1">
        <v>137059.0</v>
      </c>
      <c r="B50" s="1">
        <v>469.0</v>
      </c>
      <c r="C50" s="1">
        <v>0.0</v>
      </c>
      <c r="D50" s="1" t="s">
        <v>32</v>
      </c>
      <c r="E50" s="1">
        <v>4.0</v>
      </c>
      <c r="F50" s="7" t="str">
        <f>vlookup(E50,Teams!A:B,2,false)</f>
        <v>Blair C</v>
      </c>
      <c r="G50" s="1" t="b">
        <v>1</v>
      </c>
      <c r="H50" s="1" t="b">
        <v>1</v>
      </c>
      <c r="I50" s="1">
        <v>1.0</v>
      </c>
      <c r="J50" s="7" t="str">
        <f>vlookup(I50,Cats!$A:$B,2,false)</f>
        <v>X</v>
      </c>
    </row>
    <row r="51">
      <c r="A51" s="1">
        <v>137060.0</v>
      </c>
      <c r="B51" s="1">
        <v>469.0</v>
      </c>
      <c r="C51" s="1">
        <v>14.0</v>
      </c>
      <c r="D51" s="1" t="s">
        <v>39</v>
      </c>
      <c r="E51" s="1">
        <v>6.0</v>
      </c>
      <c r="F51" s="7" t="str">
        <f>vlookup(E51,Teams!A:B,2,false)</f>
        <v>Buchholz A</v>
      </c>
      <c r="G51" s="1" t="b">
        <v>0</v>
      </c>
      <c r="H51" s="1" t="b">
        <v>0</v>
      </c>
      <c r="I51" s="1">
        <v>1.0</v>
      </c>
      <c r="J51" s="7" t="str">
        <f>vlookup(I51,Cats!$A:$B,2,false)</f>
        <v>X</v>
      </c>
    </row>
    <row r="52">
      <c r="A52" s="1">
        <v>137061.0</v>
      </c>
      <c r="B52" s="1">
        <v>469.0</v>
      </c>
      <c r="C52" s="1">
        <v>0.0</v>
      </c>
      <c r="D52" s="1" t="s">
        <v>32</v>
      </c>
      <c r="E52" s="1">
        <v>4.0</v>
      </c>
      <c r="F52" s="7" t="str">
        <f>vlookup(E52,Teams!A:B,2,false)</f>
        <v>Blair C</v>
      </c>
      <c r="G52" s="1" t="b">
        <v>1</v>
      </c>
      <c r="H52" s="1" t="b">
        <v>1</v>
      </c>
      <c r="I52" s="1">
        <v>2.0</v>
      </c>
      <c r="J52" s="7" t="str">
        <f>vlookup(I52,Cats!$A:$B,2,false)</f>
        <v>M</v>
      </c>
    </row>
    <row r="53">
      <c r="A53" s="1">
        <v>137062.0</v>
      </c>
      <c r="B53" s="1">
        <v>469.0</v>
      </c>
      <c r="C53" s="1">
        <v>14.0</v>
      </c>
      <c r="D53" s="1" t="s">
        <v>40</v>
      </c>
      <c r="E53" s="1">
        <v>6.0</v>
      </c>
      <c r="F53" s="7" t="str">
        <f>vlookup(E53,Teams!A:B,2,false)</f>
        <v>Buchholz A</v>
      </c>
      <c r="G53" s="1" t="b">
        <v>0</v>
      </c>
      <c r="H53" s="1" t="b">
        <v>0</v>
      </c>
      <c r="I53" s="1">
        <v>2.0</v>
      </c>
      <c r="J53" s="7" t="str">
        <f>vlookup(I53,Cats!$A:$B,2,false)</f>
        <v>M</v>
      </c>
    </row>
    <row r="54">
      <c r="A54" s="1">
        <v>137063.0</v>
      </c>
      <c r="B54" s="1">
        <v>469.0</v>
      </c>
      <c r="C54" s="1">
        <v>-4.0</v>
      </c>
      <c r="D54" s="1" t="s">
        <v>42</v>
      </c>
      <c r="E54" s="1">
        <v>4.0</v>
      </c>
      <c r="F54" s="7" t="str">
        <f>vlookup(E54,Teams!A:B,2,false)</f>
        <v>Blair C</v>
      </c>
      <c r="G54" s="1" t="b">
        <v>1</v>
      </c>
      <c r="H54" s="1" t="b">
        <v>0</v>
      </c>
      <c r="I54" s="1">
        <v>3.0</v>
      </c>
      <c r="J54" s="7" t="str">
        <f>vlookup(I54,Cats!$A:$B,2,false)</f>
        <v>C</v>
      </c>
    </row>
    <row r="55">
      <c r="A55" s="1">
        <v>137064.0</v>
      </c>
      <c r="B55" s="1">
        <v>469.0</v>
      </c>
      <c r="C55" s="1">
        <v>4.0</v>
      </c>
      <c r="D55" s="1" t="s">
        <v>43</v>
      </c>
      <c r="E55" s="1">
        <v>4.0</v>
      </c>
      <c r="F55" s="7" t="str">
        <f>vlookup(E55,Teams!A:B,2,false)</f>
        <v>Blair C</v>
      </c>
      <c r="G55" s="1" t="b">
        <v>1</v>
      </c>
      <c r="H55" s="1" t="b">
        <v>0</v>
      </c>
      <c r="I55" s="1">
        <v>4.0</v>
      </c>
      <c r="J55" s="7" t="str">
        <f>vlookup(I55,Cats!$A:$B,2,false)</f>
        <v>E</v>
      </c>
    </row>
    <row r="56">
      <c r="A56" s="1">
        <v>137065.0</v>
      </c>
      <c r="B56" s="1">
        <v>469.0</v>
      </c>
      <c r="C56" s="1">
        <v>0.0</v>
      </c>
      <c r="D56" s="1" t="s">
        <v>44</v>
      </c>
      <c r="E56" s="1">
        <v>6.0</v>
      </c>
      <c r="F56" s="7" t="str">
        <f>vlookup(E56,Teams!A:B,2,false)</f>
        <v>Buchholz A</v>
      </c>
      <c r="G56" s="1" t="b">
        <v>0</v>
      </c>
      <c r="H56" s="1" t="b">
        <v>0</v>
      </c>
      <c r="I56" s="1">
        <v>3.0</v>
      </c>
      <c r="J56" s="7" t="str">
        <f>vlookup(I56,Cats!$A:$B,2,false)</f>
        <v>C</v>
      </c>
    </row>
    <row r="57">
      <c r="A57" s="1">
        <v>137066.0</v>
      </c>
      <c r="B57" s="1">
        <v>469.0</v>
      </c>
      <c r="C57" s="1">
        <v>0.0</v>
      </c>
      <c r="D57" s="1" t="s">
        <v>32</v>
      </c>
      <c r="E57" s="1">
        <v>6.0</v>
      </c>
      <c r="F57" s="7" t="str">
        <f>vlookup(E57,Teams!A:B,2,false)</f>
        <v>Buchholz A</v>
      </c>
      <c r="G57" s="1" t="b">
        <v>0</v>
      </c>
      <c r="H57" s="1" t="b">
        <v>1</v>
      </c>
      <c r="I57" s="1">
        <v>4.0</v>
      </c>
      <c r="J57" s="7" t="str">
        <f>vlookup(I57,Cats!$A:$B,2,false)</f>
        <v>E</v>
      </c>
    </row>
    <row r="58">
      <c r="A58" s="1">
        <v>137067.0</v>
      </c>
      <c r="B58" s="1">
        <v>469.0</v>
      </c>
      <c r="C58" s="1">
        <v>0.0</v>
      </c>
      <c r="D58" s="1" t="s">
        <v>32</v>
      </c>
      <c r="E58" s="1">
        <v>4.0</v>
      </c>
      <c r="F58" s="7" t="str">
        <f>vlookup(E58,Teams!A:B,2,false)</f>
        <v>Blair C</v>
      </c>
      <c r="G58" s="1" t="b">
        <v>1</v>
      </c>
      <c r="H58" s="1" t="b">
        <v>1</v>
      </c>
      <c r="I58" s="1">
        <v>5.0</v>
      </c>
      <c r="J58" s="7" t="str">
        <f>vlookup(I58,Cats!$A:$B,2,false)</f>
        <v>B</v>
      </c>
    </row>
    <row r="59">
      <c r="A59" s="1">
        <v>137068.0</v>
      </c>
      <c r="B59" s="1">
        <v>469.0</v>
      </c>
      <c r="C59" s="1">
        <v>14.0</v>
      </c>
      <c r="D59" s="1" t="s">
        <v>40</v>
      </c>
      <c r="E59" s="1">
        <v>6.0</v>
      </c>
      <c r="F59" s="7" t="str">
        <f>vlookup(E59,Teams!A:B,2,false)</f>
        <v>Buchholz A</v>
      </c>
      <c r="G59" s="1" t="b">
        <v>0</v>
      </c>
      <c r="H59" s="1" t="b">
        <v>0</v>
      </c>
      <c r="I59" s="1">
        <v>5.0</v>
      </c>
      <c r="J59" s="7" t="str">
        <f>vlookup(I59,Cats!$A:$B,2,false)</f>
        <v>B</v>
      </c>
    </row>
    <row r="60">
      <c r="A60" s="1">
        <v>137069.0</v>
      </c>
      <c r="B60" s="1">
        <v>469.0</v>
      </c>
      <c r="C60" s="1">
        <v>4.0</v>
      </c>
      <c r="D60" s="1" t="s">
        <v>42</v>
      </c>
      <c r="E60" s="1">
        <v>4.0</v>
      </c>
      <c r="F60" s="7" t="str">
        <f>vlookup(E60,Teams!A:B,2,false)</f>
        <v>Blair C</v>
      </c>
      <c r="G60" s="1" t="b">
        <v>1</v>
      </c>
      <c r="H60" s="1" t="b">
        <v>0</v>
      </c>
      <c r="I60" s="1">
        <v>6.0</v>
      </c>
      <c r="J60" s="7" t="str">
        <f>vlookup(I60,Cats!$A:$B,2,false)</f>
        <v>P</v>
      </c>
    </row>
    <row r="61">
      <c r="A61" s="1">
        <v>137070.0</v>
      </c>
      <c r="B61" s="1">
        <v>469.0</v>
      </c>
      <c r="C61" s="1">
        <v>0.0</v>
      </c>
      <c r="D61" s="1" t="s">
        <v>32</v>
      </c>
      <c r="E61" s="1">
        <v>6.0</v>
      </c>
      <c r="F61" s="7" t="str">
        <f>vlookup(E61,Teams!A:B,2,false)</f>
        <v>Buchholz A</v>
      </c>
      <c r="G61" s="1" t="b">
        <v>0</v>
      </c>
      <c r="H61" s="1" t="b">
        <v>1</v>
      </c>
      <c r="I61" s="1">
        <v>6.0</v>
      </c>
      <c r="J61" s="7" t="str">
        <f>vlookup(I61,Cats!$A:$B,2,false)</f>
        <v>P</v>
      </c>
    </row>
    <row r="62">
      <c r="A62" s="1">
        <v>137071.0</v>
      </c>
      <c r="B62" s="1">
        <v>469.0</v>
      </c>
      <c r="C62" s="1">
        <v>14.0</v>
      </c>
      <c r="D62" s="1" t="s">
        <v>42</v>
      </c>
      <c r="E62" s="1">
        <v>4.0</v>
      </c>
      <c r="F62" s="7" t="str">
        <f>vlookup(E62,Teams!A:B,2,false)</f>
        <v>Blair C</v>
      </c>
      <c r="G62" s="1" t="b">
        <v>1</v>
      </c>
      <c r="H62" s="1" t="b">
        <v>0</v>
      </c>
      <c r="I62" s="1">
        <v>7.0</v>
      </c>
      <c r="J62" s="7" t="str">
        <f>vlookup(I62,Cats!$A:$B,2,false)</f>
        <v>X</v>
      </c>
    </row>
    <row r="63">
      <c r="A63" s="1">
        <v>137072.0</v>
      </c>
      <c r="B63" s="1">
        <v>469.0</v>
      </c>
      <c r="C63" s="1">
        <v>0.0</v>
      </c>
      <c r="D63" s="1" t="s">
        <v>32</v>
      </c>
      <c r="E63" s="1">
        <v>6.0</v>
      </c>
      <c r="F63" s="7" t="str">
        <f>vlookup(E63,Teams!A:B,2,false)</f>
        <v>Buchholz A</v>
      </c>
      <c r="G63" s="1" t="b">
        <v>0</v>
      </c>
      <c r="H63" s="1" t="b">
        <v>1</v>
      </c>
      <c r="I63" s="1">
        <v>7.0</v>
      </c>
      <c r="J63" s="7" t="str">
        <f>vlookup(I63,Cats!$A:$B,2,false)</f>
        <v>X</v>
      </c>
    </row>
    <row r="64">
      <c r="A64" s="1">
        <v>137073.0</v>
      </c>
      <c r="B64" s="1">
        <v>469.0</v>
      </c>
      <c r="C64" s="1">
        <v>4.0</v>
      </c>
      <c r="D64" s="1" t="s">
        <v>43</v>
      </c>
      <c r="E64" s="1">
        <v>4.0</v>
      </c>
      <c r="F64" s="7" t="str">
        <f>vlookup(E64,Teams!A:B,2,false)</f>
        <v>Blair C</v>
      </c>
      <c r="G64" s="1" t="b">
        <v>1</v>
      </c>
      <c r="H64" s="1" t="b">
        <v>0</v>
      </c>
      <c r="I64" s="1">
        <v>8.0</v>
      </c>
      <c r="J64" s="7" t="str">
        <f>vlookup(I64,Cats!$A:$B,2,false)</f>
        <v>M</v>
      </c>
    </row>
    <row r="65">
      <c r="A65" s="1">
        <v>137074.0</v>
      </c>
      <c r="B65" s="1">
        <v>469.0</v>
      </c>
      <c r="C65" s="1">
        <v>0.0</v>
      </c>
      <c r="D65" s="1" t="s">
        <v>32</v>
      </c>
      <c r="E65" s="1">
        <v>6.0</v>
      </c>
      <c r="F65" s="7" t="str">
        <f>vlookup(E65,Teams!A:B,2,false)</f>
        <v>Buchholz A</v>
      </c>
      <c r="G65" s="1" t="b">
        <v>0</v>
      </c>
      <c r="H65" s="1" t="b">
        <v>1</v>
      </c>
      <c r="I65" s="1">
        <v>8.0</v>
      </c>
      <c r="J65" s="7" t="str">
        <f>vlookup(I65,Cats!$A:$B,2,false)</f>
        <v>M</v>
      </c>
    </row>
    <row r="66">
      <c r="A66" s="1">
        <v>137075.0</v>
      </c>
      <c r="B66" s="1">
        <v>469.0</v>
      </c>
      <c r="C66" s="1">
        <v>0.0</v>
      </c>
      <c r="D66" s="1" t="s">
        <v>32</v>
      </c>
      <c r="E66" s="1">
        <v>4.0</v>
      </c>
      <c r="F66" s="7" t="str">
        <f>vlookup(E66,Teams!A:B,2,false)</f>
        <v>Blair C</v>
      </c>
      <c r="G66" s="1" t="b">
        <v>1</v>
      </c>
      <c r="H66" s="1" t="b">
        <v>1</v>
      </c>
      <c r="I66" s="1">
        <v>9.0</v>
      </c>
      <c r="J66" s="7" t="str">
        <f>vlookup(I66,Cats!$A:$B,2,false)</f>
        <v>C</v>
      </c>
    </row>
    <row r="67">
      <c r="A67" s="1">
        <v>137076.0</v>
      </c>
      <c r="B67" s="1">
        <v>469.0</v>
      </c>
      <c r="C67" s="1">
        <v>4.0</v>
      </c>
      <c r="D67" s="1" t="s">
        <v>44</v>
      </c>
      <c r="E67" s="1">
        <v>6.0</v>
      </c>
      <c r="F67" s="7" t="str">
        <f>vlookup(E67,Teams!A:B,2,false)</f>
        <v>Buchholz A</v>
      </c>
      <c r="G67" s="1" t="b">
        <v>0</v>
      </c>
      <c r="H67" s="1" t="b">
        <v>0</v>
      </c>
      <c r="I67" s="1">
        <v>9.0</v>
      </c>
      <c r="J67" s="7" t="str">
        <f>vlookup(I67,Cats!$A:$B,2,false)</f>
        <v>C</v>
      </c>
    </row>
    <row r="68">
      <c r="A68" s="1">
        <v>137077.0</v>
      </c>
      <c r="B68" s="1">
        <v>469.0</v>
      </c>
      <c r="C68" s="1">
        <v>4.0</v>
      </c>
      <c r="D68" s="1" t="s">
        <v>43</v>
      </c>
      <c r="E68" s="1">
        <v>4.0</v>
      </c>
      <c r="F68" s="7" t="str">
        <f>vlookup(E68,Teams!A:B,2,false)</f>
        <v>Blair C</v>
      </c>
      <c r="G68" s="1" t="b">
        <v>1</v>
      </c>
      <c r="H68" s="1" t="b">
        <v>0</v>
      </c>
      <c r="I68" s="1">
        <v>10.0</v>
      </c>
      <c r="J68" s="7" t="str">
        <f>vlookup(I68,Cats!$A:$B,2,false)</f>
        <v>E</v>
      </c>
    </row>
    <row r="69">
      <c r="A69" s="1">
        <v>137078.0</v>
      </c>
      <c r="B69" s="1">
        <v>469.0</v>
      </c>
      <c r="C69" s="1">
        <v>-4.0</v>
      </c>
      <c r="D69" s="1" t="s">
        <v>40</v>
      </c>
      <c r="E69" s="1">
        <v>6.0</v>
      </c>
      <c r="F69" s="7" t="str">
        <f>vlookup(E69,Teams!A:B,2,false)</f>
        <v>Buchholz A</v>
      </c>
      <c r="G69" s="1" t="b">
        <v>0</v>
      </c>
      <c r="H69" s="1" t="b">
        <v>0</v>
      </c>
      <c r="I69" s="1">
        <v>10.0</v>
      </c>
      <c r="J69" s="7" t="str">
        <f>vlookup(I69,Cats!$A:$B,2,false)</f>
        <v>E</v>
      </c>
    </row>
    <row r="70">
      <c r="A70" s="1">
        <v>137079.0</v>
      </c>
      <c r="B70" s="1">
        <v>469.0</v>
      </c>
      <c r="C70" s="1">
        <v>0.0</v>
      </c>
      <c r="D70" s="1" t="s">
        <v>32</v>
      </c>
      <c r="E70" s="1">
        <v>4.0</v>
      </c>
      <c r="F70" s="7" t="str">
        <f>vlookup(E70,Teams!A:B,2,false)</f>
        <v>Blair C</v>
      </c>
      <c r="G70" s="1" t="b">
        <v>1</v>
      </c>
      <c r="H70" s="1" t="b">
        <v>1</v>
      </c>
      <c r="I70" s="1">
        <v>11.0</v>
      </c>
      <c r="J70" s="7" t="str">
        <f>vlookup(I70,Cats!$A:$B,2,false)</f>
        <v>B</v>
      </c>
    </row>
    <row r="71">
      <c r="A71" s="1">
        <v>137080.0</v>
      </c>
      <c r="B71" s="1">
        <v>469.0</v>
      </c>
      <c r="C71" s="1">
        <v>14.0</v>
      </c>
      <c r="D71" s="1" t="s">
        <v>40</v>
      </c>
      <c r="E71" s="1">
        <v>6.0</v>
      </c>
      <c r="F71" s="7" t="str">
        <f>vlookup(E71,Teams!A:B,2,false)</f>
        <v>Buchholz A</v>
      </c>
      <c r="G71" s="1" t="b">
        <v>0</v>
      </c>
      <c r="H71" s="1" t="b">
        <v>0</v>
      </c>
      <c r="I71" s="1">
        <v>11.0</v>
      </c>
      <c r="J71" s="7" t="str">
        <f>vlookup(I71,Cats!$A:$B,2,false)</f>
        <v>B</v>
      </c>
    </row>
    <row r="72">
      <c r="A72" s="1">
        <v>137081.0</v>
      </c>
      <c r="B72" s="1">
        <v>469.0</v>
      </c>
      <c r="C72" s="1">
        <v>0.0</v>
      </c>
      <c r="D72" s="1" t="s">
        <v>32</v>
      </c>
      <c r="E72" s="1">
        <v>4.0</v>
      </c>
      <c r="F72" s="7" t="str">
        <f>vlookup(E72,Teams!A:B,2,false)</f>
        <v>Blair C</v>
      </c>
      <c r="G72" s="1" t="b">
        <v>1</v>
      </c>
      <c r="H72" s="1" t="b">
        <v>1</v>
      </c>
      <c r="I72" s="1">
        <v>12.0</v>
      </c>
      <c r="J72" s="7" t="str">
        <f>vlookup(I72,Cats!$A:$B,2,false)</f>
        <v>P</v>
      </c>
    </row>
    <row r="73">
      <c r="A73" s="1">
        <v>137082.0</v>
      </c>
      <c r="B73" s="1">
        <v>469.0</v>
      </c>
      <c r="C73" s="1">
        <v>14.0</v>
      </c>
      <c r="D73" s="1" t="s">
        <v>40</v>
      </c>
      <c r="E73" s="1">
        <v>6.0</v>
      </c>
      <c r="F73" s="7" t="str">
        <f>vlookup(E73,Teams!A:B,2,false)</f>
        <v>Buchholz A</v>
      </c>
      <c r="G73" s="1" t="b">
        <v>0</v>
      </c>
      <c r="H73" s="1" t="b">
        <v>0</v>
      </c>
      <c r="I73" s="1">
        <v>12.0</v>
      </c>
      <c r="J73" s="7" t="str">
        <f>vlookup(I73,Cats!$A:$B,2,false)</f>
        <v>P</v>
      </c>
    </row>
    <row r="74">
      <c r="A74" s="1">
        <v>137083.0</v>
      </c>
      <c r="B74" s="1">
        <v>469.0</v>
      </c>
      <c r="C74" s="1">
        <v>0.0</v>
      </c>
      <c r="D74" s="1" t="s">
        <v>32</v>
      </c>
      <c r="E74" s="1">
        <v>4.0</v>
      </c>
      <c r="F74" s="7" t="str">
        <f>vlookup(E74,Teams!A:B,2,false)</f>
        <v>Blair C</v>
      </c>
      <c r="G74" s="1" t="b">
        <v>1</v>
      </c>
      <c r="H74" s="1" t="b">
        <v>1</v>
      </c>
      <c r="I74" s="1">
        <v>13.0</v>
      </c>
      <c r="J74" s="7" t="str">
        <f>vlookup(I74,Cats!$A:$B,2,false)</f>
        <v>X</v>
      </c>
    </row>
    <row r="75">
      <c r="A75" s="1">
        <v>137084.0</v>
      </c>
      <c r="B75" s="1">
        <v>469.0</v>
      </c>
      <c r="C75" s="1">
        <v>4.0</v>
      </c>
      <c r="D75" s="1" t="s">
        <v>40</v>
      </c>
      <c r="E75" s="1">
        <v>6.0</v>
      </c>
      <c r="F75" s="7" t="str">
        <f>vlookup(E75,Teams!A:B,2,false)</f>
        <v>Buchholz A</v>
      </c>
      <c r="G75" s="1" t="b">
        <v>0</v>
      </c>
      <c r="H75" s="1" t="b">
        <v>0</v>
      </c>
      <c r="I75" s="1">
        <v>13.0</v>
      </c>
      <c r="J75" s="7" t="str">
        <f>vlookup(I75,Cats!$A:$B,2,false)</f>
        <v>X</v>
      </c>
    </row>
    <row r="76">
      <c r="A76" s="1">
        <v>137085.0</v>
      </c>
      <c r="B76" s="1">
        <v>469.0</v>
      </c>
      <c r="C76" s="1">
        <v>0.0</v>
      </c>
      <c r="D76" s="1" t="s">
        <v>32</v>
      </c>
      <c r="E76" s="1">
        <v>4.0</v>
      </c>
      <c r="F76" s="7" t="str">
        <f>vlookup(E76,Teams!A:B,2,false)</f>
        <v>Blair C</v>
      </c>
      <c r="G76" s="1" t="b">
        <v>1</v>
      </c>
      <c r="H76" s="1" t="b">
        <v>1</v>
      </c>
      <c r="I76" s="1">
        <v>14.0</v>
      </c>
      <c r="J76" s="7" t="str">
        <f>vlookup(I76,Cats!$A:$B,2,false)</f>
        <v>M</v>
      </c>
    </row>
    <row r="77">
      <c r="A77" s="1">
        <v>137086.0</v>
      </c>
      <c r="B77" s="1">
        <v>469.0</v>
      </c>
      <c r="C77" s="1">
        <v>14.0</v>
      </c>
      <c r="D77" s="1" t="s">
        <v>45</v>
      </c>
      <c r="E77" s="1">
        <v>6.0</v>
      </c>
      <c r="F77" s="7" t="str">
        <f>vlookup(E77,Teams!A:B,2,false)</f>
        <v>Buchholz A</v>
      </c>
      <c r="G77" s="1" t="b">
        <v>0</v>
      </c>
      <c r="H77" s="1" t="b">
        <v>0</v>
      </c>
      <c r="I77" s="1">
        <v>14.0</v>
      </c>
      <c r="J77" s="7" t="str">
        <f>vlookup(I77,Cats!$A:$B,2,false)</f>
        <v>M</v>
      </c>
    </row>
    <row r="78">
      <c r="A78" s="1">
        <v>137087.0</v>
      </c>
      <c r="B78" s="1">
        <v>469.0</v>
      </c>
      <c r="C78" s="1">
        <v>0.0</v>
      </c>
      <c r="D78" s="1" t="s">
        <v>32</v>
      </c>
      <c r="E78" s="1">
        <v>4.0</v>
      </c>
      <c r="F78" s="7" t="str">
        <f>vlookup(E78,Teams!A:B,2,false)</f>
        <v>Blair C</v>
      </c>
      <c r="G78" s="1" t="b">
        <v>1</v>
      </c>
      <c r="H78" s="1" t="b">
        <v>1</v>
      </c>
      <c r="I78" s="1">
        <v>15.0</v>
      </c>
      <c r="J78" s="7" t="str">
        <f>vlookup(I78,Cats!$A:$B,2,false)</f>
        <v>C</v>
      </c>
    </row>
    <row r="79">
      <c r="A79" s="1">
        <v>137088.0</v>
      </c>
      <c r="B79" s="1">
        <v>469.0</v>
      </c>
      <c r="C79" s="1">
        <v>14.0</v>
      </c>
      <c r="D79" s="1" t="s">
        <v>44</v>
      </c>
      <c r="E79" s="1">
        <v>6.0</v>
      </c>
      <c r="F79" s="7" t="str">
        <f>vlookup(E79,Teams!A:B,2,false)</f>
        <v>Buchholz A</v>
      </c>
      <c r="G79" s="1" t="b">
        <v>0</v>
      </c>
      <c r="H79" s="1" t="b">
        <v>0</v>
      </c>
      <c r="I79" s="1">
        <v>15.0</v>
      </c>
      <c r="J79" s="7" t="str">
        <f>vlookup(I79,Cats!$A:$B,2,false)</f>
        <v>C</v>
      </c>
    </row>
    <row r="80">
      <c r="A80" s="1">
        <v>137089.0</v>
      </c>
      <c r="B80" s="1">
        <v>469.0</v>
      </c>
      <c r="C80" s="1">
        <v>0.0</v>
      </c>
      <c r="D80" s="1" t="s">
        <v>32</v>
      </c>
      <c r="E80" s="1">
        <v>4.0</v>
      </c>
      <c r="F80" s="7" t="str">
        <f>vlookup(E80,Teams!A:B,2,false)</f>
        <v>Blair C</v>
      </c>
      <c r="G80" s="1" t="b">
        <v>1</v>
      </c>
      <c r="H80" s="1" t="b">
        <v>1</v>
      </c>
      <c r="I80" s="1">
        <v>16.0</v>
      </c>
      <c r="J80" s="7" t="str">
        <f>vlookup(I80,Cats!$A:$B,2,false)</f>
        <v>E</v>
      </c>
    </row>
    <row r="81">
      <c r="A81" s="1">
        <v>137090.0</v>
      </c>
      <c r="B81" s="1">
        <v>469.0</v>
      </c>
      <c r="C81" s="1">
        <v>14.0</v>
      </c>
      <c r="D81" s="1" t="s">
        <v>40</v>
      </c>
      <c r="E81" s="1">
        <v>6.0</v>
      </c>
      <c r="F81" s="7" t="str">
        <f>vlookup(E81,Teams!A:B,2,false)</f>
        <v>Buchholz A</v>
      </c>
      <c r="G81" s="1" t="b">
        <v>0</v>
      </c>
      <c r="H81" s="1" t="b">
        <v>0</v>
      </c>
      <c r="I81" s="1">
        <v>16.0</v>
      </c>
      <c r="J81" s="7" t="str">
        <f>vlookup(I81,Cats!$A:$B,2,false)</f>
        <v>E</v>
      </c>
    </row>
    <row r="82">
      <c r="A82" s="1">
        <v>137091.0</v>
      </c>
      <c r="B82" s="1">
        <v>469.0</v>
      </c>
      <c r="C82" s="1">
        <v>0.0</v>
      </c>
      <c r="D82" s="1" t="s">
        <v>32</v>
      </c>
      <c r="E82" s="1">
        <v>4.0</v>
      </c>
      <c r="F82" s="7" t="str">
        <f>vlookup(E82,Teams!A:B,2,false)</f>
        <v>Blair C</v>
      </c>
      <c r="G82" s="1" t="b">
        <v>1</v>
      </c>
      <c r="H82" s="1" t="b">
        <v>1</v>
      </c>
      <c r="I82" s="1">
        <v>17.0</v>
      </c>
      <c r="J82" s="7" t="str">
        <f>vlookup(I82,Cats!$A:$B,2,false)</f>
        <v>B</v>
      </c>
    </row>
    <row r="83">
      <c r="A83" s="1">
        <v>137092.0</v>
      </c>
      <c r="B83" s="1">
        <v>469.0</v>
      </c>
      <c r="C83" s="1">
        <v>14.0</v>
      </c>
      <c r="D83" s="1" t="s">
        <v>40</v>
      </c>
      <c r="E83" s="1">
        <v>6.0</v>
      </c>
      <c r="F83" s="7" t="str">
        <f>vlookup(E83,Teams!A:B,2,false)</f>
        <v>Buchholz A</v>
      </c>
      <c r="G83" s="1" t="b">
        <v>0</v>
      </c>
      <c r="H83" s="1" t="b">
        <v>0</v>
      </c>
      <c r="I83" s="1">
        <v>17.0</v>
      </c>
      <c r="J83" s="7" t="str">
        <f>vlookup(I83,Cats!$A:$B,2,false)</f>
        <v>B</v>
      </c>
    </row>
    <row r="84">
      <c r="A84" s="1">
        <v>137093.0</v>
      </c>
      <c r="B84" s="1">
        <v>469.0</v>
      </c>
      <c r="C84" s="1">
        <v>0.0</v>
      </c>
      <c r="D84" s="1" t="s">
        <v>43</v>
      </c>
      <c r="E84" s="1">
        <v>4.0</v>
      </c>
      <c r="F84" s="7" t="str">
        <f>vlookup(E84,Teams!A:B,2,false)</f>
        <v>Blair C</v>
      </c>
      <c r="G84" s="1" t="b">
        <v>1</v>
      </c>
      <c r="H84" s="1" t="b">
        <v>0</v>
      </c>
      <c r="I84" s="1">
        <v>18.0</v>
      </c>
      <c r="J84" s="7" t="str">
        <f>vlookup(I84,Cats!$A:$B,2,false)</f>
        <v>P</v>
      </c>
    </row>
    <row r="85">
      <c r="A85" s="1">
        <v>137094.0</v>
      </c>
      <c r="B85" s="1">
        <v>469.0</v>
      </c>
      <c r="C85" s="1">
        <v>0.0</v>
      </c>
      <c r="D85" s="1" t="s">
        <v>40</v>
      </c>
      <c r="E85" s="1">
        <v>6.0</v>
      </c>
      <c r="F85" s="7" t="str">
        <f>vlookup(E85,Teams!A:B,2,false)</f>
        <v>Buchholz A</v>
      </c>
      <c r="G85" s="1" t="b">
        <v>0</v>
      </c>
      <c r="H85" s="1" t="b">
        <v>0</v>
      </c>
      <c r="I85" s="1">
        <v>18.0</v>
      </c>
      <c r="J85" s="7" t="str">
        <f>vlookup(I85,Cats!$A:$B,2,false)</f>
        <v>P</v>
      </c>
    </row>
    <row r="86">
      <c r="A86" s="1">
        <v>137095.0</v>
      </c>
      <c r="B86" s="1">
        <v>469.0</v>
      </c>
      <c r="C86" s="1">
        <v>4.0</v>
      </c>
      <c r="D86" s="1" t="s">
        <v>42</v>
      </c>
      <c r="E86" s="1">
        <v>4.0</v>
      </c>
      <c r="F86" s="7" t="str">
        <f>vlookup(E86,Teams!A:B,2,false)</f>
        <v>Blair C</v>
      </c>
      <c r="G86" s="1" t="b">
        <v>1</v>
      </c>
      <c r="H86" s="1" t="b">
        <v>0</v>
      </c>
      <c r="I86" s="1">
        <v>19.0</v>
      </c>
      <c r="J86" s="7" t="str">
        <f>vlookup(I86,Cats!$A:$B,2,false)</f>
        <v>X</v>
      </c>
    </row>
    <row r="87">
      <c r="A87" s="1">
        <v>137096.0</v>
      </c>
      <c r="B87" s="1">
        <v>469.0</v>
      </c>
      <c r="C87" s="1">
        <v>0.0</v>
      </c>
      <c r="D87" s="1" t="s">
        <v>32</v>
      </c>
      <c r="E87" s="1">
        <v>6.0</v>
      </c>
      <c r="F87" s="7" t="str">
        <f>vlookup(E87,Teams!A:B,2,false)</f>
        <v>Buchholz A</v>
      </c>
      <c r="G87" s="1" t="b">
        <v>0</v>
      </c>
      <c r="H87" s="1" t="b">
        <v>1</v>
      </c>
      <c r="I87" s="1">
        <v>19.0</v>
      </c>
      <c r="J87" s="7" t="str">
        <f>vlookup(I87,Cats!$A:$B,2,false)</f>
        <v>X</v>
      </c>
    </row>
    <row r="88">
      <c r="A88" s="1">
        <v>137097.0</v>
      </c>
      <c r="B88" s="1">
        <v>469.0</v>
      </c>
      <c r="C88" s="1">
        <v>0.0</v>
      </c>
      <c r="D88" s="1" t="s">
        <v>43</v>
      </c>
      <c r="E88" s="1">
        <v>4.0</v>
      </c>
      <c r="F88" s="7" t="str">
        <f>vlookup(E88,Teams!A:B,2,false)</f>
        <v>Blair C</v>
      </c>
      <c r="G88" s="1" t="b">
        <v>1</v>
      </c>
      <c r="H88" s="1" t="b">
        <v>0</v>
      </c>
      <c r="I88" s="1">
        <v>20.0</v>
      </c>
      <c r="J88" s="7" t="str">
        <f>vlookup(I88,Cats!$A:$B,2,false)</f>
        <v>M</v>
      </c>
    </row>
    <row r="89">
      <c r="A89" s="1">
        <v>137098.0</v>
      </c>
      <c r="B89" s="1">
        <v>469.0</v>
      </c>
      <c r="C89" s="1">
        <v>14.0</v>
      </c>
      <c r="D89" s="1" t="s">
        <v>45</v>
      </c>
      <c r="E89" s="1">
        <v>6.0</v>
      </c>
      <c r="F89" s="7" t="str">
        <f>vlookup(E89,Teams!A:B,2,false)</f>
        <v>Buchholz A</v>
      </c>
      <c r="G89" s="1" t="b">
        <v>0</v>
      </c>
      <c r="H89" s="1" t="b">
        <v>0</v>
      </c>
      <c r="I89" s="1">
        <v>20.0</v>
      </c>
      <c r="J89" s="7" t="str">
        <f>vlookup(I89,Cats!$A:$B,2,false)</f>
        <v>M</v>
      </c>
    </row>
    <row r="90">
      <c r="A90" s="1">
        <v>137099.0</v>
      </c>
      <c r="B90" s="1">
        <v>469.0</v>
      </c>
      <c r="C90" s="1">
        <v>0.0</v>
      </c>
      <c r="D90" s="1" t="s">
        <v>32</v>
      </c>
      <c r="E90" s="1">
        <v>4.0</v>
      </c>
      <c r="F90" s="7" t="str">
        <f>vlookup(E90,Teams!A:B,2,false)</f>
        <v>Blair C</v>
      </c>
      <c r="G90" s="1" t="b">
        <v>1</v>
      </c>
      <c r="H90" s="1" t="b">
        <v>1</v>
      </c>
      <c r="I90" s="1">
        <v>21.0</v>
      </c>
      <c r="J90" s="7" t="str">
        <f>vlookup(I90,Cats!$A:$B,2,false)</f>
        <v>C</v>
      </c>
    </row>
    <row r="91">
      <c r="A91" s="1">
        <v>137100.0</v>
      </c>
      <c r="B91" s="1">
        <v>469.0</v>
      </c>
      <c r="C91" s="1">
        <v>4.0</v>
      </c>
      <c r="D91" s="1" t="s">
        <v>44</v>
      </c>
      <c r="E91" s="1">
        <v>6.0</v>
      </c>
      <c r="F91" s="7" t="str">
        <f>vlookup(E91,Teams!A:B,2,false)</f>
        <v>Buchholz A</v>
      </c>
      <c r="G91" s="1" t="b">
        <v>0</v>
      </c>
      <c r="H91" s="1" t="b">
        <v>0</v>
      </c>
      <c r="I91" s="1">
        <v>21.0</v>
      </c>
      <c r="J91" s="7" t="str">
        <f>vlookup(I91,Cats!$A:$B,2,false)</f>
        <v>C</v>
      </c>
    </row>
    <row r="92">
      <c r="A92" s="1">
        <v>137101.0</v>
      </c>
      <c r="B92" s="1">
        <v>469.0</v>
      </c>
      <c r="C92" s="1">
        <v>0.0</v>
      </c>
      <c r="D92" s="1" t="s">
        <v>43</v>
      </c>
      <c r="E92" s="1">
        <v>4.0</v>
      </c>
      <c r="F92" s="7" t="str">
        <f>vlookup(E92,Teams!A:B,2,false)</f>
        <v>Blair C</v>
      </c>
      <c r="G92" s="1" t="b">
        <v>1</v>
      </c>
      <c r="H92" s="1" t="b">
        <v>0</v>
      </c>
      <c r="I92" s="1">
        <v>22.0</v>
      </c>
      <c r="J92" s="7" t="str">
        <f>vlookup(I92,Cats!$A:$B,2,false)</f>
        <v>E</v>
      </c>
    </row>
    <row r="93">
      <c r="A93" s="1">
        <v>137102.0</v>
      </c>
      <c r="B93" s="1">
        <v>469.0</v>
      </c>
      <c r="C93" s="1">
        <v>0.0</v>
      </c>
      <c r="D93" s="1" t="s">
        <v>45</v>
      </c>
      <c r="E93" s="1">
        <v>6.0</v>
      </c>
      <c r="F93" s="7" t="str">
        <f>vlookup(E93,Teams!A:B,2,false)</f>
        <v>Buchholz A</v>
      </c>
      <c r="G93" s="1" t="b">
        <v>0</v>
      </c>
      <c r="H93" s="1" t="b">
        <v>0</v>
      </c>
      <c r="I93" s="1">
        <v>22.0</v>
      </c>
      <c r="J93" s="7" t="str">
        <f>vlookup(I93,Cats!$A:$B,2,false)</f>
        <v>E</v>
      </c>
    </row>
    <row r="94">
      <c r="A94" s="1">
        <v>137103.0</v>
      </c>
      <c r="B94" s="1">
        <v>469.0</v>
      </c>
      <c r="C94" s="1">
        <v>14.0</v>
      </c>
      <c r="D94" s="1" t="s">
        <v>43</v>
      </c>
      <c r="E94" s="1">
        <v>4.0</v>
      </c>
      <c r="F94" s="7" t="str">
        <f>vlookup(E94,Teams!A:B,2,false)</f>
        <v>Blair C</v>
      </c>
      <c r="G94" s="1" t="b">
        <v>1</v>
      </c>
      <c r="H94" s="1" t="b">
        <v>0</v>
      </c>
      <c r="I94" s="1">
        <v>23.0</v>
      </c>
      <c r="J94" s="7" t="str">
        <f>vlookup(I94,Cats!$A:$B,2,false)</f>
        <v>B</v>
      </c>
    </row>
    <row r="95">
      <c r="A95" s="1">
        <v>137104.0</v>
      </c>
      <c r="B95" s="1">
        <v>469.0</v>
      </c>
      <c r="C95" s="1">
        <v>0.0</v>
      </c>
      <c r="D95" s="1" t="s">
        <v>32</v>
      </c>
      <c r="E95" s="1">
        <v>6.0</v>
      </c>
      <c r="F95" s="7" t="str">
        <f>vlookup(E95,Teams!A:B,2,false)</f>
        <v>Buchholz A</v>
      </c>
      <c r="G95" s="1" t="b">
        <v>0</v>
      </c>
      <c r="H95" s="1" t="b">
        <v>1</v>
      </c>
      <c r="I95" s="1">
        <v>23.0</v>
      </c>
      <c r="J95" s="7" t="str">
        <f>vlookup(I95,Cats!$A:$B,2,false)</f>
        <v>B</v>
      </c>
    </row>
    <row r="96">
      <c r="A96" s="1">
        <v>137105.0</v>
      </c>
      <c r="B96" s="1">
        <v>469.0</v>
      </c>
      <c r="C96" s="1">
        <v>0.0</v>
      </c>
      <c r="D96" s="1" t="s">
        <v>42</v>
      </c>
      <c r="E96" s="1">
        <v>4.0</v>
      </c>
      <c r="F96" s="7" t="str">
        <f>vlookup(E96,Teams!A:B,2,false)</f>
        <v>Blair C</v>
      </c>
      <c r="G96" s="1" t="b">
        <v>1</v>
      </c>
      <c r="H96" s="1" t="b">
        <v>0</v>
      </c>
      <c r="I96" s="1">
        <v>24.0</v>
      </c>
      <c r="J96" s="7" t="str">
        <f>vlookup(I96,Cats!$A:$B,2,false)</f>
        <v>P</v>
      </c>
    </row>
    <row r="97">
      <c r="A97" s="1">
        <v>137106.0</v>
      </c>
      <c r="B97" s="1">
        <v>469.0</v>
      </c>
      <c r="C97" s="1">
        <v>0.0</v>
      </c>
      <c r="D97" s="1" t="s">
        <v>45</v>
      </c>
      <c r="E97" s="1">
        <v>6.0</v>
      </c>
      <c r="F97" s="7" t="str">
        <f>vlookup(E97,Teams!A:B,2,false)</f>
        <v>Buchholz A</v>
      </c>
      <c r="G97" s="1" t="b">
        <v>0</v>
      </c>
      <c r="H97" s="1" t="b">
        <v>0</v>
      </c>
      <c r="I97" s="1">
        <v>24.0</v>
      </c>
      <c r="J97" s="7" t="str">
        <f>vlookup(I97,Cats!$A:$B,2,false)</f>
        <v>P</v>
      </c>
    </row>
    <row r="98">
      <c r="A98" s="1">
        <v>137107.0</v>
      </c>
      <c r="B98" s="1">
        <v>470.0</v>
      </c>
      <c r="C98" s="1">
        <v>0.0</v>
      </c>
      <c r="D98" s="1" t="s">
        <v>32</v>
      </c>
      <c r="E98" s="1">
        <v>134.0</v>
      </c>
      <c r="F98" s="7" t="str">
        <f>vlookup(E98,Teams!A:B,2,false)</f>
        <v>Iolani</v>
      </c>
      <c r="G98" s="1" t="b">
        <v>1</v>
      </c>
      <c r="H98" s="1" t="b">
        <v>1</v>
      </c>
      <c r="I98" s="1">
        <v>1.0</v>
      </c>
      <c r="J98" s="7" t="str">
        <f>vlookup(I98,Cats!$A:$B,2,false)</f>
        <v>X</v>
      </c>
    </row>
    <row r="99">
      <c r="A99" s="1">
        <v>137108.0</v>
      </c>
      <c r="B99" s="1">
        <v>470.0</v>
      </c>
      <c r="C99" s="1">
        <v>14.0</v>
      </c>
      <c r="D99" s="1" t="s">
        <v>46</v>
      </c>
      <c r="E99" s="1">
        <v>48.0</v>
      </c>
      <c r="F99" s="7" t="str">
        <f>vlookup(E99,Teams!A:B,2,false)</f>
        <v>WWPN</v>
      </c>
      <c r="G99" s="1" t="b">
        <v>0</v>
      </c>
      <c r="H99" s="1" t="b">
        <v>0</v>
      </c>
      <c r="I99" s="1">
        <v>1.0</v>
      </c>
      <c r="J99" s="7" t="str">
        <f>vlookup(I99,Cats!$A:$B,2,false)</f>
        <v>X</v>
      </c>
    </row>
    <row r="100">
      <c r="A100" s="1">
        <v>137109.0</v>
      </c>
      <c r="B100" s="1">
        <v>470.0</v>
      </c>
      <c r="C100" s="1">
        <v>14.0</v>
      </c>
      <c r="D100" s="1" t="s">
        <v>47</v>
      </c>
      <c r="E100" s="1">
        <v>134.0</v>
      </c>
      <c r="F100" s="7" t="str">
        <f>vlookup(E100,Teams!A:B,2,false)</f>
        <v>Iolani</v>
      </c>
      <c r="G100" s="1" t="b">
        <v>1</v>
      </c>
      <c r="H100" s="1" t="b">
        <v>0</v>
      </c>
      <c r="I100" s="1">
        <v>2.0</v>
      </c>
      <c r="J100" s="7" t="str">
        <f>vlookup(I100,Cats!$A:$B,2,false)</f>
        <v>M</v>
      </c>
    </row>
    <row r="101">
      <c r="A101" s="1">
        <v>137110.0</v>
      </c>
      <c r="B101" s="1">
        <v>470.0</v>
      </c>
      <c r="C101" s="1">
        <v>0.0</v>
      </c>
      <c r="D101" s="1" t="s">
        <v>48</v>
      </c>
      <c r="E101" s="1">
        <v>48.0</v>
      </c>
      <c r="F101" s="7" t="str">
        <f>vlookup(E101,Teams!A:B,2,false)</f>
        <v>WWPN</v>
      </c>
      <c r="G101" s="1" t="b">
        <v>0</v>
      </c>
      <c r="H101" s="1" t="b">
        <v>0</v>
      </c>
      <c r="I101" s="1">
        <v>2.0</v>
      </c>
      <c r="J101" s="7" t="str">
        <f>vlookup(I101,Cats!$A:$B,2,false)</f>
        <v>M</v>
      </c>
    </row>
    <row r="102">
      <c r="A102" s="1">
        <v>137111.0</v>
      </c>
      <c r="B102" s="1">
        <v>470.0</v>
      </c>
      <c r="C102" s="1">
        <v>0.0</v>
      </c>
      <c r="D102" s="1" t="s">
        <v>47</v>
      </c>
      <c r="E102" s="1">
        <v>134.0</v>
      </c>
      <c r="F102" s="7" t="str">
        <f>vlookup(E102,Teams!A:B,2,false)</f>
        <v>Iolani</v>
      </c>
      <c r="G102" s="1" t="b">
        <v>1</v>
      </c>
      <c r="H102" s="1" t="b">
        <v>0</v>
      </c>
      <c r="I102" s="1">
        <v>3.0</v>
      </c>
      <c r="J102" s="7" t="str">
        <f>vlookup(I102,Cats!$A:$B,2,false)</f>
        <v>C</v>
      </c>
    </row>
    <row r="103">
      <c r="A103" s="1">
        <v>137112.0</v>
      </c>
      <c r="B103" s="1">
        <v>470.0</v>
      </c>
      <c r="C103" s="1">
        <v>0.0</v>
      </c>
      <c r="D103" s="1" t="s">
        <v>49</v>
      </c>
      <c r="E103" s="1">
        <v>48.0</v>
      </c>
      <c r="F103" s="7" t="str">
        <f>vlookup(E103,Teams!A:B,2,false)</f>
        <v>WWPN</v>
      </c>
      <c r="G103" s="1" t="b">
        <v>0</v>
      </c>
      <c r="H103" s="1" t="b">
        <v>0</v>
      </c>
      <c r="I103" s="1">
        <v>3.0</v>
      </c>
      <c r="J103" s="7" t="str">
        <f>vlookup(I103,Cats!$A:$B,2,false)</f>
        <v>C</v>
      </c>
    </row>
    <row r="104">
      <c r="A104" s="1">
        <v>137113.0</v>
      </c>
      <c r="B104" s="1">
        <v>470.0</v>
      </c>
      <c r="C104" s="1">
        <v>14.0</v>
      </c>
      <c r="D104" s="1" t="s">
        <v>50</v>
      </c>
      <c r="E104" s="1">
        <v>134.0</v>
      </c>
      <c r="F104" s="7" t="str">
        <f>vlookup(E104,Teams!A:B,2,false)</f>
        <v>Iolani</v>
      </c>
      <c r="G104" s="1" t="b">
        <v>1</v>
      </c>
      <c r="H104" s="1" t="b">
        <v>0</v>
      </c>
      <c r="I104" s="1">
        <v>4.0</v>
      </c>
      <c r="J104" s="7" t="str">
        <f>vlookup(I104,Cats!$A:$B,2,false)</f>
        <v>E</v>
      </c>
    </row>
    <row r="105">
      <c r="A105" s="1">
        <v>137114.0</v>
      </c>
      <c r="B105" s="1">
        <v>470.0</v>
      </c>
      <c r="C105" s="1">
        <v>0.0</v>
      </c>
      <c r="D105" s="1" t="s">
        <v>32</v>
      </c>
      <c r="E105" s="1">
        <v>48.0</v>
      </c>
      <c r="F105" s="7" t="str">
        <f>vlookup(E105,Teams!A:B,2,false)</f>
        <v>WWPN</v>
      </c>
      <c r="G105" s="1" t="b">
        <v>0</v>
      </c>
      <c r="H105" s="1" t="b">
        <v>1</v>
      </c>
      <c r="I105" s="1">
        <v>4.0</v>
      </c>
      <c r="J105" s="7" t="str">
        <f>vlookup(I105,Cats!$A:$B,2,false)</f>
        <v>E</v>
      </c>
    </row>
    <row r="106">
      <c r="A106" s="1">
        <v>137115.0</v>
      </c>
      <c r="B106" s="1">
        <v>470.0</v>
      </c>
      <c r="C106" s="1">
        <v>0.0</v>
      </c>
      <c r="D106" s="1" t="s">
        <v>32</v>
      </c>
      <c r="E106" s="1">
        <v>134.0</v>
      </c>
      <c r="F106" s="7" t="str">
        <f>vlookup(E106,Teams!A:B,2,false)</f>
        <v>Iolani</v>
      </c>
      <c r="G106" s="1" t="b">
        <v>1</v>
      </c>
      <c r="H106" s="1" t="b">
        <v>1</v>
      </c>
      <c r="I106" s="1">
        <v>5.0</v>
      </c>
      <c r="J106" s="7" t="str">
        <f>vlookup(I106,Cats!$A:$B,2,false)</f>
        <v>B</v>
      </c>
    </row>
    <row r="107">
      <c r="A107" s="1">
        <v>137116.0</v>
      </c>
      <c r="B107" s="1">
        <v>470.0</v>
      </c>
      <c r="C107" s="1">
        <v>14.0</v>
      </c>
      <c r="D107" s="1" t="s">
        <v>51</v>
      </c>
      <c r="E107" s="1">
        <v>48.0</v>
      </c>
      <c r="F107" s="7" t="str">
        <f>vlookup(E107,Teams!A:B,2,false)</f>
        <v>WWPN</v>
      </c>
      <c r="G107" s="1" t="b">
        <v>0</v>
      </c>
      <c r="H107" s="1" t="b">
        <v>0</v>
      </c>
      <c r="I107" s="1">
        <v>5.0</v>
      </c>
      <c r="J107" s="7" t="str">
        <f>vlookup(I107,Cats!$A:$B,2,false)</f>
        <v>B</v>
      </c>
    </row>
    <row r="108">
      <c r="A108" s="1">
        <v>137117.0</v>
      </c>
      <c r="B108" s="1">
        <v>470.0</v>
      </c>
      <c r="C108" s="1">
        <v>0.0</v>
      </c>
      <c r="D108" s="1" t="s">
        <v>32</v>
      </c>
      <c r="E108" s="1">
        <v>134.0</v>
      </c>
      <c r="F108" s="7" t="str">
        <f>vlookup(E108,Teams!A:B,2,false)</f>
        <v>Iolani</v>
      </c>
      <c r="G108" s="1" t="b">
        <v>1</v>
      </c>
      <c r="H108" s="1" t="b">
        <v>1</v>
      </c>
      <c r="I108" s="1">
        <v>6.0</v>
      </c>
      <c r="J108" s="7" t="str">
        <f>vlookup(I108,Cats!$A:$B,2,false)</f>
        <v>P</v>
      </c>
    </row>
    <row r="109">
      <c r="A109" s="1">
        <v>137118.0</v>
      </c>
      <c r="B109" s="1">
        <v>470.0</v>
      </c>
      <c r="C109" s="1">
        <v>4.0</v>
      </c>
      <c r="D109" s="1" t="s">
        <v>46</v>
      </c>
      <c r="E109" s="1">
        <v>48.0</v>
      </c>
      <c r="F109" s="7" t="str">
        <f>vlookup(E109,Teams!A:B,2,false)</f>
        <v>WWPN</v>
      </c>
      <c r="G109" s="1" t="b">
        <v>0</v>
      </c>
      <c r="H109" s="1" t="b">
        <v>0</v>
      </c>
      <c r="I109" s="1">
        <v>6.0</v>
      </c>
      <c r="J109" s="7" t="str">
        <f>vlookup(I109,Cats!$A:$B,2,false)</f>
        <v>P</v>
      </c>
    </row>
    <row r="110">
      <c r="A110" s="1">
        <v>137119.0</v>
      </c>
      <c r="B110" s="1">
        <v>470.0</v>
      </c>
      <c r="C110" s="1">
        <v>14.0</v>
      </c>
      <c r="D110" s="1" t="s">
        <v>47</v>
      </c>
      <c r="E110" s="1">
        <v>134.0</v>
      </c>
      <c r="F110" s="7" t="str">
        <f>vlookup(E110,Teams!A:B,2,false)</f>
        <v>Iolani</v>
      </c>
      <c r="G110" s="1" t="b">
        <v>1</v>
      </c>
      <c r="H110" s="1" t="b">
        <v>0</v>
      </c>
      <c r="I110" s="1">
        <v>7.0</v>
      </c>
      <c r="J110" s="7" t="str">
        <f>vlookup(I110,Cats!$A:$B,2,false)</f>
        <v>X</v>
      </c>
    </row>
    <row r="111">
      <c r="A111" s="1">
        <v>137120.0</v>
      </c>
      <c r="B111" s="1">
        <v>470.0</v>
      </c>
      <c r="C111" s="1">
        <v>0.0</v>
      </c>
      <c r="D111" s="1" t="s">
        <v>32</v>
      </c>
      <c r="E111" s="1">
        <v>48.0</v>
      </c>
      <c r="F111" s="7" t="str">
        <f>vlookup(E111,Teams!A:B,2,false)</f>
        <v>WWPN</v>
      </c>
      <c r="G111" s="1" t="b">
        <v>0</v>
      </c>
      <c r="H111" s="1" t="b">
        <v>1</v>
      </c>
      <c r="I111" s="1">
        <v>7.0</v>
      </c>
      <c r="J111" s="7" t="str">
        <f>vlookup(I111,Cats!$A:$B,2,false)</f>
        <v>X</v>
      </c>
    </row>
    <row r="112">
      <c r="A112" s="1">
        <v>137121.0</v>
      </c>
      <c r="B112" s="1">
        <v>470.0</v>
      </c>
      <c r="C112" s="1">
        <v>14.0</v>
      </c>
      <c r="D112" s="1" t="s">
        <v>52</v>
      </c>
      <c r="E112" s="1">
        <v>134.0</v>
      </c>
      <c r="F112" s="7" t="str">
        <f>vlookup(E112,Teams!A:B,2,false)</f>
        <v>Iolani</v>
      </c>
      <c r="G112" s="1" t="b">
        <v>1</v>
      </c>
      <c r="H112" s="1" t="b">
        <v>0</v>
      </c>
      <c r="I112" s="1">
        <v>8.0</v>
      </c>
      <c r="J112" s="7" t="str">
        <f>vlookup(I112,Cats!$A:$B,2,false)</f>
        <v>M</v>
      </c>
    </row>
    <row r="113">
      <c r="A113" s="1">
        <v>137122.0</v>
      </c>
      <c r="B113" s="1">
        <v>470.0</v>
      </c>
      <c r="C113" s="1">
        <v>0.0</v>
      </c>
      <c r="D113" s="1" t="s">
        <v>53</v>
      </c>
      <c r="E113" s="1">
        <v>48.0</v>
      </c>
      <c r="F113" s="7" t="str">
        <f>vlookup(E113,Teams!A:B,2,false)</f>
        <v>WWPN</v>
      </c>
      <c r="G113" s="1" t="b">
        <v>0</v>
      </c>
      <c r="H113" s="1" t="b">
        <v>0</v>
      </c>
      <c r="I113" s="1">
        <v>8.0</v>
      </c>
      <c r="J113" s="7" t="str">
        <f>vlookup(I113,Cats!$A:$B,2,false)</f>
        <v>M</v>
      </c>
    </row>
    <row r="114">
      <c r="A114" s="1">
        <v>137123.0</v>
      </c>
      <c r="B114" s="1">
        <v>470.0</v>
      </c>
      <c r="C114" s="1">
        <v>4.0</v>
      </c>
      <c r="D114" s="1" t="s">
        <v>50</v>
      </c>
      <c r="E114" s="1">
        <v>134.0</v>
      </c>
      <c r="F114" s="7" t="str">
        <f>vlookup(E114,Teams!A:B,2,false)</f>
        <v>Iolani</v>
      </c>
      <c r="G114" s="1" t="b">
        <v>1</v>
      </c>
      <c r="H114" s="1" t="b">
        <v>0</v>
      </c>
      <c r="I114" s="1">
        <v>9.0</v>
      </c>
      <c r="J114" s="7" t="str">
        <f>vlookup(I114,Cats!$A:$B,2,false)</f>
        <v>C</v>
      </c>
    </row>
    <row r="115">
      <c r="A115" s="1">
        <v>137124.0</v>
      </c>
      <c r="B115" s="1">
        <v>470.0</v>
      </c>
      <c r="C115" s="1">
        <v>-4.0</v>
      </c>
      <c r="D115" s="1" t="s">
        <v>46</v>
      </c>
      <c r="E115" s="1">
        <v>48.0</v>
      </c>
      <c r="F115" s="7" t="str">
        <f>vlookup(E115,Teams!A:B,2,false)</f>
        <v>WWPN</v>
      </c>
      <c r="G115" s="1" t="b">
        <v>0</v>
      </c>
      <c r="H115" s="1" t="b">
        <v>0</v>
      </c>
      <c r="I115" s="1">
        <v>9.0</v>
      </c>
      <c r="J115" s="7" t="str">
        <f>vlookup(I115,Cats!$A:$B,2,false)</f>
        <v>C</v>
      </c>
    </row>
    <row r="116">
      <c r="A116" s="1">
        <v>137125.0</v>
      </c>
      <c r="B116" s="1">
        <v>470.0</v>
      </c>
      <c r="C116" s="1">
        <v>14.0</v>
      </c>
      <c r="D116" s="1" t="s">
        <v>50</v>
      </c>
      <c r="E116" s="1">
        <v>134.0</v>
      </c>
      <c r="F116" s="7" t="str">
        <f>vlookup(E116,Teams!A:B,2,false)</f>
        <v>Iolani</v>
      </c>
      <c r="G116" s="1" t="b">
        <v>1</v>
      </c>
      <c r="H116" s="1" t="b">
        <v>0</v>
      </c>
      <c r="I116" s="1">
        <v>10.0</v>
      </c>
      <c r="J116" s="7" t="str">
        <f>vlookup(I116,Cats!$A:$B,2,false)</f>
        <v>E</v>
      </c>
    </row>
    <row r="117">
      <c r="A117" s="1">
        <v>137126.0</v>
      </c>
      <c r="B117" s="1">
        <v>470.0</v>
      </c>
      <c r="C117" s="1">
        <v>0.0</v>
      </c>
      <c r="D117" s="1" t="s">
        <v>46</v>
      </c>
      <c r="E117" s="1">
        <v>48.0</v>
      </c>
      <c r="F117" s="7" t="str">
        <f>vlookup(E117,Teams!A:B,2,false)</f>
        <v>WWPN</v>
      </c>
      <c r="G117" s="1" t="b">
        <v>0</v>
      </c>
      <c r="H117" s="1" t="b">
        <v>0</v>
      </c>
      <c r="I117" s="1">
        <v>10.0</v>
      </c>
      <c r="J117" s="7" t="str">
        <f>vlookup(I117,Cats!$A:$B,2,false)</f>
        <v>E</v>
      </c>
    </row>
    <row r="118">
      <c r="A118" s="1">
        <v>137127.0</v>
      </c>
      <c r="B118" s="1">
        <v>470.0</v>
      </c>
      <c r="C118" s="1">
        <v>0.0</v>
      </c>
      <c r="D118" s="1" t="s">
        <v>32</v>
      </c>
      <c r="E118" s="1">
        <v>134.0</v>
      </c>
      <c r="F118" s="7" t="str">
        <f>vlookup(E118,Teams!A:B,2,false)</f>
        <v>Iolani</v>
      </c>
      <c r="G118" s="1" t="b">
        <v>1</v>
      </c>
      <c r="H118" s="1" t="b">
        <v>1</v>
      </c>
      <c r="I118" s="1">
        <v>11.0</v>
      </c>
      <c r="J118" s="7" t="str">
        <f>vlookup(I118,Cats!$A:$B,2,false)</f>
        <v>B</v>
      </c>
    </row>
    <row r="119">
      <c r="A119" s="1">
        <v>137128.0</v>
      </c>
      <c r="B119" s="1">
        <v>470.0</v>
      </c>
      <c r="C119" s="1">
        <v>14.0</v>
      </c>
      <c r="D119" s="1" t="s">
        <v>51</v>
      </c>
      <c r="E119" s="1">
        <v>48.0</v>
      </c>
      <c r="F119" s="7" t="str">
        <f>vlookup(E119,Teams!A:B,2,false)</f>
        <v>WWPN</v>
      </c>
      <c r="G119" s="1" t="b">
        <v>0</v>
      </c>
      <c r="H119" s="1" t="b">
        <v>0</v>
      </c>
      <c r="I119" s="1">
        <v>11.0</v>
      </c>
      <c r="J119" s="7" t="str">
        <f>vlookup(I119,Cats!$A:$B,2,false)</f>
        <v>B</v>
      </c>
    </row>
    <row r="120">
      <c r="A120" s="1">
        <v>137129.0</v>
      </c>
      <c r="B120" s="1">
        <v>470.0</v>
      </c>
      <c r="C120" s="1">
        <v>14.0</v>
      </c>
      <c r="D120" s="1" t="s">
        <v>47</v>
      </c>
      <c r="E120" s="1">
        <v>134.0</v>
      </c>
      <c r="F120" s="7" t="str">
        <f>vlookup(E120,Teams!A:B,2,false)</f>
        <v>Iolani</v>
      </c>
      <c r="G120" s="1" t="b">
        <v>1</v>
      </c>
      <c r="H120" s="1" t="b">
        <v>0</v>
      </c>
      <c r="I120" s="1">
        <v>12.0</v>
      </c>
      <c r="J120" s="7" t="str">
        <f>vlookup(I120,Cats!$A:$B,2,false)</f>
        <v>P</v>
      </c>
    </row>
    <row r="121">
      <c r="A121" s="1">
        <v>137130.0</v>
      </c>
      <c r="B121" s="1">
        <v>470.0</v>
      </c>
      <c r="C121" s="1">
        <v>0.0</v>
      </c>
      <c r="D121" s="1" t="s">
        <v>32</v>
      </c>
      <c r="E121" s="1">
        <v>48.0</v>
      </c>
      <c r="F121" s="7" t="str">
        <f>vlookup(E121,Teams!A:B,2,false)</f>
        <v>WWPN</v>
      </c>
      <c r="G121" s="1" t="b">
        <v>0</v>
      </c>
      <c r="H121" s="1" t="b">
        <v>1</v>
      </c>
      <c r="I121" s="1">
        <v>12.0</v>
      </c>
      <c r="J121" s="7" t="str">
        <f>vlookup(I121,Cats!$A:$B,2,false)</f>
        <v>P</v>
      </c>
    </row>
    <row r="122">
      <c r="A122" s="1">
        <v>137131.0</v>
      </c>
      <c r="B122" s="1">
        <v>470.0</v>
      </c>
      <c r="C122" s="1">
        <v>0.0</v>
      </c>
      <c r="D122" s="1" t="s">
        <v>32</v>
      </c>
      <c r="E122" s="1">
        <v>134.0</v>
      </c>
      <c r="F122" s="7" t="str">
        <f>vlookup(E122,Teams!A:B,2,false)</f>
        <v>Iolani</v>
      </c>
      <c r="G122" s="1" t="b">
        <v>1</v>
      </c>
      <c r="H122" s="1" t="b">
        <v>1</v>
      </c>
      <c r="I122" s="1">
        <v>13.0</v>
      </c>
      <c r="J122" s="7" t="str">
        <f>vlookup(I122,Cats!$A:$B,2,false)</f>
        <v>X</v>
      </c>
    </row>
    <row r="123">
      <c r="A123" s="1">
        <v>137132.0</v>
      </c>
      <c r="B123" s="1">
        <v>470.0</v>
      </c>
      <c r="C123" s="1">
        <v>14.0</v>
      </c>
      <c r="D123" s="1" t="s">
        <v>51</v>
      </c>
      <c r="E123" s="1">
        <v>48.0</v>
      </c>
      <c r="F123" s="7" t="str">
        <f>vlookup(E123,Teams!A:B,2,false)</f>
        <v>WWPN</v>
      </c>
      <c r="G123" s="1" t="b">
        <v>0</v>
      </c>
      <c r="H123" s="1" t="b">
        <v>0</v>
      </c>
      <c r="I123" s="1">
        <v>13.0</v>
      </c>
      <c r="J123" s="7" t="str">
        <f>vlookup(I123,Cats!$A:$B,2,false)</f>
        <v>X</v>
      </c>
    </row>
    <row r="124">
      <c r="A124" s="1">
        <v>137133.0</v>
      </c>
      <c r="B124" s="1">
        <v>470.0</v>
      </c>
      <c r="C124" s="1">
        <v>0.0</v>
      </c>
      <c r="D124" s="1" t="s">
        <v>32</v>
      </c>
      <c r="E124" s="1">
        <v>134.0</v>
      </c>
      <c r="F124" s="7" t="str">
        <f>vlookup(E124,Teams!A:B,2,false)</f>
        <v>Iolani</v>
      </c>
      <c r="G124" s="1" t="b">
        <v>1</v>
      </c>
      <c r="H124" s="1" t="b">
        <v>1</v>
      </c>
      <c r="I124" s="1">
        <v>14.0</v>
      </c>
      <c r="J124" s="7" t="str">
        <f>vlookup(I124,Cats!$A:$B,2,false)</f>
        <v>M</v>
      </c>
    </row>
    <row r="125">
      <c r="A125" s="1">
        <v>137134.0</v>
      </c>
      <c r="B125" s="1">
        <v>470.0</v>
      </c>
      <c r="C125" s="1">
        <v>14.0</v>
      </c>
      <c r="D125" s="1" t="s">
        <v>53</v>
      </c>
      <c r="E125" s="1">
        <v>48.0</v>
      </c>
      <c r="F125" s="7" t="str">
        <f>vlookup(E125,Teams!A:B,2,false)</f>
        <v>WWPN</v>
      </c>
      <c r="G125" s="1" t="b">
        <v>0</v>
      </c>
      <c r="H125" s="1" t="b">
        <v>0</v>
      </c>
      <c r="I125" s="1">
        <v>14.0</v>
      </c>
      <c r="J125" s="7" t="str">
        <f>vlookup(I125,Cats!$A:$B,2,false)</f>
        <v>M</v>
      </c>
    </row>
    <row r="126">
      <c r="A126" s="1">
        <v>137135.0</v>
      </c>
      <c r="B126" s="1">
        <v>470.0</v>
      </c>
      <c r="C126" s="1">
        <v>14.0</v>
      </c>
      <c r="D126" s="1" t="s">
        <v>47</v>
      </c>
      <c r="E126" s="1">
        <v>134.0</v>
      </c>
      <c r="F126" s="7" t="str">
        <f>vlookup(E126,Teams!A:B,2,false)</f>
        <v>Iolani</v>
      </c>
      <c r="G126" s="1" t="b">
        <v>1</v>
      </c>
      <c r="H126" s="1" t="b">
        <v>0</v>
      </c>
      <c r="I126" s="1">
        <v>15.0</v>
      </c>
      <c r="J126" s="7" t="str">
        <f>vlookup(I126,Cats!$A:$B,2,false)</f>
        <v>C</v>
      </c>
    </row>
    <row r="127">
      <c r="A127" s="1">
        <v>137136.0</v>
      </c>
      <c r="B127" s="1">
        <v>470.0</v>
      </c>
      <c r="C127" s="1">
        <v>0.0</v>
      </c>
      <c r="D127" s="1" t="s">
        <v>46</v>
      </c>
      <c r="E127" s="1">
        <v>48.0</v>
      </c>
      <c r="F127" s="7" t="str">
        <f>vlookup(E127,Teams!A:B,2,false)</f>
        <v>WWPN</v>
      </c>
      <c r="G127" s="1" t="b">
        <v>0</v>
      </c>
      <c r="H127" s="1" t="b">
        <v>0</v>
      </c>
      <c r="I127" s="1">
        <v>15.0</v>
      </c>
      <c r="J127" s="7" t="str">
        <f>vlookup(I127,Cats!$A:$B,2,false)</f>
        <v>C</v>
      </c>
    </row>
    <row r="128">
      <c r="A128" s="1">
        <v>137137.0</v>
      </c>
      <c r="B128" s="1">
        <v>470.0</v>
      </c>
      <c r="C128" s="1">
        <v>4.0</v>
      </c>
      <c r="D128" s="1" t="s">
        <v>50</v>
      </c>
      <c r="E128" s="1">
        <v>134.0</v>
      </c>
      <c r="F128" s="7" t="str">
        <f>vlookup(E128,Teams!A:B,2,false)</f>
        <v>Iolani</v>
      </c>
      <c r="G128" s="1" t="b">
        <v>1</v>
      </c>
      <c r="H128" s="1" t="b">
        <v>0</v>
      </c>
      <c r="I128" s="1">
        <v>16.0</v>
      </c>
      <c r="J128" s="7" t="str">
        <f>vlookup(I128,Cats!$A:$B,2,false)</f>
        <v>E</v>
      </c>
    </row>
    <row r="129">
      <c r="A129" s="1">
        <v>137138.0</v>
      </c>
      <c r="B129" s="1">
        <v>470.0</v>
      </c>
      <c r="C129" s="1">
        <v>0.0</v>
      </c>
      <c r="D129" s="1" t="s">
        <v>32</v>
      </c>
      <c r="E129" s="1">
        <v>48.0</v>
      </c>
      <c r="F129" s="7" t="str">
        <f>vlookup(E129,Teams!A:B,2,false)</f>
        <v>WWPN</v>
      </c>
      <c r="G129" s="1" t="b">
        <v>0</v>
      </c>
      <c r="H129" s="1" t="b">
        <v>1</v>
      </c>
      <c r="I129" s="1">
        <v>16.0</v>
      </c>
      <c r="J129" s="7" t="str">
        <f>vlookup(I129,Cats!$A:$B,2,false)</f>
        <v>E</v>
      </c>
    </row>
    <row r="130">
      <c r="A130" s="1">
        <v>137139.0</v>
      </c>
      <c r="B130" s="1">
        <v>470.0</v>
      </c>
      <c r="C130" s="1">
        <v>0.0</v>
      </c>
      <c r="D130" s="1" t="s">
        <v>32</v>
      </c>
      <c r="E130" s="1">
        <v>134.0</v>
      </c>
      <c r="F130" s="7" t="str">
        <f>vlookup(E130,Teams!A:B,2,false)</f>
        <v>Iolani</v>
      </c>
      <c r="G130" s="1" t="b">
        <v>1</v>
      </c>
      <c r="H130" s="1" t="b">
        <v>1</v>
      </c>
      <c r="I130" s="1">
        <v>17.0</v>
      </c>
      <c r="J130" s="7" t="str">
        <f>vlookup(I130,Cats!$A:$B,2,false)</f>
        <v>B</v>
      </c>
    </row>
    <row r="131">
      <c r="A131" s="1">
        <v>137140.0</v>
      </c>
      <c r="B131" s="1">
        <v>470.0</v>
      </c>
      <c r="C131" s="1">
        <v>14.0</v>
      </c>
      <c r="D131" s="1" t="s">
        <v>51</v>
      </c>
      <c r="E131" s="1">
        <v>48.0</v>
      </c>
      <c r="F131" s="7" t="str">
        <f>vlookup(E131,Teams!A:B,2,false)</f>
        <v>WWPN</v>
      </c>
      <c r="G131" s="1" t="b">
        <v>0</v>
      </c>
      <c r="H131" s="1" t="b">
        <v>0</v>
      </c>
      <c r="I131" s="1">
        <v>17.0</v>
      </c>
      <c r="J131" s="7" t="str">
        <f>vlookup(I131,Cats!$A:$B,2,false)</f>
        <v>B</v>
      </c>
    </row>
    <row r="132">
      <c r="A132" s="1">
        <v>137141.0</v>
      </c>
      <c r="B132" s="1">
        <v>470.0</v>
      </c>
      <c r="C132" s="1">
        <v>14.0</v>
      </c>
      <c r="D132" s="1" t="s">
        <v>47</v>
      </c>
      <c r="E132" s="1">
        <v>134.0</v>
      </c>
      <c r="F132" s="7" t="str">
        <f>vlookup(E132,Teams!A:B,2,false)</f>
        <v>Iolani</v>
      </c>
      <c r="G132" s="1" t="b">
        <v>1</v>
      </c>
      <c r="H132" s="1" t="b">
        <v>0</v>
      </c>
      <c r="I132" s="1">
        <v>18.0</v>
      </c>
      <c r="J132" s="7" t="str">
        <f>vlookup(I132,Cats!$A:$B,2,false)</f>
        <v>P</v>
      </c>
    </row>
    <row r="133">
      <c r="A133" s="1">
        <v>137142.0</v>
      </c>
      <c r="B133" s="1">
        <v>470.0</v>
      </c>
      <c r="C133" s="1">
        <v>0.0</v>
      </c>
      <c r="D133" s="1" t="s">
        <v>32</v>
      </c>
      <c r="E133" s="1">
        <v>48.0</v>
      </c>
      <c r="F133" s="7" t="str">
        <f>vlookup(E133,Teams!A:B,2,false)</f>
        <v>WWPN</v>
      </c>
      <c r="G133" s="1" t="b">
        <v>0</v>
      </c>
      <c r="H133" s="1" t="b">
        <v>1</v>
      </c>
      <c r="I133" s="1">
        <v>18.0</v>
      </c>
      <c r="J133" s="7" t="str">
        <f>vlookup(I133,Cats!$A:$B,2,false)</f>
        <v>P</v>
      </c>
    </row>
    <row r="134">
      <c r="A134" s="1">
        <v>137143.0</v>
      </c>
      <c r="B134" s="1">
        <v>470.0</v>
      </c>
      <c r="C134" s="1">
        <v>0.0</v>
      </c>
      <c r="D134" s="1" t="s">
        <v>32</v>
      </c>
      <c r="E134" s="1">
        <v>134.0</v>
      </c>
      <c r="F134" s="7" t="str">
        <f>vlookup(E134,Teams!A:B,2,false)</f>
        <v>Iolani</v>
      </c>
      <c r="G134" s="1" t="b">
        <v>1</v>
      </c>
      <c r="H134" s="1" t="b">
        <v>1</v>
      </c>
      <c r="I134" s="1">
        <v>19.0</v>
      </c>
      <c r="J134" s="7" t="str">
        <f>vlookup(I134,Cats!$A:$B,2,false)</f>
        <v>X</v>
      </c>
    </row>
    <row r="135">
      <c r="A135" s="1">
        <v>137144.0</v>
      </c>
      <c r="B135" s="1">
        <v>470.0</v>
      </c>
      <c r="C135" s="1">
        <v>4.0</v>
      </c>
      <c r="D135" s="1" t="s">
        <v>46</v>
      </c>
      <c r="E135" s="1">
        <v>48.0</v>
      </c>
      <c r="F135" s="7" t="str">
        <f>vlookup(E135,Teams!A:B,2,false)</f>
        <v>WWPN</v>
      </c>
      <c r="G135" s="1" t="b">
        <v>0</v>
      </c>
      <c r="H135" s="1" t="b">
        <v>0</v>
      </c>
      <c r="I135" s="1">
        <v>19.0</v>
      </c>
      <c r="J135" s="7" t="str">
        <f>vlookup(I135,Cats!$A:$B,2,false)</f>
        <v>X</v>
      </c>
    </row>
    <row r="136">
      <c r="A136" s="1">
        <v>137145.0</v>
      </c>
      <c r="B136" s="1">
        <v>470.0</v>
      </c>
      <c r="C136" s="1">
        <v>14.0</v>
      </c>
      <c r="D136" s="1" t="s">
        <v>52</v>
      </c>
      <c r="E136" s="1">
        <v>134.0</v>
      </c>
      <c r="F136" s="7" t="str">
        <f>vlookup(E136,Teams!A:B,2,false)</f>
        <v>Iolani</v>
      </c>
      <c r="G136" s="1" t="b">
        <v>1</v>
      </c>
      <c r="H136" s="1" t="b">
        <v>0</v>
      </c>
      <c r="I136" s="1">
        <v>20.0</v>
      </c>
      <c r="J136" s="7" t="str">
        <f>vlookup(I136,Cats!$A:$B,2,false)</f>
        <v>M</v>
      </c>
    </row>
    <row r="137">
      <c r="A137" s="1">
        <v>137146.0</v>
      </c>
      <c r="B137" s="1">
        <v>470.0</v>
      </c>
      <c r="C137" s="1">
        <v>0.0</v>
      </c>
      <c r="D137" s="1" t="s">
        <v>32</v>
      </c>
      <c r="E137" s="1">
        <v>48.0</v>
      </c>
      <c r="F137" s="7" t="str">
        <f>vlookup(E137,Teams!A:B,2,false)</f>
        <v>WWPN</v>
      </c>
      <c r="G137" s="1" t="b">
        <v>0</v>
      </c>
      <c r="H137" s="1" t="b">
        <v>1</v>
      </c>
      <c r="I137" s="1">
        <v>20.0</v>
      </c>
      <c r="J137" s="7" t="str">
        <f>vlookup(I137,Cats!$A:$B,2,false)</f>
        <v>M</v>
      </c>
    </row>
    <row r="138">
      <c r="A138" s="1">
        <v>137147.0</v>
      </c>
      <c r="B138" s="1">
        <v>470.0</v>
      </c>
      <c r="C138" s="1">
        <v>4.0</v>
      </c>
      <c r="D138" s="1" t="s">
        <v>50</v>
      </c>
      <c r="E138" s="1">
        <v>134.0</v>
      </c>
      <c r="F138" s="7" t="str">
        <f>vlookup(E138,Teams!A:B,2,false)</f>
        <v>Iolani</v>
      </c>
      <c r="G138" s="1" t="b">
        <v>1</v>
      </c>
      <c r="H138" s="1" t="b">
        <v>0</v>
      </c>
      <c r="I138" s="1">
        <v>21.0</v>
      </c>
      <c r="J138" s="7" t="str">
        <f>vlookup(I138,Cats!$A:$B,2,false)</f>
        <v>C</v>
      </c>
    </row>
    <row r="139">
      <c r="A139" s="1">
        <v>137148.0</v>
      </c>
      <c r="B139" s="1">
        <v>470.0</v>
      </c>
      <c r="C139" s="1">
        <v>0.0</v>
      </c>
      <c r="D139" s="1" t="s">
        <v>32</v>
      </c>
      <c r="E139" s="1">
        <v>48.0</v>
      </c>
      <c r="F139" s="7" t="str">
        <f>vlookup(E139,Teams!A:B,2,false)</f>
        <v>WWPN</v>
      </c>
      <c r="G139" s="1" t="b">
        <v>0</v>
      </c>
      <c r="H139" s="1" t="b">
        <v>1</v>
      </c>
      <c r="I139" s="1">
        <v>21.0</v>
      </c>
      <c r="J139" s="7" t="str">
        <f>vlookup(I139,Cats!$A:$B,2,false)</f>
        <v>C</v>
      </c>
    </row>
    <row r="140">
      <c r="A140" s="1">
        <v>137149.0</v>
      </c>
      <c r="B140" s="1">
        <v>470.0</v>
      </c>
      <c r="C140" s="1">
        <v>14.0</v>
      </c>
      <c r="D140" s="1" t="s">
        <v>47</v>
      </c>
      <c r="E140" s="1">
        <v>134.0</v>
      </c>
      <c r="F140" s="7" t="str">
        <f>vlookup(E140,Teams!A:B,2,false)</f>
        <v>Iolani</v>
      </c>
      <c r="G140" s="1" t="b">
        <v>1</v>
      </c>
      <c r="H140" s="1" t="b">
        <v>0</v>
      </c>
      <c r="I140" s="1">
        <v>22.0</v>
      </c>
      <c r="J140" s="7" t="str">
        <f>vlookup(I140,Cats!$A:$B,2,false)</f>
        <v>E</v>
      </c>
    </row>
    <row r="141">
      <c r="A141" s="1">
        <v>137150.0</v>
      </c>
      <c r="B141" s="1">
        <v>470.0</v>
      </c>
      <c r="C141" s="1">
        <v>-4.0</v>
      </c>
      <c r="D141" s="1" t="s">
        <v>46</v>
      </c>
      <c r="E141" s="1">
        <v>48.0</v>
      </c>
      <c r="F141" s="7" t="str">
        <f>vlookup(E141,Teams!A:B,2,false)</f>
        <v>WWPN</v>
      </c>
      <c r="G141" s="1" t="b">
        <v>0</v>
      </c>
      <c r="H141" s="1" t="b">
        <v>0</v>
      </c>
      <c r="I141" s="1">
        <v>22.0</v>
      </c>
      <c r="J141" s="7" t="str">
        <f>vlookup(I141,Cats!$A:$B,2,false)</f>
        <v>E</v>
      </c>
    </row>
    <row r="142">
      <c r="A142" s="1">
        <v>137151.0</v>
      </c>
      <c r="B142" s="1">
        <v>470.0</v>
      </c>
      <c r="C142" s="1">
        <v>14.0</v>
      </c>
      <c r="D142" s="1" t="s">
        <v>50</v>
      </c>
      <c r="E142" s="1">
        <v>134.0</v>
      </c>
      <c r="F142" s="7" t="str">
        <f>vlookup(E142,Teams!A:B,2,false)</f>
        <v>Iolani</v>
      </c>
      <c r="G142" s="1" t="b">
        <v>1</v>
      </c>
      <c r="H142" s="1" t="b">
        <v>0</v>
      </c>
      <c r="I142" s="1">
        <v>23.0</v>
      </c>
      <c r="J142" s="7" t="str">
        <f>vlookup(I142,Cats!$A:$B,2,false)</f>
        <v>B</v>
      </c>
    </row>
    <row r="143">
      <c r="A143" s="1">
        <v>137152.0</v>
      </c>
      <c r="B143" s="1">
        <v>470.0</v>
      </c>
      <c r="C143" s="1">
        <v>0.0</v>
      </c>
      <c r="D143" s="1" t="s">
        <v>32</v>
      </c>
      <c r="E143" s="1">
        <v>48.0</v>
      </c>
      <c r="F143" s="7" t="str">
        <f>vlookup(E143,Teams!A:B,2,false)</f>
        <v>WWPN</v>
      </c>
      <c r="G143" s="1" t="b">
        <v>0</v>
      </c>
      <c r="H143" s="1" t="b">
        <v>1</v>
      </c>
      <c r="I143" s="1">
        <v>23.0</v>
      </c>
      <c r="J143" s="7" t="str">
        <f>vlookup(I143,Cats!$A:$B,2,false)</f>
        <v>B</v>
      </c>
    </row>
    <row r="144">
      <c r="A144" s="1">
        <v>137153.0</v>
      </c>
      <c r="B144" s="1">
        <v>470.0</v>
      </c>
      <c r="C144" s="1">
        <v>0.0</v>
      </c>
      <c r="D144" s="1" t="s">
        <v>50</v>
      </c>
      <c r="E144" s="1">
        <v>134.0</v>
      </c>
      <c r="F144" s="7" t="str">
        <f>vlookup(E144,Teams!A:B,2,false)</f>
        <v>Iolani</v>
      </c>
      <c r="G144" s="1" t="b">
        <v>1</v>
      </c>
      <c r="H144" s="1" t="b">
        <v>0</v>
      </c>
      <c r="I144" s="1">
        <v>24.0</v>
      </c>
      <c r="J144" s="7" t="str">
        <f>vlookup(I144,Cats!$A:$B,2,false)</f>
        <v>P</v>
      </c>
    </row>
    <row r="145">
      <c r="A145" s="1">
        <v>137154.0</v>
      </c>
      <c r="B145" s="1">
        <v>470.0</v>
      </c>
      <c r="C145" s="1">
        <v>0.0</v>
      </c>
      <c r="D145" s="1" t="s">
        <v>46</v>
      </c>
      <c r="E145" s="1">
        <v>48.0</v>
      </c>
      <c r="F145" s="7" t="str">
        <f>vlookup(E145,Teams!A:B,2,false)</f>
        <v>WWPN</v>
      </c>
      <c r="G145" s="1" t="b">
        <v>0</v>
      </c>
      <c r="H145" s="1" t="b">
        <v>0</v>
      </c>
      <c r="I145" s="1">
        <v>24.0</v>
      </c>
      <c r="J145" s="7" t="str">
        <f>vlookup(I145,Cats!$A:$B,2,false)</f>
        <v>P</v>
      </c>
    </row>
    <row r="146">
      <c r="A146" s="1">
        <v>137155.0</v>
      </c>
      <c r="B146" s="1">
        <v>471.0</v>
      </c>
      <c r="C146" s="1">
        <v>0.0</v>
      </c>
      <c r="D146" s="1" t="s">
        <v>32</v>
      </c>
      <c r="E146" s="1">
        <v>9.0</v>
      </c>
      <c r="F146" s="7" t="str">
        <f>vlookup(E146,Teams!A:B,2,false)</f>
        <v>Centennial</v>
      </c>
      <c r="G146" s="1" t="b">
        <v>1</v>
      </c>
      <c r="H146" s="1" t="b">
        <v>1</v>
      </c>
      <c r="I146" s="1">
        <v>1.0</v>
      </c>
      <c r="J146" s="7" t="str">
        <f>vlookup(I146,Cats!$A:$B,2,false)</f>
        <v>X</v>
      </c>
    </row>
    <row r="147">
      <c r="A147" s="1">
        <v>137156.0</v>
      </c>
      <c r="B147" s="1">
        <v>471.0</v>
      </c>
      <c r="C147" s="1">
        <v>4.0</v>
      </c>
      <c r="D147" s="1" t="s">
        <v>54</v>
      </c>
      <c r="E147" s="1">
        <v>16.0</v>
      </c>
      <c r="F147" s="7" t="str">
        <f>vlookup(E147,Teams!A:B,2,false)</f>
        <v>Enloe B</v>
      </c>
      <c r="G147" s="1" t="b">
        <v>0</v>
      </c>
      <c r="H147" s="1" t="b">
        <v>0</v>
      </c>
      <c r="I147" s="1">
        <v>1.0</v>
      </c>
      <c r="J147" s="7" t="str">
        <f>vlookup(I147,Cats!$A:$B,2,false)</f>
        <v>X</v>
      </c>
    </row>
    <row r="148">
      <c r="A148" s="1">
        <v>137157.0</v>
      </c>
      <c r="B148" s="1">
        <v>471.0</v>
      </c>
      <c r="C148" s="1">
        <v>14.0</v>
      </c>
      <c r="D148" s="1" t="s">
        <v>31</v>
      </c>
      <c r="E148" s="1">
        <v>9.0</v>
      </c>
      <c r="F148" s="7" t="str">
        <f>vlookup(E148,Teams!A:B,2,false)</f>
        <v>Centennial</v>
      </c>
      <c r="G148" s="1" t="b">
        <v>1</v>
      </c>
      <c r="H148" s="1" t="b">
        <v>0</v>
      </c>
      <c r="I148" s="1">
        <v>2.0</v>
      </c>
      <c r="J148" s="7" t="str">
        <f>vlookup(I148,Cats!$A:$B,2,false)</f>
        <v>M</v>
      </c>
    </row>
    <row r="149">
      <c r="A149" s="1">
        <v>137158.0</v>
      </c>
      <c r="B149" s="1">
        <v>471.0</v>
      </c>
      <c r="C149" s="1">
        <v>0.0</v>
      </c>
      <c r="D149" s="1" t="s">
        <v>32</v>
      </c>
      <c r="E149" s="1">
        <v>16.0</v>
      </c>
      <c r="F149" s="7" t="str">
        <f>vlookup(E149,Teams!A:B,2,false)</f>
        <v>Enloe B</v>
      </c>
      <c r="G149" s="1" t="b">
        <v>0</v>
      </c>
      <c r="H149" s="1" t="b">
        <v>1</v>
      </c>
      <c r="I149" s="1">
        <v>2.0</v>
      </c>
      <c r="J149" s="7" t="str">
        <f>vlookup(I149,Cats!$A:$B,2,false)</f>
        <v>M</v>
      </c>
    </row>
    <row r="150">
      <c r="A150" s="1">
        <v>137159.0</v>
      </c>
      <c r="B150" s="1">
        <v>471.0</v>
      </c>
      <c r="C150" s="1">
        <v>0.0</v>
      </c>
      <c r="D150" s="1" t="s">
        <v>32</v>
      </c>
      <c r="E150" s="1">
        <v>9.0</v>
      </c>
      <c r="F150" s="7" t="str">
        <f>vlookup(E150,Teams!A:B,2,false)</f>
        <v>Centennial</v>
      </c>
      <c r="G150" s="1" t="b">
        <v>1</v>
      </c>
      <c r="H150" s="1" t="b">
        <v>1</v>
      </c>
      <c r="I150" s="1">
        <v>3.0</v>
      </c>
      <c r="J150" s="7" t="str">
        <f>vlookup(I150,Cats!$A:$B,2,false)</f>
        <v>C</v>
      </c>
    </row>
    <row r="151">
      <c r="A151" s="1">
        <v>137160.0</v>
      </c>
      <c r="B151" s="1">
        <v>471.0</v>
      </c>
      <c r="C151" s="1">
        <v>4.0</v>
      </c>
      <c r="D151" s="1" t="s">
        <v>54</v>
      </c>
      <c r="E151" s="1">
        <v>16.0</v>
      </c>
      <c r="F151" s="7" t="str">
        <f>vlookup(E151,Teams!A:B,2,false)</f>
        <v>Enloe B</v>
      </c>
      <c r="G151" s="1" t="b">
        <v>0</v>
      </c>
      <c r="H151" s="1" t="b">
        <v>0</v>
      </c>
      <c r="I151" s="1">
        <v>3.0</v>
      </c>
      <c r="J151" s="7" t="str">
        <f>vlookup(I151,Cats!$A:$B,2,false)</f>
        <v>C</v>
      </c>
    </row>
    <row r="152">
      <c r="A152" s="1">
        <v>137161.0</v>
      </c>
      <c r="B152" s="1">
        <v>471.0</v>
      </c>
      <c r="C152" s="1">
        <v>0.0</v>
      </c>
      <c r="D152" s="1" t="s">
        <v>55</v>
      </c>
      <c r="E152" s="1">
        <v>9.0</v>
      </c>
      <c r="F152" s="7" t="str">
        <f>vlookup(E152,Teams!A:B,2,false)</f>
        <v>Centennial</v>
      </c>
      <c r="G152" s="1" t="b">
        <v>1</v>
      </c>
      <c r="H152" s="1" t="b">
        <v>0</v>
      </c>
      <c r="I152" s="1">
        <v>4.0</v>
      </c>
      <c r="J152" s="7" t="str">
        <f>vlookup(I152,Cats!$A:$B,2,false)</f>
        <v>E</v>
      </c>
    </row>
    <row r="153">
      <c r="A153" s="1">
        <v>137162.0</v>
      </c>
      <c r="B153" s="1">
        <v>471.0</v>
      </c>
      <c r="C153" s="1">
        <v>4.0</v>
      </c>
      <c r="D153" s="1" t="s">
        <v>56</v>
      </c>
      <c r="E153" s="1">
        <v>16.0</v>
      </c>
      <c r="F153" s="7" t="str">
        <f>vlookup(E153,Teams!A:B,2,false)</f>
        <v>Enloe B</v>
      </c>
      <c r="G153" s="1" t="b">
        <v>0</v>
      </c>
      <c r="H153" s="1" t="b">
        <v>0</v>
      </c>
      <c r="I153" s="1">
        <v>4.0</v>
      </c>
      <c r="J153" s="7" t="str">
        <f>vlookup(I153,Cats!$A:$B,2,false)</f>
        <v>E</v>
      </c>
    </row>
    <row r="154">
      <c r="A154" s="1">
        <v>137163.0</v>
      </c>
      <c r="B154" s="1">
        <v>471.0</v>
      </c>
      <c r="C154" s="1">
        <v>0.0</v>
      </c>
      <c r="D154" s="1" t="s">
        <v>32</v>
      </c>
      <c r="E154" s="1">
        <v>9.0</v>
      </c>
      <c r="F154" s="7" t="str">
        <f>vlookup(E154,Teams!A:B,2,false)</f>
        <v>Centennial</v>
      </c>
      <c r="G154" s="1" t="b">
        <v>1</v>
      </c>
      <c r="H154" s="1" t="b">
        <v>1</v>
      </c>
      <c r="I154" s="1">
        <v>5.0</v>
      </c>
      <c r="J154" s="7" t="str">
        <f>vlookup(I154,Cats!$A:$B,2,false)</f>
        <v>B</v>
      </c>
    </row>
    <row r="155">
      <c r="A155" s="1">
        <v>137164.0</v>
      </c>
      <c r="B155" s="1">
        <v>471.0</v>
      </c>
      <c r="C155" s="1">
        <v>14.0</v>
      </c>
      <c r="D155" s="1" t="s">
        <v>58</v>
      </c>
      <c r="E155" s="1">
        <v>16.0</v>
      </c>
      <c r="F155" s="7" t="str">
        <f>vlookup(E155,Teams!A:B,2,false)</f>
        <v>Enloe B</v>
      </c>
      <c r="G155" s="1" t="b">
        <v>0</v>
      </c>
      <c r="H155" s="1" t="b">
        <v>0</v>
      </c>
      <c r="I155" s="1">
        <v>5.0</v>
      </c>
      <c r="J155" s="7" t="str">
        <f>vlookup(I155,Cats!$A:$B,2,false)</f>
        <v>B</v>
      </c>
    </row>
    <row r="156">
      <c r="A156" s="1">
        <v>137165.0</v>
      </c>
      <c r="B156" s="1">
        <v>471.0</v>
      </c>
      <c r="C156" s="1">
        <v>4.0</v>
      </c>
      <c r="D156" s="1" t="s">
        <v>31</v>
      </c>
      <c r="E156" s="1">
        <v>9.0</v>
      </c>
      <c r="F156" s="7" t="str">
        <f>vlookup(E156,Teams!A:B,2,false)</f>
        <v>Centennial</v>
      </c>
      <c r="G156" s="1" t="b">
        <v>1</v>
      </c>
      <c r="H156" s="1" t="b">
        <v>0</v>
      </c>
      <c r="I156" s="1">
        <v>6.0</v>
      </c>
      <c r="J156" s="7" t="str">
        <f>vlookup(I156,Cats!$A:$B,2,false)</f>
        <v>P</v>
      </c>
    </row>
    <row r="157">
      <c r="A157" s="1">
        <v>137166.0</v>
      </c>
      <c r="B157" s="1">
        <v>471.0</v>
      </c>
      <c r="C157" s="1">
        <v>0.0</v>
      </c>
      <c r="D157" s="1" t="s">
        <v>32</v>
      </c>
      <c r="E157" s="1">
        <v>16.0</v>
      </c>
      <c r="F157" s="7" t="str">
        <f>vlookup(E157,Teams!A:B,2,false)</f>
        <v>Enloe B</v>
      </c>
      <c r="G157" s="1" t="b">
        <v>0</v>
      </c>
      <c r="H157" s="1" t="b">
        <v>1</v>
      </c>
      <c r="I157" s="1">
        <v>6.0</v>
      </c>
      <c r="J157" s="7" t="str">
        <f>vlookup(I157,Cats!$A:$B,2,false)</f>
        <v>P</v>
      </c>
    </row>
    <row r="158">
      <c r="A158" s="1">
        <v>137167.0</v>
      </c>
      <c r="B158" s="1">
        <v>471.0</v>
      </c>
      <c r="C158" s="1">
        <v>14.0</v>
      </c>
      <c r="D158" s="1" t="s">
        <v>31</v>
      </c>
      <c r="E158" s="1">
        <v>9.0</v>
      </c>
      <c r="F158" s="7" t="str">
        <f>vlookup(E158,Teams!A:B,2,false)</f>
        <v>Centennial</v>
      </c>
      <c r="G158" s="1" t="b">
        <v>1</v>
      </c>
      <c r="H158" s="1" t="b">
        <v>0</v>
      </c>
      <c r="I158" s="1">
        <v>7.0</v>
      </c>
      <c r="J158" s="7" t="str">
        <f>vlookup(I158,Cats!$A:$B,2,false)</f>
        <v>X</v>
      </c>
    </row>
    <row r="159">
      <c r="A159" s="1">
        <v>137168.0</v>
      </c>
      <c r="B159" s="1">
        <v>471.0</v>
      </c>
      <c r="C159" s="1">
        <v>-4.0</v>
      </c>
      <c r="D159" s="1" t="s">
        <v>54</v>
      </c>
      <c r="E159" s="1">
        <v>16.0</v>
      </c>
      <c r="F159" s="7" t="str">
        <f>vlookup(E159,Teams!A:B,2,false)</f>
        <v>Enloe B</v>
      </c>
      <c r="G159" s="1" t="b">
        <v>0</v>
      </c>
      <c r="H159" s="1" t="b">
        <v>0</v>
      </c>
      <c r="I159" s="1">
        <v>7.0</v>
      </c>
      <c r="J159" s="7" t="str">
        <f>vlookup(I159,Cats!$A:$B,2,false)</f>
        <v>X</v>
      </c>
    </row>
    <row r="160">
      <c r="A160" s="1">
        <v>137169.0</v>
      </c>
      <c r="B160" s="1">
        <v>471.0</v>
      </c>
      <c r="C160" s="1">
        <v>14.0</v>
      </c>
      <c r="D160" s="1" t="s">
        <v>31</v>
      </c>
      <c r="E160" s="1">
        <v>9.0</v>
      </c>
      <c r="F160" s="7" t="str">
        <f>vlookup(E160,Teams!A:B,2,false)</f>
        <v>Centennial</v>
      </c>
      <c r="G160" s="1" t="b">
        <v>1</v>
      </c>
      <c r="H160" s="1" t="b">
        <v>0</v>
      </c>
      <c r="I160" s="1">
        <v>8.0</v>
      </c>
      <c r="J160" s="7" t="str">
        <f>vlookup(I160,Cats!$A:$B,2,false)</f>
        <v>M</v>
      </c>
    </row>
    <row r="161">
      <c r="A161" s="1">
        <v>137170.0</v>
      </c>
      <c r="B161" s="1">
        <v>471.0</v>
      </c>
      <c r="C161" s="1">
        <v>0.0</v>
      </c>
      <c r="D161" s="1" t="s">
        <v>32</v>
      </c>
      <c r="E161" s="1">
        <v>16.0</v>
      </c>
      <c r="F161" s="7" t="str">
        <f>vlookup(E161,Teams!A:B,2,false)</f>
        <v>Enloe B</v>
      </c>
      <c r="G161" s="1" t="b">
        <v>0</v>
      </c>
      <c r="H161" s="1" t="b">
        <v>1</v>
      </c>
      <c r="I161" s="1">
        <v>8.0</v>
      </c>
      <c r="J161" s="7" t="str">
        <f>vlookup(I161,Cats!$A:$B,2,false)</f>
        <v>M</v>
      </c>
    </row>
    <row r="162">
      <c r="A162" s="1">
        <v>137171.0</v>
      </c>
      <c r="B162" s="1">
        <v>471.0</v>
      </c>
      <c r="C162" s="1">
        <v>4.0</v>
      </c>
      <c r="D162" s="1" t="s">
        <v>31</v>
      </c>
      <c r="E162" s="1">
        <v>9.0</v>
      </c>
      <c r="F162" s="7" t="str">
        <f>vlookup(E162,Teams!A:B,2,false)</f>
        <v>Centennial</v>
      </c>
      <c r="G162" s="1" t="b">
        <v>1</v>
      </c>
      <c r="H162" s="1" t="b">
        <v>0</v>
      </c>
      <c r="I162" s="1">
        <v>9.0</v>
      </c>
      <c r="J162" s="7" t="str">
        <f>vlookup(I162,Cats!$A:$B,2,false)</f>
        <v>C</v>
      </c>
    </row>
    <row r="163">
      <c r="A163" s="1">
        <v>137172.0</v>
      </c>
      <c r="B163" s="1">
        <v>471.0</v>
      </c>
      <c r="C163" s="1">
        <v>-4.0</v>
      </c>
      <c r="D163" s="1" t="s">
        <v>54</v>
      </c>
      <c r="E163" s="1">
        <v>16.0</v>
      </c>
      <c r="F163" s="7" t="str">
        <f>vlookup(E163,Teams!A:B,2,false)</f>
        <v>Enloe B</v>
      </c>
      <c r="G163" s="1" t="b">
        <v>0</v>
      </c>
      <c r="H163" s="1" t="b">
        <v>0</v>
      </c>
      <c r="I163" s="1">
        <v>9.0</v>
      </c>
      <c r="J163" s="7" t="str">
        <f>vlookup(I163,Cats!$A:$B,2,false)</f>
        <v>C</v>
      </c>
    </row>
    <row r="164">
      <c r="A164" s="1">
        <v>137173.0</v>
      </c>
      <c r="B164" s="1">
        <v>471.0</v>
      </c>
      <c r="C164" s="1">
        <v>14.0</v>
      </c>
      <c r="D164" s="1" t="s">
        <v>31</v>
      </c>
      <c r="E164" s="1">
        <v>9.0</v>
      </c>
      <c r="F164" s="7" t="str">
        <f>vlookup(E164,Teams!A:B,2,false)</f>
        <v>Centennial</v>
      </c>
      <c r="G164" s="1" t="b">
        <v>1</v>
      </c>
      <c r="H164" s="1" t="b">
        <v>0</v>
      </c>
      <c r="I164" s="1">
        <v>10.0</v>
      </c>
      <c r="J164" s="7" t="str">
        <f>vlookup(I164,Cats!$A:$B,2,false)</f>
        <v>E</v>
      </c>
    </row>
    <row r="165">
      <c r="A165" s="1">
        <v>137174.0</v>
      </c>
      <c r="B165" s="1">
        <v>471.0</v>
      </c>
      <c r="C165" s="1">
        <v>0.0</v>
      </c>
      <c r="D165" s="1" t="s">
        <v>32</v>
      </c>
      <c r="E165" s="1">
        <v>16.0</v>
      </c>
      <c r="F165" s="7" t="str">
        <f>vlookup(E165,Teams!A:B,2,false)</f>
        <v>Enloe B</v>
      </c>
      <c r="G165" s="1" t="b">
        <v>0</v>
      </c>
      <c r="H165" s="1" t="b">
        <v>1</v>
      </c>
      <c r="I165" s="1">
        <v>10.0</v>
      </c>
      <c r="J165" s="7" t="str">
        <f>vlookup(I165,Cats!$A:$B,2,false)</f>
        <v>E</v>
      </c>
    </row>
    <row r="166">
      <c r="A166" s="1">
        <v>137175.0</v>
      </c>
      <c r="B166" s="1">
        <v>471.0</v>
      </c>
      <c r="C166" s="1">
        <v>14.0</v>
      </c>
      <c r="D166" s="1" t="s">
        <v>31</v>
      </c>
      <c r="E166" s="1">
        <v>9.0</v>
      </c>
      <c r="F166" s="7" t="str">
        <f>vlookup(E166,Teams!A:B,2,false)</f>
        <v>Centennial</v>
      </c>
      <c r="G166" s="1" t="b">
        <v>1</v>
      </c>
      <c r="H166" s="1" t="b">
        <v>0</v>
      </c>
      <c r="I166" s="1">
        <v>11.0</v>
      </c>
      <c r="J166" s="7" t="str">
        <f>vlookup(I166,Cats!$A:$B,2,false)</f>
        <v>B</v>
      </c>
    </row>
    <row r="167">
      <c r="A167" s="1">
        <v>137176.0</v>
      </c>
      <c r="B167" s="1">
        <v>471.0</v>
      </c>
      <c r="C167" s="1">
        <v>0.0</v>
      </c>
      <c r="D167" s="1" t="s">
        <v>32</v>
      </c>
      <c r="E167" s="1">
        <v>16.0</v>
      </c>
      <c r="F167" s="7" t="str">
        <f>vlookup(E167,Teams!A:B,2,false)</f>
        <v>Enloe B</v>
      </c>
      <c r="G167" s="1" t="b">
        <v>0</v>
      </c>
      <c r="H167" s="1" t="b">
        <v>1</v>
      </c>
      <c r="I167" s="1">
        <v>11.0</v>
      </c>
      <c r="J167" s="7" t="str">
        <f>vlookup(I167,Cats!$A:$B,2,false)</f>
        <v>B</v>
      </c>
    </row>
    <row r="168">
      <c r="A168" s="1">
        <v>137177.0</v>
      </c>
      <c r="B168" s="1">
        <v>471.0</v>
      </c>
      <c r="C168" s="1">
        <v>14.0</v>
      </c>
      <c r="D168" s="1" t="s">
        <v>31</v>
      </c>
      <c r="E168" s="1">
        <v>9.0</v>
      </c>
      <c r="F168" s="7" t="str">
        <f>vlookup(E168,Teams!A:B,2,false)</f>
        <v>Centennial</v>
      </c>
      <c r="G168" s="1" t="b">
        <v>1</v>
      </c>
      <c r="H168" s="1" t="b">
        <v>0</v>
      </c>
      <c r="I168" s="1">
        <v>12.0</v>
      </c>
      <c r="J168" s="7" t="str">
        <f>vlookup(I168,Cats!$A:$B,2,false)</f>
        <v>P</v>
      </c>
    </row>
    <row r="169">
      <c r="A169" s="1">
        <v>137178.0</v>
      </c>
      <c r="B169" s="1">
        <v>471.0</v>
      </c>
      <c r="C169" s="1">
        <v>0.0</v>
      </c>
      <c r="D169" s="1" t="s">
        <v>32</v>
      </c>
      <c r="E169" s="1">
        <v>16.0</v>
      </c>
      <c r="F169" s="7" t="str">
        <f>vlookup(E169,Teams!A:B,2,false)</f>
        <v>Enloe B</v>
      </c>
      <c r="G169" s="1" t="b">
        <v>0</v>
      </c>
      <c r="H169" s="1" t="b">
        <v>1</v>
      </c>
      <c r="I169" s="1">
        <v>12.0</v>
      </c>
      <c r="J169" s="7" t="str">
        <f>vlookup(I169,Cats!$A:$B,2,false)</f>
        <v>P</v>
      </c>
    </row>
    <row r="170">
      <c r="A170" s="1">
        <v>137179.0</v>
      </c>
      <c r="B170" s="1">
        <v>471.0</v>
      </c>
      <c r="C170" s="1">
        <v>4.0</v>
      </c>
      <c r="D170" s="1" t="s">
        <v>31</v>
      </c>
      <c r="E170" s="1">
        <v>9.0</v>
      </c>
      <c r="F170" s="7" t="str">
        <f>vlookup(E170,Teams!A:B,2,false)</f>
        <v>Centennial</v>
      </c>
      <c r="G170" s="1" t="b">
        <v>1</v>
      </c>
      <c r="H170" s="1" t="b">
        <v>0</v>
      </c>
      <c r="I170" s="1">
        <v>13.0</v>
      </c>
      <c r="J170" s="7" t="str">
        <f>vlookup(I170,Cats!$A:$B,2,false)</f>
        <v>X</v>
      </c>
    </row>
    <row r="171">
      <c r="A171" s="1">
        <v>137180.0</v>
      </c>
      <c r="B171" s="1">
        <v>471.0</v>
      </c>
      <c r="C171" s="1">
        <v>0.0</v>
      </c>
      <c r="D171" s="1" t="s">
        <v>32</v>
      </c>
      <c r="E171" s="1">
        <v>16.0</v>
      </c>
      <c r="F171" s="7" t="str">
        <f>vlookup(E171,Teams!A:B,2,false)</f>
        <v>Enloe B</v>
      </c>
      <c r="G171" s="1" t="b">
        <v>0</v>
      </c>
      <c r="H171" s="1" t="b">
        <v>1</v>
      </c>
      <c r="I171" s="1">
        <v>13.0</v>
      </c>
      <c r="J171" s="7" t="str">
        <f>vlookup(I171,Cats!$A:$B,2,false)</f>
        <v>X</v>
      </c>
    </row>
    <row r="172">
      <c r="A172" s="1">
        <v>137181.0</v>
      </c>
      <c r="B172" s="1">
        <v>471.0</v>
      </c>
      <c r="C172" s="1">
        <v>0.0</v>
      </c>
      <c r="D172" s="1" t="s">
        <v>32</v>
      </c>
      <c r="E172" s="1">
        <v>9.0</v>
      </c>
      <c r="F172" s="7" t="str">
        <f>vlookup(E172,Teams!A:B,2,false)</f>
        <v>Centennial</v>
      </c>
      <c r="G172" s="1" t="b">
        <v>1</v>
      </c>
      <c r="H172" s="1" t="b">
        <v>1</v>
      </c>
      <c r="I172" s="1">
        <v>14.0</v>
      </c>
      <c r="J172" s="7" t="str">
        <f>vlookup(I172,Cats!$A:$B,2,false)</f>
        <v>M</v>
      </c>
    </row>
    <row r="173">
      <c r="A173" s="1">
        <v>137182.0</v>
      </c>
      <c r="B173" s="1">
        <v>471.0</v>
      </c>
      <c r="C173" s="1">
        <v>14.0</v>
      </c>
      <c r="D173" s="1" t="s">
        <v>59</v>
      </c>
      <c r="E173" s="1">
        <v>16.0</v>
      </c>
      <c r="F173" s="7" t="str">
        <f>vlookup(E173,Teams!A:B,2,false)</f>
        <v>Enloe B</v>
      </c>
      <c r="G173" s="1" t="b">
        <v>0</v>
      </c>
      <c r="H173" s="1" t="b">
        <v>0</v>
      </c>
      <c r="I173" s="1">
        <v>14.0</v>
      </c>
      <c r="J173" s="7" t="str">
        <f>vlookup(I173,Cats!$A:$B,2,false)</f>
        <v>M</v>
      </c>
    </row>
    <row r="174">
      <c r="A174" s="1">
        <v>137183.0</v>
      </c>
      <c r="B174" s="1">
        <v>471.0</v>
      </c>
      <c r="C174" s="1">
        <v>14.0</v>
      </c>
      <c r="D174" s="1" t="s">
        <v>31</v>
      </c>
      <c r="E174" s="1">
        <v>9.0</v>
      </c>
      <c r="F174" s="7" t="str">
        <f>vlookup(E174,Teams!A:B,2,false)</f>
        <v>Centennial</v>
      </c>
      <c r="G174" s="1" t="b">
        <v>1</v>
      </c>
      <c r="H174" s="1" t="b">
        <v>0</v>
      </c>
      <c r="I174" s="1">
        <v>15.0</v>
      </c>
      <c r="J174" s="7" t="str">
        <f>vlookup(I174,Cats!$A:$B,2,false)</f>
        <v>C</v>
      </c>
    </row>
    <row r="175">
      <c r="A175" s="1">
        <v>137184.0</v>
      </c>
      <c r="B175" s="1">
        <v>471.0</v>
      </c>
      <c r="C175" s="1">
        <v>0.0</v>
      </c>
      <c r="D175" s="1" t="s">
        <v>32</v>
      </c>
      <c r="E175" s="1">
        <v>16.0</v>
      </c>
      <c r="F175" s="7" t="str">
        <f>vlookup(E175,Teams!A:B,2,false)</f>
        <v>Enloe B</v>
      </c>
      <c r="G175" s="1" t="b">
        <v>0</v>
      </c>
      <c r="H175" s="1" t="b">
        <v>1</v>
      </c>
      <c r="I175" s="1">
        <v>15.0</v>
      </c>
      <c r="J175" s="7" t="str">
        <f>vlookup(I175,Cats!$A:$B,2,false)</f>
        <v>C</v>
      </c>
    </row>
    <row r="176">
      <c r="A176" s="1">
        <v>137185.0</v>
      </c>
      <c r="B176" s="1">
        <v>471.0</v>
      </c>
      <c r="C176" s="1">
        <v>-4.0</v>
      </c>
      <c r="D176" s="1" t="s">
        <v>55</v>
      </c>
      <c r="E176" s="1">
        <v>9.0</v>
      </c>
      <c r="F176" s="7" t="str">
        <f>vlookup(E176,Teams!A:B,2,false)</f>
        <v>Centennial</v>
      </c>
      <c r="G176" s="1" t="b">
        <v>1</v>
      </c>
      <c r="H176" s="1" t="b">
        <v>0</v>
      </c>
      <c r="I176" s="1">
        <v>16.0</v>
      </c>
      <c r="J176" s="7" t="str">
        <f>vlookup(I176,Cats!$A:$B,2,false)</f>
        <v>E</v>
      </c>
    </row>
    <row r="177">
      <c r="A177" s="1">
        <v>137186.0</v>
      </c>
      <c r="B177" s="1">
        <v>471.0</v>
      </c>
      <c r="C177" s="1">
        <v>4.0</v>
      </c>
      <c r="D177" s="1" t="s">
        <v>56</v>
      </c>
      <c r="E177" s="1">
        <v>16.0</v>
      </c>
      <c r="F177" s="7" t="str">
        <f>vlookup(E177,Teams!A:B,2,false)</f>
        <v>Enloe B</v>
      </c>
      <c r="G177" s="1" t="b">
        <v>0</v>
      </c>
      <c r="H177" s="1" t="b">
        <v>0</v>
      </c>
      <c r="I177" s="1">
        <v>16.0</v>
      </c>
      <c r="J177" s="7" t="str">
        <f>vlookup(I177,Cats!$A:$B,2,false)</f>
        <v>E</v>
      </c>
    </row>
    <row r="178">
      <c r="A178" s="1">
        <v>137187.0</v>
      </c>
      <c r="B178" s="1">
        <v>471.0</v>
      </c>
      <c r="C178" s="1">
        <v>-4.0</v>
      </c>
      <c r="D178" s="1" t="s">
        <v>31</v>
      </c>
      <c r="E178" s="1">
        <v>9.0</v>
      </c>
      <c r="F178" s="7" t="str">
        <f>vlookup(E178,Teams!A:B,2,false)</f>
        <v>Centennial</v>
      </c>
      <c r="G178" s="1" t="b">
        <v>1</v>
      </c>
      <c r="H178" s="1" t="b">
        <v>0</v>
      </c>
      <c r="I178" s="1">
        <v>17.0</v>
      </c>
      <c r="J178" s="7" t="str">
        <f>vlookup(I178,Cats!$A:$B,2,false)</f>
        <v>B</v>
      </c>
    </row>
    <row r="179">
      <c r="A179" s="1">
        <v>137188.0</v>
      </c>
      <c r="B179" s="1">
        <v>471.0</v>
      </c>
      <c r="C179" s="1">
        <v>14.0</v>
      </c>
      <c r="D179" s="1" t="s">
        <v>58</v>
      </c>
      <c r="E179" s="1">
        <v>16.0</v>
      </c>
      <c r="F179" s="7" t="str">
        <f>vlookup(E179,Teams!A:B,2,false)</f>
        <v>Enloe B</v>
      </c>
      <c r="G179" s="1" t="b">
        <v>0</v>
      </c>
      <c r="H179" s="1" t="b">
        <v>0</v>
      </c>
      <c r="I179" s="1">
        <v>17.0</v>
      </c>
      <c r="J179" s="7" t="str">
        <f>vlookup(I179,Cats!$A:$B,2,false)</f>
        <v>B</v>
      </c>
    </row>
    <row r="180">
      <c r="A180" s="1">
        <v>137189.0</v>
      </c>
      <c r="B180" s="1">
        <v>471.0</v>
      </c>
      <c r="C180" s="1">
        <v>0.0</v>
      </c>
      <c r="D180" s="1" t="s">
        <v>55</v>
      </c>
      <c r="E180" s="1">
        <v>9.0</v>
      </c>
      <c r="F180" s="7" t="str">
        <f>vlookup(E180,Teams!A:B,2,false)</f>
        <v>Centennial</v>
      </c>
      <c r="G180" s="1" t="b">
        <v>1</v>
      </c>
      <c r="H180" s="1" t="b">
        <v>0</v>
      </c>
      <c r="I180" s="1">
        <v>18.0</v>
      </c>
      <c r="J180" s="7" t="str">
        <f>vlookup(I180,Cats!$A:$B,2,false)</f>
        <v>P</v>
      </c>
    </row>
    <row r="181">
      <c r="A181" s="1">
        <v>137190.0</v>
      </c>
      <c r="B181" s="1">
        <v>471.0</v>
      </c>
      <c r="C181" s="1">
        <v>0.0</v>
      </c>
      <c r="D181" s="1" t="s">
        <v>54</v>
      </c>
      <c r="E181" s="1">
        <v>16.0</v>
      </c>
      <c r="F181" s="7" t="str">
        <f>vlookup(E181,Teams!A:B,2,false)</f>
        <v>Enloe B</v>
      </c>
      <c r="G181" s="1" t="b">
        <v>0</v>
      </c>
      <c r="H181" s="1" t="b">
        <v>0</v>
      </c>
      <c r="I181" s="1">
        <v>18.0</v>
      </c>
      <c r="J181" s="7" t="str">
        <f>vlookup(I181,Cats!$A:$B,2,false)</f>
        <v>P</v>
      </c>
    </row>
    <row r="182">
      <c r="A182" s="1">
        <v>137191.0</v>
      </c>
      <c r="B182" s="1">
        <v>471.0</v>
      </c>
      <c r="C182" s="1">
        <v>0.0</v>
      </c>
      <c r="D182" s="1" t="s">
        <v>32</v>
      </c>
      <c r="E182" s="1">
        <v>9.0</v>
      </c>
      <c r="F182" s="7" t="str">
        <f>vlookup(E182,Teams!A:B,2,false)</f>
        <v>Centennial</v>
      </c>
      <c r="G182" s="1" t="b">
        <v>1</v>
      </c>
      <c r="H182" s="1" t="b">
        <v>1</v>
      </c>
      <c r="I182" s="1">
        <v>19.0</v>
      </c>
      <c r="J182" s="7" t="str">
        <f>vlookup(I182,Cats!$A:$B,2,false)</f>
        <v>X</v>
      </c>
    </row>
    <row r="183">
      <c r="A183" s="1">
        <v>137192.0</v>
      </c>
      <c r="B183" s="1">
        <v>471.0</v>
      </c>
      <c r="C183" s="1">
        <v>14.0</v>
      </c>
      <c r="D183" s="1" t="s">
        <v>56</v>
      </c>
      <c r="E183" s="1">
        <v>16.0</v>
      </c>
      <c r="F183" s="7" t="str">
        <f>vlookup(E183,Teams!A:B,2,false)</f>
        <v>Enloe B</v>
      </c>
      <c r="G183" s="1" t="b">
        <v>0</v>
      </c>
      <c r="H183" s="1" t="b">
        <v>0</v>
      </c>
      <c r="I183" s="1">
        <v>19.0</v>
      </c>
      <c r="J183" s="7" t="str">
        <f>vlookup(I183,Cats!$A:$B,2,false)</f>
        <v>X</v>
      </c>
    </row>
    <row r="184">
      <c r="A184" s="1">
        <v>137193.0</v>
      </c>
      <c r="B184" s="1">
        <v>471.0</v>
      </c>
      <c r="C184" s="1">
        <v>14.0</v>
      </c>
      <c r="D184" s="1" t="s">
        <v>60</v>
      </c>
      <c r="E184" s="1">
        <v>9.0</v>
      </c>
      <c r="F184" s="7" t="str">
        <f>vlookup(E184,Teams!A:B,2,false)</f>
        <v>Centennial</v>
      </c>
      <c r="G184" s="1" t="b">
        <v>1</v>
      </c>
      <c r="H184" s="1" t="b">
        <v>0</v>
      </c>
      <c r="I184" s="1">
        <v>20.0</v>
      </c>
      <c r="J184" s="7" t="str">
        <f>vlookup(I184,Cats!$A:$B,2,false)</f>
        <v>M</v>
      </c>
    </row>
    <row r="185">
      <c r="A185" s="1">
        <v>137194.0</v>
      </c>
      <c r="B185" s="1">
        <v>471.0</v>
      </c>
      <c r="C185" s="1">
        <v>0.0</v>
      </c>
      <c r="D185" s="1" t="s">
        <v>32</v>
      </c>
      <c r="E185" s="1">
        <v>16.0</v>
      </c>
      <c r="F185" s="7" t="str">
        <f>vlookup(E185,Teams!A:B,2,false)</f>
        <v>Enloe B</v>
      </c>
      <c r="G185" s="1" t="b">
        <v>0</v>
      </c>
      <c r="H185" s="1" t="b">
        <v>1</v>
      </c>
      <c r="I185" s="1">
        <v>20.0</v>
      </c>
      <c r="J185" s="7" t="str">
        <f>vlookup(I185,Cats!$A:$B,2,false)</f>
        <v>M</v>
      </c>
    </row>
    <row r="186">
      <c r="A186" s="1">
        <v>137195.0</v>
      </c>
      <c r="B186" s="1">
        <v>471.0</v>
      </c>
      <c r="C186" s="1">
        <v>0.0</v>
      </c>
      <c r="D186" s="1" t="s">
        <v>32</v>
      </c>
      <c r="E186" s="1">
        <v>9.0</v>
      </c>
      <c r="F186" s="7" t="str">
        <f>vlookup(E186,Teams!A:B,2,false)</f>
        <v>Centennial</v>
      </c>
      <c r="G186" s="1" t="b">
        <v>1</v>
      </c>
      <c r="H186" s="1" t="b">
        <v>1</v>
      </c>
      <c r="I186" s="1">
        <v>21.0</v>
      </c>
      <c r="J186" s="7" t="str">
        <f>vlookup(I186,Cats!$A:$B,2,false)</f>
        <v>C</v>
      </c>
    </row>
    <row r="187">
      <c r="A187" s="1">
        <v>137196.0</v>
      </c>
      <c r="B187" s="1">
        <v>471.0</v>
      </c>
      <c r="C187" s="1">
        <v>4.0</v>
      </c>
      <c r="D187" s="1" t="s">
        <v>54</v>
      </c>
      <c r="E187" s="1">
        <v>16.0</v>
      </c>
      <c r="F187" s="7" t="str">
        <f>vlookup(E187,Teams!A:B,2,false)</f>
        <v>Enloe B</v>
      </c>
      <c r="G187" s="1" t="b">
        <v>0</v>
      </c>
      <c r="H187" s="1" t="b">
        <v>0</v>
      </c>
      <c r="I187" s="1">
        <v>21.0</v>
      </c>
      <c r="J187" s="7" t="str">
        <f>vlookup(I187,Cats!$A:$B,2,false)</f>
        <v>C</v>
      </c>
    </row>
    <row r="188">
      <c r="A188" s="1">
        <v>137197.0</v>
      </c>
      <c r="B188" s="1">
        <v>471.0</v>
      </c>
      <c r="C188" s="1">
        <v>0.0</v>
      </c>
      <c r="D188" s="1" t="s">
        <v>32</v>
      </c>
      <c r="E188" s="1">
        <v>9.0</v>
      </c>
      <c r="F188" s="7" t="str">
        <f>vlookup(E188,Teams!A:B,2,false)</f>
        <v>Centennial</v>
      </c>
      <c r="G188" s="1" t="b">
        <v>1</v>
      </c>
      <c r="H188" s="1" t="b">
        <v>1</v>
      </c>
      <c r="I188" s="1">
        <v>22.0</v>
      </c>
      <c r="J188" s="7" t="str">
        <f>vlookup(I188,Cats!$A:$B,2,false)</f>
        <v>E</v>
      </c>
    </row>
    <row r="189">
      <c r="A189" s="1">
        <v>137198.0</v>
      </c>
      <c r="B189" s="1">
        <v>471.0</v>
      </c>
      <c r="C189" s="1">
        <v>4.0</v>
      </c>
      <c r="D189" s="1" t="s">
        <v>56</v>
      </c>
      <c r="E189" s="1">
        <v>16.0</v>
      </c>
      <c r="F189" s="7" t="str">
        <f>vlookup(E189,Teams!A:B,2,false)</f>
        <v>Enloe B</v>
      </c>
      <c r="G189" s="1" t="b">
        <v>0</v>
      </c>
      <c r="H189" s="1" t="b">
        <v>0</v>
      </c>
      <c r="I189" s="1">
        <v>22.0</v>
      </c>
      <c r="J189" s="7" t="str">
        <f>vlookup(I189,Cats!$A:$B,2,false)</f>
        <v>E</v>
      </c>
    </row>
    <row r="190">
      <c r="A190" s="1">
        <v>137199.0</v>
      </c>
      <c r="B190" s="1">
        <v>471.0</v>
      </c>
      <c r="C190" s="1">
        <v>14.0</v>
      </c>
      <c r="D190" s="1" t="s">
        <v>31</v>
      </c>
      <c r="E190" s="1">
        <v>9.0</v>
      </c>
      <c r="F190" s="7" t="str">
        <f>vlookup(E190,Teams!A:B,2,false)</f>
        <v>Centennial</v>
      </c>
      <c r="G190" s="1" t="b">
        <v>1</v>
      </c>
      <c r="H190" s="1" t="b">
        <v>0</v>
      </c>
      <c r="I190" s="1">
        <v>23.0</v>
      </c>
      <c r="J190" s="7" t="str">
        <f>vlookup(I190,Cats!$A:$B,2,false)</f>
        <v>B</v>
      </c>
    </row>
    <row r="191">
      <c r="A191" s="1">
        <v>137200.0</v>
      </c>
      <c r="B191" s="1">
        <v>471.0</v>
      </c>
      <c r="C191" s="1">
        <v>0.0</v>
      </c>
      <c r="D191" s="1" t="s">
        <v>32</v>
      </c>
      <c r="E191" s="1">
        <v>16.0</v>
      </c>
      <c r="F191" s="7" t="str">
        <f>vlookup(E191,Teams!A:B,2,false)</f>
        <v>Enloe B</v>
      </c>
      <c r="G191" s="1" t="b">
        <v>0</v>
      </c>
      <c r="H191" s="1" t="b">
        <v>1</v>
      </c>
      <c r="I191" s="1">
        <v>23.0</v>
      </c>
      <c r="J191" s="7" t="str">
        <f>vlookup(I191,Cats!$A:$B,2,false)</f>
        <v>B</v>
      </c>
    </row>
    <row r="192">
      <c r="A192" s="1">
        <v>137201.0</v>
      </c>
      <c r="B192" s="1">
        <v>471.0</v>
      </c>
      <c r="C192" s="1">
        <v>14.0</v>
      </c>
      <c r="D192" s="1" t="s">
        <v>31</v>
      </c>
      <c r="E192" s="1">
        <v>9.0</v>
      </c>
      <c r="F192" s="7" t="str">
        <f>vlookup(E192,Teams!A:B,2,false)</f>
        <v>Centennial</v>
      </c>
      <c r="G192" s="1" t="b">
        <v>1</v>
      </c>
      <c r="H192" s="1" t="b">
        <v>0</v>
      </c>
      <c r="I192" s="1">
        <v>24.0</v>
      </c>
      <c r="J192" s="7" t="str">
        <f>vlookup(I192,Cats!$A:$B,2,false)</f>
        <v>P</v>
      </c>
    </row>
    <row r="193">
      <c r="A193" s="1">
        <v>137202.0</v>
      </c>
      <c r="B193" s="1">
        <v>471.0</v>
      </c>
      <c r="C193" s="1">
        <v>0.0</v>
      </c>
      <c r="D193" s="1" t="s">
        <v>32</v>
      </c>
      <c r="E193" s="1">
        <v>16.0</v>
      </c>
      <c r="F193" s="7" t="str">
        <f>vlookup(E193,Teams!A:B,2,false)</f>
        <v>Enloe B</v>
      </c>
      <c r="G193" s="1" t="b">
        <v>0</v>
      </c>
      <c r="H193" s="1" t="b">
        <v>1</v>
      </c>
      <c r="I193" s="1">
        <v>24.0</v>
      </c>
      <c r="J193" s="7" t="str">
        <f>vlookup(I193,Cats!$A:$B,2,false)</f>
        <v>P</v>
      </c>
    </row>
    <row r="194">
      <c r="A194" s="1">
        <v>137203.0</v>
      </c>
      <c r="B194" s="1">
        <v>472.0</v>
      </c>
      <c r="C194" s="1">
        <v>0.0</v>
      </c>
      <c r="D194" s="1" t="s">
        <v>32</v>
      </c>
      <c r="E194" s="1">
        <v>10.0</v>
      </c>
      <c r="F194" s="7" t="str">
        <f>vlookup(E194,Teams!A:B,2,false)</f>
        <v>Collierville</v>
      </c>
      <c r="G194" s="1" t="b">
        <v>1</v>
      </c>
      <c r="H194" s="1" t="b">
        <v>1</v>
      </c>
      <c r="I194" s="1">
        <v>1.0</v>
      </c>
      <c r="J194" s="7" t="str">
        <f>vlookup(I194,Cats!$A:$B,2,false)</f>
        <v>X</v>
      </c>
    </row>
    <row r="195">
      <c r="A195" s="1">
        <v>137204.0</v>
      </c>
      <c r="B195" s="1">
        <v>472.0</v>
      </c>
      <c r="C195" s="1">
        <v>4.0</v>
      </c>
      <c r="D195" s="1" t="s">
        <v>61</v>
      </c>
      <c r="E195" s="1">
        <v>14.0</v>
      </c>
      <c r="F195" s="7" t="str">
        <f>vlookup(E195,Teams!A:B,2,false)</f>
        <v>Dulles</v>
      </c>
      <c r="G195" s="1" t="b">
        <v>0</v>
      </c>
      <c r="H195" s="1" t="b">
        <v>0</v>
      </c>
      <c r="I195" s="1">
        <v>1.0</v>
      </c>
      <c r="J195" s="7" t="str">
        <f>vlookup(I195,Cats!$A:$B,2,false)</f>
        <v>X</v>
      </c>
    </row>
    <row r="196">
      <c r="A196" s="1">
        <v>137205.0</v>
      </c>
      <c r="B196" s="1">
        <v>472.0</v>
      </c>
      <c r="C196" s="1">
        <v>0.0</v>
      </c>
      <c r="D196" s="1" t="s">
        <v>32</v>
      </c>
      <c r="E196" s="1">
        <v>10.0</v>
      </c>
      <c r="F196" s="7" t="str">
        <f>vlookup(E196,Teams!A:B,2,false)</f>
        <v>Collierville</v>
      </c>
      <c r="G196" s="1" t="b">
        <v>1</v>
      </c>
      <c r="H196" s="1" t="b">
        <v>1</v>
      </c>
      <c r="I196" s="1">
        <v>2.0</v>
      </c>
      <c r="J196" s="7" t="str">
        <f>vlookup(I196,Cats!$A:$B,2,false)</f>
        <v>M</v>
      </c>
    </row>
    <row r="197">
      <c r="A197" s="1">
        <v>137206.0</v>
      </c>
      <c r="B197" s="1">
        <v>472.0</v>
      </c>
      <c r="C197" s="1">
        <v>4.0</v>
      </c>
      <c r="D197" s="1" t="s">
        <v>62</v>
      </c>
      <c r="E197" s="1">
        <v>14.0</v>
      </c>
      <c r="F197" s="7" t="str">
        <f>vlookup(E197,Teams!A:B,2,false)</f>
        <v>Dulles</v>
      </c>
      <c r="G197" s="1" t="b">
        <v>0</v>
      </c>
      <c r="H197" s="1" t="b">
        <v>0</v>
      </c>
      <c r="I197" s="1">
        <v>2.0</v>
      </c>
      <c r="J197" s="7" t="str">
        <f>vlookup(I197,Cats!$A:$B,2,false)</f>
        <v>M</v>
      </c>
    </row>
    <row r="198">
      <c r="A198" s="1">
        <v>137207.0</v>
      </c>
      <c r="B198" s="1">
        <v>472.0</v>
      </c>
      <c r="C198" s="1">
        <v>0.0</v>
      </c>
      <c r="D198" s="1" t="s">
        <v>32</v>
      </c>
      <c r="E198" s="1">
        <v>10.0</v>
      </c>
      <c r="F198" s="7" t="str">
        <f>vlookup(E198,Teams!A:B,2,false)</f>
        <v>Collierville</v>
      </c>
      <c r="G198" s="1" t="b">
        <v>1</v>
      </c>
      <c r="H198" s="1" t="b">
        <v>1</v>
      </c>
      <c r="I198" s="1">
        <v>3.0</v>
      </c>
      <c r="J198" s="7" t="str">
        <f>vlookup(I198,Cats!$A:$B,2,false)</f>
        <v>C</v>
      </c>
    </row>
    <row r="199">
      <c r="A199" s="1">
        <v>137208.0</v>
      </c>
      <c r="B199" s="1">
        <v>472.0</v>
      </c>
      <c r="C199" s="1">
        <v>14.0</v>
      </c>
      <c r="D199" s="1" t="s">
        <v>61</v>
      </c>
      <c r="E199" s="1">
        <v>14.0</v>
      </c>
      <c r="F199" s="7" t="str">
        <f>vlookup(E199,Teams!A:B,2,false)</f>
        <v>Dulles</v>
      </c>
      <c r="G199" s="1" t="b">
        <v>0</v>
      </c>
      <c r="H199" s="1" t="b">
        <v>0</v>
      </c>
      <c r="I199" s="1">
        <v>3.0</v>
      </c>
      <c r="J199" s="7" t="str">
        <f>vlookup(I199,Cats!$A:$B,2,false)</f>
        <v>C</v>
      </c>
    </row>
    <row r="200">
      <c r="A200" s="1">
        <v>137209.0</v>
      </c>
      <c r="B200" s="1">
        <v>472.0</v>
      </c>
      <c r="C200" s="1">
        <v>0.0</v>
      </c>
      <c r="D200" s="1" t="s">
        <v>63</v>
      </c>
      <c r="E200" s="1">
        <v>10.0</v>
      </c>
      <c r="F200" s="7" t="str">
        <f>vlookup(E200,Teams!A:B,2,false)</f>
        <v>Collierville</v>
      </c>
      <c r="G200" s="1" t="b">
        <v>1</v>
      </c>
      <c r="H200" s="1" t="b">
        <v>0</v>
      </c>
      <c r="I200" s="1">
        <v>4.0</v>
      </c>
      <c r="J200" s="7" t="str">
        <f>vlookup(I200,Cats!$A:$B,2,false)</f>
        <v>E</v>
      </c>
    </row>
    <row r="201">
      <c r="A201" s="1">
        <v>137210.0</v>
      </c>
      <c r="B201" s="1">
        <v>472.0</v>
      </c>
      <c r="C201" s="1">
        <v>14.0</v>
      </c>
      <c r="D201" s="1" t="s">
        <v>62</v>
      </c>
      <c r="E201" s="1">
        <v>14.0</v>
      </c>
      <c r="F201" s="7" t="str">
        <f>vlookup(E201,Teams!A:B,2,false)</f>
        <v>Dulles</v>
      </c>
      <c r="G201" s="1" t="b">
        <v>0</v>
      </c>
      <c r="H201" s="1" t="b">
        <v>0</v>
      </c>
      <c r="I201" s="1">
        <v>4.0</v>
      </c>
      <c r="J201" s="7" t="str">
        <f>vlookup(I201,Cats!$A:$B,2,false)</f>
        <v>E</v>
      </c>
    </row>
    <row r="202">
      <c r="A202" s="1">
        <v>137211.0</v>
      </c>
      <c r="B202" s="1">
        <v>472.0</v>
      </c>
      <c r="C202" s="1">
        <v>0.0</v>
      </c>
      <c r="D202" s="1" t="s">
        <v>32</v>
      </c>
      <c r="E202" s="1">
        <v>10.0</v>
      </c>
      <c r="F202" s="7" t="str">
        <f>vlookup(E202,Teams!A:B,2,false)</f>
        <v>Collierville</v>
      </c>
      <c r="G202" s="1" t="b">
        <v>1</v>
      </c>
      <c r="H202" s="1" t="b">
        <v>1</v>
      </c>
      <c r="I202" s="1">
        <v>5.0</v>
      </c>
      <c r="J202" s="7" t="str">
        <f>vlookup(I202,Cats!$A:$B,2,false)</f>
        <v>B</v>
      </c>
    </row>
    <row r="203">
      <c r="A203" s="1">
        <v>137212.0</v>
      </c>
      <c r="B203" s="1">
        <v>472.0</v>
      </c>
      <c r="C203" s="1">
        <v>14.0</v>
      </c>
      <c r="D203" s="1" t="s">
        <v>61</v>
      </c>
      <c r="E203" s="1">
        <v>14.0</v>
      </c>
      <c r="F203" s="7" t="str">
        <f>vlookup(E203,Teams!A:B,2,false)</f>
        <v>Dulles</v>
      </c>
      <c r="G203" s="1" t="b">
        <v>0</v>
      </c>
      <c r="H203" s="1" t="b">
        <v>0</v>
      </c>
      <c r="I203" s="1">
        <v>5.0</v>
      </c>
      <c r="J203" s="7" t="str">
        <f>vlookup(I203,Cats!$A:$B,2,false)</f>
        <v>B</v>
      </c>
    </row>
    <row r="204">
      <c r="A204" s="1">
        <v>137213.0</v>
      </c>
      <c r="B204" s="1">
        <v>472.0</v>
      </c>
      <c r="C204" s="1">
        <v>4.0</v>
      </c>
      <c r="D204" s="1" t="s">
        <v>64</v>
      </c>
      <c r="E204" s="1">
        <v>10.0</v>
      </c>
      <c r="F204" s="7" t="str">
        <f>vlookup(E204,Teams!A:B,2,false)</f>
        <v>Collierville</v>
      </c>
      <c r="G204" s="1" t="b">
        <v>1</v>
      </c>
      <c r="H204" s="1" t="b">
        <v>0</v>
      </c>
      <c r="I204" s="1">
        <v>6.0</v>
      </c>
      <c r="J204" s="7" t="str">
        <f>vlookup(I204,Cats!$A:$B,2,false)</f>
        <v>P</v>
      </c>
    </row>
    <row r="205">
      <c r="A205" s="1">
        <v>137214.0</v>
      </c>
      <c r="B205" s="1">
        <v>472.0</v>
      </c>
      <c r="C205" s="1">
        <v>0.0</v>
      </c>
      <c r="D205" s="1" t="s">
        <v>65</v>
      </c>
      <c r="E205" s="1">
        <v>14.0</v>
      </c>
      <c r="F205" s="7" t="str">
        <f>vlookup(E205,Teams!A:B,2,false)</f>
        <v>Dulles</v>
      </c>
      <c r="G205" s="1" t="b">
        <v>0</v>
      </c>
      <c r="H205" s="1" t="b">
        <v>0</v>
      </c>
      <c r="I205" s="1">
        <v>6.0</v>
      </c>
      <c r="J205" s="7" t="str">
        <f>vlookup(I205,Cats!$A:$B,2,false)</f>
        <v>P</v>
      </c>
    </row>
    <row r="206">
      <c r="A206" s="1">
        <v>137215.0</v>
      </c>
      <c r="B206" s="1">
        <v>472.0</v>
      </c>
      <c r="C206" s="1">
        <v>0.0</v>
      </c>
      <c r="D206" s="1" t="s">
        <v>32</v>
      </c>
      <c r="E206" s="1">
        <v>10.0</v>
      </c>
      <c r="F206" s="7" t="str">
        <f>vlookup(E206,Teams!A:B,2,false)</f>
        <v>Collierville</v>
      </c>
      <c r="G206" s="1" t="b">
        <v>1</v>
      </c>
      <c r="H206" s="1" t="b">
        <v>1</v>
      </c>
      <c r="I206" s="1">
        <v>7.0</v>
      </c>
      <c r="J206" s="7" t="str">
        <f>vlookup(I206,Cats!$A:$B,2,false)</f>
        <v>X</v>
      </c>
    </row>
    <row r="207">
      <c r="A207" s="1">
        <v>137216.0</v>
      </c>
      <c r="B207" s="1">
        <v>472.0</v>
      </c>
      <c r="C207" s="1">
        <v>0.0</v>
      </c>
      <c r="D207" s="1" t="s">
        <v>32</v>
      </c>
      <c r="E207" s="1">
        <v>14.0</v>
      </c>
      <c r="F207" s="7" t="str">
        <f>vlookup(E207,Teams!A:B,2,false)</f>
        <v>Dulles</v>
      </c>
      <c r="G207" s="1" t="b">
        <v>0</v>
      </c>
      <c r="H207" s="1" t="b">
        <v>1</v>
      </c>
      <c r="I207" s="1">
        <v>7.0</v>
      </c>
      <c r="J207" s="7" t="str">
        <f>vlookup(I207,Cats!$A:$B,2,false)</f>
        <v>X</v>
      </c>
    </row>
    <row r="208">
      <c r="A208" s="1">
        <v>137217.0</v>
      </c>
      <c r="B208" s="1">
        <v>472.0</v>
      </c>
      <c r="C208" s="1">
        <v>0.0</v>
      </c>
      <c r="D208" s="1" t="s">
        <v>32</v>
      </c>
      <c r="E208" s="1">
        <v>10.0</v>
      </c>
      <c r="F208" s="7" t="str">
        <f>vlookup(E208,Teams!A:B,2,false)</f>
        <v>Collierville</v>
      </c>
      <c r="G208" s="1" t="b">
        <v>1</v>
      </c>
      <c r="H208" s="1" t="b">
        <v>1</v>
      </c>
      <c r="I208" s="1">
        <v>8.0</v>
      </c>
      <c r="J208" s="7" t="str">
        <f>vlookup(I208,Cats!$A:$B,2,false)</f>
        <v>M</v>
      </c>
    </row>
    <row r="209">
      <c r="A209" s="1">
        <v>137218.0</v>
      </c>
      <c r="B209" s="1">
        <v>472.0</v>
      </c>
      <c r="C209" s="1">
        <v>4.0</v>
      </c>
      <c r="D209" s="1" t="s">
        <v>65</v>
      </c>
      <c r="E209" s="1">
        <v>14.0</v>
      </c>
      <c r="F209" s="7" t="str">
        <f>vlookup(E209,Teams!A:B,2,false)</f>
        <v>Dulles</v>
      </c>
      <c r="G209" s="1" t="b">
        <v>0</v>
      </c>
      <c r="H209" s="1" t="b">
        <v>0</v>
      </c>
      <c r="I209" s="1">
        <v>8.0</v>
      </c>
      <c r="J209" s="7" t="str">
        <f>vlookup(I209,Cats!$A:$B,2,false)</f>
        <v>M</v>
      </c>
    </row>
    <row r="210">
      <c r="A210" s="1">
        <v>137219.0</v>
      </c>
      <c r="B210" s="1">
        <v>472.0</v>
      </c>
      <c r="C210" s="1">
        <v>0.0</v>
      </c>
      <c r="D210" s="1" t="s">
        <v>32</v>
      </c>
      <c r="E210" s="1">
        <v>10.0</v>
      </c>
      <c r="F210" s="7" t="str">
        <f>vlookup(E210,Teams!A:B,2,false)</f>
        <v>Collierville</v>
      </c>
      <c r="G210" s="1" t="b">
        <v>1</v>
      </c>
      <c r="H210" s="1" t="b">
        <v>1</v>
      </c>
      <c r="I210" s="1">
        <v>9.0</v>
      </c>
      <c r="J210" s="7" t="str">
        <f>vlookup(I210,Cats!$A:$B,2,false)</f>
        <v>C</v>
      </c>
    </row>
    <row r="211">
      <c r="A211" s="1">
        <v>137220.0</v>
      </c>
      <c r="B211" s="1">
        <v>472.0</v>
      </c>
      <c r="C211" s="1">
        <v>14.0</v>
      </c>
      <c r="D211" s="1" t="s">
        <v>61</v>
      </c>
      <c r="E211" s="1">
        <v>14.0</v>
      </c>
      <c r="F211" s="7" t="str">
        <f>vlookup(E211,Teams!A:B,2,false)</f>
        <v>Dulles</v>
      </c>
      <c r="G211" s="1" t="b">
        <v>0</v>
      </c>
      <c r="H211" s="1" t="b">
        <v>0</v>
      </c>
      <c r="I211" s="1">
        <v>9.0</v>
      </c>
      <c r="J211" s="7" t="str">
        <f>vlookup(I211,Cats!$A:$B,2,false)</f>
        <v>C</v>
      </c>
    </row>
    <row r="212">
      <c r="A212" s="1">
        <v>137221.0</v>
      </c>
      <c r="B212" s="1">
        <v>472.0</v>
      </c>
      <c r="C212" s="1">
        <v>14.0</v>
      </c>
      <c r="D212" s="1" t="s">
        <v>66</v>
      </c>
      <c r="E212" s="1">
        <v>10.0</v>
      </c>
      <c r="F212" s="7" t="str">
        <f>vlookup(E212,Teams!A:B,2,false)</f>
        <v>Collierville</v>
      </c>
      <c r="G212" s="1" t="b">
        <v>1</v>
      </c>
      <c r="H212" s="1" t="b">
        <v>0</v>
      </c>
      <c r="I212" s="1">
        <v>10.0</v>
      </c>
      <c r="J212" s="7" t="str">
        <f>vlookup(I212,Cats!$A:$B,2,false)</f>
        <v>E</v>
      </c>
    </row>
    <row r="213">
      <c r="A213" s="1">
        <v>137222.0</v>
      </c>
      <c r="B213" s="1">
        <v>472.0</v>
      </c>
      <c r="C213" s="1">
        <v>0.0</v>
      </c>
      <c r="D213" s="1" t="s">
        <v>32</v>
      </c>
      <c r="E213" s="1">
        <v>14.0</v>
      </c>
      <c r="F213" s="7" t="str">
        <f>vlookup(E213,Teams!A:B,2,false)</f>
        <v>Dulles</v>
      </c>
      <c r="G213" s="1" t="b">
        <v>0</v>
      </c>
      <c r="H213" s="1" t="b">
        <v>1</v>
      </c>
      <c r="I213" s="1">
        <v>10.0</v>
      </c>
      <c r="J213" s="7" t="str">
        <f>vlookup(I213,Cats!$A:$B,2,false)</f>
        <v>E</v>
      </c>
    </row>
    <row r="214">
      <c r="A214" s="1">
        <v>137223.0</v>
      </c>
      <c r="B214" s="1">
        <v>472.0</v>
      </c>
      <c r="C214" s="1">
        <v>4.0</v>
      </c>
      <c r="D214" s="1" t="s">
        <v>68</v>
      </c>
      <c r="E214" s="1">
        <v>10.0</v>
      </c>
      <c r="F214" s="7" t="str">
        <f>vlookup(E214,Teams!A:B,2,false)</f>
        <v>Collierville</v>
      </c>
      <c r="G214" s="1" t="b">
        <v>1</v>
      </c>
      <c r="H214" s="1" t="b">
        <v>0</v>
      </c>
      <c r="I214" s="1">
        <v>11.0</v>
      </c>
      <c r="J214" s="7" t="str">
        <f>vlookup(I214,Cats!$A:$B,2,false)</f>
        <v>B</v>
      </c>
    </row>
    <row r="215">
      <c r="A215" s="1">
        <v>137224.0</v>
      </c>
      <c r="B215" s="1">
        <v>472.0</v>
      </c>
      <c r="C215" s="1">
        <v>0.0</v>
      </c>
      <c r="D215" s="1" t="s">
        <v>32</v>
      </c>
      <c r="E215" s="1">
        <v>14.0</v>
      </c>
      <c r="F215" s="7" t="str">
        <f>vlookup(E215,Teams!A:B,2,false)</f>
        <v>Dulles</v>
      </c>
      <c r="G215" s="1" t="b">
        <v>0</v>
      </c>
      <c r="H215" s="1" t="b">
        <v>1</v>
      </c>
      <c r="I215" s="1">
        <v>11.0</v>
      </c>
      <c r="J215" s="7" t="str">
        <f>vlookup(I215,Cats!$A:$B,2,false)</f>
        <v>B</v>
      </c>
    </row>
    <row r="216">
      <c r="A216" s="1">
        <v>137225.0</v>
      </c>
      <c r="B216" s="1">
        <v>472.0</v>
      </c>
      <c r="C216" s="1">
        <v>0.0</v>
      </c>
      <c r="D216" s="1" t="s">
        <v>32</v>
      </c>
      <c r="E216" s="1">
        <v>10.0</v>
      </c>
      <c r="F216" s="7" t="str">
        <f>vlookup(E216,Teams!A:B,2,false)</f>
        <v>Collierville</v>
      </c>
      <c r="G216" s="1" t="b">
        <v>1</v>
      </c>
      <c r="H216" s="1" t="b">
        <v>1</v>
      </c>
      <c r="I216" s="1">
        <v>12.0</v>
      </c>
      <c r="J216" s="7" t="str">
        <f>vlookup(I216,Cats!$A:$B,2,false)</f>
        <v>P</v>
      </c>
    </row>
    <row r="217">
      <c r="A217" s="1">
        <v>137226.0</v>
      </c>
      <c r="B217" s="1">
        <v>472.0</v>
      </c>
      <c r="C217" s="1">
        <v>14.0</v>
      </c>
      <c r="D217" s="1" t="s">
        <v>61</v>
      </c>
      <c r="E217" s="1">
        <v>14.0</v>
      </c>
      <c r="F217" s="7" t="str">
        <f>vlookup(E217,Teams!A:B,2,false)</f>
        <v>Dulles</v>
      </c>
      <c r="G217" s="1" t="b">
        <v>0</v>
      </c>
      <c r="H217" s="1" t="b">
        <v>0</v>
      </c>
      <c r="I217" s="1">
        <v>12.0</v>
      </c>
      <c r="J217" s="7" t="str">
        <f>vlookup(I217,Cats!$A:$B,2,false)</f>
        <v>P</v>
      </c>
    </row>
    <row r="218">
      <c r="A218" s="1">
        <v>137227.0</v>
      </c>
      <c r="B218" s="1">
        <v>472.0</v>
      </c>
      <c r="C218" s="1">
        <v>14.0</v>
      </c>
      <c r="D218" s="1" t="s">
        <v>64</v>
      </c>
      <c r="E218" s="1">
        <v>10.0</v>
      </c>
      <c r="F218" s="7" t="str">
        <f>vlookup(E218,Teams!A:B,2,false)</f>
        <v>Collierville</v>
      </c>
      <c r="G218" s="1" t="b">
        <v>1</v>
      </c>
      <c r="H218" s="1" t="b">
        <v>0</v>
      </c>
      <c r="I218" s="1">
        <v>13.0</v>
      </c>
      <c r="J218" s="7" t="str">
        <f>vlookup(I218,Cats!$A:$B,2,false)</f>
        <v>X</v>
      </c>
    </row>
    <row r="219">
      <c r="A219" s="1">
        <v>137228.0</v>
      </c>
      <c r="B219" s="1">
        <v>472.0</v>
      </c>
      <c r="C219" s="1">
        <v>0.0</v>
      </c>
      <c r="D219" s="1" t="s">
        <v>32</v>
      </c>
      <c r="E219" s="1">
        <v>14.0</v>
      </c>
      <c r="F219" s="7" t="str">
        <f>vlookup(E219,Teams!A:B,2,false)</f>
        <v>Dulles</v>
      </c>
      <c r="G219" s="1" t="b">
        <v>0</v>
      </c>
      <c r="H219" s="1" t="b">
        <v>1</v>
      </c>
      <c r="I219" s="1">
        <v>13.0</v>
      </c>
      <c r="J219" s="7" t="str">
        <f>vlookup(I219,Cats!$A:$B,2,false)</f>
        <v>X</v>
      </c>
    </row>
    <row r="220">
      <c r="A220" s="1">
        <v>137229.0</v>
      </c>
      <c r="B220" s="1">
        <v>472.0</v>
      </c>
      <c r="C220" s="1">
        <v>0.0</v>
      </c>
      <c r="D220" s="1" t="s">
        <v>32</v>
      </c>
      <c r="E220" s="1">
        <v>10.0</v>
      </c>
      <c r="F220" s="7" t="str">
        <f>vlookup(E220,Teams!A:B,2,false)</f>
        <v>Collierville</v>
      </c>
      <c r="G220" s="1" t="b">
        <v>1</v>
      </c>
      <c r="H220" s="1" t="b">
        <v>1</v>
      </c>
      <c r="I220" s="1">
        <v>14.0</v>
      </c>
      <c r="J220" s="7" t="str">
        <f>vlookup(I220,Cats!$A:$B,2,false)</f>
        <v>M</v>
      </c>
    </row>
    <row r="221">
      <c r="A221" s="1">
        <v>137230.0</v>
      </c>
      <c r="B221" s="1">
        <v>472.0</v>
      </c>
      <c r="C221" s="1">
        <v>14.0</v>
      </c>
      <c r="D221" s="1" t="s">
        <v>65</v>
      </c>
      <c r="E221" s="1">
        <v>14.0</v>
      </c>
      <c r="F221" s="7" t="str">
        <f>vlookup(E221,Teams!A:B,2,false)</f>
        <v>Dulles</v>
      </c>
      <c r="G221" s="1" t="b">
        <v>0</v>
      </c>
      <c r="H221" s="1" t="b">
        <v>0</v>
      </c>
      <c r="I221" s="1">
        <v>14.0</v>
      </c>
      <c r="J221" s="7" t="str">
        <f>vlookup(I221,Cats!$A:$B,2,false)</f>
        <v>M</v>
      </c>
    </row>
    <row r="222">
      <c r="A222" s="1">
        <v>137231.0</v>
      </c>
      <c r="B222" s="1">
        <v>472.0</v>
      </c>
      <c r="C222" s="1">
        <v>0.0</v>
      </c>
      <c r="D222" s="1" t="s">
        <v>32</v>
      </c>
      <c r="E222" s="1">
        <v>10.0</v>
      </c>
      <c r="F222" s="7" t="str">
        <f>vlookup(E222,Teams!A:B,2,false)</f>
        <v>Collierville</v>
      </c>
      <c r="G222" s="1" t="b">
        <v>1</v>
      </c>
      <c r="H222" s="1" t="b">
        <v>1</v>
      </c>
      <c r="I222" s="1">
        <v>15.0</v>
      </c>
      <c r="J222" s="7" t="str">
        <f>vlookup(I222,Cats!$A:$B,2,false)</f>
        <v>C</v>
      </c>
    </row>
    <row r="223">
      <c r="A223" s="1">
        <v>137232.0</v>
      </c>
      <c r="B223" s="1">
        <v>472.0</v>
      </c>
      <c r="C223" s="1">
        <v>4.0</v>
      </c>
      <c r="D223" s="1" t="s">
        <v>61</v>
      </c>
      <c r="E223" s="1">
        <v>14.0</v>
      </c>
      <c r="F223" s="7" t="str">
        <f>vlookup(E223,Teams!A:B,2,false)</f>
        <v>Dulles</v>
      </c>
      <c r="G223" s="1" t="b">
        <v>0</v>
      </c>
      <c r="H223" s="1" t="b">
        <v>0</v>
      </c>
      <c r="I223" s="1">
        <v>15.0</v>
      </c>
      <c r="J223" s="7" t="str">
        <f>vlookup(I223,Cats!$A:$B,2,false)</f>
        <v>C</v>
      </c>
    </row>
    <row r="224">
      <c r="A224" s="1">
        <v>137233.0</v>
      </c>
      <c r="B224" s="1">
        <v>472.0</v>
      </c>
      <c r="C224" s="1">
        <v>14.0</v>
      </c>
      <c r="D224" s="1" t="s">
        <v>63</v>
      </c>
      <c r="E224" s="1">
        <v>10.0</v>
      </c>
      <c r="F224" s="7" t="str">
        <f>vlookup(E224,Teams!A:B,2,false)</f>
        <v>Collierville</v>
      </c>
      <c r="G224" s="1" t="b">
        <v>1</v>
      </c>
      <c r="H224" s="1" t="b">
        <v>0</v>
      </c>
      <c r="I224" s="1">
        <v>16.0</v>
      </c>
      <c r="J224" s="7" t="str">
        <f>vlookup(I224,Cats!$A:$B,2,false)</f>
        <v>E</v>
      </c>
    </row>
    <row r="225">
      <c r="A225" s="1">
        <v>137234.0</v>
      </c>
      <c r="B225" s="1">
        <v>472.0</v>
      </c>
      <c r="C225" s="1">
        <v>-4.0</v>
      </c>
      <c r="D225" s="1" t="s">
        <v>62</v>
      </c>
      <c r="E225" s="1">
        <v>14.0</v>
      </c>
      <c r="F225" s="7" t="str">
        <f>vlookup(E225,Teams!A:B,2,false)</f>
        <v>Dulles</v>
      </c>
      <c r="G225" s="1" t="b">
        <v>0</v>
      </c>
      <c r="H225" s="1" t="b">
        <v>0</v>
      </c>
      <c r="I225" s="1">
        <v>16.0</v>
      </c>
      <c r="J225" s="7" t="str">
        <f>vlookup(I225,Cats!$A:$B,2,false)</f>
        <v>E</v>
      </c>
    </row>
    <row r="226">
      <c r="A226" s="1">
        <v>137235.0</v>
      </c>
      <c r="B226" s="1">
        <v>472.0</v>
      </c>
      <c r="C226" s="1">
        <v>14.0</v>
      </c>
      <c r="D226" s="1" t="s">
        <v>68</v>
      </c>
      <c r="E226" s="1">
        <v>10.0</v>
      </c>
      <c r="F226" s="7" t="str">
        <f>vlookup(E226,Teams!A:B,2,false)</f>
        <v>Collierville</v>
      </c>
      <c r="G226" s="1" t="b">
        <v>1</v>
      </c>
      <c r="H226" s="1" t="b">
        <v>0</v>
      </c>
      <c r="I226" s="1">
        <v>17.0</v>
      </c>
      <c r="J226" s="7" t="str">
        <f>vlookup(I226,Cats!$A:$B,2,false)</f>
        <v>B</v>
      </c>
    </row>
    <row r="227">
      <c r="A227" s="1">
        <v>137236.0</v>
      </c>
      <c r="B227" s="1">
        <v>472.0</v>
      </c>
      <c r="C227" s="1">
        <v>0.0</v>
      </c>
      <c r="D227" s="1" t="s">
        <v>32</v>
      </c>
      <c r="E227" s="1">
        <v>14.0</v>
      </c>
      <c r="F227" s="7" t="str">
        <f>vlookup(E227,Teams!A:B,2,false)</f>
        <v>Dulles</v>
      </c>
      <c r="G227" s="1" t="b">
        <v>0</v>
      </c>
      <c r="H227" s="1" t="b">
        <v>1</v>
      </c>
      <c r="I227" s="1">
        <v>17.0</v>
      </c>
      <c r="J227" s="7" t="str">
        <f>vlookup(I227,Cats!$A:$B,2,false)</f>
        <v>B</v>
      </c>
    </row>
    <row r="228">
      <c r="A228" s="1">
        <v>137237.0</v>
      </c>
      <c r="B228" s="1">
        <v>472.0</v>
      </c>
      <c r="C228" s="1">
        <v>0.0</v>
      </c>
      <c r="D228" s="1" t="s">
        <v>63</v>
      </c>
      <c r="E228" s="1">
        <v>10.0</v>
      </c>
      <c r="F228" s="7" t="str">
        <f>vlookup(E228,Teams!A:B,2,false)</f>
        <v>Collierville</v>
      </c>
      <c r="G228" s="1" t="b">
        <v>1</v>
      </c>
      <c r="H228" s="1" t="b">
        <v>0</v>
      </c>
      <c r="I228" s="1">
        <v>18.0</v>
      </c>
      <c r="J228" s="7" t="str">
        <f>vlookup(I228,Cats!$A:$B,2,false)</f>
        <v>P</v>
      </c>
    </row>
    <row r="229">
      <c r="A229" s="1">
        <v>137238.0</v>
      </c>
      <c r="B229" s="1">
        <v>472.0</v>
      </c>
      <c r="C229" s="1">
        <v>0.0</v>
      </c>
      <c r="D229" s="1" t="s">
        <v>65</v>
      </c>
      <c r="E229" s="1">
        <v>14.0</v>
      </c>
      <c r="F229" s="7" t="str">
        <f>vlookup(E229,Teams!A:B,2,false)</f>
        <v>Dulles</v>
      </c>
      <c r="G229" s="1" t="b">
        <v>0</v>
      </c>
      <c r="H229" s="1" t="b">
        <v>0</v>
      </c>
      <c r="I229" s="1">
        <v>18.0</v>
      </c>
      <c r="J229" s="7" t="str">
        <f>vlookup(I229,Cats!$A:$B,2,false)</f>
        <v>P</v>
      </c>
    </row>
    <row r="230">
      <c r="A230" s="1">
        <v>137239.0</v>
      </c>
      <c r="B230" s="1">
        <v>472.0</v>
      </c>
      <c r="C230" s="1">
        <v>0.0</v>
      </c>
      <c r="D230" s="1" t="s">
        <v>32</v>
      </c>
      <c r="E230" s="1">
        <v>10.0</v>
      </c>
      <c r="F230" s="7" t="str">
        <f>vlookup(E230,Teams!A:B,2,false)</f>
        <v>Collierville</v>
      </c>
      <c r="G230" s="1" t="b">
        <v>1</v>
      </c>
      <c r="H230" s="1" t="b">
        <v>1</v>
      </c>
      <c r="I230" s="1">
        <v>19.0</v>
      </c>
      <c r="J230" s="7" t="str">
        <f>vlookup(I230,Cats!$A:$B,2,false)</f>
        <v>X</v>
      </c>
    </row>
    <row r="231">
      <c r="A231" s="1">
        <v>137240.0</v>
      </c>
      <c r="B231" s="1">
        <v>472.0</v>
      </c>
      <c r="C231" s="1">
        <v>4.0</v>
      </c>
      <c r="D231" s="1" t="s">
        <v>61</v>
      </c>
      <c r="E231" s="1">
        <v>14.0</v>
      </c>
      <c r="F231" s="7" t="str">
        <f>vlookup(E231,Teams!A:B,2,false)</f>
        <v>Dulles</v>
      </c>
      <c r="G231" s="1" t="b">
        <v>0</v>
      </c>
      <c r="H231" s="1" t="b">
        <v>0</v>
      </c>
      <c r="I231" s="1">
        <v>19.0</v>
      </c>
      <c r="J231" s="7" t="str">
        <f>vlookup(I231,Cats!$A:$B,2,false)</f>
        <v>X</v>
      </c>
    </row>
    <row r="232">
      <c r="A232" s="1">
        <v>137241.0</v>
      </c>
      <c r="B232" s="1">
        <v>472.0</v>
      </c>
      <c r="C232" s="1">
        <v>14.0</v>
      </c>
      <c r="D232" s="1" t="s">
        <v>69</v>
      </c>
      <c r="E232" s="1">
        <v>10.0</v>
      </c>
      <c r="F232" s="7" t="str">
        <f>vlookup(E232,Teams!A:B,2,false)</f>
        <v>Collierville</v>
      </c>
      <c r="G232" s="1" t="b">
        <v>1</v>
      </c>
      <c r="H232" s="1" t="b">
        <v>0</v>
      </c>
      <c r="I232" s="1">
        <v>20.0</v>
      </c>
      <c r="J232" s="7" t="str">
        <f>vlookup(I232,Cats!$A:$B,2,false)</f>
        <v>M</v>
      </c>
    </row>
    <row r="233">
      <c r="A233" s="1">
        <v>137242.0</v>
      </c>
      <c r="B233" s="1">
        <v>472.0</v>
      </c>
      <c r="C233" s="1">
        <v>0.0</v>
      </c>
      <c r="D233" s="1" t="s">
        <v>61</v>
      </c>
      <c r="E233" s="1">
        <v>14.0</v>
      </c>
      <c r="F233" s="7" t="str">
        <f>vlookup(E233,Teams!A:B,2,false)</f>
        <v>Dulles</v>
      </c>
      <c r="G233" s="1" t="b">
        <v>0</v>
      </c>
      <c r="H233" s="1" t="b">
        <v>0</v>
      </c>
      <c r="I233" s="1">
        <v>20.0</v>
      </c>
      <c r="J233" s="7" t="str">
        <f>vlookup(I233,Cats!$A:$B,2,false)</f>
        <v>M</v>
      </c>
    </row>
    <row r="234">
      <c r="A234" s="1">
        <v>137243.0</v>
      </c>
      <c r="B234" s="1">
        <v>472.0</v>
      </c>
      <c r="C234" s="1">
        <v>0.0</v>
      </c>
      <c r="D234" s="1" t="s">
        <v>32</v>
      </c>
      <c r="E234" s="1">
        <v>10.0</v>
      </c>
      <c r="F234" s="7" t="str">
        <f>vlookup(E234,Teams!A:B,2,false)</f>
        <v>Collierville</v>
      </c>
      <c r="G234" s="1" t="b">
        <v>1</v>
      </c>
      <c r="H234" s="1" t="b">
        <v>1</v>
      </c>
      <c r="I234" s="1">
        <v>21.0</v>
      </c>
      <c r="J234" s="7" t="str">
        <f>vlookup(I234,Cats!$A:$B,2,false)</f>
        <v>C</v>
      </c>
    </row>
    <row r="235">
      <c r="A235" s="1">
        <v>137244.0</v>
      </c>
      <c r="B235" s="1">
        <v>472.0</v>
      </c>
      <c r="C235" s="1">
        <v>14.0</v>
      </c>
      <c r="D235" s="1" t="s">
        <v>61</v>
      </c>
      <c r="E235" s="1">
        <v>14.0</v>
      </c>
      <c r="F235" s="7" t="str">
        <f>vlookup(E235,Teams!A:B,2,false)</f>
        <v>Dulles</v>
      </c>
      <c r="G235" s="1" t="b">
        <v>0</v>
      </c>
      <c r="H235" s="1" t="b">
        <v>0</v>
      </c>
      <c r="I235" s="1">
        <v>21.0</v>
      </c>
      <c r="J235" s="7" t="str">
        <f>vlookup(I235,Cats!$A:$B,2,false)</f>
        <v>C</v>
      </c>
    </row>
    <row r="236">
      <c r="A236" s="1">
        <v>137245.0</v>
      </c>
      <c r="B236" s="1">
        <v>472.0</v>
      </c>
      <c r="C236" s="1">
        <v>0.0</v>
      </c>
      <c r="D236" s="1" t="s">
        <v>63</v>
      </c>
      <c r="E236" s="1">
        <v>10.0</v>
      </c>
      <c r="F236" s="7" t="str">
        <f>vlookup(E236,Teams!A:B,2,false)</f>
        <v>Collierville</v>
      </c>
      <c r="G236" s="1" t="b">
        <v>1</v>
      </c>
      <c r="H236" s="1" t="b">
        <v>0</v>
      </c>
      <c r="I236" s="1">
        <v>22.0</v>
      </c>
      <c r="J236" s="7" t="str">
        <f>vlookup(I236,Cats!$A:$B,2,false)</f>
        <v>E</v>
      </c>
    </row>
    <row r="237">
      <c r="A237" s="1">
        <v>137246.0</v>
      </c>
      <c r="B237" s="1">
        <v>472.0</v>
      </c>
      <c r="C237" s="1">
        <v>0.0</v>
      </c>
      <c r="D237" s="1" t="s">
        <v>62</v>
      </c>
      <c r="E237" s="1">
        <v>14.0</v>
      </c>
      <c r="F237" s="7" t="str">
        <f>vlookup(E237,Teams!A:B,2,false)</f>
        <v>Dulles</v>
      </c>
      <c r="G237" s="1" t="b">
        <v>0</v>
      </c>
      <c r="H237" s="1" t="b">
        <v>0</v>
      </c>
      <c r="I237" s="1">
        <v>22.0</v>
      </c>
      <c r="J237" s="7" t="str">
        <f>vlookup(I237,Cats!$A:$B,2,false)</f>
        <v>E</v>
      </c>
    </row>
    <row r="238">
      <c r="A238" s="1">
        <v>137247.0</v>
      </c>
      <c r="B238" s="1">
        <v>472.0</v>
      </c>
      <c r="C238" s="1">
        <v>14.0</v>
      </c>
      <c r="D238" s="1" t="s">
        <v>68</v>
      </c>
      <c r="E238" s="1">
        <v>10.0</v>
      </c>
      <c r="F238" s="7" t="str">
        <f>vlookup(E238,Teams!A:B,2,false)</f>
        <v>Collierville</v>
      </c>
      <c r="G238" s="1" t="b">
        <v>1</v>
      </c>
      <c r="H238" s="1" t="b">
        <v>0</v>
      </c>
      <c r="I238" s="1">
        <v>23.0</v>
      </c>
      <c r="J238" s="7" t="str">
        <f>vlookup(I238,Cats!$A:$B,2,false)</f>
        <v>B</v>
      </c>
    </row>
    <row r="239">
      <c r="A239" s="1">
        <v>137248.0</v>
      </c>
      <c r="B239" s="1">
        <v>472.0</v>
      </c>
      <c r="C239" s="1">
        <v>0.0</v>
      </c>
      <c r="D239" s="1" t="s">
        <v>32</v>
      </c>
      <c r="E239" s="1">
        <v>14.0</v>
      </c>
      <c r="F239" s="7" t="str">
        <f>vlookup(E239,Teams!A:B,2,false)</f>
        <v>Dulles</v>
      </c>
      <c r="G239" s="1" t="b">
        <v>0</v>
      </c>
      <c r="H239" s="1" t="b">
        <v>1</v>
      </c>
      <c r="I239" s="1">
        <v>23.0</v>
      </c>
      <c r="J239" s="7" t="str">
        <f>vlookup(I239,Cats!$A:$B,2,false)</f>
        <v>B</v>
      </c>
    </row>
    <row r="240">
      <c r="A240" s="1">
        <v>137249.0</v>
      </c>
      <c r="B240" s="1">
        <v>472.0</v>
      </c>
      <c r="C240" s="1">
        <v>4.0</v>
      </c>
      <c r="D240" s="1" t="s">
        <v>63</v>
      </c>
      <c r="E240" s="1">
        <v>10.0</v>
      </c>
      <c r="F240" s="7" t="str">
        <f>vlookup(E240,Teams!A:B,2,false)</f>
        <v>Collierville</v>
      </c>
      <c r="G240" s="1" t="b">
        <v>1</v>
      </c>
      <c r="H240" s="1" t="b">
        <v>0</v>
      </c>
      <c r="I240" s="1">
        <v>24.0</v>
      </c>
      <c r="J240" s="7" t="str">
        <f>vlookup(I240,Cats!$A:$B,2,false)</f>
        <v>P</v>
      </c>
    </row>
    <row r="241">
      <c r="A241" s="1">
        <v>137250.0</v>
      </c>
      <c r="B241" s="1">
        <v>472.0</v>
      </c>
      <c r="C241" s="1">
        <v>0.0</v>
      </c>
      <c r="D241" s="1" t="s">
        <v>32</v>
      </c>
      <c r="E241" s="1">
        <v>14.0</v>
      </c>
      <c r="F241" s="7" t="str">
        <f>vlookup(E241,Teams!A:B,2,false)</f>
        <v>Dulles</v>
      </c>
      <c r="G241" s="1" t="b">
        <v>0</v>
      </c>
      <c r="H241" s="1" t="b">
        <v>1</v>
      </c>
      <c r="I241" s="1">
        <v>24.0</v>
      </c>
      <c r="J241" s="7" t="str">
        <f>vlookup(I241,Cats!$A:$B,2,false)</f>
        <v>P</v>
      </c>
    </row>
    <row r="242">
      <c r="A242" s="1">
        <v>137251.0</v>
      </c>
      <c r="B242" s="1">
        <v>473.0</v>
      </c>
      <c r="C242" s="1">
        <v>14.0</v>
      </c>
      <c r="D242" s="1" t="s">
        <v>70</v>
      </c>
      <c r="E242" s="1">
        <v>27.0</v>
      </c>
      <c r="F242" s="7" t="str">
        <f>vlookup(E242,Teams!A:B,2,false)</f>
        <v>Middleton</v>
      </c>
      <c r="G242" s="1" t="b">
        <v>1</v>
      </c>
      <c r="H242" s="1" t="b">
        <v>0</v>
      </c>
      <c r="I242" s="1">
        <v>1.0</v>
      </c>
      <c r="J242" s="7" t="str">
        <f>vlookup(I242,Cats!$A:$B,2,false)</f>
        <v>X</v>
      </c>
    </row>
    <row r="243">
      <c r="A243" s="1">
        <v>137252.0</v>
      </c>
      <c r="B243" s="1">
        <v>473.0</v>
      </c>
      <c r="C243" s="1">
        <v>0.0</v>
      </c>
      <c r="D243" s="1" t="s">
        <v>32</v>
      </c>
      <c r="E243" s="1">
        <v>34.0</v>
      </c>
      <c r="F243" s="7" t="str">
        <f>vlookup(E243,Teams!A:B,2,false)</f>
        <v>Niskayuna</v>
      </c>
      <c r="G243" s="1" t="b">
        <v>0</v>
      </c>
      <c r="H243" s="1" t="b">
        <v>1</v>
      </c>
      <c r="I243" s="1">
        <v>1.0</v>
      </c>
      <c r="J243" s="7" t="str">
        <f>vlookup(I243,Cats!$A:$B,2,false)</f>
        <v>X</v>
      </c>
    </row>
    <row r="244">
      <c r="A244" s="1">
        <v>137253.0</v>
      </c>
      <c r="B244" s="1">
        <v>473.0</v>
      </c>
      <c r="C244" s="1">
        <v>14.0</v>
      </c>
      <c r="D244" s="1" t="s">
        <v>70</v>
      </c>
      <c r="E244" s="1">
        <v>27.0</v>
      </c>
      <c r="F244" s="7" t="str">
        <f>vlookup(E244,Teams!A:B,2,false)</f>
        <v>Middleton</v>
      </c>
      <c r="G244" s="1" t="b">
        <v>1</v>
      </c>
      <c r="H244" s="1" t="b">
        <v>0</v>
      </c>
      <c r="I244" s="1">
        <v>2.0</v>
      </c>
      <c r="J244" s="7" t="str">
        <f>vlookup(I244,Cats!$A:$B,2,false)</f>
        <v>M</v>
      </c>
    </row>
    <row r="245">
      <c r="A245" s="1">
        <v>137254.0</v>
      </c>
      <c r="B245" s="1">
        <v>473.0</v>
      </c>
      <c r="C245" s="1">
        <v>0.0</v>
      </c>
      <c r="D245" s="1" t="s">
        <v>32</v>
      </c>
      <c r="E245" s="1">
        <v>34.0</v>
      </c>
      <c r="F245" s="7" t="str">
        <f>vlookup(E245,Teams!A:B,2,false)</f>
        <v>Niskayuna</v>
      </c>
      <c r="G245" s="1" t="b">
        <v>0</v>
      </c>
      <c r="H245" s="1" t="b">
        <v>1</v>
      </c>
      <c r="I245" s="1">
        <v>2.0</v>
      </c>
      <c r="J245" s="7" t="str">
        <f>vlookup(I245,Cats!$A:$B,2,false)</f>
        <v>M</v>
      </c>
    </row>
    <row r="246">
      <c r="A246" s="1">
        <v>137255.0</v>
      </c>
      <c r="B246" s="1">
        <v>473.0</v>
      </c>
      <c r="C246" s="1">
        <v>0.0</v>
      </c>
      <c r="D246" s="1" t="s">
        <v>32</v>
      </c>
      <c r="E246" s="1">
        <v>27.0</v>
      </c>
      <c r="F246" s="7" t="str">
        <f>vlookup(E246,Teams!A:B,2,false)</f>
        <v>Middleton</v>
      </c>
      <c r="G246" s="1" t="b">
        <v>1</v>
      </c>
      <c r="H246" s="1" t="b">
        <v>1</v>
      </c>
      <c r="I246" s="1">
        <v>3.0</v>
      </c>
      <c r="J246" s="7" t="str">
        <f>vlookup(I246,Cats!$A:$B,2,false)</f>
        <v>C</v>
      </c>
    </row>
    <row r="247">
      <c r="A247" s="1">
        <v>137256.0</v>
      </c>
      <c r="B247" s="1">
        <v>473.0</v>
      </c>
      <c r="C247" s="1">
        <v>4.0</v>
      </c>
      <c r="D247" s="1" t="s">
        <v>71</v>
      </c>
      <c r="E247" s="1">
        <v>34.0</v>
      </c>
      <c r="F247" s="7" t="str">
        <f>vlookup(E247,Teams!A:B,2,false)</f>
        <v>Niskayuna</v>
      </c>
      <c r="G247" s="1" t="b">
        <v>0</v>
      </c>
      <c r="H247" s="1" t="b">
        <v>0</v>
      </c>
      <c r="I247" s="1">
        <v>3.0</v>
      </c>
      <c r="J247" s="7" t="str">
        <f>vlookup(I247,Cats!$A:$B,2,false)</f>
        <v>C</v>
      </c>
    </row>
    <row r="248">
      <c r="A248" s="1">
        <v>137257.0</v>
      </c>
      <c r="B248" s="1">
        <v>473.0</v>
      </c>
      <c r="C248" s="1">
        <v>14.0</v>
      </c>
      <c r="D248" s="1" t="s">
        <v>70</v>
      </c>
      <c r="E248" s="1">
        <v>27.0</v>
      </c>
      <c r="F248" s="7" t="str">
        <f>vlookup(E248,Teams!A:B,2,false)</f>
        <v>Middleton</v>
      </c>
      <c r="G248" s="1" t="b">
        <v>1</v>
      </c>
      <c r="H248" s="1" t="b">
        <v>0</v>
      </c>
      <c r="I248" s="1">
        <v>4.0</v>
      </c>
      <c r="J248" s="7" t="str">
        <f>vlookup(I248,Cats!$A:$B,2,false)</f>
        <v>E</v>
      </c>
    </row>
    <row r="249">
      <c r="A249" s="1">
        <v>137258.0</v>
      </c>
      <c r="B249" s="1">
        <v>473.0</v>
      </c>
      <c r="C249" s="1">
        <v>0.0</v>
      </c>
      <c r="D249" s="1" t="s">
        <v>32</v>
      </c>
      <c r="E249" s="1">
        <v>34.0</v>
      </c>
      <c r="F249" s="7" t="str">
        <f>vlookup(E249,Teams!A:B,2,false)</f>
        <v>Niskayuna</v>
      </c>
      <c r="G249" s="1" t="b">
        <v>0</v>
      </c>
      <c r="H249" s="1" t="b">
        <v>1</v>
      </c>
      <c r="I249" s="1">
        <v>4.0</v>
      </c>
      <c r="J249" s="7" t="str">
        <f>vlookup(I249,Cats!$A:$B,2,false)</f>
        <v>E</v>
      </c>
    </row>
    <row r="250">
      <c r="A250" s="1">
        <v>137259.0</v>
      </c>
      <c r="B250" s="1">
        <v>473.0</v>
      </c>
      <c r="C250" s="1">
        <v>14.0</v>
      </c>
      <c r="D250" s="1" t="s">
        <v>72</v>
      </c>
      <c r="E250" s="1">
        <v>27.0</v>
      </c>
      <c r="F250" s="7" t="str">
        <f>vlookup(E250,Teams!A:B,2,false)</f>
        <v>Middleton</v>
      </c>
      <c r="G250" s="1" t="b">
        <v>1</v>
      </c>
      <c r="H250" s="1" t="b">
        <v>0</v>
      </c>
      <c r="I250" s="1">
        <v>5.0</v>
      </c>
      <c r="J250" s="7" t="str">
        <f>vlookup(I250,Cats!$A:$B,2,false)</f>
        <v>B</v>
      </c>
    </row>
    <row r="251">
      <c r="A251" s="1">
        <v>137260.0</v>
      </c>
      <c r="B251" s="1">
        <v>473.0</v>
      </c>
      <c r="C251" s="1">
        <v>0.0</v>
      </c>
      <c r="D251" s="1" t="s">
        <v>32</v>
      </c>
      <c r="E251" s="1">
        <v>34.0</v>
      </c>
      <c r="F251" s="7" t="str">
        <f>vlookup(E251,Teams!A:B,2,false)</f>
        <v>Niskayuna</v>
      </c>
      <c r="G251" s="1" t="b">
        <v>0</v>
      </c>
      <c r="H251" s="1" t="b">
        <v>1</v>
      </c>
      <c r="I251" s="1">
        <v>5.0</v>
      </c>
      <c r="J251" s="7" t="str">
        <f>vlookup(I251,Cats!$A:$B,2,false)</f>
        <v>B</v>
      </c>
    </row>
    <row r="252">
      <c r="A252" s="1">
        <v>137261.0</v>
      </c>
      <c r="B252" s="1">
        <v>473.0</v>
      </c>
      <c r="C252" s="1">
        <v>0.0</v>
      </c>
      <c r="D252" s="1" t="s">
        <v>73</v>
      </c>
      <c r="E252" s="1">
        <v>27.0</v>
      </c>
      <c r="F252" s="7" t="str">
        <f>vlookup(E252,Teams!A:B,2,false)</f>
        <v>Middleton</v>
      </c>
      <c r="G252" s="1" t="b">
        <v>1</v>
      </c>
      <c r="H252" s="1" t="b">
        <v>0</v>
      </c>
      <c r="I252" s="1">
        <v>6.0</v>
      </c>
      <c r="J252" s="7" t="str">
        <f>vlookup(I252,Cats!$A:$B,2,false)</f>
        <v>P</v>
      </c>
    </row>
    <row r="253">
      <c r="A253" s="1">
        <v>137262.0</v>
      </c>
      <c r="B253" s="1">
        <v>473.0</v>
      </c>
      <c r="C253" s="1">
        <v>0.0</v>
      </c>
      <c r="D253" s="1" t="s">
        <v>71</v>
      </c>
      <c r="E253" s="1">
        <v>34.0</v>
      </c>
      <c r="F253" s="7" t="str">
        <f>vlookup(E253,Teams!A:B,2,false)</f>
        <v>Niskayuna</v>
      </c>
      <c r="G253" s="1" t="b">
        <v>0</v>
      </c>
      <c r="H253" s="1" t="b">
        <v>0</v>
      </c>
      <c r="I253" s="1">
        <v>6.0</v>
      </c>
      <c r="J253" s="7" t="str">
        <f>vlookup(I253,Cats!$A:$B,2,false)</f>
        <v>P</v>
      </c>
    </row>
    <row r="254">
      <c r="A254" s="1">
        <v>137263.0</v>
      </c>
      <c r="B254" s="1">
        <v>473.0</v>
      </c>
      <c r="C254" s="1">
        <v>4.0</v>
      </c>
      <c r="D254" s="1" t="s">
        <v>72</v>
      </c>
      <c r="E254" s="1">
        <v>27.0</v>
      </c>
      <c r="F254" s="7" t="str">
        <f>vlookup(E254,Teams!A:B,2,false)</f>
        <v>Middleton</v>
      </c>
      <c r="G254" s="1" t="b">
        <v>1</v>
      </c>
      <c r="H254" s="1" t="b">
        <v>0</v>
      </c>
      <c r="I254" s="1">
        <v>7.0</v>
      </c>
      <c r="J254" s="7" t="str">
        <f>vlookup(I254,Cats!$A:$B,2,false)</f>
        <v>X</v>
      </c>
    </row>
    <row r="255">
      <c r="A255" s="1">
        <v>137264.0</v>
      </c>
      <c r="B255" s="1">
        <v>473.0</v>
      </c>
      <c r="C255" s="1">
        <v>0.0</v>
      </c>
      <c r="D255" s="1" t="s">
        <v>32</v>
      </c>
      <c r="E255" s="1">
        <v>34.0</v>
      </c>
      <c r="F255" s="7" t="str">
        <f>vlookup(E255,Teams!A:B,2,false)</f>
        <v>Niskayuna</v>
      </c>
      <c r="G255" s="1" t="b">
        <v>0</v>
      </c>
      <c r="H255" s="1" t="b">
        <v>1</v>
      </c>
      <c r="I255" s="1">
        <v>7.0</v>
      </c>
      <c r="J255" s="7" t="str">
        <f>vlookup(I255,Cats!$A:$B,2,false)</f>
        <v>X</v>
      </c>
    </row>
    <row r="256">
      <c r="A256" s="1">
        <v>137265.0</v>
      </c>
      <c r="B256" s="1">
        <v>473.0</v>
      </c>
      <c r="C256" s="1">
        <v>4.0</v>
      </c>
      <c r="D256" s="1" t="s">
        <v>70</v>
      </c>
      <c r="E256" s="1">
        <v>27.0</v>
      </c>
      <c r="F256" s="7" t="str">
        <f>vlookup(E256,Teams!A:B,2,false)</f>
        <v>Middleton</v>
      </c>
      <c r="G256" s="1" t="b">
        <v>1</v>
      </c>
      <c r="H256" s="1" t="b">
        <v>0</v>
      </c>
      <c r="I256" s="1">
        <v>8.0</v>
      </c>
      <c r="J256" s="7" t="str">
        <f>vlookup(I256,Cats!$A:$B,2,false)</f>
        <v>M</v>
      </c>
    </row>
    <row r="257">
      <c r="A257" s="1">
        <v>137266.0</v>
      </c>
      <c r="B257" s="1">
        <v>473.0</v>
      </c>
      <c r="C257" s="1">
        <v>0.0</v>
      </c>
      <c r="D257" s="1" t="s">
        <v>32</v>
      </c>
      <c r="E257" s="1">
        <v>34.0</v>
      </c>
      <c r="F257" s="7" t="str">
        <f>vlookup(E257,Teams!A:B,2,false)</f>
        <v>Niskayuna</v>
      </c>
      <c r="G257" s="1" t="b">
        <v>0</v>
      </c>
      <c r="H257" s="1" t="b">
        <v>1</v>
      </c>
      <c r="I257" s="1">
        <v>8.0</v>
      </c>
      <c r="J257" s="7" t="str">
        <f>vlookup(I257,Cats!$A:$B,2,false)</f>
        <v>M</v>
      </c>
    </row>
    <row r="258">
      <c r="A258" s="1">
        <v>137267.0</v>
      </c>
      <c r="B258" s="1">
        <v>473.0</v>
      </c>
      <c r="C258" s="1">
        <v>4.0</v>
      </c>
      <c r="D258" s="1" t="s">
        <v>70</v>
      </c>
      <c r="E258" s="1">
        <v>27.0</v>
      </c>
      <c r="F258" s="7" t="str">
        <f>vlookup(E258,Teams!A:B,2,false)</f>
        <v>Middleton</v>
      </c>
      <c r="G258" s="1" t="b">
        <v>1</v>
      </c>
      <c r="H258" s="1" t="b">
        <v>0</v>
      </c>
      <c r="I258" s="1">
        <v>9.0</v>
      </c>
      <c r="J258" s="7" t="str">
        <f>vlookup(I258,Cats!$A:$B,2,false)</f>
        <v>C</v>
      </c>
    </row>
    <row r="259">
      <c r="A259" s="1">
        <v>137268.0</v>
      </c>
      <c r="B259" s="1">
        <v>473.0</v>
      </c>
      <c r="C259" s="1">
        <v>0.0</v>
      </c>
      <c r="D259" s="1" t="s">
        <v>32</v>
      </c>
      <c r="E259" s="1">
        <v>34.0</v>
      </c>
      <c r="F259" s="7" t="str">
        <f>vlookup(E259,Teams!A:B,2,false)</f>
        <v>Niskayuna</v>
      </c>
      <c r="G259" s="1" t="b">
        <v>0</v>
      </c>
      <c r="H259" s="1" t="b">
        <v>1</v>
      </c>
      <c r="I259" s="1">
        <v>9.0</v>
      </c>
      <c r="J259" s="7" t="str">
        <f>vlookup(I259,Cats!$A:$B,2,false)</f>
        <v>C</v>
      </c>
    </row>
    <row r="260">
      <c r="A260" s="1">
        <v>137269.0</v>
      </c>
      <c r="B260" s="1">
        <v>473.0</v>
      </c>
      <c r="C260" s="1">
        <v>14.0</v>
      </c>
      <c r="D260" s="1" t="s">
        <v>73</v>
      </c>
      <c r="E260" s="1">
        <v>27.0</v>
      </c>
      <c r="F260" s="7" t="str">
        <f>vlookup(E260,Teams!A:B,2,false)</f>
        <v>Middleton</v>
      </c>
      <c r="G260" s="1" t="b">
        <v>1</v>
      </c>
      <c r="H260" s="1" t="b">
        <v>0</v>
      </c>
      <c r="I260" s="1">
        <v>10.0</v>
      </c>
      <c r="J260" s="7" t="str">
        <f>vlookup(I260,Cats!$A:$B,2,false)</f>
        <v>E</v>
      </c>
    </row>
    <row r="261">
      <c r="A261" s="1">
        <v>137270.0</v>
      </c>
      <c r="B261" s="1">
        <v>473.0</v>
      </c>
      <c r="C261" s="1">
        <v>0.0</v>
      </c>
      <c r="D261" s="1" t="s">
        <v>32</v>
      </c>
      <c r="E261" s="1">
        <v>34.0</v>
      </c>
      <c r="F261" s="7" t="str">
        <f>vlookup(E261,Teams!A:B,2,false)</f>
        <v>Niskayuna</v>
      </c>
      <c r="G261" s="1" t="b">
        <v>0</v>
      </c>
      <c r="H261" s="1" t="b">
        <v>1</v>
      </c>
      <c r="I261" s="1">
        <v>10.0</v>
      </c>
      <c r="J261" s="7" t="str">
        <f>vlookup(I261,Cats!$A:$B,2,false)</f>
        <v>E</v>
      </c>
    </row>
    <row r="262">
      <c r="A262" s="1">
        <v>137271.0</v>
      </c>
      <c r="B262" s="1">
        <v>473.0</v>
      </c>
      <c r="C262" s="1">
        <v>-4.0</v>
      </c>
      <c r="D262" s="1" t="s">
        <v>73</v>
      </c>
      <c r="E262" s="1">
        <v>27.0</v>
      </c>
      <c r="F262" s="7" t="str">
        <f>vlookup(E262,Teams!A:B,2,false)</f>
        <v>Middleton</v>
      </c>
      <c r="G262" s="1" t="b">
        <v>1</v>
      </c>
      <c r="H262" s="1" t="b">
        <v>0</v>
      </c>
      <c r="I262" s="1">
        <v>11.0</v>
      </c>
      <c r="J262" s="7" t="str">
        <f>vlookup(I262,Cats!$A:$B,2,false)</f>
        <v>B</v>
      </c>
    </row>
    <row r="263">
      <c r="A263" s="1">
        <v>137272.0</v>
      </c>
      <c r="B263" s="1">
        <v>473.0</v>
      </c>
      <c r="C263" s="1">
        <v>14.0</v>
      </c>
      <c r="D263" s="1" t="s">
        <v>74</v>
      </c>
      <c r="E263" s="1">
        <v>34.0</v>
      </c>
      <c r="F263" s="7" t="str">
        <f>vlookup(E263,Teams!A:B,2,false)</f>
        <v>Niskayuna</v>
      </c>
      <c r="G263" s="1" t="b">
        <v>0</v>
      </c>
      <c r="H263" s="1" t="b">
        <v>0</v>
      </c>
      <c r="I263" s="1">
        <v>11.0</v>
      </c>
      <c r="J263" s="7" t="str">
        <f>vlookup(I263,Cats!$A:$B,2,false)</f>
        <v>B</v>
      </c>
    </row>
    <row r="264">
      <c r="A264" s="1">
        <v>137273.0</v>
      </c>
      <c r="B264" s="1">
        <v>473.0</v>
      </c>
      <c r="C264" s="1">
        <v>0.0</v>
      </c>
      <c r="D264" s="1" t="s">
        <v>32</v>
      </c>
      <c r="E264" s="1">
        <v>27.0</v>
      </c>
      <c r="F264" s="7" t="str">
        <f>vlookup(E264,Teams!A:B,2,false)</f>
        <v>Middleton</v>
      </c>
      <c r="G264" s="1" t="b">
        <v>1</v>
      </c>
      <c r="H264" s="1" t="b">
        <v>1</v>
      </c>
      <c r="I264" s="1">
        <v>12.0</v>
      </c>
      <c r="J264" s="7" t="str">
        <f>vlookup(I264,Cats!$A:$B,2,false)</f>
        <v>P</v>
      </c>
    </row>
    <row r="265">
      <c r="A265" s="1">
        <v>137274.0</v>
      </c>
      <c r="B265" s="1">
        <v>473.0</v>
      </c>
      <c r="C265" s="1">
        <v>4.0</v>
      </c>
      <c r="D265" s="1" t="s">
        <v>76</v>
      </c>
      <c r="E265" s="1">
        <v>34.0</v>
      </c>
      <c r="F265" s="7" t="str">
        <f>vlookup(E265,Teams!A:B,2,false)</f>
        <v>Niskayuna</v>
      </c>
      <c r="G265" s="1" t="b">
        <v>0</v>
      </c>
      <c r="H265" s="1" t="b">
        <v>0</v>
      </c>
      <c r="I265" s="1">
        <v>12.0</v>
      </c>
      <c r="J265" s="7" t="str">
        <f>vlookup(I265,Cats!$A:$B,2,false)</f>
        <v>P</v>
      </c>
    </row>
    <row r="266">
      <c r="A266" s="1">
        <v>137275.0</v>
      </c>
      <c r="B266" s="1">
        <v>473.0</v>
      </c>
      <c r="C266" s="1">
        <v>4.0</v>
      </c>
      <c r="D266" s="1" t="s">
        <v>70</v>
      </c>
      <c r="E266" s="1">
        <v>27.0</v>
      </c>
      <c r="F266" s="7" t="str">
        <f>vlookup(E266,Teams!A:B,2,false)</f>
        <v>Middleton</v>
      </c>
      <c r="G266" s="1" t="b">
        <v>1</v>
      </c>
      <c r="H266" s="1" t="b">
        <v>0</v>
      </c>
      <c r="I266" s="1">
        <v>13.0</v>
      </c>
      <c r="J266" s="7" t="str">
        <f>vlookup(I266,Cats!$A:$B,2,false)</f>
        <v>X</v>
      </c>
    </row>
    <row r="267">
      <c r="A267" s="1">
        <v>137276.0</v>
      </c>
      <c r="B267" s="1">
        <v>473.0</v>
      </c>
      <c r="C267" s="1">
        <v>0.0</v>
      </c>
      <c r="D267" s="1" t="s">
        <v>32</v>
      </c>
      <c r="E267" s="1">
        <v>34.0</v>
      </c>
      <c r="F267" s="7" t="str">
        <f>vlookup(E267,Teams!A:B,2,false)</f>
        <v>Niskayuna</v>
      </c>
      <c r="G267" s="1" t="b">
        <v>0</v>
      </c>
      <c r="H267" s="1" t="b">
        <v>1</v>
      </c>
      <c r="I267" s="1">
        <v>13.0</v>
      </c>
      <c r="J267" s="7" t="str">
        <f>vlookup(I267,Cats!$A:$B,2,false)</f>
        <v>X</v>
      </c>
    </row>
    <row r="268">
      <c r="A268" s="1">
        <v>137277.0</v>
      </c>
      <c r="B268" s="1">
        <v>473.0</v>
      </c>
      <c r="C268" s="1">
        <v>14.0</v>
      </c>
      <c r="D268" s="1" t="s">
        <v>70</v>
      </c>
      <c r="E268" s="1">
        <v>27.0</v>
      </c>
      <c r="F268" s="7" t="str">
        <f>vlookup(E268,Teams!A:B,2,false)</f>
        <v>Middleton</v>
      </c>
      <c r="G268" s="1" t="b">
        <v>1</v>
      </c>
      <c r="H268" s="1" t="b">
        <v>0</v>
      </c>
      <c r="I268" s="1">
        <v>14.0</v>
      </c>
      <c r="J268" s="7" t="str">
        <f>vlookup(I268,Cats!$A:$B,2,false)</f>
        <v>M</v>
      </c>
    </row>
    <row r="269">
      <c r="A269" s="1">
        <v>137278.0</v>
      </c>
      <c r="B269" s="1">
        <v>473.0</v>
      </c>
      <c r="C269" s="1">
        <v>0.0</v>
      </c>
      <c r="D269" s="1" t="s">
        <v>71</v>
      </c>
      <c r="E269" s="1">
        <v>34.0</v>
      </c>
      <c r="F269" s="7" t="str">
        <f>vlookup(E269,Teams!A:B,2,false)</f>
        <v>Niskayuna</v>
      </c>
      <c r="G269" s="1" t="b">
        <v>0</v>
      </c>
      <c r="H269" s="1" t="b">
        <v>0</v>
      </c>
      <c r="I269" s="1">
        <v>14.0</v>
      </c>
      <c r="J269" s="7" t="str">
        <f>vlookup(I269,Cats!$A:$B,2,false)</f>
        <v>M</v>
      </c>
    </row>
    <row r="270">
      <c r="A270" s="1">
        <v>137279.0</v>
      </c>
      <c r="B270" s="1">
        <v>473.0</v>
      </c>
      <c r="C270" s="1">
        <v>0.0</v>
      </c>
      <c r="D270" s="1" t="s">
        <v>70</v>
      </c>
      <c r="E270" s="1">
        <v>27.0</v>
      </c>
      <c r="F270" s="7" t="str">
        <f>vlookup(E270,Teams!A:B,2,false)</f>
        <v>Middleton</v>
      </c>
      <c r="G270" s="1" t="b">
        <v>1</v>
      </c>
      <c r="H270" s="1" t="b">
        <v>0</v>
      </c>
      <c r="I270" s="1">
        <v>15.0</v>
      </c>
      <c r="J270" s="7" t="str">
        <f>vlookup(I270,Cats!$A:$B,2,false)</f>
        <v>C</v>
      </c>
    </row>
    <row r="271">
      <c r="A271" s="1">
        <v>137280.0</v>
      </c>
      <c r="B271" s="1">
        <v>473.0</v>
      </c>
      <c r="C271" s="1">
        <v>0.0</v>
      </c>
      <c r="D271" s="1" t="s">
        <v>71</v>
      </c>
      <c r="E271" s="1">
        <v>34.0</v>
      </c>
      <c r="F271" s="7" t="str">
        <f>vlookup(E271,Teams!A:B,2,false)</f>
        <v>Niskayuna</v>
      </c>
      <c r="G271" s="1" t="b">
        <v>0</v>
      </c>
      <c r="H271" s="1" t="b">
        <v>0</v>
      </c>
      <c r="I271" s="1">
        <v>15.0</v>
      </c>
      <c r="J271" s="7" t="str">
        <f>vlookup(I271,Cats!$A:$B,2,false)</f>
        <v>C</v>
      </c>
    </row>
    <row r="272">
      <c r="A272" s="1">
        <v>137281.0</v>
      </c>
      <c r="B272" s="1">
        <v>473.0</v>
      </c>
      <c r="C272" s="1">
        <v>0.0</v>
      </c>
      <c r="D272" s="1" t="s">
        <v>70</v>
      </c>
      <c r="E272" s="1">
        <v>27.0</v>
      </c>
      <c r="F272" s="7" t="str">
        <f>vlookup(E272,Teams!A:B,2,false)</f>
        <v>Middleton</v>
      </c>
      <c r="G272" s="1" t="b">
        <v>1</v>
      </c>
      <c r="H272" s="1" t="b">
        <v>0</v>
      </c>
      <c r="I272" s="1">
        <v>16.0</v>
      </c>
      <c r="J272" s="7" t="str">
        <f>vlookup(I272,Cats!$A:$B,2,false)</f>
        <v>E</v>
      </c>
    </row>
    <row r="273">
      <c r="A273" s="1">
        <v>137282.0</v>
      </c>
      <c r="B273" s="1">
        <v>473.0</v>
      </c>
      <c r="C273" s="1">
        <v>0.0</v>
      </c>
      <c r="D273" s="1" t="s">
        <v>71</v>
      </c>
      <c r="E273" s="1">
        <v>34.0</v>
      </c>
      <c r="F273" s="7" t="str">
        <f>vlookup(E273,Teams!A:B,2,false)</f>
        <v>Niskayuna</v>
      </c>
      <c r="G273" s="1" t="b">
        <v>0</v>
      </c>
      <c r="H273" s="1" t="b">
        <v>0</v>
      </c>
      <c r="I273" s="1">
        <v>16.0</v>
      </c>
      <c r="J273" s="7" t="str">
        <f>vlookup(I273,Cats!$A:$B,2,false)</f>
        <v>E</v>
      </c>
    </row>
    <row r="274">
      <c r="A274" s="1">
        <v>137283.0</v>
      </c>
      <c r="B274" s="1">
        <v>473.0</v>
      </c>
      <c r="C274" s="1">
        <v>14.0</v>
      </c>
      <c r="D274" s="1" t="s">
        <v>72</v>
      </c>
      <c r="E274" s="1">
        <v>27.0</v>
      </c>
      <c r="F274" s="7" t="str">
        <f>vlookup(E274,Teams!A:B,2,false)</f>
        <v>Middleton</v>
      </c>
      <c r="G274" s="1" t="b">
        <v>1</v>
      </c>
      <c r="H274" s="1" t="b">
        <v>0</v>
      </c>
      <c r="I274" s="1">
        <v>17.0</v>
      </c>
      <c r="J274" s="7" t="str">
        <f>vlookup(I274,Cats!$A:$B,2,false)</f>
        <v>B</v>
      </c>
    </row>
    <row r="275">
      <c r="A275" s="1">
        <v>137284.0</v>
      </c>
      <c r="B275" s="1">
        <v>473.0</v>
      </c>
      <c r="C275" s="1">
        <v>0.0</v>
      </c>
      <c r="D275" s="1" t="s">
        <v>32</v>
      </c>
      <c r="E275" s="1">
        <v>34.0</v>
      </c>
      <c r="F275" s="7" t="str">
        <f>vlookup(E275,Teams!A:B,2,false)</f>
        <v>Niskayuna</v>
      </c>
      <c r="G275" s="1" t="b">
        <v>0</v>
      </c>
      <c r="H275" s="1" t="b">
        <v>1</v>
      </c>
      <c r="I275" s="1">
        <v>17.0</v>
      </c>
      <c r="J275" s="7" t="str">
        <f>vlookup(I275,Cats!$A:$B,2,false)</f>
        <v>B</v>
      </c>
    </row>
    <row r="276">
      <c r="A276" s="1">
        <v>137285.0</v>
      </c>
      <c r="B276" s="1">
        <v>473.0</v>
      </c>
      <c r="C276" s="1">
        <v>0.0</v>
      </c>
      <c r="D276" s="1" t="s">
        <v>32</v>
      </c>
      <c r="E276" s="1">
        <v>27.0</v>
      </c>
      <c r="F276" s="7" t="str">
        <f>vlookup(E276,Teams!A:B,2,false)</f>
        <v>Middleton</v>
      </c>
      <c r="G276" s="1" t="b">
        <v>1</v>
      </c>
      <c r="H276" s="1" t="b">
        <v>1</v>
      </c>
      <c r="I276" s="1">
        <v>18.0</v>
      </c>
      <c r="J276" s="7" t="str">
        <f>vlookup(I276,Cats!$A:$B,2,false)</f>
        <v>P</v>
      </c>
    </row>
    <row r="277">
      <c r="A277" s="1">
        <v>137286.0</v>
      </c>
      <c r="B277" s="1">
        <v>473.0</v>
      </c>
      <c r="C277" s="1">
        <v>4.0</v>
      </c>
      <c r="D277" s="1" t="s">
        <v>71</v>
      </c>
      <c r="E277" s="1">
        <v>34.0</v>
      </c>
      <c r="F277" s="7" t="str">
        <f>vlookup(E277,Teams!A:B,2,false)</f>
        <v>Niskayuna</v>
      </c>
      <c r="G277" s="1" t="b">
        <v>0</v>
      </c>
      <c r="H277" s="1" t="b">
        <v>0</v>
      </c>
      <c r="I277" s="1">
        <v>18.0</v>
      </c>
      <c r="J277" s="7" t="str">
        <f>vlookup(I277,Cats!$A:$B,2,false)</f>
        <v>P</v>
      </c>
    </row>
    <row r="278">
      <c r="A278" s="1">
        <v>137287.0</v>
      </c>
      <c r="B278" s="1">
        <v>473.0</v>
      </c>
      <c r="C278" s="1">
        <v>4.0</v>
      </c>
      <c r="D278" s="1" t="s">
        <v>73</v>
      </c>
      <c r="E278" s="1">
        <v>27.0</v>
      </c>
      <c r="F278" s="7" t="str">
        <f>vlookup(E278,Teams!A:B,2,false)</f>
        <v>Middleton</v>
      </c>
      <c r="G278" s="1" t="b">
        <v>1</v>
      </c>
      <c r="H278" s="1" t="b">
        <v>0</v>
      </c>
      <c r="I278" s="1">
        <v>19.0</v>
      </c>
      <c r="J278" s="7" t="str">
        <f>vlookup(I278,Cats!$A:$B,2,false)</f>
        <v>X</v>
      </c>
    </row>
    <row r="279">
      <c r="A279" s="1">
        <v>137288.0</v>
      </c>
      <c r="B279" s="1">
        <v>473.0</v>
      </c>
      <c r="C279" s="1">
        <v>0.0</v>
      </c>
      <c r="D279" s="1" t="s">
        <v>32</v>
      </c>
      <c r="E279" s="1">
        <v>34.0</v>
      </c>
      <c r="F279" s="7" t="str">
        <f>vlookup(E279,Teams!A:B,2,false)</f>
        <v>Niskayuna</v>
      </c>
      <c r="G279" s="1" t="b">
        <v>0</v>
      </c>
      <c r="H279" s="1" t="b">
        <v>1</v>
      </c>
      <c r="I279" s="1">
        <v>19.0</v>
      </c>
      <c r="J279" s="7" t="str">
        <f>vlookup(I279,Cats!$A:$B,2,false)</f>
        <v>X</v>
      </c>
    </row>
    <row r="280">
      <c r="A280" s="1">
        <v>137289.0</v>
      </c>
      <c r="B280" s="1">
        <v>473.0</v>
      </c>
      <c r="C280" s="1">
        <v>0.0</v>
      </c>
      <c r="D280" s="1" t="s">
        <v>32</v>
      </c>
      <c r="E280" s="1">
        <v>27.0</v>
      </c>
      <c r="F280" s="7" t="str">
        <f>vlookup(E280,Teams!A:B,2,false)</f>
        <v>Middleton</v>
      </c>
      <c r="G280" s="1" t="b">
        <v>1</v>
      </c>
      <c r="H280" s="1" t="b">
        <v>1</v>
      </c>
      <c r="I280" s="1">
        <v>20.0</v>
      </c>
      <c r="J280" s="7" t="str">
        <f>vlookup(I280,Cats!$A:$B,2,false)</f>
        <v>M</v>
      </c>
    </row>
    <row r="281">
      <c r="A281" s="1">
        <v>137290.0</v>
      </c>
      <c r="B281" s="1">
        <v>473.0</v>
      </c>
      <c r="C281" s="1">
        <v>14.0</v>
      </c>
      <c r="D281" s="1" t="s">
        <v>77</v>
      </c>
      <c r="E281" s="1">
        <v>34.0</v>
      </c>
      <c r="F281" s="7" t="str">
        <f>vlookup(E281,Teams!A:B,2,false)</f>
        <v>Niskayuna</v>
      </c>
      <c r="G281" s="1" t="b">
        <v>0</v>
      </c>
      <c r="H281" s="1" t="b">
        <v>0</v>
      </c>
      <c r="I281" s="1">
        <v>20.0</v>
      </c>
      <c r="J281" s="7" t="str">
        <f>vlookup(I281,Cats!$A:$B,2,false)</f>
        <v>M</v>
      </c>
    </row>
    <row r="282">
      <c r="A282" s="1">
        <v>137291.0</v>
      </c>
      <c r="B282" s="1">
        <v>473.0</v>
      </c>
      <c r="C282" s="1">
        <v>14.0</v>
      </c>
      <c r="D282" s="1" t="s">
        <v>70</v>
      </c>
      <c r="E282" s="1">
        <v>27.0</v>
      </c>
      <c r="F282" s="7" t="str">
        <f>vlookup(E282,Teams!A:B,2,false)</f>
        <v>Middleton</v>
      </c>
      <c r="G282" s="1" t="b">
        <v>1</v>
      </c>
      <c r="H282" s="1" t="b">
        <v>0</v>
      </c>
      <c r="I282" s="1">
        <v>21.0</v>
      </c>
      <c r="J282" s="7" t="str">
        <f>vlookup(I282,Cats!$A:$B,2,false)</f>
        <v>C</v>
      </c>
    </row>
    <row r="283">
      <c r="A283" s="1">
        <v>137292.0</v>
      </c>
      <c r="B283" s="1">
        <v>473.0</v>
      </c>
      <c r="C283" s="1">
        <v>0.0</v>
      </c>
      <c r="D283" s="1" t="s">
        <v>32</v>
      </c>
      <c r="E283" s="1">
        <v>34.0</v>
      </c>
      <c r="F283" s="7" t="str">
        <f>vlookup(E283,Teams!A:B,2,false)</f>
        <v>Niskayuna</v>
      </c>
      <c r="G283" s="1" t="b">
        <v>0</v>
      </c>
      <c r="H283" s="1" t="b">
        <v>1</v>
      </c>
      <c r="I283" s="1">
        <v>21.0</v>
      </c>
      <c r="J283" s="7" t="str">
        <f>vlookup(I283,Cats!$A:$B,2,false)</f>
        <v>C</v>
      </c>
    </row>
    <row r="284">
      <c r="A284" s="1">
        <v>137293.0</v>
      </c>
      <c r="B284" s="1">
        <v>473.0</v>
      </c>
      <c r="C284" s="1">
        <v>0.0</v>
      </c>
      <c r="D284" s="1" t="s">
        <v>73</v>
      </c>
      <c r="E284" s="1">
        <v>27.0</v>
      </c>
      <c r="F284" s="7" t="str">
        <f>vlookup(E284,Teams!A:B,2,false)</f>
        <v>Middleton</v>
      </c>
      <c r="G284" s="1" t="b">
        <v>1</v>
      </c>
      <c r="H284" s="1" t="b">
        <v>0</v>
      </c>
      <c r="I284" s="1">
        <v>22.0</v>
      </c>
      <c r="J284" s="7" t="str">
        <f>vlookup(I284,Cats!$A:$B,2,false)</f>
        <v>E</v>
      </c>
    </row>
    <row r="285">
      <c r="A285" s="1">
        <v>137294.0</v>
      </c>
      <c r="B285" s="1">
        <v>473.0</v>
      </c>
      <c r="C285" s="1">
        <v>0.0</v>
      </c>
      <c r="D285" s="1" t="s">
        <v>71</v>
      </c>
      <c r="E285" s="1">
        <v>34.0</v>
      </c>
      <c r="F285" s="7" t="str">
        <f>vlookup(E285,Teams!A:B,2,false)</f>
        <v>Niskayuna</v>
      </c>
      <c r="G285" s="1" t="b">
        <v>0</v>
      </c>
      <c r="H285" s="1" t="b">
        <v>0</v>
      </c>
      <c r="I285" s="1">
        <v>22.0</v>
      </c>
      <c r="J285" s="7" t="str">
        <f>vlookup(I285,Cats!$A:$B,2,false)</f>
        <v>E</v>
      </c>
    </row>
    <row r="286">
      <c r="A286" s="1">
        <v>137295.0</v>
      </c>
      <c r="B286" s="1">
        <v>473.0</v>
      </c>
      <c r="C286" s="1">
        <v>0.0</v>
      </c>
      <c r="D286" s="1" t="s">
        <v>32</v>
      </c>
      <c r="E286" s="1">
        <v>27.0</v>
      </c>
      <c r="F286" s="7" t="str">
        <f>vlookup(E286,Teams!A:B,2,false)</f>
        <v>Middleton</v>
      </c>
      <c r="G286" s="1" t="b">
        <v>1</v>
      </c>
      <c r="H286" s="1" t="b">
        <v>1</v>
      </c>
      <c r="I286" s="1">
        <v>23.0</v>
      </c>
      <c r="J286" s="7" t="str">
        <f>vlookup(I286,Cats!$A:$B,2,false)</f>
        <v>B</v>
      </c>
    </row>
    <row r="287">
      <c r="A287" s="1">
        <v>137296.0</v>
      </c>
      <c r="B287" s="1">
        <v>473.0</v>
      </c>
      <c r="C287" s="1">
        <v>14.0</v>
      </c>
      <c r="D287" s="1" t="s">
        <v>77</v>
      </c>
      <c r="E287" s="1">
        <v>34.0</v>
      </c>
      <c r="F287" s="7" t="str">
        <f>vlookup(E287,Teams!A:B,2,false)</f>
        <v>Niskayuna</v>
      </c>
      <c r="G287" s="1" t="b">
        <v>0</v>
      </c>
      <c r="H287" s="1" t="b">
        <v>0</v>
      </c>
      <c r="I287" s="1">
        <v>23.0</v>
      </c>
      <c r="J287" s="7" t="str">
        <f>vlookup(I287,Cats!$A:$B,2,false)</f>
        <v>B</v>
      </c>
    </row>
    <row r="288">
      <c r="A288" s="1">
        <v>137297.0</v>
      </c>
      <c r="B288" s="1">
        <v>473.0</v>
      </c>
      <c r="C288" s="1">
        <v>0.0</v>
      </c>
      <c r="D288" s="1" t="s">
        <v>73</v>
      </c>
      <c r="E288" s="1">
        <v>27.0</v>
      </c>
      <c r="F288" s="7" t="str">
        <f>vlookup(E288,Teams!A:B,2,false)</f>
        <v>Middleton</v>
      </c>
      <c r="G288" s="1" t="b">
        <v>1</v>
      </c>
      <c r="H288" s="1" t="b">
        <v>0</v>
      </c>
      <c r="I288" s="1">
        <v>24.0</v>
      </c>
      <c r="J288" s="7" t="str">
        <f>vlookup(I288,Cats!$A:$B,2,false)</f>
        <v>P</v>
      </c>
    </row>
    <row r="289">
      <c r="A289" s="1">
        <v>137298.0</v>
      </c>
      <c r="B289" s="1">
        <v>473.0</v>
      </c>
      <c r="C289" s="1">
        <v>0.0</v>
      </c>
      <c r="D289" s="1" t="s">
        <v>76</v>
      </c>
      <c r="E289" s="1">
        <v>34.0</v>
      </c>
      <c r="F289" s="7" t="str">
        <f>vlookup(E289,Teams!A:B,2,false)</f>
        <v>Niskayuna</v>
      </c>
      <c r="G289" s="1" t="b">
        <v>0</v>
      </c>
      <c r="H289" s="1" t="b">
        <v>0</v>
      </c>
      <c r="I289" s="1">
        <v>24.0</v>
      </c>
      <c r="J289" s="7" t="str">
        <f>vlookup(I289,Cats!$A:$B,2,false)</f>
        <v>P</v>
      </c>
    </row>
    <row r="290">
      <c r="A290" s="1">
        <v>137299.0</v>
      </c>
      <c r="B290" s="1">
        <v>474.0</v>
      </c>
      <c r="C290" s="1">
        <v>0.0</v>
      </c>
      <c r="D290" s="1" t="s">
        <v>78</v>
      </c>
      <c r="E290" s="1">
        <v>22.0</v>
      </c>
      <c r="F290" s="7" t="str">
        <f>vlookup(E290,Teams!A:B,2,false)</f>
        <v>Ladue</v>
      </c>
      <c r="G290" s="1" t="b">
        <v>1</v>
      </c>
      <c r="H290" s="1" t="b">
        <v>0</v>
      </c>
      <c r="I290" s="1">
        <v>1.0</v>
      </c>
      <c r="J290" s="7" t="str">
        <f>vlookup(I290,Cats!$A:$B,2,false)</f>
        <v>X</v>
      </c>
    </row>
    <row r="291">
      <c r="A291" s="1">
        <v>137300.0</v>
      </c>
      <c r="B291" s="1">
        <v>474.0</v>
      </c>
      <c r="C291" s="1">
        <v>14.0</v>
      </c>
      <c r="D291" s="1" t="s">
        <v>79</v>
      </c>
      <c r="E291" s="1">
        <v>24.0</v>
      </c>
      <c r="F291" s="7" t="str">
        <f>vlookup(E291,Teams!A:B,2,false)</f>
        <v>Lexington A</v>
      </c>
      <c r="G291" s="1" t="b">
        <v>0</v>
      </c>
      <c r="H291" s="1" t="b">
        <v>0</v>
      </c>
      <c r="I291" s="1">
        <v>1.0</v>
      </c>
      <c r="J291" s="7" t="str">
        <f>vlookup(I291,Cats!$A:$B,2,false)</f>
        <v>X</v>
      </c>
    </row>
    <row r="292">
      <c r="A292" s="1">
        <v>137301.0</v>
      </c>
      <c r="B292" s="1">
        <v>474.0</v>
      </c>
      <c r="C292" s="1">
        <v>0.0</v>
      </c>
      <c r="D292" s="1" t="s">
        <v>32</v>
      </c>
      <c r="E292" s="1">
        <v>22.0</v>
      </c>
      <c r="F292" s="7" t="str">
        <f>vlookup(E292,Teams!A:B,2,false)</f>
        <v>Ladue</v>
      </c>
      <c r="G292" s="1" t="b">
        <v>1</v>
      </c>
      <c r="H292" s="1" t="b">
        <v>1</v>
      </c>
      <c r="I292" s="1">
        <v>2.0</v>
      </c>
      <c r="J292" s="7" t="str">
        <f>vlookup(I292,Cats!$A:$B,2,false)</f>
        <v>M</v>
      </c>
    </row>
    <row r="293">
      <c r="A293" s="1">
        <v>137302.0</v>
      </c>
      <c r="B293" s="1">
        <v>474.0</v>
      </c>
      <c r="C293" s="1">
        <v>14.0</v>
      </c>
      <c r="D293" s="1" t="s">
        <v>80</v>
      </c>
      <c r="E293" s="1">
        <v>24.0</v>
      </c>
      <c r="F293" s="7" t="str">
        <f>vlookup(E293,Teams!A:B,2,false)</f>
        <v>Lexington A</v>
      </c>
      <c r="G293" s="1" t="b">
        <v>0</v>
      </c>
      <c r="H293" s="1" t="b">
        <v>0</v>
      </c>
      <c r="I293" s="1">
        <v>2.0</v>
      </c>
      <c r="J293" s="7" t="str">
        <f>vlookup(I293,Cats!$A:$B,2,false)</f>
        <v>M</v>
      </c>
    </row>
    <row r="294">
      <c r="A294" s="1">
        <v>137303.0</v>
      </c>
      <c r="B294" s="1">
        <v>474.0</v>
      </c>
      <c r="C294" s="1">
        <v>14.0</v>
      </c>
      <c r="D294" s="1" t="s">
        <v>78</v>
      </c>
      <c r="E294" s="1">
        <v>22.0</v>
      </c>
      <c r="F294" s="7" t="str">
        <f>vlookup(E294,Teams!A:B,2,false)</f>
        <v>Ladue</v>
      </c>
      <c r="G294" s="1" t="b">
        <v>1</v>
      </c>
      <c r="H294" s="1" t="b">
        <v>0</v>
      </c>
      <c r="I294" s="1">
        <v>3.0</v>
      </c>
      <c r="J294" s="7" t="str">
        <f>vlookup(I294,Cats!$A:$B,2,false)</f>
        <v>C</v>
      </c>
    </row>
    <row r="295">
      <c r="A295" s="1">
        <v>137304.0</v>
      </c>
      <c r="B295" s="1">
        <v>474.0</v>
      </c>
      <c r="C295" s="1">
        <v>0.0</v>
      </c>
      <c r="D295" s="1" t="s">
        <v>32</v>
      </c>
      <c r="E295" s="1">
        <v>24.0</v>
      </c>
      <c r="F295" s="7" t="str">
        <f>vlookup(E295,Teams!A:B,2,false)</f>
        <v>Lexington A</v>
      </c>
      <c r="G295" s="1" t="b">
        <v>0</v>
      </c>
      <c r="H295" s="1" t="b">
        <v>1</v>
      </c>
      <c r="I295" s="1">
        <v>3.0</v>
      </c>
      <c r="J295" s="7" t="str">
        <f>vlookup(I295,Cats!$A:$B,2,false)</f>
        <v>C</v>
      </c>
    </row>
    <row r="296">
      <c r="A296" s="1">
        <v>137305.0</v>
      </c>
      <c r="B296" s="1">
        <v>474.0</v>
      </c>
      <c r="C296" s="1">
        <v>4.0</v>
      </c>
      <c r="D296" s="1" t="s">
        <v>81</v>
      </c>
      <c r="E296" s="1">
        <v>22.0</v>
      </c>
      <c r="F296" s="7" t="str">
        <f>vlookup(E296,Teams!A:B,2,false)</f>
        <v>Ladue</v>
      </c>
      <c r="G296" s="1" t="b">
        <v>1</v>
      </c>
      <c r="H296" s="1" t="b">
        <v>0</v>
      </c>
      <c r="I296" s="1">
        <v>4.0</v>
      </c>
      <c r="J296" s="7" t="str">
        <f>vlookup(I296,Cats!$A:$B,2,false)</f>
        <v>E</v>
      </c>
    </row>
    <row r="297">
      <c r="A297" s="1">
        <v>137306.0</v>
      </c>
      <c r="B297" s="1">
        <v>474.0</v>
      </c>
      <c r="C297" s="1">
        <v>-4.0</v>
      </c>
      <c r="D297" s="1" t="s">
        <v>79</v>
      </c>
      <c r="E297" s="1">
        <v>24.0</v>
      </c>
      <c r="F297" s="7" t="str">
        <f>vlookup(E297,Teams!A:B,2,false)</f>
        <v>Lexington A</v>
      </c>
      <c r="G297" s="1" t="b">
        <v>0</v>
      </c>
      <c r="H297" s="1" t="b">
        <v>0</v>
      </c>
      <c r="I297" s="1">
        <v>4.0</v>
      </c>
      <c r="J297" s="7" t="str">
        <f>vlookup(I297,Cats!$A:$B,2,false)</f>
        <v>E</v>
      </c>
    </row>
    <row r="298">
      <c r="A298" s="1">
        <v>137307.0</v>
      </c>
      <c r="B298" s="1">
        <v>474.0</v>
      </c>
      <c r="C298" s="1">
        <v>14.0</v>
      </c>
      <c r="D298" s="1" t="s">
        <v>82</v>
      </c>
      <c r="E298" s="1">
        <v>22.0</v>
      </c>
      <c r="F298" s="7" t="str">
        <f>vlookup(E298,Teams!A:B,2,false)</f>
        <v>Ladue</v>
      </c>
      <c r="G298" s="1" t="b">
        <v>1</v>
      </c>
      <c r="H298" s="1" t="b">
        <v>0</v>
      </c>
      <c r="I298" s="1">
        <v>5.0</v>
      </c>
      <c r="J298" s="7" t="str">
        <f>vlookup(I298,Cats!$A:$B,2,false)</f>
        <v>B</v>
      </c>
    </row>
    <row r="299">
      <c r="A299" s="1">
        <v>137308.0</v>
      </c>
      <c r="B299" s="1">
        <v>474.0</v>
      </c>
      <c r="C299" s="1">
        <v>0.0</v>
      </c>
      <c r="D299" s="1" t="s">
        <v>83</v>
      </c>
      <c r="E299" s="1">
        <v>24.0</v>
      </c>
      <c r="F299" s="7" t="str">
        <f>vlookup(E299,Teams!A:B,2,false)</f>
        <v>Lexington A</v>
      </c>
      <c r="G299" s="1" t="b">
        <v>0</v>
      </c>
      <c r="H299" s="1" t="b">
        <v>0</v>
      </c>
      <c r="I299" s="1">
        <v>5.0</v>
      </c>
      <c r="J299" s="7" t="str">
        <f>vlookup(I299,Cats!$A:$B,2,false)</f>
        <v>B</v>
      </c>
    </row>
    <row r="300">
      <c r="A300" s="1">
        <v>137309.0</v>
      </c>
      <c r="B300" s="1">
        <v>474.0</v>
      </c>
      <c r="C300" s="1">
        <v>0.0</v>
      </c>
      <c r="D300" s="1" t="s">
        <v>32</v>
      </c>
      <c r="E300" s="1">
        <v>22.0</v>
      </c>
      <c r="F300" s="7" t="str">
        <f>vlookup(E300,Teams!A:B,2,false)</f>
        <v>Ladue</v>
      </c>
      <c r="G300" s="1" t="b">
        <v>1</v>
      </c>
      <c r="H300" s="1" t="b">
        <v>1</v>
      </c>
      <c r="I300" s="1">
        <v>6.0</v>
      </c>
      <c r="J300" s="7" t="str">
        <f>vlookup(I300,Cats!$A:$B,2,false)</f>
        <v>P</v>
      </c>
    </row>
    <row r="301">
      <c r="A301" s="1">
        <v>137310.0</v>
      </c>
      <c r="B301" s="1">
        <v>474.0</v>
      </c>
      <c r="C301" s="1">
        <v>4.0</v>
      </c>
      <c r="D301" s="1" t="s">
        <v>83</v>
      </c>
      <c r="E301" s="1">
        <v>24.0</v>
      </c>
      <c r="F301" s="7" t="str">
        <f>vlookup(E301,Teams!A:B,2,false)</f>
        <v>Lexington A</v>
      </c>
      <c r="G301" s="1" t="b">
        <v>0</v>
      </c>
      <c r="H301" s="1" t="b">
        <v>0</v>
      </c>
      <c r="I301" s="1">
        <v>6.0</v>
      </c>
      <c r="J301" s="7" t="str">
        <f>vlookup(I301,Cats!$A:$B,2,false)</f>
        <v>P</v>
      </c>
    </row>
    <row r="302">
      <c r="A302" s="1">
        <v>137311.0</v>
      </c>
      <c r="B302" s="1">
        <v>474.0</v>
      </c>
      <c r="C302" s="1">
        <v>0.0</v>
      </c>
      <c r="D302" s="1" t="s">
        <v>32</v>
      </c>
      <c r="E302" s="1">
        <v>22.0</v>
      </c>
      <c r="F302" s="7" t="str">
        <f>vlookup(E302,Teams!A:B,2,false)</f>
        <v>Ladue</v>
      </c>
      <c r="G302" s="1" t="b">
        <v>1</v>
      </c>
      <c r="H302" s="1" t="b">
        <v>1</v>
      </c>
      <c r="I302" s="1">
        <v>7.0</v>
      </c>
      <c r="J302" s="7" t="str">
        <f>vlookup(I302,Cats!$A:$B,2,false)</f>
        <v>X</v>
      </c>
    </row>
    <row r="303">
      <c r="A303" s="1">
        <v>137312.0</v>
      </c>
      <c r="B303" s="1">
        <v>474.0</v>
      </c>
      <c r="C303" s="1">
        <v>14.0</v>
      </c>
      <c r="D303" s="1" t="s">
        <v>80</v>
      </c>
      <c r="E303" s="1">
        <v>24.0</v>
      </c>
      <c r="F303" s="7" t="str">
        <f>vlookup(E303,Teams!A:B,2,false)</f>
        <v>Lexington A</v>
      </c>
      <c r="G303" s="1" t="b">
        <v>0</v>
      </c>
      <c r="H303" s="1" t="b">
        <v>0</v>
      </c>
      <c r="I303" s="1">
        <v>7.0</v>
      </c>
      <c r="J303" s="7" t="str">
        <f>vlookup(I303,Cats!$A:$B,2,false)</f>
        <v>X</v>
      </c>
    </row>
    <row r="304">
      <c r="A304" s="1">
        <v>137313.0</v>
      </c>
      <c r="B304" s="1">
        <v>474.0</v>
      </c>
      <c r="C304" s="1">
        <v>14.0</v>
      </c>
      <c r="D304" s="1" t="s">
        <v>78</v>
      </c>
      <c r="E304" s="1">
        <v>22.0</v>
      </c>
      <c r="F304" s="7" t="str">
        <f>vlookup(E304,Teams!A:B,2,false)</f>
        <v>Ladue</v>
      </c>
      <c r="G304" s="1" t="b">
        <v>1</v>
      </c>
      <c r="H304" s="1" t="b">
        <v>0</v>
      </c>
      <c r="I304" s="1">
        <v>8.0</v>
      </c>
      <c r="J304" s="7" t="str">
        <f>vlookup(I304,Cats!$A:$B,2,false)</f>
        <v>M</v>
      </c>
    </row>
    <row r="305">
      <c r="A305" s="1">
        <v>137314.0</v>
      </c>
      <c r="B305" s="1">
        <v>474.0</v>
      </c>
      <c r="C305" s="1">
        <v>0.0</v>
      </c>
      <c r="D305" s="1" t="s">
        <v>32</v>
      </c>
      <c r="E305" s="1">
        <v>24.0</v>
      </c>
      <c r="F305" s="7" t="str">
        <f>vlookup(E305,Teams!A:B,2,false)</f>
        <v>Lexington A</v>
      </c>
      <c r="G305" s="1" t="b">
        <v>0</v>
      </c>
      <c r="H305" s="1" t="b">
        <v>1</v>
      </c>
      <c r="I305" s="1">
        <v>8.0</v>
      </c>
      <c r="J305" s="7" t="str">
        <f>vlookup(I305,Cats!$A:$B,2,false)</f>
        <v>M</v>
      </c>
    </row>
    <row r="306">
      <c r="A306" s="1">
        <v>137315.0</v>
      </c>
      <c r="B306" s="1">
        <v>474.0</v>
      </c>
      <c r="C306" s="1">
        <v>4.0</v>
      </c>
      <c r="D306" s="1" t="s">
        <v>82</v>
      </c>
      <c r="E306" s="1">
        <v>22.0</v>
      </c>
      <c r="F306" s="7" t="str">
        <f>vlookup(E306,Teams!A:B,2,false)</f>
        <v>Ladue</v>
      </c>
      <c r="G306" s="1" t="b">
        <v>1</v>
      </c>
      <c r="H306" s="1" t="b">
        <v>0</v>
      </c>
      <c r="I306" s="1">
        <v>9.0</v>
      </c>
      <c r="J306" s="7" t="str">
        <f>vlookup(I306,Cats!$A:$B,2,false)</f>
        <v>C</v>
      </c>
    </row>
    <row r="307">
      <c r="A307" s="1">
        <v>137316.0</v>
      </c>
      <c r="B307" s="1">
        <v>474.0</v>
      </c>
      <c r="C307" s="1">
        <v>0.0</v>
      </c>
      <c r="D307" s="1" t="s">
        <v>32</v>
      </c>
      <c r="E307" s="1">
        <v>24.0</v>
      </c>
      <c r="F307" s="7" t="str">
        <f>vlookup(E307,Teams!A:B,2,false)</f>
        <v>Lexington A</v>
      </c>
      <c r="G307" s="1" t="b">
        <v>0</v>
      </c>
      <c r="H307" s="1" t="b">
        <v>1</v>
      </c>
      <c r="I307" s="1">
        <v>9.0</v>
      </c>
      <c r="J307" s="7" t="str">
        <f>vlookup(I307,Cats!$A:$B,2,false)</f>
        <v>C</v>
      </c>
    </row>
    <row r="308">
      <c r="A308" s="1">
        <v>137317.0</v>
      </c>
      <c r="B308" s="1">
        <v>474.0</v>
      </c>
      <c r="C308" s="1">
        <v>4.0</v>
      </c>
      <c r="D308" s="1" t="s">
        <v>82</v>
      </c>
      <c r="E308" s="1">
        <v>22.0</v>
      </c>
      <c r="F308" s="7" t="str">
        <f>vlookup(E308,Teams!A:B,2,false)</f>
        <v>Ladue</v>
      </c>
      <c r="G308" s="1" t="b">
        <v>1</v>
      </c>
      <c r="H308" s="1" t="b">
        <v>0</v>
      </c>
      <c r="I308" s="1">
        <v>10.0</v>
      </c>
      <c r="J308" s="7" t="str">
        <f>vlookup(I308,Cats!$A:$B,2,false)</f>
        <v>E</v>
      </c>
    </row>
    <row r="309">
      <c r="A309" s="1">
        <v>137318.0</v>
      </c>
      <c r="B309" s="1">
        <v>474.0</v>
      </c>
      <c r="C309" s="1">
        <v>0.0</v>
      </c>
      <c r="D309" s="1" t="s">
        <v>32</v>
      </c>
      <c r="E309" s="1">
        <v>24.0</v>
      </c>
      <c r="F309" s="7" t="str">
        <f>vlookup(E309,Teams!A:B,2,false)</f>
        <v>Lexington A</v>
      </c>
      <c r="G309" s="1" t="b">
        <v>0</v>
      </c>
      <c r="H309" s="1" t="b">
        <v>1</v>
      </c>
      <c r="I309" s="1">
        <v>10.0</v>
      </c>
      <c r="J309" s="7" t="str">
        <f>vlookup(I309,Cats!$A:$B,2,false)</f>
        <v>E</v>
      </c>
    </row>
    <row r="310">
      <c r="A310" s="1">
        <v>137319.0</v>
      </c>
      <c r="B310" s="1">
        <v>474.0</v>
      </c>
      <c r="C310" s="1">
        <v>0.0</v>
      </c>
      <c r="D310" s="1" t="s">
        <v>32</v>
      </c>
      <c r="E310" s="1">
        <v>22.0</v>
      </c>
      <c r="F310" s="7" t="str">
        <f>vlookup(E310,Teams!A:B,2,false)</f>
        <v>Ladue</v>
      </c>
      <c r="G310" s="1" t="b">
        <v>1</v>
      </c>
      <c r="H310" s="1" t="b">
        <v>1</v>
      </c>
      <c r="I310" s="1">
        <v>11.0</v>
      </c>
      <c r="J310" s="7" t="str">
        <f>vlookup(I310,Cats!$A:$B,2,false)</f>
        <v>B</v>
      </c>
    </row>
    <row r="311">
      <c r="A311" s="1">
        <v>137320.0</v>
      </c>
      <c r="B311" s="1">
        <v>474.0</v>
      </c>
      <c r="C311" s="1">
        <v>4.0</v>
      </c>
      <c r="D311" s="1" t="s">
        <v>80</v>
      </c>
      <c r="E311" s="1">
        <v>24.0</v>
      </c>
      <c r="F311" s="7" t="str">
        <f>vlookup(E311,Teams!A:B,2,false)</f>
        <v>Lexington A</v>
      </c>
      <c r="G311" s="1" t="b">
        <v>0</v>
      </c>
      <c r="H311" s="1" t="b">
        <v>0</v>
      </c>
      <c r="I311" s="1">
        <v>11.0</v>
      </c>
      <c r="J311" s="7" t="str">
        <f>vlookup(I311,Cats!$A:$B,2,false)</f>
        <v>B</v>
      </c>
    </row>
    <row r="312">
      <c r="A312" s="1">
        <v>137321.0</v>
      </c>
      <c r="B312" s="1">
        <v>474.0</v>
      </c>
      <c r="C312" s="1">
        <v>0.0</v>
      </c>
      <c r="D312" s="1" t="s">
        <v>32</v>
      </c>
      <c r="E312" s="1">
        <v>22.0</v>
      </c>
      <c r="F312" s="7" t="str">
        <f>vlookup(E312,Teams!A:B,2,false)</f>
        <v>Ladue</v>
      </c>
      <c r="G312" s="1" t="b">
        <v>1</v>
      </c>
      <c r="H312" s="1" t="b">
        <v>1</v>
      </c>
      <c r="I312" s="1">
        <v>12.0</v>
      </c>
      <c r="J312" s="7" t="str">
        <f>vlookup(I312,Cats!$A:$B,2,false)</f>
        <v>P</v>
      </c>
    </row>
    <row r="313">
      <c r="A313" s="1">
        <v>137322.0</v>
      </c>
      <c r="B313" s="1">
        <v>474.0</v>
      </c>
      <c r="C313" s="1">
        <v>14.0</v>
      </c>
      <c r="D313" s="1" t="s">
        <v>80</v>
      </c>
      <c r="E313" s="1">
        <v>24.0</v>
      </c>
      <c r="F313" s="7" t="str">
        <f>vlookup(E313,Teams!A:B,2,false)</f>
        <v>Lexington A</v>
      </c>
      <c r="G313" s="1" t="b">
        <v>0</v>
      </c>
      <c r="H313" s="1" t="b">
        <v>0</v>
      </c>
      <c r="I313" s="1">
        <v>12.0</v>
      </c>
      <c r="J313" s="7" t="str">
        <f>vlookup(I313,Cats!$A:$B,2,false)</f>
        <v>P</v>
      </c>
    </row>
    <row r="314">
      <c r="A314" s="1">
        <v>137323.0</v>
      </c>
      <c r="B314" s="1">
        <v>474.0</v>
      </c>
      <c r="C314" s="1">
        <v>0.0</v>
      </c>
      <c r="D314" s="1" t="s">
        <v>32</v>
      </c>
      <c r="E314" s="1">
        <v>22.0</v>
      </c>
      <c r="F314" s="7" t="str">
        <f>vlookup(E314,Teams!A:B,2,false)</f>
        <v>Ladue</v>
      </c>
      <c r="G314" s="1" t="b">
        <v>1</v>
      </c>
      <c r="H314" s="1" t="b">
        <v>1</v>
      </c>
      <c r="I314" s="1">
        <v>13.0</v>
      </c>
      <c r="J314" s="7" t="str">
        <f>vlookup(I314,Cats!$A:$B,2,false)</f>
        <v>X</v>
      </c>
    </row>
    <row r="315">
      <c r="A315" s="1">
        <v>137324.0</v>
      </c>
      <c r="B315" s="1">
        <v>474.0</v>
      </c>
      <c r="C315" s="1">
        <v>14.0</v>
      </c>
      <c r="D315" s="1" t="s">
        <v>83</v>
      </c>
      <c r="E315" s="1">
        <v>24.0</v>
      </c>
      <c r="F315" s="7" t="str">
        <f>vlookup(E315,Teams!A:B,2,false)</f>
        <v>Lexington A</v>
      </c>
      <c r="G315" s="1" t="b">
        <v>0</v>
      </c>
      <c r="H315" s="1" t="b">
        <v>0</v>
      </c>
      <c r="I315" s="1">
        <v>13.0</v>
      </c>
      <c r="J315" s="7" t="str">
        <f>vlookup(I315,Cats!$A:$B,2,false)</f>
        <v>X</v>
      </c>
    </row>
    <row r="316">
      <c r="A316" s="1">
        <v>137325.0</v>
      </c>
      <c r="B316" s="1">
        <v>474.0</v>
      </c>
      <c r="C316" s="1">
        <v>0.0</v>
      </c>
      <c r="D316" s="1" t="s">
        <v>32</v>
      </c>
      <c r="E316" s="1">
        <v>22.0</v>
      </c>
      <c r="F316" s="7" t="str">
        <f>vlookup(E316,Teams!A:B,2,false)</f>
        <v>Ladue</v>
      </c>
      <c r="G316" s="1" t="b">
        <v>1</v>
      </c>
      <c r="H316" s="1" t="b">
        <v>1</v>
      </c>
      <c r="I316" s="1">
        <v>14.0</v>
      </c>
      <c r="J316" s="7" t="str">
        <f>vlookup(I316,Cats!$A:$B,2,false)</f>
        <v>M</v>
      </c>
    </row>
    <row r="317">
      <c r="A317" s="1">
        <v>137326.0</v>
      </c>
      <c r="B317" s="1">
        <v>474.0</v>
      </c>
      <c r="C317" s="1">
        <v>14.0</v>
      </c>
      <c r="D317" s="1" t="s">
        <v>84</v>
      </c>
      <c r="E317" s="1">
        <v>24.0</v>
      </c>
      <c r="F317" s="7" t="str">
        <f>vlookup(E317,Teams!A:B,2,false)</f>
        <v>Lexington A</v>
      </c>
      <c r="G317" s="1" t="b">
        <v>0</v>
      </c>
      <c r="H317" s="1" t="b">
        <v>0</v>
      </c>
      <c r="I317" s="1">
        <v>14.0</v>
      </c>
      <c r="J317" s="7" t="str">
        <f>vlookup(I317,Cats!$A:$B,2,false)</f>
        <v>M</v>
      </c>
    </row>
    <row r="318">
      <c r="A318" s="1">
        <v>137327.0</v>
      </c>
      <c r="B318" s="1">
        <v>474.0</v>
      </c>
      <c r="C318" s="1">
        <v>14.0</v>
      </c>
      <c r="D318" s="1" t="s">
        <v>82</v>
      </c>
      <c r="E318" s="1">
        <v>22.0</v>
      </c>
      <c r="F318" s="7" t="str">
        <f>vlookup(E318,Teams!A:B,2,false)</f>
        <v>Ladue</v>
      </c>
      <c r="G318" s="1" t="b">
        <v>1</v>
      </c>
      <c r="H318" s="1" t="b">
        <v>0</v>
      </c>
      <c r="I318" s="1">
        <v>15.0</v>
      </c>
      <c r="J318" s="7" t="str">
        <f>vlookup(I318,Cats!$A:$B,2,false)</f>
        <v>C</v>
      </c>
    </row>
    <row r="319">
      <c r="A319" s="1">
        <v>137328.0</v>
      </c>
      <c r="B319" s="1">
        <v>474.0</v>
      </c>
      <c r="C319" s="1">
        <v>0.0</v>
      </c>
      <c r="D319" s="1" t="s">
        <v>32</v>
      </c>
      <c r="E319" s="1">
        <v>24.0</v>
      </c>
      <c r="F319" s="7" t="str">
        <f>vlookup(E319,Teams!A:B,2,false)</f>
        <v>Lexington A</v>
      </c>
      <c r="G319" s="1" t="b">
        <v>0</v>
      </c>
      <c r="H319" s="1" t="b">
        <v>1</v>
      </c>
      <c r="I319" s="1">
        <v>15.0</v>
      </c>
      <c r="J319" s="7" t="str">
        <f>vlookup(I319,Cats!$A:$B,2,false)</f>
        <v>C</v>
      </c>
    </row>
    <row r="320">
      <c r="A320" s="1">
        <v>137329.0</v>
      </c>
      <c r="B320" s="1">
        <v>474.0</v>
      </c>
      <c r="C320" s="1">
        <v>0.0</v>
      </c>
      <c r="D320" s="1" t="s">
        <v>32</v>
      </c>
      <c r="E320" s="1">
        <v>22.0</v>
      </c>
      <c r="F320" s="7" t="str">
        <f>vlookup(E320,Teams!A:B,2,false)</f>
        <v>Ladue</v>
      </c>
      <c r="G320" s="1" t="b">
        <v>1</v>
      </c>
      <c r="H320" s="1" t="b">
        <v>1</v>
      </c>
      <c r="I320" s="1">
        <v>16.0</v>
      </c>
      <c r="J320" s="7" t="str">
        <f>vlookup(I320,Cats!$A:$B,2,false)</f>
        <v>E</v>
      </c>
    </row>
    <row r="321">
      <c r="A321" s="1">
        <v>137330.0</v>
      </c>
      <c r="B321" s="1">
        <v>474.0</v>
      </c>
      <c r="C321" s="1">
        <v>4.0</v>
      </c>
      <c r="D321" s="1" t="s">
        <v>80</v>
      </c>
      <c r="E321" s="1">
        <v>24.0</v>
      </c>
      <c r="F321" s="7" t="str">
        <f>vlookup(E321,Teams!A:B,2,false)</f>
        <v>Lexington A</v>
      </c>
      <c r="G321" s="1" t="b">
        <v>0</v>
      </c>
      <c r="H321" s="1" t="b">
        <v>0</v>
      </c>
      <c r="I321" s="1">
        <v>16.0</v>
      </c>
      <c r="J321" s="7" t="str">
        <f>vlookup(I321,Cats!$A:$B,2,false)</f>
        <v>E</v>
      </c>
    </row>
    <row r="322">
      <c r="A322" s="1">
        <v>137331.0</v>
      </c>
      <c r="B322" s="1">
        <v>474.0</v>
      </c>
      <c r="C322" s="1">
        <v>14.0</v>
      </c>
      <c r="D322" s="1" t="s">
        <v>85</v>
      </c>
      <c r="E322" s="1">
        <v>22.0</v>
      </c>
      <c r="F322" s="7" t="str">
        <f>vlookup(E322,Teams!A:B,2,false)</f>
        <v>Ladue</v>
      </c>
      <c r="G322" s="1" t="b">
        <v>1</v>
      </c>
      <c r="H322" s="1" t="b">
        <v>0</v>
      </c>
      <c r="I322" s="1">
        <v>17.0</v>
      </c>
      <c r="J322" s="7" t="str">
        <f>vlookup(I322,Cats!$A:$B,2,false)</f>
        <v>B</v>
      </c>
    </row>
    <row r="323">
      <c r="A323" s="1">
        <v>137332.0</v>
      </c>
      <c r="B323" s="1">
        <v>474.0</v>
      </c>
      <c r="C323" s="1">
        <v>0.0</v>
      </c>
      <c r="D323" s="1" t="s">
        <v>32</v>
      </c>
      <c r="E323" s="1">
        <v>24.0</v>
      </c>
      <c r="F323" s="7" t="str">
        <f>vlookup(E323,Teams!A:B,2,false)</f>
        <v>Lexington A</v>
      </c>
      <c r="G323" s="1" t="b">
        <v>0</v>
      </c>
      <c r="H323" s="1" t="b">
        <v>1</v>
      </c>
      <c r="I323" s="1">
        <v>17.0</v>
      </c>
      <c r="J323" s="7" t="str">
        <f>vlookup(I323,Cats!$A:$B,2,false)</f>
        <v>B</v>
      </c>
    </row>
    <row r="324">
      <c r="A324" s="1">
        <v>137333.0</v>
      </c>
      <c r="B324" s="1">
        <v>474.0</v>
      </c>
      <c r="C324" s="1">
        <v>0.0</v>
      </c>
      <c r="D324" s="1" t="s">
        <v>78</v>
      </c>
      <c r="E324" s="1">
        <v>22.0</v>
      </c>
      <c r="F324" s="7" t="str">
        <f>vlookup(E324,Teams!A:B,2,false)</f>
        <v>Ladue</v>
      </c>
      <c r="G324" s="1" t="b">
        <v>1</v>
      </c>
      <c r="H324" s="1" t="b">
        <v>0</v>
      </c>
      <c r="I324" s="1">
        <v>18.0</v>
      </c>
      <c r="J324" s="7" t="str">
        <f>vlookup(I324,Cats!$A:$B,2,false)</f>
        <v>P</v>
      </c>
    </row>
    <row r="325">
      <c r="A325" s="1">
        <v>137334.0</v>
      </c>
      <c r="B325" s="1">
        <v>474.0</v>
      </c>
      <c r="C325" s="1">
        <v>14.0</v>
      </c>
      <c r="D325" s="1" t="s">
        <v>83</v>
      </c>
      <c r="E325" s="1">
        <v>24.0</v>
      </c>
      <c r="F325" s="7" t="str">
        <f>vlookup(E325,Teams!A:B,2,false)</f>
        <v>Lexington A</v>
      </c>
      <c r="G325" s="1" t="b">
        <v>0</v>
      </c>
      <c r="H325" s="1" t="b">
        <v>0</v>
      </c>
      <c r="I325" s="1">
        <v>18.0</v>
      </c>
      <c r="J325" s="7" t="str">
        <f>vlookup(I325,Cats!$A:$B,2,false)</f>
        <v>P</v>
      </c>
    </row>
    <row r="326">
      <c r="A326" s="1">
        <v>137335.0</v>
      </c>
      <c r="B326" s="1">
        <v>474.0</v>
      </c>
      <c r="C326" s="1">
        <v>0.0</v>
      </c>
      <c r="D326" s="1" t="s">
        <v>32</v>
      </c>
      <c r="E326" s="1">
        <v>22.0</v>
      </c>
      <c r="F326" s="7" t="str">
        <f>vlookup(E326,Teams!A:B,2,false)</f>
        <v>Ladue</v>
      </c>
      <c r="G326" s="1" t="b">
        <v>1</v>
      </c>
      <c r="H326" s="1" t="b">
        <v>1</v>
      </c>
      <c r="I326" s="1">
        <v>19.0</v>
      </c>
      <c r="J326" s="7" t="str">
        <f>vlookup(I326,Cats!$A:$B,2,false)</f>
        <v>X</v>
      </c>
    </row>
    <row r="327">
      <c r="A327" s="1">
        <v>137336.0</v>
      </c>
      <c r="B327" s="1">
        <v>474.0</v>
      </c>
      <c r="C327" s="1">
        <v>14.0</v>
      </c>
      <c r="D327" s="1" t="s">
        <v>84</v>
      </c>
      <c r="E327" s="1">
        <v>24.0</v>
      </c>
      <c r="F327" s="7" t="str">
        <f>vlookup(E327,Teams!A:B,2,false)</f>
        <v>Lexington A</v>
      </c>
      <c r="G327" s="1" t="b">
        <v>0</v>
      </c>
      <c r="H327" s="1" t="b">
        <v>0</v>
      </c>
      <c r="I327" s="1">
        <v>19.0</v>
      </c>
      <c r="J327" s="7" t="str">
        <f>vlookup(I327,Cats!$A:$B,2,false)</f>
        <v>X</v>
      </c>
    </row>
    <row r="328">
      <c r="A328" s="1">
        <v>137337.0</v>
      </c>
      <c r="B328" s="1">
        <v>474.0</v>
      </c>
      <c r="C328" s="1">
        <v>0.0</v>
      </c>
      <c r="D328" s="1" t="s">
        <v>85</v>
      </c>
      <c r="E328" s="1">
        <v>22.0</v>
      </c>
      <c r="F328" s="7" t="str">
        <f>vlookup(E328,Teams!A:B,2,false)</f>
        <v>Ladue</v>
      </c>
      <c r="G328" s="1" t="b">
        <v>1</v>
      </c>
      <c r="H328" s="1" t="b">
        <v>0</v>
      </c>
      <c r="I328" s="1">
        <v>20.0</v>
      </c>
      <c r="J328" s="7" t="str">
        <f>vlookup(I328,Cats!$A:$B,2,false)</f>
        <v>M</v>
      </c>
    </row>
    <row r="329">
      <c r="A329" s="1">
        <v>137338.0</v>
      </c>
      <c r="B329" s="1">
        <v>474.0</v>
      </c>
      <c r="C329" s="1">
        <v>0.0</v>
      </c>
      <c r="D329" s="1" t="s">
        <v>84</v>
      </c>
      <c r="E329" s="1">
        <v>24.0</v>
      </c>
      <c r="F329" s="7" t="str">
        <f>vlookup(E329,Teams!A:B,2,false)</f>
        <v>Lexington A</v>
      </c>
      <c r="G329" s="1" t="b">
        <v>0</v>
      </c>
      <c r="H329" s="1" t="b">
        <v>0</v>
      </c>
      <c r="I329" s="1">
        <v>20.0</v>
      </c>
      <c r="J329" s="7" t="str">
        <f>vlookup(I329,Cats!$A:$B,2,false)</f>
        <v>M</v>
      </c>
    </row>
    <row r="330">
      <c r="A330" s="1">
        <v>137339.0</v>
      </c>
      <c r="B330" s="1">
        <v>474.0</v>
      </c>
      <c r="C330" s="1">
        <v>4.0</v>
      </c>
      <c r="D330" s="1" t="s">
        <v>86</v>
      </c>
      <c r="E330" s="1">
        <v>22.0</v>
      </c>
      <c r="F330" s="7" t="str">
        <f>vlookup(E330,Teams!A:B,2,false)</f>
        <v>Ladue</v>
      </c>
      <c r="G330" s="1" t="b">
        <v>1</v>
      </c>
      <c r="H330" s="1" t="b">
        <v>0</v>
      </c>
      <c r="I330" s="1">
        <v>21.0</v>
      </c>
      <c r="J330" s="7" t="str">
        <f>vlookup(I330,Cats!$A:$B,2,false)</f>
        <v>C</v>
      </c>
    </row>
    <row r="331">
      <c r="A331" s="1">
        <v>137340.0</v>
      </c>
      <c r="B331" s="1">
        <v>474.0</v>
      </c>
      <c r="C331" s="1">
        <v>0.0</v>
      </c>
      <c r="D331" s="1" t="s">
        <v>32</v>
      </c>
      <c r="E331" s="1">
        <v>24.0</v>
      </c>
      <c r="F331" s="7" t="str">
        <f>vlookup(E331,Teams!A:B,2,false)</f>
        <v>Lexington A</v>
      </c>
      <c r="G331" s="1" t="b">
        <v>0</v>
      </c>
      <c r="H331" s="1" t="b">
        <v>1</v>
      </c>
      <c r="I331" s="1">
        <v>21.0</v>
      </c>
      <c r="J331" s="7" t="str">
        <f>vlookup(I331,Cats!$A:$B,2,false)</f>
        <v>C</v>
      </c>
    </row>
    <row r="332">
      <c r="A332" s="1">
        <v>137341.0</v>
      </c>
      <c r="B332" s="1">
        <v>474.0</v>
      </c>
      <c r="C332" s="1">
        <v>4.0</v>
      </c>
      <c r="D332" s="1" t="s">
        <v>81</v>
      </c>
      <c r="E332" s="1">
        <v>22.0</v>
      </c>
      <c r="F332" s="7" t="str">
        <f>vlookup(E332,Teams!A:B,2,false)</f>
        <v>Ladue</v>
      </c>
      <c r="G332" s="1" t="b">
        <v>1</v>
      </c>
      <c r="H332" s="1" t="b">
        <v>0</v>
      </c>
      <c r="I332" s="1">
        <v>22.0</v>
      </c>
      <c r="J332" s="7" t="str">
        <f>vlookup(I332,Cats!$A:$B,2,false)</f>
        <v>E</v>
      </c>
    </row>
    <row r="333">
      <c r="A333" s="1">
        <v>137342.0</v>
      </c>
      <c r="B333" s="1">
        <v>474.0</v>
      </c>
      <c r="C333" s="1">
        <v>0.0</v>
      </c>
      <c r="D333" s="1" t="s">
        <v>84</v>
      </c>
      <c r="E333" s="1">
        <v>24.0</v>
      </c>
      <c r="F333" s="7" t="str">
        <f>vlookup(E333,Teams!A:B,2,false)</f>
        <v>Lexington A</v>
      </c>
      <c r="G333" s="1" t="b">
        <v>0</v>
      </c>
      <c r="H333" s="1" t="b">
        <v>0</v>
      </c>
      <c r="I333" s="1">
        <v>22.0</v>
      </c>
      <c r="J333" s="7" t="str">
        <f>vlookup(I333,Cats!$A:$B,2,false)</f>
        <v>E</v>
      </c>
    </row>
    <row r="334">
      <c r="A334" s="1">
        <v>137343.0</v>
      </c>
      <c r="B334" s="1">
        <v>474.0</v>
      </c>
      <c r="C334" s="1">
        <v>4.0</v>
      </c>
      <c r="D334" s="1" t="s">
        <v>86</v>
      </c>
      <c r="E334" s="1">
        <v>22.0</v>
      </c>
      <c r="F334" s="7" t="str">
        <f>vlookup(E334,Teams!A:B,2,false)</f>
        <v>Ladue</v>
      </c>
      <c r="G334" s="1" t="b">
        <v>1</v>
      </c>
      <c r="H334" s="1" t="b">
        <v>0</v>
      </c>
      <c r="I334" s="1">
        <v>23.0</v>
      </c>
      <c r="J334" s="7" t="str">
        <f>vlookup(I334,Cats!$A:$B,2,false)</f>
        <v>B</v>
      </c>
    </row>
    <row r="335">
      <c r="A335" s="1">
        <v>137344.0</v>
      </c>
      <c r="B335" s="1">
        <v>474.0</v>
      </c>
      <c r="C335" s="1">
        <v>0.0</v>
      </c>
      <c r="D335" s="1" t="s">
        <v>32</v>
      </c>
      <c r="E335" s="1">
        <v>24.0</v>
      </c>
      <c r="F335" s="7" t="str">
        <f>vlookup(E335,Teams!A:B,2,false)</f>
        <v>Lexington A</v>
      </c>
      <c r="G335" s="1" t="b">
        <v>0</v>
      </c>
      <c r="H335" s="1" t="b">
        <v>1</v>
      </c>
      <c r="I335" s="1">
        <v>23.0</v>
      </c>
      <c r="J335" s="7" t="str">
        <f>vlookup(I335,Cats!$A:$B,2,false)</f>
        <v>B</v>
      </c>
    </row>
    <row r="336">
      <c r="A336" s="1">
        <v>137345.0</v>
      </c>
      <c r="B336" s="1">
        <v>474.0</v>
      </c>
      <c r="C336" s="1">
        <v>14.0</v>
      </c>
      <c r="D336" s="1" t="s">
        <v>85</v>
      </c>
      <c r="E336" s="1">
        <v>22.0</v>
      </c>
      <c r="F336" s="7" t="str">
        <f>vlookup(E336,Teams!A:B,2,false)</f>
        <v>Ladue</v>
      </c>
      <c r="G336" s="1" t="b">
        <v>1</v>
      </c>
      <c r="H336" s="1" t="b">
        <v>0</v>
      </c>
      <c r="I336" s="1">
        <v>24.0</v>
      </c>
      <c r="J336" s="7" t="str">
        <f>vlookup(I336,Cats!$A:$B,2,false)</f>
        <v>P</v>
      </c>
    </row>
    <row r="337">
      <c r="A337" s="1">
        <v>137346.0</v>
      </c>
      <c r="B337" s="1">
        <v>474.0</v>
      </c>
      <c r="C337" s="1">
        <v>0.0</v>
      </c>
      <c r="D337" s="1" t="s">
        <v>80</v>
      </c>
      <c r="E337" s="1">
        <v>24.0</v>
      </c>
      <c r="F337" s="7" t="str">
        <f>vlookup(E337,Teams!A:B,2,false)</f>
        <v>Lexington A</v>
      </c>
      <c r="G337" s="1" t="b">
        <v>0</v>
      </c>
      <c r="H337" s="1" t="b">
        <v>0</v>
      </c>
      <c r="I337" s="1">
        <v>24.0</v>
      </c>
      <c r="J337" s="7" t="str">
        <f>vlookup(I337,Cats!$A:$B,2,false)</f>
        <v>P</v>
      </c>
    </row>
    <row r="338">
      <c r="A338" s="1">
        <v>137347.0</v>
      </c>
      <c r="B338" s="1">
        <v>475.0</v>
      </c>
      <c r="C338" s="1">
        <v>14.0</v>
      </c>
      <c r="D338" s="1" t="s">
        <v>87</v>
      </c>
      <c r="E338" s="1">
        <v>29.0</v>
      </c>
      <c r="F338" s="7" t="str">
        <f>vlookup(E338,Teams!A:B,2,false)</f>
        <v>MSJ</v>
      </c>
      <c r="G338" s="1" t="b">
        <v>1</v>
      </c>
      <c r="H338" s="1" t="b">
        <v>0</v>
      </c>
      <c r="I338" s="1">
        <v>1.0</v>
      </c>
      <c r="J338" s="7" t="str">
        <f>vlookup(I338,Cats!$A:$B,2,false)</f>
        <v>X</v>
      </c>
    </row>
    <row r="339">
      <c r="A339" s="1">
        <v>137348.0</v>
      </c>
      <c r="B339" s="1">
        <v>475.0</v>
      </c>
      <c r="C339" s="1">
        <v>0.0</v>
      </c>
      <c r="D339" s="1" t="s">
        <v>32</v>
      </c>
      <c r="E339" s="1">
        <v>30.0</v>
      </c>
      <c r="F339" s="7" t="str">
        <f>vlookup(E339,Teams!A:B,2,false)</f>
        <v>#N/A</v>
      </c>
      <c r="G339" s="1" t="b">
        <v>0</v>
      </c>
      <c r="H339" s="1" t="b">
        <v>1</v>
      </c>
      <c r="I339" s="1">
        <v>1.0</v>
      </c>
      <c r="J339" s="7" t="str">
        <f>vlookup(I339,Cats!$A:$B,2,false)</f>
        <v>X</v>
      </c>
    </row>
    <row r="340">
      <c r="A340" s="1">
        <v>137349.0</v>
      </c>
      <c r="B340" s="1">
        <v>475.0</v>
      </c>
      <c r="C340" s="1">
        <v>14.0</v>
      </c>
      <c r="D340" s="1" t="s">
        <v>88</v>
      </c>
      <c r="E340" s="1">
        <v>29.0</v>
      </c>
      <c r="F340" s="7" t="str">
        <f>vlookup(E340,Teams!A:B,2,false)</f>
        <v>MSJ</v>
      </c>
      <c r="G340" s="1" t="b">
        <v>1</v>
      </c>
      <c r="H340" s="1" t="b">
        <v>0</v>
      </c>
      <c r="I340" s="1">
        <v>2.0</v>
      </c>
      <c r="J340" s="7" t="str">
        <f>vlookup(I340,Cats!$A:$B,2,false)</f>
        <v>M</v>
      </c>
    </row>
    <row r="341">
      <c r="A341" s="1">
        <v>137350.0</v>
      </c>
      <c r="B341" s="1">
        <v>475.0</v>
      </c>
      <c r="C341" s="1">
        <v>0.0</v>
      </c>
      <c r="D341" s="1" t="s">
        <v>32</v>
      </c>
      <c r="E341" s="1">
        <v>30.0</v>
      </c>
      <c r="F341" s="7" t="str">
        <f>vlookup(E341,Teams!A:B,2,false)</f>
        <v>#N/A</v>
      </c>
      <c r="G341" s="1" t="b">
        <v>0</v>
      </c>
      <c r="H341" s="1" t="b">
        <v>1</v>
      </c>
      <c r="I341" s="1">
        <v>2.0</v>
      </c>
      <c r="J341" s="7" t="str">
        <f>vlookup(I341,Cats!$A:$B,2,false)</f>
        <v>M</v>
      </c>
    </row>
    <row r="342">
      <c r="A342" s="1">
        <v>137351.0</v>
      </c>
      <c r="B342" s="1">
        <v>475.0</v>
      </c>
      <c r="C342" s="1">
        <v>14.0</v>
      </c>
      <c r="D342" s="1" t="s">
        <v>89</v>
      </c>
      <c r="E342" s="1">
        <v>29.0</v>
      </c>
      <c r="F342" s="7" t="str">
        <f>vlookup(E342,Teams!A:B,2,false)</f>
        <v>MSJ</v>
      </c>
      <c r="G342" s="1" t="b">
        <v>1</v>
      </c>
      <c r="H342" s="1" t="b">
        <v>0</v>
      </c>
      <c r="I342" s="1">
        <v>3.0</v>
      </c>
      <c r="J342" s="7" t="str">
        <f>vlookup(I342,Cats!$A:$B,2,false)</f>
        <v>C</v>
      </c>
    </row>
    <row r="343">
      <c r="A343" s="1">
        <v>137352.0</v>
      </c>
      <c r="B343" s="1">
        <v>475.0</v>
      </c>
      <c r="C343" s="1">
        <v>0.0</v>
      </c>
      <c r="D343" s="1" t="s">
        <v>32</v>
      </c>
      <c r="E343" s="1">
        <v>30.0</v>
      </c>
      <c r="F343" s="7" t="str">
        <f>vlookup(E343,Teams!A:B,2,false)</f>
        <v>#N/A</v>
      </c>
      <c r="G343" s="1" t="b">
        <v>0</v>
      </c>
      <c r="H343" s="1" t="b">
        <v>1</v>
      </c>
      <c r="I343" s="1">
        <v>3.0</v>
      </c>
      <c r="J343" s="7" t="str">
        <f>vlookup(I343,Cats!$A:$B,2,false)</f>
        <v>C</v>
      </c>
    </row>
    <row r="344">
      <c r="A344" s="1">
        <v>137353.0</v>
      </c>
      <c r="B344" s="1">
        <v>475.0</v>
      </c>
      <c r="C344" s="1">
        <v>14.0</v>
      </c>
      <c r="D344" s="1" t="s">
        <v>88</v>
      </c>
      <c r="E344" s="1">
        <v>29.0</v>
      </c>
      <c r="F344" s="7" t="str">
        <f>vlookup(E344,Teams!A:B,2,false)</f>
        <v>MSJ</v>
      </c>
      <c r="G344" s="1" t="b">
        <v>1</v>
      </c>
      <c r="H344" s="1" t="b">
        <v>0</v>
      </c>
      <c r="I344" s="1">
        <v>4.0</v>
      </c>
      <c r="J344" s="7" t="str">
        <f>vlookup(I344,Cats!$A:$B,2,false)</f>
        <v>E</v>
      </c>
    </row>
    <row r="345">
      <c r="A345" s="1">
        <v>137354.0</v>
      </c>
      <c r="B345" s="1">
        <v>475.0</v>
      </c>
      <c r="C345" s="1">
        <v>0.0</v>
      </c>
      <c r="D345" s="1" t="s">
        <v>32</v>
      </c>
      <c r="E345" s="1">
        <v>30.0</v>
      </c>
      <c r="F345" s="7" t="str">
        <f>vlookup(E345,Teams!A:B,2,false)</f>
        <v>#N/A</v>
      </c>
      <c r="G345" s="1" t="b">
        <v>0</v>
      </c>
      <c r="H345" s="1" t="b">
        <v>1</v>
      </c>
      <c r="I345" s="1">
        <v>4.0</v>
      </c>
      <c r="J345" s="7" t="str">
        <f>vlookup(I345,Cats!$A:$B,2,false)</f>
        <v>E</v>
      </c>
    </row>
    <row r="346">
      <c r="A346" s="1">
        <v>137355.0</v>
      </c>
      <c r="B346" s="1">
        <v>475.0</v>
      </c>
      <c r="C346" s="1">
        <v>0.0</v>
      </c>
      <c r="D346" s="1" t="s">
        <v>90</v>
      </c>
      <c r="E346" s="1">
        <v>29.0</v>
      </c>
      <c r="F346" s="7" t="str">
        <f>vlookup(E346,Teams!A:B,2,false)</f>
        <v>MSJ</v>
      </c>
      <c r="G346" s="1" t="b">
        <v>1</v>
      </c>
      <c r="H346" s="1" t="b">
        <v>0</v>
      </c>
      <c r="I346" s="1">
        <v>5.0</v>
      </c>
      <c r="J346" s="7" t="str">
        <f>vlookup(I346,Cats!$A:$B,2,false)</f>
        <v>B</v>
      </c>
    </row>
    <row r="347">
      <c r="A347" s="1">
        <v>137356.0</v>
      </c>
      <c r="B347" s="1">
        <v>475.0</v>
      </c>
      <c r="C347" s="1">
        <v>0.0</v>
      </c>
      <c r="D347" s="1" t="s">
        <v>32</v>
      </c>
      <c r="E347" s="1">
        <v>30.0</v>
      </c>
      <c r="F347" s="7" t="str">
        <f>vlookup(E347,Teams!A:B,2,false)</f>
        <v>#N/A</v>
      </c>
      <c r="G347" s="1" t="b">
        <v>0</v>
      </c>
      <c r="H347" s="1" t="b">
        <v>1</v>
      </c>
      <c r="I347" s="1">
        <v>5.0</v>
      </c>
      <c r="J347" s="7" t="str">
        <f>vlookup(I347,Cats!$A:$B,2,false)</f>
        <v>B</v>
      </c>
    </row>
    <row r="348">
      <c r="A348" s="1">
        <v>137357.0</v>
      </c>
      <c r="B348" s="1">
        <v>475.0</v>
      </c>
      <c r="C348" s="1">
        <v>4.0</v>
      </c>
      <c r="D348" s="1" t="s">
        <v>88</v>
      </c>
      <c r="E348" s="1">
        <v>29.0</v>
      </c>
      <c r="F348" s="7" t="str">
        <f>vlookup(E348,Teams!A:B,2,false)</f>
        <v>MSJ</v>
      </c>
      <c r="G348" s="1" t="b">
        <v>1</v>
      </c>
      <c r="H348" s="1" t="b">
        <v>0</v>
      </c>
      <c r="I348" s="1">
        <v>6.0</v>
      </c>
      <c r="J348" s="7" t="str">
        <f>vlookup(I348,Cats!$A:$B,2,false)</f>
        <v>P</v>
      </c>
    </row>
    <row r="349">
      <c r="A349" s="1">
        <v>137358.0</v>
      </c>
      <c r="B349" s="1">
        <v>475.0</v>
      </c>
      <c r="C349" s="1">
        <v>0.0</v>
      </c>
      <c r="D349" s="1" t="s">
        <v>32</v>
      </c>
      <c r="E349" s="1">
        <v>30.0</v>
      </c>
      <c r="F349" s="7" t="str">
        <f>vlookup(E349,Teams!A:B,2,false)</f>
        <v>#N/A</v>
      </c>
      <c r="G349" s="1" t="b">
        <v>0</v>
      </c>
      <c r="H349" s="1" t="b">
        <v>1</v>
      </c>
      <c r="I349" s="1">
        <v>6.0</v>
      </c>
      <c r="J349" s="7" t="str">
        <f>vlookup(I349,Cats!$A:$B,2,false)</f>
        <v>P</v>
      </c>
    </row>
    <row r="350">
      <c r="A350" s="1">
        <v>137359.0</v>
      </c>
      <c r="B350" s="1">
        <v>475.0</v>
      </c>
      <c r="C350" s="1">
        <v>14.0</v>
      </c>
      <c r="D350" s="1" t="s">
        <v>88</v>
      </c>
      <c r="E350" s="1">
        <v>29.0</v>
      </c>
      <c r="F350" s="7" t="str">
        <f>vlookup(E350,Teams!A:B,2,false)</f>
        <v>MSJ</v>
      </c>
      <c r="G350" s="1" t="b">
        <v>1</v>
      </c>
      <c r="H350" s="1" t="b">
        <v>0</v>
      </c>
      <c r="I350" s="1">
        <v>7.0</v>
      </c>
      <c r="J350" s="7" t="str">
        <f>vlookup(I350,Cats!$A:$B,2,false)</f>
        <v>X</v>
      </c>
    </row>
    <row r="351">
      <c r="A351" s="1">
        <v>137360.0</v>
      </c>
      <c r="B351" s="1">
        <v>475.0</v>
      </c>
      <c r="C351" s="1">
        <v>0.0</v>
      </c>
      <c r="D351" s="1" t="s">
        <v>32</v>
      </c>
      <c r="E351" s="1">
        <v>30.0</v>
      </c>
      <c r="F351" s="7" t="str">
        <f>vlookup(E351,Teams!A:B,2,false)</f>
        <v>#N/A</v>
      </c>
      <c r="G351" s="1" t="b">
        <v>0</v>
      </c>
      <c r="H351" s="1" t="b">
        <v>1</v>
      </c>
      <c r="I351" s="1">
        <v>7.0</v>
      </c>
      <c r="J351" s="7" t="str">
        <f>vlookup(I351,Cats!$A:$B,2,false)</f>
        <v>X</v>
      </c>
    </row>
    <row r="352">
      <c r="A352" s="1">
        <v>137361.0</v>
      </c>
      <c r="B352" s="1">
        <v>475.0</v>
      </c>
      <c r="C352" s="1">
        <v>14.0</v>
      </c>
      <c r="D352" s="1" t="s">
        <v>88</v>
      </c>
      <c r="E352" s="1">
        <v>29.0</v>
      </c>
      <c r="F352" s="7" t="str">
        <f>vlookup(E352,Teams!A:B,2,false)</f>
        <v>MSJ</v>
      </c>
      <c r="G352" s="1" t="b">
        <v>1</v>
      </c>
      <c r="H352" s="1" t="b">
        <v>0</v>
      </c>
      <c r="I352" s="1">
        <v>8.0</v>
      </c>
      <c r="J352" s="7" t="str">
        <f>vlookup(I352,Cats!$A:$B,2,false)</f>
        <v>M</v>
      </c>
    </row>
    <row r="353">
      <c r="A353" s="1">
        <v>137362.0</v>
      </c>
      <c r="B353" s="1">
        <v>475.0</v>
      </c>
      <c r="C353" s="1">
        <v>0.0</v>
      </c>
      <c r="D353" s="1" t="s">
        <v>32</v>
      </c>
      <c r="E353" s="1">
        <v>30.0</v>
      </c>
      <c r="F353" s="7" t="str">
        <f>vlookup(E353,Teams!A:B,2,false)</f>
        <v>#N/A</v>
      </c>
      <c r="G353" s="1" t="b">
        <v>0</v>
      </c>
      <c r="H353" s="1" t="b">
        <v>1</v>
      </c>
      <c r="I353" s="1">
        <v>8.0</v>
      </c>
      <c r="J353" s="7" t="str">
        <f>vlookup(I353,Cats!$A:$B,2,false)</f>
        <v>M</v>
      </c>
    </row>
    <row r="354">
      <c r="A354" s="1">
        <v>137363.0</v>
      </c>
      <c r="B354" s="1">
        <v>475.0</v>
      </c>
      <c r="C354" s="1">
        <v>4.0</v>
      </c>
      <c r="D354" s="1" t="s">
        <v>91</v>
      </c>
      <c r="E354" s="1">
        <v>29.0</v>
      </c>
      <c r="F354" s="7" t="str">
        <f>vlookup(E354,Teams!A:B,2,false)</f>
        <v>MSJ</v>
      </c>
      <c r="G354" s="1" t="b">
        <v>1</v>
      </c>
      <c r="H354" s="1" t="b">
        <v>0</v>
      </c>
      <c r="I354" s="1">
        <v>9.0</v>
      </c>
      <c r="J354" s="7" t="str">
        <f>vlookup(I354,Cats!$A:$B,2,false)</f>
        <v>C</v>
      </c>
    </row>
    <row r="355">
      <c r="A355" s="1">
        <v>137364.0</v>
      </c>
      <c r="B355" s="1">
        <v>475.0</v>
      </c>
      <c r="C355" s="1">
        <v>0.0</v>
      </c>
      <c r="D355" s="1" t="s">
        <v>32</v>
      </c>
      <c r="E355" s="1">
        <v>30.0</v>
      </c>
      <c r="F355" s="7" t="str">
        <f>vlookup(E355,Teams!A:B,2,false)</f>
        <v>#N/A</v>
      </c>
      <c r="G355" s="1" t="b">
        <v>0</v>
      </c>
      <c r="H355" s="1" t="b">
        <v>1</v>
      </c>
      <c r="I355" s="1">
        <v>9.0</v>
      </c>
      <c r="J355" s="7" t="str">
        <f>vlookup(I355,Cats!$A:$B,2,false)</f>
        <v>C</v>
      </c>
    </row>
    <row r="356">
      <c r="A356" s="1">
        <v>137365.0</v>
      </c>
      <c r="B356" s="1">
        <v>475.0</v>
      </c>
      <c r="C356" s="1">
        <v>14.0</v>
      </c>
      <c r="D356" s="1" t="s">
        <v>90</v>
      </c>
      <c r="E356" s="1">
        <v>29.0</v>
      </c>
      <c r="F356" s="7" t="str">
        <f>vlookup(E356,Teams!A:B,2,false)</f>
        <v>MSJ</v>
      </c>
      <c r="G356" s="1" t="b">
        <v>1</v>
      </c>
      <c r="H356" s="1" t="b">
        <v>0</v>
      </c>
      <c r="I356" s="1">
        <v>10.0</v>
      </c>
      <c r="J356" s="7" t="str">
        <f>vlookup(I356,Cats!$A:$B,2,false)</f>
        <v>E</v>
      </c>
    </row>
    <row r="357">
      <c r="A357" s="1">
        <v>137366.0</v>
      </c>
      <c r="B357" s="1">
        <v>475.0</v>
      </c>
      <c r="C357" s="1">
        <v>0.0</v>
      </c>
      <c r="D357" s="1" t="s">
        <v>32</v>
      </c>
      <c r="E357" s="1">
        <v>30.0</v>
      </c>
      <c r="F357" s="7" t="str">
        <f>vlookup(E357,Teams!A:B,2,false)</f>
        <v>#N/A</v>
      </c>
      <c r="G357" s="1" t="b">
        <v>0</v>
      </c>
      <c r="H357" s="1" t="b">
        <v>1</v>
      </c>
      <c r="I357" s="1">
        <v>10.0</v>
      </c>
      <c r="J357" s="7" t="str">
        <f>vlookup(I357,Cats!$A:$B,2,false)</f>
        <v>E</v>
      </c>
    </row>
    <row r="358">
      <c r="A358" s="1">
        <v>137367.0</v>
      </c>
      <c r="B358" s="1">
        <v>475.0</v>
      </c>
      <c r="C358" s="1">
        <v>14.0</v>
      </c>
      <c r="D358" s="1" t="s">
        <v>89</v>
      </c>
      <c r="E358" s="1">
        <v>29.0</v>
      </c>
      <c r="F358" s="7" t="str">
        <f>vlookup(E358,Teams!A:B,2,false)</f>
        <v>MSJ</v>
      </c>
      <c r="G358" s="1" t="b">
        <v>1</v>
      </c>
      <c r="H358" s="1" t="b">
        <v>0</v>
      </c>
      <c r="I358" s="1">
        <v>11.0</v>
      </c>
      <c r="J358" s="7" t="str">
        <f>vlookup(I358,Cats!$A:$B,2,false)</f>
        <v>B</v>
      </c>
    </row>
    <row r="359">
      <c r="A359" s="1">
        <v>137368.0</v>
      </c>
      <c r="B359" s="1">
        <v>475.0</v>
      </c>
      <c r="C359" s="1">
        <v>0.0</v>
      </c>
      <c r="D359" s="1" t="s">
        <v>32</v>
      </c>
      <c r="E359" s="1">
        <v>30.0</v>
      </c>
      <c r="F359" s="7" t="str">
        <f>vlookup(E359,Teams!A:B,2,false)</f>
        <v>#N/A</v>
      </c>
      <c r="G359" s="1" t="b">
        <v>0</v>
      </c>
      <c r="H359" s="1" t="b">
        <v>1</v>
      </c>
      <c r="I359" s="1">
        <v>11.0</v>
      </c>
      <c r="J359" s="7" t="str">
        <f>vlookup(I359,Cats!$A:$B,2,false)</f>
        <v>B</v>
      </c>
    </row>
    <row r="360">
      <c r="A360" s="1">
        <v>137369.0</v>
      </c>
      <c r="B360" s="1">
        <v>475.0</v>
      </c>
      <c r="C360" s="1">
        <v>14.0</v>
      </c>
      <c r="D360" s="1" t="s">
        <v>88</v>
      </c>
      <c r="E360" s="1">
        <v>29.0</v>
      </c>
      <c r="F360" s="7" t="str">
        <f>vlookup(E360,Teams!A:B,2,false)</f>
        <v>MSJ</v>
      </c>
      <c r="G360" s="1" t="b">
        <v>1</v>
      </c>
      <c r="H360" s="1" t="b">
        <v>0</v>
      </c>
      <c r="I360" s="1">
        <v>12.0</v>
      </c>
      <c r="J360" s="7" t="str">
        <f>vlookup(I360,Cats!$A:$B,2,false)</f>
        <v>P</v>
      </c>
    </row>
    <row r="361">
      <c r="A361" s="1">
        <v>137370.0</v>
      </c>
      <c r="B361" s="1">
        <v>475.0</v>
      </c>
      <c r="C361" s="1">
        <v>0.0</v>
      </c>
      <c r="D361" s="1" t="s">
        <v>32</v>
      </c>
      <c r="E361" s="1">
        <v>30.0</v>
      </c>
      <c r="F361" s="7" t="str">
        <f>vlookup(E361,Teams!A:B,2,false)</f>
        <v>#N/A</v>
      </c>
      <c r="G361" s="1" t="b">
        <v>0</v>
      </c>
      <c r="H361" s="1" t="b">
        <v>1</v>
      </c>
      <c r="I361" s="1">
        <v>12.0</v>
      </c>
      <c r="J361" s="7" t="str">
        <f>vlookup(I361,Cats!$A:$B,2,false)</f>
        <v>P</v>
      </c>
    </row>
    <row r="362">
      <c r="A362" s="1">
        <v>137371.0</v>
      </c>
      <c r="B362" s="1">
        <v>475.0</v>
      </c>
      <c r="C362" s="1">
        <v>4.0</v>
      </c>
      <c r="D362" s="1" t="s">
        <v>91</v>
      </c>
      <c r="E362" s="1">
        <v>29.0</v>
      </c>
      <c r="F362" s="7" t="str">
        <f>vlookup(E362,Teams!A:B,2,false)</f>
        <v>MSJ</v>
      </c>
      <c r="G362" s="1" t="b">
        <v>1</v>
      </c>
      <c r="H362" s="1" t="b">
        <v>0</v>
      </c>
      <c r="I362" s="1">
        <v>13.0</v>
      </c>
      <c r="J362" s="7" t="str">
        <f>vlookup(I362,Cats!$A:$B,2,false)</f>
        <v>X</v>
      </c>
    </row>
    <row r="363">
      <c r="A363" s="1">
        <v>137372.0</v>
      </c>
      <c r="B363" s="1">
        <v>475.0</v>
      </c>
      <c r="C363" s="1">
        <v>0.0</v>
      </c>
      <c r="D363" s="1" t="s">
        <v>32</v>
      </c>
      <c r="E363" s="1">
        <v>30.0</v>
      </c>
      <c r="F363" s="7" t="str">
        <f>vlookup(E363,Teams!A:B,2,false)</f>
        <v>#N/A</v>
      </c>
      <c r="G363" s="1" t="b">
        <v>0</v>
      </c>
      <c r="H363" s="1" t="b">
        <v>1</v>
      </c>
      <c r="I363" s="1">
        <v>13.0</v>
      </c>
      <c r="J363" s="7" t="str">
        <f>vlookup(I363,Cats!$A:$B,2,false)</f>
        <v>X</v>
      </c>
    </row>
    <row r="364">
      <c r="A364" s="1">
        <v>137373.0</v>
      </c>
      <c r="B364" s="1">
        <v>475.0</v>
      </c>
      <c r="C364" s="1">
        <v>14.0</v>
      </c>
      <c r="D364" s="1" t="s">
        <v>88</v>
      </c>
      <c r="E364" s="1">
        <v>29.0</v>
      </c>
      <c r="F364" s="7" t="str">
        <f>vlookup(E364,Teams!A:B,2,false)</f>
        <v>MSJ</v>
      </c>
      <c r="G364" s="1" t="b">
        <v>1</v>
      </c>
      <c r="H364" s="1" t="b">
        <v>0</v>
      </c>
      <c r="I364" s="1">
        <v>14.0</v>
      </c>
      <c r="J364" s="7" t="str">
        <f>vlookup(I364,Cats!$A:$B,2,false)</f>
        <v>M</v>
      </c>
    </row>
    <row r="365">
      <c r="A365" s="1">
        <v>137374.0</v>
      </c>
      <c r="B365" s="1">
        <v>475.0</v>
      </c>
      <c r="C365" s="1">
        <v>0.0</v>
      </c>
      <c r="D365" s="1" t="s">
        <v>32</v>
      </c>
      <c r="E365" s="1">
        <v>30.0</v>
      </c>
      <c r="F365" s="7" t="str">
        <f>vlookup(E365,Teams!A:B,2,false)</f>
        <v>#N/A</v>
      </c>
      <c r="G365" s="1" t="b">
        <v>0</v>
      </c>
      <c r="H365" s="1" t="b">
        <v>1</v>
      </c>
      <c r="I365" s="1">
        <v>14.0</v>
      </c>
      <c r="J365" s="7" t="str">
        <f>vlookup(I365,Cats!$A:$B,2,false)</f>
        <v>M</v>
      </c>
    </row>
    <row r="366">
      <c r="A366" s="1">
        <v>137375.0</v>
      </c>
      <c r="B366" s="1">
        <v>475.0</v>
      </c>
      <c r="C366" s="1">
        <v>14.0</v>
      </c>
      <c r="D366" s="1" t="s">
        <v>89</v>
      </c>
      <c r="E366" s="1">
        <v>29.0</v>
      </c>
      <c r="F366" s="7" t="str">
        <f>vlookup(E366,Teams!A:B,2,false)</f>
        <v>MSJ</v>
      </c>
      <c r="G366" s="1" t="b">
        <v>1</v>
      </c>
      <c r="H366" s="1" t="b">
        <v>0</v>
      </c>
      <c r="I366" s="1">
        <v>15.0</v>
      </c>
      <c r="J366" s="7" t="str">
        <f>vlookup(I366,Cats!$A:$B,2,false)</f>
        <v>C</v>
      </c>
    </row>
    <row r="367">
      <c r="A367" s="1">
        <v>137376.0</v>
      </c>
      <c r="B367" s="1">
        <v>475.0</v>
      </c>
      <c r="C367" s="1">
        <v>0.0</v>
      </c>
      <c r="D367" s="1" t="s">
        <v>32</v>
      </c>
      <c r="E367" s="1">
        <v>30.0</v>
      </c>
      <c r="F367" s="7" t="str">
        <f>vlookup(E367,Teams!A:B,2,false)</f>
        <v>#N/A</v>
      </c>
      <c r="G367" s="1" t="b">
        <v>0</v>
      </c>
      <c r="H367" s="1" t="b">
        <v>1</v>
      </c>
      <c r="I367" s="1">
        <v>15.0</v>
      </c>
      <c r="J367" s="7" t="str">
        <f>vlookup(I367,Cats!$A:$B,2,false)</f>
        <v>C</v>
      </c>
    </row>
    <row r="368">
      <c r="A368" s="1">
        <v>137377.0</v>
      </c>
      <c r="B368" s="1">
        <v>475.0</v>
      </c>
      <c r="C368" s="1">
        <v>14.0</v>
      </c>
      <c r="D368" s="1" t="s">
        <v>88</v>
      </c>
      <c r="E368" s="1">
        <v>29.0</v>
      </c>
      <c r="F368" s="7" t="str">
        <f>vlookup(E368,Teams!A:B,2,false)</f>
        <v>MSJ</v>
      </c>
      <c r="G368" s="1" t="b">
        <v>1</v>
      </c>
      <c r="H368" s="1" t="b">
        <v>0</v>
      </c>
      <c r="I368" s="1">
        <v>16.0</v>
      </c>
      <c r="J368" s="7" t="str">
        <f>vlookup(I368,Cats!$A:$B,2,false)</f>
        <v>E</v>
      </c>
    </row>
    <row r="369">
      <c r="A369" s="1">
        <v>137378.0</v>
      </c>
      <c r="B369" s="1">
        <v>475.0</v>
      </c>
      <c r="C369" s="1">
        <v>0.0</v>
      </c>
      <c r="D369" s="1" t="s">
        <v>32</v>
      </c>
      <c r="E369" s="1">
        <v>30.0</v>
      </c>
      <c r="F369" s="7" t="str">
        <f>vlookup(E369,Teams!A:B,2,false)</f>
        <v>#N/A</v>
      </c>
      <c r="G369" s="1" t="b">
        <v>0</v>
      </c>
      <c r="H369" s="1" t="b">
        <v>1</v>
      </c>
      <c r="I369" s="1">
        <v>16.0</v>
      </c>
      <c r="J369" s="7" t="str">
        <f>vlookup(I369,Cats!$A:$B,2,false)</f>
        <v>E</v>
      </c>
    </row>
    <row r="370">
      <c r="A370" s="1">
        <v>137379.0</v>
      </c>
      <c r="B370" s="1">
        <v>475.0</v>
      </c>
      <c r="C370" s="1">
        <v>14.0</v>
      </c>
      <c r="D370" s="1" t="s">
        <v>89</v>
      </c>
      <c r="E370" s="1">
        <v>29.0</v>
      </c>
      <c r="F370" s="7" t="str">
        <f>vlookup(E370,Teams!A:B,2,false)</f>
        <v>MSJ</v>
      </c>
      <c r="G370" s="1" t="b">
        <v>1</v>
      </c>
      <c r="H370" s="1" t="b">
        <v>0</v>
      </c>
      <c r="I370" s="1">
        <v>17.0</v>
      </c>
      <c r="J370" s="7" t="str">
        <f>vlookup(I370,Cats!$A:$B,2,false)</f>
        <v>B</v>
      </c>
    </row>
    <row r="371">
      <c r="A371" s="1">
        <v>137380.0</v>
      </c>
      <c r="B371" s="1">
        <v>475.0</v>
      </c>
      <c r="C371" s="1">
        <v>0.0</v>
      </c>
      <c r="D371" s="1" t="s">
        <v>32</v>
      </c>
      <c r="E371" s="1">
        <v>30.0</v>
      </c>
      <c r="F371" s="7" t="str">
        <f>vlookup(E371,Teams!A:B,2,false)</f>
        <v>#N/A</v>
      </c>
      <c r="G371" s="1" t="b">
        <v>0</v>
      </c>
      <c r="H371" s="1" t="b">
        <v>1</v>
      </c>
      <c r="I371" s="1">
        <v>17.0</v>
      </c>
      <c r="J371" s="7" t="str">
        <f>vlookup(I371,Cats!$A:$B,2,false)</f>
        <v>B</v>
      </c>
    </row>
    <row r="372">
      <c r="A372" s="1">
        <v>137381.0</v>
      </c>
      <c r="B372" s="1">
        <v>475.0</v>
      </c>
      <c r="C372" s="1">
        <v>14.0</v>
      </c>
      <c r="D372" s="1" t="s">
        <v>88</v>
      </c>
      <c r="E372" s="1">
        <v>29.0</v>
      </c>
      <c r="F372" s="7" t="str">
        <f>vlookup(E372,Teams!A:B,2,false)</f>
        <v>MSJ</v>
      </c>
      <c r="G372" s="1" t="b">
        <v>1</v>
      </c>
      <c r="H372" s="1" t="b">
        <v>0</v>
      </c>
      <c r="I372" s="1">
        <v>18.0</v>
      </c>
      <c r="J372" s="7" t="str">
        <f>vlookup(I372,Cats!$A:$B,2,false)</f>
        <v>P</v>
      </c>
    </row>
    <row r="373">
      <c r="A373" s="1">
        <v>137382.0</v>
      </c>
      <c r="B373" s="1">
        <v>475.0</v>
      </c>
      <c r="C373" s="1">
        <v>0.0</v>
      </c>
      <c r="D373" s="1" t="s">
        <v>32</v>
      </c>
      <c r="E373" s="1">
        <v>30.0</v>
      </c>
      <c r="F373" s="7" t="str">
        <f>vlookup(E373,Teams!A:B,2,false)</f>
        <v>#N/A</v>
      </c>
      <c r="G373" s="1" t="b">
        <v>0</v>
      </c>
      <c r="H373" s="1" t="b">
        <v>1</v>
      </c>
      <c r="I373" s="1">
        <v>18.0</v>
      </c>
      <c r="J373" s="7" t="str">
        <f>vlookup(I373,Cats!$A:$B,2,false)</f>
        <v>P</v>
      </c>
    </row>
    <row r="374">
      <c r="A374" s="1">
        <v>137383.0</v>
      </c>
      <c r="B374" s="1">
        <v>475.0</v>
      </c>
      <c r="C374" s="1">
        <v>4.0</v>
      </c>
      <c r="D374" s="1" t="s">
        <v>87</v>
      </c>
      <c r="E374" s="1">
        <v>29.0</v>
      </c>
      <c r="F374" s="7" t="str">
        <f>vlookup(E374,Teams!A:B,2,false)</f>
        <v>MSJ</v>
      </c>
      <c r="G374" s="1" t="b">
        <v>1</v>
      </c>
      <c r="H374" s="1" t="b">
        <v>0</v>
      </c>
      <c r="I374" s="1">
        <v>19.0</v>
      </c>
      <c r="J374" s="7" t="str">
        <f>vlookup(I374,Cats!$A:$B,2,false)</f>
        <v>X</v>
      </c>
    </row>
    <row r="375">
      <c r="A375" s="1">
        <v>137384.0</v>
      </c>
      <c r="B375" s="1">
        <v>475.0</v>
      </c>
      <c r="C375" s="1">
        <v>0.0</v>
      </c>
      <c r="D375" s="1" t="s">
        <v>32</v>
      </c>
      <c r="E375" s="1">
        <v>30.0</v>
      </c>
      <c r="F375" s="7" t="str">
        <f>vlookup(E375,Teams!A:B,2,false)</f>
        <v>#N/A</v>
      </c>
      <c r="G375" s="1" t="b">
        <v>0</v>
      </c>
      <c r="H375" s="1" t="b">
        <v>1</v>
      </c>
      <c r="I375" s="1">
        <v>19.0</v>
      </c>
      <c r="J375" s="7" t="str">
        <f>vlookup(I375,Cats!$A:$B,2,false)</f>
        <v>X</v>
      </c>
    </row>
    <row r="376">
      <c r="A376" s="1">
        <v>137385.0</v>
      </c>
      <c r="B376" s="1">
        <v>475.0</v>
      </c>
      <c r="C376" s="1">
        <v>14.0</v>
      </c>
      <c r="D376" s="1" t="s">
        <v>88</v>
      </c>
      <c r="E376" s="1">
        <v>29.0</v>
      </c>
      <c r="F376" s="7" t="str">
        <f>vlookup(E376,Teams!A:B,2,false)</f>
        <v>MSJ</v>
      </c>
      <c r="G376" s="1" t="b">
        <v>1</v>
      </c>
      <c r="H376" s="1" t="b">
        <v>0</v>
      </c>
      <c r="I376" s="1">
        <v>20.0</v>
      </c>
      <c r="J376" s="7" t="str">
        <f>vlookup(I376,Cats!$A:$B,2,false)</f>
        <v>M</v>
      </c>
    </row>
    <row r="377">
      <c r="A377" s="1">
        <v>137386.0</v>
      </c>
      <c r="B377" s="1">
        <v>475.0</v>
      </c>
      <c r="C377" s="1">
        <v>0.0</v>
      </c>
      <c r="D377" s="1" t="s">
        <v>32</v>
      </c>
      <c r="E377" s="1">
        <v>30.0</v>
      </c>
      <c r="F377" s="7" t="str">
        <f>vlookup(E377,Teams!A:B,2,false)</f>
        <v>#N/A</v>
      </c>
      <c r="G377" s="1" t="b">
        <v>0</v>
      </c>
      <c r="H377" s="1" t="b">
        <v>1</v>
      </c>
      <c r="I377" s="1">
        <v>20.0</v>
      </c>
      <c r="J377" s="7" t="str">
        <f>vlookup(I377,Cats!$A:$B,2,false)</f>
        <v>M</v>
      </c>
    </row>
    <row r="378">
      <c r="A378" s="1">
        <v>137387.0</v>
      </c>
      <c r="B378" s="1">
        <v>475.0</v>
      </c>
      <c r="C378" s="1">
        <v>4.0</v>
      </c>
      <c r="D378" s="1" t="s">
        <v>91</v>
      </c>
      <c r="E378" s="1">
        <v>29.0</v>
      </c>
      <c r="F378" s="7" t="str">
        <f>vlookup(E378,Teams!A:B,2,false)</f>
        <v>MSJ</v>
      </c>
      <c r="G378" s="1" t="b">
        <v>1</v>
      </c>
      <c r="H378" s="1" t="b">
        <v>0</v>
      </c>
      <c r="I378" s="1">
        <v>21.0</v>
      </c>
      <c r="J378" s="7" t="str">
        <f>vlookup(I378,Cats!$A:$B,2,false)</f>
        <v>C</v>
      </c>
    </row>
    <row r="379">
      <c r="A379" s="1">
        <v>137388.0</v>
      </c>
      <c r="B379" s="1">
        <v>475.0</v>
      </c>
      <c r="C379" s="1">
        <v>0.0</v>
      </c>
      <c r="D379" s="1" t="s">
        <v>32</v>
      </c>
      <c r="E379" s="1">
        <v>30.0</v>
      </c>
      <c r="F379" s="7" t="str">
        <f>vlookup(E379,Teams!A:B,2,false)</f>
        <v>#N/A</v>
      </c>
      <c r="G379" s="1" t="b">
        <v>0</v>
      </c>
      <c r="H379" s="1" t="b">
        <v>1</v>
      </c>
      <c r="I379" s="1">
        <v>21.0</v>
      </c>
      <c r="J379" s="7" t="str">
        <f>vlookup(I379,Cats!$A:$B,2,false)</f>
        <v>C</v>
      </c>
    </row>
    <row r="380">
      <c r="A380" s="1">
        <v>137389.0</v>
      </c>
      <c r="B380" s="1">
        <v>475.0</v>
      </c>
      <c r="C380" s="1">
        <v>0.0</v>
      </c>
      <c r="D380" s="1" t="s">
        <v>90</v>
      </c>
      <c r="E380" s="1">
        <v>29.0</v>
      </c>
      <c r="F380" s="7" t="str">
        <f>vlookup(E380,Teams!A:B,2,false)</f>
        <v>MSJ</v>
      </c>
      <c r="G380" s="1" t="b">
        <v>1</v>
      </c>
      <c r="H380" s="1" t="b">
        <v>0</v>
      </c>
      <c r="I380" s="1">
        <v>22.0</v>
      </c>
      <c r="J380" s="7" t="str">
        <f>vlookup(I380,Cats!$A:$B,2,false)</f>
        <v>E</v>
      </c>
    </row>
    <row r="381">
      <c r="A381" s="1">
        <v>137390.0</v>
      </c>
      <c r="B381" s="1">
        <v>475.0</v>
      </c>
      <c r="C381" s="1">
        <v>0.0</v>
      </c>
      <c r="D381" s="1" t="s">
        <v>32</v>
      </c>
      <c r="E381" s="1">
        <v>30.0</v>
      </c>
      <c r="F381" s="7" t="str">
        <f>vlookup(E381,Teams!A:B,2,false)</f>
        <v>#N/A</v>
      </c>
      <c r="G381" s="1" t="b">
        <v>0</v>
      </c>
      <c r="H381" s="1" t="b">
        <v>1</v>
      </c>
      <c r="I381" s="1">
        <v>22.0</v>
      </c>
      <c r="J381" s="7" t="str">
        <f>vlookup(I381,Cats!$A:$B,2,false)</f>
        <v>E</v>
      </c>
    </row>
    <row r="382">
      <c r="A382" s="1">
        <v>137391.0</v>
      </c>
      <c r="B382" s="1">
        <v>475.0</v>
      </c>
      <c r="C382" s="1">
        <v>14.0</v>
      </c>
      <c r="D382" s="1" t="s">
        <v>88</v>
      </c>
      <c r="E382" s="1">
        <v>29.0</v>
      </c>
      <c r="F382" s="7" t="str">
        <f>vlookup(E382,Teams!A:B,2,false)</f>
        <v>MSJ</v>
      </c>
      <c r="G382" s="1" t="b">
        <v>1</v>
      </c>
      <c r="H382" s="1" t="b">
        <v>0</v>
      </c>
      <c r="I382" s="1">
        <v>23.0</v>
      </c>
      <c r="J382" s="7" t="str">
        <f>vlookup(I382,Cats!$A:$B,2,false)</f>
        <v>B</v>
      </c>
    </row>
    <row r="383">
      <c r="A383" s="1">
        <v>137392.0</v>
      </c>
      <c r="B383" s="1">
        <v>475.0</v>
      </c>
      <c r="C383" s="1">
        <v>0.0</v>
      </c>
      <c r="D383" s="1" t="s">
        <v>32</v>
      </c>
      <c r="E383" s="1">
        <v>30.0</v>
      </c>
      <c r="F383" s="7" t="str">
        <f>vlookup(E383,Teams!A:B,2,false)</f>
        <v>#N/A</v>
      </c>
      <c r="G383" s="1" t="b">
        <v>0</v>
      </c>
      <c r="H383" s="1" t="b">
        <v>1</v>
      </c>
      <c r="I383" s="1">
        <v>23.0</v>
      </c>
      <c r="J383" s="7" t="str">
        <f>vlookup(I383,Cats!$A:$B,2,false)</f>
        <v>B</v>
      </c>
    </row>
    <row r="384">
      <c r="A384" s="1">
        <v>137393.0</v>
      </c>
      <c r="B384" s="1">
        <v>475.0</v>
      </c>
      <c r="C384" s="1">
        <v>14.0</v>
      </c>
      <c r="D384" s="1" t="s">
        <v>88</v>
      </c>
      <c r="E384" s="1">
        <v>29.0</v>
      </c>
      <c r="F384" s="7" t="str">
        <f>vlookup(E384,Teams!A:B,2,false)</f>
        <v>MSJ</v>
      </c>
      <c r="G384" s="1" t="b">
        <v>1</v>
      </c>
      <c r="H384" s="1" t="b">
        <v>0</v>
      </c>
      <c r="I384" s="1">
        <v>24.0</v>
      </c>
      <c r="J384" s="7" t="str">
        <f>vlookup(I384,Cats!$A:$B,2,false)</f>
        <v>P</v>
      </c>
    </row>
    <row r="385">
      <c r="A385" s="1">
        <v>137394.0</v>
      </c>
      <c r="B385" s="1">
        <v>475.0</v>
      </c>
      <c r="C385" s="1">
        <v>0.0</v>
      </c>
      <c r="D385" s="1" t="s">
        <v>32</v>
      </c>
      <c r="E385" s="1">
        <v>30.0</v>
      </c>
      <c r="F385" s="7" t="str">
        <f>vlookup(E385,Teams!A:B,2,false)</f>
        <v>#N/A</v>
      </c>
      <c r="G385" s="1" t="b">
        <v>0</v>
      </c>
      <c r="H385" s="1" t="b">
        <v>1</v>
      </c>
      <c r="I385" s="1">
        <v>24.0</v>
      </c>
      <c r="J385" s="7" t="str">
        <f>vlookup(I385,Cats!$A:$B,2,false)</f>
        <v>P</v>
      </c>
    </row>
    <row r="386">
      <c r="A386" s="1">
        <v>137395.0</v>
      </c>
      <c r="B386" s="1">
        <v>476.0</v>
      </c>
      <c r="C386" s="1">
        <v>4.0</v>
      </c>
      <c r="D386" s="1" t="s">
        <v>41</v>
      </c>
      <c r="E386" s="1">
        <v>23.0</v>
      </c>
      <c r="F386" s="7" t="str">
        <f>vlookup(E386,Teams!A:B,2,false)</f>
        <v>Lakeside</v>
      </c>
      <c r="G386" s="1" t="b">
        <v>1</v>
      </c>
      <c r="H386" s="1" t="b">
        <v>0</v>
      </c>
      <c r="I386" s="1">
        <v>1.0</v>
      </c>
      <c r="J386" s="7" t="str">
        <f>vlookup(I386,Cats!$A:$B,2,false)</f>
        <v>X</v>
      </c>
    </row>
    <row r="387">
      <c r="A387" s="1">
        <v>137396.0</v>
      </c>
      <c r="B387" s="1">
        <v>476.0</v>
      </c>
      <c r="C387" s="1">
        <v>0.0</v>
      </c>
      <c r="D387" s="1" t="s">
        <v>32</v>
      </c>
      <c r="E387" s="1">
        <v>36.0</v>
      </c>
      <c r="F387" s="7" t="str">
        <f>vlookup(E387,Teams!A:B,2,false)</f>
        <v>PRISMS</v>
      </c>
      <c r="G387" s="1" t="b">
        <v>0</v>
      </c>
      <c r="H387" s="1" t="b">
        <v>1</v>
      </c>
      <c r="I387" s="1">
        <v>1.0</v>
      </c>
      <c r="J387" s="7" t="str">
        <f>vlookup(I387,Cats!$A:$B,2,false)</f>
        <v>X</v>
      </c>
    </row>
    <row r="388">
      <c r="A388" s="1">
        <v>137397.0</v>
      </c>
      <c r="B388" s="1">
        <v>476.0</v>
      </c>
      <c r="C388" s="1">
        <v>14.0</v>
      </c>
      <c r="D388" s="1" t="s">
        <v>41</v>
      </c>
      <c r="E388" s="1">
        <v>23.0</v>
      </c>
      <c r="F388" s="7" t="str">
        <f>vlookup(E388,Teams!A:B,2,false)</f>
        <v>Lakeside</v>
      </c>
      <c r="G388" s="1" t="b">
        <v>1</v>
      </c>
      <c r="H388" s="1" t="b">
        <v>0</v>
      </c>
      <c r="I388" s="1">
        <v>2.0</v>
      </c>
      <c r="J388" s="7" t="str">
        <f>vlookup(I388,Cats!$A:$B,2,false)</f>
        <v>M</v>
      </c>
    </row>
    <row r="389">
      <c r="A389" s="1">
        <v>137398.0</v>
      </c>
      <c r="B389" s="1">
        <v>476.0</v>
      </c>
      <c r="C389" s="1">
        <v>0.0</v>
      </c>
      <c r="D389" s="1" t="s">
        <v>32</v>
      </c>
      <c r="E389" s="1">
        <v>36.0</v>
      </c>
      <c r="F389" s="7" t="str">
        <f>vlookup(E389,Teams!A:B,2,false)</f>
        <v>PRISMS</v>
      </c>
      <c r="G389" s="1" t="b">
        <v>0</v>
      </c>
      <c r="H389" s="1" t="b">
        <v>1</v>
      </c>
      <c r="I389" s="1">
        <v>2.0</v>
      </c>
      <c r="J389" s="7" t="str">
        <f>vlookup(I389,Cats!$A:$B,2,false)</f>
        <v>M</v>
      </c>
    </row>
    <row r="390">
      <c r="A390" s="1">
        <v>137399.0</v>
      </c>
      <c r="B390" s="1">
        <v>476.0</v>
      </c>
      <c r="C390" s="1">
        <v>4.0</v>
      </c>
      <c r="D390" s="1" t="s">
        <v>41</v>
      </c>
      <c r="E390" s="1">
        <v>23.0</v>
      </c>
      <c r="F390" s="7" t="str">
        <f>vlookup(E390,Teams!A:B,2,false)</f>
        <v>Lakeside</v>
      </c>
      <c r="G390" s="1" t="b">
        <v>1</v>
      </c>
      <c r="H390" s="1" t="b">
        <v>0</v>
      </c>
      <c r="I390" s="1">
        <v>3.0</v>
      </c>
      <c r="J390" s="7" t="str">
        <f>vlookup(I390,Cats!$A:$B,2,false)</f>
        <v>C</v>
      </c>
    </row>
    <row r="391">
      <c r="A391" s="1">
        <v>137400.0</v>
      </c>
      <c r="B391" s="1">
        <v>476.0</v>
      </c>
      <c r="C391" s="1">
        <v>0.0</v>
      </c>
      <c r="D391" s="1" t="s">
        <v>32</v>
      </c>
      <c r="E391" s="1">
        <v>36.0</v>
      </c>
      <c r="F391" s="7" t="str">
        <f>vlookup(E391,Teams!A:B,2,false)</f>
        <v>PRISMS</v>
      </c>
      <c r="G391" s="1" t="b">
        <v>0</v>
      </c>
      <c r="H391" s="1" t="b">
        <v>1</v>
      </c>
      <c r="I391" s="1">
        <v>3.0</v>
      </c>
      <c r="J391" s="7" t="str">
        <f>vlookup(I391,Cats!$A:$B,2,false)</f>
        <v>C</v>
      </c>
    </row>
    <row r="392">
      <c r="A392" s="1">
        <v>137401.0</v>
      </c>
      <c r="B392" s="1">
        <v>476.0</v>
      </c>
      <c r="C392" s="1">
        <v>14.0</v>
      </c>
      <c r="D392" s="1" t="s">
        <v>41</v>
      </c>
      <c r="E392" s="1">
        <v>23.0</v>
      </c>
      <c r="F392" s="7" t="str">
        <f>vlookup(E392,Teams!A:B,2,false)</f>
        <v>Lakeside</v>
      </c>
      <c r="G392" s="1" t="b">
        <v>1</v>
      </c>
      <c r="H392" s="1" t="b">
        <v>0</v>
      </c>
      <c r="I392" s="1">
        <v>4.0</v>
      </c>
      <c r="J392" s="7" t="str">
        <f>vlookup(I392,Cats!$A:$B,2,false)</f>
        <v>E</v>
      </c>
    </row>
    <row r="393">
      <c r="A393" s="1">
        <v>137402.0</v>
      </c>
      <c r="B393" s="1">
        <v>476.0</v>
      </c>
      <c r="C393" s="1">
        <v>0.0</v>
      </c>
      <c r="D393" s="1" t="s">
        <v>32</v>
      </c>
      <c r="E393" s="1">
        <v>36.0</v>
      </c>
      <c r="F393" s="7" t="str">
        <f>vlookup(E393,Teams!A:B,2,false)</f>
        <v>PRISMS</v>
      </c>
      <c r="G393" s="1" t="b">
        <v>0</v>
      </c>
      <c r="H393" s="1" t="b">
        <v>1</v>
      </c>
      <c r="I393" s="1">
        <v>4.0</v>
      </c>
      <c r="J393" s="7" t="str">
        <f>vlookup(I393,Cats!$A:$B,2,false)</f>
        <v>E</v>
      </c>
    </row>
    <row r="394">
      <c r="A394" s="1">
        <v>137403.0</v>
      </c>
      <c r="B394" s="1">
        <v>476.0</v>
      </c>
      <c r="C394" s="1">
        <v>0.0</v>
      </c>
      <c r="D394" s="1" t="s">
        <v>32</v>
      </c>
      <c r="E394" s="1">
        <v>23.0</v>
      </c>
      <c r="F394" s="7" t="str">
        <f>vlookup(E394,Teams!A:B,2,false)</f>
        <v>Lakeside</v>
      </c>
      <c r="G394" s="1" t="b">
        <v>1</v>
      </c>
      <c r="H394" s="1" t="b">
        <v>1</v>
      </c>
      <c r="I394" s="1">
        <v>5.0</v>
      </c>
      <c r="J394" s="7" t="str">
        <f>vlookup(I394,Cats!$A:$B,2,false)</f>
        <v>B</v>
      </c>
    </row>
    <row r="395">
      <c r="A395" s="1">
        <v>137404.0</v>
      </c>
      <c r="B395" s="1">
        <v>476.0</v>
      </c>
      <c r="C395" s="1">
        <v>4.0</v>
      </c>
      <c r="D395" s="1" t="s">
        <v>93</v>
      </c>
      <c r="E395" s="1">
        <v>36.0</v>
      </c>
      <c r="F395" s="7" t="str">
        <f>vlookup(E395,Teams!A:B,2,false)</f>
        <v>PRISMS</v>
      </c>
      <c r="G395" s="1" t="b">
        <v>0</v>
      </c>
      <c r="H395" s="1" t="b">
        <v>0</v>
      </c>
      <c r="I395" s="1">
        <v>5.0</v>
      </c>
      <c r="J395" s="7" t="str">
        <f>vlookup(I395,Cats!$A:$B,2,false)</f>
        <v>B</v>
      </c>
    </row>
    <row r="396">
      <c r="A396" s="1">
        <v>137405.0</v>
      </c>
      <c r="B396" s="1">
        <v>476.0</v>
      </c>
      <c r="C396" s="1">
        <v>4.0</v>
      </c>
      <c r="D396" s="1" t="s">
        <v>41</v>
      </c>
      <c r="E396" s="1">
        <v>23.0</v>
      </c>
      <c r="F396" s="7" t="str">
        <f>vlookup(E396,Teams!A:B,2,false)</f>
        <v>Lakeside</v>
      </c>
      <c r="G396" s="1" t="b">
        <v>1</v>
      </c>
      <c r="H396" s="1" t="b">
        <v>0</v>
      </c>
      <c r="I396" s="1">
        <v>6.0</v>
      </c>
      <c r="J396" s="7" t="str">
        <f>vlookup(I396,Cats!$A:$B,2,false)</f>
        <v>P</v>
      </c>
    </row>
    <row r="397">
      <c r="A397" s="1">
        <v>137406.0</v>
      </c>
      <c r="B397" s="1">
        <v>476.0</v>
      </c>
      <c r="C397" s="1">
        <v>0.0</v>
      </c>
      <c r="D397" s="1" t="s">
        <v>93</v>
      </c>
      <c r="E397" s="1">
        <v>36.0</v>
      </c>
      <c r="F397" s="7" t="str">
        <f>vlookup(E397,Teams!A:B,2,false)</f>
        <v>PRISMS</v>
      </c>
      <c r="G397" s="1" t="b">
        <v>0</v>
      </c>
      <c r="H397" s="1" t="b">
        <v>0</v>
      </c>
      <c r="I397" s="1">
        <v>6.0</v>
      </c>
      <c r="J397" s="7" t="str">
        <f>vlookup(I397,Cats!$A:$B,2,false)</f>
        <v>P</v>
      </c>
    </row>
    <row r="398">
      <c r="A398" s="1">
        <v>137407.0</v>
      </c>
      <c r="B398" s="1">
        <v>476.0</v>
      </c>
      <c r="C398" s="1">
        <v>14.0</v>
      </c>
      <c r="D398" s="1" t="s">
        <v>41</v>
      </c>
      <c r="E398" s="1">
        <v>23.0</v>
      </c>
      <c r="F398" s="7" t="str">
        <f>vlookup(E398,Teams!A:B,2,false)</f>
        <v>Lakeside</v>
      </c>
      <c r="G398" s="1" t="b">
        <v>1</v>
      </c>
      <c r="H398" s="1" t="b">
        <v>0</v>
      </c>
      <c r="I398" s="1">
        <v>7.0</v>
      </c>
      <c r="J398" s="7" t="str">
        <f>vlookup(I398,Cats!$A:$B,2,false)</f>
        <v>X</v>
      </c>
    </row>
    <row r="399">
      <c r="A399" s="1">
        <v>137408.0</v>
      </c>
      <c r="B399" s="1">
        <v>476.0</v>
      </c>
      <c r="C399" s="1">
        <v>0.0</v>
      </c>
      <c r="D399" s="1" t="s">
        <v>32</v>
      </c>
      <c r="E399" s="1">
        <v>36.0</v>
      </c>
      <c r="F399" s="7" t="str">
        <f>vlookup(E399,Teams!A:B,2,false)</f>
        <v>PRISMS</v>
      </c>
      <c r="G399" s="1" t="b">
        <v>0</v>
      </c>
      <c r="H399" s="1" t="b">
        <v>1</v>
      </c>
      <c r="I399" s="1">
        <v>7.0</v>
      </c>
      <c r="J399" s="7" t="str">
        <f>vlookup(I399,Cats!$A:$B,2,false)</f>
        <v>X</v>
      </c>
    </row>
    <row r="400">
      <c r="A400" s="1">
        <v>137409.0</v>
      </c>
      <c r="B400" s="1">
        <v>476.0</v>
      </c>
      <c r="C400" s="1">
        <v>14.0</v>
      </c>
      <c r="D400" s="1" t="s">
        <v>41</v>
      </c>
      <c r="E400" s="1">
        <v>23.0</v>
      </c>
      <c r="F400" s="7" t="str">
        <f>vlookup(E400,Teams!A:B,2,false)</f>
        <v>Lakeside</v>
      </c>
      <c r="G400" s="1" t="b">
        <v>1</v>
      </c>
      <c r="H400" s="1" t="b">
        <v>0</v>
      </c>
      <c r="I400" s="1">
        <v>8.0</v>
      </c>
      <c r="J400" s="7" t="str">
        <f>vlookup(I400,Cats!$A:$B,2,false)</f>
        <v>M</v>
      </c>
    </row>
    <row r="401">
      <c r="A401" s="1">
        <v>137410.0</v>
      </c>
      <c r="B401" s="1">
        <v>476.0</v>
      </c>
      <c r="C401" s="1">
        <v>0.0</v>
      </c>
      <c r="D401" s="1" t="s">
        <v>94</v>
      </c>
      <c r="E401" s="1">
        <v>36.0</v>
      </c>
      <c r="F401" s="7" t="str">
        <f>vlookup(E401,Teams!A:B,2,false)</f>
        <v>PRISMS</v>
      </c>
      <c r="G401" s="1" t="b">
        <v>0</v>
      </c>
      <c r="H401" s="1" t="b">
        <v>0</v>
      </c>
      <c r="I401" s="1">
        <v>8.0</v>
      </c>
      <c r="J401" s="7" t="str">
        <f>vlookup(I401,Cats!$A:$B,2,false)</f>
        <v>M</v>
      </c>
    </row>
    <row r="402">
      <c r="A402" s="1">
        <v>137411.0</v>
      </c>
      <c r="B402" s="1">
        <v>476.0</v>
      </c>
      <c r="C402" s="1">
        <v>4.0</v>
      </c>
      <c r="D402" s="1" t="s">
        <v>41</v>
      </c>
      <c r="E402" s="1">
        <v>23.0</v>
      </c>
      <c r="F402" s="7" t="str">
        <f>vlookup(E402,Teams!A:B,2,false)</f>
        <v>Lakeside</v>
      </c>
      <c r="G402" s="1" t="b">
        <v>1</v>
      </c>
      <c r="H402" s="1" t="b">
        <v>0</v>
      </c>
      <c r="I402" s="1">
        <v>9.0</v>
      </c>
      <c r="J402" s="7" t="str">
        <f>vlookup(I402,Cats!$A:$B,2,false)</f>
        <v>C</v>
      </c>
    </row>
    <row r="403">
      <c r="A403" s="1">
        <v>137412.0</v>
      </c>
      <c r="B403" s="1">
        <v>476.0</v>
      </c>
      <c r="C403" s="1">
        <v>0.0</v>
      </c>
      <c r="D403" s="1" t="s">
        <v>32</v>
      </c>
      <c r="E403" s="1">
        <v>36.0</v>
      </c>
      <c r="F403" s="7" t="str">
        <f>vlookup(E403,Teams!A:B,2,false)</f>
        <v>PRISMS</v>
      </c>
      <c r="G403" s="1" t="b">
        <v>0</v>
      </c>
      <c r="H403" s="1" t="b">
        <v>1</v>
      </c>
      <c r="I403" s="1">
        <v>9.0</v>
      </c>
      <c r="J403" s="7" t="str">
        <f>vlookup(I403,Cats!$A:$B,2,false)</f>
        <v>C</v>
      </c>
    </row>
    <row r="404">
      <c r="A404" s="1">
        <v>137413.0</v>
      </c>
      <c r="B404" s="1">
        <v>476.0</v>
      </c>
      <c r="C404" s="1">
        <v>0.0</v>
      </c>
      <c r="D404" s="1" t="s">
        <v>32</v>
      </c>
      <c r="E404" s="1">
        <v>23.0</v>
      </c>
      <c r="F404" s="7" t="str">
        <f>vlookup(E404,Teams!A:B,2,false)</f>
        <v>Lakeside</v>
      </c>
      <c r="G404" s="1" t="b">
        <v>1</v>
      </c>
      <c r="H404" s="1" t="b">
        <v>1</v>
      </c>
      <c r="I404" s="1">
        <v>10.0</v>
      </c>
      <c r="J404" s="7" t="str">
        <f>vlookup(I404,Cats!$A:$B,2,false)</f>
        <v>E</v>
      </c>
    </row>
    <row r="405">
      <c r="A405" s="1">
        <v>137414.0</v>
      </c>
      <c r="B405" s="1">
        <v>476.0</v>
      </c>
      <c r="C405" s="1">
        <v>4.0</v>
      </c>
      <c r="D405" s="1" t="s">
        <v>93</v>
      </c>
      <c r="E405" s="1">
        <v>36.0</v>
      </c>
      <c r="F405" s="7" t="str">
        <f>vlookup(E405,Teams!A:B,2,false)</f>
        <v>PRISMS</v>
      </c>
      <c r="G405" s="1" t="b">
        <v>0</v>
      </c>
      <c r="H405" s="1" t="b">
        <v>0</v>
      </c>
      <c r="I405" s="1">
        <v>10.0</v>
      </c>
      <c r="J405" s="7" t="str">
        <f>vlookup(I405,Cats!$A:$B,2,false)</f>
        <v>E</v>
      </c>
    </row>
    <row r="406">
      <c r="A406" s="1">
        <v>137415.0</v>
      </c>
      <c r="B406" s="1">
        <v>476.0</v>
      </c>
      <c r="C406" s="1">
        <v>14.0</v>
      </c>
      <c r="D406" s="1" t="s">
        <v>41</v>
      </c>
      <c r="E406" s="1">
        <v>23.0</v>
      </c>
      <c r="F406" s="7" t="str">
        <f>vlookup(E406,Teams!A:B,2,false)</f>
        <v>Lakeside</v>
      </c>
      <c r="G406" s="1" t="b">
        <v>1</v>
      </c>
      <c r="H406" s="1" t="b">
        <v>0</v>
      </c>
      <c r="I406" s="1">
        <v>11.0</v>
      </c>
      <c r="J406" s="7" t="str">
        <f>vlookup(I406,Cats!$A:$B,2,false)</f>
        <v>B</v>
      </c>
    </row>
    <row r="407">
      <c r="A407" s="1">
        <v>137416.0</v>
      </c>
      <c r="B407" s="1">
        <v>476.0</v>
      </c>
      <c r="C407" s="1">
        <v>0.0</v>
      </c>
      <c r="D407" s="1" t="s">
        <v>32</v>
      </c>
      <c r="E407" s="1">
        <v>36.0</v>
      </c>
      <c r="F407" s="7" t="str">
        <f>vlookup(E407,Teams!A:B,2,false)</f>
        <v>PRISMS</v>
      </c>
      <c r="G407" s="1" t="b">
        <v>0</v>
      </c>
      <c r="H407" s="1" t="b">
        <v>1</v>
      </c>
      <c r="I407" s="1">
        <v>11.0</v>
      </c>
      <c r="J407" s="7" t="str">
        <f>vlookup(I407,Cats!$A:$B,2,false)</f>
        <v>B</v>
      </c>
    </row>
    <row r="408">
      <c r="A408" s="1">
        <v>137417.0</v>
      </c>
      <c r="B408" s="1">
        <v>476.0</v>
      </c>
      <c r="C408" s="1">
        <v>14.0</v>
      </c>
      <c r="D408" s="1" t="s">
        <v>95</v>
      </c>
      <c r="E408" s="1">
        <v>23.0</v>
      </c>
      <c r="F408" s="7" t="str">
        <f>vlookup(E408,Teams!A:B,2,false)</f>
        <v>Lakeside</v>
      </c>
      <c r="G408" s="1" t="b">
        <v>1</v>
      </c>
      <c r="H408" s="1" t="b">
        <v>0</v>
      </c>
      <c r="I408" s="1">
        <v>12.0</v>
      </c>
      <c r="J408" s="7" t="str">
        <f>vlookup(I408,Cats!$A:$B,2,false)</f>
        <v>P</v>
      </c>
    </row>
    <row r="409">
      <c r="A409" s="1">
        <v>137418.0</v>
      </c>
      <c r="B409" s="1">
        <v>476.0</v>
      </c>
      <c r="C409" s="1">
        <v>0.0</v>
      </c>
      <c r="D409" s="1" t="s">
        <v>32</v>
      </c>
      <c r="E409" s="1">
        <v>36.0</v>
      </c>
      <c r="F409" s="7" t="str">
        <f>vlookup(E409,Teams!A:B,2,false)</f>
        <v>PRISMS</v>
      </c>
      <c r="G409" s="1" t="b">
        <v>0</v>
      </c>
      <c r="H409" s="1" t="b">
        <v>1</v>
      </c>
      <c r="I409" s="1">
        <v>12.0</v>
      </c>
      <c r="J409" s="7" t="str">
        <f>vlookup(I409,Cats!$A:$B,2,false)</f>
        <v>P</v>
      </c>
    </row>
    <row r="410">
      <c r="A410" s="1">
        <v>137419.0</v>
      </c>
      <c r="B410" s="1">
        <v>476.0</v>
      </c>
      <c r="C410" s="1">
        <v>0.0</v>
      </c>
      <c r="D410" s="1" t="s">
        <v>32</v>
      </c>
      <c r="E410" s="1">
        <v>23.0</v>
      </c>
      <c r="F410" s="7" t="str">
        <f>vlookup(E410,Teams!A:B,2,false)</f>
        <v>Lakeside</v>
      </c>
      <c r="G410" s="1" t="b">
        <v>1</v>
      </c>
      <c r="H410" s="1" t="b">
        <v>1</v>
      </c>
      <c r="I410" s="1">
        <v>13.0</v>
      </c>
      <c r="J410" s="7" t="str">
        <f>vlookup(I410,Cats!$A:$B,2,false)</f>
        <v>X</v>
      </c>
    </row>
    <row r="411">
      <c r="A411" s="1">
        <v>137420.0</v>
      </c>
      <c r="B411" s="1">
        <v>476.0</v>
      </c>
      <c r="C411" s="1">
        <v>4.0</v>
      </c>
      <c r="D411" s="1" t="s">
        <v>93</v>
      </c>
      <c r="E411" s="1">
        <v>36.0</v>
      </c>
      <c r="F411" s="7" t="str">
        <f>vlookup(E411,Teams!A:B,2,false)</f>
        <v>PRISMS</v>
      </c>
      <c r="G411" s="1" t="b">
        <v>0</v>
      </c>
      <c r="H411" s="1" t="b">
        <v>0</v>
      </c>
      <c r="I411" s="1">
        <v>13.0</v>
      </c>
      <c r="J411" s="7" t="str">
        <f>vlookup(I411,Cats!$A:$B,2,false)</f>
        <v>X</v>
      </c>
    </row>
    <row r="412">
      <c r="A412" s="1">
        <v>137421.0</v>
      </c>
      <c r="B412" s="1">
        <v>476.0</v>
      </c>
      <c r="C412" s="1">
        <v>14.0</v>
      </c>
      <c r="D412" s="1" t="s">
        <v>41</v>
      </c>
      <c r="E412" s="1">
        <v>23.0</v>
      </c>
      <c r="F412" s="7" t="str">
        <f>vlookup(E412,Teams!A:B,2,false)</f>
        <v>Lakeside</v>
      </c>
      <c r="G412" s="1" t="b">
        <v>1</v>
      </c>
      <c r="H412" s="1" t="b">
        <v>0</v>
      </c>
      <c r="I412" s="1">
        <v>14.0</v>
      </c>
      <c r="J412" s="7" t="str">
        <f>vlookup(I412,Cats!$A:$B,2,false)</f>
        <v>M</v>
      </c>
    </row>
    <row r="413">
      <c r="A413" s="1">
        <v>137422.0</v>
      </c>
      <c r="B413" s="1">
        <v>476.0</v>
      </c>
      <c r="C413" s="1">
        <v>0.0</v>
      </c>
      <c r="D413" s="1" t="s">
        <v>32</v>
      </c>
      <c r="E413" s="1">
        <v>36.0</v>
      </c>
      <c r="F413" s="7" t="str">
        <f>vlookup(E413,Teams!A:B,2,false)</f>
        <v>PRISMS</v>
      </c>
      <c r="G413" s="1" t="b">
        <v>0</v>
      </c>
      <c r="H413" s="1" t="b">
        <v>1</v>
      </c>
      <c r="I413" s="1">
        <v>14.0</v>
      </c>
      <c r="J413" s="7" t="str">
        <f>vlookup(I413,Cats!$A:$B,2,false)</f>
        <v>M</v>
      </c>
    </row>
    <row r="414">
      <c r="A414" s="1">
        <v>137423.0</v>
      </c>
      <c r="B414" s="1">
        <v>476.0</v>
      </c>
      <c r="C414" s="1">
        <v>0.0</v>
      </c>
      <c r="D414" s="1" t="s">
        <v>32</v>
      </c>
      <c r="E414" s="1">
        <v>23.0</v>
      </c>
      <c r="F414" s="7" t="str">
        <f>vlookup(E414,Teams!A:B,2,false)</f>
        <v>Lakeside</v>
      </c>
      <c r="G414" s="1" t="b">
        <v>1</v>
      </c>
      <c r="H414" s="1" t="b">
        <v>1</v>
      </c>
      <c r="I414" s="1">
        <v>15.0</v>
      </c>
      <c r="J414" s="7" t="str">
        <f>vlookup(I414,Cats!$A:$B,2,false)</f>
        <v>C</v>
      </c>
    </row>
    <row r="415">
      <c r="A415" s="1">
        <v>137424.0</v>
      </c>
      <c r="B415" s="1">
        <v>476.0</v>
      </c>
      <c r="C415" s="1">
        <v>14.0</v>
      </c>
      <c r="D415" s="1" t="s">
        <v>94</v>
      </c>
      <c r="E415" s="1">
        <v>36.0</v>
      </c>
      <c r="F415" s="7" t="str">
        <f>vlookup(E415,Teams!A:B,2,false)</f>
        <v>PRISMS</v>
      </c>
      <c r="G415" s="1" t="b">
        <v>0</v>
      </c>
      <c r="H415" s="1" t="b">
        <v>0</v>
      </c>
      <c r="I415" s="1">
        <v>15.0</v>
      </c>
      <c r="J415" s="7" t="str">
        <f>vlookup(I415,Cats!$A:$B,2,false)</f>
        <v>C</v>
      </c>
    </row>
    <row r="416">
      <c r="A416" s="1">
        <v>137425.0</v>
      </c>
      <c r="B416" s="1">
        <v>476.0</v>
      </c>
      <c r="C416" s="1">
        <v>14.0</v>
      </c>
      <c r="D416" s="1" t="s">
        <v>41</v>
      </c>
      <c r="E416" s="1">
        <v>23.0</v>
      </c>
      <c r="F416" s="7" t="str">
        <f>vlookup(E416,Teams!A:B,2,false)</f>
        <v>Lakeside</v>
      </c>
      <c r="G416" s="1" t="b">
        <v>1</v>
      </c>
      <c r="H416" s="1" t="b">
        <v>0</v>
      </c>
      <c r="I416" s="1">
        <v>16.0</v>
      </c>
      <c r="J416" s="7" t="str">
        <f>vlookup(I416,Cats!$A:$B,2,false)</f>
        <v>E</v>
      </c>
    </row>
    <row r="417">
      <c r="A417" s="1">
        <v>137426.0</v>
      </c>
      <c r="B417" s="1">
        <v>476.0</v>
      </c>
      <c r="C417" s="1">
        <v>-4.0</v>
      </c>
      <c r="D417" s="1" t="s">
        <v>93</v>
      </c>
      <c r="E417" s="1">
        <v>36.0</v>
      </c>
      <c r="F417" s="7" t="str">
        <f>vlookup(E417,Teams!A:B,2,false)</f>
        <v>PRISMS</v>
      </c>
      <c r="G417" s="1" t="b">
        <v>0</v>
      </c>
      <c r="H417" s="1" t="b">
        <v>0</v>
      </c>
      <c r="I417" s="1">
        <v>16.0</v>
      </c>
      <c r="J417" s="7" t="str">
        <f>vlookup(I417,Cats!$A:$B,2,false)</f>
        <v>E</v>
      </c>
    </row>
    <row r="418">
      <c r="A418" s="1">
        <v>137427.0</v>
      </c>
      <c r="B418" s="1">
        <v>476.0</v>
      </c>
      <c r="C418" s="1">
        <v>14.0</v>
      </c>
      <c r="D418" s="1" t="s">
        <v>95</v>
      </c>
      <c r="E418" s="1">
        <v>23.0</v>
      </c>
      <c r="F418" s="7" t="str">
        <f>vlookup(E418,Teams!A:B,2,false)</f>
        <v>Lakeside</v>
      </c>
      <c r="G418" s="1" t="b">
        <v>1</v>
      </c>
      <c r="H418" s="1" t="b">
        <v>0</v>
      </c>
      <c r="I418" s="1">
        <v>17.0</v>
      </c>
      <c r="J418" s="7" t="str">
        <f>vlookup(I418,Cats!$A:$B,2,false)</f>
        <v>B</v>
      </c>
    </row>
    <row r="419">
      <c r="A419" s="1">
        <v>137428.0</v>
      </c>
      <c r="B419" s="1">
        <v>476.0</v>
      </c>
      <c r="C419" s="1">
        <v>0.0</v>
      </c>
      <c r="D419" s="1" t="s">
        <v>32</v>
      </c>
      <c r="E419" s="1">
        <v>36.0</v>
      </c>
      <c r="F419" s="7" t="str">
        <f>vlookup(E419,Teams!A:B,2,false)</f>
        <v>PRISMS</v>
      </c>
      <c r="G419" s="1" t="b">
        <v>0</v>
      </c>
      <c r="H419" s="1" t="b">
        <v>1</v>
      </c>
      <c r="I419" s="1">
        <v>17.0</v>
      </c>
      <c r="J419" s="7" t="str">
        <f>vlookup(I419,Cats!$A:$B,2,false)</f>
        <v>B</v>
      </c>
    </row>
    <row r="420">
      <c r="A420" s="1">
        <v>137429.0</v>
      </c>
      <c r="B420" s="1">
        <v>476.0</v>
      </c>
      <c r="C420" s="1">
        <v>0.0</v>
      </c>
      <c r="D420" s="1" t="s">
        <v>95</v>
      </c>
      <c r="E420" s="1">
        <v>23.0</v>
      </c>
      <c r="F420" s="7" t="str">
        <f>vlookup(E420,Teams!A:B,2,false)</f>
        <v>Lakeside</v>
      </c>
      <c r="G420" s="1" t="b">
        <v>1</v>
      </c>
      <c r="H420" s="1" t="b">
        <v>0</v>
      </c>
      <c r="I420" s="1">
        <v>18.0</v>
      </c>
      <c r="J420" s="7" t="str">
        <f>vlookup(I420,Cats!$A:$B,2,false)</f>
        <v>P</v>
      </c>
    </row>
    <row r="421">
      <c r="A421" s="1">
        <v>137430.0</v>
      </c>
      <c r="B421" s="1">
        <v>476.0</v>
      </c>
      <c r="C421" s="1">
        <v>0.0</v>
      </c>
      <c r="D421" s="1" t="s">
        <v>93</v>
      </c>
      <c r="E421" s="1">
        <v>36.0</v>
      </c>
      <c r="F421" s="7" t="str">
        <f>vlookup(E421,Teams!A:B,2,false)</f>
        <v>PRISMS</v>
      </c>
      <c r="G421" s="1" t="b">
        <v>0</v>
      </c>
      <c r="H421" s="1" t="b">
        <v>0</v>
      </c>
      <c r="I421" s="1">
        <v>18.0</v>
      </c>
      <c r="J421" s="7" t="str">
        <f>vlookup(I421,Cats!$A:$B,2,false)</f>
        <v>P</v>
      </c>
    </row>
    <row r="422">
      <c r="A422" s="1">
        <v>137431.0</v>
      </c>
      <c r="B422" s="1">
        <v>476.0</v>
      </c>
      <c r="C422" s="1">
        <v>0.0</v>
      </c>
      <c r="D422" s="1" t="s">
        <v>32</v>
      </c>
      <c r="E422" s="1">
        <v>23.0</v>
      </c>
      <c r="F422" s="7" t="str">
        <f>vlookup(E422,Teams!A:B,2,false)</f>
        <v>Lakeside</v>
      </c>
      <c r="G422" s="1" t="b">
        <v>1</v>
      </c>
      <c r="H422" s="1" t="b">
        <v>1</v>
      </c>
      <c r="I422" s="1">
        <v>19.0</v>
      </c>
      <c r="J422" s="7" t="str">
        <f>vlookup(I422,Cats!$A:$B,2,false)</f>
        <v>X</v>
      </c>
    </row>
    <row r="423">
      <c r="A423" s="1">
        <v>137432.0</v>
      </c>
      <c r="B423" s="1">
        <v>476.0</v>
      </c>
      <c r="C423" s="1">
        <v>14.0</v>
      </c>
      <c r="D423" s="1" t="s">
        <v>93</v>
      </c>
      <c r="E423" s="1">
        <v>36.0</v>
      </c>
      <c r="F423" s="7" t="str">
        <f>vlookup(E423,Teams!A:B,2,false)</f>
        <v>PRISMS</v>
      </c>
      <c r="G423" s="1" t="b">
        <v>0</v>
      </c>
      <c r="H423" s="1" t="b">
        <v>0</v>
      </c>
      <c r="I423" s="1">
        <v>19.0</v>
      </c>
      <c r="J423" s="7" t="str">
        <f>vlookup(I423,Cats!$A:$B,2,false)</f>
        <v>X</v>
      </c>
    </row>
    <row r="424">
      <c r="A424" s="1">
        <v>137433.0</v>
      </c>
      <c r="B424" s="1">
        <v>476.0</v>
      </c>
      <c r="C424" s="1">
        <v>14.0</v>
      </c>
      <c r="D424" s="1" t="s">
        <v>41</v>
      </c>
      <c r="E424" s="1">
        <v>23.0</v>
      </c>
      <c r="F424" s="7" t="str">
        <f>vlookup(E424,Teams!A:B,2,false)</f>
        <v>Lakeside</v>
      </c>
      <c r="G424" s="1" t="b">
        <v>1</v>
      </c>
      <c r="H424" s="1" t="b">
        <v>0</v>
      </c>
      <c r="I424" s="1">
        <v>20.0</v>
      </c>
      <c r="J424" s="7" t="str">
        <f>vlookup(I424,Cats!$A:$B,2,false)</f>
        <v>M</v>
      </c>
    </row>
    <row r="425">
      <c r="A425" s="1">
        <v>137434.0</v>
      </c>
      <c r="B425" s="1">
        <v>476.0</v>
      </c>
      <c r="C425" s="1">
        <v>0.0</v>
      </c>
      <c r="D425" s="1" t="s">
        <v>32</v>
      </c>
      <c r="E425" s="1">
        <v>36.0</v>
      </c>
      <c r="F425" s="7" t="str">
        <f>vlookup(E425,Teams!A:B,2,false)</f>
        <v>PRISMS</v>
      </c>
      <c r="G425" s="1" t="b">
        <v>0</v>
      </c>
      <c r="H425" s="1" t="b">
        <v>1</v>
      </c>
      <c r="I425" s="1">
        <v>20.0</v>
      </c>
      <c r="J425" s="7" t="str">
        <f>vlookup(I425,Cats!$A:$B,2,false)</f>
        <v>M</v>
      </c>
    </row>
    <row r="426">
      <c r="A426" s="1">
        <v>137435.0</v>
      </c>
      <c r="B426" s="1">
        <v>476.0</v>
      </c>
      <c r="C426" s="1">
        <v>14.0</v>
      </c>
      <c r="D426" s="1" t="s">
        <v>41</v>
      </c>
      <c r="E426" s="1">
        <v>23.0</v>
      </c>
      <c r="F426" s="7" t="str">
        <f>vlookup(E426,Teams!A:B,2,false)</f>
        <v>Lakeside</v>
      </c>
      <c r="G426" s="1" t="b">
        <v>1</v>
      </c>
      <c r="H426" s="1" t="b">
        <v>0</v>
      </c>
      <c r="I426" s="1">
        <v>21.0</v>
      </c>
      <c r="J426" s="7" t="str">
        <f>vlookup(I426,Cats!$A:$B,2,false)</f>
        <v>C</v>
      </c>
    </row>
    <row r="427">
      <c r="A427" s="1">
        <v>137436.0</v>
      </c>
      <c r="B427" s="1">
        <v>476.0</v>
      </c>
      <c r="C427" s="1">
        <v>0.0</v>
      </c>
      <c r="D427" s="1" t="s">
        <v>32</v>
      </c>
      <c r="E427" s="1">
        <v>36.0</v>
      </c>
      <c r="F427" s="7" t="str">
        <f>vlookup(E427,Teams!A:B,2,false)</f>
        <v>PRISMS</v>
      </c>
      <c r="G427" s="1" t="b">
        <v>0</v>
      </c>
      <c r="H427" s="1" t="b">
        <v>1</v>
      </c>
      <c r="I427" s="1">
        <v>21.0</v>
      </c>
      <c r="J427" s="7" t="str">
        <f>vlookup(I427,Cats!$A:$B,2,false)</f>
        <v>C</v>
      </c>
    </row>
    <row r="428">
      <c r="A428" s="1">
        <v>137437.0</v>
      </c>
      <c r="B428" s="1">
        <v>476.0</v>
      </c>
      <c r="C428" s="1">
        <v>4.0</v>
      </c>
      <c r="D428" s="1" t="s">
        <v>41</v>
      </c>
      <c r="E428" s="1">
        <v>23.0</v>
      </c>
      <c r="F428" s="7" t="str">
        <f>vlookup(E428,Teams!A:B,2,false)</f>
        <v>Lakeside</v>
      </c>
      <c r="G428" s="1" t="b">
        <v>1</v>
      </c>
      <c r="H428" s="1" t="b">
        <v>0</v>
      </c>
      <c r="I428" s="1">
        <v>22.0</v>
      </c>
      <c r="J428" s="7" t="str">
        <f>vlookup(I428,Cats!$A:$B,2,false)</f>
        <v>E</v>
      </c>
    </row>
    <row r="429">
      <c r="A429" s="1">
        <v>137438.0</v>
      </c>
      <c r="B429" s="1">
        <v>476.0</v>
      </c>
      <c r="C429" s="1">
        <v>-4.0</v>
      </c>
      <c r="D429" s="1" t="s">
        <v>93</v>
      </c>
      <c r="E429" s="1">
        <v>36.0</v>
      </c>
      <c r="F429" s="7" t="str">
        <f>vlookup(E429,Teams!A:B,2,false)</f>
        <v>PRISMS</v>
      </c>
      <c r="G429" s="1" t="b">
        <v>0</v>
      </c>
      <c r="H429" s="1" t="b">
        <v>0</v>
      </c>
      <c r="I429" s="1">
        <v>22.0</v>
      </c>
      <c r="J429" s="7" t="str">
        <f>vlookup(I429,Cats!$A:$B,2,false)</f>
        <v>E</v>
      </c>
    </row>
    <row r="430">
      <c r="A430" s="1">
        <v>137439.0</v>
      </c>
      <c r="B430" s="1">
        <v>476.0</v>
      </c>
      <c r="C430" s="1">
        <v>14.0</v>
      </c>
      <c r="D430" s="1" t="s">
        <v>41</v>
      </c>
      <c r="E430" s="1">
        <v>23.0</v>
      </c>
      <c r="F430" s="7" t="str">
        <f>vlookup(E430,Teams!A:B,2,false)</f>
        <v>Lakeside</v>
      </c>
      <c r="G430" s="1" t="b">
        <v>1</v>
      </c>
      <c r="H430" s="1" t="b">
        <v>0</v>
      </c>
      <c r="I430" s="1">
        <v>23.0</v>
      </c>
      <c r="J430" s="7" t="str">
        <f>vlookup(I430,Cats!$A:$B,2,false)</f>
        <v>B</v>
      </c>
    </row>
    <row r="431">
      <c r="A431" s="1">
        <v>137440.0</v>
      </c>
      <c r="B431" s="1">
        <v>476.0</v>
      </c>
      <c r="C431" s="1">
        <v>0.0</v>
      </c>
      <c r="D431" s="1" t="s">
        <v>32</v>
      </c>
      <c r="E431" s="1">
        <v>36.0</v>
      </c>
      <c r="F431" s="7" t="str">
        <f>vlookup(E431,Teams!A:B,2,false)</f>
        <v>PRISMS</v>
      </c>
      <c r="G431" s="1" t="b">
        <v>0</v>
      </c>
      <c r="H431" s="1" t="b">
        <v>1</v>
      </c>
      <c r="I431" s="1">
        <v>23.0</v>
      </c>
      <c r="J431" s="7" t="str">
        <f>vlookup(I431,Cats!$A:$B,2,false)</f>
        <v>B</v>
      </c>
    </row>
    <row r="432">
      <c r="A432" s="1">
        <v>137441.0</v>
      </c>
      <c r="B432" s="1">
        <v>476.0</v>
      </c>
      <c r="C432" s="1">
        <v>0.0</v>
      </c>
      <c r="D432" s="1" t="s">
        <v>32</v>
      </c>
      <c r="E432" s="1">
        <v>23.0</v>
      </c>
      <c r="F432" s="7" t="str">
        <f>vlookup(E432,Teams!A:B,2,false)</f>
        <v>Lakeside</v>
      </c>
      <c r="G432" s="1" t="b">
        <v>1</v>
      </c>
      <c r="H432" s="1" t="b">
        <v>1</v>
      </c>
      <c r="I432" s="1">
        <v>24.0</v>
      </c>
      <c r="J432" s="7" t="str">
        <f>vlookup(I432,Cats!$A:$B,2,false)</f>
        <v>P</v>
      </c>
    </row>
    <row r="433">
      <c r="A433" s="1">
        <v>137442.0</v>
      </c>
      <c r="B433" s="1">
        <v>476.0</v>
      </c>
      <c r="C433" s="1">
        <v>4.0</v>
      </c>
      <c r="D433" s="1" t="s">
        <v>93</v>
      </c>
      <c r="E433" s="1">
        <v>36.0</v>
      </c>
      <c r="F433" s="7" t="str">
        <f>vlookup(E433,Teams!A:B,2,false)</f>
        <v>PRISMS</v>
      </c>
      <c r="G433" s="1" t="b">
        <v>0</v>
      </c>
      <c r="H433" s="1" t="b">
        <v>0</v>
      </c>
      <c r="I433" s="1">
        <v>24.0</v>
      </c>
      <c r="J433" s="7" t="str">
        <f>vlookup(I433,Cats!$A:$B,2,false)</f>
        <v>P</v>
      </c>
    </row>
    <row r="434">
      <c r="A434" s="1">
        <v>137443.0</v>
      </c>
      <c r="B434" s="1">
        <v>477.0</v>
      </c>
      <c r="C434" s="1">
        <v>4.0</v>
      </c>
      <c r="D434" s="1" t="s">
        <v>67</v>
      </c>
      <c r="E434" s="1">
        <v>1.0</v>
      </c>
      <c r="F434" s="7" t="str">
        <f>vlookup(E434,Teams!A:B,2,false)</f>
        <v>ASFA</v>
      </c>
      <c r="G434" s="1" t="b">
        <v>1</v>
      </c>
      <c r="H434" s="1" t="b">
        <v>0</v>
      </c>
      <c r="I434" s="1">
        <v>1.0</v>
      </c>
      <c r="J434" s="7" t="str">
        <f>vlookup(I434,Cats!$A:$B,2,false)</f>
        <v>X</v>
      </c>
    </row>
    <row r="435">
      <c r="A435" s="1">
        <v>137444.0</v>
      </c>
      <c r="B435" s="1">
        <v>477.0</v>
      </c>
      <c r="C435" s="1">
        <v>0.0</v>
      </c>
      <c r="D435" s="1" t="s">
        <v>32</v>
      </c>
      <c r="E435" s="1">
        <v>3.0</v>
      </c>
      <c r="F435" s="7" t="str">
        <f>vlookup(E435,Teams!A:B,2,false)</f>
        <v>Blair B</v>
      </c>
      <c r="G435" s="1" t="b">
        <v>0</v>
      </c>
      <c r="H435" s="1" t="b">
        <v>1</v>
      </c>
      <c r="I435" s="1">
        <v>1.0</v>
      </c>
      <c r="J435" s="7" t="str">
        <f>vlookup(I435,Cats!$A:$B,2,false)</f>
        <v>X</v>
      </c>
    </row>
    <row r="436">
      <c r="A436" s="1">
        <v>137445.0</v>
      </c>
      <c r="B436" s="1">
        <v>477.0</v>
      </c>
      <c r="C436" s="1">
        <v>0.0</v>
      </c>
      <c r="D436" s="1" t="s">
        <v>67</v>
      </c>
      <c r="E436" s="1">
        <v>1.0</v>
      </c>
      <c r="F436" s="7" t="str">
        <f>vlookup(E436,Teams!A:B,2,false)</f>
        <v>ASFA</v>
      </c>
      <c r="G436" s="1" t="b">
        <v>1</v>
      </c>
      <c r="H436" s="1" t="b">
        <v>0</v>
      </c>
      <c r="I436" s="1">
        <v>2.0</v>
      </c>
      <c r="J436" s="7" t="str">
        <f>vlookup(I436,Cats!$A:$B,2,false)</f>
        <v>M</v>
      </c>
    </row>
    <row r="437">
      <c r="A437" s="1">
        <v>137446.0</v>
      </c>
      <c r="B437" s="1">
        <v>477.0</v>
      </c>
      <c r="C437" s="1">
        <v>0.0</v>
      </c>
      <c r="D437" s="1" t="s">
        <v>97</v>
      </c>
      <c r="E437" s="1">
        <v>3.0</v>
      </c>
      <c r="F437" s="7" t="str">
        <f>vlookup(E437,Teams!A:B,2,false)</f>
        <v>Blair B</v>
      </c>
      <c r="G437" s="1" t="b">
        <v>0</v>
      </c>
      <c r="H437" s="1" t="b">
        <v>0</v>
      </c>
      <c r="I437" s="1">
        <v>2.0</v>
      </c>
      <c r="J437" s="7" t="str">
        <f>vlookup(I437,Cats!$A:$B,2,false)</f>
        <v>M</v>
      </c>
    </row>
    <row r="438">
      <c r="A438" s="1">
        <v>137447.0</v>
      </c>
      <c r="B438" s="1">
        <v>477.0</v>
      </c>
      <c r="C438" s="1">
        <v>0.0</v>
      </c>
      <c r="D438" s="1" t="s">
        <v>67</v>
      </c>
      <c r="E438" s="1">
        <v>1.0</v>
      </c>
      <c r="F438" s="7" t="str">
        <f>vlookup(E438,Teams!A:B,2,false)</f>
        <v>ASFA</v>
      </c>
      <c r="G438" s="1" t="b">
        <v>1</v>
      </c>
      <c r="H438" s="1" t="b">
        <v>0</v>
      </c>
      <c r="I438" s="1">
        <v>3.0</v>
      </c>
      <c r="J438" s="7" t="str">
        <f>vlookup(I438,Cats!$A:$B,2,false)</f>
        <v>C</v>
      </c>
    </row>
    <row r="439">
      <c r="A439" s="1">
        <v>137448.0</v>
      </c>
      <c r="B439" s="1">
        <v>477.0</v>
      </c>
      <c r="C439" s="1">
        <v>4.0</v>
      </c>
      <c r="D439" s="1" t="s">
        <v>97</v>
      </c>
      <c r="E439" s="1">
        <v>3.0</v>
      </c>
      <c r="F439" s="7" t="str">
        <f>vlookup(E439,Teams!A:B,2,false)</f>
        <v>Blair B</v>
      </c>
      <c r="G439" s="1" t="b">
        <v>0</v>
      </c>
      <c r="H439" s="1" t="b">
        <v>0</v>
      </c>
      <c r="I439" s="1">
        <v>3.0</v>
      </c>
      <c r="J439" s="7" t="str">
        <f>vlookup(I439,Cats!$A:$B,2,false)</f>
        <v>C</v>
      </c>
    </row>
    <row r="440">
      <c r="A440" s="1">
        <v>137449.0</v>
      </c>
      <c r="B440" s="1">
        <v>477.0</v>
      </c>
      <c r="C440" s="1">
        <v>4.0</v>
      </c>
      <c r="D440" s="1" t="s">
        <v>67</v>
      </c>
      <c r="E440" s="1">
        <v>1.0</v>
      </c>
      <c r="F440" s="7" t="str">
        <f>vlookup(E440,Teams!A:B,2,false)</f>
        <v>ASFA</v>
      </c>
      <c r="G440" s="1" t="b">
        <v>1</v>
      </c>
      <c r="H440" s="1" t="b">
        <v>0</v>
      </c>
      <c r="I440" s="1">
        <v>4.0</v>
      </c>
      <c r="J440" s="7" t="str">
        <f>vlookup(I440,Cats!$A:$B,2,false)</f>
        <v>E</v>
      </c>
    </row>
    <row r="441">
      <c r="A441" s="1">
        <v>137450.0</v>
      </c>
      <c r="B441" s="1">
        <v>477.0</v>
      </c>
      <c r="C441" s="1">
        <v>0.0</v>
      </c>
      <c r="D441" s="1" t="s">
        <v>32</v>
      </c>
      <c r="E441" s="1">
        <v>3.0</v>
      </c>
      <c r="F441" s="7" t="str">
        <f>vlookup(E441,Teams!A:B,2,false)</f>
        <v>Blair B</v>
      </c>
      <c r="G441" s="1" t="b">
        <v>0</v>
      </c>
      <c r="H441" s="1" t="b">
        <v>1</v>
      </c>
      <c r="I441" s="1">
        <v>4.0</v>
      </c>
      <c r="J441" s="7" t="str">
        <f>vlookup(I441,Cats!$A:$B,2,false)</f>
        <v>E</v>
      </c>
    </row>
    <row r="442">
      <c r="A442" s="1">
        <v>137451.0</v>
      </c>
      <c r="B442" s="1">
        <v>477.0</v>
      </c>
      <c r="C442" s="1">
        <v>0.0</v>
      </c>
      <c r="D442" s="1" t="s">
        <v>32</v>
      </c>
      <c r="E442" s="1">
        <v>1.0</v>
      </c>
      <c r="F442" s="7" t="str">
        <f>vlookup(E442,Teams!A:B,2,false)</f>
        <v>ASFA</v>
      </c>
      <c r="G442" s="1" t="b">
        <v>1</v>
      </c>
      <c r="H442" s="1" t="b">
        <v>1</v>
      </c>
      <c r="I442" s="1">
        <v>5.0</v>
      </c>
      <c r="J442" s="7" t="str">
        <f>vlookup(I442,Cats!$A:$B,2,false)</f>
        <v>B</v>
      </c>
    </row>
    <row r="443">
      <c r="A443" s="1">
        <v>137452.0</v>
      </c>
      <c r="B443" s="1">
        <v>477.0</v>
      </c>
      <c r="C443" s="1">
        <v>14.0</v>
      </c>
      <c r="D443" s="1" t="s">
        <v>97</v>
      </c>
      <c r="E443" s="1">
        <v>3.0</v>
      </c>
      <c r="F443" s="7" t="str">
        <f>vlookup(E443,Teams!A:B,2,false)</f>
        <v>Blair B</v>
      </c>
      <c r="G443" s="1" t="b">
        <v>0</v>
      </c>
      <c r="H443" s="1" t="b">
        <v>0</v>
      </c>
      <c r="I443" s="1">
        <v>5.0</v>
      </c>
      <c r="J443" s="7" t="str">
        <f>vlookup(I443,Cats!$A:$B,2,false)</f>
        <v>B</v>
      </c>
    </row>
    <row r="444">
      <c r="A444" s="1">
        <v>137453.0</v>
      </c>
      <c r="B444" s="1">
        <v>477.0</v>
      </c>
      <c r="C444" s="1">
        <v>0.0</v>
      </c>
      <c r="D444" s="1" t="s">
        <v>67</v>
      </c>
      <c r="E444" s="1">
        <v>1.0</v>
      </c>
      <c r="F444" s="7" t="str">
        <f>vlookup(E444,Teams!A:B,2,false)</f>
        <v>ASFA</v>
      </c>
      <c r="G444" s="1" t="b">
        <v>1</v>
      </c>
      <c r="H444" s="1" t="b">
        <v>0</v>
      </c>
      <c r="I444" s="1">
        <v>6.0</v>
      </c>
      <c r="J444" s="7" t="str">
        <f>vlookup(I444,Cats!$A:$B,2,false)</f>
        <v>P</v>
      </c>
    </row>
    <row r="445">
      <c r="A445" s="1">
        <v>137454.0</v>
      </c>
      <c r="B445" s="1">
        <v>477.0</v>
      </c>
      <c r="C445" s="1">
        <v>0.0</v>
      </c>
      <c r="D445" s="1" t="s">
        <v>97</v>
      </c>
      <c r="E445" s="1">
        <v>3.0</v>
      </c>
      <c r="F445" s="7" t="str">
        <f>vlookup(E445,Teams!A:B,2,false)</f>
        <v>Blair B</v>
      </c>
      <c r="G445" s="1" t="b">
        <v>0</v>
      </c>
      <c r="H445" s="1" t="b">
        <v>0</v>
      </c>
      <c r="I445" s="1">
        <v>6.0</v>
      </c>
      <c r="J445" s="7" t="str">
        <f>vlookup(I445,Cats!$A:$B,2,false)</f>
        <v>P</v>
      </c>
    </row>
    <row r="446">
      <c r="A446" s="1">
        <v>137455.0</v>
      </c>
      <c r="B446" s="1">
        <v>477.0</v>
      </c>
      <c r="C446" s="1">
        <v>14.0</v>
      </c>
      <c r="D446" s="1" t="s">
        <v>98</v>
      </c>
      <c r="E446" s="1">
        <v>1.0</v>
      </c>
      <c r="F446" s="7" t="str">
        <f>vlookup(E446,Teams!A:B,2,false)</f>
        <v>ASFA</v>
      </c>
      <c r="G446" s="1" t="b">
        <v>1</v>
      </c>
      <c r="H446" s="1" t="b">
        <v>0</v>
      </c>
      <c r="I446" s="1">
        <v>7.0</v>
      </c>
      <c r="J446" s="7" t="str">
        <f>vlookup(I446,Cats!$A:$B,2,false)</f>
        <v>X</v>
      </c>
    </row>
    <row r="447">
      <c r="A447" s="1">
        <v>137456.0</v>
      </c>
      <c r="B447" s="1">
        <v>477.0</v>
      </c>
      <c r="C447" s="1">
        <v>0.0</v>
      </c>
      <c r="D447" s="1" t="s">
        <v>32</v>
      </c>
      <c r="E447" s="1">
        <v>3.0</v>
      </c>
      <c r="F447" s="7" t="str">
        <f>vlookup(E447,Teams!A:B,2,false)</f>
        <v>Blair B</v>
      </c>
      <c r="G447" s="1" t="b">
        <v>0</v>
      </c>
      <c r="H447" s="1" t="b">
        <v>1</v>
      </c>
      <c r="I447" s="1">
        <v>7.0</v>
      </c>
      <c r="J447" s="7" t="str">
        <f>vlookup(I447,Cats!$A:$B,2,false)</f>
        <v>X</v>
      </c>
    </row>
    <row r="448">
      <c r="A448" s="1">
        <v>137457.0</v>
      </c>
      <c r="B448" s="1">
        <v>477.0</v>
      </c>
      <c r="C448" s="1">
        <v>4.0</v>
      </c>
      <c r="D448" s="1" t="s">
        <v>67</v>
      </c>
      <c r="E448" s="1">
        <v>1.0</v>
      </c>
      <c r="F448" s="7" t="str">
        <f>vlookup(E448,Teams!A:B,2,false)</f>
        <v>ASFA</v>
      </c>
      <c r="G448" s="1" t="b">
        <v>1</v>
      </c>
      <c r="H448" s="1" t="b">
        <v>0</v>
      </c>
      <c r="I448" s="1">
        <v>8.0</v>
      </c>
      <c r="J448" s="7" t="str">
        <f>vlookup(I448,Cats!$A:$B,2,false)</f>
        <v>M</v>
      </c>
    </row>
    <row r="449">
      <c r="A449" s="1">
        <v>137458.0</v>
      </c>
      <c r="B449" s="1">
        <v>477.0</v>
      </c>
      <c r="C449" s="1">
        <v>0.0</v>
      </c>
      <c r="D449" s="1" t="s">
        <v>32</v>
      </c>
      <c r="E449" s="1">
        <v>3.0</v>
      </c>
      <c r="F449" s="7" t="str">
        <f>vlookup(E449,Teams!A:B,2,false)</f>
        <v>Blair B</v>
      </c>
      <c r="G449" s="1" t="b">
        <v>0</v>
      </c>
      <c r="H449" s="1" t="b">
        <v>1</v>
      </c>
      <c r="I449" s="1">
        <v>8.0</v>
      </c>
      <c r="J449" s="7" t="str">
        <f>vlookup(I449,Cats!$A:$B,2,false)</f>
        <v>M</v>
      </c>
    </row>
    <row r="450">
      <c r="A450" s="1">
        <v>137459.0</v>
      </c>
      <c r="B450" s="1">
        <v>477.0</v>
      </c>
      <c r="C450" s="1">
        <v>4.0</v>
      </c>
      <c r="D450" s="1" t="s">
        <v>67</v>
      </c>
      <c r="E450" s="1">
        <v>1.0</v>
      </c>
      <c r="F450" s="7" t="str">
        <f>vlookup(E450,Teams!A:B,2,false)</f>
        <v>ASFA</v>
      </c>
      <c r="G450" s="1" t="b">
        <v>1</v>
      </c>
      <c r="H450" s="1" t="b">
        <v>0</v>
      </c>
      <c r="I450" s="1">
        <v>9.0</v>
      </c>
      <c r="J450" s="7" t="str">
        <f>vlookup(I450,Cats!$A:$B,2,false)</f>
        <v>C</v>
      </c>
    </row>
    <row r="451">
      <c r="A451" s="1">
        <v>137460.0</v>
      </c>
      <c r="B451" s="1">
        <v>477.0</v>
      </c>
      <c r="C451" s="1">
        <v>0.0</v>
      </c>
      <c r="D451" s="1" t="s">
        <v>32</v>
      </c>
      <c r="E451" s="1">
        <v>3.0</v>
      </c>
      <c r="F451" s="7" t="str">
        <f>vlookup(E451,Teams!A:B,2,false)</f>
        <v>Blair B</v>
      </c>
      <c r="G451" s="1" t="b">
        <v>0</v>
      </c>
      <c r="H451" s="1" t="b">
        <v>1</v>
      </c>
      <c r="I451" s="1">
        <v>9.0</v>
      </c>
      <c r="J451" s="7" t="str">
        <f>vlookup(I451,Cats!$A:$B,2,false)</f>
        <v>C</v>
      </c>
    </row>
    <row r="452">
      <c r="A452" s="1">
        <v>137461.0</v>
      </c>
      <c r="B452" s="1">
        <v>477.0</v>
      </c>
      <c r="C452" s="1">
        <v>4.0</v>
      </c>
      <c r="D452" s="1" t="s">
        <v>67</v>
      </c>
      <c r="E452" s="1">
        <v>1.0</v>
      </c>
      <c r="F452" s="7" t="str">
        <f>vlookup(E452,Teams!A:B,2,false)</f>
        <v>ASFA</v>
      </c>
      <c r="G452" s="1" t="b">
        <v>1</v>
      </c>
      <c r="H452" s="1" t="b">
        <v>0</v>
      </c>
      <c r="I452" s="1">
        <v>10.0</v>
      </c>
      <c r="J452" s="7" t="str">
        <f>vlookup(I452,Cats!$A:$B,2,false)</f>
        <v>E</v>
      </c>
    </row>
    <row r="453">
      <c r="A453" s="1">
        <v>137462.0</v>
      </c>
      <c r="B453" s="1">
        <v>477.0</v>
      </c>
      <c r="C453" s="1">
        <v>0.0</v>
      </c>
      <c r="D453" s="1" t="s">
        <v>32</v>
      </c>
      <c r="E453" s="1">
        <v>3.0</v>
      </c>
      <c r="F453" s="7" t="str">
        <f>vlookup(E453,Teams!A:B,2,false)</f>
        <v>Blair B</v>
      </c>
      <c r="G453" s="1" t="b">
        <v>0</v>
      </c>
      <c r="H453" s="1" t="b">
        <v>1</v>
      </c>
      <c r="I453" s="1">
        <v>10.0</v>
      </c>
      <c r="J453" s="7" t="str">
        <f>vlookup(I453,Cats!$A:$B,2,false)</f>
        <v>E</v>
      </c>
    </row>
    <row r="454">
      <c r="A454" s="1">
        <v>137463.0</v>
      </c>
      <c r="B454" s="1">
        <v>477.0</v>
      </c>
      <c r="C454" s="1">
        <v>0.0</v>
      </c>
      <c r="D454" s="1" t="s">
        <v>99</v>
      </c>
      <c r="E454" s="1">
        <v>1.0</v>
      </c>
      <c r="F454" s="7" t="str">
        <f>vlookup(E454,Teams!A:B,2,false)</f>
        <v>ASFA</v>
      </c>
      <c r="G454" s="1" t="b">
        <v>1</v>
      </c>
      <c r="H454" s="1" t="b">
        <v>0</v>
      </c>
      <c r="I454" s="1">
        <v>11.0</v>
      </c>
      <c r="J454" s="7" t="str">
        <f>vlookup(I454,Cats!$A:$B,2,false)</f>
        <v>B</v>
      </c>
    </row>
    <row r="455">
      <c r="A455" s="1">
        <v>137464.0</v>
      </c>
      <c r="B455" s="1">
        <v>477.0</v>
      </c>
      <c r="C455" s="1">
        <v>14.0</v>
      </c>
      <c r="D455" s="1" t="s">
        <v>97</v>
      </c>
      <c r="E455" s="1">
        <v>3.0</v>
      </c>
      <c r="F455" s="7" t="str">
        <f>vlookup(E455,Teams!A:B,2,false)</f>
        <v>Blair B</v>
      </c>
      <c r="G455" s="1" t="b">
        <v>0</v>
      </c>
      <c r="H455" s="1" t="b">
        <v>0</v>
      </c>
      <c r="I455" s="1">
        <v>11.0</v>
      </c>
      <c r="J455" s="7" t="str">
        <f>vlookup(I455,Cats!$A:$B,2,false)</f>
        <v>B</v>
      </c>
    </row>
    <row r="456">
      <c r="A456" s="1">
        <v>137465.0</v>
      </c>
      <c r="B456" s="1">
        <v>477.0</v>
      </c>
      <c r="C456" s="1">
        <v>14.0</v>
      </c>
      <c r="D456" s="1" t="s">
        <v>67</v>
      </c>
      <c r="E456" s="1">
        <v>1.0</v>
      </c>
      <c r="F456" s="7" t="str">
        <f>vlookup(E456,Teams!A:B,2,false)</f>
        <v>ASFA</v>
      </c>
      <c r="G456" s="1" t="b">
        <v>1</v>
      </c>
      <c r="H456" s="1" t="b">
        <v>0</v>
      </c>
      <c r="I456" s="1">
        <v>12.0</v>
      </c>
      <c r="J456" s="7" t="str">
        <f>vlookup(I456,Cats!$A:$B,2,false)</f>
        <v>P</v>
      </c>
    </row>
    <row r="457">
      <c r="A457" s="1">
        <v>137466.0</v>
      </c>
      <c r="B457" s="1">
        <v>477.0</v>
      </c>
      <c r="C457" s="1">
        <v>0.0</v>
      </c>
      <c r="D457" s="1" t="s">
        <v>32</v>
      </c>
      <c r="E457" s="1">
        <v>3.0</v>
      </c>
      <c r="F457" s="7" t="str">
        <f>vlookup(E457,Teams!A:B,2,false)</f>
        <v>Blair B</v>
      </c>
      <c r="G457" s="1" t="b">
        <v>0</v>
      </c>
      <c r="H457" s="1" t="b">
        <v>1</v>
      </c>
      <c r="I457" s="1">
        <v>12.0</v>
      </c>
      <c r="J457" s="7" t="str">
        <f>vlookup(I457,Cats!$A:$B,2,false)</f>
        <v>P</v>
      </c>
    </row>
    <row r="458">
      <c r="A458" s="1">
        <v>137467.0</v>
      </c>
      <c r="B458" s="1">
        <v>477.0</v>
      </c>
      <c r="C458" s="1">
        <v>0.0</v>
      </c>
      <c r="D458" s="1" t="s">
        <v>32</v>
      </c>
      <c r="E458" s="1">
        <v>1.0</v>
      </c>
      <c r="F458" s="7" t="str">
        <f>vlookup(E458,Teams!A:B,2,false)</f>
        <v>ASFA</v>
      </c>
      <c r="G458" s="1" t="b">
        <v>1</v>
      </c>
      <c r="H458" s="1" t="b">
        <v>1</v>
      </c>
      <c r="I458" s="1">
        <v>13.0</v>
      </c>
      <c r="J458" s="7" t="str">
        <f>vlookup(I458,Cats!$A:$B,2,false)</f>
        <v>X</v>
      </c>
    </row>
    <row r="459">
      <c r="A459" s="1">
        <v>137468.0</v>
      </c>
      <c r="B459" s="1">
        <v>477.0</v>
      </c>
      <c r="C459" s="1">
        <v>4.0</v>
      </c>
      <c r="D459" s="1" t="s">
        <v>97</v>
      </c>
      <c r="E459" s="1">
        <v>3.0</v>
      </c>
      <c r="F459" s="7" t="str">
        <f>vlookup(E459,Teams!A:B,2,false)</f>
        <v>Blair B</v>
      </c>
      <c r="G459" s="1" t="b">
        <v>0</v>
      </c>
      <c r="H459" s="1" t="b">
        <v>0</v>
      </c>
      <c r="I459" s="1">
        <v>13.0</v>
      </c>
      <c r="J459" s="7" t="str">
        <f>vlookup(I459,Cats!$A:$B,2,false)</f>
        <v>X</v>
      </c>
    </row>
    <row r="460">
      <c r="A460" s="1">
        <v>137469.0</v>
      </c>
      <c r="B460" s="1">
        <v>477.0</v>
      </c>
      <c r="C460" s="1">
        <v>14.0</v>
      </c>
      <c r="D460" s="1" t="s">
        <v>99</v>
      </c>
      <c r="E460" s="1">
        <v>1.0</v>
      </c>
      <c r="F460" s="7" t="str">
        <f>vlookup(E460,Teams!A:B,2,false)</f>
        <v>ASFA</v>
      </c>
      <c r="G460" s="1" t="b">
        <v>1</v>
      </c>
      <c r="H460" s="1" t="b">
        <v>0</v>
      </c>
      <c r="I460" s="1">
        <v>14.0</v>
      </c>
      <c r="J460" s="7" t="str">
        <f>vlookup(I460,Cats!$A:$B,2,false)</f>
        <v>M</v>
      </c>
    </row>
    <row r="461">
      <c r="A461" s="1">
        <v>137470.0</v>
      </c>
      <c r="B461" s="1">
        <v>477.0</v>
      </c>
      <c r="C461" s="1">
        <v>0.0</v>
      </c>
      <c r="D461" s="1" t="s">
        <v>32</v>
      </c>
      <c r="E461" s="1">
        <v>3.0</v>
      </c>
      <c r="F461" s="7" t="str">
        <f>vlookup(E461,Teams!A:B,2,false)</f>
        <v>Blair B</v>
      </c>
      <c r="G461" s="1" t="b">
        <v>0</v>
      </c>
      <c r="H461" s="1" t="b">
        <v>1</v>
      </c>
      <c r="I461" s="1">
        <v>14.0</v>
      </c>
      <c r="J461" s="7" t="str">
        <f>vlookup(I461,Cats!$A:$B,2,false)</f>
        <v>M</v>
      </c>
    </row>
    <row r="462">
      <c r="A462" s="1">
        <v>137471.0</v>
      </c>
      <c r="B462" s="1">
        <v>477.0</v>
      </c>
      <c r="C462" s="1">
        <v>14.0</v>
      </c>
      <c r="D462" s="1" t="s">
        <v>67</v>
      </c>
      <c r="E462" s="1">
        <v>1.0</v>
      </c>
      <c r="F462" s="7" t="str">
        <f>vlookup(E462,Teams!A:B,2,false)</f>
        <v>ASFA</v>
      </c>
      <c r="G462" s="1" t="b">
        <v>1</v>
      </c>
      <c r="H462" s="1" t="b">
        <v>0</v>
      </c>
      <c r="I462" s="1">
        <v>15.0</v>
      </c>
      <c r="J462" s="7" t="str">
        <f>vlookup(I462,Cats!$A:$B,2,false)</f>
        <v>C</v>
      </c>
    </row>
    <row r="463">
      <c r="A463" s="1">
        <v>137472.0</v>
      </c>
      <c r="B463" s="1">
        <v>477.0</v>
      </c>
      <c r="C463" s="1">
        <v>0.0</v>
      </c>
      <c r="D463" s="1" t="s">
        <v>32</v>
      </c>
      <c r="E463" s="1">
        <v>3.0</v>
      </c>
      <c r="F463" s="7" t="str">
        <f>vlookup(E463,Teams!A:B,2,false)</f>
        <v>Blair B</v>
      </c>
      <c r="G463" s="1" t="b">
        <v>0</v>
      </c>
      <c r="H463" s="1" t="b">
        <v>1</v>
      </c>
      <c r="I463" s="1">
        <v>15.0</v>
      </c>
      <c r="J463" s="7" t="str">
        <f>vlookup(I463,Cats!$A:$B,2,false)</f>
        <v>C</v>
      </c>
    </row>
    <row r="464">
      <c r="A464" s="1">
        <v>137473.0</v>
      </c>
      <c r="B464" s="1">
        <v>477.0</v>
      </c>
      <c r="C464" s="1">
        <v>4.0</v>
      </c>
      <c r="D464" s="1" t="s">
        <v>67</v>
      </c>
      <c r="E464" s="1">
        <v>1.0</v>
      </c>
      <c r="F464" s="7" t="str">
        <f>vlookup(E464,Teams!A:B,2,false)</f>
        <v>ASFA</v>
      </c>
      <c r="G464" s="1" t="b">
        <v>1</v>
      </c>
      <c r="H464" s="1" t="b">
        <v>0</v>
      </c>
      <c r="I464" s="1">
        <v>16.0</v>
      </c>
      <c r="J464" s="7" t="str">
        <f>vlookup(I464,Cats!$A:$B,2,false)</f>
        <v>E</v>
      </c>
    </row>
    <row r="465">
      <c r="A465" s="1">
        <v>137474.0</v>
      </c>
      <c r="B465" s="1">
        <v>477.0</v>
      </c>
      <c r="C465" s="1">
        <v>0.0</v>
      </c>
      <c r="D465" s="1" t="s">
        <v>97</v>
      </c>
      <c r="E465" s="1">
        <v>3.0</v>
      </c>
      <c r="F465" s="7" t="str">
        <f>vlookup(E465,Teams!A:B,2,false)</f>
        <v>Blair B</v>
      </c>
      <c r="G465" s="1" t="b">
        <v>0</v>
      </c>
      <c r="H465" s="1" t="b">
        <v>0</v>
      </c>
      <c r="I465" s="1">
        <v>16.0</v>
      </c>
      <c r="J465" s="7" t="str">
        <f>vlookup(I465,Cats!$A:$B,2,false)</f>
        <v>E</v>
      </c>
    </row>
    <row r="466">
      <c r="A466" s="1">
        <v>137475.0</v>
      </c>
      <c r="B466" s="1">
        <v>477.0</v>
      </c>
      <c r="C466" s="1">
        <v>0.0</v>
      </c>
      <c r="D466" s="1" t="s">
        <v>32</v>
      </c>
      <c r="E466" s="1">
        <v>1.0</v>
      </c>
      <c r="F466" s="7" t="str">
        <f>vlookup(E466,Teams!A:B,2,false)</f>
        <v>ASFA</v>
      </c>
      <c r="G466" s="1" t="b">
        <v>1</v>
      </c>
      <c r="H466" s="1" t="b">
        <v>1</v>
      </c>
      <c r="I466" s="1">
        <v>17.0</v>
      </c>
      <c r="J466" s="7" t="str">
        <f>vlookup(I466,Cats!$A:$B,2,false)</f>
        <v>B</v>
      </c>
    </row>
    <row r="467">
      <c r="A467" s="1">
        <v>137476.0</v>
      </c>
      <c r="B467" s="1">
        <v>477.0</v>
      </c>
      <c r="C467" s="1">
        <v>14.0</v>
      </c>
      <c r="D467" s="1" t="s">
        <v>97</v>
      </c>
      <c r="E467" s="1">
        <v>3.0</v>
      </c>
      <c r="F467" s="7" t="str">
        <f>vlookup(E467,Teams!A:B,2,false)</f>
        <v>Blair B</v>
      </c>
      <c r="G467" s="1" t="b">
        <v>0</v>
      </c>
      <c r="H467" s="1" t="b">
        <v>0</v>
      </c>
      <c r="I467" s="1">
        <v>17.0</v>
      </c>
      <c r="J467" s="7" t="str">
        <f>vlookup(I467,Cats!$A:$B,2,false)</f>
        <v>B</v>
      </c>
    </row>
    <row r="468">
      <c r="A468" s="1">
        <v>137477.0</v>
      </c>
      <c r="B468" s="1">
        <v>477.0</v>
      </c>
      <c r="C468" s="1">
        <v>0.0</v>
      </c>
      <c r="D468" s="1" t="s">
        <v>67</v>
      </c>
      <c r="E468" s="1">
        <v>1.0</v>
      </c>
      <c r="F468" s="7" t="str">
        <f>vlookup(E468,Teams!A:B,2,false)</f>
        <v>ASFA</v>
      </c>
      <c r="G468" s="1" t="b">
        <v>1</v>
      </c>
      <c r="H468" s="1" t="b">
        <v>0</v>
      </c>
      <c r="I468" s="1">
        <v>18.0</v>
      </c>
      <c r="J468" s="7" t="str">
        <f>vlookup(I468,Cats!$A:$B,2,false)</f>
        <v>P</v>
      </c>
    </row>
    <row r="469">
      <c r="A469" s="1">
        <v>137478.0</v>
      </c>
      <c r="B469" s="1">
        <v>477.0</v>
      </c>
      <c r="C469" s="1">
        <v>0.0</v>
      </c>
      <c r="D469" s="1" t="s">
        <v>97</v>
      </c>
      <c r="E469" s="1">
        <v>3.0</v>
      </c>
      <c r="F469" s="7" t="str">
        <f>vlookup(E469,Teams!A:B,2,false)</f>
        <v>Blair B</v>
      </c>
      <c r="G469" s="1" t="b">
        <v>0</v>
      </c>
      <c r="H469" s="1" t="b">
        <v>0</v>
      </c>
      <c r="I469" s="1">
        <v>18.0</v>
      </c>
      <c r="J469" s="7" t="str">
        <f>vlookup(I469,Cats!$A:$B,2,false)</f>
        <v>P</v>
      </c>
    </row>
    <row r="470">
      <c r="A470" s="1">
        <v>137479.0</v>
      </c>
      <c r="B470" s="1">
        <v>477.0</v>
      </c>
      <c r="C470" s="1">
        <v>14.0</v>
      </c>
      <c r="D470" s="1" t="s">
        <v>100</v>
      </c>
      <c r="E470" s="1">
        <v>1.0</v>
      </c>
      <c r="F470" s="7" t="str">
        <f>vlookup(E470,Teams!A:B,2,false)</f>
        <v>ASFA</v>
      </c>
      <c r="G470" s="1" t="b">
        <v>1</v>
      </c>
      <c r="H470" s="1" t="b">
        <v>0</v>
      </c>
      <c r="I470" s="1">
        <v>19.0</v>
      </c>
      <c r="J470" s="7" t="str">
        <f>vlookup(I470,Cats!$A:$B,2,false)</f>
        <v>X</v>
      </c>
    </row>
    <row r="471">
      <c r="A471" s="1">
        <v>137480.0</v>
      </c>
      <c r="B471" s="1">
        <v>477.0</v>
      </c>
      <c r="C471" s="1">
        <v>0.0</v>
      </c>
      <c r="D471" s="1" t="s">
        <v>32</v>
      </c>
      <c r="E471" s="1">
        <v>3.0</v>
      </c>
      <c r="F471" s="7" t="str">
        <f>vlookup(E471,Teams!A:B,2,false)</f>
        <v>Blair B</v>
      </c>
      <c r="G471" s="1" t="b">
        <v>0</v>
      </c>
      <c r="H471" s="1" t="b">
        <v>1</v>
      </c>
      <c r="I471" s="1">
        <v>19.0</v>
      </c>
      <c r="J471" s="7" t="str">
        <f>vlookup(I471,Cats!$A:$B,2,false)</f>
        <v>X</v>
      </c>
    </row>
    <row r="472">
      <c r="A472" s="1">
        <v>137481.0</v>
      </c>
      <c r="B472" s="1">
        <v>477.0</v>
      </c>
      <c r="C472" s="1">
        <v>14.0</v>
      </c>
      <c r="D472" s="1" t="s">
        <v>67</v>
      </c>
      <c r="E472" s="1">
        <v>1.0</v>
      </c>
      <c r="F472" s="7" t="str">
        <f>vlookup(E472,Teams!A:B,2,false)</f>
        <v>ASFA</v>
      </c>
      <c r="G472" s="1" t="b">
        <v>1</v>
      </c>
      <c r="H472" s="1" t="b">
        <v>0</v>
      </c>
      <c r="I472" s="1">
        <v>20.0</v>
      </c>
      <c r="J472" s="7" t="str">
        <f>vlookup(I472,Cats!$A:$B,2,false)</f>
        <v>M</v>
      </c>
    </row>
    <row r="473">
      <c r="A473" s="1">
        <v>137482.0</v>
      </c>
      <c r="B473" s="1">
        <v>477.0</v>
      </c>
      <c r="C473" s="1">
        <v>0.0</v>
      </c>
      <c r="D473" s="1" t="s">
        <v>32</v>
      </c>
      <c r="E473" s="1">
        <v>3.0</v>
      </c>
      <c r="F473" s="7" t="str">
        <f>vlookup(E473,Teams!A:B,2,false)</f>
        <v>Blair B</v>
      </c>
      <c r="G473" s="1" t="b">
        <v>0</v>
      </c>
      <c r="H473" s="1" t="b">
        <v>1</v>
      </c>
      <c r="I473" s="1">
        <v>20.0</v>
      </c>
      <c r="J473" s="7" t="str">
        <f>vlookup(I473,Cats!$A:$B,2,false)</f>
        <v>M</v>
      </c>
    </row>
    <row r="474">
      <c r="A474" s="1">
        <v>137483.0</v>
      </c>
      <c r="B474" s="1">
        <v>477.0</v>
      </c>
      <c r="C474" s="1">
        <v>0.0</v>
      </c>
      <c r="D474" s="1" t="s">
        <v>67</v>
      </c>
      <c r="E474" s="1">
        <v>1.0</v>
      </c>
      <c r="F474" s="7" t="str">
        <f>vlookup(E474,Teams!A:B,2,false)</f>
        <v>ASFA</v>
      </c>
      <c r="G474" s="1" t="b">
        <v>1</v>
      </c>
      <c r="H474" s="1" t="b">
        <v>0</v>
      </c>
      <c r="I474" s="1">
        <v>21.0</v>
      </c>
      <c r="J474" s="7" t="str">
        <f>vlookup(I474,Cats!$A:$B,2,false)</f>
        <v>C</v>
      </c>
    </row>
    <row r="475">
      <c r="A475" s="1">
        <v>137484.0</v>
      </c>
      <c r="B475" s="1">
        <v>477.0</v>
      </c>
      <c r="C475" s="1">
        <v>4.0</v>
      </c>
      <c r="D475" s="1" t="s">
        <v>97</v>
      </c>
      <c r="E475" s="1">
        <v>3.0</v>
      </c>
      <c r="F475" s="7" t="str">
        <f>vlookup(E475,Teams!A:B,2,false)</f>
        <v>Blair B</v>
      </c>
      <c r="G475" s="1" t="b">
        <v>0</v>
      </c>
      <c r="H475" s="1" t="b">
        <v>0</v>
      </c>
      <c r="I475" s="1">
        <v>21.0</v>
      </c>
      <c r="J475" s="7" t="str">
        <f>vlookup(I475,Cats!$A:$B,2,false)</f>
        <v>C</v>
      </c>
    </row>
    <row r="476">
      <c r="A476" s="1">
        <v>137485.0</v>
      </c>
      <c r="B476" s="1">
        <v>477.0</v>
      </c>
      <c r="C476" s="1">
        <v>4.0</v>
      </c>
      <c r="D476" s="1" t="s">
        <v>67</v>
      </c>
      <c r="E476" s="1">
        <v>1.0</v>
      </c>
      <c r="F476" s="7" t="str">
        <f>vlookup(E476,Teams!A:B,2,false)</f>
        <v>ASFA</v>
      </c>
      <c r="G476" s="1" t="b">
        <v>1</v>
      </c>
      <c r="H476" s="1" t="b">
        <v>0</v>
      </c>
      <c r="I476" s="1">
        <v>22.0</v>
      </c>
      <c r="J476" s="7" t="str">
        <f>vlookup(I476,Cats!$A:$B,2,false)</f>
        <v>E</v>
      </c>
    </row>
    <row r="477">
      <c r="A477" s="1">
        <v>137486.0</v>
      </c>
      <c r="B477" s="1">
        <v>477.0</v>
      </c>
      <c r="C477" s="1">
        <v>0.0</v>
      </c>
      <c r="D477" s="1" t="s">
        <v>97</v>
      </c>
      <c r="E477" s="1">
        <v>3.0</v>
      </c>
      <c r="F477" s="7" t="str">
        <f>vlookup(E477,Teams!A:B,2,false)</f>
        <v>Blair B</v>
      </c>
      <c r="G477" s="1" t="b">
        <v>0</v>
      </c>
      <c r="H477" s="1" t="b">
        <v>0</v>
      </c>
      <c r="I477" s="1">
        <v>22.0</v>
      </c>
      <c r="J477" s="7" t="str">
        <f>vlookup(I477,Cats!$A:$B,2,false)</f>
        <v>E</v>
      </c>
    </row>
    <row r="478">
      <c r="A478" s="1">
        <v>137487.0</v>
      </c>
      <c r="B478" s="1">
        <v>477.0</v>
      </c>
      <c r="C478" s="1">
        <v>14.0</v>
      </c>
      <c r="D478" s="1" t="s">
        <v>99</v>
      </c>
      <c r="E478" s="1">
        <v>1.0</v>
      </c>
      <c r="F478" s="7" t="str">
        <f>vlookup(E478,Teams!A:B,2,false)</f>
        <v>ASFA</v>
      </c>
      <c r="G478" s="1" t="b">
        <v>1</v>
      </c>
      <c r="H478" s="1" t="b">
        <v>0</v>
      </c>
      <c r="I478" s="1">
        <v>23.0</v>
      </c>
      <c r="J478" s="7" t="str">
        <f>vlookup(I478,Cats!$A:$B,2,false)</f>
        <v>B</v>
      </c>
    </row>
    <row r="479">
      <c r="A479" s="1">
        <v>137488.0</v>
      </c>
      <c r="B479" s="1">
        <v>477.0</v>
      </c>
      <c r="C479" s="1">
        <v>0.0</v>
      </c>
      <c r="D479" s="1" t="s">
        <v>32</v>
      </c>
      <c r="E479" s="1">
        <v>3.0</v>
      </c>
      <c r="F479" s="7" t="str">
        <f>vlookup(E479,Teams!A:B,2,false)</f>
        <v>Blair B</v>
      </c>
      <c r="G479" s="1" t="b">
        <v>0</v>
      </c>
      <c r="H479" s="1" t="b">
        <v>1</v>
      </c>
      <c r="I479" s="1">
        <v>23.0</v>
      </c>
      <c r="J479" s="7" t="str">
        <f>vlookup(I479,Cats!$A:$B,2,false)</f>
        <v>B</v>
      </c>
    </row>
    <row r="480">
      <c r="A480" s="1">
        <v>137489.0</v>
      </c>
      <c r="B480" s="1">
        <v>477.0</v>
      </c>
      <c r="C480" s="1">
        <v>0.0</v>
      </c>
      <c r="D480" s="1" t="s">
        <v>67</v>
      </c>
      <c r="E480" s="1">
        <v>1.0</v>
      </c>
      <c r="F480" s="7" t="str">
        <f>vlookup(E480,Teams!A:B,2,false)</f>
        <v>ASFA</v>
      </c>
      <c r="G480" s="1" t="b">
        <v>1</v>
      </c>
      <c r="H480" s="1" t="b">
        <v>0</v>
      </c>
      <c r="I480" s="1">
        <v>24.0</v>
      </c>
      <c r="J480" s="7" t="str">
        <f>vlookup(I480,Cats!$A:$B,2,false)</f>
        <v>P</v>
      </c>
    </row>
    <row r="481">
      <c r="A481" s="1">
        <v>137490.0</v>
      </c>
      <c r="B481" s="1">
        <v>477.0</v>
      </c>
      <c r="C481" s="1">
        <v>0.0</v>
      </c>
      <c r="D481" s="1" t="s">
        <v>97</v>
      </c>
      <c r="E481" s="1">
        <v>3.0</v>
      </c>
      <c r="F481" s="7" t="str">
        <f>vlookup(E481,Teams!A:B,2,false)</f>
        <v>Blair B</v>
      </c>
      <c r="G481" s="1" t="b">
        <v>0</v>
      </c>
      <c r="H481" s="1" t="b">
        <v>0</v>
      </c>
      <c r="I481" s="1">
        <v>24.0</v>
      </c>
      <c r="J481" s="7" t="str">
        <f>vlookup(I481,Cats!$A:$B,2,false)</f>
        <v>P</v>
      </c>
    </row>
    <row r="482">
      <c r="A482" s="1">
        <v>137491.0</v>
      </c>
      <c r="B482" s="1">
        <v>478.0</v>
      </c>
      <c r="C482" s="1">
        <v>14.0</v>
      </c>
      <c r="D482" s="1" t="s">
        <v>101</v>
      </c>
      <c r="E482" s="1">
        <v>15.0</v>
      </c>
      <c r="F482" s="7" t="str">
        <f>vlookup(E482,Teams!A:B,2,false)</f>
        <v>Enloe A</v>
      </c>
      <c r="G482" s="1" t="b">
        <v>1</v>
      </c>
      <c r="H482" s="1" t="b">
        <v>0</v>
      </c>
      <c r="I482" s="1">
        <v>1.0</v>
      </c>
      <c r="J482" s="7" t="str">
        <f>vlookup(I482,Cats!$A:$B,2,false)</f>
        <v>X</v>
      </c>
    </row>
    <row r="483">
      <c r="A483" s="1">
        <v>137492.0</v>
      </c>
      <c r="B483" s="1">
        <v>478.0</v>
      </c>
      <c r="C483" s="1">
        <v>0.0</v>
      </c>
      <c r="D483" s="1" t="s">
        <v>32</v>
      </c>
      <c r="E483" s="1">
        <v>28.0</v>
      </c>
      <c r="F483" s="7" t="str">
        <f>vlookup(E483,Teams!A:B,2,false)</f>
        <v>Mira Loma</v>
      </c>
      <c r="G483" s="1" t="b">
        <v>0</v>
      </c>
      <c r="H483" s="1" t="b">
        <v>1</v>
      </c>
      <c r="I483" s="1">
        <v>1.0</v>
      </c>
      <c r="J483" s="7" t="str">
        <f>vlookup(I483,Cats!$A:$B,2,false)</f>
        <v>X</v>
      </c>
    </row>
    <row r="484">
      <c r="A484" s="1">
        <v>137493.0</v>
      </c>
      <c r="B484" s="1">
        <v>478.0</v>
      </c>
      <c r="C484" s="1">
        <v>14.0</v>
      </c>
      <c r="D484" s="1" t="s">
        <v>102</v>
      </c>
      <c r="E484" s="1">
        <v>15.0</v>
      </c>
      <c r="F484" s="7" t="str">
        <f>vlookup(E484,Teams!A:B,2,false)</f>
        <v>Enloe A</v>
      </c>
      <c r="G484" s="1" t="b">
        <v>1</v>
      </c>
      <c r="H484" s="1" t="b">
        <v>0</v>
      </c>
      <c r="I484" s="1">
        <v>2.0</v>
      </c>
      <c r="J484" s="7" t="str">
        <f>vlookup(I484,Cats!$A:$B,2,false)</f>
        <v>M</v>
      </c>
    </row>
    <row r="485">
      <c r="A485" s="1">
        <v>137494.0</v>
      </c>
      <c r="B485" s="1">
        <v>478.0</v>
      </c>
      <c r="C485" s="1">
        <v>0.0</v>
      </c>
      <c r="D485" s="1" t="s">
        <v>32</v>
      </c>
      <c r="E485" s="1">
        <v>28.0</v>
      </c>
      <c r="F485" s="7" t="str">
        <f>vlookup(E485,Teams!A:B,2,false)</f>
        <v>Mira Loma</v>
      </c>
      <c r="G485" s="1" t="b">
        <v>0</v>
      </c>
      <c r="H485" s="1" t="b">
        <v>1</v>
      </c>
      <c r="I485" s="1">
        <v>2.0</v>
      </c>
      <c r="J485" s="7" t="str">
        <f>vlookup(I485,Cats!$A:$B,2,false)</f>
        <v>M</v>
      </c>
    </row>
    <row r="486">
      <c r="A486" s="1">
        <v>137495.0</v>
      </c>
      <c r="B486" s="1">
        <v>478.0</v>
      </c>
      <c r="C486" s="1">
        <v>14.0</v>
      </c>
      <c r="D486" s="1" t="s">
        <v>101</v>
      </c>
      <c r="E486" s="1">
        <v>15.0</v>
      </c>
      <c r="F486" s="7" t="str">
        <f>vlookup(E486,Teams!A:B,2,false)</f>
        <v>Enloe A</v>
      </c>
      <c r="G486" s="1" t="b">
        <v>1</v>
      </c>
      <c r="H486" s="1" t="b">
        <v>0</v>
      </c>
      <c r="I486" s="1">
        <v>3.0</v>
      </c>
      <c r="J486" s="7" t="str">
        <f>vlookup(I486,Cats!$A:$B,2,false)</f>
        <v>C</v>
      </c>
    </row>
    <row r="487">
      <c r="A487" s="1">
        <v>137496.0</v>
      </c>
      <c r="B487" s="1">
        <v>478.0</v>
      </c>
      <c r="C487" s="1">
        <v>0.0</v>
      </c>
      <c r="D487" s="1" t="s">
        <v>32</v>
      </c>
      <c r="E487" s="1">
        <v>28.0</v>
      </c>
      <c r="F487" s="7" t="str">
        <f>vlookup(E487,Teams!A:B,2,false)</f>
        <v>Mira Loma</v>
      </c>
      <c r="G487" s="1" t="b">
        <v>0</v>
      </c>
      <c r="H487" s="1" t="b">
        <v>1</v>
      </c>
      <c r="I487" s="1">
        <v>3.0</v>
      </c>
      <c r="J487" s="7" t="str">
        <f>vlookup(I487,Cats!$A:$B,2,false)</f>
        <v>C</v>
      </c>
    </row>
    <row r="488">
      <c r="A488" s="1">
        <v>137497.0</v>
      </c>
      <c r="B488" s="1">
        <v>478.0</v>
      </c>
      <c r="C488" s="1">
        <v>14.0</v>
      </c>
      <c r="D488" s="1" t="s">
        <v>101</v>
      </c>
      <c r="E488" s="1">
        <v>15.0</v>
      </c>
      <c r="F488" s="7" t="str">
        <f>vlookup(E488,Teams!A:B,2,false)</f>
        <v>Enloe A</v>
      </c>
      <c r="G488" s="1" t="b">
        <v>1</v>
      </c>
      <c r="H488" s="1" t="b">
        <v>0</v>
      </c>
      <c r="I488" s="1">
        <v>4.0</v>
      </c>
      <c r="J488" s="7" t="str">
        <f>vlookup(I488,Cats!$A:$B,2,false)</f>
        <v>E</v>
      </c>
    </row>
    <row r="489">
      <c r="A489" s="1">
        <v>137498.0</v>
      </c>
      <c r="B489" s="1">
        <v>478.0</v>
      </c>
      <c r="C489" s="1">
        <v>0.0</v>
      </c>
      <c r="D489" s="1" t="s">
        <v>32</v>
      </c>
      <c r="E489" s="1">
        <v>28.0</v>
      </c>
      <c r="F489" s="7" t="str">
        <f>vlookup(E489,Teams!A:B,2,false)</f>
        <v>Mira Loma</v>
      </c>
      <c r="G489" s="1" t="b">
        <v>0</v>
      </c>
      <c r="H489" s="1" t="b">
        <v>1</v>
      </c>
      <c r="I489" s="1">
        <v>4.0</v>
      </c>
      <c r="J489" s="7" t="str">
        <f>vlookup(I489,Cats!$A:$B,2,false)</f>
        <v>E</v>
      </c>
    </row>
    <row r="490">
      <c r="A490" s="1">
        <v>137499.0</v>
      </c>
      <c r="B490" s="1">
        <v>478.0</v>
      </c>
      <c r="C490" s="1">
        <v>14.0</v>
      </c>
      <c r="D490" s="1" t="s">
        <v>103</v>
      </c>
      <c r="E490" s="1">
        <v>15.0</v>
      </c>
      <c r="F490" s="7" t="str">
        <f>vlookup(E490,Teams!A:B,2,false)</f>
        <v>Enloe A</v>
      </c>
      <c r="G490" s="1" t="b">
        <v>1</v>
      </c>
      <c r="H490" s="1" t="b">
        <v>0</v>
      </c>
      <c r="I490" s="1">
        <v>5.0</v>
      </c>
      <c r="J490" s="7" t="str">
        <f>vlookup(I490,Cats!$A:$B,2,false)</f>
        <v>B</v>
      </c>
    </row>
    <row r="491">
      <c r="A491" s="1">
        <v>137500.0</v>
      </c>
      <c r="B491" s="1">
        <v>478.0</v>
      </c>
      <c r="C491" s="1">
        <v>0.0</v>
      </c>
      <c r="D491" s="1" t="s">
        <v>32</v>
      </c>
      <c r="E491" s="1">
        <v>28.0</v>
      </c>
      <c r="F491" s="7" t="str">
        <f>vlookup(E491,Teams!A:B,2,false)</f>
        <v>Mira Loma</v>
      </c>
      <c r="G491" s="1" t="b">
        <v>0</v>
      </c>
      <c r="H491" s="1" t="b">
        <v>1</v>
      </c>
      <c r="I491" s="1">
        <v>5.0</v>
      </c>
      <c r="J491" s="7" t="str">
        <f>vlookup(I491,Cats!$A:$B,2,false)</f>
        <v>B</v>
      </c>
    </row>
    <row r="492">
      <c r="A492" s="1">
        <v>137501.0</v>
      </c>
      <c r="B492" s="1">
        <v>478.0</v>
      </c>
      <c r="C492" s="1">
        <v>0.0</v>
      </c>
      <c r="D492" s="1" t="s">
        <v>32</v>
      </c>
      <c r="E492" s="1">
        <v>15.0</v>
      </c>
      <c r="F492" s="7" t="str">
        <f>vlookup(E492,Teams!A:B,2,false)</f>
        <v>Enloe A</v>
      </c>
      <c r="G492" s="1" t="b">
        <v>1</v>
      </c>
      <c r="H492" s="1" t="b">
        <v>1</v>
      </c>
      <c r="I492" s="1">
        <v>6.0</v>
      </c>
      <c r="J492" s="7" t="str">
        <f>vlookup(I492,Cats!$A:$B,2,false)</f>
        <v>P</v>
      </c>
    </row>
    <row r="493">
      <c r="A493" s="1">
        <v>137502.0</v>
      </c>
      <c r="B493" s="1">
        <v>478.0</v>
      </c>
      <c r="C493" s="1">
        <v>4.0</v>
      </c>
      <c r="D493" s="1" t="s">
        <v>104</v>
      </c>
      <c r="E493" s="1">
        <v>28.0</v>
      </c>
      <c r="F493" s="7" t="str">
        <f>vlookup(E493,Teams!A:B,2,false)</f>
        <v>Mira Loma</v>
      </c>
      <c r="G493" s="1" t="b">
        <v>0</v>
      </c>
      <c r="H493" s="1" t="b">
        <v>0</v>
      </c>
      <c r="I493" s="1">
        <v>6.0</v>
      </c>
      <c r="J493" s="7" t="str">
        <f>vlookup(I493,Cats!$A:$B,2,false)</f>
        <v>P</v>
      </c>
    </row>
    <row r="494">
      <c r="A494" s="1">
        <v>137503.0</v>
      </c>
      <c r="B494" s="1">
        <v>478.0</v>
      </c>
      <c r="C494" s="1">
        <v>14.0</v>
      </c>
      <c r="D494" s="1" t="s">
        <v>105</v>
      </c>
      <c r="E494" s="1">
        <v>15.0</v>
      </c>
      <c r="F494" s="7" t="str">
        <f>vlookup(E494,Teams!A:B,2,false)</f>
        <v>Enloe A</v>
      </c>
      <c r="G494" s="1" t="b">
        <v>1</v>
      </c>
      <c r="H494" s="1" t="b">
        <v>0</v>
      </c>
      <c r="I494" s="1">
        <v>7.0</v>
      </c>
      <c r="J494" s="7" t="str">
        <f>vlookup(I494,Cats!$A:$B,2,false)</f>
        <v>X</v>
      </c>
    </row>
    <row r="495">
      <c r="A495" s="1">
        <v>137504.0</v>
      </c>
      <c r="B495" s="1">
        <v>478.0</v>
      </c>
      <c r="C495" s="1">
        <v>0.0</v>
      </c>
      <c r="D495" s="1" t="s">
        <v>32</v>
      </c>
      <c r="E495" s="1">
        <v>28.0</v>
      </c>
      <c r="F495" s="7" t="str">
        <f>vlookup(E495,Teams!A:B,2,false)</f>
        <v>Mira Loma</v>
      </c>
      <c r="G495" s="1" t="b">
        <v>0</v>
      </c>
      <c r="H495" s="1" t="b">
        <v>1</v>
      </c>
      <c r="I495" s="1">
        <v>7.0</v>
      </c>
      <c r="J495" s="7" t="str">
        <f>vlookup(I495,Cats!$A:$B,2,false)</f>
        <v>X</v>
      </c>
    </row>
    <row r="496">
      <c r="A496" s="1">
        <v>137505.0</v>
      </c>
      <c r="B496" s="1">
        <v>478.0</v>
      </c>
      <c r="C496" s="1">
        <v>0.0</v>
      </c>
      <c r="D496" s="1" t="s">
        <v>32</v>
      </c>
      <c r="E496" s="1">
        <v>15.0</v>
      </c>
      <c r="F496" s="7" t="str">
        <f>vlookup(E496,Teams!A:B,2,false)</f>
        <v>Enloe A</v>
      </c>
      <c r="G496" s="1" t="b">
        <v>1</v>
      </c>
      <c r="H496" s="1" t="b">
        <v>1</v>
      </c>
      <c r="I496" s="1">
        <v>8.0</v>
      </c>
      <c r="J496" s="7" t="str">
        <f>vlookup(I496,Cats!$A:$B,2,false)</f>
        <v>M</v>
      </c>
    </row>
    <row r="497">
      <c r="A497" s="1">
        <v>137506.0</v>
      </c>
      <c r="B497" s="1">
        <v>478.0</v>
      </c>
      <c r="C497" s="1">
        <v>14.0</v>
      </c>
      <c r="D497" s="1" t="s">
        <v>107</v>
      </c>
      <c r="E497" s="1">
        <v>28.0</v>
      </c>
      <c r="F497" s="7" t="str">
        <f>vlookup(E497,Teams!A:B,2,false)</f>
        <v>Mira Loma</v>
      </c>
      <c r="G497" s="1" t="b">
        <v>0</v>
      </c>
      <c r="H497" s="1" t="b">
        <v>0</v>
      </c>
      <c r="I497" s="1">
        <v>8.0</v>
      </c>
      <c r="J497" s="7" t="str">
        <f>vlookup(I497,Cats!$A:$B,2,false)</f>
        <v>M</v>
      </c>
    </row>
    <row r="498">
      <c r="A498" s="1">
        <v>137507.0</v>
      </c>
      <c r="B498" s="1">
        <v>478.0</v>
      </c>
      <c r="C498" s="1">
        <v>0.0</v>
      </c>
      <c r="D498" s="1" t="s">
        <v>105</v>
      </c>
      <c r="E498" s="1">
        <v>15.0</v>
      </c>
      <c r="F498" s="7" t="str">
        <f>vlookup(E498,Teams!A:B,2,false)</f>
        <v>Enloe A</v>
      </c>
      <c r="G498" s="1" t="b">
        <v>1</v>
      </c>
      <c r="H498" s="1" t="b">
        <v>0</v>
      </c>
      <c r="I498" s="1">
        <v>9.0</v>
      </c>
      <c r="J498" s="7" t="str">
        <f>vlookup(I498,Cats!$A:$B,2,false)</f>
        <v>C</v>
      </c>
    </row>
    <row r="499">
      <c r="A499" s="1">
        <v>137508.0</v>
      </c>
      <c r="B499" s="1">
        <v>478.0</v>
      </c>
      <c r="C499" s="1">
        <v>-4.0</v>
      </c>
      <c r="D499" s="1" t="s">
        <v>107</v>
      </c>
      <c r="E499" s="1">
        <v>28.0</v>
      </c>
      <c r="F499" s="7" t="str">
        <f>vlookup(E499,Teams!A:B,2,false)</f>
        <v>Mira Loma</v>
      </c>
      <c r="G499" s="1" t="b">
        <v>0</v>
      </c>
      <c r="H499" s="1" t="b">
        <v>0</v>
      </c>
      <c r="I499" s="1">
        <v>9.0</v>
      </c>
      <c r="J499" s="7" t="str">
        <f>vlookup(I499,Cats!$A:$B,2,false)</f>
        <v>C</v>
      </c>
    </row>
    <row r="500">
      <c r="A500" s="1">
        <v>137509.0</v>
      </c>
      <c r="B500" s="1">
        <v>478.0</v>
      </c>
      <c r="C500" s="1">
        <v>4.0</v>
      </c>
      <c r="D500" s="1" t="s">
        <v>101</v>
      </c>
      <c r="E500" s="1">
        <v>15.0</v>
      </c>
      <c r="F500" s="7" t="str">
        <f>vlookup(E500,Teams!A:B,2,false)</f>
        <v>Enloe A</v>
      </c>
      <c r="G500" s="1" t="b">
        <v>1</v>
      </c>
      <c r="H500" s="1" t="b">
        <v>0</v>
      </c>
      <c r="I500" s="1">
        <v>10.0</v>
      </c>
      <c r="J500" s="7" t="str">
        <f>vlookup(I500,Cats!$A:$B,2,false)</f>
        <v>E</v>
      </c>
    </row>
    <row r="501">
      <c r="A501" s="1">
        <v>137510.0</v>
      </c>
      <c r="B501" s="1">
        <v>478.0</v>
      </c>
      <c r="C501" s="1">
        <v>0.0</v>
      </c>
      <c r="D501" s="1" t="s">
        <v>32</v>
      </c>
      <c r="E501" s="1">
        <v>28.0</v>
      </c>
      <c r="F501" s="7" t="str">
        <f>vlookup(E501,Teams!A:B,2,false)</f>
        <v>Mira Loma</v>
      </c>
      <c r="G501" s="1" t="b">
        <v>0</v>
      </c>
      <c r="H501" s="1" t="b">
        <v>1</v>
      </c>
      <c r="I501" s="1">
        <v>10.0</v>
      </c>
      <c r="J501" s="7" t="str">
        <f>vlookup(I501,Cats!$A:$B,2,false)</f>
        <v>E</v>
      </c>
    </row>
    <row r="502">
      <c r="A502" s="1">
        <v>137511.0</v>
      </c>
      <c r="B502" s="1">
        <v>478.0</v>
      </c>
      <c r="C502" s="1">
        <v>0.0</v>
      </c>
      <c r="D502" s="1" t="s">
        <v>32</v>
      </c>
      <c r="E502" s="1">
        <v>15.0</v>
      </c>
      <c r="F502" s="7" t="str">
        <f>vlookup(E502,Teams!A:B,2,false)</f>
        <v>Enloe A</v>
      </c>
      <c r="G502" s="1" t="b">
        <v>1</v>
      </c>
      <c r="H502" s="1" t="b">
        <v>1</v>
      </c>
      <c r="I502" s="1">
        <v>11.0</v>
      </c>
      <c r="J502" s="7" t="str">
        <f>vlookup(I502,Cats!$A:$B,2,false)</f>
        <v>B</v>
      </c>
    </row>
    <row r="503">
      <c r="A503" s="1">
        <v>137512.0</v>
      </c>
      <c r="B503" s="1">
        <v>478.0</v>
      </c>
      <c r="C503" s="1">
        <v>14.0</v>
      </c>
      <c r="D503" s="1" t="s">
        <v>104</v>
      </c>
      <c r="E503" s="1">
        <v>28.0</v>
      </c>
      <c r="F503" s="7" t="str">
        <f>vlookup(E503,Teams!A:B,2,false)</f>
        <v>Mira Loma</v>
      </c>
      <c r="G503" s="1" t="b">
        <v>0</v>
      </c>
      <c r="H503" s="1" t="b">
        <v>0</v>
      </c>
      <c r="I503" s="1">
        <v>11.0</v>
      </c>
      <c r="J503" s="7" t="str">
        <f>vlookup(I503,Cats!$A:$B,2,false)</f>
        <v>B</v>
      </c>
    </row>
    <row r="504">
      <c r="A504" s="1">
        <v>137513.0</v>
      </c>
      <c r="B504" s="1">
        <v>478.0</v>
      </c>
      <c r="C504" s="1">
        <v>14.0</v>
      </c>
      <c r="D504" s="1" t="s">
        <v>105</v>
      </c>
      <c r="E504" s="1">
        <v>15.0</v>
      </c>
      <c r="F504" s="7" t="str">
        <f>vlookup(E504,Teams!A:B,2,false)</f>
        <v>Enloe A</v>
      </c>
      <c r="G504" s="1" t="b">
        <v>1</v>
      </c>
      <c r="H504" s="1" t="b">
        <v>0</v>
      </c>
      <c r="I504" s="1">
        <v>12.0</v>
      </c>
      <c r="J504" s="7" t="str">
        <f>vlookup(I504,Cats!$A:$B,2,false)</f>
        <v>P</v>
      </c>
    </row>
    <row r="505">
      <c r="A505" s="1">
        <v>137514.0</v>
      </c>
      <c r="B505" s="1">
        <v>478.0</v>
      </c>
      <c r="C505" s="1">
        <v>0.0</v>
      </c>
      <c r="D505" s="1" t="s">
        <v>32</v>
      </c>
      <c r="E505" s="1">
        <v>28.0</v>
      </c>
      <c r="F505" s="7" t="str">
        <f>vlookup(E505,Teams!A:B,2,false)</f>
        <v>Mira Loma</v>
      </c>
      <c r="G505" s="1" t="b">
        <v>0</v>
      </c>
      <c r="H505" s="1" t="b">
        <v>1</v>
      </c>
      <c r="I505" s="1">
        <v>12.0</v>
      </c>
      <c r="J505" s="7" t="str">
        <f>vlookup(I505,Cats!$A:$B,2,false)</f>
        <v>P</v>
      </c>
    </row>
    <row r="506">
      <c r="A506" s="1">
        <v>137515.0</v>
      </c>
      <c r="B506" s="1">
        <v>478.0</v>
      </c>
      <c r="C506" s="1">
        <v>0.0</v>
      </c>
      <c r="D506" s="1" t="s">
        <v>32</v>
      </c>
      <c r="E506" s="1">
        <v>15.0</v>
      </c>
      <c r="F506" s="7" t="str">
        <f>vlookup(E506,Teams!A:B,2,false)</f>
        <v>Enloe A</v>
      </c>
      <c r="G506" s="1" t="b">
        <v>1</v>
      </c>
      <c r="H506" s="1" t="b">
        <v>1</v>
      </c>
      <c r="I506" s="1">
        <v>13.0</v>
      </c>
      <c r="J506" s="7" t="str">
        <f>vlookup(I506,Cats!$A:$B,2,false)</f>
        <v>X</v>
      </c>
    </row>
    <row r="507">
      <c r="A507" s="1">
        <v>137516.0</v>
      </c>
      <c r="B507" s="1">
        <v>478.0</v>
      </c>
      <c r="C507" s="1">
        <v>14.0</v>
      </c>
      <c r="D507" s="1" t="s">
        <v>107</v>
      </c>
      <c r="E507" s="1">
        <v>28.0</v>
      </c>
      <c r="F507" s="7" t="str">
        <f>vlookup(E507,Teams!A:B,2,false)</f>
        <v>Mira Loma</v>
      </c>
      <c r="G507" s="1" t="b">
        <v>0</v>
      </c>
      <c r="H507" s="1" t="b">
        <v>0</v>
      </c>
      <c r="I507" s="1">
        <v>13.0</v>
      </c>
      <c r="J507" s="7" t="str">
        <f>vlookup(I507,Cats!$A:$B,2,false)</f>
        <v>X</v>
      </c>
    </row>
    <row r="508">
      <c r="A508" s="1">
        <v>137517.0</v>
      </c>
      <c r="B508" s="1">
        <v>478.0</v>
      </c>
      <c r="C508" s="1">
        <v>14.0</v>
      </c>
      <c r="D508" s="1" t="s">
        <v>102</v>
      </c>
      <c r="E508" s="1">
        <v>15.0</v>
      </c>
      <c r="F508" s="7" t="str">
        <f>vlookup(E508,Teams!A:B,2,false)</f>
        <v>Enloe A</v>
      </c>
      <c r="G508" s="1" t="b">
        <v>1</v>
      </c>
      <c r="H508" s="1" t="b">
        <v>0</v>
      </c>
      <c r="I508" s="1">
        <v>14.0</v>
      </c>
      <c r="J508" s="7" t="str">
        <f>vlookup(I508,Cats!$A:$B,2,false)</f>
        <v>M</v>
      </c>
    </row>
    <row r="509">
      <c r="A509" s="1">
        <v>137518.0</v>
      </c>
      <c r="B509" s="1">
        <v>478.0</v>
      </c>
      <c r="C509" s="1">
        <v>0.0</v>
      </c>
      <c r="D509" s="1" t="s">
        <v>32</v>
      </c>
      <c r="E509" s="1">
        <v>28.0</v>
      </c>
      <c r="F509" s="7" t="str">
        <f>vlookup(E509,Teams!A:B,2,false)</f>
        <v>Mira Loma</v>
      </c>
      <c r="G509" s="1" t="b">
        <v>0</v>
      </c>
      <c r="H509" s="1" t="b">
        <v>1</v>
      </c>
      <c r="I509" s="1">
        <v>14.0</v>
      </c>
      <c r="J509" s="7" t="str">
        <f>vlookup(I509,Cats!$A:$B,2,false)</f>
        <v>M</v>
      </c>
    </row>
    <row r="510">
      <c r="A510" s="1">
        <v>137519.0</v>
      </c>
      <c r="B510" s="1">
        <v>478.0</v>
      </c>
      <c r="C510" s="1">
        <v>0.0</v>
      </c>
      <c r="D510" s="1" t="s">
        <v>32</v>
      </c>
      <c r="E510" s="1">
        <v>15.0</v>
      </c>
      <c r="F510" s="7" t="str">
        <f>vlookup(E510,Teams!A:B,2,false)</f>
        <v>Enloe A</v>
      </c>
      <c r="G510" s="1" t="b">
        <v>1</v>
      </c>
      <c r="H510" s="1" t="b">
        <v>1</v>
      </c>
      <c r="I510" s="1">
        <v>15.0</v>
      </c>
      <c r="J510" s="7" t="str">
        <f>vlookup(I510,Cats!$A:$B,2,false)</f>
        <v>C</v>
      </c>
    </row>
    <row r="511">
      <c r="A511" s="1">
        <v>137520.0</v>
      </c>
      <c r="B511" s="1">
        <v>478.0</v>
      </c>
      <c r="C511" s="1">
        <v>14.0</v>
      </c>
      <c r="D511" s="1" t="s">
        <v>107</v>
      </c>
      <c r="E511" s="1">
        <v>28.0</v>
      </c>
      <c r="F511" s="7" t="str">
        <f>vlookup(E511,Teams!A:B,2,false)</f>
        <v>Mira Loma</v>
      </c>
      <c r="G511" s="1" t="b">
        <v>0</v>
      </c>
      <c r="H511" s="1" t="b">
        <v>0</v>
      </c>
      <c r="I511" s="1">
        <v>15.0</v>
      </c>
      <c r="J511" s="7" t="str">
        <f>vlookup(I511,Cats!$A:$B,2,false)</f>
        <v>C</v>
      </c>
    </row>
    <row r="512">
      <c r="A512" s="1">
        <v>137521.0</v>
      </c>
      <c r="B512" s="1">
        <v>478.0</v>
      </c>
      <c r="C512" s="1">
        <v>14.0</v>
      </c>
      <c r="D512" s="1" t="s">
        <v>105</v>
      </c>
      <c r="E512" s="1">
        <v>15.0</v>
      </c>
      <c r="F512" s="7" t="str">
        <f>vlookup(E512,Teams!A:B,2,false)</f>
        <v>Enloe A</v>
      </c>
      <c r="G512" s="1" t="b">
        <v>1</v>
      </c>
      <c r="H512" s="1" t="b">
        <v>0</v>
      </c>
      <c r="I512" s="1">
        <v>16.0</v>
      </c>
      <c r="J512" s="7" t="str">
        <f>vlookup(I512,Cats!$A:$B,2,false)</f>
        <v>E</v>
      </c>
    </row>
    <row r="513">
      <c r="A513" s="1">
        <v>137522.0</v>
      </c>
      <c r="B513" s="1">
        <v>478.0</v>
      </c>
      <c r="C513" s="1">
        <v>0.0</v>
      </c>
      <c r="D513" s="1" t="s">
        <v>32</v>
      </c>
      <c r="E513" s="1">
        <v>28.0</v>
      </c>
      <c r="F513" s="7" t="str">
        <f>vlookup(E513,Teams!A:B,2,false)</f>
        <v>Mira Loma</v>
      </c>
      <c r="G513" s="1" t="b">
        <v>0</v>
      </c>
      <c r="H513" s="1" t="b">
        <v>1</v>
      </c>
      <c r="I513" s="1">
        <v>16.0</v>
      </c>
      <c r="J513" s="7" t="str">
        <f>vlookup(I513,Cats!$A:$B,2,false)</f>
        <v>E</v>
      </c>
    </row>
    <row r="514">
      <c r="A514" s="1">
        <v>137523.0</v>
      </c>
      <c r="B514" s="1">
        <v>478.0</v>
      </c>
      <c r="C514" s="1">
        <v>0.0</v>
      </c>
      <c r="D514" s="1" t="s">
        <v>32</v>
      </c>
      <c r="E514" s="1">
        <v>15.0</v>
      </c>
      <c r="F514" s="7" t="str">
        <f>vlookup(E514,Teams!A:B,2,false)</f>
        <v>Enloe A</v>
      </c>
      <c r="G514" s="1" t="b">
        <v>1</v>
      </c>
      <c r="H514" s="1" t="b">
        <v>1</v>
      </c>
      <c r="I514" s="1">
        <v>17.0</v>
      </c>
      <c r="J514" s="7" t="str">
        <f>vlookup(I514,Cats!$A:$B,2,false)</f>
        <v>B</v>
      </c>
    </row>
    <row r="515">
      <c r="A515" s="1">
        <v>137524.0</v>
      </c>
      <c r="B515" s="1">
        <v>478.0</v>
      </c>
      <c r="C515" s="1">
        <v>14.0</v>
      </c>
      <c r="D515" s="1" t="s">
        <v>107</v>
      </c>
      <c r="E515" s="1">
        <v>28.0</v>
      </c>
      <c r="F515" s="7" t="str">
        <f>vlookup(E515,Teams!A:B,2,false)</f>
        <v>Mira Loma</v>
      </c>
      <c r="G515" s="1" t="b">
        <v>0</v>
      </c>
      <c r="H515" s="1" t="b">
        <v>0</v>
      </c>
      <c r="I515" s="1">
        <v>17.0</v>
      </c>
      <c r="J515" s="7" t="str">
        <f>vlookup(I515,Cats!$A:$B,2,false)</f>
        <v>B</v>
      </c>
    </row>
    <row r="516">
      <c r="A516" s="1">
        <v>137525.0</v>
      </c>
      <c r="B516" s="1">
        <v>478.0</v>
      </c>
      <c r="C516" s="1">
        <v>0.0</v>
      </c>
      <c r="D516" s="1" t="s">
        <v>105</v>
      </c>
      <c r="E516" s="1">
        <v>15.0</v>
      </c>
      <c r="F516" s="7" t="str">
        <f>vlookup(E516,Teams!A:B,2,false)</f>
        <v>Enloe A</v>
      </c>
      <c r="G516" s="1" t="b">
        <v>1</v>
      </c>
      <c r="H516" s="1" t="b">
        <v>0</v>
      </c>
      <c r="I516" s="1">
        <v>18.0</v>
      </c>
      <c r="J516" s="7" t="str">
        <f>vlookup(I516,Cats!$A:$B,2,false)</f>
        <v>P</v>
      </c>
    </row>
    <row r="517">
      <c r="A517" s="1">
        <v>137526.0</v>
      </c>
      <c r="B517" s="1">
        <v>478.0</v>
      </c>
      <c r="C517" s="1">
        <v>14.0</v>
      </c>
      <c r="D517" s="1" t="s">
        <v>104</v>
      </c>
      <c r="E517" s="1">
        <v>28.0</v>
      </c>
      <c r="F517" s="7" t="str">
        <f>vlookup(E517,Teams!A:B,2,false)</f>
        <v>Mira Loma</v>
      </c>
      <c r="G517" s="1" t="b">
        <v>0</v>
      </c>
      <c r="H517" s="1" t="b">
        <v>0</v>
      </c>
      <c r="I517" s="1">
        <v>18.0</v>
      </c>
      <c r="J517" s="7" t="str">
        <f>vlookup(I517,Cats!$A:$B,2,false)</f>
        <v>P</v>
      </c>
    </row>
    <row r="518">
      <c r="A518" s="1">
        <v>137527.0</v>
      </c>
      <c r="B518" s="1">
        <v>478.0</v>
      </c>
      <c r="C518" s="1">
        <v>4.0</v>
      </c>
      <c r="D518" s="1" t="s">
        <v>102</v>
      </c>
      <c r="E518" s="1">
        <v>15.0</v>
      </c>
      <c r="F518" s="7" t="str">
        <f>vlookup(E518,Teams!A:B,2,false)</f>
        <v>Enloe A</v>
      </c>
      <c r="G518" s="1" t="b">
        <v>1</v>
      </c>
      <c r="H518" s="1" t="b">
        <v>0</v>
      </c>
      <c r="I518" s="1">
        <v>19.0</v>
      </c>
      <c r="J518" s="7" t="str">
        <f>vlookup(I518,Cats!$A:$B,2,false)</f>
        <v>X</v>
      </c>
    </row>
    <row r="519">
      <c r="A519" s="1">
        <v>137528.0</v>
      </c>
      <c r="B519" s="1">
        <v>478.0</v>
      </c>
      <c r="C519" s="1">
        <v>0.0</v>
      </c>
      <c r="D519" s="1" t="s">
        <v>32</v>
      </c>
      <c r="E519" s="1">
        <v>28.0</v>
      </c>
      <c r="F519" s="7" t="str">
        <f>vlookup(E519,Teams!A:B,2,false)</f>
        <v>Mira Loma</v>
      </c>
      <c r="G519" s="1" t="b">
        <v>0</v>
      </c>
      <c r="H519" s="1" t="b">
        <v>1</v>
      </c>
      <c r="I519" s="1">
        <v>19.0</v>
      </c>
      <c r="J519" s="7" t="str">
        <f>vlookup(I519,Cats!$A:$B,2,false)</f>
        <v>X</v>
      </c>
    </row>
    <row r="520">
      <c r="A520" s="1">
        <v>137529.0</v>
      </c>
      <c r="B520" s="1">
        <v>478.0</v>
      </c>
      <c r="C520" s="1">
        <v>0.0</v>
      </c>
      <c r="D520" s="1" t="s">
        <v>32</v>
      </c>
      <c r="E520" s="1">
        <v>15.0</v>
      </c>
      <c r="F520" s="7" t="str">
        <f>vlookup(E520,Teams!A:B,2,false)</f>
        <v>Enloe A</v>
      </c>
      <c r="G520" s="1" t="b">
        <v>1</v>
      </c>
      <c r="H520" s="1" t="b">
        <v>1</v>
      </c>
      <c r="I520" s="1">
        <v>20.0</v>
      </c>
      <c r="J520" s="7" t="str">
        <f>vlookup(I520,Cats!$A:$B,2,false)</f>
        <v>M</v>
      </c>
    </row>
    <row r="521">
      <c r="A521" s="1">
        <v>137530.0</v>
      </c>
      <c r="B521" s="1">
        <v>478.0</v>
      </c>
      <c r="C521" s="1">
        <v>14.0</v>
      </c>
      <c r="D521" s="1" t="s">
        <v>104</v>
      </c>
      <c r="E521" s="1">
        <v>28.0</v>
      </c>
      <c r="F521" s="7" t="str">
        <f>vlookup(E521,Teams!A:B,2,false)</f>
        <v>Mira Loma</v>
      </c>
      <c r="G521" s="1" t="b">
        <v>0</v>
      </c>
      <c r="H521" s="1" t="b">
        <v>0</v>
      </c>
      <c r="I521" s="1">
        <v>20.0</v>
      </c>
      <c r="J521" s="7" t="str">
        <f>vlookup(I521,Cats!$A:$B,2,false)</f>
        <v>M</v>
      </c>
    </row>
    <row r="522">
      <c r="A522" s="1">
        <v>137531.0</v>
      </c>
      <c r="B522" s="1">
        <v>478.0</v>
      </c>
      <c r="C522" s="1">
        <v>0.0</v>
      </c>
      <c r="D522" s="1" t="s">
        <v>32</v>
      </c>
      <c r="E522" s="1">
        <v>15.0</v>
      </c>
      <c r="F522" s="7" t="str">
        <f>vlookup(E522,Teams!A:B,2,false)</f>
        <v>Enloe A</v>
      </c>
      <c r="G522" s="1" t="b">
        <v>1</v>
      </c>
      <c r="H522" s="1" t="b">
        <v>1</v>
      </c>
      <c r="I522" s="1">
        <v>21.0</v>
      </c>
      <c r="J522" s="7" t="str">
        <f>vlookup(I522,Cats!$A:$B,2,false)</f>
        <v>C</v>
      </c>
    </row>
    <row r="523">
      <c r="A523" s="1">
        <v>137532.0</v>
      </c>
      <c r="B523" s="1">
        <v>478.0</v>
      </c>
      <c r="C523" s="1">
        <v>4.0</v>
      </c>
      <c r="D523" s="1" t="s">
        <v>107</v>
      </c>
      <c r="E523" s="1">
        <v>28.0</v>
      </c>
      <c r="F523" s="7" t="str">
        <f>vlookup(E523,Teams!A:B,2,false)</f>
        <v>Mira Loma</v>
      </c>
      <c r="G523" s="1" t="b">
        <v>0</v>
      </c>
      <c r="H523" s="1" t="b">
        <v>0</v>
      </c>
      <c r="I523" s="1">
        <v>21.0</v>
      </c>
      <c r="J523" s="7" t="str">
        <f>vlookup(I523,Cats!$A:$B,2,false)</f>
        <v>C</v>
      </c>
    </row>
    <row r="524">
      <c r="A524" s="1">
        <v>137533.0</v>
      </c>
      <c r="B524" s="1">
        <v>478.0</v>
      </c>
      <c r="C524" s="1">
        <v>-4.0</v>
      </c>
      <c r="D524" s="1" t="s">
        <v>101</v>
      </c>
      <c r="E524" s="1">
        <v>15.0</v>
      </c>
      <c r="F524" s="7" t="str">
        <f>vlookup(E524,Teams!A:B,2,false)</f>
        <v>Enloe A</v>
      </c>
      <c r="G524" s="1" t="b">
        <v>1</v>
      </c>
      <c r="H524" s="1" t="b">
        <v>0</v>
      </c>
      <c r="I524" s="1">
        <v>22.0</v>
      </c>
      <c r="J524" s="7" t="str">
        <f>vlookup(I524,Cats!$A:$B,2,false)</f>
        <v>E</v>
      </c>
    </row>
    <row r="525">
      <c r="A525" s="1">
        <v>137534.0</v>
      </c>
      <c r="B525" s="1">
        <v>478.0</v>
      </c>
      <c r="C525" s="1">
        <v>0.0</v>
      </c>
      <c r="D525" s="1" t="s">
        <v>108</v>
      </c>
      <c r="E525" s="1">
        <v>28.0</v>
      </c>
      <c r="F525" s="7" t="str">
        <f>vlookup(E525,Teams!A:B,2,false)</f>
        <v>Mira Loma</v>
      </c>
      <c r="G525" s="1" t="b">
        <v>0</v>
      </c>
      <c r="H525" s="1" t="b">
        <v>0</v>
      </c>
      <c r="I525" s="1">
        <v>22.0</v>
      </c>
      <c r="J525" s="7" t="str">
        <f>vlookup(I525,Cats!$A:$B,2,false)</f>
        <v>E</v>
      </c>
    </row>
    <row r="526">
      <c r="A526" s="1">
        <v>137535.0</v>
      </c>
      <c r="B526" s="1">
        <v>478.0</v>
      </c>
      <c r="C526" s="1">
        <v>0.0</v>
      </c>
      <c r="D526" s="1" t="s">
        <v>32</v>
      </c>
      <c r="E526" s="1">
        <v>15.0</v>
      </c>
      <c r="F526" s="7" t="str">
        <f>vlookup(E526,Teams!A:B,2,false)</f>
        <v>Enloe A</v>
      </c>
      <c r="G526" s="1" t="b">
        <v>1</v>
      </c>
      <c r="H526" s="1" t="b">
        <v>1</v>
      </c>
      <c r="I526" s="1">
        <v>23.0</v>
      </c>
      <c r="J526" s="7" t="str">
        <f>vlookup(I526,Cats!$A:$B,2,false)</f>
        <v>B</v>
      </c>
    </row>
    <row r="527">
      <c r="A527" s="1">
        <v>137536.0</v>
      </c>
      <c r="B527" s="1">
        <v>478.0</v>
      </c>
      <c r="C527" s="1">
        <v>14.0</v>
      </c>
      <c r="D527" s="1" t="s">
        <v>107</v>
      </c>
      <c r="E527" s="1">
        <v>28.0</v>
      </c>
      <c r="F527" s="7" t="str">
        <f>vlookup(E527,Teams!A:B,2,false)</f>
        <v>Mira Loma</v>
      </c>
      <c r="G527" s="1" t="b">
        <v>0</v>
      </c>
      <c r="H527" s="1" t="b">
        <v>0</v>
      </c>
      <c r="I527" s="1">
        <v>23.0</v>
      </c>
      <c r="J527" s="7" t="str">
        <f>vlookup(I527,Cats!$A:$B,2,false)</f>
        <v>B</v>
      </c>
    </row>
    <row r="528">
      <c r="A528" s="1">
        <v>137537.0</v>
      </c>
      <c r="B528" s="1">
        <v>478.0</v>
      </c>
      <c r="C528" s="1">
        <v>0.0</v>
      </c>
      <c r="D528" s="1" t="s">
        <v>32</v>
      </c>
      <c r="E528" s="1">
        <v>15.0</v>
      </c>
      <c r="F528" s="7" t="str">
        <f>vlookup(E528,Teams!A:B,2,false)</f>
        <v>Enloe A</v>
      </c>
      <c r="G528" s="1" t="b">
        <v>1</v>
      </c>
      <c r="H528" s="1" t="b">
        <v>1</v>
      </c>
      <c r="I528" s="1">
        <v>24.0</v>
      </c>
      <c r="J528" s="7" t="str">
        <f>vlookup(I528,Cats!$A:$B,2,false)</f>
        <v>P</v>
      </c>
    </row>
    <row r="529">
      <c r="A529" s="1">
        <v>137538.0</v>
      </c>
      <c r="B529" s="1">
        <v>478.0</v>
      </c>
      <c r="C529" s="1">
        <v>14.0</v>
      </c>
      <c r="D529" s="1" t="s">
        <v>104</v>
      </c>
      <c r="E529" s="1">
        <v>28.0</v>
      </c>
      <c r="F529" s="7" t="str">
        <f>vlookup(E529,Teams!A:B,2,false)</f>
        <v>Mira Loma</v>
      </c>
      <c r="G529" s="1" t="b">
        <v>0</v>
      </c>
      <c r="H529" s="1" t="b">
        <v>0</v>
      </c>
      <c r="I529" s="1">
        <v>24.0</v>
      </c>
      <c r="J529" s="7" t="str">
        <f>vlookup(I529,Cats!$A:$B,2,false)</f>
        <v>P</v>
      </c>
    </row>
    <row r="530">
      <c r="A530" s="1">
        <v>137539.0</v>
      </c>
      <c r="B530" s="1">
        <v>479.0</v>
      </c>
      <c r="C530" s="1">
        <v>4.0</v>
      </c>
      <c r="D530" s="1" t="s">
        <v>109</v>
      </c>
      <c r="E530" s="1">
        <v>26.0</v>
      </c>
      <c r="F530" s="7" t="str">
        <f>vlookup(E530,Teams!A:B,2,false)</f>
        <v>Lynbrook</v>
      </c>
      <c r="G530" s="1" t="b">
        <v>1</v>
      </c>
      <c r="H530" s="1" t="b">
        <v>0</v>
      </c>
      <c r="I530" s="1">
        <v>1.0</v>
      </c>
      <c r="J530" s="7" t="str">
        <f>vlookup(I530,Cats!$A:$B,2,false)</f>
        <v>X</v>
      </c>
    </row>
    <row r="531">
      <c r="A531" s="1">
        <v>137540.0</v>
      </c>
      <c r="B531" s="1">
        <v>479.0</v>
      </c>
      <c r="C531" s="1">
        <v>0.0</v>
      </c>
      <c r="D531" s="1" t="s">
        <v>32</v>
      </c>
      <c r="E531" s="1">
        <v>37.0</v>
      </c>
      <c r="F531" s="7" t="str">
        <f>vlookup(E531,Teams!A:B,2,false)</f>
        <v>Pullman</v>
      </c>
      <c r="G531" s="1" t="b">
        <v>0</v>
      </c>
      <c r="H531" s="1" t="b">
        <v>1</v>
      </c>
      <c r="I531" s="1">
        <v>1.0</v>
      </c>
      <c r="J531" s="7" t="str">
        <f>vlookup(I531,Cats!$A:$B,2,false)</f>
        <v>X</v>
      </c>
    </row>
    <row r="532">
      <c r="A532" s="1">
        <v>137541.0</v>
      </c>
      <c r="B532" s="1">
        <v>479.0</v>
      </c>
      <c r="C532" s="1">
        <v>0.0</v>
      </c>
      <c r="D532" s="1" t="s">
        <v>110</v>
      </c>
      <c r="E532" s="1">
        <v>26.0</v>
      </c>
      <c r="F532" s="7" t="str">
        <f>vlookup(E532,Teams!A:B,2,false)</f>
        <v>Lynbrook</v>
      </c>
      <c r="G532" s="1" t="b">
        <v>1</v>
      </c>
      <c r="H532" s="1" t="b">
        <v>0</v>
      </c>
      <c r="I532" s="1">
        <v>2.0</v>
      </c>
      <c r="J532" s="7" t="str">
        <f>vlookup(I532,Cats!$A:$B,2,false)</f>
        <v>M</v>
      </c>
    </row>
    <row r="533">
      <c r="A533" s="1">
        <v>137542.0</v>
      </c>
      <c r="B533" s="1">
        <v>479.0</v>
      </c>
      <c r="C533" s="1">
        <v>14.0</v>
      </c>
      <c r="D533" s="1" t="s">
        <v>111</v>
      </c>
      <c r="E533" s="1">
        <v>37.0</v>
      </c>
      <c r="F533" s="7" t="str">
        <f>vlookup(E533,Teams!A:B,2,false)</f>
        <v>Pullman</v>
      </c>
      <c r="G533" s="1" t="b">
        <v>0</v>
      </c>
      <c r="H533" s="1" t="b">
        <v>0</v>
      </c>
      <c r="I533" s="1">
        <v>2.0</v>
      </c>
      <c r="J533" s="7" t="str">
        <f>vlookup(I533,Cats!$A:$B,2,false)</f>
        <v>M</v>
      </c>
    </row>
    <row r="534">
      <c r="A534" s="1">
        <v>137543.0</v>
      </c>
      <c r="B534" s="1">
        <v>479.0</v>
      </c>
      <c r="C534" s="1">
        <v>14.0</v>
      </c>
      <c r="D534" s="1" t="s">
        <v>112</v>
      </c>
      <c r="E534" s="1">
        <v>26.0</v>
      </c>
      <c r="F534" s="7" t="str">
        <f>vlookup(E534,Teams!A:B,2,false)</f>
        <v>Lynbrook</v>
      </c>
      <c r="G534" s="1" t="b">
        <v>1</v>
      </c>
      <c r="H534" s="1" t="b">
        <v>0</v>
      </c>
      <c r="I534" s="1">
        <v>3.0</v>
      </c>
      <c r="J534" s="7" t="str">
        <f>vlookup(I534,Cats!$A:$B,2,false)</f>
        <v>C</v>
      </c>
    </row>
    <row r="535">
      <c r="A535" s="1">
        <v>137544.0</v>
      </c>
      <c r="B535" s="1">
        <v>479.0</v>
      </c>
      <c r="C535" s="1">
        <v>0.0</v>
      </c>
      <c r="D535" s="1" t="s">
        <v>32</v>
      </c>
      <c r="E535" s="1">
        <v>37.0</v>
      </c>
      <c r="F535" s="7" t="str">
        <f>vlookup(E535,Teams!A:B,2,false)</f>
        <v>Pullman</v>
      </c>
      <c r="G535" s="1" t="b">
        <v>0</v>
      </c>
      <c r="H535" s="1" t="b">
        <v>1</v>
      </c>
      <c r="I535" s="1">
        <v>3.0</v>
      </c>
      <c r="J535" s="7" t="str">
        <f>vlookup(I535,Cats!$A:$B,2,false)</f>
        <v>C</v>
      </c>
    </row>
    <row r="536">
      <c r="A536" s="1">
        <v>137545.0</v>
      </c>
      <c r="B536" s="1">
        <v>479.0</v>
      </c>
      <c r="C536" s="1">
        <v>4.0</v>
      </c>
      <c r="D536" s="1" t="s">
        <v>109</v>
      </c>
      <c r="E536" s="1">
        <v>26.0</v>
      </c>
      <c r="F536" s="7" t="str">
        <f>vlookup(E536,Teams!A:B,2,false)</f>
        <v>Lynbrook</v>
      </c>
      <c r="G536" s="1" t="b">
        <v>1</v>
      </c>
      <c r="H536" s="1" t="b">
        <v>0</v>
      </c>
      <c r="I536" s="1">
        <v>4.0</v>
      </c>
      <c r="J536" s="7" t="str">
        <f>vlookup(I536,Cats!$A:$B,2,false)</f>
        <v>E</v>
      </c>
    </row>
    <row r="537">
      <c r="A537" s="1">
        <v>137546.0</v>
      </c>
      <c r="B537" s="1">
        <v>479.0</v>
      </c>
      <c r="C537" s="1">
        <v>0.0</v>
      </c>
      <c r="D537" s="1" t="s">
        <v>32</v>
      </c>
      <c r="E537" s="1">
        <v>37.0</v>
      </c>
      <c r="F537" s="7" t="str">
        <f>vlookup(E537,Teams!A:B,2,false)</f>
        <v>Pullman</v>
      </c>
      <c r="G537" s="1" t="b">
        <v>0</v>
      </c>
      <c r="H537" s="1" t="b">
        <v>1</v>
      </c>
      <c r="I537" s="1">
        <v>4.0</v>
      </c>
      <c r="J537" s="7" t="str">
        <f>vlookup(I537,Cats!$A:$B,2,false)</f>
        <v>E</v>
      </c>
    </row>
    <row r="538">
      <c r="A538" s="1">
        <v>137547.0</v>
      </c>
      <c r="B538" s="1">
        <v>479.0</v>
      </c>
      <c r="C538" s="1">
        <v>14.0</v>
      </c>
      <c r="D538" s="1" t="s">
        <v>113</v>
      </c>
      <c r="E538" s="1">
        <v>26.0</v>
      </c>
      <c r="F538" s="7" t="str">
        <f>vlookup(E538,Teams!A:B,2,false)</f>
        <v>Lynbrook</v>
      </c>
      <c r="G538" s="1" t="b">
        <v>1</v>
      </c>
      <c r="H538" s="1" t="b">
        <v>0</v>
      </c>
      <c r="I538" s="1">
        <v>5.0</v>
      </c>
      <c r="J538" s="7" t="str">
        <f>vlookup(I538,Cats!$A:$B,2,false)</f>
        <v>B</v>
      </c>
    </row>
    <row r="539">
      <c r="A539" s="1">
        <v>137548.0</v>
      </c>
      <c r="B539" s="1">
        <v>479.0</v>
      </c>
      <c r="C539" s="1">
        <v>-4.0</v>
      </c>
      <c r="D539" s="1" t="s">
        <v>114</v>
      </c>
      <c r="E539" s="1">
        <v>37.0</v>
      </c>
      <c r="F539" s="7" t="str">
        <f>vlookup(E539,Teams!A:B,2,false)</f>
        <v>Pullman</v>
      </c>
      <c r="G539" s="1" t="b">
        <v>0</v>
      </c>
      <c r="H539" s="1" t="b">
        <v>0</v>
      </c>
      <c r="I539" s="1">
        <v>5.0</v>
      </c>
      <c r="J539" s="7" t="str">
        <f>vlookup(I539,Cats!$A:$B,2,false)</f>
        <v>B</v>
      </c>
    </row>
    <row r="540">
      <c r="A540" s="1">
        <v>137549.0</v>
      </c>
      <c r="B540" s="1">
        <v>479.0</v>
      </c>
      <c r="C540" s="1">
        <v>0.0</v>
      </c>
      <c r="D540" s="1" t="s">
        <v>110</v>
      </c>
      <c r="E540" s="1">
        <v>26.0</v>
      </c>
      <c r="F540" s="7" t="str">
        <f>vlookup(E540,Teams!A:B,2,false)</f>
        <v>Lynbrook</v>
      </c>
      <c r="G540" s="1" t="b">
        <v>1</v>
      </c>
      <c r="H540" s="1" t="b">
        <v>0</v>
      </c>
      <c r="I540" s="1">
        <v>6.0</v>
      </c>
      <c r="J540" s="7" t="str">
        <f>vlookup(I540,Cats!$A:$B,2,false)</f>
        <v>P</v>
      </c>
    </row>
    <row r="541">
      <c r="A541" s="1">
        <v>137550.0</v>
      </c>
      <c r="B541" s="1">
        <v>479.0</v>
      </c>
      <c r="C541" s="1">
        <v>4.0</v>
      </c>
      <c r="D541" s="1" t="s">
        <v>115</v>
      </c>
      <c r="E541" s="1">
        <v>37.0</v>
      </c>
      <c r="F541" s="7" t="str">
        <f>vlookup(E541,Teams!A:B,2,false)</f>
        <v>Pullman</v>
      </c>
      <c r="G541" s="1" t="b">
        <v>0</v>
      </c>
      <c r="H541" s="1" t="b">
        <v>0</v>
      </c>
      <c r="I541" s="1">
        <v>6.0</v>
      </c>
      <c r="J541" s="7" t="str">
        <f>vlookup(I541,Cats!$A:$B,2,false)</f>
        <v>P</v>
      </c>
    </row>
    <row r="542">
      <c r="A542" s="1">
        <v>137551.0</v>
      </c>
      <c r="B542" s="1">
        <v>479.0</v>
      </c>
      <c r="C542" s="1">
        <v>14.0</v>
      </c>
      <c r="D542" s="1" t="s">
        <v>112</v>
      </c>
      <c r="E542" s="1">
        <v>26.0</v>
      </c>
      <c r="F542" s="7" t="str">
        <f>vlookup(E542,Teams!A:B,2,false)</f>
        <v>Lynbrook</v>
      </c>
      <c r="G542" s="1" t="b">
        <v>1</v>
      </c>
      <c r="H542" s="1" t="b">
        <v>0</v>
      </c>
      <c r="I542" s="1">
        <v>7.0</v>
      </c>
      <c r="J542" s="7" t="str">
        <f>vlookup(I542,Cats!$A:$B,2,false)</f>
        <v>X</v>
      </c>
    </row>
    <row r="543">
      <c r="A543" s="1">
        <v>137552.0</v>
      </c>
      <c r="B543" s="1">
        <v>479.0</v>
      </c>
      <c r="C543" s="1">
        <v>0.0</v>
      </c>
      <c r="D543" s="1" t="s">
        <v>32</v>
      </c>
      <c r="E543" s="1">
        <v>37.0</v>
      </c>
      <c r="F543" s="7" t="str">
        <f>vlookup(E543,Teams!A:B,2,false)</f>
        <v>Pullman</v>
      </c>
      <c r="G543" s="1" t="b">
        <v>0</v>
      </c>
      <c r="H543" s="1" t="b">
        <v>1</v>
      </c>
      <c r="I543" s="1">
        <v>7.0</v>
      </c>
      <c r="J543" s="7" t="str">
        <f>vlookup(I543,Cats!$A:$B,2,false)</f>
        <v>X</v>
      </c>
    </row>
    <row r="544">
      <c r="A544" s="1">
        <v>137553.0</v>
      </c>
      <c r="B544" s="1">
        <v>479.0</v>
      </c>
      <c r="C544" s="1">
        <v>14.0</v>
      </c>
      <c r="D544" s="1" t="s">
        <v>112</v>
      </c>
      <c r="E544" s="1">
        <v>26.0</v>
      </c>
      <c r="F544" s="7" t="str">
        <f>vlookup(E544,Teams!A:B,2,false)</f>
        <v>Lynbrook</v>
      </c>
      <c r="G544" s="1" t="b">
        <v>1</v>
      </c>
      <c r="H544" s="1" t="b">
        <v>0</v>
      </c>
      <c r="I544" s="1">
        <v>8.0</v>
      </c>
      <c r="J544" s="7" t="str">
        <f>vlookup(I544,Cats!$A:$B,2,false)</f>
        <v>M</v>
      </c>
    </row>
    <row r="545">
      <c r="A545" s="1">
        <v>137554.0</v>
      </c>
      <c r="B545" s="1">
        <v>479.0</v>
      </c>
      <c r="C545" s="1">
        <v>0.0</v>
      </c>
      <c r="D545" s="1" t="s">
        <v>32</v>
      </c>
      <c r="E545" s="1">
        <v>37.0</v>
      </c>
      <c r="F545" s="7" t="str">
        <f>vlookup(E545,Teams!A:B,2,false)</f>
        <v>Pullman</v>
      </c>
      <c r="G545" s="1" t="b">
        <v>0</v>
      </c>
      <c r="H545" s="1" t="b">
        <v>1</v>
      </c>
      <c r="I545" s="1">
        <v>8.0</v>
      </c>
      <c r="J545" s="7" t="str">
        <f>vlookup(I545,Cats!$A:$B,2,false)</f>
        <v>M</v>
      </c>
    </row>
    <row r="546">
      <c r="A546" s="1">
        <v>137555.0</v>
      </c>
      <c r="B546" s="1">
        <v>479.0</v>
      </c>
      <c r="C546" s="1">
        <v>4.0</v>
      </c>
      <c r="D546" s="1" t="s">
        <v>110</v>
      </c>
      <c r="E546" s="1">
        <v>26.0</v>
      </c>
      <c r="F546" s="7" t="str">
        <f>vlookup(E546,Teams!A:B,2,false)</f>
        <v>Lynbrook</v>
      </c>
      <c r="G546" s="1" t="b">
        <v>1</v>
      </c>
      <c r="H546" s="1" t="b">
        <v>0</v>
      </c>
      <c r="I546" s="1">
        <v>9.0</v>
      </c>
      <c r="J546" s="7" t="str">
        <f>vlookup(I546,Cats!$A:$B,2,false)</f>
        <v>C</v>
      </c>
    </row>
    <row r="547">
      <c r="A547" s="1">
        <v>137556.0</v>
      </c>
      <c r="B547" s="1">
        <v>479.0</v>
      </c>
      <c r="C547" s="1">
        <v>0.0</v>
      </c>
      <c r="D547" s="1" t="s">
        <v>32</v>
      </c>
      <c r="E547" s="1">
        <v>37.0</v>
      </c>
      <c r="F547" s="7" t="str">
        <f>vlookup(E547,Teams!A:B,2,false)</f>
        <v>Pullman</v>
      </c>
      <c r="G547" s="1" t="b">
        <v>0</v>
      </c>
      <c r="H547" s="1" t="b">
        <v>1</v>
      </c>
      <c r="I547" s="1">
        <v>9.0</v>
      </c>
      <c r="J547" s="7" t="str">
        <f>vlookup(I547,Cats!$A:$B,2,false)</f>
        <v>C</v>
      </c>
    </row>
    <row r="548">
      <c r="A548" s="1">
        <v>137557.0</v>
      </c>
      <c r="B548" s="1">
        <v>479.0</v>
      </c>
      <c r="C548" s="1">
        <v>0.0</v>
      </c>
      <c r="D548" s="1" t="s">
        <v>32</v>
      </c>
      <c r="E548" s="1">
        <v>26.0</v>
      </c>
      <c r="F548" s="7" t="str">
        <f>vlookup(E548,Teams!A:B,2,false)</f>
        <v>Lynbrook</v>
      </c>
      <c r="G548" s="1" t="b">
        <v>1</v>
      </c>
      <c r="H548" s="1" t="b">
        <v>1</v>
      </c>
      <c r="I548" s="1">
        <v>10.0</v>
      </c>
      <c r="J548" s="7" t="str">
        <f>vlookup(I548,Cats!$A:$B,2,false)</f>
        <v>E</v>
      </c>
    </row>
    <row r="549">
      <c r="A549" s="1">
        <v>137558.0</v>
      </c>
      <c r="B549" s="1">
        <v>479.0</v>
      </c>
      <c r="C549" s="1">
        <v>4.0</v>
      </c>
      <c r="D549" s="1" t="s">
        <v>116</v>
      </c>
      <c r="E549" s="1">
        <v>37.0</v>
      </c>
      <c r="F549" s="7" t="str">
        <f>vlookup(E549,Teams!A:B,2,false)</f>
        <v>Pullman</v>
      </c>
      <c r="G549" s="1" t="b">
        <v>0</v>
      </c>
      <c r="H549" s="1" t="b">
        <v>0</v>
      </c>
      <c r="I549" s="1">
        <v>10.0</v>
      </c>
      <c r="J549" s="7" t="str">
        <f>vlookup(I549,Cats!$A:$B,2,false)</f>
        <v>E</v>
      </c>
    </row>
    <row r="550">
      <c r="A550" s="1">
        <v>137559.0</v>
      </c>
      <c r="B550" s="1">
        <v>479.0</v>
      </c>
      <c r="C550" s="1">
        <v>14.0</v>
      </c>
      <c r="D550" s="1" t="s">
        <v>112</v>
      </c>
      <c r="E550" s="1">
        <v>26.0</v>
      </c>
      <c r="F550" s="7" t="str">
        <f>vlookup(E550,Teams!A:B,2,false)</f>
        <v>Lynbrook</v>
      </c>
      <c r="G550" s="1" t="b">
        <v>1</v>
      </c>
      <c r="H550" s="1" t="b">
        <v>0</v>
      </c>
      <c r="I550" s="1">
        <v>11.0</v>
      </c>
      <c r="J550" s="7" t="str">
        <f>vlookup(I550,Cats!$A:$B,2,false)</f>
        <v>B</v>
      </c>
    </row>
    <row r="551">
      <c r="A551" s="1">
        <v>137560.0</v>
      </c>
      <c r="B551" s="1">
        <v>479.0</v>
      </c>
      <c r="C551" s="1">
        <v>0.0</v>
      </c>
      <c r="D551" s="1" t="s">
        <v>32</v>
      </c>
      <c r="E551" s="1">
        <v>37.0</v>
      </c>
      <c r="F551" s="7" t="str">
        <f>vlookup(E551,Teams!A:B,2,false)</f>
        <v>Pullman</v>
      </c>
      <c r="G551" s="1" t="b">
        <v>0</v>
      </c>
      <c r="H551" s="1" t="b">
        <v>1</v>
      </c>
      <c r="I551" s="1">
        <v>11.0</v>
      </c>
      <c r="J551" s="7" t="str">
        <f>vlookup(I551,Cats!$A:$B,2,false)</f>
        <v>B</v>
      </c>
    </row>
    <row r="552">
      <c r="A552" s="1">
        <v>137561.0</v>
      </c>
      <c r="B552" s="1">
        <v>479.0</v>
      </c>
      <c r="C552" s="1">
        <v>14.0</v>
      </c>
      <c r="D552" s="1" t="s">
        <v>112</v>
      </c>
      <c r="E552" s="1">
        <v>26.0</v>
      </c>
      <c r="F552" s="7" t="str">
        <f>vlookup(E552,Teams!A:B,2,false)</f>
        <v>Lynbrook</v>
      </c>
      <c r="G552" s="1" t="b">
        <v>1</v>
      </c>
      <c r="H552" s="1" t="b">
        <v>0</v>
      </c>
      <c r="I552" s="1">
        <v>12.0</v>
      </c>
      <c r="J552" s="7" t="str">
        <f>vlookup(I552,Cats!$A:$B,2,false)</f>
        <v>P</v>
      </c>
    </row>
    <row r="553">
      <c r="A553" s="1">
        <v>137562.0</v>
      </c>
      <c r="B553" s="1">
        <v>479.0</v>
      </c>
      <c r="C553" s="1">
        <v>0.0</v>
      </c>
      <c r="D553" s="1" t="s">
        <v>32</v>
      </c>
      <c r="E553" s="1">
        <v>37.0</v>
      </c>
      <c r="F553" s="7" t="str">
        <f>vlookup(E553,Teams!A:B,2,false)</f>
        <v>Pullman</v>
      </c>
      <c r="G553" s="1" t="b">
        <v>0</v>
      </c>
      <c r="H553" s="1" t="b">
        <v>1</v>
      </c>
      <c r="I553" s="1">
        <v>12.0</v>
      </c>
      <c r="J553" s="7" t="str">
        <f>vlookup(I553,Cats!$A:$B,2,false)</f>
        <v>P</v>
      </c>
    </row>
    <row r="554">
      <c r="A554" s="1">
        <v>137563.0</v>
      </c>
      <c r="B554" s="1">
        <v>479.0</v>
      </c>
      <c r="C554" s="1">
        <v>14.0</v>
      </c>
      <c r="D554" s="1" t="s">
        <v>113</v>
      </c>
      <c r="E554" s="1">
        <v>26.0</v>
      </c>
      <c r="F554" s="7" t="str">
        <f>vlookup(E554,Teams!A:B,2,false)</f>
        <v>Lynbrook</v>
      </c>
      <c r="G554" s="1" t="b">
        <v>1</v>
      </c>
      <c r="H554" s="1" t="b">
        <v>0</v>
      </c>
      <c r="I554" s="1">
        <v>13.0</v>
      </c>
      <c r="J554" s="7" t="str">
        <f>vlookup(I554,Cats!$A:$B,2,false)</f>
        <v>X</v>
      </c>
    </row>
    <row r="555">
      <c r="A555" s="1">
        <v>137564.0</v>
      </c>
      <c r="B555" s="1">
        <v>479.0</v>
      </c>
      <c r="C555" s="1">
        <v>0.0</v>
      </c>
      <c r="D555" s="1" t="s">
        <v>32</v>
      </c>
      <c r="E555" s="1">
        <v>37.0</v>
      </c>
      <c r="F555" s="7" t="str">
        <f>vlookup(E555,Teams!A:B,2,false)</f>
        <v>Pullman</v>
      </c>
      <c r="G555" s="1" t="b">
        <v>0</v>
      </c>
      <c r="H555" s="1" t="b">
        <v>1</v>
      </c>
      <c r="I555" s="1">
        <v>13.0</v>
      </c>
      <c r="J555" s="7" t="str">
        <f>vlookup(I555,Cats!$A:$B,2,false)</f>
        <v>X</v>
      </c>
    </row>
    <row r="556">
      <c r="A556" s="1">
        <v>137565.0</v>
      </c>
      <c r="B556" s="1">
        <v>479.0</v>
      </c>
      <c r="C556" s="1">
        <v>14.0</v>
      </c>
      <c r="D556" s="1" t="s">
        <v>110</v>
      </c>
      <c r="E556" s="1">
        <v>26.0</v>
      </c>
      <c r="F556" s="7" t="str">
        <f>vlookup(E556,Teams!A:B,2,false)</f>
        <v>Lynbrook</v>
      </c>
      <c r="G556" s="1" t="b">
        <v>1</v>
      </c>
      <c r="H556" s="1" t="b">
        <v>0</v>
      </c>
      <c r="I556" s="1">
        <v>14.0</v>
      </c>
      <c r="J556" s="7" t="str">
        <f>vlookup(I556,Cats!$A:$B,2,false)</f>
        <v>M</v>
      </c>
    </row>
    <row r="557">
      <c r="A557" s="1">
        <v>137566.0</v>
      </c>
      <c r="B557" s="1">
        <v>479.0</v>
      </c>
      <c r="C557" s="1">
        <v>0.0</v>
      </c>
      <c r="D557" s="1" t="s">
        <v>32</v>
      </c>
      <c r="E557" s="1">
        <v>37.0</v>
      </c>
      <c r="F557" s="7" t="str">
        <f>vlookup(E557,Teams!A:B,2,false)</f>
        <v>Pullman</v>
      </c>
      <c r="G557" s="1" t="b">
        <v>0</v>
      </c>
      <c r="H557" s="1" t="b">
        <v>1</v>
      </c>
      <c r="I557" s="1">
        <v>14.0</v>
      </c>
      <c r="J557" s="7" t="str">
        <f>vlookup(I557,Cats!$A:$B,2,false)</f>
        <v>M</v>
      </c>
    </row>
    <row r="558">
      <c r="A558" s="1">
        <v>137567.0</v>
      </c>
      <c r="B558" s="1">
        <v>479.0</v>
      </c>
      <c r="C558" s="1">
        <v>0.0</v>
      </c>
      <c r="D558" s="1" t="s">
        <v>32</v>
      </c>
      <c r="E558" s="1">
        <v>26.0</v>
      </c>
      <c r="F558" s="7" t="str">
        <f>vlookup(E558,Teams!A:B,2,false)</f>
        <v>Lynbrook</v>
      </c>
      <c r="G558" s="1" t="b">
        <v>1</v>
      </c>
      <c r="H558" s="1" t="b">
        <v>1</v>
      </c>
      <c r="I558" s="1">
        <v>15.0</v>
      </c>
      <c r="J558" s="7" t="str">
        <f>vlookup(I558,Cats!$A:$B,2,false)</f>
        <v>C</v>
      </c>
    </row>
    <row r="559">
      <c r="A559" s="1">
        <v>137568.0</v>
      </c>
      <c r="B559" s="1">
        <v>479.0</v>
      </c>
      <c r="C559" s="1">
        <v>14.0</v>
      </c>
      <c r="D559" s="1" t="s">
        <v>111</v>
      </c>
      <c r="E559" s="1">
        <v>37.0</v>
      </c>
      <c r="F559" s="7" t="str">
        <f>vlookup(E559,Teams!A:B,2,false)</f>
        <v>Pullman</v>
      </c>
      <c r="G559" s="1" t="b">
        <v>0</v>
      </c>
      <c r="H559" s="1" t="b">
        <v>0</v>
      </c>
      <c r="I559" s="1">
        <v>15.0</v>
      </c>
      <c r="J559" s="7" t="str">
        <f>vlookup(I559,Cats!$A:$B,2,false)</f>
        <v>C</v>
      </c>
    </row>
    <row r="560">
      <c r="A560" s="1">
        <v>137569.0</v>
      </c>
      <c r="B560" s="1">
        <v>479.0</v>
      </c>
      <c r="C560" s="1">
        <v>14.0</v>
      </c>
      <c r="D560" s="1" t="s">
        <v>109</v>
      </c>
      <c r="E560" s="1">
        <v>26.0</v>
      </c>
      <c r="F560" s="7" t="str">
        <f>vlookup(E560,Teams!A:B,2,false)</f>
        <v>Lynbrook</v>
      </c>
      <c r="G560" s="1" t="b">
        <v>1</v>
      </c>
      <c r="H560" s="1" t="b">
        <v>0</v>
      </c>
      <c r="I560" s="1">
        <v>16.0</v>
      </c>
      <c r="J560" s="7" t="str">
        <f>vlookup(I560,Cats!$A:$B,2,false)</f>
        <v>E</v>
      </c>
    </row>
    <row r="561">
      <c r="A561" s="1">
        <v>137570.0</v>
      </c>
      <c r="B561" s="1">
        <v>479.0</v>
      </c>
      <c r="C561" s="1">
        <v>0.0</v>
      </c>
      <c r="D561" s="1" t="s">
        <v>32</v>
      </c>
      <c r="E561" s="1">
        <v>37.0</v>
      </c>
      <c r="F561" s="7" t="str">
        <f>vlookup(E561,Teams!A:B,2,false)</f>
        <v>Pullman</v>
      </c>
      <c r="G561" s="1" t="b">
        <v>0</v>
      </c>
      <c r="H561" s="1" t="b">
        <v>1</v>
      </c>
      <c r="I561" s="1">
        <v>16.0</v>
      </c>
      <c r="J561" s="7" t="str">
        <f>vlookup(I561,Cats!$A:$B,2,false)</f>
        <v>E</v>
      </c>
    </row>
    <row r="562">
      <c r="A562" s="1">
        <v>137571.0</v>
      </c>
      <c r="B562" s="1">
        <v>479.0</v>
      </c>
      <c r="C562" s="1">
        <v>14.0</v>
      </c>
      <c r="D562" s="1" t="s">
        <v>113</v>
      </c>
      <c r="E562" s="1">
        <v>26.0</v>
      </c>
      <c r="F562" s="7" t="str">
        <f>vlookup(E562,Teams!A:B,2,false)</f>
        <v>Lynbrook</v>
      </c>
      <c r="G562" s="1" t="b">
        <v>1</v>
      </c>
      <c r="H562" s="1" t="b">
        <v>0</v>
      </c>
      <c r="I562" s="1">
        <v>17.0</v>
      </c>
      <c r="J562" s="7" t="str">
        <f>vlookup(I562,Cats!$A:$B,2,false)</f>
        <v>B</v>
      </c>
    </row>
    <row r="563">
      <c r="A563" s="1">
        <v>137572.0</v>
      </c>
      <c r="B563" s="1">
        <v>479.0</v>
      </c>
      <c r="C563" s="1">
        <v>0.0</v>
      </c>
      <c r="D563" s="1" t="s">
        <v>32</v>
      </c>
      <c r="E563" s="1">
        <v>37.0</v>
      </c>
      <c r="F563" s="7" t="str">
        <f>vlookup(E563,Teams!A:B,2,false)</f>
        <v>Pullman</v>
      </c>
      <c r="G563" s="1" t="b">
        <v>0</v>
      </c>
      <c r="H563" s="1" t="b">
        <v>1</v>
      </c>
      <c r="I563" s="1">
        <v>17.0</v>
      </c>
      <c r="J563" s="7" t="str">
        <f>vlookup(I563,Cats!$A:$B,2,false)</f>
        <v>B</v>
      </c>
    </row>
    <row r="564">
      <c r="A564" s="1">
        <v>137573.0</v>
      </c>
      <c r="B564" s="1">
        <v>479.0</v>
      </c>
      <c r="C564" s="1">
        <v>14.0</v>
      </c>
      <c r="D564" s="1" t="s">
        <v>112</v>
      </c>
      <c r="E564" s="1">
        <v>26.0</v>
      </c>
      <c r="F564" s="7" t="str">
        <f>vlookup(E564,Teams!A:B,2,false)</f>
        <v>Lynbrook</v>
      </c>
      <c r="G564" s="1" t="b">
        <v>1</v>
      </c>
      <c r="H564" s="1" t="b">
        <v>0</v>
      </c>
      <c r="I564" s="1">
        <v>18.0</v>
      </c>
      <c r="J564" s="7" t="str">
        <f>vlookup(I564,Cats!$A:$B,2,false)</f>
        <v>P</v>
      </c>
    </row>
    <row r="565">
      <c r="A565" s="1">
        <v>137574.0</v>
      </c>
      <c r="B565" s="1">
        <v>479.0</v>
      </c>
      <c r="C565" s="1">
        <v>0.0</v>
      </c>
      <c r="D565" s="1" t="s">
        <v>32</v>
      </c>
      <c r="E565" s="1">
        <v>37.0</v>
      </c>
      <c r="F565" s="7" t="str">
        <f>vlookup(E565,Teams!A:B,2,false)</f>
        <v>Pullman</v>
      </c>
      <c r="G565" s="1" t="b">
        <v>0</v>
      </c>
      <c r="H565" s="1" t="b">
        <v>1</v>
      </c>
      <c r="I565" s="1">
        <v>18.0</v>
      </c>
      <c r="J565" s="7" t="str">
        <f>vlookup(I565,Cats!$A:$B,2,false)</f>
        <v>P</v>
      </c>
    </row>
    <row r="566">
      <c r="A566" s="1">
        <v>137575.0</v>
      </c>
      <c r="B566" s="1">
        <v>479.0</v>
      </c>
      <c r="C566" s="1">
        <v>0.0</v>
      </c>
      <c r="D566" s="1" t="s">
        <v>32</v>
      </c>
      <c r="E566" s="1">
        <v>26.0</v>
      </c>
      <c r="F566" s="7" t="str">
        <f>vlookup(E566,Teams!A:B,2,false)</f>
        <v>Lynbrook</v>
      </c>
      <c r="G566" s="1" t="b">
        <v>1</v>
      </c>
      <c r="H566" s="1" t="b">
        <v>1</v>
      </c>
      <c r="I566" s="1">
        <v>19.0</v>
      </c>
      <c r="J566" s="7" t="str">
        <f>vlookup(I566,Cats!$A:$B,2,false)</f>
        <v>X</v>
      </c>
    </row>
    <row r="567">
      <c r="A567" s="1">
        <v>137576.0</v>
      </c>
      <c r="B567" s="1">
        <v>479.0</v>
      </c>
      <c r="C567" s="1">
        <v>4.0</v>
      </c>
      <c r="D567" s="1" t="s">
        <v>116</v>
      </c>
      <c r="E567" s="1">
        <v>37.0</v>
      </c>
      <c r="F567" s="7" t="str">
        <f>vlookup(E567,Teams!A:B,2,false)</f>
        <v>Pullman</v>
      </c>
      <c r="G567" s="1" t="b">
        <v>0</v>
      </c>
      <c r="H567" s="1" t="b">
        <v>0</v>
      </c>
      <c r="I567" s="1">
        <v>19.0</v>
      </c>
      <c r="J567" s="7" t="str">
        <f>vlookup(I567,Cats!$A:$B,2,false)</f>
        <v>X</v>
      </c>
    </row>
    <row r="568">
      <c r="A568" s="1">
        <v>137577.0</v>
      </c>
      <c r="B568" s="1">
        <v>479.0</v>
      </c>
      <c r="C568" s="1">
        <v>0.0</v>
      </c>
      <c r="D568" s="1" t="s">
        <v>32</v>
      </c>
      <c r="E568" s="1">
        <v>26.0</v>
      </c>
      <c r="F568" s="7" t="str">
        <f>vlookup(E568,Teams!A:B,2,false)</f>
        <v>Lynbrook</v>
      </c>
      <c r="G568" s="1" t="b">
        <v>1</v>
      </c>
      <c r="H568" s="1" t="b">
        <v>1</v>
      </c>
      <c r="I568" s="1">
        <v>20.0</v>
      </c>
      <c r="J568" s="7" t="str">
        <f>vlookup(I568,Cats!$A:$B,2,false)</f>
        <v>M</v>
      </c>
    </row>
    <row r="569">
      <c r="A569" s="1">
        <v>137578.0</v>
      </c>
      <c r="B569" s="1">
        <v>479.0</v>
      </c>
      <c r="C569" s="1">
        <v>14.0</v>
      </c>
      <c r="D569" s="1" t="s">
        <v>111</v>
      </c>
      <c r="E569" s="1">
        <v>37.0</v>
      </c>
      <c r="F569" s="7" t="str">
        <f>vlookup(E569,Teams!A:B,2,false)</f>
        <v>Pullman</v>
      </c>
      <c r="G569" s="1" t="b">
        <v>0</v>
      </c>
      <c r="H569" s="1" t="b">
        <v>0</v>
      </c>
      <c r="I569" s="1">
        <v>20.0</v>
      </c>
      <c r="J569" s="7" t="str">
        <f>vlookup(I569,Cats!$A:$B,2,false)</f>
        <v>M</v>
      </c>
    </row>
    <row r="570">
      <c r="A570" s="1">
        <v>137579.0</v>
      </c>
      <c r="B570" s="1">
        <v>479.0</v>
      </c>
      <c r="C570" s="1">
        <v>0.0</v>
      </c>
      <c r="D570" s="1" t="s">
        <v>110</v>
      </c>
      <c r="E570" s="1">
        <v>26.0</v>
      </c>
      <c r="F570" s="7" t="str">
        <f>vlookup(E570,Teams!A:B,2,false)</f>
        <v>Lynbrook</v>
      </c>
      <c r="G570" s="1" t="b">
        <v>1</v>
      </c>
      <c r="H570" s="1" t="b">
        <v>0</v>
      </c>
      <c r="I570" s="1">
        <v>21.0</v>
      </c>
      <c r="J570" s="7" t="str">
        <f>vlookup(I570,Cats!$A:$B,2,false)</f>
        <v>C</v>
      </c>
    </row>
    <row r="571">
      <c r="A571" s="1">
        <v>137580.0</v>
      </c>
      <c r="B571" s="1">
        <v>479.0</v>
      </c>
      <c r="C571" s="1">
        <v>14.0</v>
      </c>
      <c r="D571" s="1" t="s">
        <v>116</v>
      </c>
      <c r="E571" s="1">
        <v>37.0</v>
      </c>
      <c r="F571" s="7" t="str">
        <f>vlookup(E571,Teams!A:B,2,false)</f>
        <v>Pullman</v>
      </c>
      <c r="G571" s="1" t="b">
        <v>0</v>
      </c>
      <c r="H571" s="1" t="b">
        <v>0</v>
      </c>
      <c r="I571" s="1">
        <v>21.0</v>
      </c>
      <c r="J571" s="7" t="str">
        <f>vlookup(I571,Cats!$A:$B,2,false)</f>
        <v>C</v>
      </c>
    </row>
    <row r="572">
      <c r="A572" s="1">
        <v>137581.0</v>
      </c>
      <c r="B572" s="1">
        <v>479.0</v>
      </c>
      <c r="C572" s="1">
        <v>-4.0</v>
      </c>
      <c r="D572" s="1" t="s">
        <v>109</v>
      </c>
      <c r="E572" s="1">
        <v>26.0</v>
      </c>
      <c r="F572" s="7" t="str">
        <f>vlookup(E572,Teams!A:B,2,false)</f>
        <v>Lynbrook</v>
      </c>
      <c r="G572" s="1" t="b">
        <v>1</v>
      </c>
      <c r="H572" s="1" t="b">
        <v>0</v>
      </c>
      <c r="I572" s="1">
        <v>22.0</v>
      </c>
      <c r="J572" s="7" t="str">
        <f>vlookup(I572,Cats!$A:$B,2,false)</f>
        <v>E</v>
      </c>
    </row>
    <row r="573">
      <c r="A573" s="1">
        <v>137582.0</v>
      </c>
      <c r="B573" s="1">
        <v>479.0</v>
      </c>
      <c r="C573" s="1">
        <v>0.0</v>
      </c>
      <c r="D573" s="1" t="s">
        <v>116</v>
      </c>
      <c r="E573" s="1">
        <v>37.0</v>
      </c>
      <c r="F573" s="7" t="str">
        <f>vlookup(E573,Teams!A:B,2,false)</f>
        <v>Pullman</v>
      </c>
      <c r="G573" s="1" t="b">
        <v>0</v>
      </c>
      <c r="H573" s="1" t="b">
        <v>0</v>
      </c>
      <c r="I573" s="1">
        <v>22.0</v>
      </c>
      <c r="J573" s="7" t="str">
        <f>vlookup(I573,Cats!$A:$B,2,false)</f>
        <v>E</v>
      </c>
    </row>
    <row r="574">
      <c r="A574" s="1">
        <v>137583.0</v>
      </c>
      <c r="B574" s="1">
        <v>479.0</v>
      </c>
      <c r="C574" s="1">
        <v>4.0</v>
      </c>
      <c r="D574" s="1" t="s">
        <v>113</v>
      </c>
      <c r="E574" s="1">
        <v>26.0</v>
      </c>
      <c r="F574" s="7" t="str">
        <f>vlookup(E574,Teams!A:B,2,false)</f>
        <v>Lynbrook</v>
      </c>
      <c r="G574" s="1" t="b">
        <v>1</v>
      </c>
      <c r="H574" s="1" t="b">
        <v>0</v>
      </c>
      <c r="I574" s="1">
        <v>23.0</v>
      </c>
      <c r="J574" s="7" t="str">
        <f>vlookup(I574,Cats!$A:$B,2,false)</f>
        <v>B</v>
      </c>
    </row>
    <row r="575">
      <c r="A575" s="1">
        <v>137584.0</v>
      </c>
      <c r="B575" s="1">
        <v>479.0</v>
      </c>
      <c r="C575" s="1">
        <v>0.0</v>
      </c>
      <c r="D575" s="1" t="s">
        <v>32</v>
      </c>
      <c r="E575" s="1">
        <v>37.0</v>
      </c>
      <c r="F575" s="7" t="str">
        <f>vlookup(E575,Teams!A:B,2,false)</f>
        <v>Pullman</v>
      </c>
      <c r="G575" s="1" t="b">
        <v>0</v>
      </c>
      <c r="H575" s="1" t="b">
        <v>1</v>
      </c>
      <c r="I575" s="1">
        <v>23.0</v>
      </c>
      <c r="J575" s="7" t="str">
        <f>vlookup(I575,Cats!$A:$B,2,false)</f>
        <v>B</v>
      </c>
    </row>
    <row r="576">
      <c r="A576" s="1">
        <v>137585.0</v>
      </c>
      <c r="B576" s="1">
        <v>479.0</v>
      </c>
      <c r="C576" s="1">
        <v>-4.0</v>
      </c>
      <c r="D576" s="1" t="s">
        <v>110</v>
      </c>
      <c r="E576" s="1">
        <v>26.0</v>
      </c>
      <c r="F576" s="7" t="str">
        <f>vlookup(E576,Teams!A:B,2,false)</f>
        <v>Lynbrook</v>
      </c>
      <c r="G576" s="1" t="b">
        <v>1</v>
      </c>
      <c r="H576" s="1" t="b">
        <v>0</v>
      </c>
      <c r="I576" s="1">
        <v>24.0</v>
      </c>
      <c r="J576" s="7" t="str">
        <f>vlookup(I576,Cats!$A:$B,2,false)</f>
        <v>P</v>
      </c>
    </row>
    <row r="577">
      <c r="A577" s="1">
        <v>137586.0</v>
      </c>
      <c r="B577" s="1">
        <v>479.0</v>
      </c>
      <c r="C577" s="1">
        <v>0.0</v>
      </c>
      <c r="D577" s="1" t="s">
        <v>115</v>
      </c>
      <c r="E577" s="1">
        <v>37.0</v>
      </c>
      <c r="F577" s="7" t="str">
        <f>vlookup(E577,Teams!A:B,2,false)</f>
        <v>Pullman</v>
      </c>
      <c r="G577" s="1" t="b">
        <v>0</v>
      </c>
      <c r="H577" s="1" t="b">
        <v>0</v>
      </c>
      <c r="I577" s="1">
        <v>24.0</v>
      </c>
      <c r="J577" s="7" t="str">
        <f>vlookup(I577,Cats!$A:$B,2,false)</f>
        <v>P</v>
      </c>
    </row>
    <row r="578">
      <c r="A578" s="1">
        <v>137587.0</v>
      </c>
      <c r="B578" s="1">
        <v>480.0</v>
      </c>
      <c r="C578" s="1">
        <v>0.0</v>
      </c>
      <c r="D578" s="1" t="s">
        <v>32</v>
      </c>
      <c r="E578" s="1">
        <v>8.0</v>
      </c>
      <c r="F578" s="7" t="str">
        <f>vlookup(E578,Teams!A:B,2,false)</f>
        <v>Canyon Crest</v>
      </c>
      <c r="G578" s="1" t="b">
        <v>1</v>
      </c>
      <c r="H578" s="1" t="b">
        <v>1</v>
      </c>
      <c r="I578" s="1">
        <v>1.0</v>
      </c>
      <c r="J578" s="7" t="str">
        <f>vlookup(I578,Cats!$A:$B,2,false)</f>
        <v>X</v>
      </c>
    </row>
    <row r="579">
      <c r="A579" s="1">
        <v>137588.0</v>
      </c>
      <c r="B579" s="1">
        <v>480.0</v>
      </c>
      <c r="C579" s="1">
        <v>4.0</v>
      </c>
      <c r="D579" s="1" t="s">
        <v>117</v>
      </c>
      <c r="E579" s="1">
        <v>20.0</v>
      </c>
      <c r="F579" s="7" t="str">
        <f>vlookup(E579,Teams!A:B,2,false)</f>
        <v>Interlake B</v>
      </c>
      <c r="G579" s="1" t="b">
        <v>0</v>
      </c>
      <c r="H579" s="1" t="b">
        <v>0</v>
      </c>
      <c r="I579" s="1">
        <v>1.0</v>
      </c>
      <c r="J579" s="7" t="str">
        <f>vlookup(I579,Cats!$A:$B,2,false)</f>
        <v>X</v>
      </c>
    </row>
    <row r="580">
      <c r="A580" s="1">
        <v>137589.0</v>
      </c>
      <c r="B580" s="1">
        <v>480.0</v>
      </c>
      <c r="C580" s="1">
        <v>0.0</v>
      </c>
      <c r="D580" s="1" t="s">
        <v>32</v>
      </c>
      <c r="E580" s="1">
        <v>8.0</v>
      </c>
      <c r="F580" s="7" t="str">
        <f>vlookup(E580,Teams!A:B,2,false)</f>
        <v>Canyon Crest</v>
      </c>
      <c r="G580" s="1" t="b">
        <v>1</v>
      </c>
      <c r="H580" s="1" t="b">
        <v>1</v>
      </c>
      <c r="I580" s="1">
        <v>2.0</v>
      </c>
      <c r="J580" s="7" t="str">
        <f>vlookup(I580,Cats!$A:$B,2,false)</f>
        <v>M</v>
      </c>
    </row>
    <row r="581">
      <c r="A581" s="1">
        <v>137590.0</v>
      </c>
      <c r="B581" s="1">
        <v>480.0</v>
      </c>
      <c r="C581" s="1">
        <v>14.0</v>
      </c>
      <c r="D581" s="1" t="s">
        <v>118</v>
      </c>
      <c r="E581" s="1">
        <v>20.0</v>
      </c>
      <c r="F581" s="7" t="str">
        <f>vlookup(E581,Teams!A:B,2,false)</f>
        <v>Interlake B</v>
      </c>
      <c r="G581" s="1" t="b">
        <v>0</v>
      </c>
      <c r="H581" s="1" t="b">
        <v>0</v>
      </c>
      <c r="I581" s="1">
        <v>2.0</v>
      </c>
      <c r="J581" s="7" t="str">
        <f>vlookup(I581,Cats!$A:$B,2,false)</f>
        <v>M</v>
      </c>
    </row>
    <row r="582">
      <c r="A582" s="1">
        <v>137591.0</v>
      </c>
      <c r="B582" s="1">
        <v>480.0</v>
      </c>
      <c r="C582" s="1">
        <v>0.0</v>
      </c>
      <c r="D582" s="1" t="s">
        <v>32</v>
      </c>
      <c r="E582" s="1">
        <v>8.0</v>
      </c>
      <c r="F582" s="7" t="str">
        <f>vlookup(E582,Teams!A:B,2,false)</f>
        <v>Canyon Crest</v>
      </c>
      <c r="G582" s="1" t="b">
        <v>1</v>
      </c>
      <c r="H582" s="1" t="b">
        <v>1</v>
      </c>
      <c r="I582" s="1">
        <v>3.0</v>
      </c>
      <c r="J582" s="7" t="str">
        <f>vlookup(I582,Cats!$A:$B,2,false)</f>
        <v>C</v>
      </c>
    </row>
    <row r="583">
      <c r="A583" s="1">
        <v>137592.0</v>
      </c>
      <c r="B583" s="1">
        <v>480.0</v>
      </c>
      <c r="C583" s="1">
        <v>4.0</v>
      </c>
      <c r="D583" s="1" t="s">
        <v>119</v>
      </c>
      <c r="E583" s="1">
        <v>20.0</v>
      </c>
      <c r="F583" s="7" t="str">
        <f>vlookup(E583,Teams!A:B,2,false)</f>
        <v>Interlake B</v>
      </c>
      <c r="G583" s="1" t="b">
        <v>0</v>
      </c>
      <c r="H583" s="1" t="b">
        <v>0</v>
      </c>
      <c r="I583" s="1">
        <v>3.0</v>
      </c>
      <c r="J583" s="7" t="str">
        <f>vlookup(I583,Cats!$A:$B,2,false)</f>
        <v>C</v>
      </c>
    </row>
    <row r="584">
      <c r="A584" s="1">
        <v>137593.0</v>
      </c>
      <c r="B584" s="1">
        <v>480.0</v>
      </c>
      <c r="C584" s="1">
        <v>0.0</v>
      </c>
      <c r="D584" s="1" t="s">
        <v>32</v>
      </c>
      <c r="E584" s="1">
        <v>8.0</v>
      </c>
      <c r="F584" s="7" t="str">
        <f>vlookup(E584,Teams!A:B,2,false)</f>
        <v>Canyon Crest</v>
      </c>
      <c r="G584" s="1" t="b">
        <v>1</v>
      </c>
      <c r="H584" s="1" t="b">
        <v>1</v>
      </c>
      <c r="I584" s="1">
        <v>4.0</v>
      </c>
      <c r="J584" s="7" t="str">
        <f>vlookup(I584,Cats!$A:$B,2,false)</f>
        <v>E</v>
      </c>
    </row>
    <row r="585">
      <c r="A585" s="1">
        <v>137594.0</v>
      </c>
      <c r="B585" s="1">
        <v>480.0</v>
      </c>
      <c r="C585" s="1">
        <v>0.0</v>
      </c>
      <c r="D585" s="1" t="s">
        <v>117</v>
      </c>
      <c r="E585" s="1">
        <v>20.0</v>
      </c>
      <c r="F585" s="7" t="str">
        <f>vlookup(E585,Teams!A:B,2,false)</f>
        <v>Interlake B</v>
      </c>
      <c r="G585" s="1" t="b">
        <v>0</v>
      </c>
      <c r="H585" s="1" t="b">
        <v>0</v>
      </c>
      <c r="I585" s="1">
        <v>4.0</v>
      </c>
      <c r="J585" s="7" t="str">
        <f>vlookup(I585,Cats!$A:$B,2,false)</f>
        <v>E</v>
      </c>
    </row>
    <row r="586">
      <c r="A586" s="1">
        <v>137595.0</v>
      </c>
      <c r="B586" s="1">
        <v>480.0</v>
      </c>
      <c r="C586" s="1">
        <v>0.0</v>
      </c>
      <c r="D586" s="1" t="s">
        <v>32</v>
      </c>
      <c r="E586" s="1">
        <v>8.0</v>
      </c>
      <c r="F586" s="7" t="str">
        <f>vlookup(E586,Teams!A:B,2,false)</f>
        <v>Canyon Crest</v>
      </c>
      <c r="G586" s="1" t="b">
        <v>1</v>
      </c>
      <c r="H586" s="1" t="b">
        <v>1</v>
      </c>
      <c r="I586" s="1">
        <v>5.0</v>
      </c>
      <c r="J586" s="7" t="str">
        <f>vlookup(I586,Cats!$A:$B,2,false)</f>
        <v>B</v>
      </c>
    </row>
    <row r="587">
      <c r="A587" s="1">
        <v>137596.0</v>
      </c>
      <c r="B587" s="1">
        <v>480.0</v>
      </c>
      <c r="C587" s="1">
        <v>14.0</v>
      </c>
      <c r="D587" s="1" t="s">
        <v>120</v>
      </c>
      <c r="E587" s="1">
        <v>20.0</v>
      </c>
      <c r="F587" s="7" t="str">
        <f>vlookup(E587,Teams!A:B,2,false)</f>
        <v>Interlake B</v>
      </c>
      <c r="G587" s="1" t="b">
        <v>0</v>
      </c>
      <c r="H587" s="1" t="b">
        <v>0</v>
      </c>
      <c r="I587" s="1">
        <v>5.0</v>
      </c>
      <c r="J587" s="7" t="str">
        <f>vlookup(I587,Cats!$A:$B,2,false)</f>
        <v>B</v>
      </c>
    </row>
    <row r="588">
      <c r="A588" s="1">
        <v>137597.0</v>
      </c>
      <c r="B588" s="1">
        <v>480.0</v>
      </c>
      <c r="C588" s="1">
        <v>0.0</v>
      </c>
      <c r="D588" s="1" t="s">
        <v>121</v>
      </c>
      <c r="E588" s="1">
        <v>8.0</v>
      </c>
      <c r="F588" s="7" t="str">
        <f>vlookup(E588,Teams!A:B,2,false)</f>
        <v>Canyon Crest</v>
      </c>
      <c r="G588" s="1" t="b">
        <v>1</v>
      </c>
      <c r="H588" s="1" t="b">
        <v>0</v>
      </c>
      <c r="I588" s="1">
        <v>6.0</v>
      </c>
      <c r="J588" s="7" t="str">
        <f>vlookup(I588,Cats!$A:$B,2,false)</f>
        <v>P</v>
      </c>
    </row>
    <row r="589">
      <c r="A589" s="1">
        <v>137598.0</v>
      </c>
      <c r="B589" s="1">
        <v>480.0</v>
      </c>
      <c r="C589" s="1">
        <v>0.0</v>
      </c>
      <c r="D589" s="1" t="s">
        <v>122</v>
      </c>
      <c r="E589" s="1">
        <v>20.0</v>
      </c>
      <c r="F589" s="7" t="str">
        <f>vlookup(E589,Teams!A:B,2,false)</f>
        <v>Interlake B</v>
      </c>
      <c r="G589" s="1" t="b">
        <v>0</v>
      </c>
      <c r="H589" s="1" t="b">
        <v>0</v>
      </c>
      <c r="I589" s="1">
        <v>6.0</v>
      </c>
      <c r="J589" s="7" t="str">
        <f>vlookup(I589,Cats!$A:$B,2,false)</f>
        <v>P</v>
      </c>
    </row>
    <row r="590">
      <c r="A590" s="1">
        <v>137599.0</v>
      </c>
      <c r="B590" s="1">
        <v>480.0</v>
      </c>
      <c r="C590" s="1">
        <v>0.0</v>
      </c>
      <c r="D590" s="1" t="s">
        <v>32</v>
      </c>
      <c r="E590" s="1">
        <v>8.0</v>
      </c>
      <c r="F590" s="7" t="str">
        <f>vlookup(E590,Teams!A:B,2,false)</f>
        <v>Canyon Crest</v>
      </c>
      <c r="G590" s="1" t="b">
        <v>1</v>
      </c>
      <c r="H590" s="1" t="b">
        <v>1</v>
      </c>
      <c r="I590" s="1">
        <v>7.0</v>
      </c>
      <c r="J590" s="7" t="str">
        <f>vlookup(I590,Cats!$A:$B,2,false)</f>
        <v>X</v>
      </c>
    </row>
    <row r="591">
      <c r="A591" s="1">
        <v>137600.0</v>
      </c>
      <c r="B591" s="1">
        <v>480.0</v>
      </c>
      <c r="C591" s="1">
        <v>14.0</v>
      </c>
      <c r="D591" s="1" t="s">
        <v>118</v>
      </c>
      <c r="E591" s="1">
        <v>20.0</v>
      </c>
      <c r="F591" s="7" t="str">
        <f>vlookup(E591,Teams!A:B,2,false)</f>
        <v>Interlake B</v>
      </c>
      <c r="G591" s="1" t="b">
        <v>0</v>
      </c>
      <c r="H591" s="1" t="b">
        <v>0</v>
      </c>
      <c r="I591" s="1">
        <v>7.0</v>
      </c>
      <c r="J591" s="7" t="str">
        <f>vlookup(I591,Cats!$A:$B,2,false)</f>
        <v>X</v>
      </c>
    </row>
    <row r="592">
      <c r="A592" s="1">
        <v>137601.0</v>
      </c>
      <c r="B592" s="1">
        <v>480.0</v>
      </c>
      <c r="C592" s="1">
        <v>0.0</v>
      </c>
      <c r="D592" s="1" t="s">
        <v>32</v>
      </c>
      <c r="E592" s="1">
        <v>8.0</v>
      </c>
      <c r="F592" s="7" t="str">
        <f>vlookup(E592,Teams!A:B,2,false)</f>
        <v>Canyon Crest</v>
      </c>
      <c r="G592" s="1" t="b">
        <v>1</v>
      </c>
      <c r="H592" s="1" t="b">
        <v>1</v>
      </c>
      <c r="I592" s="1">
        <v>8.0</v>
      </c>
      <c r="J592" s="7" t="str">
        <f>vlookup(I592,Cats!$A:$B,2,false)</f>
        <v>M</v>
      </c>
    </row>
    <row r="593">
      <c r="A593" s="1">
        <v>137602.0</v>
      </c>
      <c r="B593" s="1">
        <v>480.0</v>
      </c>
      <c r="C593" s="1">
        <v>14.0</v>
      </c>
      <c r="D593" s="1" t="s">
        <v>118</v>
      </c>
      <c r="E593" s="1">
        <v>20.0</v>
      </c>
      <c r="F593" s="7" t="str">
        <f>vlookup(E593,Teams!A:B,2,false)</f>
        <v>Interlake B</v>
      </c>
      <c r="G593" s="1" t="b">
        <v>0</v>
      </c>
      <c r="H593" s="1" t="b">
        <v>0</v>
      </c>
      <c r="I593" s="1">
        <v>8.0</v>
      </c>
      <c r="J593" s="7" t="str">
        <f>vlookup(I593,Cats!$A:$B,2,false)</f>
        <v>M</v>
      </c>
    </row>
    <row r="594">
      <c r="A594" s="1">
        <v>137603.0</v>
      </c>
      <c r="B594" s="1">
        <v>480.0</v>
      </c>
      <c r="C594" s="1">
        <v>0.0</v>
      </c>
      <c r="D594" s="1" t="s">
        <v>123</v>
      </c>
      <c r="E594" s="1">
        <v>8.0</v>
      </c>
      <c r="F594" s="7" t="str">
        <f>vlookup(E594,Teams!A:B,2,false)</f>
        <v>Canyon Crest</v>
      </c>
      <c r="G594" s="1" t="b">
        <v>1</v>
      </c>
      <c r="H594" s="1" t="b">
        <v>0</v>
      </c>
      <c r="I594" s="1">
        <v>9.0</v>
      </c>
      <c r="J594" s="7" t="str">
        <f>vlookup(I594,Cats!$A:$B,2,false)</f>
        <v>C</v>
      </c>
    </row>
    <row r="595">
      <c r="A595" s="1">
        <v>137604.0</v>
      </c>
      <c r="B595" s="1">
        <v>480.0</v>
      </c>
      <c r="C595" s="1">
        <v>14.0</v>
      </c>
      <c r="D595" s="1" t="s">
        <v>119</v>
      </c>
      <c r="E595" s="1">
        <v>20.0</v>
      </c>
      <c r="F595" s="7" t="str">
        <f>vlookup(E595,Teams!A:B,2,false)</f>
        <v>Interlake B</v>
      </c>
      <c r="G595" s="1" t="b">
        <v>0</v>
      </c>
      <c r="H595" s="1" t="b">
        <v>0</v>
      </c>
      <c r="I595" s="1">
        <v>9.0</v>
      </c>
      <c r="J595" s="7" t="str">
        <f>vlookup(I595,Cats!$A:$B,2,false)</f>
        <v>C</v>
      </c>
    </row>
    <row r="596">
      <c r="A596" s="1">
        <v>137605.0</v>
      </c>
      <c r="B596" s="1">
        <v>480.0</v>
      </c>
      <c r="C596" s="1">
        <v>14.0</v>
      </c>
      <c r="D596" s="1" t="s">
        <v>123</v>
      </c>
      <c r="E596" s="1">
        <v>8.0</v>
      </c>
      <c r="F596" s="7" t="str">
        <f>vlookup(E596,Teams!A:B,2,false)</f>
        <v>Canyon Crest</v>
      </c>
      <c r="G596" s="1" t="b">
        <v>1</v>
      </c>
      <c r="H596" s="1" t="b">
        <v>0</v>
      </c>
      <c r="I596" s="1">
        <v>10.0</v>
      </c>
      <c r="J596" s="7" t="str">
        <f>vlookup(I596,Cats!$A:$B,2,false)</f>
        <v>E</v>
      </c>
    </row>
    <row r="597">
      <c r="A597" s="1">
        <v>137606.0</v>
      </c>
      <c r="B597" s="1">
        <v>480.0</v>
      </c>
      <c r="C597" s="1">
        <v>0.0</v>
      </c>
      <c r="D597" s="1" t="s">
        <v>32</v>
      </c>
      <c r="E597" s="1">
        <v>20.0</v>
      </c>
      <c r="F597" s="7" t="str">
        <f>vlookup(E597,Teams!A:B,2,false)</f>
        <v>Interlake B</v>
      </c>
      <c r="G597" s="1" t="b">
        <v>0</v>
      </c>
      <c r="H597" s="1" t="b">
        <v>1</v>
      </c>
      <c r="I597" s="1">
        <v>10.0</v>
      </c>
      <c r="J597" s="7" t="str">
        <f>vlookup(I597,Cats!$A:$B,2,false)</f>
        <v>E</v>
      </c>
    </row>
    <row r="598">
      <c r="A598" s="1">
        <v>137607.0</v>
      </c>
      <c r="B598" s="1">
        <v>480.0</v>
      </c>
      <c r="C598" s="1">
        <v>0.0</v>
      </c>
      <c r="D598" s="1" t="s">
        <v>32</v>
      </c>
      <c r="E598" s="1">
        <v>8.0</v>
      </c>
      <c r="F598" s="7" t="str">
        <f>vlookup(E598,Teams!A:B,2,false)</f>
        <v>Canyon Crest</v>
      </c>
      <c r="G598" s="1" t="b">
        <v>1</v>
      </c>
      <c r="H598" s="1" t="b">
        <v>1</v>
      </c>
      <c r="I598" s="1">
        <v>11.0</v>
      </c>
      <c r="J598" s="7" t="str">
        <f>vlookup(I598,Cats!$A:$B,2,false)</f>
        <v>B</v>
      </c>
    </row>
    <row r="599">
      <c r="A599" s="1">
        <v>137608.0</v>
      </c>
      <c r="B599" s="1">
        <v>480.0</v>
      </c>
      <c r="C599" s="1">
        <v>14.0</v>
      </c>
      <c r="D599" s="1" t="s">
        <v>120</v>
      </c>
      <c r="E599" s="1">
        <v>20.0</v>
      </c>
      <c r="F599" s="7" t="str">
        <f>vlookup(E599,Teams!A:B,2,false)</f>
        <v>Interlake B</v>
      </c>
      <c r="G599" s="1" t="b">
        <v>0</v>
      </c>
      <c r="H599" s="1" t="b">
        <v>0</v>
      </c>
      <c r="I599" s="1">
        <v>11.0</v>
      </c>
      <c r="J599" s="7" t="str">
        <f>vlookup(I599,Cats!$A:$B,2,false)</f>
        <v>B</v>
      </c>
    </row>
    <row r="600">
      <c r="A600" s="1">
        <v>137609.0</v>
      </c>
      <c r="B600" s="1">
        <v>480.0</v>
      </c>
      <c r="C600" s="1">
        <v>0.0</v>
      </c>
      <c r="D600" s="1" t="s">
        <v>32</v>
      </c>
      <c r="E600" s="1">
        <v>8.0</v>
      </c>
      <c r="F600" s="7" t="str">
        <f>vlookup(E600,Teams!A:B,2,false)</f>
        <v>Canyon Crest</v>
      </c>
      <c r="G600" s="1" t="b">
        <v>1</v>
      </c>
      <c r="H600" s="1" t="b">
        <v>1</v>
      </c>
      <c r="I600" s="1">
        <v>12.0</v>
      </c>
      <c r="J600" s="7" t="str">
        <f>vlookup(I600,Cats!$A:$B,2,false)</f>
        <v>P</v>
      </c>
    </row>
    <row r="601">
      <c r="A601" s="1">
        <v>137610.0</v>
      </c>
      <c r="B601" s="1">
        <v>480.0</v>
      </c>
      <c r="C601" s="1">
        <v>14.0</v>
      </c>
      <c r="D601" s="1" t="s">
        <v>118</v>
      </c>
      <c r="E601" s="1">
        <v>20.0</v>
      </c>
      <c r="F601" s="7" t="str">
        <f>vlookup(E601,Teams!A:B,2,false)</f>
        <v>Interlake B</v>
      </c>
      <c r="G601" s="1" t="b">
        <v>0</v>
      </c>
      <c r="H601" s="1" t="b">
        <v>0</v>
      </c>
      <c r="I601" s="1">
        <v>12.0</v>
      </c>
      <c r="J601" s="7" t="str">
        <f>vlookup(I601,Cats!$A:$B,2,false)</f>
        <v>P</v>
      </c>
    </row>
    <row r="602">
      <c r="A602" s="1">
        <v>137611.0</v>
      </c>
      <c r="B602" s="1">
        <v>480.0</v>
      </c>
      <c r="C602" s="1">
        <v>0.0</v>
      </c>
      <c r="D602" s="1" t="s">
        <v>32</v>
      </c>
      <c r="E602" s="1">
        <v>8.0</v>
      </c>
      <c r="F602" s="7" t="str">
        <f>vlookup(E602,Teams!A:B,2,false)</f>
        <v>Canyon Crest</v>
      </c>
      <c r="G602" s="1" t="b">
        <v>1</v>
      </c>
      <c r="H602" s="1" t="b">
        <v>1</v>
      </c>
      <c r="I602" s="1">
        <v>13.0</v>
      </c>
      <c r="J602" s="7" t="str">
        <f>vlookup(I602,Cats!$A:$B,2,false)</f>
        <v>X</v>
      </c>
    </row>
    <row r="603">
      <c r="A603" s="1">
        <v>137612.0</v>
      </c>
      <c r="B603" s="1">
        <v>480.0</v>
      </c>
      <c r="C603" s="1">
        <v>14.0</v>
      </c>
      <c r="D603" s="1" t="s">
        <v>120</v>
      </c>
      <c r="E603" s="1">
        <v>20.0</v>
      </c>
      <c r="F603" s="7" t="str">
        <f>vlookup(E603,Teams!A:B,2,false)</f>
        <v>Interlake B</v>
      </c>
      <c r="G603" s="1" t="b">
        <v>0</v>
      </c>
      <c r="H603" s="1" t="b">
        <v>0</v>
      </c>
      <c r="I603" s="1">
        <v>13.0</v>
      </c>
      <c r="J603" s="7" t="str">
        <f>vlookup(I603,Cats!$A:$B,2,false)</f>
        <v>X</v>
      </c>
    </row>
    <row r="604">
      <c r="A604" s="1">
        <v>137613.0</v>
      </c>
      <c r="B604" s="1">
        <v>480.0</v>
      </c>
      <c r="C604" s="1">
        <v>0.0</v>
      </c>
      <c r="D604" s="1" t="s">
        <v>124</v>
      </c>
      <c r="E604" s="1">
        <v>8.0</v>
      </c>
      <c r="F604" s="7" t="str">
        <f>vlookup(E604,Teams!A:B,2,false)</f>
        <v>Canyon Crest</v>
      </c>
      <c r="G604" s="1" t="b">
        <v>1</v>
      </c>
      <c r="H604" s="1" t="b">
        <v>0</v>
      </c>
      <c r="I604" s="1">
        <v>14.0</v>
      </c>
      <c r="J604" s="7" t="str">
        <f>vlookup(I604,Cats!$A:$B,2,false)</f>
        <v>M</v>
      </c>
    </row>
    <row r="605">
      <c r="A605" s="1">
        <v>137614.0</v>
      </c>
      <c r="B605" s="1">
        <v>480.0</v>
      </c>
      <c r="C605" s="1">
        <v>0.0</v>
      </c>
      <c r="D605" s="1" t="s">
        <v>118</v>
      </c>
      <c r="E605" s="1">
        <v>20.0</v>
      </c>
      <c r="F605" s="7" t="str">
        <f>vlookup(E605,Teams!A:B,2,false)</f>
        <v>Interlake B</v>
      </c>
      <c r="G605" s="1" t="b">
        <v>0</v>
      </c>
      <c r="H605" s="1" t="b">
        <v>0</v>
      </c>
      <c r="I605" s="1">
        <v>14.0</v>
      </c>
      <c r="J605" s="7" t="str">
        <f>vlookup(I605,Cats!$A:$B,2,false)</f>
        <v>M</v>
      </c>
    </row>
    <row r="606">
      <c r="A606" s="1">
        <v>137615.0</v>
      </c>
      <c r="B606" s="1">
        <v>480.0</v>
      </c>
      <c r="C606" s="1">
        <v>0.0</v>
      </c>
      <c r="D606" s="1" t="s">
        <v>32</v>
      </c>
      <c r="E606" s="1">
        <v>8.0</v>
      </c>
      <c r="F606" s="7" t="str">
        <f>vlookup(E606,Teams!A:B,2,false)</f>
        <v>Canyon Crest</v>
      </c>
      <c r="G606" s="1" t="b">
        <v>1</v>
      </c>
      <c r="H606" s="1" t="b">
        <v>1</v>
      </c>
      <c r="I606" s="1">
        <v>15.0</v>
      </c>
      <c r="J606" s="7" t="str">
        <f>vlookup(I606,Cats!$A:$B,2,false)</f>
        <v>C</v>
      </c>
    </row>
    <row r="607">
      <c r="A607" s="1">
        <v>137616.0</v>
      </c>
      <c r="B607" s="1">
        <v>480.0</v>
      </c>
      <c r="C607" s="1">
        <v>14.0</v>
      </c>
      <c r="D607" s="1" t="s">
        <v>119</v>
      </c>
      <c r="E607" s="1">
        <v>20.0</v>
      </c>
      <c r="F607" s="7" t="str">
        <f>vlookup(E607,Teams!A:B,2,false)</f>
        <v>Interlake B</v>
      </c>
      <c r="G607" s="1" t="b">
        <v>0</v>
      </c>
      <c r="H607" s="1" t="b">
        <v>0</v>
      </c>
      <c r="I607" s="1">
        <v>15.0</v>
      </c>
      <c r="J607" s="7" t="str">
        <f>vlookup(I607,Cats!$A:$B,2,false)</f>
        <v>C</v>
      </c>
    </row>
    <row r="608">
      <c r="A608" s="1">
        <v>137617.0</v>
      </c>
      <c r="B608" s="1">
        <v>480.0</v>
      </c>
      <c r="C608" s="1">
        <v>0.0</v>
      </c>
      <c r="D608" s="1" t="s">
        <v>32</v>
      </c>
      <c r="E608" s="1">
        <v>8.0</v>
      </c>
      <c r="F608" s="7" t="str">
        <f>vlookup(E608,Teams!A:B,2,false)</f>
        <v>Canyon Crest</v>
      </c>
      <c r="G608" s="1" t="b">
        <v>1</v>
      </c>
      <c r="H608" s="1" t="b">
        <v>1</v>
      </c>
      <c r="I608" s="1">
        <v>16.0</v>
      </c>
      <c r="J608" s="7" t="str">
        <f>vlookup(I608,Cats!$A:$B,2,false)</f>
        <v>E</v>
      </c>
    </row>
    <row r="609">
      <c r="A609" s="1">
        <v>137618.0</v>
      </c>
      <c r="B609" s="1">
        <v>480.0</v>
      </c>
      <c r="C609" s="1">
        <v>14.0</v>
      </c>
      <c r="D609" s="1" t="s">
        <v>117</v>
      </c>
      <c r="E609" s="1">
        <v>20.0</v>
      </c>
      <c r="F609" s="7" t="str">
        <f>vlookup(E609,Teams!A:B,2,false)</f>
        <v>Interlake B</v>
      </c>
      <c r="G609" s="1" t="b">
        <v>0</v>
      </c>
      <c r="H609" s="1" t="b">
        <v>0</v>
      </c>
      <c r="I609" s="1">
        <v>16.0</v>
      </c>
      <c r="J609" s="7" t="str">
        <f>vlookup(I609,Cats!$A:$B,2,false)</f>
        <v>E</v>
      </c>
    </row>
    <row r="610">
      <c r="A610" s="1">
        <v>137619.0</v>
      </c>
      <c r="B610" s="1">
        <v>480.0</v>
      </c>
      <c r="C610" s="1">
        <v>0.0</v>
      </c>
      <c r="D610" s="1" t="s">
        <v>32</v>
      </c>
      <c r="E610" s="1">
        <v>8.0</v>
      </c>
      <c r="F610" s="7" t="str">
        <f>vlookup(E610,Teams!A:B,2,false)</f>
        <v>Canyon Crest</v>
      </c>
      <c r="G610" s="1" t="b">
        <v>1</v>
      </c>
      <c r="H610" s="1" t="b">
        <v>1</v>
      </c>
      <c r="I610" s="1">
        <v>17.0</v>
      </c>
      <c r="J610" s="7" t="str">
        <f>vlookup(I610,Cats!$A:$B,2,false)</f>
        <v>B</v>
      </c>
    </row>
    <row r="611">
      <c r="A611" s="1">
        <v>137620.0</v>
      </c>
      <c r="B611" s="1">
        <v>480.0</v>
      </c>
      <c r="C611" s="1">
        <v>14.0</v>
      </c>
      <c r="D611" s="1" t="s">
        <v>120</v>
      </c>
      <c r="E611" s="1">
        <v>20.0</v>
      </c>
      <c r="F611" s="7" t="str">
        <f>vlookup(E611,Teams!A:B,2,false)</f>
        <v>Interlake B</v>
      </c>
      <c r="G611" s="1" t="b">
        <v>0</v>
      </c>
      <c r="H611" s="1" t="b">
        <v>0</v>
      </c>
      <c r="I611" s="1">
        <v>17.0</v>
      </c>
      <c r="J611" s="7" t="str">
        <f>vlookup(I611,Cats!$A:$B,2,false)</f>
        <v>B</v>
      </c>
    </row>
    <row r="612">
      <c r="A612" s="1">
        <v>137621.0</v>
      </c>
      <c r="B612" s="1">
        <v>480.0</v>
      </c>
      <c r="C612" s="1">
        <v>14.0</v>
      </c>
      <c r="D612" s="1" t="s">
        <v>123</v>
      </c>
      <c r="E612" s="1">
        <v>8.0</v>
      </c>
      <c r="F612" s="7" t="str">
        <f>vlookup(E612,Teams!A:B,2,false)</f>
        <v>Canyon Crest</v>
      </c>
      <c r="G612" s="1" t="b">
        <v>1</v>
      </c>
      <c r="H612" s="1" t="b">
        <v>0</v>
      </c>
      <c r="I612" s="1">
        <v>18.0</v>
      </c>
      <c r="J612" s="7" t="str">
        <f>vlookup(I612,Cats!$A:$B,2,false)</f>
        <v>P</v>
      </c>
    </row>
    <row r="613">
      <c r="A613" s="1">
        <v>137622.0</v>
      </c>
      <c r="B613" s="1">
        <v>480.0</v>
      </c>
      <c r="C613" s="1">
        <v>0.0</v>
      </c>
      <c r="D613" s="1" t="s">
        <v>119</v>
      </c>
      <c r="E613" s="1">
        <v>20.0</v>
      </c>
      <c r="F613" s="7" t="str">
        <f>vlookup(E613,Teams!A:B,2,false)</f>
        <v>Interlake B</v>
      </c>
      <c r="G613" s="1" t="b">
        <v>0</v>
      </c>
      <c r="H613" s="1" t="b">
        <v>0</v>
      </c>
      <c r="I613" s="1">
        <v>18.0</v>
      </c>
      <c r="J613" s="7" t="str">
        <f>vlookup(I613,Cats!$A:$B,2,false)</f>
        <v>P</v>
      </c>
    </row>
    <row r="614">
      <c r="A614" s="1">
        <v>137623.0</v>
      </c>
      <c r="B614" s="1">
        <v>480.0</v>
      </c>
      <c r="C614" s="1">
        <v>0.0</v>
      </c>
      <c r="D614" s="1" t="s">
        <v>123</v>
      </c>
      <c r="E614" s="1">
        <v>8.0</v>
      </c>
      <c r="F614" s="7" t="str">
        <f>vlookup(E614,Teams!A:B,2,false)</f>
        <v>Canyon Crest</v>
      </c>
      <c r="G614" s="1" t="b">
        <v>1</v>
      </c>
      <c r="H614" s="1" t="b">
        <v>0</v>
      </c>
      <c r="I614" s="1">
        <v>19.0</v>
      </c>
      <c r="J614" s="7" t="str">
        <f>vlookup(I614,Cats!$A:$B,2,false)</f>
        <v>X</v>
      </c>
    </row>
    <row r="615">
      <c r="A615" s="1">
        <v>137624.0</v>
      </c>
      <c r="B615" s="1">
        <v>480.0</v>
      </c>
      <c r="C615" s="1">
        <v>14.0</v>
      </c>
      <c r="D615" s="1" t="s">
        <v>117</v>
      </c>
      <c r="E615" s="1">
        <v>20.0</v>
      </c>
      <c r="F615" s="7" t="str">
        <f>vlookup(E615,Teams!A:B,2,false)</f>
        <v>Interlake B</v>
      </c>
      <c r="G615" s="1" t="b">
        <v>0</v>
      </c>
      <c r="H615" s="1" t="b">
        <v>0</v>
      </c>
      <c r="I615" s="1">
        <v>19.0</v>
      </c>
      <c r="J615" s="7" t="str">
        <f>vlookup(I615,Cats!$A:$B,2,false)</f>
        <v>X</v>
      </c>
    </row>
    <row r="616">
      <c r="A616" s="1">
        <v>137625.0</v>
      </c>
      <c r="B616" s="1">
        <v>480.0</v>
      </c>
      <c r="C616" s="1">
        <v>0.0</v>
      </c>
      <c r="D616" s="1" t="s">
        <v>124</v>
      </c>
      <c r="E616" s="1">
        <v>8.0</v>
      </c>
      <c r="F616" s="7" t="str">
        <f>vlookup(E616,Teams!A:B,2,false)</f>
        <v>Canyon Crest</v>
      </c>
      <c r="G616" s="1" t="b">
        <v>1</v>
      </c>
      <c r="H616" s="1" t="b">
        <v>0</v>
      </c>
      <c r="I616" s="1">
        <v>20.0</v>
      </c>
      <c r="J616" s="7" t="str">
        <f>vlookup(I616,Cats!$A:$B,2,false)</f>
        <v>M</v>
      </c>
    </row>
    <row r="617">
      <c r="A617" s="1">
        <v>137626.0</v>
      </c>
      <c r="B617" s="1">
        <v>480.0</v>
      </c>
      <c r="C617" s="1">
        <v>0.0</v>
      </c>
      <c r="D617" s="1" t="s">
        <v>118</v>
      </c>
      <c r="E617" s="1">
        <v>20.0</v>
      </c>
      <c r="F617" s="7" t="str">
        <f>vlookup(E617,Teams!A:B,2,false)</f>
        <v>Interlake B</v>
      </c>
      <c r="G617" s="1" t="b">
        <v>0</v>
      </c>
      <c r="H617" s="1" t="b">
        <v>0</v>
      </c>
      <c r="I617" s="1">
        <v>20.0</v>
      </c>
      <c r="J617" s="7" t="str">
        <f>vlookup(I617,Cats!$A:$B,2,false)</f>
        <v>M</v>
      </c>
    </row>
    <row r="618">
      <c r="A618" s="1">
        <v>137627.0</v>
      </c>
      <c r="B618" s="1">
        <v>480.0</v>
      </c>
      <c r="C618" s="1">
        <v>4.0</v>
      </c>
      <c r="D618" s="1" t="s">
        <v>123</v>
      </c>
      <c r="E618" s="1">
        <v>8.0</v>
      </c>
      <c r="F618" s="7" t="str">
        <f>vlookup(E618,Teams!A:B,2,false)</f>
        <v>Canyon Crest</v>
      </c>
      <c r="G618" s="1" t="b">
        <v>1</v>
      </c>
      <c r="H618" s="1" t="b">
        <v>0</v>
      </c>
      <c r="I618" s="1">
        <v>21.0</v>
      </c>
      <c r="J618" s="7" t="str">
        <f>vlookup(I618,Cats!$A:$B,2,false)</f>
        <v>C</v>
      </c>
    </row>
    <row r="619">
      <c r="A619" s="1">
        <v>137628.0</v>
      </c>
      <c r="B619" s="1">
        <v>480.0</v>
      </c>
      <c r="C619" s="1">
        <v>0.0</v>
      </c>
      <c r="D619" s="1" t="s">
        <v>32</v>
      </c>
      <c r="E619" s="1">
        <v>20.0</v>
      </c>
      <c r="F619" s="7" t="str">
        <f>vlookup(E619,Teams!A:B,2,false)</f>
        <v>Interlake B</v>
      </c>
      <c r="G619" s="1" t="b">
        <v>0</v>
      </c>
      <c r="H619" s="1" t="b">
        <v>1</v>
      </c>
      <c r="I619" s="1">
        <v>21.0</v>
      </c>
      <c r="J619" s="7" t="str">
        <f>vlookup(I619,Cats!$A:$B,2,false)</f>
        <v>C</v>
      </c>
    </row>
    <row r="620">
      <c r="A620" s="1">
        <v>137629.0</v>
      </c>
      <c r="B620" s="1">
        <v>480.0</v>
      </c>
      <c r="C620" s="1">
        <v>-4.0</v>
      </c>
      <c r="D620" s="1" t="s">
        <v>123</v>
      </c>
      <c r="E620" s="1">
        <v>8.0</v>
      </c>
      <c r="F620" s="7" t="str">
        <f>vlookup(E620,Teams!A:B,2,false)</f>
        <v>Canyon Crest</v>
      </c>
      <c r="G620" s="1" t="b">
        <v>1</v>
      </c>
      <c r="H620" s="1" t="b">
        <v>0</v>
      </c>
      <c r="I620" s="1">
        <v>22.0</v>
      </c>
      <c r="J620" s="7" t="str">
        <f>vlookup(I620,Cats!$A:$B,2,false)</f>
        <v>E</v>
      </c>
    </row>
    <row r="621">
      <c r="A621" s="1">
        <v>137630.0</v>
      </c>
      <c r="B621" s="1">
        <v>480.0</v>
      </c>
      <c r="C621" s="1">
        <v>0.0</v>
      </c>
      <c r="D621" s="1" t="s">
        <v>117</v>
      </c>
      <c r="E621" s="1">
        <v>20.0</v>
      </c>
      <c r="F621" s="7" t="str">
        <f>vlookup(E621,Teams!A:B,2,false)</f>
        <v>Interlake B</v>
      </c>
      <c r="G621" s="1" t="b">
        <v>0</v>
      </c>
      <c r="H621" s="1" t="b">
        <v>0</v>
      </c>
      <c r="I621" s="1">
        <v>22.0</v>
      </c>
      <c r="J621" s="7" t="str">
        <f>vlookup(I621,Cats!$A:$B,2,false)</f>
        <v>E</v>
      </c>
    </row>
    <row r="622">
      <c r="A622" s="1">
        <v>137631.0</v>
      </c>
      <c r="B622" s="1">
        <v>480.0</v>
      </c>
      <c r="C622" s="1">
        <v>0.0</v>
      </c>
      <c r="D622" s="1" t="s">
        <v>32</v>
      </c>
      <c r="E622" s="1">
        <v>8.0</v>
      </c>
      <c r="F622" s="7" t="str">
        <f>vlookup(E622,Teams!A:B,2,false)</f>
        <v>Canyon Crest</v>
      </c>
      <c r="G622" s="1" t="b">
        <v>1</v>
      </c>
      <c r="H622" s="1" t="b">
        <v>1</v>
      </c>
      <c r="I622" s="1">
        <v>23.0</v>
      </c>
      <c r="J622" s="7" t="str">
        <f>vlookup(I622,Cats!$A:$B,2,false)</f>
        <v>B</v>
      </c>
    </row>
    <row r="623">
      <c r="A623" s="1">
        <v>137632.0</v>
      </c>
      <c r="B623" s="1">
        <v>480.0</v>
      </c>
      <c r="C623" s="1">
        <v>14.0</v>
      </c>
      <c r="D623" s="1" t="s">
        <v>117</v>
      </c>
      <c r="E623" s="1">
        <v>20.0</v>
      </c>
      <c r="F623" s="7" t="str">
        <f>vlookup(E623,Teams!A:B,2,false)</f>
        <v>Interlake B</v>
      </c>
      <c r="G623" s="1" t="b">
        <v>0</v>
      </c>
      <c r="H623" s="1" t="b">
        <v>0</v>
      </c>
      <c r="I623" s="1">
        <v>23.0</v>
      </c>
      <c r="J623" s="7" t="str">
        <f>vlookup(I623,Cats!$A:$B,2,false)</f>
        <v>B</v>
      </c>
    </row>
    <row r="624">
      <c r="A624" s="1">
        <v>137633.0</v>
      </c>
      <c r="B624" s="1">
        <v>480.0</v>
      </c>
      <c r="C624" s="1">
        <v>0.0</v>
      </c>
      <c r="D624" s="1" t="s">
        <v>32</v>
      </c>
      <c r="E624" s="1">
        <v>8.0</v>
      </c>
      <c r="F624" s="7" t="str">
        <f>vlookup(E624,Teams!A:B,2,false)</f>
        <v>Canyon Crest</v>
      </c>
      <c r="G624" s="1" t="b">
        <v>1</v>
      </c>
      <c r="H624" s="1" t="b">
        <v>1</v>
      </c>
      <c r="I624" s="1">
        <v>24.0</v>
      </c>
      <c r="J624" s="7" t="str">
        <f>vlookup(I624,Cats!$A:$B,2,false)</f>
        <v>P</v>
      </c>
    </row>
    <row r="625">
      <c r="A625" s="1">
        <v>137634.0</v>
      </c>
      <c r="B625" s="1">
        <v>480.0</v>
      </c>
      <c r="C625" s="1">
        <v>4.0</v>
      </c>
      <c r="D625" s="1" t="s">
        <v>119</v>
      </c>
      <c r="E625" s="1">
        <v>20.0</v>
      </c>
      <c r="F625" s="7" t="str">
        <f>vlookup(E625,Teams!A:B,2,false)</f>
        <v>Interlake B</v>
      </c>
      <c r="G625" s="1" t="b">
        <v>0</v>
      </c>
      <c r="H625" s="1" t="b">
        <v>0</v>
      </c>
      <c r="I625" s="1">
        <v>24.0</v>
      </c>
      <c r="J625" s="7" t="str">
        <f>vlookup(I625,Cats!$A:$B,2,false)</f>
        <v>P</v>
      </c>
    </row>
    <row r="626">
      <c r="A626" s="1">
        <v>137635.0</v>
      </c>
      <c r="B626" s="1">
        <v>481.0</v>
      </c>
      <c r="C626" s="1">
        <v>14.0</v>
      </c>
      <c r="D626" s="1" t="s">
        <v>32</v>
      </c>
      <c r="E626" s="1">
        <v>31.0</v>
      </c>
      <c r="F626" s="7" t="str">
        <f>vlookup(E626,Teams!A:B,2,false)</f>
        <v>Naperville North</v>
      </c>
      <c r="G626" s="1" t="b">
        <v>1</v>
      </c>
      <c r="H626" s="1" t="b">
        <v>0</v>
      </c>
      <c r="I626" s="1">
        <v>1.0</v>
      </c>
      <c r="J626" s="7" t="str">
        <f>vlookup(I626,Cats!$A:$B,2,false)</f>
        <v>X</v>
      </c>
    </row>
    <row r="627">
      <c r="A627" s="1">
        <v>137636.0</v>
      </c>
      <c r="B627" s="1">
        <v>481.0</v>
      </c>
      <c r="C627" s="1">
        <v>0.0</v>
      </c>
      <c r="D627" s="1" t="s">
        <v>32</v>
      </c>
      <c r="E627" s="1">
        <v>47.0</v>
      </c>
      <c r="F627" s="7" t="str">
        <f>vlookup(E627,Teams!A:B,2,false)</f>
        <v>Westminster</v>
      </c>
      <c r="G627" s="1" t="b">
        <v>0</v>
      </c>
      <c r="H627" s="1" t="b">
        <v>1</v>
      </c>
      <c r="I627" s="1">
        <v>1.0</v>
      </c>
      <c r="J627" s="7" t="str">
        <f>vlookup(I627,Cats!$A:$B,2,false)</f>
        <v>X</v>
      </c>
    </row>
    <row r="628">
      <c r="A628" s="1">
        <v>137637.0</v>
      </c>
      <c r="B628" s="1">
        <v>481.0</v>
      </c>
      <c r="C628" s="1">
        <v>0.0</v>
      </c>
      <c r="D628" s="1" t="s">
        <v>32</v>
      </c>
      <c r="E628" s="1">
        <v>31.0</v>
      </c>
      <c r="F628" s="7" t="str">
        <f>vlookup(E628,Teams!A:B,2,false)</f>
        <v>Naperville North</v>
      </c>
      <c r="G628" s="1" t="b">
        <v>1</v>
      </c>
      <c r="H628" s="1" t="b">
        <v>1</v>
      </c>
      <c r="I628" s="1">
        <v>2.0</v>
      </c>
      <c r="J628" s="7" t="str">
        <f>vlookup(I628,Cats!$A:$B,2,false)</f>
        <v>M</v>
      </c>
    </row>
    <row r="629">
      <c r="A629" s="1">
        <v>137638.0</v>
      </c>
      <c r="B629" s="1">
        <v>481.0</v>
      </c>
      <c r="C629" s="1">
        <v>14.0</v>
      </c>
      <c r="D629" s="1" t="s">
        <v>125</v>
      </c>
      <c r="E629" s="1">
        <v>47.0</v>
      </c>
      <c r="F629" s="7" t="str">
        <f>vlookup(E629,Teams!A:B,2,false)</f>
        <v>Westminster</v>
      </c>
      <c r="G629" s="1" t="b">
        <v>0</v>
      </c>
      <c r="H629" s="1" t="b">
        <v>0</v>
      </c>
      <c r="I629" s="1">
        <v>2.0</v>
      </c>
      <c r="J629" s="7" t="str">
        <f>vlookup(I629,Cats!$A:$B,2,false)</f>
        <v>M</v>
      </c>
    </row>
    <row r="630">
      <c r="A630" s="1">
        <v>137639.0</v>
      </c>
      <c r="B630" s="1">
        <v>481.0</v>
      </c>
      <c r="C630" s="1">
        <v>0.0</v>
      </c>
      <c r="D630" s="1" t="s">
        <v>126</v>
      </c>
      <c r="E630" s="1">
        <v>31.0</v>
      </c>
      <c r="F630" s="7" t="str">
        <f>vlookup(E630,Teams!A:B,2,false)</f>
        <v>Naperville North</v>
      </c>
      <c r="G630" s="1" t="b">
        <v>1</v>
      </c>
      <c r="H630" s="1" t="b">
        <v>0</v>
      </c>
      <c r="I630" s="1">
        <v>3.0</v>
      </c>
      <c r="J630" s="7" t="str">
        <f>vlookup(I630,Cats!$A:$B,2,false)</f>
        <v>C</v>
      </c>
    </row>
    <row r="631">
      <c r="A631" s="1">
        <v>137640.0</v>
      </c>
      <c r="B631" s="1">
        <v>481.0</v>
      </c>
      <c r="C631" s="1">
        <v>-4.0</v>
      </c>
      <c r="D631" s="1" t="s">
        <v>125</v>
      </c>
      <c r="E631" s="1">
        <v>47.0</v>
      </c>
      <c r="F631" s="7" t="str">
        <f>vlookup(E631,Teams!A:B,2,false)</f>
        <v>Westminster</v>
      </c>
      <c r="G631" s="1" t="b">
        <v>0</v>
      </c>
      <c r="H631" s="1" t="b">
        <v>0</v>
      </c>
      <c r="I631" s="1">
        <v>3.0</v>
      </c>
      <c r="J631" s="7" t="str">
        <f>vlookup(I631,Cats!$A:$B,2,false)</f>
        <v>C</v>
      </c>
    </row>
    <row r="632">
      <c r="A632" s="1">
        <v>137641.0</v>
      </c>
      <c r="B632" s="1">
        <v>481.0</v>
      </c>
      <c r="C632" s="1">
        <v>14.0</v>
      </c>
      <c r="D632" s="1" t="s">
        <v>126</v>
      </c>
      <c r="E632" s="1">
        <v>31.0</v>
      </c>
      <c r="F632" s="7" t="str">
        <f>vlookup(E632,Teams!A:B,2,false)</f>
        <v>Naperville North</v>
      </c>
      <c r="G632" s="1" t="b">
        <v>1</v>
      </c>
      <c r="H632" s="1" t="b">
        <v>0</v>
      </c>
      <c r="I632" s="1">
        <v>4.0</v>
      </c>
      <c r="J632" s="7" t="str">
        <f>vlookup(I632,Cats!$A:$B,2,false)</f>
        <v>E</v>
      </c>
    </row>
    <row r="633">
      <c r="A633" s="1">
        <v>137642.0</v>
      </c>
      <c r="B633" s="1">
        <v>481.0</v>
      </c>
      <c r="C633" s="1">
        <v>0.0</v>
      </c>
      <c r="D633" s="1" t="s">
        <v>125</v>
      </c>
      <c r="E633" s="1">
        <v>47.0</v>
      </c>
      <c r="F633" s="7" t="str">
        <f>vlookup(E633,Teams!A:B,2,false)</f>
        <v>Westminster</v>
      </c>
      <c r="G633" s="1" t="b">
        <v>0</v>
      </c>
      <c r="H633" s="1" t="b">
        <v>0</v>
      </c>
      <c r="I633" s="1">
        <v>4.0</v>
      </c>
      <c r="J633" s="7" t="str">
        <f>vlookup(I633,Cats!$A:$B,2,false)</f>
        <v>E</v>
      </c>
    </row>
    <row r="634">
      <c r="A634" s="1">
        <v>137643.0</v>
      </c>
      <c r="B634" s="1">
        <v>481.0</v>
      </c>
      <c r="C634" s="1">
        <v>14.0</v>
      </c>
      <c r="D634" s="1" t="s">
        <v>126</v>
      </c>
      <c r="E634" s="1">
        <v>31.0</v>
      </c>
      <c r="F634" s="7" t="str">
        <f>vlookup(E634,Teams!A:B,2,false)</f>
        <v>Naperville North</v>
      </c>
      <c r="G634" s="1" t="b">
        <v>1</v>
      </c>
      <c r="H634" s="1" t="b">
        <v>0</v>
      </c>
      <c r="I634" s="1">
        <v>5.0</v>
      </c>
      <c r="J634" s="7" t="str">
        <f>vlookup(I634,Cats!$A:$B,2,false)</f>
        <v>B</v>
      </c>
    </row>
    <row r="635">
      <c r="A635" s="1">
        <v>137644.0</v>
      </c>
      <c r="B635" s="1">
        <v>481.0</v>
      </c>
      <c r="C635" s="1">
        <v>0.0</v>
      </c>
      <c r="D635" s="1" t="s">
        <v>32</v>
      </c>
      <c r="E635" s="1">
        <v>47.0</v>
      </c>
      <c r="F635" s="7" t="str">
        <f>vlookup(E635,Teams!A:B,2,false)</f>
        <v>Westminster</v>
      </c>
      <c r="G635" s="1" t="b">
        <v>0</v>
      </c>
      <c r="H635" s="1" t="b">
        <v>1</v>
      </c>
      <c r="I635" s="1">
        <v>5.0</v>
      </c>
      <c r="J635" s="7" t="str">
        <f>vlookup(I635,Cats!$A:$B,2,false)</f>
        <v>B</v>
      </c>
    </row>
    <row r="636">
      <c r="A636" s="1">
        <v>137645.0</v>
      </c>
      <c r="B636" s="1">
        <v>481.0</v>
      </c>
      <c r="C636" s="1">
        <v>0.0</v>
      </c>
      <c r="D636" s="1" t="s">
        <v>127</v>
      </c>
      <c r="E636" s="1">
        <v>31.0</v>
      </c>
      <c r="F636" s="7" t="str">
        <f>vlookup(E636,Teams!A:B,2,false)</f>
        <v>Naperville North</v>
      </c>
      <c r="G636" s="1" t="b">
        <v>1</v>
      </c>
      <c r="H636" s="1" t="b">
        <v>0</v>
      </c>
      <c r="I636" s="1">
        <v>6.0</v>
      </c>
      <c r="J636" s="7" t="str">
        <f>vlookup(I636,Cats!$A:$B,2,false)</f>
        <v>P</v>
      </c>
    </row>
    <row r="637">
      <c r="A637" s="1">
        <v>137646.0</v>
      </c>
      <c r="B637" s="1">
        <v>481.0</v>
      </c>
      <c r="C637" s="1">
        <v>-4.0</v>
      </c>
      <c r="D637" s="1" t="s">
        <v>128</v>
      </c>
      <c r="E637" s="1">
        <v>47.0</v>
      </c>
      <c r="F637" s="7" t="str">
        <f>vlookup(E637,Teams!A:B,2,false)</f>
        <v>Westminster</v>
      </c>
      <c r="G637" s="1" t="b">
        <v>0</v>
      </c>
      <c r="H637" s="1" t="b">
        <v>0</v>
      </c>
      <c r="I637" s="1">
        <v>6.0</v>
      </c>
      <c r="J637" s="7" t="str">
        <f>vlookup(I637,Cats!$A:$B,2,false)</f>
        <v>P</v>
      </c>
    </row>
    <row r="638">
      <c r="A638" s="1">
        <v>137647.0</v>
      </c>
      <c r="B638" s="1">
        <v>481.0</v>
      </c>
      <c r="C638" s="1">
        <v>0.0</v>
      </c>
      <c r="D638" s="1" t="s">
        <v>32</v>
      </c>
      <c r="E638" s="1">
        <v>31.0</v>
      </c>
      <c r="F638" s="7" t="str">
        <f>vlookup(E638,Teams!A:B,2,false)</f>
        <v>Naperville North</v>
      </c>
      <c r="G638" s="1" t="b">
        <v>1</v>
      </c>
      <c r="H638" s="1" t="b">
        <v>1</v>
      </c>
      <c r="I638" s="1">
        <v>7.0</v>
      </c>
      <c r="J638" s="7" t="str">
        <f>vlookup(I638,Cats!$A:$B,2,false)</f>
        <v>X</v>
      </c>
    </row>
    <row r="639">
      <c r="A639" s="1">
        <v>137648.0</v>
      </c>
      <c r="B639" s="1">
        <v>481.0</v>
      </c>
      <c r="C639" s="1">
        <v>14.0</v>
      </c>
      <c r="D639" s="1" t="s">
        <v>125</v>
      </c>
      <c r="E639" s="1">
        <v>47.0</v>
      </c>
      <c r="F639" s="7" t="str">
        <f>vlookup(E639,Teams!A:B,2,false)</f>
        <v>Westminster</v>
      </c>
      <c r="G639" s="1" t="b">
        <v>0</v>
      </c>
      <c r="H639" s="1" t="b">
        <v>0</v>
      </c>
      <c r="I639" s="1">
        <v>7.0</v>
      </c>
      <c r="J639" s="7" t="str">
        <f>vlookup(I639,Cats!$A:$B,2,false)</f>
        <v>X</v>
      </c>
    </row>
    <row r="640">
      <c r="A640" s="1">
        <v>137649.0</v>
      </c>
      <c r="B640" s="1">
        <v>481.0</v>
      </c>
      <c r="C640" s="1">
        <v>0.0</v>
      </c>
      <c r="D640" s="1" t="s">
        <v>32</v>
      </c>
      <c r="E640" s="1">
        <v>31.0</v>
      </c>
      <c r="F640" s="7" t="str">
        <f>vlookup(E640,Teams!A:B,2,false)</f>
        <v>Naperville North</v>
      </c>
      <c r="G640" s="1" t="b">
        <v>1</v>
      </c>
      <c r="H640" s="1" t="b">
        <v>1</v>
      </c>
      <c r="I640" s="1">
        <v>8.0</v>
      </c>
      <c r="J640" s="7" t="str">
        <f>vlookup(I640,Cats!$A:$B,2,false)</f>
        <v>M</v>
      </c>
    </row>
    <row r="641">
      <c r="A641" s="1">
        <v>137650.0</v>
      </c>
      <c r="B641" s="1">
        <v>481.0</v>
      </c>
      <c r="C641" s="1">
        <v>4.0</v>
      </c>
      <c r="D641" s="1" t="s">
        <v>128</v>
      </c>
      <c r="E641" s="1">
        <v>47.0</v>
      </c>
      <c r="F641" s="7" t="str">
        <f>vlookup(E641,Teams!A:B,2,false)</f>
        <v>Westminster</v>
      </c>
      <c r="G641" s="1" t="b">
        <v>0</v>
      </c>
      <c r="H641" s="1" t="b">
        <v>0</v>
      </c>
      <c r="I641" s="1">
        <v>8.0</v>
      </c>
      <c r="J641" s="7" t="str">
        <f>vlookup(I641,Cats!$A:$B,2,false)</f>
        <v>M</v>
      </c>
    </row>
    <row r="642">
      <c r="A642" s="1">
        <v>137651.0</v>
      </c>
      <c r="B642" s="1">
        <v>481.0</v>
      </c>
      <c r="C642" s="1">
        <v>0.0</v>
      </c>
      <c r="D642" s="1" t="s">
        <v>32</v>
      </c>
      <c r="E642" s="1">
        <v>31.0</v>
      </c>
      <c r="F642" s="7" t="str">
        <f>vlookup(E642,Teams!A:B,2,false)</f>
        <v>Naperville North</v>
      </c>
      <c r="G642" s="1" t="b">
        <v>1</v>
      </c>
      <c r="H642" s="1" t="b">
        <v>1</v>
      </c>
      <c r="I642" s="1">
        <v>9.0</v>
      </c>
      <c r="J642" s="7" t="str">
        <f>vlookup(I642,Cats!$A:$B,2,false)</f>
        <v>C</v>
      </c>
    </row>
    <row r="643">
      <c r="A643" s="1">
        <v>137652.0</v>
      </c>
      <c r="B643" s="1">
        <v>481.0</v>
      </c>
      <c r="C643" s="1">
        <v>4.0</v>
      </c>
      <c r="D643" s="1" t="s">
        <v>125</v>
      </c>
      <c r="E643" s="1">
        <v>47.0</v>
      </c>
      <c r="F643" s="7" t="str">
        <f>vlookup(E643,Teams!A:B,2,false)</f>
        <v>Westminster</v>
      </c>
      <c r="G643" s="1" t="b">
        <v>0</v>
      </c>
      <c r="H643" s="1" t="b">
        <v>0</v>
      </c>
      <c r="I643" s="1">
        <v>9.0</v>
      </c>
      <c r="J643" s="7" t="str">
        <f>vlookup(I643,Cats!$A:$B,2,false)</f>
        <v>C</v>
      </c>
    </row>
    <row r="644">
      <c r="A644" s="1">
        <v>137653.0</v>
      </c>
      <c r="B644" s="1">
        <v>481.0</v>
      </c>
      <c r="C644" s="1">
        <v>0.0</v>
      </c>
      <c r="D644" s="1" t="s">
        <v>32</v>
      </c>
      <c r="E644" s="1">
        <v>31.0</v>
      </c>
      <c r="F644" s="7" t="str">
        <f>vlookup(E644,Teams!A:B,2,false)</f>
        <v>Naperville North</v>
      </c>
      <c r="G644" s="1" t="b">
        <v>1</v>
      </c>
      <c r="H644" s="1" t="b">
        <v>1</v>
      </c>
      <c r="I644" s="1">
        <v>10.0</v>
      </c>
      <c r="J644" s="7" t="str">
        <f>vlookup(I644,Cats!$A:$B,2,false)</f>
        <v>E</v>
      </c>
    </row>
    <row r="645">
      <c r="A645" s="1">
        <v>137654.0</v>
      </c>
      <c r="B645" s="1">
        <v>481.0</v>
      </c>
      <c r="C645" s="1">
        <v>14.0</v>
      </c>
      <c r="D645" s="1" t="s">
        <v>125</v>
      </c>
      <c r="E645" s="1">
        <v>47.0</v>
      </c>
      <c r="F645" s="7" t="str">
        <f>vlookup(E645,Teams!A:B,2,false)</f>
        <v>Westminster</v>
      </c>
      <c r="G645" s="1" t="b">
        <v>0</v>
      </c>
      <c r="H645" s="1" t="b">
        <v>0</v>
      </c>
      <c r="I645" s="1">
        <v>10.0</v>
      </c>
      <c r="J645" s="7" t="str">
        <f>vlookup(I645,Cats!$A:$B,2,false)</f>
        <v>E</v>
      </c>
    </row>
    <row r="646">
      <c r="A646" s="1">
        <v>137655.0</v>
      </c>
      <c r="B646" s="1">
        <v>481.0</v>
      </c>
      <c r="C646" s="1">
        <v>0.0</v>
      </c>
      <c r="D646" s="1" t="s">
        <v>32</v>
      </c>
      <c r="E646" s="1">
        <v>31.0</v>
      </c>
      <c r="F646" s="7" t="str">
        <f>vlookup(E646,Teams!A:B,2,false)</f>
        <v>Naperville North</v>
      </c>
      <c r="G646" s="1" t="b">
        <v>1</v>
      </c>
      <c r="H646" s="1" t="b">
        <v>1</v>
      </c>
      <c r="I646" s="1">
        <v>11.0</v>
      </c>
      <c r="J646" s="7" t="str">
        <f>vlookup(I646,Cats!$A:$B,2,false)</f>
        <v>B</v>
      </c>
    </row>
    <row r="647">
      <c r="A647" s="1">
        <v>137656.0</v>
      </c>
      <c r="B647" s="1">
        <v>481.0</v>
      </c>
      <c r="C647" s="1">
        <v>14.0</v>
      </c>
      <c r="D647" s="1" t="s">
        <v>125</v>
      </c>
      <c r="E647" s="1">
        <v>47.0</v>
      </c>
      <c r="F647" s="7" t="str">
        <f>vlookup(E647,Teams!A:B,2,false)</f>
        <v>Westminster</v>
      </c>
      <c r="G647" s="1" t="b">
        <v>0</v>
      </c>
      <c r="H647" s="1" t="b">
        <v>0</v>
      </c>
      <c r="I647" s="1">
        <v>11.0</v>
      </c>
      <c r="J647" s="7" t="str">
        <f>vlookup(I647,Cats!$A:$B,2,false)</f>
        <v>B</v>
      </c>
    </row>
    <row r="648">
      <c r="A648" s="1">
        <v>137657.0</v>
      </c>
      <c r="B648" s="1">
        <v>481.0</v>
      </c>
      <c r="C648" s="1">
        <v>0.0</v>
      </c>
      <c r="D648" s="1" t="s">
        <v>32</v>
      </c>
      <c r="E648" s="1">
        <v>31.0</v>
      </c>
      <c r="F648" s="7" t="str">
        <f>vlookup(E648,Teams!A:B,2,false)</f>
        <v>Naperville North</v>
      </c>
      <c r="G648" s="1" t="b">
        <v>1</v>
      </c>
      <c r="H648" s="1" t="b">
        <v>1</v>
      </c>
      <c r="I648" s="1">
        <v>12.0</v>
      </c>
      <c r="J648" s="7" t="str">
        <f>vlookup(I648,Cats!$A:$B,2,false)</f>
        <v>P</v>
      </c>
    </row>
    <row r="649">
      <c r="A649" s="1">
        <v>137658.0</v>
      </c>
      <c r="B649" s="1">
        <v>481.0</v>
      </c>
      <c r="C649" s="1">
        <v>14.0</v>
      </c>
      <c r="D649" s="1" t="s">
        <v>128</v>
      </c>
      <c r="E649" s="1">
        <v>47.0</v>
      </c>
      <c r="F649" s="7" t="str">
        <f>vlookup(E649,Teams!A:B,2,false)</f>
        <v>Westminster</v>
      </c>
      <c r="G649" s="1" t="b">
        <v>0</v>
      </c>
      <c r="H649" s="1" t="b">
        <v>0</v>
      </c>
      <c r="I649" s="1">
        <v>12.0</v>
      </c>
      <c r="J649" s="7" t="str">
        <f>vlookup(I649,Cats!$A:$B,2,false)</f>
        <v>P</v>
      </c>
    </row>
    <row r="650">
      <c r="A650" s="1">
        <v>137659.0</v>
      </c>
      <c r="B650" s="1">
        <v>481.0</v>
      </c>
      <c r="C650" s="1">
        <v>0.0</v>
      </c>
      <c r="D650" s="1" t="s">
        <v>32</v>
      </c>
      <c r="E650" s="1">
        <v>31.0</v>
      </c>
      <c r="F650" s="7" t="str">
        <f>vlookup(E650,Teams!A:B,2,false)</f>
        <v>Naperville North</v>
      </c>
      <c r="G650" s="1" t="b">
        <v>1</v>
      </c>
      <c r="H650" s="1" t="b">
        <v>1</v>
      </c>
      <c r="I650" s="1">
        <v>13.0</v>
      </c>
      <c r="J650" s="7" t="str">
        <f>vlookup(I650,Cats!$A:$B,2,false)</f>
        <v>X</v>
      </c>
    </row>
    <row r="651">
      <c r="A651" s="1">
        <v>137660.0</v>
      </c>
      <c r="B651" s="1">
        <v>481.0</v>
      </c>
      <c r="C651" s="1">
        <v>14.0</v>
      </c>
      <c r="D651" s="1" t="s">
        <v>125</v>
      </c>
      <c r="E651" s="1">
        <v>47.0</v>
      </c>
      <c r="F651" s="7" t="str">
        <f>vlookup(E651,Teams!A:B,2,false)</f>
        <v>Westminster</v>
      </c>
      <c r="G651" s="1" t="b">
        <v>0</v>
      </c>
      <c r="H651" s="1" t="b">
        <v>0</v>
      </c>
      <c r="I651" s="1">
        <v>13.0</v>
      </c>
      <c r="J651" s="7" t="str">
        <f>vlookup(I651,Cats!$A:$B,2,false)</f>
        <v>X</v>
      </c>
    </row>
    <row r="652">
      <c r="A652" s="1">
        <v>137661.0</v>
      </c>
      <c r="B652" s="1">
        <v>481.0</v>
      </c>
      <c r="C652" s="1">
        <v>14.0</v>
      </c>
      <c r="D652" s="1" t="s">
        <v>127</v>
      </c>
      <c r="E652" s="1">
        <v>31.0</v>
      </c>
      <c r="F652" s="7" t="str">
        <f>vlookup(E652,Teams!A:B,2,false)</f>
        <v>Naperville North</v>
      </c>
      <c r="G652" s="1" t="b">
        <v>1</v>
      </c>
      <c r="H652" s="1" t="b">
        <v>0</v>
      </c>
      <c r="I652" s="1">
        <v>14.0</v>
      </c>
      <c r="J652" s="7" t="str">
        <f>vlookup(I652,Cats!$A:$B,2,false)</f>
        <v>M</v>
      </c>
    </row>
    <row r="653">
      <c r="A653" s="1">
        <v>137662.0</v>
      </c>
      <c r="B653" s="1">
        <v>481.0</v>
      </c>
      <c r="C653" s="1">
        <v>0.0</v>
      </c>
      <c r="D653" s="1" t="s">
        <v>128</v>
      </c>
      <c r="E653" s="1">
        <v>47.0</v>
      </c>
      <c r="F653" s="7" t="str">
        <f>vlookup(E653,Teams!A:B,2,false)</f>
        <v>Westminster</v>
      </c>
      <c r="G653" s="1" t="b">
        <v>0</v>
      </c>
      <c r="H653" s="1" t="b">
        <v>0</v>
      </c>
      <c r="I653" s="1">
        <v>14.0</v>
      </c>
      <c r="J653" s="7" t="str">
        <f>vlookup(I653,Cats!$A:$B,2,false)</f>
        <v>M</v>
      </c>
    </row>
    <row r="654">
      <c r="A654" s="1">
        <v>137663.0</v>
      </c>
      <c r="B654" s="1">
        <v>481.0</v>
      </c>
      <c r="C654" s="1">
        <v>0.0</v>
      </c>
      <c r="D654" s="1" t="s">
        <v>32</v>
      </c>
      <c r="E654" s="1">
        <v>31.0</v>
      </c>
      <c r="F654" s="7" t="str">
        <f>vlookup(E654,Teams!A:B,2,false)</f>
        <v>Naperville North</v>
      </c>
      <c r="G654" s="1" t="b">
        <v>1</v>
      </c>
      <c r="H654" s="1" t="b">
        <v>1</v>
      </c>
      <c r="I654" s="1">
        <v>15.0</v>
      </c>
      <c r="J654" s="7" t="str">
        <f>vlookup(I654,Cats!$A:$B,2,false)</f>
        <v>C</v>
      </c>
    </row>
    <row r="655">
      <c r="A655" s="1">
        <v>137664.0</v>
      </c>
      <c r="B655" s="1">
        <v>481.0</v>
      </c>
      <c r="C655" s="1">
        <v>14.0</v>
      </c>
      <c r="D655" s="1" t="s">
        <v>129</v>
      </c>
      <c r="E655" s="1">
        <v>47.0</v>
      </c>
      <c r="F655" s="7" t="str">
        <f>vlookup(E655,Teams!A:B,2,false)</f>
        <v>Westminster</v>
      </c>
      <c r="G655" s="1" t="b">
        <v>0</v>
      </c>
      <c r="H655" s="1" t="b">
        <v>0</v>
      </c>
      <c r="I655" s="1">
        <v>15.0</v>
      </c>
      <c r="J655" s="7" t="str">
        <f>vlookup(I655,Cats!$A:$B,2,false)</f>
        <v>C</v>
      </c>
    </row>
    <row r="656">
      <c r="A656" s="1">
        <v>137665.0</v>
      </c>
      <c r="B656" s="1">
        <v>481.0</v>
      </c>
      <c r="C656" s="1">
        <v>4.0</v>
      </c>
      <c r="D656" s="1" t="s">
        <v>126</v>
      </c>
      <c r="E656" s="1">
        <v>31.0</v>
      </c>
      <c r="F656" s="7" t="str">
        <f>vlookup(E656,Teams!A:B,2,false)</f>
        <v>Naperville North</v>
      </c>
      <c r="G656" s="1" t="b">
        <v>1</v>
      </c>
      <c r="H656" s="1" t="b">
        <v>0</v>
      </c>
      <c r="I656" s="1">
        <v>16.0</v>
      </c>
      <c r="J656" s="7" t="str">
        <f>vlookup(I656,Cats!$A:$B,2,false)</f>
        <v>E</v>
      </c>
    </row>
    <row r="657">
      <c r="A657" s="1">
        <v>137666.0</v>
      </c>
      <c r="B657" s="1">
        <v>481.0</v>
      </c>
      <c r="C657" s="1">
        <v>-4.0</v>
      </c>
      <c r="D657" s="1" t="s">
        <v>125</v>
      </c>
      <c r="E657" s="1">
        <v>47.0</v>
      </c>
      <c r="F657" s="7" t="str">
        <f>vlookup(E657,Teams!A:B,2,false)</f>
        <v>Westminster</v>
      </c>
      <c r="G657" s="1" t="b">
        <v>0</v>
      </c>
      <c r="H657" s="1" t="b">
        <v>0</v>
      </c>
      <c r="I657" s="1">
        <v>16.0</v>
      </c>
      <c r="J657" s="7" t="str">
        <f>vlookup(I657,Cats!$A:$B,2,false)</f>
        <v>E</v>
      </c>
    </row>
    <row r="658">
      <c r="A658" s="1">
        <v>137667.0</v>
      </c>
      <c r="B658" s="1">
        <v>481.0</v>
      </c>
      <c r="C658" s="1">
        <v>0.0</v>
      </c>
      <c r="D658" s="1" t="s">
        <v>32</v>
      </c>
      <c r="E658" s="1">
        <v>31.0</v>
      </c>
      <c r="F658" s="7" t="str">
        <f>vlookup(E658,Teams!A:B,2,false)</f>
        <v>Naperville North</v>
      </c>
      <c r="G658" s="1" t="b">
        <v>1</v>
      </c>
      <c r="H658" s="1" t="b">
        <v>1</v>
      </c>
      <c r="I658" s="1">
        <v>17.0</v>
      </c>
      <c r="J658" s="7" t="str">
        <f>vlookup(I658,Cats!$A:$B,2,false)</f>
        <v>B</v>
      </c>
    </row>
    <row r="659">
      <c r="A659" s="1">
        <v>137668.0</v>
      </c>
      <c r="B659" s="1">
        <v>481.0</v>
      </c>
      <c r="C659" s="1">
        <v>14.0</v>
      </c>
      <c r="D659" s="1" t="s">
        <v>125</v>
      </c>
      <c r="E659" s="1">
        <v>47.0</v>
      </c>
      <c r="F659" s="7" t="str">
        <f>vlookup(E659,Teams!A:B,2,false)</f>
        <v>Westminster</v>
      </c>
      <c r="G659" s="1" t="b">
        <v>0</v>
      </c>
      <c r="H659" s="1" t="b">
        <v>0</v>
      </c>
      <c r="I659" s="1">
        <v>17.0</v>
      </c>
      <c r="J659" s="7" t="str">
        <f>vlookup(I659,Cats!$A:$B,2,false)</f>
        <v>B</v>
      </c>
    </row>
    <row r="660">
      <c r="A660" s="1">
        <v>137669.0</v>
      </c>
      <c r="B660" s="1">
        <v>481.0</v>
      </c>
      <c r="C660" s="1">
        <v>14.0</v>
      </c>
      <c r="D660" s="1" t="s">
        <v>126</v>
      </c>
      <c r="E660" s="1">
        <v>31.0</v>
      </c>
      <c r="F660" s="7" t="str">
        <f>vlookup(E660,Teams!A:B,2,false)</f>
        <v>Naperville North</v>
      </c>
      <c r="G660" s="1" t="b">
        <v>1</v>
      </c>
      <c r="H660" s="1" t="b">
        <v>0</v>
      </c>
      <c r="I660" s="1">
        <v>18.0</v>
      </c>
      <c r="J660" s="7" t="str">
        <f>vlookup(I660,Cats!$A:$B,2,false)</f>
        <v>P</v>
      </c>
    </row>
    <row r="661">
      <c r="A661" s="1">
        <v>137670.0</v>
      </c>
      <c r="B661" s="1">
        <v>481.0</v>
      </c>
      <c r="C661" s="1">
        <v>0.0</v>
      </c>
      <c r="D661" s="1" t="s">
        <v>32</v>
      </c>
      <c r="E661" s="1">
        <v>47.0</v>
      </c>
      <c r="F661" s="7" t="str">
        <f>vlookup(E661,Teams!A:B,2,false)</f>
        <v>Westminster</v>
      </c>
      <c r="G661" s="1" t="b">
        <v>0</v>
      </c>
      <c r="H661" s="1" t="b">
        <v>1</v>
      </c>
      <c r="I661" s="1">
        <v>18.0</v>
      </c>
      <c r="J661" s="7" t="str">
        <f>vlookup(I661,Cats!$A:$B,2,false)</f>
        <v>P</v>
      </c>
    </row>
    <row r="662">
      <c r="A662" s="1">
        <v>137671.0</v>
      </c>
      <c r="B662" s="1">
        <v>481.0</v>
      </c>
      <c r="C662" s="1">
        <v>4.0</v>
      </c>
      <c r="D662" s="1" t="s">
        <v>126</v>
      </c>
      <c r="E662" s="1">
        <v>31.0</v>
      </c>
      <c r="F662" s="7" t="str">
        <f>vlookup(E662,Teams!A:B,2,false)</f>
        <v>Naperville North</v>
      </c>
      <c r="G662" s="1" t="b">
        <v>1</v>
      </c>
      <c r="H662" s="1" t="b">
        <v>0</v>
      </c>
      <c r="I662" s="1">
        <v>19.0</v>
      </c>
      <c r="J662" s="7" t="str">
        <f>vlookup(I662,Cats!$A:$B,2,false)</f>
        <v>X</v>
      </c>
    </row>
    <row r="663">
      <c r="A663" s="1">
        <v>137672.0</v>
      </c>
      <c r="B663" s="1">
        <v>481.0</v>
      </c>
      <c r="C663" s="1">
        <v>0.0</v>
      </c>
      <c r="D663" s="1" t="s">
        <v>32</v>
      </c>
      <c r="E663" s="1">
        <v>47.0</v>
      </c>
      <c r="F663" s="7" t="str">
        <f>vlookup(E663,Teams!A:B,2,false)</f>
        <v>Westminster</v>
      </c>
      <c r="G663" s="1" t="b">
        <v>0</v>
      </c>
      <c r="H663" s="1" t="b">
        <v>1</v>
      </c>
      <c r="I663" s="1">
        <v>19.0</v>
      </c>
      <c r="J663" s="7" t="str">
        <f>vlookup(I663,Cats!$A:$B,2,false)</f>
        <v>X</v>
      </c>
    </row>
    <row r="664">
      <c r="A664" s="1">
        <v>137673.0</v>
      </c>
      <c r="B664" s="1">
        <v>481.0</v>
      </c>
      <c r="C664" s="1">
        <v>0.0</v>
      </c>
      <c r="D664" s="1" t="s">
        <v>127</v>
      </c>
      <c r="E664" s="1">
        <v>31.0</v>
      </c>
      <c r="F664" s="7" t="str">
        <f>vlookup(E664,Teams!A:B,2,false)</f>
        <v>Naperville North</v>
      </c>
      <c r="G664" s="1" t="b">
        <v>1</v>
      </c>
      <c r="H664" s="1" t="b">
        <v>0</v>
      </c>
      <c r="I664" s="1">
        <v>20.0</v>
      </c>
      <c r="J664" s="7" t="str">
        <f>vlookup(I664,Cats!$A:$B,2,false)</f>
        <v>M</v>
      </c>
    </row>
    <row r="665">
      <c r="A665" s="1">
        <v>137674.0</v>
      </c>
      <c r="B665" s="1">
        <v>481.0</v>
      </c>
      <c r="C665" s="1">
        <v>0.0</v>
      </c>
      <c r="D665" s="1" t="s">
        <v>125</v>
      </c>
      <c r="E665" s="1">
        <v>47.0</v>
      </c>
      <c r="F665" s="7" t="str">
        <f>vlookup(E665,Teams!A:B,2,false)</f>
        <v>Westminster</v>
      </c>
      <c r="G665" s="1" t="b">
        <v>0</v>
      </c>
      <c r="H665" s="1" t="b">
        <v>0</v>
      </c>
      <c r="I665" s="1">
        <v>20.0</v>
      </c>
      <c r="J665" s="7" t="str">
        <f>vlookup(I665,Cats!$A:$B,2,false)</f>
        <v>M</v>
      </c>
    </row>
    <row r="666">
      <c r="A666" s="1">
        <v>137675.0</v>
      </c>
      <c r="B666" s="1">
        <v>481.0</v>
      </c>
      <c r="C666" s="1">
        <v>0.0</v>
      </c>
      <c r="D666" s="1" t="s">
        <v>32</v>
      </c>
      <c r="E666" s="1">
        <v>31.0</v>
      </c>
      <c r="F666" s="7" t="str">
        <f>vlookup(E666,Teams!A:B,2,false)</f>
        <v>Naperville North</v>
      </c>
      <c r="G666" s="1" t="b">
        <v>1</v>
      </c>
      <c r="H666" s="1" t="b">
        <v>1</v>
      </c>
      <c r="I666" s="1">
        <v>21.0</v>
      </c>
      <c r="J666" s="7" t="str">
        <f>vlookup(I666,Cats!$A:$B,2,false)</f>
        <v>C</v>
      </c>
    </row>
    <row r="667">
      <c r="A667" s="1">
        <v>137676.0</v>
      </c>
      <c r="B667" s="1">
        <v>481.0</v>
      </c>
      <c r="C667" s="1">
        <v>4.0</v>
      </c>
      <c r="D667" s="1" t="s">
        <v>125</v>
      </c>
      <c r="E667" s="1">
        <v>47.0</v>
      </c>
      <c r="F667" s="7" t="str">
        <f>vlookup(E667,Teams!A:B,2,false)</f>
        <v>Westminster</v>
      </c>
      <c r="G667" s="1" t="b">
        <v>0</v>
      </c>
      <c r="H667" s="1" t="b">
        <v>0</v>
      </c>
      <c r="I667" s="1">
        <v>21.0</v>
      </c>
      <c r="J667" s="7" t="str">
        <f>vlookup(I667,Cats!$A:$B,2,false)</f>
        <v>C</v>
      </c>
    </row>
    <row r="668">
      <c r="A668" s="1">
        <v>137677.0</v>
      </c>
      <c r="B668" s="1">
        <v>481.0</v>
      </c>
      <c r="C668" s="1">
        <v>4.0</v>
      </c>
      <c r="D668" s="1" t="s">
        <v>127</v>
      </c>
      <c r="E668" s="1">
        <v>31.0</v>
      </c>
      <c r="F668" s="7" t="str">
        <f>vlookup(E668,Teams!A:B,2,false)</f>
        <v>Naperville North</v>
      </c>
      <c r="G668" s="1" t="b">
        <v>1</v>
      </c>
      <c r="H668" s="1" t="b">
        <v>0</v>
      </c>
      <c r="I668" s="1">
        <v>22.0</v>
      </c>
      <c r="J668" s="7" t="str">
        <f>vlookup(I668,Cats!$A:$B,2,false)</f>
        <v>E</v>
      </c>
    </row>
    <row r="669">
      <c r="A669" s="1">
        <v>137678.0</v>
      </c>
      <c r="B669" s="1">
        <v>481.0</v>
      </c>
      <c r="C669" s="1">
        <v>0.0</v>
      </c>
      <c r="D669" s="1" t="s">
        <v>125</v>
      </c>
      <c r="E669" s="1">
        <v>47.0</v>
      </c>
      <c r="F669" s="7" t="str">
        <f>vlookup(E669,Teams!A:B,2,false)</f>
        <v>Westminster</v>
      </c>
      <c r="G669" s="1" t="b">
        <v>0</v>
      </c>
      <c r="H669" s="1" t="b">
        <v>0</v>
      </c>
      <c r="I669" s="1">
        <v>22.0</v>
      </c>
      <c r="J669" s="7" t="str">
        <f>vlookup(I669,Cats!$A:$B,2,false)</f>
        <v>E</v>
      </c>
    </row>
    <row r="670">
      <c r="A670" s="1">
        <v>137679.0</v>
      </c>
      <c r="B670" s="1">
        <v>481.0</v>
      </c>
      <c r="C670" s="1">
        <v>0.0</v>
      </c>
      <c r="D670" s="1" t="s">
        <v>32</v>
      </c>
      <c r="E670" s="1">
        <v>31.0</v>
      </c>
      <c r="F670" s="7" t="str">
        <f>vlookup(E670,Teams!A:B,2,false)</f>
        <v>Naperville North</v>
      </c>
      <c r="G670" s="1" t="b">
        <v>1</v>
      </c>
      <c r="H670" s="1" t="b">
        <v>1</v>
      </c>
      <c r="I670" s="1">
        <v>23.0</v>
      </c>
      <c r="J670" s="7" t="str">
        <f>vlookup(I670,Cats!$A:$B,2,false)</f>
        <v>B</v>
      </c>
    </row>
    <row r="671">
      <c r="A671" s="1">
        <v>137680.0</v>
      </c>
      <c r="B671" s="1">
        <v>481.0</v>
      </c>
      <c r="C671" s="1">
        <v>4.0</v>
      </c>
      <c r="D671" s="1" t="s">
        <v>125</v>
      </c>
      <c r="E671" s="1">
        <v>47.0</v>
      </c>
      <c r="F671" s="7" t="str">
        <f>vlookup(E671,Teams!A:B,2,false)</f>
        <v>Westminster</v>
      </c>
      <c r="G671" s="1" t="b">
        <v>0</v>
      </c>
      <c r="H671" s="1" t="b">
        <v>0</v>
      </c>
      <c r="I671" s="1">
        <v>23.0</v>
      </c>
      <c r="J671" s="7" t="str">
        <f>vlookup(I671,Cats!$A:$B,2,false)</f>
        <v>B</v>
      </c>
    </row>
    <row r="672">
      <c r="A672" s="1">
        <v>137681.0</v>
      </c>
      <c r="B672" s="1">
        <v>481.0</v>
      </c>
      <c r="C672" s="1">
        <v>0.0</v>
      </c>
      <c r="D672" s="1" t="s">
        <v>32</v>
      </c>
      <c r="E672" s="1">
        <v>31.0</v>
      </c>
      <c r="F672" s="7" t="str">
        <f>vlookup(E672,Teams!A:B,2,false)</f>
        <v>Naperville North</v>
      </c>
      <c r="G672" s="1" t="b">
        <v>1</v>
      </c>
      <c r="H672" s="1" t="b">
        <v>1</v>
      </c>
      <c r="I672" s="1">
        <v>24.0</v>
      </c>
      <c r="J672" s="7" t="str">
        <f>vlookup(I672,Cats!$A:$B,2,false)</f>
        <v>P</v>
      </c>
    </row>
    <row r="673">
      <c r="A673" s="1">
        <v>137682.0</v>
      </c>
      <c r="B673" s="1">
        <v>481.0</v>
      </c>
      <c r="C673" s="1">
        <v>14.0</v>
      </c>
      <c r="D673" s="1" t="s">
        <v>128</v>
      </c>
      <c r="E673" s="1">
        <v>47.0</v>
      </c>
      <c r="F673" s="7" t="str">
        <f>vlookup(E673,Teams!A:B,2,false)</f>
        <v>Westminster</v>
      </c>
      <c r="G673" s="1" t="b">
        <v>0</v>
      </c>
      <c r="H673" s="1" t="b">
        <v>0</v>
      </c>
      <c r="I673" s="1">
        <v>24.0</v>
      </c>
      <c r="J673" s="7" t="str">
        <f>vlookup(I673,Cats!$A:$B,2,false)</f>
        <v>P</v>
      </c>
    </row>
    <row r="674">
      <c r="A674" s="1">
        <v>137683.0</v>
      </c>
      <c r="B674" s="1">
        <v>482.0</v>
      </c>
      <c r="C674" s="1">
        <v>0.0</v>
      </c>
      <c r="D674" s="1" t="s">
        <v>32</v>
      </c>
      <c r="E674" s="1">
        <v>11.0</v>
      </c>
      <c r="F674" s="7" t="str">
        <f>vlookup(E674,Teams!A:B,2,false)</f>
        <v>Cupertino</v>
      </c>
      <c r="G674" s="1" t="b">
        <v>1</v>
      </c>
      <c r="H674" s="1" t="b">
        <v>1</v>
      </c>
      <c r="I674" s="1">
        <v>1.0</v>
      </c>
      <c r="J674" s="7" t="str">
        <f>vlookup(I674,Cats!$A:$B,2,false)</f>
        <v>X</v>
      </c>
    </row>
    <row r="675">
      <c r="A675" s="1">
        <v>137684.0</v>
      </c>
      <c r="B675" s="1">
        <v>482.0</v>
      </c>
      <c r="C675" s="1">
        <v>14.0</v>
      </c>
      <c r="D675" s="1" t="s">
        <v>130</v>
      </c>
      <c r="E675" s="1">
        <v>42.0</v>
      </c>
      <c r="F675" s="7" t="str">
        <f>vlookup(E675,Teams!A:B,2,false)</f>
        <v>Tesla STEM</v>
      </c>
      <c r="G675" s="1" t="b">
        <v>0</v>
      </c>
      <c r="H675" s="1" t="b">
        <v>0</v>
      </c>
      <c r="I675" s="1">
        <v>1.0</v>
      </c>
      <c r="J675" s="7" t="str">
        <f>vlookup(I675,Cats!$A:$B,2,false)</f>
        <v>X</v>
      </c>
    </row>
    <row r="676">
      <c r="A676" s="1">
        <v>137685.0</v>
      </c>
      <c r="B676" s="1">
        <v>482.0</v>
      </c>
      <c r="C676" s="1">
        <v>14.0</v>
      </c>
      <c r="D676" s="1" t="s">
        <v>131</v>
      </c>
      <c r="E676" s="1">
        <v>11.0</v>
      </c>
      <c r="F676" s="7" t="str">
        <f>vlookup(E676,Teams!A:B,2,false)</f>
        <v>Cupertino</v>
      </c>
      <c r="G676" s="1" t="b">
        <v>1</v>
      </c>
      <c r="H676" s="1" t="b">
        <v>0</v>
      </c>
      <c r="I676" s="1">
        <v>2.0</v>
      </c>
      <c r="J676" s="7" t="str">
        <f>vlookup(I676,Cats!$A:$B,2,false)</f>
        <v>M</v>
      </c>
    </row>
    <row r="677">
      <c r="A677" s="1">
        <v>137686.0</v>
      </c>
      <c r="B677" s="1">
        <v>482.0</v>
      </c>
      <c r="C677" s="1">
        <v>0.0</v>
      </c>
      <c r="D677" s="1" t="s">
        <v>32</v>
      </c>
      <c r="E677" s="1">
        <v>42.0</v>
      </c>
      <c r="F677" s="7" t="str">
        <f>vlookup(E677,Teams!A:B,2,false)</f>
        <v>Tesla STEM</v>
      </c>
      <c r="G677" s="1" t="b">
        <v>0</v>
      </c>
      <c r="H677" s="1" t="b">
        <v>1</v>
      </c>
      <c r="I677" s="1">
        <v>2.0</v>
      </c>
      <c r="J677" s="7" t="str">
        <f>vlookup(I677,Cats!$A:$B,2,false)</f>
        <v>M</v>
      </c>
    </row>
    <row r="678">
      <c r="A678" s="1">
        <v>137687.0</v>
      </c>
      <c r="B678" s="1">
        <v>482.0</v>
      </c>
      <c r="C678" s="1">
        <v>4.0</v>
      </c>
      <c r="D678" s="1" t="s">
        <v>131</v>
      </c>
      <c r="E678" s="1">
        <v>11.0</v>
      </c>
      <c r="F678" s="7" t="str">
        <f>vlookup(E678,Teams!A:B,2,false)</f>
        <v>Cupertino</v>
      </c>
      <c r="G678" s="1" t="b">
        <v>1</v>
      </c>
      <c r="H678" s="1" t="b">
        <v>0</v>
      </c>
      <c r="I678" s="1">
        <v>3.0</v>
      </c>
      <c r="J678" s="7" t="str">
        <f>vlookup(I678,Cats!$A:$B,2,false)</f>
        <v>C</v>
      </c>
    </row>
    <row r="679">
      <c r="A679" s="1">
        <v>137688.0</v>
      </c>
      <c r="B679" s="1">
        <v>482.0</v>
      </c>
      <c r="C679" s="1">
        <v>0.0</v>
      </c>
      <c r="D679" s="1" t="s">
        <v>32</v>
      </c>
      <c r="E679" s="1">
        <v>42.0</v>
      </c>
      <c r="F679" s="7" t="str">
        <f>vlookup(E679,Teams!A:B,2,false)</f>
        <v>Tesla STEM</v>
      </c>
      <c r="G679" s="1" t="b">
        <v>0</v>
      </c>
      <c r="H679" s="1" t="b">
        <v>1</v>
      </c>
      <c r="I679" s="1">
        <v>3.0</v>
      </c>
      <c r="J679" s="7" t="str">
        <f>vlookup(I679,Cats!$A:$B,2,false)</f>
        <v>C</v>
      </c>
    </row>
    <row r="680">
      <c r="A680" s="1">
        <v>137689.0</v>
      </c>
      <c r="B680" s="1">
        <v>482.0</v>
      </c>
      <c r="C680" s="1">
        <v>4.0</v>
      </c>
      <c r="D680" s="1" t="s">
        <v>132</v>
      </c>
      <c r="E680" s="1">
        <v>11.0</v>
      </c>
      <c r="F680" s="7" t="str">
        <f>vlookup(E680,Teams!A:B,2,false)</f>
        <v>Cupertino</v>
      </c>
      <c r="G680" s="1" t="b">
        <v>1</v>
      </c>
      <c r="H680" s="1" t="b">
        <v>0</v>
      </c>
      <c r="I680" s="1">
        <v>4.0</v>
      </c>
      <c r="J680" s="7" t="str">
        <f>vlookup(I680,Cats!$A:$B,2,false)</f>
        <v>E</v>
      </c>
    </row>
    <row r="681">
      <c r="A681" s="1">
        <v>137690.0</v>
      </c>
      <c r="B681" s="1">
        <v>482.0</v>
      </c>
      <c r="C681" s="1">
        <v>0.0</v>
      </c>
      <c r="D681" s="1" t="s">
        <v>130</v>
      </c>
      <c r="E681" s="1">
        <v>42.0</v>
      </c>
      <c r="F681" s="7" t="str">
        <f>vlookup(E681,Teams!A:B,2,false)</f>
        <v>Tesla STEM</v>
      </c>
      <c r="G681" s="1" t="b">
        <v>0</v>
      </c>
      <c r="H681" s="1" t="b">
        <v>0</v>
      </c>
      <c r="I681" s="1">
        <v>4.0</v>
      </c>
      <c r="J681" s="7" t="str">
        <f>vlookup(I681,Cats!$A:$B,2,false)</f>
        <v>E</v>
      </c>
    </row>
    <row r="682">
      <c r="A682" s="1">
        <v>137691.0</v>
      </c>
      <c r="B682" s="1">
        <v>482.0</v>
      </c>
      <c r="C682" s="1">
        <v>14.0</v>
      </c>
      <c r="D682" s="1" t="s">
        <v>132</v>
      </c>
      <c r="E682" s="1">
        <v>11.0</v>
      </c>
      <c r="F682" s="7" t="str">
        <f>vlookup(E682,Teams!A:B,2,false)</f>
        <v>Cupertino</v>
      </c>
      <c r="G682" s="1" t="b">
        <v>1</v>
      </c>
      <c r="H682" s="1" t="b">
        <v>0</v>
      </c>
      <c r="I682" s="1">
        <v>5.0</v>
      </c>
      <c r="J682" s="7" t="str">
        <f>vlookup(I682,Cats!$A:$B,2,false)</f>
        <v>B</v>
      </c>
    </row>
    <row r="683">
      <c r="A683" s="1">
        <v>137692.0</v>
      </c>
      <c r="B683" s="1">
        <v>482.0</v>
      </c>
      <c r="C683" s="1">
        <v>0.0</v>
      </c>
      <c r="D683" s="1" t="s">
        <v>32</v>
      </c>
      <c r="E683" s="1">
        <v>42.0</v>
      </c>
      <c r="F683" s="7" t="str">
        <f>vlookup(E683,Teams!A:B,2,false)</f>
        <v>Tesla STEM</v>
      </c>
      <c r="G683" s="1" t="b">
        <v>0</v>
      </c>
      <c r="H683" s="1" t="b">
        <v>1</v>
      </c>
      <c r="I683" s="1">
        <v>5.0</v>
      </c>
      <c r="J683" s="7" t="str">
        <f>vlookup(I683,Cats!$A:$B,2,false)</f>
        <v>B</v>
      </c>
    </row>
    <row r="684">
      <c r="A684" s="1">
        <v>137693.0</v>
      </c>
      <c r="B684" s="1">
        <v>482.0</v>
      </c>
      <c r="C684" s="1">
        <v>4.0</v>
      </c>
      <c r="D684" s="1" t="s">
        <v>132</v>
      </c>
      <c r="E684" s="1">
        <v>11.0</v>
      </c>
      <c r="F684" s="7" t="str">
        <f>vlookup(E684,Teams!A:B,2,false)</f>
        <v>Cupertino</v>
      </c>
      <c r="G684" s="1" t="b">
        <v>1</v>
      </c>
      <c r="H684" s="1" t="b">
        <v>0</v>
      </c>
      <c r="I684" s="1">
        <v>6.0</v>
      </c>
      <c r="J684" s="7" t="str">
        <f>vlookup(I684,Cats!$A:$B,2,false)</f>
        <v>P</v>
      </c>
    </row>
    <row r="685">
      <c r="A685" s="1">
        <v>137694.0</v>
      </c>
      <c r="B685" s="1">
        <v>482.0</v>
      </c>
      <c r="C685" s="1">
        <v>0.0</v>
      </c>
      <c r="D685" s="1" t="s">
        <v>133</v>
      </c>
      <c r="E685" s="1">
        <v>42.0</v>
      </c>
      <c r="F685" s="7" t="str">
        <f>vlookup(E685,Teams!A:B,2,false)</f>
        <v>Tesla STEM</v>
      </c>
      <c r="G685" s="1" t="b">
        <v>0</v>
      </c>
      <c r="H685" s="1" t="b">
        <v>0</v>
      </c>
      <c r="I685" s="1">
        <v>6.0</v>
      </c>
      <c r="J685" s="7" t="str">
        <f>vlookup(I685,Cats!$A:$B,2,false)</f>
        <v>P</v>
      </c>
    </row>
    <row r="686">
      <c r="A686" s="1">
        <v>137695.0</v>
      </c>
      <c r="B686" s="1">
        <v>482.0</v>
      </c>
      <c r="C686" s="1">
        <v>4.0</v>
      </c>
      <c r="D686" s="1" t="s">
        <v>131</v>
      </c>
      <c r="E686" s="1">
        <v>11.0</v>
      </c>
      <c r="F686" s="7" t="str">
        <f>vlookup(E686,Teams!A:B,2,false)</f>
        <v>Cupertino</v>
      </c>
      <c r="G686" s="1" t="b">
        <v>1</v>
      </c>
      <c r="H686" s="1" t="b">
        <v>0</v>
      </c>
      <c r="I686" s="1">
        <v>7.0</v>
      </c>
      <c r="J686" s="7" t="str">
        <f>vlookup(I686,Cats!$A:$B,2,false)</f>
        <v>X</v>
      </c>
    </row>
    <row r="687">
      <c r="A687" s="1">
        <v>137696.0</v>
      </c>
      <c r="B687" s="1">
        <v>482.0</v>
      </c>
      <c r="C687" s="1">
        <v>0.0</v>
      </c>
      <c r="D687" s="1" t="s">
        <v>32</v>
      </c>
      <c r="E687" s="1">
        <v>42.0</v>
      </c>
      <c r="F687" s="7" t="str">
        <f>vlookup(E687,Teams!A:B,2,false)</f>
        <v>Tesla STEM</v>
      </c>
      <c r="G687" s="1" t="b">
        <v>0</v>
      </c>
      <c r="H687" s="1" t="b">
        <v>1</v>
      </c>
      <c r="I687" s="1">
        <v>7.0</v>
      </c>
      <c r="J687" s="7" t="str">
        <f>vlookup(I687,Cats!$A:$B,2,false)</f>
        <v>X</v>
      </c>
    </row>
    <row r="688">
      <c r="A688" s="1">
        <v>137697.0</v>
      </c>
      <c r="B688" s="1">
        <v>482.0</v>
      </c>
      <c r="C688" s="1">
        <v>14.0</v>
      </c>
      <c r="D688" s="1" t="s">
        <v>131</v>
      </c>
      <c r="E688" s="1">
        <v>11.0</v>
      </c>
      <c r="F688" s="7" t="str">
        <f>vlookup(E688,Teams!A:B,2,false)</f>
        <v>Cupertino</v>
      </c>
      <c r="G688" s="1" t="b">
        <v>1</v>
      </c>
      <c r="H688" s="1" t="b">
        <v>0</v>
      </c>
      <c r="I688" s="1">
        <v>8.0</v>
      </c>
      <c r="J688" s="7" t="str">
        <f>vlookup(I688,Cats!$A:$B,2,false)</f>
        <v>M</v>
      </c>
    </row>
    <row r="689">
      <c r="A689" s="1">
        <v>137698.0</v>
      </c>
      <c r="B689" s="1">
        <v>482.0</v>
      </c>
      <c r="C689" s="1">
        <v>0.0</v>
      </c>
      <c r="D689" s="1" t="s">
        <v>32</v>
      </c>
      <c r="E689" s="1">
        <v>42.0</v>
      </c>
      <c r="F689" s="7" t="str">
        <f>vlookup(E689,Teams!A:B,2,false)</f>
        <v>Tesla STEM</v>
      </c>
      <c r="G689" s="1" t="b">
        <v>0</v>
      </c>
      <c r="H689" s="1" t="b">
        <v>1</v>
      </c>
      <c r="I689" s="1">
        <v>8.0</v>
      </c>
      <c r="J689" s="7" t="str">
        <f>vlookup(I689,Cats!$A:$B,2,false)</f>
        <v>M</v>
      </c>
    </row>
    <row r="690">
      <c r="A690" s="1">
        <v>137699.0</v>
      </c>
      <c r="B690" s="1">
        <v>482.0</v>
      </c>
      <c r="C690" s="1">
        <v>0.0</v>
      </c>
      <c r="D690" s="1" t="s">
        <v>32</v>
      </c>
      <c r="E690" s="1">
        <v>11.0</v>
      </c>
      <c r="F690" s="7" t="str">
        <f>vlookup(E690,Teams!A:B,2,false)</f>
        <v>Cupertino</v>
      </c>
      <c r="G690" s="1" t="b">
        <v>1</v>
      </c>
      <c r="H690" s="1" t="b">
        <v>1</v>
      </c>
      <c r="I690" s="1">
        <v>9.0</v>
      </c>
      <c r="J690" s="7" t="str">
        <f>vlookup(I690,Cats!$A:$B,2,false)</f>
        <v>C</v>
      </c>
    </row>
    <row r="691">
      <c r="A691" s="1">
        <v>137700.0</v>
      </c>
      <c r="B691" s="1">
        <v>482.0</v>
      </c>
      <c r="C691" s="1">
        <v>14.0</v>
      </c>
      <c r="D691" s="1" t="s">
        <v>134</v>
      </c>
      <c r="E691" s="1">
        <v>42.0</v>
      </c>
      <c r="F691" s="7" t="str">
        <f>vlookup(E691,Teams!A:B,2,false)</f>
        <v>Tesla STEM</v>
      </c>
      <c r="G691" s="1" t="b">
        <v>0</v>
      </c>
      <c r="H691" s="1" t="b">
        <v>0</v>
      </c>
      <c r="I691" s="1">
        <v>9.0</v>
      </c>
      <c r="J691" s="7" t="str">
        <f>vlookup(I691,Cats!$A:$B,2,false)</f>
        <v>C</v>
      </c>
    </row>
    <row r="692">
      <c r="A692" s="1">
        <v>137701.0</v>
      </c>
      <c r="B692" s="1">
        <v>482.0</v>
      </c>
      <c r="C692" s="1">
        <v>0.0</v>
      </c>
      <c r="D692" s="1" t="s">
        <v>132</v>
      </c>
      <c r="E692" s="1">
        <v>11.0</v>
      </c>
      <c r="F692" s="7" t="str">
        <f>vlookup(E692,Teams!A:B,2,false)</f>
        <v>Cupertino</v>
      </c>
      <c r="G692" s="1" t="b">
        <v>1</v>
      </c>
      <c r="H692" s="1" t="b">
        <v>0</v>
      </c>
      <c r="I692" s="1">
        <v>10.0</v>
      </c>
      <c r="J692" s="7" t="str">
        <f>vlookup(I692,Cats!$A:$B,2,false)</f>
        <v>E</v>
      </c>
    </row>
    <row r="693">
      <c r="A693" s="1">
        <v>137702.0</v>
      </c>
      <c r="B693" s="1">
        <v>482.0</v>
      </c>
      <c r="C693" s="1">
        <v>0.0</v>
      </c>
      <c r="D693" s="1" t="s">
        <v>130</v>
      </c>
      <c r="E693" s="1">
        <v>42.0</v>
      </c>
      <c r="F693" s="7" t="str">
        <f>vlookup(E693,Teams!A:B,2,false)</f>
        <v>Tesla STEM</v>
      </c>
      <c r="G693" s="1" t="b">
        <v>0</v>
      </c>
      <c r="H693" s="1" t="b">
        <v>0</v>
      </c>
      <c r="I693" s="1">
        <v>10.0</v>
      </c>
      <c r="J693" s="7" t="str">
        <f>vlookup(I693,Cats!$A:$B,2,false)</f>
        <v>E</v>
      </c>
    </row>
    <row r="694">
      <c r="A694" s="1">
        <v>137703.0</v>
      </c>
      <c r="B694" s="1">
        <v>482.0</v>
      </c>
      <c r="C694" s="1">
        <v>14.0</v>
      </c>
      <c r="D694" s="1" t="s">
        <v>132</v>
      </c>
      <c r="E694" s="1">
        <v>11.0</v>
      </c>
      <c r="F694" s="7" t="str">
        <f>vlookup(E694,Teams!A:B,2,false)</f>
        <v>Cupertino</v>
      </c>
      <c r="G694" s="1" t="b">
        <v>1</v>
      </c>
      <c r="H694" s="1" t="b">
        <v>0</v>
      </c>
      <c r="I694" s="1">
        <v>11.0</v>
      </c>
      <c r="J694" s="7" t="str">
        <f>vlookup(I694,Cats!$A:$B,2,false)</f>
        <v>B</v>
      </c>
    </row>
    <row r="695">
      <c r="A695" s="1">
        <v>137704.0</v>
      </c>
      <c r="B695" s="1">
        <v>482.0</v>
      </c>
      <c r="C695" s="1">
        <v>0.0</v>
      </c>
      <c r="D695" s="1" t="s">
        <v>32</v>
      </c>
      <c r="E695" s="1">
        <v>42.0</v>
      </c>
      <c r="F695" s="7" t="str">
        <f>vlookup(E695,Teams!A:B,2,false)</f>
        <v>Tesla STEM</v>
      </c>
      <c r="G695" s="1" t="b">
        <v>0</v>
      </c>
      <c r="H695" s="1" t="b">
        <v>1</v>
      </c>
      <c r="I695" s="1">
        <v>11.0</v>
      </c>
      <c r="J695" s="7" t="str">
        <f>vlookup(I695,Cats!$A:$B,2,false)</f>
        <v>B</v>
      </c>
    </row>
    <row r="696">
      <c r="A696" s="1">
        <v>137705.0</v>
      </c>
      <c r="B696" s="1">
        <v>482.0</v>
      </c>
      <c r="C696" s="1">
        <v>0.0</v>
      </c>
      <c r="D696" s="1" t="s">
        <v>32</v>
      </c>
      <c r="E696" s="1">
        <v>11.0</v>
      </c>
      <c r="F696" s="7" t="str">
        <f>vlookup(E696,Teams!A:B,2,false)</f>
        <v>Cupertino</v>
      </c>
      <c r="G696" s="1" t="b">
        <v>1</v>
      </c>
      <c r="H696" s="1" t="b">
        <v>1</v>
      </c>
      <c r="I696" s="1">
        <v>12.0</v>
      </c>
      <c r="J696" s="7" t="str">
        <f>vlookup(I696,Cats!$A:$B,2,false)</f>
        <v>P</v>
      </c>
    </row>
    <row r="697">
      <c r="A697" s="1">
        <v>137706.0</v>
      </c>
      <c r="B697" s="1">
        <v>482.0</v>
      </c>
      <c r="C697" s="1">
        <v>14.0</v>
      </c>
      <c r="D697" s="1" t="s">
        <v>134</v>
      </c>
      <c r="E697" s="1">
        <v>42.0</v>
      </c>
      <c r="F697" s="7" t="str">
        <f>vlookup(E697,Teams!A:B,2,false)</f>
        <v>Tesla STEM</v>
      </c>
      <c r="G697" s="1" t="b">
        <v>0</v>
      </c>
      <c r="H697" s="1" t="b">
        <v>0</v>
      </c>
      <c r="I697" s="1">
        <v>12.0</v>
      </c>
      <c r="J697" s="7" t="str">
        <f>vlookup(I697,Cats!$A:$B,2,false)</f>
        <v>P</v>
      </c>
    </row>
    <row r="698">
      <c r="A698" s="1">
        <v>137707.0</v>
      </c>
      <c r="B698" s="1">
        <v>482.0</v>
      </c>
      <c r="C698" s="1">
        <v>0.0</v>
      </c>
      <c r="D698" s="1" t="s">
        <v>32</v>
      </c>
      <c r="E698" s="1">
        <v>11.0</v>
      </c>
      <c r="F698" s="7" t="str">
        <f>vlookup(E698,Teams!A:B,2,false)</f>
        <v>Cupertino</v>
      </c>
      <c r="G698" s="1" t="b">
        <v>1</v>
      </c>
      <c r="H698" s="1" t="b">
        <v>1</v>
      </c>
      <c r="I698" s="1">
        <v>13.0</v>
      </c>
      <c r="J698" s="7" t="str">
        <f>vlookup(I698,Cats!$A:$B,2,false)</f>
        <v>X</v>
      </c>
    </row>
    <row r="699">
      <c r="A699" s="1">
        <v>137708.0</v>
      </c>
      <c r="B699" s="1">
        <v>482.0</v>
      </c>
      <c r="C699" s="1">
        <v>14.0</v>
      </c>
      <c r="D699" s="1" t="s">
        <v>135</v>
      </c>
      <c r="E699" s="1">
        <v>42.0</v>
      </c>
      <c r="F699" s="7" t="str">
        <f>vlookup(E699,Teams!A:B,2,false)</f>
        <v>Tesla STEM</v>
      </c>
      <c r="G699" s="1" t="b">
        <v>0</v>
      </c>
      <c r="H699" s="1" t="b">
        <v>0</v>
      </c>
      <c r="I699" s="1">
        <v>13.0</v>
      </c>
      <c r="J699" s="7" t="str">
        <f>vlookup(I699,Cats!$A:$B,2,false)</f>
        <v>X</v>
      </c>
    </row>
    <row r="700">
      <c r="A700" s="1">
        <v>137709.0</v>
      </c>
      <c r="B700" s="1">
        <v>482.0</v>
      </c>
      <c r="C700" s="1">
        <v>0.0</v>
      </c>
      <c r="D700" s="1" t="s">
        <v>131</v>
      </c>
      <c r="E700" s="1">
        <v>11.0</v>
      </c>
      <c r="F700" s="7" t="str">
        <f>vlookup(E700,Teams!A:B,2,false)</f>
        <v>Cupertino</v>
      </c>
      <c r="G700" s="1" t="b">
        <v>1</v>
      </c>
      <c r="H700" s="1" t="b">
        <v>0</v>
      </c>
      <c r="I700" s="1">
        <v>14.0</v>
      </c>
      <c r="J700" s="7" t="str">
        <f>vlookup(I700,Cats!$A:$B,2,false)</f>
        <v>M</v>
      </c>
    </row>
    <row r="701">
      <c r="A701" s="1">
        <v>137710.0</v>
      </c>
      <c r="B701" s="1">
        <v>482.0</v>
      </c>
      <c r="C701" s="1">
        <v>14.0</v>
      </c>
      <c r="D701" s="1" t="s">
        <v>133</v>
      </c>
      <c r="E701" s="1">
        <v>42.0</v>
      </c>
      <c r="F701" s="7" t="str">
        <f>vlookup(E701,Teams!A:B,2,false)</f>
        <v>Tesla STEM</v>
      </c>
      <c r="G701" s="1" t="b">
        <v>0</v>
      </c>
      <c r="H701" s="1" t="b">
        <v>0</v>
      </c>
      <c r="I701" s="1">
        <v>14.0</v>
      </c>
      <c r="J701" s="7" t="str">
        <f>vlookup(I701,Cats!$A:$B,2,false)</f>
        <v>M</v>
      </c>
    </row>
    <row r="702">
      <c r="A702" s="1">
        <v>137711.0</v>
      </c>
      <c r="B702" s="1">
        <v>482.0</v>
      </c>
      <c r="C702" s="1">
        <v>4.0</v>
      </c>
      <c r="D702" s="1" t="s">
        <v>136</v>
      </c>
      <c r="E702" s="1">
        <v>11.0</v>
      </c>
      <c r="F702" s="7" t="str">
        <f>vlookup(E702,Teams!A:B,2,false)</f>
        <v>Cupertino</v>
      </c>
      <c r="G702" s="1" t="b">
        <v>1</v>
      </c>
      <c r="H702" s="1" t="b">
        <v>0</v>
      </c>
      <c r="I702" s="1">
        <v>15.0</v>
      </c>
      <c r="J702" s="7" t="str">
        <f>vlookup(I702,Cats!$A:$B,2,false)</f>
        <v>C</v>
      </c>
    </row>
    <row r="703">
      <c r="A703" s="1">
        <v>137712.0</v>
      </c>
      <c r="B703" s="1">
        <v>482.0</v>
      </c>
      <c r="C703" s="1">
        <v>0.0</v>
      </c>
      <c r="D703" s="1" t="s">
        <v>32</v>
      </c>
      <c r="E703" s="1">
        <v>42.0</v>
      </c>
      <c r="F703" s="7" t="str">
        <f>vlookup(E703,Teams!A:B,2,false)</f>
        <v>Tesla STEM</v>
      </c>
      <c r="G703" s="1" t="b">
        <v>0</v>
      </c>
      <c r="H703" s="1" t="b">
        <v>1</v>
      </c>
      <c r="I703" s="1">
        <v>15.0</v>
      </c>
      <c r="J703" s="7" t="str">
        <f>vlookup(I703,Cats!$A:$B,2,false)</f>
        <v>C</v>
      </c>
    </row>
    <row r="704">
      <c r="A704" s="1">
        <v>137713.0</v>
      </c>
      <c r="B704" s="1">
        <v>482.0</v>
      </c>
      <c r="C704" s="1">
        <v>4.0</v>
      </c>
      <c r="D704" s="1" t="s">
        <v>131</v>
      </c>
      <c r="E704" s="1">
        <v>11.0</v>
      </c>
      <c r="F704" s="7" t="str">
        <f>vlookup(E704,Teams!A:B,2,false)</f>
        <v>Cupertino</v>
      </c>
      <c r="G704" s="1" t="b">
        <v>1</v>
      </c>
      <c r="H704" s="1" t="b">
        <v>0</v>
      </c>
      <c r="I704" s="1">
        <v>16.0</v>
      </c>
      <c r="J704" s="7" t="str">
        <f>vlookup(I704,Cats!$A:$B,2,false)</f>
        <v>E</v>
      </c>
    </row>
    <row r="705">
      <c r="A705" s="1">
        <v>137714.0</v>
      </c>
      <c r="B705" s="1">
        <v>482.0</v>
      </c>
      <c r="C705" s="1">
        <v>0.0</v>
      </c>
      <c r="D705" s="1" t="s">
        <v>32</v>
      </c>
      <c r="E705" s="1">
        <v>42.0</v>
      </c>
      <c r="F705" s="7" t="str">
        <f>vlookup(E705,Teams!A:B,2,false)</f>
        <v>Tesla STEM</v>
      </c>
      <c r="G705" s="1" t="b">
        <v>0</v>
      </c>
      <c r="H705" s="1" t="b">
        <v>1</v>
      </c>
      <c r="I705" s="1">
        <v>16.0</v>
      </c>
      <c r="J705" s="7" t="str">
        <f>vlookup(I705,Cats!$A:$B,2,false)</f>
        <v>E</v>
      </c>
    </row>
    <row r="706">
      <c r="A706" s="1">
        <v>137715.0</v>
      </c>
      <c r="B706" s="1">
        <v>482.0</v>
      </c>
      <c r="C706" s="1">
        <v>14.0</v>
      </c>
      <c r="D706" s="1" t="s">
        <v>132</v>
      </c>
      <c r="E706" s="1">
        <v>11.0</v>
      </c>
      <c r="F706" s="7" t="str">
        <f>vlookup(E706,Teams!A:B,2,false)</f>
        <v>Cupertino</v>
      </c>
      <c r="G706" s="1" t="b">
        <v>1</v>
      </c>
      <c r="H706" s="1" t="b">
        <v>0</v>
      </c>
      <c r="I706" s="1">
        <v>17.0</v>
      </c>
      <c r="J706" s="7" t="str">
        <f>vlookup(I706,Cats!$A:$B,2,false)</f>
        <v>B</v>
      </c>
    </row>
    <row r="707">
      <c r="A707" s="1">
        <v>137716.0</v>
      </c>
      <c r="B707" s="1">
        <v>482.0</v>
      </c>
      <c r="C707" s="1">
        <v>0.0</v>
      </c>
      <c r="D707" s="1" t="s">
        <v>32</v>
      </c>
      <c r="E707" s="1">
        <v>42.0</v>
      </c>
      <c r="F707" s="7" t="str">
        <f>vlookup(E707,Teams!A:B,2,false)</f>
        <v>Tesla STEM</v>
      </c>
      <c r="G707" s="1" t="b">
        <v>0</v>
      </c>
      <c r="H707" s="1" t="b">
        <v>1</v>
      </c>
      <c r="I707" s="1">
        <v>17.0</v>
      </c>
      <c r="J707" s="7" t="str">
        <f>vlookup(I707,Cats!$A:$B,2,false)</f>
        <v>B</v>
      </c>
    </row>
    <row r="708">
      <c r="A708" s="1">
        <v>137717.0</v>
      </c>
      <c r="B708" s="1">
        <v>482.0</v>
      </c>
      <c r="C708" s="1">
        <v>0.0</v>
      </c>
      <c r="D708" s="1" t="s">
        <v>131</v>
      </c>
      <c r="E708" s="1">
        <v>11.0</v>
      </c>
      <c r="F708" s="7" t="str">
        <f>vlookup(E708,Teams!A:B,2,false)</f>
        <v>Cupertino</v>
      </c>
      <c r="G708" s="1" t="b">
        <v>1</v>
      </c>
      <c r="H708" s="1" t="b">
        <v>0</v>
      </c>
      <c r="I708" s="1">
        <v>18.0</v>
      </c>
      <c r="J708" s="7" t="str">
        <f>vlookup(I708,Cats!$A:$B,2,false)</f>
        <v>P</v>
      </c>
    </row>
    <row r="709">
      <c r="A709" s="1">
        <v>137718.0</v>
      </c>
      <c r="B709" s="1">
        <v>482.0</v>
      </c>
      <c r="C709" s="1">
        <v>14.0</v>
      </c>
      <c r="D709" s="1" t="s">
        <v>133</v>
      </c>
      <c r="E709" s="1">
        <v>42.0</v>
      </c>
      <c r="F709" s="7" t="str">
        <f>vlookup(E709,Teams!A:B,2,false)</f>
        <v>Tesla STEM</v>
      </c>
      <c r="G709" s="1" t="b">
        <v>0</v>
      </c>
      <c r="H709" s="1" t="b">
        <v>0</v>
      </c>
      <c r="I709" s="1">
        <v>18.0</v>
      </c>
      <c r="J709" s="7" t="str">
        <f>vlookup(I709,Cats!$A:$B,2,false)</f>
        <v>P</v>
      </c>
    </row>
    <row r="710">
      <c r="A710" s="1">
        <v>137719.0</v>
      </c>
      <c r="B710" s="1">
        <v>482.0</v>
      </c>
      <c r="C710" s="1">
        <v>0.0</v>
      </c>
      <c r="D710" s="1" t="s">
        <v>32</v>
      </c>
      <c r="E710" s="1">
        <v>11.0</v>
      </c>
      <c r="F710" s="7" t="str">
        <f>vlookup(E710,Teams!A:B,2,false)</f>
        <v>Cupertino</v>
      </c>
      <c r="G710" s="1" t="b">
        <v>1</v>
      </c>
      <c r="H710" s="1" t="b">
        <v>1</v>
      </c>
      <c r="I710" s="1">
        <v>19.0</v>
      </c>
      <c r="J710" s="7" t="str">
        <f>vlookup(I710,Cats!$A:$B,2,false)</f>
        <v>X</v>
      </c>
    </row>
    <row r="711">
      <c r="A711" s="1">
        <v>137720.0</v>
      </c>
      <c r="B711" s="1">
        <v>482.0</v>
      </c>
      <c r="C711" s="1">
        <v>14.0</v>
      </c>
      <c r="D711" s="1" t="s">
        <v>130</v>
      </c>
      <c r="E711" s="1">
        <v>42.0</v>
      </c>
      <c r="F711" s="7" t="str">
        <f>vlookup(E711,Teams!A:B,2,false)</f>
        <v>Tesla STEM</v>
      </c>
      <c r="G711" s="1" t="b">
        <v>0</v>
      </c>
      <c r="H711" s="1" t="b">
        <v>0</v>
      </c>
      <c r="I711" s="1">
        <v>19.0</v>
      </c>
      <c r="J711" s="7" t="str">
        <f>vlookup(I711,Cats!$A:$B,2,false)</f>
        <v>X</v>
      </c>
    </row>
    <row r="712">
      <c r="A712" s="1">
        <v>137721.0</v>
      </c>
      <c r="B712" s="1">
        <v>482.0</v>
      </c>
      <c r="C712" s="1">
        <v>0.0</v>
      </c>
      <c r="D712" s="1" t="s">
        <v>32</v>
      </c>
      <c r="E712" s="1">
        <v>11.0</v>
      </c>
      <c r="F712" s="7" t="str">
        <f>vlookup(E712,Teams!A:B,2,false)</f>
        <v>Cupertino</v>
      </c>
      <c r="G712" s="1" t="b">
        <v>1</v>
      </c>
      <c r="H712" s="1" t="b">
        <v>1</v>
      </c>
      <c r="I712" s="1">
        <v>20.0</v>
      </c>
      <c r="J712" s="7" t="str">
        <f>vlookup(I712,Cats!$A:$B,2,false)</f>
        <v>M</v>
      </c>
    </row>
    <row r="713">
      <c r="A713" s="1">
        <v>137722.0</v>
      </c>
      <c r="B713" s="1">
        <v>482.0</v>
      </c>
      <c r="C713" s="1">
        <v>14.0</v>
      </c>
      <c r="D713" s="1" t="s">
        <v>133</v>
      </c>
      <c r="E713" s="1">
        <v>42.0</v>
      </c>
      <c r="F713" s="7" t="str">
        <f>vlookup(E713,Teams!A:B,2,false)</f>
        <v>Tesla STEM</v>
      </c>
      <c r="G713" s="1" t="b">
        <v>0</v>
      </c>
      <c r="H713" s="1" t="b">
        <v>0</v>
      </c>
      <c r="I713" s="1">
        <v>20.0</v>
      </c>
      <c r="J713" s="7" t="str">
        <f>vlookup(I713,Cats!$A:$B,2,false)</f>
        <v>M</v>
      </c>
    </row>
    <row r="714">
      <c r="A714" s="1">
        <v>137723.0</v>
      </c>
      <c r="B714" s="1">
        <v>482.0</v>
      </c>
      <c r="C714" s="1">
        <v>0.0</v>
      </c>
      <c r="D714" s="1" t="s">
        <v>32</v>
      </c>
      <c r="E714" s="1">
        <v>11.0</v>
      </c>
      <c r="F714" s="7" t="str">
        <f>vlookup(E714,Teams!A:B,2,false)</f>
        <v>Cupertino</v>
      </c>
      <c r="G714" s="1" t="b">
        <v>1</v>
      </c>
      <c r="H714" s="1" t="b">
        <v>1</v>
      </c>
      <c r="I714" s="1">
        <v>21.0</v>
      </c>
      <c r="J714" s="7" t="str">
        <f>vlookup(I714,Cats!$A:$B,2,false)</f>
        <v>C</v>
      </c>
    </row>
    <row r="715">
      <c r="A715" s="1">
        <v>137724.0</v>
      </c>
      <c r="B715" s="1">
        <v>482.0</v>
      </c>
      <c r="C715" s="1">
        <v>14.0</v>
      </c>
      <c r="D715" s="1" t="s">
        <v>135</v>
      </c>
      <c r="E715" s="1">
        <v>42.0</v>
      </c>
      <c r="F715" s="7" t="str">
        <f>vlookup(E715,Teams!A:B,2,false)</f>
        <v>Tesla STEM</v>
      </c>
      <c r="G715" s="1" t="b">
        <v>0</v>
      </c>
      <c r="H715" s="1" t="b">
        <v>0</v>
      </c>
      <c r="I715" s="1">
        <v>21.0</v>
      </c>
      <c r="J715" s="7" t="str">
        <f>vlookup(I715,Cats!$A:$B,2,false)</f>
        <v>C</v>
      </c>
    </row>
    <row r="716">
      <c r="A716" s="1">
        <v>137725.0</v>
      </c>
      <c r="B716" s="1">
        <v>482.0</v>
      </c>
      <c r="C716" s="1">
        <v>0.0</v>
      </c>
      <c r="D716" s="1" t="s">
        <v>132</v>
      </c>
      <c r="E716" s="1">
        <v>11.0</v>
      </c>
      <c r="F716" s="7" t="str">
        <f>vlookup(E716,Teams!A:B,2,false)</f>
        <v>Cupertino</v>
      </c>
      <c r="G716" s="1" t="b">
        <v>1</v>
      </c>
      <c r="H716" s="1" t="b">
        <v>0</v>
      </c>
      <c r="I716" s="1">
        <v>22.0</v>
      </c>
      <c r="J716" s="7" t="str">
        <f>vlookup(I716,Cats!$A:$B,2,false)</f>
        <v>E</v>
      </c>
    </row>
    <row r="717">
      <c r="A717" s="1">
        <v>137726.0</v>
      </c>
      <c r="B717" s="1">
        <v>482.0</v>
      </c>
      <c r="C717" s="1">
        <v>-4.0</v>
      </c>
      <c r="D717" s="1" t="s">
        <v>130</v>
      </c>
      <c r="E717" s="1">
        <v>42.0</v>
      </c>
      <c r="F717" s="7" t="str">
        <f>vlookup(E717,Teams!A:B,2,false)</f>
        <v>Tesla STEM</v>
      </c>
      <c r="G717" s="1" t="b">
        <v>0</v>
      </c>
      <c r="H717" s="1" t="b">
        <v>0</v>
      </c>
      <c r="I717" s="1">
        <v>22.0</v>
      </c>
      <c r="J717" s="7" t="str">
        <f>vlookup(I717,Cats!$A:$B,2,false)</f>
        <v>E</v>
      </c>
    </row>
    <row r="718">
      <c r="A718" s="1">
        <v>137727.0</v>
      </c>
      <c r="B718" s="1">
        <v>482.0</v>
      </c>
      <c r="C718" s="1">
        <v>14.0</v>
      </c>
      <c r="D718" s="1" t="s">
        <v>136</v>
      </c>
      <c r="E718" s="1">
        <v>11.0</v>
      </c>
      <c r="F718" s="7" t="str">
        <f>vlookup(E718,Teams!A:B,2,false)</f>
        <v>Cupertino</v>
      </c>
      <c r="G718" s="1" t="b">
        <v>1</v>
      </c>
      <c r="H718" s="1" t="b">
        <v>0</v>
      </c>
      <c r="I718" s="1">
        <v>23.0</v>
      </c>
      <c r="J718" s="7" t="str">
        <f>vlookup(I718,Cats!$A:$B,2,false)</f>
        <v>B</v>
      </c>
    </row>
    <row r="719">
      <c r="A719" s="1">
        <v>137728.0</v>
      </c>
      <c r="B719" s="1">
        <v>482.0</v>
      </c>
      <c r="C719" s="1">
        <v>0.0</v>
      </c>
      <c r="D719" s="1" t="s">
        <v>32</v>
      </c>
      <c r="E719" s="1">
        <v>42.0</v>
      </c>
      <c r="F719" s="7" t="str">
        <f>vlookup(E719,Teams!A:B,2,false)</f>
        <v>Tesla STEM</v>
      </c>
      <c r="G719" s="1" t="b">
        <v>0</v>
      </c>
      <c r="H719" s="1" t="b">
        <v>1</v>
      </c>
      <c r="I719" s="1">
        <v>23.0</v>
      </c>
      <c r="J719" s="7" t="str">
        <f>vlookup(I719,Cats!$A:$B,2,false)</f>
        <v>B</v>
      </c>
    </row>
    <row r="720">
      <c r="A720" s="1">
        <v>137729.0</v>
      </c>
      <c r="B720" s="1">
        <v>482.0</v>
      </c>
      <c r="C720" s="1">
        <v>4.0</v>
      </c>
      <c r="D720" s="1" t="s">
        <v>131</v>
      </c>
      <c r="E720" s="1">
        <v>11.0</v>
      </c>
      <c r="F720" s="7" t="str">
        <f>vlookup(E720,Teams!A:B,2,false)</f>
        <v>Cupertino</v>
      </c>
      <c r="G720" s="1" t="b">
        <v>1</v>
      </c>
      <c r="H720" s="1" t="b">
        <v>0</v>
      </c>
      <c r="I720" s="1">
        <v>24.0</v>
      </c>
      <c r="J720" s="7" t="str">
        <f>vlookup(I720,Cats!$A:$B,2,false)</f>
        <v>P</v>
      </c>
    </row>
    <row r="721">
      <c r="A721" s="1">
        <v>137730.0</v>
      </c>
      <c r="B721" s="1">
        <v>482.0</v>
      </c>
      <c r="C721" s="1">
        <v>0.0</v>
      </c>
      <c r="D721" s="1" t="s">
        <v>32</v>
      </c>
      <c r="E721" s="1">
        <v>42.0</v>
      </c>
      <c r="F721" s="7" t="str">
        <f>vlookup(E721,Teams!A:B,2,false)</f>
        <v>Tesla STEM</v>
      </c>
      <c r="G721" s="1" t="b">
        <v>0</v>
      </c>
      <c r="H721" s="1" t="b">
        <v>1</v>
      </c>
      <c r="I721" s="1">
        <v>24.0</v>
      </c>
      <c r="J721" s="7" t="str">
        <f>vlookup(I721,Cats!$A:$B,2,false)</f>
        <v>P</v>
      </c>
    </row>
    <row r="722">
      <c r="A722" s="1">
        <v>137731.0</v>
      </c>
      <c r="B722" s="1">
        <v>483.0</v>
      </c>
      <c r="C722" s="1">
        <v>14.0</v>
      </c>
      <c r="D722" s="1" t="s">
        <v>137</v>
      </c>
      <c r="E722" s="1">
        <v>25.0</v>
      </c>
      <c r="F722" s="7" t="str">
        <f>vlookup(E722,Teams!A:B,2,false)</f>
        <v>Lexington B</v>
      </c>
      <c r="G722" s="1" t="b">
        <v>1</v>
      </c>
      <c r="H722" s="1" t="b">
        <v>0</v>
      </c>
      <c r="I722" s="1">
        <v>1.0</v>
      </c>
      <c r="J722" s="7" t="str">
        <f>vlookup(I722,Cats!$A:$B,2,false)</f>
        <v>X</v>
      </c>
    </row>
    <row r="723">
      <c r="A723" s="1">
        <v>137732.0</v>
      </c>
      <c r="B723" s="1">
        <v>483.0</v>
      </c>
      <c r="C723" s="1">
        <v>0.0</v>
      </c>
      <c r="D723" s="1" t="s">
        <v>32</v>
      </c>
      <c r="E723" s="1">
        <v>41.0</v>
      </c>
      <c r="F723" s="7" t="str">
        <f>vlookup(E723,Teams!A:B,2,false)</f>
        <v>Shen</v>
      </c>
      <c r="G723" s="1" t="b">
        <v>0</v>
      </c>
      <c r="H723" s="1" t="b">
        <v>1</v>
      </c>
      <c r="I723" s="1">
        <v>1.0</v>
      </c>
      <c r="J723" s="7" t="str">
        <f>vlookup(I723,Cats!$A:$B,2,false)</f>
        <v>X</v>
      </c>
    </row>
    <row r="724">
      <c r="A724" s="1">
        <v>137733.0</v>
      </c>
      <c r="B724" s="1">
        <v>483.0</v>
      </c>
      <c r="C724" s="1">
        <v>0.0</v>
      </c>
      <c r="D724" s="1" t="s">
        <v>138</v>
      </c>
      <c r="E724" s="1">
        <v>25.0</v>
      </c>
      <c r="F724" s="7" t="str">
        <f>vlookup(E724,Teams!A:B,2,false)</f>
        <v>Lexington B</v>
      </c>
      <c r="G724" s="1" t="b">
        <v>1</v>
      </c>
      <c r="H724" s="1" t="b">
        <v>0</v>
      </c>
      <c r="I724" s="1">
        <v>2.0</v>
      </c>
      <c r="J724" s="7" t="str">
        <f>vlookup(I724,Cats!$A:$B,2,false)</f>
        <v>M</v>
      </c>
    </row>
    <row r="725">
      <c r="A725" s="1">
        <v>137734.0</v>
      </c>
      <c r="B725" s="1">
        <v>483.0</v>
      </c>
      <c r="C725" s="1">
        <v>14.0</v>
      </c>
      <c r="D725" s="1" t="s">
        <v>139</v>
      </c>
      <c r="E725" s="1">
        <v>41.0</v>
      </c>
      <c r="F725" s="7" t="str">
        <f>vlookup(E725,Teams!A:B,2,false)</f>
        <v>Shen</v>
      </c>
      <c r="G725" s="1" t="b">
        <v>0</v>
      </c>
      <c r="H725" s="1" t="b">
        <v>0</v>
      </c>
      <c r="I725" s="1">
        <v>2.0</v>
      </c>
      <c r="J725" s="7" t="str">
        <f>vlookup(I725,Cats!$A:$B,2,false)</f>
        <v>M</v>
      </c>
    </row>
    <row r="726">
      <c r="A726" s="1">
        <v>137735.0</v>
      </c>
      <c r="B726" s="1">
        <v>483.0</v>
      </c>
      <c r="C726" s="1">
        <v>4.0</v>
      </c>
      <c r="D726" s="1" t="s">
        <v>140</v>
      </c>
      <c r="E726" s="1">
        <v>25.0</v>
      </c>
      <c r="F726" s="7" t="str">
        <f>vlookup(E726,Teams!A:B,2,false)</f>
        <v>Lexington B</v>
      </c>
      <c r="G726" s="1" t="b">
        <v>1</v>
      </c>
      <c r="H726" s="1" t="b">
        <v>0</v>
      </c>
      <c r="I726" s="1">
        <v>3.0</v>
      </c>
      <c r="J726" s="7" t="str">
        <f>vlookup(I726,Cats!$A:$B,2,false)</f>
        <v>C</v>
      </c>
    </row>
    <row r="727">
      <c r="A727" s="1">
        <v>137736.0</v>
      </c>
      <c r="B727" s="1">
        <v>483.0</v>
      </c>
      <c r="C727" s="1">
        <v>0.0</v>
      </c>
      <c r="D727" s="1" t="s">
        <v>32</v>
      </c>
      <c r="E727" s="1">
        <v>41.0</v>
      </c>
      <c r="F727" s="7" t="str">
        <f>vlookup(E727,Teams!A:B,2,false)</f>
        <v>Shen</v>
      </c>
      <c r="G727" s="1" t="b">
        <v>0</v>
      </c>
      <c r="H727" s="1" t="b">
        <v>1</v>
      </c>
      <c r="I727" s="1">
        <v>3.0</v>
      </c>
      <c r="J727" s="7" t="str">
        <f>vlookup(I727,Cats!$A:$B,2,false)</f>
        <v>C</v>
      </c>
    </row>
    <row r="728">
      <c r="A728" s="1">
        <v>137737.0</v>
      </c>
      <c r="B728" s="1">
        <v>483.0</v>
      </c>
      <c r="C728" s="1">
        <v>4.0</v>
      </c>
      <c r="D728" s="1" t="s">
        <v>137</v>
      </c>
      <c r="E728" s="1">
        <v>25.0</v>
      </c>
      <c r="F728" s="7" t="str">
        <f>vlookup(E728,Teams!A:B,2,false)</f>
        <v>Lexington B</v>
      </c>
      <c r="G728" s="1" t="b">
        <v>1</v>
      </c>
      <c r="H728" s="1" t="b">
        <v>0</v>
      </c>
      <c r="I728" s="1">
        <v>4.0</v>
      </c>
      <c r="J728" s="7" t="str">
        <f>vlookup(I728,Cats!$A:$B,2,false)</f>
        <v>E</v>
      </c>
    </row>
    <row r="729">
      <c r="A729" s="1">
        <v>137738.0</v>
      </c>
      <c r="B729" s="1">
        <v>483.0</v>
      </c>
      <c r="C729" s="1">
        <v>0.0</v>
      </c>
      <c r="D729" s="1" t="s">
        <v>32</v>
      </c>
      <c r="E729" s="1">
        <v>41.0</v>
      </c>
      <c r="F729" s="7" t="str">
        <f>vlookup(E729,Teams!A:B,2,false)</f>
        <v>Shen</v>
      </c>
      <c r="G729" s="1" t="b">
        <v>0</v>
      </c>
      <c r="H729" s="1" t="b">
        <v>1</v>
      </c>
      <c r="I729" s="1">
        <v>4.0</v>
      </c>
      <c r="J729" s="7" t="str">
        <f>vlookup(I729,Cats!$A:$B,2,false)</f>
        <v>E</v>
      </c>
    </row>
    <row r="730">
      <c r="A730" s="1">
        <v>137739.0</v>
      </c>
      <c r="B730" s="1">
        <v>483.0</v>
      </c>
      <c r="C730" s="1">
        <v>-4.0</v>
      </c>
      <c r="D730" s="1" t="s">
        <v>138</v>
      </c>
      <c r="E730" s="1">
        <v>25.0</v>
      </c>
      <c r="F730" s="7" t="str">
        <f>vlookup(E730,Teams!A:B,2,false)</f>
        <v>Lexington B</v>
      </c>
      <c r="G730" s="1" t="b">
        <v>1</v>
      </c>
      <c r="H730" s="1" t="b">
        <v>0</v>
      </c>
      <c r="I730" s="1">
        <v>5.0</v>
      </c>
      <c r="J730" s="7" t="str">
        <f>vlookup(I730,Cats!$A:$B,2,false)</f>
        <v>B</v>
      </c>
    </row>
    <row r="731">
      <c r="A731" s="1">
        <v>137740.0</v>
      </c>
      <c r="B731" s="1">
        <v>483.0</v>
      </c>
      <c r="C731" s="1">
        <v>14.0</v>
      </c>
      <c r="D731" s="1" t="s">
        <v>141</v>
      </c>
      <c r="E731" s="1">
        <v>41.0</v>
      </c>
      <c r="F731" s="7" t="str">
        <f>vlookup(E731,Teams!A:B,2,false)</f>
        <v>Shen</v>
      </c>
      <c r="G731" s="1" t="b">
        <v>0</v>
      </c>
      <c r="H731" s="1" t="b">
        <v>0</v>
      </c>
      <c r="I731" s="1">
        <v>5.0</v>
      </c>
      <c r="J731" s="7" t="str">
        <f>vlookup(I731,Cats!$A:$B,2,false)</f>
        <v>B</v>
      </c>
    </row>
    <row r="732">
      <c r="A732" s="1">
        <v>137741.0</v>
      </c>
      <c r="B732" s="1">
        <v>483.0</v>
      </c>
      <c r="C732" s="1">
        <v>4.0</v>
      </c>
      <c r="D732" s="1" t="s">
        <v>137</v>
      </c>
      <c r="E732" s="1">
        <v>25.0</v>
      </c>
      <c r="F732" s="7" t="str">
        <f>vlookup(E732,Teams!A:B,2,false)</f>
        <v>Lexington B</v>
      </c>
      <c r="G732" s="1" t="b">
        <v>1</v>
      </c>
      <c r="H732" s="1" t="b">
        <v>0</v>
      </c>
      <c r="I732" s="1">
        <v>6.0</v>
      </c>
      <c r="J732" s="7" t="str">
        <f>vlookup(I732,Cats!$A:$B,2,false)</f>
        <v>P</v>
      </c>
    </row>
    <row r="733">
      <c r="A733" s="1">
        <v>137742.0</v>
      </c>
      <c r="B733" s="1">
        <v>483.0</v>
      </c>
      <c r="C733" s="1">
        <v>0.0</v>
      </c>
      <c r="D733" s="1" t="s">
        <v>32</v>
      </c>
      <c r="E733" s="1">
        <v>41.0</v>
      </c>
      <c r="F733" s="7" t="str">
        <f>vlookup(E733,Teams!A:B,2,false)</f>
        <v>Shen</v>
      </c>
      <c r="G733" s="1" t="b">
        <v>0</v>
      </c>
      <c r="H733" s="1" t="b">
        <v>1</v>
      </c>
      <c r="I733" s="1">
        <v>6.0</v>
      </c>
      <c r="J733" s="7" t="str">
        <f>vlookup(I733,Cats!$A:$B,2,false)</f>
        <v>P</v>
      </c>
    </row>
    <row r="734">
      <c r="A734" s="1">
        <v>137743.0</v>
      </c>
      <c r="B734" s="1">
        <v>483.0</v>
      </c>
      <c r="C734" s="1">
        <v>14.0</v>
      </c>
      <c r="D734" s="1" t="s">
        <v>137</v>
      </c>
      <c r="E734" s="1">
        <v>25.0</v>
      </c>
      <c r="F734" s="7" t="str">
        <f>vlookup(E734,Teams!A:B,2,false)</f>
        <v>Lexington B</v>
      </c>
      <c r="G734" s="1" t="b">
        <v>1</v>
      </c>
      <c r="H734" s="1" t="b">
        <v>0</v>
      </c>
      <c r="I734" s="1">
        <v>7.0</v>
      </c>
      <c r="J734" s="7" t="str">
        <f>vlookup(I734,Cats!$A:$B,2,false)</f>
        <v>X</v>
      </c>
    </row>
    <row r="735">
      <c r="A735" s="1">
        <v>137744.0</v>
      </c>
      <c r="B735" s="1">
        <v>483.0</v>
      </c>
      <c r="C735" s="1">
        <v>0.0</v>
      </c>
      <c r="D735" s="1" t="s">
        <v>32</v>
      </c>
      <c r="E735" s="1">
        <v>41.0</v>
      </c>
      <c r="F735" s="7" t="str">
        <f>vlookup(E735,Teams!A:B,2,false)</f>
        <v>Shen</v>
      </c>
      <c r="G735" s="1" t="b">
        <v>0</v>
      </c>
      <c r="H735" s="1" t="b">
        <v>1</v>
      </c>
      <c r="I735" s="1">
        <v>7.0</v>
      </c>
      <c r="J735" s="7" t="str">
        <f>vlookup(I735,Cats!$A:$B,2,false)</f>
        <v>X</v>
      </c>
    </row>
    <row r="736">
      <c r="A736" s="1">
        <v>137745.0</v>
      </c>
      <c r="B736" s="1">
        <v>483.0</v>
      </c>
      <c r="C736" s="1">
        <v>0.0</v>
      </c>
      <c r="D736" s="1" t="s">
        <v>32</v>
      </c>
      <c r="E736" s="1">
        <v>25.0</v>
      </c>
      <c r="F736" s="7" t="str">
        <f>vlookup(E736,Teams!A:B,2,false)</f>
        <v>Lexington B</v>
      </c>
      <c r="G736" s="1" t="b">
        <v>1</v>
      </c>
      <c r="H736" s="1" t="b">
        <v>1</v>
      </c>
      <c r="I736" s="1">
        <v>8.0</v>
      </c>
      <c r="J736" s="7" t="str">
        <f>vlookup(I736,Cats!$A:$B,2,false)</f>
        <v>M</v>
      </c>
    </row>
    <row r="737">
      <c r="A737" s="1">
        <v>137746.0</v>
      </c>
      <c r="B737" s="1">
        <v>483.0</v>
      </c>
      <c r="C737" s="1">
        <v>4.0</v>
      </c>
      <c r="D737" s="1" t="s">
        <v>141</v>
      </c>
      <c r="E737" s="1">
        <v>41.0</v>
      </c>
      <c r="F737" s="7" t="str">
        <f>vlookup(E737,Teams!A:B,2,false)</f>
        <v>Shen</v>
      </c>
      <c r="G737" s="1" t="b">
        <v>0</v>
      </c>
      <c r="H737" s="1" t="b">
        <v>0</v>
      </c>
      <c r="I737" s="1">
        <v>8.0</v>
      </c>
      <c r="J737" s="7" t="str">
        <f>vlookup(I737,Cats!$A:$B,2,false)</f>
        <v>M</v>
      </c>
    </row>
    <row r="738">
      <c r="A738" s="1">
        <v>137747.0</v>
      </c>
      <c r="B738" s="1">
        <v>483.0</v>
      </c>
      <c r="C738" s="1">
        <v>4.0</v>
      </c>
      <c r="D738" s="1" t="s">
        <v>140</v>
      </c>
      <c r="E738" s="1">
        <v>25.0</v>
      </c>
      <c r="F738" s="7" t="str">
        <f>vlookup(E738,Teams!A:B,2,false)</f>
        <v>Lexington B</v>
      </c>
      <c r="G738" s="1" t="b">
        <v>1</v>
      </c>
      <c r="H738" s="1" t="b">
        <v>0</v>
      </c>
      <c r="I738" s="1">
        <v>9.0</v>
      </c>
      <c r="J738" s="7" t="str">
        <f>vlookup(I738,Cats!$A:$B,2,false)</f>
        <v>C</v>
      </c>
    </row>
    <row r="739">
      <c r="A739" s="1">
        <v>137748.0</v>
      </c>
      <c r="B739" s="1">
        <v>483.0</v>
      </c>
      <c r="C739" s="1">
        <v>-4.0</v>
      </c>
      <c r="D739" s="1" t="s">
        <v>142</v>
      </c>
      <c r="E739" s="1">
        <v>41.0</v>
      </c>
      <c r="F739" s="7" t="str">
        <f>vlookup(E739,Teams!A:B,2,false)</f>
        <v>Shen</v>
      </c>
      <c r="G739" s="1" t="b">
        <v>0</v>
      </c>
      <c r="H739" s="1" t="b">
        <v>0</v>
      </c>
      <c r="I739" s="1">
        <v>9.0</v>
      </c>
      <c r="J739" s="7" t="str">
        <f>vlookup(I739,Cats!$A:$B,2,false)</f>
        <v>C</v>
      </c>
    </row>
    <row r="740">
      <c r="A740" s="1">
        <v>137749.0</v>
      </c>
      <c r="B740" s="1">
        <v>483.0</v>
      </c>
      <c r="C740" s="1">
        <v>14.0</v>
      </c>
      <c r="D740" s="1" t="s">
        <v>137</v>
      </c>
      <c r="E740" s="1">
        <v>25.0</v>
      </c>
      <c r="F740" s="7" t="str">
        <f>vlookup(E740,Teams!A:B,2,false)</f>
        <v>Lexington B</v>
      </c>
      <c r="G740" s="1" t="b">
        <v>1</v>
      </c>
      <c r="H740" s="1" t="b">
        <v>0</v>
      </c>
      <c r="I740" s="1">
        <v>10.0</v>
      </c>
      <c r="J740" s="7" t="str">
        <f>vlookup(I740,Cats!$A:$B,2,false)</f>
        <v>E</v>
      </c>
    </row>
    <row r="741">
      <c r="A741" s="1">
        <v>137750.0</v>
      </c>
      <c r="B741" s="1">
        <v>483.0</v>
      </c>
      <c r="C741" s="1">
        <v>0.0</v>
      </c>
      <c r="D741" s="1" t="s">
        <v>32</v>
      </c>
      <c r="E741" s="1">
        <v>41.0</v>
      </c>
      <c r="F741" s="7" t="str">
        <f>vlookup(E741,Teams!A:B,2,false)</f>
        <v>Shen</v>
      </c>
      <c r="G741" s="1" t="b">
        <v>0</v>
      </c>
      <c r="H741" s="1" t="b">
        <v>1</v>
      </c>
      <c r="I741" s="1">
        <v>10.0</v>
      </c>
      <c r="J741" s="7" t="str">
        <f>vlookup(I741,Cats!$A:$B,2,false)</f>
        <v>E</v>
      </c>
    </row>
    <row r="742">
      <c r="A742" s="1">
        <v>137751.0</v>
      </c>
      <c r="B742" s="1">
        <v>483.0</v>
      </c>
      <c r="C742" s="1">
        <v>14.0</v>
      </c>
      <c r="D742" s="1" t="s">
        <v>137</v>
      </c>
      <c r="E742" s="1">
        <v>25.0</v>
      </c>
      <c r="F742" s="7" t="str">
        <f>vlookup(E742,Teams!A:B,2,false)</f>
        <v>Lexington B</v>
      </c>
      <c r="G742" s="1" t="b">
        <v>1</v>
      </c>
      <c r="H742" s="1" t="b">
        <v>0</v>
      </c>
      <c r="I742" s="1">
        <v>11.0</v>
      </c>
      <c r="J742" s="7" t="str">
        <f>vlookup(I742,Cats!$A:$B,2,false)</f>
        <v>B</v>
      </c>
    </row>
    <row r="743">
      <c r="A743" s="1">
        <v>137752.0</v>
      </c>
      <c r="B743" s="1">
        <v>483.0</v>
      </c>
      <c r="C743" s="1">
        <v>0.0</v>
      </c>
      <c r="D743" s="1" t="s">
        <v>32</v>
      </c>
      <c r="E743" s="1">
        <v>41.0</v>
      </c>
      <c r="F743" s="7" t="str">
        <f>vlookup(E743,Teams!A:B,2,false)</f>
        <v>Shen</v>
      </c>
      <c r="G743" s="1" t="b">
        <v>0</v>
      </c>
      <c r="H743" s="1" t="b">
        <v>1</v>
      </c>
      <c r="I743" s="1">
        <v>11.0</v>
      </c>
      <c r="J743" s="7" t="str">
        <f>vlookup(I743,Cats!$A:$B,2,false)</f>
        <v>B</v>
      </c>
    </row>
    <row r="744">
      <c r="A744" s="1">
        <v>137753.0</v>
      </c>
      <c r="B744" s="1">
        <v>483.0</v>
      </c>
      <c r="C744" s="1">
        <v>14.0</v>
      </c>
      <c r="D744" s="1" t="s">
        <v>140</v>
      </c>
      <c r="E744" s="1">
        <v>25.0</v>
      </c>
      <c r="F744" s="7" t="str">
        <f>vlookup(E744,Teams!A:B,2,false)</f>
        <v>Lexington B</v>
      </c>
      <c r="G744" s="1" t="b">
        <v>1</v>
      </c>
      <c r="H744" s="1" t="b">
        <v>0</v>
      </c>
      <c r="I744" s="1">
        <v>12.0</v>
      </c>
      <c r="J744" s="7" t="str">
        <f>vlookup(I744,Cats!$A:$B,2,false)</f>
        <v>P</v>
      </c>
    </row>
    <row r="745">
      <c r="A745" s="1">
        <v>137754.0</v>
      </c>
      <c r="B745" s="1">
        <v>483.0</v>
      </c>
      <c r="C745" s="1">
        <v>0.0</v>
      </c>
      <c r="D745" s="1" t="s">
        <v>32</v>
      </c>
      <c r="E745" s="1">
        <v>41.0</v>
      </c>
      <c r="F745" s="7" t="str">
        <f>vlookup(E745,Teams!A:B,2,false)</f>
        <v>Shen</v>
      </c>
      <c r="G745" s="1" t="b">
        <v>0</v>
      </c>
      <c r="H745" s="1" t="b">
        <v>1</v>
      </c>
      <c r="I745" s="1">
        <v>12.0</v>
      </c>
      <c r="J745" s="7" t="str">
        <f>vlookup(I745,Cats!$A:$B,2,false)</f>
        <v>P</v>
      </c>
    </row>
    <row r="746">
      <c r="A746" s="1">
        <v>137755.0</v>
      </c>
      <c r="B746" s="1">
        <v>483.0</v>
      </c>
      <c r="C746" s="1">
        <v>4.0</v>
      </c>
      <c r="D746" s="1" t="s">
        <v>137</v>
      </c>
      <c r="E746" s="1">
        <v>25.0</v>
      </c>
      <c r="F746" s="7" t="str">
        <f>vlookup(E746,Teams!A:B,2,false)</f>
        <v>Lexington B</v>
      </c>
      <c r="G746" s="1" t="b">
        <v>1</v>
      </c>
      <c r="H746" s="1" t="b">
        <v>0</v>
      </c>
      <c r="I746" s="1">
        <v>13.0</v>
      </c>
      <c r="J746" s="7" t="str">
        <f>vlookup(I746,Cats!$A:$B,2,false)</f>
        <v>X</v>
      </c>
    </row>
    <row r="747">
      <c r="A747" s="1">
        <v>137756.0</v>
      </c>
      <c r="B747" s="1">
        <v>483.0</v>
      </c>
      <c r="C747" s="1">
        <v>0.0</v>
      </c>
      <c r="D747" s="1" t="s">
        <v>32</v>
      </c>
      <c r="E747" s="1">
        <v>41.0</v>
      </c>
      <c r="F747" s="7" t="str">
        <f>vlookup(E747,Teams!A:B,2,false)</f>
        <v>Shen</v>
      </c>
      <c r="G747" s="1" t="b">
        <v>0</v>
      </c>
      <c r="H747" s="1" t="b">
        <v>1</v>
      </c>
      <c r="I747" s="1">
        <v>13.0</v>
      </c>
      <c r="J747" s="7" t="str">
        <f>vlookup(I747,Cats!$A:$B,2,false)</f>
        <v>X</v>
      </c>
    </row>
    <row r="748">
      <c r="A748" s="1">
        <v>137757.0</v>
      </c>
      <c r="B748" s="1">
        <v>483.0</v>
      </c>
      <c r="C748" s="1">
        <v>14.0</v>
      </c>
      <c r="D748" s="1" t="s">
        <v>138</v>
      </c>
      <c r="E748" s="1">
        <v>25.0</v>
      </c>
      <c r="F748" s="7" t="str">
        <f>vlookup(E748,Teams!A:B,2,false)</f>
        <v>Lexington B</v>
      </c>
      <c r="G748" s="1" t="b">
        <v>1</v>
      </c>
      <c r="H748" s="1" t="b">
        <v>0</v>
      </c>
      <c r="I748" s="1">
        <v>14.0</v>
      </c>
      <c r="J748" s="7" t="str">
        <f>vlookup(I748,Cats!$A:$B,2,false)</f>
        <v>M</v>
      </c>
    </row>
    <row r="749">
      <c r="A749" s="1">
        <v>137758.0</v>
      </c>
      <c r="B749" s="1">
        <v>483.0</v>
      </c>
      <c r="C749" s="1">
        <v>0.0</v>
      </c>
      <c r="D749" s="1" t="s">
        <v>32</v>
      </c>
      <c r="E749" s="1">
        <v>41.0</v>
      </c>
      <c r="F749" s="7" t="str">
        <f>vlookup(E749,Teams!A:B,2,false)</f>
        <v>Shen</v>
      </c>
      <c r="G749" s="1" t="b">
        <v>0</v>
      </c>
      <c r="H749" s="1" t="b">
        <v>1</v>
      </c>
      <c r="I749" s="1">
        <v>14.0</v>
      </c>
      <c r="J749" s="7" t="str">
        <f>vlookup(I749,Cats!$A:$B,2,false)</f>
        <v>M</v>
      </c>
    </row>
    <row r="750">
      <c r="A750" s="1">
        <v>137759.0</v>
      </c>
      <c r="B750" s="1">
        <v>483.0</v>
      </c>
      <c r="C750" s="1">
        <v>14.0</v>
      </c>
      <c r="D750" s="1" t="s">
        <v>137</v>
      </c>
      <c r="E750" s="1">
        <v>25.0</v>
      </c>
      <c r="F750" s="7" t="str">
        <f>vlookup(E750,Teams!A:B,2,false)</f>
        <v>Lexington B</v>
      </c>
      <c r="G750" s="1" t="b">
        <v>1</v>
      </c>
      <c r="H750" s="1" t="b">
        <v>0</v>
      </c>
      <c r="I750" s="1">
        <v>15.0</v>
      </c>
      <c r="J750" s="7" t="str">
        <f>vlookup(I750,Cats!$A:$B,2,false)</f>
        <v>C</v>
      </c>
    </row>
    <row r="751">
      <c r="A751" s="1">
        <v>137760.0</v>
      </c>
      <c r="B751" s="1">
        <v>483.0</v>
      </c>
      <c r="C751" s="1">
        <v>0.0</v>
      </c>
      <c r="D751" s="1" t="s">
        <v>32</v>
      </c>
      <c r="E751" s="1">
        <v>41.0</v>
      </c>
      <c r="F751" s="7" t="str">
        <f>vlookup(E751,Teams!A:B,2,false)</f>
        <v>Shen</v>
      </c>
      <c r="G751" s="1" t="b">
        <v>0</v>
      </c>
      <c r="H751" s="1" t="b">
        <v>1</v>
      </c>
      <c r="I751" s="1">
        <v>15.0</v>
      </c>
      <c r="J751" s="7" t="str">
        <f>vlookup(I751,Cats!$A:$B,2,false)</f>
        <v>C</v>
      </c>
    </row>
    <row r="752">
      <c r="A752" s="1">
        <v>137761.0</v>
      </c>
      <c r="B752" s="1">
        <v>483.0</v>
      </c>
      <c r="C752" s="1">
        <v>-4.0</v>
      </c>
      <c r="D752" s="1" t="s">
        <v>137</v>
      </c>
      <c r="E752" s="1">
        <v>25.0</v>
      </c>
      <c r="F752" s="7" t="str">
        <f>vlookup(E752,Teams!A:B,2,false)</f>
        <v>Lexington B</v>
      </c>
      <c r="G752" s="1" t="b">
        <v>1</v>
      </c>
      <c r="H752" s="1" t="b">
        <v>0</v>
      </c>
      <c r="I752" s="1">
        <v>16.0</v>
      </c>
      <c r="J752" s="7" t="str">
        <f>vlookup(I752,Cats!$A:$B,2,false)</f>
        <v>E</v>
      </c>
    </row>
    <row r="753">
      <c r="A753" s="1">
        <v>137762.0</v>
      </c>
      <c r="B753" s="1">
        <v>483.0</v>
      </c>
      <c r="C753" s="1">
        <v>0.0</v>
      </c>
      <c r="D753" s="1" t="s">
        <v>92</v>
      </c>
      <c r="E753" s="1">
        <v>41.0</v>
      </c>
      <c r="F753" s="7" t="str">
        <f>vlookup(E753,Teams!A:B,2,false)</f>
        <v>Shen</v>
      </c>
      <c r="G753" s="1" t="b">
        <v>0</v>
      </c>
      <c r="H753" s="1" t="b">
        <v>0</v>
      </c>
      <c r="I753" s="1">
        <v>16.0</v>
      </c>
      <c r="J753" s="7" t="str">
        <f>vlookup(I753,Cats!$A:$B,2,false)</f>
        <v>E</v>
      </c>
    </row>
    <row r="754">
      <c r="A754" s="1">
        <v>137763.0</v>
      </c>
      <c r="B754" s="1">
        <v>483.0</v>
      </c>
      <c r="C754" s="1">
        <v>0.0</v>
      </c>
      <c r="D754" s="1" t="s">
        <v>32</v>
      </c>
      <c r="E754" s="1">
        <v>25.0</v>
      </c>
      <c r="F754" s="7" t="str">
        <f>vlookup(E754,Teams!A:B,2,false)</f>
        <v>Lexington B</v>
      </c>
      <c r="G754" s="1" t="b">
        <v>1</v>
      </c>
      <c r="H754" s="1" t="b">
        <v>1</v>
      </c>
      <c r="I754" s="1">
        <v>17.0</v>
      </c>
      <c r="J754" s="7" t="str">
        <f>vlookup(I754,Cats!$A:$B,2,false)</f>
        <v>B</v>
      </c>
    </row>
    <row r="755">
      <c r="A755" s="1">
        <v>137764.0</v>
      </c>
      <c r="B755" s="1">
        <v>483.0</v>
      </c>
      <c r="C755" s="1">
        <v>14.0</v>
      </c>
      <c r="D755" s="1" t="s">
        <v>141</v>
      </c>
      <c r="E755" s="1">
        <v>41.0</v>
      </c>
      <c r="F755" s="7" t="str">
        <f>vlookup(E755,Teams!A:B,2,false)</f>
        <v>Shen</v>
      </c>
      <c r="G755" s="1" t="b">
        <v>0</v>
      </c>
      <c r="H755" s="1" t="b">
        <v>0</v>
      </c>
      <c r="I755" s="1">
        <v>17.0</v>
      </c>
      <c r="J755" s="7" t="str">
        <f>vlookup(I755,Cats!$A:$B,2,false)</f>
        <v>B</v>
      </c>
    </row>
    <row r="756">
      <c r="A756" s="1">
        <v>137765.0</v>
      </c>
      <c r="B756" s="1">
        <v>483.0</v>
      </c>
      <c r="C756" s="1">
        <v>-4.0</v>
      </c>
      <c r="D756" s="1" t="s">
        <v>138</v>
      </c>
      <c r="E756" s="1">
        <v>25.0</v>
      </c>
      <c r="F756" s="7" t="str">
        <f>vlookup(E756,Teams!A:B,2,false)</f>
        <v>Lexington B</v>
      </c>
      <c r="G756" s="1" t="b">
        <v>1</v>
      </c>
      <c r="H756" s="1" t="b">
        <v>0</v>
      </c>
      <c r="I756" s="1">
        <v>18.0</v>
      </c>
      <c r="J756" s="7" t="str">
        <f>vlookup(I756,Cats!$A:$B,2,false)</f>
        <v>P</v>
      </c>
    </row>
    <row r="757">
      <c r="A757" s="1">
        <v>137766.0</v>
      </c>
      <c r="B757" s="1">
        <v>483.0</v>
      </c>
      <c r="C757" s="1">
        <v>-4.0</v>
      </c>
      <c r="D757" s="1" t="s">
        <v>143</v>
      </c>
      <c r="E757" s="1">
        <v>41.0</v>
      </c>
      <c r="F757" s="7" t="str">
        <f>vlookup(E757,Teams!A:B,2,false)</f>
        <v>Shen</v>
      </c>
      <c r="G757" s="1" t="b">
        <v>0</v>
      </c>
      <c r="H757" s="1" t="b">
        <v>0</v>
      </c>
      <c r="I757" s="1">
        <v>18.0</v>
      </c>
      <c r="J757" s="7" t="str">
        <f>vlookup(I757,Cats!$A:$B,2,false)</f>
        <v>P</v>
      </c>
    </row>
    <row r="758">
      <c r="A758" s="1">
        <v>137767.0</v>
      </c>
      <c r="B758" s="1">
        <v>483.0</v>
      </c>
      <c r="C758" s="1">
        <v>4.0</v>
      </c>
      <c r="D758" s="1" t="s">
        <v>144</v>
      </c>
      <c r="E758" s="1">
        <v>25.0</v>
      </c>
      <c r="F758" s="7" t="str">
        <f>vlookup(E758,Teams!A:B,2,false)</f>
        <v>Lexington B</v>
      </c>
      <c r="G758" s="1" t="b">
        <v>1</v>
      </c>
      <c r="H758" s="1" t="b">
        <v>0</v>
      </c>
      <c r="I758" s="1">
        <v>19.0</v>
      </c>
      <c r="J758" s="7" t="str">
        <f>vlookup(I758,Cats!$A:$B,2,false)</f>
        <v>X</v>
      </c>
    </row>
    <row r="759">
      <c r="A759" s="1">
        <v>137768.0</v>
      </c>
      <c r="B759" s="1">
        <v>483.0</v>
      </c>
      <c r="C759" s="1">
        <v>0.0</v>
      </c>
      <c r="D759" s="1" t="s">
        <v>32</v>
      </c>
      <c r="E759" s="1">
        <v>41.0</v>
      </c>
      <c r="F759" s="7" t="str">
        <f>vlookup(E759,Teams!A:B,2,false)</f>
        <v>Shen</v>
      </c>
      <c r="G759" s="1" t="b">
        <v>0</v>
      </c>
      <c r="H759" s="1" t="b">
        <v>1</v>
      </c>
      <c r="I759" s="1">
        <v>19.0</v>
      </c>
      <c r="J759" s="7" t="str">
        <f>vlookup(I759,Cats!$A:$B,2,false)</f>
        <v>X</v>
      </c>
    </row>
    <row r="760">
      <c r="A760" s="1">
        <v>137769.0</v>
      </c>
      <c r="B760" s="1">
        <v>483.0</v>
      </c>
      <c r="C760" s="1">
        <v>14.0</v>
      </c>
      <c r="D760" s="1" t="s">
        <v>138</v>
      </c>
      <c r="E760" s="1">
        <v>25.0</v>
      </c>
      <c r="F760" s="7" t="str">
        <f>vlookup(E760,Teams!A:B,2,false)</f>
        <v>Lexington B</v>
      </c>
      <c r="G760" s="1" t="b">
        <v>1</v>
      </c>
      <c r="H760" s="1" t="b">
        <v>0</v>
      </c>
      <c r="I760" s="1">
        <v>20.0</v>
      </c>
      <c r="J760" s="7" t="str">
        <f>vlookup(I760,Cats!$A:$B,2,false)</f>
        <v>M</v>
      </c>
    </row>
    <row r="761">
      <c r="A761" s="1">
        <v>137770.0</v>
      </c>
      <c r="B761" s="1">
        <v>483.0</v>
      </c>
      <c r="C761" s="1">
        <v>0.0</v>
      </c>
      <c r="D761" s="1" t="s">
        <v>32</v>
      </c>
      <c r="E761" s="1">
        <v>41.0</v>
      </c>
      <c r="F761" s="7" t="str">
        <f>vlookup(E761,Teams!A:B,2,false)</f>
        <v>Shen</v>
      </c>
      <c r="G761" s="1" t="b">
        <v>0</v>
      </c>
      <c r="H761" s="1" t="b">
        <v>1</v>
      </c>
      <c r="I761" s="1">
        <v>20.0</v>
      </c>
      <c r="J761" s="7" t="str">
        <f>vlookup(I761,Cats!$A:$B,2,false)</f>
        <v>M</v>
      </c>
    </row>
    <row r="762">
      <c r="A762" s="1">
        <v>137771.0</v>
      </c>
      <c r="B762" s="1">
        <v>483.0</v>
      </c>
      <c r="C762" s="1">
        <v>0.0</v>
      </c>
      <c r="D762" s="1" t="s">
        <v>32</v>
      </c>
      <c r="E762" s="1">
        <v>25.0</v>
      </c>
      <c r="F762" s="7" t="str">
        <f>vlookup(E762,Teams!A:B,2,false)</f>
        <v>Lexington B</v>
      </c>
      <c r="G762" s="1" t="b">
        <v>1</v>
      </c>
      <c r="H762" s="1" t="b">
        <v>1</v>
      </c>
      <c r="I762" s="1">
        <v>21.0</v>
      </c>
      <c r="J762" s="7" t="str">
        <f>vlookup(I762,Cats!$A:$B,2,false)</f>
        <v>C</v>
      </c>
    </row>
    <row r="763">
      <c r="A763" s="1">
        <v>137772.0</v>
      </c>
      <c r="B763" s="1">
        <v>483.0</v>
      </c>
      <c r="C763" s="1">
        <v>14.0</v>
      </c>
      <c r="D763" s="1" t="s">
        <v>141</v>
      </c>
      <c r="E763" s="1">
        <v>41.0</v>
      </c>
      <c r="F763" s="7" t="str">
        <f>vlookup(E763,Teams!A:B,2,false)</f>
        <v>Shen</v>
      </c>
      <c r="G763" s="1" t="b">
        <v>0</v>
      </c>
      <c r="H763" s="1" t="b">
        <v>0</v>
      </c>
      <c r="I763" s="1">
        <v>21.0</v>
      </c>
      <c r="J763" s="7" t="str">
        <f>vlookup(I763,Cats!$A:$B,2,false)</f>
        <v>C</v>
      </c>
    </row>
    <row r="764">
      <c r="A764" s="1">
        <v>137773.0</v>
      </c>
      <c r="B764" s="1">
        <v>483.0</v>
      </c>
      <c r="C764" s="1">
        <v>4.0</v>
      </c>
      <c r="D764" s="1" t="s">
        <v>137</v>
      </c>
      <c r="E764" s="1">
        <v>25.0</v>
      </c>
      <c r="F764" s="7" t="str">
        <f>vlookup(E764,Teams!A:B,2,false)</f>
        <v>Lexington B</v>
      </c>
      <c r="G764" s="1" t="b">
        <v>1</v>
      </c>
      <c r="H764" s="1" t="b">
        <v>0</v>
      </c>
      <c r="I764" s="1">
        <v>22.0</v>
      </c>
      <c r="J764" s="7" t="str">
        <f>vlookup(I764,Cats!$A:$B,2,false)</f>
        <v>E</v>
      </c>
    </row>
    <row r="765">
      <c r="A765" s="1">
        <v>137774.0</v>
      </c>
      <c r="B765" s="1">
        <v>483.0</v>
      </c>
      <c r="C765" s="1">
        <v>0.0</v>
      </c>
      <c r="D765" s="1" t="s">
        <v>92</v>
      </c>
      <c r="E765" s="1">
        <v>41.0</v>
      </c>
      <c r="F765" s="7" t="str">
        <f>vlookup(E765,Teams!A:B,2,false)</f>
        <v>Shen</v>
      </c>
      <c r="G765" s="1" t="b">
        <v>0</v>
      </c>
      <c r="H765" s="1" t="b">
        <v>0</v>
      </c>
      <c r="I765" s="1">
        <v>22.0</v>
      </c>
      <c r="J765" s="7" t="str">
        <f>vlookup(I765,Cats!$A:$B,2,false)</f>
        <v>E</v>
      </c>
    </row>
    <row r="766">
      <c r="A766" s="1">
        <v>137775.0</v>
      </c>
      <c r="B766" s="1">
        <v>483.0</v>
      </c>
      <c r="C766" s="1">
        <v>14.0</v>
      </c>
      <c r="D766" s="1" t="s">
        <v>144</v>
      </c>
      <c r="E766" s="1">
        <v>25.0</v>
      </c>
      <c r="F766" s="7" t="str">
        <f>vlookup(E766,Teams!A:B,2,false)</f>
        <v>Lexington B</v>
      </c>
      <c r="G766" s="1" t="b">
        <v>1</v>
      </c>
      <c r="H766" s="1" t="b">
        <v>0</v>
      </c>
      <c r="I766" s="1">
        <v>23.0</v>
      </c>
      <c r="J766" s="7" t="str">
        <f>vlookup(I766,Cats!$A:$B,2,false)</f>
        <v>B</v>
      </c>
    </row>
    <row r="767">
      <c r="A767" s="1">
        <v>137776.0</v>
      </c>
      <c r="B767" s="1">
        <v>483.0</v>
      </c>
      <c r="C767" s="1">
        <v>0.0</v>
      </c>
      <c r="D767" s="1" t="s">
        <v>32</v>
      </c>
      <c r="E767" s="1">
        <v>41.0</v>
      </c>
      <c r="F767" s="7" t="str">
        <f>vlookup(E767,Teams!A:B,2,false)</f>
        <v>Shen</v>
      </c>
      <c r="G767" s="1" t="b">
        <v>0</v>
      </c>
      <c r="H767" s="1" t="b">
        <v>1</v>
      </c>
      <c r="I767" s="1">
        <v>23.0</v>
      </c>
      <c r="J767" s="7" t="str">
        <f>vlookup(I767,Cats!$A:$B,2,false)</f>
        <v>B</v>
      </c>
    </row>
    <row r="768">
      <c r="A768" s="1">
        <v>137777.0</v>
      </c>
      <c r="B768" s="1">
        <v>483.0</v>
      </c>
      <c r="C768" s="1">
        <v>0.0</v>
      </c>
      <c r="D768" s="1" t="s">
        <v>32</v>
      </c>
      <c r="E768" s="1">
        <v>25.0</v>
      </c>
      <c r="F768" s="7" t="str">
        <f>vlookup(E768,Teams!A:B,2,false)</f>
        <v>Lexington B</v>
      </c>
      <c r="G768" s="1" t="b">
        <v>1</v>
      </c>
      <c r="H768" s="1" t="b">
        <v>1</v>
      </c>
      <c r="I768" s="1">
        <v>24.0</v>
      </c>
      <c r="J768" s="7" t="str">
        <f>vlookup(I768,Cats!$A:$B,2,false)</f>
        <v>P</v>
      </c>
    </row>
    <row r="769">
      <c r="A769" s="1">
        <v>137778.0</v>
      </c>
      <c r="B769" s="1">
        <v>483.0</v>
      </c>
      <c r="C769" s="1">
        <v>4.0</v>
      </c>
      <c r="D769" s="1" t="s">
        <v>143</v>
      </c>
      <c r="E769" s="1">
        <v>41.0</v>
      </c>
      <c r="F769" s="7" t="str">
        <f>vlookup(E769,Teams!A:B,2,false)</f>
        <v>Shen</v>
      </c>
      <c r="G769" s="1" t="b">
        <v>0</v>
      </c>
      <c r="H769" s="1" t="b">
        <v>0</v>
      </c>
      <c r="I769" s="1">
        <v>24.0</v>
      </c>
      <c r="J769" s="7" t="str">
        <f>vlookup(I769,Cats!$A:$B,2,false)</f>
        <v>P</v>
      </c>
    </row>
    <row r="770">
      <c r="A770" s="1">
        <v>137779.0</v>
      </c>
      <c r="B770" s="1">
        <v>484.0</v>
      </c>
      <c r="C770" s="1">
        <v>4.0</v>
      </c>
      <c r="D770" s="1" t="s">
        <v>145</v>
      </c>
      <c r="E770" s="1">
        <v>135.0</v>
      </c>
      <c r="F770" s="7" t="str">
        <f>vlookup(E770,Teams!A:B,2,false)</f>
        <v>AHS Broward</v>
      </c>
      <c r="G770" s="1" t="b">
        <v>1</v>
      </c>
      <c r="H770" s="1" t="b">
        <v>0</v>
      </c>
      <c r="I770" s="1">
        <v>1.0</v>
      </c>
      <c r="J770" s="7" t="str">
        <f>vlookup(I770,Cats!$A:$B,2,false)</f>
        <v>X</v>
      </c>
    </row>
    <row r="771">
      <c r="A771" s="1">
        <v>137780.0</v>
      </c>
      <c r="B771" s="1">
        <v>484.0</v>
      </c>
      <c r="C771" s="1">
        <v>0.0</v>
      </c>
      <c r="D771" s="1" t="s">
        <v>32</v>
      </c>
      <c r="E771" s="1">
        <v>21.0</v>
      </c>
      <c r="F771" s="7" t="str">
        <f>vlookup(E771,Teams!A:B,2,false)</f>
        <v>JP Stevens</v>
      </c>
      <c r="G771" s="1" t="b">
        <v>0</v>
      </c>
      <c r="H771" s="1" t="b">
        <v>1</v>
      </c>
      <c r="I771" s="1">
        <v>1.0</v>
      </c>
      <c r="J771" s="7" t="str">
        <f>vlookup(I771,Cats!$A:$B,2,false)</f>
        <v>X</v>
      </c>
    </row>
    <row r="772">
      <c r="A772" s="1">
        <v>137781.0</v>
      </c>
      <c r="B772" s="1">
        <v>484.0</v>
      </c>
      <c r="C772" s="1">
        <v>4.0</v>
      </c>
      <c r="D772" s="1" t="s">
        <v>146</v>
      </c>
      <c r="E772" s="1">
        <v>135.0</v>
      </c>
      <c r="F772" s="7" t="str">
        <f>vlookup(E772,Teams!A:B,2,false)</f>
        <v>AHS Broward</v>
      </c>
      <c r="G772" s="1" t="b">
        <v>1</v>
      </c>
      <c r="H772" s="1" t="b">
        <v>0</v>
      </c>
      <c r="I772" s="1">
        <v>2.0</v>
      </c>
      <c r="J772" s="7" t="str">
        <f>vlookup(I772,Cats!$A:$B,2,false)</f>
        <v>M</v>
      </c>
    </row>
    <row r="773">
      <c r="A773" s="1">
        <v>137782.0</v>
      </c>
      <c r="B773" s="1">
        <v>484.0</v>
      </c>
      <c r="C773" s="1">
        <v>0.0</v>
      </c>
      <c r="D773" s="1" t="s">
        <v>32</v>
      </c>
      <c r="E773" s="1">
        <v>21.0</v>
      </c>
      <c r="F773" s="7" t="str">
        <f>vlookup(E773,Teams!A:B,2,false)</f>
        <v>JP Stevens</v>
      </c>
      <c r="G773" s="1" t="b">
        <v>0</v>
      </c>
      <c r="H773" s="1" t="b">
        <v>1</v>
      </c>
      <c r="I773" s="1">
        <v>2.0</v>
      </c>
      <c r="J773" s="7" t="str">
        <f>vlookup(I773,Cats!$A:$B,2,false)</f>
        <v>M</v>
      </c>
    </row>
    <row r="774">
      <c r="A774" s="1">
        <v>137783.0</v>
      </c>
      <c r="B774" s="1">
        <v>484.0</v>
      </c>
      <c r="C774" s="1">
        <v>0.0</v>
      </c>
      <c r="D774" s="1" t="s">
        <v>146</v>
      </c>
      <c r="E774" s="1">
        <v>135.0</v>
      </c>
      <c r="F774" s="7" t="str">
        <f>vlookup(E774,Teams!A:B,2,false)</f>
        <v>AHS Broward</v>
      </c>
      <c r="G774" s="1" t="b">
        <v>1</v>
      </c>
      <c r="H774" s="1" t="b">
        <v>0</v>
      </c>
      <c r="I774" s="1">
        <v>3.0</v>
      </c>
      <c r="J774" s="7" t="str">
        <f>vlookup(I774,Cats!$A:$B,2,false)</f>
        <v>C</v>
      </c>
    </row>
    <row r="775">
      <c r="A775" s="1">
        <v>137784.0</v>
      </c>
      <c r="B775" s="1">
        <v>484.0</v>
      </c>
      <c r="C775" s="1">
        <v>4.0</v>
      </c>
      <c r="D775" s="1" t="s">
        <v>147</v>
      </c>
      <c r="E775" s="1">
        <v>21.0</v>
      </c>
      <c r="F775" s="7" t="str">
        <f>vlookup(E775,Teams!A:B,2,false)</f>
        <v>JP Stevens</v>
      </c>
      <c r="G775" s="1" t="b">
        <v>0</v>
      </c>
      <c r="H775" s="1" t="b">
        <v>0</v>
      </c>
      <c r="I775" s="1">
        <v>3.0</v>
      </c>
      <c r="J775" s="7" t="str">
        <f>vlookup(I775,Cats!$A:$B,2,false)</f>
        <v>C</v>
      </c>
    </row>
    <row r="776">
      <c r="A776" s="1">
        <v>137785.0</v>
      </c>
      <c r="B776" s="1">
        <v>484.0</v>
      </c>
      <c r="C776" s="1">
        <v>0.0</v>
      </c>
      <c r="D776" s="1" t="s">
        <v>32</v>
      </c>
      <c r="E776" s="1">
        <v>135.0</v>
      </c>
      <c r="F776" s="7" t="str">
        <f>vlookup(E776,Teams!A:B,2,false)</f>
        <v>AHS Broward</v>
      </c>
      <c r="G776" s="1" t="b">
        <v>1</v>
      </c>
      <c r="H776" s="1" t="b">
        <v>1</v>
      </c>
      <c r="I776" s="1">
        <v>4.0</v>
      </c>
      <c r="J776" s="7" t="str">
        <f>vlookup(I776,Cats!$A:$B,2,false)</f>
        <v>E</v>
      </c>
    </row>
    <row r="777">
      <c r="A777" s="1">
        <v>137786.0</v>
      </c>
      <c r="B777" s="1">
        <v>484.0</v>
      </c>
      <c r="C777" s="1">
        <v>4.0</v>
      </c>
      <c r="D777" s="1" t="s">
        <v>148</v>
      </c>
      <c r="E777" s="1">
        <v>21.0</v>
      </c>
      <c r="F777" s="7" t="str">
        <f>vlookup(E777,Teams!A:B,2,false)</f>
        <v>JP Stevens</v>
      </c>
      <c r="G777" s="1" t="b">
        <v>0</v>
      </c>
      <c r="H777" s="1" t="b">
        <v>0</v>
      </c>
      <c r="I777" s="1">
        <v>4.0</v>
      </c>
      <c r="J777" s="7" t="str">
        <f>vlookup(I777,Cats!$A:$B,2,false)</f>
        <v>E</v>
      </c>
    </row>
    <row r="778">
      <c r="A778" s="1">
        <v>137787.0</v>
      </c>
      <c r="B778" s="1">
        <v>484.0</v>
      </c>
      <c r="C778" s="1">
        <v>14.0</v>
      </c>
      <c r="D778" s="1" t="s">
        <v>145</v>
      </c>
      <c r="E778" s="1">
        <v>135.0</v>
      </c>
      <c r="F778" s="7" t="str">
        <f>vlookup(E778,Teams!A:B,2,false)</f>
        <v>AHS Broward</v>
      </c>
      <c r="G778" s="1" t="b">
        <v>1</v>
      </c>
      <c r="H778" s="1" t="b">
        <v>0</v>
      </c>
      <c r="I778" s="1">
        <v>5.0</v>
      </c>
      <c r="J778" s="7" t="str">
        <f>vlookup(I778,Cats!$A:$B,2,false)</f>
        <v>B</v>
      </c>
    </row>
    <row r="779">
      <c r="A779" s="1">
        <v>137788.0</v>
      </c>
      <c r="B779" s="1">
        <v>484.0</v>
      </c>
      <c r="C779" s="1">
        <v>0.0</v>
      </c>
      <c r="D779" s="1" t="s">
        <v>32</v>
      </c>
      <c r="E779" s="1">
        <v>21.0</v>
      </c>
      <c r="F779" s="7" t="str">
        <f>vlookup(E779,Teams!A:B,2,false)</f>
        <v>JP Stevens</v>
      </c>
      <c r="G779" s="1" t="b">
        <v>0</v>
      </c>
      <c r="H779" s="1" t="b">
        <v>1</v>
      </c>
      <c r="I779" s="1">
        <v>5.0</v>
      </c>
      <c r="J779" s="7" t="str">
        <f>vlookup(I779,Cats!$A:$B,2,false)</f>
        <v>B</v>
      </c>
    </row>
    <row r="780">
      <c r="A780" s="1">
        <v>137789.0</v>
      </c>
      <c r="B780" s="1">
        <v>484.0</v>
      </c>
      <c r="C780" s="1">
        <v>4.0</v>
      </c>
      <c r="D780" s="1" t="s">
        <v>146</v>
      </c>
      <c r="E780" s="1">
        <v>135.0</v>
      </c>
      <c r="F780" s="7" t="str">
        <f>vlookup(E780,Teams!A:B,2,false)</f>
        <v>AHS Broward</v>
      </c>
      <c r="G780" s="1" t="b">
        <v>1</v>
      </c>
      <c r="H780" s="1" t="b">
        <v>0</v>
      </c>
      <c r="I780" s="1">
        <v>6.0</v>
      </c>
      <c r="J780" s="7" t="str">
        <f>vlookup(I780,Cats!$A:$B,2,false)</f>
        <v>P</v>
      </c>
    </row>
    <row r="781">
      <c r="A781" s="1">
        <v>137790.0</v>
      </c>
      <c r="B781" s="1">
        <v>484.0</v>
      </c>
      <c r="C781" s="1">
        <v>0.0</v>
      </c>
      <c r="D781" s="1" t="s">
        <v>32</v>
      </c>
      <c r="E781" s="1">
        <v>21.0</v>
      </c>
      <c r="F781" s="7" t="str">
        <f>vlookup(E781,Teams!A:B,2,false)</f>
        <v>JP Stevens</v>
      </c>
      <c r="G781" s="1" t="b">
        <v>0</v>
      </c>
      <c r="H781" s="1" t="b">
        <v>1</v>
      </c>
      <c r="I781" s="1">
        <v>6.0</v>
      </c>
      <c r="J781" s="7" t="str">
        <f>vlookup(I781,Cats!$A:$B,2,false)</f>
        <v>P</v>
      </c>
    </row>
    <row r="782">
      <c r="A782" s="1">
        <v>137791.0</v>
      </c>
      <c r="B782" s="1">
        <v>484.0</v>
      </c>
      <c r="C782" s="1">
        <v>0.0</v>
      </c>
      <c r="D782" s="1" t="s">
        <v>32</v>
      </c>
      <c r="E782" s="1">
        <v>135.0</v>
      </c>
      <c r="F782" s="7" t="str">
        <f>vlookup(E782,Teams!A:B,2,false)</f>
        <v>AHS Broward</v>
      </c>
      <c r="G782" s="1" t="b">
        <v>1</v>
      </c>
      <c r="H782" s="1" t="b">
        <v>1</v>
      </c>
      <c r="I782" s="1">
        <v>7.0</v>
      </c>
      <c r="J782" s="7" t="str">
        <f>vlookup(I782,Cats!$A:$B,2,false)</f>
        <v>X</v>
      </c>
    </row>
    <row r="783">
      <c r="A783" s="1">
        <v>137792.0</v>
      </c>
      <c r="B783" s="1">
        <v>484.0</v>
      </c>
      <c r="C783" s="1">
        <v>14.0</v>
      </c>
      <c r="D783" s="1" t="s">
        <v>148</v>
      </c>
      <c r="E783" s="1">
        <v>21.0</v>
      </c>
      <c r="F783" s="7" t="str">
        <f>vlookup(E783,Teams!A:B,2,false)</f>
        <v>JP Stevens</v>
      </c>
      <c r="G783" s="1" t="b">
        <v>0</v>
      </c>
      <c r="H783" s="1" t="b">
        <v>0</v>
      </c>
      <c r="I783" s="1">
        <v>7.0</v>
      </c>
      <c r="J783" s="7" t="str">
        <f>vlookup(I783,Cats!$A:$B,2,false)</f>
        <v>X</v>
      </c>
    </row>
    <row r="784">
      <c r="A784" s="1">
        <v>137793.0</v>
      </c>
      <c r="B784" s="1">
        <v>484.0</v>
      </c>
      <c r="C784" s="1">
        <v>0.0</v>
      </c>
      <c r="D784" s="1" t="s">
        <v>32</v>
      </c>
      <c r="E784" s="1">
        <v>135.0</v>
      </c>
      <c r="F784" s="7" t="str">
        <f>vlookup(E784,Teams!A:B,2,false)</f>
        <v>AHS Broward</v>
      </c>
      <c r="G784" s="1" t="b">
        <v>1</v>
      </c>
      <c r="H784" s="1" t="b">
        <v>1</v>
      </c>
      <c r="I784" s="1">
        <v>8.0</v>
      </c>
      <c r="J784" s="7" t="str">
        <f>vlookup(I784,Cats!$A:$B,2,false)</f>
        <v>M</v>
      </c>
    </row>
    <row r="785">
      <c r="A785" s="1">
        <v>137794.0</v>
      </c>
      <c r="B785" s="1">
        <v>484.0</v>
      </c>
      <c r="C785" s="1">
        <v>0.0</v>
      </c>
      <c r="D785" s="1" t="s">
        <v>148</v>
      </c>
      <c r="E785" s="1">
        <v>21.0</v>
      </c>
      <c r="F785" s="7" t="str">
        <f>vlookup(E785,Teams!A:B,2,false)</f>
        <v>JP Stevens</v>
      </c>
      <c r="G785" s="1" t="b">
        <v>0</v>
      </c>
      <c r="H785" s="1" t="b">
        <v>0</v>
      </c>
      <c r="I785" s="1">
        <v>8.0</v>
      </c>
      <c r="J785" s="7" t="str">
        <f>vlookup(I785,Cats!$A:$B,2,false)</f>
        <v>M</v>
      </c>
    </row>
    <row r="786">
      <c r="A786" s="1">
        <v>137795.0</v>
      </c>
      <c r="B786" s="1">
        <v>484.0</v>
      </c>
      <c r="C786" s="1">
        <v>4.0</v>
      </c>
      <c r="D786" s="1" t="s">
        <v>146</v>
      </c>
      <c r="E786" s="1">
        <v>135.0</v>
      </c>
      <c r="F786" s="7" t="str">
        <f>vlookup(E786,Teams!A:B,2,false)</f>
        <v>AHS Broward</v>
      </c>
      <c r="G786" s="1" t="b">
        <v>1</v>
      </c>
      <c r="H786" s="1" t="b">
        <v>0</v>
      </c>
      <c r="I786" s="1">
        <v>9.0</v>
      </c>
      <c r="J786" s="7" t="str">
        <f>vlookup(I786,Cats!$A:$B,2,false)</f>
        <v>C</v>
      </c>
    </row>
    <row r="787">
      <c r="A787" s="1">
        <v>137796.0</v>
      </c>
      <c r="B787" s="1">
        <v>484.0</v>
      </c>
      <c r="C787" s="1">
        <v>0.0</v>
      </c>
      <c r="D787" s="1" t="s">
        <v>32</v>
      </c>
      <c r="E787" s="1">
        <v>21.0</v>
      </c>
      <c r="F787" s="7" t="str">
        <f>vlookup(E787,Teams!A:B,2,false)</f>
        <v>JP Stevens</v>
      </c>
      <c r="G787" s="1" t="b">
        <v>0</v>
      </c>
      <c r="H787" s="1" t="b">
        <v>1</v>
      </c>
      <c r="I787" s="1">
        <v>9.0</v>
      </c>
      <c r="J787" s="7" t="str">
        <f>vlookup(I787,Cats!$A:$B,2,false)</f>
        <v>C</v>
      </c>
    </row>
    <row r="788">
      <c r="A788" s="1">
        <v>137797.0</v>
      </c>
      <c r="B788" s="1">
        <v>484.0</v>
      </c>
      <c r="C788" s="1">
        <v>14.0</v>
      </c>
      <c r="D788" s="1" t="s">
        <v>146</v>
      </c>
      <c r="E788" s="1">
        <v>135.0</v>
      </c>
      <c r="F788" s="7" t="str">
        <f>vlookup(E788,Teams!A:B,2,false)</f>
        <v>AHS Broward</v>
      </c>
      <c r="G788" s="1" t="b">
        <v>1</v>
      </c>
      <c r="H788" s="1" t="b">
        <v>0</v>
      </c>
      <c r="I788" s="1">
        <v>10.0</v>
      </c>
      <c r="J788" s="7" t="str">
        <f>vlookup(I788,Cats!$A:$B,2,false)</f>
        <v>E</v>
      </c>
    </row>
    <row r="789">
      <c r="A789" s="1">
        <v>137798.0</v>
      </c>
      <c r="B789" s="1">
        <v>484.0</v>
      </c>
      <c r="C789" s="1">
        <v>0.0</v>
      </c>
      <c r="D789" s="1" t="s">
        <v>148</v>
      </c>
      <c r="E789" s="1">
        <v>21.0</v>
      </c>
      <c r="F789" s="7" t="str">
        <f>vlookup(E789,Teams!A:B,2,false)</f>
        <v>JP Stevens</v>
      </c>
      <c r="G789" s="1" t="b">
        <v>0</v>
      </c>
      <c r="H789" s="1" t="b">
        <v>0</v>
      </c>
      <c r="I789" s="1">
        <v>10.0</v>
      </c>
      <c r="J789" s="7" t="str">
        <f>vlookup(I789,Cats!$A:$B,2,false)</f>
        <v>E</v>
      </c>
    </row>
    <row r="790">
      <c r="A790" s="1">
        <v>137799.0</v>
      </c>
      <c r="B790" s="1">
        <v>484.0</v>
      </c>
      <c r="C790" s="1">
        <v>14.0</v>
      </c>
      <c r="D790" s="1" t="s">
        <v>149</v>
      </c>
      <c r="E790" s="1">
        <v>135.0</v>
      </c>
      <c r="F790" s="7" t="str">
        <f>vlookup(E790,Teams!A:B,2,false)</f>
        <v>AHS Broward</v>
      </c>
      <c r="G790" s="1" t="b">
        <v>1</v>
      </c>
      <c r="H790" s="1" t="b">
        <v>0</v>
      </c>
      <c r="I790" s="1">
        <v>11.0</v>
      </c>
      <c r="J790" s="7" t="str">
        <f>vlookup(I790,Cats!$A:$B,2,false)</f>
        <v>B</v>
      </c>
    </row>
    <row r="791">
      <c r="A791" s="1">
        <v>137800.0</v>
      </c>
      <c r="B791" s="1">
        <v>484.0</v>
      </c>
      <c r="C791" s="1">
        <v>0.0</v>
      </c>
      <c r="D791" s="1" t="s">
        <v>32</v>
      </c>
      <c r="E791" s="1">
        <v>21.0</v>
      </c>
      <c r="F791" s="7" t="str">
        <f>vlookup(E791,Teams!A:B,2,false)</f>
        <v>JP Stevens</v>
      </c>
      <c r="G791" s="1" t="b">
        <v>0</v>
      </c>
      <c r="H791" s="1" t="b">
        <v>1</v>
      </c>
      <c r="I791" s="1">
        <v>11.0</v>
      </c>
      <c r="J791" s="7" t="str">
        <f>vlookup(I791,Cats!$A:$B,2,false)</f>
        <v>B</v>
      </c>
    </row>
    <row r="792">
      <c r="A792" s="1">
        <v>137801.0</v>
      </c>
      <c r="B792" s="1">
        <v>484.0</v>
      </c>
      <c r="C792" s="1">
        <v>14.0</v>
      </c>
      <c r="D792" s="1" t="s">
        <v>150</v>
      </c>
      <c r="E792" s="1">
        <v>135.0</v>
      </c>
      <c r="F792" s="7" t="str">
        <f>vlookup(E792,Teams!A:B,2,false)</f>
        <v>AHS Broward</v>
      </c>
      <c r="G792" s="1" t="b">
        <v>1</v>
      </c>
      <c r="H792" s="1" t="b">
        <v>0</v>
      </c>
      <c r="I792" s="1">
        <v>12.0</v>
      </c>
      <c r="J792" s="7" t="str">
        <f>vlookup(I792,Cats!$A:$B,2,false)</f>
        <v>P</v>
      </c>
    </row>
    <row r="793">
      <c r="A793" s="1">
        <v>137802.0</v>
      </c>
      <c r="B793" s="1">
        <v>484.0</v>
      </c>
      <c r="C793" s="1">
        <v>0.0</v>
      </c>
      <c r="D793" s="1" t="s">
        <v>32</v>
      </c>
      <c r="E793" s="1">
        <v>21.0</v>
      </c>
      <c r="F793" s="7" t="str">
        <f>vlookup(E793,Teams!A:B,2,false)</f>
        <v>JP Stevens</v>
      </c>
      <c r="G793" s="1" t="b">
        <v>0</v>
      </c>
      <c r="H793" s="1" t="b">
        <v>1</v>
      </c>
      <c r="I793" s="1">
        <v>12.0</v>
      </c>
      <c r="J793" s="7" t="str">
        <f>vlookup(I793,Cats!$A:$B,2,false)</f>
        <v>P</v>
      </c>
    </row>
    <row r="794">
      <c r="A794" s="1">
        <v>137803.0</v>
      </c>
      <c r="B794" s="1">
        <v>484.0</v>
      </c>
      <c r="C794" s="1">
        <v>14.0</v>
      </c>
      <c r="D794" s="1" t="s">
        <v>145</v>
      </c>
      <c r="E794" s="1">
        <v>135.0</v>
      </c>
      <c r="F794" s="7" t="str">
        <f>vlookup(E794,Teams!A:B,2,false)</f>
        <v>AHS Broward</v>
      </c>
      <c r="G794" s="1" t="b">
        <v>1</v>
      </c>
      <c r="H794" s="1" t="b">
        <v>0</v>
      </c>
      <c r="I794" s="1">
        <v>13.0</v>
      </c>
      <c r="J794" s="7" t="str">
        <f>vlookup(I794,Cats!$A:$B,2,false)</f>
        <v>X</v>
      </c>
    </row>
    <row r="795">
      <c r="A795" s="1">
        <v>137804.0</v>
      </c>
      <c r="B795" s="1">
        <v>484.0</v>
      </c>
      <c r="C795" s="1">
        <v>0.0</v>
      </c>
      <c r="D795" s="1" t="s">
        <v>32</v>
      </c>
      <c r="E795" s="1">
        <v>21.0</v>
      </c>
      <c r="F795" s="7" t="str">
        <f>vlookup(E795,Teams!A:B,2,false)</f>
        <v>JP Stevens</v>
      </c>
      <c r="G795" s="1" t="b">
        <v>0</v>
      </c>
      <c r="H795" s="1" t="b">
        <v>1</v>
      </c>
      <c r="I795" s="1">
        <v>13.0</v>
      </c>
      <c r="J795" s="7" t="str">
        <f>vlookup(I795,Cats!$A:$B,2,false)</f>
        <v>X</v>
      </c>
    </row>
    <row r="796">
      <c r="A796" s="1">
        <v>137805.0</v>
      </c>
      <c r="B796" s="1">
        <v>484.0</v>
      </c>
      <c r="C796" s="1">
        <v>14.0</v>
      </c>
      <c r="D796" s="1" t="s">
        <v>146</v>
      </c>
      <c r="E796" s="1">
        <v>135.0</v>
      </c>
      <c r="F796" s="7" t="str">
        <f>vlookup(E796,Teams!A:B,2,false)</f>
        <v>AHS Broward</v>
      </c>
      <c r="G796" s="1" t="b">
        <v>1</v>
      </c>
      <c r="H796" s="1" t="b">
        <v>0</v>
      </c>
      <c r="I796" s="1">
        <v>14.0</v>
      </c>
      <c r="J796" s="7" t="str">
        <f>vlookup(I796,Cats!$A:$B,2,false)</f>
        <v>M</v>
      </c>
    </row>
    <row r="797">
      <c r="A797" s="1">
        <v>137806.0</v>
      </c>
      <c r="B797" s="1">
        <v>484.0</v>
      </c>
      <c r="C797" s="1">
        <v>0.0</v>
      </c>
      <c r="D797" s="1" t="s">
        <v>32</v>
      </c>
      <c r="E797" s="1">
        <v>21.0</v>
      </c>
      <c r="F797" s="7" t="str">
        <f>vlookup(E797,Teams!A:B,2,false)</f>
        <v>JP Stevens</v>
      </c>
      <c r="G797" s="1" t="b">
        <v>0</v>
      </c>
      <c r="H797" s="1" t="b">
        <v>1</v>
      </c>
      <c r="I797" s="1">
        <v>14.0</v>
      </c>
      <c r="J797" s="7" t="str">
        <f>vlookup(I797,Cats!$A:$B,2,false)</f>
        <v>M</v>
      </c>
    </row>
    <row r="798">
      <c r="A798" s="1">
        <v>137807.0</v>
      </c>
      <c r="B798" s="1">
        <v>484.0</v>
      </c>
      <c r="C798" s="1">
        <v>0.0</v>
      </c>
      <c r="D798" s="1" t="s">
        <v>149</v>
      </c>
      <c r="E798" s="1">
        <v>135.0</v>
      </c>
      <c r="F798" s="7" t="str">
        <f>vlookup(E798,Teams!A:B,2,false)</f>
        <v>AHS Broward</v>
      </c>
      <c r="G798" s="1" t="b">
        <v>1</v>
      </c>
      <c r="H798" s="1" t="b">
        <v>0</v>
      </c>
      <c r="I798" s="1">
        <v>15.0</v>
      </c>
      <c r="J798" s="7" t="str">
        <f>vlookup(I798,Cats!$A:$B,2,false)</f>
        <v>C</v>
      </c>
    </row>
    <row r="799">
      <c r="A799" s="1">
        <v>137808.0</v>
      </c>
      <c r="B799" s="1">
        <v>484.0</v>
      </c>
      <c r="C799" s="1">
        <v>0.0</v>
      </c>
      <c r="D799" s="1" t="s">
        <v>32</v>
      </c>
      <c r="E799" s="1">
        <v>21.0</v>
      </c>
      <c r="F799" s="7" t="str">
        <f>vlookup(E799,Teams!A:B,2,false)</f>
        <v>JP Stevens</v>
      </c>
      <c r="G799" s="1" t="b">
        <v>0</v>
      </c>
      <c r="H799" s="1" t="b">
        <v>1</v>
      </c>
      <c r="I799" s="1">
        <v>15.0</v>
      </c>
      <c r="J799" s="7" t="str">
        <f>vlookup(I799,Cats!$A:$B,2,false)</f>
        <v>C</v>
      </c>
    </row>
    <row r="800">
      <c r="A800" s="1">
        <v>137809.0</v>
      </c>
      <c r="B800" s="1">
        <v>484.0</v>
      </c>
      <c r="C800" s="1">
        <v>4.0</v>
      </c>
      <c r="D800" s="1" t="s">
        <v>150</v>
      </c>
      <c r="E800" s="1">
        <v>135.0</v>
      </c>
      <c r="F800" s="7" t="str">
        <f>vlookup(E800,Teams!A:B,2,false)</f>
        <v>AHS Broward</v>
      </c>
      <c r="G800" s="1" t="b">
        <v>1</v>
      </c>
      <c r="H800" s="1" t="b">
        <v>0</v>
      </c>
      <c r="I800" s="1">
        <v>16.0</v>
      </c>
      <c r="J800" s="7" t="str">
        <f>vlookup(I800,Cats!$A:$B,2,false)</f>
        <v>E</v>
      </c>
    </row>
    <row r="801">
      <c r="A801" s="1">
        <v>137810.0</v>
      </c>
      <c r="B801" s="1">
        <v>484.0</v>
      </c>
      <c r="C801" s="1">
        <v>0.0</v>
      </c>
      <c r="D801" s="1" t="s">
        <v>148</v>
      </c>
      <c r="E801" s="1">
        <v>21.0</v>
      </c>
      <c r="F801" s="7" t="str">
        <f>vlookup(E801,Teams!A:B,2,false)</f>
        <v>JP Stevens</v>
      </c>
      <c r="G801" s="1" t="b">
        <v>0</v>
      </c>
      <c r="H801" s="1" t="b">
        <v>0</v>
      </c>
      <c r="I801" s="1">
        <v>16.0</v>
      </c>
      <c r="J801" s="7" t="str">
        <f>vlookup(I801,Cats!$A:$B,2,false)</f>
        <v>E</v>
      </c>
    </row>
    <row r="802">
      <c r="A802" s="1">
        <v>137811.0</v>
      </c>
      <c r="B802" s="1">
        <v>484.0</v>
      </c>
      <c r="C802" s="1">
        <v>14.0</v>
      </c>
      <c r="D802" s="1" t="s">
        <v>145</v>
      </c>
      <c r="E802" s="1">
        <v>135.0</v>
      </c>
      <c r="F802" s="7" t="str">
        <f>vlookup(E802,Teams!A:B,2,false)</f>
        <v>AHS Broward</v>
      </c>
      <c r="G802" s="1" t="b">
        <v>1</v>
      </c>
      <c r="H802" s="1" t="b">
        <v>0</v>
      </c>
      <c r="I802" s="1">
        <v>17.0</v>
      </c>
      <c r="J802" s="7" t="str">
        <f>vlookup(I802,Cats!$A:$B,2,false)</f>
        <v>B</v>
      </c>
    </row>
    <row r="803">
      <c r="A803" s="1">
        <v>137812.0</v>
      </c>
      <c r="B803" s="1">
        <v>484.0</v>
      </c>
      <c r="C803" s="1">
        <v>0.0</v>
      </c>
      <c r="D803" s="1" t="s">
        <v>147</v>
      </c>
      <c r="E803" s="1">
        <v>21.0</v>
      </c>
      <c r="F803" s="7" t="str">
        <f>vlookup(E803,Teams!A:B,2,false)</f>
        <v>JP Stevens</v>
      </c>
      <c r="G803" s="1" t="b">
        <v>0</v>
      </c>
      <c r="H803" s="1" t="b">
        <v>0</v>
      </c>
      <c r="I803" s="1">
        <v>17.0</v>
      </c>
      <c r="J803" s="7" t="str">
        <f>vlookup(I803,Cats!$A:$B,2,false)</f>
        <v>B</v>
      </c>
    </row>
    <row r="804">
      <c r="A804" s="1">
        <v>137813.0</v>
      </c>
      <c r="B804" s="1">
        <v>484.0</v>
      </c>
      <c r="C804" s="1">
        <v>14.0</v>
      </c>
      <c r="D804" s="1" t="s">
        <v>150</v>
      </c>
      <c r="E804" s="1">
        <v>135.0</v>
      </c>
      <c r="F804" s="7" t="str">
        <f>vlookup(E804,Teams!A:B,2,false)</f>
        <v>AHS Broward</v>
      </c>
      <c r="G804" s="1" t="b">
        <v>1</v>
      </c>
      <c r="H804" s="1" t="b">
        <v>0</v>
      </c>
      <c r="I804" s="1">
        <v>18.0</v>
      </c>
      <c r="J804" s="7" t="str">
        <f>vlookup(I804,Cats!$A:$B,2,false)</f>
        <v>P</v>
      </c>
    </row>
    <row r="805">
      <c r="A805" s="1">
        <v>137814.0</v>
      </c>
      <c r="B805" s="1">
        <v>484.0</v>
      </c>
      <c r="C805" s="1">
        <v>0.0</v>
      </c>
      <c r="D805" s="1" t="s">
        <v>32</v>
      </c>
      <c r="E805" s="1">
        <v>21.0</v>
      </c>
      <c r="F805" s="7" t="str">
        <f>vlookup(E805,Teams!A:B,2,false)</f>
        <v>JP Stevens</v>
      </c>
      <c r="G805" s="1" t="b">
        <v>0</v>
      </c>
      <c r="H805" s="1" t="b">
        <v>1</v>
      </c>
      <c r="I805" s="1">
        <v>18.0</v>
      </c>
      <c r="J805" s="7" t="str">
        <f>vlookup(I805,Cats!$A:$B,2,false)</f>
        <v>P</v>
      </c>
    </row>
    <row r="806">
      <c r="A806" s="1">
        <v>137815.0</v>
      </c>
      <c r="B806" s="1">
        <v>484.0</v>
      </c>
      <c r="C806" s="1">
        <v>0.0</v>
      </c>
      <c r="D806" s="1" t="s">
        <v>149</v>
      </c>
      <c r="E806" s="1">
        <v>135.0</v>
      </c>
      <c r="F806" s="7" t="str">
        <f>vlookup(E806,Teams!A:B,2,false)</f>
        <v>AHS Broward</v>
      </c>
      <c r="G806" s="1" t="b">
        <v>1</v>
      </c>
      <c r="H806" s="1" t="b">
        <v>0</v>
      </c>
      <c r="I806" s="1">
        <v>19.0</v>
      </c>
      <c r="J806" s="7" t="str">
        <f>vlookup(I806,Cats!$A:$B,2,false)</f>
        <v>X</v>
      </c>
    </row>
    <row r="807">
      <c r="A807" s="1">
        <v>137816.0</v>
      </c>
      <c r="B807" s="1">
        <v>484.0</v>
      </c>
      <c r="C807" s="1">
        <v>0.0</v>
      </c>
      <c r="D807" s="1" t="s">
        <v>148</v>
      </c>
      <c r="E807" s="1">
        <v>21.0</v>
      </c>
      <c r="F807" s="7" t="str">
        <f>vlookup(E807,Teams!A:B,2,false)</f>
        <v>JP Stevens</v>
      </c>
      <c r="G807" s="1" t="b">
        <v>0</v>
      </c>
      <c r="H807" s="1" t="b">
        <v>0</v>
      </c>
      <c r="I807" s="1">
        <v>19.0</v>
      </c>
      <c r="J807" s="7" t="str">
        <f>vlookup(I807,Cats!$A:$B,2,false)</f>
        <v>X</v>
      </c>
    </row>
    <row r="808">
      <c r="A808" s="1">
        <v>137817.0</v>
      </c>
      <c r="B808" s="1">
        <v>484.0</v>
      </c>
      <c r="C808" s="1">
        <v>14.0</v>
      </c>
      <c r="D808" s="1" t="s">
        <v>146</v>
      </c>
      <c r="E808" s="1">
        <v>135.0</v>
      </c>
      <c r="F808" s="7" t="str">
        <f>vlookup(E808,Teams!A:B,2,false)</f>
        <v>AHS Broward</v>
      </c>
      <c r="G808" s="1" t="b">
        <v>1</v>
      </c>
      <c r="H808" s="1" t="b">
        <v>0</v>
      </c>
      <c r="I808" s="1">
        <v>20.0</v>
      </c>
      <c r="J808" s="7" t="str">
        <f>vlookup(I808,Cats!$A:$B,2,false)</f>
        <v>M</v>
      </c>
    </row>
    <row r="809">
      <c r="A809" s="1">
        <v>137818.0</v>
      </c>
      <c r="B809" s="1">
        <v>484.0</v>
      </c>
      <c r="C809" s="1">
        <v>0.0</v>
      </c>
      <c r="D809" s="1" t="s">
        <v>32</v>
      </c>
      <c r="E809" s="1">
        <v>21.0</v>
      </c>
      <c r="F809" s="7" t="str">
        <f>vlookup(E809,Teams!A:B,2,false)</f>
        <v>JP Stevens</v>
      </c>
      <c r="G809" s="1" t="b">
        <v>0</v>
      </c>
      <c r="H809" s="1" t="b">
        <v>1</v>
      </c>
      <c r="I809" s="1">
        <v>20.0</v>
      </c>
      <c r="J809" s="7" t="str">
        <f>vlookup(I809,Cats!$A:$B,2,false)</f>
        <v>M</v>
      </c>
    </row>
    <row r="810">
      <c r="A810" s="1">
        <v>137819.0</v>
      </c>
      <c r="B810" s="1">
        <v>484.0</v>
      </c>
      <c r="C810" s="1">
        <v>4.0</v>
      </c>
      <c r="D810" s="1" t="s">
        <v>146</v>
      </c>
      <c r="E810" s="1">
        <v>135.0</v>
      </c>
      <c r="F810" s="7" t="str">
        <f>vlookup(E810,Teams!A:B,2,false)</f>
        <v>AHS Broward</v>
      </c>
      <c r="G810" s="1" t="b">
        <v>1</v>
      </c>
      <c r="H810" s="1" t="b">
        <v>0</v>
      </c>
      <c r="I810" s="1">
        <v>21.0</v>
      </c>
      <c r="J810" s="7" t="str">
        <f>vlookup(I810,Cats!$A:$B,2,false)</f>
        <v>C</v>
      </c>
    </row>
    <row r="811">
      <c r="A811" s="1">
        <v>137820.0</v>
      </c>
      <c r="B811" s="1">
        <v>484.0</v>
      </c>
      <c r="C811" s="1">
        <v>0.0</v>
      </c>
      <c r="D811" s="1" t="s">
        <v>32</v>
      </c>
      <c r="E811" s="1">
        <v>21.0</v>
      </c>
      <c r="F811" s="7" t="str">
        <f>vlookup(E811,Teams!A:B,2,false)</f>
        <v>JP Stevens</v>
      </c>
      <c r="G811" s="1" t="b">
        <v>0</v>
      </c>
      <c r="H811" s="1" t="b">
        <v>1</v>
      </c>
      <c r="I811" s="1">
        <v>21.0</v>
      </c>
      <c r="J811" s="7" t="str">
        <f>vlookup(I811,Cats!$A:$B,2,false)</f>
        <v>C</v>
      </c>
    </row>
    <row r="812">
      <c r="A812" s="1">
        <v>137821.0</v>
      </c>
      <c r="B812" s="1">
        <v>484.0</v>
      </c>
      <c r="C812" s="1">
        <v>0.0</v>
      </c>
      <c r="D812" s="1" t="s">
        <v>145</v>
      </c>
      <c r="E812" s="1">
        <v>135.0</v>
      </c>
      <c r="F812" s="7" t="str">
        <f>vlookup(E812,Teams!A:B,2,false)</f>
        <v>AHS Broward</v>
      </c>
      <c r="G812" s="1" t="b">
        <v>1</v>
      </c>
      <c r="H812" s="1" t="b">
        <v>0</v>
      </c>
      <c r="I812" s="1">
        <v>22.0</v>
      </c>
      <c r="J812" s="7" t="str">
        <f>vlookup(I812,Cats!$A:$B,2,false)</f>
        <v>E</v>
      </c>
    </row>
    <row r="813">
      <c r="A813" s="1">
        <v>137822.0</v>
      </c>
      <c r="B813" s="1">
        <v>484.0</v>
      </c>
      <c r="C813" s="1">
        <v>0.0</v>
      </c>
      <c r="D813" s="1" t="s">
        <v>148</v>
      </c>
      <c r="E813" s="1">
        <v>21.0</v>
      </c>
      <c r="F813" s="7" t="str">
        <f>vlookup(E813,Teams!A:B,2,false)</f>
        <v>JP Stevens</v>
      </c>
      <c r="G813" s="1" t="b">
        <v>0</v>
      </c>
      <c r="H813" s="1" t="b">
        <v>0</v>
      </c>
      <c r="I813" s="1">
        <v>22.0</v>
      </c>
      <c r="J813" s="7" t="str">
        <f>vlookup(I813,Cats!$A:$B,2,false)</f>
        <v>E</v>
      </c>
    </row>
    <row r="814">
      <c r="A814" s="1">
        <v>137823.0</v>
      </c>
      <c r="B814" s="1">
        <v>484.0</v>
      </c>
      <c r="C814" s="1">
        <v>14.0</v>
      </c>
      <c r="D814" s="1" t="s">
        <v>149</v>
      </c>
      <c r="E814" s="1">
        <v>135.0</v>
      </c>
      <c r="F814" s="7" t="str">
        <f>vlookup(E814,Teams!A:B,2,false)</f>
        <v>AHS Broward</v>
      </c>
      <c r="G814" s="1" t="b">
        <v>1</v>
      </c>
      <c r="H814" s="1" t="b">
        <v>0</v>
      </c>
      <c r="I814" s="1">
        <v>23.0</v>
      </c>
      <c r="J814" s="7" t="str">
        <f>vlookup(I814,Cats!$A:$B,2,false)</f>
        <v>B</v>
      </c>
    </row>
    <row r="815">
      <c r="A815" s="1">
        <v>137824.0</v>
      </c>
      <c r="B815" s="1">
        <v>484.0</v>
      </c>
      <c r="C815" s="1">
        <v>0.0</v>
      </c>
      <c r="D815" s="1" t="s">
        <v>32</v>
      </c>
      <c r="E815" s="1">
        <v>21.0</v>
      </c>
      <c r="F815" s="7" t="str">
        <f>vlookup(E815,Teams!A:B,2,false)</f>
        <v>JP Stevens</v>
      </c>
      <c r="G815" s="1" t="b">
        <v>0</v>
      </c>
      <c r="H815" s="1" t="b">
        <v>1</v>
      </c>
      <c r="I815" s="1">
        <v>23.0</v>
      </c>
      <c r="J815" s="7" t="str">
        <f>vlookup(I815,Cats!$A:$B,2,false)</f>
        <v>B</v>
      </c>
    </row>
    <row r="816">
      <c r="A816" s="1">
        <v>137825.0</v>
      </c>
      <c r="B816" s="1">
        <v>484.0</v>
      </c>
      <c r="C816" s="1">
        <v>14.0</v>
      </c>
      <c r="D816" s="1" t="s">
        <v>150</v>
      </c>
      <c r="E816" s="1">
        <v>135.0</v>
      </c>
      <c r="F816" s="7" t="str">
        <f>vlookup(E816,Teams!A:B,2,false)</f>
        <v>AHS Broward</v>
      </c>
      <c r="G816" s="1" t="b">
        <v>1</v>
      </c>
      <c r="H816" s="1" t="b">
        <v>0</v>
      </c>
      <c r="I816" s="1">
        <v>24.0</v>
      </c>
      <c r="J816" s="7" t="str">
        <f>vlookup(I816,Cats!$A:$B,2,false)</f>
        <v>P</v>
      </c>
    </row>
    <row r="817">
      <c r="A817" s="1">
        <v>137826.0</v>
      </c>
      <c r="B817" s="1">
        <v>484.0</v>
      </c>
      <c r="C817" s="1">
        <v>0.0</v>
      </c>
      <c r="D817" s="1" t="s">
        <v>32</v>
      </c>
      <c r="E817" s="1">
        <v>21.0</v>
      </c>
      <c r="F817" s="7" t="str">
        <f>vlookup(E817,Teams!A:B,2,false)</f>
        <v>JP Stevens</v>
      </c>
      <c r="G817" s="1" t="b">
        <v>0</v>
      </c>
      <c r="H817" s="1" t="b">
        <v>1</v>
      </c>
      <c r="I817" s="1">
        <v>24.0</v>
      </c>
      <c r="J817" s="7" t="str">
        <f>vlookup(I817,Cats!$A:$B,2,false)</f>
        <v>P</v>
      </c>
    </row>
    <row r="818">
      <c r="A818" s="1">
        <v>137827.0</v>
      </c>
      <c r="B818" s="1">
        <v>485.0</v>
      </c>
      <c r="C818" s="1">
        <v>0.0</v>
      </c>
      <c r="D818" s="1" t="s">
        <v>32</v>
      </c>
      <c r="E818" s="1">
        <v>32.0</v>
      </c>
      <c r="F818" s="7" t="str">
        <f>vlookup(E818,Teams!A:B,2,false)</f>
        <v>NCSSM A</v>
      </c>
      <c r="G818" s="1" t="b">
        <v>1</v>
      </c>
      <c r="H818" s="1" t="b">
        <v>1</v>
      </c>
      <c r="I818" s="1">
        <v>1.0</v>
      </c>
      <c r="J818" s="7" t="str">
        <f>vlookup(I818,Cats!$A:$B,2,false)</f>
        <v>X</v>
      </c>
    </row>
    <row r="819">
      <c r="A819" s="1">
        <v>137828.0</v>
      </c>
      <c r="B819" s="1">
        <v>485.0</v>
      </c>
      <c r="C819" s="1">
        <v>4.0</v>
      </c>
      <c r="D819" s="1" t="s">
        <v>75</v>
      </c>
      <c r="E819" s="1">
        <v>136.0</v>
      </c>
      <c r="F819" s="7" t="str">
        <f>vlookup(E819,Teams!A:B,2,false)</f>
        <v>NoHo B</v>
      </c>
      <c r="G819" s="1" t="b">
        <v>0</v>
      </c>
      <c r="H819" s="1" t="b">
        <v>0</v>
      </c>
      <c r="I819" s="1">
        <v>1.0</v>
      </c>
      <c r="J819" s="7" t="str">
        <f>vlookup(I819,Cats!$A:$B,2,false)</f>
        <v>X</v>
      </c>
    </row>
    <row r="820">
      <c r="A820" s="1">
        <v>137829.0</v>
      </c>
      <c r="B820" s="1">
        <v>485.0</v>
      </c>
      <c r="C820" s="1">
        <v>0.0</v>
      </c>
      <c r="D820" s="1" t="s">
        <v>151</v>
      </c>
      <c r="E820" s="1">
        <v>32.0</v>
      </c>
      <c r="F820" s="7" t="str">
        <f>vlookup(E820,Teams!A:B,2,false)</f>
        <v>NCSSM A</v>
      </c>
      <c r="G820" s="1" t="b">
        <v>1</v>
      </c>
      <c r="H820" s="1" t="b">
        <v>0</v>
      </c>
      <c r="I820" s="1">
        <v>2.0</v>
      </c>
      <c r="J820" s="7" t="str">
        <f>vlookup(I820,Cats!$A:$B,2,false)</f>
        <v>M</v>
      </c>
    </row>
    <row r="821">
      <c r="A821" s="1">
        <v>137830.0</v>
      </c>
      <c r="B821" s="1">
        <v>485.0</v>
      </c>
      <c r="C821" s="1">
        <v>0.0</v>
      </c>
      <c r="D821" s="1" t="s">
        <v>75</v>
      </c>
      <c r="E821" s="1">
        <v>136.0</v>
      </c>
      <c r="F821" s="7" t="str">
        <f>vlookup(E821,Teams!A:B,2,false)</f>
        <v>NoHo B</v>
      </c>
      <c r="G821" s="1" t="b">
        <v>0</v>
      </c>
      <c r="H821" s="1" t="b">
        <v>0</v>
      </c>
      <c r="I821" s="1">
        <v>2.0</v>
      </c>
      <c r="J821" s="7" t="str">
        <f>vlookup(I821,Cats!$A:$B,2,false)</f>
        <v>M</v>
      </c>
    </row>
    <row r="822">
      <c r="A822" s="1">
        <v>137831.0</v>
      </c>
      <c r="B822" s="1">
        <v>485.0</v>
      </c>
      <c r="C822" s="1">
        <v>-4.0</v>
      </c>
      <c r="D822" s="1" t="s">
        <v>152</v>
      </c>
      <c r="E822" s="1">
        <v>32.0</v>
      </c>
      <c r="F822" s="7" t="str">
        <f>vlookup(E822,Teams!A:B,2,false)</f>
        <v>NCSSM A</v>
      </c>
      <c r="G822" s="1" t="b">
        <v>1</v>
      </c>
      <c r="H822" s="1" t="b">
        <v>0</v>
      </c>
      <c r="I822" s="1">
        <v>3.0</v>
      </c>
      <c r="J822" s="7" t="str">
        <f>vlookup(I822,Cats!$A:$B,2,false)</f>
        <v>C</v>
      </c>
    </row>
    <row r="823">
      <c r="A823" s="1">
        <v>137832.0</v>
      </c>
      <c r="B823" s="1">
        <v>485.0</v>
      </c>
      <c r="C823" s="1">
        <v>14.0</v>
      </c>
      <c r="D823" s="1" t="s">
        <v>75</v>
      </c>
      <c r="E823" s="1">
        <v>136.0</v>
      </c>
      <c r="F823" s="7" t="str">
        <f>vlookup(E823,Teams!A:B,2,false)</f>
        <v>NoHo B</v>
      </c>
      <c r="G823" s="1" t="b">
        <v>0</v>
      </c>
      <c r="H823" s="1" t="b">
        <v>0</v>
      </c>
      <c r="I823" s="1">
        <v>3.0</v>
      </c>
      <c r="J823" s="7" t="str">
        <f>vlookup(I823,Cats!$A:$B,2,false)</f>
        <v>C</v>
      </c>
    </row>
    <row r="824">
      <c r="A824" s="1">
        <v>137833.0</v>
      </c>
      <c r="B824" s="1">
        <v>485.0</v>
      </c>
      <c r="C824" s="1">
        <v>0.0</v>
      </c>
      <c r="D824" s="1" t="s">
        <v>153</v>
      </c>
      <c r="E824" s="1">
        <v>32.0</v>
      </c>
      <c r="F824" s="7" t="str">
        <f>vlookup(E824,Teams!A:B,2,false)</f>
        <v>NCSSM A</v>
      </c>
      <c r="G824" s="1" t="b">
        <v>1</v>
      </c>
      <c r="H824" s="1" t="b">
        <v>0</v>
      </c>
      <c r="I824" s="1">
        <v>4.0</v>
      </c>
      <c r="J824" s="7" t="str">
        <f>vlookup(I824,Cats!$A:$B,2,false)</f>
        <v>E</v>
      </c>
    </row>
    <row r="825">
      <c r="A825" s="1">
        <v>137834.0</v>
      </c>
      <c r="B825" s="1">
        <v>485.0</v>
      </c>
      <c r="C825" s="1">
        <v>4.0</v>
      </c>
      <c r="D825" s="1" t="s">
        <v>75</v>
      </c>
      <c r="E825" s="1">
        <v>136.0</v>
      </c>
      <c r="F825" s="7" t="str">
        <f>vlookup(E825,Teams!A:B,2,false)</f>
        <v>NoHo B</v>
      </c>
      <c r="G825" s="1" t="b">
        <v>0</v>
      </c>
      <c r="H825" s="1" t="b">
        <v>0</v>
      </c>
      <c r="I825" s="1">
        <v>4.0</v>
      </c>
      <c r="J825" s="7" t="str">
        <f>vlookup(I825,Cats!$A:$B,2,false)</f>
        <v>E</v>
      </c>
    </row>
    <row r="826">
      <c r="A826" s="1">
        <v>137835.0</v>
      </c>
      <c r="B826" s="1">
        <v>485.0</v>
      </c>
      <c r="C826" s="1">
        <v>14.0</v>
      </c>
      <c r="D826" s="1" t="s">
        <v>152</v>
      </c>
      <c r="E826" s="1">
        <v>32.0</v>
      </c>
      <c r="F826" s="7" t="str">
        <f>vlookup(E826,Teams!A:B,2,false)</f>
        <v>NCSSM A</v>
      </c>
      <c r="G826" s="1" t="b">
        <v>1</v>
      </c>
      <c r="H826" s="1" t="b">
        <v>0</v>
      </c>
      <c r="I826" s="1">
        <v>5.0</v>
      </c>
      <c r="J826" s="7" t="str">
        <f>vlookup(I826,Cats!$A:$B,2,false)</f>
        <v>B</v>
      </c>
    </row>
    <row r="827">
      <c r="A827" s="1">
        <v>137836.0</v>
      </c>
      <c r="B827" s="1">
        <v>485.0</v>
      </c>
      <c r="C827" s="1">
        <v>0.0</v>
      </c>
      <c r="D827" s="1" t="s">
        <v>32</v>
      </c>
      <c r="E827" s="1">
        <v>136.0</v>
      </c>
      <c r="F827" s="7" t="str">
        <f>vlookup(E827,Teams!A:B,2,false)</f>
        <v>NoHo B</v>
      </c>
      <c r="G827" s="1" t="b">
        <v>0</v>
      </c>
      <c r="H827" s="1" t="b">
        <v>1</v>
      </c>
      <c r="I827" s="1">
        <v>5.0</v>
      </c>
      <c r="J827" s="7" t="str">
        <f>vlookup(I827,Cats!$A:$B,2,false)</f>
        <v>B</v>
      </c>
    </row>
    <row r="828">
      <c r="A828" s="1">
        <v>137837.0</v>
      </c>
      <c r="B828" s="1">
        <v>485.0</v>
      </c>
      <c r="C828" s="1">
        <v>4.0</v>
      </c>
      <c r="D828" s="1" t="s">
        <v>154</v>
      </c>
      <c r="E828" s="1">
        <v>32.0</v>
      </c>
      <c r="F828" s="7" t="str">
        <f>vlookup(E828,Teams!A:B,2,false)</f>
        <v>NCSSM A</v>
      </c>
      <c r="G828" s="1" t="b">
        <v>1</v>
      </c>
      <c r="H828" s="1" t="b">
        <v>0</v>
      </c>
      <c r="I828" s="1">
        <v>6.0</v>
      </c>
      <c r="J828" s="7" t="str">
        <f>vlookup(I828,Cats!$A:$B,2,false)</f>
        <v>P</v>
      </c>
    </row>
    <row r="829">
      <c r="A829" s="1">
        <v>137838.0</v>
      </c>
      <c r="B829" s="1">
        <v>485.0</v>
      </c>
      <c r="C829" s="1">
        <v>0.0</v>
      </c>
      <c r="D829" s="1" t="s">
        <v>32</v>
      </c>
      <c r="E829" s="1">
        <v>136.0</v>
      </c>
      <c r="F829" s="7" t="str">
        <f>vlookup(E829,Teams!A:B,2,false)</f>
        <v>NoHo B</v>
      </c>
      <c r="G829" s="1" t="b">
        <v>0</v>
      </c>
      <c r="H829" s="1" t="b">
        <v>1</v>
      </c>
      <c r="I829" s="1">
        <v>6.0</v>
      </c>
      <c r="J829" s="7" t="str">
        <f>vlookup(I829,Cats!$A:$B,2,false)</f>
        <v>P</v>
      </c>
    </row>
    <row r="830">
      <c r="A830" s="1">
        <v>137839.0</v>
      </c>
      <c r="B830" s="1">
        <v>485.0</v>
      </c>
      <c r="C830" s="1">
        <v>14.0</v>
      </c>
      <c r="D830" s="1" t="s">
        <v>155</v>
      </c>
      <c r="E830" s="1">
        <v>32.0</v>
      </c>
      <c r="F830" s="7" t="str">
        <f>vlookup(E830,Teams!A:B,2,false)</f>
        <v>NCSSM A</v>
      </c>
      <c r="G830" s="1" t="b">
        <v>1</v>
      </c>
      <c r="H830" s="1" t="b">
        <v>0</v>
      </c>
      <c r="I830" s="1">
        <v>7.0</v>
      </c>
      <c r="J830" s="7" t="str">
        <f>vlookup(I830,Cats!$A:$B,2,false)</f>
        <v>X</v>
      </c>
    </row>
    <row r="831">
      <c r="A831" s="1">
        <v>137840.0</v>
      </c>
      <c r="B831" s="1">
        <v>485.0</v>
      </c>
      <c r="C831" s="1">
        <v>-4.0</v>
      </c>
      <c r="D831" s="1" t="s">
        <v>75</v>
      </c>
      <c r="E831" s="1">
        <v>136.0</v>
      </c>
      <c r="F831" s="7" t="str">
        <f>vlookup(E831,Teams!A:B,2,false)</f>
        <v>NoHo B</v>
      </c>
      <c r="G831" s="1" t="b">
        <v>0</v>
      </c>
      <c r="H831" s="1" t="b">
        <v>0</v>
      </c>
      <c r="I831" s="1">
        <v>7.0</v>
      </c>
      <c r="J831" s="7" t="str">
        <f>vlookup(I831,Cats!$A:$B,2,false)</f>
        <v>X</v>
      </c>
    </row>
    <row r="832">
      <c r="A832" s="1">
        <v>137841.0</v>
      </c>
      <c r="B832" s="1">
        <v>485.0</v>
      </c>
      <c r="C832" s="1">
        <v>0.0</v>
      </c>
      <c r="D832" s="1" t="s">
        <v>32</v>
      </c>
      <c r="E832" s="1">
        <v>32.0</v>
      </c>
      <c r="F832" s="7" t="str">
        <f>vlookup(E832,Teams!A:B,2,false)</f>
        <v>NCSSM A</v>
      </c>
      <c r="G832" s="1" t="b">
        <v>1</v>
      </c>
      <c r="H832" s="1" t="b">
        <v>1</v>
      </c>
      <c r="I832" s="1">
        <v>8.0</v>
      </c>
      <c r="J832" s="7" t="str">
        <f>vlookup(I832,Cats!$A:$B,2,false)</f>
        <v>M</v>
      </c>
    </row>
    <row r="833">
      <c r="A833" s="1">
        <v>137842.0</v>
      </c>
      <c r="B833" s="1">
        <v>485.0</v>
      </c>
      <c r="C833" s="1">
        <v>14.0</v>
      </c>
      <c r="D833" s="1" t="s">
        <v>75</v>
      </c>
      <c r="E833" s="1">
        <v>136.0</v>
      </c>
      <c r="F833" s="7" t="str">
        <f>vlookup(E833,Teams!A:B,2,false)</f>
        <v>NoHo B</v>
      </c>
      <c r="G833" s="1" t="b">
        <v>0</v>
      </c>
      <c r="H833" s="1" t="b">
        <v>0</v>
      </c>
      <c r="I833" s="1">
        <v>8.0</v>
      </c>
      <c r="J833" s="7" t="str">
        <f>vlookup(I833,Cats!$A:$B,2,false)</f>
        <v>M</v>
      </c>
    </row>
    <row r="834">
      <c r="A834" s="1">
        <v>137843.0</v>
      </c>
      <c r="B834" s="1">
        <v>485.0</v>
      </c>
      <c r="C834" s="1">
        <v>4.0</v>
      </c>
      <c r="D834" s="1" t="s">
        <v>152</v>
      </c>
      <c r="E834" s="1">
        <v>32.0</v>
      </c>
      <c r="F834" s="7" t="str">
        <f>vlookup(E834,Teams!A:B,2,false)</f>
        <v>NCSSM A</v>
      </c>
      <c r="G834" s="1" t="b">
        <v>1</v>
      </c>
      <c r="H834" s="1" t="b">
        <v>0</v>
      </c>
      <c r="I834" s="1">
        <v>9.0</v>
      </c>
      <c r="J834" s="7" t="str">
        <f>vlookup(I834,Cats!$A:$B,2,false)</f>
        <v>C</v>
      </c>
    </row>
    <row r="835">
      <c r="A835" s="1">
        <v>137844.0</v>
      </c>
      <c r="B835" s="1">
        <v>485.0</v>
      </c>
      <c r="C835" s="1">
        <v>0.0</v>
      </c>
      <c r="D835" s="1" t="s">
        <v>32</v>
      </c>
      <c r="E835" s="1">
        <v>136.0</v>
      </c>
      <c r="F835" s="7" t="str">
        <f>vlookup(E835,Teams!A:B,2,false)</f>
        <v>NoHo B</v>
      </c>
      <c r="G835" s="1" t="b">
        <v>0</v>
      </c>
      <c r="H835" s="1" t="b">
        <v>1</v>
      </c>
      <c r="I835" s="1">
        <v>9.0</v>
      </c>
      <c r="J835" s="7" t="str">
        <f>vlookup(I835,Cats!$A:$B,2,false)</f>
        <v>C</v>
      </c>
    </row>
    <row r="836">
      <c r="A836" s="1">
        <v>137845.0</v>
      </c>
      <c r="B836" s="1">
        <v>485.0</v>
      </c>
      <c r="C836" s="1">
        <v>0.0</v>
      </c>
      <c r="D836" s="1" t="s">
        <v>32</v>
      </c>
      <c r="E836" s="1">
        <v>32.0</v>
      </c>
      <c r="F836" s="7" t="str">
        <f>vlookup(E836,Teams!A:B,2,false)</f>
        <v>NCSSM A</v>
      </c>
      <c r="G836" s="1" t="b">
        <v>1</v>
      </c>
      <c r="H836" s="1" t="b">
        <v>1</v>
      </c>
      <c r="I836" s="1">
        <v>10.0</v>
      </c>
      <c r="J836" s="7" t="str">
        <f>vlookup(I836,Cats!$A:$B,2,false)</f>
        <v>E</v>
      </c>
    </row>
    <row r="837">
      <c r="A837" s="1">
        <v>137846.0</v>
      </c>
      <c r="B837" s="1">
        <v>485.0</v>
      </c>
      <c r="C837" s="1">
        <v>14.0</v>
      </c>
      <c r="D837" s="1" t="s">
        <v>75</v>
      </c>
      <c r="E837" s="1">
        <v>136.0</v>
      </c>
      <c r="F837" s="7" t="str">
        <f>vlookup(E837,Teams!A:B,2,false)</f>
        <v>NoHo B</v>
      </c>
      <c r="G837" s="1" t="b">
        <v>0</v>
      </c>
      <c r="H837" s="1" t="b">
        <v>0</v>
      </c>
      <c r="I837" s="1">
        <v>10.0</v>
      </c>
      <c r="J837" s="7" t="str">
        <f>vlookup(I837,Cats!$A:$B,2,false)</f>
        <v>E</v>
      </c>
    </row>
    <row r="838">
      <c r="A838" s="1">
        <v>137847.0</v>
      </c>
      <c r="B838" s="1">
        <v>485.0</v>
      </c>
      <c r="C838" s="1">
        <v>4.0</v>
      </c>
      <c r="D838" s="1" t="s">
        <v>152</v>
      </c>
      <c r="E838" s="1">
        <v>32.0</v>
      </c>
      <c r="F838" s="7" t="str">
        <f>vlookup(E838,Teams!A:B,2,false)</f>
        <v>NCSSM A</v>
      </c>
      <c r="G838" s="1" t="b">
        <v>1</v>
      </c>
      <c r="H838" s="1" t="b">
        <v>0</v>
      </c>
      <c r="I838" s="1">
        <v>11.0</v>
      </c>
      <c r="J838" s="7" t="str">
        <f>vlookup(I838,Cats!$A:$B,2,false)</f>
        <v>B</v>
      </c>
    </row>
    <row r="839">
      <c r="A839" s="1">
        <v>137848.0</v>
      </c>
      <c r="B839" s="1">
        <v>485.0</v>
      </c>
      <c r="C839" s="1">
        <v>0.0</v>
      </c>
      <c r="D839" s="1" t="s">
        <v>32</v>
      </c>
      <c r="E839" s="1">
        <v>136.0</v>
      </c>
      <c r="F839" s="7" t="str">
        <f>vlookup(E839,Teams!A:B,2,false)</f>
        <v>NoHo B</v>
      </c>
      <c r="G839" s="1" t="b">
        <v>0</v>
      </c>
      <c r="H839" s="1" t="b">
        <v>1</v>
      </c>
      <c r="I839" s="1">
        <v>11.0</v>
      </c>
      <c r="J839" s="7" t="str">
        <f>vlookup(I839,Cats!$A:$B,2,false)</f>
        <v>B</v>
      </c>
    </row>
    <row r="840">
      <c r="A840" s="1">
        <v>137849.0</v>
      </c>
      <c r="B840" s="1">
        <v>485.0</v>
      </c>
      <c r="C840" s="1">
        <v>4.0</v>
      </c>
      <c r="D840" s="1" t="s">
        <v>154</v>
      </c>
      <c r="E840" s="1">
        <v>32.0</v>
      </c>
      <c r="F840" s="7" t="str">
        <f>vlookup(E840,Teams!A:B,2,false)</f>
        <v>NCSSM A</v>
      </c>
      <c r="G840" s="1" t="b">
        <v>1</v>
      </c>
      <c r="H840" s="1" t="b">
        <v>0</v>
      </c>
      <c r="I840" s="1">
        <v>12.0</v>
      </c>
      <c r="J840" s="7" t="str">
        <f>vlookup(I840,Cats!$A:$B,2,false)</f>
        <v>P</v>
      </c>
    </row>
    <row r="841">
      <c r="A841" s="1">
        <v>137850.0</v>
      </c>
      <c r="B841" s="1">
        <v>485.0</v>
      </c>
      <c r="C841" s="1">
        <v>0.0</v>
      </c>
      <c r="D841" s="1" t="s">
        <v>32</v>
      </c>
      <c r="E841" s="1">
        <v>136.0</v>
      </c>
      <c r="F841" s="7" t="str">
        <f>vlookup(E841,Teams!A:B,2,false)</f>
        <v>NoHo B</v>
      </c>
      <c r="G841" s="1" t="b">
        <v>0</v>
      </c>
      <c r="H841" s="1" t="b">
        <v>1</v>
      </c>
      <c r="I841" s="1">
        <v>12.0</v>
      </c>
      <c r="J841" s="7" t="str">
        <f>vlookup(I841,Cats!$A:$B,2,false)</f>
        <v>P</v>
      </c>
    </row>
    <row r="842">
      <c r="A842" s="1">
        <v>137851.0</v>
      </c>
      <c r="B842" s="1">
        <v>485.0</v>
      </c>
      <c r="C842" s="1">
        <v>0.0</v>
      </c>
      <c r="D842" s="1" t="s">
        <v>32</v>
      </c>
      <c r="E842" s="1">
        <v>32.0</v>
      </c>
      <c r="F842" s="7" t="str">
        <f>vlookup(E842,Teams!A:B,2,false)</f>
        <v>NCSSM A</v>
      </c>
      <c r="G842" s="1" t="b">
        <v>1</v>
      </c>
      <c r="H842" s="1" t="b">
        <v>1</v>
      </c>
      <c r="I842" s="1">
        <v>13.0</v>
      </c>
      <c r="J842" s="7" t="str">
        <f>vlookup(I842,Cats!$A:$B,2,false)</f>
        <v>X</v>
      </c>
    </row>
    <row r="843">
      <c r="A843" s="1">
        <v>137852.0</v>
      </c>
      <c r="B843" s="1">
        <v>485.0</v>
      </c>
      <c r="C843" s="1">
        <v>4.0</v>
      </c>
      <c r="D843" s="1" t="s">
        <v>75</v>
      </c>
      <c r="E843" s="1">
        <v>136.0</v>
      </c>
      <c r="F843" s="7" t="str">
        <f>vlookup(E843,Teams!A:B,2,false)</f>
        <v>NoHo B</v>
      </c>
      <c r="G843" s="1" t="b">
        <v>0</v>
      </c>
      <c r="H843" s="1" t="b">
        <v>0</v>
      </c>
      <c r="I843" s="1">
        <v>13.0</v>
      </c>
      <c r="J843" s="7" t="str">
        <f>vlookup(I843,Cats!$A:$B,2,false)</f>
        <v>X</v>
      </c>
    </row>
    <row r="844">
      <c r="A844" s="1">
        <v>137853.0</v>
      </c>
      <c r="B844" s="1">
        <v>485.0</v>
      </c>
      <c r="C844" s="1">
        <v>14.0</v>
      </c>
      <c r="D844" s="1" t="s">
        <v>151</v>
      </c>
      <c r="E844" s="1">
        <v>32.0</v>
      </c>
      <c r="F844" s="7" t="str">
        <f>vlookup(E844,Teams!A:B,2,false)</f>
        <v>NCSSM A</v>
      </c>
      <c r="G844" s="1" t="b">
        <v>1</v>
      </c>
      <c r="H844" s="1" t="b">
        <v>0</v>
      </c>
      <c r="I844" s="1">
        <v>14.0</v>
      </c>
      <c r="J844" s="7" t="str">
        <f>vlookup(I844,Cats!$A:$B,2,false)</f>
        <v>M</v>
      </c>
    </row>
    <row r="845">
      <c r="A845" s="1">
        <v>137854.0</v>
      </c>
      <c r="B845" s="1">
        <v>485.0</v>
      </c>
      <c r="C845" s="1">
        <v>0.0</v>
      </c>
      <c r="D845" s="1" t="s">
        <v>32</v>
      </c>
      <c r="E845" s="1">
        <v>136.0</v>
      </c>
      <c r="F845" s="7" t="str">
        <f>vlookup(E845,Teams!A:B,2,false)</f>
        <v>NoHo B</v>
      </c>
      <c r="G845" s="1" t="b">
        <v>0</v>
      </c>
      <c r="H845" s="1" t="b">
        <v>1</v>
      </c>
      <c r="I845" s="1">
        <v>14.0</v>
      </c>
      <c r="J845" s="7" t="str">
        <f>vlookup(I845,Cats!$A:$B,2,false)</f>
        <v>M</v>
      </c>
    </row>
    <row r="846">
      <c r="A846" s="1">
        <v>137855.0</v>
      </c>
      <c r="B846" s="1">
        <v>485.0</v>
      </c>
      <c r="C846" s="1">
        <v>14.0</v>
      </c>
      <c r="D846" s="1" t="s">
        <v>152</v>
      </c>
      <c r="E846" s="1">
        <v>32.0</v>
      </c>
      <c r="F846" s="7" t="str">
        <f>vlookup(E846,Teams!A:B,2,false)</f>
        <v>NCSSM A</v>
      </c>
      <c r="G846" s="1" t="b">
        <v>1</v>
      </c>
      <c r="H846" s="1" t="b">
        <v>0</v>
      </c>
      <c r="I846" s="1">
        <v>15.0</v>
      </c>
      <c r="J846" s="7" t="str">
        <f>vlookup(I846,Cats!$A:$B,2,false)</f>
        <v>C</v>
      </c>
    </row>
    <row r="847">
      <c r="A847" s="1">
        <v>137856.0</v>
      </c>
      <c r="B847" s="1">
        <v>485.0</v>
      </c>
      <c r="C847" s="1">
        <v>0.0</v>
      </c>
      <c r="D847" s="1" t="s">
        <v>75</v>
      </c>
      <c r="E847" s="1">
        <v>136.0</v>
      </c>
      <c r="F847" s="7" t="str">
        <f>vlookup(E847,Teams!A:B,2,false)</f>
        <v>NoHo B</v>
      </c>
      <c r="G847" s="1" t="b">
        <v>0</v>
      </c>
      <c r="H847" s="1" t="b">
        <v>0</v>
      </c>
      <c r="I847" s="1">
        <v>15.0</v>
      </c>
      <c r="J847" s="7" t="str">
        <f>vlookup(I847,Cats!$A:$B,2,false)</f>
        <v>C</v>
      </c>
    </row>
    <row r="848">
      <c r="A848" s="1">
        <v>137857.0</v>
      </c>
      <c r="B848" s="1">
        <v>485.0</v>
      </c>
      <c r="C848" s="1">
        <v>14.0</v>
      </c>
      <c r="D848" s="1" t="s">
        <v>153</v>
      </c>
      <c r="E848" s="1">
        <v>32.0</v>
      </c>
      <c r="F848" s="7" t="str">
        <f>vlookup(E848,Teams!A:B,2,false)</f>
        <v>NCSSM A</v>
      </c>
      <c r="G848" s="1" t="b">
        <v>1</v>
      </c>
      <c r="H848" s="1" t="b">
        <v>0</v>
      </c>
      <c r="I848" s="1">
        <v>16.0</v>
      </c>
      <c r="J848" s="7" t="str">
        <f>vlookup(I848,Cats!$A:$B,2,false)</f>
        <v>E</v>
      </c>
    </row>
    <row r="849">
      <c r="A849" s="1">
        <v>137858.0</v>
      </c>
      <c r="B849" s="1">
        <v>485.0</v>
      </c>
      <c r="C849" s="1">
        <v>-4.0</v>
      </c>
      <c r="D849" s="1" t="s">
        <v>156</v>
      </c>
      <c r="E849" s="1">
        <v>136.0</v>
      </c>
      <c r="F849" s="7" t="str">
        <f>vlookup(E849,Teams!A:B,2,false)</f>
        <v>NoHo B</v>
      </c>
      <c r="G849" s="1" t="b">
        <v>0</v>
      </c>
      <c r="H849" s="1" t="b">
        <v>0</v>
      </c>
      <c r="I849" s="1">
        <v>16.0</v>
      </c>
      <c r="J849" s="7" t="str">
        <f>vlookup(I849,Cats!$A:$B,2,false)</f>
        <v>E</v>
      </c>
    </row>
    <row r="850">
      <c r="A850" s="1">
        <v>137859.0</v>
      </c>
      <c r="B850" s="1">
        <v>485.0</v>
      </c>
      <c r="C850" s="1">
        <v>-4.0</v>
      </c>
      <c r="D850" s="1" t="s">
        <v>152</v>
      </c>
      <c r="E850" s="1">
        <v>32.0</v>
      </c>
      <c r="F850" s="7" t="str">
        <f>vlookup(E850,Teams!A:B,2,false)</f>
        <v>NCSSM A</v>
      </c>
      <c r="G850" s="1" t="b">
        <v>1</v>
      </c>
      <c r="H850" s="1" t="b">
        <v>0</v>
      </c>
      <c r="I850" s="1">
        <v>17.0</v>
      </c>
      <c r="J850" s="7" t="str">
        <f>vlookup(I850,Cats!$A:$B,2,false)</f>
        <v>B</v>
      </c>
    </row>
    <row r="851">
      <c r="A851" s="1">
        <v>137860.0</v>
      </c>
      <c r="B851" s="1">
        <v>485.0</v>
      </c>
      <c r="C851" s="1">
        <v>14.0</v>
      </c>
      <c r="D851" s="1" t="s">
        <v>75</v>
      </c>
      <c r="E851" s="1">
        <v>136.0</v>
      </c>
      <c r="F851" s="7" t="str">
        <f>vlookup(E851,Teams!A:B,2,false)</f>
        <v>NoHo B</v>
      </c>
      <c r="G851" s="1" t="b">
        <v>0</v>
      </c>
      <c r="H851" s="1" t="b">
        <v>0</v>
      </c>
      <c r="I851" s="1">
        <v>17.0</v>
      </c>
      <c r="J851" s="7" t="str">
        <f>vlookup(I851,Cats!$A:$B,2,false)</f>
        <v>B</v>
      </c>
    </row>
    <row r="852">
      <c r="A852" s="1">
        <v>137861.0</v>
      </c>
      <c r="B852" s="1">
        <v>485.0</v>
      </c>
      <c r="C852" s="1">
        <v>14.0</v>
      </c>
      <c r="D852" s="1" t="s">
        <v>154</v>
      </c>
      <c r="E852" s="1">
        <v>32.0</v>
      </c>
      <c r="F852" s="7" t="str">
        <f>vlookup(E852,Teams!A:B,2,false)</f>
        <v>NCSSM A</v>
      </c>
      <c r="G852" s="1" t="b">
        <v>1</v>
      </c>
      <c r="H852" s="1" t="b">
        <v>0</v>
      </c>
      <c r="I852" s="1">
        <v>18.0</v>
      </c>
      <c r="J852" s="7" t="str">
        <f>vlookup(I852,Cats!$A:$B,2,false)</f>
        <v>P</v>
      </c>
    </row>
    <row r="853">
      <c r="A853" s="1">
        <v>137862.0</v>
      </c>
      <c r="B853" s="1">
        <v>485.0</v>
      </c>
      <c r="C853" s="1">
        <v>0.0</v>
      </c>
      <c r="D853" s="1" t="s">
        <v>32</v>
      </c>
      <c r="E853" s="1">
        <v>136.0</v>
      </c>
      <c r="F853" s="7" t="str">
        <f>vlookup(E853,Teams!A:B,2,false)</f>
        <v>NoHo B</v>
      </c>
      <c r="G853" s="1" t="b">
        <v>0</v>
      </c>
      <c r="H853" s="1" t="b">
        <v>1</v>
      </c>
      <c r="I853" s="1">
        <v>18.0</v>
      </c>
      <c r="J853" s="7" t="str">
        <f>vlookup(I853,Cats!$A:$B,2,false)</f>
        <v>P</v>
      </c>
    </row>
    <row r="854">
      <c r="A854" s="1">
        <v>137863.0</v>
      </c>
      <c r="B854" s="1">
        <v>485.0</v>
      </c>
      <c r="C854" s="1">
        <v>14.0</v>
      </c>
      <c r="D854" s="1" t="s">
        <v>155</v>
      </c>
      <c r="E854" s="1">
        <v>32.0</v>
      </c>
      <c r="F854" s="7" t="str">
        <f>vlookup(E854,Teams!A:B,2,false)</f>
        <v>NCSSM A</v>
      </c>
      <c r="G854" s="1" t="b">
        <v>1</v>
      </c>
      <c r="H854" s="1" t="b">
        <v>0</v>
      </c>
      <c r="I854" s="1">
        <v>19.0</v>
      </c>
      <c r="J854" s="7" t="str">
        <f>vlookup(I854,Cats!$A:$B,2,false)</f>
        <v>X</v>
      </c>
    </row>
    <row r="855">
      <c r="A855" s="1">
        <v>137864.0</v>
      </c>
      <c r="B855" s="1">
        <v>485.0</v>
      </c>
      <c r="C855" s="1">
        <v>0.0</v>
      </c>
      <c r="D855" s="1" t="s">
        <v>32</v>
      </c>
      <c r="E855" s="1">
        <v>136.0</v>
      </c>
      <c r="F855" s="7" t="str">
        <f>vlookup(E855,Teams!A:B,2,false)</f>
        <v>NoHo B</v>
      </c>
      <c r="G855" s="1" t="b">
        <v>0</v>
      </c>
      <c r="H855" s="1" t="b">
        <v>1</v>
      </c>
      <c r="I855" s="1">
        <v>19.0</v>
      </c>
      <c r="J855" s="7" t="str">
        <f>vlookup(I855,Cats!$A:$B,2,false)</f>
        <v>X</v>
      </c>
    </row>
    <row r="856">
      <c r="A856" s="1">
        <v>137865.0</v>
      </c>
      <c r="B856" s="1">
        <v>485.0</v>
      </c>
      <c r="C856" s="1">
        <v>0.0</v>
      </c>
      <c r="D856" s="1" t="s">
        <v>32</v>
      </c>
      <c r="E856" s="1">
        <v>32.0</v>
      </c>
      <c r="F856" s="7" t="str">
        <f>vlookup(E856,Teams!A:B,2,false)</f>
        <v>NCSSM A</v>
      </c>
      <c r="G856" s="1" t="b">
        <v>1</v>
      </c>
      <c r="H856" s="1" t="b">
        <v>1</v>
      </c>
      <c r="I856" s="1">
        <v>20.0</v>
      </c>
      <c r="J856" s="7" t="str">
        <f>vlookup(I856,Cats!$A:$B,2,false)</f>
        <v>M</v>
      </c>
    </row>
    <row r="857">
      <c r="A857" s="1">
        <v>137866.0</v>
      </c>
      <c r="B857" s="1">
        <v>485.0</v>
      </c>
      <c r="C857" s="1">
        <v>0.0</v>
      </c>
      <c r="D857" s="1" t="s">
        <v>32</v>
      </c>
      <c r="E857" s="1">
        <v>136.0</v>
      </c>
      <c r="F857" s="7" t="str">
        <f>vlookup(E857,Teams!A:B,2,false)</f>
        <v>NoHo B</v>
      </c>
      <c r="G857" s="1" t="b">
        <v>0</v>
      </c>
      <c r="H857" s="1" t="b">
        <v>1</v>
      </c>
      <c r="I857" s="1">
        <v>20.0</v>
      </c>
      <c r="J857" s="7" t="str">
        <f>vlookup(I857,Cats!$A:$B,2,false)</f>
        <v>M</v>
      </c>
    </row>
    <row r="858">
      <c r="A858" s="1">
        <v>137867.0</v>
      </c>
      <c r="B858" s="1">
        <v>485.0</v>
      </c>
      <c r="C858" s="1">
        <v>14.0</v>
      </c>
      <c r="D858" s="1" t="s">
        <v>152</v>
      </c>
      <c r="E858" s="1">
        <v>32.0</v>
      </c>
      <c r="F858" s="7" t="str">
        <f>vlookup(E858,Teams!A:B,2,false)</f>
        <v>NCSSM A</v>
      </c>
      <c r="G858" s="1" t="b">
        <v>1</v>
      </c>
      <c r="H858" s="1" t="b">
        <v>0</v>
      </c>
      <c r="I858" s="1">
        <v>21.0</v>
      </c>
      <c r="J858" s="7" t="str">
        <f>vlookup(I858,Cats!$A:$B,2,false)</f>
        <v>C</v>
      </c>
    </row>
    <row r="859">
      <c r="A859" s="1">
        <v>137868.0</v>
      </c>
      <c r="B859" s="1">
        <v>485.0</v>
      </c>
      <c r="C859" s="1">
        <v>0.0</v>
      </c>
      <c r="D859" s="1" t="s">
        <v>75</v>
      </c>
      <c r="E859" s="1">
        <v>136.0</v>
      </c>
      <c r="F859" s="7" t="str">
        <f>vlookup(E859,Teams!A:B,2,false)</f>
        <v>NoHo B</v>
      </c>
      <c r="G859" s="1" t="b">
        <v>0</v>
      </c>
      <c r="H859" s="1" t="b">
        <v>0</v>
      </c>
      <c r="I859" s="1">
        <v>21.0</v>
      </c>
      <c r="J859" s="7" t="str">
        <f>vlookup(I859,Cats!$A:$B,2,false)</f>
        <v>C</v>
      </c>
    </row>
    <row r="860">
      <c r="A860" s="1">
        <v>137869.0</v>
      </c>
      <c r="B860" s="1">
        <v>485.0</v>
      </c>
      <c r="C860" s="1">
        <v>0.0</v>
      </c>
      <c r="D860" s="1" t="s">
        <v>153</v>
      </c>
      <c r="E860" s="1">
        <v>32.0</v>
      </c>
      <c r="F860" s="7" t="str">
        <f>vlookup(E860,Teams!A:B,2,false)</f>
        <v>NCSSM A</v>
      </c>
      <c r="G860" s="1" t="b">
        <v>1</v>
      </c>
      <c r="H860" s="1" t="b">
        <v>0</v>
      </c>
      <c r="I860" s="1">
        <v>22.0</v>
      </c>
      <c r="J860" s="7" t="str">
        <f>vlookup(I860,Cats!$A:$B,2,false)</f>
        <v>E</v>
      </c>
    </row>
    <row r="861">
      <c r="A861" s="1">
        <v>137870.0</v>
      </c>
      <c r="B861" s="1">
        <v>485.0</v>
      </c>
      <c r="C861" s="1">
        <v>0.0</v>
      </c>
      <c r="D861" s="1" t="s">
        <v>75</v>
      </c>
      <c r="E861" s="1">
        <v>136.0</v>
      </c>
      <c r="F861" s="7" t="str">
        <f>vlookup(E861,Teams!A:B,2,false)</f>
        <v>NoHo B</v>
      </c>
      <c r="G861" s="1" t="b">
        <v>0</v>
      </c>
      <c r="H861" s="1" t="b">
        <v>0</v>
      </c>
      <c r="I861" s="1">
        <v>22.0</v>
      </c>
      <c r="J861" s="7" t="str">
        <f>vlookup(I861,Cats!$A:$B,2,false)</f>
        <v>E</v>
      </c>
    </row>
    <row r="862">
      <c r="A862" s="1">
        <v>137871.0</v>
      </c>
      <c r="B862" s="1">
        <v>485.0</v>
      </c>
      <c r="C862" s="1">
        <v>14.0</v>
      </c>
      <c r="D862" s="1" t="s">
        <v>155</v>
      </c>
      <c r="E862" s="1">
        <v>32.0</v>
      </c>
      <c r="F862" s="7" t="str">
        <f>vlookup(E862,Teams!A:B,2,false)</f>
        <v>NCSSM A</v>
      </c>
      <c r="G862" s="1" t="b">
        <v>1</v>
      </c>
      <c r="H862" s="1" t="b">
        <v>0</v>
      </c>
      <c r="I862" s="1">
        <v>23.0</v>
      </c>
      <c r="J862" s="7" t="str">
        <f>vlookup(I862,Cats!$A:$B,2,false)</f>
        <v>B</v>
      </c>
    </row>
    <row r="863">
      <c r="A863" s="1">
        <v>137872.0</v>
      </c>
      <c r="B863" s="1">
        <v>485.0</v>
      </c>
      <c r="C863" s="1">
        <v>0.0</v>
      </c>
      <c r="D863" s="1" t="s">
        <v>32</v>
      </c>
      <c r="E863" s="1">
        <v>136.0</v>
      </c>
      <c r="F863" s="7" t="str">
        <f>vlookup(E863,Teams!A:B,2,false)</f>
        <v>NoHo B</v>
      </c>
      <c r="G863" s="1" t="b">
        <v>0</v>
      </c>
      <c r="H863" s="1" t="b">
        <v>1</v>
      </c>
      <c r="I863" s="1">
        <v>23.0</v>
      </c>
      <c r="J863" s="7" t="str">
        <f>vlookup(I863,Cats!$A:$B,2,false)</f>
        <v>B</v>
      </c>
    </row>
    <row r="864">
      <c r="A864" s="1">
        <v>137873.0</v>
      </c>
      <c r="B864" s="1">
        <v>485.0</v>
      </c>
      <c r="C864" s="1">
        <v>4.0</v>
      </c>
      <c r="D864" s="1" t="s">
        <v>154</v>
      </c>
      <c r="E864" s="1">
        <v>32.0</v>
      </c>
      <c r="F864" s="7" t="str">
        <f>vlookup(E864,Teams!A:B,2,false)</f>
        <v>NCSSM A</v>
      </c>
      <c r="G864" s="1" t="b">
        <v>1</v>
      </c>
      <c r="H864" s="1" t="b">
        <v>0</v>
      </c>
      <c r="I864" s="1">
        <v>24.0</v>
      </c>
      <c r="J864" s="7" t="str">
        <f>vlookup(I864,Cats!$A:$B,2,false)</f>
        <v>P</v>
      </c>
    </row>
    <row r="865">
      <c r="A865" s="1">
        <v>137874.0</v>
      </c>
      <c r="B865" s="1">
        <v>485.0</v>
      </c>
      <c r="C865" s="1">
        <v>0.0</v>
      </c>
      <c r="D865" s="1" t="s">
        <v>32</v>
      </c>
      <c r="E865" s="1">
        <v>136.0</v>
      </c>
      <c r="F865" s="7" t="str">
        <f>vlookup(E865,Teams!A:B,2,false)</f>
        <v>NoHo B</v>
      </c>
      <c r="G865" s="1" t="b">
        <v>0</v>
      </c>
      <c r="H865" s="1" t="b">
        <v>1</v>
      </c>
      <c r="I865" s="1">
        <v>24.0</v>
      </c>
      <c r="J865" s="7" t="str">
        <f>vlookup(I865,Cats!$A:$B,2,false)</f>
        <v>P</v>
      </c>
    </row>
    <row r="866">
      <c r="A866" s="1">
        <v>137875.0</v>
      </c>
      <c r="B866" s="1">
        <v>486.0</v>
      </c>
      <c r="C866" s="1">
        <v>0.0</v>
      </c>
      <c r="D866" s="1" t="s">
        <v>32</v>
      </c>
      <c r="E866" s="1">
        <v>19.0</v>
      </c>
      <c r="F866" s="7" t="str">
        <f>vlookup(E866,Teams!A:B,2,false)</f>
        <v>Interlake A</v>
      </c>
      <c r="G866" s="1" t="b">
        <v>1</v>
      </c>
      <c r="H866" s="1" t="b">
        <v>1</v>
      </c>
      <c r="I866" s="1">
        <v>1.0</v>
      </c>
      <c r="J866" s="7" t="str">
        <f>vlookup(I866,Cats!$A:$B,2,false)</f>
        <v>X</v>
      </c>
    </row>
    <row r="867">
      <c r="A867" s="1">
        <v>137876.0</v>
      </c>
      <c r="B867" s="1">
        <v>486.0</v>
      </c>
      <c r="C867" s="1">
        <v>4.0</v>
      </c>
      <c r="D867" s="1" t="s">
        <v>157</v>
      </c>
      <c r="E867" s="1">
        <v>46.0</v>
      </c>
      <c r="F867" s="7" t="str">
        <f>vlookup(E867,Teams!A:B,2,false)</f>
        <v>Wayzata</v>
      </c>
      <c r="G867" s="1" t="b">
        <v>0</v>
      </c>
      <c r="H867" s="1" t="b">
        <v>0</v>
      </c>
      <c r="I867" s="1">
        <v>1.0</v>
      </c>
      <c r="J867" s="7" t="str">
        <f>vlookup(I867,Cats!$A:$B,2,false)</f>
        <v>X</v>
      </c>
    </row>
    <row r="868">
      <c r="A868" s="1">
        <v>137877.0</v>
      </c>
      <c r="B868" s="1">
        <v>486.0</v>
      </c>
      <c r="C868" s="1">
        <v>0.0</v>
      </c>
      <c r="D868" s="1" t="s">
        <v>32</v>
      </c>
      <c r="E868" s="1">
        <v>19.0</v>
      </c>
      <c r="F868" s="7" t="str">
        <f>vlookup(E868,Teams!A:B,2,false)</f>
        <v>Interlake A</v>
      </c>
      <c r="G868" s="1" t="b">
        <v>1</v>
      </c>
      <c r="H868" s="1" t="b">
        <v>1</v>
      </c>
      <c r="I868" s="1">
        <v>2.0</v>
      </c>
      <c r="J868" s="7" t="str">
        <f>vlookup(I868,Cats!$A:$B,2,false)</f>
        <v>M</v>
      </c>
    </row>
    <row r="869">
      <c r="A869" s="1">
        <v>137878.0</v>
      </c>
      <c r="B869" s="1">
        <v>486.0</v>
      </c>
      <c r="C869" s="1">
        <v>4.0</v>
      </c>
      <c r="D869" s="1" t="s">
        <v>158</v>
      </c>
      <c r="E869" s="1">
        <v>46.0</v>
      </c>
      <c r="F869" s="7" t="str">
        <f>vlookup(E869,Teams!A:B,2,false)</f>
        <v>Wayzata</v>
      </c>
      <c r="G869" s="1" t="b">
        <v>0</v>
      </c>
      <c r="H869" s="1" t="b">
        <v>0</v>
      </c>
      <c r="I869" s="1">
        <v>2.0</v>
      </c>
      <c r="J869" s="7" t="str">
        <f>vlookup(I869,Cats!$A:$B,2,false)</f>
        <v>M</v>
      </c>
    </row>
    <row r="870">
      <c r="A870" s="1">
        <v>137879.0</v>
      </c>
      <c r="B870" s="1">
        <v>486.0</v>
      </c>
      <c r="C870" s="1">
        <v>0.0</v>
      </c>
      <c r="D870" s="1" t="s">
        <v>32</v>
      </c>
      <c r="E870" s="1">
        <v>19.0</v>
      </c>
      <c r="F870" s="7" t="str">
        <f>vlookup(E870,Teams!A:B,2,false)</f>
        <v>Interlake A</v>
      </c>
      <c r="G870" s="1" t="b">
        <v>1</v>
      </c>
      <c r="H870" s="1" t="b">
        <v>1</v>
      </c>
      <c r="I870" s="1">
        <v>3.0</v>
      </c>
      <c r="J870" s="7" t="str">
        <f>vlookup(I870,Cats!$A:$B,2,false)</f>
        <v>C</v>
      </c>
    </row>
    <row r="871">
      <c r="A871" s="1">
        <v>137880.0</v>
      </c>
      <c r="B871" s="1">
        <v>486.0</v>
      </c>
      <c r="C871" s="1">
        <v>14.0</v>
      </c>
      <c r="D871" s="1" t="s">
        <v>159</v>
      </c>
      <c r="E871" s="1">
        <v>46.0</v>
      </c>
      <c r="F871" s="7" t="str">
        <f>vlookup(E871,Teams!A:B,2,false)</f>
        <v>Wayzata</v>
      </c>
      <c r="G871" s="1" t="b">
        <v>0</v>
      </c>
      <c r="H871" s="1" t="b">
        <v>0</v>
      </c>
      <c r="I871" s="1">
        <v>3.0</v>
      </c>
      <c r="J871" s="7" t="str">
        <f>vlookup(I871,Cats!$A:$B,2,false)</f>
        <v>C</v>
      </c>
    </row>
    <row r="872">
      <c r="A872" s="1">
        <v>137881.0</v>
      </c>
      <c r="B872" s="1">
        <v>486.0</v>
      </c>
      <c r="C872" s="1">
        <v>4.0</v>
      </c>
      <c r="D872" s="1" t="s">
        <v>160</v>
      </c>
      <c r="E872" s="1">
        <v>19.0</v>
      </c>
      <c r="F872" s="7" t="str">
        <f>vlookup(E872,Teams!A:B,2,false)</f>
        <v>Interlake A</v>
      </c>
      <c r="G872" s="1" t="b">
        <v>1</v>
      </c>
      <c r="H872" s="1" t="b">
        <v>0</v>
      </c>
      <c r="I872" s="1">
        <v>4.0</v>
      </c>
      <c r="J872" s="7" t="str">
        <f>vlookup(I872,Cats!$A:$B,2,false)</f>
        <v>E</v>
      </c>
    </row>
    <row r="873">
      <c r="A873" s="1">
        <v>137882.0</v>
      </c>
      <c r="B873" s="1">
        <v>486.0</v>
      </c>
      <c r="C873" s="1">
        <v>0.0</v>
      </c>
      <c r="D873" s="1" t="s">
        <v>32</v>
      </c>
      <c r="E873" s="1">
        <v>46.0</v>
      </c>
      <c r="F873" s="7" t="str">
        <f>vlookup(E873,Teams!A:B,2,false)</f>
        <v>Wayzata</v>
      </c>
      <c r="G873" s="1" t="b">
        <v>0</v>
      </c>
      <c r="H873" s="1" t="b">
        <v>1</v>
      </c>
      <c r="I873" s="1">
        <v>4.0</v>
      </c>
      <c r="J873" s="7" t="str">
        <f>vlookup(I873,Cats!$A:$B,2,false)</f>
        <v>E</v>
      </c>
    </row>
    <row r="874">
      <c r="A874" s="1">
        <v>137883.0</v>
      </c>
      <c r="B874" s="1">
        <v>486.0</v>
      </c>
      <c r="C874" s="1">
        <v>0.0</v>
      </c>
      <c r="D874" s="1" t="s">
        <v>32</v>
      </c>
      <c r="E874" s="1">
        <v>19.0</v>
      </c>
      <c r="F874" s="7" t="str">
        <f>vlookup(E874,Teams!A:B,2,false)</f>
        <v>Interlake A</v>
      </c>
      <c r="G874" s="1" t="b">
        <v>1</v>
      </c>
      <c r="H874" s="1" t="b">
        <v>1</v>
      </c>
      <c r="I874" s="1">
        <v>5.0</v>
      </c>
      <c r="J874" s="7" t="str">
        <f>vlookup(I874,Cats!$A:$B,2,false)</f>
        <v>B</v>
      </c>
    </row>
    <row r="875">
      <c r="A875" s="1">
        <v>137884.0</v>
      </c>
      <c r="B875" s="1">
        <v>486.0</v>
      </c>
      <c r="C875" s="1">
        <v>14.0</v>
      </c>
      <c r="D875" s="1" t="s">
        <v>157</v>
      </c>
      <c r="E875" s="1">
        <v>46.0</v>
      </c>
      <c r="F875" s="7" t="str">
        <f>vlookup(E875,Teams!A:B,2,false)</f>
        <v>Wayzata</v>
      </c>
      <c r="G875" s="1" t="b">
        <v>0</v>
      </c>
      <c r="H875" s="1" t="b">
        <v>0</v>
      </c>
      <c r="I875" s="1">
        <v>5.0</v>
      </c>
      <c r="J875" s="7" t="str">
        <f>vlookup(I875,Cats!$A:$B,2,false)</f>
        <v>B</v>
      </c>
    </row>
    <row r="876">
      <c r="A876" s="1">
        <v>137885.0</v>
      </c>
      <c r="B876" s="1">
        <v>486.0</v>
      </c>
      <c r="C876" s="1">
        <v>0.0</v>
      </c>
      <c r="D876" s="1" t="s">
        <v>161</v>
      </c>
      <c r="E876" s="1">
        <v>19.0</v>
      </c>
      <c r="F876" s="7" t="str">
        <f>vlookup(E876,Teams!A:B,2,false)</f>
        <v>Interlake A</v>
      </c>
      <c r="G876" s="1" t="b">
        <v>1</v>
      </c>
      <c r="H876" s="1" t="b">
        <v>0</v>
      </c>
      <c r="I876" s="1">
        <v>6.0</v>
      </c>
      <c r="J876" s="7" t="str">
        <f>vlookup(I876,Cats!$A:$B,2,false)</f>
        <v>P</v>
      </c>
    </row>
    <row r="877">
      <c r="A877" s="1">
        <v>137886.0</v>
      </c>
      <c r="B877" s="1">
        <v>486.0</v>
      </c>
      <c r="C877" s="1">
        <v>0.0</v>
      </c>
      <c r="D877" s="1" t="s">
        <v>158</v>
      </c>
      <c r="E877" s="1">
        <v>46.0</v>
      </c>
      <c r="F877" s="7" t="str">
        <f>vlookup(E877,Teams!A:B,2,false)</f>
        <v>Wayzata</v>
      </c>
      <c r="G877" s="1" t="b">
        <v>0</v>
      </c>
      <c r="H877" s="1" t="b">
        <v>0</v>
      </c>
      <c r="I877" s="1">
        <v>6.0</v>
      </c>
      <c r="J877" s="7" t="str">
        <f>vlookup(I877,Cats!$A:$B,2,false)</f>
        <v>P</v>
      </c>
    </row>
    <row r="878">
      <c r="A878" s="1">
        <v>137887.0</v>
      </c>
      <c r="B878" s="1">
        <v>486.0</v>
      </c>
      <c r="C878" s="1">
        <v>14.0</v>
      </c>
      <c r="D878" s="1" t="s">
        <v>161</v>
      </c>
      <c r="E878" s="1">
        <v>19.0</v>
      </c>
      <c r="F878" s="7" t="str">
        <f>vlookup(E878,Teams!A:B,2,false)</f>
        <v>Interlake A</v>
      </c>
      <c r="G878" s="1" t="b">
        <v>1</v>
      </c>
      <c r="H878" s="1" t="b">
        <v>0</v>
      </c>
      <c r="I878" s="1">
        <v>7.0</v>
      </c>
      <c r="J878" s="7" t="str">
        <f>vlookup(I878,Cats!$A:$B,2,false)</f>
        <v>X</v>
      </c>
    </row>
    <row r="879">
      <c r="A879" s="1">
        <v>137888.0</v>
      </c>
      <c r="B879" s="1">
        <v>486.0</v>
      </c>
      <c r="C879" s="1">
        <v>0.0</v>
      </c>
      <c r="D879" s="1" t="s">
        <v>32</v>
      </c>
      <c r="E879" s="1">
        <v>46.0</v>
      </c>
      <c r="F879" s="7" t="str">
        <f>vlookup(E879,Teams!A:B,2,false)</f>
        <v>Wayzata</v>
      </c>
      <c r="G879" s="1" t="b">
        <v>0</v>
      </c>
      <c r="H879" s="1" t="b">
        <v>1</v>
      </c>
      <c r="I879" s="1">
        <v>7.0</v>
      </c>
      <c r="J879" s="7" t="str">
        <f>vlookup(I879,Cats!$A:$B,2,false)</f>
        <v>X</v>
      </c>
    </row>
    <row r="880">
      <c r="A880" s="1">
        <v>137889.0</v>
      </c>
      <c r="B880" s="1">
        <v>486.0</v>
      </c>
      <c r="C880" s="1">
        <v>0.0</v>
      </c>
      <c r="D880" s="1" t="s">
        <v>160</v>
      </c>
      <c r="E880" s="1">
        <v>19.0</v>
      </c>
      <c r="F880" s="7" t="str">
        <f>vlookup(E880,Teams!A:B,2,false)</f>
        <v>Interlake A</v>
      </c>
      <c r="G880" s="1" t="b">
        <v>1</v>
      </c>
      <c r="H880" s="1" t="b">
        <v>0</v>
      </c>
      <c r="I880" s="1">
        <v>8.0</v>
      </c>
      <c r="J880" s="7" t="str">
        <f>vlookup(I880,Cats!$A:$B,2,false)</f>
        <v>M</v>
      </c>
    </row>
    <row r="881">
      <c r="A881" s="1">
        <v>137890.0</v>
      </c>
      <c r="B881" s="1">
        <v>486.0</v>
      </c>
      <c r="C881" s="1">
        <v>0.0</v>
      </c>
      <c r="D881" s="1" t="s">
        <v>158</v>
      </c>
      <c r="E881" s="1">
        <v>46.0</v>
      </c>
      <c r="F881" s="7" t="str">
        <f>vlookup(E881,Teams!A:B,2,false)</f>
        <v>Wayzata</v>
      </c>
      <c r="G881" s="1" t="b">
        <v>0</v>
      </c>
      <c r="H881" s="1" t="b">
        <v>0</v>
      </c>
      <c r="I881" s="1">
        <v>8.0</v>
      </c>
      <c r="J881" s="7" t="str">
        <f>vlookup(I881,Cats!$A:$B,2,false)</f>
        <v>M</v>
      </c>
    </row>
    <row r="882">
      <c r="A882" s="1">
        <v>137891.0</v>
      </c>
      <c r="B882" s="1">
        <v>486.0</v>
      </c>
      <c r="C882" s="1">
        <v>14.0</v>
      </c>
      <c r="D882" s="1" t="s">
        <v>161</v>
      </c>
      <c r="E882" s="1">
        <v>19.0</v>
      </c>
      <c r="F882" s="7" t="str">
        <f>vlookup(E882,Teams!A:B,2,false)</f>
        <v>Interlake A</v>
      </c>
      <c r="G882" s="1" t="b">
        <v>1</v>
      </c>
      <c r="H882" s="1" t="b">
        <v>0</v>
      </c>
      <c r="I882" s="1">
        <v>9.0</v>
      </c>
      <c r="J882" s="7" t="str">
        <f>vlookup(I882,Cats!$A:$B,2,false)</f>
        <v>C</v>
      </c>
    </row>
    <row r="883">
      <c r="A883" s="1">
        <v>137892.0</v>
      </c>
      <c r="B883" s="1">
        <v>486.0</v>
      </c>
      <c r="C883" s="1">
        <v>0.0</v>
      </c>
      <c r="D883" s="1" t="s">
        <v>32</v>
      </c>
      <c r="E883" s="1">
        <v>46.0</v>
      </c>
      <c r="F883" s="7" t="str">
        <f>vlookup(E883,Teams!A:B,2,false)</f>
        <v>Wayzata</v>
      </c>
      <c r="G883" s="1" t="b">
        <v>0</v>
      </c>
      <c r="H883" s="1" t="b">
        <v>1</v>
      </c>
      <c r="I883" s="1">
        <v>9.0</v>
      </c>
      <c r="J883" s="7" t="str">
        <f>vlookup(I883,Cats!$A:$B,2,false)</f>
        <v>C</v>
      </c>
    </row>
    <row r="884">
      <c r="A884" s="1">
        <v>137893.0</v>
      </c>
      <c r="B884" s="1">
        <v>486.0</v>
      </c>
      <c r="C884" s="1">
        <v>14.0</v>
      </c>
      <c r="D884" s="1" t="s">
        <v>162</v>
      </c>
      <c r="E884" s="1">
        <v>19.0</v>
      </c>
      <c r="F884" s="7" t="str">
        <f>vlookup(E884,Teams!A:B,2,false)</f>
        <v>Interlake A</v>
      </c>
      <c r="G884" s="1" t="b">
        <v>1</v>
      </c>
      <c r="H884" s="1" t="b">
        <v>0</v>
      </c>
      <c r="I884" s="1">
        <v>10.0</v>
      </c>
      <c r="J884" s="7" t="str">
        <f>vlookup(I884,Cats!$A:$B,2,false)</f>
        <v>E</v>
      </c>
    </row>
    <row r="885">
      <c r="A885" s="1">
        <v>137894.0</v>
      </c>
      <c r="B885" s="1">
        <v>486.0</v>
      </c>
      <c r="C885" s="1">
        <v>-4.0</v>
      </c>
      <c r="D885" s="1" t="s">
        <v>159</v>
      </c>
      <c r="E885" s="1">
        <v>46.0</v>
      </c>
      <c r="F885" s="7" t="str">
        <f>vlookup(E885,Teams!A:B,2,false)</f>
        <v>Wayzata</v>
      </c>
      <c r="G885" s="1" t="b">
        <v>0</v>
      </c>
      <c r="H885" s="1" t="b">
        <v>0</v>
      </c>
      <c r="I885" s="1">
        <v>10.0</v>
      </c>
      <c r="J885" s="7" t="str">
        <f>vlookup(I885,Cats!$A:$B,2,false)</f>
        <v>E</v>
      </c>
    </row>
    <row r="886">
      <c r="A886" s="1">
        <v>137895.0</v>
      </c>
      <c r="B886" s="1">
        <v>486.0</v>
      </c>
      <c r="C886" s="1">
        <v>0.0</v>
      </c>
      <c r="D886" s="1" t="s">
        <v>32</v>
      </c>
      <c r="E886" s="1">
        <v>19.0</v>
      </c>
      <c r="F886" s="7" t="str">
        <f>vlookup(E886,Teams!A:B,2,false)</f>
        <v>Interlake A</v>
      </c>
      <c r="G886" s="1" t="b">
        <v>1</v>
      </c>
      <c r="H886" s="1" t="b">
        <v>1</v>
      </c>
      <c r="I886" s="1">
        <v>11.0</v>
      </c>
      <c r="J886" s="7" t="str">
        <f>vlookup(I886,Cats!$A:$B,2,false)</f>
        <v>B</v>
      </c>
    </row>
    <row r="887">
      <c r="A887" s="1">
        <v>137896.0</v>
      </c>
      <c r="B887" s="1">
        <v>486.0</v>
      </c>
      <c r="C887" s="1">
        <v>14.0</v>
      </c>
      <c r="D887" s="1" t="s">
        <v>157</v>
      </c>
      <c r="E887" s="1">
        <v>46.0</v>
      </c>
      <c r="F887" s="7" t="str">
        <f>vlookup(E887,Teams!A:B,2,false)</f>
        <v>Wayzata</v>
      </c>
      <c r="G887" s="1" t="b">
        <v>0</v>
      </c>
      <c r="H887" s="1" t="b">
        <v>0</v>
      </c>
      <c r="I887" s="1">
        <v>11.0</v>
      </c>
      <c r="J887" s="7" t="str">
        <f>vlookup(I887,Cats!$A:$B,2,false)</f>
        <v>B</v>
      </c>
    </row>
    <row r="888">
      <c r="A888" s="1">
        <v>137897.0</v>
      </c>
      <c r="B888" s="1">
        <v>486.0</v>
      </c>
      <c r="C888" s="1">
        <v>0.0</v>
      </c>
      <c r="D888" s="1" t="s">
        <v>32</v>
      </c>
      <c r="E888" s="1">
        <v>19.0</v>
      </c>
      <c r="F888" s="7" t="str">
        <f>vlookup(E888,Teams!A:B,2,false)</f>
        <v>Interlake A</v>
      </c>
      <c r="G888" s="1" t="b">
        <v>1</v>
      </c>
      <c r="H888" s="1" t="b">
        <v>1</v>
      </c>
      <c r="I888" s="1">
        <v>12.0</v>
      </c>
      <c r="J888" s="7" t="str">
        <f>vlookup(I888,Cats!$A:$B,2,false)</f>
        <v>P</v>
      </c>
    </row>
    <row r="889">
      <c r="A889" s="1">
        <v>137898.0</v>
      </c>
      <c r="B889" s="1">
        <v>486.0</v>
      </c>
      <c r="C889" s="1">
        <v>14.0</v>
      </c>
      <c r="D889" s="1" t="s">
        <v>158</v>
      </c>
      <c r="E889" s="1">
        <v>46.0</v>
      </c>
      <c r="F889" s="7" t="str">
        <f>vlookup(E889,Teams!A:B,2,false)</f>
        <v>Wayzata</v>
      </c>
      <c r="G889" s="1" t="b">
        <v>0</v>
      </c>
      <c r="H889" s="1" t="b">
        <v>0</v>
      </c>
      <c r="I889" s="1">
        <v>12.0</v>
      </c>
      <c r="J889" s="7" t="str">
        <f>vlookup(I889,Cats!$A:$B,2,false)</f>
        <v>P</v>
      </c>
    </row>
    <row r="890">
      <c r="A890" s="1">
        <v>137899.0</v>
      </c>
      <c r="B890" s="1">
        <v>486.0</v>
      </c>
      <c r="C890" s="1">
        <v>0.0</v>
      </c>
      <c r="D890" s="1" t="s">
        <v>32</v>
      </c>
      <c r="E890" s="1">
        <v>19.0</v>
      </c>
      <c r="F890" s="7" t="str">
        <f>vlookup(E890,Teams!A:B,2,false)</f>
        <v>Interlake A</v>
      </c>
      <c r="G890" s="1" t="b">
        <v>1</v>
      </c>
      <c r="H890" s="1" t="b">
        <v>1</v>
      </c>
      <c r="I890" s="1">
        <v>13.0</v>
      </c>
      <c r="J890" s="7" t="str">
        <f>vlookup(I890,Cats!$A:$B,2,false)</f>
        <v>X</v>
      </c>
    </row>
    <row r="891">
      <c r="A891" s="1">
        <v>137900.0</v>
      </c>
      <c r="B891" s="1">
        <v>486.0</v>
      </c>
      <c r="C891" s="1">
        <v>4.0</v>
      </c>
      <c r="D891" s="1" t="s">
        <v>163</v>
      </c>
      <c r="E891" s="1">
        <v>46.0</v>
      </c>
      <c r="F891" s="7" t="str">
        <f>vlookup(E891,Teams!A:B,2,false)</f>
        <v>Wayzata</v>
      </c>
      <c r="G891" s="1" t="b">
        <v>0</v>
      </c>
      <c r="H891" s="1" t="b">
        <v>0</v>
      </c>
      <c r="I891" s="1">
        <v>13.0</v>
      </c>
      <c r="J891" s="7" t="str">
        <f>vlookup(I891,Cats!$A:$B,2,false)</f>
        <v>X</v>
      </c>
    </row>
    <row r="892">
      <c r="A892" s="1">
        <v>137901.0</v>
      </c>
      <c r="B892" s="1">
        <v>486.0</v>
      </c>
      <c r="C892" s="1">
        <v>0.0</v>
      </c>
      <c r="D892" s="1" t="s">
        <v>164</v>
      </c>
      <c r="E892" s="1">
        <v>19.0</v>
      </c>
      <c r="F892" s="7" t="str">
        <f>vlookup(E892,Teams!A:B,2,false)</f>
        <v>Interlake A</v>
      </c>
      <c r="G892" s="1" t="b">
        <v>1</v>
      </c>
      <c r="H892" s="1" t="b">
        <v>0</v>
      </c>
      <c r="I892" s="1">
        <v>14.0</v>
      </c>
      <c r="J892" s="7" t="str">
        <f>vlookup(I892,Cats!$A:$B,2,false)</f>
        <v>M</v>
      </c>
    </row>
    <row r="893">
      <c r="A893" s="1">
        <v>137902.0</v>
      </c>
      <c r="B893" s="1">
        <v>486.0</v>
      </c>
      <c r="C893" s="1">
        <v>0.0</v>
      </c>
      <c r="D893" s="1" t="s">
        <v>158</v>
      </c>
      <c r="E893" s="1">
        <v>46.0</v>
      </c>
      <c r="F893" s="7" t="str">
        <f>vlookup(E893,Teams!A:B,2,false)</f>
        <v>Wayzata</v>
      </c>
      <c r="G893" s="1" t="b">
        <v>0</v>
      </c>
      <c r="H893" s="1" t="b">
        <v>0</v>
      </c>
      <c r="I893" s="1">
        <v>14.0</v>
      </c>
      <c r="J893" s="7" t="str">
        <f>vlookup(I893,Cats!$A:$B,2,false)</f>
        <v>M</v>
      </c>
    </row>
    <row r="894">
      <c r="A894" s="1">
        <v>137903.0</v>
      </c>
      <c r="B894" s="1">
        <v>486.0</v>
      </c>
      <c r="C894" s="1">
        <v>0.0</v>
      </c>
      <c r="D894" s="1" t="s">
        <v>32</v>
      </c>
      <c r="E894" s="1">
        <v>19.0</v>
      </c>
      <c r="F894" s="7" t="str">
        <f>vlookup(E894,Teams!A:B,2,false)</f>
        <v>Interlake A</v>
      </c>
      <c r="G894" s="1" t="b">
        <v>1</v>
      </c>
      <c r="H894" s="1" t="b">
        <v>1</v>
      </c>
      <c r="I894" s="1">
        <v>15.0</v>
      </c>
      <c r="J894" s="7" t="str">
        <f>vlookup(I894,Cats!$A:$B,2,false)</f>
        <v>C</v>
      </c>
    </row>
    <row r="895">
      <c r="A895" s="1">
        <v>137904.0</v>
      </c>
      <c r="B895" s="1">
        <v>486.0</v>
      </c>
      <c r="C895" s="1">
        <v>14.0</v>
      </c>
      <c r="D895" s="1" t="s">
        <v>163</v>
      </c>
      <c r="E895" s="1">
        <v>46.0</v>
      </c>
      <c r="F895" s="7" t="str">
        <f>vlookup(E895,Teams!A:B,2,false)</f>
        <v>Wayzata</v>
      </c>
      <c r="G895" s="1" t="b">
        <v>0</v>
      </c>
      <c r="H895" s="1" t="b">
        <v>0</v>
      </c>
      <c r="I895" s="1">
        <v>15.0</v>
      </c>
      <c r="J895" s="7" t="str">
        <f>vlookup(I895,Cats!$A:$B,2,false)</f>
        <v>C</v>
      </c>
    </row>
    <row r="896">
      <c r="A896" s="1">
        <v>137905.0</v>
      </c>
      <c r="B896" s="1">
        <v>486.0</v>
      </c>
      <c r="C896" s="1">
        <v>0.0</v>
      </c>
      <c r="D896" s="1" t="s">
        <v>32</v>
      </c>
      <c r="E896" s="1">
        <v>19.0</v>
      </c>
      <c r="F896" s="7" t="str">
        <f>vlookup(E896,Teams!A:B,2,false)</f>
        <v>Interlake A</v>
      </c>
      <c r="G896" s="1" t="b">
        <v>1</v>
      </c>
      <c r="H896" s="1" t="b">
        <v>1</v>
      </c>
      <c r="I896" s="1">
        <v>16.0</v>
      </c>
      <c r="J896" s="7" t="str">
        <f>vlookup(I896,Cats!$A:$B,2,false)</f>
        <v>E</v>
      </c>
    </row>
    <row r="897">
      <c r="A897" s="1">
        <v>137906.0</v>
      </c>
      <c r="B897" s="1">
        <v>486.0</v>
      </c>
      <c r="C897" s="1">
        <v>4.0</v>
      </c>
      <c r="D897" s="1" t="s">
        <v>158</v>
      </c>
      <c r="E897" s="1">
        <v>46.0</v>
      </c>
      <c r="F897" s="7" t="str">
        <f>vlookup(E897,Teams!A:B,2,false)</f>
        <v>Wayzata</v>
      </c>
      <c r="G897" s="1" t="b">
        <v>0</v>
      </c>
      <c r="H897" s="1" t="b">
        <v>0</v>
      </c>
      <c r="I897" s="1">
        <v>16.0</v>
      </c>
      <c r="J897" s="7" t="str">
        <f>vlookup(I897,Cats!$A:$B,2,false)</f>
        <v>E</v>
      </c>
    </row>
    <row r="898">
      <c r="A898" s="1">
        <v>137907.0</v>
      </c>
      <c r="B898" s="1">
        <v>486.0</v>
      </c>
      <c r="C898" s="1">
        <v>-4.0</v>
      </c>
      <c r="D898" s="1" t="s">
        <v>165</v>
      </c>
      <c r="E898" s="1">
        <v>19.0</v>
      </c>
      <c r="F898" s="7" t="str">
        <f>vlookup(E898,Teams!A:B,2,false)</f>
        <v>Interlake A</v>
      </c>
      <c r="G898" s="1" t="b">
        <v>1</v>
      </c>
      <c r="H898" s="1" t="b">
        <v>0</v>
      </c>
      <c r="I898" s="1">
        <v>17.0</v>
      </c>
      <c r="J898" s="7" t="str">
        <f>vlookup(I898,Cats!$A:$B,2,false)</f>
        <v>B</v>
      </c>
    </row>
    <row r="899">
      <c r="A899" s="1">
        <v>137908.0</v>
      </c>
      <c r="B899" s="1">
        <v>486.0</v>
      </c>
      <c r="C899" s="1">
        <v>14.0</v>
      </c>
      <c r="D899" s="1" t="s">
        <v>163</v>
      </c>
      <c r="E899" s="1">
        <v>46.0</v>
      </c>
      <c r="F899" s="7" t="str">
        <f>vlookup(E899,Teams!A:B,2,false)</f>
        <v>Wayzata</v>
      </c>
      <c r="G899" s="1" t="b">
        <v>0</v>
      </c>
      <c r="H899" s="1" t="b">
        <v>0</v>
      </c>
      <c r="I899" s="1">
        <v>17.0</v>
      </c>
      <c r="J899" s="7" t="str">
        <f>vlookup(I899,Cats!$A:$B,2,false)</f>
        <v>B</v>
      </c>
    </row>
    <row r="900">
      <c r="A900" s="1">
        <v>137909.0</v>
      </c>
      <c r="B900" s="1">
        <v>486.0</v>
      </c>
      <c r="C900" s="1">
        <v>0.0</v>
      </c>
      <c r="D900" s="1" t="s">
        <v>164</v>
      </c>
      <c r="E900" s="1">
        <v>19.0</v>
      </c>
      <c r="F900" s="7" t="str">
        <f>vlookup(E900,Teams!A:B,2,false)</f>
        <v>Interlake A</v>
      </c>
      <c r="G900" s="1" t="b">
        <v>1</v>
      </c>
      <c r="H900" s="1" t="b">
        <v>0</v>
      </c>
      <c r="I900" s="1">
        <v>18.0</v>
      </c>
      <c r="J900" s="7" t="str">
        <f>vlookup(I900,Cats!$A:$B,2,false)</f>
        <v>P</v>
      </c>
    </row>
    <row r="901">
      <c r="A901" s="1">
        <v>137910.0</v>
      </c>
      <c r="B901" s="1">
        <v>486.0</v>
      </c>
      <c r="C901" s="1">
        <v>14.0</v>
      </c>
      <c r="D901" s="1" t="s">
        <v>163</v>
      </c>
      <c r="E901" s="1">
        <v>46.0</v>
      </c>
      <c r="F901" s="7" t="str">
        <f>vlookup(E901,Teams!A:B,2,false)</f>
        <v>Wayzata</v>
      </c>
      <c r="G901" s="1" t="b">
        <v>0</v>
      </c>
      <c r="H901" s="1" t="b">
        <v>0</v>
      </c>
      <c r="I901" s="1">
        <v>18.0</v>
      </c>
      <c r="J901" s="7" t="str">
        <f>vlookup(I901,Cats!$A:$B,2,false)</f>
        <v>P</v>
      </c>
    </row>
    <row r="902">
      <c r="A902" s="1">
        <v>137911.0</v>
      </c>
      <c r="B902" s="1">
        <v>486.0</v>
      </c>
      <c r="C902" s="1">
        <v>4.0</v>
      </c>
      <c r="D902" s="1" t="s">
        <v>160</v>
      </c>
      <c r="E902" s="1">
        <v>19.0</v>
      </c>
      <c r="F902" s="7" t="str">
        <f>vlookup(E902,Teams!A:B,2,false)</f>
        <v>Interlake A</v>
      </c>
      <c r="G902" s="1" t="b">
        <v>1</v>
      </c>
      <c r="H902" s="1" t="b">
        <v>0</v>
      </c>
      <c r="I902" s="1">
        <v>19.0</v>
      </c>
      <c r="J902" s="7" t="str">
        <f>vlookup(I902,Cats!$A:$B,2,false)</f>
        <v>X</v>
      </c>
    </row>
    <row r="903">
      <c r="A903" s="1">
        <v>137912.0</v>
      </c>
      <c r="B903" s="1">
        <v>486.0</v>
      </c>
      <c r="C903" s="1">
        <v>0.0</v>
      </c>
      <c r="D903" s="1" t="s">
        <v>32</v>
      </c>
      <c r="E903" s="1">
        <v>46.0</v>
      </c>
      <c r="F903" s="7" t="str">
        <f>vlookup(E903,Teams!A:B,2,false)</f>
        <v>Wayzata</v>
      </c>
      <c r="G903" s="1" t="b">
        <v>0</v>
      </c>
      <c r="H903" s="1" t="b">
        <v>1</v>
      </c>
      <c r="I903" s="1">
        <v>19.0</v>
      </c>
      <c r="J903" s="7" t="str">
        <f>vlookup(I903,Cats!$A:$B,2,false)</f>
        <v>X</v>
      </c>
    </row>
    <row r="904">
      <c r="A904" s="1">
        <v>137913.0</v>
      </c>
      <c r="B904" s="1">
        <v>486.0</v>
      </c>
      <c r="C904" s="1">
        <v>0.0</v>
      </c>
      <c r="D904" s="1" t="s">
        <v>164</v>
      </c>
      <c r="E904" s="1">
        <v>19.0</v>
      </c>
      <c r="F904" s="7" t="str">
        <f>vlookup(E904,Teams!A:B,2,false)</f>
        <v>Interlake A</v>
      </c>
      <c r="G904" s="1" t="b">
        <v>1</v>
      </c>
      <c r="H904" s="1" t="b">
        <v>0</v>
      </c>
      <c r="I904" s="1">
        <v>20.0</v>
      </c>
      <c r="J904" s="7" t="str">
        <f>vlookup(I904,Cats!$A:$B,2,false)</f>
        <v>M</v>
      </c>
    </row>
    <row r="905">
      <c r="A905" s="1">
        <v>137914.0</v>
      </c>
      <c r="B905" s="1">
        <v>486.0</v>
      </c>
      <c r="C905" s="1">
        <v>0.0</v>
      </c>
      <c r="D905" s="1" t="s">
        <v>157</v>
      </c>
      <c r="E905" s="1">
        <v>46.0</v>
      </c>
      <c r="F905" s="7" t="str">
        <f>vlookup(E905,Teams!A:B,2,false)</f>
        <v>Wayzata</v>
      </c>
      <c r="G905" s="1" t="b">
        <v>0</v>
      </c>
      <c r="H905" s="1" t="b">
        <v>0</v>
      </c>
      <c r="I905" s="1">
        <v>20.0</v>
      </c>
      <c r="J905" s="7" t="str">
        <f>vlookup(I905,Cats!$A:$B,2,false)</f>
        <v>M</v>
      </c>
    </row>
    <row r="906">
      <c r="A906" s="1">
        <v>137915.0</v>
      </c>
      <c r="B906" s="1">
        <v>486.0</v>
      </c>
      <c r="C906" s="1">
        <v>14.0</v>
      </c>
      <c r="D906" s="1" t="s">
        <v>161</v>
      </c>
      <c r="E906" s="1">
        <v>19.0</v>
      </c>
      <c r="F906" s="7" t="str">
        <f>vlookup(E906,Teams!A:B,2,false)</f>
        <v>Interlake A</v>
      </c>
      <c r="G906" s="1" t="b">
        <v>1</v>
      </c>
      <c r="H906" s="1" t="b">
        <v>0</v>
      </c>
      <c r="I906" s="1">
        <v>21.0</v>
      </c>
      <c r="J906" s="7" t="str">
        <f>vlookup(I906,Cats!$A:$B,2,false)</f>
        <v>C</v>
      </c>
    </row>
    <row r="907">
      <c r="A907" s="1">
        <v>137916.0</v>
      </c>
      <c r="B907" s="1">
        <v>486.0</v>
      </c>
      <c r="C907" s="1">
        <v>0.0</v>
      </c>
      <c r="D907" s="1" t="s">
        <v>32</v>
      </c>
      <c r="E907" s="1">
        <v>46.0</v>
      </c>
      <c r="F907" s="7" t="str">
        <f>vlookup(E907,Teams!A:B,2,false)</f>
        <v>Wayzata</v>
      </c>
      <c r="G907" s="1" t="b">
        <v>0</v>
      </c>
      <c r="H907" s="1" t="b">
        <v>1</v>
      </c>
      <c r="I907" s="1">
        <v>21.0</v>
      </c>
      <c r="J907" s="7" t="str">
        <f>vlookup(I907,Cats!$A:$B,2,false)</f>
        <v>C</v>
      </c>
    </row>
    <row r="908">
      <c r="A908" s="1">
        <v>137917.0</v>
      </c>
      <c r="B908" s="1">
        <v>486.0</v>
      </c>
      <c r="C908" s="1">
        <v>4.0</v>
      </c>
      <c r="D908" s="1" t="s">
        <v>160</v>
      </c>
      <c r="E908" s="1">
        <v>19.0</v>
      </c>
      <c r="F908" s="7" t="str">
        <f>vlookup(E908,Teams!A:B,2,false)</f>
        <v>Interlake A</v>
      </c>
      <c r="G908" s="1" t="b">
        <v>1</v>
      </c>
      <c r="H908" s="1" t="b">
        <v>0</v>
      </c>
      <c r="I908" s="1">
        <v>22.0</v>
      </c>
      <c r="J908" s="7" t="str">
        <f>vlookup(I908,Cats!$A:$B,2,false)</f>
        <v>E</v>
      </c>
    </row>
    <row r="909">
      <c r="A909" s="1">
        <v>137918.0</v>
      </c>
      <c r="B909" s="1">
        <v>486.0</v>
      </c>
      <c r="C909" s="1">
        <v>-4.0</v>
      </c>
      <c r="D909" s="1" t="s">
        <v>159</v>
      </c>
      <c r="E909" s="1">
        <v>46.0</v>
      </c>
      <c r="F909" s="7" t="str">
        <f>vlookup(E909,Teams!A:B,2,false)</f>
        <v>Wayzata</v>
      </c>
      <c r="G909" s="1" t="b">
        <v>0</v>
      </c>
      <c r="H909" s="1" t="b">
        <v>0</v>
      </c>
      <c r="I909" s="1">
        <v>22.0</v>
      </c>
      <c r="J909" s="7" t="str">
        <f>vlookup(I909,Cats!$A:$B,2,false)</f>
        <v>E</v>
      </c>
    </row>
    <row r="910">
      <c r="A910" s="1">
        <v>137919.0</v>
      </c>
      <c r="B910" s="1">
        <v>486.0</v>
      </c>
      <c r="C910" s="1">
        <v>14.0</v>
      </c>
      <c r="D910" s="1" t="s">
        <v>165</v>
      </c>
      <c r="E910" s="1">
        <v>19.0</v>
      </c>
      <c r="F910" s="7" t="str">
        <f>vlookup(E910,Teams!A:B,2,false)</f>
        <v>Interlake A</v>
      </c>
      <c r="G910" s="1" t="b">
        <v>1</v>
      </c>
      <c r="H910" s="1" t="b">
        <v>0</v>
      </c>
      <c r="I910" s="1">
        <v>23.0</v>
      </c>
      <c r="J910" s="7" t="str">
        <f>vlookup(I910,Cats!$A:$B,2,false)</f>
        <v>B</v>
      </c>
    </row>
    <row r="911">
      <c r="A911" s="1">
        <v>137920.0</v>
      </c>
      <c r="B911" s="1">
        <v>486.0</v>
      </c>
      <c r="C911" s="1">
        <v>0.0</v>
      </c>
      <c r="D911" s="1" t="s">
        <v>32</v>
      </c>
      <c r="E911" s="1">
        <v>46.0</v>
      </c>
      <c r="F911" s="7" t="str">
        <f>vlookup(E911,Teams!A:B,2,false)</f>
        <v>Wayzata</v>
      </c>
      <c r="G911" s="1" t="b">
        <v>0</v>
      </c>
      <c r="H911" s="1" t="b">
        <v>1</v>
      </c>
      <c r="I911" s="1">
        <v>23.0</v>
      </c>
      <c r="J911" s="7" t="str">
        <f>vlookup(I911,Cats!$A:$B,2,false)</f>
        <v>B</v>
      </c>
    </row>
    <row r="912">
      <c r="A912" s="1">
        <v>137921.0</v>
      </c>
      <c r="B912" s="1">
        <v>486.0</v>
      </c>
      <c r="C912" s="1">
        <v>4.0</v>
      </c>
      <c r="D912" s="1" t="s">
        <v>164</v>
      </c>
      <c r="E912" s="1">
        <v>19.0</v>
      </c>
      <c r="F912" s="7" t="str">
        <f>vlookup(E912,Teams!A:B,2,false)</f>
        <v>Interlake A</v>
      </c>
      <c r="G912" s="1" t="b">
        <v>1</v>
      </c>
      <c r="H912" s="1" t="b">
        <v>0</v>
      </c>
      <c r="I912" s="1">
        <v>24.0</v>
      </c>
      <c r="J912" s="7" t="str">
        <f>vlookup(I912,Cats!$A:$B,2,false)</f>
        <v>P</v>
      </c>
    </row>
    <row r="913">
      <c r="A913" s="1">
        <v>137922.0</v>
      </c>
      <c r="B913" s="1">
        <v>486.0</v>
      </c>
      <c r="C913" s="1">
        <v>0.0</v>
      </c>
      <c r="D913" s="1" t="s">
        <v>32</v>
      </c>
      <c r="E913" s="1">
        <v>46.0</v>
      </c>
      <c r="F913" s="7" t="str">
        <f>vlookup(E913,Teams!A:B,2,false)</f>
        <v>Wayzata</v>
      </c>
      <c r="G913" s="1" t="b">
        <v>0</v>
      </c>
      <c r="H913" s="1" t="b">
        <v>1</v>
      </c>
      <c r="I913" s="1">
        <v>24.0</v>
      </c>
      <c r="J913" s="7" t="str">
        <f>vlookup(I913,Cats!$A:$B,2,false)</f>
        <v>P</v>
      </c>
    </row>
    <row r="914">
      <c r="A914" s="1">
        <v>137923.0</v>
      </c>
      <c r="B914" s="1">
        <v>487.0</v>
      </c>
      <c r="C914" s="1">
        <v>14.0</v>
      </c>
      <c r="D914" s="1" t="s">
        <v>166</v>
      </c>
      <c r="E914" s="1">
        <v>35.0</v>
      </c>
      <c r="F914" s="7" t="str">
        <f>vlookup(E914,Teams!A:B,2,false)</f>
        <v>NoHo</v>
      </c>
      <c r="G914" s="1" t="b">
        <v>1</v>
      </c>
      <c r="H914" s="1" t="b">
        <v>0</v>
      </c>
      <c r="I914" s="1">
        <v>1.0</v>
      </c>
      <c r="J914" s="7" t="str">
        <f>vlookup(I914,Cats!$A:$B,2,false)</f>
        <v>X</v>
      </c>
    </row>
    <row r="915">
      <c r="A915" s="1">
        <v>137924.0</v>
      </c>
      <c r="B915" s="1">
        <v>487.0</v>
      </c>
      <c r="C915" s="1">
        <v>0.0</v>
      </c>
      <c r="D915" s="1" t="s">
        <v>32</v>
      </c>
      <c r="E915" s="1">
        <v>40.0</v>
      </c>
      <c r="F915" s="7" t="str">
        <f>vlookup(E915,Teams!A:B,2,false)</f>
        <v>Seven Lakes</v>
      </c>
      <c r="G915" s="1" t="b">
        <v>0</v>
      </c>
      <c r="H915" s="1" t="b">
        <v>1</v>
      </c>
      <c r="I915" s="1">
        <v>1.0</v>
      </c>
      <c r="J915" s="7" t="str">
        <f>vlookup(I915,Cats!$A:$B,2,false)</f>
        <v>X</v>
      </c>
    </row>
    <row r="916">
      <c r="A916" s="1">
        <v>137925.0</v>
      </c>
      <c r="B916" s="1">
        <v>487.0</v>
      </c>
      <c r="C916" s="1">
        <v>14.0</v>
      </c>
      <c r="D916" s="1" t="s">
        <v>167</v>
      </c>
      <c r="E916" s="1">
        <v>35.0</v>
      </c>
      <c r="F916" s="7" t="str">
        <f>vlookup(E916,Teams!A:B,2,false)</f>
        <v>NoHo</v>
      </c>
      <c r="G916" s="1" t="b">
        <v>1</v>
      </c>
      <c r="H916" s="1" t="b">
        <v>0</v>
      </c>
      <c r="I916" s="1">
        <v>2.0</v>
      </c>
      <c r="J916" s="7" t="str">
        <f>vlookup(I916,Cats!$A:$B,2,false)</f>
        <v>M</v>
      </c>
    </row>
    <row r="917">
      <c r="A917" s="1">
        <v>137926.0</v>
      </c>
      <c r="B917" s="1">
        <v>487.0</v>
      </c>
      <c r="C917" s="1">
        <v>0.0</v>
      </c>
      <c r="D917" s="1" t="s">
        <v>168</v>
      </c>
      <c r="E917" s="1">
        <v>40.0</v>
      </c>
      <c r="F917" s="7" t="str">
        <f>vlookup(E917,Teams!A:B,2,false)</f>
        <v>Seven Lakes</v>
      </c>
      <c r="G917" s="1" t="b">
        <v>0</v>
      </c>
      <c r="H917" s="1" t="b">
        <v>0</v>
      </c>
      <c r="I917" s="1">
        <v>2.0</v>
      </c>
      <c r="J917" s="7" t="str">
        <f>vlookup(I917,Cats!$A:$B,2,false)</f>
        <v>M</v>
      </c>
    </row>
    <row r="918">
      <c r="A918" s="1">
        <v>137927.0</v>
      </c>
      <c r="B918" s="1">
        <v>487.0</v>
      </c>
      <c r="C918" s="1">
        <v>0.0</v>
      </c>
      <c r="D918" s="1" t="s">
        <v>169</v>
      </c>
      <c r="E918" s="1">
        <v>35.0</v>
      </c>
      <c r="F918" s="7" t="str">
        <f>vlookup(E918,Teams!A:B,2,false)</f>
        <v>NoHo</v>
      </c>
      <c r="G918" s="1" t="b">
        <v>1</v>
      </c>
      <c r="H918" s="1" t="b">
        <v>0</v>
      </c>
      <c r="I918" s="1">
        <v>3.0</v>
      </c>
      <c r="J918" s="7" t="str">
        <f>vlookup(I918,Cats!$A:$B,2,false)</f>
        <v>C</v>
      </c>
    </row>
    <row r="919">
      <c r="A919" s="1">
        <v>137928.0</v>
      </c>
      <c r="B919" s="1">
        <v>487.0</v>
      </c>
      <c r="C919" s="1">
        <v>-4.0</v>
      </c>
      <c r="D919" s="1" t="s">
        <v>170</v>
      </c>
      <c r="E919" s="1">
        <v>40.0</v>
      </c>
      <c r="F919" s="7" t="str">
        <f>vlookup(E919,Teams!A:B,2,false)</f>
        <v>Seven Lakes</v>
      </c>
      <c r="G919" s="1" t="b">
        <v>0</v>
      </c>
      <c r="H919" s="1" t="b">
        <v>0</v>
      </c>
      <c r="I919" s="1">
        <v>3.0</v>
      </c>
      <c r="J919" s="7" t="str">
        <f>vlookup(I919,Cats!$A:$B,2,false)</f>
        <v>C</v>
      </c>
    </row>
    <row r="920">
      <c r="A920" s="1">
        <v>137929.0</v>
      </c>
      <c r="B920" s="1">
        <v>487.0</v>
      </c>
      <c r="C920" s="1">
        <v>14.0</v>
      </c>
      <c r="D920" s="1" t="s">
        <v>166</v>
      </c>
      <c r="E920" s="1">
        <v>35.0</v>
      </c>
      <c r="F920" s="7" t="str">
        <f>vlookup(E920,Teams!A:B,2,false)</f>
        <v>NoHo</v>
      </c>
      <c r="G920" s="1" t="b">
        <v>1</v>
      </c>
      <c r="H920" s="1" t="b">
        <v>0</v>
      </c>
      <c r="I920" s="1">
        <v>4.0</v>
      </c>
      <c r="J920" s="7" t="str">
        <f>vlookup(I920,Cats!$A:$B,2,false)</f>
        <v>E</v>
      </c>
    </row>
    <row r="921">
      <c r="A921" s="1">
        <v>137930.0</v>
      </c>
      <c r="B921" s="1">
        <v>487.0</v>
      </c>
      <c r="C921" s="1">
        <v>0.0</v>
      </c>
      <c r="D921" s="1" t="s">
        <v>32</v>
      </c>
      <c r="E921" s="1">
        <v>40.0</v>
      </c>
      <c r="F921" s="7" t="str">
        <f>vlookup(E921,Teams!A:B,2,false)</f>
        <v>Seven Lakes</v>
      </c>
      <c r="G921" s="1" t="b">
        <v>0</v>
      </c>
      <c r="H921" s="1" t="b">
        <v>1</v>
      </c>
      <c r="I921" s="1">
        <v>4.0</v>
      </c>
      <c r="J921" s="7" t="str">
        <f>vlookup(I921,Cats!$A:$B,2,false)</f>
        <v>E</v>
      </c>
    </row>
    <row r="922">
      <c r="A922" s="1">
        <v>137931.0</v>
      </c>
      <c r="B922" s="1">
        <v>487.0</v>
      </c>
      <c r="C922" s="1">
        <v>14.0</v>
      </c>
      <c r="D922" s="1" t="s">
        <v>171</v>
      </c>
      <c r="E922" s="1">
        <v>35.0</v>
      </c>
      <c r="F922" s="7" t="str">
        <f>vlookup(E922,Teams!A:B,2,false)</f>
        <v>NoHo</v>
      </c>
      <c r="G922" s="1" t="b">
        <v>1</v>
      </c>
      <c r="H922" s="1" t="b">
        <v>0</v>
      </c>
      <c r="I922" s="1">
        <v>5.0</v>
      </c>
      <c r="J922" s="7" t="str">
        <f>vlookup(I922,Cats!$A:$B,2,false)</f>
        <v>B</v>
      </c>
    </row>
    <row r="923">
      <c r="A923" s="1">
        <v>137932.0</v>
      </c>
      <c r="B923" s="1">
        <v>487.0</v>
      </c>
      <c r="C923" s="1">
        <v>0.0</v>
      </c>
      <c r="D923" s="1" t="s">
        <v>32</v>
      </c>
      <c r="E923" s="1">
        <v>40.0</v>
      </c>
      <c r="F923" s="7" t="str">
        <f>vlookup(E923,Teams!A:B,2,false)</f>
        <v>Seven Lakes</v>
      </c>
      <c r="G923" s="1" t="b">
        <v>0</v>
      </c>
      <c r="H923" s="1" t="b">
        <v>1</v>
      </c>
      <c r="I923" s="1">
        <v>5.0</v>
      </c>
      <c r="J923" s="7" t="str">
        <f>vlookup(I923,Cats!$A:$B,2,false)</f>
        <v>B</v>
      </c>
    </row>
    <row r="924">
      <c r="A924" s="1">
        <v>137933.0</v>
      </c>
      <c r="B924" s="1">
        <v>487.0</v>
      </c>
      <c r="C924" s="1">
        <v>4.0</v>
      </c>
      <c r="D924" s="1" t="s">
        <v>167</v>
      </c>
      <c r="E924" s="1">
        <v>35.0</v>
      </c>
      <c r="F924" s="7" t="str">
        <f>vlookup(E924,Teams!A:B,2,false)</f>
        <v>NoHo</v>
      </c>
      <c r="G924" s="1" t="b">
        <v>1</v>
      </c>
      <c r="H924" s="1" t="b">
        <v>0</v>
      </c>
      <c r="I924" s="1">
        <v>6.0</v>
      </c>
      <c r="J924" s="7" t="str">
        <f>vlookup(I924,Cats!$A:$B,2,false)</f>
        <v>P</v>
      </c>
    </row>
    <row r="925">
      <c r="A925" s="1">
        <v>137934.0</v>
      </c>
      <c r="B925" s="1">
        <v>487.0</v>
      </c>
      <c r="C925" s="1">
        <v>0.0</v>
      </c>
      <c r="D925" s="1" t="s">
        <v>32</v>
      </c>
      <c r="E925" s="1">
        <v>40.0</v>
      </c>
      <c r="F925" s="7" t="str">
        <f>vlookup(E925,Teams!A:B,2,false)</f>
        <v>Seven Lakes</v>
      </c>
      <c r="G925" s="1" t="b">
        <v>0</v>
      </c>
      <c r="H925" s="1" t="b">
        <v>1</v>
      </c>
      <c r="I925" s="1">
        <v>6.0</v>
      </c>
      <c r="J925" s="7" t="str">
        <f>vlookup(I925,Cats!$A:$B,2,false)</f>
        <v>P</v>
      </c>
    </row>
    <row r="926">
      <c r="A926" s="1">
        <v>137935.0</v>
      </c>
      <c r="B926" s="1">
        <v>487.0</v>
      </c>
      <c r="C926" s="1">
        <v>14.0</v>
      </c>
      <c r="D926" s="1" t="s">
        <v>171</v>
      </c>
      <c r="E926" s="1">
        <v>35.0</v>
      </c>
      <c r="F926" s="7" t="str">
        <f>vlookup(E926,Teams!A:B,2,false)</f>
        <v>NoHo</v>
      </c>
      <c r="G926" s="1" t="b">
        <v>1</v>
      </c>
      <c r="H926" s="1" t="b">
        <v>0</v>
      </c>
      <c r="I926" s="1">
        <v>7.0</v>
      </c>
      <c r="J926" s="7" t="str">
        <f>vlookup(I926,Cats!$A:$B,2,false)</f>
        <v>X</v>
      </c>
    </row>
    <row r="927">
      <c r="A927" s="1">
        <v>137936.0</v>
      </c>
      <c r="B927" s="1">
        <v>487.0</v>
      </c>
      <c r="C927" s="1">
        <v>0.0</v>
      </c>
      <c r="D927" s="1" t="s">
        <v>32</v>
      </c>
      <c r="E927" s="1">
        <v>40.0</v>
      </c>
      <c r="F927" s="7" t="str">
        <f>vlookup(E927,Teams!A:B,2,false)</f>
        <v>Seven Lakes</v>
      </c>
      <c r="G927" s="1" t="b">
        <v>0</v>
      </c>
      <c r="H927" s="1" t="b">
        <v>1</v>
      </c>
      <c r="I927" s="1">
        <v>7.0</v>
      </c>
      <c r="J927" s="7" t="str">
        <f>vlookup(I927,Cats!$A:$B,2,false)</f>
        <v>X</v>
      </c>
    </row>
    <row r="928">
      <c r="A928" s="1">
        <v>137937.0</v>
      </c>
      <c r="B928" s="1">
        <v>487.0</v>
      </c>
      <c r="C928" s="1">
        <v>0.0</v>
      </c>
      <c r="D928" s="1" t="s">
        <v>167</v>
      </c>
      <c r="E928" s="1">
        <v>35.0</v>
      </c>
      <c r="F928" s="7" t="str">
        <f>vlookup(E928,Teams!A:B,2,false)</f>
        <v>NoHo</v>
      </c>
      <c r="G928" s="1" t="b">
        <v>1</v>
      </c>
      <c r="H928" s="1" t="b">
        <v>0</v>
      </c>
      <c r="I928" s="1">
        <v>8.0</v>
      </c>
      <c r="J928" s="7" t="str">
        <f>vlookup(I928,Cats!$A:$B,2,false)</f>
        <v>M</v>
      </c>
    </row>
    <row r="929">
      <c r="A929" s="1">
        <v>137938.0</v>
      </c>
      <c r="B929" s="1">
        <v>487.0</v>
      </c>
      <c r="C929" s="1">
        <v>4.0</v>
      </c>
      <c r="D929" s="1" t="s">
        <v>172</v>
      </c>
      <c r="E929" s="1">
        <v>40.0</v>
      </c>
      <c r="F929" s="7" t="str">
        <f>vlookup(E929,Teams!A:B,2,false)</f>
        <v>Seven Lakes</v>
      </c>
      <c r="G929" s="1" t="b">
        <v>0</v>
      </c>
      <c r="H929" s="1" t="b">
        <v>0</v>
      </c>
      <c r="I929" s="1">
        <v>8.0</v>
      </c>
      <c r="J929" s="7" t="str">
        <f>vlookup(I929,Cats!$A:$B,2,false)</f>
        <v>M</v>
      </c>
    </row>
    <row r="930">
      <c r="A930" s="1">
        <v>137939.0</v>
      </c>
      <c r="B930" s="1">
        <v>487.0</v>
      </c>
      <c r="C930" s="1">
        <v>0.0</v>
      </c>
      <c r="D930" s="1" t="s">
        <v>32</v>
      </c>
      <c r="E930" s="1">
        <v>35.0</v>
      </c>
      <c r="F930" s="7" t="str">
        <f>vlookup(E930,Teams!A:B,2,false)</f>
        <v>NoHo</v>
      </c>
      <c r="G930" s="1" t="b">
        <v>1</v>
      </c>
      <c r="H930" s="1" t="b">
        <v>1</v>
      </c>
      <c r="I930" s="1">
        <v>9.0</v>
      </c>
      <c r="J930" s="7" t="str">
        <f>vlookup(I930,Cats!$A:$B,2,false)</f>
        <v>C</v>
      </c>
    </row>
    <row r="931">
      <c r="A931" s="1">
        <v>137940.0</v>
      </c>
      <c r="B931" s="1">
        <v>487.0</v>
      </c>
      <c r="C931" s="1">
        <v>4.0</v>
      </c>
      <c r="D931" s="1" t="s">
        <v>170</v>
      </c>
      <c r="E931" s="1">
        <v>40.0</v>
      </c>
      <c r="F931" s="7" t="str">
        <f>vlookup(E931,Teams!A:B,2,false)</f>
        <v>Seven Lakes</v>
      </c>
      <c r="G931" s="1" t="b">
        <v>0</v>
      </c>
      <c r="H931" s="1" t="b">
        <v>0</v>
      </c>
      <c r="I931" s="1">
        <v>9.0</v>
      </c>
      <c r="J931" s="7" t="str">
        <f>vlookup(I931,Cats!$A:$B,2,false)</f>
        <v>C</v>
      </c>
    </row>
    <row r="932">
      <c r="A932" s="1">
        <v>137941.0</v>
      </c>
      <c r="B932" s="1">
        <v>487.0</v>
      </c>
      <c r="C932" s="1">
        <v>14.0</v>
      </c>
      <c r="D932" s="1" t="s">
        <v>166</v>
      </c>
      <c r="E932" s="1">
        <v>35.0</v>
      </c>
      <c r="F932" s="7" t="str">
        <f>vlookup(E932,Teams!A:B,2,false)</f>
        <v>NoHo</v>
      </c>
      <c r="G932" s="1" t="b">
        <v>1</v>
      </c>
      <c r="H932" s="1" t="b">
        <v>0</v>
      </c>
      <c r="I932" s="1">
        <v>10.0</v>
      </c>
      <c r="J932" s="7" t="str">
        <f>vlookup(I932,Cats!$A:$B,2,false)</f>
        <v>E</v>
      </c>
    </row>
    <row r="933">
      <c r="A933" s="1">
        <v>137942.0</v>
      </c>
      <c r="B933" s="1">
        <v>487.0</v>
      </c>
      <c r="C933" s="1">
        <v>0.0</v>
      </c>
      <c r="D933" s="1" t="s">
        <v>32</v>
      </c>
      <c r="E933" s="1">
        <v>40.0</v>
      </c>
      <c r="F933" s="7" t="str">
        <f>vlookup(E933,Teams!A:B,2,false)</f>
        <v>Seven Lakes</v>
      </c>
      <c r="G933" s="1" t="b">
        <v>0</v>
      </c>
      <c r="H933" s="1" t="b">
        <v>1</v>
      </c>
      <c r="I933" s="1">
        <v>10.0</v>
      </c>
      <c r="J933" s="7" t="str">
        <f>vlookup(I933,Cats!$A:$B,2,false)</f>
        <v>E</v>
      </c>
    </row>
    <row r="934">
      <c r="A934" s="1">
        <v>137943.0</v>
      </c>
      <c r="B934" s="1">
        <v>487.0</v>
      </c>
      <c r="C934" s="1">
        <v>0.0</v>
      </c>
      <c r="D934" s="1" t="s">
        <v>32</v>
      </c>
      <c r="E934" s="1">
        <v>35.0</v>
      </c>
      <c r="F934" s="7" t="str">
        <f>vlookup(E934,Teams!A:B,2,false)</f>
        <v>NoHo</v>
      </c>
      <c r="G934" s="1" t="b">
        <v>1</v>
      </c>
      <c r="H934" s="1" t="b">
        <v>1</v>
      </c>
      <c r="I934" s="1">
        <v>11.0</v>
      </c>
      <c r="J934" s="7" t="str">
        <f>vlookup(I934,Cats!$A:$B,2,false)</f>
        <v>B</v>
      </c>
    </row>
    <row r="935">
      <c r="A935" s="1">
        <v>137944.0</v>
      </c>
      <c r="B935" s="1">
        <v>487.0</v>
      </c>
      <c r="C935" s="1">
        <v>14.0</v>
      </c>
      <c r="D935" s="1" t="s">
        <v>172</v>
      </c>
      <c r="E935" s="1">
        <v>40.0</v>
      </c>
      <c r="F935" s="7" t="str">
        <f>vlookup(E935,Teams!A:B,2,false)</f>
        <v>Seven Lakes</v>
      </c>
      <c r="G935" s="1" t="b">
        <v>0</v>
      </c>
      <c r="H935" s="1" t="b">
        <v>0</v>
      </c>
      <c r="I935" s="1">
        <v>11.0</v>
      </c>
      <c r="J935" s="7" t="str">
        <f>vlookup(I935,Cats!$A:$B,2,false)</f>
        <v>B</v>
      </c>
    </row>
    <row r="936">
      <c r="A936" s="1">
        <v>137945.0</v>
      </c>
      <c r="B936" s="1">
        <v>487.0</v>
      </c>
      <c r="C936" s="1">
        <v>-4.0</v>
      </c>
      <c r="D936" s="1" t="s">
        <v>166</v>
      </c>
      <c r="E936" s="1">
        <v>35.0</v>
      </c>
      <c r="F936" s="7" t="str">
        <f>vlookup(E936,Teams!A:B,2,false)</f>
        <v>NoHo</v>
      </c>
      <c r="G936" s="1" t="b">
        <v>1</v>
      </c>
      <c r="H936" s="1" t="b">
        <v>0</v>
      </c>
      <c r="I936" s="1">
        <v>12.0</v>
      </c>
      <c r="J936" s="7" t="str">
        <f>vlookup(I936,Cats!$A:$B,2,false)</f>
        <v>P</v>
      </c>
    </row>
    <row r="937">
      <c r="A937" s="1">
        <v>137946.0</v>
      </c>
      <c r="B937" s="1">
        <v>487.0</v>
      </c>
      <c r="C937" s="1">
        <v>14.0</v>
      </c>
      <c r="D937" s="1" t="s">
        <v>173</v>
      </c>
      <c r="E937" s="1">
        <v>40.0</v>
      </c>
      <c r="F937" s="7" t="str">
        <f>vlookup(E937,Teams!A:B,2,false)</f>
        <v>Seven Lakes</v>
      </c>
      <c r="G937" s="1" t="b">
        <v>0</v>
      </c>
      <c r="H937" s="1" t="b">
        <v>0</v>
      </c>
      <c r="I937" s="1">
        <v>12.0</v>
      </c>
      <c r="J937" s="7" t="str">
        <f>vlookup(I937,Cats!$A:$B,2,false)</f>
        <v>P</v>
      </c>
    </row>
    <row r="938">
      <c r="A938" s="1">
        <v>137947.0</v>
      </c>
      <c r="B938" s="1">
        <v>487.0</v>
      </c>
      <c r="C938" s="1">
        <v>4.0</v>
      </c>
      <c r="D938" s="1" t="s">
        <v>166</v>
      </c>
      <c r="E938" s="1">
        <v>35.0</v>
      </c>
      <c r="F938" s="7" t="str">
        <f>vlookup(E938,Teams!A:B,2,false)</f>
        <v>NoHo</v>
      </c>
      <c r="G938" s="1" t="b">
        <v>1</v>
      </c>
      <c r="H938" s="1" t="b">
        <v>0</v>
      </c>
      <c r="I938" s="1">
        <v>13.0</v>
      </c>
      <c r="J938" s="7" t="str">
        <f>vlookup(I938,Cats!$A:$B,2,false)</f>
        <v>X</v>
      </c>
    </row>
    <row r="939">
      <c r="A939" s="1">
        <v>137948.0</v>
      </c>
      <c r="B939" s="1">
        <v>487.0</v>
      </c>
      <c r="C939" s="1">
        <v>0.0</v>
      </c>
      <c r="D939" s="1" t="s">
        <v>32</v>
      </c>
      <c r="E939" s="1">
        <v>40.0</v>
      </c>
      <c r="F939" s="7" t="str">
        <f>vlookup(E939,Teams!A:B,2,false)</f>
        <v>Seven Lakes</v>
      </c>
      <c r="G939" s="1" t="b">
        <v>0</v>
      </c>
      <c r="H939" s="1" t="b">
        <v>1</v>
      </c>
      <c r="I939" s="1">
        <v>13.0</v>
      </c>
      <c r="J939" s="7" t="str">
        <f>vlookup(I939,Cats!$A:$B,2,false)</f>
        <v>X</v>
      </c>
    </row>
    <row r="940">
      <c r="A940" s="1">
        <v>137949.0</v>
      </c>
      <c r="B940" s="1">
        <v>487.0</v>
      </c>
      <c r="C940" s="1">
        <v>14.0</v>
      </c>
      <c r="D940" s="1" t="s">
        <v>167</v>
      </c>
      <c r="E940" s="1">
        <v>35.0</v>
      </c>
      <c r="F940" s="7" t="str">
        <f>vlookup(E940,Teams!A:B,2,false)</f>
        <v>NoHo</v>
      </c>
      <c r="G940" s="1" t="b">
        <v>1</v>
      </c>
      <c r="H940" s="1" t="b">
        <v>0</v>
      </c>
      <c r="I940" s="1">
        <v>14.0</v>
      </c>
      <c r="J940" s="7" t="str">
        <f>vlookup(I940,Cats!$A:$B,2,false)</f>
        <v>M</v>
      </c>
    </row>
    <row r="941">
      <c r="A941" s="1">
        <v>137950.0</v>
      </c>
      <c r="B941" s="1">
        <v>487.0</v>
      </c>
      <c r="C941" s="1">
        <v>0.0</v>
      </c>
      <c r="D941" s="1" t="s">
        <v>32</v>
      </c>
      <c r="E941" s="1">
        <v>40.0</v>
      </c>
      <c r="F941" s="7" t="str">
        <f>vlookup(E941,Teams!A:B,2,false)</f>
        <v>Seven Lakes</v>
      </c>
      <c r="G941" s="1" t="b">
        <v>0</v>
      </c>
      <c r="H941" s="1" t="b">
        <v>1</v>
      </c>
      <c r="I941" s="1">
        <v>14.0</v>
      </c>
      <c r="J941" s="7" t="str">
        <f>vlookup(I941,Cats!$A:$B,2,false)</f>
        <v>M</v>
      </c>
    </row>
    <row r="942">
      <c r="A942" s="1">
        <v>137951.0</v>
      </c>
      <c r="B942" s="1">
        <v>487.0</v>
      </c>
      <c r="C942" s="1">
        <v>14.0</v>
      </c>
      <c r="D942" s="1" t="s">
        <v>169</v>
      </c>
      <c r="E942" s="1">
        <v>35.0</v>
      </c>
      <c r="F942" s="7" t="str">
        <f>vlookup(E942,Teams!A:B,2,false)</f>
        <v>NoHo</v>
      </c>
      <c r="G942" s="1" t="b">
        <v>1</v>
      </c>
      <c r="H942" s="1" t="b">
        <v>0</v>
      </c>
      <c r="I942" s="1">
        <v>15.0</v>
      </c>
      <c r="J942" s="7" t="str">
        <f>vlookup(I942,Cats!$A:$B,2,false)</f>
        <v>C</v>
      </c>
    </row>
    <row r="943">
      <c r="A943" s="1">
        <v>137952.0</v>
      </c>
      <c r="B943" s="1">
        <v>487.0</v>
      </c>
      <c r="C943" s="1">
        <v>0.0</v>
      </c>
      <c r="D943" s="1" t="s">
        <v>32</v>
      </c>
      <c r="E943" s="1">
        <v>40.0</v>
      </c>
      <c r="F943" s="7" t="str">
        <f>vlookup(E943,Teams!A:B,2,false)</f>
        <v>Seven Lakes</v>
      </c>
      <c r="G943" s="1" t="b">
        <v>0</v>
      </c>
      <c r="H943" s="1" t="b">
        <v>1</v>
      </c>
      <c r="I943" s="1">
        <v>15.0</v>
      </c>
      <c r="J943" s="7" t="str">
        <f>vlookup(I943,Cats!$A:$B,2,false)</f>
        <v>C</v>
      </c>
    </row>
    <row r="944">
      <c r="A944" s="1">
        <v>137953.0</v>
      </c>
      <c r="B944" s="1">
        <v>487.0</v>
      </c>
      <c r="C944" s="1">
        <v>0.0</v>
      </c>
      <c r="D944" s="1" t="s">
        <v>32</v>
      </c>
      <c r="E944" s="1">
        <v>35.0</v>
      </c>
      <c r="F944" s="7" t="str">
        <f>vlookup(E944,Teams!A:B,2,false)</f>
        <v>NoHo</v>
      </c>
      <c r="G944" s="1" t="b">
        <v>1</v>
      </c>
      <c r="H944" s="1" t="b">
        <v>1</v>
      </c>
      <c r="I944" s="1">
        <v>16.0</v>
      </c>
      <c r="J944" s="7" t="str">
        <f>vlookup(I944,Cats!$A:$B,2,false)</f>
        <v>E</v>
      </c>
    </row>
    <row r="945">
      <c r="A945" s="1">
        <v>137954.0</v>
      </c>
      <c r="B945" s="1">
        <v>487.0</v>
      </c>
      <c r="C945" s="1">
        <v>4.0</v>
      </c>
      <c r="D945" s="1" t="s">
        <v>173</v>
      </c>
      <c r="E945" s="1">
        <v>40.0</v>
      </c>
      <c r="F945" s="7" t="str">
        <f>vlookup(E945,Teams!A:B,2,false)</f>
        <v>Seven Lakes</v>
      </c>
      <c r="G945" s="1" t="b">
        <v>0</v>
      </c>
      <c r="H945" s="1" t="b">
        <v>0</v>
      </c>
      <c r="I945" s="1">
        <v>16.0</v>
      </c>
      <c r="J945" s="7" t="str">
        <f>vlookup(I945,Cats!$A:$B,2,false)</f>
        <v>E</v>
      </c>
    </row>
    <row r="946">
      <c r="A946" s="1">
        <v>137955.0</v>
      </c>
      <c r="B946" s="1">
        <v>487.0</v>
      </c>
      <c r="C946" s="1">
        <v>14.0</v>
      </c>
      <c r="D946" s="1" t="s">
        <v>171</v>
      </c>
      <c r="E946" s="1">
        <v>35.0</v>
      </c>
      <c r="F946" s="7" t="str">
        <f>vlookup(E946,Teams!A:B,2,false)</f>
        <v>NoHo</v>
      </c>
      <c r="G946" s="1" t="b">
        <v>1</v>
      </c>
      <c r="H946" s="1" t="b">
        <v>0</v>
      </c>
      <c r="I946" s="1">
        <v>17.0</v>
      </c>
      <c r="J946" s="7" t="str">
        <f>vlookup(I946,Cats!$A:$B,2,false)</f>
        <v>B</v>
      </c>
    </row>
    <row r="947">
      <c r="A947" s="1">
        <v>137956.0</v>
      </c>
      <c r="B947" s="1">
        <v>487.0</v>
      </c>
      <c r="C947" s="1">
        <v>-4.0</v>
      </c>
      <c r="D947" s="1" t="s">
        <v>170</v>
      </c>
      <c r="E947" s="1">
        <v>40.0</v>
      </c>
      <c r="F947" s="7" t="str">
        <f>vlookup(E947,Teams!A:B,2,false)</f>
        <v>Seven Lakes</v>
      </c>
      <c r="G947" s="1" t="b">
        <v>0</v>
      </c>
      <c r="H947" s="1" t="b">
        <v>0</v>
      </c>
      <c r="I947" s="1">
        <v>17.0</v>
      </c>
      <c r="J947" s="7" t="str">
        <f>vlookup(I947,Cats!$A:$B,2,false)</f>
        <v>B</v>
      </c>
    </row>
    <row r="948">
      <c r="A948" s="1">
        <v>137957.0</v>
      </c>
      <c r="B948" s="1">
        <v>487.0</v>
      </c>
      <c r="C948" s="1">
        <v>14.0</v>
      </c>
      <c r="D948" s="1" t="s">
        <v>167</v>
      </c>
      <c r="E948" s="1">
        <v>35.0</v>
      </c>
      <c r="F948" s="7" t="str">
        <f>vlookup(E948,Teams!A:B,2,false)</f>
        <v>NoHo</v>
      </c>
      <c r="G948" s="1" t="b">
        <v>1</v>
      </c>
      <c r="H948" s="1" t="b">
        <v>0</v>
      </c>
      <c r="I948" s="1">
        <v>18.0</v>
      </c>
      <c r="J948" s="7" t="str">
        <f>vlookup(I948,Cats!$A:$B,2,false)</f>
        <v>P</v>
      </c>
    </row>
    <row r="949">
      <c r="A949" s="1">
        <v>137958.0</v>
      </c>
      <c r="B949" s="1">
        <v>487.0</v>
      </c>
      <c r="C949" s="1">
        <v>0.0</v>
      </c>
      <c r="D949" s="1" t="s">
        <v>32</v>
      </c>
      <c r="E949" s="1">
        <v>40.0</v>
      </c>
      <c r="F949" s="7" t="str">
        <f>vlookup(E949,Teams!A:B,2,false)</f>
        <v>Seven Lakes</v>
      </c>
      <c r="G949" s="1" t="b">
        <v>0</v>
      </c>
      <c r="H949" s="1" t="b">
        <v>1</v>
      </c>
      <c r="I949" s="1">
        <v>18.0</v>
      </c>
      <c r="J949" s="7" t="str">
        <f>vlookup(I949,Cats!$A:$B,2,false)</f>
        <v>P</v>
      </c>
    </row>
    <row r="950">
      <c r="A950" s="1">
        <v>137959.0</v>
      </c>
      <c r="B950" s="1">
        <v>487.0</v>
      </c>
      <c r="C950" s="1">
        <v>4.0</v>
      </c>
      <c r="D950" s="1" t="s">
        <v>166</v>
      </c>
      <c r="E950" s="1">
        <v>35.0</v>
      </c>
      <c r="F950" s="7" t="str">
        <f>vlookup(E950,Teams!A:B,2,false)</f>
        <v>NoHo</v>
      </c>
      <c r="G950" s="1" t="b">
        <v>1</v>
      </c>
      <c r="H950" s="1" t="b">
        <v>0</v>
      </c>
      <c r="I950" s="1">
        <v>19.0</v>
      </c>
      <c r="J950" s="7" t="str">
        <f>vlookup(I950,Cats!$A:$B,2,false)</f>
        <v>X</v>
      </c>
    </row>
    <row r="951">
      <c r="A951" s="1">
        <v>137960.0</v>
      </c>
      <c r="B951" s="1">
        <v>487.0</v>
      </c>
      <c r="C951" s="1">
        <v>0.0</v>
      </c>
      <c r="D951" s="1" t="s">
        <v>32</v>
      </c>
      <c r="E951" s="1">
        <v>40.0</v>
      </c>
      <c r="F951" s="7" t="str">
        <f>vlookup(E951,Teams!A:B,2,false)</f>
        <v>Seven Lakes</v>
      </c>
      <c r="G951" s="1" t="b">
        <v>0</v>
      </c>
      <c r="H951" s="1" t="b">
        <v>1</v>
      </c>
      <c r="I951" s="1">
        <v>19.0</v>
      </c>
      <c r="J951" s="7" t="str">
        <f>vlookup(I951,Cats!$A:$B,2,false)</f>
        <v>X</v>
      </c>
    </row>
    <row r="952">
      <c r="A952" s="1">
        <v>137961.0</v>
      </c>
      <c r="B952" s="1">
        <v>487.0</v>
      </c>
      <c r="C952" s="1">
        <v>14.0</v>
      </c>
      <c r="D952" s="1" t="s">
        <v>167</v>
      </c>
      <c r="E952" s="1">
        <v>35.0</v>
      </c>
      <c r="F952" s="7" t="str">
        <f>vlookup(E952,Teams!A:B,2,false)</f>
        <v>NoHo</v>
      </c>
      <c r="G952" s="1" t="b">
        <v>1</v>
      </c>
      <c r="H952" s="1" t="b">
        <v>0</v>
      </c>
      <c r="I952" s="1">
        <v>20.0</v>
      </c>
      <c r="J952" s="7" t="str">
        <f>vlookup(I952,Cats!$A:$B,2,false)</f>
        <v>M</v>
      </c>
    </row>
    <row r="953">
      <c r="A953" s="1">
        <v>137962.0</v>
      </c>
      <c r="B953" s="1">
        <v>487.0</v>
      </c>
      <c r="C953" s="1">
        <v>0.0</v>
      </c>
      <c r="D953" s="1" t="s">
        <v>32</v>
      </c>
      <c r="E953" s="1">
        <v>40.0</v>
      </c>
      <c r="F953" s="7" t="str">
        <f>vlookup(E953,Teams!A:B,2,false)</f>
        <v>Seven Lakes</v>
      </c>
      <c r="G953" s="1" t="b">
        <v>0</v>
      </c>
      <c r="H953" s="1" t="b">
        <v>1</v>
      </c>
      <c r="I953" s="1">
        <v>20.0</v>
      </c>
      <c r="J953" s="7" t="str">
        <f>vlookup(I953,Cats!$A:$B,2,false)</f>
        <v>M</v>
      </c>
    </row>
    <row r="954">
      <c r="A954" s="1">
        <v>137963.0</v>
      </c>
      <c r="B954" s="1">
        <v>487.0</v>
      </c>
      <c r="C954" s="1">
        <v>0.0</v>
      </c>
      <c r="D954" s="1" t="s">
        <v>32</v>
      </c>
      <c r="E954" s="1">
        <v>35.0</v>
      </c>
      <c r="F954" s="7" t="str">
        <f>vlookup(E954,Teams!A:B,2,false)</f>
        <v>NoHo</v>
      </c>
      <c r="G954" s="1" t="b">
        <v>1</v>
      </c>
      <c r="H954" s="1" t="b">
        <v>1</v>
      </c>
      <c r="I954" s="1">
        <v>21.0</v>
      </c>
      <c r="J954" s="7" t="str">
        <f>vlookup(I954,Cats!$A:$B,2,false)</f>
        <v>C</v>
      </c>
    </row>
    <row r="955">
      <c r="A955" s="1">
        <v>137964.0</v>
      </c>
      <c r="B955" s="1">
        <v>487.0</v>
      </c>
      <c r="C955" s="1">
        <v>4.0</v>
      </c>
      <c r="D955" s="1" t="s">
        <v>170</v>
      </c>
      <c r="E955" s="1">
        <v>40.0</v>
      </c>
      <c r="F955" s="7" t="str">
        <f>vlookup(E955,Teams!A:B,2,false)</f>
        <v>Seven Lakes</v>
      </c>
      <c r="G955" s="1" t="b">
        <v>0</v>
      </c>
      <c r="H955" s="1" t="b">
        <v>0</v>
      </c>
      <c r="I955" s="1">
        <v>21.0</v>
      </c>
      <c r="J955" s="7" t="str">
        <f>vlookup(I955,Cats!$A:$B,2,false)</f>
        <v>C</v>
      </c>
    </row>
    <row r="956">
      <c r="A956" s="1">
        <v>137965.0</v>
      </c>
      <c r="B956" s="1">
        <v>487.0</v>
      </c>
      <c r="C956" s="1">
        <v>-4.0</v>
      </c>
      <c r="D956" s="1" t="s">
        <v>166</v>
      </c>
      <c r="E956" s="1">
        <v>35.0</v>
      </c>
      <c r="F956" s="7" t="str">
        <f>vlookup(E956,Teams!A:B,2,false)</f>
        <v>NoHo</v>
      </c>
      <c r="G956" s="1" t="b">
        <v>1</v>
      </c>
      <c r="H956" s="1" t="b">
        <v>0</v>
      </c>
      <c r="I956" s="1">
        <v>22.0</v>
      </c>
      <c r="J956" s="7" t="str">
        <f>vlookup(I956,Cats!$A:$B,2,false)</f>
        <v>E</v>
      </c>
    </row>
    <row r="957">
      <c r="A957" s="1">
        <v>137966.0</v>
      </c>
      <c r="B957" s="1">
        <v>487.0</v>
      </c>
      <c r="C957" s="1">
        <v>4.0</v>
      </c>
      <c r="D957" s="1" t="s">
        <v>173</v>
      </c>
      <c r="E957" s="1">
        <v>40.0</v>
      </c>
      <c r="F957" s="7" t="str">
        <f>vlookup(E957,Teams!A:B,2,false)</f>
        <v>Seven Lakes</v>
      </c>
      <c r="G957" s="1" t="b">
        <v>0</v>
      </c>
      <c r="H957" s="1" t="b">
        <v>0</v>
      </c>
      <c r="I957" s="1">
        <v>22.0</v>
      </c>
      <c r="J957" s="7" t="str">
        <f>vlookup(I957,Cats!$A:$B,2,false)</f>
        <v>E</v>
      </c>
    </row>
    <row r="958">
      <c r="A958" s="1">
        <v>137967.0</v>
      </c>
      <c r="B958" s="1">
        <v>487.0</v>
      </c>
      <c r="C958" s="1">
        <v>14.0</v>
      </c>
      <c r="D958" s="1" t="s">
        <v>171</v>
      </c>
      <c r="E958" s="1">
        <v>35.0</v>
      </c>
      <c r="F958" s="7" t="str">
        <f>vlookup(E958,Teams!A:B,2,false)</f>
        <v>NoHo</v>
      </c>
      <c r="G958" s="1" t="b">
        <v>1</v>
      </c>
      <c r="H958" s="1" t="b">
        <v>0</v>
      </c>
      <c r="I958" s="1">
        <v>23.0</v>
      </c>
      <c r="J958" s="7" t="str">
        <f>vlookup(I958,Cats!$A:$B,2,false)</f>
        <v>B</v>
      </c>
    </row>
    <row r="959">
      <c r="A959" s="1">
        <v>137968.0</v>
      </c>
      <c r="B959" s="1">
        <v>487.0</v>
      </c>
      <c r="C959" s="1">
        <v>0.0</v>
      </c>
      <c r="D959" s="1" t="s">
        <v>32</v>
      </c>
      <c r="E959" s="1">
        <v>40.0</v>
      </c>
      <c r="F959" s="7" t="str">
        <f>vlookup(E959,Teams!A:B,2,false)</f>
        <v>Seven Lakes</v>
      </c>
      <c r="G959" s="1" t="b">
        <v>0</v>
      </c>
      <c r="H959" s="1" t="b">
        <v>1</v>
      </c>
      <c r="I959" s="1">
        <v>23.0</v>
      </c>
      <c r="J959" s="7" t="str">
        <f>vlookup(I959,Cats!$A:$B,2,false)</f>
        <v>B</v>
      </c>
    </row>
    <row r="960">
      <c r="A960" s="1">
        <v>137969.0</v>
      </c>
      <c r="B960" s="1">
        <v>487.0</v>
      </c>
      <c r="C960" s="1">
        <v>14.0</v>
      </c>
      <c r="D960" s="1" t="s">
        <v>167</v>
      </c>
      <c r="E960" s="1">
        <v>35.0</v>
      </c>
      <c r="F960" s="7" t="str">
        <f>vlookup(E960,Teams!A:B,2,false)</f>
        <v>NoHo</v>
      </c>
      <c r="G960" s="1" t="b">
        <v>1</v>
      </c>
      <c r="H960" s="1" t="b">
        <v>0</v>
      </c>
      <c r="I960" s="1">
        <v>24.0</v>
      </c>
      <c r="J960" s="7" t="str">
        <f>vlookup(I960,Cats!$A:$B,2,false)</f>
        <v>P</v>
      </c>
    </row>
    <row r="961">
      <c r="A961" s="1">
        <v>137970.0</v>
      </c>
      <c r="B961" s="1">
        <v>487.0</v>
      </c>
      <c r="C961" s="1">
        <v>0.0</v>
      </c>
      <c r="D961" s="1" t="s">
        <v>32</v>
      </c>
      <c r="E961" s="1">
        <v>40.0</v>
      </c>
      <c r="F961" s="7" t="str">
        <f>vlookup(E961,Teams!A:B,2,false)</f>
        <v>Seven Lakes</v>
      </c>
      <c r="G961" s="1" t="b">
        <v>0</v>
      </c>
      <c r="H961" s="1" t="b">
        <v>1</v>
      </c>
      <c r="I961" s="1">
        <v>24.0</v>
      </c>
      <c r="J961" s="7" t="str">
        <f>vlookup(I961,Cats!$A:$B,2,false)</f>
        <v>P</v>
      </c>
    </row>
    <row r="962">
      <c r="A962" s="1">
        <v>137971.0</v>
      </c>
      <c r="B962" s="1">
        <v>488.0</v>
      </c>
      <c r="C962" s="1">
        <v>4.0</v>
      </c>
      <c r="D962" s="1" t="s">
        <v>30</v>
      </c>
      <c r="E962" s="1">
        <v>5.0</v>
      </c>
      <c r="F962" s="7" t="str">
        <f>vlookup(E962,Teams!A:B,2,false)</f>
        <v>Brookfield</v>
      </c>
      <c r="G962" s="1" t="b">
        <v>1</v>
      </c>
      <c r="H962" s="1" t="b">
        <v>0</v>
      </c>
      <c r="I962" s="1">
        <v>1.0</v>
      </c>
      <c r="J962" s="7" t="str">
        <f>vlookup(I962,Cats!$A:$B,2,false)</f>
        <v>X</v>
      </c>
    </row>
    <row r="963">
      <c r="A963" s="1">
        <v>137972.0</v>
      </c>
      <c r="B963" s="1">
        <v>488.0</v>
      </c>
      <c r="C963" s="1">
        <v>0.0</v>
      </c>
      <c r="D963" s="1" t="s">
        <v>32</v>
      </c>
      <c r="E963" s="1">
        <v>43.0</v>
      </c>
      <c r="F963" s="7" t="str">
        <f>vlookup(E963,Teams!A:B,2,false)</f>
        <v>Troy</v>
      </c>
      <c r="G963" s="1" t="b">
        <v>0</v>
      </c>
      <c r="H963" s="1" t="b">
        <v>1</v>
      </c>
      <c r="I963" s="1">
        <v>1.0</v>
      </c>
      <c r="J963" s="7" t="str">
        <f>vlookup(I963,Cats!$A:$B,2,false)</f>
        <v>X</v>
      </c>
    </row>
    <row r="964">
      <c r="A964" s="1">
        <v>137973.0</v>
      </c>
      <c r="B964" s="1">
        <v>488.0</v>
      </c>
      <c r="C964" s="1">
        <v>14.0</v>
      </c>
      <c r="D964" s="1" t="s">
        <v>30</v>
      </c>
      <c r="E964" s="1">
        <v>5.0</v>
      </c>
      <c r="F964" s="7" t="str">
        <f>vlookup(E964,Teams!A:B,2,false)</f>
        <v>Brookfield</v>
      </c>
      <c r="G964" s="1" t="b">
        <v>1</v>
      </c>
      <c r="H964" s="1" t="b">
        <v>0</v>
      </c>
      <c r="I964" s="1">
        <v>2.0</v>
      </c>
      <c r="J964" s="7" t="str">
        <f>vlookup(I964,Cats!$A:$B,2,false)</f>
        <v>M</v>
      </c>
    </row>
    <row r="965">
      <c r="A965" s="1">
        <v>137974.0</v>
      </c>
      <c r="B965" s="1">
        <v>488.0</v>
      </c>
      <c r="C965" s="1">
        <v>0.0</v>
      </c>
      <c r="D965" s="1" t="s">
        <v>174</v>
      </c>
      <c r="E965" s="1">
        <v>43.0</v>
      </c>
      <c r="F965" s="7" t="str">
        <f>vlookup(E965,Teams!A:B,2,false)</f>
        <v>Troy</v>
      </c>
      <c r="G965" s="1" t="b">
        <v>0</v>
      </c>
      <c r="H965" s="1" t="b">
        <v>0</v>
      </c>
      <c r="I965" s="1">
        <v>2.0</v>
      </c>
      <c r="J965" s="7" t="str">
        <f>vlookup(I965,Cats!$A:$B,2,false)</f>
        <v>M</v>
      </c>
    </row>
    <row r="966">
      <c r="A966" s="1">
        <v>137975.0</v>
      </c>
      <c r="B966" s="1">
        <v>488.0</v>
      </c>
      <c r="C966" s="1">
        <v>4.0</v>
      </c>
      <c r="D966" s="1" t="s">
        <v>30</v>
      </c>
      <c r="E966" s="1">
        <v>5.0</v>
      </c>
      <c r="F966" s="7" t="str">
        <f>vlookup(E966,Teams!A:B,2,false)</f>
        <v>Brookfield</v>
      </c>
      <c r="G966" s="1" t="b">
        <v>1</v>
      </c>
      <c r="H966" s="1" t="b">
        <v>0</v>
      </c>
      <c r="I966" s="1">
        <v>3.0</v>
      </c>
      <c r="J966" s="7" t="str">
        <f>vlookup(I966,Cats!$A:$B,2,false)</f>
        <v>C</v>
      </c>
    </row>
    <row r="967">
      <c r="A967" s="1">
        <v>137976.0</v>
      </c>
      <c r="B967" s="1">
        <v>488.0</v>
      </c>
      <c r="C967" s="1">
        <v>0.0</v>
      </c>
      <c r="D967" s="1" t="s">
        <v>32</v>
      </c>
      <c r="E967" s="1">
        <v>43.0</v>
      </c>
      <c r="F967" s="7" t="str">
        <f>vlookup(E967,Teams!A:B,2,false)</f>
        <v>Troy</v>
      </c>
      <c r="G967" s="1" t="b">
        <v>0</v>
      </c>
      <c r="H967" s="1" t="b">
        <v>1</v>
      </c>
      <c r="I967" s="1">
        <v>3.0</v>
      </c>
      <c r="J967" s="7" t="str">
        <f>vlookup(I967,Cats!$A:$B,2,false)</f>
        <v>C</v>
      </c>
    </row>
    <row r="968">
      <c r="A968" s="1">
        <v>137977.0</v>
      </c>
      <c r="B968" s="1">
        <v>488.0</v>
      </c>
      <c r="C968" s="1">
        <v>4.0</v>
      </c>
      <c r="D968" s="1" t="s">
        <v>30</v>
      </c>
      <c r="E968" s="1">
        <v>5.0</v>
      </c>
      <c r="F968" s="7" t="str">
        <f>vlookup(E968,Teams!A:B,2,false)</f>
        <v>Brookfield</v>
      </c>
      <c r="G968" s="1" t="b">
        <v>1</v>
      </c>
      <c r="H968" s="1" t="b">
        <v>0</v>
      </c>
      <c r="I968" s="1">
        <v>4.0</v>
      </c>
      <c r="J968" s="7" t="str">
        <f>vlookup(I968,Cats!$A:$B,2,false)</f>
        <v>E</v>
      </c>
    </row>
    <row r="969">
      <c r="A969" s="1">
        <v>137978.0</v>
      </c>
      <c r="B969" s="1">
        <v>488.0</v>
      </c>
      <c r="C969" s="1">
        <v>0.0</v>
      </c>
      <c r="D969" s="1" t="s">
        <v>175</v>
      </c>
      <c r="E969" s="1">
        <v>43.0</v>
      </c>
      <c r="F969" s="7" t="str">
        <f>vlookup(E969,Teams!A:B,2,false)</f>
        <v>Troy</v>
      </c>
      <c r="G969" s="1" t="b">
        <v>0</v>
      </c>
      <c r="H969" s="1" t="b">
        <v>0</v>
      </c>
      <c r="I969" s="1">
        <v>4.0</v>
      </c>
      <c r="J969" s="7" t="str">
        <f>vlookup(I969,Cats!$A:$B,2,false)</f>
        <v>E</v>
      </c>
    </row>
    <row r="970">
      <c r="A970" s="1">
        <v>137979.0</v>
      </c>
      <c r="B970" s="1">
        <v>488.0</v>
      </c>
      <c r="C970" s="1">
        <v>14.0</v>
      </c>
      <c r="D970" s="1" t="s">
        <v>30</v>
      </c>
      <c r="E970" s="1">
        <v>5.0</v>
      </c>
      <c r="F970" s="7" t="str">
        <f>vlookup(E970,Teams!A:B,2,false)</f>
        <v>Brookfield</v>
      </c>
      <c r="G970" s="1" t="b">
        <v>1</v>
      </c>
      <c r="H970" s="1" t="b">
        <v>0</v>
      </c>
      <c r="I970" s="1">
        <v>5.0</v>
      </c>
      <c r="J970" s="7" t="str">
        <f>vlookup(I970,Cats!$A:$B,2,false)</f>
        <v>B</v>
      </c>
    </row>
    <row r="971">
      <c r="A971" s="1">
        <v>137980.0</v>
      </c>
      <c r="B971" s="1">
        <v>488.0</v>
      </c>
      <c r="C971" s="1">
        <v>0.0</v>
      </c>
      <c r="D971" s="1" t="s">
        <v>32</v>
      </c>
      <c r="E971" s="1">
        <v>43.0</v>
      </c>
      <c r="F971" s="7" t="str">
        <f>vlookup(E971,Teams!A:B,2,false)</f>
        <v>Troy</v>
      </c>
      <c r="G971" s="1" t="b">
        <v>0</v>
      </c>
      <c r="H971" s="1" t="b">
        <v>1</v>
      </c>
      <c r="I971" s="1">
        <v>5.0</v>
      </c>
      <c r="J971" s="7" t="str">
        <f>vlookup(I971,Cats!$A:$B,2,false)</f>
        <v>B</v>
      </c>
    </row>
    <row r="972">
      <c r="A972" s="1">
        <v>137981.0</v>
      </c>
      <c r="B972" s="1">
        <v>488.0</v>
      </c>
      <c r="C972" s="1">
        <v>4.0</v>
      </c>
      <c r="D972" s="1" t="s">
        <v>30</v>
      </c>
      <c r="E972" s="1">
        <v>5.0</v>
      </c>
      <c r="F972" s="7" t="str">
        <f>vlookup(E972,Teams!A:B,2,false)</f>
        <v>Brookfield</v>
      </c>
      <c r="G972" s="1" t="b">
        <v>1</v>
      </c>
      <c r="H972" s="1" t="b">
        <v>0</v>
      </c>
      <c r="I972" s="1">
        <v>6.0</v>
      </c>
      <c r="J972" s="7" t="str">
        <f>vlookup(I972,Cats!$A:$B,2,false)</f>
        <v>P</v>
      </c>
    </row>
    <row r="973">
      <c r="A973" s="1">
        <v>137982.0</v>
      </c>
      <c r="B973" s="1">
        <v>488.0</v>
      </c>
      <c r="C973" s="1">
        <v>0.0</v>
      </c>
      <c r="D973" s="1" t="s">
        <v>176</v>
      </c>
      <c r="E973" s="1">
        <v>43.0</v>
      </c>
      <c r="F973" s="7" t="str">
        <f>vlookup(E973,Teams!A:B,2,false)</f>
        <v>Troy</v>
      </c>
      <c r="G973" s="1" t="b">
        <v>0</v>
      </c>
      <c r="H973" s="1" t="b">
        <v>0</v>
      </c>
      <c r="I973" s="1">
        <v>6.0</v>
      </c>
      <c r="J973" s="7" t="str">
        <f>vlookup(I973,Cats!$A:$B,2,false)</f>
        <v>P</v>
      </c>
    </row>
    <row r="974">
      <c r="A974" s="1">
        <v>137983.0</v>
      </c>
      <c r="B974" s="1">
        <v>488.0</v>
      </c>
      <c r="C974" s="1">
        <v>14.0</v>
      </c>
      <c r="D974" s="1" t="s">
        <v>30</v>
      </c>
      <c r="E974" s="1">
        <v>5.0</v>
      </c>
      <c r="F974" s="7" t="str">
        <f>vlookup(E974,Teams!A:B,2,false)</f>
        <v>Brookfield</v>
      </c>
      <c r="G974" s="1" t="b">
        <v>1</v>
      </c>
      <c r="H974" s="1" t="b">
        <v>0</v>
      </c>
      <c r="I974" s="1">
        <v>7.0</v>
      </c>
      <c r="J974" s="7" t="str">
        <f>vlookup(I974,Cats!$A:$B,2,false)</f>
        <v>X</v>
      </c>
    </row>
    <row r="975">
      <c r="A975" s="1">
        <v>137984.0</v>
      </c>
      <c r="B975" s="1">
        <v>488.0</v>
      </c>
      <c r="C975" s="1">
        <v>0.0</v>
      </c>
      <c r="D975" s="1" t="s">
        <v>32</v>
      </c>
      <c r="E975" s="1">
        <v>43.0</v>
      </c>
      <c r="F975" s="7" t="str">
        <f>vlookup(E975,Teams!A:B,2,false)</f>
        <v>Troy</v>
      </c>
      <c r="G975" s="1" t="b">
        <v>0</v>
      </c>
      <c r="H975" s="1" t="b">
        <v>1</v>
      </c>
      <c r="I975" s="1">
        <v>7.0</v>
      </c>
      <c r="J975" s="7" t="str">
        <f>vlookup(I975,Cats!$A:$B,2,false)</f>
        <v>X</v>
      </c>
    </row>
    <row r="976">
      <c r="A976" s="1">
        <v>137985.0</v>
      </c>
      <c r="B976" s="1">
        <v>488.0</v>
      </c>
      <c r="C976" s="1">
        <v>14.0</v>
      </c>
      <c r="D976" s="1" t="s">
        <v>177</v>
      </c>
      <c r="E976" s="1">
        <v>5.0</v>
      </c>
      <c r="F976" s="7" t="str">
        <f>vlookup(E976,Teams!A:B,2,false)</f>
        <v>Brookfield</v>
      </c>
      <c r="G976" s="1" t="b">
        <v>1</v>
      </c>
      <c r="H976" s="1" t="b">
        <v>0</v>
      </c>
      <c r="I976" s="1">
        <v>8.0</v>
      </c>
      <c r="J976" s="7" t="str">
        <f>vlookup(I976,Cats!$A:$B,2,false)</f>
        <v>M</v>
      </c>
    </row>
    <row r="977">
      <c r="A977" s="1">
        <v>137986.0</v>
      </c>
      <c r="B977" s="1">
        <v>488.0</v>
      </c>
      <c r="C977" s="1">
        <v>0.0</v>
      </c>
      <c r="D977" s="1" t="s">
        <v>32</v>
      </c>
      <c r="E977" s="1">
        <v>43.0</v>
      </c>
      <c r="F977" s="7" t="str">
        <f>vlookup(E977,Teams!A:B,2,false)</f>
        <v>Troy</v>
      </c>
      <c r="G977" s="1" t="b">
        <v>0</v>
      </c>
      <c r="H977" s="1" t="b">
        <v>1</v>
      </c>
      <c r="I977" s="1">
        <v>8.0</v>
      </c>
      <c r="J977" s="7" t="str">
        <f>vlookup(I977,Cats!$A:$B,2,false)</f>
        <v>M</v>
      </c>
    </row>
    <row r="978">
      <c r="A978" s="1">
        <v>137987.0</v>
      </c>
      <c r="B978" s="1">
        <v>488.0</v>
      </c>
      <c r="C978" s="1">
        <v>0.0</v>
      </c>
      <c r="D978" s="1" t="s">
        <v>32</v>
      </c>
      <c r="E978" s="1">
        <v>5.0</v>
      </c>
      <c r="F978" s="7" t="str">
        <f>vlookup(E978,Teams!A:B,2,false)</f>
        <v>Brookfield</v>
      </c>
      <c r="G978" s="1" t="b">
        <v>1</v>
      </c>
      <c r="H978" s="1" t="b">
        <v>1</v>
      </c>
      <c r="I978" s="1">
        <v>9.0</v>
      </c>
      <c r="J978" s="7" t="str">
        <f>vlookup(I978,Cats!$A:$B,2,false)</f>
        <v>C</v>
      </c>
    </row>
    <row r="979">
      <c r="A979" s="1">
        <v>137988.0</v>
      </c>
      <c r="B979" s="1">
        <v>488.0</v>
      </c>
      <c r="C979" s="1">
        <v>4.0</v>
      </c>
      <c r="D979" s="1" t="s">
        <v>178</v>
      </c>
      <c r="E979" s="1">
        <v>43.0</v>
      </c>
      <c r="F979" s="7" t="str">
        <f>vlookup(E979,Teams!A:B,2,false)</f>
        <v>Troy</v>
      </c>
      <c r="G979" s="1" t="b">
        <v>0</v>
      </c>
      <c r="H979" s="1" t="b">
        <v>0</v>
      </c>
      <c r="I979" s="1">
        <v>9.0</v>
      </c>
      <c r="J979" s="7" t="str">
        <f>vlookup(I979,Cats!$A:$B,2,false)</f>
        <v>C</v>
      </c>
    </row>
    <row r="980">
      <c r="A980" s="1">
        <v>137989.0</v>
      </c>
      <c r="B980" s="1">
        <v>488.0</v>
      </c>
      <c r="C980" s="1">
        <v>0.0</v>
      </c>
      <c r="D980" s="1" t="s">
        <v>32</v>
      </c>
      <c r="E980" s="1">
        <v>5.0</v>
      </c>
      <c r="F980" s="7" t="str">
        <f>vlookup(E980,Teams!A:B,2,false)</f>
        <v>Brookfield</v>
      </c>
      <c r="G980" s="1" t="b">
        <v>1</v>
      </c>
      <c r="H980" s="1" t="b">
        <v>1</v>
      </c>
      <c r="I980" s="1">
        <v>10.0</v>
      </c>
      <c r="J980" s="7" t="str">
        <f>vlookup(I980,Cats!$A:$B,2,false)</f>
        <v>E</v>
      </c>
    </row>
    <row r="981">
      <c r="A981" s="1">
        <v>137990.0</v>
      </c>
      <c r="B981" s="1">
        <v>488.0</v>
      </c>
      <c r="C981" s="1">
        <v>14.0</v>
      </c>
      <c r="D981" s="1" t="s">
        <v>179</v>
      </c>
      <c r="E981" s="1">
        <v>43.0</v>
      </c>
      <c r="F981" s="7" t="str">
        <f>vlookup(E981,Teams!A:B,2,false)</f>
        <v>Troy</v>
      </c>
      <c r="G981" s="1" t="b">
        <v>0</v>
      </c>
      <c r="H981" s="1" t="b">
        <v>0</v>
      </c>
      <c r="I981" s="1">
        <v>10.0</v>
      </c>
      <c r="J981" s="7" t="str">
        <f>vlookup(I981,Cats!$A:$B,2,false)</f>
        <v>E</v>
      </c>
    </row>
    <row r="982">
      <c r="A982" s="1">
        <v>137991.0</v>
      </c>
      <c r="B982" s="1">
        <v>488.0</v>
      </c>
      <c r="C982" s="1">
        <v>14.0</v>
      </c>
      <c r="D982" s="1" t="s">
        <v>30</v>
      </c>
      <c r="E982" s="1">
        <v>5.0</v>
      </c>
      <c r="F982" s="7" t="str">
        <f>vlookup(E982,Teams!A:B,2,false)</f>
        <v>Brookfield</v>
      </c>
      <c r="G982" s="1" t="b">
        <v>1</v>
      </c>
      <c r="H982" s="1" t="b">
        <v>0</v>
      </c>
      <c r="I982" s="1">
        <v>11.0</v>
      </c>
      <c r="J982" s="7" t="str">
        <f>vlookup(I982,Cats!$A:$B,2,false)</f>
        <v>B</v>
      </c>
    </row>
    <row r="983">
      <c r="A983" s="1">
        <v>137992.0</v>
      </c>
      <c r="B983" s="1">
        <v>488.0</v>
      </c>
      <c r="C983" s="1">
        <v>0.0</v>
      </c>
      <c r="D983" s="1" t="s">
        <v>178</v>
      </c>
      <c r="E983" s="1">
        <v>43.0</v>
      </c>
      <c r="F983" s="7" t="str">
        <f>vlookup(E983,Teams!A:B,2,false)</f>
        <v>Troy</v>
      </c>
      <c r="G983" s="1" t="b">
        <v>0</v>
      </c>
      <c r="H983" s="1" t="b">
        <v>0</v>
      </c>
      <c r="I983" s="1">
        <v>11.0</v>
      </c>
      <c r="J983" s="7" t="str">
        <f>vlookup(I983,Cats!$A:$B,2,false)</f>
        <v>B</v>
      </c>
    </row>
    <row r="984">
      <c r="A984" s="1">
        <v>137993.0</v>
      </c>
      <c r="B984" s="1">
        <v>488.0</v>
      </c>
      <c r="C984" s="1">
        <v>14.0</v>
      </c>
      <c r="D984" s="1" t="s">
        <v>30</v>
      </c>
      <c r="E984" s="1">
        <v>5.0</v>
      </c>
      <c r="F984" s="7" t="str">
        <f>vlookup(E984,Teams!A:B,2,false)</f>
        <v>Brookfield</v>
      </c>
      <c r="G984" s="1" t="b">
        <v>1</v>
      </c>
      <c r="H984" s="1" t="b">
        <v>0</v>
      </c>
      <c r="I984" s="1">
        <v>12.0</v>
      </c>
      <c r="J984" s="7" t="str">
        <f>vlookup(I984,Cats!$A:$B,2,false)</f>
        <v>P</v>
      </c>
    </row>
    <row r="985">
      <c r="A985" s="1">
        <v>137994.0</v>
      </c>
      <c r="B985" s="1">
        <v>488.0</v>
      </c>
      <c r="C985" s="1">
        <v>0.0</v>
      </c>
      <c r="D985" s="1" t="s">
        <v>32</v>
      </c>
      <c r="E985" s="1">
        <v>43.0</v>
      </c>
      <c r="F985" s="7" t="str">
        <f>vlookup(E985,Teams!A:B,2,false)</f>
        <v>Troy</v>
      </c>
      <c r="G985" s="1" t="b">
        <v>0</v>
      </c>
      <c r="H985" s="1" t="b">
        <v>1</v>
      </c>
      <c r="I985" s="1">
        <v>12.0</v>
      </c>
      <c r="J985" s="7" t="str">
        <f>vlookup(I985,Cats!$A:$B,2,false)</f>
        <v>P</v>
      </c>
    </row>
    <row r="986">
      <c r="A986" s="1">
        <v>137995.0</v>
      </c>
      <c r="B986" s="1">
        <v>488.0</v>
      </c>
      <c r="C986" s="1">
        <v>0.0</v>
      </c>
      <c r="D986" s="1" t="s">
        <v>32</v>
      </c>
      <c r="E986" s="1">
        <v>5.0</v>
      </c>
      <c r="F986" s="7" t="str">
        <f>vlookup(E986,Teams!A:B,2,false)</f>
        <v>Brookfield</v>
      </c>
      <c r="G986" s="1" t="b">
        <v>1</v>
      </c>
      <c r="H986" s="1" t="b">
        <v>1</v>
      </c>
      <c r="I986" s="1">
        <v>13.0</v>
      </c>
      <c r="J986" s="7" t="str">
        <f>vlookup(I986,Cats!$A:$B,2,false)</f>
        <v>X</v>
      </c>
    </row>
    <row r="987">
      <c r="A987" s="1">
        <v>137996.0</v>
      </c>
      <c r="B987" s="1">
        <v>488.0</v>
      </c>
      <c r="C987" s="1">
        <v>14.0</v>
      </c>
      <c r="D987" s="1" t="s">
        <v>174</v>
      </c>
      <c r="E987" s="1">
        <v>43.0</v>
      </c>
      <c r="F987" s="7" t="str">
        <f>vlookup(E987,Teams!A:B,2,false)</f>
        <v>Troy</v>
      </c>
      <c r="G987" s="1" t="b">
        <v>0</v>
      </c>
      <c r="H987" s="1" t="b">
        <v>0</v>
      </c>
      <c r="I987" s="1">
        <v>13.0</v>
      </c>
      <c r="J987" s="7" t="str">
        <f>vlookup(I987,Cats!$A:$B,2,false)</f>
        <v>X</v>
      </c>
    </row>
    <row r="988">
      <c r="A988" s="1">
        <v>137997.0</v>
      </c>
      <c r="B988" s="1">
        <v>488.0</v>
      </c>
      <c r="C988" s="1">
        <v>14.0</v>
      </c>
      <c r="D988" s="1" t="s">
        <v>177</v>
      </c>
      <c r="E988" s="1">
        <v>5.0</v>
      </c>
      <c r="F988" s="7" t="str">
        <f>vlookup(E988,Teams!A:B,2,false)</f>
        <v>Brookfield</v>
      </c>
      <c r="G988" s="1" t="b">
        <v>1</v>
      </c>
      <c r="H988" s="1" t="b">
        <v>0</v>
      </c>
      <c r="I988" s="1">
        <v>14.0</v>
      </c>
      <c r="J988" s="7" t="str">
        <f>vlookup(I988,Cats!$A:$B,2,false)</f>
        <v>M</v>
      </c>
    </row>
    <row r="989">
      <c r="A989" s="1">
        <v>137998.0</v>
      </c>
      <c r="B989" s="1">
        <v>488.0</v>
      </c>
      <c r="C989" s="1">
        <v>0.0</v>
      </c>
      <c r="D989" s="1" t="s">
        <v>32</v>
      </c>
      <c r="E989" s="1">
        <v>43.0</v>
      </c>
      <c r="F989" s="7" t="str">
        <f>vlookup(E989,Teams!A:B,2,false)</f>
        <v>Troy</v>
      </c>
      <c r="G989" s="1" t="b">
        <v>0</v>
      </c>
      <c r="H989" s="1" t="b">
        <v>1</v>
      </c>
      <c r="I989" s="1">
        <v>14.0</v>
      </c>
      <c r="J989" s="7" t="str">
        <f>vlookup(I989,Cats!$A:$B,2,false)</f>
        <v>M</v>
      </c>
    </row>
    <row r="990">
      <c r="A990" s="1">
        <v>137999.0</v>
      </c>
      <c r="B990" s="1">
        <v>488.0</v>
      </c>
      <c r="C990" s="1">
        <v>0.0</v>
      </c>
      <c r="D990" s="1" t="s">
        <v>32</v>
      </c>
      <c r="E990" s="1">
        <v>5.0</v>
      </c>
      <c r="F990" s="7" t="str">
        <f>vlookup(E990,Teams!A:B,2,false)</f>
        <v>Brookfield</v>
      </c>
      <c r="G990" s="1" t="b">
        <v>1</v>
      </c>
      <c r="H990" s="1" t="b">
        <v>1</v>
      </c>
      <c r="I990" s="1">
        <v>15.0</v>
      </c>
      <c r="J990" s="7" t="str">
        <f>vlookup(I990,Cats!$A:$B,2,false)</f>
        <v>C</v>
      </c>
    </row>
    <row r="991">
      <c r="A991" s="1">
        <v>138000.0</v>
      </c>
      <c r="B991" s="1">
        <v>488.0</v>
      </c>
      <c r="C991" s="1">
        <v>14.0</v>
      </c>
      <c r="D991" s="1" t="s">
        <v>174</v>
      </c>
      <c r="E991" s="1">
        <v>43.0</v>
      </c>
      <c r="F991" s="7" t="str">
        <f>vlookup(E991,Teams!A:B,2,false)</f>
        <v>Troy</v>
      </c>
      <c r="G991" s="1" t="b">
        <v>0</v>
      </c>
      <c r="H991" s="1" t="b">
        <v>0</v>
      </c>
      <c r="I991" s="1">
        <v>15.0</v>
      </c>
      <c r="J991" s="7" t="str">
        <f>vlookup(I991,Cats!$A:$B,2,false)</f>
        <v>C</v>
      </c>
    </row>
    <row r="992">
      <c r="A992" s="1">
        <v>138001.0</v>
      </c>
      <c r="B992" s="1">
        <v>488.0</v>
      </c>
      <c r="C992" s="1">
        <v>4.0</v>
      </c>
      <c r="D992" s="1" t="s">
        <v>177</v>
      </c>
      <c r="E992" s="1">
        <v>5.0</v>
      </c>
      <c r="F992" s="7" t="str">
        <f>vlookup(E992,Teams!A:B,2,false)</f>
        <v>Brookfield</v>
      </c>
      <c r="G992" s="1" t="b">
        <v>1</v>
      </c>
      <c r="H992" s="1" t="b">
        <v>0</v>
      </c>
      <c r="I992" s="1">
        <v>16.0</v>
      </c>
      <c r="J992" s="7" t="str">
        <f>vlookup(I992,Cats!$A:$B,2,false)</f>
        <v>E</v>
      </c>
    </row>
    <row r="993">
      <c r="A993" s="1">
        <v>138002.0</v>
      </c>
      <c r="B993" s="1">
        <v>488.0</v>
      </c>
      <c r="C993" s="1">
        <v>0.0</v>
      </c>
      <c r="D993" s="1" t="s">
        <v>176</v>
      </c>
      <c r="E993" s="1">
        <v>43.0</v>
      </c>
      <c r="F993" s="7" t="str">
        <f>vlookup(E993,Teams!A:B,2,false)</f>
        <v>Troy</v>
      </c>
      <c r="G993" s="1" t="b">
        <v>0</v>
      </c>
      <c r="H993" s="1" t="b">
        <v>0</v>
      </c>
      <c r="I993" s="1">
        <v>16.0</v>
      </c>
      <c r="J993" s="7" t="str">
        <f>vlookup(I993,Cats!$A:$B,2,false)</f>
        <v>E</v>
      </c>
    </row>
    <row r="994">
      <c r="A994" s="1">
        <v>138003.0</v>
      </c>
      <c r="B994" s="1">
        <v>488.0</v>
      </c>
      <c r="C994" s="1">
        <v>0.0</v>
      </c>
      <c r="D994" s="1" t="s">
        <v>32</v>
      </c>
      <c r="E994" s="1">
        <v>5.0</v>
      </c>
      <c r="F994" s="7" t="str">
        <f>vlookup(E994,Teams!A:B,2,false)</f>
        <v>Brookfield</v>
      </c>
      <c r="G994" s="1" t="b">
        <v>1</v>
      </c>
      <c r="H994" s="1" t="b">
        <v>1</v>
      </c>
      <c r="I994" s="1">
        <v>17.0</v>
      </c>
      <c r="J994" s="7" t="str">
        <f>vlookup(I994,Cats!$A:$B,2,false)</f>
        <v>B</v>
      </c>
    </row>
    <row r="995">
      <c r="A995" s="1">
        <v>138004.0</v>
      </c>
      <c r="B995" s="1">
        <v>488.0</v>
      </c>
      <c r="C995" s="1">
        <v>14.0</v>
      </c>
      <c r="D995" s="1" t="s">
        <v>178</v>
      </c>
      <c r="E995" s="1">
        <v>43.0</v>
      </c>
      <c r="F995" s="7" t="str">
        <f>vlookup(E995,Teams!A:B,2,false)</f>
        <v>Troy</v>
      </c>
      <c r="G995" s="1" t="b">
        <v>0</v>
      </c>
      <c r="H995" s="1" t="b">
        <v>0</v>
      </c>
      <c r="I995" s="1">
        <v>17.0</v>
      </c>
      <c r="J995" s="7" t="str">
        <f>vlookup(I995,Cats!$A:$B,2,false)</f>
        <v>B</v>
      </c>
    </row>
    <row r="996">
      <c r="A996" s="1">
        <v>138005.0</v>
      </c>
      <c r="B996" s="1">
        <v>488.0</v>
      </c>
      <c r="C996" s="1">
        <v>14.0</v>
      </c>
      <c r="D996" s="1" t="s">
        <v>30</v>
      </c>
      <c r="E996" s="1">
        <v>5.0</v>
      </c>
      <c r="F996" s="7" t="str">
        <f>vlookup(E996,Teams!A:B,2,false)</f>
        <v>Brookfield</v>
      </c>
      <c r="G996" s="1" t="b">
        <v>1</v>
      </c>
      <c r="H996" s="1" t="b">
        <v>0</v>
      </c>
      <c r="I996" s="1">
        <v>18.0</v>
      </c>
      <c r="J996" s="7" t="str">
        <f>vlookup(I996,Cats!$A:$B,2,false)</f>
        <v>P</v>
      </c>
    </row>
    <row r="997">
      <c r="A997" s="1">
        <v>138006.0</v>
      </c>
      <c r="B997" s="1">
        <v>488.0</v>
      </c>
      <c r="C997" s="1">
        <v>0.0</v>
      </c>
      <c r="D997" s="1" t="s">
        <v>176</v>
      </c>
      <c r="E997" s="1">
        <v>43.0</v>
      </c>
      <c r="F997" s="7" t="str">
        <f>vlookup(E997,Teams!A:B,2,false)</f>
        <v>Troy</v>
      </c>
      <c r="G997" s="1" t="b">
        <v>0</v>
      </c>
      <c r="H997" s="1" t="b">
        <v>0</v>
      </c>
      <c r="I997" s="1">
        <v>18.0</v>
      </c>
      <c r="J997" s="7" t="str">
        <f>vlookup(I997,Cats!$A:$B,2,false)</f>
        <v>P</v>
      </c>
    </row>
    <row r="998">
      <c r="A998" s="1">
        <v>138007.0</v>
      </c>
      <c r="B998" s="1">
        <v>488.0</v>
      </c>
      <c r="C998" s="1">
        <v>0.0</v>
      </c>
      <c r="D998" s="1" t="s">
        <v>32</v>
      </c>
      <c r="E998" s="1">
        <v>5.0</v>
      </c>
      <c r="F998" s="7" t="str">
        <f>vlookup(E998,Teams!A:B,2,false)</f>
        <v>Brookfield</v>
      </c>
      <c r="G998" s="1" t="b">
        <v>1</v>
      </c>
      <c r="H998" s="1" t="b">
        <v>1</v>
      </c>
      <c r="I998" s="1">
        <v>19.0</v>
      </c>
      <c r="J998" s="7" t="str">
        <f>vlookup(I998,Cats!$A:$B,2,false)</f>
        <v>X</v>
      </c>
    </row>
    <row r="999">
      <c r="A999" s="1">
        <v>138008.0</v>
      </c>
      <c r="B999" s="1">
        <v>488.0</v>
      </c>
      <c r="C999" s="1">
        <v>4.0</v>
      </c>
      <c r="D999" s="1" t="s">
        <v>176</v>
      </c>
      <c r="E999" s="1">
        <v>43.0</v>
      </c>
      <c r="F999" s="7" t="str">
        <f>vlookup(E999,Teams!A:B,2,false)</f>
        <v>Troy</v>
      </c>
      <c r="G999" s="1" t="b">
        <v>0</v>
      </c>
      <c r="H999" s="1" t="b">
        <v>0</v>
      </c>
      <c r="I999" s="1">
        <v>19.0</v>
      </c>
      <c r="J999" s="7" t="str">
        <f>vlookup(I999,Cats!$A:$B,2,false)</f>
        <v>X</v>
      </c>
    </row>
    <row r="1000">
      <c r="A1000" s="1">
        <v>138009.0</v>
      </c>
      <c r="B1000" s="1">
        <v>488.0</v>
      </c>
      <c r="C1000" s="1">
        <v>14.0</v>
      </c>
      <c r="D1000" s="1" t="s">
        <v>177</v>
      </c>
      <c r="E1000" s="1">
        <v>5.0</v>
      </c>
      <c r="F1000" s="7" t="str">
        <f>vlookup(E1000,Teams!A:B,2,false)</f>
        <v>Brookfield</v>
      </c>
      <c r="G1000" s="1" t="b">
        <v>1</v>
      </c>
      <c r="H1000" s="1" t="b">
        <v>0</v>
      </c>
      <c r="I1000" s="1">
        <v>20.0</v>
      </c>
      <c r="J1000" s="7" t="str">
        <f>vlookup(I1000,Cats!$A:$B,2,false)</f>
        <v>M</v>
      </c>
    </row>
    <row r="1001">
      <c r="A1001" s="1">
        <v>138010.0</v>
      </c>
      <c r="B1001" s="1">
        <v>488.0</v>
      </c>
      <c r="C1001" s="1">
        <v>0.0</v>
      </c>
      <c r="D1001" s="1" t="s">
        <v>32</v>
      </c>
      <c r="E1001" s="1">
        <v>43.0</v>
      </c>
      <c r="F1001" s="7" t="str">
        <f>vlookup(E1001,Teams!A:B,2,false)</f>
        <v>Troy</v>
      </c>
      <c r="G1001" s="1" t="b">
        <v>0</v>
      </c>
      <c r="H1001" s="1" t="b">
        <v>1</v>
      </c>
      <c r="I1001" s="1">
        <v>20.0</v>
      </c>
      <c r="J1001" s="7" t="str">
        <f>vlookup(I1001,Cats!$A:$B,2,false)</f>
        <v>M</v>
      </c>
    </row>
    <row r="1002">
      <c r="A1002" s="1">
        <v>138011.0</v>
      </c>
      <c r="B1002" s="1">
        <v>488.0</v>
      </c>
      <c r="C1002" s="1">
        <v>0.0</v>
      </c>
      <c r="D1002" s="1" t="s">
        <v>32</v>
      </c>
      <c r="E1002" s="1">
        <v>5.0</v>
      </c>
      <c r="F1002" s="7" t="str">
        <f>vlookup(E1002,Teams!A:B,2,false)</f>
        <v>Brookfield</v>
      </c>
      <c r="G1002" s="1" t="b">
        <v>1</v>
      </c>
      <c r="H1002" s="1" t="b">
        <v>1</v>
      </c>
      <c r="I1002" s="1">
        <v>21.0</v>
      </c>
      <c r="J1002" s="7" t="str">
        <f>vlookup(I1002,Cats!$A:$B,2,false)</f>
        <v>C</v>
      </c>
    </row>
    <row r="1003">
      <c r="A1003" s="1">
        <v>138012.0</v>
      </c>
      <c r="B1003" s="1">
        <v>488.0</v>
      </c>
      <c r="C1003" s="1">
        <v>4.0</v>
      </c>
      <c r="D1003" s="1" t="s">
        <v>179</v>
      </c>
      <c r="E1003" s="1">
        <v>43.0</v>
      </c>
      <c r="F1003" s="7" t="str">
        <f>vlookup(E1003,Teams!A:B,2,false)</f>
        <v>Troy</v>
      </c>
      <c r="G1003" s="1" t="b">
        <v>0</v>
      </c>
      <c r="H1003" s="1" t="b">
        <v>0</v>
      </c>
      <c r="I1003" s="1">
        <v>21.0</v>
      </c>
      <c r="J1003" s="7" t="str">
        <f>vlookup(I1003,Cats!$A:$B,2,false)</f>
        <v>C</v>
      </c>
    </row>
    <row r="1004">
      <c r="A1004" s="1">
        <v>138013.0</v>
      </c>
      <c r="B1004" s="1">
        <v>488.0</v>
      </c>
      <c r="C1004" s="1">
        <v>0.0</v>
      </c>
      <c r="D1004" s="1" t="s">
        <v>30</v>
      </c>
      <c r="E1004" s="1">
        <v>5.0</v>
      </c>
      <c r="F1004" s="7" t="str">
        <f>vlookup(E1004,Teams!A:B,2,false)</f>
        <v>Brookfield</v>
      </c>
      <c r="G1004" s="1" t="b">
        <v>1</v>
      </c>
      <c r="H1004" s="1" t="b">
        <v>0</v>
      </c>
      <c r="I1004" s="1">
        <v>22.0</v>
      </c>
      <c r="J1004" s="7" t="str">
        <f>vlookup(I1004,Cats!$A:$B,2,false)</f>
        <v>E</v>
      </c>
    </row>
    <row r="1005">
      <c r="A1005" s="1">
        <v>138014.0</v>
      </c>
      <c r="B1005" s="1">
        <v>488.0</v>
      </c>
      <c r="C1005" s="1">
        <v>4.0</v>
      </c>
      <c r="D1005" s="1" t="s">
        <v>179</v>
      </c>
      <c r="E1005" s="1">
        <v>43.0</v>
      </c>
      <c r="F1005" s="7" t="str">
        <f>vlookup(E1005,Teams!A:B,2,false)</f>
        <v>Troy</v>
      </c>
      <c r="G1005" s="1" t="b">
        <v>0</v>
      </c>
      <c r="H1005" s="1" t="b">
        <v>0</v>
      </c>
      <c r="I1005" s="1">
        <v>22.0</v>
      </c>
      <c r="J1005" s="7" t="str">
        <f>vlookup(I1005,Cats!$A:$B,2,false)</f>
        <v>E</v>
      </c>
    </row>
    <row r="1006">
      <c r="A1006" s="1">
        <v>138015.0</v>
      </c>
      <c r="B1006" s="1">
        <v>488.0</v>
      </c>
      <c r="C1006" s="1">
        <v>0.0</v>
      </c>
      <c r="D1006" s="1" t="s">
        <v>32</v>
      </c>
      <c r="E1006" s="1">
        <v>5.0</v>
      </c>
      <c r="F1006" s="7" t="str">
        <f>vlookup(E1006,Teams!A:B,2,false)</f>
        <v>Brookfield</v>
      </c>
      <c r="G1006" s="1" t="b">
        <v>1</v>
      </c>
      <c r="H1006" s="1" t="b">
        <v>1</v>
      </c>
      <c r="I1006" s="1">
        <v>23.0</v>
      </c>
      <c r="J1006" s="7" t="str">
        <f>vlookup(I1006,Cats!$A:$B,2,false)</f>
        <v>B</v>
      </c>
    </row>
    <row r="1007">
      <c r="A1007" s="1">
        <v>138016.0</v>
      </c>
      <c r="B1007" s="1">
        <v>488.0</v>
      </c>
      <c r="C1007" s="1">
        <v>14.0</v>
      </c>
      <c r="D1007" s="1" t="s">
        <v>178</v>
      </c>
      <c r="E1007" s="1">
        <v>43.0</v>
      </c>
      <c r="F1007" s="7" t="str">
        <f>vlookup(E1007,Teams!A:B,2,false)</f>
        <v>Troy</v>
      </c>
      <c r="G1007" s="1" t="b">
        <v>0</v>
      </c>
      <c r="H1007" s="1" t="b">
        <v>0</v>
      </c>
      <c r="I1007" s="1">
        <v>23.0</v>
      </c>
      <c r="J1007" s="7" t="str">
        <f>vlookup(I1007,Cats!$A:$B,2,false)</f>
        <v>B</v>
      </c>
    </row>
    <row r="1008">
      <c r="A1008" s="1">
        <v>138017.0</v>
      </c>
      <c r="B1008" s="1">
        <v>488.0</v>
      </c>
      <c r="C1008" s="1">
        <v>4.0</v>
      </c>
      <c r="D1008" s="1" t="s">
        <v>177</v>
      </c>
      <c r="E1008" s="1">
        <v>5.0</v>
      </c>
      <c r="F1008" s="7" t="str">
        <f>vlookup(E1008,Teams!A:B,2,false)</f>
        <v>Brookfield</v>
      </c>
      <c r="G1008" s="1" t="b">
        <v>1</v>
      </c>
      <c r="H1008" s="1" t="b">
        <v>0</v>
      </c>
      <c r="I1008" s="1">
        <v>24.0</v>
      </c>
      <c r="J1008" s="7" t="str">
        <f>vlookup(I1008,Cats!$A:$B,2,false)</f>
        <v>P</v>
      </c>
    </row>
    <row r="1009">
      <c r="A1009" s="1">
        <v>138018.0</v>
      </c>
      <c r="B1009" s="1">
        <v>488.0</v>
      </c>
      <c r="C1009" s="1">
        <v>0.0</v>
      </c>
      <c r="D1009" s="1" t="s">
        <v>32</v>
      </c>
      <c r="E1009" s="1">
        <v>43.0</v>
      </c>
      <c r="F1009" s="7" t="str">
        <f>vlookup(E1009,Teams!A:B,2,false)</f>
        <v>Troy</v>
      </c>
      <c r="G1009" s="1" t="b">
        <v>0</v>
      </c>
      <c r="H1009" s="1" t="b">
        <v>1</v>
      </c>
      <c r="I1009" s="1">
        <v>24.0</v>
      </c>
      <c r="J1009" s="7" t="str">
        <f>vlookup(I1009,Cats!$A:$B,2,false)</f>
        <v>P</v>
      </c>
    </row>
    <row r="1010">
      <c r="A1010" s="1">
        <v>138019.0</v>
      </c>
      <c r="B1010" s="1">
        <v>489.0</v>
      </c>
      <c r="C1010" s="1">
        <v>4.0</v>
      </c>
      <c r="D1010" s="1" t="s">
        <v>96</v>
      </c>
      <c r="E1010" s="1">
        <v>2.0</v>
      </c>
      <c r="F1010" s="7" t="str">
        <f>vlookup(E1010,Teams!A:B,2,false)</f>
        <v>Blair A</v>
      </c>
      <c r="G1010" s="1" t="b">
        <v>1</v>
      </c>
      <c r="H1010" s="1" t="b">
        <v>0</v>
      </c>
      <c r="I1010" s="1">
        <v>1.0</v>
      </c>
      <c r="J1010" s="7" t="str">
        <f>vlookup(I1010,Cats!$A:$B,2,false)</f>
        <v>X</v>
      </c>
    </row>
    <row r="1011">
      <c r="A1011" s="1">
        <v>138020.0</v>
      </c>
      <c r="B1011" s="1">
        <v>489.0</v>
      </c>
      <c r="C1011" s="1">
        <v>0.0</v>
      </c>
      <c r="D1011" s="1" t="s">
        <v>32</v>
      </c>
      <c r="E1011" s="1">
        <v>7.0</v>
      </c>
      <c r="F1011" s="7" t="str">
        <f>vlookup(E1011,Teams!A:B,2,false)</f>
        <v>Buchholz B</v>
      </c>
      <c r="G1011" s="1" t="b">
        <v>0</v>
      </c>
      <c r="H1011" s="1" t="b">
        <v>1</v>
      </c>
      <c r="I1011" s="1">
        <v>1.0</v>
      </c>
      <c r="J1011" s="7" t="str">
        <f>vlookup(I1011,Cats!$A:$B,2,false)</f>
        <v>X</v>
      </c>
    </row>
    <row r="1012">
      <c r="A1012" s="1">
        <v>138021.0</v>
      </c>
      <c r="B1012" s="1">
        <v>489.0</v>
      </c>
      <c r="C1012" s="1">
        <v>14.0</v>
      </c>
      <c r="D1012" s="1" t="s">
        <v>180</v>
      </c>
      <c r="E1012" s="1">
        <v>2.0</v>
      </c>
      <c r="F1012" s="7" t="str">
        <f>vlookup(E1012,Teams!A:B,2,false)</f>
        <v>Blair A</v>
      </c>
      <c r="G1012" s="1" t="b">
        <v>1</v>
      </c>
      <c r="H1012" s="1" t="b">
        <v>0</v>
      </c>
      <c r="I1012" s="1">
        <v>2.0</v>
      </c>
      <c r="J1012" s="7" t="str">
        <f>vlookup(I1012,Cats!$A:$B,2,false)</f>
        <v>M</v>
      </c>
    </row>
    <row r="1013">
      <c r="A1013" s="1">
        <v>138022.0</v>
      </c>
      <c r="B1013" s="1">
        <v>489.0</v>
      </c>
      <c r="C1013" s="1">
        <v>0.0</v>
      </c>
      <c r="D1013" s="1" t="s">
        <v>32</v>
      </c>
      <c r="E1013" s="1">
        <v>7.0</v>
      </c>
      <c r="F1013" s="7" t="str">
        <f>vlookup(E1013,Teams!A:B,2,false)</f>
        <v>Buchholz B</v>
      </c>
      <c r="G1013" s="1" t="b">
        <v>0</v>
      </c>
      <c r="H1013" s="1" t="b">
        <v>1</v>
      </c>
      <c r="I1013" s="1">
        <v>2.0</v>
      </c>
      <c r="J1013" s="7" t="str">
        <f>vlookup(I1013,Cats!$A:$B,2,false)</f>
        <v>M</v>
      </c>
    </row>
    <row r="1014">
      <c r="A1014" s="1">
        <v>138023.0</v>
      </c>
      <c r="B1014" s="1">
        <v>489.0</v>
      </c>
      <c r="C1014" s="1">
        <v>14.0</v>
      </c>
      <c r="D1014" s="1" t="s">
        <v>96</v>
      </c>
      <c r="E1014" s="1">
        <v>2.0</v>
      </c>
      <c r="F1014" s="7" t="str">
        <f>vlookup(E1014,Teams!A:B,2,false)</f>
        <v>Blair A</v>
      </c>
      <c r="G1014" s="1" t="b">
        <v>1</v>
      </c>
      <c r="H1014" s="1" t="b">
        <v>0</v>
      </c>
      <c r="I1014" s="1">
        <v>3.0</v>
      </c>
      <c r="J1014" s="7" t="str">
        <f>vlookup(I1014,Cats!$A:$B,2,false)</f>
        <v>C</v>
      </c>
    </row>
    <row r="1015">
      <c r="A1015" s="1">
        <v>138024.0</v>
      </c>
      <c r="B1015" s="1">
        <v>489.0</v>
      </c>
      <c r="C1015" s="1">
        <v>0.0</v>
      </c>
      <c r="D1015" s="1" t="s">
        <v>181</v>
      </c>
      <c r="E1015" s="1">
        <v>7.0</v>
      </c>
      <c r="F1015" s="7" t="str">
        <f>vlookup(E1015,Teams!A:B,2,false)</f>
        <v>Buchholz B</v>
      </c>
      <c r="G1015" s="1" t="b">
        <v>0</v>
      </c>
      <c r="H1015" s="1" t="b">
        <v>0</v>
      </c>
      <c r="I1015" s="1">
        <v>3.0</v>
      </c>
      <c r="J1015" s="7" t="str">
        <f>vlookup(I1015,Cats!$A:$B,2,false)</f>
        <v>C</v>
      </c>
    </row>
    <row r="1016">
      <c r="A1016" s="1">
        <v>138025.0</v>
      </c>
      <c r="B1016" s="1">
        <v>489.0</v>
      </c>
      <c r="C1016" s="1">
        <v>4.0</v>
      </c>
      <c r="D1016" s="1" t="s">
        <v>96</v>
      </c>
      <c r="E1016" s="1">
        <v>2.0</v>
      </c>
      <c r="F1016" s="7" t="str">
        <f>vlookup(E1016,Teams!A:B,2,false)</f>
        <v>Blair A</v>
      </c>
      <c r="G1016" s="1" t="b">
        <v>1</v>
      </c>
      <c r="H1016" s="1" t="b">
        <v>0</v>
      </c>
      <c r="I1016" s="1">
        <v>4.0</v>
      </c>
      <c r="J1016" s="7" t="str">
        <f>vlookup(I1016,Cats!$A:$B,2,false)</f>
        <v>E</v>
      </c>
    </row>
    <row r="1017">
      <c r="A1017" s="1">
        <v>138026.0</v>
      </c>
      <c r="B1017" s="1">
        <v>489.0</v>
      </c>
      <c r="C1017" s="1">
        <v>0.0</v>
      </c>
      <c r="D1017" s="1" t="s">
        <v>32</v>
      </c>
      <c r="E1017" s="1">
        <v>7.0</v>
      </c>
      <c r="F1017" s="7" t="str">
        <f>vlookup(E1017,Teams!A:B,2,false)</f>
        <v>Buchholz B</v>
      </c>
      <c r="G1017" s="1" t="b">
        <v>0</v>
      </c>
      <c r="H1017" s="1" t="b">
        <v>1</v>
      </c>
      <c r="I1017" s="1">
        <v>4.0</v>
      </c>
      <c r="J1017" s="7" t="str">
        <f>vlookup(I1017,Cats!$A:$B,2,false)</f>
        <v>E</v>
      </c>
    </row>
    <row r="1018">
      <c r="A1018" s="1">
        <v>138027.0</v>
      </c>
      <c r="B1018" s="1">
        <v>489.0</v>
      </c>
      <c r="C1018" s="1">
        <v>14.0</v>
      </c>
      <c r="D1018" s="1" t="s">
        <v>96</v>
      </c>
      <c r="E1018" s="1">
        <v>2.0</v>
      </c>
      <c r="F1018" s="7" t="str">
        <f>vlookup(E1018,Teams!A:B,2,false)</f>
        <v>Blair A</v>
      </c>
      <c r="G1018" s="1" t="b">
        <v>1</v>
      </c>
      <c r="H1018" s="1" t="b">
        <v>0</v>
      </c>
      <c r="I1018" s="1">
        <v>5.0</v>
      </c>
      <c r="J1018" s="7" t="str">
        <f>vlookup(I1018,Cats!$A:$B,2,false)</f>
        <v>B</v>
      </c>
    </row>
    <row r="1019">
      <c r="A1019" s="1">
        <v>138028.0</v>
      </c>
      <c r="B1019" s="1">
        <v>489.0</v>
      </c>
      <c r="C1019" s="1">
        <v>0.0</v>
      </c>
      <c r="D1019" s="1" t="s">
        <v>32</v>
      </c>
      <c r="E1019" s="1">
        <v>7.0</v>
      </c>
      <c r="F1019" s="7" t="str">
        <f>vlookup(E1019,Teams!A:B,2,false)</f>
        <v>Buchholz B</v>
      </c>
      <c r="G1019" s="1" t="b">
        <v>0</v>
      </c>
      <c r="H1019" s="1" t="b">
        <v>1</v>
      </c>
      <c r="I1019" s="1">
        <v>5.0</v>
      </c>
      <c r="J1019" s="7" t="str">
        <f>vlookup(I1019,Cats!$A:$B,2,false)</f>
        <v>B</v>
      </c>
    </row>
    <row r="1020">
      <c r="A1020" s="1">
        <v>138029.0</v>
      </c>
      <c r="B1020" s="1">
        <v>489.0</v>
      </c>
      <c r="C1020" s="1">
        <v>4.0</v>
      </c>
      <c r="D1020" s="1" t="s">
        <v>180</v>
      </c>
      <c r="E1020" s="1">
        <v>2.0</v>
      </c>
      <c r="F1020" s="7" t="str">
        <f>vlookup(E1020,Teams!A:B,2,false)</f>
        <v>Blair A</v>
      </c>
      <c r="G1020" s="1" t="b">
        <v>1</v>
      </c>
      <c r="H1020" s="1" t="b">
        <v>0</v>
      </c>
      <c r="I1020" s="1">
        <v>6.0</v>
      </c>
      <c r="J1020" s="7" t="str">
        <f>vlookup(I1020,Cats!$A:$B,2,false)</f>
        <v>P</v>
      </c>
    </row>
    <row r="1021">
      <c r="A1021" s="1">
        <v>138030.0</v>
      </c>
      <c r="B1021" s="1">
        <v>489.0</v>
      </c>
      <c r="C1021" s="1">
        <v>0.0</v>
      </c>
      <c r="D1021" s="1" t="s">
        <v>32</v>
      </c>
      <c r="E1021" s="1">
        <v>7.0</v>
      </c>
      <c r="F1021" s="7" t="str">
        <f>vlookup(E1021,Teams!A:B,2,false)</f>
        <v>Buchholz B</v>
      </c>
      <c r="G1021" s="1" t="b">
        <v>0</v>
      </c>
      <c r="H1021" s="1" t="b">
        <v>1</v>
      </c>
      <c r="I1021" s="1">
        <v>6.0</v>
      </c>
      <c r="J1021" s="7" t="str">
        <f>vlookup(I1021,Cats!$A:$B,2,false)</f>
        <v>P</v>
      </c>
    </row>
    <row r="1022">
      <c r="A1022" s="1">
        <v>138031.0</v>
      </c>
      <c r="B1022" s="1">
        <v>489.0</v>
      </c>
      <c r="C1022" s="1">
        <v>14.0</v>
      </c>
      <c r="D1022" s="1" t="s">
        <v>96</v>
      </c>
      <c r="E1022" s="1">
        <v>2.0</v>
      </c>
      <c r="F1022" s="7" t="str">
        <f>vlookup(E1022,Teams!A:B,2,false)</f>
        <v>Blair A</v>
      </c>
      <c r="G1022" s="1" t="b">
        <v>1</v>
      </c>
      <c r="H1022" s="1" t="b">
        <v>0</v>
      </c>
      <c r="I1022" s="1">
        <v>7.0</v>
      </c>
      <c r="J1022" s="7" t="str">
        <f>vlookup(I1022,Cats!$A:$B,2,false)</f>
        <v>X</v>
      </c>
    </row>
    <row r="1023">
      <c r="A1023" s="1">
        <v>138032.0</v>
      </c>
      <c r="B1023" s="1">
        <v>489.0</v>
      </c>
      <c r="C1023" s="1">
        <v>0.0</v>
      </c>
      <c r="D1023" s="1" t="s">
        <v>32</v>
      </c>
      <c r="E1023" s="1">
        <v>7.0</v>
      </c>
      <c r="F1023" s="7" t="str">
        <f>vlookup(E1023,Teams!A:B,2,false)</f>
        <v>Buchholz B</v>
      </c>
      <c r="G1023" s="1" t="b">
        <v>0</v>
      </c>
      <c r="H1023" s="1" t="b">
        <v>1</v>
      </c>
      <c r="I1023" s="1">
        <v>7.0</v>
      </c>
      <c r="J1023" s="7" t="str">
        <f>vlookup(I1023,Cats!$A:$B,2,false)</f>
        <v>X</v>
      </c>
    </row>
    <row r="1024">
      <c r="A1024" s="1">
        <v>138033.0</v>
      </c>
      <c r="B1024" s="1">
        <v>489.0</v>
      </c>
      <c r="C1024" s="1">
        <v>0.0</v>
      </c>
      <c r="D1024" s="1" t="s">
        <v>32</v>
      </c>
      <c r="E1024" s="1">
        <v>2.0</v>
      </c>
      <c r="F1024" s="7" t="str">
        <f>vlookup(E1024,Teams!A:B,2,false)</f>
        <v>Blair A</v>
      </c>
      <c r="G1024" s="1" t="b">
        <v>1</v>
      </c>
      <c r="H1024" s="1" t="b">
        <v>1</v>
      </c>
      <c r="I1024" s="1">
        <v>8.0</v>
      </c>
      <c r="J1024" s="7" t="str">
        <f>vlookup(I1024,Cats!$A:$B,2,false)</f>
        <v>M</v>
      </c>
    </row>
    <row r="1025">
      <c r="A1025" s="1">
        <v>138034.0</v>
      </c>
      <c r="B1025" s="1">
        <v>489.0</v>
      </c>
      <c r="C1025" s="1">
        <v>14.0</v>
      </c>
      <c r="D1025" s="1" t="s">
        <v>181</v>
      </c>
      <c r="E1025" s="1">
        <v>7.0</v>
      </c>
      <c r="F1025" s="7" t="str">
        <f>vlookup(E1025,Teams!A:B,2,false)</f>
        <v>Buchholz B</v>
      </c>
      <c r="G1025" s="1" t="b">
        <v>0</v>
      </c>
      <c r="H1025" s="1" t="b">
        <v>0</v>
      </c>
      <c r="I1025" s="1">
        <v>8.0</v>
      </c>
      <c r="J1025" s="7" t="str">
        <f>vlookup(I1025,Cats!$A:$B,2,false)</f>
        <v>M</v>
      </c>
    </row>
    <row r="1026">
      <c r="A1026" s="1">
        <v>138035.0</v>
      </c>
      <c r="B1026" s="1">
        <v>489.0</v>
      </c>
      <c r="C1026" s="1">
        <v>-4.0</v>
      </c>
      <c r="D1026" s="1" t="s">
        <v>96</v>
      </c>
      <c r="E1026" s="1">
        <v>2.0</v>
      </c>
      <c r="F1026" s="7" t="str">
        <f>vlookup(E1026,Teams!A:B,2,false)</f>
        <v>Blair A</v>
      </c>
      <c r="G1026" s="1" t="b">
        <v>1</v>
      </c>
      <c r="H1026" s="1" t="b">
        <v>0</v>
      </c>
      <c r="I1026" s="1">
        <v>9.0</v>
      </c>
      <c r="J1026" s="7" t="str">
        <f>vlookup(I1026,Cats!$A:$B,2,false)</f>
        <v>C</v>
      </c>
    </row>
    <row r="1027">
      <c r="A1027" s="1">
        <v>138036.0</v>
      </c>
      <c r="B1027" s="1">
        <v>489.0</v>
      </c>
      <c r="C1027" s="1">
        <v>0.0</v>
      </c>
      <c r="D1027" s="1" t="s">
        <v>182</v>
      </c>
      <c r="E1027" s="1">
        <v>7.0</v>
      </c>
      <c r="F1027" s="7" t="str">
        <f>vlookup(E1027,Teams!A:B,2,false)</f>
        <v>Buchholz B</v>
      </c>
      <c r="G1027" s="1" t="b">
        <v>0</v>
      </c>
      <c r="H1027" s="1" t="b">
        <v>0</v>
      </c>
      <c r="I1027" s="1">
        <v>9.0</v>
      </c>
      <c r="J1027" s="7" t="str">
        <f>vlookup(I1027,Cats!$A:$B,2,false)</f>
        <v>C</v>
      </c>
    </row>
    <row r="1028">
      <c r="A1028" s="1">
        <v>138037.0</v>
      </c>
      <c r="B1028" s="1">
        <v>489.0</v>
      </c>
      <c r="C1028" s="1">
        <v>14.0</v>
      </c>
      <c r="D1028" s="1" t="s">
        <v>96</v>
      </c>
      <c r="E1028" s="1">
        <v>2.0</v>
      </c>
      <c r="F1028" s="7" t="str">
        <f>vlookup(E1028,Teams!A:B,2,false)</f>
        <v>Blair A</v>
      </c>
      <c r="G1028" s="1" t="b">
        <v>1</v>
      </c>
      <c r="H1028" s="1" t="b">
        <v>0</v>
      </c>
      <c r="I1028" s="1">
        <v>10.0</v>
      </c>
      <c r="J1028" s="7" t="str">
        <f>vlookup(I1028,Cats!$A:$B,2,false)</f>
        <v>E</v>
      </c>
    </row>
    <row r="1029">
      <c r="A1029" s="1">
        <v>138038.0</v>
      </c>
      <c r="B1029" s="1">
        <v>489.0</v>
      </c>
      <c r="C1029" s="1">
        <v>0.0</v>
      </c>
      <c r="D1029" s="1" t="s">
        <v>32</v>
      </c>
      <c r="E1029" s="1">
        <v>7.0</v>
      </c>
      <c r="F1029" s="7" t="str">
        <f>vlookup(E1029,Teams!A:B,2,false)</f>
        <v>Buchholz B</v>
      </c>
      <c r="G1029" s="1" t="b">
        <v>0</v>
      </c>
      <c r="H1029" s="1" t="b">
        <v>1</v>
      </c>
      <c r="I1029" s="1">
        <v>10.0</v>
      </c>
      <c r="J1029" s="7" t="str">
        <f>vlookup(I1029,Cats!$A:$B,2,false)</f>
        <v>E</v>
      </c>
    </row>
    <row r="1030">
      <c r="A1030" s="1">
        <v>138039.0</v>
      </c>
      <c r="B1030" s="1">
        <v>489.0</v>
      </c>
      <c r="C1030" s="1">
        <v>14.0</v>
      </c>
      <c r="D1030" s="1" t="s">
        <v>96</v>
      </c>
      <c r="E1030" s="1">
        <v>2.0</v>
      </c>
      <c r="F1030" s="7" t="str">
        <f>vlookup(E1030,Teams!A:B,2,false)</f>
        <v>Blair A</v>
      </c>
      <c r="G1030" s="1" t="b">
        <v>1</v>
      </c>
      <c r="H1030" s="1" t="b">
        <v>0</v>
      </c>
      <c r="I1030" s="1">
        <v>11.0</v>
      </c>
      <c r="J1030" s="7" t="str">
        <f>vlookup(I1030,Cats!$A:$B,2,false)</f>
        <v>B</v>
      </c>
    </row>
    <row r="1031">
      <c r="A1031" s="1">
        <v>138040.0</v>
      </c>
      <c r="B1031" s="1">
        <v>489.0</v>
      </c>
      <c r="C1031" s="1">
        <v>0.0</v>
      </c>
      <c r="D1031" s="1" t="s">
        <v>32</v>
      </c>
      <c r="E1031" s="1">
        <v>7.0</v>
      </c>
      <c r="F1031" s="7" t="str">
        <f>vlookup(E1031,Teams!A:B,2,false)</f>
        <v>Buchholz B</v>
      </c>
      <c r="G1031" s="1" t="b">
        <v>0</v>
      </c>
      <c r="H1031" s="1" t="b">
        <v>1</v>
      </c>
      <c r="I1031" s="1">
        <v>11.0</v>
      </c>
      <c r="J1031" s="7" t="str">
        <f>vlookup(I1031,Cats!$A:$B,2,false)</f>
        <v>B</v>
      </c>
    </row>
    <row r="1032">
      <c r="A1032" s="1">
        <v>138041.0</v>
      </c>
      <c r="B1032" s="1">
        <v>489.0</v>
      </c>
      <c r="C1032" s="1">
        <v>-4.0</v>
      </c>
      <c r="D1032" s="1" t="s">
        <v>180</v>
      </c>
      <c r="E1032" s="1">
        <v>2.0</v>
      </c>
      <c r="F1032" s="7" t="str">
        <f>vlookup(E1032,Teams!A:B,2,false)</f>
        <v>Blair A</v>
      </c>
      <c r="G1032" s="1" t="b">
        <v>1</v>
      </c>
      <c r="H1032" s="1" t="b">
        <v>0</v>
      </c>
      <c r="I1032" s="1">
        <v>12.0</v>
      </c>
      <c r="J1032" s="7" t="str">
        <f>vlookup(I1032,Cats!$A:$B,2,false)</f>
        <v>P</v>
      </c>
    </row>
    <row r="1033">
      <c r="A1033" s="1">
        <v>138042.0</v>
      </c>
      <c r="B1033" s="1">
        <v>489.0</v>
      </c>
      <c r="C1033" s="1">
        <v>14.0</v>
      </c>
      <c r="D1033" s="1" t="s">
        <v>181</v>
      </c>
      <c r="E1033" s="1">
        <v>7.0</v>
      </c>
      <c r="F1033" s="7" t="str">
        <f>vlookup(E1033,Teams!A:B,2,false)</f>
        <v>Buchholz B</v>
      </c>
      <c r="G1033" s="1" t="b">
        <v>0</v>
      </c>
      <c r="H1033" s="1" t="b">
        <v>0</v>
      </c>
      <c r="I1033" s="1">
        <v>12.0</v>
      </c>
      <c r="J1033" s="7" t="str">
        <f>vlookup(I1033,Cats!$A:$B,2,false)</f>
        <v>P</v>
      </c>
    </row>
    <row r="1034">
      <c r="A1034" s="1">
        <v>138043.0</v>
      </c>
      <c r="B1034" s="1">
        <v>489.0</v>
      </c>
      <c r="C1034" s="1">
        <v>14.0</v>
      </c>
      <c r="D1034" s="1" t="s">
        <v>96</v>
      </c>
      <c r="E1034" s="1">
        <v>2.0</v>
      </c>
      <c r="F1034" s="7" t="str">
        <f>vlookup(E1034,Teams!A:B,2,false)</f>
        <v>Blair A</v>
      </c>
      <c r="G1034" s="1" t="b">
        <v>1</v>
      </c>
      <c r="H1034" s="1" t="b">
        <v>0</v>
      </c>
      <c r="I1034" s="1">
        <v>13.0</v>
      </c>
      <c r="J1034" s="7" t="str">
        <f>vlookup(I1034,Cats!$A:$B,2,false)</f>
        <v>X</v>
      </c>
    </row>
    <row r="1035">
      <c r="A1035" s="1">
        <v>138044.0</v>
      </c>
      <c r="B1035" s="1">
        <v>489.0</v>
      </c>
      <c r="C1035" s="1">
        <v>0.0</v>
      </c>
      <c r="D1035" s="1" t="s">
        <v>32</v>
      </c>
      <c r="E1035" s="1">
        <v>7.0</v>
      </c>
      <c r="F1035" s="7" t="str">
        <f>vlookup(E1035,Teams!A:B,2,false)</f>
        <v>Buchholz B</v>
      </c>
      <c r="G1035" s="1" t="b">
        <v>0</v>
      </c>
      <c r="H1035" s="1" t="b">
        <v>1</v>
      </c>
      <c r="I1035" s="1">
        <v>13.0</v>
      </c>
      <c r="J1035" s="7" t="str">
        <f>vlookup(I1035,Cats!$A:$B,2,false)</f>
        <v>X</v>
      </c>
    </row>
    <row r="1036">
      <c r="A1036" s="1">
        <v>138045.0</v>
      </c>
      <c r="B1036" s="1">
        <v>489.0</v>
      </c>
      <c r="C1036" s="1">
        <v>14.0</v>
      </c>
      <c r="D1036" s="1" t="s">
        <v>180</v>
      </c>
      <c r="E1036" s="1">
        <v>2.0</v>
      </c>
      <c r="F1036" s="7" t="str">
        <f>vlookup(E1036,Teams!A:B,2,false)</f>
        <v>Blair A</v>
      </c>
      <c r="G1036" s="1" t="b">
        <v>1</v>
      </c>
      <c r="H1036" s="1" t="b">
        <v>0</v>
      </c>
      <c r="I1036" s="1">
        <v>14.0</v>
      </c>
      <c r="J1036" s="7" t="str">
        <f>vlookup(I1036,Cats!$A:$B,2,false)</f>
        <v>M</v>
      </c>
    </row>
    <row r="1037">
      <c r="A1037" s="1">
        <v>138046.0</v>
      </c>
      <c r="B1037" s="1">
        <v>489.0</v>
      </c>
      <c r="C1037" s="1">
        <v>0.0</v>
      </c>
      <c r="D1037" s="1" t="s">
        <v>181</v>
      </c>
      <c r="E1037" s="1">
        <v>7.0</v>
      </c>
      <c r="F1037" s="7" t="str">
        <f>vlookup(E1037,Teams!A:B,2,false)</f>
        <v>Buchholz B</v>
      </c>
      <c r="G1037" s="1" t="b">
        <v>0</v>
      </c>
      <c r="H1037" s="1" t="b">
        <v>0</v>
      </c>
      <c r="I1037" s="1">
        <v>14.0</v>
      </c>
      <c r="J1037" s="7" t="str">
        <f>vlookup(I1037,Cats!$A:$B,2,false)</f>
        <v>M</v>
      </c>
    </row>
    <row r="1038">
      <c r="A1038" s="1">
        <v>138047.0</v>
      </c>
      <c r="B1038" s="1">
        <v>489.0</v>
      </c>
      <c r="C1038" s="1">
        <v>14.0</v>
      </c>
      <c r="D1038" s="1" t="s">
        <v>96</v>
      </c>
      <c r="E1038" s="1">
        <v>2.0</v>
      </c>
      <c r="F1038" s="7" t="str">
        <f>vlookup(E1038,Teams!A:B,2,false)</f>
        <v>Blair A</v>
      </c>
      <c r="G1038" s="1" t="b">
        <v>1</v>
      </c>
      <c r="H1038" s="1" t="b">
        <v>0</v>
      </c>
      <c r="I1038" s="1">
        <v>15.0</v>
      </c>
      <c r="J1038" s="7" t="str">
        <f>vlookup(I1038,Cats!$A:$B,2,false)</f>
        <v>C</v>
      </c>
    </row>
    <row r="1039">
      <c r="A1039" s="1">
        <v>138048.0</v>
      </c>
      <c r="B1039" s="1">
        <v>489.0</v>
      </c>
      <c r="C1039" s="1">
        <v>0.0</v>
      </c>
      <c r="D1039" s="1" t="s">
        <v>32</v>
      </c>
      <c r="E1039" s="1">
        <v>7.0</v>
      </c>
      <c r="F1039" s="7" t="str">
        <f>vlookup(E1039,Teams!A:B,2,false)</f>
        <v>Buchholz B</v>
      </c>
      <c r="G1039" s="1" t="b">
        <v>0</v>
      </c>
      <c r="H1039" s="1" t="b">
        <v>1</v>
      </c>
      <c r="I1039" s="1">
        <v>15.0</v>
      </c>
      <c r="J1039" s="7" t="str">
        <f>vlookup(I1039,Cats!$A:$B,2,false)</f>
        <v>C</v>
      </c>
    </row>
    <row r="1040">
      <c r="A1040" s="1">
        <v>138049.0</v>
      </c>
      <c r="B1040" s="1">
        <v>489.0</v>
      </c>
      <c r="C1040" s="1">
        <v>-4.0</v>
      </c>
      <c r="D1040" s="1" t="s">
        <v>96</v>
      </c>
      <c r="E1040" s="1">
        <v>2.0</v>
      </c>
      <c r="F1040" s="7" t="str">
        <f>vlookup(E1040,Teams!A:B,2,false)</f>
        <v>Blair A</v>
      </c>
      <c r="G1040" s="1" t="b">
        <v>1</v>
      </c>
      <c r="H1040" s="1" t="b">
        <v>0</v>
      </c>
      <c r="I1040" s="1">
        <v>16.0</v>
      </c>
      <c r="J1040" s="7" t="str">
        <f>vlookup(I1040,Cats!$A:$B,2,false)</f>
        <v>E</v>
      </c>
    </row>
    <row r="1041">
      <c r="A1041" s="1">
        <v>138050.0</v>
      </c>
      <c r="B1041" s="1">
        <v>489.0</v>
      </c>
      <c r="C1041" s="1">
        <v>4.0</v>
      </c>
      <c r="D1041" s="1" t="s">
        <v>182</v>
      </c>
      <c r="E1041" s="1">
        <v>7.0</v>
      </c>
      <c r="F1041" s="7" t="str">
        <f>vlookup(E1041,Teams!A:B,2,false)</f>
        <v>Buchholz B</v>
      </c>
      <c r="G1041" s="1" t="b">
        <v>0</v>
      </c>
      <c r="H1041" s="1" t="b">
        <v>0</v>
      </c>
      <c r="I1041" s="1">
        <v>16.0</v>
      </c>
      <c r="J1041" s="7" t="str">
        <f>vlookup(I1041,Cats!$A:$B,2,false)</f>
        <v>E</v>
      </c>
    </row>
    <row r="1042">
      <c r="A1042" s="1">
        <v>138051.0</v>
      </c>
      <c r="B1042" s="1">
        <v>489.0</v>
      </c>
      <c r="C1042" s="1">
        <v>14.0</v>
      </c>
      <c r="D1042" s="1" t="s">
        <v>96</v>
      </c>
      <c r="E1042" s="1">
        <v>2.0</v>
      </c>
      <c r="F1042" s="7" t="str">
        <f>vlookup(E1042,Teams!A:B,2,false)</f>
        <v>Blair A</v>
      </c>
      <c r="G1042" s="1" t="b">
        <v>1</v>
      </c>
      <c r="H1042" s="1" t="b">
        <v>0</v>
      </c>
      <c r="I1042" s="1">
        <v>17.0</v>
      </c>
      <c r="J1042" s="7" t="str">
        <f>vlookup(I1042,Cats!$A:$B,2,false)</f>
        <v>B</v>
      </c>
    </row>
    <row r="1043">
      <c r="A1043" s="1">
        <v>138052.0</v>
      </c>
      <c r="B1043" s="1">
        <v>489.0</v>
      </c>
      <c r="C1043" s="1">
        <v>0.0</v>
      </c>
      <c r="D1043" s="1" t="s">
        <v>32</v>
      </c>
      <c r="E1043" s="1">
        <v>7.0</v>
      </c>
      <c r="F1043" s="7" t="str">
        <f>vlookup(E1043,Teams!A:B,2,false)</f>
        <v>Buchholz B</v>
      </c>
      <c r="G1043" s="1" t="b">
        <v>0</v>
      </c>
      <c r="H1043" s="1" t="b">
        <v>1</v>
      </c>
      <c r="I1043" s="1">
        <v>17.0</v>
      </c>
      <c r="J1043" s="7" t="str">
        <f>vlookup(I1043,Cats!$A:$B,2,false)</f>
        <v>B</v>
      </c>
    </row>
    <row r="1044">
      <c r="A1044" s="1">
        <v>138053.0</v>
      </c>
      <c r="B1044" s="1">
        <v>489.0</v>
      </c>
      <c r="C1044" s="1">
        <v>14.0</v>
      </c>
      <c r="D1044" s="1" t="s">
        <v>180</v>
      </c>
      <c r="E1044" s="1">
        <v>2.0</v>
      </c>
      <c r="F1044" s="7" t="str">
        <f>vlookup(E1044,Teams!A:B,2,false)</f>
        <v>Blair A</v>
      </c>
      <c r="G1044" s="1" t="b">
        <v>1</v>
      </c>
      <c r="H1044" s="1" t="b">
        <v>0</v>
      </c>
      <c r="I1044" s="1">
        <v>18.0</v>
      </c>
      <c r="J1044" s="7" t="str">
        <f>vlookup(I1044,Cats!$A:$B,2,false)</f>
        <v>P</v>
      </c>
    </row>
    <row r="1045">
      <c r="A1045" s="1">
        <v>138054.0</v>
      </c>
      <c r="B1045" s="1">
        <v>489.0</v>
      </c>
      <c r="C1045" s="1">
        <v>-4.0</v>
      </c>
      <c r="D1045" s="1" t="s">
        <v>182</v>
      </c>
      <c r="E1045" s="1">
        <v>7.0</v>
      </c>
      <c r="F1045" s="7" t="str">
        <f>vlookup(E1045,Teams!A:B,2,false)</f>
        <v>Buchholz B</v>
      </c>
      <c r="G1045" s="1" t="b">
        <v>0</v>
      </c>
      <c r="H1045" s="1" t="b">
        <v>0</v>
      </c>
      <c r="I1045" s="1">
        <v>18.0</v>
      </c>
      <c r="J1045" s="7" t="str">
        <f>vlookup(I1045,Cats!$A:$B,2,false)</f>
        <v>P</v>
      </c>
    </row>
    <row r="1046">
      <c r="A1046" s="1">
        <v>138055.0</v>
      </c>
      <c r="B1046" s="1">
        <v>489.0</v>
      </c>
      <c r="C1046" s="1">
        <v>14.0</v>
      </c>
      <c r="D1046" s="1" t="s">
        <v>180</v>
      </c>
      <c r="E1046" s="1">
        <v>2.0</v>
      </c>
      <c r="F1046" s="7" t="str">
        <f>vlookup(E1046,Teams!A:B,2,false)</f>
        <v>Blair A</v>
      </c>
      <c r="G1046" s="1" t="b">
        <v>1</v>
      </c>
      <c r="H1046" s="1" t="b">
        <v>0</v>
      </c>
      <c r="I1046" s="1">
        <v>19.0</v>
      </c>
      <c r="J1046" s="7" t="str">
        <f>vlookup(I1046,Cats!$A:$B,2,false)</f>
        <v>X</v>
      </c>
    </row>
    <row r="1047">
      <c r="A1047" s="1">
        <v>138056.0</v>
      </c>
      <c r="B1047" s="1">
        <v>489.0</v>
      </c>
      <c r="C1047" s="1">
        <v>0.0</v>
      </c>
      <c r="D1047" s="1" t="s">
        <v>32</v>
      </c>
      <c r="E1047" s="1">
        <v>7.0</v>
      </c>
      <c r="F1047" s="7" t="str">
        <f>vlookup(E1047,Teams!A:B,2,false)</f>
        <v>Buchholz B</v>
      </c>
      <c r="G1047" s="1" t="b">
        <v>0</v>
      </c>
      <c r="H1047" s="1" t="b">
        <v>1</v>
      </c>
      <c r="I1047" s="1">
        <v>19.0</v>
      </c>
      <c r="J1047" s="7" t="str">
        <f>vlookup(I1047,Cats!$A:$B,2,false)</f>
        <v>X</v>
      </c>
    </row>
    <row r="1048">
      <c r="A1048" s="1">
        <v>138057.0</v>
      </c>
      <c r="B1048" s="1">
        <v>489.0</v>
      </c>
      <c r="C1048" s="1">
        <v>0.0</v>
      </c>
      <c r="D1048" s="1" t="s">
        <v>32</v>
      </c>
      <c r="E1048" s="1">
        <v>2.0</v>
      </c>
      <c r="F1048" s="7" t="str">
        <f>vlookup(E1048,Teams!A:B,2,false)</f>
        <v>Blair A</v>
      </c>
      <c r="G1048" s="1" t="b">
        <v>1</v>
      </c>
      <c r="H1048" s="1" t="b">
        <v>1</v>
      </c>
      <c r="I1048" s="1">
        <v>20.0</v>
      </c>
      <c r="J1048" s="7" t="str">
        <f>vlookup(I1048,Cats!$A:$B,2,false)</f>
        <v>M</v>
      </c>
    </row>
    <row r="1049">
      <c r="A1049" s="1">
        <v>138058.0</v>
      </c>
      <c r="B1049" s="1">
        <v>489.0</v>
      </c>
      <c r="C1049" s="1">
        <v>4.0</v>
      </c>
      <c r="D1049" s="1" t="s">
        <v>182</v>
      </c>
      <c r="E1049" s="1">
        <v>7.0</v>
      </c>
      <c r="F1049" s="7" t="str">
        <f>vlookup(E1049,Teams!A:B,2,false)</f>
        <v>Buchholz B</v>
      </c>
      <c r="G1049" s="1" t="b">
        <v>0</v>
      </c>
      <c r="H1049" s="1" t="b">
        <v>0</v>
      </c>
      <c r="I1049" s="1">
        <v>20.0</v>
      </c>
      <c r="J1049" s="7" t="str">
        <f>vlookup(I1049,Cats!$A:$B,2,false)</f>
        <v>M</v>
      </c>
    </row>
    <row r="1050">
      <c r="A1050" s="1">
        <v>138059.0</v>
      </c>
      <c r="B1050" s="1">
        <v>489.0</v>
      </c>
      <c r="C1050" s="1">
        <v>4.0</v>
      </c>
      <c r="D1050" s="1" t="s">
        <v>96</v>
      </c>
      <c r="E1050" s="1">
        <v>2.0</v>
      </c>
      <c r="F1050" s="7" t="str">
        <f>vlookup(E1050,Teams!A:B,2,false)</f>
        <v>Blair A</v>
      </c>
      <c r="G1050" s="1" t="b">
        <v>1</v>
      </c>
      <c r="H1050" s="1" t="b">
        <v>0</v>
      </c>
      <c r="I1050" s="1">
        <v>21.0</v>
      </c>
      <c r="J1050" s="7" t="str">
        <f>vlookup(I1050,Cats!$A:$B,2,false)</f>
        <v>C</v>
      </c>
    </row>
    <row r="1051">
      <c r="A1051" s="1">
        <v>138060.0</v>
      </c>
      <c r="B1051" s="1">
        <v>489.0</v>
      </c>
      <c r="C1051" s="1">
        <v>0.0</v>
      </c>
      <c r="D1051" s="1" t="s">
        <v>32</v>
      </c>
      <c r="E1051" s="1">
        <v>7.0</v>
      </c>
      <c r="F1051" s="7" t="str">
        <f>vlookup(E1051,Teams!A:B,2,false)</f>
        <v>Buchholz B</v>
      </c>
      <c r="G1051" s="1" t="b">
        <v>0</v>
      </c>
      <c r="H1051" s="1" t="b">
        <v>1</v>
      </c>
      <c r="I1051" s="1">
        <v>21.0</v>
      </c>
      <c r="J1051" s="7" t="str">
        <f>vlookup(I1051,Cats!$A:$B,2,false)</f>
        <v>C</v>
      </c>
    </row>
    <row r="1052">
      <c r="A1052" s="1">
        <v>138061.0</v>
      </c>
      <c r="B1052" s="1">
        <v>489.0</v>
      </c>
      <c r="C1052" s="1">
        <v>0.0</v>
      </c>
      <c r="D1052" s="1" t="s">
        <v>32</v>
      </c>
      <c r="E1052" s="1">
        <v>2.0</v>
      </c>
      <c r="F1052" s="7" t="str">
        <f>vlookup(E1052,Teams!A:B,2,false)</f>
        <v>Blair A</v>
      </c>
      <c r="G1052" s="1" t="b">
        <v>1</v>
      </c>
      <c r="H1052" s="1" t="b">
        <v>1</v>
      </c>
      <c r="I1052" s="1">
        <v>22.0</v>
      </c>
      <c r="J1052" s="7" t="str">
        <f>vlookup(I1052,Cats!$A:$B,2,false)</f>
        <v>E</v>
      </c>
    </row>
    <row r="1053">
      <c r="A1053" s="1">
        <v>138062.0</v>
      </c>
      <c r="B1053" s="1">
        <v>489.0</v>
      </c>
      <c r="C1053" s="1">
        <v>14.0</v>
      </c>
      <c r="D1053" s="1" t="s">
        <v>181</v>
      </c>
      <c r="E1053" s="1">
        <v>7.0</v>
      </c>
      <c r="F1053" s="7" t="str">
        <f>vlookup(E1053,Teams!A:B,2,false)</f>
        <v>Buchholz B</v>
      </c>
      <c r="G1053" s="1" t="b">
        <v>0</v>
      </c>
      <c r="H1053" s="1" t="b">
        <v>0</v>
      </c>
      <c r="I1053" s="1">
        <v>22.0</v>
      </c>
      <c r="J1053" s="7" t="str">
        <f>vlookup(I1053,Cats!$A:$B,2,false)</f>
        <v>E</v>
      </c>
    </row>
    <row r="1054">
      <c r="A1054" s="1">
        <v>138063.0</v>
      </c>
      <c r="B1054" s="1">
        <v>489.0</v>
      </c>
      <c r="C1054" s="1">
        <v>14.0</v>
      </c>
      <c r="D1054" s="1" t="s">
        <v>96</v>
      </c>
      <c r="E1054" s="1">
        <v>2.0</v>
      </c>
      <c r="F1054" s="7" t="str">
        <f>vlookup(E1054,Teams!A:B,2,false)</f>
        <v>Blair A</v>
      </c>
      <c r="G1054" s="1" t="b">
        <v>1</v>
      </c>
      <c r="H1054" s="1" t="b">
        <v>0</v>
      </c>
      <c r="I1054" s="1">
        <v>23.0</v>
      </c>
      <c r="J1054" s="7" t="str">
        <f>vlookup(I1054,Cats!$A:$B,2,false)</f>
        <v>B</v>
      </c>
    </row>
    <row r="1055">
      <c r="A1055" s="1">
        <v>138064.0</v>
      </c>
      <c r="B1055" s="1">
        <v>489.0</v>
      </c>
      <c r="C1055" s="1">
        <v>0.0</v>
      </c>
      <c r="D1055" s="1" t="s">
        <v>32</v>
      </c>
      <c r="E1055" s="1">
        <v>7.0</v>
      </c>
      <c r="F1055" s="7" t="str">
        <f>vlookup(E1055,Teams!A:B,2,false)</f>
        <v>Buchholz B</v>
      </c>
      <c r="G1055" s="1" t="b">
        <v>0</v>
      </c>
      <c r="H1055" s="1" t="b">
        <v>1</v>
      </c>
      <c r="I1055" s="1">
        <v>23.0</v>
      </c>
      <c r="J1055" s="7" t="str">
        <f>vlookup(I1055,Cats!$A:$B,2,false)</f>
        <v>B</v>
      </c>
    </row>
    <row r="1056">
      <c r="A1056" s="1">
        <v>138065.0</v>
      </c>
      <c r="B1056" s="1">
        <v>489.0</v>
      </c>
      <c r="C1056" s="1">
        <v>14.0</v>
      </c>
      <c r="D1056" s="1" t="s">
        <v>180</v>
      </c>
      <c r="E1056" s="1">
        <v>2.0</v>
      </c>
      <c r="F1056" s="7" t="str">
        <f>vlookup(E1056,Teams!A:B,2,false)</f>
        <v>Blair A</v>
      </c>
      <c r="G1056" s="1" t="b">
        <v>1</v>
      </c>
      <c r="H1056" s="1" t="b">
        <v>0</v>
      </c>
      <c r="I1056" s="1">
        <v>24.0</v>
      </c>
      <c r="J1056" s="7" t="str">
        <f>vlookup(I1056,Cats!$A:$B,2,false)</f>
        <v>P</v>
      </c>
    </row>
    <row r="1057">
      <c r="A1057" s="1">
        <v>138066.0</v>
      </c>
      <c r="B1057" s="1">
        <v>489.0</v>
      </c>
      <c r="C1057" s="1">
        <v>0.0</v>
      </c>
      <c r="D1057" s="1" t="s">
        <v>32</v>
      </c>
      <c r="E1057" s="1">
        <v>7.0</v>
      </c>
      <c r="F1057" s="7" t="str">
        <f>vlookup(E1057,Teams!A:B,2,false)</f>
        <v>Buchholz B</v>
      </c>
      <c r="G1057" s="1" t="b">
        <v>0</v>
      </c>
      <c r="H1057" s="1" t="b">
        <v>1</v>
      </c>
      <c r="I1057" s="1">
        <v>24.0</v>
      </c>
      <c r="J1057" s="7" t="str">
        <f>vlookup(I1057,Cats!$A:$B,2,false)</f>
        <v>P</v>
      </c>
    </row>
    <row r="1058">
      <c r="A1058" s="1">
        <v>138067.0</v>
      </c>
      <c r="B1058" s="1">
        <v>490.0</v>
      </c>
      <c r="C1058" s="1">
        <v>0.0</v>
      </c>
      <c r="D1058" s="1" t="s">
        <v>32</v>
      </c>
      <c r="E1058" s="1">
        <v>38.0</v>
      </c>
      <c r="F1058" s="7" t="str">
        <f>vlookup(E1058,Teams!A:B,2,false)</f>
        <v>RMHS</v>
      </c>
      <c r="G1058" s="1" t="b">
        <v>1</v>
      </c>
      <c r="H1058" s="1" t="b">
        <v>1</v>
      </c>
      <c r="I1058" s="1">
        <v>1.0</v>
      </c>
      <c r="J1058" s="7" t="str">
        <f>vlookup(I1058,Cats!$A:$B,2,false)</f>
        <v>X</v>
      </c>
    </row>
    <row r="1059">
      <c r="A1059" s="1">
        <v>138068.0</v>
      </c>
      <c r="B1059" s="1">
        <v>490.0</v>
      </c>
      <c r="C1059" s="1">
        <v>14.0</v>
      </c>
      <c r="D1059" s="1" t="s">
        <v>183</v>
      </c>
      <c r="E1059" s="1">
        <v>45.0</v>
      </c>
      <c r="F1059" s="7" t="str">
        <f>vlookup(E1059,Teams!A:B,2,false)</f>
        <v>Venice</v>
      </c>
      <c r="G1059" s="1" t="b">
        <v>0</v>
      </c>
      <c r="H1059" s="1" t="b">
        <v>0</v>
      </c>
      <c r="I1059" s="1">
        <v>1.0</v>
      </c>
      <c r="J1059" s="7" t="str">
        <f>vlookup(I1059,Cats!$A:$B,2,false)</f>
        <v>X</v>
      </c>
    </row>
    <row r="1060">
      <c r="A1060" s="1">
        <v>138069.0</v>
      </c>
      <c r="B1060" s="1">
        <v>490.0</v>
      </c>
      <c r="C1060" s="1">
        <v>14.0</v>
      </c>
      <c r="D1060" s="1" t="s">
        <v>184</v>
      </c>
      <c r="E1060" s="1">
        <v>38.0</v>
      </c>
      <c r="F1060" s="7" t="str">
        <f>vlookup(E1060,Teams!A:B,2,false)</f>
        <v>RMHS</v>
      </c>
      <c r="G1060" s="1" t="b">
        <v>1</v>
      </c>
      <c r="H1060" s="1" t="b">
        <v>0</v>
      </c>
      <c r="I1060" s="1">
        <v>2.0</v>
      </c>
      <c r="J1060" s="7" t="str">
        <f>vlookup(I1060,Cats!$A:$B,2,false)</f>
        <v>M</v>
      </c>
    </row>
    <row r="1061">
      <c r="A1061" s="1">
        <v>138070.0</v>
      </c>
      <c r="B1061" s="1">
        <v>490.0</v>
      </c>
      <c r="C1061" s="1">
        <v>0.0</v>
      </c>
      <c r="D1061" s="1" t="s">
        <v>32</v>
      </c>
      <c r="E1061" s="1">
        <v>45.0</v>
      </c>
      <c r="F1061" s="7" t="str">
        <f>vlookup(E1061,Teams!A:B,2,false)</f>
        <v>Venice</v>
      </c>
      <c r="G1061" s="1" t="b">
        <v>0</v>
      </c>
      <c r="H1061" s="1" t="b">
        <v>1</v>
      </c>
      <c r="I1061" s="1">
        <v>2.0</v>
      </c>
      <c r="J1061" s="7" t="str">
        <f>vlookup(I1061,Cats!$A:$B,2,false)</f>
        <v>M</v>
      </c>
    </row>
    <row r="1062">
      <c r="A1062" s="1">
        <v>138071.0</v>
      </c>
      <c r="B1062" s="1">
        <v>490.0</v>
      </c>
      <c r="C1062" s="1">
        <v>-4.0</v>
      </c>
      <c r="D1062" s="1" t="s">
        <v>185</v>
      </c>
      <c r="E1062" s="1">
        <v>38.0</v>
      </c>
      <c r="F1062" s="7" t="str">
        <f>vlookup(E1062,Teams!A:B,2,false)</f>
        <v>RMHS</v>
      </c>
      <c r="G1062" s="1" t="b">
        <v>1</v>
      </c>
      <c r="H1062" s="1" t="b">
        <v>0</v>
      </c>
      <c r="I1062" s="1">
        <v>3.0</v>
      </c>
      <c r="J1062" s="7" t="str">
        <f>vlookup(I1062,Cats!$A:$B,2,false)</f>
        <v>C</v>
      </c>
    </row>
    <row r="1063">
      <c r="A1063" s="1">
        <v>138072.0</v>
      </c>
      <c r="B1063" s="1">
        <v>490.0</v>
      </c>
      <c r="C1063" s="1">
        <v>0.0</v>
      </c>
      <c r="D1063" s="1" t="s">
        <v>186</v>
      </c>
      <c r="E1063" s="1">
        <v>45.0</v>
      </c>
      <c r="F1063" s="7" t="str">
        <f>vlookup(E1063,Teams!A:B,2,false)</f>
        <v>Venice</v>
      </c>
      <c r="G1063" s="1" t="b">
        <v>0</v>
      </c>
      <c r="H1063" s="1" t="b">
        <v>0</v>
      </c>
      <c r="I1063" s="1">
        <v>3.0</v>
      </c>
      <c r="J1063" s="7" t="str">
        <f>vlookup(I1063,Cats!$A:$B,2,false)</f>
        <v>C</v>
      </c>
    </row>
    <row r="1064">
      <c r="A1064" s="1">
        <v>138073.0</v>
      </c>
      <c r="B1064" s="1">
        <v>490.0</v>
      </c>
      <c r="C1064" s="1">
        <v>0.0</v>
      </c>
      <c r="D1064" s="1" t="s">
        <v>32</v>
      </c>
      <c r="E1064" s="1">
        <v>38.0</v>
      </c>
      <c r="F1064" s="7" t="str">
        <f>vlookup(E1064,Teams!A:B,2,false)</f>
        <v>RMHS</v>
      </c>
      <c r="G1064" s="1" t="b">
        <v>1</v>
      </c>
      <c r="H1064" s="1" t="b">
        <v>1</v>
      </c>
      <c r="I1064" s="1">
        <v>4.0</v>
      </c>
      <c r="J1064" s="7" t="str">
        <f>vlookup(I1064,Cats!$A:$B,2,false)</f>
        <v>E</v>
      </c>
    </row>
    <row r="1065">
      <c r="A1065" s="1">
        <v>138074.0</v>
      </c>
      <c r="B1065" s="1">
        <v>490.0</v>
      </c>
      <c r="C1065" s="1">
        <v>14.0</v>
      </c>
      <c r="D1065" s="1" t="s">
        <v>183</v>
      </c>
      <c r="E1065" s="1">
        <v>45.0</v>
      </c>
      <c r="F1065" s="7" t="str">
        <f>vlookup(E1065,Teams!A:B,2,false)</f>
        <v>Venice</v>
      </c>
      <c r="G1065" s="1" t="b">
        <v>0</v>
      </c>
      <c r="H1065" s="1" t="b">
        <v>0</v>
      </c>
      <c r="I1065" s="1">
        <v>4.0</v>
      </c>
      <c r="J1065" s="7" t="str">
        <f>vlookup(I1065,Cats!$A:$B,2,false)</f>
        <v>E</v>
      </c>
    </row>
    <row r="1066">
      <c r="A1066" s="1">
        <v>138075.0</v>
      </c>
      <c r="B1066" s="1">
        <v>490.0</v>
      </c>
      <c r="C1066" s="1">
        <v>0.0</v>
      </c>
      <c r="D1066" s="1" t="s">
        <v>32</v>
      </c>
      <c r="E1066" s="1">
        <v>38.0</v>
      </c>
      <c r="F1066" s="7" t="str">
        <f>vlookup(E1066,Teams!A:B,2,false)</f>
        <v>RMHS</v>
      </c>
      <c r="G1066" s="1" t="b">
        <v>1</v>
      </c>
      <c r="H1066" s="1" t="b">
        <v>1</v>
      </c>
      <c r="I1066" s="1">
        <v>5.0</v>
      </c>
      <c r="J1066" s="7" t="str">
        <f>vlookup(I1066,Cats!$A:$B,2,false)</f>
        <v>B</v>
      </c>
    </row>
    <row r="1067">
      <c r="A1067" s="1">
        <v>138076.0</v>
      </c>
      <c r="B1067" s="1">
        <v>490.0</v>
      </c>
      <c r="C1067" s="1">
        <v>14.0</v>
      </c>
      <c r="D1067" s="1" t="s">
        <v>186</v>
      </c>
      <c r="E1067" s="1">
        <v>45.0</v>
      </c>
      <c r="F1067" s="7" t="str">
        <f>vlookup(E1067,Teams!A:B,2,false)</f>
        <v>Venice</v>
      </c>
      <c r="G1067" s="1" t="b">
        <v>0</v>
      </c>
      <c r="H1067" s="1" t="b">
        <v>0</v>
      </c>
      <c r="I1067" s="1">
        <v>5.0</v>
      </c>
      <c r="J1067" s="7" t="str">
        <f>vlookup(I1067,Cats!$A:$B,2,false)</f>
        <v>B</v>
      </c>
    </row>
    <row r="1068">
      <c r="A1068" s="1">
        <v>138077.0</v>
      </c>
      <c r="B1068" s="1">
        <v>490.0</v>
      </c>
      <c r="C1068" s="1">
        <v>4.0</v>
      </c>
      <c r="D1068" s="1" t="s">
        <v>185</v>
      </c>
      <c r="E1068" s="1">
        <v>38.0</v>
      </c>
      <c r="F1068" s="7" t="str">
        <f>vlookup(E1068,Teams!A:B,2,false)</f>
        <v>RMHS</v>
      </c>
      <c r="G1068" s="1" t="b">
        <v>1</v>
      </c>
      <c r="H1068" s="1" t="b">
        <v>0</v>
      </c>
      <c r="I1068" s="1">
        <v>6.0</v>
      </c>
      <c r="J1068" s="7" t="str">
        <f>vlookup(I1068,Cats!$A:$B,2,false)</f>
        <v>P</v>
      </c>
    </row>
    <row r="1069">
      <c r="A1069" s="1">
        <v>138078.0</v>
      </c>
      <c r="B1069" s="1">
        <v>490.0</v>
      </c>
      <c r="C1069" s="1">
        <v>0.0</v>
      </c>
      <c r="D1069" s="1" t="s">
        <v>32</v>
      </c>
      <c r="E1069" s="1">
        <v>45.0</v>
      </c>
      <c r="F1069" s="7" t="str">
        <f>vlookup(E1069,Teams!A:B,2,false)</f>
        <v>Venice</v>
      </c>
      <c r="G1069" s="1" t="b">
        <v>0</v>
      </c>
      <c r="H1069" s="1" t="b">
        <v>1</v>
      </c>
      <c r="I1069" s="1">
        <v>6.0</v>
      </c>
      <c r="J1069" s="7" t="str">
        <f>vlookup(I1069,Cats!$A:$B,2,false)</f>
        <v>P</v>
      </c>
    </row>
    <row r="1070">
      <c r="A1070" s="1">
        <v>138079.0</v>
      </c>
      <c r="B1070" s="1">
        <v>490.0</v>
      </c>
      <c r="C1070" s="1">
        <v>14.0</v>
      </c>
      <c r="D1070" s="1" t="s">
        <v>185</v>
      </c>
      <c r="E1070" s="1">
        <v>38.0</v>
      </c>
      <c r="F1070" s="7" t="str">
        <f>vlookup(E1070,Teams!A:B,2,false)</f>
        <v>RMHS</v>
      </c>
      <c r="G1070" s="1" t="b">
        <v>1</v>
      </c>
      <c r="H1070" s="1" t="b">
        <v>0</v>
      </c>
      <c r="I1070" s="1">
        <v>7.0</v>
      </c>
      <c r="J1070" s="7" t="str">
        <f>vlookup(I1070,Cats!$A:$B,2,false)</f>
        <v>X</v>
      </c>
    </row>
    <row r="1071">
      <c r="A1071" s="1">
        <v>138080.0</v>
      </c>
      <c r="B1071" s="1">
        <v>490.0</v>
      </c>
      <c r="C1071" s="1">
        <v>0.0</v>
      </c>
      <c r="D1071" s="1" t="s">
        <v>32</v>
      </c>
      <c r="E1071" s="1">
        <v>45.0</v>
      </c>
      <c r="F1071" s="7" t="str">
        <f>vlookup(E1071,Teams!A:B,2,false)</f>
        <v>Venice</v>
      </c>
      <c r="G1071" s="1" t="b">
        <v>0</v>
      </c>
      <c r="H1071" s="1" t="b">
        <v>1</v>
      </c>
      <c r="I1071" s="1">
        <v>7.0</v>
      </c>
      <c r="J1071" s="7" t="str">
        <f>vlookup(I1071,Cats!$A:$B,2,false)</f>
        <v>X</v>
      </c>
    </row>
    <row r="1072">
      <c r="A1072" s="1">
        <v>138081.0</v>
      </c>
      <c r="B1072" s="1">
        <v>490.0</v>
      </c>
      <c r="C1072" s="1">
        <v>0.0</v>
      </c>
      <c r="D1072" s="1" t="s">
        <v>32</v>
      </c>
      <c r="E1072" s="1">
        <v>38.0</v>
      </c>
      <c r="F1072" s="7" t="str">
        <f>vlookup(E1072,Teams!A:B,2,false)</f>
        <v>RMHS</v>
      </c>
      <c r="G1072" s="1" t="b">
        <v>1</v>
      </c>
      <c r="H1072" s="1" t="b">
        <v>1</v>
      </c>
      <c r="I1072" s="1">
        <v>8.0</v>
      </c>
      <c r="J1072" s="7" t="str">
        <f>vlookup(I1072,Cats!$A:$B,2,false)</f>
        <v>M</v>
      </c>
    </row>
    <row r="1073">
      <c r="A1073" s="1">
        <v>138082.0</v>
      </c>
      <c r="B1073" s="1">
        <v>490.0</v>
      </c>
      <c r="C1073" s="1">
        <v>0.0</v>
      </c>
      <c r="D1073" s="1" t="s">
        <v>32</v>
      </c>
      <c r="E1073" s="1">
        <v>45.0</v>
      </c>
      <c r="F1073" s="7" t="str">
        <f>vlookup(E1073,Teams!A:B,2,false)</f>
        <v>Venice</v>
      </c>
      <c r="G1073" s="1" t="b">
        <v>0</v>
      </c>
      <c r="H1073" s="1" t="b">
        <v>1</v>
      </c>
      <c r="I1073" s="1">
        <v>8.0</v>
      </c>
      <c r="J1073" s="7" t="str">
        <f>vlookup(I1073,Cats!$A:$B,2,false)</f>
        <v>M</v>
      </c>
    </row>
    <row r="1074">
      <c r="A1074" s="1">
        <v>138083.0</v>
      </c>
      <c r="B1074" s="1">
        <v>490.0</v>
      </c>
      <c r="C1074" s="1">
        <v>0.0</v>
      </c>
      <c r="D1074" s="1" t="s">
        <v>32</v>
      </c>
      <c r="E1074" s="1">
        <v>38.0</v>
      </c>
      <c r="F1074" s="7" t="str">
        <f>vlookup(E1074,Teams!A:B,2,false)</f>
        <v>RMHS</v>
      </c>
      <c r="G1074" s="1" t="b">
        <v>1</v>
      </c>
      <c r="H1074" s="1" t="b">
        <v>1</v>
      </c>
      <c r="I1074" s="1">
        <v>9.0</v>
      </c>
      <c r="J1074" s="7" t="str">
        <f>vlookup(I1074,Cats!$A:$B,2,false)</f>
        <v>C</v>
      </c>
    </row>
    <row r="1075">
      <c r="A1075" s="1">
        <v>138084.0</v>
      </c>
      <c r="B1075" s="1">
        <v>490.0</v>
      </c>
      <c r="C1075" s="1">
        <v>4.0</v>
      </c>
      <c r="D1075" s="1" t="s">
        <v>187</v>
      </c>
      <c r="E1075" s="1">
        <v>45.0</v>
      </c>
      <c r="F1075" s="7" t="str">
        <f>vlookup(E1075,Teams!A:B,2,false)</f>
        <v>Venice</v>
      </c>
      <c r="G1075" s="1" t="b">
        <v>0</v>
      </c>
      <c r="H1075" s="1" t="b">
        <v>0</v>
      </c>
      <c r="I1075" s="1">
        <v>9.0</v>
      </c>
      <c r="J1075" s="7" t="str">
        <f>vlookup(I1075,Cats!$A:$B,2,false)</f>
        <v>C</v>
      </c>
    </row>
    <row r="1076">
      <c r="A1076" s="1">
        <v>138085.0</v>
      </c>
      <c r="B1076" s="1">
        <v>490.0</v>
      </c>
      <c r="C1076" s="1">
        <v>0.0</v>
      </c>
      <c r="D1076" s="1" t="s">
        <v>32</v>
      </c>
      <c r="E1076" s="1">
        <v>38.0</v>
      </c>
      <c r="F1076" s="7" t="str">
        <f>vlookup(E1076,Teams!A:B,2,false)</f>
        <v>RMHS</v>
      </c>
      <c r="G1076" s="1" t="b">
        <v>1</v>
      </c>
      <c r="H1076" s="1" t="b">
        <v>1</v>
      </c>
      <c r="I1076" s="1">
        <v>10.0</v>
      </c>
      <c r="J1076" s="7" t="str">
        <f>vlookup(I1076,Cats!$A:$B,2,false)</f>
        <v>E</v>
      </c>
    </row>
    <row r="1077">
      <c r="A1077" s="1">
        <v>138086.0</v>
      </c>
      <c r="B1077" s="1">
        <v>490.0</v>
      </c>
      <c r="C1077" s="1">
        <v>14.0</v>
      </c>
      <c r="D1077" s="1" t="s">
        <v>188</v>
      </c>
      <c r="E1077" s="1">
        <v>45.0</v>
      </c>
      <c r="F1077" s="7" t="str">
        <f>vlookup(E1077,Teams!A:B,2,false)</f>
        <v>Venice</v>
      </c>
      <c r="G1077" s="1" t="b">
        <v>0</v>
      </c>
      <c r="H1077" s="1" t="b">
        <v>0</v>
      </c>
      <c r="I1077" s="1">
        <v>10.0</v>
      </c>
      <c r="J1077" s="7" t="str">
        <f>vlookup(I1077,Cats!$A:$B,2,false)</f>
        <v>E</v>
      </c>
    </row>
    <row r="1078">
      <c r="A1078" s="1">
        <v>138087.0</v>
      </c>
      <c r="B1078" s="1">
        <v>490.0</v>
      </c>
      <c r="C1078" s="1">
        <v>4.0</v>
      </c>
      <c r="D1078" s="1" t="s">
        <v>185</v>
      </c>
      <c r="E1078" s="1">
        <v>38.0</v>
      </c>
      <c r="F1078" s="7" t="str">
        <f>vlookup(E1078,Teams!A:B,2,false)</f>
        <v>RMHS</v>
      </c>
      <c r="G1078" s="1" t="b">
        <v>1</v>
      </c>
      <c r="H1078" s="1" t="b">
        <v>0</v>
      </c>
      <c r="I1078" s="1">
        <v>11.0</v>
      </c>
      <c r="J1078" s="7" t="str">
        <f>vlookup(I1078,Cats!$A:$B,2,false)</f>
        <v>B</v>
      </c>
    </row>
    <row r="1079">
      <c r="A1079" s="1">
        <v>138088.0</v>
      </c>
      <c r="B1079" s="1">
        <v>490.0</v>
      </c>
      <c r="C1079" s="1">
        <v>0.0</v>
      </c>
      <c r="D1079" s="1" t="s">
        <v>32</v>
      </c>
      <c r="E1079" s="1">
        <v>45.0</v>
      </c>
      <c r="F1079" s="7" t="str">
        <f>vlookup(E1079,Teams!A:B,2,false)</f>
        <v>Venice</v>
      </c>
      <c r="G1079" s="1" t="b">
        <v>0</v>
      </c>
      <c r="H1079" s="1" t="b">
        <v>1</v>
      </c>
      <c r="I1079" s="1">
        <v>11.0</v>
      </c>
      <c r="J1079" s="7" t="str">
        <f>vlookup(I1079,Cats!$A:$B,2,false)</f>
        <v>B</v>
      </c>
    </row>
    <row r="1080">
      <c r="A1080" s="1">
        <v>138089.0</v>
      </c>
      <c r="B1080" s="1">
        <v>490.0</v>
      </c>
      <c r="C1080" s="1">
        <v>14.0</v>
      </c>
      <c r="D1080" s="1" t="s">
        <v>185</v>
      </c>
      <c r="E1080" s="1">
        <v>38.0</v>
      </c>
      <c r="F1080" s="7" t="str">
        <f>vlookup(E1080,Teams!A:B,2,false)</f>
        <v>RMHS</v>
      </c>
      <c r="G1080" s="1" t="b">
        <v>1</v>
      </c>
      <c r="H1080" s="1" t="b">
        <v>0</v>
      </c>
      <c r="I1080" s="1">
        <v>12.0</v>
      </c>
      <c r="J1080" s="7" t="str">
        <f>vlookup(I1080,Cats!$A:$B,2,false)</f>
        <v>P</v>
      </c>
    </row>
    <row r="1081">
      <c r="A1081" s="1">
        <v>138090.0</v>
      </c>
      <c r="B1081" s="1">
        <v>490.0</v>
      </c>
      <c r="C1081" s="1">
        <v>0.0</v>
      </c>
      <c r="D1081" s="1" t="s">
        <v>32</v>
      </c>
      <c r="E1081" s="1">
        <v>45.0</v>
      </c>
      <c r="F1081" s="7" t="str">
        <f>vlookup(E1081,Teams!A:B,2,false)</f>
        <v>Venice</v>
      </c>
      <c r="G1081" s="1" t="b">
        <v>0</v>
      </c>
      <c r="H1081" s="1" t="b">
        <v>1</v>
      </c>
      <c r="I1081" s="1">
        <v>12.0</v>
      </c>
      <c r="J1081" s="7" t="str">
        <f>vlookup(I1081,Cats!$A:$B,2,false)</f>
        <v>P</v>
      </c>
    </row>
    <row r="1082">
      <c r="A1082" s="1">
        <v>138091.0</v>
      </c>
      <c r="B1082" s="1">
        <v>490.0</v>
      </c>
      <c r="C1082" s="1">
        <v>14.0</v>
      </c>
      <c r="D1082" s="1" t="s">
        <v>185</v>
      </c>
      <c r="E1082" s="1">
        <v>38.0</v>
      </c>
      <c r="F1082" s="7" t="str">
        <f>vlookup(E1082,Teams!A:B,2,false)</f>
        <v>RMHS</v>
      </c>
      <c r="G1082" s="1" t="b">
        <v>1</v>
      </c>
      <c r="H1082" s="1" t="b">
        <v>0</v>
      </c>
      <c r="I1082" s="1">
        <v>13.0</v>
      </c>
      <c r="J1082" s="7" t="str">
        <f>vlookup(I1082,Cats!$A:$B,2,false)</f>
        <v>X</v>
      </c>
    </row>
    <row r="1083">
      <c r="A1083" s="1">
        <v>138092.0</v>
      </c>
      <c r="B1083" s="1">
        <v>490.0</v>
      </c>
      <c r="C1083" s="1">
        <v>0.0</v>
      </c>
      <c r="D1083" s="1" t="s">
        <v>32</v>
      </c>
      <c r="E1083" s="1">
        <v>45.0</v>
      </c>
      <c r="F1083" s="7" t="str">
        <f>vlookup(E1083,Teams!A:B,2,false)</f>
        <v>Venice</v>
      </c>
      <c r="G1083" s="1" t="b">
        <v>0</v>
      </c>
      <c r="H1083" s="1" t="b">
        <v>1</v>
      </c>
      <c r="I1083" s="1">
        <v>13.0</v>
      </c>
      <c r="J1083" s="7" t="str">
        <f>vlookup(I1083,Cats!$A:$B,2,false)</f>
        <v>X</v>
      </c>
    </row>
    <row r="1084">
      <c r="A1084" s="1">
        <v>138093.0</v>
      </c>
      <c r="B1084" s="1">
        <v>490.0</v>
      </c>
      <c r="C1084" s="1">
        <v>0.0</v>
      </c>
      <c r="D1084" s="1" t="s">
        <v>32</v>
      </c>
      <c r="E1084" s="1">
        <v>38.0</v>
      </c>
      <c r="F1084" s="7" t="str">
        <f>vlookup(E1084,Teams!A:B,2,false)</f>
        <v>RMHS</v>
      </c>
      <c r="G1084" s="1" t="b">
        <v>1</v>
      </c>
      <c r="H1084" s="1" t="b">
        <v>1</v>
      </c>
      <c r="I1084" s="1">
        <v>14.0</v>
      </c>
      <c r="J1084" s="7" t="str">
        <f>vlookup(I1084,Cats!$A:$B,2,false)</f>
        <v>M</v>
      </c>
    </row>
    <row r="1085">
      <c r="A1085" s="1">
        <v>138094.0</v>
      </c>
      <c r="B1085" s="1">
        <v>490.0</v>
      </c>
      <c r="C1085" s="1">
        <v>0.0</v>
      </c>
      <c r="D1085" s="1" t="s">
        <v>32</v>
      </c>
      <c r="E1085" s="1">
        <v>45.0</v>
      </c>
      <c r="F1085" s="7" t="str">
        <f>vlookup(E1085,Teams!A:B,2,false)</f>
        <v>Venice</v>
      </c>
      <c r="G1085" s="1" t="b">
        <v>0</v>
      </c>
      <c r="H1085" s="1" t="b">
        <v>1</v>
      </c>
      <c r="I1085" s="1">
        <v>14.0</v>
      </c>
      <c r="J1085" s="7" t="str">
        <f>vlookup(I1085,Cats!$A:$B,2,false)</f>
        <v>M</v>
      </c>
    </row>
    <row r="1086">
      <c r="A1086" s="1">
        <v>138095.0</v>
      </c>
      <c r="B1086" s="1">
        <v>490.0</v>
      </c>
      <c r="C1086" s="1">
        <v>0.0</v>
      </c>
      <c r="D1086" s="1" t="s">
        <v>32</v>
      </c>
      <c r="E1086" s="1">
        <v>38.0</v>
      </c>
      <c r="F1086" s="7" t="str">
        <f>vlookup(E1086,Teams!A:B,2,false)</f>
        <v>RMHS</v>
      </c>
      <c r="G1086" s="1" t="b">
        <v>1</v>
      </c>
      <c r="H1086" s="1" t="b">
        <v>1</v>
      </c>
      <c r="I1086" s="1">
        <v>15.0</v>
      </c>
      <c r="J1086" s="7" t="str">
        <f>vlookup(I1086,Cats!$A:$B,2,false)</f>
        <v>C</v>
      </c>
    </row>
    <row r="1087">
      <c r="A1087" s="1">
        <v>138096.0</v>
      </c>
      <c r="B1087" s="1">
        <v>490.0</v>
      </c>
      <c r="C1087" s="1">
        <v>14.0</v>
      </c>
      <c r="D1087" s="1" t="s">
        <v>186</v>
      </c>
      <c r="E1087" s="1">
        <v>45.0</v>
      </c>
      <c r="F1087" s="7" t="str">
        <f>vlookup(E1087,Teams!A:B,2,false)</f>
        <v>Venice</v>
      </c>
      <c r="G1087" s="1" t="b">
        <v>0</v>
      </c>
      <c r="H1087" s="1" t="b">
        <v>0</v>
      </c>
      <c r="I1087" s="1">
        <v>15.0</v>
      </c>
      <c r="J1087" s="7" t="str">
        <f>vlookup(I1087,Cats!$A:$B,2,false)</f>
        <v>C</v>
      </c>
    </row>
    <row r="1088">
      <c r="A1088" s="1">
        <v>138097.0</v>
      </c>
      <c r="B1088" s="1">
        <v>490.0</v>
      </c>
      <c r="C1088" s="1">
        <v>4.0</v>
      </c>
      <c r="D1088" s="1" t="s">
        <v>185</v>
      </c>
      <c r="E1088" s="1">
        <v>38.0</v>
      </c>
      <c r="F1088" s="7" t="str">
        <f>vlookup(E1088,Teams!A:B,2,false)</f>
        <v>RMHS</v>
      </c>
      <c r="G1088" s="1" t="b">
        <v>1</v>
      </c>
      <c r="H1088" s="1" t="b">
        <v>0</v>
      </c>
      <c r="I1088" s="1">
        <v>16.0</v>
      </c>
      <c r="J1088" s="7" t="str">
        <f>vlookup(I1088,Cats!$A:$B,2,false)</f>
        <v>E</v>
      </c>
    </row>
    <row r="1089">
      <c r="A1089" s="1">
        <v>138098.0</v>
      </c>
      <c r="B1089" s="1">
        <v>490.0</v>
      </c>
      <c r="C1089" s="1">
        <v>0.0</v>
      </c>
      <c r="D1089" s="1" t="s">
        <v>32</v>
      </c>
      <c r="E1089" s="1">
        <v>45.0</v>
      </c>
      <c r="F1089" s="7" t="str">
        <f>vlookup(E1089,Teams!A:B,2,false)</f>
        <v>Venice</v>
      </c>
      <c r="G1089" s="1" t="b">
        <v>0</v>
      </c>
      <c r="H1089" s="1" t="b">
        <v>1</v>
      </c>
      <c r="I1089" s="1">
        <v>16.0</v>
      </c>
      <c r="J1089" s="7" t="str">
        <f>vlookup(I1089,Cats!$A:$B,2,false)</f>
        <v>E</v>
      </c>
    </row>
    <row r="1090">
      <c r="A1090" s="1">
        <v>138099.0</v>
      </c>
      <c r="B1090" s="1">
        <v>490.0</v>
      </c>
      <c r="C1090" s="1">
        <v>14.0</v>
      </c>
      <c r="D1090" s="1" t="s">
        <v>185</v>
      </c>
      <c r="E1090" s="1">
        <v>38.0</v>
      </c>
      <c r="F1090" s="7" t="str">
        <f>vlookup(E1090,Teams!A:B,2,false)</f>
        <v>RMHS</v>
      </c>
      <c r="G1090" s="1" t="b">
        <v>1</v>
      </c>
      <c r="H1090" s="1" t="b">
        <v>0</v>
      </c>
      <c r="I1090" s="1">
        <v>17.0</v>
      </c>
      <c r="J1090" s="7" t="str">
        <f>vlookup(I1090,Cats!$A:$B,2,false)</f>
        <v>B</v>
      </c>
    </row>
    <row r="1091">
      <c r="A1091" s="1">
        <v>138100.0</v>
      </c>
      <c r="B1091" s="1">
        <v>490.0</v>
      </c>
      <c r="C1091" s="1">
        <v>0.0</v>
      </c>
      <c r="D1091" s="1" t="s">
        <v>32</v>
      </c>
      <c r="E1091" s="1">
        <v>45.0</v>
      </c>
      <c r="F1091" s="7" t="str">
        <f>vlookup(E1091,Teams!A:B,2,false)</f>
        <v>Venice</v>
      </c>
      <c r="G1091" s="1" t="b">
        <v>0</v>
      </c>
      <c r="H1091" s="1" t="b">
        <v>1</v>
      </c>
      <c r="I1091" s="1">
        <v>17.0</v>
      </c>
      <c r="J1091" s="7" t="str">
        <f>vlookup(I1091,Cats!$A:$B,2,false)</f>
        <v>B</v>
      </c>
    </row>
    <row r="1092">
      <c r="A1092" s="1">
        <v>138101.0</v>
      </c>
      <c r="B1092" s="1">
        <v>490.0</v>
      </c>
      <c r="C1092" s="1">
        <v>0.0</v>
      </c>
      <c r="D1092" s="1" t="s">
        <v>189</v>
      </c>
      <c r="E1092" s="1">
        <v>38.0</v>
      </c>
      <c r="F1092" s="7" t="str">
        <f>vlookup(E1092,Teams!A:B,2,false)</f>
        <v>RMHS</v>
      </c>
      <c r="G1092" s="1" t="b">
        <v>1</v>
      </c>
      <c r="H1092" s="1" t="b">
        <v>0</v>
      </c>
      <c r="I1092" s="1">
        <v>18.0</v>
      </c>
      <c r="J1092" s="7" t="str">
        <f>vlookup(I1092,Cats!$A:$B,2,false)</f>
        <v>P</v>
      </c>
    </row>
    <row r="1093">
      <c r="A1093" s="1">
        <v>138102.0</v>
      </c>
      <c r="B1093" s="1">
        <v>490.0</v>
      </c>
      <c r="C1093" s="1">
        <v>0.0</v>
      </c>
      <c r="D1093" s="1" t="s">
        <v>187</v>
      </c>
      <c r="E1093" s="1">
        <v>45.0</v>
      </c>
      <c r="F1093" s="7" t="str">
        <f>vlookup(E1093,Teams!A:B,2,false)</f>
        <v>Venice</v>
      </c>
      <c r="G1093" s="1" t="b">
        <v>0</v>
      </c>
      <c r="H1093" s="1" t="b">
        <v>0</v>
      </c>
      <c r="I1093" s="1">
        <v>18.0</v>
      </c>
      <c r="J1093" s="7" t="str">
        <f>vlookup(I1093,Cats!$A:$B,2,false)</f>
        <v>P</v>
      </c>
    </row>
    <row r="1094">
      <c r="A1094" s="1">
        <v>138103.0</v>
      </c>
      <c r="B1094" s="1">
        <v>490.0</v>
      </c>
      <c r="C1094" s="1">
        <v>0.0</v>
      </c>
      <c r="D1094" s="1" t="s">
        <v>32</v>
      </c>
      <c r="E1094" s="1">
        <v>38.0</v>
      </c>
      <c r="F1094" s="7" t="str">
        <f>vlookup(E1094,Teams!A:B,2,false)</f>
        <v>RMHS</v>
      </c>
      <c r="G1094" s="1" t="b">
        <v>1</v>
      </c>
      <c r="H1094" s="1" t="b">
        <v>1</v>
      </c>
      <c r="I1094" s="1">
        <v>19.0</v>
      </c>
      <c r="J1094" s="7" t="str">
        <f>vlookup(I1094,Cats!$A:$B,2,false)</f>
        <v>X</v>
      </c>
    </row>
    <row r="1095">
      <c r="A1095" s="1">
        <v>138104.0</v>
      </c>
      <c r="B1095" s="1">
        <v>490.0</v>
      </c>
      <c r="C1095" s="1">
        <v>14.0</v>
      </c>
      <c r="D1095" s="1" t="s">
        <v>183</v>
      </c>
      <c r="E1095" s="1">
        <v>45.0</v>
      </c>
      <c r="F1095" s="7" t="str">
        <f>vlookup(E1095,Teams!A:B,2,false)</f>
        <v>Venice</v>
      </c>
      <c r="G1095" s="1" t="b">
        <v>0</v>
      </c>
      <c r="H1095" s="1" t="b">
        <v>0</v>
      </c>
      <c r="I1095" s="1">
        <v>19.0</v>
      </c>
      <c r="J1095" s="7" t="str">
        <f>vlookup(I1095,Cats!$A:$B,2,false)</f>
        <v>X</v>
      </c>
    </row>
    <row r="1096">
      <c r="A1096" s="1">
        <v>138105.0</v>
      </c>
      <c r="B1096" s="1">
        <v>490.0</v>
      </c>
      <c r="C1096" s="1">
        <v>0.0</v>
      </c>
      <c r="D1096" s="1" t="s">
        <v>184</v>
      </c>
      <c r="E1096" s="1">
        <v>38.0</v>
      </c>
      <c r="F1096" s="7" t="str">
        <f>vlookup(E1096,Teams!A:B,2,false)</f>
        <v>RMHS</v>
      </c>
      <c r="G1096" s="1" t="b">
        <v>1</v>
      </c>
      <c r="H1096" s="1" t="b">
        <v>0</v>
      </c>
      <c r="I1096" s="1">
        <v>20.0</v>
      </c>
      <c r="J1096" s="7" t="str">
        <f>vlookup(I1096,Cats!$A:$B,2,false)</f>
        <v>M</v>
      </c>
    </row>
    <row r="1097">
      <c r="A1097" s="1">
        <v>138106.0</v>
      </c>
      <c r="B1097" s="1">
        <v>490.0</v>
      </c>
      <c r="C1097" s="1">
        <v>14.0</v>
      </c>
      <c r="D1097" s="1" t="s">
        <v>188</v>
      </c>
      <c r="E1097" s="1">
        <v>45.0</v>
      </c>
      <c r="F1097" s="7" t="str">
        <f>vlookup(E1097,Teams!A:B,2,false)</f>
        <v>Venice</v>
      </c>
      <c r="G1097" s="1" t="b">
        <v>0</v>
      </c>
      <c r="H1097" s="1" t="b">
        <v>0</v>
      </c>
      <c r="I1097" s="1">
        <v>20.0</v>
      </c>
      <c r="J1097" s="7" t="str">
        <f>vlookup(I1097,Cats!$A:$B,2,false)</f>
        <v>M</v>
      </c>
    </row>
    <row r="1098">
      <c r="A1098" s="1">
        <v>138107.0</v>
      </c>
      <c r="B1098" s="1">
        <v>490.0</v>
      </c>
      <c r="C1098" s="1">
        <v>0.0</v>
      </c>
      <c r="D1098" s="1" t="s">
        <v>32</v>
      </c>
      <c r="E1098" s="1">
        <v>38.0</v>
      </c>
      <c r="F1098" s="7" t="str">
        <f>vlookup(E1098,Teams!A:B,2,false)</f>
        <v>RMHS</v>
      </c>
      <c r="G1098" s="1" t="b">
        <v>1</v>
      </c>
      <c r="H1098" s="1" t="b">
        <v>1</v>
      </c>
      <c r="I1098" s="1">
        <v>21.0</v>
      </c>
      <c r="J1098" s="7" t="str">
        <f>vlookup(I1098,Cats!$A:$B,2,false)</f>
        <v>C</v>
      </c>
    </row>
    <row r="1099">
      <c r="A1099" s="1">
        <v>138108.0</v>
      </c>
      <c r="B1099" s="1">
        <v>490.0</v>
      </c>
      <c r="C1099" s="1">
        <v>14.0</v>
      </c>
      <c r="D1099" s="1" t="s">
        <v>188</v>
      </c>
      <c r="E1099" s="1">
        <v>45.0</v>
      </c>
      <c r="F1099" s="7" t="str">
        <f>vlookup(E1099,Teams!A:B,2,false)</f>
        <v>Venice</v>
      </c>
      <c r="G1099" s="1" t="b">
        <v>0</v>
      </c>
      <c r="H1099" s="1" t="b">
        <v>0</v>
      </c>
      <c r="I1099" s="1">
        <v>21.0</v>
      </c>
      <c r="J1099" s="7" t="str">
        <f>vlookup(I1099,Cats!$A:$B,2,false)</f>
        <v>C</v>
      </c>
    </row>
    <row r="1100">
      <c r="A1100" s="1">
        <v>138109.0</v>
      </c>
      <c r="B1100" s="1">
        <v>490.0</v>
      </c>
      <c r="C1100" s="1">
        <v>0.0</v>
      </c>
      <c r="D1100" s="1" t="s">
        <v>185</v>
      </c>
      <c r="E1100" s="1">
        <v>38.0</v>
      </c>
      <c r="F1100" s="7" t="str">
        <f>vlookup(E1100,Teams!A:B,2,false)</f>
        <v>RMHS</v>
      </c>
      <c r="G1100" s="1" t="b">
        <v>1</v>
      </c>
      <c r="H1100" s="1" t="b">
        <v>0</v>
      </c>
      <c r="I1100" s="1">
        <v>22.0</v>
      </c>
      <c r="J1100" s="7" t="str">
        <f>vlookup(I1100,Cats!$A:$B,2,false)</f>
        <v>E</v>
      </c>
    </row>
    <row r="1101">
      <c r="A1101" s="1">
        <v>138110.0</v>
      </c>
      <c r="B1101" s="1">
        <v>490.0</v>
      </c>
      <c r="C1101" s="1">
        <v>0.0</v>
      </c>
      <c r="D1101" s="1" t="s">
        <v>183</v>
      </c>
      <c r="E1101" s="1">
        <v>45.0</v>
      </c>
      <c r="F1101" s="7" t="str">
        <f>vlookup(E1101,Teams!A:B,2,false)</f>
        <v>Venice</v>
      </c>
      <c r="G1101" s="1" t="b">
        <v>0</v>
      </c>
      <c r="H1101" s="1" t="b">
        <v>0</v>
      </c>
      <c r="I1101" s="1">
        <v>22.0</v>
      </c>
      <c r="J1101" s="7" t="str">
        <f>vlookup(I1101,Cats!$A:$B,2,false)</f>
        <v>E</v>
      </c>
    </row>
    <row r="1102">
      <c r="A1102" s="1">
        <v>138111.0</v>
      </c>
      <c r="B1102" s="1">
        <v>490.0</v>
      </c>
      <c r="C1102" s="1">
        <v>14.0</v>
      </c>
      <c r="D1102" s="1" t="s">
        <v>185</v>
      </c>
      <c r="E1102" s="1">
        <v>38.0</v>
      </c>
      <c r="F1102" s="7" t="str">
        <f>vlookup(E1102,Teams!A:B,2,false)</f>
        <v>RMHS</v>
      </c>
      <c r="G1102" s="1" t="b">
        <v>1</v>
      </c>
      <c r="H1102" s="1" t="b">
        <v>0</v>
      </c>
      <c r="I1102" s="1">
        <v>23.0</v>
      </c>
      <c r="J1102" s="7" t="str">
        <f>vlookup(I1102,Cats!$A:$B,2,false)</f>
        <v>B</v>
      </c>
    </row>
    <row r="1103">
      <c r="A1103" s="1">
        <v>138112.0</v>
      </c>
      <c r="B1103" s="1">
        <v>490.0</v>
      </c>
      <c r="C1103" s="1">
        <v>0.0</v>
      </c>
      <c r="D1103" s="1" t="s">
        <v>32</v>
      </c>
      <c r="E1103" s="1">
        <v>45.0</v>
      </c>
      <c r="F1103" s="7" t="str">
        <f>vlookup(E1103,Teams!A:B,2,false)</f>
        <v>Venice</v>
      </c>
      <c r="G1103" s="1" t="b">
        <v>0</v>
      </c>
      <c r="H1103" s="1" t="b">
        <v>1</v>
      </c>
      <c r="I1103" s="1">
        <v>23.0</v>
      </c>
      <c r="J1103" s="7" t="str">
        <f>vlookup(I1103,Cats!$A:$B,2,false)</f>
        <v>B</v>
      </c>
    </row>
    <row r="1104">
      <c r="A1104" s="1">
        <v>138113.0</v>
      </c>
      <c r="B1104" s="1">
        <v>490.0</v>
      </c>
      <c r="C1104" s="1">
        <v>0.0</v>
      </c>
      <c r="D1104" s="1" t="s">
        <v>32</v>
      </c>
      <c r="E1104" s="1">
        <v>38.0</v>
      </c>
      <c r="F1104" s="7" t="str">
        <f>vlookup(E1104,Teams!A:B,2,false)</f>
        <v>RMHS</v>
      </c>
      <c r="G1104" s="1" t="b">
        <v>1</v>
      </c>
      <c r="H1104" s="1" t="b">
        <v>1</v>
      </c>
      <c r="I1104" s="1">
        <v>24.0</v>
      </c>
      <c r="J1104" s="7" t="str">
        <f>vlookup(I1104,Cats!$A:$B,2,false)</f>
        <v>P</v>
      </c>
    </row>
    <row r="1105">
      <c r="A1105" s="1">
        <v>138114.0</v>
      </c>
      <c r="B1105" s="1">
        <v>490.0</v>
      </c>
      <c r="C1105" s="1">
        <v>14.0</v>
      </c>
      <c r="D1105" s="1" t="s">
        <v>187</v>
      </c>
      <c r="E1105" s="1">
        <v>45.0</v>
      </c>
      <c r="F1105" s="7" t="str">
        <f>vlookup(E1105,Teams!A:B,2,false)</f>
        <v>Venice</v>
      </c>
      <c r="G1105" s="1" t="b">
        <v>0</v>
      </c>
      <c r="H1105" s="1" t="b">
        <v>0</v>
      </c>
      <c r="I1105" s="1">
        <v>24.0</v>
      </c>
      <c r="J1105" s="7" t="str">
        <f>vlookup(I1105,Cats!$A:$B,2,false)</f>
        <v>P</v>
      </c>
    </row>
    <row r="1106">
      <c r="A1106" s="1">
        <v>138115.0</v>
      </c>
      <c r="B1106" s="1">
        <v>491.0</v>
      </c>
      <c r="C1106" s="1">
        <v>0.0</v>
      </c>
      <c r="D1106" s="1" t="s">
        <v>32</v>
      </c>
      <c r="E1106" s="1">
        <v>17.0</v>
      </c>
      <c r="F1106" s="7" t="str">
        <f>vlookup(E1106,Teams!A:B,2,false)</f>
        <v>Green Hope</v>
      </c>
      <c r="G1106" s="1" t="b">
        <v>1</v>
      </c>
      <c r="H1106" s="1" t="b">
        <v>1</v>
      </c>
      <c r="I1106" s="1">
        <v>1.0</v>
      </c>
      <c r="J1106" s="7" t="str">
        <f>vlookup(I1106,Cats!$A:$B,2,false)</f>
        <v>X</v>
      </c>
    </row>
    <row r="1107">
      <c r="A1107" s="1">
        <v>138116.0</v>
      </c>
      <c r="B1107" s="1">
        <v>491.0</v>
      </c>
      <c r="C1107" s="1">
        <v>14.0</v>
      </c>
      <c r="D1107" s="1" t="s">
        <v>190</v>
      </c>
      <c r="E1107" s="1">
        <v>44.0</v>
      </c>
      <c r="F1107" s="7" t="str">
        <f>vlookup(E1107,Teams!A:B,2,false)</f>
        <v>University</v>
      </c>
      <c r="G1107" s="1" t="b">
        <v>0</v>
      </c>
      <c r="H1107" s="1" t="b">
        <v>0</v>
      </c>
      <c r="I1107" s="1">
        <v>1.0</v>
      </c>
      <c r="J1107" s="7" t="str">
        <f>vlookup(I1107,Cats!$A:$B,2,false)</f>
        <v>X</v>
      </c>
    </row>
    <row r="1108">
      <c r="A1108" s="1">
        <v>138117.0</v>
      </c>
      <c r="B1108" s="1">
        <v>491.0</v>
      </c>
      <c r="C1108" s="1">
        <v>0.0</v>
      </c>
      <c r="D1108" s="1" t="s">
        <v>32</v>
      </c>
      <c r="E1108" s="1">
        <v>17.0</v>
      </c>
      <c r="F1108" s="7" t="str">
        <f>vlookup(E1108,Teams!A:B,2,false)</f>
        <v>Green Hope</v>
      </c>
      <c r="G1108" s="1" t="b">
        <v>1</v>
      </c>
      <c r="H1108" s="1" t="b">
        <v>1</v>
      </c>
      <c r="I1108" s="1">
        <v>2.0</v>
      </c>
      <c r="J1108" s="7" t="str">
        <f>vlookup(I1108,Cats!$A:$B,2,false)</f>
        <v>M</v>
      </c>
    </row>
    <row r="1109">
      <c r="A1109" s="1">
        <v>138118.0</v>
      </c>
      <c r="B1109" s="1">
        <v>491.0</v>
      </c>
      <c r="C1109" s="1">
        <v>14.0</v>
      </c>
      <c r="D1109" s="1" t="s">
        <v>57</v>
      </c>
      <c r="E1109" s="1">
        <v>44.0</v>
      </c>
      <c r="F1109" s="7" t="str">
        <f>vlookup(E1109,Teams!A:B,2,false)</f>
        <v>University</v>
      </c>
      <c r="G1109" s="1" t="b">
        <v>0</v>
      </c>
      <c r="H1109" s="1" t="b">
        <v>0</v>
      </c>
      <c r="I1109" s="1">
        <v>2.0</v>
      </c>
      <c r="J1109" s="7" t="str">
        <f>vlookup(I1109,Cats!$A:$B,2,false)</f>
        <v>M</v>
      </c>
    </row>
    <row r="1110">
      <c r="A1110" s="1">
        <v>138119.0</v>
      </c>
      <c r="B1110" s="1">
        <v>491.0</v>
      </c>
      <c r="C1110" s="1">
        <v>0.0</v>
      </c>
      <c r="D1110" s="1" t="s">
        <v>32</v>
      </c>
      <c r="E1110" s="1">
        <v>17.0</v>
      </c>
      <c r="F1110" s="7" t="str">
        <f>vlookup(E1110,Teams!A:B,2,false)</f>
        <v>Green Hope</v>
      </c>
      <c r="G1110" s="1" t="b">
        <v>1</v>
      </c>
      <c r="H1110" s="1" t="b">
        <v>1</v>
      </c>
      <c r="I1110" s="1">
        <v>3.0</v>
      </c>
      <c r="J1110" s="7" t="str">
        <f>vlookup(I1110,Cats!$A:$B,2,false)</f>
        <v>C</v>
      </c>
    </row>
    <row r="1111">
      <c r="A1111" s="1">
        <v>138120.0</v>
      </c>
      <c r="B1111" s="1">
        <v>491.0</v>
      </c>
      <c r="C1111" s="1">
        <v>14.0</v>
      </c>
      <c r="D1111" s="1" t="s">
        <v>57</v>
      </c>
      <c r="E1111" s="1">
        <v>44.0</v>
      </c>
      <c r="F1111" s="7" t="str">
        <f>vlookup(E1111,Teams!A:B,2,false)</f>
        <v>University</v>
      </c>
      <c r="G1111" s="1" t="b">
        <v>0</v>
      </c>
      <c r="H1111" s="1" t="b">
        <v>0</v>
      </c>
      <c r="I1111" s="1">
        <v>3.0</v>
      </c>
      <c r="J1111" s="7" t="str">
        <f>vlookup(I1111,Cats!$A:$B,2,false)</f>
        <v>C</v>
      </c>
    </row>
    <row r="1112">
      <c r="A1112" s="1">
        <v>138121.0</v>
      </c>
      <c r="B1112" s="1">
        <v>491.0</v>
      </c>
      <c r="C1112" s="1">
        <v>0.0</v>
      </c>
      <c r="D1112" s="1" t="s">
        <v>191</v>
      </c>
      <c r="E1112" s="1">
        <v>17.0</v>
      </c>
      <c r="F1112" s="7" t="str">
        <f>vlookup(E1112,Teams!A:B,2,false)</f>
        <v>Green Hope</v>
      </c>
      <c r="G1112" s="1" t="b">
        <v>1</v>
      </c>
      <c r="H1112" s="1" t="b">
        <v>0</v>
      </c>
      <c r="I1112" s="1">
        <v>4.0</v>
      </c>
      <c r="J1112" s="7" t="str">
        <f>vlookup(I1112,Cats!$A:$B,2,false)</f>
        <v>E</v>
      </c>
    </row>
    <row r="1113">
      <c r="A1113" s="1">
        <v>138122.0</v>
      </c>
      <c r="B1113" s="1">
        <v>491.0</v>
      </c>
      <c r="C1113" s="1">
        <v>4.0</v>
      </c>
      <c r="D1113" s="1" t="s">
        <v>190</v>
      </c>
      <c r="E1113" s="1">
        <v>44.0</v>
      </c>
      <c r="F1113" s="7" t="str">
        <f>vlookup(E1113,Teams!A:B,2,false)</f>
        <v>University</v>
      </c>
      <c r="G1113" s="1" t="b">
        <v>0</v>
      </c>
      <c r="H1113" s="1" t="b">
        <v>0</v>
      </c>
      <c r="I1113" s="1">
        <v>4.0</v>
      </c>
      <c r="J1113" s="7" t="str">
        <f>vlookup(I1113,Cats!$A:$B,2,false)</f>
        <v>E</v>
      </c>
    </row>
    <row r="1114">
      <c r="A1114" s="1">
        <v>138123.0</v>
      </c>
      <c r="B1114" s="1">
        <v>491.0</v>
      </c>
      <c r="C1114" s="1">
        <v>14.0</v>
      </c>
      <c r="D1114" s="1" t="s">
        <v>192</v>
      </c>
      <c r="E1114" s="1">
        <v>17.0</v>
      </c>
      <c r="F1114" s="7" t="str">
        <f>vlookup(E1114,Teams!A:B,2,false)</f>
        <v>Green Hope</v>
      </c>
      <c r="G1114" s="1" t="b">
        <v>1</v>
      </c>
      <c r="H1114" s="1" t="b">
        <v>0</v>
      </c>
      <c r="I1114" s="1">
        <v>5.0</v>
      </c>
      <c r="J1114" s="7" t="str">
        <f>vlookup(I1114,Cats!$A:$B,2,false)</f>
        <v>B</v>
      </c>
    </row>
    <row r="1115">
      <c r="A1115" s="1">
        <v>138124.0</v>
      </c>
      <c r="B1115" s="1">
        <v>491.0</v>
      </c>
      <c r="C1115" s="1">
        <v>0.0</v>
      </c>
      <c r="D1115" s="1" t="s">
        <v>32</v>
      </c>
      <c r="E1115" s="1">
        <v>44.0</v>
      </c>
      <c r="F1115" s="7" t="str">
        <f>vlookup(E1115,Teams!A:B,2,false)</f>
        <v>University</v>
      </c>
      <c r="G1115" s="1" t="b">
        <v>0</v>
      </c>
      <c r="H1115" s="1" t="b">
        <v>1</v>
      </c>
      <c r="I1115" s="1">
        <v>5.0</v>
      </c>
      <c r="J1115" s="7" t="str">
        <f>vlookup(I1115,Cats!$A:$B,2,false)</f>
        <v>B</v>
      </c>
    </row>
    <row r="1116">
      <c r="A1116" s="1">
        <v>138125.0</v>
      </c>
      <c r="B1116" s="1">
        <v>491.0</v>
      </c>
      <c r="C1116" s="1">
        <v>4.0</v>
      </c>
      <c r="D1116" s="1" t="s">
        <v>191</v>
      </c>
      <c r="E1116" s="1">
        <v>17.0</v>
      </c>
      <c r="F1116" s="7" t="str">
        <f>vlookup(E1116,Teams!A:B,2,false)</f>
        <v>Green Hope</v>
      </c>
      <c r="G1116" s="1" t="b">
        <v>1</v>
      </c>
      <c r="H1116" s="1" t="b">
        <v>0</v>
      </c>
      <c r="I1116" s="1">
        <v>6.0</v>
      </c>
      <c r="J1116" s="7" t="str">
        <f>vlookup(I1116,Cats!$A:$B,2,false)</f>
        <v>P</v>
      </c>
    </row>
    <row r="1117">
      <c r="A1117" s="1">
        <v>138126.0</v>
      </c>
      <c r="B1117" s="1">
        <v>491.0</v>
      </c>
      <c r="C1117" s="1">
        <v>0.0</v>
      </c>
      <c r="D1117" s="1" t="s">
        <v>32</v>
      </c>
      <c r="E1117" s="1">
        <v>44.0</v>
      </c>
      <c r="F1117" s="7" t="str">
        <f>vlookup(E1117,Teams!A:B,2,false)</f>
        <v>University</v>
      </c>
      <c r="G1117" s="1" t="b">
        <v>0</v>
      </c>
      <c r="H1117" s="1" t="b">
        <v>1</v>
      </c>
      <c r="I1117" s="1">
        <v>6.0</v>
      </c>
      <c r="J1117" s="7" t="str">
        <f>vlookup(I1117,Cats!$A:$B,2,false)</f>
        <v>P</v>
      </c>
    </row>
    <row r="1118">
      <c r="A1118" s="1">
        <v>138127.0</v>
      </c>
      <c r="B1118" s="1">
        <v>491.0</v>
      </c>
      <c r="C1118" s="1">
        <v>14.0</v>
      </c>
      <c r="D1118" s="1" t="s">
        <v>193</v>
      </c>
      <c r="E1118" s="1">
        <v>17.0</v>
      </c>
      <c r="F1118" s="7" t="str">
        <f>vlookup(E1118,Teams!A:B,2,false)</f>
        <v>Green Hope</v>
      </c>
      <c r="G1118" s="1" t="b">
        <v>1</v>
      </c>
      <c r="H1118" s="1" t="b">
        <v>0</v>
      </c>
      <c r="I1118" s="1">
        <v>7.0</v>
      </c>
      <c r="J1118" s="7" t="str">
        <f>vlookup(I1118,Cats!$A:$B,2,false)</f>
        <v>X</v>
      </c>
    </row>
    <row r="1119">
      <c r="A1119" s="1">
        <v>138128.0</v>
      </c>
      <c r="B1119" s="1">
        <v>491.0</v>
      </c>
      <c r="C1119" s="1">
        <v>0.0</v>
      </c>
      <c r="D1119" s="1" t="s">
        <v>32</v>
      </c>
      <c r="E1119" s="1">
        <v>44.0</v>
      </c>
      <c r="F1119" s="7" t="str">
        <f>vlookup(E1119,Teams!A:B,2,false)</f>
        <v>University</v>
      </c>
      <c r="G1119" s="1" t="b">
        <v>0</v>
      </c>
      <c r="H1119" s="1" t="b">
        <v>1</v>
      </c>
      <c r="I1119" s="1">
        <v>7.0</v>
      </c>
      <c r="J1119" s="7" t="str">
        <f>vlookup(I1119,Cats!$A:$B,2,false)</f>
        <v>X</v>
      </c>
    </row>
    <row r="1120">
      <c r="A1120" s="1">
        <v>138129.0</v>
      </c>
      <c r="B1120" s="1">
        <v>491.0</v>
      </c>
      <c r="C1120" s="1">
        <v>0.0</v>
      </c>
      <c r="D1120" s="1" t="s">
        <v>32</v>
      </c>
      <c r="E1120" s="1">
        <v>17.0</v>
      </c>
      <c r="F1120" s="7" t="str">
        <f>vlookup(E1120,Teams!A:B,2,false)</f>
        <v>Green Hope</v>
      </c>
      <c r="G1120" s="1" t="b">
        <v>1</v>
      </c>
      <c r="H1120" s="1" t="b">
        <v>1</v>
      </c>
      <c r="I1120" s="1">
        <v>8.0</v>
      </c>
      <c r="J1120" s="7" t="str">
        <f>vlookup(I1120,Cats!$A:$B,2,false)</f>
        <v>M</v>
      </c>
    </row>
    <row r="1121">
      <c r="A1121" s="1">
        <v>138130.0</v>
      </c>
      <c r="B1121" s="1">
        <v>491.0</v>
      </c>
      <c r="C1121" s="1">
        <v>14.0</v>
      </c>
      <c r="D1121" s="1" t="s">
        <v>57</v>
      </c>
      <c r="E1121" s="1">
        <v>44.0</v>
      </c>
      <c r="F1121" s="7" t="str">
        <f>vlookup(E1121,Teams!A:B,2,false)</f>
        <v>University</v>
      </c>
      <c r="G1121" s="1" t="b">
        <v>0</v>
      </c>
      <c r="H1121" s="1" t="b">
        <v>0</v>
      </c>
      <c r="I1121" s="1">
        <v>8.0</v>
      </c>
      <c r="J1121" s="7" t="str">
        <f>vlookup(I1121,Cats!$A:$B,2,false)</f>
        <v>M</v>
      </c>
    </row>
    <row r="1122">
      <c r="A1122" s="1">
        <v>138131.0</v>
      </c>
      <c r="B1122" s="1">
        <v>491.0</v>
      </c>
      <c r="C1122" s="1">
        <v>4.0</v>
      </c>
      <c r="D1122" s="1" t="s">
        <v>191</v>
      </c>
      <c r="E1122" s="1">
        <v>17.0</v>
      </c>
      <c r="F1122" s="7" t="str">
        <f>vlookup(E1122,Teams!A:B,2,false)</f>
        <v>Green Hope</v>
      </c>
      <c r="G1122" s="1" t="b">
        <v>1</v>
      </c>
      <c r="H1122" s="1" t="b">
        <v>0</v>
      </c>
      <c r="I1122" s="1">
        <v>9.0</v>
      </c>
      <c r="J1122" s="7" t="str">
        <f>vlookup(I1122,Cats!$A:$B,2,false)</f>
        <v>C</v>
      </c>
    </row>
    <row r="1123">
      <c r="A1123" s="1">
        <v>138132.0</v>
      </c>
      <c r="B1123" s="1">
        <v>491.0</v>
      </c>
      <c r="C1123" s="1">
        <v>-4.0</v>
      </c>
      <c r="D1123" s="1" t="s">
        <v>194</v>
      </c>
      <c r="E1123" s="1">
        <v>44.0</v>
      </c>
      <c r="F1123" s="7" t="str">
        <f>vlookup(E1123,Teams!A:B,2,false)</f>
        <v>University</v>
      </c>
      <c r="G1123" s="1" t="b">
        <v>0</v>
      </c>
      <c r="H1123" s="1" t="b">
        <v>0</v>
      </c>
      <c r="I1123" s="1">
        <v>9.0</v>
      </c>
      <c r="J1123" s="7" t="str">
        <f>vlookup(I1123,Cats!$A:$B,2,false)</f>
        <v>C</v>
      </c>
    </row>
    <row r="1124">
      <c r="A1124" s="1">
        <v>138133.0</v>
      </c>
      <c r="B1124" s="1">
        <v>491.0</v>
      </c>
      <c r="C1124" s="1">
        <v>14.0</v>
      </c>
      <c r="D1124" s="1" t="s">
        <v>193</v>
      </c>
      <c r="E1124" s="1">
        <v>17.0</v>
      </c>
      <c r="F1124" s="7" t="str">
        <f>vlookup(E1124,Teams!A:B,2,false)</f>
        <v>Green Hope</v>
      </c>
      <c r="G1124" s="1" t="b">
        <v>1</v>
      </c>
      <c r="H1124" s="1" t="b">
        <v>0</v>
      </c>
      <c r="I1124" s="1">
        <v>10.0</v>
      </c>
      <c r="J1124" s="7" t="str">
        <f>vlookup(I1124,Cats!$A:$B,2,false)</f>
        <v>E</v>
      </c>
    </row>
    <row r="1125">
      <c r="A1125" s="1">
        <v>138134.0</v>
      </c>
      <c r="B1125" s="1">
        <v>491.0</v>
      </c>
      <c r="C1125" s="1">
        <v>0.0</v>
      </c>
      <c r="D1125" s="1" t="s">
        <v>32</v>
      </c>
      <c r="E1125" s="1">
        <v>44.0</v>
      </c>
      <c r="F1125" s="7" t="str">
        <f>vlookup(E1125,Teams!A:B,2,false)</f>
        <v>University</v>
      </c>
      <c r="G1125" s="1" t="b">
        <v>0</v>
      </c>
      <c r="H1125" s="1" t="b">
        <v>1</v>
      </c>
      <c r="I1125" s="1">
        <v>10.0</v>
      </c>
      <c r="J1125" s="7" t="str">
        <f>vlookup(I1125,Cats!$A:$B,2,false)</f>
        <v>E</v>
      </c>
    </row>
    <row r="1126">
      <c r="A1126" s="1">
        <v>138135.0</v>
      </c>
      <c r="B1126" s="1">
        <v>491.0</v>
      </c>
      <c r="C1126" s="1">
        <v>0.0</v>
      </c>
      <c r="D1126" s="1" t="s">
        <v>32</v>
      </c>
      <c r="E1126" s="1">
        <v>17.0</v>
      </c>
      <c r="F1126" s="7" t="str">
        <f>vlookup(E1126,Teams!A:B,2,false)</f>
        <v>Green Hope</v>
      </c>
      <c r="G1126" s="1" t="b">
        <v>1</v>
      </c>
      <c r="H1126" s="1" t="b">
        <v>1</v>
      </c>
      <c r="I1126" s="1">
        <v>11.0</v>
      </c>
      <c r="J1126" s="7" t="str">
        <f>vlookup(I1126,Cats!$A:$B,2,false)</f>
        <v>B</v>
      </c>
    </row>
    <row r="1127">
      <c r="A1127" s="1">
        <v>138136.0</v>
      </c>
      <c r="B1127" s="1">
        <v>491.0</v>
      </c>
      <c r="C1127" s="1">
        <v>14.0</v>
      </c>
      <c r="D1127" s="1" t="s">
        <v>57</v>
      </c>
      <c r="E1127" s="1">
        <v>44.0</v>
      </c>
      <c r="F1127" s="7" t="str">
        <f>vlookup(E1127,Teams!A:B,2,false)</f>
        <v>University</v>
      </c>
      <c r="G1127" s="1" t="b">
        <v>0</v>
      </c>
      <c r="H1127" s="1" t="b">
        <v>0</v>
      </c>
      <c r="I1127" s="1">
        <v>11.0</v>
      </c>
      <c r="J1127" s="7" t="str">
        <f>vlookup(I1127,Cats!$A:$B,2,false)</f>
        <v>B</v>
      </c>
    </row>
    <row r="1128">
      <c r="A1128" s="1">
        <v>138137.0</v>
      </c>
      <c r="B1128" s="1">
        <v>491.0</v>
      </c>
      <c r="C1128" s="1">
        <v>-4.0</v>
      </c>
      <c r="D1128" s="1" t="s">
        <v>192</v>
      </c>
      <c r="E1128" s="1">
        <v>17.0</v>
      </c>
      <c r="F1128" s="7" t="str">
        <f>vlookup(E1128,Teams!A:B,2,false)</f>
        <v>Green Hope</v>
      </c>
      <c r="G1128" s="1" t="b">
        <v>1</v>
      </c>
      <c r="H1128" s="1" t="b">
        <v>0</v>
      </c>
      <c r="I1128" s="1">
        <v>12.0</v>
      </c>
      <c r="J1128" s="7" t="str">
        <f>vlookup(I1128,Cats!$A:$B,2,false)</f>
        <v>P</v>
      </c>
    </row>
    <row r="1129">
      <c r="A1129" s="1">
        <v>138138.0</v>
      </c>
      <c r="B1129" s="1">
        <v>491.0</v>
      </c>
      <c r="C1129" s="1">
        <v>14.0</v>
      </c>
      <c r="D1129" s="1" t="s">
        <v>57</v>
      </c>
      <c r="E1129" s="1">
        <v>44.0</v>
      </c>
      <c r="F1129" s="7" t="str">
        <f>vlookup(E1129,Teams!A:B,2,false)</f>
        <v>University</v>
      </c>
      <c r="G1129" s="1" t="b">
        <v>0</v>
      </c>
      <c r="H1129" s="1" t="b">
        <v>0</v>
      </c>
      <c r="I1129" s="1">
        <v>12.0</v>
      </c>
      <c r="J1129" s="7" t="str">
        <f>vlookup(I1129,Cats!$A:$B,2,false)</f>
        <v>P</v>
      </c>
    </row>
    <row r="1130">
      <c r="A1130" s="1">
        <v>138139.0</v>
      </c>
      <c r="B1130" s="1">
        <v>491.0</v>
      </c>
      <c r="C1130" s="1">
        <v>14.0</v>
      </c>
      <c r="D1130" s="1" t="s">
        <v>193</v>
      </c>
      <c r="E1130" s="1">
        <v>17.0</v>
      </c>
      <c r="F1130" s="7" t="str">
        <f>vlookup(E1130,Teams!A:B,2,false)</f>
        <v>Green Hope</v>
      </c>
      <c r="G1130" s="1" t="b">
        <v>1</v>
      </c>
      <c r="H1130" s="1" t="b">
        <v>0</v>
      </c>
      <c r="I1130" s="1">
        <v>13.0</v>
      </c>
      <c r="J1130" s="7" t="str">
        <f>vlookup(I1130,Cats!$A:$B,2,false)</f>
        <v>X</v>
      </c>
    </row>
    <row r="1131">
      <c r="A1131" s="1">
        <v>138140.0</v>
      </c>
      <c r="B1131" s="1">
        <v>491.0</v>
      </c>
      <c r="C1131" s="1">
        <v>0.0</v>
      </c>
      <c r="D1131" s="1" t="s">
        <v>32</v>
      </c>
      <c r="E1131" s="1">
        <v>44.0</v>
      </c>
      <c r="F1131" s="7" t="str">
        <f>vlookup(E1131,Teams!A:B,2,false)</f>
        <v>University</v>
      </c>
      <c r="G1131" s="1" t="b">
        <v>0</v>
      </c>
      <c r="H1131" s="1" t="b">
        <v>1</v>
      </c>
      <c r="I1131" s="1">
        <v>13.0</v>
      </c>
      <c r="J1131" s="7" t="str">
        <f>vlookup(I1131,Cats!$A:$B,2,false)</f>
        <v>X</v>
      </c>
    </row>
    <row r="1132">
      <c r="A1132" s="1">
        <v>138141.0</v>
      </c>
      <c r="B1132" s="1">
        <v>491.0</v>
      </c>
      <c r="C1132" s="1">
        <v>0.0</v>
      </c>
      <c r="D1132" s="1" t="s">
        <v>32</v>
      </c>
      <c r="E1132" s="1">
        <v>17.0</v>
      </c>
      <c r="F1132" s="7" t="str">
        <f>vlookup(E1132,Teams!A:B,2,false)</f>
        <v>Green Hope</v>
      </c>
      <c r="G1132" s="1" t="b">
        <v>1</v>
      </c>
      <c r="H1132" s="1" t="b">
        <v>1</v>
      </c>
      <c r="I1132" s="1">
        <v>14.0</v>
      </c>
      <c r="J1132" s="7" t="str">
        <f>vlookup(I1132,Cats!$A:$B,2,false)</f>
        <v>M</v>
      </c>
    </row>
    <row r="1133">
      <c r="A1133" s="1">
        <v>138142.0</v>
      </c>
      <c r="B1133" s="1">
        <v>491.0</v>
      </c>
      <c r="C1133" s="1">
        <v>14.0</v>
      </c>
      <c r="D1133" s="1" t="s">
        <v>194</v>
      </c>
      <c r="E1133" s="1">
        <v>44.0</v>
      </c>
      <c r="F1133" s="7" t="str">
        <f>vlookup(E1133,Teams!A:B,2,false)</f>
        <v>University</v>
      </c>
      <c r="G1133" s="1" t="b">
        <v>0</v>
      </c>
      <c r="H1133" s="1" t="b">
        <v>0</v>
      </c>
      <c r="I1133" s="1">
        <v>14.0</v>
      </c>
      <c r="J1133" s="7" t="str">
        <f>vlookup(I1133,Cats!$A:$B,2,false)</f>
        <v>M</v>
      </c>
    </row>
    <row r="1134">
      <c r="A1134" s="1">
        <v>138143.0</v>
      </c>
      <c r="B1134" s="1">
        <v>491.0</v>
      </c>
      <c r="C1134" s="1">
        <v>0.0</v>
      </c>
      <c r="D1134" s="1" t="s">
        <v>32</v>
      </c>
      <c r="E1134" s="1">
        <v>17.0</v>
      </c>
      <c r="F1134" s="7" t="str">
        <f>vlookup(E1134,Teams!A:B,2,false)</f>
        <v>Green Hope</v>
      </c>
      <c r="G1134" s="1" t="b">
        <v>1</v>
      </c>
      <c r="H1134" s="1" t="b">
        <v>1</v>
      </c>
      <c r="I1134" s="1">
        <v>15.0</v>
      </c>
      <c r="J1134" s="7" t="str">
        <f>vlookup(I1134,Cats!$A:$B,2,false)</f>
        <v>C</v>
      </c>
    </row>
    <row r="1135">
      <c r="A1135" s="1">
        <v>138144.0</v>
      </c>
      <c r="B1135" s="1">
        <v>491.0</v>
      </c>
      <c r="C1135" s="1">
        <v>14.0</v>
      </c>
      <c r="D1135" s="1" t="s">
        <v>57</v>
      </c>
      <c r="E1135" s="1">
        <v>44.0</v>
      </c>
      <c r="F1135" s="7" t="str">
        <f>vlookup(E1135,Teams!A:B,2,false)</f>
        <v>University</v>
      </c>
      <c r="G1135" s="1" t="b">
        <v>0</v>
      </c>
      <c r="H1135" s="1" t="b">
        <v>0</v>
      </c>
      <c r="I1135" s="1">
        <v>15.0</v>
      </c>
      <c r="J1135" s="7" t="str">
        <f>vlookup(I1135,Cats!$A:$B,2,false)</f>
        <v>C</v>
      </c>
    </row>
    <row r="1136">
      <c r="A1136" s="1">
        <v>138145.0</v>
      </c>
      <c r="B1136" s="1">
        <v>491.0</v>
      </c>
      <c r="C1136" s="1">
        <v>0.0</v>
      </c>
      <c r="D1136" s="1" t="s">
        <v>32</v>
      </c>
      <c r="E1136" s="1">
        <v>17.0</v>
      </c>
      <c r="F1136" s="7" t="str">
        <f>vlookup(E1136,Teams!A:B,2,false)</f>
        <v>Green Hope</v>
      </c>
      <c r="G1136" s="1" t="b">
        <v>1</v>
      </c>
      <c r="H1136" s="1" t="b">
        <v>1</v>
      </c>
      <c r="I1136" s="1">
        <v>16.0</v>
      </c>
      <c r="J1136" s="7" t="str">
        <f>vlookup(I1136,Cats!$A:$B,2,false)</f>
        <v>E</v>
      </c>
    </row>
    <row r="1137">
      <c r="A1137" s="1">
        <v>138146.0</v>
      </c>
      <c r="B1137" s="1">
        <v>491.0</v>
      </c>
      <c r="C1137" s="1">
        <v>4.0</v>
      </c>
      <c r="D1137" s="1" t="s">
        <v>57</v>
      </c>
      <c r="E1137" s="1">
        <v>44.0</v>
      </c>
      <c r="F1137" s="7" t="str">
        <f>vlookup(E1137,Teams!A:B,2,false)</f>
        <v>University</v>
      </c>
      <c r="G1137" s="1" t="b">
        <v>0</v>
      </c>
      <c r="H1137" s="1" t="b">
        <v>0</v>
      </c>
      <c r="I1137" s="1">
        <v>16.0</v>
      </c>
      <c r="J1137" s="7" t="str">
        <f>vlookup(I1137,Cats!$A:$B,2,false)</f>
        <v>E</v>
      </c>
    </row>
    <row r="1138">
      <c r="A1138" s="1">
        <v>138147.0</v>
      </c>
      <c r="B1138" s="1">
        <v>491.0</v>
      </c>
      <c r="C1138" s="1">
        <v>0.0</v>
      </c>
      <c r="D1138" s="1" t="s">
        <v>192</v>
      </c>
      <c r="E1138" s="1">
        <v>17.0</v>
      </c>
      <c r="F1138" s="7" t="str">
        <f>vlookup(E1138,Teams!A:B,2,false)</f>
        <v>Green Hope</v>
      </c>
      <c r="G1138" s="1" t="b">
        <v>1</v>
      </c>
      <c r="H1138" s="1" t="b">
        <v>0</v>
      </c>
      <c r="I1138" s="1">
        <v>17.0</v>
      </c>
      <c r="J1138" s="7" t="str">
        <f>vlookup(I1138,Cats!$A:$B,2,false)</f>
        <v>B</v>
      </c>
    </row>
    <row r="1139">
      <c r="A1139" s="1">
        <v>138148.0</v>
      </c>
      <c r="B1139" s="1">
        <v>491.0</v>
      </c>
      <c r="C1139" s="1">
        <v>0.0</v>
      </c>
      <c r="D1139" s="1" t="s">
        <v>57</v>
      </c>
      <c r="E1139" s="1">
        <v>44.0</v>
      </c>
      <c r="F1139" s="7" t="str">
        <f>vlookup(E1139,Teams!A:B,2,false)</f>
        <v>University</v>
      </c>
      <c r="G1139" s="1" t="b">
        <v>0</v>
      </c>
      <c r="H1139" s="1" t="b">
        <v>0</v>
      </c>
      <c r="I1139" s="1">
        <v>17.0</v>
      </c>
      <c r="J1139" s="7" t="str">
        <f>vlookup(I1139,Cats!$A:$B,2,false)</f>
        <v>B</v>
      </c>
    </row>
    <row r="1140">
      <c r="A1140" s="1">
        <v>138149.0</v>
      </c>
      <c r="B1140" s="1">
        <v>491.0</v>
      </c>
      <c r="C1140" s="1">
        <v>0.0</v>
      </c>
      <c r="D1140" s="1" t="s">
        <v>193</v>
      </c>
      <c r="E1140" s="1">
        <v>17.0</v>
      </c>
      <c r="F1140" s="7" t="str">
        <f>vlookup(E1140,Teams!A:B,2,false)</f>
        <v>Green Hope</v>
      </c>
      <c r="G1140" s="1" t="b">
        <v>1</v>
      </c>
      <c r="H1140" s="1" t="b">
        <v>0</v>
      </c>
      <c r="I1140" s="1">
        <v>18.0</v>
      </c>
      <c r="J1140" s="7" t="str">
        <f>vlookup(I1140,Cats!$A:$B,2,false)</f>
        <v>P</v>
      </c>
    </row>
    <row r="1141">
      <c r="A1141" s="1">
        <v>138150.0</v>
      </c>
      <c r="B1141" s="1">
        <v>491.0</v>
      </c>
      <c r="C1141" s="1">
        <v>0.0</v>
      </c>
      <c r="D1141" s="1" t="s">
        <v>57</v>
      </c>
      <c r="E1141" s="1">
        <v>44.0</v>
      </c>
      <c r="F1141" s="7" t="str">
        <f>vlookup(E1141,Teams!A:B,2,false)</f>
        <v>University</v>
      </c>
      <c r="G1141" s="1" t="b">
        <v>0</v>
      </c>
      <c r="H1141" s="1" t="b">
        <v>0</v>
      </c>
      <c r="I1141" s="1">
        <v>18.0</v>
      </c>
      <c r="J1141" s="7" t="str">
        <f>vlookup(I1141,Cats!$A:$B,2,false)</f>
        <v>P</v>
      </c>
    </row>
    <row r="1142">
      <c r="A1142" s="1">
        <v>138151.0</v>
      </c>
      <c r="B1142" s="1">
        <v>491.0</v>
      </c>
      <c r="C1142" s="1">
        <v>0.0</v>
      </c>
      <c r="D1142" s="1" t="s">
        <v>32</v>
      </c>
      <c r="E1142" s="1">
        <v>17.0</v>
      </c>
      <c r="F1142" s="7" t="str">
        <f>vlookup(E1142,Teams!A:B,2,false)</f>
        <v>Green Hope</v>
      </c>
      <c r="G1142" s="1" t="b">
        <v>1</v>
      </c>
      <c r="H1142" s="1" t="b">
        <v>1</v>
      </c>
      <c r="I1142" s="1">
        <v>19.0</v>
      </c>
      <c r="J1142" s="7" t="str">
        <f>vlookup(I1142,Cats!$A:$B,2,false)</f>
        <v>X</v>
      </c>
    </row>
    <row r="1143">
      <c r="A1143" s="1">
        <v>138152.0</v>
      </c>
      <c r="B1143" s="1">
        <v>491.0</v>
      </c>
      <c r="C1143" s="1">
        <v>14.0</v>
      </c>
      <c r="D1143" s="1" t="s">
        <v>194</v>
      </c>
      <c r="E1143" s="1">
        <v>44.0</v>
      </c>
      <c r="F1143" s="7" t="str">
        <f>vlookup(E1143,Teams!A:B,2,false)</f>
        <v>University</v>
      </c>
      <c r="G1143" s="1" t="b">
        <v>0</v>
      </c>
      <c r="H1143" s="1" t="b">
        <v>0</v>
      </c>
      <c r="I1143" s="1">
        <v>19.0</v>
      </c>
      <c r="J1143" s="7" t="str">
        <f>vlookup(I1143,Cats!$A:$B,2,false)</f>
        <v>X</v>
      </c>
    </row>
    <row r="1144">
      <c r="A1144" s="1">
        <v>138153.0</v>
      </c>
      <c r="B1144" s="1">
        <v>491.0</v>
      </c>
      <c r="C1144" s="1">
        <v>0.0</v>
      </c>
      <c r="D1144" s="1" t="s">
        <v>32</v>
      </c>
      <c r="E1144" s="1">
        <v>17.0</v>
      </c>
      <c r="F1144" s="7" t="str">
        <f>vlookup(E1144,Teams!A:B,2,false)</f>
        <v>Green Hope</v>
      </c>
      <c r="G1144" s="1" t="b">
        <v>1</v>
      </c>
      <c r="H1144" s="1" t="b">
        <v>1</v>
      </c>
      <c r="I1144" s="1">
        <v>20.0</v>
      </c>
      <c r="J1144" s="7" t="str">
        <f>vlookup(I1144,Cats!$A:$B,2,false)</f>
        <v>M</v>
      </c>
    </row>
    <row r="1145">
      <c r="A1145" s="1">
        <v>138154.0</v>
      </c>
      <c r="B1145" s="1">
        <v>491.0</v>
      </c>
      <c r="C1145" s="1">
        <v>14.0</v>
      </c>
      <c r="D1145" s="1" t="s">
        <v>57</v>
      </c>
      <c r="E1145" s="1">
        <v>44.0</v>
      </c>
      <c r="F1145" s="7" t="str">
        <f>vlookup(E1145,Teams!A:B,2,false)</f>
        <v>University</v>
      </c>
      <c r="G1145" s="1" t="b">
        <v>0</v>
      </c>
      <c r="H1145" s="1" t="b">
        <v>0</v>
      </c>
      <c r="I1145" s="1">
        <v>20.0</v>
      </c>
      <c r="J1145" s="7" t="str">
        <f>vlookup(I1145,Cats!$A:$B,2,false)</f>
        <v>M</v>
      </c>
    </row>
    <row r="1146">
      <c r="A1146" s="1">
        <v>138155.0</v>
      </c>
      <c r="B1146" s="1">
        <v>491.0</v>
      </c>
      <c r="C1146" s="1">
        <v>0.0</v>
      </c>
      <c r="D1146" s="1" t="s">
        <v>32</v>
      </c>
      <c r="E1146" s="1">
        <v>17.0</v>
      </c>
      <c r="F1146" s="7" t="str">
        <f>vlookup(E1146,Teams!A:B,2,false)</f>
        <v>Green Hope</v>
      </c>
      <c r="G1146" s="1" t="b">
        <v>1</v>
      </c>
      <c r="H1146" s="1" t="b">
        <v>1</v>
      </c>
      <c r="I1146" s="1">
        <v>21.0</v>
      </c>
      <c r="J1146" s="7" t="str">
        <f>vlookup(I1146,Cats!$A:$B,2,false)</f>
        <v>C</v>
      </c>
    </row>
    <row r="1147">
      <c r="A1147" s="1">
        <v>138156.0</v>
      </c>
      <c r="B1147" s="1">
        <v>491.0</v>
      </c>
      <c r="C1147" s="1">
        <v>4.0</v>
      </c>
      <c r="D1147" s="1" t="s">
        <v>57</v>
      </c>
      <c r="E1147" s="1">
        <v>44.0</v>
      </c>
      <c r="F1147" s="7" t="str">
        <f>vlookup(E1147,Teams!A:B,2,false)</f>
        <v>University</v>
      </c>
      <c r="G1147" s="1" t="b">
        <v>0</v>
      </c>
      <c r="H1147" s="1" t="b">
        <v>0</v>
      </c>
      <c r="I1147" s="1">
        <v>21.0</v>
      </c>
      <c r="J1147" s="7" t="str">
        <f>vlookup(I1147,Cats!$A:$B,2,false)</f>
        <v>C</v>
      </c>
    </row>
    <row r="1148">
      <c r="A1148" s="1">
        <v>138157.0</v>
      </c>
      <c r="B1148" s="1">
        <v>491.0</v>
      </c>
      <c r="C1148" s="1">
        <v>0.0</v>
      </c>
      <c r="D1148" s="1" t="s">
        <v>191</v>
      </c>
      <c r="E1148" s="1">
        <v>17.0</v>
      </c>
      <c r="F1148" s="7" t="str">
        <f>vlookup(E1148,Teams!A:B,2,false)</f>
        <v>Green Hope</v>
      </c>
      <c r="G1148" s="1" t="b">
        <v>1</v>
      </c>
      <c r="H1148" s="1" t="b">
        <v>0</v>
      </c>
      <c r="I1148" s="1">
        <v>22.0</v>
      </c>
      <c r="J1148" s="7" t="str">
        <f>vlookup(I1148,Cats!$A:$B,2,false)</f>
        <v>E</v>
      </c>
    </row>
    <row r="1149">
      <c r="A1149" s="1">
        <v>138158.0</v>
      </c>
      <c r="B1149" s="1">
        <v>491.0</v>
      </c>
      <c r="C1149" s="1">
        <v>0.0</v>
      </c>
      <c r="D1149" s="1" t="s">
        <v>57</v>
      </c>
      <c r="E1149" s="1">
        <v>44.0</v>
      </c>
      <c r="F1149" s="7" t="str">
        <f>vlookup(E1149,Teams!A:B,2,false)</f>
        <v>University</v>
      </c>
      <c r="G1149" s="1" t="b">
        <v>0</v>
      </c>
      <c r="H1149" s="1" t="b">
        <v>0</v>
      </c>
      <c r="I1149" s="1">
        <v>22.0</v>
      </c>
      <c r="J1149" s="7" t="str">
        <f>vlookup(I1149,Cats!$A:$B,2,false)</f>
        <v>E</v>
      </c>
    </row>
    <row r="1150">
      <c r="A1150" s="1">
        <v>138159.0</v>
      </c>
      <c r="B1150" s="1">
        <v>491.0</v>
      </c>
      <c r="C1150" s="1">
        <v>4.0</v>
      </c>
      <c r="D1150" s="1" t="s">
        <v>191</v>
      </c>
      <c r="E1150" s="1">
        <v>17.0</v>
      </c>
      <c r="F1150" s="7" t="str">
        <f>vlookup(E1150,Teams!A:B,2,false)</f>
        <v>Green Hope</v>
      </c>
      <c r="G1150" s="1" t="b">
        <v>1</v>
      </c>
      <c r="H1150" s="1" t="b">
        <v>0</v>
      </c>
      <c r="I1150" s="1">
        <v>23.0</v>
      </c>
      <c r="J1150" s="7" t="str">
        <f>vlookup(I1150,Cats!$A:$B,2,false)</f>
        <v>B</v>
      </c>
    </row>
    <row r="1151">
      <c r="A1151" s="1">
        <v>138160.0</v>
      </c>
      <c r="B1151" s="1">
        <v>491.0</v>
      </c>
      <c r="C1151" s="1">
        <v>0.0</v>
      </c>
      <c r="D1151" s="1" t="s">
        <v>32</v>
      </c>
      <c r="E1151" s="1">
        <v>44.0</v>
      </c>
      <c r="F1151" s="7" t="str">
        <f>vlookup(E1151,Teams!A:B,2,false)</f>
        <v>University</v>
      </c>
      <c r="G1151" s="1" t="b">
        <v>0</v>
      </c>
      <c r="H1151" s="1" t="b">
        <v>1</v>
      </c>
      <c r="I1151" s="1">
        <v>23.0</v>
      </c>
      <c r="J1151" s="7" t="str">
        <f>vlookup(I1151,Cats!$A:$B,2,false)</f>
        <v>B</v>
      </c>
    </row>
    <row r="1152">
      <c r="A1152" s="1">
        <v>138161.0</v>
      </c>
      <c r="B1152" s="1">
        <v>491.0</v>
      </c>
      <c r="C1152" s="1">
        <v>4.0</v>
      </c>
      <c r="D1152" s="1" t="s">
        <v>191</v>
      </c>
      <c r="E1152" s="1">
        <v>17.0</v>
      </c>
      <c r="F1152" s="7" t="str">
        <f>vlookup(E1152,Teams!A:B,2,false)</f>
        <v>Green Hope</v>
      </c>
      <c r="G1152" s="1" t="b">
        <v>1</v>
      </c>
      <c r="H1152" s="1" t="b">
        <v>0</v>
      </c>
      <c r="I1152" s="1">
        <v>24.0</v>
      </c>
      <c r="J1152" s="7" t="str">
        <f>vlookup(I1152,Cats!$A:$B,2,false)</f>
        <v>P</v>
      </c>
    </row>
    <row r="1153">
      <c r="A1153" s="1">
        <v>138162.0</v>
      </c>
      <c r="B1153" s="1">
        <v>491.0</v>
      </c>
      <c r="C1153" s="1">
        <v>0.0</v>
      </c>
      <c r="D1153" s="1" t="s">
        <v>32</v>
      </c>
      <c r="E1153" s="1">
        <v>44.0</v>
      </c>
      <c r="F1153" s="7" t="str">
        <f>vlookup(E1153,Teams!A:B,2,false)</f>
        <v>University</v>
      </c>
      <c r="G1153" s="1" t="b">
        <v>0</v>
      </c>
      <c r="H1153" s="1" t="b">
        <v>1</v>
      </c>
      <c r="I1153" s="1">
        <v>24.0</v>
      </c>
      <c r="J1153" s="7" t="str">
        <f>vlookup(I1153,Cats!$A:$B,2,false)</f>
        <v>P</v>
      </c>
    </row>
    <row r="1154">
      <c r="A1154" s="1">
        <v>138163.0</v>
      </c>
      <c r="B1154" s="1">
        <v>492.0</v>
      </c>
      <c r="C1154" s="1">
        <v>14.0</v>
      </c>
      <c r="D1154" s="1" t="s">
        <v>54</v>
      </c>
      <c r="E1154" s="1">
        <v>16.0</v>
      </c>
      <c r="F1154" s="7" t="str">
        <f>vlookup(E1154,Teams!A:B,2,false)</f>
        <v>Enloe B</v>
      </c>
      <c r="G1154" s="1" t="b">
        <v>1</v>
      </c>
      <c r="H1154" s="1" t="b">
        <v>0</v>
      </c>
      <c r="I1154" s="1">
        <v>1.0</v>
      </c>
      <c r="J1154" s="7" t="str">
        <f>vlookup(I1154,Cats!$A:$B,2,false)</f>
        <v>X</v>
      </c>
    </row>
    <row r="1155">
      <c r="A1155" s="1">
        <v>138164.0</v>
      </c>
      <c r="B1155" s="1">
        <v>492.0</v>
      </c>
      <c r="C1155" s="1">
        <v>0.0</v>
      </c>
      <c r="D1155" s="1" t="s">
        <v>32</v>
      </c>
      <c r="E1155" s="1">
        <v>36.0</v>
      </c>
      <c r="F1155" s="7" t="str">
        <f>vlookup(E1155,Teams!A:B,2,false)</f>
        <v>PRISMS</v>
      </c>
      <c r="G1155" s="1" t="b">
        <v>0</v>
      </c>
      <c r="H1155" s="1" t="b">
        <v>1</v>
      </c>
      <c r="I1155" s="1">
        <v>1.0</v>
      </c>
      <c r="J1155" s="7" t="str">
        <f>vlookup(I1155,Cats!$A:$B,2,false)</f>
        <v>X</v>
      </c>
    </row>
    <row r="1156">
      <c r="A1156" s="1">
        <v>138165.0</v>
      </c>
      <c r="B1156" s="1">
        <v>492.0</v>
      </c>
      <c r="C1156" s="1">
        <v>0.0</v>
      </c>
      <c r="D1156" s="1" t="s">
        <v>32</v>
      </c>
      <c r="E1156" s="1">
        <v>16.0</v>
      </c>
      <c r="F1156" s="7" t="str">
        <f>vlookup(E1156,Teams!A:B,2,false)</f>
        <v>Enloe B</v>
      </c>
      <c r="G1156" s="1" t="b">
        <v>1</v>
      </c>
      <c r="H1156" s="1" t="b">
        <v>1</v>
      </c>
      <c r="I1156" s="1">
        <v>2.0</v>
      </c>
      <c r="J1156" s="7" t="str">
        <f>vlookup(I1156,Cats!$A:$B,2,false)</f>
        <v>M</v>
      </c>
    </row>
    <row r="1157">
      <c r="A1157" s="1">
        <v>138166.0</v>
      </c>
      <c r="B1157" s="1">
        <v>492.0</v>
      </c>
      <c r="C1157" s="1">
        <v>14.0</v>
      </c>
      <c r="D1157" s="1" t="s">
        <v>195</v>
      </c>
      <c r="E1157" s="1">
        <v>36.0</v>
      </c>
      <c r="F1157" s="7" t="str">
        <f>vlookup(E1157,Teams!A:B,2,false)</f>
        <v>PRISMS</v>
      </c>
      <c r="G1157" s="1" t="b">
        <v>0</v>
      </c>
      <c r="H1157" s="1" t="b">
        <v>0</v>
      </c>
      <c r="I1157" s="1">
        <v>2.0</v>
      </c>
      <c r="J1157" s="7" t="str">
        <f>vlookup(I1157,Cats!$A:$B,2,false)</f>
        <v>M</v>
      </c>
    </row>
    <row r="1158">
      <c r="A1158" s="1">
        <v>138167.0</v>
      </c>
      <c r="B1158" s="1">
        <v>492.0</v>
      </c>
      <c r="C1158" s="1">
        <v>4.0</v>
      </c>
      <c r="D1158" s="1" t="s">
        <v>54</v>
      </c>
      <c r="E1158" s="1">
        <v>16.0</v>
      </c>
      <c r="F1158" s="7" t="str">
        <f>vlookup(E1158,Teams!A:B,2,false)</f>
        <v>Enloe B</v>
      </c>
      <c r="G1158" s="1" t="b">
        <v>1</v>
      </c>
      <c r="H1158" s="1" t="b">
        <v>0</v>
      </c>
      <c r="I1158" s="1">
        <v>3.0</v>
      </c>
      <c r="J1158" s="7" t="str">
        <f>vlookup(I1158,Cats!$A:$B,2,false)</f>
        <v>C</v>
      </c>
    </row>
    <row r="1159">
      <c r="A1159" s="1">
        <v>138168.0</v>
      </c>
      <c r="B1159" s="1">
        <v>492.0</v>
      </c>
      <c r="C1159" s="1">
        <v>0.0</v>
      </c>
      <c r="D1159" s="1" t="s">
        <v>32</v>
      </c>
      <c r="E1159" s="1">
        <v>36.0</v>
      </c>
      <c r="F1159" s="7" t="str">
        <f>vlookup(E1159,Teams!A:B,2,false)</f>
        <v>PRISMS</v>
      </c>
      <c r="G1159" s="1" t="b">
        <v>0</v>
      </c>
      <c r="H1159" s="1" t="b">
        <v>1</v>
      </c>
      <c r="I1159" s="1">
        <v>3.0</v>
      </c>
      <c r="J1159" s="7" t="str">
        <f>vlookup(I1159,Cats!$A:$B,2,false)</f>
        <v>C</v>
      </c>
    </row>
    <row r="1160">
      <c r="A1160" s="1">
        <v>138169.0</v>
      </c>
      <c r="B1160" s="1">
        <v>492.0</v>
      </c>
      <c r="C1160" s="1">
        <v>4.0</v>
      </c>
      <c r="D1160" s="1" t="s">
        <v>56</v>
      </c>
      <c r="E1160" s="1">
        <v>16.0</v>
      </c>
      <c r="F1160" s="7" t="str">
        <f>vlookup(E1160,Teams!A:B,2,false)</f>
        <v>Enloe B</v>
      </c>
      <c r="G1160" s="1" t="b">
        <v>1</v>
      </c>
      <c r="H1160" s="1" t="b">
        <v>0</v>
      </c>
      <c r="I1160" s="1">
        <v>4.0</v>
      </c>
      <c r="J1160" s="7" t="str">
        <f>vlookup(I1160,Cats!$A:$B,2,false)</f>
        <v>E</v>
      </c>
    </row>
    <row r="1161">
      <c r="A1161" s="1">
        <v>138170.0</v>
      </c>
      <c r="B1161" s="1">
        <v>492.0</v>
      </c>
      <c r="C1161" s="1">
        <v>0.0</v>
      </c>
      <c r="D1161" s="1" t="s">
        <v>32</v>
      </c>
      <c r="E1161" s="1">
        <v>36.0</v>
      </c>
      <c r="F1161" s="7" t="str">
        <f>vlookup(E1161,Teams!A:B,2,false)</f>
        <v>PRISMS</v>
      </c>
      <c r="G1161" s="1" t="b">
        <v>0</v>
      </c>
      <c r="H1161" s="1" t="b">
        <v>1</v>
      </c>
      <c r="I1161" s="1">
        <v>4.0</v>
      </c>
      <c r="J1161" s="7" t="str">
        <f>vlookup(I1161,Cats!$A:$B,2,false)</f>
        <v>E</v>
      </c>
    </row>
    <row r="1162">
      <c r="A1162" s="1">
        <v>138171.0</v>
      </c>
      <c r="B1162" s="1">
        <v>492.0</v>
      </c>
      <c r="C1162" s="1">
        <v>-4.0</v>
      </c>
      <c r="D1162" s="1" t="s">
        <v>58</v>
      </c>
      <c r="E1162" s="1">
        <v>16.0</v>
      </c>
      <c r="F1162" s="7" t="str">
        <f>vlookup(E1162,Teams!A:B,2,false)</f>
        <v>Enloe B</v>
      </c>
      <c r="G1162" s="1" t="b">
        <v>1</v>
      </c>
      <c r="H1162" s="1" t="b">
        <v>0</v>
      </c>
      <c r="I1162" s="1">
        <v>5.0</v>
      </c>
      <c r="J1162" s="7" t="str">
        <f>vlookup(I1162,Cats!$A:$B,2,false)</f>
        <v>B</v>
      </c>
    </row>
    <row r="1163">
      <c r="A1163" s="1">
        <v>138172.0</v>
      </c>
      <c r="B1163" s="1">
        <v>492.0</v>
      </c>
      <c r="C1163" s="1">
        <v>0.0</v>
      </c>
      <c r="D1163" s="1" t="s">
        <v>94</v>
      </c>
      <c r="E1163" s="1">
        <v>36.0</v>
      </c>
      <c r="F1163" s="7" t="str">
        <f>vlookup(E1163,Teams!A:B,2,false)</f>
        <v>PRISMS</v>
      </c>
      <c r="G1163" s="1" t="b">
        <v>0</v>
      </c>
      <c r="H1163" s="1" t="b">
        <v>0</v>
      </c>
      <c r="I1163" s="1">
        <v>5.0</v>
      </c>
      <c r="J1163" s="7" t="str">
        <f>vlookup(I1163,Cats!$A:$B,2,false)</f>
        <v>B</v>
      </c>
    </row>
    <row r="1164">
      <c r="A1164" s="1">
        <v>138173.0</v>
      </c>
      <c r="B1164" s="1">
        <v>492.0</v>
      </c>
      <c r="C1164" s="1">
        <v>4.0</v>
      </c>
      <c r="D1164" s="1" t="s">
        <v>54</v>
      </c>
      <c r="E1164" s="1">
        <v>16.0</v>
      </c>
      <c r="F1164" s="7" t="str">
        <f>vlookup(E1164,Teams!A:B,2,false)</f>
        <v>Enloe B</v>
      </c>
      <c r="G1164" s="1" t="b">
        <v>1</v>
      </c>
      <c r="H1164" s="1" t="b">
        <v>0</v>
      </c>
      <c r="I1164" s="1">
        <v>6.0</v>
      </c>
      <c r="J1164" s="7" t="str">
        <f>vlookup(I1164,Cats!$A:$B,2,false)</f>
        <v>P</v>
      </c>
    </row>
    <row r="1165">
      <c r="A1165" s="1">
        <v>138174.0</v>
      </c>
      <c r="B1165" s="1">
        <v>492.0</v>
      </c>
      <c r="C1165" s="1">
        <v>0.0</v>
      </c>
      <c r="D1165" s="1" t="s">
        <v>32</v>
      </c>
      <c r="E1165" s="1">
        <v>36.0</v>
      </c>
      <c r="F1165" s="7" t="str">
        <f>vlookup(E1165,Teams!A:B,2,false)</f>
        <v>PRISMS</v>
      </c>
      <c r="G1165" s="1" t="b">
        <v>0</v>
      </c>
      <c r="H1165" s="1" t="b">
        <v>1</v>
      </c>
      <c r="I1165" s="1">
        <v>6.0</v>
      </c>
      <c r="J1165" s="7" t="str">
        <f>vlookup(I1165,Cats!$A:$B,2,false)</f>
        <v>P</v>
      </c>
    </row>
    <row r="1166">
      <c r="A1166" s="1">
        <v>138175.0</v>
      </c>
      <c r="B1166" s="1">
        <v>492.0</v>
      </c>
      <c r="C1166" s="1">
        <v>14.0</v>
      </c>
      <c r="D1166" s="1" t="s">
        <v>54</v>
      </c>
      <c r="E1166" s="1">
        <v>16.0</v>
      </c>
      <c r="F1166" s="7" t="str">
        <f>vlookup(E1166,Teams!A:B,2,false)</f>
        <v>Enloe B</v>
      </c>
      <c r="G1166" s="1" t="b">
        <v>1</v>
      </c>
      <c r="H1166" s="1" t="b">
        <v>0</v>
      </c>
      <c r="I1166" s="1">
        <v>7.0</v>
      </c>
      <c r="J1166" s="7" t="str">
        <f>vlookup(I1166,Cats!$A:$B,2,false)</f>
        <v>X</v>
      </c>
    </row>
    <row r="1167">
      <c r="A1167" s="1">
        <v>138176.0</v>
      </c>
      <c r="B1167" s="1">
        <v>492.0</v>
      </c>
      <c r="C1167" s="1">
        <v>0.0</v>
      </c>
      <c r="D1167" s="1" t="s">
        <v>32</v>
      </c>
      <c r="E1167" s="1">
        <v>36.0</v>
      </c>
      <c r="F1167" s="7" t="str">
        <f>vlookup(E1167,Teams!A:B,2,false)</f>
        <v>PRISMS</v>
      </c>
      <c r="G1167" s="1" t="b">
        <v>0</v>
      </c>
      <c r="H1167" s="1" t="b">
        <v>1</v>
      </c>
      <c r="I1167" s="1">
        <v>7.0</v>
      </c>
      <c r="J1167" s="7" t="str">
        <f>vlookup(I1167,Cats!$A:$B,2,false)</f>
        <v>X</v>
      </c>
    </row>
    <row r="1168">
      <c r="A1168" s="1">
        <v>138177.0</v>
      </c>
      <c r="B1168" s="1">
        <v>492.0</v>
      </c>
      <c r="C1168" s="1">
        <v>0.0</v>
      </c>
      <c r="D1168" s="1" t="s">
        <v>54</v>
      </c>
      <c r="E1168" s="1">
        <v>16.0</v>
      </c>
      <c r="F1168" s="7" t="str">
        <f>vlookup(E1168,Teams!A:B,2,false)</f>
        <v>Enloe B</v>
      </c>
      <c r="G1168" s="1" t="b">
        <v>1</v>
      </c>
      <c r="H1168" s="1" t="b">
        <v>0</v>
      </c>
      <c r="I1168" s="1">
        <v>8.0</v>
      </c>
      <c r="J1168" s="7" t="str">
        <f>vlookup(I1168,Cats!$A:$B,2,false)</f>
        <v>M</v>
      </c>
    </row>
    <row r="1169">
      <c r="A1169" s="1">
        <v>138178.0</v>
      </c>
      <c r="B1169" s="1">
        <v>492.0</v>
      </c>
      <c r="C1169" s="1">
        <v>0.0</v>
      </c>
      <c r="D1169" s="1" t="s">
        <v>32</v>
      </c>
      <c r="E1169" s="1">
        <v>36.0</v>
      </c>
      <c r="F1169" s="7" t="str">
        <f>vlookup(E1169,Teams!A:B,2,false)</f>
        <v>PRISMS</v>
      </c>
      <c r="G1169" s="1" t="b">
        <v>0</v>
      </c>
      <c r="H1169" s="1" t="b">
        <v>1</v>
      </c>
      <c r="I1169" s="1">
        <v>8.0</v>
      </c>
      <c r="J1169" s="7" t="str">
        <f>vlookup(I1169,Cats!$A:$B,2,false)</f>
        <v>M</v>
      </c>
    </row>
    <row r="1170">
      <c r="A1170" s="1">
        <v>138179.0</v>
      </c>
      <c r="B1170" s="1">
        <v>492.0</v>
      </c>
      <c r="C1170" s="1">
        <v>0.0</v>
      </c>
      <c r="D1170" s="1" t="s">
        <v>32</v>
      </c>
      <c r="E1170" s="1">
        <v>16.0</v>
      </c>
      <c r="F1170" s="7" t="str">
        <f>vlookup(E1170,Teams!A:B,2,false)</f>
        <v>Enloe B</v>
      </c>
      <c r="G1170" s="1" t="b">
        <v>1</v>
      </c>
      <c r="H1170" s="1" t="b">
        <v>1</v>
      </c>
      <c r="I1170" s="1">
        <v>9.0</v>
      </c>
      <c r="J1170" s="7" t="str">
        <f>vlookup(I1170,Cats!$A:$B,2,false)</f>
        <v>C</v>
      </c>
    </row>
    <row r="1171">
      <c r="A1171" s="1">
        <v>138180.0</v>
      </c>
      <c r="B1171" s="1">
        <v>492.0</v>
      </c>
      <c r="C1171" s="1">
        <v>4.0</v>
      </c>
      <c r="D1171" s="1" t="s">
        <v>94</v>
      </c>
      <c r="E1171" s="1">
        <v>36.0</v>
      </c>
      <c r="F1171" s="7" t="str">
        <f>vlookup(E1171,Teams!A:B,2,false)</f>
        <v>PRISMS</v>
      </c>
      <c r="G1171" s="1" t="b">
        <v>0</v>
      </c>
      <c r="H1171" s="1" t="b">
        <v>0</v>
      </c>
      <c r="I1171" s="1">
        <v>9.0</v>
      </c>
      <c r="J1171" s="7" t="str">
        <f>vlookup(I1171,Cats!$A:$B,2,false)</f>
        <v>C</v>
      </c>
    </row>
    <row r="1172">
      <c r="A1172" s="1">
        <v>138181.0</v>
      </c>
      <c r="B1172" s="1">
        <v>492.0</v>
      </c>
      <c r="C1172" s="1">
        <v>14.0</v>
      </c>
      <c r="D1172" s="1" t="s">
        <v>196</v>
      </c>
      <c r="E1172" s="1">
        <v>16.0</v>
      </c>
      <c r="F1172" s="7" t="str">
        <f>vlookup(E1172,Teams!A:B,2,false)</f>
        <v>Enloe B</v>
      </c>
      <c r="G1172" s="1" t="b">
        <v>1</v>
      </c>
      <c r="H1172" s="1" t="b">
        <v>0</v>
      </c>
      <c r="I1172" s="1">
        <v>10.0</v>
      </c>
      <c r="J1172" s="7" t="str">
        <f>vlookup(I1172,Cats!$A:$B,2,false)</f>
        <v>E</v>
      </c>
    </row>
    <row r="1173">
      <c r="A1173" s="1">
        <v>138182.0</v>
      </c>
      <c r="B1173" s="1">
        <v>492.0</v>
      </c>
      <c r="C1173" s="1">
        <v>0.0</v>
      </c>
      <c r="D1173" s="1" t="s">
        <v>93</v>
      </c>
      <c r="E1173" s="1">
        <v>36.0</v>
      </c>
      <c r="F1173" s="7" t="str">
        <f>vlookup(E1173,Teams!A:B,2,false)</f>
        <v>PRISMS</v>
      </c>
      <c r="G1173" s="1" t="b">
        <v>0</v>
      </c>
      <c r="H1173" s="1" t="b">
        <v>0</v>
      </c>
      <c r="I1173" s="1">
        <v>10.0</v>
      </c>
      <c r="J1173" s="7" t="str">
        <f>vlookup(I1173,Cats!$A:$B,2,false)</f>
        <v>E</v>
      </c>
    </row>
    <row r="1174">
      <c r="A1174" s="1">
        <v>138183.0</v>
      </c>
      <c r="B1174" s="1">
        <v>492.0</v>
      </c>
      <c r="C1174" s="1">
        <v>0.0</v>
      </c>
      <c r="D1174" s="1" t="s">
        <v>58</v>
      </c>
      <c r="E1174" s="1">
        <v>16.0</v>
      </c>
      <c r="F1174" s="7" t="str">
        <f>vlookup(E1174,Teams!A:B,2,false)</f>
        <v>Enloe B</v>
      </c>
      <c r="G1174" s="1" t="b">
        <v>1</v>
      </c>
      <c r="H1174" s="1" t="b">
        <v>0</v>
      </c>
      <c r="I1174" s="1">
        <v>11.0</v>
      </c>
      <c r="J1174" s="7" t="str">
        <f>vlookup(I1174,Cats!$A:$B,2,false)</f>
        <v>B</v>
      </c>
    </row>
    <row r="1175">
      <c r="A1175" s="1">
        <v>138184.0</v>
      </c>
      <c r="B1175" s="1">
        <v>492.0</v>
      </c>
      <c r="C1175" s="1">
        <v>0.0</v>
      </c>
      <c r="D1175" s="1" t="s">
        <v>32</v>
      </c>
      <c r="E1175" s="1">
        <v>36.0</v>
      </c>
      <c r="F1175" s="7" t="str">
        <f>vlookup(E1175,Teams!A:B,2,false)</f>
        <v>PRISMS</v>
      </c>
      <c r="G1175" s="1" t="b">
        <v>0</v>
      </c>
      <c r="H1175" s="1" t="b">
        <v>1</v>
      </c>
      <c r="I1175" s="1">
        <v>11.0</v>
      </c>
      <c r="J1175" s="7" t="str">
        <f>vlookup(I1175,Cats!$A:$B,2,false)</f>
        <v>B</v>
      </c>
    </row>
    <row r="1176">
      <c r="A1176" s="1">
        <v>138185.0</v>
      </c>
      <c r="B1176" s="1">
        <v>492.0</v>
      </c>
      <c r="C1176" s="1">
        <v>0.0</v>
      </c>
      <c r="D1176" s="1" t="s">
        <v>32</v>
      </c>
      <c r="E1176" s="1">
        <v>16.0</v>
      </c>
      <c r="F1176" s="7" t="str">
        <f>vlookup(E1176,Teams!A:B,2,false)</f>
        <v>Enloe B</v>
      </c>
      <c r="G1176" s="1" t="b">
        <v>1</v>
      </c>
      <c r="H1176" s="1" t="b">
        <v>1</v>
      </c>
      <c r="I1176" s="1">
        <v>12.0</v>
      </c>
      <c r="J1176" s="7" t="str">
        <f>vlookup(I1176,Cats!$A:$B,2,false)</f>
        <v>P</v>
      </c>
    </row>
    <row r="1177">
      <c r="A1177" s="1">
        <v>138186.0</v>
      </c>
      <c r="B1177" s="1">
        <v>492.0</v>
      </c>
      <c r="C1177" s="1">
        <v>14.0</v>
      </c>
      <c r="D1177" s="1" t="s">
        <v>93</v>
      </c>
      <c r="E1177" s="1">
        <v>36.0</v>
      </c>
      <c r="F1177" s="7" t="str">
        <f>vlookup(E1177,Teams!A:B,2,false)</f>
        <v>PRISMS</v>
      </c>
      <c r="G1177" s="1" t="b">
        <v>0</v>
      </c>
      <c r="H1177" s="1" t="b">
        <v>0</v>
      </c>
      <c r="I1177" s="1">
        <v>12.0</v>
      </c>
      <c r="J1177" s="7" t="str">
        <f>vlookup(I1177,Cats!$A:$B,2,false)</f>
        <v>P</v>
      </c>
    </row>
    <row r="1178">
      <c r="A1178" s="1">
        <v>138187.0</v>
      </c>
      <c r="B1178" s="1">
        <v>492.0</v>
      </c>
      <c r="C1178" s="1">
        <v>14.0</v>
      </c>
      <c r="D1178" s="1" t="s">
        <v>56</v>
      </c>
      <c r="E1178" s="1">
        <v>16.0</v>
      </c>
      <c r="F1178" s="7" t="str">
        <f>vlookup(E1178,Teams!A:B,2,false)</f>
        <v>Enloe B</v>
      </c>
      <c r="G1178" s="1" t="b">
        <v>1</v>
      </c>
      <c r="H1178" s="1" t="b">
        <v>0</v>
      </c>
      <c r="I1178" s="1">
        <v>13.0</v>
      </c>
      <c r="J1178" s="7" t="str">
        <f>vlookup(I1178,Cats!$A:$B,2,false)</f>
        <v>X</v>
      </c>
    </row>
    <row r="1179">
      <c r="A1179" s="1">
        <v>138188.0</v>
      </c>
      <c r="B1179" s="1">
        <v>492.0</v>
      </c>
      <c r="C1179" s="1">
        <v>0.0</v>
      </c>
      <c r="D1179" s="1" t="s">
        <v>32</v>
      </c>
      <c r="E1179" s="1">
        <v>36.0</v>
      </c>
      <c r="F1179" s="7" t="str">
        <f>vlookup(E1179,Teams!A:B,2,false)</f>
        <v>PRISMS</v>
      </c>
      <c r="G1179" s="1" t="b">
        <v>0</v>
      </c>
      <c r="H1179" s="1" t="b">
        <v>1</v>
      </c>
      <c r="I1179" s="1">
        <v>13.0</v>
      </c>
      <c r="J1179" s="7" t="str">
        <f>vlookup(I1179,Cats!$A:$B,2,false)</f>
        <v>X</v>
      </c>
    </row>
    <row r="1180">
      <c r="A1180" s="1">
        <v>138189.0</v>
      </c>
      <c r="B1180" s="1">
        <v>492.0</v>
      </c>
      <c r="C1180" s="1">
        <v>14.0</v>
      </c>
      <c r="D1180" s="1" t="s">
        <v>59</v>
      </c>
      <c r="E1180" s="1">
        <v>16.0</v>
      </c>
      <c r="F1180" s="7" t="str">
        <f>vlookup(E1180,Teams!A:B,2,false)</f>
        <v>Enloe B</v>
      </c>
      <c r="G1180" s="1" t="b">
        <v>1</v>
      </c>
      <c r="H1180" s="1" t="b">
        <v>0</v>
      </c>
      <c r="I1180" s="1">
        <v>14.0</v>
      </c>
      <c r="J1180" s="7" t="str">
        <f>vlookup(I1180,Cats!$A:$B,2,false)</f>
        <v>M</v>
      </c>
    </row>
    <row r="1181">
      <c r="A1181" s="1">
        <v>138190.0</v>
      </c>
      <c r="B1181" s="1">
        <v>492.0</v>
      </c>
      <c r="C1181" s="1">
        <v>0.0</v>
      </c>
      <c r="D1181" s="1" t="s">
        <v>32</v>
      </c>
      <c r="E1181" s="1">
        <v>36.0</v>
      </c>
      <c r="F1181" s="7" t="str">
        <f>vlookup(E1181,Teams!A:B,2,false)</f>
        <v>PRISMS</v>
      </c>
      <c r="G1181" s="1" t="b">
        <v>0</v>
      </c>
      <c r="H1181" s="1" t="b">
        <v>1</v>
      </c>
      <c r="I1181" s="1">
        <v>14.0</v>
      </c>
      <c r="J1181" s="7" t="str">
        <f>vlookup(I1181,Cats!$A:$B,2,false)</f>
        <v>M</v>
      </c>
    </row>
    <row r="1182">
      <c r="A1182" s="1">
        <v>138191.0</v>
      </c>
      <c r="B1182" s="1">
        <v>492.0</v>
      </c>
      <c r="C1182" s="1">
        <v>0.0</v>
      </c>
      <c r="D1182" s="1" t="s">
        <v>54</v>
      </c>
      <c r="E1182" s="1">
        <v>16.0</v>
      </c>
      <c r="F1182" s="7" t="str">
        <f>vlookup(E1182,Teams!A:B,2,false)</f>
        <v>Enloe B</v>
      </c>
      <c r="G1182" s="1" t="b">
        <v>1</v>
      </c>
      <c r="H1182" s="1" t="b">
        <v>0</v>
      </c>
      <c r="I1182" s="1">
        <v>15.0</v>
      </c>
      <c r="J1182" s="7" t="str">
        <f>vlookup(I1182,Cats!$A:$B,2,false)</f>
        <v>C</v>
      </c>
    </row>
    <row r="1183">
      <c r="A1183" s="1">
        <v>138192.0</v>
      </c>
      <c r="B1183" s="1">
        <v>492.0</v>
      </c>
      <c r="C1183" s="1">
        <v>0.0</v>
      </c>
      <c r="D1183" s="1" t="s">
        <v>32</v>
      </c>
      <c r="E1183" s="1">
        <v>36.0</v>
      </c>
      <c r="F1183" s="7" t="str">
        <f>vlookup(E1183,Teams!A:B,2,false)</f>
        <v>PRISMS</v>
      </c>
      <c r="G1183" s="1" t="b">
        <v>0</v>
      </c>
      <c r="H1183" s="1" t="b">
        <v>1</v>
      </c>
      <c r="I1183" s="1">
        <v>15.0</v>
      </c>
      <c r="J1183" s="7" t="str">
        <f>vlookup(I1183,Cats!$A:$B,2,false)</f>
        <v>C</v>
      </c>
    </row>
    <row r="1184">
      <c r="A1184" s="1">
        <v>138193.0</v>
      </c>
      <c r="B1184" s="1">
        <v>492.0</v>
      </c>
      <c r="C1184" s="1">
        <v>14.0</v>
      </c>
      <c r="D1184" s="1" t="s">
        <v>196</v>
      </c>
      <c r="E1184" s="1">
        <v>16.0</v>
      </c>
      <c r="F1184" s="7" t="str">
        <f>vlookup(E1184,Teams!A:B,2,false)</f>
        <v>Enloe B</v>
      </c>
      <c r="G1184" s="1" t="b">
        <v>1</v>
      </c>
      <c r="H1184" s="1" t="b">
        <v>0</v>
      </c>
      <c r="I1184" s="1">
        <v>16.0</v>
      </c>
      <c r="J1184" s="7" t="str">
        <f>vlookup(I1184,Cats!$A:$B,2,false)</f>
        <v>E</v>
      </c>
    </row>
    <row r="1185">
      <c r="A1185" s="1">
        <v>138194.0</v>
      </c>
      <c r="B1185" s="1">
        <v>492.0</v>
      </c>
      <c r="C1185" s="1">
        <v>-4.0</v>
      </c>
      <c r="D1185" s="1" t="s">
        <v>93</v>
      </c>
      <c r="E1185" s="1">
        <v>36.0</v>
      </c>
      <c r="F1185" s="7" t="str">
        <f>vlookup(E1185,Teams!A:B,2,false)</f>
        <v>PRISMS</v>
      </c>
      <c r="G1185" s="1" t="b">
        <v>0</v>
      </c>
      <c r="H1185" s="1" t="b">
        <v>0</v>
      </c>
      <c r="I1185" s="1">
        <v>16.0</v>
      </c>
      <c r="J1185" s="7" t="str">
        <f>vlookup(I1185,Cats!$A:$B,2,false)</f>
        <v>E</v>
      </c>
    </row>
    <row r="1186">
      <c r="A1186" s="1">
        <v>138195.0</v>
      </c>
      <c r="B1186" s="1">
        <v>492.0</v>
      </c>
      <c r="C1186" s="1">
        <v>14.0</v>
      </c>
      <c r="D1186" s="1" t="s">
        <v>58</v>
      </c>
      <c r="E1186" s="1">
        <v>16.0</v>
      </c>
      <c r="F1186" s="7" t="str">
        <f>vlookup(E1186,Teams!A:B,2,false)</f>
        <v>Enloe B</v>
      </c>
      <c r="G1186" s="1" t="b">
        <v>1</v>
      </c>
      <c r="H1186" s="1" t="b">
        <v>0</v>
      </c>
      <c r="I1186" s="1">
        <v>17.0</v>
      </c>
      <c r="J1186" s="7" t="str">
        <f>vlookup(I1186,Cats!$A:$B,2,false)</f>
        <v>B</v>
      </c>
    </row>
    <row r="1187">
      <c r="A1187" s="1">
        <v>138196.0</v>
      </c>
      <c r="B1187" s="1">
        <v>492.0</v>
      </c>
      <c r="C1187" s="1">
        <v>0.0</v>
      </c>
      <c r="D1187" s="1" t="s">
        <v>32</v>
      </c>
      <c r="E1187" s="1">
        <v>36.0</v>
      </c>
      <c r="F1187" s="7" t="str">
        <f>vlookup(E1187,Teams!A:B,2,false)</f>
        <v>PRISMS</v>
      </c>
      <c r="G1187" s="1" t="b">
        <v>0</v>
      </c>
      <c r="H1187" s="1" t="b">
        <v>1</v>
      </c>
      <c r="I1187" s="1">
        <v>17.0</v>
      </c>
      <c r="J1187" s="7" t="str">
        <f>vlookup(I1187,Cats!$A:$B,2,false)</f>
        <v>B</v>
      </c>
    </row>
    <row r="1188">
      <c r="A1188" s="1">
        <v>138197.0</v>
      </c>
      <c r="B1188" s="1">
        <v>492.0</v>
      </c>
      <c r="C1188" s="1">
        <v>14.0</v>
      </c>
      <c r="D1188" s="1" t="s">
        <v>54</v>
      </c>
      <c r="E1188" s="1">
        <v>16.0</v>
      </c>
      <c r="F1188" s="7" t="str">
        <f>vlookup(E1188,Teams!A:B,2,false)</f>
        <v>Enloe B</v>
      </c>
      <c r="G1188" s="1" t="b">
        <v>1</v>
      </c>
      <c r="H1188" s="1" t="b">
        <v>0</v>
      </c>
      <c r="I1188" s="1">
        <v>18.0</v>
      </c>
      <c r="J1188" s="7" t="str">
        <f>vlookup(I1188,Cats!$A:$B,2,false)</f>
        <v>P</v>
      </c>
    </row>
    <row r="1189">
      <c r="A1189" s="1">
        <v>138198.0</v>
      </c>
      <c r="B1189" s="1">
        <v>492.0</v>
      </c>
      <c r="C1189" s="1">
        <v>0.0</v>
      </c>
      <c r="D1189" s="1" t="s">
        <v>32</v>
      </c>
      <c r="E1189" s="1">
        <v>36.0</v>
      </c>
      <c r="F1189" s="7" t="str">
        <f>vlookup(E1189,Teams!A:B,2,false)</f>
        <v>PRISMS</v>
      </c>
      <c r="G1189" s="1" t="b">
        <v>0</v>
      </c>
      <c r="H1189" s="1" t="b">
        <v>1</v>
      </c>
      <c r="I1189" s="1">
        <v>18.0</v>
      </c>
      <c r="J1189" s="7" t="str">
        <f>vlookup(I1189,Cats!$A:$B,2,false)</f>
        <v>P</v>
      </c>
    </row>
    <row r="1190">
      <c r="A1190" s="1">
        <v>138199.0</v>
      </c>
      <c r="B1190" s="1">
        <v>492.0</v>
      </c>
      <c r="C1190" s="1">
        <v>14.0</v>
      </c>
      <c r="D1190" s="1" t="s">
        <v>54</v>
      </c>
      <c r="E1190" s="1">
        <v>16.0</v>
      </c>
      <c r="F1190" s="7" t="str">
        <f>vlookup(E1190,Teams!A:B,2,false)</f>
        <v>Enloe B</v>
      </c>
      <c r="G1190" s="1" t="b">
        <v>1</v>
      </c>
      <c r="H1190" s="1" t="b">
        <v>0</v>
      </c>
      <c r="I1190" s="1">
        <v>19.0</v>
      </c>
      <c r="J1190" s="7" t="str">
        <f>vlookup(I1190,Cats!$A:$B,2,false)</f>
        <v>X</v>
      </c>
    </row>
    <row r="1191">
      <c r="A1191" s="1">
        <v>138200.0</v>
      </c>
      <c r="B1191" s="1">
        <v>492.0</v>
      </c>
      <c r="C1191" s="1">
        <v>0.0</v>
      </c>
      <c r="D1191" s="1" t="s">
        <v>32</v>
      </c>
      <c r="E1191" s="1">
        <v>36.0</v>
      </c>
      <c r="F1191" s="7" t="str">
        <f>vlookup(E1191,Teams!A:B,2,false)</f>
        <v>PRISMS</v>
      </c>
      <c r="G1191" s="1" t="b">
        <v>0</v>
      </c>
      <c r="H1191" s="1" t="b">
        <v>1</v>
      </c>
      <c r="I1191" s="1">
        <v>19.0</v>
      </c>
      <c r="J1191" s="7" t="str">
        <f>vlookup(I1191,Cats!$A:$B,2,false)</f>
        <v>X</v>
      </c>
    </row>
    <row r="1192">
      <c r="A1192" s="1">
        <v>138201.0</v>
      </c>
      <c r="B1192" s="1">
        <v>492.0</v>
      </c>
      <c r="C1192" s="1">
        <v>14.0</v>
      </c>
      <c r="D1192" s="1" t="s">
        <v>59</v>
      </c>
      <c r="E1192" s="1">
        <v>16.0</v>
      </c>
      <c r="F1192" s="7" t="str">
        <f>vlookup(E1192,Teams!A:B,2,false)</f>
        <v>Enloe B</v>
      </c>
      <c r="G1192" s="1" t="b">
        <v>1</v>
      </c>
      <c r="H1192" s="1" t="b">
        <v>0</v>
      </c>
      <c r="I1192" s="1">
        <v>20.0</v>
      </c>
      <c r="J1192" s="7" t="str">
        <f>vlookup(I1192,Cats!$A:$B,2,false)</f>
        <v>M</v>
      </c>
    </row>
    <row r="1193">
      <c r="A1193" s="1">
        <v>138202.0</v>
      </c>
      <c r="B1193" s="1">
        <v>492.0</v>
      </c>
      <c r="C1193" s="1">
        <v>0.0</v>
      </c>
      <c r="D1193" s="1" t="s">
        <v>32</v>
      </c>
      <c r="E1193" s="1">
        <v>36.0</v>
      </c>
      <c r="F1193" s="7" t="str">
        <f>vlookup(E1193,Teams!A:B,2,false)</f>
        <v>PRISMS</v>
      </c>
      <c r="G1193" s="1" t="b">
        <v>0</v>
      </c>
      <c r="H1193" s="1" t="b">
        <v>1</v>
      </c>
      <c r="I1193" s="1">
        <v>20.0</v>
      </c>
      <c r="J1193" s="7" t="str">
        <f>vlookup(I1193,Cats!$A:$B,2,false)</f>
        <v>M</v>
      </c>
    </row>
    <row r="1194">
      <c r="A1194" s="1">
        <v>138203.0</v>
      </c>
      <c r="B1194" s="1">
        <v>492.0</v>
      </c>
      <c r="C1194" s="1">
        <v>0.0</v>
      </c>
      <c r="D1194" s="1" t="s">
        <v>54</v>
      </c>
      <c r="E1194" s="1">
        <v>16.0</v>
      </c>
      <c r="F1194" s="7" t="str">
        <f>vlookup(E1194,Teams!A:B,2,false)</f>
        <v>Enloe B</v>
      </c>
      <c r="G1194" s="1" t="b">
        <v>1</v>
      </c>
      <c r="H1194" s="1" t="b">
        <v>0</v>
      </c>
      <c r="I1194" s="1">
        <v>21.0</v>
      </c>
      <c r="J1194" s="7" t="str">
        <f>vlookup(I1194,Cats!$A:$B,2,false)</f>
        <v>C</v>
      </c>
    </row>
    <row r="1195">
      <c r="A1195" s="1">
        <v>138204.0</v>
      </c>
      <c r="B1195" s="1">
        <v>492.0</v>
      </c>
      <c r="C1195" s="1">
        <v>4.0</v>
      </c>
      <c r="D1195" s="1" t="s">
        <v>94</v>
      </c>
      <c r="E1195" s="1">
        <v>36.0</v>
      </c>
      <c r="F1195" s="7" t="str">
        <f>vlookup(E1195,Teams!A:B,2,false)</f>
        <v>PRISMS</v>
      </c>
      <c r="G1195" s="1" t="b">
        <v>0</v>
      </c>
      <c r="H1195" s="1" t="b">
        <v>0</v>
      </c>
      <c r="I1195" s="1">
        <v>21.0</v>
      </c>
      <c r="J1195" s="7" t="str">
        <f>vlookup(I1195,Cats!$A:$B,2,false)</f>
        <v>C</v>
      </c>
    </row>
    <row r="1196">
      <c r="A1196" s="1">
        <v>138205.0</v>
      </c>
      <c r="B1196" s="1">
        <v>492.0</v>
      </c>
      <c r="C1196" s="1">
        <v>4.0</v>
      </c>
      <c r="D1196" s="1" t="s">
        <v>54</v>
      </c>
      <c r="E1196" s="1">
        <v>16.0</v>
      </c>
      <c r="F1196" s="7" t="str">
        <f>vlookup(E1196,Teams!A:B,2,false)</f>
        <v>Enloe B</v>
      </c>
      <c r="G1196" s="1" t="b">
        <v>1</v>
      </c>
      <c r="H1196" s="1" t="b">
        <v>0</v>
      </c>
      <c r="I1196" s="1">
        <v>22.0</v>
      </c>
      <c r="J1196" s="7" t="str">
        <f>vlookup(I1196,Cats!$A:$B,2,false)</f>
        <v>E</v>
      </c>
    </row>
    <row r="1197">
      <c r="A1197" s="1">
        <v>138206.0</v>
      </c>
      <c r="B1197" s="1">
        <v>492.0</v>
      </c>
      <c r="C1197" s="1">
        <v>0.0</v>
      </c>
      <c r="D1197" s="1" t="s">
        <v>32</v>
      </c>
      <c r="E1197" s="1">
        <v>36.0</v>
      </c>
      <c r="F1197" s="7" t="str">
        <f>vlookup(E1197,Teams!A:B,2,false)</f>
        <v>PRISMS</v>
      </c>
      <c r="G1197" s="1" t="b">
        <v>0</v>
      </c>
      <c r="H1197" s="1" t="b">
        <v>1</v>
      </c>
      <c r="I1197" s="1">
        <v>22.0</v>
      </c>
      <c r="J1197" s="7" t="str">
        <f>vlookup(I1197,Cats!$A:$B,2,false)</f>
        <v>E</v>
      </c>
    </row>
    <row r="1198">
      <c r="A1198" s="1">
        <v>138207.0</v>
      </c>
      <c r="B1198" s="1">
        <v>492.0</v>
      </c>
      <c r="C1198" s="1">
        <v>4.0</v>
      </c>
      <c r="D1198" s="1" t="s">
        <v>58</v>
      </c>
      <c r="E1198" s="1">
        <v>16.0</v>
      </c>
      <c r="F1198" s="7" t="str">
        <f>vlookup(E1198,Teams!A:B,2,false)</f>
        <v>Enloe B</v>
      </c>
      <c r="G1198" s="1" t="b">
        <v>1</v>
      </c>
      <c r="H1198" s="1" t="b">
        <v>0</v>
      </c>
      <c r="I1198" s="1">
        <v>23.0</v>
      </c>
      <c r="J1198" s="7" t="str">
        <f>vlookup(I1198,Cats!$A:$B,2,false)</f>
        <v>B</v>
      </c>
    </row>
    <row r="1199">
      <c r="A1199" s="1">
        <v>138208.0</v>
      </c>
      <c r="B1199" s="1">
        <v>492.0</v>
      </c>
      <c r="C1199" s="1">
        <v>0.0</v>
      </c>
      <c r="D1199" s="1" t="s">
        <v>32</v>
      </c>
      <c r="E1199" s="1">
        <v>36.0</v>
      </c>
      <c r="F1199" s="7" t="str">
        <f>vlookup(E1199,Teams!A:B,2,false)</f>
        <v>PRISMS</v>
      </c>
      <c r="G1199" s="1" t="b">
        <v>0</v>
      </c>
      <c r="H1199" s="1" t="b">
        <v>1</v>
      </c>
      <c r="I1199" s="1">
        <v>23.0</v>
      </c>
      <c r="J1199" s="7" t="str">
        <f>vlookup(I1199,Cats!$A:$B,2,false)</f>
        <v>B</v>
      </c>
    </row>
    <row r="1200">
      <c r="A1200" s="1">
        <v>138209.0</v>
      </c>
      <c r="B1200" s="1">
        <v>492.0</v>
      </c>
      <c r="C1200" s="1">
        <v>4.0</v>
      </c>
      <c r="D1200" s="1" t="s">
        <v>54</v>
      </c>
      <c r="E1200" s="1">
        <v>16.0</v>
      </c>
      <c r="F1200" s="7" t="str">
        <f>vlookup(E1200,Teams!A:B,2,false)</f>
        <v>Enloe B</v>
      </c>
      <c r="G1200" s="1" t="b">
        <v>1</v>
      </c>
      <c r="H1200" s="1" t="b">
        <v>0</v>
      </c>
      <c r="I1200" s="1">
        <v>24.0</v>
      </c>
      <c r="J1200" s="7" t="str">
        <f>vlookup(I1200,Cats!$A:$B,2,false)</f>
        <v>P</v>
      </c>
    </row>
    <row r="1201">
      <c r="A1201" s="1">
        <v>138210.0</v>
      </c>
      <c r="B1201" s="1">
        <v>492.0</v>
      </c>
      <c r="C1201" s="1">
        <v>0.0</v>
      </c>
      <c r="D1201" s="1" t="s">
        <v>32</v>
      </c>
      <c r="E1201" s="1">
        <v>36.0</v>
      </c>
      <c r="F1201" s="7" t="str">
        <f>vlookup(E1201,Teams!A:B,2,false)</f>
        <v>PRISMS</v>
      </c>
      <c r="G1201" s="1" t="b">
        <v>0</v>
      </c>
      <c r="H1201" s="1" t="b">
        <v>1</v>
      </c>
      <c r="I1201" s="1">
        <v>24.0</v>
      </c>
      <c r="J1201" s="7" t="str">
        <f>vlookup(I1201,Cats!$A:$B,2,false)</f>
        <v>P</v>
      </c>
    </row>
    <row r="1202">
      <c r="A1202" s="1">
        <v>138211.0</v>
      </c>
      <c r="B1202" s="1">
        <v>493.0</v>
      </c>
      <c r="C1202" s="1">
        <v>14.0</v>
      </c>
      <c r="D1202" s="1" t="s">
        <v>197</v>
      </c>
      <c r="E1202" s="1">
        <v>4.0</v>
      </c>
      <c r="F1202" s="7" t="str">
        <f>vlookup(E1202,Teams!A:B,2,false)</f>
        <v>Blair C</v>
      </c>
      <c r="G1202" s="1" t="b">
        <v>1</v>
      </c>
      <c r="H1202" s="1" t="b">
        <v>0</v>
      </c>
      <c r="I1202" s="1">
        <v>1.0</v>
      </c>
      <c r="J1202" s="7" t="str">
        <f>vlookup(I1202,Cats!$A:$B,2,false)</f>
        <v>X</v>
      </c>
    </row>
    <row r="1203">
      <c r="A1203" s="1">
        <v>138212.0</v>
      </c>
      <c r="B1203" s="1">
        <v>493.0</v>
      </c>
      <c r="C1203" s="1">
        <v>0.0</v>
      </c>
      <c r="D1203" s="1" t="s">
        <v>32</v>
      </c>
      <c r="E1203" s="1">
        <v>42.0</v>
      </c>
      <c r="F1203" s="7" t="str">
        <f>vlookup(E1203,Teams!A:B,2,false)</f>
        <v>Tesla STEM</v>
      </c>
      <c r="G1203" s="1" t="b">
        <v>0</v>
      </c>
      <c r="H1203" s="1" t="b">
        <v>1</v>
      </c>
      <c r="I1203" s="1">
        <v>1.0</v>
      </c>
      <c r="J1203" s="7" t="str">
        <f>vlookup(I1203,Cats!$A:$B,2,false)</f>
        <v>X</v>
      </c>
    </row>
    <row r="1204">
      <c r="A1204" s="1">
        <v>138213.0</v>
      </c>
      <c r="B1204" s="1">
        <v>493.0</v>
      </c>
      <c r="C1204" s="1">
        <v>0.0</v>
      </c>
      <c r="D1204" s="1" t="s">
        <v>43</v>
      </c>
      <c r="E1204" s="1">
        <v>4.0</v>
      </c>
      <c r="F1204" s="7" t="str">
        <f>vlookup(E1204,Teams!A:B,2,false)</f>
        <v>Blair C</v>
      </c>
      <c r="G1204" s="1" t="b">
        <v>1</v>
      </c>
      <c r="H1204" s="1" t="b">
        <v>0</v>
      </c>
      <c r="I1204" s="1">
        <v>2.0</v>
      </c>
      <c r="J1204" s="7" t="str">
        <f>vlookup(I1204,Cats!$A:$B,2,false)</f>
        <v>M</v>
      </c>
    </row>
    <row r="1205">
      <c r="A1205" s="1">
        <v>138214.0</v>
      </c>
      <c r="B1205" s="1">
        <v>493.0</v>
      </c>
      <c r="C1205" s="1">
        <v>14.0</v>
      </c>
      <c r="D1205" s="1" t="s">
        <v>133</v>
      </c>
      <c r="E1205" s="1">
        <v>42.0</v>
      </c>
      <c r="F1205" s="7" t="str">
        <f>vlookup(E1205,Teams!A:B,2,false)</f>
        <v>Tesla STEM</v>
      </c>
      <c r="G1205" s="1" t="b">
        <v>0</v>
      </c>
      <c r="H1205" s="1" t="b">
        <v>0</v>
      </c>
      <c r="I1205" s="1">
        <v>2.0</v>
      </c>
      <c r="J1205" s="7" t="str">
        <f>vlookup(I1205,Cats!$A:$B,2,false)</f>
        <v>M</v>
      </c>
    </row>
    <row r="1206">
      <c r="A1206" s="1">
        <v>138215.0</v>
      </c>
      <c r="B1206" s="1">
        <v>493.0</v>
      </c>
      <c r="C1206" s="1">
        <v>0.0</v>
      </c>
      <c r="D1206" s="1" t="s">
        <v>32</v>
      </c>
      <c r="E1206" s="1">
        <v>4.0</v>
      </c>
      <c r="F1206" s="7" t="str">
        <f>vlookup(E1206,Teams!A:B,2,false)</f>
        <v>Blair C</v>
      </c>
      <c r="G1206" s="1" t="b">
        <v>1</v>
      </c>
      <c r="H1206" s="1" t="b">
        <v>1</v>
      </c>
      <c r="I1206" s="1">
        <v>3.0</v>
      </c>
      <c r="J1206" s="7" t="str">
        <f>vlookup(I1206,Cats!$A:$B,2,false)</f>
        <v>C</v>
      </c>
    </row>
    <row r="1207">
      <c r="A1207" s="1">
        <v>138216.0</v>
      </c>
      <c r="B1207" s="1">
        <v>493.0</v>
      </c>
      <c r="C1207" s="1">
        <v>4.0</v>
      </c>
      <c r="D1207" s="1" t="s">
        <v>134</v>
      </c>
      <c r="E1207" s="1">
        <v>42.0</v>
      </c>
      <c r="F1207" s="7" t="str">
        <f>vlookup(E1207,Teams!A:B,2,false)</f>
        <v>Tesla STEM</v>
      </c>
      <c r="G1207" s="1" t="b">
        <v>0</v>
      </c>
      <c r="H1207" s="1" t="b">
        <v>0</v>
      </c>
      <c r="I1207" s="1">
        <v>3.0</v>
      </c>
      <c r="J1207" s="7" t="str">
        <f>vlookup(I1207,Cats!$A:$B,2,false)</f>
        <v>C</v>
      </c>
    </row>
    <row r="1208">
      <c r="A1208" s="1">
        <v>138217.0</v>
      </c>
      <c r="B1208" s="1">
        <v>493.0</v>
      </c>
      <c r="C1208" s="1">
        <v>0.0</v>
      </c>
      <c r="D1208" s="1" t="s">
        <v>32</v>
      </c>
      <c r="E1208" s="1">
        <v>4.0</v>
      </c>
      <c r="F1208" s="7" t="str">
        <f>vlookup(E1208,Teams!A:B,2,false)</f>
        <v>Blair C</v>
      </c>
      <c r="G1208" s="1" t="b">
        <v>1</v>
      </c>
      <c r="H1208" s="1" t="b">
        <v>1</v>
      </c>
      <c r="I1208" s="1">
        <v>4.0</v>
      </c>
      <c r="J1208" s="7" t="str">
        <f>vlookup(I1208,Cats!$A:$B,2,false)</f>
        <v>E</v>
      </c>
    </row>
    <row r="1209">
      <c r="A1209" s="1">
        <v>138218.0</v>
      </c>
      <c r="B1209" s="1">
        <v>493.0</v>
      </c>
      <c r="C1209" s="1">
        <v>14.0</v>
      </c>
      <c r="D1209" s="1" t="s">
        <v>130</v>
      </c>
      <c r="E1209" s="1">
        <v>42.0</v>
      </c>
      <c r="F1209" s="7" t="str">
        <f>vlookup(E1209,Teams!A:B,2,false)</f>
        <v>Tesla STEM</v>
      </c>
      <c r="G1209" s="1" t="b">
        <v>0</v>
      </c>
      <c r="H1209" s="1" t="b">
        <v>0</v>
      </c>
      <c r="I1209" s="1">
        <v>4.0</v>
      </c>
      <c r="J1209" s="7" t="str">
        <f>vlookup(I1209,Cats!$A:$B,2,false)</f>
        <v>E</v>
      </c>
    </row>
    <row r="1210">
      <c r="A1210" s="1">
        <v>138219.0</v>
      </c>
      <c r="B1210" s="1">
        <v>493.0</v>
      </c>
      <c r="C1210" s="1">
        <v>0.0</v>
      </c>
      <c r="D1210" s="1" t="s">
        <v>197</v>
      </c>
      <c r="E1210" s="1">
        <v>4.0</v>
      </c>
      <c r="F1210" s="7" t="str">
        <f>vlookup(E1210,Teams!A:B,2,false)</f>
        <v>Blair C</v>
      </c>
      <c r="G1210" s="1" t="b">
        <v>1</v>
      </c>
      <c r="H1210" s="1" t="b">
        <v>0</v>
      </c>
      <c r="I1210" s="1">
        <v>5.0</v>
      </c>
      <c r="J1210" s="7" t="str">
        <f>vlookup(I1210,Cats!$A:$B,2,false)</f>
        <v>B</v>
      </c>
    </row>
    <row r="1211">
      <c r="A1211" s="1">
        <v>138220.0</v>
      </c>
      <c r="B1211" s="1">
        <v>493.0</v>
      </c>
      <c r="C1211" s="1">
        <v>0.0</v>
      </c>
      <c r="D1211" s="1" t="s">
        <v>134</v>
      </c>
      <c r="E1211" s="1">
        <v>42.0</v>
      </c>
      <c r="F1211" s="7" t="str">
        <f>vlookup(E1211,Teams!A:B,2,false)</f>
        <v>Tesla STEM</v>
      </c>
      <c r="G1211" s="1" t="b">
        <v>0</v>
      </c>
      <c r="H1211" s="1" t="b">
        <v>0</v>
      </c>
      <c r="I1211" s="1">
        <v>5.0</v>
      </c>
      <c r="J1211" s="7" t="str">
        <f>vlookup(I1211,Cats!$A:$B,2,false)</f>
        <v>B</v>
      </c>
    </row>
    <row r="1212">
      <c r="A1212" s="1">
        <v>138221.0</v>
      </c>
      <c r="B1212" s="1">
        <v>493.0</v>
      </c>
      <c r="C1212" s="1">
        <v>0.0</v>
      </c>
      <c r="D1212" s="1" t="s">
        <v>32</v>
      </c>
      <c r="E1212" s="1">
        <v>4.0</v>
      </c>
      <c r="F1212" s="7" t="str">
        <f>vlookup(E1212,Teams!A:B,2,false)</f>
        <v>Blair C</v>
      </c>
      <c r="G1212" s="1" t="b">
        <v>1</v>
      </c>
      <c r="H1212" s="1" t="b">
        <v>1</v>
      </c>
      <c r="I1212" s="1">
        <v>6.0</v>
      </c>
      <c r="J1212" s="7" t="str">
        <f>vlookup(I1212,Cats!$A:$B,2,false)</f>
        <v>P</v>
      </c>
    </row>
    <row r="1213">
      <c r="A1213" s="1">
        <v>138222.0</v>
      </c>
      <c r="B1213" s="1">
        <v>493.0</v>
      </c>
      <c r="C1213" s="1">
        <v>14.0</v>
      </c>
      <c r="D1213" s="1" t="s">
        <v>133</v>
      </c>
      <c r="E1213" s="1">
        <v>42.0</v>
      </c>
      <c r="F1213" s="7" t="str">
        <f>vlookup(E1213,Teams!A:B,2,false)</f>
        <v>Tesla STEM</v>
      </c>
      <c r="G1213" s="1" t="b">
        <v>0</v>
      </c>
      <c r="H1213" s="1" t="b">
        <v>0</v>
      </c>
      <c r="I1213" s="1">
        <v>6.0</v>
      </c>
      <c r="J1213" s="7" t="str">
        <f>vlookup(I1213,Cats!$A:$B,2,false)</f>
        <v>P</v>
      </c>
    </row>
    <row r="1214">
      <c r="A1214" s="1">
        <v>138223.0</v>
      </c>
      <c r="B1214" s="1">
        <v>493.0</v>
      </c>
      <c r="C1214" s="1">
        <v>14.0</v>
      </c>
      <c r="D1214" s="1" t="s">
        <v>42</v>
      </c>
      <c r="E1214" s="1">
        <v>4.0</v>
      </c>
      <c r="F1214" s="7" t="str">
        <f>vlookup(E1214,Teams!A:B,2,false)</f>
        <v>Blair C</v>
      </c>
      <c r="G1214" s="1" t="b">
        <v>1</v>
      </c>
      <c r="H1214" s="1" t="b">
        <v>0</v>
      </c>
      <c r="I1214" s="1">
        <v>7.0</v>
      </c>
      <c r="J1214" s="7" t="str">
        <f>vlookup(I1214,Cats!$A:$B,2,false)</f>
        <v>X</v>
      </c>
    </row>
    <row r="1215">
      <c r="A1215" s="1">
        <v>138224.0</v>
      </c>
      <c r="B1215" s="1">
        <v>493.0</v>
      </c>
      <c r="C1215" s="1">
        <v>0.0</v>
      </c>
      <c r="D1215" s="1" t="s">
        <v>32</v>
      </c>
      <c r="E1215" s="1">
        <v>42.0</v>
      </c>
      <c r="F1215" s="7" t="str">
        <f>vlookup(E1215,Teams!A:B,2,false)</f>
        <v>Tesla STEM</v>
      </c>
      <c r="G1215" s="1" t="b">
        <v>0</v>
      </c>
      <c r="H1215" s="1" t="b">
        <v>1</v>
      </c>
      <c r="I1215" s="1">
        <v>7.0</v>
      </c>
      <c r="J1215" s="7" t="str">
        <f>vlookup(I1215,Cats!$A:$B,2,false)</f>
        <v>X</v>
      </c>
    </row>
    <row r="1216">
      <c r="A1216" s="1">
        <v>138225.0</v>
      </c>
      <c r="B1216" s="1">
        <v>493.0</v>
      </c>
      <c r="C1216" s="1">
        <v>0.0</v>
      </c>
      <c r="D1216" s="1" t="s">
        <v>198</v>
      </c>
      <c r="E1216" s="1">
        <v>4.0</v>
      </c>
      <c r="F1216" s="7" t="str">
        <f>vlookup(E1216,Teams!A:B,2,false)</f>
        <v>Blair C</v>
      </c>
      <c r="G1216" s="1" t="b">
        <v>1</v>
      </c>
      <c r="H1216" s="1" t="b">
        <v>0</v>
      </c>
      <c r="I1216" s="1">
        <v>8.0</v>
      </c>
      <c r="J1216" s="7" t="str">
        <f>vlookup(I1216,Cats!$A:$B,2,false)</f>
        <v>M</v>
      </c>
    </row>
    <row r="1217">
      <c r="A1217" s="1">
        <v>138226.0</v>
      </c>
      <c r="B1217" s="1">
        <v>493.0</v>
      </c>
      <c r="C1217" s="1">
        <v>14.0</v>
      </c>
      <c r="D1217" s="1" t="s">
        <v>133</v>
      </c>
      <c r="E1217" s="1">
        <v>42.0</v>
      </c>
      <c r="F1217" s="7" t="str">
        <f>vlookup(E1217,Teams!A:B,2,false)</f>
        <v>Tesla STEM</v>
      </c>
      <c r="G1217" s="1" t="b">
        <v>0</v>
      </c>
      <c r="H1217" s="1" t="b">
        <v>0</v>
      </c>
      <c r="I1217" s="1">
        <v>8.0</v>
      </c>
      <c r="J1217" s="7" t="str">
        <f>vlookup(I1217,Cats!$A:$B,2,false)</f>
        <v>M</v>
      </c>
    </row>
    <row r="1218">
      <c r="A1218" s="1">
        <v>138227.0</v>
      </c>
      <c r="B1218" s="1">
        <v>493.0</v>
      </c>
      <c r="C1218" s="1">
        <v>0.0</v>
      </c>
      <c r="D1218" s="1" t="s">
        <v>32</v>
      </c>
      <c r="E1218" s="1">
        <v>4.0</v>
      </c>
      <c r="F1218" s="7" t="str">
        <f>vlookup(E1218,Teams!A:B,2,false)</f>
        <v>Blair C</v>
      </c>
      <c r="G1218" s="1" t="b">
        <v>1</v>
      </c>
      <c r="H1218" s="1" t="b">
        <v>1</v>
      </c>
      <c r="I1218" s="1">
        <v>9.0</v>
      </c>
      <c r="J1218" s="7" t="str">
        <f>vlookup(I1218,Cats!$A:$B,2,false)</f>
        <v>C</v>
      </c>
    </row>
    <row r="1219">
      <c r="A1219" s="1">
        <v>138228.0</v>
      </c>
      <c r="B1219" s="1">
        <v>493.0</v>
      </c>
      <c r="C1219" s="1">
        <v>14.0</v>
      </c>
      <c r="D1219" s="1" t="s">
        <v>135</v>
      </c>
      <c r="E1219" s="1">
        <v>42.0</v>
      </c>
      <c r="F1219" s="7" t="str">
        <f>vlookup(E1219,Teams!A:B,2,false)</f>
        <v>Tesla STEM</v>
      </c>
      <c r="G1219" s="1" t="b">
        <v>0</v>
      </c>
      <c r="H1219" s="1" t="b">
        <v>0</v>
      </c>
      <c r="I1219" s="1">
        <v>9.0</v>
      </c>
      <c r="J1219" s="7" t="str">
        <f>vlookup(I1219,Cats!$A:$B,2,false)</f>
        <v>C</v>
      </c>
    </row>
    <row r="1220">
      <c r="A1220" s="1">
        <v>138229.0</v>
      </c>
      <c r="B1220" s="1">
        <v>493.0</v>
      </c>
      <c r="C1220" s="1">
        <v>14.0</v>
      </c>
      <c r="D1220" s="1" t="s">
        <v>42</v>
      </c>
      <c r="E1220" s="1">
        <v>4.0</v>
      </c>
      <c r="F1220" s="7" t="str">
        <f>vlookup(E1220,Teams!A:B,2,false)</f>
        <v>Blair C</v>
      </c>
      <c r="G1220" s="1" t="b">
        <v>1</v>
      </c>
      <c r="H1220" s="1" t="b">
        <v>0</v>
      </c>
      <c r="I1220" s="1">
        <v>10.0</v>
      </c>
      <c r="J1220" s="7" t="str">
        <f>vlookup(I1220,Cats!$A:$B,2,false)</f>
        <v>E</v>
      </c>
    </row>
    <row r="1221">
      <c r="A1221" s="1">
        <v>138230.0</v>
      </c>
      <c r="B1221" s="1">
        <v>493.0</v>
      </c>
      <c r="C1221" s="1">
        <v>-4.0</v>
      </c>
      <c r="D1221" s="1" t="s">
        <v>130</v>
      </c>
      <c r="E1221" s="1">
        <v>42.0</v>
      </c>
      <c r="F1221" s="7" t="str">
        <f>vlookup(E1221,Teams!A:B,2,false)</f>
        <v>Tesla STEM</v>
      </c>
      <c r="G1221" s="1" t="b">
        <v>0</v>
      </c>
      <c r="H1221" s="1" t="b">
        <v>0</v>
      </c>
      <c r="I1221" s="1">
        <v>10.0</v>
      </c>
      <c r="J1221" s="7" t="str">
        <f>vlookup(I1221,Cats!$A:$B,2,false)</f>
        <v>E</v>
      </c>
    </row>
    <row r="1222">
      <c r="A1222" s="1">
        <v>138231.0</v>
      </c>
      <c r="B1222" s="1">
        <v>493.0</v>
      </c>
      <c r="C1222" s="1">
        <v>0.0</v>
      </c>
      <c r="D1222" s="1" t="s">
        <v>42</v>
      </c>
      <c r="E1222" s="1">
        <v>4.0</v>
      </c>
      <c r="F1222" s="7" t="str">
        <f>vlookup(E1222,Teams!A:B,2,false)</f>
        <v>Blair C</v>
      </c>
      <c r="G1222" s="1" t="b">
        <v>1</v>
      </c>
      <c r="H1222" s="1" t="b">
        <v>0</v>
      </c>
      <c r="I1222" s="1">
        <v>11.0</v>
      </c>
      <c r="J1222" s="7" t="str">
        <f>vlookup(I1222,Cats!$A:$B,2,false)</f>
        <v>B</v>
      </c>
    </row>
    <row r="1223">
      <c r="A1223" s="1">
        <v>138232.0</v>
      </c>
      <c r="B1223" s="1">
        <v>493.0</v>
      </c>
      <c r="C1223" s="1">
        <v>0.0</v>
      </c>
      <c r="D1223" s="1" t="s">
        <v>134</v>
      </c>
      <c r="E1223" s="1">
        <v>42.0</v>
      </c>
      <c r="F1223" s="7" t="str">
        <f>vlookup(E1223,Teams!A:B,2,false)</f>
        <v>Tesla STEM</v>
      </c>
      <c r="G1223" s="1" t="b">
        <v>0</v>
      </c>
      <c r="H1223" s="1" t="b">
        <v>0</v>
      </c>
      <c r="I1223" s="1">
        <v>11.0</v>
      </c>
      <c r="J1223" s="7" t="str">
        <f>vlookup(I1223,Cats!$A:$B,2,false)</f>
        <v>B</v>
      </c>
    </row>
    <row r="1224">
      <c r="A1224" s="1">
        <v>138233.0</v>
      </c>
      <c r="B1224" s="1">
        <v>493.0</v>
      </c>
      <c r="C1224" s="1">
        <v>0.0</v>
      </c>
      <c r="D1224" s="1" t="s">
        <v>32</v>
      </c>
      <c r="E1224" s="1">
        <v>4.0</v>
      </c>
      <c r="F1224" s="7" t="str">
        <f>vlookup(E1224,Teams!A:B,2,false)</f>
        <v>Blair C</v>
      </c>
      <c r="G1224" s="1" t="b">
        <v>1</v>
      </c>
      <c r="H1224" s="1" t="b">
        <v>1</v>
      </c>
      <c r="I1224" s="1">
        <v>12.0</v>
      </c>
      <c r="J1224" s="7" t="str">
        <f>vlookup(I1224,Cats!$A:$B,2,false)</f>
        <v>P</v>
      </c>
    </row>
    <row r="1225">
      <c r="A1225" s="1">
        <v>138234.0</v>
      </c>
      <c r="B1225" s="1">
        <v>493.0</v>
      </c>
      <c r="C1225" s="1">
        <v>14.0</v>
      </c>
      <c r="D1225" s="1" t="s">
        <v>133</v>
      </c>
      <c r="E1225" s="1">
        <v>42.0</v>
      </c>
      <c r="F1225" s="7" t="str">
        <f>vlookup(E1225,Teams!A:B,2,false)</f>
        <v>Tesla STEM</v>
      </c>
      <c r="G1225" s="1" t="b">
        <v>0</v>
      </c>
      <c r="H1225" s="1" t="b">
        <v>0</v>
      </c>
      <c r="I1225" s="1">
        <v>12.0</v>
      </c>
      <c r="J1225" s="7" t="str">
        <f>vlookup(I1225,Cats!$A:$B,2,false)</f>
        <v>P</v>
      </c>
    </row>
    <row r="1226">
      <c r="A1226" s="1">
        <v>138235.0</v>
      </c>
      <c r="B1226" s="1">
        <v>493.0</v>
      </c>
      <c r="C1226" s="1">
        <v>0.0</v>
      </c>
      <c r="D1226" s="1" t="s">
        <v>43</v>
      </c>
      <c r="E1226" s="1">
        <v>4.0</v>
      </c>
      <c r="F1226" s="7" t="str">
        <f>vlookup(E1226,Teams!A:B,2,false)</f>
        <v>Blair C</v>
      </c>
      <c r="G1226" s="1" t="b">
        <v>1</v>
      </c>
      <c r="H1226" s="1" t="b">
        <v>0</v>
      </c>
      <c r="I1226" s="1">
        <v>13.0</v>
      </c>
      <c r="J1226" s="7" t="str">
        <f>vlookup(I1226,Cats!$A:$B,2,false)</f>
        <v>X</v>
      </c>
    </row>
    <row r="1227">
      <c r="A1227" s="1">
        <v>138236.0</v>
      </c>
      <c r="B1227" s="1">
        <v>493.0</v>
      </c>
      <c r="C1227" s="1">
        <v>14.0</v>
      </c>
      <c r="D1227" s="1" t="s">
        <v>130</v>
      </c>
      <c r="E1227" s="1">
        <v>42.0</v>
      </c>
      <c r="F1227" s="7" t="str">
        <f>vlookup(E1227,Teams!A:B,2,false)</f>
        <v>Tesla STEM</v>
      </c>
      <c r="G1227" s="1" t="b">
        <v>0</v>
      </c>
      <c r="H1227" s="1" t="b">
        <v>0</v>
      </c>
      <c r="I1227" s="1">
        <v>13.0</v>
      </c>
      <c r="J1227" s="7" t="str">
        <f>vlookup(I1227,Cats!$A:$B,2,false)</f>
        <v>X</v>
      </c>
    </row>
    <row r="1228">
      <c r="A1228" s="1">
        <v>138237.0</v>
      </c>
      <c r="B1228" s="1">
        <v>493.0</v>
      </c>
      <c r="C1228" s="1">
        <v>0.0</v>
      </c>
      <c r="D1228" s="1" t="s">
        <v>32</v>
      </c>
      <c r="E1228" s="1">
        <v>4.0</v>
      </c>
      <c r="F1228" s="7" t="str">
        <f>vlookup(E1228,Teams!A:B,2,false)</f>
        <v>Blair C</v>
      </c>
      <c r="G1228" s="1" t="b">
        <v>1</v>
      </c>
      <c r="H1228" s="1" t="b">
        <v>1</v>
      </c>
      <c r="I1228" s="1">
        <v>14.0</v>
      </c>
      <c r="J1228" s="7" t="str">
        <f>vlookup(I1228,Cats!$A:$B,2,false)</f>
        <v>M</v>
      </c>
    </row>
    <row r="1229">
      <c r="A1229" s="1">
        <v>138238.0</v>
      </c>
      <c r="B1229" s="1">
        <v>493.0</v>
      </c>
      <c r="C1229" s="1">
        <v>14.0</v>
      </c>
      <c r="D1229" s="1" t="s">
        <v>134</v>
      </c>
      <c r="E1229" s="1">
        <v>42.0</v>
      </c>
      <c r="F1229" s="7" t="str">
        <f>vlookup(E1229,Teams!A:B,2,false)</f>
        <v>Tesla STEM</v>
      </c>
      <c r="G1229" s="1" t="b">
        <v>0</v>
      </c>
      <c r="H1229" s="1" t="b">
        <v>0</v>
      </c>
      <c r="I1229" s="1">
        <v>14.0</v>
      </c>
      <c r="J1229" s="7" t="str">
        <f>vlookup(I1229,Cats!$A:$B,2,false)</f>
        <v>M</v>
      </c>
    </row>
    <row r="1230">
      <c r="A1230" s="1">
        <v>138239.0</v>
      </c>
      <c r="B1230" s="1">
        <v>493.0</v>
      </c>
      <c r="C1230" s="1">
        <v>0.0</v>
      </c>
      <c r="D1230" s="1" t="s">
        <v>42</v>
      </c>
      <c r="E1230" s="1">
        <v>4.0</v>
      </c>
      <c r="F1230" s="7" t="str">
        <f>vlookup(E1230,Teams!A:B,2,false)</f>
        <v>Blair C</v>
      </c>
      <c r="G1230" s="1" t="b">
        <v>1</v>
      </c>
      <c r="H1230" s="1" t="b">
        <v>0</v>
      </c>
      <c r="I1230" s="1">
        <v>15.0</v>
      </c>
      <c r="J1230" s="7" t="str">
        <f>vlookup(I1230,Cats!$A:$B,2,false)</f>
        <v>C</v>
      </c>
    </row>
    <row r="1231">
      <c r="A1231" s="1">
        <v>138240.0</v>
      </c>
      <c r="B1231" s="1">
        <v>493.0</v>
      </c>
      <c r="C1231" s="1">
        <v>0.0</v>
      </c>
      <c r="D1231" s="1" t="s">
        <v>135</v>
      </c>
      <c r="E1231" s="1">
        <v>42.0</v>
      </c>
      <c r="F1231" s="7" t="str">
        <f>vlookup(E1231,Teams!A:B,2,false)</f>
        <v>Tesla STEM</v>
      </c>
      <c r="G1231" s="1" t="b">
        <v>0</v>
      </c>
      <c r="H1231" s="1" t="b">
        <v>0</v>
      </c>
      <c r="I1231" s="1">
        <v>15.0</v>
      </c>
      <c r="J1231" s="7" t="str">
        <f>vlookup(I1231,Cats!$A:$B,2,false)</f>
        <v>C</v>
      </c>
    </row>
    <row r="1232">
      <c r="A1232" s="1">
        <v>138241.0</v>
      </c>
      <c r="B1232" s="1">
        <v>493.0</v>
      </c>
      <c r="C1232" s="1">
        <v>0.0</v>
      </c>
      <c r="D1232" s="1" t="s">
        <v>43</v>
      </c>
      <c r="E1232" s="1">
        <v>4.0</v>
      </c>
      <c r="F1232" s="7" t="str">
        <f>vlookup(E1232,Teams!A:B,2,false)</f>
        <v>Blair C</v>
      </c>
      <c r="G1232" s="1" t="b">
        <v>1</v>
      </c>
      <c r="H1232" s="1" t="b">
        <v>0</v>
      </c>
      <c r="I1232" s="1">
        <v>16.0</v>
      </c>
      <c r="J1232" s="7" t="str">
        <f>vlookup(I1232,Cats!$A:$B,2,false)</f>
        <v>E</v>
      </c>
    </row>
    <row r="1233">
      <c r="A1233" s="1">
        <v>138242.0</v>
      </c>
      <c r="B1233" s="1">
        <v>493.0</v>
      </c>
      <c r="C1233" s="1">
        <v>14.0</v>
      </c>
      <c r="D1233" s="1" t="s">
        <v>130</v>
      </c>
      <c r="E1233" s="1">
        <v>42.0</v>
      </c>
      <c r="F1233" s="7" t="str">
        <f>vlookup(E1233,Teams!A:B,2,false)</f>
        <v>Tesla STEM</v>
      </c>
      <c r="G1233" s="1" t="b">
        <v>0</v>
      </c>
      <c r="H1233" s="1" t="b">
        <v>0</v>
      </c>
      <c r="I1233" s="1">
        <v>16.0</v>
      </c>
      <c r="J1233" s="7" t="str">
        <f>vlookup(I1233,Cats!$A:$B,2,false)</f>
        <v>E</v>
      </c>
    </row>
    <row r="1234">
      <c r="A1234" s="1">
        <v>138243.0</v>
      </c>
      <c r="B1234" s="1">
        <v>493.0</v>
      </c>
      <c r="C1234" s="1">
        <v>0.0</v>
      </c>
      <c r="D1234" s="1" t="s">
        <v>43</v>
      </c>
      <c r="E1234" s="1">
        <v>4.0</v>
      </c>
      <c r="F1234" s="7" t="str">
        <f>vlookup(E1234,Teams!A:B,2,false)</f>
        <v>Blair C</v>
      </c>
      <c r="G1234" s="1" t="b">
        <v>1</v>
      </c>
      <c r="H1234" s="1" t="b">
        <v>0</v>
      </c>
      <c r="I1234" s="1">
        <v>17.0</v>
      </c>
      <c r="J1234" s="7" t="str">
        <f>vlookup(I1234,Cats!$A:$B,2,false)</f>
        <v>B</v>
      </c>
    </row>
    <row r="1235">
      <c r="A1235" s="1">
        <v>138244.0</v>
      </c>
      <c r="B1235" s="1">
        <v>493.0</v>
      </c>
      <c r="C1235" s="1">
        <v>0.0</v>
      </c>
      <c r="D1235" s="1" t="s">
        <v>134</v>
      </c>
      <c r="E1235" s="1">
        <v>42.0</v>
      </c>
      <c r="F1235" s="7" t="str">
        <f>vlookup(E1235,Teams!A:B,2,false)</f>
        <v>Tesla STEM</v>
      </c>
      <c r="G1235" s="1" t="b">
        <v>0</v>
      </c>
      <c r="H1235" s="1" t="b">
        <v>0</v>
      </c>
      <c r="I1235" s="1">
        <v>17.0</v>
      </c>
      <c r="J1235" s="7" t="str">
        <f>vlookup(I1235,Cats!$A:$B,2,false)</f>
        <v>B</v>
      </c>
    </row>
    <row r="1236">
      <c r="A1236" s="1">
        <v>138245.0</v>
      </c>
      <c r="B1236" s="1">
        <v>493.0</v>
      </c>
      <c r="C1236" s="1">
        <v>0.0</v>
      </c>
      <c r="D1236" s="1" t="s">
        <v>32</v>
      </c>
      <c r="E1236" s="1">
        <v>4.0</v>
      </c>
      <c r="F1236" s="7" t="str">
        <f>vlookup(E1236,Teams!A:B,2,false)</f>
        <v>Blair C</v>
      </c>
      <c r="G1236" s="1" t="b">
        <v>1</v>
      </c>
      <c r="H1236" s="1" t="b">
        <v>1</v>
      </c>
      <c r="I1236" s="1">
        <v>18.0</v>
      </c>
      <c r="J1236" s="7" t="str">
        <f>vlookup(I1236,Cats!$A:$B,2,false)</f>
        <v>P</v>
      </c>
    </row>
    <row r="1237">
      <c r="A1237" s="1">
        <v>138246.0</v>
      </c>
      <c r="B1237" s="1">
        <v>493.0</v>
      </c>
      <c r="C1237" s="1">
        <v>14.0</v>
      </c>
      <c r="D1237" s="1" t="s">
        <v>133</v>
      </c>
      <c r="E1237" s="1">
        <v>42.0</v>
      </c>
      <c r="F1237" s="7" t="str">
        <f>vlookup(E1237,Teams!A:B,2,false)</f>
        <v>Tesla STEM</v>
      </c>
      <c r="G1237" s="1" t="b">
        <v>0</v>
      </c>
      <c r="H1237" s="1" t="b">
        <v>0</v>
      </c>
      <c r="I1237" s="1">
        <v>18.0</v>
      </c>
      <c r="J1237" s="7" t="str">
        <f>vlookup(I1237,Cats!$A:$B,2,false)</f>
        <v>P</v>
      </c>
    </row>
    <row r="1238">
      <c r="A1238" s="1">
        <v>138247.0</v>
      </c>
      <c r="B1238" s="1">
        <v>493.0</v>
      </c>
      <c r="C1238" s="1">
        <v>14.0</v>
      </c>
      <c r="D1238" s="1" t="s">
        <v>197</v>
      </c>
      <c r="E1238" s="1">
        <v>4.0</v>
      </c>
      <c r="F1238" s="7" t="str">
        <f>vlookup(E1238,Teams!A:B,2,false)</f>
        <v>Blair C</v>
      </c>
      <c r="G1238" s="1" t="b">
        <v>1</v>
      </c>
      <c r="H1238" s="1" t="b">
        <v>0</v>
      </c>
      <c r="I1238" s="1">
        <v>19.0</v>
      </c>
      <c r="J1238" s="7" t="str">
        <f>vlookup(I1238,Cats!$A:$B,2,false)</f>
        <v>X</v>
      </c>
    </row>
    <row r="1239">
      <c r="A1239" s="1">
        <v>138248.0</v>
      </c>
      <c r="B1239" s="1">
        <v>493.0</v>
      </c>
      <c r="C1239" s="1">
        <v>0.0</v>
      </c>
      <c r="D1239" s="1" t="s">
        <v>32</v>
      </c>
      <c r="E1239" s="1">
        <v>42.0</v>
      </c>
      <c r="F1239" s="7" t="str">
        <f>vlookup(E1239,Teams!A:B,2,false)</f>
        <v>Tesla STEM</v>
      </c>
      <c r="G1239" s="1" t="b">
        <v>0</v>
      </c>
      <c r="H1239" s="1" t="b">
        <v>1</v>
      </c>
      <c r="I1239" s="1">
        <v>19.0</v>
      </c>
      <c r="J1239" s="7" t="str">
        <f>vlookup(I1239,Cats!$A:$B,2,false)</f>
        <v>X</v>
      </c>
    </row>
    <row r="1240">
      <c r="A1240" s="1">
        <v>138249.0</v>
      </c>
      <c r="B1240" s="1">
        <v>493.0</v>
      </c>
      <c r="C1240" s="1">
        <v>14.0</v>
      </c>
      <c r="D1240" s="1" t="s">
        <v>43</v>
      </c>
      <c r="E1240" s="1">
        <v>4.0</v>
      </c>
      <c r="F1240" s="7" t="str">
        <f>vlookup(E1240,Teams!A:B,2,false)</f>
        <v>Blair C</v>
      </c>
      <c r="G1240" s="1" t="b">
        <v>1</v>
      </c>
      <c r="H1240" s="1" t="b">
        <v>0</v>
      </c>
      <c r="I1240" s="1">
        <v>20.0</v>
      </c>
      <c r="J1240" s="7" t="str">
        <f>vlookup(I1240,Cats!$A:$B,2,false)</f>
        <v>M</v>
      </c>
    </row>
    <row r="1241">
      <c r="A1241" s="1">
        <v>138250.0</v>
      </c>
      <c r="B1241" s="1">
        <v>493.0</v>
      </c>
      <c r="C1241" s="1">
        <v>0.0</v>
      </c>
      <c r="D1241" s="1" t="s">
        <v>32</v>
      </c>
      <c r="E1241" s="1">
        <v>42.0</v>
      </c>
      <c r="F1241" s="7" t="str">
        <f>vlookup(E1241,Teams!A:B,2,false)</f>
        <v>Tesla STEM</v>
      </c>
      <c r="G1241" s="1" t="b">
        <v>0</v>
      </c>
      <c r="H1241" s="1" t="b">
        <v>1</v>
      </c>
      <c r="I1241" s="1">
        <v>20.0</v>
      </c>
      <c r="J1241" s="7" t="str">
        <f>vlookup(I1241,Cats!$A:$B,2,false)</f>
        <v>M</v>
      </c>
    </row>
    <row r="1242">
      <c r="A1242" s="1">
        <v>138251.0</v>
      </c>
      <c r="B1242" s="1">
        <v>493.0</v>
      </c>
      <c r="C1242" s="1">
        <v>0.0</v>
      </c>
      <c r="D1242" s="1" t="s">
        <v>32</v>
      </c>
      <c r="E1242" s="1">
        <v>4.0</v>
      </c>
      <c r="F1242" s="7" t="str">
        <f>vlookup(E1242,Teams!A:B,2,false)</f>
        <v>Blair C</v>
      </c>
      <c r="G1242" s="1" t="b">
        <v>1</v>
      </c>
      <c r="H1242" s="1" t="b">
        <v>1</v>
      </c>
      <c r="I1242" s="1">
        <v>21.0</v>
      </c>
      <c r="J1242" s="7" t="str">
        <f>vlookup(I1242,Cats!$A:$B,2,false)</f>
        <v>C</v>
      </c>
    </row>
    <row r="1243">
      <c r="A1243" s="1">
        <v>138252.0</v>
      </c>
      <c r="B1243" s="1">
        <v>493.0</v>
      </c>
      <c r="C1243" s="1">
        <v>14.0</v>
      </c>
      <c r="D1243" s="1" t="s">
        <v>135</v>
      </c>
      <c r="E1243" s="1">
        <v>42.0</v>
      </c>
      <c r="F1243" s="7" t="str">
        <f>vlookup(E1243,Teams!A:B,2,false)</f>
        <v>Tesla STEM</v>
      </c>
      <c r="G1243" s="1" t="b">
        <v>0</v>
      </c>
      <c r="H1243" s="1" t="b">
        <v>0</v>
      </c>
      <c r="I1243" s="1">
        <v>21.0</v>
      </c>
      <c r="J1243" s="7" t="str">
        <f>vlookup(I1243,Cats!$A:$B,2,false)</f>
        <v>C</v>
      </c>
    </row>
    <row r="1244">
      <c r="A1244" s="1">
        <v>138253.0</v>
      </c>
      <c r="B1244" s="1">
        <v>493.0</v>
      </c>
      <c r="C1244" s="1">
        <v>0.0</v>
      </c>
      <c r="D1244" s="1" t="s">
        <v>43</v>
      </c>
      <c r="E1244" s="1">
        <v>4.0</v>
      </c>
      <c r="F1244" s="7" t="str">
        <f>vlookup(E1244,Teams!A:B,2,false)</f>
        <v>Blair C</v>
      </c>
      <c r="G1244" s="1" t="b">
        <v>1</v>
      </c>
      <c r="H1244" s="1" t="b">
        <v>0</v>
      </c>
      <c r="I1244" s="1">
        <v>22.0</v>
      </c>
      <c r="J1244" s="7" t="str">
        <f>vlookup(I1244,Cats!$A:$B,2,false)</f>
        <v>E</v>
      </c>
    </row>
    <row r="1245">
      <c r="A1245" s="1">
        <v>138254.0</v>
      </c>
      <c r="B1245" s="1">
        <v>493.0</v>
      </c>
      <c r="C1245" s="1">
        <v>0.0</v>
      </c>
      <c r="D1245" s="1" t="s">
        <v>130</v>
      </c>
      <c r="E1245" s="1">
        <v>42.0</v>
      </c>
      <c r="F1245" s="7" t="str">
        <f>vlookup(E1245,Teams!A:B,2,false)</f>
        <v>Tesla STEM</v>
      </c>
      <c r="G1245" s="1" t="b">
        <v>0</v>
      </c>
      <c r="H1245" s="1" t="b">
        <v>0</v>
      </c>
      <c r="I1245" s="1">
        <v>22.0</v>
      </c>
      <c r="J1245" s="7" t="str">
        <f>vlookup(I1245,Cats!$A:$B,2,false)</f>
        <v>E</v>
      </c>
    </row>
    <row r="1246">
      <c r="A1246" s="1">
        <v>138255.0</v>
      </c>
      <c r="B1246" s="1">
        <v>493.0</v>
      </c>
      <c r="C1246" s="1">
        <v>0.0</v>
      </c>
      <c r="D1246" s="1" t="s">
        <v>32</v>
      </c>
      <c r="E1246" s="1">
        <v>4.0</v>
      </c>
      <c r="F1246" s="7" t="str">
        <f>vlookup(E1246,Teams!A:B,2,false)</f>
        <v>Blair C</v>
      </c>
      <c r="G1246" s="1" t="b">
        <v>1</v>
      </c>
      <c r="H1246" s="1" t="b">
        <v>1</v>
      </c>
      <c r="I1246" s="1">
        <v>23.0</v>
      </c>
      <c r="J1246" s="7" t="str">
        <f>vlookup(I1246,Cats!$A:$B,2,false)</f>
        <v>B</v>
      </c>
    </row>
    <row r="1247">
      <c r="A1247" s="1">
        <v>138256.0</v>
      </c>
      <c r="B1247" s="1">
        <v>493.0</v>
      </c>
      <c r="C1247" s="1">
        <v>0.0</v>
      </c>
      <c r="D1247" s="1" t="s">
        <v>130</v>
      </c>
      <c r="E1247" s="1">
        <v>42.0</v>
      </c>
      <c r="F1247" s="7" t="str">
        <f>vlookup(E1247,Teams!A:B,2,false)</f>
        <v>Tesla STEM</v>
      </c>
      <c r="G1247" s="1" t="b">
        <v>0</v>
      </c>
      <c r="H1247" s="1" t="b">
        <v>0</v>
      </c>
      <c r="I1247" s="1">
        <v>23.0</v>
      </c>
      <c r="J1247" s="7" t="str">
        <f>vlookup(I1247,Cats!$A:$B,2,false)</f>
        <v>B</v>
      </c>
    </row>
    <row r="1248">
      <c r="A1248" s="1">
        <v>138257.0</v>
      </c>
      <c r="B1248" s="1">
        <v>493.0</v>
      </c>
      <c r="C1248" s="1">
        <v>0.0</v>
      </c>
      <c r="D1248" s="1" t="s">
        <v>32</v>
      </c>
      <c r="E1248" s="1">
        <v>4.0</v>
      </c>
      <c r="F1248" s="7" t="str">
        <f>vlookup(E1248,Teams!A:B,2,false)</f>
        <v>Blair C</v>
      </c>
      <c r="G1248" s="1" t="b">
        <v>1</v>
      </c>
      <c r="H1248" s="1" t="b">
        <v>1</v>
      </c>
      <c r="I1248" s="1">
        <v>24.0</v>
      </c>
      <c r="J1248" s="7" t="str">
        <f>vlookup(I1248,Cats!$A:$B,2,false)</f>
        <v>P</v>
      </c>
    </row>
    <row r="1249">
      <c r="A1249" s="1">
        <v>138258.0</v>
      </c>
      <c r="B1249" s="1">
        <v>493.0</v>
      </c>
      <c r="C1249" s="1">
        <v>14.0</v>
      </c>
      <c r="D1249" s="1" t="s">
        <v>133</v>
      </c>
      <c r="E1249" s="1">
        <v>42.0</v>
      </c>
      <c r="F1249" s="7" t="str">
        <f>vlookup(E1249,Teams!A:B,2,false)</f>
        <v>Tesla STEM</v>
      </c>
      <c r="G1249" s="1" t="b">
        <v>0</v>
      </c>
      <c r="H1249" s="1" t="b">
        <v>0</v>
      </c>
      <c r="I1249" s="1">
        <v>24.0</v>
      </c>
      <c r="J1249" s="7" t="str">
        <f>vlookup(I1249,Cats!$A:$B,2,false)</f>
        <v>P</v>
      </c>
    </row>
    <row r="1250">
      <c r="A1250" s="1">
        <v>138259.0</v>
      </c>
      <c r="B1250" s="1">
        <v>494.0</v>
      </c>
      <c r="C1250" s="1">
        <v>0.0</v>
      </c>
      <c r="D1250" s="1" t="s">
        <v>32</v>
      </c>
      <c r="E1250" s="1">
        <v>22.0</v>
      </c>
      <c r="F1250" s="7" t="str">
        <f>vlookup(E1250,Teams!A:B,2,false)</f>
        <v>Ladue</v>
      </c>
      <c r="G1250" s="1" t="b">
        <v>1</v>
      </c>
      <c r="H1250" s="1" t="b">
        <v>1</v>
      </c>
      <c r="I1250" s="1">
        <v>1.0</v>
      </c>
      <c r="J1250" s="7" t="str">
        <f>vlookup(I1250,Cats!$A:$B,2,false)</f>
        <v>X</v>
      </c>
    </row>
    <row r="1251">
      <c r="A1251" s="1">
        <v>138260.0</v>
      </c>
      <c r="B1251" s="1">
        <v>494.0</v>
      </c>
      <c r="C1251" s="1">
        <v>4.0</v>
      </c>
      <c r="D1251" s="1" t="s">
        <v>76</v>
      </c>
      <c r="E1251" s="1">
        <v>34.0</v>
      </c>
      <c r="F1251" s="7" t="str">
        <f>vlookup(E1251,Teams!A:B,2,false)</f>
        <v>Niskayuna</v>
      </c>
      <c r="G1251" s="1" t="b">
        <v>0</v>
      </c>
      <c r="H1251" s="1" t="b">
        <v>0</v>
      </c>
      <c r="I1251" s="1">
        <v>1.0</v>
      </c>
      <c r="J1251" s="7" t="str">
        <f>vlookup(I1251,Cats!$A:$B,2,false)</f>
        <v>X</v>
      </c>
    </row>
    <row r="1252">
      <c r="A1252" s="1">
        <v>138261.0</v>
      </c>
      <c r="B1252" s="1">
        <v>494.0</v>
      </c>
      <c r="C1252" s="1">
        <v>14.0</v>
      </c>
      <c r="D1252" s="1" t="s">
        <v>78</v>
      </c>
      <c r="E1252" s="1">
        <v>22.0</v>
      </c>
      <c r="F1252" s="7" t="str">
        <f>vlookup(E1252,Teams!A:B,2,false)</f>
        <v>Ladue</v>
      </c>
      <c r="G1252" s="1" t="b">
        <v>1</v>
      </c>
      <c r="H1252" s="1" t="b">
        <v>0</v>
      </c>
      <c r="I1252" s="1">
        <v>2.0</v>
      </c>
      <c r="J1252" s="7" t="str">
        <f>vlookup(I1252,Cats!$A:$B,2,false)</f>
        <v>M</v>
      </c>
    </row>
    <row r="1253">
      <c r="A1253" s="1">
        <v>138262.0</v>
      </c>
      <c r="B1253" s="1">
        <v>494.0</v>
      </c>
      <c r="C1253" s="1">
        <v>0.0</v>
      </c>
      <c r="D1253" s="1" t="s">
        <v>32</v>
      </c>
      <c r="E1253" s="1">
        <v>34.0</v>
      </c>
      <c r="F1253" s="7" t="str">
        <f>vlookup(E1253,Teams!A:B,2,false)</f>
        <v>Niskayuna</v>
      </c>
      <c r="G1253" s="1" t="b">
        <v>0</v>
      </c>
      <c r="H1253" s="1" t="b">
        <v>1</v>
      </c>
      <c r="I1253" s="1">
        <v>2.0</v>
      </c>
      <c r="J1253" s="7" t="str">
        <f>vlookup(I1253,Cats!$A:$B,2,false)</f>
        <v>M</v>
      </c>
    </row>
    <row r="1254">
      <c r="A1254" s="1">
        <v>138263.0</v>
      </c>
      <c r="B1254" s="1">
        <v>494.0</v>
      </c>
      <c r="C1254" s="1">
        <v>4.0</v>
      </c>
      <c r="D1254" s="1" t="s">
        <v>86</v>
      </c>
      <c r="E1254" s="1">
        <v>22.0</v>
      </c>
      <c r="F1254" s="7" t="str">
        <f>vlookup(E1254,Teams!A:B,2,false)</f>
        <v>Ladue</v>
      </c>
      <c r="G1254" s="1" t="b">
        <v>1</v>
      </c>
      <c r="H1254" s="1" t="b">
        <v>0</v>
      </c>
      <c r="I1254" s="1">
        <v>3.0</v>
      </c>
      <c r="J1254" s="7" t="str">
        <f>vlookup(I1254,Cats!$A:$B,2,false)</f>
        <v>C</v>
      </c>
    </row>
    <row r="1255">
      <c r="A1255" s="1">
        <v>138264.0</v>
      </c>
      <c r="B1255" s="1">
        <v>494.0</v>
      </c>
      <c r="C1255" s="1">
        <v>0.0</v>
      </c>
      <c r="D1255" s="1" t="s">
        <v>32</v>
      </c>
      <c r="E1255" s="1">
        <v>34.0</v>
      </c>
      <c r="F1255" s="7" t="str">
        <f>vlookup(E1255,Teams!A:B,2,false)</f>
        <v>Niskayuna</v>
      </c>
      <c r="G1255" s="1" t="b">
        <v>0</v>
      </c>
      <c r="H1255" s="1" t="b">
        <v>1</v>
      </c>
      <c r="I1255" s="1">
        <v>3.0</v>
      </c>
      <c r="J1255" s="7" t="str">
        <f>vlookup(I1255,Cats!$A:$B,2,false)</f>
        <v>C</v>
      </c>
    </row>
    <row r="1256">
      <c r="A1256" s="1">
        <v>138265.0</v>
      </c>
      <c r="B1256" s="1">
        <v>494.0</v>
      </c>
      <c r="C1256" s="1">
        <v>4.0</v>
      </c>
      <c r="D1256" s="1" t="s">
        <v>85</v>
      </c>
      <c r="E1256" s="1">
        <v>22.0</v>
      </c>
      <c r="F1256" s="7" t="str">
        <f>vlookup(E1256,Teams!A:B,2,false)</f>
        <v>Ladue</v>
      </c>
      <c r="G1256" s="1" t="b">
        <v>1</v>
      </c>
      <c r="H1256" s="1" t="b">
        <v>0</v>
      </c>
      <c r="I1256" s="1">
        <v>4.0</v>
      </c>
      <c r="J1256" s="7" t="str">
        <f>vlookup(I1256,Cats!$A:$B,2,false)</f>
        <v>E</v>
      </c>
    </row>
    <row r="1257">
      <c r="A1257" s="1">
        <v>138266.0</v>
      </c>
      <c r="B1257" s="1">
        <v>494.0</v>
      </c>
      <c r="C1257" s="1">
        <v>0.0</v>
      </c>
      <c r="D1257" s="1" t="s">
        <v>71</v>
      </c>
      <c r="E1257" s="1">
        <v>34.0</v>
      </c>
      <c r="F1257" s="7" t="str">
        <f>vlookup(E1257,Teams!A:B,2,false)</f>
        <v>Niskayuna</v>
      </c>
      <c r="G1257" s="1" t="b">
        <v>0</v>
      </c>
      <c r="H1257" s="1" t="b">
        <v>0</v>
      </c>
      <c r="I1257" s="1">
        <v>4.0</v>
      </c>
      <c r="J1257" s="7" t="str">
        <f>vlookup(I1257,Cats!$A:$B,2,false)</f>
        <v>E</v>
      </c>
    </row>
    <row r="1258">
      <c r="A1258" s="1">
        <v>138267.0</v>
      </c>
      <c r="B1258" s="1">
        <v>494.0</v>
      </c>
      <c r="C1258" s="1">
        <v>0.0</v>
      </c>
      <c r="D1258" s="1" t="s">
        <v>32</v>
      </c>
      <c r="E1258" s="1">
        <v>22.0</v>
      </c>
      <c r="F1258" s="7" t="str">
        <f>vlookup(E1258,Teams!A:B,2,false)</f>
        <v>Ladue</v>
      </c>
      <c r="G1258" s="1" t="b">
        <v>1</v>
      </c>
      <c r="H1258" s="1" t="b">
        <v>1</v>
      </c>
      <c r="I1258" s="1">
        <v>5.0</v>
      </c>
      <c r="J1258" s="7" t="str">
        <f>vlookup(I1258,Cats!$A:$B,2,false)</f>
        <v>B</v>
      </c>
    </row>
    <row r="1259">
      <c r="A1259" s="1">
        <v>138268.0</v>
      </c>
      <c r="B1259" s="1">
        <v>494.0</v>
      </c>
      <c r="C1259" s="1">
        <v>4.0</v>
      </c>
      <c r="D1259" s="1" t="s">
        <v>71</v>
      </c>
      <c r="E1259" s="1">
        <v>34.0</v>
      </c>
      <c r="F1259" s="7" t="str">
        <f>vlookup(E1259,Teams!A:B,2,false)</f>
        <v>Niskayuna</v>
      </c>
      <c r="G1259" s="1" t="b">
        <v>0</v>
      </c>
      <c r="H1259" s="1" t="b">
        <v>0</v>
      </c>
      <c r="I1259" s="1">
        <v>5.0</v>
      </c>
      <c r="J1259" s="7" t="str">
        <f>vlookup(I1259,Cats!$A:$B,2,false)</f>
        <v>B</v>
      </c>
    </row>
    <row r="1260">
      <c r="A1260" s="1">
        <v>138269.0</v>
      </c>
      <c r="B1260" s="1">
        <v>494.0</v>
      </c>
      <c r="C1260" s="1">
        <v>4.0</v>
      </c>
      <c r="D1260" s="1" t="s">
        <v>78</v>
      </c>
      <c r="E1260" s="1">
        <v>22.0</v>
      </c>
      <c r="F1260" s="7" t="str">
        <f>vlookup(E1260,Teams!A:B,2,false)</f>
        <v>Ladue</v>
      </c>
      <c r="G1260" s="1" t="b">
        <v>1</v>
      </c>
      <c r="H1260" s="1" t="b">
        <v>0</v>
      </c>
      <c r="I1260" s="1">
        <v>6.0</v>
      </c>
      <c r="J1260" s="7" t="str">
        <f>vlookup(I1260,Cats!$A:$B,2,false)</f>
        <v>P</v>
      </c>
    </row>
    <row r="1261">
      <c r="A1261" s="1">
        <v>138270.0</v>
      </c>
      <c r="B1261" s="1">
        <v>494.0</v>
      </c>
      <c r="C1261" s="1">
        <v>0.0</v>
      </c>
      <c r="D1261" s="1" t="s">
        <v>71</v>
      </c>
      <c r="E1261" s="1">
        <v>34.0</v>
      </c>
      <c r="F1261" s="7" t="str">
        <f>vlookup(E1261,Teams!A:B,2,false)</f>
        <v>Niskayuna</v>
      </c>
      <c r="G1261" s="1" t="b">
        <v>0</v>
      </c>
      <c r="H1261" s="1" t="b">
        <v>0</v>
      </c>
      <c r="I1261" s="1">
        <v>6.0</v>
      </c>
      <c r="J1261" s="7" t="str">
        <f>vlookup(I1261,Cats!$A:$B,2,false)</f>
        <v>P</v>
      </c>
    </row>
    <row r="1262">
      <c r="A1262" s="1">
        <v>138271.0</v>
      </c>
      <c r="B1262" s="1">
        <v>494.0</v>
      </c>
      <c r="C1262" s="1">
        <v>-4.0</v>
      </c>
      <c r="D1262" s="1" t="s">
        <v>85</v>
      </c>
      <c r="E1262" s="1">
        <v>22.0</v>
      </c>
      <c r="F1262" s="7" t="str">
        <f>vlookup(E1262,Teams!A:B,2,false)</f>
        <v>Ladue</v>
      </c>
      <c r="G1262" s="1" t="b">
        <v>1</v>
      </c>
      <c r="H1262" s="1" t="b">
        <v>0</v>
      </c>
      <c r="I1262" s="1">
        <v>7.0</v>
      </c>
      <c r="J1262" s="7" t="str">
        <f>vlookup(I1262,Cats!$A:$B,2,false)</f>
        <v>X</v>
      </c>
    </row>
    <row r="1263">
      <c r="A1263" s="1">
        <v>138272.0</v>
      </c>
      <c r="B1263" s="1">
        <v>494.0</v>
      </c>
      <c r="C1263" s="1">
        <v>14.0</v>
      </c>
      <c r="D1263" s="1" t="s">
        <v>71</v>
      </c>
      <c r="E1263" s="1">
        <v>34.0</v>
      </c>
      <c r="F1263" s="7" t="str">
        <f>vlookup(E1263,Teams!A:B,2,false)</f>
        <v>Niskayuna</v>
      </c>
      <c r="G1263" s="1" t="b">
        <v>0</v>
      </c>
      <c r="H1263" s="1" t="b">
        <v>0</v>
      </c>
      <c r="I1263" s="1">
        <v>7.0</v>
      </c>
      <c r="J1263" s="7" t="str">
        <f>vlookup(I1263,Cats!$A:$B,2,false)</f>
        <v>X</v>
      </c>
    </row>
    <row r="1264">
      <c r="A1264" s="1">
        <v>138273.0</v>
      </c>
      <c r="B1264" s="1">
        <v>494.0</v>
      </c>
      <c r="C1264" s="1">
        <v>14.0</v>
      </c>
      <c r="D1264" s="1" t="s">
        <v>78</v>
      </c>
      <c r="E1264" s="1">
        <v>22.0</v>
      </c>
      <c r="F1264" s="7" t="str">
        <f>vlookup(E1264,Teams!A:B,2,false)</f>
        <v>Ladue</v>
      </c>
      <c r="G1264" s="1" t="b">
        <v>1</v>
      </c>
      <c r="H1264" s="1" t="b">
        <v>0</v>
      </c>
      <c r="I1264" s="1">
        <v>8.0</v>
      </c>
      <c r="J1264" s="7" t="str">
        <f>vlookup(I1264,Cats!$A:$B,2,false)</f>
        <v>M</v>
      </c>
    </row>
    <row r="1265">
      <c r="A1265" s="1">
        <v>138274.0</v>
      </c>
      <c r="B1265" s="1">
        <v>494.0</v>
      </c>
      <c r="C1265" s="1">
        <v>0.0</v>
      </c>
      <c r="D1265" s="1" t="s">
        <v>32</v>
      </c>
      <c r="E1265" s="1">
        <v>34.0</v>
      </c>
      <c r="F1265" s="7" t="str">
        <f>vlookup(E1265,Teams!A:B,2,false)</f>
        <v>Niskayuna</v>
      </c>
      <c r="G1265" s="1" t="b">
        <v>0</v>
      </c>
      <c r="H1265" s="1" t="b">
        <v>1</v>
      </c>
      <c r="I1265" s="1">
        <v>8.0</v>
      </c>
      <c r="J1265" s="7" t="str">
        <f>vlookup(I1265,Cats!$A:$B,2,false)</f>
        <v>M</v>
      </c>
    </row>
    <row r="1266">
      <c r="A1266" s="1">
        <v>138275.0</v>
      </c>
      <c r="B1266" s="1">
        <v>494.0</v>
      </c>
      <c r="C1266" s="1">
        <v>14.0</v>
      </c>
      <c r="D1266" s="1" t="s">
        <v>82</v>
      </c>
      <c r="E1266" s="1">
        <v>22.0</v>
      </c>
      <c r="F1266" s="7" t="str">
        <f>vlookup(E1266,Teams!A:B,2,false)</f>
        <v>Ladue</v>
      </c>
      <c r="G1266" s="1" t="b">
        <v>1</v>
      </c>
      <c r="H1266" s="1" t="b">
        <v>0</v>
      </c>
      <c r="I1266" s="1">
        <v>9.0</v>
      </c>
      <c r="J1266" s="7" t="str">
        <f>vlookup(I1266,Cats!$A:$B,2,false)</f>
        <v>C</v>
      </c>
    </row>
    <row r="1267">
      <c r="A1267" s="1">
        <v>138276.0</v>
      </c>
      <c r="B1267" s="1">
        <v>494.0</v>
      </c>
      <c r="C1267" s="1">
        <v>0.0</v>
      </c>
      <c r="D1267" s="1" t="s">
        <v>32</v>
      </c>
      <c r="E1267" s="1">
        <v>34.0</v>
      </c>
      <c r="F1267" s="7" t="str">
        <f>vlookup(E1267,Teams!A:B,2,false)</f>
        <v>Niskayuna</v>
      </c>
      <c r="G1267" s="1" t="b">
        <v>0</v>
      </c>
      <c r="H1267" s="1" t="b">
        <v>1</v>
      </c>
      <c r="I1267" s="1">
        <v>9.0</v>
      </c>
      <c r="J1267" s="7" t="str">
        <f>vlookup(I1267,Cats!$A:$B,2,false)</f>
        <v>C</v>
      </c>
    </row>
    <row r="1268">
      <c r="A1268" s="1">
        <v>138277.0</v>
      </c>
      <c r="B1268" s="1">
        <v>494.0</v>
      </c>
      <c r="C1268" s="1">
        <v>0.0</v>
      </c>
      <c r="D1268" s="1" t="s">
        <v>32</v>
      </c>
      <c r="E1268" s="1">
        <v>22.0</v>
      </c>
      <c r="F1268" s="7" t="str">
        <f>vlookup(E1268,Teams!A:B,2,false)</f>
        <v>Ladue</v>
      </c>
      <c r="G1268" s="1" t="b">
        <v>1</v>
      </c>
      <c r="H1268" s="1" t="b">
        <v>1</v>
      </c>
      <c r="I1268" s="1">
        <v>10.0</v>
      </c>
      <c r="J1268" s="7" t="str">
        <f>vlookup(I1268,Cats!$A:$B,2,false)</f>
        <v>E</v>
      </c>
    </row>
    <row r="1269">
      <c r="A1269" s="1">
        <v>138278.0</v>
      </c>
      <c r="B1269" s="1">
        <v>494.0</v>
      </c>
      <c r="C1269" s="1">
        <v>4.0</v>
      </c>
      <c r="D1269" s="1" t="s">
        <v>71</v>
      </c>
      <c r="E1269" s="1">
        <v>34.0</v>
      </c>
      <c r="F1269" s="7" t="str">
        <f>vlookup(E1269,Teams!A:B,2,false)</f>
        <v>Niskayuna</v>
      </c>
      <c r="G1269" s="1" t="b">
        <v>0</v>
      </c>
      <c r="H1269" s="1" t="b">
        <v>0</v>
      </c>
      <c r="I1269" s="1">
        <v>10.0</v>
      </c>
      <c r="J1269" s="7" t="str">
        <f>vlookup(I1269,Cats!$A:$B,2,false)</f>
        <v>E</v>
      </c>
    </row>
    <row r="1270">
      <c r="A1270" s="1">
        <v>138279.0</v>
      </c>
      <c r="B1270" s="1">
        <v>494.0</v>
      </c>
      <c r="C1270" s="1">
        <v>4.0</v>
      </c>
      <c r="D1270" s="1" t="s">
        <v>85</v>
      </c>
      <c r="E1270" s="1">
        <v>22.0</v>
      </c>
      <c r="F1270" s="7" t="str">
        <f>vlookup(E1270,Teams!A:B,2,false)</f>
        <v>Ladue</v>
      </c>
      <c r="G1270" s="1" t="b">
        <v>1</v>
      </c>
      <c r="H1270" s="1" t="b">
        <v>0</v>
      </c>
      <c r="I1270" s="1">
        <v>11.0</v>
      </c>
      <c r="J1270" s="7" t="str">
        <f>vlookup(I1270,Cats!$A:$B,2,false)</f>
        <v>B</v>
      </c>
    </row>
    <row r="1271">
      <c r="A1271" s="1">
        <v>138280.0</v>
      </c>
      <c r="B1271" s="1">
        <v>494.0</v>
      </c>
      <c r="C1271" s="1">
        <v>0.0</v>
      </c>
      <c r="D1271" s="1" t="s">
        <v>32</v>
      </c>
      <c r="E1271" s="1">
        <v>34.0</v>
      </c>
      <c r="F1271" s="7" t="str">
        <f>vlookup(E1271,Teams!A:B,2,false)</f>
        <v>Niskayuna</v>
      </c>
      <c r="G1271" s="1" t="b">
        <v>0</v>
      </c>
      <c r="H1271" s="1" t="b">
        <v>1</v>
      </c>
      <c r="I1271" s="1">
        <v>11.0</v>
      </c>
      <c r="J1271" s="7" t="str">
        <f>vlookup(I1271,Cats!$A:$B,2,false)</f>
        <v>B</v>
      </c>
    </row>
    <row r="1272">
      <c r="A1272" s="1">
        <v>138281.0</v>
      </c>
      <c r="B1272" s="1">
        <v>494.0</v>
      </c>
      <c r="C1272" s="1">
        <v>0.0</v>
      </c>
      <c r="D1272" s="1" t="s">
        <v>85</v>
      </c>
      <c r="E1272" s="1">
        <v>22.0</v>
      </c>
      <c r="F1272" s="7" t="str">
        <f>vlookup(E1272,Teams!A:B,2,false)</f>
        <v>Ladue</v>
      </c>
      <c r="G1272" s="1" t="b">
        <v>1</v>
      </c>
      <c r="H1272" s="1" t="b">
        <v>0</v>
      </c>
      <c r="I1272" s="1">
        <v>12.0</v>
      </c>
      <c r="J1272" s="7" t="str">
        <f>vlookup(I1272,Cats!$A:$B,2,false)</f>
        <v>P</v>
      </c>
    </row>
    <row r="1273">
      <c r="A1273" s="1">
        <v>138282.0</v>
      </c>
      <c r="B1273" s="1">
        <v>494.0</v>
      </c>
      <c r="C1273" s="1">
        <v>0.0</v>
      </c>
      <c r="D1273" s="1" t="s">
        <v>71</v>
      </c>
      <c r="E1273" s="1">
        <v>34.0</v>
      </c>
      <c r="F1273" s="7" t="str">
        <f>vlookup(E1273,Teams!A:B,2,false)</f>
        <v>Niskayuna</v>
      </c>
      <c r="G1273" s="1" t="b">
        <v>0</v>
      </c>
      <c r="H1273" s="1" t="b">
        <v>0</v>
      </c>
      <c r="I1273" s="1">
        <v>12.0</v>
      </c>
      <c r="J1273" s="7" t="str">
        <f>vlookup(I1273,Cats!$A:$B,2,false)</f>
        <v>P</v>
      </c>
    </row>
    <row r="1274">
      <c r="A1274" s="1">
        <v>138283.0</v>
      </c>
      <c r="B1274" s="1">
        <v>494.0</v>
      </c>
      <c r="C1274" s="1">
        <v>0.0</v>
      </c>
      <c r="D1274" s="1" t="s">
        <v>32</v>
      </c>
      <c r="E1274" s="1">
        <v>22.0</v>
      </c>
      <c r="F1274" s="7" t="str">
        <f>vlookup(E1274,Teams!A:B,2,false)</f>
        <v>Ladue</v>
      </c>
      <c r="G1274" s="1" t="b">
        <v>1</v>
      </c>
      <c r="H1274" s="1" t="b">
        <v>1</v>
      </c>
      <c r="I1274" s="1">
        <v>13.0</v>
      </c>
      <c r="J1274" s="7" t="str">
        <f>vlookup(I1274,Cats!$A:$B,2,false)</f>
        <v>X</v>
      </c>
    </row>
    <row r="1275">
      <c r="A1275" s="1">
        <v>138284.0</v>
      </c>
      <c r="B1275" s="1">
        <v>494.0</v>
      </c>
      <c r="C1275" s="1">
        <v>14.0</v>
      </c>
      <c r="D1275" s="1" t="s">
        <v>71</v>
      </c>
      <c r="E1275" s="1">
        <v>34.0</v>
      </c>
      <c r="F1275" s="7" t="str">
        <f>vlookup(E1275,Teams!A:B,2,false)</f>
        <v>Niskayuna</v>
      </c>
      <c r="G1275" s="1" t="b">
        <v>0</v>
      </c>
      <c r="H1275" s="1" t="b">
        <v>0</v>
      </c>
      <c r="I1275" s="1">
        <v>13.0</v>
      </c>
      <c r="J1275" s="7" t="str">
        <f>vlookup(I1275,Cats!$A:$B,2,false)</f>
        <v>X</v>
      </c>
    </row>
    <row r="1276">
      <c r="A1276" s="1">
        <v>138285.0</v>
      </c>
      <c r="B1276" s="1">
        <v>494.0</v>
      </c>
      <c r="C1276" s="1">
        <v>14.0</v>
      </c>
      <c r="D1276" s="1" t="s">
        <v>78</v>
      </c>
      <c r="E1276" s="1">
        <v>22.0</v>
      </c>
      <c r="F1276" s="7" t="str">
        <f>vlookup(E1276,Teams!A:B,2,false)</f>
        <v>Ladue</v>
      </c>
      <c r="G1276" s="1" t="b">
        <v>1</v>
      </c>
      <c r="H1276" s="1" t="b">
        <v>0</v>
      </c>
      <c r="I1276" s="1">
        <v>14.0</v>
      </c>
      <c r="J1276" s="7" t="str">
        <f>vlookup(I1276,Cats!$A:$B,2,false)</f>
        <v>M</v>
      </c>
    </row>
    <row r="1277">
      <c r="A1277" s="1">
        <v>138286.0</v>
      </c>
      <c r="B1277" s="1">
        <v>494.0</v>
      </c>
      <c r="C1277" s="1">
        <v>0.0</v>
      </c>
      <c r="D1277" s="1" t="s">
        <v>32</v>
      </c>
      <c r="E1277" s="1">
        <v>34.0</v>
      </c>
      <c r="F1277" s="7" t="str">
        <f>vlookup(E1277,Teams!A:B,2,false)</f>
        <v>Niskayuna</v>
      </c>
      <c r="G1277" s="1" t="b">
        <v>0</v>
      </c>
      <c r="H1277" s="1" t="b">
        <v>1</v>
      </c>
      <c r="I1277" s="1">
        <v>14.0</v>
      </c>
      <c r="J1277" s="7" t="str">
        <f>vlookup(I1277,Cats!$A:$B,2,false)</f>
        <v>M</v>
      </c>
    </row>
    <row r="1278">
      <c r="A1278" s="1">
        <v>138287.0</v>
      </c>
      <c r="B1278" s="1">
        <v>494.0</v>
      </c>
      <c r="C1278" s="1">
        <v>0.0</v>
      </c>
      <c r="D1278" s="1" t="s">
        <v>82</v>
      </c>
      <c r="E1278" s="1">
        <v>22.0</v>
      </c>
      <c r="F1278" s="7" t="str">
        <f>vlookup(E1278,Teams!A:B,2,false)</f>
        <v>Ladue</v>
      </c>
      <c r="G1278" s="1" t="b">
        <v>1</v>
      </c>
      <c r="H1278" s="1" t="b">
        <v>0</v>
      </c>
      <c r="I1278" s="1">
        <v>15.0</v>
      </c>
      <c r="J1278" s="7" t="str">
        <f>vlookup(I1278,Cats!$A:$B,2,false)</f>
        <v>C</v>
      </c>
    </row>
    <row r="1279">
      <c r="A1279" s="1">
        <v>138288.0</v>
      </c>
      <c r="B1279" s="1">
        <v>494.0</v>
      </c>
      <c r="C1279" s="1">
        <v>0.0</v>
      </c>
      <c r="D1279" s="1" t="s">
        <v>71</v>
      </c>
      <c r="E1279" s="1">
        <v>34.0</v>
      </c>
      <c r="F1279" s="7" t="str">
        <f>vlookup(E1279,Teams!A:B,2,false)</f>
        <v>Niskayuna</v>
      </c>
      <c r="G1279" s="1" t="b">
        <v>0</v>
      </c>
      <c r="H1279" s="1" t="b">
        <v>0</v>
      </c>
      <c r="I1279" s="1">
        <v>15.0</v>
      </c>
      <c r="J1279" s="7" t="str">
        <f>vlookup(I1279,Cats!$A:$B,2,false)</f>
        <v>C</v>
      </c>
    </row>
    <row r="1280">
      <c r="A1280" s="1">
        <v>138289.0</v>
      </c>
      <c r="B1280" s="1">
        <v>494.0</v>
      </c>
      <c r="C1280" s="1">
        <v>0.0</v>
      </c>
      <c r="D1280" s="1" t="s">
        <v>81</v>
      </c>
      <c r="E1280" s="1">
        <v>22.0</v>
      </c>
      <c r="F1280" s="7" t="str">
        <f>vlookup(E1280,Teams!A:B,2,false)</f>
        <v>Ladue</v>
      </c>
      <c r="G1280" s="1" t="b">
        <v>1</v>
      </c>
      <c r="H1280" s="1" t="b">
        <v>0</v>
      </c>
      <c r="I1280" s="1">
        <v>16.0</v>
      </c>
      <c r="J1280" s="7" t="str">
        <f>vlookup(I1280,Cats!$A:$B,2,false)</f>
        <v>E</v>
      </c>
    </row>
    <row r="1281">
      <c r="A1281" s="1">
        <v>138290.0</v>
      </c>
      <c r="B1281" s="1">
        <v>494.0</v>
      </c>
      <c r="C1281" s="1">
        <v>0.0</v>
      </c>
      <c r="D1281" s="1" t="s">
        <v>71</v>
      </c>
      <c r="E1281" s="1">
        <v>34.0</v>
      </c>
      <c r="F1281" s="7" t="str">
        <f>vlookup(E1281,Teams!A:B,2,false)</f>
        <v>Niskayuna</v>
      </c>
      <c r="G1281" s="1" t="b">
        <v>0</v>
      </c>
      <c r="H1281" s="1" t="b">
        <v>0</v>
      </c>
      <c r="I1281" s="1">
        <v>16.0</v>
      </c>
      <c r="J1281" s="7" t="str">
        <f>vlookup(I1281,Cats!$A:$B,2,false)</f>
        <v>E</v>
      </c>
    </row>
    <row r="1282">
      <c r="A1282" s="1">
        <v>138291.0</v>
      </c>
      <c r="B1282" s="1">
        <v>494.0</v>
      </c>
      <c r="C1282" s="1">
        <v>0.0</v>
      </c>
      <c r="D1282" s="1" t="s">
        <v>32</v>
      </c>
      <c r="E1282" s="1">
        <v>22.0</v>
      </c>
      <c r="F1282" s="7" t="str">
        <f>vlookup(E1282,Teams!A:B,2,false)</f>
        <v>Ladue</v>
      </c>
      <c r="G1282" s="1" t="b">
        <v>1</v>
      </c>
      <c r="H1282" s="1" t="b">
        <v>1</v>
      </c>
      <c r="I1282" s="1">
        <v>17.0</v>
      </c>
      <c r="J1282" s="7" t="str">
        <f>vlookup(I1282,Cats!$A:$B,2,false)</f>
        <v>B</v>
      </c>
    </row>
    <row r="1283">
      <c r="A1283" s="1">
        <v>138292.0</v>
      </c>
      <c r="B1283" s="1">
        <v>494.0</v>
      </c>
      <c r="C1283" s="1">
        <v>14.0</v>
      </c>
      <c r="D1283" s="1" t="s">
        <v>71</v>
      </c>
      <c r="E1283" s="1">
        <v>34.0</v>
      </c>
      <c r="F1283" s="7" t="str">
        <f>vlookup(E1283,Teams!A:B,2,false)</f>
        <v>Niskayuna</v>
      </c>
      <c r="G1283" s="1" t="b">
        <v>0</v>
      </c>
      <c r="H1283" s="1" t="b">
        <v>0</v>
      </c>
      <c r="I1283" s="1">
        <v>17.0</v>
      </c>
      <c r="J1283" s="7" t="str">
        <f>vlookup(I1283,Cats!$A:$B,2,false)</f>
        <v>B</v>
      </c>
    </row>
    <row r="1284">
      <c r="A1284" s="1">
        <v>138293.0</v>
      </c>
      <c r="B1284" s="1">
        <v>494.0</v>
      </c>
      <c r="C1284" s="1">
        <v>14.0</v>
      </c>
      <c r="D1284" s="1" t="s">
        <v>85</v>
      </c>
      <c r="E1284" s="1">
        <v>22.0</v>
      </c>
      <c r="F1284" s="7" t="str">
        <f>vlookup(E1284,Teams!A:B,2,false)</f>
        <v>Ladue</v>
      </c>
      <c r="G1284" s="1" t="b">
        <v>1</v>
      </c>
      <c r="H1284" s="1" t="b">
        <v>0</v>
      </c>
      <c r="I1284" s="1">
        <v>18.0</v>
      </c>
      <c r="J1284" s="7" t="str">
        <f>vlookup(I1284,Cats!$A:$B,2,false)</f>
        <v>P</v>
      </c>
    </row>
    <row r="1285">
      <c r="A1285" s="1">
        <v>138294.0</v>
      </c>
      <c r="B1285" s="1">
        <v>494.0</v>
      </c>
      <c r="C1285" s="1">
        <v>0.0</v>
      </c>
      <c r="D1285" s="1" t="s">
        <v>71</v>
      </c>
      <c r="E1285" s="1">
        <v>34.0</v>
      </c>
      <c r="F1285" s="7" t="str">
        <f>vlookup(E1285,Teams!A:B,2,false)</f>
        <v>Niskayuna</v>
      </c>
      <c r="G1285" s="1" t="b">
        <v>0</v>
      </c>
      <c r="H1285" s="1" t="b">
        <v>0</v>
      </c>
      <c r="I1285" s="1">
        <v>18.0</v>
      </c>
      <c r="J1285" s="7" t="str">
        <f>vlookup(I1285,Cats!$A:$B,2,false)</f>
        <v>P</v>
      </c>
    </row>
    <row r="1286">
      <c r="A1286" s="1">
        <v>138295.0</v>
      </c>
      <c r="B1286" s="1">
        <v>494.0</v>
      </c>
      <c r="C1286" s="1">
        <v>14.0</v>
      </c>
      <c r="D1286" s="1" t="s">
        <v>86</v>
      </c>
      <c r="E1286" s="1">
        <v>22.0</v>
      </c>
      <c r="F1286" s="7" t="str">
        <f>vlookup(E1286,Teams!A:B,2,false)</f>
        <v>Ladue</v>
      </c>
      <c r="G1286" s="1" t="b">
        <v>1</v>
      </c>
      <c r="H1286" s="1" t="b">
        <v>0</v>
      </c>
      <c r="I1286" s="1">
        <v>19.0</v>
      </c>
      <c r="J1286" s="7" t="str">
        <f>vlookup(I1286,Cats!$A:$B,2,false)</f>
        <v>X</v>
      </c>
    </row>
    <row r="1287">
      <c r="A1287" s="1">
        <v>138296.0</v>
      </c>
      <c r="B1287" s="1">
        <v>494.0</v>
      </c>
      <c r="C1287" s="1">
        <v>0.0</v>
      </c>
      <c r="D1287" s="1" t="s">
        <v>32</v>
      </c>
      <c r="E1287" s="1">
        <v>34.0</v>
      </c>
      <c r="F1287" s="7" t="str">
        <f>vlookup(E1287,Teams!A:B,2,false)</f>
        <v>Niskayuna</v>
      </c>
      <c r="G1287" s="1" t="b">
        <v>0</v>
      </c>
      <c r="H1287" s="1" t="b">
        <v>1</v>
      </c>
      <c r="I1287" s="1">
        <v>19.0</v>
      </c>
      <c r="J1287" s="7" t="str">
        <f>vlookup(I1287,Cats!$A:$B,2,false)</f>
        <v>X</v>
      </c>
    </row>
    <row r="1288">
      <c r="A1288" s="1">
        <v>138297.0</v>
      </c>
      <c r="B1288" s="1">
        <v>494.0</v>
      </c>
      <c r="C1288" s="1">
        <v>0.0</v>
      </c>
      <c r="D1288" s="1" t="s">
        <v>32</v>
      </c>
      <c r="E1288" s="1">
        <v>22.0</v>
      </c>
      <c r="F1288" s="7" t="str">
        <f>vlookup(E1288,Teams!A:B,2,false)</f>
        <v>Ladue</v>
      </c>
      <c r="G1288" s="1" t="b">
        <v>1</v>
      </c>
      <c r="H1288" s="1" t="b">
        <v>1</v>
      </c>
      <c r="I1288" s="1">
        <v>20.0</v>
      </c>
      <c r="J1288" s="7" t="str">
        <f>vlookup(I1288,Cats!$A:$B,2,false)</f>
        <v>M</v>
      </c>
    </row>
    <row r="1289">
      <c r="A1289" s="1">
        <v>138298.0</v>
      </c>
      <c r="B1289" s="1">
        <v>494.0</v>
      </c>
      <c r="C1289" s="1">
        <v>14.0</v>
      </c>
      <c r="D1289" s="1" t="s">
        <v>71</v>
      </c>
      <c r="E1289" s="1">
        <v>34.0</v>
      </c>
      <c r="F1289" s="7" t="str">
        <f>vlookup(E1289,Teams!A:B,2,false)</f>
        <v>Niskayuna</v>
      </c>
      <c r="G1289" s="1" t="b">
        <v>0</v>
      </c>
      <c r="H1289" s="1" t="b">
        <v>0</v>
      </c>
      <c r="I1289" s="1">
        <v>20.0</v>
      </c>
      <c r="J1289" s="7" t="str">
        <f>vlookup(I1289,Cats!$A:$B,2,false)</f>
        <v>M</v>
      </c>
    </row>
    <row r="1290">
      <c r="A1290" s="1">
        <v>138299.0</v>
      </c>
      <c r="B1290" s="1">
        <v>494.0</v>
      </c>
      <c r="C1290" s="1">
        <v>14.0</v>
      </c>
      <c r="D1290" s="1" t="s">
        <v>82</v>
      </c>
      <c r="E1290" s="1">
        <v>22.0</v>
      </c>
      <c r="F1290" s="7" t="str">
        <f>vlookup(E1290,Teams!A:B,2,false)</f>
        <v>Ladue</v>
      </c>
      <c r="G1290" s="1" t="b">
        <v>1</v>
      </c>
      <c r="H1290" s="1" t="b">
        <v>0</v>
      </c>
      <c r="I1290" s="1">
        <v>21.0</v>
      </c>
      <c r="J1290" s="7" t="str">
        <f>vlookup(I1290,Cats!$A:$B,2,false)</f>
        <v>C</v>
      </c>
    </row>
    <row r="1291">
      <c r="A1291" s="1">
        <v>138300.0</v>
      </c>
      <c r="B1291" s="1">
        <v>494.0</v>
      </c>
      <c r="C1291" s="1">
        <v>0.0</v>
      </c>
      <c r="D1291" s="1" t="s">
        <v>32</v>
      </c>
      <c r="E1291" s="1">
        <v>34.0</v>
      </c>
      <c r="F1291" s="7" t="str">
        <f>vlookup(E1291,Teams!A:B,2,false)</f>
        <v>Niskayuna</v>
      </c>
      <c r="G1291" s="1" t="b">
        <v>0</v>
      </c>
      <c r="H1291" s="1" t="b">
        <v>1</v>
      </c>
      <c r="I1291" s="1">
        <v>21.0</v>
      </c>
      <c r="J1291" s="7" t="str">
        <f>vlookup(I1291,Cats!$A:$B,2,false)</f>
        <v>C</v>
      </c>
    </row>
    <row r="1292">
      <c r="A1292" s="1">
        <v>138301.0</v>
      </c>
      <c r="B1292" s="1">
        <v>494.0</v>
      </c>
      <c r="C1292" s="1">
        <v>0.0</v>
      </c>
      <c r="D1292" s="1" t="s">
        <v>81</v>
      </c>
      <c r="E1292" s="1">
        <v>22.0</v>
      </c>
      <c r="F1292" s="7" t="str">
        <f>vlookup(E1292,Teams!A:B,2,false)</f>
        <v>Ladue</v>
      </c>
      <c r="G1292" s="1" t="b">
        <v>1</v>
      </c>
      <c r="H1292" s="1" t="b">
        <v>0</v>
      </c>
      <c r="I1292" s="1">
        <v>22.0</v>
      </c>
      <c r="J1292" s="7" t="str">
        <f>vlookup(I1292,Cats!$A:$B,2,false)</f>
        <v>E</v>
      </c>
    </row>
    <row r="1293">
      <c r="A1293" s="1">
        <v>138302.0</v>
      </c>
      <c r="B1293" s="1">
        <v>494.0</v>
      </c>
      <c r="C1293" s="1">
        <v>0.0</v>
      </c>
      <c r="D1293" s="1" t="s">
        <v>71</v>
      </c>
      <c r="E1293" s="1">
        <v>34.0</v>
      </c>
      <c r="F1293" s="7" t="str">
        <f>vlookup(E1293,Teams!A:B,2,false)</f>
        <v>Niskayuna</v>
      </c>
      <c r="G1293" s="1" t="b">
        <v>0</v>
      </c>
      <c r="H1293" s="1" t="b">
        <v>0</v>
      </c>
      <c r="I1293" s="1">
        <v>22.0</v>
      </c>
      <c r="J1293" s="7" t="str">
        <f>vlookup(I1293,Cats!$A:$B,2,false)</f>
        <v>E</v>
      </c>
    </row>
    <row r="1294">
      <c r="A1294" s="1">
        <v>138303.0</v>
      </c>
      <c r="B1294" s="1">
        <v>494.0</v>
      </c>
      <c r="C1294" s="1">
        <v>0.0</v>
      </c>
      <c r="D1294" s="1" t="s">
        <v>32</v>
      </c>
      <c r="E1294" s="1">
        <v>22.0</v>
      </c>
      <c r="F1294" s="7" t="str">
        <f>vlookup(E1294,Teams!A:B,2,false)</f>
        <v>Ladue</v>
      </c>
      <c r="G1294" s="1" t="b">
        <v>1</v>
      </c>
      <c r="H1294" s="1" t="b">
        <v>1</v>
      </c>
      <c r="I1294" s="1">
        <v>23.0</v>
      </c>
      <c r="J1294" s="7" t="str">
        <f>vlookup(I1294,Cats!$A:$B,2,false)</f>
        <v>B</v>
      </c>
    </row>
    <row r="1295">
      <c r="A1295" s="1">
        <v>138304.0</v>
      </c>
      <c r="B1295" s="1">
        <v>494.0</v>
      </c>
      <c r="C1295" s="1">
        <v>14.0</v>
      </c>
      <c r="D1295" s="1" t="s">
        <v>71</v>
      </c>
      <c r="E1295" s="1">
        <v>34.0</v>
      </c>
      <c r="F1295" s="7" t="str">
        <f>vlookup(E1295,Teams!A:B,2,false)</f>
        <v>Niskayuna</v>
      </c>
      <c r="G1295" s="1" t="b">
        <v>0</v>
      </c>
      <c r="H1295" s="1" t="b">
        <v>0</v>
      </c>
      <c r="I1295" s="1">
        <v>23.0</v>
      </c>
      <c r="J1295" s="7" t="str">
        <f>vlookup(I1295,Cats!$A:$B,2,false)</f>
        <v>B</v>
      </c>
    </row>
    <row r="1296">
      <c r="A1296" s="1">
        <v>138305.0</v>
      </c>
      <c r="B1296" s="1">
        <v>494.0</v>
      </c>
      <c r="C1296" s="1">
        <v>0.0</v>
      </c>
      <c r="D1296" s="1" t="s">
        <v>85</v>
      </c>
      <c r="E1296" s="1">
        <v>22.0</v>
      </c>
      <c r="F1296" s="7" t="str">
        <f>vlookup(E1296,Teams!A:B,2,false)</f>
        <v>Ladue</v>
      </c>
      <c r="G1296" s="1" t="b">
        <v>1</v>
      </c>
      <c r="H1296" s="1" t="b">
        <v>0</v>
      </c>
      <c r="I1296" s="1">
        <v>24.0</v>
      </c>
      <c r="J1296" s="7" t="str">
        <f>vlookup(I1296,Cats!$A:$B,2,false)</f>
        <v>P</v>
      </c>
    </row>
    <row r="1297">
      <c r="A1297" s="1">
        <v>138306.0</v>
      </c>
      <c r="B1297" s="1">
        <v>494.0</v>
      </c>
      <c r="C1297" s="1">
        <v>0.0</v>
      </c>
      <c r="D1297" s="1" t="s">
        <v>71</v>
      </c>
      <c r="E1297" s="1">
        <v>34.0</v>
      </c>
      <c r="F1297" s="7" t="str">
        <f>vlookup(E1297,Teams!A:B,2,false)</f>
        <v>Niskayuna</v>
      </c>
      <c r="G1297" s="1" t="b">
        <v>0</v>
      </c>
      <c r="H1297" s="1" t="b">
        <v>0</v>
      </c>
      <c r="I1297" s="1">
        <v>24.0</v>
      </c>
      <c r="J1297" s="7" t="str">
        <f>vlookup(I1297,Cats!$A:$B,2,false)</f>
        <v>P</v>
      </c>
    </row>
    <row r="1298">
      <c r="A1298" s="1">
        <v>138307.0</v>
      </c>
      <c r="B1298" s="1">
        <v>495.0</v>
      </c>
      <c r="C1298" s="1">
        <v>14.0</v>
      </c>
      <c r="D1298" s="1" t="s">
        <v>80</v>
      </c>
      <c r="E1298" s="1">
        <v>24.0</v>
      </c>
      <c r="F1298" s="7" t="str">
        <f>vlookup(E1298,Teams!A:B,2,false)</f>
        <v>Lexington A</v>
      </c>
      <c r="G1298" s="1" t="b">
        <v>1</v>
      </c>
      <c r="H1298" s="1" t="b">
        <v>0</v>
      </c>
      <c r="I1298" s="1">
        <v>1.0</v>
      </c>
      <c r="J1298" s="7" t="str">
        <f>vlookup(I1298,Cats!$A:$B,2,false)</f>
        <v>X</v>
      </c>
    </row>
    <row r="1299">
      <c r="A1299" s="1">
        <v>138308.0</v>
      </c>
      <c r="B1299" s="1">
        <v>495.0</v>
      </c>
      <c r="C1299" s="1">
        <v>0.0</v>
      </c>
      <c r="D1299" s="1" t="s">
        <v>32</v>
      </c>
      <c r="E1299" s="1">
        <v>30.0</v>
      </c>
      <c r="F1299" s="7" t="str">
        <f>vlookup(E1299,Teams!A:B,2,false)</f>
        <v>#N/A</v>
      </c>
      <c r="G1299" s="1" t="b">
        <v>0</v>
      </c>
      <c r="H1299" s="1" t="b">
        <v>1</v>
      </c>
      <c r="I1299" s="1">
        <v>1.0</v>
      </c>
      <c r="J1299" s="7" t="str">
        <f>vlookup(I1299,Cats!$A:$B,2,false)</f>
        <v>X</v>
      </c>
    </row>
    <row r="1300">
      <c r="A1300" s="1">
        <v>138309.0</v>
      </c>
      <c r="B1300" s="1">
        <v>495.0</v>
      </c>
      <c r="C1300" s="1">
        <v>14.0</v>
      </c>
      <c r="D1300" s="1" t="s">
        <v>80</v>
      </c>
      <c r="E1300" s="1">
        <v>24.0</v>
      </c>
      <c r="F1300" s="7" t="str">
        <f>vlookup(E1300,Teams!A:B,2,false)</f>
        <v>Lexington A</v>
      </c>
      <c r="G1300" s="1" t="b">
        <v>1</v>
      </c>
      <c r="H1300" s="1" t="b">
        <v>0</v>
      </c>
      <c r="I1300" s="1">
        <v>2.0</v>
      </c>
      <c r="J1300" s="7" t="str">
        <f>vlookup(I1300,Cats!$A:$B,2,false)</f>
        <v>M</v>
      </c>
    </row>
    <row r="1301">
      <c r="A1301" s="1">
        <v>138310.0</v>
      </c>
      <c r="B1301" s="1">
        <v>495.0</v>
      </c>
      <c r="C1301" s="1">
        <v>0.0</v>
      </c>
      <c r="D1301" s="1" t="s">
        <v>32</v>
      </c>
      <c r="E1301" s="1">
        <v>30.0</v>
      </c>
      <c r="F1301" s="7" t="str">
        <f>vlookup(E1301,Teams!A:B,2,false)</f>
        <v>#N/A</v>
      </c>
      <c r="G1301" s="1" t="b">
        <v>0</v>
      </c>
      <c r="H1301" s="1" t="b">
        <v>1</v>
      </c>
      <c r="I1301" s="1">
        <v>2.0</v>
      </c>
      <c r="J1301" s="7" t="str">
        <f>vlookup(I1301,Cats!$A:$B,2,false)</f>
        <v>M</v>
      </c>
    </row>
    <row r="1302">
      <c r="A1302" s="1">
        <v>138311.0</v>
      </c>
      <c r="B1302" s="1">
        <v>495.0</v>
      </c>
      <c r="C1302" s="1">
        <v>4.0</v>
      </c>
      <c r="D1302" s="1" t="s">
        <v>83</v>
      </c>
      <c r="E1302" s="1">
        <v>24.0</v>
      </c>
      <c r="F1302" s="7" t="str">
        <f>vlookup(E1302,Teams!A:B,2,false)</f>
        <v>Lexington A</v>
      </c>
      <c r="G1302" s="1" t="b">
        <v>1</v>
      </c>
      <c r="H1302" s="1" t="b">
        <v>0</v>
      </c>
      <c r="I1302" s="1">
        <v>3.0</v>
      </c>
      <c r="J1302" s="7" t="str">
        <f>vlookup(I1302,Cats!$A:$B,2,false)</f>
        <v>C</v>
      </c>
    </row>
    <row r="1303">
      <c r="A1303" s="1">
        <v>138312.0</v>
      </c>
      <c r="B1303" s="1">
        <v>495.0</v>
      </c>
      <c r="C1303" s="1">
        <v>0.0</v>
      </c>
      <c r="D1303" s="1" t="s">
        <v>32</v>
      </c>
      <c r="E1303" s="1">
        <v>30.0</v>
      </c>
      <c r="F1303" s="7" t="str">
        <f>vlookup(E1303,Teams!A:B,2,false)</f>
        <v>#N/A</v>
      </c>
      <c r="G1303" s="1" t="b">
        <v>0</v>
      </c>
      <c r="H1303" s="1" t="b">
        <v>1</v>
      </c>
      <c r="I1303" s="1">
        <v>3.0</v>
      </c>
      <c r="J1303" s="7" t="str">
        <f>vlookup(I1303,Cats!$A:$B,2,false)</f>
        <v>C</v>
      </c>
    </row>
    <row r="1304">
      <c r="A1304" s="1">
        <v>138313.0</v>
      </c>
      <c r="B1304" s="1">
        <v>495.0</v>
      </c>
      <c r="C1304" s="1">
        <v>0.0</v>
      </c>
      <c r="D1304" s="1" t="s">
        <v>79</v>
      </c>
      <c r="E1304" s="1">
        <v>24.0</v>
      </c>
      <c r="F1304" s="7" t="str">
        <f>vlookup(E1304,Teams!A:B,2,false)</f>
        <v>Lexington A</v>
      </c>
      <c r="G1304" s="1" t="b">
        <v>1</v>
      </c>
      <c r="H1304" s="1" t="b">
        <v>0</v>
      </c>
      <c r="I1304" s="1">
        <v>4.0</v>
      </c>
      <c r="J1304" s="7" t="str">
        <f>vlookup(I1304,Cats!$A:$B,2,false)</f>
        <v>E</v>
      </c>
    </row>
    <row r="1305">
      <c r="A1305" s="1">
        <v>138314.0</v>
      </c>
      <c r="B1305" s="1">
        <v>495.0</v>
      </c>
      <c r="C1305" s="1">
        <v>0.0</v>
      </c>
      <c r="D1305" s="1" t="s">
        <v>32</v>
      </c>
      <c r="E1305" s="1">
        <v>30.0</v>
      </c>
      <c r="F1305" s="7" t="str">
        <f>vlookup(E1305,Teams!A:B,2,false)</f>
        <v>#N/A</v>
      </c>
      <c r="G1305" s="1" t="b">
        <v>0</v>
      </c>
      <c r="H1305" s="1" t="b">
        <v>1</v>
      </c>
      <c r="I1305" s="1">
        <v>4.0</v>
      </c>
      <c r="J1305" s="7" t="str">
        <f>vlookup(I1305,Cats!$A:$B,2,false)</f>
        <v>E</v>
      </c>
    </row>
    <row r="1306">
      <c r="A1306" s="1">
        <v>138315.0</v>
      </c>
      <c r="B1306" s="1">
        <v>495.0</v>
      </c>
      <c r="C1306" s="1">
        <v>0.0</v>
      </c>
      <c r="D1306" s="1" t="s">
        <v>83</v>
      </c>
      <c r="E1306" s="1">
        <v>24.0</v>
      </c>
      <c r="F1306" s="7" t="str">
        <f>vlookup(E1306,Teams!A:B,2,false)</f>
        <v>Lexington A</v>
      </c>
      <c r="G1306" s="1" t="b">
        <v>1</v>
      </c>
      <c r="H1306" s="1" t="b">
        <v>0</v>
      </c>
      <c r="I1306" s="1">
        <v>5.0</v>
      </c>
      <c r="J1306" s="7" t="str">
        <f>vlookup(I1306,Cats!$A:$B,2,false)</f>
        <v>B</v>
      </c>
    </row>
    <row r="1307">
      <c r="A1307" s="1">
        <v>138316.0</v>
      </c>
      <c r="B1307" s="1">
        <v>495.0</v>
      </c>
      <c r="C1307" s="1">
        <v>0.0</v>
      </c>
      <c r="D1307" s="1" t="s">
        <v>32</v>
      </c>
      <c r="E1307" s="1">
        <v>30.0</v>
      </c>
      <c r="F1307" s="7" t="str">
        <f>vlookup(E1307,Teams!A:B,2,false)</f>
        <v>#N/A</v>
      </c>
      <c r="G1307" s="1" t="b">
        <v>0</v>
      </c>
      <c r="H1307" s="1" t="b">
        <v>1</v>
      </c>
      <c r="I1307" s="1">
        <v>5.0</v>
      </c>
      <c r="J1307" s="7" t="str">
        <f>vlookup(I1307,Cats!$A:$B,2,false)</f>
        <v>B</v>
      </c>
    </row>
    <row r="1308">
      <c r="A1308" s="1">
        <v>138317.0</v>
      </c>
      <c r="B1308" s="1">
        <v>495.0</v>
      </c>
      <c r="C1308" s="1">
        <v>14.0</v>
      </c>
      <c r="D1308" s="1" t="s">
        <v>80</v>
      </c>
      <c r="E1308" s="1">
        <v>24.0</v>
      </c>
      <c r="F1308" s="7" t="str">
        <f>vlookup(E1308,Teams!A:B,2,false)</f>
        <v>Lexington A</v>
      </c>
      <c r="G1308" s="1" t="b">
        <v>1</v>
      </c>
      <c r="H1308" s="1" t="b">
        <v>0</v>
      </c>
      <c r="I1308" s="1">
        <v>6.0</v>
      </c>
      <c r="J1308" s="7" t="str">
        <f>vlookup(I1308,Cats!$A:$B,2,false)</f>
        <v>P</v>
      </c>
    </row>
    <row r="1309">
      <c r="A1309" s="1">
        <v>138318.0</v>
      </c>
      <c r="B1309" s="1">
        <v>495.0</v>
      </c>
      <c r="C1309" s="1">
        <v>0.0</v>
      </c>
      <c r="D1309" s="1" t="s">
        <v>32</v>
      </c>
      <c r="E1309" s="1">
        <v>30.0</v>
      </c>
      <c r="F1309" s="7" t="str">
        <f>vlookup(E1309,Teams!A:B,2,false)</f>
        <v>#N/A</v>
      </c>
      <c r="G1309" s="1" t="b">
        <v>0</v>
      </c>
      <c r="H1309" s="1" t="b">
        <v>1</v>
      </c>
      <c r="I1309" s="1">
        <v>6.0</v>
      </c>
      <c r="J1309" s="7" t="str">
        <f>vlookup(I1309,Cats!$A:$B,2,false)</f>
        <v>P</v>
      </c>
    </row>
    <row r="1310">
      <c r="A1310" s="1">
        <v>138319.0</v>
      </c>
      <c r="B1310" s="1">
        <v>495.0</v>
      </c>
      <c r="C1310" s="1">
        <v>14.0</v>
      </c>
      <c r="D1310" s="1" t="s">
        <v>84</v>
      </c>
      <c r="E1310" s="1">
        <v>24.0</v>
      </c>
      <c r="F1310" s="7" t="str">
        <f>vlookup(E1310,Teams!A:B,2,false)</f>
        <v>Lexington A</v>
      </c>
      <c r="G1310" s="1" t="b">
        <v>1</v>
      </c>
      <c r="H1310" s="1" t="b">
        <v>0</v>
      </c>
      <c r="I1310" s="1">
        <v>7.0</v>
      </c>
      <c r="J1310" s="7" t="str">
        <f>vlookup(I1310,Cats!$A:$B,2,false)</f>
        <v>X</v>
      </c>
    </row>
    <row r="1311">
      <c r="A1311" s="1">
        <v>138320.0</v>
      </c>
      <c r="B1311" s="1">
        <v>495.0</v>
      </c>
      <c r="C1311" s="1">
        <v>0.0</v>
      </c>
      <c r="D1311" s="1" t="s">
        <v>32</v>
      </c>
      <c r="E1311" s="1">
        <v>30.0</v>
      </c>
      <c r="F1311" s="7" t="str">
        <f>vlookup(E1311,Teams!A:B,2,false)</f>
        <v>#N/A</v>
      </c>
      <c r="G1311" s="1" t="b">
        <v>0</v>
      </c>
      <c r="H1311" s="1" t="b">
        <v>1</v>
      </c>
      <c r="I1311" s="1">
        <v>7.0</v>
      </c>
      <c r="J1311" s="7" t="str">
        <f>vlookup(I1311,Cats!$A:$B,2,false)</f>
        <v>X</v>
      </c>
    </row>
    <row r="1312">
      <c r="A1312" s="1">
        <v>138321.0</v>
      </c>
      <c r="B1312" s="1">
        <v>495.0</v>
      </c>
      <c r="C1312" s="1">
        <v>14.0</v>
      </c>
      <c r="D1312" s="1" t="s">
        <v>80</v>
      </c>
      <c r="E1312" s="1">
        <v>24.0</v>
      </c>
      <c r="F1312" s="7" t="str">
        <f>vlookup(E1312,Teams!A:B,2,false)</f>
        <v>Lexington A</v>
      </c>
      <c r="G1312" s="1" t="b">
        <v>1</v>
      </c>
      <c r="H1312" s="1" t="b">
        <v>0</v>
      </c>
      <c r="I1312" s="1">
        <v>8.0</v>
      </c>
      <c r="J1312" s="7" t="str">
        <f>vlookup(I1312,Cats!$A:$B,2,false)</f>
        <v>M</v>
      </c>
    </row>
    <row r="1313">
      <c r="A1313" s="1">
        <v>138322.0</v>
      </c>
      <c r="B1313" s="1">
        <v>495.0</v>
      </c>
      <c r="C1313" s="1">
        <v>0.0</v>
      </c>
      <c r="D1313" s="1" t="s">
        <v>32</v>
      </c>
      <c r="E1313" s="1">
        <v>30.0</v>
      </c>
      <c r="F1313" s="7" t="str">
        <f>vlookup(E1313,Teams!A:B,2,false)</f>
        <v>#N/A</v>
      </c>
      <c r="G1313" s="1" t="b">
        <v>0</v>
      </c>
      <c r="H1313" s="1" t="b">
        <v>1</v>
      </c>
      <c r="I1313" s="1">
        <v>8.0</v>
      </c>
      <c r="J1313" s="7" t="str">
        <f>vlookup(I1313,Cats!$A:$B,2,false)</f>
        <v>M</v>
      </c>
    </row>
    <row r="1314">
      <c r="A1314" s="1">
        <v>138323.0</v>
      </c>
      <c r="B1314" s="1">
        <v>495.0</v>
      </c>
      <c r="C1314" s="1">
        <v>14.0</v>
      </c>
      <c r="D1314" s="1" t="s">
        <v>83</v>
      </c>
      <c r="E1314" s="1">
        <v>24.0</v>
      </c>
      <c r="F1314" s="7" t="str">
        <f>vlookup(E1314,Teams!A:B,2,false)</f>
        <v>Lexington A</v>
      </c>
      <c r="G1314" s="1" t="b">
        <v>1</v>
      </c>
      <c r="H1314" s="1" t="b">
        <v>0</v>
      </c>
      <c r="I1314" s="1">
        <v>9.0</v>
      </c>
      <c r="J1314" s="7" t="str">
        <f>vlookup(I1314,Cats!$A:$B,2,false)</f>
        <v>C</v>
      </c>
    </row>
    <row r="1315">
      <c r="A1315" s="1">
        <v>138324.0</v>
      </c>
      <c r="B1315" s="1">
        <v>495.0</v>
      </c>
      <c r="C1315" s="1">
        <v>0.0</v>
      </c>
      <c r="D1315" s="1" t="s">
        <v>32</v>
      </c>
      <c r="E1315" s="1">
        <v>30.0</v>
      </c>
      <c r="F1315" s="7" t="str">
        <f>vlookup(E1315,Teams!A:B,2,false)</f>
        <v>#N/A</v>
      </c>
      <c r="G1315" s="1" t="b">
        <v>0</v>
      </c>
      <c r="H1315" s="1" t="b">
        <v>1</v>
      </c>
      <c r="I1315" s="1">
        <v>9.0</v>
      </c>
      <c r="J1315" s="7" t="str">
        <f>vlookup(I1315,Cats!$A:$B,2,false)</f>
        <v>C</v>
      </c>
    </row>
    <row r="1316">
      <c r="A1316" s="1">
        <v>138325.0</v>
      </c>
      <c r="B1316" s="1">
        <v>495.0</v>
      </c>
      <c r="C1316" s="1">
        <v>14.0</v>
      </c>
      <c r="D1316" s="1" t="s">
        <v>84</v>
      </c>
      <c r="E1316" s="1">
        <v>24.0</v>
      </c>
      <c r="F1316" s="7" t="str">
        <f>vlookup(E1316,Teams!A:B,2,false)</f>
        <v>Lexington A</v>
      </c>
      <c r="G1316" s="1" t="b">
        <v>1</v>
      </c>
      <c r="H1316" s="1" t="b">
        <v>0</v>
      </c>
      <c r="I1316" s="1">
        <v>10.0</v>
      </c>
      <c r="J1316" s="7" t="str">
        <f>vlookup(I1316,Cats!$A:$B,2,false)</f>
        <v>E</v>
      </c>
    </row>
    <row r="1317">
      <c r="A1317" s="1">
        <v>138326.0</v>
      </c>
      <c r="B1317" s="1">
        <v>495.0</v>
      </c>
      <c r="C1317" s="1">
        <v>0.0</v>
      </c>
      <c r="D1317" s="1" t="s">
        <v>32</v>
      </c>
      <c r="E1317" s="1">
        <v>30.0</v>
      </c>
      <c r="F1317" s="7" t="str">
        <f>vlookup(E1317,Teams!A:B,2,false)</f>
        <v>#N/A</v>
      </c>
      <c r="G1317" s="1" t="b">
        <v>0</v>
      </c>
      <c r="H1317" s="1" t="b">
        <v>1</v>
      </c>
      <c r="I1317" s="1">
        <v>10.0</v>
      </c>
      <c r="J1317" s="7" t="str">
        <f>vlookup(I1317,Cats!$A:$B,2,false)</f>
        <v>E</v>
      </c>
    </row>
    <row r="1318">
      <c r="A1318" s="1">
        <v>138327.0</v>
      </c>
      <c r="B1318" s="1">
        <v>495.0</v>
      </c>
      <c r="C1318" s="1">
        <v>0.0</v>
      </c>
      <c r="D1318" s="1" t="s">
        <v>79</v>
      </c>
      <c r="E1318" s="1">
        <v>24.0</v>
      </c>
      <c r="F1318" s="7" t="str">
        <f>vlookup(E1318,Teams!A:B,2,false)</f>
        <v>Lexington A</v>
      </c>
      <c r="G1318" s="1" t="b">
        <v>1</v>
      </c>
      <c r="H1318" s="1" t="b">
        <v>0</v>
      </c>
      <c r="I1318" s="1">
        <v>11.0</v>
      </c>
      <c r="J1318" s="7" t="str">
        <f>vlookup(I1318,Cats!$A:$B,2,false)</f>
        <v>B</v>
      </c>
    </row>
    <row r="1319">
      <c r="A1319" s="1">
        <v>138328.0</v>
      </c>
      <c r="B1319" s="1">
        <v>495.0</v>
      </c>
      <c r="C1319" s="1">
        <v>0.0</v>
      </c>
      <c r="D1319" s="1" t="s">
        <v>32</v>
      </c>
      <c r="E1319" s="1">
        <v>30.0</v>
      </c>
      <c r="F1319" s="7" t="str">
        <f>vlookup(E1319,Teams!A:B,2,false)</f>
        <v>#N/A</v>
      </c>
      <c r="G1319" s="1" t="b">
        <v>0</v>
      </c>
      <c r="H1319" s="1" t="b">
        <v>1</v>
      </c>
      <c r="I1319" s="1">
        <v>11.0</v>
      </c>
      <c r="J1319" s="7" t="str">
        <f>vlookup(I1319,Cats!$A:$B,2,false)</f>
        <v>B</v>
      </c>
    </row>
    <row r="1320">
      <c r="A1320" s="1">
        <v>138329.0</v>
      </c>
      <c r="B1320" s="1">
        <v>495.0</v>
      </c>
      <c r="C1320" s="1">
        <v>14.0</v>
      </c>
      <c r="D1320" s="1" t="s">
        <v>80</v>
      </c>
      <c r="E1320" s="1">
        <v>24.0</v>
      </c>
      <c r="F1320" s="7" t="str">
        <f>vlookup(E1320,Teams!A:B,2,false)</f>
        <v>Lexington A</v>
      </c>
      <c r="G1320" s="1" t="b">
        <v>1</v>
      </c>
      <c r="H1320" s="1" t="b">
        <v>0</v>
      </c>
      <c r="I1320" s="1">
        <v>12.0</v>
      </c>
      <c r="J1320" s="7" t="str">
        <f>vlookup(I1320,Cats!$A:$B,2,false)</f>
        <v>P</v>
      </c>
    </row>
    <row r="1321">
      <c r="A1321" s="1">
        <v>138330.0</v>
      </c>
      <c r="B1321" s="1">
        <v>495.0</v>
      </c>
      <c r="C1321" s="1">
        <v>0.0</v>
      </c>
      <c r="D1321" s="1" t="s">
        <v>32</v>
      </c>
      <c r="E1321" s="1">
        <v>30.0</v>
      </c>
      <c r="F1321" s="7" t="str">
        <f>vlookup(E1321,Teams!A:B,2,false)</f>
        <v>#N/A</v>
      </c>
      <c r="G1321" s="1" t="b">
        <v>0</v>
      </c>
      <c r="H1321" s="1" t="b">
        <v>1</v>
      </c>
      <c r="I1321" s="1">
        <v>12.0</v>
      </c>
      <c r="J1321" s="7" t="str">
        <f>vlookup(I1321,Cats!$A:$B,2,false)</f>
        <v>P</v>
      </c>
    </row>
    <row r="1322">
      <c r="A1322" s="1">
        <v>138331.0</v>
      </c>
      <c r="B1322" s="1">
        <v>495.0</v>
      </c>
      <c r="C1322" s="1">
        <v>0.0</v>
      </c>
      <c r="D1322" s="1" t="s">
        <v>79</v>
      </c>
      <c r="E1322" s="1">
        <v>24.0</v>
      </c>
      <c r="F1322" s="7" t="str">
        <f>vlookup(E1322,Teams!A:B,2,false)</f>
        <v>Lexington A</v>
      </c>
      <c r="G1322" s="1" t="b">
        <v>1</v>
      </c>
      <c r="H1322" s="1" t="b">
        <v>0</v>
      </c>
      <c r="I1322" s="1">
        <v>13.0</v>
      </c>
      <c r="J1322" s="7" t="str">
        <f>vlookup(I1322,Cats!$A:$B,2,false)</f>
        <v>X</v>
      </c>
    </row>
    <row r="1323">
      <c r="A1323" s="1">
        <v>138332.0</v>
      </c>
      <c r="B1323" s="1">
        <v>495.0</v>
      </c>
      <c r="C1323" s="1">
        <v>0.0</v>
      </c>
      <c r="D1323" s="1" t="s">
        <v>32</v>
      </c>
      <c r="E1323" s="1">
        <v>30.0</v>
      </c>
      <c r="F1323" s="7" t="str">
        <f>vlookup(E1323,Teams!A:B,2,false)</f>
        <v>#N/A</v>
      </c>
      <c r="G1323" s="1" t="b">
        <v>0</v>
      </c>
      <c r="H1323" s="1" t="b">
        <v>1</v>
      </c>
      <c r="I1323" s="1">
        <v>13.0</v>
      </c>
      <c r="J1323" s="7" t="str">
        <f>vlookup(I1323,Cats!$A:$B,2,false)</f>
        <v>X</v>
      </c>
    </row>
    <row r="1324">
      <c r="A1324" s="1">
        <v>138333.0</v>
      </c>
      <c r="B1324" s="1">
        <v>495.0</v>
      </c>
      <c r="C1324" s="1">
        <v>14.0</v>
      </c>
      <c r="D1324" s="1" t="s">
        <v>80</v>
      </c>
      <c r="E1324" s="1">
        <v>24.0</v>
      </c>
      <c r="F1324" s="7" t="str">
        <f>vlookup(E1324,Teams!A:B,2,false)</f>
        <v>Lexington A</v>
      </c>
      <c r="G1324" s="1" t="b">
        <v>1</v>
      </c>
      <c r="H1324" s="1" t="b">
        <v>0</v>
      </c>
      <c r="I1324" s="1">
        <v>14.0</v>
      </c>
      <c r="J1324" s="7" t="str">
        <f>vlookup(I1324,Cats!$A:$B,2,false)</f>
        <v>M</v>
      </c>
    </row>
    <row r="1325">
      <c r="A1325" s="1">
        <v>138334.0</v>
      </c>
      <c r="B1325" s="1">
        <v>495.0</v>
      </c>
      <c r="C1325" s="1">
        <v>0.0</v>
      </c>
      <c r="D1325" s="1" t="s">
        <v>32</v>
      </c>
      <c r="E1325" s="1">
        <v>30.0</v>
      </c>
      <c r="F1325" s="7" t="str">
        <f>vlookup(E1325,Teams!A:B,2,false)</f>
        <v>#N/A</v>
      </c>
      <c r="G1325" s="1" t="b">
        <v>0</v>
      </c>
      <c r="H1325" s="1" t="b">
        <v>1</v>
      </c>
      <c r="I1325" s="1">
        <v>14.0</v>
      </c>
      <c r="J1325" s="7" t="str">
        <f>vlookup(I1325,Cats!$A:$B,2,false)</f>
        <v>M</v>
      </c>
    </row>
    <row r="1326">
      <c r="A1326" s="1">
        <v>138335.0</v>
      </c>
      <c r="B1326" s="1">
        <v>495.0</v>
      </c>
      <c r="C1326" s="1">
        <v>0.0</v>
      </c>
      <c r="D1326" s="1" t="s">
        <v>80</v>
      </c>
      <c r="E1326" s="1">
        <v>24.0</v>
      </c>
      <c r="F1326" s="7" t="str">
        <f>vlookup(E1326,Teams!A:B,2,false)</f>
        <v>Lexington A</v>
      </c>
      <c r="G1326" s="1" t="b">
        <v>1</v>
      </c>
      <c r="H1326" s="1" t="b">
        <v>0</v>
      </c>
      <c r="I1326" s="1">
        <v>15.0</v>
      </c>
      <c r="J1326" s="7" t="str">
        <f>vlookup(I1326,Cats!$A:$B,2,false)</f>
        <v>C</v>
      </c>
    </row>
    <row r="1327">
      <c r="A1327" s="1">
        <v>138336.0</v>
      </c>
      <c r="B1327" s="1">
        <v>495.0</v>
      </c>
      <c r="C1327" s="1">
        <v>0.0</v>
      </c>
      <c r="D1327" s="1" t="s">
        <v>32</v>
      </c>
      <c r="E1327" s="1">
        <v>30.0</v>
      </c>
      <c r="F1327" s="7" t="str">
        <f>vlookup(E1327,Teams!A:B,2,false)</f>
        <v>#N/A</v>
      </c>
      <c r="G1327" s="1" t="b">
        <v>0</v>
      </c>
      <c r="H1327" s="1" t="b">
        <v>1</v>
      </c>
      <c r="I1327" s="1">
        <v>15.0</v>
      </c>
      <c r="J1327" s="7" t="str">
        <f>vlookup(I1327,Cats!$A:$B,2,false)</f>
        <v>C</v>
      </c>
    </row>
    <row r="1328">
      <c r="A1328" s="1">
        <v>138337.0</v>
      </c>
      <c r="B1328" s="1">
        <v>495.0</v>
      </c>
      <c r="C1328" s="1">
        <v>0.0</v>
      </c>
      <c r="D1328" s="1" t="s">
        <v>79</v>
      </c>
      <c r="E1328" s="1">
        <v>24.0</v>
      </c>
      <c r="F1328" s="7" t="str">
        <f>vlookup(E1328,Teams!A:B,2,false)</f>
        <v>Lexington A</v>
      </c>
      <c r="G1328" s="1" t="b">
        <v>1</v>
      </c>
      <c r="H1328" s="1" t="b">
        <v>0</v>
      </c>
      <c r="I1328" s="1">
        <v>16.0</v>
      </c>
      <c r="J1328" s="7" t="str">
        <f>vlookup(I1328,Cats!$A:$B,2,false)</f>
        <v>E</v>
      </c>
    </row>
    <row r="1329">
      <c r="A1329" s="1">
        <v>138338.0</v>
      </c>
      <c r="B1329" s="1">
        <v>495.0</v>
      </c>
      <c r="C1329" s="1">
        <v>0.0</v>
      </c>
      <c r="D1329" s="1" t="s">
        <v>32</v>
      </c>
      <c r="E1329" s="1">
        <v>30.0</v>
      </c>
      <c r="F1329" s="7" t="str">
        <f>vlookup(E1329,Teams!A:B,2,false)</f>
        <v>#N/A</v>
      </c>
      <c r="G1329" s="1" t="b">
        <v>0</v>
      </c>
      <c r="H1329" s="1" t="b">
        <v>1</v>
      </c>
      <c r="I1329" s="1">
        <v>16.0</v>
      </c>
      <c r="J1329" s="7" t="str">
        <f>vlookup(I1329,Cats!$A:$B,2,false)</f>
        <v>E</v>
      </c>
    </row>
    <row r="1330">
      <c r="A1330" s="1">
        <v>138339.0</v>
      </c>
      <c r="B1330" s="1">
        <v>495.0</v>
      </c>
      <c r="C1330" s="1">
        <v>0.0</v>
      </c>
      <c r="D1330" s="1" t="s">
        <v>83</v>
      </c>
      <c r="E1330" s="1">
        <v>24.0</v>
      </c>
      <c r="F1330" s="7" t="str">
        <f>vlookup(E1330,Teams!A:B,2,false)</f>
        <v>Lexington A</v>
      </c>
      <c r="G1330" s="1" t="b">
        <v>1</v>
      </c>
      <c r="H1330" s="1" t="b">
        <v>0</v>
      </c>
      <c r="I1330" s="1">
        <v>17.0</v>
      </c>
      <c r="J1330" s="7" t="str">
        <f>vlookup(I1330,Cats!$A:$B,2,false)</f>
        <v>B</v>
      </c>
    </row>
    <row r="1331">
      <c r="A1331" s="1">
        <v>138340.0</v>
      </c>
      <c r="B1331" s="1">
        <v>495.0</v>
      </c>
      <c r="C1331" s="1">
        <v>0.0</v>
      </c>
      <c r="D1331" s="1" t="s">
        <v>32</v>
      </c>
      <c r="E1331" s="1">
        <v>30.0</v>
      </c>
      <c r="F1331" s="7" t="str">
        <f>vlookup(E1331,Teams!A:B,2,false)</f>
        <v>#N/A</v>
      </c>
      <c r="G1331" s="1" t="b">
        <v>0</v>
      </c>
      <c r="H1331" s="1" t="b">
        <v>1</v>
      </c>
      <c r="I1331" s="1">
        <v>17.0</v>
      </c>
      <c r="J1331" s="7" t="str">
        <f>vlookup(I1331,Cats!$A:$B,2,false)</f>
        <v>B</v>
      </c>
    </row>
    <row r="1332">
      <c r="A1332" s="1">
        <v>138341.0</v>
      </c>
      <c r="B1332" s="1">
        <v>495.0</v>
      </c>
      <c r="C1332" s="1">
        <v>14.0</v>
      </c>
      <c r="D1332" s="1" t="s">
        <v>80</v>
      </c>
      <c r="E1332" s="1">
        <v>24.0</v>
      </c>
      <c r="F1332" s="7" t="str">
        <f>vlookup(E1332,Teams!A:B,2,false)</f>
        <v>Lexington A</v>
      </c>
      <c r="G1332" s="1" t="b">
        <v>1</v>
      </c>
      <c r="H1332" s="1" t="b">
        <v>0</v>
      </c>
      <c r="I1332" s="1">
        <v>18.0</v>
      </c>
      <c r="J1332" s="7" t="str">
        <f>vlookup(I1332,Cats!$A:$B,2,false)</f>
        <v>P</v>
      </c>
    </row>
    <row r="1333">
      <c r="A1333" s="1">
        <v>138342.0</v>
      </c>
      <c r="B1333" s="1">
        <v>495.0</v>
      </c>
      <c r="C1333" s="1">
        <v>0.0</v>
      </c>
      <c r="D1333" s="1" t="s">
        <v>32</v>
      </c>
      <c r="E1333" s="1">
        <v>30.0</v>
      </c>
      <c r="F1333" s="7" t="str">
        <f>vlookup(E1333,Teams!A:B,2,false)</f>
        <v>#N/A</v>
      </c>
      <c r="G1333" s="1" t="b">
        <v>0</v>
      </c>
      <c r="H1333" s="1" t="b">
        <v>1</v>
      </c>
      <c r="I1333" s="1">
        <v>18.0</v>
      </c>
      <c r="J1333" s="7" t="str">
        <f>vlookup(I1333,Cats!$A:$B,2,false)</f>
        <v>P</v>
      </c>
    </row>
    <row r="1334">
      <c r="A1334" s="1">
        <v>138343.0</v>
      </c>
      <c r="B1334" s="1">
        <v>495.0</v>
      </c>
      <c r="C1334" s="1">
        <v>0.0</v>
      </c>
      <c r="D1334" s="1" t="s">
        <v>84</v>
      </c>
      <c r="E1334" s="1">
        <v>24.0</v>
      </c>
      <c r="F1334" s="7" t="str">
        <f>vlookup(E1334,Teams!A:B,2,false)</f>
        <v>Lexington A</v>
      </c>
      <c r="G1334" s="1" t="b">
        <v>1</v>
      </c>
      <c r="H1334" s="1" t="b">
        <v>0</v>
      </c>
      <c r="I1334" s="1">
        <v>19.0</v>
      </c>
      <c r="J1334" s="7" t="str">
        <f>vlookup(I1334,Cats!$A:$B,2,false)</f>
        <v>X</v>
      </c>
    </row>
    <row r="1335">
      <c r="A1335" s="1">
        <v>138344.0</v>
      </c>
      <c r="B1335" s="1">
        <v>495.0</v>
      </c>
      <c r="C1335" s="1">
        <v>0.0</v>
      </c>
      <c r="D1335" s="1" t="s">
        <v>32</v>
      </c>
      <c r="E1335" s="1">
        <v>30.0</v>
      </c>
      <c r="F1335" s="7" t="str">
        <f>vlookup(E1335,Teams!A:B,2,false)</f>
        <v>#N/A</v>
      </c>
      <c r="G1335" s="1" t="b">
        <v>0</v>
      </c>
      <c r="H1335" s="1" t="b">
        <v>1</v>
      </c>
      <c r="I1335" s="1">
        <v>19.0</v>
      </c>
      <c r="J1335" s="7" t="str">
        <f>vlookup(I1335,Cats!$A:$B,2,false)</f>
        <v>X</v>
      </c>
    </row>
    <row r="1336">
      <c r="A1336" s="1">
        <v>138345.0</v>
      </c>
      <c r="B1336" s="1">
        <v>495.0</v>
      </c>
      <c r="C1336" s="1">
        <v>14.0</v>
      </c>
      <c r="D1336" s="1" t="s">
        <v>80</v>
      </c>
      <c r="E1336" s="1">
        <v>24.0</v>
      </c>
      <c r="F1336" s="7" t="str">
        <f>vlookup(E1336,Teams!A:B,2,false)</f>
        <v>Lexington A</v>
      </c>
      <c r="G1336" s="1" t="b">
        <v>1</v>
      </c>
      <c r="H1336" s="1" t="b">
        <v>0</v>
      </c>
      <c r="I1336" s="1">
        <v>20.0</v>
      </c>
      <c r="J1336" s="7" t="str">
        <f>vlookup(I1336,Cats!$A:$B,2,false)</f>
        <v>M</v>
      </c>
    </row>
    <row r="1337">
      <c r="A1337" s="1">
        <v>138346.0</v>
      </c>
      <c r="B1337" s="1">
        <v>495.0</v>
      </c>
      <c r="C1337" s="1">
        <v>0.0</v>
      </c>
      <c r="D1337" s="1" t="s">
        <v>32</v>
      </c>
      <c r="E1337" s="1">
        <v>30.0</v>
      </c>
      <c r="F1337" s="7" t="str">
        <f>vlookup(E1337,Teams!A:B,2,false)</f>
        <v>#N/A</v>
      </c>
      <c r="G1337" s="1" t="b">
        <v>0</v>
      </c>
      <c r="H1337" s="1" t="b">
        <v>1</v>
      </c>
      <c r="I1337" s="1">
        <v>20.0</v>
      </c>
      <c r="J1337" s="7" t="str">
        <f>vlookup(I1337,Cats!$A:$B,2,false)</f>
        <v>M</v>
      </c>
    </row>
    <row r="1338">
      <c r="A1338" s="1">
        <v>138347.0</v>
      </c>
      <c r="B1338" s="1">
        <v>495.0</v>
      </c>
      <c r="C1338" s="1">
        <v>4.0</v>
      </c>
      <c r="D1338" s="1" t="s">
        <v>83</v>
      </c>
      <c r="E1338" s="1">
        <v>24.0</v>
      </c>
      <c r="F1338" s="7" t="str">
        <f>vlookup(E1338,Teams!A:B,2,false)</f>
        <v>Lexington A</v>
      </c>
      <c r="G1338" s="1" t="b">
        <v>1</v>
      </c>
      <c r="H1338" s="1" t="b">
        <v>0</v>
      </c>
      <c r="I1338" s="1">
        <v>21.0</v>
      </c>
      <c r="J1338" s="7" t="str">
        <f>vlookup(I1338,Cats!$A:$B,2,false)</f>
        <v>C</v>
      </c>
    </row>
    <row r="1339">
      <c r="A1339" s="1">
        <v>138348.0</v>
      </c>
      <c r="B1339" s="1">
        <v>495.0</v>
      </c>
      <c r="C1339" s="1">
        <v>0.0</v>
      </c>
      <c r="D1339" s="1" t="s">
        <v>32</v>
      </c>
      <c r="E1339" s="1">
        <v>30.0</v>
      </c>
      <c r="F1339" s="7" t="str">
        <f>vlookup(E1339,Teams!A:B,2,false)</f>
        <v>#N/A</v>
      </c>
      <c r="G1339" s="1" t="b">
        <v>0</v>
      </c>
      <c r="H1339" s="1" t="b">
        <v>1</v>
      </c>
      <c r="I1339" s="1">
        <v>21.0</v>
      </c>
      <c r="J1339" s="7" t="str">
        <f>vlookup(I1339,Cats!$A:$B,2,false)</f>
        <v>C</v>
      </c>
    </row>
    <row r="1340">
      <c r="A1340" s="1">
        <v>138349.0</v>
      </c>
      <c r="B1340" s="1">
        <v>495.0</v>
      </c>
      <c r="C1340" s="1">
        <v>0.0</v>
      </c>
      <c r="D1340" s="1" t="s">
        <v>80</v>
      </c>
      <c r="E1340" s="1">
        <v>24.0</v>
      </c>
      <c r="F1340" s="7" t="str">
        <f>vlookup(E1340,Teams!A:B,2,false)</f>
        <v>Lexington A</v>
      </c>
      <c r="G1340" s="1" t="b">
        <v>1</v>
      </c>
      <c r="H1340" s="1" t="b">
        <v>0</v>
      </c>
      <c r="I1340" s="1">
        <v>22.0</v>
      </c>
      <c r="J1340" s="7" t="str">
        <f>vlookup(I1340,Cats!$A:$B,2,false)</f>
        <v>E</v>
      </c>
    </row>
    <row r="1341">
      <c r="A1341" s="1">
        <v>138350.0</v>
      </c>
      <c r="B1341" s="1">
        <v>495.0</v>
      </c>
      <c r="C1341" s="1">
        <v>0.0</v>
      </c>
      <c r="D1341" s="1" t="s">
        <v>32</v>
      </c>
      <c r="E1341" s="1">
        <v>30.0</v>
      </c>
      <c r="F1341" s="7" t="str">
        <f>vlookup(E1341,Teams!A:B,2,false)</f>
        <v>#N/A</v>
      </c>
      <c r="G1341" s="1" t="b">
        <v>0</v>
      </c>
      <c r="H1341" s="1" t="b">
        <v>1</v>
      </c>
      <c r="I1341" s="1">
        <v>22.0</v>
      </c>
      <c r="J1341" s="7" t="str">
        <f>vlookup(I1341,Cats!$A:$B,2,false)</f>
        <v>E</v>
      </c>
    </row>
    <row r="1342">
      <c r="A1342" s="1">
        <v>138351.0</v>
      </c>
      <c r="B1342" s="1">
        <v>495.0</v>
      </c>
      <c r="C1342" s="1">
        <v>4.0</v>
      </c>
      <c r="D1342" s="1" t="s">
        <v>83</v>
      </c>
      <c r="E1342" s="1">
        <v>24.0</v>
      </c>
      <c r="F1342" s="7" t="str">
        <f>vlookup(E1342,Teams!A:B,2,false)</f>
        <v>Lexington A</v>
      </c>
      <c r="G1342" s="1" t="b">
        <v>1</v>
      </c>
      <c r="H1342" s="1" t="b">
        <v>0</v>
      </c>
      <c r="I1342" s="1">
        <v>23.0</v>
      </c>
      <c r="J1342" s="7" t="str">
        <f>vlookup(I1342,Cats!$A:$B,2,false)</f>
        <v>B</v>
      </c>
    </row>
    <row r="1343">
      <c r="A1343" s="1">
        <v>138352.0</v>
      </c>
      <c r="B1343" s="1">
        <v>495.0</v>
      </c>
      <c r="C1343" s="1">
        <v>0.0</v>
      </c>
      <c r="D1343" s="1" t="s">
        <v>32</v>
      </c>
      <c r="E1343" s="1">
        <v>30.0</v>
      </c>
      <c r="F1343" s="7" t="str">
        <f>vlookup(E1343,Teams!A:B,2,false)</f>
        <v>#N/A</v>
      </c>
      <c r="G1343" s="1" t="b">
        <v>0</v>
      </c>
      <c r="H1343" s="1" t="b">
        <v>1</v>
      </c>
      <c r="I1343" s="1">
        <v>23.0</v>
      </c>
      <c r="J1343" s="7" t="str">
        <f>vlookup(I1343,Cats!$A:$B,2,false)</f>
        <v>B</v>
      </c>
    </row>
    <row r="1344">
      <c r="A1344" s="1">
        <v>138353.0</v>
      </c>
      <c r="B1344" s="1">
        <v>495.0</v>
      </c>
      <c r="C1344" s="1">
        <v>0.0</v>
      </c>
      <c r="D1344" s="1" t="s">
        <v>32</v>
      </c>
      <c r="E1344" s="1">
        <v>24.0</v>
      </c>
      <c r="F1344" s="7" t="str">
        <f>vlookup(E1344,Teams!A:B,2,false)</f>
        <v>Lexington A</v>
      </c>
      <c r="G1344" s="1" t="b">
        <v>1</v>
      </c>
      <c r="H1344" s="1" t="b">
        <v>1</v>
      </c>
      <c r="I1344" s="1">
        <v>24.0</v>
      </c>
      <c r="J1344" s="7" t="str">
        <f>vlookup(I1344,Cats!$A:$B,2,false)</f>
        <v>P</v>
      </c>
    </row>
    <row r="1345">
      <c r="A1345" s="1">
        <v>138354.0</v>
      </c>
      <c r="B1345" s="1">
        <v>495.0</v>
      </c>
      <c r="C1345" s="1">
        <v>0.0</v>
      </c>
      <c r="D1345" s="1" t="s">
        <v>32</v>
      </c>
      <c r="E1345" s="1">
        <v>30.0</v>
      </c>
      <c r="F1345" s="7" t="str">
        <f>vlookup(E1345,Teams!A:B,2,false)</f>
        <v>#N/A</v>
      </c>
      <c r="G1345" s="1" t="b">
        <v>0</v>
      </c>
      <c r="H1345" s="1" t="b">
        <v>1</v>
      </c>
      <c r="I1345" s="1">
        <v>24.0</v>
      </c>
      <c r="J1345" s="7" t="str">
        <f>vlookup(I1345,Cats!$A:$B,2,false)</f>
        <v>P</v>
      </c>
    </row>
    <row r="1346">
      <c r="A1346" s="1">
        <v>138355.0</v>
      </c>
      <c r="B1346" s="1">
        <v>496.0</v>
      </c>
      <c r="C1346" s="1">
        <v>14.0</v>
      </c>
      <c r="D1346" s="1" t="s">
        <v>67</v>
      </c>
      <c r="E1346" s="1">
        <v>1.0</v>
      </c>
      <c r="F1346" s="7" t="str">
        <f>vlookup(E1346,Teams!A:B,2,false)</f>
        <v>ASFA</v>
      </c>
      <c r="G1346" s="1" t="b">
        <v>1</v>
      </c>
      <c r="H1346" s="1" t="b">
        <v>0</v>
      </c>
      <c r="I1346" s="1">
        <v>1.0</v>
      </c>
      <c r="J1346" s="7" t="str">
        <f>vlookup(I1346,Cats!$A:$B,2,false)</f>
        <v>X</v>
      </c>
    </row>
    <row r="1347">
      <c r="A1347" s="1">
        <v>138356.0</v>
      </c>
      <c r="B1347" s="1">
        <v>496.0</v>
      </c>
      <c r="C1347" s="1">
        <v>0.0</v>
      </c>
      <c r="D1347" s="1" t="s">
        <v>32</v>
      </c>
      <c r="E1347" s="1">
        <v>43.0</v>
      </c>
      <c r="F1347" s="7" t="str">
        <f>vlookup(E1347,Teams!A:B,2,false)</f>
        <v>Troy</v>
      </c>
      <c r="G1347" s="1" t="b">
        <v>0</v>
      </c>
      <c r="H1347" s="1" t="b">
        <v>1</v>
      </c>
      <c r="I1347" s="1">
        <v>1.0</v>
      </c>
      <c r="J1347" s="7" t="str">
        <f>vlookup(I1347,Cats!$A:$B,2,false)</f>
        <v>X</v>
      </c>
    </row>
    <row r="1348">
      <c r="A1348" s="1">
        <v>138357.0</v>
      </c>
      <c r="B1348" s="1">
        <v>496.0</v>
      </c>
      <c r="C1348" s="1">
        <v>14.0</v>
      </c>
      <c r="D1348" s="1" t="s">
        <v>98</v>
      </c>
      <c r="E1348" s="1">
        <v>1.0</v>
      </c>
      <c r="F1348" s="7" t="str">
        <f>vlookup(E1348,Teams!A:B,2,false)</f>
        <v>ASFA</v>
      </c>
      <c r="G1348" s="1" t="b">
        <v>1</v>
      </c>
      <c r="H1348" s="1" t="b">
        <v>0</v>
      </c>
      <c r="I1348" s="1">
        <v>2.0</v>
      </c>
      <c r="J1348" s="7" t="str">
        <f>vlookup(I1348,Cats!$A:$B,2,false)</f>
        <v>M</v>
      </c>
    </row>
    <row r="1349">
      <c r="A1349" s="1">
        <v>138358.0</v>
      </c>
      <c r="B1349" s="1">
        <v>496.0</v>
      </c>
      <c r="C1349" s="1">
        <v>0.0</v>
      </c>
      <c r="D1349" s="1" t="s">
        <v>174</v>
      </c>
      <c r="E1349" s="1">
        <v>43.0</v>
      </c>
      <c r="F1349" s="7" t="str">
        <f>vlookup(E1349,Teams!A:B,2,false)</f>
        <v>Troy</v>
      </c>
      <c r="G1349" s="1" t="b">
        <v>0</v>
      </c>
      <c r="H1349" s="1" t="b">
        <v>0</v>
      </c>
      <c r="I1349" s="1">
        <v>2.0</v>
      </c>
      <c r="J1349" s="7" t="str">
        <f>vlookup(I1349,Cats!$A:$B,2,false)</f>
        <v>M</v>
      </c>
    </row>
    <row r="1350">
      <c r="A1350" s="1">
        <v>138359.0</v>
      </c>
      <c r="B1350" s="1">
        <v>496.0</v>
      </c>
      <c r="C1350" s="1">
        <v>0.0</v>
      </c>
      <c r="D1350" s="1" t="s">
        <v>32</v>
      </c>
      <c r="E1350" s="1">
        <v>1.0</v>
      </c>
      <c r="F1350" s="7" t="str">
        <f>vlookup(E1350,Teams!A:B,2,false)</f>
        <v>ASFA</v>
      </c>
      <c r="G1350" s="1" t="b">
        <v>1</v>
      </c>
      <c r="H1350" s="1" t="b">
        <v>1</v>
      </c>
      <c r="I1350" s="1">
        <v>3.0</v>
      </c>
      <c r="J1350" s="7" t="str">
        <f>vlookup(I1350,Cats!$A:$B,2,false)</f>
        <v>C</v>
      </c>
    </row>
    <row r="1351">
      <c r="A1351" s="1">
        <v>138360.0</v>
      </c>
      <c r="B1351" s="1">
        <v>496.0</v>
      </c>
      <c r="C1351" s="1">
        <v>14.0</v>
      </c>
      <c r="D1351" s="1" t="s">
        <v>178</v>
      </c>
      <c r="E1351" s="1">
        <v>43.0</v>
      </c>
      <c r="F1351" s="7" t="str">
        <f>vlookup(E1351,Teams!A:B,2,false)</f>
        <v>Troy</v>
      </c>
      <c r="G1351" s="1" t="b">
        <v>0</v>
      </c>
      <c r="H1351" s="1" t="b">
        <v>0</v>
      </c>
      <c r="I1351" s="1">
        <v>3.0</v>
      </c>
      <c r="J1351" s="7" t="str">
        <f>vlookup(I1351,Cats!$A:$B,2,false)</f>
        <v>C</v>
      </c>
    </row>
    <row r="1352">
      <c r="A1352" s="1">
        <v>138361.0</v>
      </c>
      <c r="B1352" s="1">
        <v>496.0</v>
      </c>
      <c r="C1352" s="1">
        <v>4.0</v>
      </c>
      <c r="D1352" s="1" t="s">
        <v>67</v>
      </c>
      <c r="E1352" s="1">
        <v>1.0</v>
      </c>
      <c r="F1352" s="7" t="str">
        <f>vlookup(E1352,Teams!A:B,2,false)</f>
        <v>ASFA</v>
      </c>
      <c r="G1352" s="1" t="b">
        <v>1</v>
      </c>
      <c r="H1352" s="1" t="b">
        <v>0</v>
      </c>
      <c r="I1352" s="1">
        <v>4.0</v>
      </c>
      <c r="J1352" s="7" t="str">
        <f>vlookup(I1352,Cats!$A:$B,2,false)</f>
        <v>E</v>
      </c>
    </row>
    <row r="1353">
      <c r="A1353" s="1">
        <v>138362.0</v>
      </c>
      <c r="B1353" s="1">
        <v>496.0</v>
      </c>
      <c r="C1353" s="1">
        <v>0.0</v>
      </c>
      <c r="D1353" s="1" t="s">
        <v>32</v>
      </c>
      <c r="E1353" s="1">
        <v>43.0</v>
      </c>
      <c r="F1353" s="7" t="str">
        <f>vlookup(E1353,Teams!A:B,2,false)</f>
        <v>Troy</v>
      </c>
      <c r="G1353" s="1" t="b">
        <v>0</v>
      </c>
      <c r="H1353" s="1" t="b">
        <v>1</v>
      </c>
      <c r="I1353" s="1">
        <v>4.0</v>
      </c>
      <c r="J1353" s="7" t="str">
        <f>vlookup(I1353,Cats!$A:$B,2,false)</f>
        <v>E</v>
      </c>
    </row>
    <row r="1354">
      <c r="A1354" s="1">
        <v>138363.0</v>
      </c>
      <c r="B1354" s="1">
        <v>496.0</v>
      </c>
      <c r="C1354" s="1">
        <v>4.0</v>
      </c>
      <c r="D1354" s="1" t="s">
        <v>99</v>
      </c>
      <c r="E1354" s="1">
        <v>1.0</v>
      </c>
      <c r="F1354" s="7" t="str">
        <f>vlookup(E1354,Teams!A:B,2,false)</f>
        <v>ASFA</v>
      </c>
      <c r="G1354" s="1" t="b">
        <v>1</v>
      </c>
      <c r="H1354" s="1" t="b">
        <v>0</v>
      </c>
      <c r="I1354" s="1">
        <v>5.0</v>
      </c>
      <c r="J1354" s="7" t="str">
        <f>vlookup(I1354,Cats!$A:$B,2,false)</f>
        <v>B</v>
      </c>
    </row>
    <row r="1355">
      <c r="A1355" s="1">
        <v>138364.0</v>
      </c>
      <c r="B1355" s="1">
        <v>496.0</v>
      </c>
      <c r="C1355" s="1">
        <v>-4.0</v>
      </c>
      <c r="D1355" s="1" t="s">
        <v>174</v>
      </c>
      <c r="E1355" s="1">
        <v>43.0</v>
      </c>
      <c r="F1355" s="7" t="str">
        <f>vlookup(E1355,Teams!A:B,2,false)</f>
        <v>Troy</v>
      </c>
      <c r="G1355" s="1" t="b">
        <v>0</v>
      </c>
      <c r="H1355" s="1" t="b">
        <v>0</v>
      </c>
      <c r="I1355" s="1">
        <v>5.0</v>
      </c>
      <c r="J1355" s="7" t="str">
        <f>vlookup(I1355,Cats!$A:$B,2,false)</f>
        <v>B</v>
      </c>
    </row>
    <row r="1356">
      <c r="A1356" s="1">
        <v>138365.0</v>
      </c>
      <c r="B1356" s="1">
        <v>496.0</v>
      </c>
      <c r="C1356" s="1">
        <v>4.0</v>
      </c>
      <c r="D1356" s="1" t="s">
        <v>99</v>
      </c>
      <c r="E1356" s="1">
        <v>1.0</v>
      </c>
      <c r="F1356" s="7" t="str">
        <f>vlookup(E1356,Teams!A:B,2,false)</f>
        <v>ASFA</v>
      </c>
      <c r="G1356" s="1" t="b">
        <v>1</v>
      </c>
      <c r="H1356" s="1" t="b">
        <v>0</v>
      </c>
      <c r="I1356" s="1">
        <v>6.0</v>
      </c>
      <c r="J1356" s="7" t="str">
        <f>vlookup(I1356,Cats!$A:$B,2,false)</f>
        <v>P</v>
      </c>
    </row>
    <row r="1357">
      <c r="A1357" s="1">
        <v>138366.0</v>
      </c>
      <c r="B1357" s="1">
        <v>496.0</v>
      </c>
      <c r="C1357" s="1">
        <v>0.0</v>
      </c>
      <c r="D1357" s="1" t="s">
        <v>174</v>
      </c>
      <c r="E1357" s="1">
        <v>43.0</v>
      </c>
      <c r="F1357" s="7" t="str">
        <f>vlookup(E1357,Teams!A:B,2,false)</f>
        <v>Troy</v>
      </c>
      <c r="G1357" s="1" t="b">
        <v>0</v>
      </c>
      <c r="H1357" s="1" t="b">
        <v>0</v>
      </c>
      <c r="I1357" s="1">
        <v>6.0</v>
      </c>
      <c r="J1357" s="7" t="str">
        <f>vlookup(I1357,Cats!$A:$B,2,false)</f>
        <v>P</v>
      </c>
    </row>
    <row r="1358">
      <c r="A1358" s="1">
        <v>138367.0</v>
      </c>
      <c r="B1358" s="1">
        <v>496.0</v>
      </c>
      <c r="C1358" s="1">
        <v>0.0</v>
      </c>
      <c r="D1358" s="1" t="s">
        <v>32</v>
      </c>
      <c r="E1358" s="1">
        <v>1.0</v>
      </c>
      <c r="F1358" s="7" t="str">
        <f>vlookup(E1358,Teams!A:B,2,false)</f>
        <v>ASFA</v>
      </c>
      <c r="G1358" s="1" t="b">
        <v>1</v>
      </c>
      <c r="H1358" s="1" t="b">
        <v>1</v>
      </c>
      <c r="I1358" s="1">
        <v>7.0</v>
      </c>
      <c r="J1358" s="7" t="str">
        <f>vlookup(I1358,Cats!$A:$B,2,false)</f>
        <v>X</v>
      </c>
    </row>
    <row r="1359">
      <c r="A1359" s="1">
        <v>138368.0</v>
      </c>
      <c r="B1359" s="1">
        <v>496.0</v>
      </c>
      <c r="C1359" s="1">
        <v>14.0</v>
      </c>
      <c r="D1359" s="1" t="s">
        <v>179</v>
      </c>
      <c r="E1359" s="1">
        <v>43.0</v>
      </c>
      <c r="F1359" s="7" t="str">
        <f>vlookup(E1359,Teams!A:B,2,false)</f>
        <v>Troy</v>
      </c>
      <c r="G1359" s="1" t="b">
        <v>0</v>
      </c>
      <c r="H1359" s="1" t="b">
        <v>0</v>
      </c>
      <c r="I1359" s="1">
        <v>7.0</v>
      </c>
      <c r="J1359" s="7" t="str">
        <f>vlookup(I1359,Cats!$A:$B,2,false)</f>
        <v>X</v>
      </c>
    </row>
    <row r="1360">
      <c r="A1360" s="1">
        <v>138369.0</v>
      </c>
      <c r="B1360" s="1">
        <v>496.0</v>
      </c>
      <c r="C1360" s="1">
        <v>14.0</v>
      </c>
      <c r="D1360" s="1" t="s">
        <v>67</v>
      </c>
      <c r="E1360" s="1">
        <v>1.0</v>
      </c>
      <c r="F1360" s="7" t="str">
        <f>vlookup(E1360,Teams!A:B,2,false)</f>
        <v>ASFA</v>
      </c>
      <c r="G1360" s="1" t="b">
        <v>1</v>
      </c>
      <c r="H1360" s="1" t="b">
        <v>0</v>
      </c>
      <c r="I1360" s="1">
        <v>8.0</v>
      </c>
      <c r="J1360" s="7" t="str">
        <f>vlookup(I1360,Cats!$A:$B,2,false)</f>
        <v>M</v>
      </c>
    </row>
    <row r="1361">
      <c r="A1361" s="1">
        <v>138370.0</v>
      </c>
      <c r="B1361" s="1">
        <v>496.0</v>
      </c>
      <c r="C1361" s="1">
        <v>0.0</v>
      </c>
      <c r="D1361" s="1" t="s">
        <v>32</v>
      </c>
      <c r="E1361" s="1">
        <v>43.0</v>
      </c>
      <c r="F1361" s="7" t="str">
        <f>vlookup(E1361,Teams!A:B,2,false)</f>
        <v>Troy</v>
      </c>
      <c r="G1361" s="1" t="b">
        <v>0</v>
      </c>
      <c r="H1361" s="1" t="b">
        <v>1</v>
      </c>
      <c r="I1361" s="1">
        <v>8.0</v>
      </c>
      <c r="J1361" s="7" t="str">
        <f>vlookup(I1361,Cats!$A:$B,2,false)</f>
        <v>M</v>
      </c>
    </row>
    <row r="1362">
      <c r="A1362" s="1">
        <v>138371.0</v>
      </c>
      <c r="B1362" s="1">
        <v>496.0</v>
      </c>
      <c r="C1362" s="1">
        <v>4.0</v>
      </c>
      <c r="D1362" s="1" t="s">
        <v>67</v>
      </c>
      <c r="E1362" s="1">
        <v>1.0</v>
      </c>
      <c r="F1362" s="7" t="str">
        <f>vlookup(E1362,Teams!A:B,2,false)</f>
        <v>ASFA</v>
      </c>
      <c r="G1362" s="1" t="b">
        <v>1</v>
      </c>
      <c r="H1362" s="1" t="b">
        <v>0</v>
      </c>
      <c r="I1362" s="1">
        <v>9.0</v>
      </c>
      <c r="J1362" s="7" t="str">
        <f>vlookup(I1362,Cats!$A:$B,2,false)</f>
        <v>C</v>
      </c>
    </row>
    <row r="1363">
      <c r="A1363" s="1">
        <v>138372.0</v>
      </c>
      <c r="B1363" s="1">
        <v>496.0</v>
      </c>
      <c r="C1363" s="1">
        <v>0.0</v>
      </c>
      <c r="D1363" s="1" t="s">
        <v>179</v>
      </c>
      <c r="E1363" s="1">
        <v>43.0</v>
      </c>
      <c r="F1363" s="7" t="str">
        <f>vlookup(E1363,Teams!A:B,2,false)</f>
        <v>Troy</v>
      </c>
      <c r="G1363" s="1" t="b">
        <v>0</v>
      </c>
      <c r="H1363" s="1" t="b">
        <v>0</v>
      </c>
      <c r="I1363" s="1">
        <v>9.0</v>
      </c>
      <c r="J1363" s="7" t="str">
        <f>vlookup(I1363,Cats!$A:$B,2,false)</f>
        <v>C</v>
      </c>
    </row>
    <row r="1364">
      <c r="A1364" s="1">
        <v>138373.0</v>
      </c>
      <c r="B1364" s="1">
        <v>496.0</v>
      </c>
      <c r="C1364" s="1">
        <v>0.0</v>
      </c>
      <c r="D1364" s="1" t="s">
        <v>32</v>
      </c>
      <c r="E1364" s="1">
        <v>1.0</v>
      </c>
      <c r="F1364" s="7" t="str">
        <f>vlookup(E1364,Teams!A:B,2,false)</f>
        <v>ASFA</v>
      </c>
      <c r="G1364" s="1" t="b">
        <v>1</v>
      </c>
      <c r="H1364" s="1" t="b">
        <v>1</v>
      </c>
      <c r="I1364" s="1">
        <v>10.0</v>
      </c>
      <c r="J1364" s="7" t="str">
        <f>vlookup(I1364,Cats!$A:$B,2,false)</f>
        <v>E</v>
      </c>
    </row>
    <row r="1365">
      <c r="A1365" s="1">
        <v>138374.0</v>
      </c>
      <c r="B1365" s="1">
        <v>496.0</v>
      </c>
      <c r="C1365" s="1">
        <v>14.0</v>
      </c>
      <c r="D1365" s="1" t="s">
        <v>176</v>
      </c>
      <c r="E1365" s="1">
        <v>43.0</v>
      </c>
      <c r="F1365" s="7" t="str">
        <f>vlookup(E1365,Teams!A:B,2,false)</f>
        <v>Troy</v>
      </c>
      <c r="G1365" s="1" t="b">
        <v>0</v>
      </c>
      <c r="H1365" s="1" t="b">
        <v>0</v>
      </c>
      <c r="I1365" s="1">
        <v>10.0</v>
      </c>
      <c r="J1365" s="7" t="str">
        <f>vlookup(I1365,Cats!$A:$B,2,false)</f>
        <v>E</v>
      </c>
    </row>
    <row r="1366">
      <c r="A1366" s="1">
        <v>138375.0</v>
      </c>
      <c r="B1366" s="1">
        <v>496.0</v>
      </c>
      <c r="C1366" s="1">
        <v>0.0</v>
      </c>
      <c r="D1366" s="1" t="s">
        <v>32</v>
      </c>
      <c r="E1366" s="1">
        <v>1.0</v>
      </c>
      <c r="F1366" s="7" t="str">
        <f>vlookup(E1366,Teams!A:B,2,false)</f>
        <v>ASFA</v>
      </c>
      <c r="G1366" s="1" t="b">
        <v>1</v>
      </c>
      <c r="H1366" s="1" t="b">
        <v>1</v>
      </c>
      <c r="I1366" s="1">
        <v>11.0</v>
      </c>
      <c r="J1366" s="7" t="str">
        <f>vlookup(I1366,Cats!$A:$B,2,false)</f>
        <v>B</v>
      </c>
    </row>
    <row r="1367">
      <c r="A1367" s="1">
        <v>138376.0</v>
      </c>
      <c r="B1367" s="1">
        <v>496.0</v>
      </c>
      <c r="C1367" s="1">
        <v>14.0</v>
      </c>
      <c r="D1367" s="1" t="s">
        <v>178</v>
      </c>
      <c r="E1367" s="1">
        <v>43.0</v>
      </c>
      <c r="F1367" s="7" t="str">
        <f>vlookup(E1367,Teams!A:B,2,false)</f>
        <v>Troy</v>
      </c>
      <c r="G1367" s="1" t="b">
        <v>0</v>
      </c>
      <c r="H1367" s="1" t="b">
        <v>0</v>
      </c>
      <c r="I1367" s="1">
        <v>11.0</v>
      </c>
      <c r="J1367" s="7" t="str">
        <f>vlookup(I1367,Cats!$A:$B,2,false)</f>
        <v>B</v>
      </c>
    </row>
    <row r="1368">
      <c r="A1368" s="1">
        <v>138377.0</v>
      </c>
      <c r="B1368" s="1">
        <v>496.0</v>
      </c>
      <c r="C1368" s="1">
        <v>0.0</v>
      </c>
      <c r="D1368" s="1" t="s">
        <v>32</v>
      </c>
      <c r="E1368" s="1">
        <v>1.0</v>
      </c>
      <c r="F1368" s="7" t="str">
        <f>vlookup(E1368,Teams!A:B,2,false)</f>
        <v>ASFA</v>
      </c>
      <c r="G1368" s="1" t="b">
        <v>1</v>
      </c>
      <c r="H1368" s="1" t="b">
        <v>1</v>
      </c>
      <c r="I1368" s="1">
        <v>12.0</v>
      </c>
      <c r="J1368" s="7" t="str">
        <f>vlookup(I1368,Cats!$A:$B,2,false)</f>
        <v>P</v>
      </c>
    </row>
    <row r="1369">
      <c r="A1369" s="1">
        <v>138378.0</v>
      </c>
      <c r="B1369" s="1">
        <v>496.0</v>
      </c>
      <c r="C1369" s="1">
        <v>14.0</v>
      </c>
      <c r="D1369" s="1" t="s">
        <v>179</v>
      </c>
      <c r="E1369" s="1">
        <v>43.0</v>
      </c>
      <c r="F1369" s="7" t="str">
        <f>vlookup(E1369,Teams!A:B,2,false)</f>
        <v>Troy</v>
      </c>
      <c r="G1369" s="1" t="b">
        <v>0</v>
      </c>
      <c r="H1369" s="1" t="b">
        <v>0</v>
      </c>
      <c r="I1369" s="1">
        <v>12.0</v>
      </c>
      <c r="J1369" s="7" t="str">
        <f>vlookup(I1369,Cats!$A:$B,2,false)</f>
        <v>P</v>
      </c>
    </row>
    <row r="1370">
      <c r="A1370" s="1">
        <v>138379.0</v>
      </c>
      <c r="B1370" s="1">
        <v>496.0</v>
      </c>
      <c r="C1370" s="1">
        <v>0.0</v>
      </c>
      <c r="D1370" s="1" t="s">
        <v>32</v>
      </c>
      <c r="E1370" s="1">
        <v>1.0</v>
      </c>
      <c r="F1370" s="7" t="str">
        <f>vlookup(E1370,Teams!A:B,2,false)</f>
        <v>ASFA</v>
      </c>
      <c r="G1370" s="1" t="b">
        <v>1</v>
      </c>
      <c r="H1370" s="1" t="b">
        <v>1</v>
      </c>
      <c r="I1370" s="1">
        <v>13.0</v>
      </c>
      <c r="J1370" s="7" t="str">
        <f>vlookup(I1370,Cats!$A:$B,2,false)</f>
        <v>X</v>
      </c>
    </row>
    <row r="1371">
      <c r="A1371" s="1">
        <v>138380.0</v>
      </c>
      <c r="B1371" s="1">
        <v>496.0</v>
      </c>
      <c r="C1371" s="1">
        <v>14.0</v>
      </c>
      <c r="D1371" s="1" t="s">
        <v>179</v>
      </c>
      <c r="E1371" s="1">
        <v>43.0</v>
      </c>
      <c r="F1371" s="7" t="str">
        <f>vlookup(E1371,Teams!A:B,2,false)</f>
        <v>Troy</v>
      </c>
      <c r="G1371" s="1" t="b">
        <v>0</v>
      </c>
      <c r="H1371" s="1" t="b">
        <v>0</v>
      </c>
      <c r="I1371" s="1">
        <v>13.0</v>
      </c>
      <c r="J1371" s="7" t="str">
        <f>vlookup(I1371,Cats!$A:$B,2,false)</f>
        <v>X</v>
      </c>
    </row>
    <row r="1372">
      <c r="A1372" s="1">
        <v>138381.0</v>
      </c>
      <c r="B1372" s="1">
        <v>496.0</v>
      </c>
      <c r="C1372" s="1">
        <v>14.0</v>
      </c>
      <c r="D1372" s="1" t="s">
        <v>67</v>
      </c>
      <c r="E1372" s="1">
        <v>1.0</v>
      </c>
      <c r="F1372" s="7" t="str">
        <f>vlookup(E1372,Teams!A:B,2,false)</f>
        <v>ASFA</v>
      </c>
      <c r="G1372" s="1" t="b">
        <v>1</v>
      </c>
      <c r="H1372" s="1" t="b">
        <v>0</v>
      </c>
      <c r="I1372" s="1">
        <v>14.0</v>
      </c>
      <c r="J1372" s="7" t="str">
        <f>vlookup(I1372,Cats!$A:$B,2,false)</f>
        <v>M</v>
      </c>
    </row>
    <row r="1373">
      <c r="A1373" s="1">
        <v>138382.0</v>
      </c>
      <c r="B1373" s="1">
        <v>496.0</v>
      </c>
      <c r="C1373" s="1">
        <v>0.0</v>
      </c>
      <c r="D1373" s="1" t="s">
        <v>32</v>
      </c>
      <c r="E1373" s="1">
        <v>43.0</v>
      </c>
      <c r="F1373" s="7" t="str">
        <f>vlookup(E1373,Teams!A:B,2,false)</f>
        <v>Troy</v>
      </c>
      <c r="G1373" s="1" t="b">
        <v>0</v>
      </c>
      <c r="H1373" s="1" t="b">
        <v>1</v>
      </c>
      <c r="I1373" s="1">
        <v>14.0</v>
      </c>
      <c r="J1373" s="7" t="str">
        <f>vlookup(I1373,Cats!$A:$B,2,false)</f>
        <v>M</v>
      </c>
    </row>
    <row r="1374">
      <c r="A1374" s="1">
        <v>138383.0</v>
      </c>
      <c r="B1374" s="1">
        <v>496.0</v>
      </c>
      <c r="C1374" s="1">
        <v>0.0</v>
      </c>
      <c r="D1374" s="1" t="s">
        <v>99</v>
      </c>
      <c r="E1374" s="1">
        <v>1.0</v>
      </c>
      <c r="F1374" s="7" t="str">
        <f>vlookup(E1374,Teams!A:B,2,false)</f>
        <v>ASFA</v>
      </c>
      <c r="G1374" s="1" t="b">
        <v>1</v>
      </c>
      <c r="H1374" s="1" t="b">
        <v>0</v>
      </c>
      <c r="I1374" s="1">
        <v>15.0</v>
      </c>
      <c r="J1374" s="7" t="str">
        <f>vlookup(I1374,Cats!$A:$B,2,false)</f>
        <v>C</v>
      </c>
    </row>
    <row r="1375">
      <c r="A1375" s="1">
        <v>138384.0</v>
      </c>
      <c r="B1375" s="1">
        <v>496.0</v>
      </c>
      <c r="C1375" s="1">
        <v>0.0</v>
      </c>
      <c r="D1375" s="1" t="s">
        <v>174</v>
      </c>
      <c r="E1375" s="1">
        <v>43.0</v>
      </c>
      <c r="F1375" s="7" t="str">
        <f>vlookup(E1375,Teams!A:B,2,false)</f>
        <v>Troy</v>
      </c>
      <c r="G1375" s="1" t="b">
        <v>0</v>
      </c>
      <c r="H1375" s="1" t="b">
        <v>0</v>
      </c>
      <c r="I1375" s="1">
        <v>15.0</v>
      </c>
      <c r="J1375" s="7" t="str">
        <f>vlookup(I1375,Cats!$A:$B,2,false)</f>
        <v>C</v>
      </c>
    </row>
    <row r="1376">
      <c r="A1376" s="1">
        <v>138385.0</v>
      </c>
      <c r="B1376" s="1">
        <v>496.0</v>
      </c>
      <c r="C1376" s="1">
        <v>0.0</v>
      </c>
      <c r="D1376" s="1" t="s">
        <v>67</v>
      </c>
      <c r="E1376" s="1">
        <v>1.0</v>
      </c>
      <c r="F1376" s="7" t="str">
        <f>vlookup(E1376,Teams!A:B,2,false)</f>
        <v>ASFA</v>
      </c>
      <c r="G1376" s="1" t="b">
        <v>1</v>
      </c>
      <c r="H1376" s="1" t="b">
        <v>0</v>
      </c>
      <c r="I1376" s="1">
        <v>16.0</v>
      </c>
      <c r="J1376" s="7" t="str">
        <f>vlookup(I1376,Cats!$A:$B,2,false)</f>
        <v>E</v>
      </c>
    </row>
    <row r="1377">
      <c r="A1377" s="1">
        <v>138386.0</v>
      </c>
      <c r="B1377" s="1">
        <v>496.0</v>
      </c>
      <c r="C1377" s="1">
        <v>0.0</v>
      </c>
      <c r="D1377" s="1" t="s">
        <v>176</v>
      </c>
      <c r="E1377" s="1">
        <v>43.0</v>
      </c>
      <c r="F1377" s="7" t="str">
        <f>vlookup(E1377,Teams!A:B,2,false)</f>
        <v>Troy</v>
      </c>
      <c r="G1377" s="1" t="b">
        <v>0</v>
      </c>
      <c r="H1377" s="1" t="b">
        <v>0</v>
      </c>
      <c r="I1377" s="1">
        <v>16.0</v>
      </c>
      <c r="J1377" s="7" t="str">
        <f>vlookup(I1377,Cats!$A:$B,2,false)</f>
        <v>E</v>
      </c>
    </row>
    <row r="1378">
      <c r="A1378" s="1">
        <v>138387.0</v>
      </c>
      <c r="B1378" s="1">
        <v>496.0</v>
      </c>
      <c r="C1378" s="1">
        <v>0.0</v>
      </c>
      <c r="D1378" s="1" t="s">
        <v>32</v>
      </c>
      <c r="E1378" s="1">
        <v>1.0</v>
      </c>
      <c r="F1378" s="7" t="str">
        <f>vlookup(E1378,Teams!A:B,2,false)</f>
        <v>ASFA</v>
      </c>
      <c r="G1378" s="1" t="b">
        <v>1</v>
      </c>
      <c r="H1378" s="1" t="b">
        <v>1</v>
      </c>
      <c r="I1378" s="1">
        <v>17.0</v>
      </c>
      <c r="J1378" s="7" t="str">
        <f>vlookup(I1378,Cats!$A:$B,2,false)</f>
        <v>B</v>
      </c>
    </row>
    <row r="1379">
      <c r="A1379" s="1">
        <v>138388.0</v>
      </c>
      <c r="B1379" s="1">
        <v>496.0</v>
      </c>
      <c r="C1379" s="1">
        <v>14.0</v>
      </c>
      <c r="D1379" s="1" t="s">
        <v>178</v>
      </c>
      <c r="E1379" s="1">
        <v>43.0</v>
      </c>
      <c r="F1379" s="7" t="str">
        <f>vlookup(E1379,Teams!A:B,2,false)</f>
        <v>Troy</v>
      </c>
      <c r="G1379" s="1" t="b">
        <v>0</v>
      </c>
      <c r="H1379" s="1" t="b">
        <v>0</v>
      </c>
      <c r="I1379" s="1">
        <v>17.0</v>
      </c>
      <c r="J1379" s="7" t="str">
        <f>vlookup(I1379,Cats!$A:$B,2,false)</f>
        <v>B</v>
      </c>
    </row>
    <row r="1380">
      <c r="A1380" s="1">
        <v>138389.0</v>
      </c>
      <c r="B1380" s="1">
        <v>496.0</v>
      </c>
      <c r="C1380" s="1">
        <v>0.0</v>
      </c>
      <c r="D1380" s="1" t="s">
        <v>67</v>
      </c>
      <c r="E1380" s="1">
        <v>1.0</v>
      </c>
      <c r="F1380" s="7" t="str">
        <f>vlookup(E1380,Teams!A:B,2,false)</f>
        <v>ASFA</v>
      </c>
      <c r="G1380" s="1" t="b">
        <v>1</v>
      </c>
      <c r="H1380" s="1" t="b">
        <v>0</v>
      </c>
      <c r="I1380" s="1">
        <v>18.0</v>
      </c>
      <c r="J1380" s="7" t="str">
        <f>vlookup(I1380,Cats!$A:$B,2,false)</f>
        <v>P</v>
      </c>
    </row>
    <row r="1381">
      <c r="A1381" s="1">
        <v>138390.0</v>
      </c>
      <c r="B1381" s="1">
        <v>496.0</v>
      </c>
      <c r="C1381" s="1">
        <v>0.0</v>
      </c>
      <c r="D1381" s="1" t="s">
        <v>174</v>
      </c>
      <c r="E1381" s="1">
        <v>43.0</v>
      </c>
      <c r="F1381" s="7" t="str">
        <f>vlookup(E1381,Teams!A:B,2,false)</f>
        <v>Troy</v>
      </c>
      <c r="G1381" s="1" t="b">
        <v>0</v>
      </c>
      <c r="H1381" s="1" t="b">
        <v>0</v>
      </c>
      <c r="I1381" s="1">
        <v>18.0</v>
      </c>
      <c r="J1381" s="7" t="str">
        <f>vlookup(I1381,Cats!$A:$B,2,false)</f>
        <v>P</v>
      </c>
    </row>
    <row r="1382">
      <c r="A1382" s="1">
        <v>138391.0</v>
      </c>
      <c r="B1382" s="1">
        <v>496.0</v>
      </c>
      <c r="C1382" s="1">
        <v>14.0</v>
      </c>
      <c r="D1382" s="1" t="s">
        <v>99</v>
      </c>
      <c r="E1382" s="1">
        <v>1.0</v>
      </c>
      <c r="F1382" s="7" t="str">
        <f>vlookup(E1382,Teams!A:B,2,false)</f>
        <v>ASFA</v>
      </c>
      <c r="G1382" s="1" t="b">
        <v>1</v>
      </c>
      <c r="H1382" s="1" t="b">
        <v>0</v>
      </c>
      <c r="I1382" s="1">
        <v>19.0</v>
      </c>
      <c r="J1382" s="7" t="str">
        <f>vlookup(I1382,Cats!$A:$B,2,false)</f>
        <v>X</v>
      </c>
    </row>
    <row r="1383">
      <c r="A1383" s="1">
        <v>138392.0</v>
      </c>
      <c r="B1383" s="1">
        <v>496.0</v>
      </c>
      <c r="C1383" s="1">
        <v>-4.0</v>
      </c>
      <c r="D1383" s="1" t="s">
        <v>178</v>
      </c>
      <c r="E1383" s="1">
        <v>43.0</v>
      </c>
      <c r="F1383" s="7" t="str">
        <f>vlookup(E1383,Teams!A:B,2,false)</f>
        <v>Troy</v>
      </c>
      <c r="G1383" s="1" t="b">
        <v>0</v>
      </c>
      <c r="H1383" s="1" t="b">
        <v>0</v>
      </c>
      <c r="I1383" s="1">
        <v>19.0</v>
      </c>
      <c r="J1383" s="7" t="str">
        <f>vlookup(I1383,Cats!$A:$B,2,false)</f>
        <v>X</v>
      </c>
    </row>
    <row r="1384">
      <c r="A1384" s="1">
        <v>138393.0</v>
      </c>
      <c r="B1384" s="1">
        <v>496.0</v>
      </c>
      <c r="C1384" s="1">
        <v>14.0</v>
      </c>
      <c r="D1384" s="1" t="s">
        <v>67</v>
      </c>
      <c r="E1384" s="1">
        <v>1.0</v>
      </c>
      <c r="F1384" s="7" t="str">
        <f>vlookup(E1384,Teams!A:B,2,false)</f>
        <v>ASFA</v>
      </c>
      <c r="G1384" s="1" t="b">
        <v>1</v>
      </c>
      <c r="H1384" s="1" t="b">
        <v>0</v>
      </c>
      <c r="I1384" s="1">
        <v>20.0</v>
      </c>
      <c r="J1384" s="7" t="str">
        <f>vlookup(I1384,Cats!$A:$B,2,false)</f>
        <v>M</v>
      </c>
    </row>
    <row r="1385">
      <c r="A1385" s="1">
        <v>138394.0</v>
      </c>
      <c r="B1385" s="1">
        <v>496.0</v>
      </c>
      <c r="C1385" s="1">
        <v>-4.0</v>
      </c>
      <c r="D1385" s="1" t="s">
        <v>174</v>
      </c>
      <c r="E1385" s="1">
        <v>43.0</v>
      </c>
      <c r="F1385" s="7" t="str">
        <f>vlookup(E1385,Teams!A:B,2,false)</f>
        <v>Troy</v>
      </c>
      <c r="G1385" s="1" t="b">
        <v>0</v>
      </c>
      <c r="H1385" s="1" t="b">
        <v>0</v>
      </c>
      <c r="I1385" s="1">
        <v>20.0</v>
      </c>
      <c r="J1385" s="7" t="str">
        <f>vlookup(I1385,Cats!$A:$B,2,false)</f>
        <v>M</v>
      </c>
    </row>
    <row r="1386">
      <c r="A1386" s="1">
        <v>138395.0</v>
      </c>
      <c r="B1386" s="1">
        <v>496.0</v>
      </c>
      <c r="C1386" s="1">
        <v>14.0</v>
      </c>
      <c r="D1386" s="1" t="s">
        <v>67</v>
      </c>
      <c r="E1386" s="1">
        <v>1.0</v>
      </c>
      <c r="F1386" s="7" t="str">
        <f>vlookup(E1386,Teams!A:B,2,false)</f>
        <v>ASFA</v>
      </c>
      <c r="G1386" s="1" t="b">
        <v>1</v>
      </c>
      <c r="H1386" s="1" t="b">
        <v>0</v>
      </c>
      <c r="I1386" s="1">
        <v>21.0</v>
      </c>
      <c r="J1386" s="7" t="str">
        <f>vlookup(I1386,Cats!$A:$B,2,false)</f>
        <v>C</v>
      </c>
    </row>
    <row r="1387">
      <c r="A1387" s="1">
        <v>138396.0</v>
      </c>
      <c r="B1387" s="1">
        <v>496.0</v>
      </c>
      <c r="C1387" s="1">
        <v>0.0</v>
      </c>
      <c r="D1387" s="1" t="s">
        <v>32</v>
      </c>
      <c r="E1387" s="1">
        <v>43.0</v>
      </c>
      <c r="F1387" s="7" t="str">
        <f>vlookup(E1387,Teams!A:B,2,false)</f>
        <v>Troy</v>
      </c>
      <c r="G1387" s="1" t="b">
        <v>0</v>
      </c>
      <c r="H1387" s="1" t="b">
        <v>1</v>
      </c>
      <c r="I1387" s="1">
        <v>21.0</v>
      </c>
      <c r="J1387" s="7" t="str">
        <f>vlookup(I1387,Cats!$A:$B,2,false)</f>
        <v>C</v>
      </c>
    </row>
    <row r="1388">
      <c r="A1388" s="1">
        <v>138397.0</v>
      </c>
      <c r="B1388" s="1">
        <v>496.0</v>
      </c>
      <c r="C1388" s="1">
        <v>0.0</v>
      </c>
      <c r="D1388" s="1" t="s">
        <v>67</v>
      </c>
      <c r="E1388" s="1">
        <v>1.0</v>
      </c>
      <c r="F1388" s="7" t="str">
        <f>vlookup(E1388,Teams!A:B,2,false)</f>
        <v>ASFA</v>
      </c>
      <c r="G1388" s="1" t="b">
        <v>1</v>
      </c>
      <c r="H1388" s="1" t="b">
        <v>0</v>
      </c>
      <c r="I1388" s="1">
        <v>22.0</v>
      </c>
      <c r="J1388" s="7" t="str">
        <f>vlookup(I1388,Cats!$A:$B,2,false)</f>
        <v>E</v>
      </c>
    </row>
    <row r="1389">
      <c r="A1389" s="1">
        <v>138398.0</v>
      </c>
      <c r="B1389" s="1">
        <v>496.0</v>
      </c>
      <c r="C1389" s="1">
        <v>0.0</v>
      </c>
      <c r="D1389" s="1" t="s">
        <v>176</v>
      </c>
      <c r="E1389" s="1">
        <v>43.0</v>
      </c>
      <c r="F1389" s="7" t="str">
        <f>vlookup(E1389,Teams!A:B,2,false)</f>
        <v>Troy</v>
      </c>
      <c r="G1389" s="1" t="b">
        <v>0</v>
      </c>
      <c r="H1389" s="1" t="b">
        <v>0</v>
      </c>
      <c r="I1389" s="1">
        <v>22.0</v>
      </c>
      <c r="J1389" s="7" t="str">
        <f>vlookup(I1389,Cats!$A:$B,2,false)</f>
        <v>E</v>
      </c>
    </row>
    <row r="1390">
      <c r="A1390" s="1">
        <v>138399.0</v>
      </c>
      <c r="B1390" s="1">
        <v>496.0</v>
      </c>
      <c r="C1390" s="1">
        <v>0.0</v>
      </c>
      <c r="D1390" s="1" t="s">
        <v>32</v>
      </c>
      <c r="E1390" s="1">
        <v>1.0</v>
      </c>
      <c r="F1390" s="7" t="str">
        <f>vlookup(E1390,Teams!A:B,2,false)</f>
        <v>ASFA</v>
      </c>
      <c r="G1390" s="1" t="b">
        <v>1</v>
      </c>
      <c r="H1390" s="1" t="b">
        <v>1</v>
      </c>
      <c r="I1390" s="1">
        <v>23.0</v>
      </c>
      <c r="J1390" s="7" t="str">
        <f>vlookup(I1390,Cats!$A:$B,2,false)</f>
        <v>B</v>
      </c>
    </row>
    <row r="1391">
      <c r="A1391" s="1">
        <v>138400.0</v>
      </c>
      <c r="B1391" s="1">
        <v>496.0</v>
      </c>
      <c r="C1391" s="1">
        <v>4.0</v>
      </c>
      <c r="D1391" s="1" t="s">
        <v>178</v>
      </c>
      <c r="E1391" s="1">
        <v>43.0</v>
      </c>
      <c r="F1391" s="7" t="str">
        <f>vlookup(E1391,Teams!A:B,2,false)</f>
        <v>Troy</v>
      </c>
      <c r="G1391" s="1" t="b">
        <v>0</v>
      </c>
      <c r="H1391" s="1" t="b">
        <v>0</v>
      </c>
      <c r="I1391" s="1">
        <v>23.0</v>
      </c>
      <c r="J1391" s="7" t="str">
        <f>vlookup(I1391,Cats!$A:$B,2,false)</f>
        <v>B</v>
      </c>
    </row>
    <row r="1392">
      <c r="A1392" s="1">
        <v>138401.0</v>
      </c>
      <c r="B1392" s="1">
        <v>496.0</v>
      </c>
      <c r="C1392" s="1">
        <v>0.0</v>
      </c>
      <c r="D1392" s="1" t="s">
        <v>67</v>
      </c>
      <c r="E1392" s="1">
        <v>1.0</v>
      </c>
      <c r="F1392" s="7" t="str">
        <f>vlookup(E1392,Teams!A:B,2,false)</f>
        <v>ASFA</v>
      </c>
      <c r="G1392" s="1" t="b">
        <v>1</v>
      </c>
      <c r="H1392" s="1" t="b">
        <v>0</v>
      </c>
      <c r="I1392" s="1">
        <v>24.0</v>
      </c>
      <c r="J1392" s="7" t="str">
        <f>vlookup(I1392,Cats!$A:$B,2,false)</f>
        <v>P</v>
      </c>
    </row>
    <row r="1393">
      <c r="A1393" s="1">
        <v>138402.0</v>
      </c>
      <c r="B1393" s="1">
        <v>496.0</v>
      </c>
      <c r="C1393" s="1">
        <v>0.0</v>
      </c>
      <c r="D1393" s="1" t="s">
        <v>174</v>
      </c>
      <c r="E1393" s="1">
        <v>43.0</v>
      </c>
      <c r="F1393" s="7" t="str">
        <f>vlookup(E1393,Teams!A:B,2,false)</f>
        <v>Troy</v>
      </c>
      <c r="G1393" s="1" t="b">
        <v>0</v>
      </c>
      <c r="H1393" s="1" t="b">
        <v>0</v>
      </c>
      <c r="I1393" s="1">
        <v>24.0</v>
      </c>
      <c r="J1393" s="7" t="str">
        <f>vlookup(I1393,Cats!$A:$B,2,false)</f>
        <v>P</v>
      </c>
    </row>
    <row r="1394">
      <c r="A1394" s="1">
        <v>138403.0</v>
      </c>
      <c r="B1394" s="1">
        <v>497.0</v>
      </c>
      <c r="C1394" s="1">
        <v>4.0</v>
      </c>
      <c r="D1394" s="1" t="s">
        <v>31</v>
      </c>
      <c r="E1394" s="1">
        <v>9.0</v>
      </c>
      <c r="F1394" s="7" t="str">
        <f>vlookup(E1394,Teams!A:B,2,false)</f>
        <v>Centennial</v>
      </c>
      <c r="G1394" s="1" t="b">
        <v>1</v>
      </c>
      <c r="H1394" s="1" t="b">
        <v>0</v>
      </c>
      <c r="I1394" s="1">
        <v>1.0</v>
      </c>
      <c r="J1394" s="7" t="str">
        <f>vlookup(I1394,Cats!$A:$B,2,false)</f>
        <v>X</v>
      </c>
    </row>
    <row r="1395">
      <c r="A1395" s="1">
        <v>138404.0</v>
      </c>
      <c r="B1395" s="1">
        <v>497.0</v>
      </c>
      <c r="C1395" s="1">
        <v>0.0</v>
      </c>
      <c r="D1395" s="1" t="s">
        <v>32</v>
      </c>
      <c r="E1395" s="1">
        <v>48.0</v>
      </c>
      <c r="F1395" s="7" t="str">
        <f>vlookup(E1395,Teams!A:B,2,false)</f>
        <v>WWPN</v>
      </c>
      <c r="G1395" s="1" t="b">
        <v>0</v>
      </c>
      <c r="H1395" s="1" t="b">
        <v>1</v>
      </c>
      <c r="I1395" s="1">
        <v>1.0</v>
      </c>
      <c r="J1395" s="7" t="str">
        <f>vlookup(I1395,Cats!$A:$B,2,false)</f>
        <v>X</v>
      </c>
    </row>
    <row r="1396">
      <c r="A1396" s="1">
        <v>138405.0</v>
      </c>
      <c r="B1396" s="1">
        <v>497.0</v>
      </c>
      <c r="C1396" s="1">
        <v>0.0</v>
      </c>
      <c r="D1396" s="1" t="s">
        <v>32</v>
      </c>
      <c r="E1396" s="1">
        <v>9.0</v>
      </c>
      <c r="F1396" s="7" t="str">
        <f>vlookup(E1396,Teams!A:B,2,false)</f>
        <v>Centennial</v>
      </c>
      <c r="G1396" s="1" t="b">
        <v>1</v>
      </c>
      <c r="H1396" s="1" t="b">
        <v>1</v>
      </c>
      <c r="I1396" s="1">
        <v>2.0</v>
      </c>
      <c r="J1396" s="7" t="str">
        <f>vlookup(I1396,Cats!$A:$B,2,false)</f>
        <v>M</v>
      </c>
    </row>
    <row r="1397">
      <c r="A1397" s="1">
        <v>138406.0</v>
      </c>
      <c r="B1397" s="1">
        <v>497.0</v>
      </c>
      <c r="C1397" s="1">
        <v>14.0</v>
      </c>
      <c r="D1397" s="1" t="s">
        <v>53</v>
      </c>
      <c r="E1397" s="1">
        <v>48.0</v>
      </c>
      <c r="F1397" s="7" t="str">
        <f>vlookup(E1397,Teams!A:B,2,false)</f>
        <v>WWPN</v>
      </c>
      <c r="G1397" s="1" t="b">
        <v>0</v>
      </c>
      <c r="H1397" s="1" t="b">
        <v>0</v>
      </c>
      <c r="I1397" s="1">
        <v>2.0</v>
      </c>
      <c r="J1397" s="7" t="str">
        <f>vlookup(I1397,Cats!$A:$B,2,false)</f>
        <v>M</v>
      </c>
    </row>
    <row r="1398">
      <c r="A1398" s="1">
        <v>138407.0</v>
      </c>
      <c r="B1398" s="1">
        <v>497.0</v>
      </c>
      <c r="C1398" s="1">
        <v>4.0</v>
      </c>
      <c r="D1398" s="1" t="s">
        <v>31</v>
      </c>
      <c r="E1398" s="1">
        <v>9.0</v>
      </c>
      <c r="F1398" s="7" t="str">
        <f>vlookup(E1398,Teams!A:B,2,false)</f>
        <v>Centennial</v>
      </c>
      <c r="G1398" s="1" t="b">
        <v>1</v>
      </c>
      <c r="H1398" s="1" t="b">
        <v>0</v>
      </c>
      <c r="I1398" s="1">
        <v>3.0</v>
      </c>
      <c r="J1398" s="7" t="str">
        <f>vlookup(I1398,Cats!$A:$B,2,false)</f>
        <v>C</v>
      </c>
    </row>
    <row r="1399">
      <c r="A1399" s="1">
        <v>138408.0</v>
      </c>
      <c r="B1399" s="1">
        <v>497.0</v>
      </c>
      <c r="C1399" s="1">
        <v>0.0</v>
      </c>
      <c r="D1399" s="1" t="s">
        <v>32</v>
      </c>
      <c r="E1399" s="1">
        <v>48.0</v>
      </c>
      <c r="F1399" s="7" t="str">
        <f>vlookup(E1399,Teams!A:B,2,false)</f>
        <v>WWPN</v>
      </c>
      <c r="G1399" s="1" t="b">
        <v>0</v>
      </c>
      <c r="H1399" s="1" t="b">
        <v>1</v>
      </c>
      <c r="I1399" s="1">
        <v>3.0</v>
      </c>
      <c r="J1399" s="7" t="str">
        <f>vlookup(I1399,Cats!$A:$B,2,false)</f>
        <v>C</v>
      </c>
    </row>
    <row r="1400">
      <c r="A1400" s="1">
        <v>138409.0</v>
      </c>
      <c r="B1400" s="1">
        <v>497.0</v>
      </c>
      <c r="C1400" s="1">
        <v>-4.0</v>
      </c>
      <c r="D1400" s="1" t="s">
        <v>31</v>
      </c>
      <c r="E1400" s="1">
        <v>9.0</v>
      </c>
      <c r="F1400" s="7" t="str">
        <f>vlookup(E1400,Teams!A:B,2,false)</f>
        <v>Centennial</v>
      </c>
      <c r="G1400" s="1" t="b">
        <v>1</v>
      </c>
      <c r="H1400" s="1" t="b">
        <v>0</v>
      </c>
      <c r="I1400" s="1">
        <v>4.0</v>
      </c>
      <c r="J1400" s="7" t="str">
        <f>vlookup(I1400,Cats!$A:$B,2,false)</f>
        <v>E</v>
      </c>
    </row>
    <row r="1401">
      <c r="A1401" s="1">
        <v>138410.0</v>
      </c>
      <c r="B1401" s="1">
        <v>497.0</v>
      </c>
      <c r="C1401" s="1">
        <v>0.0</v>
      </c>
      <c r="D1401" s="1" t="s">
        <v>48</v>
      </c>
      <c r="E1401" s="1">
        <v>48.0</v>
      </c>
      <c r="F1401" s="7" t="str">
        <f>vlookup(E1401,Teams!A:B,2,false)</f>
        <v>WWPN</v>
      </c>
      <c r="G1401" s="1" t="b">
        <v>0</v>
      </c>
      <c r="H1401" s="1" t="b">
        <v>0</v>
      </c>
      <c r="I1401" s="1">
        <v>4.0</v>
      </c>
      <c r="J1401" s="7" t="str">
        <f>vlookup(I1401,Cats!$A:$B,2,false)</f>
        <v>E</v>
      </c>
    </row>
    <row r="1402">
      <c r="A1402" s="1">
        <v>138411.0</v>
      </c>
      <c r="B1402" s="1">
        <v>497.0</v>
      </c>
      <c r="C1402" s="1">
        <v>0.0</v>
      </c>
      <c r="D1402" s="1" t="s">
        <v>31</v>
      </c>
      <c r="E1402" s="1">
        <v>9.0</v>
      </c>
      <c r="F1402" s="7" t="str">
        <f>vlookup(E1402,Teams!A:B,2,false)</f>
        <v>Centennial</v>
      </c>
      <c r="G1402" s="1" t="b">
        <v>1</v>
      </c>
      <c r="H1402" s="1" t="b">
        <v>0</v>
      </c>
      <c r="I1402" s="1">
        <v>5.0</v>
      </c>
      <c r="J1402" s="7" t="str">
        <f>vlookup(I1402,Cats!$A:$B,2,false)</f>
        <v>B</v>
      </c>
    </row>
    <row r="1403">
      <c r="A1403" s="1">
        <v>138412.0</v>
      </c>
      <c r="B1403" s="1">
        <v>497.0</v>
      </c>
      <c r="C1403" s="1">
        <v>-4.0</v>
      </c>
      <c r="D1403" s="1" t="s">
        <v>51</v>
      </c>
      <c r="E1403" s="1">
        <v>48.0</v>
      </c>
      <c r="F1403" s="7" t="str">
        <f>vlookup(E1403,Teams!A:B,2,false)</f>
        <v>WWPN</v>
      </c>
      <c r="G1403" s="1" t="b">
        <v>0</v>
      </c>
      <c r="H1403" s="1" t="b">
        <v>0</v>
      </c>
      <c r="I1403" s="1">
        <v>5.0</v>
      </c>
      <c r="J1403" s="7" t="str">
        <f>vlookup(I1403,Cats!$A:$B,2,false)</f>
        <v>B</v>
      </c>
    </row>
    <row r="1404">
      <c r="A1404" s="1">
        <v>138413.0</v>
      </c>
      <c r="B1404" s="1">
        <v>497.0</v>
      </c>
      <c r="C1404" s="1">
        <v>4.0</v>
      </c>
      <c r="D1404" s="1" t="s">
        <v>31</v>
      </c>
      <c r="E1404" s="1">
        <v>9.0</v>
      </c>
      <c r="F1404" s="7" t="str">
        <f>vlookup(E1404,Teams!A:B,2,false)</f>
        <v>Centennial</v>
      </c>
      <c r="G1404" s="1" t="b">
        <v>1</v>
      </c>
      <c r="H1404" s="1" t="b">
        <v>0</v>
      </c>
      <c r="I1404" s="1">
        <v>6.0</v>
      </c>
      <c r="J1404" s="7" t="str">
        <f>vlookup(I1404,Cats!$A:$B,2,false)</f>
        <v>P</v>
      </c>
    </row>
    <row r="1405">
      <c r="A1405" s="1">
        <v>138414.0</v>
      </c>
      <c r="B1405" s="1">
        <v>497.0</v>
      </c>
      <c r="C1405" s="1">
        <v>0.0</v>
      </c>
      <c r="D1405" s="1" t="s">
        <v>32</v>
      </c>
      <c r="E1405" s="1">
        <v>48.0</v>
      </c>
      <c r="F1405" s="7" t="str">
        <f>vlookup(E1405,Teams!A:B,2,false)</f>
        <v>WWPN</v>
      </c>
      <c r="G1405" s="1" t="b">
        <v>0</v>
      </c>
      <c r="H1405" s="1" t="b">
        <v>1</v>
      </c>
      <c r="I1405" s="1">
        <v>6.0</v>
      </c>
      <c r="J1405" s="7" t="str">
        <f>vlookup(I1405,Cats!$A:$B,2,false)</f>
        <v>P</v>
      </c>
    </row>
    <row r="1406">
      <c r="A1406" s="1">
        <v>138415.0</v>
      </c>
      <c r="B1406" s="1">
        <v>497.0</v>
      </c>
      <c r="C1406" s="1">
        <v>14.0</v>
      </c>
      <c r="D1406" s="1" t="s">
        <v>60</v>
      </c>
      <c r="E1406" s="1">
        <v>9.0</v>
      </c>
      <c r="F1406" s="7" t="str">
        <f>vlookup(E1406,Teams!A:B,2,false)</f>
        <v>Centennial</v>
      </c>
      <c r="G1406" s="1" t="b">
        <v>1</v>
      </c>
      <c r="H1406" s="1" t="b">
        <v>0</v>
      </c>
      <c r="I1406" s="1">
        <v>7.0</v>
      </c>
      <c r="J1406" s="7" t="str">
        <f>vlookup(I1406,Cats!$A:$B,2,false)</f>
        <v>X</v>
      </c>
    </row>
    <row r="1407">
      <c r="A1407" s="1">
        <v>138416.0</v>
      </c>
      <c r="B1407" s="1">
        <v>497.0</v>
      </c>
      <c r="C1407" s="1">
        <v>0.0</v>
      </c>
      <c r="D1407" s="1" t="s">
        <v>32</v>
      </c>
      <c r="E1407" s="1">
        <v>48.0</v>
      </c>
      <c r="F1407" s="7" t="str">
        <f>vlookup(E1407,Teams!A:B,2,false)</f>
        <v>WWPN</v>
      </c>
      <c r="G1407" s="1" t="b">
        <v>0</v>
      </c>
      <c r="H1407" s="1" t="b">
        <v>1</v>
      </c>
      <c r="I1407" s="1">
        <v>7.0</v>
      </c>
      <c r="J1407" s="7" t="str">
        <f>vlookup(I1407,Cats!$A:$B,2,false)</f>
        <v>X</v>
      </c>
    </row>
    <row r="1408">
      <c r="A1408" s="1">
        <v>138417.0</v>
      </c>
      <c r="B1408" s="1">
        <v>497.0</v>
      </c>
      <c r="C1408" s="1">
        <v>0.0</v>
      </c>
      <c r="D1408" s="1" t="s">
        <v>32</v>
      </c>
      <c r="E1408" s="1">
        <v>9.0</v>
      </c>
      <c r="F1408" s="7" t="str">
        <f>vlookup(E1408,Teams!A:B,2,false)</f>
        <v>Centennial</v>
      </c>
      <c r="G1408" s="1" t="b">
        <v>1</v>
      </c>
      <c r="H1408" s="1" t="b">
        <v>1</v>
      </c>
      <c r="I1408" s="1">
        <v>8.0</v>
      </c>
      <c r="J1408" s="7" t="str">
        <f>vlookup(I1408,Cats!$A:$B,2,false)</f>
        <v>M</v>
      </c>
    </row>
    <row r="1409">
      <c r="A1409" s="1">
        <v>138418.0</v>
      </c>
      <c r="B1409" s="1">
        <v>497.0</v>
      </c>
      <c r="C1409" s="1">
        <v>14.0</v>
      </c>
      <c r="D1409" s="1" t="s">
        <v>53</v>
      </c>
      <c r="E1409" s="1">
        <v>48.0</v>
      </c>
      <c r="F1409" s="7" t="str">
        <f>vlookup(E1409,Teams!A:B,2,false)</f>
        <v>WWPN</v>
      </c>
      <c r="G1409" s="1" t="b">
        <v>0</v>
      </c>
      <c r="H1409" s="1" t="b">
        <v>0</v>
      </c>
      <c r="I1409" s="1">
        <v>8.0</v>
      </c>
      <c r="J1409" s="7" t="str">
        <f>vlookup(I1409,Cats!$A:$B,2,false)</f>
        <v>M</v>
      </c>
    </row>
    <row r="1410">
      <c r="A1410" s="1">
        <v>138419.0</v>
      </c>
      <c r="B1410" s="1">
        <v>497.0</v>
      </c>
      <c r="C1410" s="1">
        <v>14.0</v>
      </c>
      <c r="D1410" s="1" t="s">
        <v>31</v>
      </c>
      <c r="E1410" s="1">
        <v>9.0</v>
      </c>
      <c r="F1410" s="7" t="str">
        <f>vlookup(E1410,Teams!A:B,2,false)</f>
        <v>Centennial</v>
      </c>
      <c r="G1410" s="1" t="b">
        <v>1</v>
      </c>
      <c r="H1410" s="1" t="b">
        <v>0</v>
      </c>
      <c r="I1410" s="1">
        <v>9.0</v>
      </c>
      <c r="J1410" s="7" t="str">
        <f>vlookup(I1410,Cats!$A:$B,2,false)</f>
        <v>C</v>
      </c>
    </row>
    <row r="1411">
      <c r="A1411" s="1">
        <v>138420.0</v>
      </c>
      <c r="B1411" s="1">
        <v>497.0</v>
      </c>
      <c r="C1411" s="1">
        <v>0.0</v>
      </c>
      <c r="D1411" s="1" t="s">
        <v>32</v>
      </c>
      <c r="E1411" s="1">
        <v>48.0</v>
      </c>
      <c r="F1411" s="7" t="str">
        <f>vlookup(E1411,Teams!A:B,2,false)</f>
        <v>WWPN</v>
      </c>
      <c r="G1411" s="1" t="b">
        <v>0</v>
      </c>
      <c r="H1411" s="1" t="b">
        <v>1</v>
      </c>
      <c r="I1411" s="1">
        <v>9.0</v>
      </c>
      <c r="J1411" s="7" t="str">
        <f>vlookup(I1411,Cats!$A:$B,2,false)</f>
        <v>C</v>
      </c>
    </row>
    <row r="1412">
      <c r="A1412" s="1">
        <v>138421.0</v>
      </c>
      <c r="B1412" s="1">
        <v>497.0</v>
      </c>
      <c r="C1412" s="1">
        <v>0.0</v>
      </c>
      <c r="D1412" s="1" t="s">
        <v>32</v>
      </c>
      <c r="E1412" s="1">
        <v>9.0</v>
      </c>
      <c r="F1412" s="7" t="str">
        <f>vlookup(E1412,Teams!A:B,2,false)</f>
        <v>Centennial</v>
      </c>
      <c r="G1412" s="1" t="b">
        <v>1</v>
      </c>
      <c r="H1412" s="1" t="b">
        <v>1</v>
      </c>
      <c r="I1412" s="1">
        <v>10.0</v>
      </c>
      <c r="J1412" s="7" t="str">
        <f>vlookup(I1412,Cats!$A:$B,2,false)</f>
        <v>E</v>
      </c>
    </row>
    <row r="1413">
      <c r="A1413" s="1">
        <v>138422.0</v>
      </c>
      <c r="B1413" s="1">
        <v>497.0</v>
      </c>
      <c r="C1413" s="1">
        <v>14.0</v>
      </c>
      <c r="D1413" s="1" t="s">
        <v>46</v>
      </c>
      <c r="E1413" s="1">
        <v>48.0</v>
      </c>
      <c r="F1413" s="7" t="str">
        <f>vlookup(E1413,Teams!A:B,2,false)</f>
        <v>WWPN</v>
      </c>
      <c r="G1413" s="1" t="b">
        <v>0</v>
      </c>
      <c r="H1413" s="1" t="b">
        <v>0</v>
      </c>
      <c r="I1413" s="1">
        <v>10.0</v>
      </c>
      <c r="J1413" s="7" t="str">
        <f>vlookup(I1413,Cats!$A:$B,2,false)</f>
        <v>E</v>
      </c>
    </row>
    <row r="1414">
      <c r="A1414" s="1">
        <v>138423.0</v>
      </c>
      <c r="B1414" s="1">
        <v>497.0</v>
      </c>
      <c r="C1414" s="1">
        <v>0.0</v>
      </c>
      <c r="D1414" s="1" t="s">
        <v>32</v>
      </c>
      <c r="E1414" s="1">
        <v>9.0</v>
      </c>
      <c r="F1414" s="7" t="str">
        <f>vlookup(E1414,Teams!A:B,2,false)</f>
        <v>Centennial</v>
      </c>
      <c r="G1414" s="1" t="b">
        <v>1</v>
      </c>
      <c r="H1414" s="1" t="b">
        <v>1</v>
      </c>
      <c r="I1414" s="1">
        <v>11.0</v>
      </c>
      <c r="J1414" s="7" t="str">
        <f>vlookup(I1414,Cats!$A:$B,2,false)</f>
        <v>B</v>
      </c>
    </row>
    <row r="1415">
      <c r="A1415" s="1">
        <v>138424.0</v>
      </c>
      <c r="B1415" s="1">
        <v>497.0</v>
      </c>
      <c r="C1415" s="1">
        <v>14.0</v>
      </c>
      <c r="D1415" s="1" t="s">
        <v>51</v>
      </c>
      <c r="E1415" s="1">
        <v>48.0</v>
      </c>
      <c r="F1415" s="7" t="str">
        <f>vlookup(E1415,Teams!A:B,2,false)</f>
        <v>WWPN</v>
      </c>
      <c r="G1415" s="1" t="b">
        <v>0</v>
      </c>
      <c r="H1415" s="1" t="b">
        <v>0</v>
      </c>
      <c r="I1415" s="1">
        <v>11.0</v>
      </c>
      <c r="J1415" s="7" t="str">
        <f>vlookup(I1415,Cats!$A:$B,2,false)</f>
        <v>B</v>
      </c>
    </row>
    <row r="1416">
      <c r="A1416" s="1">
        <v>138425.0</v>
      </c>
      <c r="B1416" s="1">
        <v>497.0</v>
      </c>
      <c r="C1416" s="1">
        <v>0.0</v>
      </c>
      <c r="D1416" s="1" t="s">
        <v>32</v>
      </c>
      <c r="E1416" s="1">
        <v>9.0</v>
      </c>
      <c r="F1416" s="7" t="str">
        <f>vlookup(E1416,Teams!A:B,2,false)</f>
        <v>Centennial</v>
      </c>
      <c r="G1416" s="1" t="b">
        <v>1</v>
      </c>
      <c r="H1416" s="1" t="b">
        <v>1</v>
      </c>
      <c r="I1416" s="1">
        <v>12.0</v>
      </c>
      <c r="J1416" s="7" t="str">
        <f>vlookup(I1416,Cats!$A:$B,2,false)</f>
        <v>P</v>
      </c>
    </row>
    <row r="1417">
      <c r="A1417" s="1">
        <v>138426.0</v>
      </c>
      <c r="B1417" s="1">
        <v>497.0</v>
      </c>
      <c r="C1417" s="1">
        <v>14.0</v>
      </c>
      <c r="D1417" s="1" t="s">
        <v>46</v>
      </c>
      <c r="E1417" s="1">
        <v>48.0</v>
      </c>
      <c r="F1417" s="7" t="str">
        <f>vlookup(E1417,Teams!A:B,2,false)</f>
        <v>WWPN</v>
      </c>
      <c r="G1417" s="1" t="b">
        <v>0</v>
      </c>
      <c r="H1417" s="1" t="b">
        <v>0</v>
      </c>
      <c r="I1417" s="1">
        <v>12.0</v>
      </c>
      <c r="J1417" s="7" t="str">
        <f>vlookup(I1417,Cats!$A:$B,2,false)</f>
        <v>P</v>
      </c>
    </row>
    <row r="1418">
      <c r="A1418" s="1">
        <v>138427.0</v>
      </c>
      <c r="B1418" s="1">
        <v>497.0</v>
      </c>
      <c r="C1418" s="1">
        <v>0.0</v>
      </c>
      <c r="D1418" s="1" t="s">
        <v>31</v>
      </c>
      <c r="E1418" s="1">
        <v>9.0</v>
      </c>
      <c r="F1418" s="7" t="str">
        <f>vlookup(E1418,Teams!A:B,2,false)</f>
        <v>Centennial</v>
      </c>
      <c r="G1418" s="1" t="b">
        <v>1</v>
      </c>
      <c r="H1418" s="1" t="b">
        <v>0</v>
      </c>
      <c r="I1418" s="1">
        <v>13.0</v>
      </c>
      <c r="J1418" s="7" t="str">
        <f>vlookup(I1418,Cats!$A:$B,2,false)</f>
        <v>X</v>
      </c>
    </row>
    <row r="1419">
      <c r="A1419" s="1">
        <v>138428.0</v>
      </c>
      <c r="B1419" s="1">
        <v>497.0</v>
      </c>
      <c r="C1419" s="1">
        <v>4.0</v>
      </c>
      <c r="D1419" s="1" t="s">
        <v>46</v>
      </c>
      <c r="E1419" s="1">
        <v>48.0</v>
      </c>
      <c r="F1419" s="7" t="str">
        <f>vlookup(E1419,Teams!A:B,2,false)</f>
        <v>WWPN</v>
      </c>
      <c r="G1419" s="1" t="b">
        <v>0</v>
      </c>
      <c r="H1419" s="1" t="b">
        <v>0</v>
      </c>
      <c r="I1419" s="1">
        <v>13.0</v>
      </c>
      <c r="J1419" s="7" t="str">
        <f>vlookup(I1419,Cats!$A:$B,2,false)</f>
        <v>X</v>
      </c>
    </row>
    <row r="1420">
      <c r="A1420" s="1">
        <v>138429.0</v>
      </c>
      <c r="B1420" s="1">
        <v>497.0</v>
      </c>
      <c r="C1420" s="1">
        <v>14.0</v>
      </c>
      <c r="D1420" s="1" t="s">
        <v>31</v>
      </c>
      <c r="E1420" s="1">
        <v>9.0</v>
      </c>
      <c r="F1420" s="7" t="str">
        <f>vlookup(E1420,Teams!A:B,2,false)</f>
        <v>Centennial</v>
      </c>
      <c r="G1420" s="1" t="b">
        <v>1</v>
      </c>
      <c r="H1420" s="1" t="b">
        <v>0</v>
      </c>
      <c r="I1420" s="1">
        <v>14.0</v>
      </c>
      <c r="J1420" s="7" t="str">
        <f>vlookup(I1420,Cats!$A:$B,2,false)</f>
        <v>M</v>
      </c>
    </row>
    <row r="1421">
      <c r="A1421" s="1">
        <v>138430.0</v>
      </c>
      <c r="B1421" s="1">
        <v>497.0</v>
      </c>
      <c r="C1421" s="1">
        <v>0.0</v>
      </c>
      <c r="D1421" s="1" t="s">
        <v>32</v>
      </c>
      <c r="E1421" s="1">
        <v>48.0</v>
      </c>
      <c r="F1421" s="7" t="str">
        <f>vlookup(E1421,Teams!A:B,2,false)</f>
        <v>WWPN</v>
      </c>
      <c r="G1421" s="1" t="b">
        <v>0</v>
      </c>
      <c r="H1421" s="1" t="b">
        <v>1</v>
      </c>
      <c r="I1421" s="1">
        <v>14.0</v>
      </c>
      <c r="J1421" s="7" t="str">
        <f>vlookup(I1421,Cats!$A:$B,2,false)</f>
        <v>M</v>
      </c>
    </row>
    <row r="1422">
      <c r="A1422" s="1">
        <v>138431.0</v>
      </c>
      <c r="B1422" s="1">
        <v>497.0</v>
      </c>
      <c r="C1422" s="1">
        <v>0.0</v>
      </c>
      <c r="D1422" s="1" t="s">
        <v>31</v>
      </c>
      <c r="E1422" s="1">
        <v>9.0</v>
      </c>
      <c r="F1422" s="7" t="str">
        <f>vlookup(E1422,Teams!A:B,2,false)</f>
        <v>Centennial</v>
      </c>
      <c r="G1422" s="1" t="b">
        <v>1</v>
      </c>
      <c r="H1422" s="1" t="b">
        <v>0</v>
      </c>
      <c r="I1422" s="1">
        <v>15.0</v>
      </c>
      <c r="J1422" s="7" t="str">
        <f>vlookup(I1422,Cats!$A:$B,2,false)</f>
        <v>C</v>
      </c>
    </row>
    <row r="1423">
      <c r="A1423" s="1">
        <v>138432.0</v>
      </c>
      <c r="B1423" s="1">
        <v>497.0</v>
      </c>
      <c r="C1423" s="1">
        <v>0.0</v>
      </c>
      <c r="D1423" s="1" t="s">
        <v>46</v>
      </c>
      <c r="E1423" s="1">
        <v>48.0</v>
      </c>
      <c r="F1423" s="7" t="str">
        <f>vlookup(E1423,Teams!A:B,2,false)</f>
        <v>WWPN</v>
      </c>
      <c r="G1423" s="1" t="b">
        <v>0</v>
      </c>
      <c r="H1423" s="1" t="b">
        <v>0</v>
      </c>
      <c r="I1423" s="1">
        <v>15.0</v>
      </c>
      <c r="J1423" s="7" t="str">
        <f>vlookup(I1423,Cats!$A:$B,2,false)</f>
        <v>C</v>
      </c>
    </row>
    <row r="1424">
      <c r="A1424" s="1">
        <v>138433.0</v>
      </c>
      <c r="B1424" s="1">
        <v>497.0</v>
      </c>
      <c r="C1424" s="1">
        <v>0.0</v>
      </c>
      <c r="D1424" s="1" t="s">
        <v>31</v>
      </c>
      <c r="E1424" s="1">
        <v>9.0</v>
      </c>
      <c r="F1424" s="7" t="str">
        <f>vlookup(E1424,Teams!A:B,2,false)</f>
        <v>Centennial</v>
      </c>
      <c r="G1424" s="1" t="b">
        <v>1</v>
      </c>
      <c r="H1424" s="1" t="b">
        <v>0</v>
      </c>
      <c r="I1424" s="1">
        <v>16.0</v>
      </c>
      <c r="J1424" s="7" t="str">
        <f>vlookup(I1424,Cats!$A:$B,2,false)</f>
        <v>E</v>
      </c>
    </row>
    <row r="1425">
      <c r="A1425" s="1">
        <v>138434.0</v>
      </c>
      <c r="B1425" s="1">
        <v>497.0</v>
      </c>
      <c r="C1425" s="1">
        <v>0.0</v>
      </c>
      <c r="D1425" s="1" t="s">
        <v>49</v>
      </c>
      <c r="E1425" s="1">
        <v>48.0</v>
      </c>
      <c r="F1425" s="7" t="str">
        <f>vlookup(E1425,Teams!A:B,2,false)</f>
        <v>WWPN</v>
      </c>
      <c r="G1425" s="1" t="b">
        <v>0</v>
      </c>
      <c r="H1425" s="1" t="b">
        <v>0</v>
      </c>
      <c r="I1425" s="1">
        <v>16.0</v>
      </c>
      <c r="J1425" s="7" t="str">
        <f>vlookup(I1425,Cats!$A:$B,2,false)</f>
        <v>E</v>
      </c>
    </row>
    <row r="1426">
      <c r="A1426" s="1">
        <v>138435.0</v>
      </c>
      <c r="B1426" s="1">
        <v>497.0</v>
      </c>
      <c r="C1426" s="1">
        <v>14.0</v>
      </c>
      <c r="D1426" s="1" t="s">
        <v>31</v>
      </c>
      <c r="E1426" s="1">
        <v>9.0</v>
      </c>
      <c r="F1426" s="7" t="str">
        <f>vlookup(E1426,Teams!A:B,2,false)</f>
        <v>Centennial</v>
      </c>
      <c r="G1426" s="1" t="b">
        <v>1</v>
      </c>
      <c r="H1426" s="1" t="b">
        <v>0</v>
      </c>
      <c r="I1426" s="1">
        <v>17.0</v>
      </c>
      <c r="J1426" s="7" t="str">
        <f>vlookup(I1426,Cats!$A:$B,2,false)</f>
        <v>B</v>
      </c>
    </row>
    <row r="1427">
      <c r="A1427" s="1">
        <v>138436.0</v>
      </c>
      <c r="B1427" s="1">
        <v>497.0</v>
      </c>
      <c r="C1427" s="1">
        <v>0.0</v>
      </c>
      <c r="D1427" s="1" t="s">
        <v>32</v>
      </c>
      <c r="E1427" s="1">
        <v>48.0</v>
      </c>
      <c r="F1427" s="7" t="str">
        <f>vlookup(E1427,Teams!A:B,2,false)</f>
        <v>WWPN</v>
      </c>
      <c r="G1427" s="1" t="b">
        <v>0</v>
      </c>
      <c r="H1427" s="1" t="b">
        <v>1</v>
      </c>
      <c r="I1427" s="1">
        <v>17.0</v>
      </c>
      <c r="J1427" s="7" t="str">
        <f>vlookup(I1427,Cats!$A:$B,2,false)</f>
        <v>B</v>
      </c>
    </row>
    <row r="1428">
      <c r="A1428" s="1">
        <v>138437.0</v>
      </c>
      <c r="B1428" s="1">
        <v>497.0</v>
      </c>
      <c r="C1428" s="1">
        <v>14.0</v>
      </c>
      <c r="D1428" s="1" t="s">
        <v>31</v>
      </c>
      <c r="E1428" s="1">
        <v>9.0</v>
      </c>
      <c r="F1428" s="7" t="str">
        <f>vlookup(E1428,Teams!A:B,2,false)</f>
        <v>Centennial</v>
      </c>
      <c r="G1428" s="1" t="b">
        <v>1</v>
      </c>
      <c r="H1428" s="1" t="b">
        <v>0</v>
      </c>
      <c r="I1428" s="1">
        <v>18.0</v>
      </c>
      <c r="J1428" s="7" t="str">
        <f>vlookup(I1428,Cats!$A:$B,2,false)</f>
        <v>P</v>
      </c>
    </row>
    <row r="1429">
      <c r="A1429" s="1">
        <v>138438.0</v>
      </c>
      <c r="B1429" s="1">
        <v>497.0</v>
      </c>
      <c r="C1429" s="1">
        <v>0.0</v>
      </c>
      <c r="D1429" s="1" t="s">
        <v>32</v>
      </c>
      <c r="E1429" s="1">
        <v>48.0</v>
      </c>
      <c r="F1429" s="7" t="str">
        <f>vlookup(E1429,Teams!A:B,2,false)</f>
        <v>WWPN</v>
      </c>
      <c r="G1429" s="1" t="b">
        <v>0</v>
      </c>
      <c r="H1429" s="1" t="b">
        <v>1</v>
      </c>
      <c r="I1429" s="1">
        <v>18.0</v>
      </c>
      <c r="J1429" s="7" t="str">
        <f>vlookup(I1429,Cats!$A:$B,2,false)</f>
        <v>P</v>
      </c>
    </row>
    <row r="1430">
      <c r="A1430" s="1">
        <v>138439.0</v>
      </c>
      <c r="B1430" s="1">
        <v>497.0</v>
      </c>
      <c r="C1430" s="1">
        <v>14.0</v>
      </c>
      <c r="D1430" s="1" t="s">
        <v>31</v>
      </c>
      <c r="E1430" s="1">
        <v>9.0</v>
      </c>
      <c r="F1430" s="7" t="str">
        <f>vlookup(E1430,Teams!A:B,2,false)</f>
        <v>Centennial</v>
      </c>
      <c r="G1430" s="1" t="b">
        <v>1</v>
      </c>
      <c r="H1430" s="1" t="b">
        <v>0</v>
      </c>
      <c r="I1430" s="1">
        <v>19.0</v>
      </c>
      <c r="J1430" s="7" t="str">
        <f>vlookup(I1430,Cats!$A:$B,2,false)</f>
        <v>X</v>
      </c>
    </row>
    <row r="1431">
      <c r="A1431" s="1">
        <v>138440.0</v>
      </c>
      <c r="B1431" s="1">
        <v>497.0</v>
      </c>
      <c r="C1431" s="1">
        <v>0.0</v>
      </c>
      <c r="D1431" s="1" t="s">
        <v>32</v>
      </c>
      <c r="E1431" s="1">
        <v>48.0</v>
      </c>
      <c r="F1431" s="7" t="str">
        <f>vlookup(E1431,Teams!A:B,2,false)</f>
        <v>WWPN</v>
      </c>
      <c r="G1431" s="1" t="b">
        <v>0</v>
      </c>
      <c r="H1431" s="1" t="b">
        <v>1</v>
      </c>
      <c r="I1431" s="1">
        <v>19.0</v>
      </c>
      <c r="J1431" s="7" t="str">
        <f>vlookup(I1431,Cats!$A:$B,2,false)</f>
        <v>X</v>
      </c>
    </row>
    <row r="1432">
      <c r="A1432" s="1">
        <v>138441.0</v>
      </c>
      <c r="B1432" s="1">
        <v>497.0</v>
      </c>
      <c r="C1432" s="1">
        <v>0.0</v>
      </c>
      <c r="D1432" s="1" t="s">
        <v>32</v>
      </c>
      <c r="E1432" s="1">
        <v>9.0</v>
      </c>
      <c r="F1432" s="7" t="str">
        <f>vlookup(E1432,Teams!A:B,2,false)</f>
        <v>Centennial</v>
      </c>
      <c r="G1432" s="1" t="b">
        <v>1</v>
      </c>
      <c r="H1432" s="1" t="b">
        <v>1</v>
      </c>
      <c r="I1432" s="1">
        <v>20.0</v>
      </c>
      <c r="J1432" s="7" t="str">
        <f>vlookup(I1432,Cats!$A:$B,2,false)</f>
        <v>M</v>
      </c>
    </row>
    <row r="1433">
      <c r="A1433" s="1">
        <v>138442.0</v>
      </c>
      <c r="B1433" s="1">
        <v>497.0</v>
      </c>
      <c r="C1433" s="1">
        <v>4.0</v>
      </c>
      <c r="D1433" s="1" t="s">
        <v>48</v>
      </c>
      <c r="E1433" s="1">
        <v>48.0</v>
      </c>
      <c r="F1433" s="7" t="str">
        <f>vlookup(E1433,Teams!A:B,2,false)</f>
        <v>WWPN</v>
      </c>
      <c r="G1433" s="1" t="b">
        <v>0</v>
      </c>
      <c r="H1433" s="1" t="b">
        <v>0</v>
      </c>
      <c r="I1433" s="1">
        <v>20.0</v>
      </c>
      <c r="J1433" s="7" t="str">
        <f>vlookup(I1433,Cats!$A:$B,2,false)</f>
        <v>M</v>
      </c>
    </row>
    <row r="1434">
      <c r="A1434" s="1">
        <v>138443.0</v>
      </c>
      <c r="B1434" s="1">
        <v>497.0</v>
      </c>
      <c r="C1434" s="1">
        <v>14.0</v>
      </c>
      <c r="D1434" s="1" t="s">
        <v>31</v>
      </c>
      <c r="E1434" s="1">
        <v>9.0</v>
      </c>
      <c r="F1434" s="7" t="str">
        <f>vlookup(E1434,Teams!A:B,2,false)</f>
        <v>Centennial</v>
      </c>
      <c r="G1434" s="1" t="b">
        <v>1</v>
      </c>
      <c r="H1434" s="1" t="b">
        <v>0</v>
      </c>
      <c r="I1434" s="1">
        <v>21.0</v>
      </c>
      <c r="J1434" s="7" t="str">
        <f>vlookup(I1434,Cats!$A:$B,2,false)</f>
        <v>C</v>
      </c>
    </row>
    <row r="1435">
      <c r="A1435" s="1">
        <v>138444.0</v>
      </c>
      <c r="B1435" s="1">
        <v>497.0</v>
      </c>
      <c r="C1435" s="1">
        <v>0.0</v>
      </c>
      <c r="D1435" s="1" t="s">
        <v>32</v>
      </c>
      <c r="E1435" s="1">
        <v>48.0</v>
      </c>
      <c r="F1435" s="7" t="str">
        <f>vlookup(E1435,Teams!A:B,2,false)</f>
        <v>WWPN</v>
      </c>
      <c r="G1435" s="1" t="b">
        <v>0</v>
      </c>
      <c r="H1435" s="1" t="b">
        <v>1</v>
      </c>
      <c r="I1435" s="1">
        <v>21.0</v>
      </c>
      <c r="J1435" s="7" t="str">
        <f>vlookup(I1435,Cats!$A:$B,2,false)</f>
        <v>C</v>
      </c>
    </row>
    <row r="1436">
      <c r="A1436" s="1">
        <v>138445.0</v>
      </c>
      <c r="B1436" s="1">
        <v>497.0</v>
      </c>
      <c r="C1436" s="1">
        <v>0.0</v>
      </c>
      <c r="D1436" s="1" t="s">
        <v>55</v>
      </c>
      <c r="E1436" s="1">
        <v>9.0</v>
      </c>
      <c r="F1436" s="7" t="str">
        <f>vlookup(E1436,Teams!A:B,2,false)</f>
        <v>Centennial</v>
      </c>
      <c r="G1436" s="1" t="b">
        <v>1</v>
      </c>
      <c r="H1436" s="1" t="b">
        <v>0</v>
      </c>
      <c r="I1436" s="1">
        <v>22.0</v>
      </c>
      <c r="J1436" s="7" t="str">
        <f>vlookup(I1436,Cats!$A:$B,2,false)</f>
        <v>E</v>
      </c>
    </row>
    <row r="1437">
      <c r="A1437" s="1">
        <v>138446.0</v>
      </c>
      <c r="B1437" s="1">
        <v>497.0</v>
      </c>
      <c r="C1437" s="1">
        <v>0.0</v>
      </c>
      <c r="D1437" s="1" t="s">
        <v>46</v>
      </c>
      <c r="E1437" s="1">
        <v>48.0</v>
      </c>
      <c r="F1437" s="7" t="str">
        <f>vlookup(E1437,Teams!A:B,2,false)</f>
        <v>WWPN</v>
      </c>
      <c r="G1437" s="1" t="b">
        <v>0</v>
      </c>
      <c r="H1437" s="1" t="b">
        <v>0</v>
      </c>
      <c r="I1437" s="1">
        <v>22.0</v>
      </c>
      <c r="J1437" s="7" t="str">
        <f>vlookup(I1437,Cats!$A:$B,2,false)</f>
        <v>E</v>
      </c>
    </row>
    <row r="1438">
      <c r="A1438" s="1">
        <v>138447.0</v>
      </c>
      <c r="B1438" s="1">
        <v>497.0</v>
      </c>
      <c r="C1438" s="1">
        <v>4.0</v>
      </c>
      <c r="D1438" s="1" t="s">
        <v>31</v>
      </c>
      <c r="E1438" s="1">
        <v>9.0</v>
      </c>
      <c r="F1438" s="7" t="str">
        <f>vlookup(E1438,Teams!A:B,2,false)</f>
        <v>Centennial</v>
      </c>
      <c r="G1438" s="1" t="b">
        <v>1</v>
      </c>
      <c r="H1438" s="1" t="b">
        <v>0</v>
      </c>
      <c r="I1438" s="1">
        <v>23.0</v>
      </c>
      <c r="J1438" s="7" t="str">
        <f>vlookup(I1438,Cats!$A:$B,2,false)</f>
        <v>B</v>
      </c>
    </row>
    <row r="1439">
      <c r="A1439" s="1">
        <v>138448.0</v>
      </c>
      <c r="B1439" s="1">
        <v>497.0</v>
      </c>
      <c r="C1439" s="1">
        <v>0.0</v>
      </c>
      <c r="D1439" s="1" t="s">
        <v>32</v>
      </c>
      <c r="E1439" s="1">
        <v>48.0</v>
      </c>
      <c r="F1439" s="7" t="str">
        <f>vlookup(E1439,Teams!A:B,2,false)</f>
        <v>WWPN</v>
      </c>
      <c r="G1439" s="1" t="b">
        <v>0</v>
      </c>
      <c r="H1439" s="1" t="b">
        <v>1</v>
      </c>
      <c r="I1439" s="1">
        <v>23.0</v>
      </c>
      <c r="J1439" s="7" t="str">
        <f>vlookup(I1439,Cats!$A:$B,2,false)</f>
        <v>B</v>
      </c>
    </row>
    <row r="1440">
      <c r="A1440" s="1">
        <v>138449.0</v>
      </c>
      <c r="B1440" s="1">
        <v>497.0</v>
      </c>
      <c r="C1440" s="1">
        <v>14.0</v>
      </c>
      <c r="D1440" s="1" t="s">
        <v>31</v>
      </c>
      <c r="E1440" s="1">
        <v>9.0</v>
      </c>
      <c r="F1440" s="7" t="str">
        <f>vlookup(E1440,Teams!A:B,2,false)</f>
        <v>Centennial</v>
      </c>
      <c r="G1440" s="1" t="b">
        <v>1</v>
      </c>
      <c r="H1440" s="1" t="b">
        <v>0</v>
      </c>
      <c r="I1440" s="1">
        <v>24.0</v>
      </c>
      <c r="J1440" s="7" t="str">
        <f>vlookup(I1440,Cats!$A:$B,2,false)</f>
        <v>P</v>
      </c>
    </row>
    <row r="1441">
      <c r="A1441" s="1">
        <v>138450.0</v>
      </c>
      <c r="B1441" s="1">
        <v>497.0</v>
      </c>
      <c r="C1441" s="1">
        <v>0.0</v>
      </c>
      <c r="D1441" s="1" t="s">
        <v>32</v>
      </c>
      <c r="E1441" s="1">
        <v>48.0</v>
      </c>
      <c r="F1441" s="7" t="str">
        <f>vlookup(E1441,Teams!A:B,2,false)</f>
        <v>WWPN</v>
      </c>
      <c r="G1441" s="1" t="b">
        <v>0</v>
      </c>
      <c r="H1441" s="1" t="b">
        <v>1</v>
      </c>
      <c r="I1441" s="1">
        <v>24.0</v>
      </c>
      <c r="J1441" s="7" t="str">
        <f>vlookup(I1441,Cats!$A:$B,2,false)</f>
        <v>P</v>
      </c>
    </row>
    <row r="1442">
      <c r="A1442" s="1">
        <v>138451.0</v>
      </c>
      <c r="B1442" s="1">
        <v>498.0</v>
      </c>
      <c r="C1442" s="1">
        <v>0.0</v>
      </c>
      <c r="D1442" s="1" t="s">
        <v>32</v>
      </c>
      <c r="E1442" s="1">
        <v>134.0</v>
      </c>
      <c r="F1442" s="7" t="str">
        <f>vlookup(E1442,Teams!A:B,2,false)</f>
        <v>Iolani</v>
      </c>
      <c r="G1442" s="1" t="b">
        <v>1</v>
      </c>
      <c r="H1442" s="1" t="b">
        <v>1</v>
      </c>
      <c r="I1442" s="1">
        <v>1.0</v>
      </c>
      <c r="J1442" s="7" t="str">
        <f>vlookup(I1442,Cats!$A:$B,2,false)</f>
        <v>X</v>
      </c>
    </row>
    <row r="1443">
      <c r="A1443" s="1">
        <v>138452.0</v>
      </c>
      <c r="B1443" s="1">
        <v>498.0</v>
      </c>
      <c r="C1443" s="1">
        <v>14.0</v>
      </c>
      <c r="D1443" s="1" t="s">
        <v>41</v>
      </c>
      <c r="E1443" s="1">
        <v>23.0</v>
      </c>
      <c r="F1443" s="7" t="str">
        <f>vlookup(E1443,Teams!A:B,2,false)</f>
        <v>Lakeside</v>
      </c>
      <c r="G1443" s="1" t="b">
        <v>0</v>
      </c>
      <c r="H1443" s="1" t="b">
        <v>0</v>
      </c>
      <c r="I1443" s="1">
        <v>1.0</v>
      </c>
      <c r="J1443" s="7" t="str">
        <f>vlookup(I1443,Cats!$A:$B,2,false)</f>
        <v>X</v>
      </c>
    </row>
    <row r="1444">
      <c r="A1444" s="1">
        <v>138453.0</v>
      </c>
      <c r="B1444" s="1">
        <v>498.0</v>
      </c>
      <c r="C1444" s="1">
        <v>0.0</v>
      </c>
      <c r="D1444" s="1" t="s">
        <v>32</v>
      </c>
      <c r="E1444" s="1">
        <v>134.0</v>
      </c>
      <c r="F1444" s="7" t="str">
        <f>vlookup(E1444,Teams!A:B,2,false)</f>
        <v>Iolani</v>
      </c>
      <c r="G1444" s="1" t="b">
        <v>1</v>
      </c>
      <c r="H1444" s="1" t="b">
        <v>1</v>
      </c>
      <c r="I1444" s="1">
        <v>2.0</v>
      </c>
      <c r="J1444" s="7" t="str">
        <f>vlookup(I1444,Cats!$A:$B,2,false)</f>
        <v>M</v>
      </c>
    </row>
    <row r="1445">
      <c r="A1445" s="1">
        <v>138454.0</v>
      </c>
      <c r="B1445" s="1">
        <v>498.0</v>
      </c>
      <c r="C1445" s="1">
        <v>14.0</v>
      </c>
      <c r="D1445" s="1" t="s">
        <v>41</v>
      </c>
      <c r="E1445" s="1">
        <v>23.0</v>
      </c>
      <c r="F1445" s="7" t="str">
        <f>vlookup(E1445,Teams!A:B,2,false)</f>
        <v>Lakeside</v>
      </c>
      <c r="G1445" s="1" t="b">
        <v>0</v>
      </c>
      <c r="H1445" s="1" t="b">
        <v>0</v>
      </c>
      <c r="I1445" s="1">
        <v>2.0</v>
      </c>
      <c r="J1445" s="7" t="str">
        <f>vlookup(I1445,Cats!$A:$B,2,false)</f>
        <v>M</v>
      </c>
    </row>
    <row r="1446">
      <c r="A1446" s="1">
        <v>138455.0</v>
      </c>
      <c r="B1446" s="1">
        <v>498.0</v>
      </c>
      <c r="C1446" s="1">
        <v>4.0</v>
      </c>
      <c r="D1446" s="1" t="s">
        <v>41</v>
      </c>
      <c r="E1446" s="1">
        <v>23.0</v>
      </c>
      <c r="F1446" s="7" t="str">
        <f>vlookup(E1446,Teams!A:B,2,false)</f>
        <v>Lakeside</v>
      </c>
      <c r="G1446" s="1" t="b">
        <v>0</v>
      </c>
      <c r="H1446" s="1" t="b">
        <v>0</v>
      </c>
      <c r="I1446" s="1">
        <v>3.0</v>
      </c>
      <c r="J1446" s="7" t="str">
        <f>vlookup(I1446,Cats!$A:$B,2,false)</f>
        <v>C</v>
      </c>
    </row>
    <row r="1447">
      <c r="A1447" s="1">
        <v>138456.0</v>
      </c>
      <c r="B1447" s="1">
        <v>498.0</v>
      </c>
      <c r="C1447" s="1">
        <v>0.0</v>
      </c>
      <c r="D1447" s="1" t="s">
        <v>32</v>
      </c>
      <c r="E1447" s="1">
        <v>134.0</v>
      </c>
      <c r="F1447" s="7" t="str">
        <f>vlookup(E1447,Teams!A:B,2,false)</f>
        <v>Iolani</v>
      </c>
      <c r="G1447" s="1" t="b">
        <v>1</v>
      </c>
      <c r="H1447" s="1" t="b">
        <v>1</v>
      </c>
      <c r="I1447" s="1">
        <v>3.0</v>
      </c>
      <c r="J1447" s="7" t="str">
        <f>vlookup(I1447,Cats!$A:$B,2,false)</f>
        <v>C</v>
      </c>
    </row>
    <row r="1448">
      <c r="A1448" s="1">
        <v>138457.0</v>
      </c>
      <c r="B1448" s="1">
        <v>498.0</v>
      </c>
      <c r="C1448" s="1">
        <v>0.0</v>
      </c>
      <c r="D1448" s="1" t="s">
        <v>32</v>
      </c>
      <c r="E1448" s="1">
        <v>134.0</v>
      </c>
      <c r="F1448" s="7" t="str">
        <f>vlookup(E1448,Teams!A:B,2,false)</f>
        <v>Iolani</v>
      </c>
      <c r="G1448" s="1" t="b">
        <v>1</v>
      </c>
      <c r="H1448" s="1" t="b">
        <v>1</v>
      </c>
      <c r="I1448" s="1">
        <v>4.0</v>
      </c>
      <c r="J1448" s="7" t="str">
        <f>vlookup(I1448,Cats!$A:$B,2,false)</f>
        <v>E</v>
      </c>
    </row>
    <row r="1449">
      <c r="A1449" s="1">
        <v>138458.0</v>
      </c>
      <c r="B1449" s="1">
        <v>498.0</v>
      </c>
      <c r="C1449" s="1">
        <v>4.0</v>
      </c>
      <c r="D1449" s="1" t="s">
        <v>41</v>
      </c>
      <c r="E1449" s="1">
        <v>23.0</v>
      </c>
      <c r="F1449" s="7" t="str">
        <f>vlookup(E1449,Teams!A:B,2,false)</f>
        <v>Lakeside</v>
      </c>
      <c r="G1449" s="1" t="b">
        <v>0</v>
      </c>
      <c r="H1449" s="1" t="b">
        <v>0</v>
      </c>
      <c r="I1449" s="1">
        <v>4.0</v>
      </c>
      <c r="J1449" s="7" t="str">
        <f>vlookup(I1449,Cats!$A:$B,2,false)</f>
        <v>E</v>
      </c>
    </row>
    <row r="1450">
      <c r="A1450" s="1">
        <v>138459.0</v>
      </c>
      <c r="B1450" s="1">
        <v>498.0</v>
      </c>
      <c r="C1450" s="1">
        <v>0.0</v>
      </c>
      <c r="D1450" s="1" t="s">
        <v>50</v>
      </c>
      <c r="E1450" s="1">
        <v>134.0</v>
      </c>
      <c r="F1450" s="7" t="str">
        <f>vlookup(E1450,Teams!A:B,2,false)</f>
        <v>Iolani</v>
      </c>
      <c r="G1450" s="1" t="b">
        <v>1</v>
      </c>
      <c r="H1450" s="1" t="b">
        <v>0</v>
      </c>
      <c r="I1450" s="1">
        <v>5.0</v>
      </c>
      <c r="J1450" s="7" t="str">
        <f>vlookup(I1450,Cats!$A:$B,2,false)</f>
        <v>B</v>
      </c>
    </row>
    <row r="1451">
      <c r="A1451" s="1">
        <v>138460.0</v>
      </c>
      <c r="B1451" s="1">
        <v>498.0</v>
      </c>
      <c r="C1451" s="1">
        <v>0.0</v>
      </c>
      <c r="D1451" s="1" t="s">
        <v>41</v>
      </c>
      <c r="E1451" s="1">
        <v>23.0</v>
      </c>
      <c r="F1451" s="7" t="str">
        <f>vlookup(E1451,Teams!A:B,2,false)</f>
        <v>Lakeside</v>
      </c>
      <c r="G1451" s="1" t="b">
        <v>0</v>
      </c>
      <c r="H1451" s="1" t="b">
        <v>0</v>
      </c>
      <c r="I1451" s="1">
        <v>5.0</v>
      </c>
      <c r="J1451" s="7" t="str">
        <f>vlookup(I1451,Cats!$A:$B,2,false)</f>
        <v>B</v>
      </c>
    </row>
    <row r="1452">
      <c r="A1452" s="1">
        <v>138461.0</v>
      </c>
      <c r="B1452" s="1">
        <v>498.0</v>
      </c>
      <c r="C1452" s="1">
        <v>14.0</v>
      </c>
      <c r="D1452" s="1" t="s">
        <v>50</v>
      </c>
      <c r="E1452" s="1">
        <v>134.0</v>
      </c>
      <c r="F1452" s="7" t="str">
        <f>vlookup(E1452,Teams!A:B,2,false)</f>
        <v>Iolani</v>
      </c>
      <c r="G1452" s="1" t="b">
        <v>1</v>
      </c>
      <c r="H1452" s="1" t="b">
        <v>0</v>
      </c>
      <c r="I1452" s="1">
        <v>6.0</v>
      </c>
      <c r="J1452" s="7" t="str">
        <f>vlookup(I1452,Cats!$A:$B,2,false)</f>
        <v>P</v>
      </c>
    </row>
    <row r="1453">
      <c r="A1453" s="1">
        <v>138462.0</v>
      </c>
      <c r="B1453" s="1">
        <v>498.0</v>
      </c>
      <c r="C1453" s="1">
        <v>0.0</v>
      </c>
      <c r="D1453" s="1" t="s">
        <v>32</v>
      </c>
      <c r="E1453" s="1">
        <v>23.0</v>
      </c>
      <c r="F1453" s="7" t="str">
        <f>vlookup(E1453,Teams!A:B,2,false)</f>
        <v>Lakeside</v>
      </c>
      <c r="G1453" s="1" t="b">
        <v>0</v>
      </c>
      <c r="H1453" s="1" t="b">
        <v>1</v>
      </c>
      <c r="I1453" s="1">
        <v>6.0</v>
      </c>
      <c r="J1453" s="7" t="str">
        <f>vlookup(I1453,Cats!$A:$B,2,false)</f>
        <v>P</v>
      </c>
    </row>
    <row r="1454">
      <c r="A1454" s="1">
        <v>138463.0</v>
      </c>
      <c r="B1454" s="1">
        <v>498.0</v>
      </c>
      <c r="C1454" s="1">
        <v>0.0</v>
      </c>
      <c r="D1454" s="1" t="s">
        <v>32</v>
      </c>
      <c r="E1454" s="1">
        <v>134.0</v>
      </c>
      <c r="F1454" s="7" t="str">
        <f>vlookup(E1454,Teams!A:B,2,false)</f>
        <v>Iolani</v>
      </c>
      <c r="G1454" s="1" t="b">
        <v>1</v>
      </c>
      <c r="H1454" s="1" t="b">
        <v>1</v>
      </c>
      <c r="I1454" s="1">
        <v>7.0</v>
      </c>
      <c r="J1454" s="7" t="str">
        <f>vlookup(I1454,Cats!$A:$B,2,false)</f>
        <v>X</v>
      </c>
    </row>
    <row r="1455">
      <c r="A1455" s="1">
        <v>138464.0</v>
      </c>
      <c r="B1455" s="1">
        <v>498.0</v>
      </c>
      <c r="C1455" s="1">
        <v>14.0</v>
      </c>
      <c r="D1455" s="1" t="s">
        <v>95</v>
      </c>
      <c r="E1455" s="1">
        <v>23.0</v>
      </c>
      <c r="F1455" s="7" t="str">
        <f>vlookup(E1455,Teams!A:B,2,false)</f>
        <v>Lakeside</v>
      </c>
      <c r="G1455" s="1" t="b">
        <v>0</v>
      </c>
      <c r="H1455" s="1" t="b">
        <v>0</v>
      </c>
      <c r="I1455" s="1">
        <v>7.0</v>
      </c>
      <c r="J1455" s="7" t="str">
        <f>vlookup(I1455,Cats!$A:$B,2,false)</f>
        <v>X</v>
      </c>
    </row>
    <row r="1456">
      <c r="A1456" s="1">
        <v>138465.0</v>
      </c>
      <c r="B1456" s="1">
        <v>498.0</v>
      </c>
      <c r="C1456" s="1">
        <v>0.0</v>
      </c>
      <c r="D1456" s="1" t="s">
        <v>32</v>
      </c>
      <c r="E1456" s="1">
        <v>134.0</v>
      </c>
      <c r="F1456" s="7" t="str">
        <f>vlookup(E1456,Teams!A:B,2,false)</f>
        <v>Iolani</v>
      </c>
      <c r="G1456" s="1" t="b">
        <v>1</v>
      </c>
      <c r="H1456" s="1" t="b">
        <v>1</v>
      </c>
      <c r="I1456" s="1">
        <v>8.0</v>
      </c>
      <c r="J1456" s="7" t="str">
        <f>vlookup(I1456,Cats!$A:$B,2,false)</f>
        <v>M</v>
      </c>
    </row>
    <row r="1457">
      <c r="A1457" s="1">
        <v>138466.0</v>
      </c>
      <c r="B1457" s="1">
        <v>498.0</v>
      </c>
      <c r="C1457" s="1">
        <v>14.0</v>
      </c>
      <c r="D1457" s="1" t="s">
        <v>41</v>
      </c>
      <c r="E1457" s="1">
        <v>23.0</v>
      </c>
      <c r="F1457" s="7" t="str">
        <f>vlookup(E1457,Teams!A:B,2,false)</f>
        <v>Lakeside</v>
      </c>
      <c r="G1457" s="1" t="b">
        <v>0</v>
      </c>
      <c r="H1457" s="1" t="b">
        <v>0</v>
      </c>
      <c r="I1457" s="1">
        <v>8.0</v>
      </c>
      <c r="J1457" s="7" t="str">
        <f>vlookup(I1457,Cats!$A:$B,2,false)</f>
        <v>M</v>
      </c>
    </row>
    <row r="1458">
      <c r="A1458" s="1">
        <v>138467.0</v>
      </c>
      <c r="B1458" s="1">
        <v>498.0</v>
      </c>
      <c r="C1458" s="1">
        <v>14.0</v>
      </c>
      <c r="D1458" s="1" t="s">
        <v>50</v>
      </c>
      <c r="E1458" s="1">
        <v>134.0</v>
      </c>
      <c r="F1458" s="7" t="str">
        <f>vlookup(E1458,Teams!A:B,2,false)</f>
        <v>Iolani</v>
      </c>
      <c r="G1458" s="1" t="b">
        <v>1</v>
      </c>
      <c r="H1458" s="1" t="b">
        <v>0</v>
      </c>
      <c r="I1458" s="1">
        <v>9.0</v>
      </c>
      <c r="J1458" s="7" t="str">
        <f>vlookup(I1458,Cats!$A:$B,2,false)</f>
        <v>C</v>
      </c>
    </row>
    <row r="1459">
      <c r="A1459" s="1">
        <v>138468.0</v>
      </c>
      <c r="B1459" s="1">
        <v>498.0</v>
      </c>
      <c r="C1459" s="1">
        <v>0.0</v>
      </c>
      <c r="D1459" s="1" t="s">
        <v>32</v>
      </c>
      <c r="E1459" s="1">
        <v>23.0</v>
      </c>
      <c r="F1459" s="7" t="str">
        <f>vlookup(E1459,Teams!A:B,2,false)</f>
        <v>Lakeside</v>
      </c>
      <c r="G1459" s="1" t="b">
        <v>0</v>
      </c>
      <c r="H1459" s="1" t="b">
        <v>1</v>
      </c>
      <c r="I1459" s="1">
        <v>9.0</v>
      </c>
      <c r="J1459" s="7" t="str">
        <f>vlookup(I1459,Cats!$A:$B,2,false)</f>
        <v>C</v>
      </c>
    </row>
    <row r="1460">
      <c r="A1460" s="1">
        <v>138469.0</v>
      </c>
      <c r="B1460" s="1">
        <v>498.0</v>
      </c>
      <c r="C1460" s="1">
        <v>0.0</v>
      </c>
      <c r="D1460" s="1" t="s">
        <v>32</v>
      </c>
      <c r="E1460" s="1">
        <v>134.0</v>
      </c>
      <c r="F1460" s="7" t="str">
        <f>vlookup(E1460,Teams!A:B,2,false)</f>
        <v>Iolani</v>
      </c>
      <c r="G1460" s="1" t="b">
        <v>1</v>
      </c>
      <c r="H1460" s="1" t="b">
        <v>1</v>
      </c>
      <c r="I1460" s="1">
        <v>10.0</v>
      </c>
      <c r="J1460" s="7" t="str">
        <f>vlookup(I1460,Cats!$A:$B,2,false)</f>
        <v>E</v>
      </c>
    </row>
    <row r="1461">
      <c r="A1461" s="1">
        <v>138470.0</v>
      </c>
      <c r="B1461" s="1">
        <v>498.0</v>
      </c>
      <c r="C1461" s="1">
        <v>4.0</v>
      </c>
      <c r="D1461" s="1" t="s">
        <v>41</v>
      </c>
      <c r="E1461" s="1">
        <v>23.0</v>
      </c>
      <c r="F1461" s="7" t="str">
        <f>vlookup(E1461,Teams!A:B,2,false)</f>
        <v>Lakeside</v>
      </c>
      <c r="G1461" s="1" t="b">
        <v>0</v>
      </c>
      <c r="H1461" s="1" t="b">
        <v>0</v>
      </c>
      <c r="I1461" s="1">
        <v>10.0</v>
      </c>
      <c r="J1461" s="7" t="str">
        <f>vlookup(I1461,Cats!$A:$B,2,false)</f>
        <v>E</v>
      </c>
    </row>
    <row r="1462">
      <c r="A1462" s="1">
        <v>138471.0</v>
      </c>
      <c r="B1462" s="1">
        <v>498.0</v>
      </c>
      <c r="C1462" s="1">
        <v>0.0</v>
      </c>
      <c r="D1462" s="1" t="s">
        <v>50</v>
      </c>
      <c r="E1462" s="1">
        <v>134.0</v>
      </c>
      <c r="F1462" s="7" t="str">
        <f>vlookup(E1462,Teams!A:B,2,false)</f>
        <v>Iolani</v>
      </c>
      <c r="G1462" s="1" t="b">
        <v>1</v>
      </c>
      <c r="H1462" s="1" t="b">
        <v>0</v>
      </c>
      <c r="I1462" s="1">
        <v>11.0</v>
      </c>
      <c r="J1462" s="7" t="str">
        <f>vlookup(I1462,Cats!$A:$B,2,false)</f>
        <v>B</v>
      </c>
    </row>
    <row r="1463">
      <c r="A1463" s="1">
        <v>138472.0</v>
      </c>
      <c r="B1463" s="1">
        <v>498.0</v>
      </c>
      <c r="C1463" s="1">
        <v>0.0</v>
      </c>
      <c r="D1463" s="1" t="s">
        <v>41</v>
      </c>
      <c r="E1463" s="1">
        <v>23.0</v>
      </c>
      <c r="F1463" s="7" t="str">
        <f>vlookup(E1463,Teams!A:B,2,false)</f>
        <v>Lakeside</v>
      </c>
      <c r="G1463" s="1" t="b">
        <v>0</v>
      </c>
      <c r="H1463" s="1" t="b">
        <v>0</v>
      </c>
      <c r="I1463" s="1">
        <v>11.0</v>
      </c>
      <c r="J1463" s="7" t="str">
        <f>vlookup(I1463,Cats!$A:$B,2,false)</f>
        <v>B</v>
      </c>
    </row>
    <row r="1464">
      <c r="A1464" s="1">
        <v>138473.0</v>
      </c>
      <c r="B1464" s="1">
        <v>498.0</v>
      </c>
      <c r="C1464" s="1">
        <v>14.0</v>
      </c>
      <c r="D1464" s="1" t="s">
        <v>50</v>
      </c>
      <c r="E1464" s="1">
        <v>134.0</v>
      </c>
      <c r="F1464" s="7" t="str">
        <f>vlookup(E1464,Teams!A:B,2,false)</f>
        <v>Iolani</v>
      </c>
      <c r="G1464" s="1" t="b">
        <v>1</v>
      </c>
      <c r="H1464" s="1" t="b">
        <v>0</v>
      </c>
      <c r="I1464" s="1">
        <v>12.0</v>
      </c>
      <c r="J1464" s="7" t="str">
        <f>vlookup(I1464,Cats!$A:$B,2,false)</f>
        <v>P</v>
      </c>
    </row>
    <row r="1465">
      <c r="A1465" s="1">
        <v>138474.0</v>
      </c>
      <c r="B1465" s="1">
        <v>498.0</v>
      </c>
      <c r="C1465" s="1">
        <v>-4.0</v>
      </c>
      <c r="D1465" s="1" t="s">
        <v>95</v>
      </c>
      <c r="E1465" s="1">
        <v>23.0</v>
      </c>
      <c r="F1465" s="7" t="str">
        <f>vlookup(E1465,Teams!A:B,2,false)</f>
        <v>Lakeside</v>
      </c>
      <c r="G1465" s="1" t="b">
        <v>0</v>
      </c>
      <c r="H1465" s="1" t="b">
        <v>0</v>
      </c>
      <c r="I1465" s="1">
        <v>12.0</v>
      </c>
      <c r="J1465" s="7" t="str">
        <f>vlookup(I1465,Cats!$A:$B,2,false)</f>
        <v>P</v>
      </c>
    </row>
    <row r="1466">
      <c r="A1466" s="1">
        <v>138475.0</v>
      </c>
      <c r="B1466" s="1">
        <v>498.0</v>
      </c>
      <c r="C1466" s="1">
        <v>0.0</v>
      </c>
      <c r="D1466" s="1" t="s">
        <v>32</v>
      </c>
      <c r="E1466" s="1">
        <v>134.0</v>
      </c>
      <c r="F1466" s="7" t="str">
        <f>vlookup(E1466,Teams!A:B,2,false)</f>
        <v>Iolani</v>
      </c>
      <c r="G1466" s="1" t="b">
        <v>1</v>
      </c>
      <c r="H1466" s="1" t="b">
        <v>1</v>
      </c>
      <c r="I1466" s="1">
        <v>13.0</v>
      </c>
      <c r="J1466" s="7" t="str">
        <f>vlookup(I1466,Cats!$A:$B,2,false)</f>
        <v>X</v>
      </c>
    </row>
    <row r="1467">
      <c r="A1467" s="1">
        <v>138476.0</v>
      </c>
      <c r="B1467" s="1">
        <v>498.0</v>
      </c>
      <c r="C1467" s="1">
        <v>14.0</v>
      </c>
      <c r="D1467" s="1" t="s">
        <v>41</v>
      </c>
      <c r="E1467" s="1">
        <v>23.0</v>
      </c>
      <c r="F1467" s="7" t="str">
        <f>vlookup(E1467,Teams!A:B,2,false)</f>
        <v>Lakeside</v>
      </c>
      <c r="G1467" s="1" t="b">
        <v>0</v>
      </c>
      <c r="H1467" s="1" t="b">
        <v>0</v>
      </c>
      <c r="I1467" s="1">
        <v>13.0</v>
      </c>
      <c r="J1467" s="7" t="str">
        <f>vlookup(I1467,Cats!$A:$B,2,false)</f>
        <v>X</v>
      </c>
    </row>
    <row r="1468">
      <c r="A1468" s="1">
        <v>138477.0</v>
      </c>
      <c r="B1468" s="1">
        <v>498.0</v>
      </c>
      <c r="C1468" s="1">
        <v>0.0</v>
      </c>
      <c r="D1468" s="1" t="s">
        <v>32</v>
      </c>
      <c r="E1468" s="1">
        <v>134.0</v>
      </c>
      <c r="F1468" s="7" t="str">
        <f>vlookup(E1468,Teams!A:B,2,false)</f>
        <v>Iolani</v>
      </c>
      <c r="G1468" s="1" t="b">
        <v>1</v>
      </c>
      <c r="H1468" s="1" t="b">
        <v>1</v>
      </c>
      <c r="I1468" s="1">
        <v>14.0</v>
      </c>
      <c r="J1468" s="7" t="str">
        <f>vlookup(I1468,Cats!$A:$B,2,false)</f>
        <v>M</v>
      </c>
    </row>
    <row r="1469">
      <c r="A1469" s="1">
        <v>138478.0</v>
      </c>
      <c r="B1469" s="1">
        <v>498.0</v>
      </c>
      <c r="C1469" s="1">
        <v>14.0</v>
      </c>
      <c r="D1469" s="1" t="s">
        <v>95</v>
      </c>
      <c r="E1469" s="1">
        <v>23.0</v>
      </c>
      <c r="F1469" s="7" t="str">
        <f>vlookup(E1469,Teams!A:B,2,false)</f>
        <v>Lakeside</v>
      </c>
      <c r="G1469" s="1" t="b">
        <v>0</v>
      </c>
      <c r="H1469" s="1" t="b">
        <v>0</v>
      </c>
      <c r="I1469" s="1">
        <v>14.0</v>
      </c>
      <c r="J1469" s="7" t="str">
        <f>vlookup(I1469,Cats!$A:$B,2,false)</f>
        <v>M</v>
      </c>
    </row>
    <row r="1470">
      <c r="A1470" s="1">
        <v>138479.0</v>
      </c>
      <c r="B1470" s="1">
        <v>498.0</v>
      </c>
      <c r="C1470" s="1">
        <v>0.0</v>
      </c>
      <c r="D1470" s="1" t="s">
        <v>32</v>
      </c>
      <c r="E1470" s="1">
        <v>134.0</v>
      </c>
      <c r="F1470" s="7" t="str">
        <f>vlookup(E1470,Teams!A:B,2,false)</f>
        <v>Iolani</v>
      </c>
      <c r="G1470" s="1" t="b">
        <v>1</v>
      </c>
      <c r="H1470" s="1" t="b">
        <v>1</v>
      </c>
      <c r="I1470" s="1">
        <v>15.0</v>
      </c>
      <c r="J1470" s="7" t="str">
        <f>vlookup(I1470,Cats!$A:$B,2,false)</f>
        <v>C</v>
      </c>
    </row>
    <row r="1471">
      <c r="A1471" s="1">
        <v>138480.0</v>
      </c>
      <c r="B1471" s="1">
        <v>498.0</v>
      </c>
      <c r="C1471" s="1">
        <v>0.0</v>
      </c>
      <c r="D1471" s="1" t="s">
        <v>95</v>
      </c>
      <c r="E1471" s="1">
        <v>23.0</v>
      </c>
      <c r="F1471" s="7" t="str">
        <f>vlookup(E1471,Teams!A:B,2,false)</f>
        <v>Lakeside</v>
      </c>
      <c r="G1471" s="1" t="b">
        <v>0</v>
      </c>
      <c r="H1471" s="1" t="b">
        <v>0</v>
      </c>
      <c r="I1471" s="1">
        <v>15.0</v>
      </c>
      <c r="J1471" s="7" t="str">
        <f>vlookup(I1471,Cats!$A:$B,2,false)</f>
        <v>C</v>
      </c>
    </row>
    <row r="1472">
      <c r="A1472" s="1">
        <v>138481.0</v>
      </c>
      <c r="B1472" s="1">
        <v>498.0</v>
      </c>
      <c r="C1472" s="1">
        <v>0.0</v>
      </c>
      <c r="D1472" s="1" t="s">
        <v>32</v>
      </c>
      <c r="E1472" s="1">
        <v>134.0</v>
      </c>
      <c r="F1472" s="7" t="str">
        <f>vlookup(E1472,Teams!A:B,2,false)</f>
        <v>Iolani</v>
      </c>
      <c r="G1472" s="1" t="b">
        <v>1</v>
      </c>
      <c r="H1472" s="1" t="b">
        <v>1</v>
      </c>
      <c r="I1472" s="1">
        <v>16.0</v>
      </c>
      <c r="J1472" s="7" t="str">
        <f>vlookup(I1472,Cats!$A:$B,2,false)</f>
        <v>E</v>
      </c>
    </row>
    <row r="1473">
      <c r="A1473" s="1">
        <v>138482.0</v>
      </c>
      <c r="B1473" s="1">
        <v>498.0</v>
      </c>
      <c r="C1473" s="1">
        <v>14.0</v>
      </c>
      <c r="D1473" s="1" t="s">
        <v>41</v>
      </c>
      <c r="E1473" s="1">
        <v>23.0</v>
      </c>
      <c r="F1473" s="7" t="str">
        <f>vlookup(E1473,Teams!A:B,2,false)</f>
        <v>Lakeside</v>
      </c>
      <c r="G1473" s="1" t="b">
        <v>0</v>
      </c>
      <c r="H1473" s="1" t="b">
        <v>0</v>
      </c>
      <c r="I1473" s="1">
        <v>16.0</v>
      </c>
      <c r="J1473" s="7" t="str">
        <f>vlookup(I1473,Cats!$A:$B,2,false)</f>
        <v>E</v>
      </c>
    </row>
    <row r="1474">
      <c r="A1474" s="1">
        <v>138483.0</v>
      </c>
      <c r="B1474" s="1">
        <v>498.0</v>
      </c>
      <c r="C1474" s="1">
        <v>0.0</v>
      </c>
      <c r="D1474" s="1" t="s">
        <v>199</v>
      </c>
      <c r="E1474" s="1">
        <v>134.0</v>
      </c>
      <c r="F1474" s="7" t="str">
        <f>vlookup(E1474,Teams!A:B,2,false)</f>
        <v>Iolani</v>
      </c>
      <c r="G1474" s="1" t="b">
        <v>1</v>
      </c>
      <c r="H1474" s="1" t="b">
        <v>0</v>
      </c>
      <c r="I1474" s="1">
        <v>17.0</v>
      </c>
      <c r="J1474" s="7" t="str">
        <f>vlookup(I1474,Cats!$A:$B,2,false)</f>
        <v>B</v>
      </c>
    </row>
    <row r="1475">
      <c r="A1475" s="1">
        <v>138484.0</v>
      </c>
      <c r="B1475" s="1">
        <v>498.0</v>
      </c>
      <c r="C1475" s="1">
        <v>14.0</v>
      </c>
      <c r="D1475" s="1" t="s">
        <v>95</v>
      </c>
      <c r="E1475" s="1">
        <v>23.0</v>
      </c>
      <c r="F1475" s="7" t="str">
        <f>vlookup(E1475,Teams!A:B,2,false)</f>
        <v>Lakeside</v>
      </c>
      <c r="G1475" s="1" t="b">
        <v>0</v>
      </c>
      <c r="H1475" s="1" t="b">
        <v>0</v>
      </c>
      <c r="I1475" s="1">
        <v>17.0</v>
      </c>
      <c r="J1475" s="7" t="str">
        <f>vlookup(I1475,Cats!$A:$B,2,false)</f>
        <v>B</v>
      </c>
    </row>
    <row r="1476">
      <c r="A1476" s="1">
        <v>138485.0</v>
      </c>
      <c r="B1476" s="1">
        <v>498.0</v>
      </c>
      <c r="C1476" s="1">
        <v>14.0</v>
      </c>
      <c r="D1476" s="1" t="s">
        <v>47</v>
      </c>
      <c r="E1476" s="1">
        <v>134.0</v>
      </c>
      <c r="F1476" s="7" t="str">
        <f>vlookup(E1476,Teams!A:B,2,false)</f>
        <v>Iolani</v>
      </c>
      <c r="G1476" s="1" t="b">
        <v>1</v>
      </c>
      <c r="H1476" s="1" t="b">
        <v>0</v>
      </c>
      <c r="I1476" s="1">
        <v>18.0</v>
      </c>
      <c r="J1476" s="7" t="str">
        <f>vlookup(I1476,Cats!$A:$B,2,false)</f>
        <v>P</v>
      </c>
    </row>
    <row r="1477">
      <c r="A1477" s="1">
        <v>138486.0</v>
      </c>
      <c r="B1477" s="1">
        <v>498.0</v>
      </c>
      <c r="C1477" s="1">
        <v>0.0</v>
      </c>
      <c r="D1477" s="1" t="s">
        <v>95</v>
      </c>
      <c r="E1477" s="1">
        <v>23.0</v>
      </c>
      <c r="F1477" s="7" t="str">
        <f>vlookup(E1477,Teams!A:B,2,false)</f>
        <v>Lakeside</v>
      </c>
      <c r="G1477" s="1" t="b">
        <v>0</v>
      </c>
      <c r="H1477" s="1" t="b">
        <v>0</v>
      </c>
      <c r="I1477" s="1">
        <v>18.0</v>
      </c>
      <c r="J1477" s="7" t="str">
        <f>vlookup(I1477,Cats!$A:$B,2,false)</f>
        <v>P</v>
      </c>
    </row>
    <row r="1478">
      <c r="A1478" s="1">
        <v>138487.0</v>
      </c>
      <c r="B1478" s="1">
        <v>498.0</v>
      </c>
      <c r="C1478" s="1">
        <v>14.0</v>
      </c>
      <c r="D1478" s="1" t="s">
        <v>50</v>
      </c>
      <c r="E1478" s="1">
        <v>134.0</v>
      </c>
      <c r="F1478" s="7" t="str">
        <f>vlookup(E1478,Teams!A:B,2,false)</f>
        <v>Iolani</v>
      </c>
      <c r="G1478" s="1" t="b">
        <v>1</v>
      </c>
      <c r="H1478" s="1" t="b">
        <v>0</v>
      </c>
      <c r="I1478" s="1">
        <v>19.0</v>
      </c>
      <c r="J1478" s="7" t="str">
        <f>vlookup(I1478,Cats!$A:$B,2,false)</f>
        <v>X</v>
      </c>
    </row>
    <row r="1479">
      <c r="A1479" s="1">
        <v>138488.0</v>
      </c>
      <c r="B1479" s="1">
        <v>498.0</v>
      </c>
      <c r="C1479" s="1">
        <v>0.0</v>
      </c>
      <c r="D1479" s="1" t="s">
        <v>32</v>
      </c>
      <c r="E1479" s="1">
        <v>23.0</v>
      </c>
      <c r="F1479" s="7" t="str">
        <f>vlookup(E1479,Teams!A:B,2,false)</f>
        <v>Lakeside</v>
      </c>
      <c r="G1479" s="1" t="b">
        <v>0</v>
      </c>
      <c r="H1479" s="1" t="b">
        <v>1</v>
      </c>
      <c r="I1479" s="1">
        <v>19.0</v>
      </c>
      <c r="J1479" s="7" t="str">
        <f>vlookup(I1479,Cats!$A:$B,2,false)</f>
        <v>X</v>
      </c>
    </row>
    <row r="1480">
      <c r="A1480" s="1">
        <v>138489.0</v>
      </c>
      <c r="B1480" s="1">
        <v>498.0</v>
      </c>
      <c r="C1480" s="1">
        <v>4.0</v>
      </c>
      <c r="D1480" s="1" t="s">
        <v>50</v>
      </c>
      <c r="E1480" s="1">
        <v>134.0</v>
      </c>
      <c r="F1480" s="7" t="str">
        <f>vlookup(E1480,Teams!A:B,2,false)</f>
        <v>Iolani</v>
      </c>
      <c r="G1480" s="1" t="b">
        <v>1</v>
      </c>
      <c r="H1480" s="1" t="b">
        <v>0</v>
      </c>
      <c r="I1480" s="1">
        <v>20.0</v>
      </c>
      <c r="J1480" s="7" t="str">
        <f>vlookup(I1480,Cats!$A:$B,2,false)</f>
        <v>M</v>
      </c>
    </row>
    <row r="1481">
      <c r="A1481" s="1">
        <v>138490.0</v>
      </c>
      <c r="B1481" s="1">
        <v>498.0</v>
      </c>
      <c r="C1481" s="1">
        <v>0.0</v>
      </c>
      <c r="D1481" s="1" t="s">
        <v>32</v>
      </c>
      <c r="E1481" s="1">
        <v>23.0</v>
      </c>
      <c r="F1481" s="7" t="str">
        <f>vlookup(E1481,Teams!A:B,2,false)</f>
        <v>Lakeside</v>
      </c>
      <c r="G1481" s="1" t="b">
        <v>0</v>
      </c>
      <c r="H1481" s="1" t="b">
        <v>1</v>
      </c>
      <c r="I1481" s="1">
        <v>20.0</v>
      </c>
      <c r="J1481" s="7" t="str">
        <f>vlookup(I1481,Cats!$A:$B,2,false)</f>
        <v>M</v>
      </c>
    </row>
    <row r="1482">
      <c r="A1482" s="1">
        <v>138491.0</v>
      </c>
      <c r="B1482" s="1">
        <v>498.0</v>
      </c>
      <c r="C1482" s="1">
        <v>0.0</v>
      </c>
      <c r="D1482" s="1" t="s">
        <v>32</v>
      </c>
      <c r="E1482" s="1">
        <v>134.0</v>
      </c>
      <c r="F1482" s="7" t="str">
        <f>vlookup(E1482,Teams!A:B,2,false)</f>
        <v>Iolani</v>
      </c>
      <c r="G1482" s="1" t="b">
        <v>1</v>
      </c>
      <c r="H1482" s="1" t="b">
        <v>1</v>
      </c>
      <c r="I1482" s="1">
        <v>21.0</v>
      </c>
      <c r="J1482" s="7" t="str">
        <f>vlookup(I1482,Cats!$A:$B,2,false)</f>
        <v>C</v>
      </c>
    </row>
    <row r="1483">
      <c r="A1483" s="1">
        <v>138492.0</v>
      </c>
      <c r="B1483" s="1">
        <v>498.0</v>
      </c>
      <c r="C1483" s="1">
        <v>14.0</v>
      </c>
      <c r="D1483" s="1" t="s">
        <v>41</v>
      </c>
      <c r="E1483" s="1">
        <v>23.0</v>
      </c>
      <c r="F1483" s="7" t="str">
        <f>vlookup(E1483,Teams!A:B,2,false)</f>
        <v>Lakeside</v>
      </c>
      <c r="G1483" s="1" t="b">
        <v>0</v>
      </c>
      <c r="H1483" s="1" t="b">
        <v>0</v>
      </c>
      <c r="I1483" s="1">
        <v>21.0</v>
      </c>
      <c r="J1483" s="7" t="str">
        <f>vlookup(I1483,Cats!$A:$B,2,false)</f>
        <v>C</v>
      </c>
    </row>
    <row r="1484">
      <c r="A1484" s="1">
        <v>138493.0</v>
      </c>
      <c r="B1484" s="1">
        <v>498.0</v>
      </c>
      <c r="C1484" s="1">
        <v>0.0</v>
      </c>
      <c r="D1484" s="1" t="s">
        <v>47</v>
      </c>
      <c r="E1484" s="1">
        <v>134.0</v>
      </c>
      <c r="F1484" s="7" t="str">
        <f>vlookup(E1484,Teams!A:B,2,false)</f>
        <v>Iolani</v>
      </c>
      <c r="G1484" s="1" t="b">
        <v>1</v>
      </c>
      <c r="H1484" s="1" t="b">
        <v>0</v>
      </c>
      <c r="I1484" s="1">
        <v>22.0</v>
      </c>
      <c r="J1484" s="7" t="str">
        <f>vlookup(I1484,Cats!$A:$B,2,false)</f>
        <v>E</v>
      </c>
    </row>
    <row r="1485">
      <c r="A1485" s="1">
        <v>138494.0</v>
      </c>
      <c r="B1485" s="1">
        <v>498.0</v>
      </c>
      <c r="C1485" s="1">
        <v>0.0</v>
      </c>
      <c r="D1485" s="1" t="s">
        <v>41</v>
      </c>
      <c r="E1485" s="1">
        <v>23.0</v>
      </c>
      <c r="F1485" s="7" t="str">
        <f>vlookup(E1485,Teams!A:B,2,false)</f>
        <v>Lakeside</v>
      </c>
      <c r="G1485" s="1" t="b">
        <v>0</v>
      </c>
      <c r="H1485" s="1" t="b">
        <v>0</v>
      </c>
      <c r="I1485" s="1">
        <v>22.0</v>
      </c>
      <c r="J1485" s="7" t="str">
        <f>vlookup(I1485,Cats!$A:$B,2,false)</f>
        <v>E</v>
      </c>
    </row>
    <row r="1486">
      <c r="A1486" s="1">
        <v>138495.0</v>
      </c>
      <c r="B1486" s="1">
        <v>498.0</v>
      </c>
      <c r="C1486" s="1">
        <v>0.0</v>
      </c>
      <c r="D1486" s="1" t="s">
        <v>32</v>
      </c>
      <c r="E1486" s="1">
        <v>134.0</v>
      </c>
      <c r="F1486" s="7" t="str">
        <f>vlookup(E1486,Teams!A:B,2,false)</f>
        <v>Iolani</v>
      </c>
      <c r="G1486" s="1" t="b">
        <v>1</v>
      </c>
      <c r="H1486" s="1" t="b">
        <v>1</v>
      </c>
      <c r="I1486" s="1">
        <v>23.0</v>
      </c>
      <c r="J1486" s="7" t="str">
        <f>vlookup(I1486,Cats!$A:$B,2,false)</f>
        <v>B</v>
      </c>
    </row>
    <row r="1487">
      <c r="A1487" s="1">
        <v>138496.0</v>
      </c>
      <c r="B1487" s="1">
        <v>498.0</v>
      </c>
      <c r="C1487" s="1">
        <v>4.0</v>
      </c>
      <c r="D1487" s="1" t="s">
        <v>41</v>
      </c>
      <c r="E1487" s="1">
        <v>23.0</v>
      </c>
      <c r="F1487" s="7" t="str">
        <f>vlookup(E1487,Teams!A:B,2,false)</f>
        <v>Lakeside</v>
      </c>
      <c r="G1487" s="1" t="b">
        <v>0</v>
      </c>
      <c r="H1487" s="1" t="b">
        <v>0</v>
      </c>
      <c r="I1487" s="1">
        <v>23.0</v>
      </c>
      <c r="J1487" s="7" t="str">
        <f>vlookup(I1487,Cats!$A:$B,2,false)</f>
        <v>B</v>
      </c>
    </row>
    <row r="1488">
      <c r="A1488" s="1">
        <v>138497.0</v>
      </c>
      <c r="B1488" s="1">
        <v>498.0</v>
      </c>
      <c r="C1488" s="1">
        <v>14.0</v>
      </c>
      <c r="D1488" s="1" t="s">
        <v>50</v>
      </c>
      <c r="E1488" s="1">
        <v>134.0</v>
      </c>
      <c r="F1488" s="7" t="str">
        <f>vlookup(E1488,Teams!A:B,2,false)</f>
        <v>Iolani</v>
      </c>
      <c r="G1488" s="1" t="b">
        <v>1</v>
      </c>
      <c r="H1488" s="1" t="b">
        <v>0</v>
      </c>
      <c r="I1488" s="1">
        <v>24.0</v>
      </c>
      <c r="J1488" s="7" t="str">
        <f>vlookup(I1488,Cats!$A:$B,2,false)</f>
        <v>P</v>
      </c>
    </row>
    <row r="1489">
      <c r="A1489" s="1">
        <v>138498.0</v>
      </c>
      <c r="B1489" s="1">
        <v>498.0</v>
      </c>
      <c r="C1489" s="1">
        <v>0.0</v>
      </c>
      <c r="D1489" s="1" t="s">
        <v>32</v>
      </c>
      <c r="E1489" s="1">
        <v>23.0</v>
      </c>
      <c r="F1489" s="7" t="str">
        <f>vlookup(E1489,Teams!A:B,2,false)</f>
        <v>Lakeside</v>
      </c>
      <c r="G1489" s="1" t="b">
        <v>0</v>
      </c>
      <c r="H1489" s="1" t="b">
        <v>1</v>
      </c>
      <c r="I1489" s="1">
        <v>24.0</v>
      </c>
      <c r="J1489" s="7" t="str">
        <f>vlookup(I1489,Cats!$A:$B,2,false)</f>
        <v>P</v>
      </c>
    </row>
    <row r="1490">
      <c r="A1490" s="1">
        <v>138499.0</v>
      </c>
      <c r="B1490" s="1">
        <v>499.0</v>
      </c>
      <c r="C1490" s="1">
        <v>0.0</v>
      </c>
      <c r="D1490" s="1" t="s">
        <v>32</v>
      </c>
      <c r="E1490" s="1">
        <v>25.0</v>
      </c>
      <c r="F1490" s="7" t="str">
        <f>vlookup(E1490,Teams!A:B,2,false)</f>
        <v>Lexington B</v>
      </c>
      <c r="G1490" s="1" t="b">
        <v>1</v>
      </c>
      <c r="H1490" s="1" t="b">
        <v>1</v>
      </c>
      <c r="I1490" s="1">
        <v>1.0</v>
      </c>
      <c r="J1490" s="7" t="str">
        <f>vlookup(I1490,Cats!$A:$B,2,false)</f>
        <v>X</v>
      </c>
    </row>
    <row r="1491">
      <c r="A1491" s="1">
        <v>138500.0</v>
      </c>
      <c r="B1491" s="1">
        <v>499.0</v>
      </c>
      <c r="C1491" s="1">
        <v>14.0</v>
      </c>
      <c r="D1491" s="1" t="s">
        <v>151</v>
      </c>
      <c r="E1491" s="1">
        <v>32.0</v>
      </c>
      <c r="F1491" s="7" t="str">
        <f>vlookup(E1491,Teams!A:B,2,false)</f>
        <v>NCSSM A</v>
      </c>
      <c r="G1491" s="1" t="b">
        <v>0</v>
      </c>
      <c r="H1491" s="1" t="b">
        <v>0</v>
      </c>
      <c r="I1491" s="1">
        <v>1.0</v>
      </c>
      <c r="J1491" s="7" t="str">
        <f>vlookup(I1491,Cats!$A:$B,2,false)</f>
        <v>X</v>
      </c>
    </row>
    <row r="1492">
      <c r="A1492" s="1">
        <v>138501.0</v>
      </c>
      <c r="B1492" s="1">
        <v>499.0</v>
      </c>
      <c r="C1492" s="1">
        <v>0.0</v>
      </c>
      <c r="D1492" s="1" t="s">
        <v>32</v>
      </c>
      <c r="E1492" s="1">
        <v>25.0</v>
      </c>
      <c r="F1492" s="7" t="str">
        <f>vlookup(E1492,Teams!A:B,2,false)</f>
        <v>Lexington B</v>
      </c>
      <c r="G1492" s="1" t="b">
        <v>1</v>
      </c>
      <c r="H1492" s="1" t="b">
        <v>1</v>
      </c>
      <c r="I1492" s="1">
        <v>2.0</v>
      </c>
      <c r="J1492" s="7" t="str">
        <f>vlookup(I1492,Cats!$A:$B,2,false)</f>
        <v>M</v>
      </c>
    </row>
    <row r="1493">
      <c r="A1493" s="1">
        <v>138502.0</v>
      </c>
      <c r="B1493" s="1">
        <v>499.0</v>
      </c>
      <c r="C1493" s="1">
        <v>14.0</v>
      </c>
      <c r="D1493" s="1" t="s">
        <v>151</v>
      </c>
      <c r="E1493" s="1">
        <v>32.0</v>
      </c>
      <c r="F1493" s="7" t="str">
        <f>vlookup(E1493,Teams!A:B,2,false)</f>
        <v>NCSSM A</v>
      </c>
      <c r="G1493" s="1" t="b">
        <v>0</v>
      </c>
      <c r="H1493" s="1" t="b">
        <v>0</v>
      </c>
      <c r="I1493" s="1">
        <v>2.0</v>
      </c>
      <c r="J1493" s="7" t="str">
        <f>vlookup(I1493,Cats!$A:$B,2,false)</f>
        <v>M</v>
      </c>
    </row>
    <row r="1494">
      <c r="A1494" s="1">
        <v>138503.0</v>
      </c>
      <c r="B1494" s="1">
        <v>499.0</v>
      </c>
      <c r="C1494" s="1">
        <v>4.0</v>
      </c>
      <c r="D1494" s="1" t="s">
        <v>144</v>
      </c>
      <c r="E1494" s="1">
        <v>25.0</v>
      </c>
      <c r="F1494" s="7" t="str">
        <f>vlookup(E1494,Teams!A:B,2,false)</f>
        <v>Lexington B</v>
      </c>
      <c r="G1494" s="1" t="b">
        <v>1</v>
      </c>
      <c r="H1494" s="1" t="b">
        <v>0</v>
      </c>
      <c r="I1494" s="1">
        <v>3.0</v>
      </c>
      <c r="J1494" s="7" t="str">
        <f>vlookup(I1494,Cats!$A:$B,2,false)</f>
        <v>C</v>
      </c>
    </row>
    <row r="1495">
      <c r="A1495" s="1">
        <v>138504.0</v>
      </c>
      <c r="B1495" s="1">
        <v>499.0</v>
      </c>
      <c r="C1495" s="1">
        <v>0.0</v>
      </c>
      <c r="D1495" s="1" t="s">
        <v>32</v>
      </c>
      <c r="E1495" s="1">
        <v>32.0</v>
      </c>
      <c r="F1495" s="7" t="str">
        <f>vlookup(E1495,Teams!A:B,2,false)</f>
        <v>NCSSM A</v>
      </c>
      <c r="G1495" s="1" t="b">
        <v>0</v>
      </c>
      <c r="H1495" s="1" t="b">
        <v>1</v>
      </c>
      <c r="I1495" s="1">
        <v>3.0</v>
      </c>
      <c r="J1495" s="7" t="str">
        <f>vlookup(I1495,Cats!$A:$B,2,false)</f>
        <v>C</v>
      </c>
    </row>
    <row r="1496">
      <c r="A1496" s="1">
        <v>138505.0</v>
      </c>
      <c r="B1496" s="1">
        <v>499.0</v>
      </c>
      <c r="C1496" s="1">
        <v>4.0</v>
      </c>
      <c r="D1496" s="1" t="s">
        <v>137</v>
      </c>
      <c r="E1496" s="1">
        <v>25.0</v>
      </c>
      <c r="F1496" s="7" t="str">
        <f>vlookup(E1496,Teams!A:B,2,false)</f>
        <v>Lexington B</v>
      </c>
      <c r="G1496" s="1" t="b">
        <v>1</v>
      </c>
      <c r="H1496" s="1" t="b">
        <v>0</v>
      </c>
      <c r="I1496" s="1">
        <v>4.0</v>
      </c>
      <c r="J1496" s="7" t="str">
        <f>vlookup(I1496,Cats!$A:$B,2,false)</f>
        <v>E</v>
      </c>
    </row>
    <row r="1497">
      <c r="A1497" s="1">
        <v>138506.0</v>
      </c>
      <c r="B1497" s="1">
        <v>499.0</v>
      </c>
      <c r="C1497" s="1">
        <v>0.0</v>
      </c>
      <c r="D1497" s="1" t="s">
        <v>32</v>
      </c>
      <c r="E1497" s="1">
        <v>32.0</v>
      </c>
      <c r="F1497" s="7" t="str">
        <f>vlookup(E1497,Teams!A:B,2,false)</f>
        <v>NCSSM A</v>
      </c>
      <c r="G1497" s="1" t="b">
        <v>0</v>
      </c>
      <c r="H1497" s="1" t="b">
        <v>1</v>
      </c>
      <c r="I1497" s="1">
        <v>4.0</v>
      </c>
      <c r="J1497" s="7" t="str">
        <f>vlookup(I1497,Cats!$A:$B,2,false)</f>
        <v>E</v>
      </c>
    </row>
    <row r="1498">
      <c r="A1498" s="1">
        <v>138507.0</v>
      </c>
      <c r="B1498" s="1">
        <v>499.0</v>
      </c>
      <c r="C1498" s="1">
        <v>0.0</v>
      </c>
      <c r="D1498" s="1" t="s">
        <v>138</v>
      </c>
      <c r="E1498" s="1">
        <v>25.0</v>
      </c>
      <c r="F1498" s="7" t="str">
        <f>vlookup(E1498,Teams!A:B,2,false)</f>
        <v>Lexington B</v>
      </c>
      <c r="G1498" s="1" t="b">
        <v>1</v>
      </c>
      <c r="H1498" s="1" t="b">
        <v>0</v>
      </c>
      <c r="I1498" s="1">
        <v>5.0</v>
      </c>
      <c r="J1498" s="7" t="str">
        <f>vlookup(I1498,Cats!$A:$B,2,false)</f>
        <v>B</v>
      </c>
    </row>
    <row r="1499">
      <c r="A1499" s="1">
        <v>138508.0</v>
      </c>
      <c r="B1499" s="1">
        <v>499.0</v>
      </c>
      <c r="C1499" s="1">
        <v>-4.0</v>
      </c>
      <c r="D1499" s="1" t="s">
        <v>152</v>
      </c>
      <c r="E1499" s="1">
        <v>32.0</v>
      </c>
      <c r="F1499" s="7" t="str">
        <f>vlookup(E1499,Teams!A:B,2,false)</f>
        <v>NCSSM A</v>
      </c>
      <c r="G1499" s="1" t="b">
        <v>0</v>
      </c>
      <c r="H1499" s="1" t="b">
        <v>0</v>
      </c>
      <c r="I1499" s="1">
        <v>5.0</v>
      </c>
      <c r="J1499" s="7" t="str">
        <f>vlookup(I1499,Cats!$A:$B,2,false)</f>
        <v>B</v>
      </c>
    </row>
    <row r="1500">
      <c r="A1500" s="1">
        <v>138509.0</v>
      </c>
      <c r="B1500" s="1">
        <v>499.0</v>
      </c>
      <c r="C1500" s="1">
        <v>14.0</v>
      </c>
      <c r="D1500" s="1" t="s">
        <v>140</v>
      </c>
      <c r="E1500" s="1">
        <v>25.0</v>
      </c>
      <c r="F1500" s="7" t="str">
        <f>vlookup(E1500,Teams!A:B,2,false)</f>
        <v>Lexington B</v>
      </c>
      <c r="G1500" s="1" t="b">
        <v>1</v>
      </c>
      <c r="H1500" s="1" t="b">
        <v>0</v>
      </c>
      <c r="I1500" s="1">
        <v>6.0</v>
      </c>
      <c r="J1500" s="7" t="str">
        <f>vlookup(I1500,Cats!$A:$B,2,false)</f>
        <v>P</v>
      </c>
    </row>
    <row r="1501">
      <c r="A1501" s="1">
        <v>138510.0</v>
      </c>
      <c r="B1501" s="1">
        <v>499.0</v>
      </c>
      <c r="C1501" s="1">
        <v>0.0</v>
      </c>
      <c r="D1501" s="1" t="s">
        <v>32</v>
      </c>
      <c r="E1501" s="1">
        <v>32.0</v>
      </c>
      <c r="F1501" s="7" t="str">
        <f>vlookup(E1501,Teams!A:B,2,false)</f>
        <v>NCSSM A</v>
      </c>
      <c r="G1501" s="1" t="b">
        <v>0</v>
      </c>
      <c r="H1501" s="1" t="b">
        <v>1</v>
      </c>
      <c r="I1501" s="1">
        <v>6.0</v>
      </c>
      <c r="J1501" s="7" t="str">
        <f>vlookup(I1501,Cats!$A:$B,2,false)</f>
        <v>P</v>
      </c>
    </row>
    <row r="1502">
      <c r="A1502" s="1">
        <v>138511.0</v>
      </c>
      <c r="B1502" s="1">
        <v>499.0</v>
      </c>
      <c r="C1502" s="1">
        <v>14.0</v>
      </c>
      <c r="D1502" s="1" t="s">
        <v>144</v>
      </c>
      <c r="E1502" s="1">
        <v>25.0</v>
      </c>
      <c r="F1502" s="7" t="str">
        <f>vlookup(E1502,Teams!A:B,2,false)</f>
        <v>Lexington B</v>
      </c>
      <c r="G1502" s="1" t="b">
        <v>1</v>
      </c>
      <c r="H1502" s="1" t="b">
        <v>0</v>
      </c>
      <c r="I1502" s="1">
        <v>7.0</v>
      </c>
      <c r="J1502" s="7" t="str">
        <f>vlookup(I1502,Cats!$A:$B,2,false)</f>
        <v>X</v>
      </c>
    </row>
    <row r="1503">
      <c r="A1503" s="1">
        <v>138512.0</v>
      </c>
      <c r="B1503" s="1">
        <v>499.0</v>
      </c>
      <c r="C1503" s="1">
        <v>-4.0</v>
      </c>
      <c r="D1503" s="1" t="s">
        <v>155</v>
      </c>
      <c r="E1503" s="1">
        <v>32.0</v>
      </c>
      <c r="F1503" s="7" t="str">
        <f>vlookup(E1503,Teams!A:B,2,false)</f>
        <v>NCSSM A</v>
      </c>
      <c r="G1503" s="1" t="b">
        <v>0</v>
      </c>
      <c r="H1503" s="1" t="b">
        <v>0</v>
      </c>
      <c r="I1503" s="1">
        <v>7.0</v>
      </c>
      <c r="J1503" s="7" t="str">
        <f>vlookup(I1503,Cats!$A:$B,2,false)</f>
        <v>X</v>
      </c>
    </row>
    <row r="1504">
      <c r="A1504" s="1">
        <v>138513.0</v>
      </c>
      <c r="B1504" s="1">
        <v>499.0</v>
      </c>
      <c r="C1504" s="1">
        <v>4.0</v>
      </c>
      <c r="D1504" s="1" t="s">
        <v>138</v>
      </c>
      <c r="E1504" s="1">
        <v>25.0</v>
      </c>
      <c r="F1504" s="7" t="str">
        <f>vlookup(E1504,Teams!A:B,2,false)</f>
        <v>Lexington B</v>
      </c>
      <c r="G1504" s="1" t="b">
        <v>1</v>
      </c>
      <c r="H1504" s="1" t="b">
        <v>0</v>
      </c>
      <c r="I1504" s="1">
        <v>8.0</v>
      </c>
      <c r="J1504" s="7" t="str">
        <f>vlookup(I1504,Cats!$A:$B,2,false)</f>
        <v>M</v>
      </c>
    </row>
    <row r="1505">
      <c r="A1505" s="1">
        <v>138514.0</v>
      </c>
      <c r="B1505" s="1">
        <v>499.0</v>
      </c>
      <c r="C1505" s="1">
        <v>0.0</v>
      </c>
      <c r="D1505" s="1" t="s">
        <v>151</v>
      </c>
      <c r="E1505" s="1">
        <v>32.0</v>
      </c>
      <c r="F1505" s="7" t="str">
        <f>vlookup(E1505,Teams!A:B,2,false)</f>
        <v>NCSSM A</v>
      </c>
      <c r="G1505" s="1" t="b">
        <v>0</v>
      </c>
      <c r="H1505" s="1" t="b">
        <v>0</v>
      </c>
      <c r="I1505" s="1">
        <v>8.0</v>
      </c>
      <c r="J1505" s="7" t="str">
        <f>vlookup(I1505,Cats!$A:$B,2,false)</f>
        <v>M</v>
      </c>
    </row>
    <row r="1506">
      <c r="A1506" s="1">
        <v>138515.0</v>
      </c>
      <c r="B1506" s="1">
        <v>499.0</v>
      </c>
      <c r="C1506" s="1">
        <v>-4.0</v>
      </c>
      <c r="D1506" s="1" t="s">
        <v>144</v>
      </c>
      <c r="E1506" s="1">
        <v>25.0</v>
      </c>
      <c r="F1506" s="7" t="str">
        <f>vlookup(E1506,Teams!A:B,2,false)</f>
        <v>Lexington B</v>
      </c>
      <c r="G1506" s="1" t="b">
        <v>1</v>
      </c>
      <c r="H1506" s="1" t="b">
        <v>0</v>
      </c>
      <c r="I1506" s="1">
        <v>9.0</v>
      </c>
      <c r="J1506" s="7" t="str">
        <f>vlookup(I1506,Cats!$A:$B,2,false)</f>
        <v>C</v>
      </c>
    </row>
    <row r="1507">
      <c r="A1507" s="1">
        <v>138516.0</v>
      </c>
      <c r="B1507" s="1">
        <v>499.0</v>
      </c>
      <c r="C1507" s="1">
        <v>4.0</v>
      </c>
      <c r="D1507" s="1" t="s">
        <v>155</v>
      </c>
      <c r="E1507" s="1">
        <v>32.0</v>
      </c>
      <c r="F1507" s="7" t="str">
        <f>vlookup(E1507,Teams!A:B,2,false)</f>
        <v>NCSSM A</v>
      </c>
      <c r="G1507" s="1" t="b">
        <v>0</v>
      </c>
      <c r="H1507" s="1" t="b">
        <v>0</v>
      </c>
      <c r="I1507" s="1">
        <v>9.0</v>
      </c>
      <c r="J1507" s="7" t="str">
        <f>vlookup(I1507,Cats!$A:$B,2,false)</f>
        <v>C</v>
      </c>
    </row>
    <row r="1508">
      <c r="A1508" s="1">
        <v>138517.0</v>
      </c>
      <c r="B1508" s="1">
        <v>499.0</v>
      </c>
      <c r="C1508" s="1">
        <v>-4.0</v>
      </c>
      <c r="D1508" s="1" t="s">
        <v>137</v>
      </c>
      <c r="E1508" s="1">
        <v>25.0</v>
      </c>
      <c r="F1508" s="7" t="str">
        <f>vlookup(E1508,Teams!A:B,2,false)</f>
        <v>Lexington B</v>
      </c>
      <c r="G1508" s="1" t="b">
        <v>1</v>
      </c>
      <c r="H1508" s="1" t="b">
        <v>0</v>
      </c>
      <c r="I1508" s="1">
        <v>10.0</v>
      </c>
      <c r="J1508" s="7" t="str">
        <f>vlookup(I1508,Cats!$A:$B,2,false)</f>
        <v>E</v>
      </c>
    </row>
    <row r="1509">
      <c r="A1509" s="1">
        <v>138518.0</v>
      </c>
      <c r="B1509" s="1">
        <v>499.0</v>
      </c>
      <c r="C1509" s="1">
        <v>0.0</v>
      </c>
      <c r="D1509" s="1" t="s">
        <v>155</v>
      </c>
      <c r="E1509" s="1">
        <v>32.0</v>
      </c>
      <c r="F1509" s="7" t="str">
        <f>vlookup(E1509,Teams!A:B,2,false)</f>
        <v>NCSSM A</v>
      </c>
      <c r="G1509" s="1" t="b">
        <v>0</v>
      </c>
      <c r="H1509" s="1" t="b">
        <v>0</v>
      </c>
      <c r="I1509" s="1">
        <v>10.0</v>
      </c>
      <c r="J1509" s="7" t="str">
        <f>vlookup(I1509,Cats!$A:$B,2,false)</f>
        <v>E</v>
      </c>
    </row>
    <row r="1510">
      <c r="A1510" s="1">
        <v>138519.0</v>
      </c>
      <c r="B1510" s="1">
        <v>499.0</v>
      </c>
      <c r="C1510" s="1">
        <v>0.0</v>
      </c>
      <c r="D1510" s="1" t="s">
        <v>32</v>
      </c>
      <c r="E1510" s="1">
        <v>25.0</v>
      </c>
      <c r="F1510" s="7" t="str">
        <f>vlookup(E1510,Teams!A:B,2,false)</f>
        <v>Lexington B</v>
      </c>
      <c r="G1510" s="1" t="b">
        <v>1</v>
      </c>
      <c r="H1510" s="1" t="b">
        <v>1</v>
      </c>
      <c r="I1510" s="1">
        <v>11.0</v>
      </c>
      <c r="J1510" s="7" t="str">
        <f>vlookup(I1510,Cats!$A:$B,2,false)</f>
        <v>B</v>
      </c>
    </row>
    <row r="1511">
      <c r="A1511" s="1">
        <v>138520.0</v>
      </c>
      <c r="B1511" s="1">
        <v>499.0</v>
      </c>
      <c r="C1511" s="1">
        <v>14.0</v>
      </c>
      <c r="D1511" s="1" t="s">
        <v>152</v>
      </c>
      <c r="E1511" s="1">
        <v>32.0</v>
      </c>
      <c r="F1511" s="7" t="str">
        <f>vlookup(E1511,Teams!A:B,2,false)</f>
        <v>NCSSM A</v>
      </c>
      <c r="G1511" s="1" t="b">
        <v>0</v>
      </c>
      <c r="H1511" s="1" t="b">
        <v>0</v>
      </c>
      <c r="I1511" s="1">
        <v>11.0</v>
      </c>
      <c r="J1511" s="7" t="str">
        <f>vlookup(I1511,Cats!$A:$B,2,false)</f>
        <v>B</v>
      </c>
    </row>
    <row r="1512">
      <c r="A1512" s="1">
        <v>138521.0</v>
      </c>
      <c r="B1512" s="1">
        <v>499.0</v>
      </c>
      <c r="C1512" s="1">
        <v>0.0</v>
      </c>
      <c r="D1512" s="1" t="s">
        <v>32</v>
      </c>
      <c r="E1512" s="1">
        <v>25.0</v>
      </c>
      <c r="F1512" s="7" t="str">
        <f>vlookup(E1512,Teams!A:B,2,false)</f>
        <v>Lexington B</v>
      </c>
      <c r="G1512" s="1" t="b">
        <v>1</v>
      </c>
      <c r="H1512" s="1" t="b">
        <v>1</v>
      </c>
      <c r="I1512" s="1">
        <v>12.0</v>
      </c>
      <c r="J1512" s="7" t="str">
        <f>vlookup(I1512,Cats!$A:$B,2,false)</f>
        <v>P</v>
      </c>
    </row>
    <row r="1513">
      <c r="A1513" s="1">
        <v>138522.0</v>
      </c>
      <c r="B1513" s="1">
        <v>499.0</v>
      </c>
      <c r="C1513" s="1">
        <v>14.0</v>
      </c>
      <c r="D1513" s="1" t="s">
        <v>154</v>
      </c>
      <c r="E1513" s="1">
        <v>32.0</v>
      </c>
      <c r="F1513" s="7" t="str">
        <f>vlookup(E1513,Teams!A:B,2,false)</f>
        <v>NCSSM A</v>
      </c>
      <c r="G1513" s="1" t="b">
        <v>0</v>
      </c>
      <c r="H1513" s="1" t="b">
        <v>0</v>
      </c>
      <c r="I1513" s="1">
        <v>12.0</v>
      </c>
      <c r="J1513" s="7" t="str">
        <f>vlookup(I1513,Cats!$A:$B,2,false)</f>
        <v>P</v>
      </c>
    </row>
    <row r="1514">
      <c r="A1514" s="1">
        <v>138523.0</v>
      </c>
      <c r="B1514" s="1">
        <v>499.0</v>
      </c>
      <c r="C1514" s="1">
        <v>14.0</v>
      </c>
      <c r="D1514" s="1" t="s">
        <v>137</v>
      </c>
      <c r="E1514" s="1">
        <v>25.0</v>
      </c>
      <c r="F1514" s="7" t="str">
        <f>vlookup(E1514,Teams!A:B,2,false)</f>
        <v>Lexington B</v>
      </c>
      <c r="G1514" s="1" t="b">
        <v>1</v>
      </c>
      <c r="H1514" s="1" t="b">
        <v>0</v>
      </c>
      <c r="I1514" s="1">
        <v>13.0</v>
      </c>
      <c r="J1514" s="7" t="str">
        <f>vlookup(I1514,Cats!$A:$B,2,false)</f>
        <v>X</v>
      </c>
    </row>
    <row r="1515">
      <c r="A1515" s="1">
        <v>138524.0</v>
      </c>
      <c r="B1515" s="1">
        <v>499.0</v>
      </c>
      <c r="C1515" s="1">
        <v>0.0</v>
      </c>
      <c r="D1515" s="1" t="s">
        <v>32</v>
      </c>
      <c r="E1515" s="1">
        <v>32.0</v>
      </c>
      <c r="F1515" s="7" t="str">
        <f>vlookup(E1515,Teams!A:B,2,false)</f>
        <v>NCSSM A</v>
      </c>
      <c r="G1515" s="1" t="b">
        <v>0</v>
      </c>
      <c r="H1515" s="1" t="b">
        <v>1</v>
      </c>
      <c r="I1515" s="1">
        <v>13.0</v>
      </c>
      <c r="J1515" s="7" t="str">
        <f>vlookup(I1515,Cats!$A:$B,2,false)</f>
        <v>X</v>
      </c>
    </row>
    <row r="1516">
      <c r="A1516" s="1">
        <v>138525.0</v>
      </c>
      <c r="B1516" s="1">
        <v>499.0</v>
      </c>
      <c r="C1516" s="1">
        <v>0.0</v>
      </c>
      <c r="D1516" s="1" t="s">
        <v>32</v>
      </c>
      <c r="E1516" s="1">
        <v>25.0</v>
      </c>
      <c r="F1516" s="7" t="str">
        <f>vlookup(E1516,Teams!A:B,2,false)</f>
        <v>Lexington B</v>
      </c>
      <c r="G1516" s="1" t="b">
        <v>1</v>
      </c>
      <c r="H1516" s="1" t="b">
        <v>1</v>
      </c>
      <c r="I1516" s="1">
        <v>14.0</v>
      </c>
      <c r="J1516" s="7" t="str">
        <f>vlookup(I1516,Cats!$A:$B,2,false)</f>
        <v>M</v>
      </c>
    </row>
    <row r="1517">
      <c r="A1517" s="1">
        <v>138526.0</v>
      </c>
      <c r="B1517" s="1">
        <v>499.0</v>
      </c>
      <c r="C1517" s="1">
        <v>14.0</v>
      </c>
      <c r="D1517" s="1" t="s">
        <v>151</v>
      </c>
      <c r="E1517" s="1">
        <v>32.0</v>
      </c>
      <c r="F1517" s="7" t="str">
        <f>vlookup(E1517,Teams!A:B,2,false)</f>
        <v>NCSSM A</v>
      </c>
      <c r="G1517" s="1" t="b">
        <v>0</v>
      </c>
      <c r="H1517" s="1" t="b">
        <v>0</v>
      </c>
      <c r="I1517" s="1">
        <v>14.0</v>
      </c>
      <c r="J1517" s="7" t="str">
        <f>vlookup(I1517,Cats!$A:$B,2,false)</f>
        <v>M</v>
      </c>
    </row>
    <row r="1518">
      <c r="A1518" s="1">
        <v>138527.0</v>
      </c>
      <c r="B1518" s="1">
        <v>499.0</v>
      </c>
      <c r="C1518" s="1">
        <v>0.0</v>
      </c>
      <c r="D1518" s="1" t="s">
        <v>137</v>
      </c>
      <c r="E1518" s="1">
        <v>25.0</v>
      </c>
      <c r="F1518" s="7" t="str">
        <f>vlookup(E1518,Teams!A:B,2,false)</f>
        <v>Lexington B</v>
      </c>
      <c r="G1518" s="1" t="b">
        <v>1</v>
      </c>
      <c r="H1518" s="1" t="b">
        <v>0</v>
      </c>
      <c r="I1518" s="1">
        <v>15.0</v>
      </c>
      <c r="J1518" s="7" t="str">
        <f>vlookup(I1518,Cats!$A:$B,2,false)</f>
        <v>C</v>
      </c>
    </row>
    <row r="1519">
      <c r="A1519" s="1">
        <v>138528.0</v>
      </c>
      <c r="B1519" s="1">
        <v>499.0</v>
      </c>
      <c r="C1519" s="1">
        <v>14.0</v>
      </c>
      <c r="D1519" s="1" t="s">
        <v>152</v>
      </c>
      <c r="E1519" s="1">
        <v>32.0</v>
      </c>
      <c r="F1519" s="7" t="str">
        <f>vlookup(E1519,Teams!A:B,2,false)</f>
        <v>NCSSM A</v>
      </c>
      <c r="G1519" s="1" t="b">
        <v>0</v>
      </c>
      <c r="H1519" s="1" t="b">
        <v>0</v>
      </c>
      <c r="I1519" s="1">
        <v>15.0</v>
      </c>
      <c r="J1519" s="7" t="str">
        <f>vlookup(I1519,Cats!$A:$B,2,false)</f>
        <v>C</v>
      </c>
    </row>
    <row r="1520">
      <c r="A1520" s="1">
        <v>138529.0</v>
      </c>
      <c r="B1520" s="1">
        <v>499.0</v>
      </c>
      <c r="C1520" s="1">
        <v>0.0</v>
      </c>
      <c r="D1520" s="1" t="s">
        <v>137</v>
      </c>
      <c r="E1520" s="1">
        <v>25.0</v>
      </c>
      <c r="F1520" s="7" t="str">
        <f>vlookup(E1520,Teams!A:B,2,false)</f>
        <v>Lexington B</v>
      </c>
      <c r="G1520" s="1" t="b">
        <v>1</v>
      </c>
      <c r="H1520" s="1" t="b">
        <v>0</v>
      </c>
      <c r="I1520" s="1">
        <v>16.0</v>
      </c>
      <c r="J1520" s="7" t="str">
        <f>vlookup(I1520,Cats!$A:$B,2,false)</f>
        <v>E</v>
      </c>
    </row>
    <row r="1521">
      <c r="A1521" s="1">
        <v>138530.0</v>
      </c>
      <c r="B1521" s="1">
        <v>499.0</v>
      </c>
      <c r="C1521" s="1">
        <v>0.0</v>
      </c>
      <c r="D1521" s="1" t="s">
        <v>155</v>
      </c>
      <c r="E1521" s="1">
        <v>32.0</v>
      </c>
      <c r="F1521" s="7" t="str">
        <f>vlookup(E1521,Teams!A:B,2,false)</f>
        <v>NCSSM A</v>
      </c>
      <c r="G1521" s="1" t="b">
        <v>0</v>
      </c>
      <c r="H1521" s="1" t="b">
        <v>0</v>
      </c>
      <c r="I1521" s="1">
        <v>16.0</v>
      </c>
      <c r="J1521" s="7" t="str">
        <f>vlookup(I1521,Cats!$A:$B,2,false)</f>
        <v>E</v>
      </c>
    </row>
    <row r="1522">
      <c r="A1522" s="1">
        <v>138531.0</v>
      </c>
      <c r="B1522" s="1">
        <v>499.0</v>
      </c>
      <c r="C1522" s="1">
        <v>-4.0</v>
      </c>
      <c r="D1522" s="1" t="s">
        <v>138</v>
      </c>
      <c r="E1522" s="1">
        <v>25.0</v>
      </c>
      <c r="F1522" s="7" t="str">
        <f>vlookup(E1522,Teams!A:B,2,false)</f>
        <v>Lexington B</v>
      </c>
      <c r="G1522" s="1" t="b">
        <v>1</v>
      </c>
      <c r="H1522" s="1" t="b">
        <v>0</v>
      </c>
      <c r="I1522" s="1">
        <v>17.0</v>
      </c>
      <c r="J1522" s="7" t="str">
        <f>vlookup(I1522,Cats!$A:$B,2,false)</f>
        <v>B</v>
      </c>
    </row>
    <row r="1523">
      <c r="A1523" s="1">
        <v>138532.0</v>
      </c>
      <c r="B1523" s="1">
        <v>499.0</v>
      </c>
      <c r="C1523" s="1">
        <v>0.0</v>
      </c>
      <c r="D1523" s="1" t="s">
        <v>152</v>
      </c>
      <c r="E1523" s="1">
        <v>32.0</v>
      </c>
      <c r="F1523" s="7" t="str">
        <f>vlookup(E1523,Teams!A:B,2,false)</f>
        <v>NCSSM A</v>
      </c>
      <c r="G1523" s="1" t="b">
        <v>0</v>
      </c>
      <c r="H1523" s="1" t="b">
        <v>0</v>
      </c>
      <c r="I1523" s="1">
        <v>17.0</v>
      </c>
      <c r="J1523" s="7" t="str">
        <f>vlookup(I1523,Cats!$A:$B,2,false)</f>
        <v>B</v>
      </c>
    </row>
    <row r="1524">
      <c r="A1524" s="1">
        <v>138533.0</v>
      </c>
      <c r="B1524" s="1">
        <v>499.0</v>
      </c>
      <c r="C1524" s="1">
        <v>0.0</v>
      </c>
      <c r="D1524" s="1" t="s">
        <v>32</v>
      </c>
      <c r="E1524" s="1">
        <v>25.0</v>
      </c>
      <c r="F1524" s="7" t="str">
        <f>vlookup(E1524,Teams!A:B,2,false)</f>
        <v>Lexington B</v>
      </c>
      <c r="G1524" s="1" t="b">
        <v>1</v>
      </c>
      <c r="H1524" s="1" t="b">
        <v>1</v>
      </c>
      <c r="I1524" s="1">
        <v>18.0</v>
      </c>
      <c r="J1524" s="7" t="str">
        <f>vlookup(I1524,Cats!$A:$B,2,false)</f>
        <v>P</v>
      </c>
    </row>
    <row r="1525">
      <c r="A1525" s="1">
        <v>138534.0</v>
      </c>
      <c r="B1525" s="1">
        <v>499.0</v>
      </c>
      <c r="C1525" s="1">
        <v>14.0</v>
      </c>
      <c r="D1525" s="1" t="s">
        <v>151</v>
      </c>
      <c r="E1525" s="1">
        <v>32.0</v>
      </c>
      <c r="F1525" s="7" t="str">
        <f>vlookup(E1525,Teams!A:B,2,false)</f>
        <v>NCSSM A</v>
      </c>
      <c r="G1525" s="1" t="b">
        <v>0</v>
      </c>
      <c r="H1525" s="1" t="b">
        <v>0</v>
      </c>
      <c r="I1525" s="1">
        <v>18.0</v>
      </c>
      <c r="J1525" s="7" t="str">
        <f>vlookup(I1525,Cats!$A:$B,2,false)</f>
        <v>P</v>
      </c>
    </row>
    <row r="1526">
      <c r="A1526" s="1">
        <v>138535.0</v>
      </c>
      <c r="B1526" s="1">
        <v>499.0</v>
      </c>
      <c r="C1526" s="1">
        <v>0.0</v>
      </c>
      <c r="D1526" s="1" t="s">
        <v>137</v>
      </c>
      <c r="E1526" s="1">
        <v>25.0</v>
      </c>
      <c r="F1526" s="7" t="str">
        <f>vlookup(E1526,Teams!A:B,2,false)</f>
        <v>Lexington B</v>
      </c>
      <c r="G1526" s="1" t="b">
        <v>1</v>
      </c>
      <c r="H1526" s="1" t="b">
        <v>0</v>
      </c>
      <c r="I1526" s="1">
        <v>19.0</v>
      </c>
      <c r="J1526" s="7" t="str">
        <f>vlookup(I1526,Cats!$A:$B,2,false)</f>
        <v>X</v>
      </c>
    </row>
    <row r="1527">
      <c r="A1527" s="1">
        <v>138536.0</v>
      </c>
      <c r="B1527" s="1">
        <v>499.0</v>
      </c>
      <c r="C1527" s="1">
        <v>0.0</v>
      </c>
      <c r="D1527" s="1" t="s">
        <v>152</v>
      </c>
      <c r="E1527" s="1">
        <v>32.0</v>
      </c>
      <c r="F1527" s="7" t="str">
        <f>vlookup(E1527,Teams!A:B,2,false)</f>
        <v>NCSSM A</v>
      </c>
      <c r="G1527" s="1" t="b">
        <v>0</v>
      </c>
      <c r="H1527" s="1" t="b">
        <v>0</v>
      </c>
      <c r="I1527" s="1">
        <v>19.0</v>
      </c>
      <c r="J1527" s="7" t="str">
        <f>vlookup(I1527,Cats!$A:$B,2,false)</f>
        <v>X</v>
      </c>
    </row>
    <row r="1528">
      <c r="A1528" s="1">
        <v>138537.0</v>
      </c>
      <c r="B1528" s="1">
        <v>499.0</v>
      </c>
      <c r="C1528" s="1">
        <v>4.0</v>
      </c>
      <c r="D1528" s="1" t="s">
        <v>138</v>
      </c>
      <c r="E1528" s="1">
        <v>25.0</v>
      </c>
      <c r="F1528" s="7" t="str">
        <f>vlookup(E1528,Teams!A:B,2,false)</f>
        <v>Lexington B</v>
      </c>
      <c r="G1528" s="1" t="b">
        <v>1</v>
      </c>
      <c r="H1528" s="1" t="b">
        <v>0</v>
      </c>
      <c r="I1528" s="1">
        <v>20.0</v>
      </c>
      <c r="J1528" s="7" t="str">
        <f>vlookup(I1528,Cats!$A:$B,2,false)</f>
        <v>M</v>
      </c>
    </row>
    <row r="1529">
      <c r="A1529" s="1">
        <v>138538.0</v>
      </c>
      <c r="B1529" s="1">
        <v>499.0</v>
      </c>
      <c r="C1529" s="1">
        <v>0.0</v>
      </c>
      <c r="D1529" s="1" t="s">
        <v>32</v>
      </c>
      <c r="E1529" s="1">
        <v>32.0</v>
      </c>
      <c r="F1529" s="7" t="str">
        <f>vlookup(E1529,Teams!A:B,2,false)</f>
        <v>NCSSM A</v>
      </c>
      <c r="G1529" s="1" t="b">
        <v>0</v>
      </c>
      <c r="H1529" s="1" t="b">
        <v>1</v>
      </c>
      <c r="I1529" s="1">
        <v>20.0</v>
      </c>
      <c r="J1529" s="7" t="str">
        <f>vlookup(I1529,Cats!$A:$B,2,false)</f>
        <v>M</v>
      </c>
    </row>
    <row r="1530">
      <c r="A1530" s="1">
        <v>138539.0</v>
      </c>
      <c r="B1530" s="1">
        <v>499.0</v>
      </c>
      <c r="C1530" s="1">
        <v>0.0</v>
      </c>
      <c r="D1530" s="1" t="s">
        <v>137</v>
      </c>
      <c r="E1530" s="1">
        <v>25.0</v>
      </c>
      <c r="F1530" s="7" t="str">
        <f>vlookup(E1530,Teams!A:B,2,false)</f>
        <v>Lexington B</v>
      </c>
      <c r="G1530" s="1" t="b">
        <v>1</v>
      </c>
      <c r="H1530" s="1" t="b">
        <v>0</v>
      </c>
      <c r="I1530" s="1">
        <v>21.0</v>
      </c>
      <c r="J1530" s="7" t="str">
        <f>vlookup(I1530,Cats!$A:$B,2,false)</f>
        <v>C</v>
      </c>
    </row>
    <row r="1531">
      <c r="A1531" s="1">
        <v>138540.0</v>
      </c>
      <c r="B1531" s="1">
        <v>499.0</v>
      </c>
      <c r="C1531" s="1">
        <v>14.0</v>
      </c>
      <c r="D1531" s="1" t="s">
        <v>152</v>
      </c>
      <c r="E1531" s="1">
        <v>32.0</v>
      </c>
      <c r="F1531" s="7" t="str">
        <f>vlookup(E1531,Teams!A:B,2,false)</f>
        <v>NCSSM A</v>
      </c>
      <c r="G1531" s="1" t="b">
        <v>0</v>
      </c>
      <c r="H1531" s="1" t="b">
        <v>0</v>
      </c>
      <c r="I1531" s="1">
        <v>21.0</v>
      </c>
      <c r="J1531" s="7" t="str">
        <f>vlookup(I1531,Cats!$A:$B,2,false)</f>
        <v>C</v>
      </c>
    </row>
    <row r="1532">
      <c r="A1532" s="1">
        <v>138541.0</v>
      </c>
      <c r="B1532" s="1">
        <v>499.0</v>
      </c>
      <c r="C1532" s="1">
        <v>0.0</v>
      </c>
      <c r="D1532" s="1" t="s">
        <v>137</v>
      </c>
      <c r="E1532" s="1">
        <v>25.0</v>
      </c>
      <c r="F1532" s="7" t="str">
        <f>vlookup(E1532,Teams!A:B,2,false)</f>
        <v>Lexington B</v>
      </c>
      <c r="G1532" s="1" t="b">
        <v>1</v>
      </c>
      <c r="H1532" s="1" t="b">
        <v>0</v>
      </c>
      <c r="I1532" s="1">
        <v>22.0</v>
      </c>
      <c r="J1532" s="7" t="str">
        <f>vlookup(I1532,Cats!$A:$B,2,false)</f>
        <v>E</v>
      </c>
    </row>
    <row r="1533">
      <c r="A1533" s="1">
        <v>138542.0</v>
      </c>
      <c r="B1533" s="1">
        <v>499.0</v>
      </c>
      <c r="C1533" s="1">
        <v>0.0</v>
      </c>
      <c r="D1533" s="1" t="s">
        <v>154</v>
      </c>
      <c r="E1533" s="1">
        <v>32.0</v>
      </c>
      <c r="F1533" s="7" t="str">
        <f>vlookup(E1533,Teams!A:B,2,false)</f>
        <v>NCSSM A</v>
      </c>
      <c r="G1533" s="1" t="b">
        <v>0</v>
      </c>
      <c r="H1533" s="1" t="b">
        <v>0</v>
      </c>
      <c r="I1533" s="1">
        <v>22.0</v>
      </c>
      <c r="J1533" s="7" t="str">
        <f>vlookup(I1533,Cats!$A:$B,2,false)</f>
        <v>E</v>
      </c>
    </row>
    <row r="1534">
      <c r="A1534" s="1">
        <v>138543.0</v>
      </c>
      <c r="B1534" s="1">
        <v>499.0</v>
      </c>
      <c r="C1534" s="1">
        <v>4.0</v>
      </c>
      <c r="D1534" s="1" t="s">
        <v>137</v>
      </c>
      <c r="E1534" s="1">
        <v>25.0</v>
      </c>
      <c r="F1534" s="7" t="str">
        <f>vlookup(E1534,Teams!A:B,2,false)</f>
        <v>Lexington B</v>
      </c>
      <c r="G1534" s="1" t="b">
        <v>1</v>
      </c>
      <c r="H1534" s="1" t="b">
        <v>0</v>
      </c>
      <c r="I1534" s="1">
        <v>23.0</v>
      </c>
      <c r="J1534" s="7" t="str">
        <f>vlookup(I1534,Cats!$A:$B,2,false)</f>
        <v>B</v>
      </c>
    </row>
    <row r="1535">
      <c r="A1535" s="1">
        <v>138544.0</v>
      </c>
      <c r="B1535" s="1">
        <v>499.0</v>
      </c>
      <c r="C1535" s="1">
        <v>0.0</v>
      </c>
      <c r="D1535" s="1" t="s">
        <v>32</v>
      </c>
      <c r="E1535" s="1">
        <v>32.0</v>
      </c>
      <c r="F1535" s="7" t="str">
        <f>vlookup(E1535,Teams!A:B,2,false)</f>
        <v>NCSSM A</v>
      </c>
      <c r="G1535" s="1" t="b">
        <v>0</v>
      </c>
      <c r="H1535" s="1" t="b">
        <v>1</v>
      </c>
      <c r="I1535" s="1">
        <v>23.0</v>
      </c>
      <c r="J1535" s="7" t="str">
        <f>vlookup(I1535,Cats!$A:$B,2,false)</f>
        <v>B</v>
      </c>
    </row>
    <row r="1536">
      <c r="A1536" s="1">
        <v>138545.0</v>
      </c>
      <c r="B1536" s="1">
        <v>499.0</v>
      </c>
      <c r="C1536" s="1">
        <v>14.0</v>
      </c>
      <c r="D1536" s="1" t="s">
        <v>140</v>
      </c>
      <c r="E1536" s="1">
        <v>25.0</v>
      </c>
      <c r="F1536" s="7" t="str">
        <f>vlookup(E1536,Teams!A:B,2,false)</f>
        <v>Lexington B</v>
      </c>
      <c r="G1536" s="1" t="b">
        <v>1</v>
      </c>
      <c r="H1536" s="1" t="b">
        <v>0</v>
      </c>
      <c r="I1536" s="1">
        <v>24.0</v>
      </c>
      <c r="J1536" s="7" t="str">
        <f>vlookup(I1536,Cats!$A:$B,2,false)</f>
        <v>P</v>
      </c>
    </row>
    <row r="1537">
      <c r="A1537" s="1">
        <v>138546.0</v>
      </c>
      <c r="B1537" s="1">
        <v>499.0</v>
      </c>
      <c r="C1537" s="1">
        <v>0.0</v>
      </c>
      <c r="D1537" s="1" t="s">
        <v>32</v>
      </c>
      <c r="E1537" s="1">
        <v>32.0</v>
      </c>
      <c r="F1537" s="7" t="str">
        <f>vlookup(E1537,Teams!A:B,2,false)</f>
        <v>NCSSM A</v>
      </c>
      <c r="G1537" s="1" t="b">
        <v>0</v>
      </c>
      <c r="H1537" s="1" t="b">
        <v>1</v>
      </c>
      <c r="I1537" s="1">
        <v>24.0</v>
      </c>
      <c r="J1537" s="7" t="str">
        <f>vlookup(I1537,Cats!$A:$B,2,false)</f>
        <v>P</v>
      </c>
    </row>
    <row r="1538">
      <c r="A1538" s="1">
        <v>138547.0</v>
      </c>
      <c r="B1538" s="1">
        <v>500.0</v>
      </c>
      <c r="C1538" s="1">
        <v>4.0</v>
      </c>
      <c r="D1538" s="1" t="s">
        <v>124</v>
      </c>
      <c r="E1538" s="1">
        <v>8.0</v>
      </c>
      <c r="F1538" s="7" t="str">
        <f>vlookup(E1538,Teams!A:B,2,false)</f>
        <v>Canyon Crest</v>
      </c>
      <c r="G1538" s="1" t="b">
        <v>1</v>
      </c>
      <c r="H1538" s="1" t="b">
        <v>0</v>
      </c>
      <c r="I1538" s="1">
        <v>1.0</v>
      </c>
      <c r="J1538" s="7" t="str">
        <f>vlookup(I1538,Cats!$A:$B,2,false)</f>
        <v>X</v>
      </c>
    </row>
    <row r="1539">
      <c r="A1539" s="1">
        <v>138548.0</v>
      </c>
      <c r="B1539" s="1">
        <v>500.0</v>
      </c>
      <c r="C1539" s="1">
        <v>0.0</v>
      </c>
      <c r="D1539" s="1" t="s">
        <v>200</v>
      </c>
      <c r="E1539" s="1">
        <v>47.0</v>
      </c>
      <c r="F1539" s="7" t="str">
        <f>vlookup(E1539,Teams!A:B,2,false)</f>
        <v>Westminster</v>
      </c>
      <c r="G1539" s="1" t="b">
        <v>0</v>
      </c>
      <c r="H1539" s="1" t="b">
        <v>0</v>
      </c>
      <c r="I1539" s="1">
        <v>1.0</v>
      </c>
      <c r="J1539" s="7" t="str">
        <f>vlookup(I1539,Cats!$A:$B,2,false)</f>
        <v>X</v>
      </c>
    </row>
    <row r="1540">
      <c r="A1540" s="1">
        <v>138549.0</v>
      </c>
      <c r="B1540" s="1">
        <v>500.0</v>
      </c>
      <c r="C1540" s="1">
        <v>0.0</v>
      </c>
      <c r="D1540" s="1" t="s">
        <v>121</v>
      </c>
      <c r="E1540" s="1">
        <v>8.0</v>
      </c>
      <c r="F1540" s="7" t="str">
        <f>vlookup(E1540,Teams!A:B,2,false)</f>
        <v>Canyon Crest</v>
      </c>
      <c r="G1540" s="1" t="b">
        <v>1</v>
      </c>
      <c r="H1540" s="1" t="b">
        <v>0</v>
      </c>
      <c r="I1540" s="1">
        <v>2.0</v>
      </c>
      <c r="J1540" s="7" t="str">
        <f>vlookup(I1540,Cats!$A:$B,2,false)</f>
        <v>M</v>
      </c>
    </row>
    <row r="1541">
      <c r="A1541" s="1">
        <v>138550.0</v>
      </c>
      <c r="B1541" s="1">
        <v>500.0</v>
      </c>
      <c r="C1541" s="1">
        <v>0.0</v>
      </c>
      <c r="D1541" s="1" t="s">
        <v>128</v>
      </c>
      <c r="E1541" s="1">
        <v>47.0</v>
      </c>
      <c r="F1541" s="7" t="str">
        <f>vlookup(E1541,Teams!A:B,2,false)</f>
        <v>Westminster</v>
      </c>
      <c r="G1541" s="1" t="b">
        <v>0</v>
      </c>
      <c r="H1541" s="1" t="b">
        <v>0</v>
      </c>
      <c r="I1541" s="1">
        <v>2.0</v>
      </c>
      <c r="J1541" s="7" t="str">
        <f>vlookup(I1541,Cats!$A:$B,2,false)</f>
        <v>M</v>
      </c>
    </row>
    <row r="1542">
      <c r="A1542" s="1">
        <v>138551.0</v>
      </c>
      <c r="B1542" s="1">
        <v>500.0</v>
      </c>
      <c r="C1542" s="1">
        <v>0.0</v>
      </c>
      <c r="D1542" s="1" t="s">
        <v>32</v>
      </c>
      <c r="E1542" s="1">
        <v>8.0</v>
      </c>
      <c r="F1542" s="7" t="str">
        <f>vlookup(E1542,Teams!A:B,2,false)</f>
        <v>Canyon Crest</v>
      </c>
      <c r="G1542" s="1" t="b">
        <v>1</v>
      </c>
      <c r="H1542" s="1" t="b">
        <v>1</v>
      </c>
      <c r="I1542" s="1">
        <v>3.0</v>
      </c>
      <c r="J1542" s="7" t="str">
        <f>vlookup(I1542,Cats!$A:$B,2,false)</f>
        <v>C</v>
      </c>
    </row>
    <row r="1543">
      <c r="A1543" s="1">
        <v>138552.0</v>
      </c>
      <c r="B1543" s="1">
        <v>500.0</v>
      </c>
      <c r="C1543" s="1">
        <v>4.0</v>
      </c>
      <c r="D1543" s="1" t="s">
        <v>200</v>
      </c>
      <c r="E1543" s="1">
        <v>47.0</v>
      </c>
      <c r="F1543" s="7" t="str">
        <f>vlookup(E1543,Teams!A:B,2,false)</f>
        <v>Westminster</v>
      </c>
      <c r="G1543" s="1" t="b">
        <v>0</v>
      </c>
      <c r="H1543" s="1" t="b">
        <v>0</v>
      </c>
      <c r="I1543" s="1">
        <v>3.0</v>
      </c>
      <c r="J1543" s="7" t="str">
        <f>vlookup(I1543,Cats!$A:$B,2,false)</f>
        <v>C</v>
      </c>
    </row>
    <row r="1544">
      <c r="A1544" s="1">
        <v>138553.0</v>
      </c>
      <c r="B1544" s="1">
        <v>500.0</v>
      </c>
      <c r="C1544" s="1">
        <v>0.0</v>
      </c>
      <c r="D1544" s="1" t="s">
        <v>32</v>
      </c>
      <c r="E1544" s="1">
        <v>8.0</v>
      </c>
      <c r="F1544" s="7" t="str">
        <f>vlookup(E1544,Teams!A:B,2,false)</f>
        <v>Canyon Crest</v>
      </c>
      <c r="G1544" s="1" t="b">
        <v>1</v>
      </c>
      <c r="H1544" s="1" t="b">
        <v>1</v>
      </c>
      <c r="I1544" s="1">
        <v>4.0</v>
      </c>
      <c r="J1544" s="7" t="str">
        <f>vlookup(I1544,Cats!$A:$B,2,false)</f>
        <v>E</v>
      </c>
    </row>
    <row r="1545">
      <c r="A1545" s="1">
        <v>138554.0</v>
      </c>
      <c r="B1545" s="1">
        <v>500.0</v>
      </c>
      <c r="C1545" s="1">
        <v>14.0</v>
      </c>
      <c r="D1545" s="1" t="s">
        <v>125</v>
      </c>
      <c r="E1545" s="1">
        <v>47.0</v>
      </c>
      <c r="F1545" s="7" t="str">
        <f>vlookup(E1545,Teams!A:B,2,false)</f>
        <v>Westminster</v>
      </c>
      <c r="G1545" s="1" t="b">
        <v>0</v>
      </c>
      <c r="H1545" s="1" t="b">
        <v>0</v>
      </c>
      <c r="I1545" s="1">
        <v>4.0</v>
      </c>
      <c r="J1545" s="7" t="str">
        <f>vlookup(I1545,Cats!$A:$B,2,false)</f>
        <v>E</v>
      </c>
    </row>
    <row r="1546">
      <c r="A1546" s="1">
        <v>138555.0</v>
      </c>
      <c r="B1546" s="1">
        <v>500.0</v>
      </c>
      <c r="C1546" s="1">
        <v>0.0</v>
      </c>
      <c r="D1546" s="1" t="s">
        <v>32</v>
      </c>
      <c r="E1546" s="1">
        <v>8.0</v>
      </c>
      <c r="F1546" s="7" t="str">
        <f>vlookup(E1546,Teams!A:B,2,false)</f>
        <v>Canyon Crest</v>
      </c>
      <c r="G1546" s="1" t="b">
        <v>1</v>
      </c>
      <c r="H1546" s="1" t="b">
        <v>1</v>
      </c>
      <c r="I1546" s="1">
        <v>5.0</v>
      </c>
      <c r="J1546" s="7" t="str">
        <f>vlookup(I1546,Cats!$A:$B,2,false)</f>
        <v>B</v>
      </c>
    </row>
    <row r="1547">
      <c r="A1547" s="1">
        <v>138556.0</v>
      </c>
      <c r="B1547" s="1">
        <v>500.0</v>
      </c>
      <c r="C1547" s="1">
        <v>4.0</v>
      </c>
      <c r="D1547" s="1" t="s">
        <v>125</v>
      </c>
      <c r="E1547" s="1">
        <v>47.0</v>
      </c>
      <c r="F1547" s="7" t="str">
        <f>vlookup(E1547,Teams!A:B,2,false)</f>
        <v>Westminster</v>
      </c>
      <c r="G1547" s="1" t="b">
        <v>0</v>
      </c>
      <c r="H1547" s="1" t="b">
        <v>0</v>
      </c>
      <c r="I1547" s="1">
        <v>5.0</v>
      </c>
      <c r="J1547" s="7" t="str">
        <f>vlookup(I1547,Cats!$A:$B,2,false)</f>
        <v>B</v>
      </c>
    </row>
    <row r="1548">
      <c r="A1548" s="1">
        <v>138557.0</v>
      </c>
      <c r="B1548" s="1">
        <v>500.0</v>
      </c>
      <c r="C1548" s="1">
        <v>14.0</v>
      </c>
      <c r="D1548" s="1" t="s">
        <v>123</v>
      </c>
      <c r="E1548" s="1">
        <v>8.0</v>
      </c>
      <c r="F1548" s="7" t="str">
        <f>vlookup(E1548,Teams!A:B,2,false)</f>
        <v>Canyon Crest</v>
      </c>
      <c r="G1548" s="1" t="b">
        <v>1</v>
      </c>
      <c r="H1548" s="1" t="b">
        <v>0</v>
      </c>
      <c r="I1548" s="1">
        <v>6.0</v>
      </c>
      <c r="J1548" s="7" t="str">
        <f>vlookup(I1548,Cats!$A:$B,2,false)</f>
        <v>P</v>
      </c>
    </row>
    <row r="1549">
      <c r="A1549" s="1">
        <v>138558.0</v>
      </c>
      <c r="B1549" s="1">
        <v>500.0</v>
      </c>
      <c r="C1549" s="1">
        <v>-4.0</v>
      </c>
      <c r="D1549" s="1" t="s">
        <v>128</v>
      </c>
      <c r="E1549" s="1">
        <v>47.0</v>
      </c>
      <c r="F1549" s="7" t="str">
        <f>vlookup(E1549,Teams!A:B,2,false)</f>
        <v>Westminster</v>
      </c>
      <c r="G1549" s="1" t="b">
        <v>0</v>
      </c>
      <c r="H1549" s="1" t="b">
        <v>0</v>
      </c>
      <c r="I1549" s="1">
        <v>6.0</v>
      </c>
      <c r="J1549" s="7" t="str">
        <f>vlookup(I1549,Cats!$A:$B,2,false)</f>
        <v>P</v>
      </c>
    </row>
    <row r="1550">
      <c r="A1550" s="1">
        <v>138559.0</v>
      </c>
      <c r="B1550" s="1">
        <v>500.0</v>
      </c>
      <c r="C1550" s="1">
        <v>0.0</v>
      </c>
      <c r="D1550" s="1" t="s">
        <v>32</v>
      </c>
      <c r="E1550" s="1">
        <v>8.0</v>
      </c>
      <c r="F1550" s="7" t="str">
        <f>vlookup(E1550,Teams!A:B,2,false)</f>
        <v>Canyon Crest</v>
      </c>
      <c r="G1550" s="1" t="b">
        <v>1</v>
      </c>
      <c r="H1550" s="1" t="b">
        <v>1</v>
      </c>
      <c r="I1550" s="1">
        <v>7.0</v>
      </c>
      <c r="J1550" s="7" t="str">
        <f>vlookup(I1550,Cats!$A:$B,2,false)</f>
        <v>X</v>
      </c>
    </row>
    <row r="1551">
      <c r="A1551" s="1">
        <v>138560.0</v>
      </c>
      <c r="B1551" s="1">
        <v>500.0</v>
      </c>
      <c r="C1551" s="1">
        <v>14.0</v>
      </c>
      <c r="D1551" s="1" t="s">
        <v>125</v>
      </c>
      <c r="E1551" s="1">
        <v>47.0</v>
      </c>
      <c r="F1551" s="7" t="str">
        <f>vlookup(E1551,Teams!A:B,2,false)</f>
        <v>Westminster</v>
      </c>
      <c r="G1551" s="1" t="b">
        <v>0</v>
      </c>
      <c r="H1551" s="1" t="b">
        <v>0</v>
      </c>
      <c r="I1551" s="1">
        <v>7.0</v>
      </c>
      <c r="J1551" s="7" t="str">
        <f>vlookup(I1551,Cats!$A:$B,2,false)</f>
        <v>X</v>
      </c>
    </row>
    <row r="1552">
      <c r="A1552" s="1">
        <v>138561.0</v>
      </c>
      <c r="B1552" s="1">
        <v>500.0</v>
      </c>
      <c r="C1552" s="1">
        <v>14.0</v>
      </c>
      <c r="D1552" s="1" t="s">
        <v>124</v>
      </c>
      <c r="E1552" s="1">
        <v>8.0</v>
      </c>
      <c r="F1552" s="7" t="str">
        <f>vlookup(E1552,Teams!A:B,2,false)</f>
        <v>Canyon Crest</v>
      </c>
      <c r="G1552" s="1" t="b">
        <v>1</v>
      </c>
      <c r="H1552" s="1" t="b">
        <v>0</v>
      </c>
      <c r="I1552" s="1">
        <v>8.0</v>
      </c>
      <c r="J1552" s="7" t="str">
        <f>vlookup(I1552,Cats!$A:$B,2,false)</f>
        <v>M</v>
      </c>
    </row>
    <row r="1553">
      <c r="A1553" s="1">
        <v>138562.0</v>
      </c>
      <c r="B1553" s="1">
        <v>500.0</v>
      </c>
      <c r="C1553" s="1">
        <v>0.0</v>
      </c>
      <c r="D1553" s="1" t="s">
        <v>200</v>
      </c>
      <c r="E1553" s="1">
        <v>47.0</v>
      </c>
      <c r="F1553" s="7" t="str">
        <f>vlookup(E1553,Teams!A:B,2,false)</f>
        <v>Westminster</v>
      </c>
      <c r="G1553" s="1" t="b">
        <v>0</v>
      </c>
      <c r="H1553" s="1" t="b">
        <v>0</v>
      </c>
      <c r="I1553" s="1">
        <v>8.0</v>
      </c>
      <c r="J1553" s="7" t="str">
        <f>vlookup(I1553,Cats!$A:$B,2,false)</f>
        <v>M</v>
      </c>
    </row>
    <row r="1554">
      <c r="A1554" s="1">
        <v>138563.0</v>
      </c>
      <c r="B1554" s="1">
        <v>500.0</v>
      </c>
      <c r="C1554" s="1">
        <v>0.0</v>
      </c>
      <c r="D1554" s="1" t="s">
        <v>32</v>
      </c>
      <c r="E1554" s="1">
        <v>8.0</v>
      </c>
      <c r="F1554" s="7" t="str">
        <f>vlookup(E1554,Teams!A:B,2,false)</f>
        <v>Canyon Crest</v>
      </c>
      <c r="G1554" s="1" t="b">
        <v>1</v>
      </c>
      <c r="H1554" s="1" t="b">
        <v>1</v>
      </c>
      <c r="I1554" s="1">
        <v>9.0</v>
      </c>
      <c r="J1554" s="7" t="str">
        <f>vlookup(I1554,Cats!$A:$B,2,false)</f>
        <v>C</v>
      </c>
    </row>
    <row r="1555">
      <c r="A1555" s="1">
        <v>138564.0</v>
      </c>
      <c r="B1555" s="1">
        <v>500.0</v>
      </c>
      <c r="C1555" s="1">
        <v>4.0</v>
      </c>
      <c r="D1555" s="1" t="s">
        <v>200</v>
      </c>
      <c r="E1555" s="1">
        <v>47.0</v>
      </c>
      <c r="F1555" s="7" t="str">
        <f>vlookup(E1555,Teams!A:B,2,false)</f>
        <v>Westminster</v>
      </c>
      <c r="G1555" s="1" t="b">
        <v>0</v>
      </c>
      <c r="H1555" s="1" t="b">
        <v>0</v>
      </c>
      <c r="I1555" s="1">
        <v>9.0</v>
      </c>
      <c r="J1555" s="7" t="str">
        <f>vlookup(I1555,Cats!$A:$B,2,false)</f>
        <v>C</v>
      </c>
    </row>
    <row r="1556">
      <c r="A1556" s="1">
        <v>138565.0</v>
      </c>
      <c r="B1556" s="1">
        <v>500.0</v>
      </c>
      <c r="C1556" s="1">
        <v>0.0</v>
      </c>
      <c r="D1556" s="1" t="s">
        <v>32</v>
      </c>
      <c r="E1556" s="1">
        <v>8.0</v>
      </c>
      <c r="F1556" s="7" t="str">
        <f>vlookup(E1556,Teams!A:B,2,false)</f>
        <v>Canyon Crest</v>
      </c>
      <c r="G1556" s="1" t="b">
        <v>1</v>
      </c>
      <c r="H1556" s="1" t="b">
        <v>1</v>
      </c>
      <c r="I1556" s="1">
        <v>10.0</v>
      </c>
      <c r="J1556" s="7" t="str">
        <f>vlookup(I1556,Cats!$A:$B,2,false)</f>
        <v>E</v>
      </c>
    </row>
    <row r="1557">
      <c r="A1557" s="1">
        <v>138566.0</v>
      </c>
      <c r="B1557" s="1">
        <v>500.0</v>
      </c>
      <c r="C1557" s="1">
        <v>14.0</v>
      </c>
      <c r="D1557" s="1" t="s">
        <v>125</v>
      </c>
      <c r="E1557" s="1">
        <v>47.0</v>
      </c>
      <c r="F1557" s="7" t="str">
        <f>vlookup(E1557,Teams!A:B,2,false)</f>
        <v>Westminster</v>
      </c>
      <c r="G1557" s="1" t="b">
        <v>0</v>
      </c>
      <c r="H1557" s="1" t="b">
        <v>0</v>
      </c>
      <c r="I1557" s="1">
        <v>10.0</v>
      </c>
      <c r="J1557" s="7" t="str">
        <f>vlookup(I1557,Cats!$A:$B,2,false)</f>
        <v>E</v>
      </c>
    </row>
    <row r="1558">
      <c r="A1558" s="1">
        <v>138567.0</v>
      </c>
      <c r="B1558" s="1">
        <v>500.0</v>
      </c>
      <c r="C1558" s="1">
        <v>4.0</v>
      </c>
      <c r="D1558" s="1" t="s">
        <v>123</v>
      </c>
      <c r="E1558" s="1">
        <v>8.0</v>
      </c>
      <c r="F1558" s="7" t="str">
        <f>vlookup(E1558,Teams!A:B,2,false)</f>
        <v>Canyon Crest</v>
      </c>
      <c r="G1558" s="1" t="b">
        <v>1</v>
      </c>
      <c r="H1558" s="1" t="b">
        <v>0</v>
      </c>
      <c r="I1558" s="1">
        <v>11.0</v>
      </c>
      <c r="J1558" s="7" t="str">
        <f>vlookup(I1558,Cats!$A:$B,2,false)</f>
        <v>B</v>
      </c>
    </row>
    <row r="1559">
      <c r="A1559" s="1">
        <v>138568.0</v>
      </c>
      <c r="B1559" s="1">
        <v>500.0</v>
      </c>
      <c r="C1559" s="1">
        <v>0.0</v>
      </c>
      <c r="D1559" s="1" t="s">
        <v>125</v>
      </c>
      <c r="E1559" s="1">
        <v>47.0</v>
      </c>
      <c r="F1559" s="7" t="str">
        <f>vlookup(E1559,Teams!A:B,2,false)</f>
        <v>Westminster</v>
      </c>
      <c r="G1559" s="1" t="b">
        <v>0</v>
      </c>
      <c r="H1559" s="1" t="b">
        <v>0</v>
      </c>
      <c r="I1559" s="1">
        <v>11.0</v>
      </c>
      <c r="J1559" s="7" t="str">
        <f>vlookup(I1559,Cats!$A:$B,2,false)</f>
        <v>B</v>
      </c>
    </row>
    <row r="1560">
      <c r="A1560" s="1">
        <v>138569.0</v>
      </c>
      <c r="B1560" s="1">
        <v>500.0</v>
      </c>
      <c r="C1560" s="1">
        <v>0.0</v>
      </c>
      <c r="D1560" s="1" t="s">
        <v>32</v>
      </c>
      <c r="E1560" s="1">
        <v>8.0</v>
      </c>
      <c r="F1560" s="7" t="str">
        <f>vlookup(E1560,Teams!A:B,2,false)</f>
        <v>Canyon Crest</v>
      </c>
      <c r="G1560" s="1" t="b">
        <v>1</v>
      </c>
      <c r="H1560" s="1" t="b">
        <v>1</v>
      </c>
      <c r="I1560" s="1">
        <v>12.0</v>
      </c>
      <c r="J1560" s="7" t="str">
        <f>vlookup(I1560,Cats!$A:$B,2,false)</f>
        <v>P</v>
      </c>
    </row>
    <row r="1561">
      <c r="A1561" s="1">
        <v>138570.0</v>
      </c>
      <c r="B1561" s="1">
        <v>500.0</v>
      </c>
      <c r="C1561" s="1">
        <v>14.0</v>
      </c>
      <c r="D1561" s="1" t="s">
        <v>128</v>
      </c>
      <c r="E1561" s="1">
        <v>47.0</v>
      </c>
      <c r="F1561" s="7" t="str">
        <f>vlookup(E1561,Teams!A:B,2,false)</f>
        <v>Westminster</v>
      </c>
      <c r="G1561" s="1" t="b">
        <v>0</v>
      </c>
      <c r="H1561" s="1" t="b">
        <v>0</v>
      </c>
      <c r="I1561" s="1">
        <v>12.0</v>
      </c>
      <c r="J1561" s="7" t="str">
        <f>vlookup(I1561,Cats!$A:$B,2,false)</f>
        <v>P</v>
      </c>
    </row>
    <row r="1562">
      <c r="A1562" s="1">
        <v>138571.0</v>
      </c>
      <c r="B1562" s="1">
        <v>500.0</v>
      </c>
      <c r="C1562" s="1">
        <v>0.0</v>
      </c>
      <c r="D1562" s="1" t="s">
        <v>32</v>
      </c>
      <c r="E1562" s="1">
        <v>8.0</v>
      </c>
      <c r="F1562" s="7" t="str">
        <f>vlookup(E1562,Teams!A:B,2,false)</f>
        <v>Canyon Crest</v>
      </c>
      <c r="G1562" s="1" t="b">
        <v>1</v>
      </c>
      <c r="H1562" s="1" t="b">
        <v>1</v>
      </c>
      <c r="I1562" s="1">
        <v>13.0</v>
      </c>
      <c r="J1562" s="7" t="str">
        <f>vlookup(I1562,Cats!$A:$B,2,false)</f>
        <v>X</v>
      </c>
    </row>
    <row r="1563">
      <c r="A1563" s="1">
        <v>138572.0</v>
      </c>
      <c r="B1563" s="1">
        <v>500.0</v>
      </c>
      <c r="C1563" s="1">
        <v>14.0</v>
      </c>
      <c r="D1563" s="1" t="s">
        <v>125</v>
      </c>
      <c r="E1563" s="1">
        <v>47.0</v>
      </c>
      <c r="F1563" s="7" t="str">
        <f>vlookup(E1563,Teams!A:B,2,false)</f>
        <v>Westminster</v>
      </c>
      <c r="G1563" s="1" t="b">
        <v>0</v>
      </c>
      <c r="H1563" s="1" t="b">
        <v>0</v>
      </c>
      <c r="I1563" s="1">
        <v>13.0</v>
      </c>
      <c r="J1563" s="7" t="str">
        <f>vlookup(I1563,Cats!$A:$B,2,false)</f>
        <v>X</v>
      </c>
    </row>
    <row r="1564">
      <c r="A1564" s="1">
        <v>138573.0</v>
      </c>
      <c r="B1564" s="1">
        <v>500.0</v>
      </c>
      <c r="C1564" s="1">
        <v>-4.0</v>
      </c>
      <c r="D1564" s="1" t="s">
        <v>121</v>
      </c>
      <c r="E1564" s="1">
        <v>8.0</v>
      </c>
      <c r="F1564" s="7" t="str">
        <f>vlookup(E1564,Teams!A:B,2,false)</f>
        <v>Canyon Crest</v>
      </c>
      <c r="G1564" s="1" t="b">
        <v>1</v>
      </c>
      <c r="H1564" s="1" t="b">
        <v>0</v>
      </c>
      <c r="I1564" s="1">
        <v>14.0</v>
      </c>
      <c r="J1564" s="7" t="str">
        <f>vlookup(I1564,Cats!$A:$B,2,false)</f>
        <v>M</v>
      </c>
    </row>
    <row r="1565">
      <c r="A1565" s="1">
        <v>138574.0</v>
      </c>
      <c r="B1565" s="1">
        <v>500.0</v>
      </c>
      <c r="C1565" s="1">
        <v>14.0</v>
      </c>
      <c r="D1565" s="1" t="s">
        <v>128</v>
      </c>
      <c r="E1565" s="1">
        <v>47.0</v>
      </c>
      <c r="F1565" s="7" t="str">
        <f>vlookup(E1565,Teams!A:B,2,false)</f>
        <v>Westminster</v>
      </c>
      <c r="G1565" s="1" t="b">
        <v>0</v>
      </c>
      <c r="H1565" s="1" t="b">
        <v>0</v>
      </c>
      <c r="I1565" s="1">
        <v>14.0</v>
      </c>
      <c r="J1565" s="7" t="str">
        <f>vlookup(I1565,Cats!$A:$B,2,false)</f>
        <v>M</v>
      </c>
    </row>
    <row r="1566">
      <c r="A1566" s="1">
        <v>138575.0</v>
      </c>
      <c r="B1566" s="1">
        <v>500.0</v>
      </c>
      <c r="C1566" s="1">
        <v>0.0</v>
      </c>
      <c r="D1566" s="1" t="s">
        <v>123</v>
      </c>
      <c r="E1566" s="1">
        <v>8.0</v>
      </c>
      <c r="F1566" s="7" t="str">
        <f>vlookup(E1566,Teams!A:B,2,false)</f>
        <v>Canyon Crest</v>
      </c>
      <c r="G1566" s="1" t="b">
        <v>1</v>
      </c>
      <c r="H1566" s="1" t="b">
        <v>0</v>
      </c>
      <c r="I1566" s="1">
        <v>15.0</v>
      </c>
      <c r="J1566" s="7" t="str">
        <f>vlookup(I1566,Cats!$A:$B,2,false)</f>
        <v>C</v>
      </c>
    </row>
    <row r="1567">
      <c r="A1567" s="1">
        <v>138576.0</v>
      </c>
      <c r="B1567" s="1">
        <v>500.0</v>
      </c>
      <c r="C1567" s="1">
        <v>-4.0</v>
      </c>
      <c r="D1567" s="1" t="s">
        <v>200</v>
      </c>
      <c r="E1567" s="1">
        <v>47.0</v>
      </c>
      <c r="F1567" s="7" t="str">
        <f>vlookup(E1567,Teams!A:B,2,false)</f>
        <v>Westminster</v>
      </c>
      <c r="G1567" s="1" t="b">
        <v>0</v>
      </c>
      <c r="H1567" s="1" t="b">
        <v>0</v>
      </c>
      <c r="I1567" s="1">
        <v>15.0</v>
      </c>
      <c r="J1567" s="7" t="str">
        <f>vlookup(I1567,Cats!$A:$B,2,false)</f>
        <v>C</v>
      </c>
    </row>
    <row r="1568">
      <c r="A1568" s="1">
        <v>138577.0</v>
      </c>
      <c r="B1568" s="1">
        <v>500.0</v>
      </c>
      <c r="C1568" s="1">
        <v>14.0</v>
      </c>
      <c r="D1568" s="1" t="s">
        <v>123</v>
      </c>
      <c r="E1568" s="1">
        <v>8.0</v>
      </c>
      <c r="F1568" s="7" t="str">
        <f>vlookup(E1568,Teams!A:B,2,false)</f>
        <v>Canyon Crest</v>
      </c>
      <c r="G1568" s="1" t="b">
        <v>1</v>
      </c>
      <c r="H1568" s="1" t="b">
        <v>0</v>
      </c>
      <c r="I1568" s="1">
        <v>16.0</v>
      </c>
      <c r="J1568" s="7" t="str">
        <f>vlookup(I1568,Cats!$A:$B,2,false)</f>
        <v>E</v>
      </c>
    </row>
    <row r="1569">
      <c r="A1569" s="1">
        <v>138578.0</v>
      </c>
      <c r="B1569" s="1">
        <v>500.0</v>
      </c>
      <c r="C1569" s="1">
        <v>0.0</v>
      </c>
      <c r="D1569" s="1" t="s">
        <v>125</v>
      </c>
      <c r="E1569" s="1">
        <v>47.0</v>
      </c>
      <c r="F1569" s="7" t="str">
        <f>vlookup(E1569,Teams!A:B,2,false)</f>
        <v>Westminster</v>
      </c>
      <c r="G1569" s="1" t="b">
        <v>0</v>
      </c>
      <c r="H1569" s="1" t="b">
        <v>0</v>
      </c>
      <c r="I1569" s="1">
        <v>16.0</v>
      </c>
      <c r="J1569" s="7" t="str">
        <f>vlookup(I1569,Cats!$A:$B,2,false)</f>
        <v>E</v>
      </c>
    </row>
    <row r="1570">
      <c r="A1570" s="1">
        <v>138579.0</v>
      </c>
      <c r="B1570" s="1">
        <v>500.0</v>
      </c>
      <c r="C1570" s="1">
        <v>14.0</v>
      </c>
      <c r="D1570" s="1" t="s">
        <v>123</v>
      </c>
      <c r="E1570" s="1">
        <v>8.0</v>
      </c>
      <c r="F1570" s="7" t="str">
        <f>vlookup(E1570,Teams!A:B,2,false)</f>
        <v>Canyon Crest</v>
      </c>
      <c r="G1570" s="1" t="b">
        <v>1</v>
      </c>
      <c r="H1570" s="1" t="b">
        <v>0</v>
      </c>
      <c r="I1570" s="1">
        <v>17.0</v>
      </c>
      <c r="J1570" s="7" t="str">
        <f>vlookup(I1570,Cats!$A:$B,2,false)</f>
        <v>B</v>
      </c>
    </row>
    <row r="1571">
      <c r="A1571" s="1">
        <v>138580.0</v>
      </c>
      <c r="B1571" s="1">
        <v>500.0</v>
      </c>
      <c r="C1571" s="1">
        <v>-4.0</v>
      </c>
      <c r="D1571" s="1" t="s">
        <v>125</v>
      </c>
      <c r="E1571" s="1">
        <v>47.0</v>
      </c>
      <c r="F1571" s="7" t="str">
        <f>vlookup(E1571,Teams!A:B,2,false)</f>
        <v>Westminster</v>
      </c>
      <c r="G1571" s="1" t="b">
        <v>0</v>
      </c>
      <c r="H1571" s="1" t="b">
        <v>0</v>
      </c>
      <c r="I1571" s="1">
        <v>17.0</v>
      </c>
      <c r="J1571" s="7" t="str">
        <f>vlookup(I1571,Cats!$A:$B,2,false)</f>
        <v>B</v>
      </c>
    </row>
    <row r="1572">
      <c r="A1572" s="1">
        <v>138581.0</v>
      </c>
      <c r="B1572" s="1">
        <v>500.0</v>
      </c>
      <c r="C1572" s="1">
        <v>0.0</v>
      </c>
      <c r="D1572" s="1" t="s">
        <v>32</v>
      </c>
      <c r="E1572" s="1">
        <v>8.0</v>
      </c>
      <c r="F1572" s="7" t="str">
        <f>vlookup(E1572,Teams!A:B,2,false)</f>
        <v>Canyon Crest</v>
      </c>
      <c r="G1572" s="1" t="b">
        <v>1</v>
      </c>
      <c r="H1572" s="1" t="b">
        <v>1</v>
      </c>
      <c r="I1572" s="1">
        <v>18.0</v>
      </c>
      <c r="J1572" s="7" t="str">
        <f>vlookup(I1572,Cats!$A:$B,2,false)</f>
        <v>P</v>
      </c>
    </row>
    <row r="1573">
      <c r="A1573" s="1">
        <v>138582.0</v>
      </c>
      <c r="B1573" s="1">
        <v>500.0</v>
      </c>
      <c r="C1573" s="1">
        <v>14.0</v>
      </c>
      <c r="D1573" s="1" t="s">
        <v>128</v>
      </c>
      <c r="E1573" s="1">
        <v>47.0</v>
      </c>
      <c r="F1573" s="7" t="str">
        <f>vlookup(E1573,Teams!A:B,2,false)</f>
        <v>Westminster</v>
      </c>
      <c r="G1573" s="1" t="b">
        <v>0</v>
      </c>
      <c r="H1573" s="1" t="b">
        <v>0</v>
      </c>
      <c r="I1573" s="1">
        <v>18.0</v>
      </c>
      <c r="J1573" s="7" t="str">
        <f>vlookup(I1573,Cats!$A:$B,2,false)</f>
        <v>P</v>
      </c>
    </row>
    <row r="1574">
      <c r="A1574" s="1">
        <v>138583.0</v>
      </c>
      <c r="B1574" s="1">
        <v>500.0</v>
      </c>
      <c r="C1574" s="1">
        <v>0.0</v>
      </c>
      <c r="D1574" s="1" t="s">
        <v>32</v>
      </c>
      <c r="E1574" s="1">
        <v>8.0</v>
      </c>
      <c r="F1574" s="7" t="str">
        <f>vlookup(E1574,Teams!A:B,2,false)</f>
        <v>Canyon Crest</v>
      </c>
      <c r="G1574" s="1" t="b">
        <v>1</v>
      </c>
      <c r="H1574" s="1" t="b">
        <v>1</v>
      </c>
      <c r="I1574" s="1">
        <v>19.0</v>
      </c>
      <c r="J1574" s="7" t="str">
        <f>vlookup(I1574,Cats!$A:$B,2,false)</f>
        <v>X</v>
      </c>
    </row>
    <row r="1575">
      <c r="A1575" s="1">
        <v>138584.0</v>
      </c>
      <c r="B1575" s="1">
        <v>500.0</v>
      </c>
      <c r="C1575" s="1">
        <v>14.0</v>
      </c>
      <c r="D1575" s="1" t="s">
        <v>125</v>
      </c>
      <c r="E1575" s="1">
        <v>47.0</v>
      </c>
      <c r="F1575" s="7" t="str">
        <f>vlookup(E1575,Teams!A:B,2,false)</f>
        <v>Westminster</v>
      </c>
      <c r="G1575" s="1" t="b">
        <v>0</v>
      </c>
      <c r="H1575" s="1" t="b">
        <v>0</v>
      </c>
      <c r="I1575" s="1">
        <v>19.0</v>
      </c>
      <c r="J1575" s="7" t="str">
        <f>vlookup(I1575,Cats!$A:$B,2,false)</f>
        <v>X</v>
      </c>
    </row>
    <row r="1576">
      <c r="A1576" s="1">
        <v>138585.0</v>
      </c>
      <c r="B1576" s="1">
        <v>500.0</v>
      </c>
      <c r="C1576" s="1">
        <v>14.0</v>
      </c>
      <c r="D1576" s="1" t="s">
        <v>124</v>
      </c>
      <c r="E1576" s="1">
        <v>8.0</v>
      </c>
      <c r="F1576" s="7" t="str">
        <f>vlookup(E1576,Teams!A:B,2,false)</f>
        <v>Canyon Crest</v>
      </c>
      <c r="G1576" s="1" t="b">
        <v>1</v>
      </c>
      <c r="H1576" s="1" t="b">
        <v>0</v>
      </c>
      <c r="I1576" s="1">
        <v>20.0</v>
      </c>
      <c r="J1576" s="7" t="str">
        <f>vlookup(I1576,Cats!$A:$B,2,false)</f>
        <v>M</v>
      </c>
    </row>
    <row r="1577">
      <c r="A1577" s="1">
        <v>138586.0</v>
      </c>
      <c r="B1577" s="1">
        <v>500.0</v>
      </c>
      <c r="C1577" s="1">
        <v>-4.0</v>
      </c>
      <c r="D1577" s="1" t="s">
        <v>128</v>
      </c>
      <c r="E1577" s="1">
        <v>47.0</v>
      </c>
      <c r="F1577" s="7" t="str">
        <f>vlookup(E1577,Teams!A:B,2,false)</f>
        <v>Westminster</v>
      </c>
      <c r="G1577" s="1" t="b">
        <v>0</v>
      </c>
      <c r="H1577" s="1" t="b">
        <v>0</v>
      </c>
      <c r="I1577" s="1">
        <v>20.0</v>
      </c>
      <c r="J1577" s="7" t="str">
        <f>vlookup(I1577,Cats!$A:$B,2,false)</f>
        <v>M</v>
      </c>
    </row>
    <row r="1578">
      <c r="A1578" s="1">
        <v>138587.0</v>
      </c>
      <c r="B1578" s="1">
        <v>500.0</v>
      </c>
      <c r="C1578" s="1">
        <v>0.0</v>
      </c>
      <c r="D1578" s="1" t="s">
        <v>32</v>
      </c>
      <c r="E1578" s="1">
        <v>8.0</v>
      </c>
      <c r="F1578" s="7" t="str">
        <f>vlookup(E1578,Teams!A:B,2,false)</f>
        <v>Canyon Crest</v>
      </c>
      <c r="G1578" s="1" t="b">
        <v>1</v>
      </c>
      <c r="H1578" s="1" t="b">
        <v>1</v>
      </c>
      <c r="I1578" s="1">
        <v>21.0</v>
      </c>
      <c r="J1578" s="7" t="str">
        <f>vlookup(I1578,Cats!$A:$B,2,false)</f>
        <v>C</v>
      </c>
    </row>
    <row r="1579">
      <c r="A1579" s="1">
        <v>138588.0</v>
      </c>
      <c r="B1579" s="1">
        <v>500.0</v>
      </c>
      <c r="C1579" s="1">
        <v>14.0</v>
      </c>
      <c r="D1579" s="1" t="s">
        <v>200</v>
      </c>
      <c r="E1579" s="1">
        <v>47.0</v>
      </c>
      <c r="F1579" s="7" t="str">
        <f>vlookup(E1579,Teams!A:B,2,false)</f>
        <v>Westminster</v>
      </c>
      <c r="G1579" s="1" t="b">
        <v>0</v>
      </c>
      <c r="H1579" s="1" t="b">
        <v>0</v>
      </c>
      <c r="I1579" s="1">
        <v>21.0</v>
      </c>
      <c r="J1579" s="7" t="str">
        <f>vlookup(I1579,Cats!$A:$B,2,false)</f>
        <v>C</v>
      </c>
    </row>
    <row r="1580">
      <c r="A1580" s="1">
        <v>138589.0</v>
      </c>
      <c r="B1580" s="1">
        <v>500.0</v>
      </c>
      <c r="C1580" s="1">
        <v>14.0</v>
      </c>
      <c r="D1580" s="1" t="s">
        <v>123</v>
      </c>
      <c r="E1580" s="1">
        <v>8.0</v>
      </c>
      <c r="F1580" s="7" t="str">
        <f>vlookup(E1580,Teams!A:B,2,false)</f>
        <v>Canyon Crest</v>
      </c>
      <c r="G1580" s="1" t="b">
        <v>1</v>
      </c>
      <c r="H1580" s="1" t="b">
        <v>0</v>
      </c>
      <c r="I1580" s="1">
        <v>22.0</v>
      </c>
      <c r="J1580" s="7" t="str">
        <f>vlookup(I1580,Cats!$A:$B,2,false)</f>
        <v>E</v>
      </c>
    </row>
    <row r="1581">
      <c r="A1581" s="1">
        <v>138590.0</v>
      </c>
      <c r="B1581" s="1">
        <v>500.0</v>
      </c>
      <c r="C1581" s="1">
        <v>0.0</v>
      </c>
      <c r="D1581" s="1" t="s">
        <v>125</v>
      </c>
      <c r="E1581" s="1">
        <v>47.0</v>
      </c>
      <c r="F1581" s="7" t="str">
        <f>vlookup(E1581,Teams!A:B,2,false)</f>
        <v>Westminster</v>
      </c>
      <c r="G1581" s="1" t="b">
        <v>0</v>
      </c>
      <c r="H1581" s="1" t="b">
        <v>0</v>
      </c>
      <c r="I1581" s="1">
        <v>22.0</v>
      </c>
      <c r="J1581" s="7" t="str">
        <f>vlookup(I1581,Cats!$A:$B,2,false)</f>
        <v>E</v>
      </c>
    </row>
    <row r="1582">
      <c r="A1582" s="1">
        <v>138591.0</v>
      </c>
      <c r="B1582" s="1">
        <v>500.0</v>
      </c>
      <c r="C1582" s="1">
        <v>0.0</v>
      </c>
      <c r="D1582" s="1" t="s">
        <v>32</v>
      </c>
      <c r="E1582" s="1">
        <v>8.0</v>
      </c>
      <c r="F1582" s="7" t="str">
        <f>vlookup(E1582,Teams!A:B,2,false)</f>
        <v>Canyon Crest</v>
      </c>
      <c r="G1582" s="1" t="b">
        <v>1</v>
      </c>
      <c r="H1582" s="1" t="b">
        <v>1</v>
      </c>
      <c r="I1582" s="1">
        <v>23.0</v>
      </c>
      <c r="J1582" s="7" t="str">
        <f>vlookup(I1582,Cats!$A:$B,2,false)</f>
        <v>B</v>
      </c>
    </row>
    <row r="1583">
      <c r="A1583" s="1">
        <v>138592.0</v>
      </c>
      <c r="B1583" s="1">
        <v>500.0</v>
      </c>
      <c r="C1583" s="1">
        <v>14.0</v>
      </c>
      <c r="D1583" s="1" t="s">
        <v>125</v>
      </c>
      <c r="E1583" s="1">
        <v>47.0</v>
      </c>
      <c r="F1583" s="7" t="str">
        <f>vlookup(E1583,Teams!A:B,2,false)</f>
        <v>Westminster</v>
      </c>
      <c r="G1583" s="1" t="b">
        <v>0</v>
      </c>
      <c r="H1583" s="1" t="b">
        <v>0</v>
      </c>
      <c r="I1583" s="1">
        <v>23.0</v>
      </c>
      <c r="J1583" s="7" t="str">
        <f>vlookup(I1583,Cats!$A:$B,2,false)</f>
        <v>B</v>
      </c>
    </row>
    <row r="1584">
      <c r="A1584" s="1">
        <v>138593.0</v>
      </c>
      <c r="B1584" s="1">
        <v>500.0</v>
      </c>
      <c r="C1584" s="1">
        <v>0.0</v>
      </c>
      <c r="D1584" s="1" t="s">
        <v>121</v>
      </c>
      <c r="E1584" s="1">
        <v>8.0</v>
      </c>
      <c r="F1584" s="7" t="str">
        <f>vlookup(E1584,Teams!A:B,2,false)</f>
        <v>Canyon Crest</v>
      </c>
      <c r="G1584" s="1" t="b">
        <v>1</v>
      </c>
      <c r="H1584" s="1" t="b">
        <v>0</v>
      </c>
      <c r="I1584" s="1">
        <v>24.0</v>
      </c>
      <c r="J1584" s="7" t="str">
        <f>vlookup(I1584,Cats!$A:$B,2,false)</f>
        <v>P</v>
      </c>
    </row>
    <row r="1585">
      <c r="A1585" s="1">
        <v>138594.0</v>
      </c>
      <c r="B1585" s="1">
        <v>500.0</v>
      </c>
      <c r="C1585" s="1">
        <v>0.0</v>
      </c>
      <c r="D1585" s="1" t="s">
        <v>128</v>
      </c>
      <c r="E1585" s="1">
        <v>47.0</v>
      </c>
      <c r="F1585" s="7" t="str">
        <f>vlookup(E1585,Teams!A:B,2,false)</f>
        <v>Westminster</v>
      </c>
      <c r="G1585" s="1" t="b">
        <v>0</v>
      </c>
      <c r="H1585" s="1" t="b">
        <v>0</v>
      </c>
      <c r="I1585" s="1">
        <v>24.0</v>
      </c>
      <c r="J1585" s="7" t="str">
        <f>vlookup(I1585,Cats!$A:$B,2,false)</f>
        <v>P</v>
      </c>
    </row>
    <row r="1586">
      <c r="A1586" s="1">
        <v>138595.0</v>
      </c>
      <c r="B1586" s="1">
        <v>501.0</v>
      </c>
      <c r="C1586" s="1">
        <v>14.0</v>
      </c>
      <c r="D1586" s="1" t="s">
        <v>201</v>
      </c>
      <c r="E1586" s="1">
        <v>135.0</v>
      </c>
      <c r="F1586" s="7" t="str">
        <f>vlookup(E1586,Teams!A:B,2,false)</f>
        <v>AHS Broward</v>
      </c>
      <c r="G1586" s="1" t="b">
        <v>1</v>
      </c>
      <c r="H1586" s="1" t="b">
        <v>0</v>
      </c>
      <c r="I1586" s="1">
        <v>1.0</v>
      </c>
      <c r="J1586" s="7" t="str">
        <f>vlookup(I1586,Cats!$A:$B,2,false)</f>
        <v>X</v>
      </c>
    </row>
    <row r="1587">
      <c r="A1587" s="1">
        <v>138596.0</v>
      </c>
      <c r="B1587" s="1">
        <v>501.0</v>
      </c>
      <c r="C1587" s="1">
        <v>0.0</v>
      </c>
      <c r="D1587" s="1" t="s">
        <v>141</v>
      </c>
      <c r="E1587" s="1">
        <v>41.0</v>
      </c>
      <c r="F1587" s="7" t="str">
        <f>vlookup(E1587,Teams!A:B,2,false)</f>
        <v>Shen</v>
      </c>
      <c r="G1587" s="1" t="b">
        <v>0</v>
      </c>
      <c r="H1587" s="1" t="b">
        <v>0</v>
      </c>
      <c r="I1587" s="1">
        <v>1.0</v>
      </c>
      <c r="J1587" s="7" t="str">
        <f>vlookup(I1587,Cats!$A:$B,2,false)</f>
        <v>X</v>
      </c>
    </row>
    <row r="1588">
      <c r="A1588" s="1">
        <v>138597.0</v>
      </c>
      <c r="B1588" s="1">
        <v>501.0</v>
      </c>
      <c r="C1588" s="1">
        <v>14.0</v>
      </c>
      <c r="D1588" s="1" t="s">
        <v>146</v>
      </c>
      <c r="E1588" s="1">
        <v>135.0</v>
      </c>
      <c r="F1588" s="7" t="str">
        <f>vlookup(E1588,Teams!A:B,2,false)</f>
        <v>AHS Broward</v>
      </c>
      <c r="G1588" s="1" t="b">
        <v>1</v>
      </c>
      <c r="H1588" s="1" t="b">
        <v>0</v>
      </c>
      <c r="I1588" s="1">
        <v>2.0</v>
      </c>
      <c r="J1588" s="7" t="str">
        <f>vlookup(I1588,Cats!$A:$B,2,false)</f>
        <v>M</v>
      </c>
    </row>
    <row r="1589">
      <c r="A1589" s="1">
        <v>138598.0</v>
      </c>
      <c r="B1589" s="1">
        <v>501.0</v>
      </c>
      <c r="C1589" s="1">
        <v>0.0</v>
      </c>
      <c r="D1589" s="1" t="s">
        <v>32</v>
      </c>
      <c r="E1589" s="1">
        <v>41.0</v>
      </c>
      <c r="F1589" s="7" t="str">
        <f>vlookup(E1589,Teams!A:B,2,false)</f>
        <v>Shen</v>
      </c>
      <c r="G1589" s="1" t="b">
        <v>0</v>
      </c>
      <c r="H1589" s="1" t="b">
        <v>1</v>
      </c>
      <c r="I1589" s="1">
        <v>2.0</v>
      </c>
      <c r="J1589" s="7" t="str">
        <f>vlookup(I1589,Cats!$A:$B,2,false)</f>
        <v>M</v>
      </c>
    </row>
    <row r="1590">
      <c r="A1590" s="1">
        <v>138599.0</v>
      </c>
      <c r="B1590" s="1">
        <v>501.0</v>
      </c>
      <c r="C1590" s="1">
        <v>0.0</v>
      </c>
      <c r="D1590" s="1" t="s">
        <v>32</v>
      </c>
      <c r="E1590" s="1">
        <v>135.0</v>
      </c>
      <c r="F1590" s="7" t="str">
        <f>vlookup(E1590,Teams!A:B,2,false)</f>
        <v>AHS Broward</v>
      </c>
      <c r="G1590" s="1" t="b">
        <v>1</v>
      </c>
      <c r="H1590" s="1" t="b">
        <v>1</v>
      </c>
      <c r="I1590" s="1">
        <v>3.0</v>
      </c>
      <c r="J1590" s="7" t="str">
        <f>vlookup(I1590,Cats!$A:$B,2,false)</f>
        <v>C</v>
      </c>
    </row>
    <row r="1591">
      <c r="A1591" s="1">
        <v>138600.0</v>
      </c>
      <c r="B1591" s="1">
        <v>501.0</v>
      </c>
      <c r="C1591" s="1">
        <v>14.0</v>
      </c>
      <c r="D1591" s="1" t="s">
        <v>92</v>
      </c>
      <c r="E1591" s="1">
        <v>41.0</v>
      </c>
      <c r="F1591" s="7" t="str">
        <f>vlookup(E1591,Teams!A:B,2,false)</f>
        <v>Shen</v>
      </c>
      <c r="G1591" s="1" t="b">
        <v>0</v>
      </c>
      <c r="H1591" s="1" t="b">
        <v>0</v>
      </c>
      <c r="I1591" s="1">
        <v>3.0</v>
      </c>
      <c r="J1591" s="7" t="str">
        <f>vlookup(I1591,Cats!$A:$B,2,false)</f>
        <v>C</v>
      </c>
    </row>
    <row r="1592">
      <c r="A1592" s="1">
        <v>138601.0</v>
      </c>
      <c r="B1592" s="1">
        <v>501.0</v>
      </c>
      <c r="C1592" s="1">
        <v>4.0</v>
      </c>
      <c r="D1592" s="1" t="s">
        <v>201</v>
      </c>
      <c r="E1592" s="1">
        <v>135.0</v>
      </c>
      <c r="F1592" s="7" t="str">
        <f>vlookup(E1592,Teams!A:B,2,false)</f>
        <v>AHS Broward</v>
      </c>
      <c r="G1592" s="1" t="b">
        <v>1</v>
      </c>
      <c r="H1592" s="1" t="b">
        <v>0</v>
      </c>
      <c r="I1592" s="1">
        <v>4.0</v>
      </c>
      <c r="J1592" s="7" t="str">
        <f>vlookup(I1592,Cats!$A:$B,2,false)</f>
        <v>E</v>
      </c>
    </row>
    <row r="1593">
      <c r="A1593" s="1">
        <v>138602.0</v>
      </c>
      <c r="B1593" s="1">
        <v>501.0</v>
      </c>
      <c r="C1593" s="1">
        <v>-4.0</v>
      </c>
      <c r="D1593" s="1" t="s">
        <v>92</v>
      </c>
      <c r="E1593" s="1">
        <v>41.0</v>
      </c>
      <c r="F1593" s="7" t="str">
        <f>vlookup(E1593,Teams!A:B,2,false)</f>
        <v>Shen</v>
      </c>
      <c r="G1593" s="1" t="b">
        <v>0</v>
      </c>
      <c r="H1593" s="1" t="b">
        <v>0</v>
      </c>
      <c r="I1593" s="1">
        <v>4.0</v>
      </c>
      <c r="J1593" s="7" t="str">
        <f>vlookup(I1593,Cats!$A:$B,2,false)</f>
        <v>E</v>
      </c>
    </row>
    <row r="1594">
      <c r="A1594" s="1">
        <v>138603.0</v>
      </c>
      <c r="B1594" s="1">
        <v>501.0</v>
      </c>
      <c r="C1594" s="1">
        <v>0.0</v>
      </c>
      <c r="D1594" s="1" t="s">
        <v>32</v>
      </c>
      <c r="E1594" s="1">
        <v>135.0</v>
      </c>
      <c r="F1594" s="7" t="str">
        <f>vlookup(E1594,Teams!A:B,2,false)</f>
        <v>AHS Broward</v>
      </c>
      <c r="G1594" s="1" t="b">
        <v>1</v>
      </c>
      <c r="H1594" s="1" t="b">
        <v>1</v>
      </c>
      <c r="I1594" s="1">
        <v>5.0</v>
      </c>
      <c r="J1594" s="7" t="str">
        <f>vlookup(I1594,Cats!$A:$B,2,false)</f>
        <v>B</v>
      </c>
    </row>
    <row r="1595">
      <c r="A1595" s="1">
        <v>138604.0</v>
      </c>
      <c r="B1595" s="1">
        <v>501.0</v>
      </c>
      <c r="C1595" s="1">
        <v>14.0</v>
      </c>
      <c r="D1595" s="1" t="s">
        <v>141</v>
      </c>
      <c r="E1595" s="1">
        <v>41.0</v>
      </c>
      <c r="F1595" s="7" t="str">
        <f>vlookup(E1595,Teams!A:B,2,false)</f>
        <v>Shen</v>
      </c>
      <c r="G1595" s="1" t="b">
        <v>0</v>
      </c>
      <c r="H1595" s="1" t="b">
        <v>0</v>
      </c>
      <c r="I1595" s="1">
        <v>5.0</v>
      </c>
      <c r="J1595" s="7" t="str">
        <f>vlookup(I1595,Cats!$A:$B,2,false)</f>
        <v>B</v>
      </c>
    </row>
    <row r="1596">
      <c r="A1596" s="1">
        <v>138605.0</v>
      </c>
      <c r="B1596" s="1">
        <v>501.0</v>
      </c>
      <c r="C1596" s="1">
        <v>0.0</v>
      </c>
      <c r="D1596" s="1" t="s">
        <v>32</v>
      </c>
      <c r="E1596" s="1">
        <v>135.0</v>
      </c>
      <c r="F1596" s="7" t="str">
        <f>vlookup(E1596,Teams!A:B,2,false)</f>
        <v>AHS Broward</v>
      </c>
      <c r="G1596" s="1" t="b">
        <v>1</v>
      </c>
      <c r="H1596" s="1" t="b">
        <v>1</v>
      </c>
      <c r="I1596" s="1">
        <v>6.0</v>
      </c>
      <c r="J1596" s="7" t="str">
        <f>vlookup(I1596,Cats!$A:$B,2,false)</f>
        <v>P</v>
      </c>
    </row>
    <row r="1597">
      <c r="A1597" s="1">
        <v>138606.0</v>
      </c>
      <c r="B1597" s="1">
        <v>501.0</v>
      </c>
      <c r="C1597" s="1">
        <v>4.0</v>
      </c>
      <c r="D1597" s="1" t="s">
        <v>139</v>
      </c>
      <c r="E1597" s="1">
        <v>41.0</v>
      </c>
      <c r="F1597" s="7" t="str">
        <f>vlookup(E1597,Teams!A:B,2,false)</f>
        <v>Shen</v>
      </c>
      <c r="G1597" s="1" t="b">
        <v>0</v>
      </c>
      <c r="H1597" s="1" t="b">
        <v>0</v>
      </c>
      <c r="I1597" s="1">
        <v>6.0</v>
      </c>
      <c r="J1597" s="7" t="str">
        <f>vlookup(I1597,Cats!$A:$B,2,false)</f>
        <v>P</v>
      </c>
    </row>
    <row r="1598">
      <c r="A1598" s="1">
        <v>138607.0</v>
      </c>
      <c r="B1598" s="1">
        <v>501.0</v>
      </c>
      <c r="C1598" s="1">
        <v>14.0</v>
      </c>
      <c r="D1598" s="1" t="s">
        <v>145</v>
      </c>
      <c r="E1598" s="1">
        <v>135.0</v>
      </c>
      <c r="F1598" s="7" t="str">
        <f>vlookup(E1598,Teams!A:B,2,false)</f>
        <v>AHS Broward</v>
      </c>
      <c r="G1598" s="1" t="b">
        <v>1</v>
      </c>
      <c r="H1598" s="1" t="b">
        <v>0</v>
      </c>
      <c r="I1598" s="1">
        <v>7.0</v>
      </c>
      <c r="J1598" s="7" t="str">
        <f>vlookup(I1598,Cats!$A:$B,2,false)</f>
        <v>X</v>
      </c>
    </row>
    <row r="1599">
      <c r="A1599" s="1">
        <v>138608.0</v>
      </c>
      <c r="B1599" s="1">
        <v>501.0</v>
      </c>
      <c r="C1599" s="1">
        <v>0.0</v>
      </c>
      <c r="D1599" s="1" t="s">
        <v>32</v>
      </c>
      <c r="E1599" s="1">
        <v>41.0</v>
      </c>
      <c r="F1599" s="7" t="str">
        <f>vlookup(E1599,Teams!A:B,2,false)</f>
        <v>Shen</v>
      </c>
      <c r="G1599" s="1" t="b">
        <v>0</v>
      </c>
      <c r="H1599" s="1" t="b">
        <v>1</v>
      </c>
      <c r="I1599" s="1">
        <v>7.0</v>
      </c>
      <c r="J1599" s="7" t="str">
        <f>vlookup(I1599,Cats!$A:$B,2,false)</f>
        <v>X</v>
      </c>
    </row>
    <row r="1600">
      <c r="A1600" s="1">
        <v>138609.0</v>
      </c>
      <c r="B1600" s="1">
        <v>501.0</v>
      </c>
      <c r="C1600" s="1">
        <v>4.0</v>
      </c>
      <c r="D1600" s="1" t="s">
        <v>146</v>
      </c>
      <c r="E1600" s="1">
        <v>135.0</v>
      </c>
      <c r="F1600" s="7" t="str">
        <f>vlookup(E1600,Teams!A:B,2,false)</f>
        <v>AHS Broward</v>
      </c>
      <c r="G1600" s="1" t="b">
        <v>1</v>
      </c>
      <c r="H1600" s="1" t="b">
        <v>0</v>
      </c>
      <c r="I1600" s="1">
        <v>8.0</v>
      </c>
      <c r="J1600" s="7" t="str">
        <f>vlookup(I1600,Cats!$A:$B,2,false)</f>
        <v>M</v>
      </c>
    </row>
    <row r="1601">
      <c r="A1601" s="1">
        <v>138610.0</v>
      </c>
      <c r="B1601" s="1">
        <v>501.0</v>
      </c>
      <c r="C1601" s="1">
        <v>0.0</v>
      </c>
      <c r="D1601" s="1" t="s">
        <v>32</v>
      </c>
      <c r="E1601" s="1">
        <v>41.0</v>
      </c>
      <c r="F1601" s="7" t="str">
        <f>vlookup(E1601,Teams!A:B,2,false)</f>
        <v>Shen</v>
      </c>
      <c r="G1601" s="1" t="b">
        <v>0</v>
      </c>
      <c r="H1601" s="1" t="b">
        <v>1</v>
      </c>
      <c r="I1601" s="1">
        <v>8.0</v>
      </c>
      <c r="J1601" s="7" t="str">
        <f>vlookup(I1601,Cats!$A:$B,2,false)</f>
        <v>M</v>
      </c>
    </row>
    <row r="1602">
      <c r="A1602" s="1">
        <v>138611.0</v>
      </c>
      <c r="B1602" s="1">
        <v>501.0</v>
      </c>
      <c r="C1602" s="1">
        <v>4.0</v>
      </c>
      <c r="D1602" s="1" t="s">
        <v>146</v>
      </c>
      <c r="E1602" s="1">
        <v>135.0</v>
      </c>
      <c r="F1602" s="7" t="str">
        <f>vlookup(E1602,Teams!A:B,2,false)</f>
        <v>AHS Broward</v>
      </c>
      <c r="G1602" s="1" t="b">
        <v>1</v>
      </c>
      <c r="H1602" s="1" t="b">
        <v>0</v>
      </c>
      <c r="I1602" s="1">
        <v>9.0</v>
      </c>
      <c r="J1602" s="7" t="str">
        <f>vlookup(I1602,Cats!$A:$B,2,false)</f>
        <v>C</v>
      </c>
    </row>
    <row r="1603">
      <c r="A1603" s="1">
        <v>138612.0</v>
      </c>
      <c r="B1603" s="1">
        <v>501.0</v>
      </c>
      <c r="C1603" s="1">
        <v>0.0</v>
      </c>
      <c r="D1603" s="1" t="s">
        <v>32</v>
      </c>
      <c r="E1603" s="1">
        <v>41.0</v>
      </c>
      <c r="F1603" s="7" t="str">
        <f>vlookup(E1603,Teams!A:B,2,false)</f>
        <v>Shen</v>
      </c>
      <c r="G1603" s="1" t="b">
        <v>0</v>
      </c>
      <c r="H1603" s="1" t="b">
        <v>1</v>
      </c>
      <c r="I1603" s="1">
        <v>9.0</v>
      </c>
      <c r="J1603" s="7" t="str">
        <f>vlookup(I1603,Cats!$A:$B,2,false)</f>
        <v>C</v>
      </c>
    </row>
    <row r="1604">
      <c r="A1604" s="1">
        <v>138613.0</v>
      </c>
      <c r="B1604" s="1">
        <v>501.0</v>
      </c>
      <c r="C1604" s="1">
        <v>4.0</v>
      </c>
      <c r="D1604" s="1" t="s">
        <v>145</v>
      </c>
      <c r="E1604" s="1">
        <v>135.0</v>
      </c>
      <c r="F1604" s="7" t="str">
        <f>vlookup(E1604,Teams!A:B,2,false)</f>
        <v>AHS Broward</v>
      </c>
      <c r="G1604" s="1" t="b">
        <v>1</v>
      </c>
      <c r="H1604" s="1" t="b">
        <v>0</v>
      </c>
      <c r="I1604" s="1">
        <v>10.0</v>
      </c>
      <c r="J1604" s="7" t="str">
        <f>vlookup(I1604,Cats!$A:$B,2,false)</f>
        <v>E</v>
      </c>
    </row>
    <row r="1605">
      <c r="A1605" s="1">
        <v>138614.0</v>
      </c>
      <c r="B1605" s="1">
        <v>501.0</v>
      </c>
      <c r="C1605" s="1">
        <v>0.0</v>
      </c>
      <c r="D1605" s="1" t="s">
        <v>32</v>
      </c>
      <c r="E1605" s="1">
        <v>41.0</v>
      </c>
      <c r="F1605" s="7" t="str">
        <f>vlookup(E1605,Teams!A:B,2,false)</f>
        <v>Shen</v>
      </c>
      <c r="G1605" s="1" t="b">
        <v>0</v>
      </c>
      <c r="H1605" s="1" t="b">
        <v>1</v>
      </c>
      <c r="I1605" s="1">
        <v>10.0</v>
      </c>
      <c r="J1605" s="7" t="str">
        <f>vlookup(I1605,Cats!$A:$B,2,false)</f>
        <v>E</v>
      </c>
    </row>
    <row r="1606">
      <c r="A1606" s="1">
        <v>138615.0</v>
      </c>
      <c r="B1606" s="1">
        <v>501.0</v>
      </c>
      <c r="C1606" s="1">
        <v>0.0</v>
      </c>
      <c r="D1606" s="1" t="s">
        <v>32</v>
      </c>
      <c r="E1606" s="1">
        <v>135.0</v>
      </c>
      <c r="F1606" s="7" t="str">
        <f>vlookup(E1606,Teams!A:B,2,false)</f>
        <v>AHS Broward</v>
      </c>
      <c r="G1606" s="1" t="b">
        <v>1</v>
      </c>
      <c r="H1606" s="1" t="b">
        <v>1</v>
      </c>
      <c r="I1606" s="1">
        <v>11.0</v>
      </c>
      <c r="J1606" s="7" t="str">
        <f>vlookup(I1606,Cats!$A:$B,2,false)</f>
        <v>B</v>
      </c>
    </row>
    <row r="1607">
      <c r="A1607" s="1">
        <v>138616.0</v>
      </c>
      <c r="B1607" s="1">
        <v>501.0</v>
      </c>
      <c r="C1607" s="1">
        <v>14.0</v>
      </c>
      <c r="D1607" s="1" t="s">
        <v>92</v>
      </c>
      <c r="E1607" s="1">
        <v>41.0</v>
      </c>
      <c r="F1607" s="7" t="str">
        <f>vlookup(E1607,Teams!A:B,2,false)</f>
        <v>Shen</v>
      </c>
      <c r="G1607" s="1" t="b">
        <v>0</v>
      </c>
      <c r="H1607" s="1" t="b">
        <v>0</v>
      </c>
      <c r="I1607" s="1">
        <v>11.0</v>
      </c>
      <c r="J1607" s="7" t="str">
        <f>vlookup(I1607,Cats!$A:$B,2,false)</f>
        <v>B</v>
      </c>
    </row>
    <row r="1608">
      <c r="A1608" s="1">
        <v>138617.0</v>
      </c>
      <c r="B1608" s="1">
        <v>501.0</v>
      </c>
      <c r="C1608" s="1">
        <v>14.0</v>
      </c>
      <c r="D1608" s="1" t="s">
        <v>201</v>
      </c>
      <c r="E1608" s="1">
        <v>135.0</v>
      </c>
      <c r="F1608" s="7" t="str">
        <f>vlookup(E1608,Teams!A:B,2,false)</f>
        <v>AHS Broward</v>
      </c>
      <c r="G1608" s="1" t="b">
        <v>1</v>
      </c>
      <c r="H1608" s="1" t="b">
        <v>0</v>
      </c>
      <c r="I1608" s="1">
        <v>12.0</v>
      </c>
      <c r="J1608" s="7" t="str">
        <f>vlookup(I1608,Cats!$A:$B,2,false)</f>
        <v>P</v>
      </c>
    </row>
    <row r="1609">
      <c r="A1609" s="1">
        <v>138618.0</v>
      </c>
      <c r="B1609" s="1">
        <v>501.0</v>
      </c>
      <c r="C1609" s="1">
        <v>0.0</v>
      </c>
      <c r="D1609" s="1" t="s">
        <v>32</v>
      </c>
      <c r="E1609" s="1">
        <v>41.0</v>
      </c>
      <c r="F1609" s="7" t="str">
        <f>vlookup(E1609,Teams!A:B,2,false)</f>
        <v>Shen</v>
      </c>
      <c r="G1609" s="1" t="b">
        <v>0</v>
      </c>
      <c r="H1609" s="1" t="b">
        <v>1</v>
      </c>
      <c r="I1609" s="1">
        <v>12.0</v>
      </c>
      <c r="J1609" s="7" t="str">
        <f>vlookup(I1609,Cats!$A:$B,2,false)</f>
        <v>P</v>
      </c>
    </row>
    <row r="1610">
      <c r="A1610" s="1">
        <v>138619.0</v>
      </c>
      <c r="B1610" s="1">
        <v>501.0</v>
      </c>
      <c r="C1610" s="1">
        <v>14.0</v>
      </c>
      <c r="D1610" s="1" t="s">
        <v>201</v>
      </c>
      <c r="E1610" s="1">
        <v>135.0</v>
      </c>
      <c r="F1610" s="7" t="str">
        <f>vlookup(E1610,Teams!A:B,2,false)</f>
        <v>AHS Broward</v>
      </c>
      <c r="G1610" s="1" t="b">
        <v>1</v>
      </c>
      <c r="H1610" s="1" t="b">
        <v>0</v>
      </c>
      <c r="I1610" s="1">
        <v>13.0</v>
      </c>
      <c r="J1610" s="7" t="str">
        <f>vlookup(I1610,Cats!$A:$B,2,false)</f>
        <v>X</v>
      </c>
    </row>
    <row r="1611">
      <c r="A1611" s="1">
        <v>138620.0</v>
      </c>
      <c r="B1611" s="1">
        <v>501.0</v>
      </c>
      <c r="C1611" s="1">
        <v>0.0</v>
      </c>
      <c r="D1611" s="1" t="s">
        <v>32</v>
      </c>
      <c r="E1611" s="1">
        <v>41.0</v>
      </c>
      <c r="F1611" s="7" t="str">
        <f>vlookup(E1611,Teams!A:B,2,false)</f>
        <v>Shen</v>
      </c>
      <c r="G1611" s="1" t="b">
        <v>0</v>
      </c>
      <c r="H1611" s="1" t="b">
        <v>1</v>
      </c>
      <c r="I1611" s="1">
        <v>13.0</v>
      </c>
      <c r="J1611" s="7" t="str">
        <f>vlookup(I1611,Cats!$A:$B,2,false)</f>
        <v>X</v>
      </c>
    </row>
    <row r="1612">
      <c r="A1612" s="1">
        <v>138621.0</v>
      </c>
      <c r="B1612" s="1">
        <v>501.0</v>
      </c>
      <c r="C1612" s="1">
        <v>14.0</v>
      </c>
      <c r="D1612" s="1" t="s">
        <v>201</v>
      </c>
      <c r="E1612" s="1">
        <v>135.0</v>
      </c>
      <c r="F1612" s="7" t="str">
        <f>vlookup(E1612,Teams!A:B,2,false)</f>
        <v>AHS Broward</v>
      </c>
      <c r="G1612" s="1" t="b">
        <v>1</v>
      </c>
      <c r="H1612" s="1" t="b">
        <v>0</v>
      </c>
      <c r="I1612" s="1">
        <v>14.0</v>
      </c>
      <c r="J1612" s="7" t="str">
        <f>vlookup(I1612,Cats!$A:$B,2,false)</f>
        <v>M</v>
      </c>
    </row>
    <row r="1613">
      <c r="A1613" s="1">
        <v>138622.0</v>
      </c>
      <c r="B1613" s="1">
        <v>501.0</v>
      </c>
      <c r="C1613" s="1">
        <v>-4.0</v>
      </c>
      <c r="D1613" s="1" t="s">
        <v>139</v>
      </c>
      <c r="E1613" s="1">
        <v>41.0</v>
      </c>
      <c r="F1613" s="7" t="str">
        <f>vlookup(E1613,Teams!A:B,2,false)</f>
        <v>Shen</v>
      </c>
      <c r="G1613" s="1" t="b">
        <v>0</v>
      </c>
      <c r="H1613" s="1" t="b">
        <v>0</v>
      </c>
      <c r="I1613" s="1">
        <v>14.0</v>
      </c>
      <c r="J1613" s="7" t="str">
        <f>vlookup(I1613,Cats!$A:$B,2,false)</f>
        <v>M</v>
      </c>
    </row>
    <row r="1614">
      <c r="A1614" s="1">
        <v>138623.0</v>
      </c>
      <c r="B1614" s="1">
        <v>501.0</v>
      </c>
      <c r="C1614" s="1">
        <v>0.0</v>
      </c>
      <c r="D1614" s="1" t="s">
        <v>146</v>
      </c>
      <c r="E1614" s="1">
        <v>135.0</v>
      </c>
      <c r="F1614" s="7" t="str">
        <f>vlookup(E1614,Teams!A:B,2,false)</f>
        <v>AHS Broward</v>
      </c>
      <c r="G1614" s="1" t="b">
        <v>1</v>
      </c>
      <c r="H1614" s="1" t="b">
        <v>0</v>
      </c>
      <c r="I1614" s="1">
        <v>15.0</v>
      </c>
      <c r="J1614" s="7" t="str">
        <f>vlookup(I1614,Cats!$A:$B,2,false)</f>
        <v>C</v>
      </c>
    </row>
    <row r="1615">
      <c r="A1615" s="1">
        <v>138624.0</v>
      </c>
      <c r="B1615" s="1">
        <v>501.0</v>
      </c>
      <c r="C1615" s="1">
        <v>0.0</v>
      </c>
      <c r="D1615" s="1" t="s">
        <v>142</v>
      </c>
      <c r="E1615" s="1">
        <v>41.0</v>
      </c>
      <c r="F1615" s="7" t="str">
        <f>vlookup(E1615,Teams!A:B,2,false)</f>
        <v>Shen</v>
      </c>
      <c r="G1615" s="1" t="b">
        <v>0</v>
      </c>
      <c r="H1615" s="1" t="b">
        <v>0</v>
      </c>
      <c r="I1615" s="1">
        <v>15.0</v>
      </c>
      <c r="J1615" s="7" t="str">
        <f>vlookup(I1615,Cats!$A:$B,2,false)</f>
        <v>C</v>
      </c>
    </row>
    <row r="1616">
      <c r="A1616" s="1">
        <v>138625.0</v>
      </c>
      <c r="B1616" s="1">
        <v>501.0</v>
      </c>
      <c r="C1616" s="1">
        <v>4.0</v>
      </c>
      <c r="D1616" s="1" t="s">
        <v>146</v>
      </c>
      <c r="E1616" s="1">
        <v>135.0</v>
      </c>
      <c r="F1616" s="7" t="str">
        <f>vlookup(E1616,Teams!A:B,2,false)</f>
        <v>AHS Broward</v>
      </c>
      <c r="G1616" s="1" t="b">
        <v>1</v>
      </c>
      <c r="H1616" s="1" t="b">
        <v>0</v>
      </c>
      <c r="I1616" s="1">
        <v>16.0</v>
      </c>
      <c r="J1616" s="7" t="str">
        <f>vlookup(I1616,Cats!$A:$B,2,false)</f>
        <v>E</v>
      </c>
    </row>
    <row r="1617">
      <c r="A1617" s="1">
        <v>138626.0</v>
      </c>
      <c r="B1617" s="1">
        <v>501.0</v>
      </c>
      <c r="C1617" s="1">
        <v>0.0</v>
      </c>
      <c r="D1617" s="1" t="s">
        <v>92</v>
      </c>
      <c r="E1617" s="1">
        <v>41.0</v>
      </c>
      <c r="F1617" s="7" t="str">
        <f>vlookup(E1617,Teams!A:B,2,false)</f>
        <v>Shen</v>
      </c>
      <c r="G1617" s="1" t="b">
        <v>0</v>
      </c>
      <c r="H1617" s="1" t="b">
        <v>0</v>
      </c>
      <c r="I1617" s="1">
        <v>16.0</v>
      </c>
      <c r="J1617" s="7" t="str">
        <f>vlookup(I1617,Cats!$A:$B,2,false)</f>
        <v>E</v>
      </c>
    </row>
    <row r="1618">
      <c r="A1618" s="1">
        <v>138627.0</v>
      </c>
      <c r="B1618" s="1">
        <v>501.0</v>
      </c>
      <c r="C1618" s="1">
        <v>14.0</v>
      </c>
      <c r="D1618" s="1" t="s">
        <v>149</v>
      </c>
      <c r="E1618" s="1">
        <v>135.0</v>
      </c>
      <c r="F1618" s="7" t="str">
        <f>vlookup(E1618,Teams!A:B,2,false)</f>
        <v>AHS Broward</v>
      </c>
      <c r="G1618" s="1" t="b">
        <v>1</v>
      </c>
      <c r="H1618" s="1" t="b">
        <v>0</v>
      </c>
      <c r="I1618" s="1">
        <v>17.0</v>
      </c>
      <c r="J1618" s="7" t="str">
        <f>vlookup(I1618,Cats!$A:$B,2,false)</f>
        <v>B</v>
      </c>
    </row>
    <row r="1619">
      <c r="A1619" s="1">
        <v>138628.0</v>
      </c>
      <c r="B1619" s="1">
        <v>501.0</v>
      </c>
      <c r="C1619" s="1">
        <v>-4.0</v>
      </c>
      <c r="D1619" s="1" t="s">
        <v>141</v>
      </c>
      <c r="E1619" s="1">
        <v>41.0</v>
      </c>
      <c r="F1619" s="7" t="str">
        <f>vlookup(E1619,Teams!A:B,2,false)</f>
        <v>Shen</v>
      </c>
      <c r="G1619" s="1" t="b">
        <v>0</v>
      </c>
      <c r="H1619" s="1" t="b">
        <v>0</v>
      </c>
      <c r="I1619" s="1">
        <v>17.0</v>
      </c>
      <c r="J1619" s="7" t="str">
        <f>vlookup(I1619,Cats!$A:$B,2,false)</f>
        <v>B</v>
      </c>
    </row>
    <row r="1620">
      <c r="A1620" s="1">
        <v>138629.0</v>
      </c>
      <c r="B1620" s="1">
        <v>501.0</v>
      </c>
      <c r="C1620" s="1">
        <v>14.0</v>
      </c>
      <c r="D1620" s="1" t="s">
        <v>146</v>
      </c>
      <c r="E1620" s="1">
        <v>135.0</v>
      </c>
      <c r="F1620" s="7" t="str">
        <f>vlookup(E1620,Teams!A:B,2,false)</f>
        <v>AHS Broward</v>
      </c>
      <c r="G1620" s="1" t="b">
        <v>1</v>
      </c>
      <c r="H1620" s="1" t="b">
        <v>0</v>
      </c>
      <c r="I1620" s="1">
        <v>18.0</v>
      </c>
      <c r="J1620" s="7" t="str">
        <f>vlookup(I1620,Cats!$A:$B,2,false)</f>
        <v>P</v>
      </c>
    </row>
    <row r="1621">
      <c r="A1621" s="1">
        <v>138630.0</v>
      </c>
      <c r="B1621" s="1">
        <v>501.0</v>
      </c>
      <c r="C1621" s="1">
        <v>0.0</v>
      </c>
      <c r="D1621" s="1" t="s">
        <v>143</v>
      </c>
      <c r="E1621" s="1">
        <v>41.0</v>
      </c>
      <c r="F1621" s="7" t="str">
        <f>vlookup(E1621,Teams!A:B,2,false)</f>
        <v>Shen</v>
      </c>
      <c r="G1621" s="1" t="b">
        <v>0</v>
      </c>
      <c r="H1621" s="1" t="b">
        <v>0</v>
      </c>
      <c r="I1621" s="1">
        <v>18.0</v>
      </c>
      <c r="J1621" s="7" t="str">
        <f>vlookup(I1621,Cats!$A:$B,2,false)</f>
        <v>P</v>
      </c>
    </row>
    <row r="1622">
      <c r="A1622" s="1">
        <v>138631.0</v>
      </c>
      <c r="B1622" s="1">
        <v>501.0</v>
      </c>
      <c r="C1622" s="1">
        <v>0.0</v>
      </c>
      <c r="D1622" s="1" t="s">
        <v>32</v>
      </c>
      <c r="E1622" s="1">
        <v>135.0</v>
      </c>
      <c r="F1622" s="7" t="str">
        <f>vlookup(E1622,Teams!A:B,2,false)</f>
        <v>AHS Broward</v>
      </c>
      <c r="G1622" s="1" t="b">
        <v>1</v>
      </c>
      <c r="H1622" s="1" t="b">
        <v>1</v>
      </c>
      <c r="I1622" s="1">
        <v>19.0</v>
      </c>
      <c r="J1622" s="7" t="str">
        <f>vlookup(I1622,Cats!$A:$B,2,false)</f>
        <v>X</v>
      </c>
    </row>
    <row r="1623">
      <c r="A1623" s="1">
        <v>138632.0</v>
      </c>
      <c r="B1623" s="1">
        <v>501.0</v>
      </c>
      <c r="C1623" s="1">
        <v>14.0</v>
      </c>
      <c r="D1623" s="1" t="s">
        <v>141</v>
      </c>
      <c r="E1623" s="1">
        <v>41.0</v>
      </c>
      <c r="F1623" s="7" t="str">
        <f>vlookup(E1623,Teams!A:B,2,false)</f>
        <v>Shen</v>
      </c>
      <c r="G1623" s="1" t="b">
        <v>0</v>
      </c>
      <c r="H1623" s="1" t="b">
        <v>0</v>
      </c>
      <c r="I1623" s="1">
        <v>19.0</v>
      </c>
      <c r="J1623" s="7" t="str">
        <f>vlookup(I1623,Cats!$A:$B,2,false)</f>
        <v>X</v>
      </c>
    </row>
    <row r="1624">
      <c r="A1624" s="1">
        <v>138633.0</v>
      </c>
      <c r="B1624" s="1">
        <v>501.0</v>
      </c>
      <c r="C1624" s="1">
        <v>0.0</v>
      </c>
      <c r="D1624" s="1" t="s">
        <v>32</v>
      </c>
      <c r="E1624" s="1">
        <v>135.0</v>
      </c>
      <c r="F1624" s="7" t="str">
        <f>vlookup(E1624,Teams!A:B,2,false)</f>
        <v>AHS Broward</v>
      </c>
      <c r="G1624" s="1" t="b">
        <v>1</v>
      </c>
      <c r="H1624" s="1" t="b">
        <v>1</v>
      </c>
      <c r="I1624" s="1">
        <v>20.0</v>
      </c>
      <c r="J1624" s="7" t="str">
        <f>vlookup(I1624,Cats!$A:$B,2,false)</f>
        <v>M</v>
      </c>
    </row>
    <row r="1625">
      <c r="A1625" s="1">
        <v>138634.0</v>
      </c>
      <c r="B1625" s="1">
        <v>501.0</v>
      </c>
      <c r="C1625" s="1">
        <v>4.0</v>
      </c>
      <c r="D1625" s="1" t="s">
        <v>139</v>
      </c>
      <c r="E1625" s="1">
        <v>41.0</v>
      </c>
      <c r="F1625" s="7" t="str">
        <f>vlookup(E1625,Teams!A:B,2,false)</f>
        <v>Shen</v>
      </c>
      <c r="G1625" s="1" t="b">
        <v>0</v>
      </c>
      <c r="H1625" s="1" t="b">
        <v>0</v>
      </c>
      <c r="I1625" s="1">
        <v>20.0</v>
      </c>
      <c r="J1625" s="7" t="str">
        <f>vlookup(I1625,Cats!$A:$B,2,false)</f>
        <v>M</v>
      </c>
    </row>
    <row r="1626">
      <c r="A1626" s="1">
        <v>138635.0</v>
      </c>
      <c r="B1626" s="1">
        <v>501.0</v>
      </c>
      <c r="C1626" s="1">
        <v>0.0</v>
      </c>
      <c r="D1626" s="1" t="s">
        <v>32</v>
      </c>
      <c r="E1626" s="1">
        <v>135.0</v>
      </c>
      <c r="F1626" s="7" t="str">
        <f>vlookup(E1626,Teams!A:B,2,false)</f>
        <v>AHS Broward</v>
      </c>
      <c r="G1626" s="1" t="b">
        <v>1</v>
      </c>
      <c r="H1626" s="1" t="b">
        <v>1</v>
      </c>
      <c r="I1626" s="1">
        <v>21.0</v>
      </c>
      <c r="J1626" s="7" t="str">
        <f>vlookup(I1626,Cats!$A:$B,2,false)</f>
        <v>C</v>
      </c>
    </row>
    <row r="1627">
      <c r="A1627" s="1">
        <v>138636.0</v>
      </c>
      <c r="B1627" s="1">
        <v>501.0</v>
      </c>
      <c r="C1627" s="1">
        <v>14.0</v>
      </c>
      <c r="D1627" s="1" t="s">
        <v>142</v>
      </c>
      <c r="E1627" s="1">
        <v>41.0</v>
      </c>
      <c r="F1627" s="7" t="str">
        <f>vlookup(E1627,Teams!A:B,2,false)</f>
        <v>Shen</v>
      </c>
      <c r="G1627" s="1" t="b">
        <v>0</v>
      </c>
      <c r="H1627" s="1" t="b">
        <v>0</v>
      </c>
      <c r="I1627" s="1">
        <v>21.0</v>
      </c>
      <c r="J1627" s="7" t="str">
        <f>vlookup(I1627,Cats!$A:$B,2,false)</f>
        <v>C</v>
      </c>
    </row>
    <row r="1628">
      <c r="A1628" s="1">
        <v>138637.0</v>
      </c>
      <c r="B1628" s="1">
        <v>501.0</v>
      </c>
      <c r="C1628" s="1">
        <v>0.0</v>
      </c>
      <c r="D1628" s="1" t="s">
        <v>146</v>
      </c>
      <c r="E1628" s="1">
        <v>135.0</v>
      </c>
      <c r="F1628" s="7" t="str">
        <f>vlookup(E1628,Teams!A:B,2,false)</f>
        <v>AHS Broward</v>
      </c>
      <c r="G1628" s="1" t="b">
        <v>1</v>
      </c>
      <c r="H1628" s="1" t="b">
        <v>0</v>
      </c>
      <c r="I1628" s="1">
        <v>22.0</v>
      </c>
      <c r="J1628" s="7" t="str">
        <f>vlookup(I1628,Cats!$A:$B,2,false)</f>
        <v>E</v>
      </c>
    </row>
    <row r="1629">
      <c r="A1629" s="1">
        <v>138638.0</v>
      </c>
      <c r="B1629" s="1">
        <v>501.0</v>
      </c>
      <c r="C1629" s="1">
        <v>0.0</v>
      </c>
      <c r="D1629" s="1" t="s">
        <v>92</v>
      </c>
      <c r="E1629" s="1">
        <v>41.0</v>
      </c>
      <c r="F1629" s="7" t="str">
        <f>vlookup(E1629,Teams!A:B,2,false)</f>
        <v>Shen</v>
      </c>
      <c r="G1629" s="1" t="b">
        <v>0</v>
      </c>
      <c r="H1629" s="1" t="b">
        <v>0</v>
      </c>
      <c r="I1629" s="1">
        <v>22.0</v>
      </c>
      <c r="J1629" s="7" t="str">
        <f>vlookup(I1629,Cats!$A:$B,2,false)</f>
        <v>E</v>
      </c>
    </row>
    <row r="1630">
      <c r="A1630" s="1">
        <v>138639.0</v>
      </c>
      <c r="B1630" s="1">
        <v>501.0</v>
      </c>
      <c r="C1630" s="1">
        <v>14.0</v>
      </c>
      <c r="D1630" s="1" t="s">
        <v>149</v>
      </c>
      <c r="E1630" s="1">
        <v>135.0</v>
      </c>
      <c r="F1630" s="7" t="str">
        <f>vlookup(E1630,Teams!A:B,2,false)</f>
        <v>AHS Broward</v>
      </c>
      <c r="G1630" s="1" t="b">
        <v>1</v>
      </c>
      <c r="H1630" s="1" t="b">
        <v>0</v>
      </c>
      <c r="I1630" s="1">
        <v>23.0</v>
      </c>
      <c r="J1630" s="7" t="str">
        <f>vlookup(I1630,Cats!$A:$B,2,false)</f>
        <v>B</v>
      </c>
    </row>
    <row r="1631">
      <c r="A1631" s="1">
        <v>138640.0</v>
      </c>
      <c r="B1631" s="1">
        <v>501.0</v>
      </c>
      <c r="C1631" s="1">
        <v>0.0</v>
      </c>
      <c r="D1631" s="1" t="s">
        <v>32</v>
      </c>
      <c r="E1631" s="1">
        <v>41.0</v>
      </c>
      <c r="F1631" s="7" t="str">
        <f>vlookup(E1631,Teams!A:B,2,false)</f>
        <v>Shen</v>
      </c>
      <c r="G1631" s="1" t="b">
        <v>0</v>
      </c>
      <c r="H1631" s="1" t="b">
        <v>1</v>
      </c>
      <c r="I1631" s="1">
        <v>23.0</v>
      </c>
      <c r="J1631" s="7" t="str">
        <f>vlookup(I1631,Cats!$A:$B,2,false)</f>
        <v>B</v>
      </c>
    </row>
    <row r="1632">
      <c r="A1632" s="1">
        <v>138641.0</v>
      </c>
      <c r="B1632" s="1">
        <v>501.0</v>
      </c>
      <c r="C1632" s="1">
        <v>4.0</v>
      </c>
      <c r="D1632" s="1" t="s">
        <v>150</v>
      </c>
      <c r="E1632" s="1">
        <v>135.0</v>
      </c>
      <c r="F1632" s="7" t="str">
        <f>vlookup(E1632,Teams!A:B,2,false)</f>
        <v>AHS Broward</v>
      </c>
      <c r="G1632" s="1" t="b">
        <v>1</v>
      </c>
      <c r="H1632" s="1" t="b">
        <v>0</v>
      </c>
      <c r="I1632" s="1">
        <v>24.0</v>
      </c>
      <c r="J1632" s="7" t="str">
        <f>vlookup(I1632,Cats!$A:$B,2,false)</f>
        <v>P</v>
      </c>
    </row>
    <row r="1633">
      <c r="A1633" s="1">
        <v>138642.0</v>
      </c>
      <c r="B1633" s="1">
        <v>501.0</v>
      </c>
      <c r="C1633" s="1">
        <v>0.0</v>
      </c>
      <c r="D1633" s="1" t="s">
        <v>32</v>
      </c>
      <c r="E1633" s="1">
        <v>41.0</v>
      </c>
      <c r="F1633" s="7" t="str">
        <f>vlookup(E1633,Teams!A:B,2,false)</f>
        <v>Shen</v>
      </c>
      <c r="G1633" s="1" t="b">
        <v>0</v>
      </c>
      <c r="H1633" s="1" t="b">
        <v>1</v>
      </c>
      <c r="I1633" s="1">
        <v>24.0</v>
      </c>
      <c r="J1633" s="7" t="str">
        <f>vlookup(I1633,Cats!$A:$B,2,false)</f>
        <v>P</v>
      </c>
    </row>
    <row r="1634">
      <c r="A1634" s="1">
        <v>138643.0</v>
      </c>
      <c r="B1634" s="1">
        <v>502.0</v>
      </c>
      <c r="C1634" s="1">
        <v>0.0</v>
      </c>
      <c r="D1634" s="1" t="s">
        <v>32</v>
      </c>
      <c r="E1634" s="1">
        <v>17.0</v>
      </c>
      <c r="F1634" s="7" t="str">
        <f>vlookup(E1634,Teams!A:B,2,false)</f>
        <v>Green Hope</v>
      </c>
      <c r="G1634" s="1" t="b">
        <v>1</v>
      </c>
      <c r="H1634" s="1" t="b">
        <v>1</v>
      </c>
      <c r="I1634" s="1">
        <v>1.0</v>
      </c>
      <c r="J1634" s="7" t="str">
        <f>vlookup(I1634,Cats!$A:$B,2,false)</f>
        <v>X</v>
      </c>
    </row>
    <row r="1635">
      <c r="A1635" s="1">
        <v>138644.0</v>
      </c>
      <c r="B1635" s="1">
        <v>502.0</v>
      </c>
      <c r="C1635" s="1">
        <v>14.0</v>
      </c>
      <c r="D1635" s="1" t="s">
        <v>112</v>
      </c>
      <c r="E1635" s="1">
        <v>26.0</v>
      </c>
      <c r="F1635" s="7" t="str">
        <f>vlookup(E1635,Teams!A:B,2,false)</f>
        <v>Lynbrook</v>
      </c>
      <c r="G1635" s="1" t="b">
        <v>0</v>
      </c>
      <c r="H1635" s="1" t="b">
        <v>0</v>
      </c>
      <c r="I1635" s="1">
        <v>1.0</v>
      </c>
      <c r="J1635" s="7" t="str">
        <f>vlookup(I1635,Cats!$A:$B,2,false)</f>
        <v>X</v>
      </c>
    </row>
    <row r="1636">
      <c r="A1636" s="1">
        <v>138645.0</v>
      </c>
      <c r="B1636" s="1">
        <v>502.0</v>
      </c>
      <c r="C1636" s="1">
        <v>0.0</v>
      </c>
      <c r="D1636" s="1" t="s">
        <v>32</v>
      </c>
      <c r="E1636" s="1">
        <v>17.0</v>
      </c>
      <c r="F1636" s="7" t="str">
        <f>vlookup(E1636,Teams!A:B,2,false)</f>
        <v>Green Hope</v>
      </c>
      <c r="G1636" s="1" t="b">
        <v>1</v>
      </c>
      <c r="H1636" s="1" t="b">
        <v>1</v>
      </c>
      <c r="I1636" s="1">
        <v>2.0</v>
      </c>
      <c r="J1636" s="7" t="str">
        <f>vlookup(I1636,Cats!$A:$B,2,false)</f>
        <v>M</v>
      </c>
    </row>
    <row r="1637">
      <c r="A1637" s="1">
        <v>138646.0</v>
      </c>
      <c r="B1637" s="1">
        <v>502.0</v>
      </c>
      <c r="C1637" s="1">
        <v>14.0</v>
      </c>
      <c r="D1637" s="1" t="s">
        <v>112</v>
      </c>
      <c r="E1637" s="1">
        <v>26.0</v>
      </c>
      <c r="F1637" s="7" t="str">
        <f>vlookup(E1637,Teams!A:B,2,false)</f>
        <v>Lynbrook</v>
      </c>
      <c r="G1637" s="1" t="b">
        <v>0</v>
      </c>
      <c r="H1637" s="1" t="b">
        <v>0</v>
      </c>
      <c r="I1637" s="1">
        <v>2.0</v>
      </c>
      <c r="J1637" s="7" t="str">
        <f>vlookup(I1637,Cats!$A:$B,2,false)</f>
        <v>M</v>
      </c>
    </row>
    <row r="1638">
      <c r="A1638" s="1">
        <v>138647.0</v>
      </c>
      <c r="B1638" s="1">
        <v>502.0</v>
      </c>
      <c r="C1638" s="1">
        <v>4.0</v>
      </c>
      <c r="D1638" s="1" t="s">
        <v>192</v>
      </c>
      <c r="E1638" s="1">
        <v>17.0</v>
      </c>
      <c r="F1638" s="7" t="str">
        <f>vlookup(E1638,Teams!A:B,2,false)</f>
        <v>Green Hope</v>
      </c>
      <c r="G1638" s="1" t="b">
        <v>1</v>
      </c>
      <c r="H1638" s="1" t="b">
        <v>0</v>
      </c>
      <c r="I1638" s="1">
        <v>3.0</v>
      </c>
      <c r="J1638" s="7" t="str">
        <f>vlookup(I1638,Cats!$A:$B,2,false)</f>
        <v>C</v>
      </c>
    </row>
    <row r="1639">
      <c r="A1639" s="1">
        <v>138648.0</v>
      </c>
      <c r="B1639" s="1">
        <v>502.0</v>
      </c>
      <c r="C1639" s="1">
        <v>0.0</v>
      </c>
      <c r="D1639" s="1" t="s">
        <v>112</v>
      </c>
      <c r="E1639" s="1">
        <v>26.0</v>
      </c>
      <c r="F1639" s="7" t="str">
        <f>vlookup(E1639,Teams!A:B,2,false)</f>
        <v>Lynbrook</v>
      </c>
      <c r="G1639" s="1" t="b">
        <v>0</v>
      </c>
      <c r="H1639" s="1" t="b">
        <v>0</v>
      </c>
      <c r="I1639" s="1">
        <v>3.0</v>
      </c>
      <c r="J1639" s="7" t="str">
        <f>vlookup(I1639,Cats!$A:$B,2,false)</f>
        <v>C</v>
      </c>
    </row>
    <row r="1640">
      <c r="A1640" s="1">
        <v>138649.0</v>
      </c>
      <c r="B1640" s="1">
        <v>502.0</v>
      </c>
      <c r="C1640" s="1">
        <v>0.0</v>
      </c>
      <c r="D1640" s="1" t="s">
        <v>32</v>
      </c>
      <c r="E1640" s="1">
        <v>26.0</v>
      </c>
      <c r="F1640" s="7" t="str">
        <f>vlookup(E1640,Teams!A:B,2,false)</f>
        <v>Lynbrook</v>
      </c>
      <c r="G1640" s="1" t="b">
        <v>0</v>
      </c>
      <c r="H1640" s="1" t="b">
        <v>1</v>
      </c>
      <c r="I1640" s="1">
        <v>4.0</v>
      </c>
      <c r="J1640" s="7" t="str">
        <f>vlookup(I1640,Cats!$A:$B,2,false)</f>
        <v>E</v>
      </c>
    </row>
    <row r="1641">
      <c r="A1641" s="1">
        <v>138650.0</v>
      </c>
      <c r="B1641" s="1">
        <v>502.0</v>
      </c>
      <c r="C1641" s="1">
        <v>4.0</v>
      </c>
      <c r="D1641" s="1" t="s">
        <v>191</v>
      </c>
      <c r="E1641" s="1">
        <v>17.0</v>
      </c>
      <c r="F1641" s="7" t="str">
        <f>vlookup(E1641,Teams!A:B,2,false)</f>
        <v>Green Hope</v>
      </c>
      <c r="G1641" s="1" t="b">
        <v>1</v>
      </c>
      <c r="H1641" s="1" t="b">
        <v>0</v>
      </c>
      <c r="I1641" s="1">
        <v>4.0</v>
      </c>
      <c r="J1641" s="7" t="str">
        <f>vlookup(I1641,Cats!$A:$B,2,false)</f>
        <v>E</v>
      </c>
    </row>
    <row r="1642">
      <c r="A1642" s="1">
        <v>138651.0</v>
      </c>
      <c r="B1642" s="1">
        <v>502.0</v>
      </c>
      <c r="C1642" s="1">
        <v>0.0</v>
      </c>
      <c r="D1642" s="1" t="s">
        <v>192</v>
      </c>
      <c r="E1642" s="1">
        <v>17.0</v>
      </c>
      <c r="F1642" s="7" t="str">
        <f>vlookup(E1642,Teams!A:B,2,false)</f>
        <v>Green Hope</v>
      </c>
      <c r="G1642" s="1" t="b">
        <v>1</v>
      </c>
      <c r="H1642" s="1" t="b">
        <v>0</v>
      </c>
      <c r="I1642" s="1">
        <v>5.0</v>
      </c>
      <c r="J1642" s="7" t="str">
        <f>vlookup(I1642,Cats!$A:$B,2,false)</f>
        <v>B</v>
      </c>
    </row>
    <row r="1643">
      <c r="A1643" s="1">
        <v>138652.0</v>
      </c>
      <c r="B1643" s="1">
        <v>502.0</v>
      </c>
      <c r="C1643" s="1">
        <v>0.0</v>
      </c>
      <c r="D1643" s="1" t="s">
        <v>112</v>
      </c>
      <c r="E1643" s="1">
        <v>26.0</v>
      </c>
      <c r="F1643" s="7" t="str">
        <f>vlookup(E1643,Teams!A:B,2,false)</f>
        <v>Lynbrook</v>
      </c>
      <c r="G1643" s="1" t="b">
        <v>0</v>
      </c>
      <c r="H1643" s="1" t="b">
        <v>0</v>
      </c>
      <c r="I1643" s="1">
        <v>5.0</v>
      </c>
      <c r="J1643" s="7" t="str">
        <f>vlookup(I1643,Cats!$A:$B,2,false)</f>
        <v>B</v>
      </c>
    </row>
    <row r="1644">
      <c r="A1644" s="1">
        <v>138653.0</v>
      </c>
      <c r="B1644" s="1">
        <v>502.0</v>
      </c>
      <c r="C1644" s="1">
        <v>0.0</v>
      </c>
      <c r="D1644" s="1" t="s">
        <v>32</v>
      </c>
      <c r="E1644" s="1">
        <v>17.0</v>
      </c>
      <c r="F1644" s="7" t="str">
        <f>vlookup(E1644,Teams!A:B,2,false)</f>
        <v>Green Hope</v>
      </c>
      <c r="G1644" s="1" t="b">
        <v>1</v>
      </c>
      <c r="H1644" s="1" t="b">
        <v>1</v>
      </c>
      <c r="I1644" s="1">
        <v>6.0</v>
      </c>
      <c r="J1644" s="7" t="str">
        <f>vlookup(I1644,Cats!$A:$B,2,false)</f>
        <v>P</v>
      </c>
    </row>
    <row r="1645">
      <c r="A1645" s="1">
        <v>138654.0</v>
      </c>
      <c r="B1645" s="1">
        <v>502.0</v>
      </c>
      <c r="C1645" s="1">
        <v>14.0</v>
      </c>
      <c r="D1645" s="1" t="s">
        <v>202</v>
      </c>
      <c r="E1645" s="1">
        <v>26.0</v>
      </c>
      <c r="F1645" s="7" t="str">
        <f>vlookup(E1645,Teams!A:B,2,false)</f>
        <v>Lynbrook</v>
      </c>
      <c r="G1645" s="1" t="b">
        <v>0</v>
      </c>
      <c r="H1645" s="1" t="b">
        <v>0</v>
      </c>
      <c r="I1645" s="1">
        <v>6.0</v>
      </c>
      <c r="J1645" s="7" t="str">
        <f>vlookup(I1645,Cats!$A:$B,2,false)</f>
        <v>P</v>
      </c>
    </row>
    <row r="1646">
      <c r="A1646" s="1">
        <v>138655.0</v>
      </c>
      <c r="B1646" s="1">
        <v>502.0</v>
      </c>
      <c r="C1646" s="1">
        <v>14.0</v>
      </c>
      <c r="D1646" s="1" t="s">
        <v>192</v>
      </c>
      <c r="E1646" s="1">
        <v>17.0</v>
      </c>
      <c r="F1646" s="7" t="str">
        <f>vlookup(E1646,Teams!A:B,2,false)</f>
        <v>Green Hope</v>
      </c>
      <c r="G1646" s="1" t="b">
        <v>1</v>
      </c>
      <c r="H1646" s="1" t="b">
        <v>0</v>
      </c>
      <c r="I1646" s="1">
        <v>7.0</v>
      </c>
      <c r="J1646" s="7" t="str">
        <f>vlookup(I1646,Cats!$A:$B,2,false)</f>
        <v>X</v>
      </c>
    </row>
    <row r="1647">
      <c r="A1647" s="1">
        <v>138656.0</v>
      </c>
      <c r="B1647" s="1">
        <v>502.0</v>
      </c>
      <c r="C1647" s="1">
        <v>0.0</v>
      </c>
      <c r="D1647" s="1" t="s">
        <v>32</v>
      </c>
      <c r="E1647" s="1">
        <v>26.0</v>
      </c>
      <c r="F1647" s="7" t="str">
        <f>vlookup(E1647,Teams!A:B,2,false)</f>
        <v>Lynbrook</v>
      </c>
      <c r="G1647" s="1" t="b">
        <v>0</v>
      </c>
      <c r="H1647" s="1" t="b">
        <v>1</v>
      </c>
      <c r="I1647" s="1">
        <v>7.0</v>
      </c>
      <c r="J1647" s="7" t="str">
        <f>vlookup(I1647,Cats!$A:$B,2,false)</f>
        <v>X</v>
      </c>
    </row>
    <row r="1648">
      <c r="A1648" s="1">
        <v>138657.0</v>
      </c>
      <c r="B1648" s="1">
        <v>502.0</v>
      </c>
      <c r="C1648" s="1">
        <v>0.0</v>
      </c>
      <c r="D1648" s="1" t="s">
        <v>32</v>
      </c>
      <c r="E1648" s="1">
        <v>17.0</v>
      </c>
      <c r="F1648" s="7" t="str">
        <f>vlookup(E1648,Teams!A:B,2,false)</f>
        <v>Green Hope</v>
      </c>
      <c r="G1648" s="1" t="b">
        <v>1</v>
      </c>
      <c r="H1648" s="1" t="b">
        <v>1</v>
      </c>
      <c r="I1648" s="1">
        <v>8.0</v>
      </c>
      <c r="J1648" s="7" t="str">
        <f>vlookup(I1648,Cats!$A:$B,2,false)</f>
        <v>M</v>
      </c>
    </row>
    <row r="1649">
      <c r="A1649" s="1">
        <v>138658.0</v>
      </c>
      <c r="B1649" s="1">
        <v>502.0</v>
      </c>
      <c r="C1649" s="1">
        <v>14.0</v>
      </c>
      <c r="D1649" s="1" t="s">
        <v>110</v>
      </c>
      <c r="E1649" s="1">
        <v>26.0</v>
      </c>
      <c r="F1649" s="7" t="str">
        <f>vlookup(E1649,Teams!A:B,2,false)</f>
        <v>Lynbrook</v>
      </c>
      <c r="G1649" s="1" t="b">
        <v>0</v>
      </c>
      <c r="H1649" s="1" t="b">
        <v>0</v>
      </c>
      <c r="I1649" s="1">
        <v>8.0</v>
      </c>
      <c r="J1649" s="7" t="str">
        <f>vlookup(I1649,Cats!$A:$B,2,false)</f>
        <v>M</v>
      </c>
    </row>
    <row r="1650">
      <c r="A1650" s="1">
        <v>138659.0</v>
      </c>
      <c r="B1650" s="1">
        <v>502.0</v>
      </c>
      <c r="C1650" s="1">
        <v>0.0</v>
      </c>
      <c r="D1650" s="1" t="s">
        <v>32</v>
      </c>
      <c r="E1650" s="1">
        <v>17.0</v>
      </c>
      <c r="F1650" s="7" t="str">
        <f>vlookup(E1650,Teams!A:B,2,false)</f>
        <v>Green Hope</v>
      </c>
      <c r="G1650" s="1" t="b">
        <v>1</v>
      </c>
      <c r="H1650" s="1" t="b">
        <v>1</v>
      </c>
      <c r="I1650" s="1">
        <v>9.0</v>
      </c>
      <c r="J1650" s="7" t="str">
        <f>vlookup(I1650,Cats!$A:$B,2,false)</f>
        <v>C</v>
      </c>
    </row>
    <row r="1651">
      <c r="A1651" s="1">
        <v>138660.0</v>
      </c>
      <c r="B1651" s="1">
        <v>502.0</v>
      </c>
      <c r="C1651" s="1">
        <v>4.0</v>
      </c>
      <c r="D1651" s="1" t="s">
        <v>112</v>
      </c>
      <c r="E1651" s="1">
        <v>26.0</v>
      </c>
      <c r="F1651" s="7" t="str">
        <f>vlookup(E1651,Teams!A:B,2,false)</f>
        <v>Lynbrook</v>
      </c>
      <c r="G1651" s="1" t="b">
        <v>0</v>
      </c>
      <c r="H1651" s="1" t="b">
        <v>0</v>
      </c>
      <c r="I1651" s="1">
        <v>9.0</v>
      </c>
      <c r="J1651" s="7" t="str">
        <f>vlookup(I1651,Cats!$A:$B,2,false)</f>
        <v>C</v>
      </c>
    </row>
    <row r="1652">
      <c r="A1652" s="1">
        <v>138661.0</v>
      </c>
      <c r="B1652" s="1">
        <v>502.0</v>
      </c>
      <c r="C1652" s="1">
        <v>14.0</v>
      </c>
      <c r="D1652" s="1" t="s">
        <v>191</v>
      </c>
      <c r="E1652" s="1">
        <v>17.0</v>
      </c>
      <c r="F1652" s="7" t="str">
        <f>vlookup(E1652,Teams!A:B,2,false)</f>
        <v>Green Hope</v>
      </c>
      <c r="G1652" s="1" t="b">
        <v>1</v>
      </c>
      <c r="H1652" s="1" t="b">
        <v>0</v>
      </c>
      <c r="I1652" s="1">
        <v>10.0</v>
      </c>
      <c r="J1652" s="7" t="str">
        <f>vlookup(I1652,Cats!$A:$B,2,false)</f>
        <v>E</v>
      </c>
    </row>
    <row r="1653">
      <c r="A1653" s="1">
        <v>138662.0</v>
      </c>
      <c r="B1653" s="1">
        <v>502.0</v>
      </c>
      <c r="C1653" s="1">
        <v>0.0</v>
      </c>
      <c r="D1653" s="1" t="s">
        <v>32</v>
      </c>
      <c r="E1653" s="1">
        <v>26.0</v>
      </c>
      <c r="F1653" s="7" t="str">
        <f>vlookup(E1653,Teams!A:B,2,false)</f>
        <v>Lynbrook</v>
      </c>
      <c r="G1653" s="1" t="b">
        <v>0</v>
      </c>
      <c r="H1653" s="1" t="b">
        <v>1</v>
      </c>
      <c r="I1653" s="1">
        <v>10.0</v>
      </c>
      <c r="J1653" s="7" t="str">
        <f>vlookup(I1653,Cats!$A:$B,2,false)</f>
        <v>E</v>
      </c>
    </row>
    <row r="1654">
      <c r="A1654" s="1">
        <v>138663.0</v>
      </c>
      <c r="B1654" s="1">
        <v>502.0</v>
      </c>
      <c r="C1654" s="1">
        <v>4.0</v>
      </c>
      <c r="D1654" s="1" t="s">
        <v>192</v>
      </c>
      <c r="E1654" s="1">
        <v>17.0</v>
      </c>
      <c r="F1654" s="7" t="str">
        <f>vlookup(E1654,Teams!A:B,2,false)</f>
        <v>Green Hope</v>
      </c>
      <c r="G1654" s="1" t="b">
        <v>1</v>
      </c>
      <c r="H1654" s="1" t="b">
        <v>0</v>
      </c>
      <c r="I1654" s="1">
        <v>11.0</v>
      </c>
      <c r="J1654" s="7" t="str">
        <f>vlookup(I1654,Cats!$A:$B,2,false)</f>
        <v>B</v>
      </c>
    </row>
    <row r="1655">
      <c r="A1655" s="1">
        <v>138664.0</v>
      </c>
      <c r="B1655" s="1">
        <v>502.0</v>
      </c>
      <c r="C1655" s="1">
        <v>0.0</v>
      </c>
      <c r="D1655" s="1" t="s">
        <v>113</v>
      </c>
      <c r="E1655" s="1">
        <v>26.0</v>
      </c>
      <c r="F1655" s="7" t="str">
        <f>vlookup(E1655,Teams!A:B,2,false)</f>
        <v>Lynbrook</v>
      </c>
      <c r="G1655" s="1" t="b">
        <v>0</v>
      </c>
      <c r="H1655" s="1" t="b">
        <v>0</v>
      </c>
      <c r="I1655" s="1">
        <v>11.0</v>
      </c>
      <c r="J1655" s="7" t="str">
        <f>vlookup(I1655,Cats!$A:$B,2,false)</f>
        <v>B</v>
      </c>
    </row>
    <row r="1656">
      <c r="A1656" s="1">
        <v>138665.0</v>
      </c>
      <c r="B1656" s="1">
        <v>502.0</v>
      </c>
      <c r="C1656" s="1">
        <v>4.0</v>
      </c>
      <c r="D1656" s="1" t="s">
        <v>191</v>
      </c>
      <c r="E1656" s="1">
        <v>17.0</v>
      </c>
      <c r="F1656" s="7" t="str">
        <f>vlookup(E1656,Teams!A:B,2,false)</f>
        <v>Green Hope</v>
      </c>
      <c r="G1656" s="1" t="b">
        <v>1</v>
      </c>
      <c r="H1656" s="1" t="b">
        <v>0</v>
      </c>
      <c r="I1656" s="1">
        <v>12.0</v>
      </c>
      <c r="J1656" s="7" t="str">
        <f>vlookup(I1656,Cats!$A:$B,2,false)</f>
        <v>P</v>
      </c>
    </row>
    <row r="1657">
      <c r="A1657" s="1">
        <v>138666.0</v>
      </c>
      <c r="B1657" s="1">
        <v>502.0</v>
      </c>
      <c r="C1657" s="1">
        <v>0.0</v>
      </c>
      <c r="D1657" s="1" t="s">
        <v>32</v>
      </c>
      <c r="E1657" s="1">
        <v>26.0</v>
      </c>
      <c r="F1657" s="7" t="str">
        <f>vlookup(E1657,Teams!A:B,2,false)</f>
        <v>Lynbrook</v>
      </c>
      <c r="G1657" s="1" t="b">
        <v>0</v>
      </c>
      <c r="H1657" s="1" t="b">
        <v>1</v>
      </c>
      <c r="I1657" s="1">
        <v>12.0</v>
      </c>
      <c r="J1657" s="7" t="str">
        <f>vlookup(I1657,Cats!$A:$B,2,false)</f>
        <v>P</v>
      </c>
    </row>
    <row r="1658">
      <c r="A1658" s="1">
        <v>138667.0</v>
      </c>
      <c r="B1658" s="1">
        <v>502.0</v>
      </c>
      <c r="C1658" s="1">
        <v>0.0</v>
      </c>
      <c r="D1658" s="1" t="s">
        <v>32</v>
      </c>
      <c r="E1658" s="1">
        <v>17.0</v>
      </c>
      <c r="F1658" s="7" t="str">
        <f>vlookup(E1658,Teams!A:B,2,false)</f>
        <v>Green Hope</v>
      </c>
      <c r="G1658" s="1" t="b">
        <v>1</v>
      </c>
      <c r="H1658" s="1" t="b">
        <v>1</v>
      </c>
      <c r="I1658" s="1">
        <v>13.0</v>
      </c>
      <c r="J1658" s="7" t="str">
        <f>vlookup(I1658,Cats!$A:$B,2,false)</f>
        <v>X</v>
      </c>
    </row>
    <row r="1659">
      <c r="A1659" s="1">
        <v>138668.0</v>
      </c>
      <c r="B1659" s="1">
        <v>502.0</v>
      </c>
      <c r="C1659" s="1">
        <v>14.0</v>
      </c>
      <c r="D1659" s="1" t="s">
        <v>109</v>
      </c>
      <c r="E1659" s="1">
        <v>26.0</v>
      </c>
      <c r="F1659" s="7" t="str">
        <f>vlookup(E1659,Teams!A:B,2,false)</f>
        <v>Lynbrook</v>
      </c>
      <c r="G1659" s="1" t="b">
        <v>0</v>
      </c>
      <c r="H1659" s="1" t="b">
        <v>0</v>
      </c>
      <c r="I1659" s="1">
        <v>13.0</v>
      </c>
      <c r="J1659" s="7" t="str">
        <f>vlookup(I1659,Cats!$A:$B,2,false)</f>
        <v>X</v>
      </c>
    </row>
    <row r="1660">
      <c r="A1660" s="1">
        <v>138669.0</v>
      </c>
      <c r="B1660" s="1">
        <v>502.0</v>
      </c>
      <c r="C1660" s="1">
        <v>0.0</v>
      </c>
      <c r="D1660" s="1" t="s">
        <v>32</v>
      </c>
      <c r="E1660" s="1">
        <v>17.0</v>
      </c>
      <c r="F1660" s="7" t="str">
        <f>vlookup(E1660,Teams!A:B,2,false)</f>
        <v>Green Hope</v>
      </c>
      <c r="G1660" s="1" t="b">
        <v>1</v>
      </c>
      <c r="H1660" s="1" t="b">
        <v>1</v>
      </c>
      <c r="I1660" s="1">
        <v>14.0</v>
      </c>
      <c r="J1660" s="7" t="str">
        <f>vlookup(I1660,Cats!$A:$B,2,false)</f>
        <v>M</v>
      </c>
    </row>
    <row r="1661">
      <c r="A1661" s="1">
        <v>138670.0</v>
      </c>
      <c r="B1661" s="1">
        <v>502.0</v>
      </c>
      <c r="C1661" s="1">
        <v>14.0</v>
      </c>
      <c r="D1661" s="1" t="s">
        <v>110</v>
      </c>
      <c r="E1661" s="1">
        <v>26.0</v>
      </c>
      <c r="F1661" s="7" t="str">
        <f>vlookup(E1661,Teams!A:B,2,false)</f>
        <v>Lynbrook</v>
      </c>
      <c r="G1661" s="1" t="b">
        <v>0</v>
      </c>
      <c r="H1661" s="1" t="b">
        <v>0</v>
      </c>
      <c r="I1661" s="1">
        <v>14.0</v>
      </c>
      <c r="J1661" s="7" t="str">
        <f>vlookup(I1661,Cats!$A:$B,2,false)</f>
        <v>M</v>
      </c>
    </row>
    <row r="1662">
      <c r="A1662" s="1">
        <v>138671.0</v>
      </c>
      <c r="B1662" s="1">
        <v>502.0</v>
      </c>
      <c r="C1662" s="1">
        <v>0.0</v>
      </c>
      <c r="D1662" s="1" t="s">
        <v>191</v>
      </c>
      <c r="E1662" s="1">
        <v>17.0</v>
      </c>
      <c r="F1662" s="7" t="str">
        <f>vlookup(E1662,Teams!A:B,2,false)</f>
        <v>Green Hope</v>
      </c>
      <c r="G1662" s="1" t="b">
        <v>1</v>
      </c>
      <c r="H1662" s="1" t="b">
        <v>0</v>
      </c>
      <c r="I1662" s="1">
        <v>15.0</v>
      </c>
      <c r="J1662" s="7" t="str">
        <f>vlookup(I1662,Cats!$A:$B,2,false)</f>
        <v>C</v>
      </c>
    </row>
    <row r="1663">
      <c r="A1663" s="1">
        <v>138672.0</v>
      </c>
      <c r="B1663" s="1">
        <v>502.0</v>
      </c>
      <c r="C1663" s="1">
        <v>0.0</v>
      </c>
      <c r="D1663" s="1" t="s">
        <v>112</v>
      </c>
      <c r="E1663" s="1">
        <v>26.0</v>
      </c>
      <c r="F1663" s="7" t="str">
        <f>vlookup(E1663,Teams!A:B,2,false)</f>
        <v>Lynbrook</v>
      </c>
      <c r="G1663" s="1" t="b">
        <v>0</v>
      </c>
      <c r="H1663" s="1" t="b">
        <v>0</v>
      </c>
      <c r="I1663" s="1">
        <v>15.0</v>
      </c>
      <c r="J1663" s="7" t="str">
        <f>vlookup(I1663,Cats!$A:$B,2,false)</f>
        <v>C</v>
      </c>
    </row>
    <row r="1664">
      <c r="A1664" s="1">
        <v>138673.0</v>
      </c>
      <c r="B1664" s="1">
        <v>502.0</v>
      </c>
      <c r="C1664" s="1">
        <v>0.0</v>
      </c>
      <c r="D1664" s="1" t="s">
        <v>32</v>
      </c>
      <c r="E1664" s="1">
        <v>17.0</v>
      </c>
      <c r="F1664" s="7" t="str">
        <f>vlookup(E1664,Teams!A:B,2,false)</f>
        <v>Green Hope</v>
      </c>
      <c r="G1664" s="1" t="b">
        <v>1</v>
      </c>
      <c r="H1664" s="1" t="b">
        <v>1</v>
      </c>
      <c r="I1664" s="1">
        <v>16.0</v>
      </c>
      <c r="J1664" s="7" t="str">
        <f>vlookup(I1664,Cats!$A:$B,2,false)</f>
        <v>E</v>
      </c>
    </row>
    <row r="1665">
      <c r="A1665" s="1">
        <v>138674.0</v>
      </c>
      <c r="B1665" s="1">
        <v>502.0</v>
      </c>
      <c r="C1665" s="1">
        <v>4.0</v>
      </c>
      <c r="D1665" s="1" t="s">
        <v>109</v>
      </c>
      <c r="E1665" s="1">
        <v>26.0</v>
      </c>
      <c r="F1665" s="7" t="str">
        <f>vlookup(E1665,Teams!A:B,2,false)</f>
        <v>Lynbrook</v>
      </c>
      <c r="G1665" s="1" t="b">
        <v>0</v>
      </c>
      <c r="H1665" s="1" t="b">
        <v>0</v>
      </c>
      <c r="I1665" s="1">
        <v>16.0</v>
      </c>
      <c r="J1665" s="7" t="str">
        <f>vlookup(I1665,Cats!$A:$B,2,false)</f>
        <v>E</v>
      </c>
    </row>
    <row r="1666">
      <c r="A1666" s="1">
        <v>138675.0</v>
      </c>
      <c r="B1666" s="1">
        <v>502.0</v>
      </c>
      <c r="C1666" s="1">
        <v>0.0</v>
      </c>
      <c r="D1666" s="1" t="s">
        <v>32</v>
      </c>
      <c r="E1666" s="1">
        <v>17.0</v>
      </c>
      <c r="F1666" s="7" t="str">
        <f>vlookup(E1666,Teams!A:B,2,false)</f>
        <v>Green Hope</v>
      </c>
      <c r="G1666" s="1" t="b">
        <v>1</v>
      </c>
      <c r="H1666" s="1" t="b">
        <v>1</v>
      </c>
      <c r="I1666" s="1">
        <v>17.0</v>
      </c>
      <c r="J1666" s="7" t="str">
        <f>vlookup(I1666,Cats!$A:$B,2,false)</f>
        <v>B</v>
      </c>
    </row>
    <row r="1667">
      <c r="A1667" s="1">
        <v>138676.0</v>
      </c>
      <c r="B1667" s="1">
        <v>502.0</v>
      </c>
      <c r="C1667" s="1">
        <v>14.0</v>
      </c>
      <c r="D1667" s="1" t="s">
        <v>113</v>
      </c>
      <c r="E1667" s="1">
        <v>26.0</v>
      </c>
      <c r="F1667" s="7" t="str">
        <f>vlookup(E1667,Teams!A:B,2,false)</f>
        <v>Lynbrook</v>
      </c>
      <c r="G1667" s="1" t="b">
        <v>0</v>
      </c>
      <c r="H1667" s="1" t="b">
        <v>0</v>
      </c>
      <c r="I1667" s="1">
        <v>17.0</v>
      </c>
      <c r="J1667" s="7" t="str">
        <f>vlookup(I1667,Cats!$A:$B,2,false)</f>
        <v>B</v>
      </c>
    </row>
    <row r="1668">
      <c r="A1668" s="1">
        <v>138677.0</v>
      </c>
      <c r="B1668" s="1">
        <v>502.0</v>
      </c>
      <c r="C1668" s="1">
        <v>14.0</v>
      </c>
      <c r="D1668" s="1" t="s">
        <v>191</v>
      </c>
      <c r="E1668" s="1">
        <v>17.0</v>
      </c>
      <c r="F1668" s="7" t="str">
        <f>vlookup(E1668,Teams!A:B,2,false)</f>
        <v>Green Hope</v>
      </c>
      <c r="G1668" s="1" t="b">
        <v>1</v>
      </c>
      <c r="H1668" s="1" t="b">
        <v>0</v>
      </c>
      <c r="I1668" s="1">
        <v>18.0</v>
      </c>
      <c r="J1668" s="7" t="str">
        <f>vlookup(I1668,Cats!$A:$B,2,false)</f>
        <v>P</v>
      </c>
    </row>
    <row r="1669">
      <c r="A1669" s="1">
        <v>138678.0</v>
      </c>
      <c r="B1669" s="1">
        <v>502.0</v>
      </c>
      <c r="C1669" s="1">
        <v>0.0</v>
      </c>
      <c r="D1669" s="1" t="s">
        <v>32</v>
      </c>
      <c r="E1669" s="1">
        <v>26.0</v>
      </c>
      <c r="F1669" s="7" t="str">
        <f>vlookup(E1669,Teams!A:B,2,false)</f>
        <v>Lynbrook</v>
      </c>
      <c r="G1669" s="1" t="b">
        <v>0</v>
      </c>
      <c r="H1669" s="1" t="b">
        <v>1</v>
      </c>
      <c r="I1669" s="1">
        <v>18.0</v>
      </c>
      <c r="J1669" s="7" t="str">
        <f>vlookup(I1669,Cats!$A:$B,2,false)</f>
        <v>P</v>
      </c>
    </row>
    <row r="1670">
      <c r="A1670" s="1">
        <v>138679.0</v>
      </c>
      <c r="B1670" s="1">
        <v>502.0</v>
      </c>
      <c r="C1670" s="1">
        <v>-4.0</v>
      </c>
      <c r="D1670" s="1" t="s">
        <v>203</v>
      </c>
      <c r="E1670" s="1">
        <v>17.0</v>
      </c>
      <c r="F1670" s="7" t="str">
        <f>vlookup(E1670,Teams!A:B,2,false)</f>
        <v>Green Hope</v>
      </c>
      <c r="G1670" s="1" t="b">
        <v>1</v>
      </c>
      <c r="H1670" s="1" t="b">
        <v>0</v>
      </c>
      <c r="I1670" s="1">
        <v>19.0</v>
      </c>
      <c r="J1670" s="7" t="str">
        <f>vlookup(I1670,Cats!$A:$B,2,false)</f>
        <v>X</v>
      </c>
    </row>
    <row r="1671">
      <c r="A1671" s="1">
        <v>138680.0</v>
      </c>
      <c r="B1671" s="1">
        <v>502.0</v>
      </c>
      <c r="C1671" s="1">
        <v>14.0</v>
      </c>
      <c r="D1671" s="1" t="s">
        <v>113</v>
      </c>
      <c r="E1671" s="1">
        <v>26.0</v>
      </c>
      <c r="F1671" s="7" t="str">
        <f>vlookup(E1671,Teams!A:B,2,false)</f>
        <v>Lynbrook</v>
      </c>
      <c r="G1671" s="1" t="b">
        <v>0</v>
      </c>
      <c r="H1671" s="1" t="b">
        <v>0</v>
      </c>
      <c r="I1671" s="1">
        <v>19.0</v>
      </c>
      <c r="J1671" s="7" t="str">
        <f>vlookup(I1671,Cats!$A:$B,2,false)</f>
        <v>X</v>
      </c>
    </row>
    <row r="1672">
      <c r="A1672" s="1">
        <v>138681.0</v>
      </c>
      <c r="B1672" s="1">
        <v>502.0</v>
      </c>
      <c r="C1672" s="1">
        <v>0.0</v>
      </c>
      <c r="D1672" s="1" t="s">
        <v>32</v>
      </c>
      <c r="E1672" s="1">
        <v>17.0</v>
      </c>
      <c r="F1672" s="7" t="str">
        <f>vlookup(E1672,Teams!A:B,2,false)</f>
        <v>Green Hope</v>
      </c>
      <c r="G1672" s="1" t="b">
        <v>1</v>
      </c>
      <c r="H1672" s="1" t="b">
        <v>1</v>
      </c>
      <c r="I1672" s="1">
        <v>20.0</v>
      </c>
      <c r="J1672" s="7" t="str">
        <f>vlookup(I1672,Cats!$A:$B,2,false)</f>
        <v>M</v>
      </c>
    </row>
    <row r="1673">
      <c r="A1673" s="1">
        <v>138682.0</v>
      </c>
      <c r="B1673" s="1">
        <v>502.0</v>
      </c>
      <c r="C1673" s="1">
        <v>14.0</v>
      </c>
      <c r="D1673" s="1" t="s">
        <v>110</v>
      </c>
      <c r="E1673" s="1">
        <v>26.0</v>
      </c>
      <c r="F1673" s="7" t="str">
        <f>vlookup(E1673,Teams!A:B,2,false)</f>
        <v>Lynbrook</v>
      </c>
      <c r="G1673" s="1" t="b">
        <v>0</v>
      </c>
      <c r="H1673" s="1" t="b">
        <v>0</v>
      </c>
      <c r="I1673" s="1">
        <v>20.0</v>
      </c>
      <c r="J1673" s="7" t="str">
        <f>vlookup(I1673,Cats!$A:$B,2,false)</f>
        <v>M</v>
      </c>
    </row>
    <row r="1674">
      <c r="A1674" s="1">
        <v>138683.0</v>
      </c>
      <c r="B1674" s="1">
        <v>502.0</v>
      </c>
      <c r="C1674" s="1">
        <v>14.0</v>
      </c>
      <c r="D1674" s="1" t="s">
        <v>193</v>
      </c>
      <c r="E1674" s="1">
        <v>17.0</v>
      </c>
      <c r="F1674" s="7" t="str">
        <f>vlookup(E1674,Teams!A:B,2,false)</f>
        <v>Green Hope</v>
      </c>
      <c r="G1674" s="1" t="b">
        <v>1</v>
      </c>
      <c r="H1674" s="1" t="b">
        <v>0</v>
      </c>
      <c r="I1674" s="1">
        <v>21.0</v>
      </c>
      <c r="J1674" s="7" t="str">
        <f>vlookup(I1674,Cats!$A:$B,2,false)</f>
        <v>C</v>
      </c>
    </row>
    <row r="1675">
      <c r="A1675" s="1">
        <v>138684.0</v>
      </c>
      <c r="B1675" s="1">
        <v>502.0</v>
      </c>
      <c r="C1675" s="1">
        <v>0.0</v>
      </c>
      <c r="D1675" s="1" t="s">
        <v>32</v>
      </c>
      <c r="E1675" s="1">
        <v>26.0</v>
      </c>
      <c r="F1675" s="7" t="str">
        <f>vlookup(E1675,Teams!A:B,2,false)</f>
        <v>Lynbrook</v>
      </c>
      <c r="G1675" s="1" t="b">
        <v>0</v>
      </c>
      <c r="H1675" s="1" t="b">
        <v>1</v>
      </c>
      <c r="I1675" s="1">
        <v>21.0</v>
      </c>
      <c r="J1675" s="7" t="str">
        <f>vlookup(I1675,Cats!$A:$B,2,false)</f>
        <v>C</v>
      </c>
    </row>
    <row r="1676">
      <c r="A1676" s="1">
        <v>138685.0</v>
      </c>
      <c r="B1676" s="1">
        <v>502.0</v>
      </c>
      <c r="C1676" s="1">
        <v>0.0</v>
      </c>
      <c r="D1676" s="1" t="s">
        <v>191</v>
      </c>
      <c r="E1676" s="1">
        <v>17.0</v>
      </c>
      <c r="F1676" s="7" t="str">
        <f>vlookup(E1676,Teams!A:B,2,false)</f>
        <v>Green Hope</v>
      </c>
      <c r="G1676" s="1" t="b">
        <v>1</v>
      </c>
      <c r="H1676" s="1" t="b">
        <v>0</v>
      </c>
      <c r="I1676" s="1">
        <v>22.0</v>
      </c>
      <c r="J1676" s="7" t="str">
        <f>vlookup(I1676,Cats!$A:$B,2,false)</f>
        <v>E</v>
      </c>
    </row>
    <row r="1677">
      <c r="A1677" s="1">
        <v>138686.0</v>
      </c>
      <c r="B1677" s="1">
        <v>502.0</v>
      </c>
      <c r="C1677" s="1">
        <v>0.0</v>
      </c>
      <c r="D1677" s="1" t="s">
        <v>109</v>
      </c>
      <c r="E1677" s="1">
        <v>26.0</v>
      </c>
      <c r="F1677" s="7" t="str">
        <f>vlookup(E1677,Teams!A:B,2,false)</f>
        <v>Lynbrook</v>
      </c>
      <c r="G1677" s="1" t="b">
        <v>0</v>
      </c>
      <c r="H1677" s="1" t="b">
        <v>0</v>
      </c>
      <c r="I1677" s="1">
        <v>22.0</v>
      </c>
      <c r="J1677" s="7" t="str">
        <f>vlookup(I1677,Cats!$A:$B,2,false)</f>
        <v>E</v>
      </c>
    </row>
    <row r="1678">
      <c r="A1678" s="1">
        <v>138687.0</v>
      </c>
      <c r="B1678" s="1">
        <v>502.0</v>
      </c>
      <c r="C1678" s="1">
        <v>0.0</v>
      </c>
      <c r="D1678" s="1" t="s">
        <v>32</v>
      </c>
      <c r="E1678" s="1">
        <v>17.0</v>
      </c>
      <c r="F1678" s="7" t="str">
        <f>vlookup(E1678,Teams!A:B,2,false)</f>
        <v>Green Hope</v>
      </c>
      <c r="G1678" s="1" t="b">
        <v>1</v>
      </c>
      <c r="H1678" s="1" t="b">
        <v>1</v>
      </c>
      <c r="I1678" s="1">
        <v>23.0</v>
      </c>
      <c r="J1678" s="7" t="str">
        <f>vlookup(I1678,Cats!$A:$B,2,false)</f>
        <v>B</v>
      </c>
    </row>
    <row r="1679">
      <c r="A1679" s="1">
        <v>138688.0</v>
      </c>
      <c r="B1679" s="1">
        <v>502.0</v>
      </c>
      <c r="C1679" s="1">
        <v>4.0</v>
      </c>
      <c r="D1679" s="1" t="s">
        <v>110</v>
      </c>
      <c r="E1679" s="1">
        <v>26.0</v>
      </c>
      <c r="F1679" s="7" t="str">
        <f>vlookup(E1679,Teams!A:B,2,false)</f>
        <v>Lynbrook</v>
      </c>
      <c r="G1679" s="1" t="b">
        <v>0</v>
      </c>
      <c r="H1679" s="1" t="b">
        <v>0</v>
      </c>
      <c r="I1679" s="1">
        <v>23.0</v>
      </c>
      <c r="J1679" s="7" t="str">
        <f>vlookup(I1679,Cats!$A:$B,2,false)</f>
        <v>B</v>
      </c>
    </row>
    <row r="1680">
      <c r="A1680" s="1">
        <v>138689.0</v>
      </c>
      <c r="B1680" s="1">
        <v>502.0</v>
      </c>
      <c r="C1680" s="1">
        <v>0.0</v>
      </c>
      <c r="D1680" s="1" t="s">
        <v>32</v>
      </c>
      <c r="E1680" s="1">
        <v>17.0</v>
      </c>
      <c r="F1680" s="7" t="str">
        <f>vlookup(E1680,Teams!A:B,2,false)</f>
        <v>Green Hope</v>
      </c>
      <c r="G1680" s="1" t="b">
        <v>1</v>
      </c>
      <c r="H1680" s="1" t="b">
        <v>1</v>
      </c>
      <c r="I1680" s="1">
        <v>24.0</v>
      </c>
      <c r="J1680" s="7" t="str">
        <f>vlookup(I1680,Cats!$A:$B,2,false)</f>
        <v>P</v>
      </c>
    </row>
    <row r="1681">
      <c r="A1681" s="1">
        <v>138690.0</v>
      </c>
      <c r="B1681" s="1">
        <v>502.0</v>
      </c>
      <c r="C1681" s="1">
        <v>14.0</v>
      </c>
      <c r="D1681" s="1" t="s">
        <v>202</v>
      </c>
      <c r="E1681" s="1">
        <v>26.0</v>
      </c>
      <c r="F1681" s="7" t="str">
        <f>vlookup(E1681,Teams!A:B,2,false)</f>
        <v>Lynbrook</v>
      </c>
      <c r="G1681" s="1" t="b">
        <v>0</v>
      </c>
      <c r="H1681" s="1" t="b">
        <v>0</v>
      </c>
      <c r="I1681" s="1">
        <v>24.0</v>
      </c>
      <c r="J1681" s="7" t="str">
        <f>vlookup(I1681,Cats!$A:$B,2,false)</f>
        <v>P</v>
      </c>
    </row>
    <row r="1682">
      <c r="A1682" s="1">
        <v>138691.0</v>
      </c>
      <c r="B1682" s="1">
        <v>503.0</v>
      </c>
      <c r="C1682" s="1">
        <v>0.0</v>
      </c>
      <c r="D1682" s="1" t="s">
        <v>32</v>
      </c>
      <c r="E1682" s="1">
        <v>11.0</v>
      </c>
      <c r="F1682" s="7" t="str">
        <f>vlookup(E1682,Teams!A:B,2,false)</f>
        <v>Cupertino</v>
      </c>
      <c r="G1682" s="1" t="b">
        <v>1</v>
      </c>
      <c r="H1682" s="1" t="b">
        <v>1</v>
      </c>
      <c r="I1682" s="1">
        <v>1.0</v>
      </c>
      <c r="J1682" s="7" t="str">
        <f>vlookup(I1682,Cats!$A:$B,2,false)</f>
        <v>X</v>
      </c>
    </row>
    <row r="1683">
      <c r="A1683" s="1">
        <v>138692.0</v>
      </c>
      <c r="B1683" s="1">
        <v>503.0</v>
      </c>
      <c r="C1683" s="1">
        <v>14.0</v>
      </c>
      <c r="D1683" s="1" t="s">
        <v>35</v>
      </c>
      <c r="E1683" s="1">
        <v>12.0</v>
      </c>
      <c r="F1683" s="7" t="str">
        <f>vlookup(E1683,Teams!A:B,2,false)</f>
        <v>Davidson</v>
      </c>
      <c r="G1683" s="1" t="b">
        <v>0</v>
      </c>
      <c r="H1683" s="1" t="b">
        <v>0</v>
      </c>
      <c r="I1683" s="1">
        <v>1.0</v>
      </c>
      <c r="J1683" s="7" t="str">
        <f>vlookup(I1683,Cats!$A:$B,2,false)</f>
        <v>X</v>
      </c>
    </row>
    <row r="1684">
      <c r="A1684" s="1">
        <v>138693.0</v>
      </c>
      <c r="B1684" s="1">
        <v>503.0</v>
      </c>
      <c r="C1684" s="1">
        <v>0.0</v>
      </c>
      <c r="D1684" s="1" t="s">
        <v>131</v>
      </c>
      <c r="E1684" s="1">
        <v>11.0</v>
      </c>
      <c r="F1684" s="7" t="str">
        <f>vlookup(E1684,Teams!A:B,2,false)</f>
        <v>Cupertino</v>
      </c>
      <c r="G1684" s="1" t="b">
        <v>1</v>
      </c>
      <c r="H1684" s="1" t="b">
        <v>0</v>
      </c>
      <c r="I1684" s="1">
        <v>2.0</v>
      </c>
      <c r="J1684" s="7" t="str">
        <f>vlookup(I1684,Cats!$A:$B,2,false)</f>
        <v>M</v>
      </c>
    </row>
    <row r="1685">
      <c r="A1685" s="1">
        <v>138694.0</v>
      </c>
      <c r="B1685" s="1">
        <v>503.0</v>
      </c>
      <c r="C1685" s="1">
        <v>0.0</v>
      </c>
      <c r="D1685" s="1" t="s">
        <v>33</v>
      </c>
      <c r="E1685" s="1">
        <v>12.0</v>
      </c>
      <c r="F1685" s="7" t="str">
        <f>vlookup(E1685,Teams!A:B,2,false)</f>
        <v>Davidson</v>
      </c>
      <c r="G1685" s="1" t="b">
        <v>0</v>
      </c>
      <c r="H1685" s="1" t="b">
        <v>0</v>
      </c>
      <c r="I1685" s="1">
        <v>2.0</v>
      </c>
      <c r="J1685" s="7" t="str">
        <f>vlookup(I1685,Cats!$A:$B,2,false)</f>
        <v>M</v>
      </c>
    </row>
    <row r="1686">
      <c r="A1686" s="1">
        <v>138695.0</v>
      </c>
      <c r="B1686" s="1">
        <v>503.0</v>
      </c>
      <c r="C1686" s="1">
        <v>0.0</v>
      </c>
      <c r="D1686" s="1" t="s">
        <v>32</v>
      </c>
      <c r="E1686" s="1">
        <v>11.0</v>
      </c>
      <c r="F1686" s="7" t="str">
        <f>vlookup(E1686,Teams!A:B,2,false)</f>
        <v>Cupertino</v>
      </c>
      <c r="G1686" s="1" t="b">
        <v>1</v>
      </c>
      <c r="H1686" s="1" t="b">
        <v>1</v>
      </c>
      <c r="I1686" s="1">
        <v>3.0</v>
      </c>
      <c r="J1686" s="7" t="str">
        <f>vlookup(I1686,Cats!$A:$B,2,false)</f>
        <v>C</v>
      </c>
    </row>
    <row r="1687">
      <c r="A1687" s="1">
        <v>138696.0</v>
      </c>
      <c r="B1687" s="1">
        <v>503.0</v>
      </c>
      <c r="C1687" s="1">
        <v>14.0</v>
      </c>
      <c r="D1687" s="1" t="s">
        <v>37</v>
      </c>
      <c r="E1687" s="1">
        <v>12.0</v>
      </c>
      <c r="F1687" s="7" t="str">
        <f>vlookup(E1687,Teams!A:B,2,false)</f>
        <v>Davidson</v>
      </c>
      <c r="G1687" s="1" t="b">
        <v>0</v>
      </c>
      <c r="H1687" s="1" t="b">
        <v>0</v>
      </c>
      <c r="I1687" s="1">
        <v>3.0</v>
      </c>
      <c r="J1687" s="7" t="str">
        <f>vlookup(I1687,Cats!$A:$B,2,false)</f>
        <v>C</v>
      </c>
    </row>
    <row r="1688">
      <c r="A1688" s="1">
        <v>138697.0</v>
      </c>
      <c r="B1688" s="1">
        <v>503.0</v>
      </c>
      <c r="C1688" s="1">
        <v>0.0</v>
      </c>
      <c r="D1688" s="1" t="s">
        <v>32</v>
      </c>
      <c r="E1688" s="1">
        <v>11.0</v>
      </c>
      <c r="F1688" s="7" t="str">
        <f>vlookup(E1688,Teams!A:B,2,false)</f>
        <v>Cupertino</v>
      </c>
      <c r="G1688" s="1" t="b">
        <v>1</v>
      </c>
      <c r="H1688" s="1" t="b">
        <v>1</v>
      </c>
      <c r="I1688" s="1">
        <v>4.0</v>
      </c>
      <c r="J1688" s="7" t="str">
        <f>vlookup(I1688,Cats!$A:$B,2,false)</f>
        <v>E</v>
      </c>
    </row>
    <row r="1689">
      <c r="A1689" s="1">
        <v>138698.0</v>
      </c>
      <c r="B1689" s="1">
        <v>503.0</v>
      </c>
      <c r="C1689" s="1">
        <v>14.0</v>
      </c>
      <c r="D1689" s="1" t="s">
        <v>19</v>
      </c>
      <c r="E1689" s="1">
        <v>12.0</v>
      </c>
      <c r="F1689" s="7" t="str">
        <f>vlookup(E1689,Teams!A:B,2,false)</f>
        <v>Davidson</v>
      </c>
      <c r="G1689" s="1" t="b">
        <v>0</v>
      </c>
      <c r="H1689" s="1" t="b">
        <v>0</v>
      </c>
      <c r="I1689" s="1">
        <v>4.0</v>
      </c>
      <c r="J1689" s="7" t="str">
        <f>vlookup(I1689,Cats!$A:$B,2,false)</f>
        <v>E</v>
      </c>
    </row>
    <row r="1690">
      <c r="A1690" s="1">
        <v>138699.0</v>
      </c>
      <c r="B1690" s="1">
        <v>503.0</v>
      </c>
      <c r="C1690" s="1">
        <v>14.0</v>
      </c>
      <c r="D1690" s="1" t="s">
        <v>132</v>
      </c>
      <c r="E1690" s="1">
        <v>11.0</v>
      </c>
      <c r="F1690" s="7" t="str">
        <f>vlookup(E1690,Teams!A:B,2,false)</f>
        <v>Cupertino</v>
      </c>
      <c r="G1690" s="1" t="b">
        <v>1</v>
      </c>
      <c r="H1690" s="1" t="b">
        <v>0</v>
      </c>
      <c r="I1690" s="1">
        <v>5.0</v>
      </c>
      <c r="J1690" s="7" t="str">
        <f>vlookup(I1690,Cats!$A:$B,2,false)</f>
        <v>B</v>
      </c>
    </row>
    <row r="1691">
      <c r="A1691" s="1">
        <v>138700.0</v>
      </c>
      <c r="B1691" s="1">
        <v>503.0</v>
      </c>
      <c r="C1691" s="1">
        <v>0.0</v>
      </c>
      <c r="D1691" s="1" t="s">
        <v>32</v>
      </c>
      <c r="E1691" s="1">
        <v>12.0</v>
      </c>
      <c r="F1691" s="7" t="str">
        <f>vlookup(E1691,Teams!A:B,2,false)</f>
        <v>Davidson</v>
      </c>
      <c r="G1691" s="1" t="b">
        <v>0</v>
      </c>
      <c r="H1691" s="1" t="b">
        <v>1</v>
      </c>
      <c r="I1691" s="1">
        <v>5.0</v>
      </c>
      <c r="J1691" s="7" t="str">
        <f>vlookup(I1691,Cats!$A:$B,2,false)</f>
        <v>B</v>
      </c>
    </row>
    <row r="1692">
      <c r="A1692" s="1">
        <v>138701.0</v>
      </c>
      <c r="B1692" s="1">
        <v>503.0</v>
      </c>
      <c r="C1692" s="1">
        <v>0.0</v>
      </c>
      <c r="D1692" s="1" t="s">
        <v>32</v>
      </c>
      <c r="E1692" s="1">
        <v>11.0</v>
      </c>
      <c r="F1692" s="7" t="str">
        <f>vlookup(E1692,Teams!A:B,2,false)</f>
        <v>Cupertino</v>
      </c>
      <c r="G1692" s="1" t="b">
        <v>1</v>
      </c>
      <c r="H1692" s="1" t="b">
        <v>1</v>
      </c>
      <c r="I1692" s="1">
        <v>6.0</v>
      </c>
      <c r="J1692" s="7" t="str">
        <f>vlookup(I1692,Cats!$A:$B,2,false)</f>
        <v>P</v>
      </c>
    </row>
    <row r="1693">
      <c r="A1693" s="1">
        <v>138702.0</v>
      </c>
      <c r="B1693" s="1">
        <v>503.0</v>
      </c>
      <c r="C1693" s="1">
        <v>14.0</v>
      </c>
      <c r="D1693" s="1" t="s">
        <v>19</v>
      </c>
      <c r="E1693" s="1">
        <v>12.0</v>
      </c>
      <c r="F1693" s="7" t="str">
        <f>vlookup(E1693,Teams!A:B,2,false)</f>
        <v>Davidson</v>
      </c>
      <c r="G1693" s="1" t="b">
        <v>0</v>
      </c>
      <c r="H1693" s="1" t="b">
        <v>0</v>
      </c>
      <c r="I1693" s="1">
        <v>6.0</v>
      </c>
      <c r="J1693" s="7" t="str">
        <f>vlookup(I1693,Cats!$A:$B,2,false)</f>
        <v>P</v>
      </c>
    </row>
    <row r="1694">
      <c r="A1694" s="1">
        <v>138703.0</v>
      </c>
      <c r="B1694" s="1">
        <v>503.0</v>
      </c>
      <c r="C1694" s="1">
        <v>14.0</v>
      </c>
      <c r="D1694" s="1" t="s">
        <v>132</v>
      </c>
      <c r="E1694" s="1">
        <v>11.0</v>
      </c>
      <c r="F1694" s="7" t="str">
        <f>vlookup(E1694,Teams!A:B,2,false)</f>
        <v>Cupertino</v>
      </c>
      <c r="G1694" s="1" t="b">
        <v>1</v>
      </c>
      <c r="H1694" s="1" t="b">
        <v>0</v>
      </c>
      <c r="I1694" s="1">
        <v>7.0</v>
      </c>
      <c r="J1694" s="7" t="str">
        <f>vlookup(I1694,Cats!$A:$B,2,false)</f>
        <v>X</v>
      </c>
    </row>
    <row r="1695">
      <c r="A1695" s="1">
        <v>138704.0</v>
      </c>
      <c r="B1695" s="1">
        <v>503.0</v>
      </c>
      <c r="C1695" s="1">
        <v>0.0</v>
      </c>
      <c r="D1695" s="1" t="s">
        <v>32</v>
      </c>
      <c r="E1695" s="1">
        <v>12.0</v>
      </c>
      <c r="F1695" s="7" t="str">
        <f>vlookup(E1695,Teams!A:B,2,false)</f>
        <v>Davidson</v>
      </c>
      <c r="G1695" s="1" t="b">
        <v>0</v>
      </c>
      <c r="H1695" s="1" t="b">
        <v>1</v>
      </c>
      <c r="I1695" s="1">
        <v>7.0</v>
      </c>
      <c r="J1695" s="7" t="str">
        <f>vlookup(I1695,Cats!$A:$B,2,false)</f>
        <v>X</v>
      </c>
    </row>
    <row r="1696">
      <c r="A1696" s="1">
        <v>138705.0</v>
      </c>
      <c r="B1696" s="1">
        <v>503.0</v>
      </c>
      <c r="C1696" s="1">
        <v>14.0</v>
      </c>
      <c r="D1696" s="1" t="s">
        <v>136</v>
      </c>
      <c r="E1696" s="1">
        <v>11.0</v>
      </c>
      <c r="F1696" s="7" t="str">
        <f>vlookup(E1696,Teams!A:B,2,false)</f>
        <v>Cupertino</v>
      </c>
      <c r="G1696" s="1" t="b">
        <v>1</v>
      </c>
      <c r="H1696" s="1" t="b">
        <v>0</v>
      </c>
      <c r="I1696" s="1">
        <v>8.0</v>
      </c>
      <c r="J1696" s="7" t="str">
        <f>vlookup(I1696,Cats!$A:$B,2,false)</f>
        <v>M</v>
      </c>
    </row>
    <row r="1697">
      <c r="A1697" s="1">
        <v>138706.0</v>
      </c>
      <c r="B1697" s="1">
        <v>503.0</v>
      </c>
      <c r="C1697" s="1">
        <v>0.0</v>
      </c>
      <c r="D1697" s="1" t="s">
        <v>32</v>
      </c>
      <c r="E1697" s="1">
        <v>12.0</v>
      </c>
      <c r="F1697" s="7" t="str">
        <f>vlookup(E1697,Teams!A:B,2,false)</f>
        <v>Davidson</v>
      </c>
      <c r="G1697" s="1" t="b">
        <v>0</v>
      </c>
      <c r="H1697" s="1" t="b">
        <v>1</v>
      </c>
      <c r="I1697" s="1">
        <v>8.0</v>
      </c>
      <c r="J1697" s="7" t="str">
        <f>vlookup(I1697,Cats!$A:$B,2,false)</f>
        <v>M</v>
      </c>
    </row>
    <row r="1698">
      <c r="A1698" s="1">
        <v>138707.0</v>
      </c>
      <c r="B1698" s="1">
        <v>503.0</v>
      </c>
      <c r="C1698" s="1">
        <v>0.0</v>
      </c>
      <c r="D1698" s="1" t="s">
        <v>32</v>
      </c>
      <c r="E1698" s="1">
        <v>11.0</v>
      </c>
      <c r="F1698" s="7" t="str">
        <f>vlookup(E1698,Teams!A:B,2,false)</f>
        <v>Cupertino</v>
      </c>
      <c r="G1698" s="1" t="b">
        <v>1</v>
      </c>
      <c r="H1698" s="1" t="b">
        <v>1</v>
      </c>
      <c r="I1698" s="1">
        <v>9.0</v>
      </c>
      <c r="J1698" s="7" t="str">
        <f>vlookup(I1698,Cats!$A:$B,2,false)</f>
        <v>C</v>
      </c>
    </row>
    <row r="1699">
      <c r="A1699" s="1">
        <v>138708.0</v>
      </c>
      <c r="B1699" s="1">
        <v>503.0</v>
      </c>
      <c r="C1699" s="1">
        <v>4.0</v>
      </c>
      <c r="D1699" s="1" t="s">
        <v>37</v>
      </c>
      <c r="E1699" s="1">
        <v>12.0</v>
      </c>
      <c r="F1699" s="7" t="str">
        <f>vlookup(E1699,Teams!A:B,2,false)</f>
        <v>Davidson</v>
      </c>
      <c r="G1699" s="1" t="b">
        <v>0</v>
      </c>
      <c r="H1699" s="1" t="b">
        <v>0</v>
      </c>
      <c r="I1699" s="1">
        <v>9.0</v>
      </c>
      <c r="J1699" s="7" t="str">
        <f>vlookup(I1699,Cats!$A:$B,2,false)</f>
        <v>C</v>
      </c>
    </row>
    <row r="1700">
      <c r="A1700" s="1">
        <v>138709.0</v>
      </c>
      <c r="B1700" s="1">
        <v>503.0</v>
      </c>
      <c r="C1700" s="1">
        <v>4.0</v>
      </c>
      <c r="D1700" s="1" t="s">
        <v>132</v>
      </c>
      <c r="E1700" s="1">
        <v>11.0</v>
      </c>
      <c r="F1700" s="7" t="str">
        <f>vlookup(E1700,Teams!A:B,2,false)</f>
        <v>Cupertino</v>
      </c>
      <c r="G1700" s="1" t="b">
        <v>1</v>
      </c>
      <c r="H1700" s="1" t="b">
        <v>0</v>
      </c>
      <c r="I1700" s="1">
        <v>10.0</v>
      </c>
      <c r="J1700" s="7" t="str">
        <f>vlookup(I1700,Cats!$A:$B,2,false)</f>
        <v>E</v>
      </c>
    </row>
    <row r="1701">
      <c r="A1701" s="1">
        <v>138710.0</v>
      </c>
      <c r="B1701" s="1">
        <v>503.0</v>
      </c>
      <c r="C1701" s="1">
        <v>0.0</v>
      </c>
      <c r="D1701" s="1" t="s">
        <v>32</v>
      </c>
      <c r="E1701" s="1">
        <v>12.0</v>
      </c>
      <c r="F1701" s="7" t="str">
        <f>vlookup(E1701,Teams!A:B,2,false)</f>
        <v>Davidson</v>
      </c>
      <c r="G1701" s="1" t="b">
        <v>0</v>
      </c>
      <c r="H1701" s="1" t="b">
        <v>1</v>
      </c>
      <c r="I1701" s="1">
        <v>10.0</v>
      </c>
      <c r="J1701" s="7" t="str">
        <f>vlookup(I1701,Cats!$A:$B,2,false)</f>
        <v>E</v>
      </c>
    </row>
    <row r="1702">
      <c r="A1702" s="1">
        <v>138711.0</v>
      </c>
      <c r="B1702" s="1">
        <v>503.0</v>
      </c>
      <c r="C1702" s="1">
        <v>14.0</v>
      </c>
      <c r="D1702" s="1" t="s">
        <v>132</v>
      </c>
      <c r="E1702" s="1">
        <v>11.0</v>
      </c>
      <c r="F1702" s="7" t="str">
        <f>vlookup(E1702,Teams!A:B,2,false)</f>
        <v>Cupertino</v>
      </c>
      <c r="G1702" s="1" t="b">
        <v>1</v>
      </c>
      <c r="H1702" s="1" t="b">
        <v>0</v>
      </c>
      <c r="I1702" s="1">
        <v>11.0</v>
      </c>
      <c r="J1702" s="7" t="str">
        <f>vlookup(I1702,Cats!$A:$B,2,false)</f>
        <v>B</v>
      </c>
    </row>
    <row r="1703">
      <c r="A1703" s="1">
        <v>138712.0</v>
      </c>
      <c r="B1703" s="1">
        <v>503.0</v>
      </c>
      <c r="C1703" s="1">
        <v>0.0</v>
      </c>
      <c r="D1703" s="1" t="s">
        <v>32</v>
      </c>
      <c r="E1703" s="1">
        <v>12.0</v>
      </c>
      <c r="F1703" s="7" t="str">
        <f>vlookup(E1703,Teams!A:B,2,false)</f>
        <v>Davidson</v>
      </c>
      <c r="G1703" s="1" t="b">
        <v>0</v>
      </c>
      <c r="H1703" s="1" t="b">
        <v>1</v>
      </c>
      <c r="I1703" s="1">
        <v>11.0</v>
      </c>
      <c r="J1703" s="7" t="str">
        <f>vlookup(I1703,Cats!$A:$B,2,false)</f>
        <v>B</v>
      </c>
    </row>
    <row r="1704">
      <c r="A1704" s="1">
        <v>138713.0</v>
      </c>
      <c r="B1704" s="1">
        <v>503.0</v>
      </c>
      <c r="C1704" s="1">
        <v>0.0</v>
      </c>
      <c r="D1704" s="1" t="s">
        <v>32</v>
      </c>
      <c r="E1704" s="1">
        <v>11.0</v>
      </c>
      <c r="F1704" s="7" t="str">
        <f>vlookup(E1704,Teams!A:B,2,false)</f>
        <v>Cupertino</v>
      </c>
      <c r="G1704" s="1" t="b">
        <v>1</v>
      </c>
      <c r="H1704" s="1" t="b">
        <v>1</v>
      </c>
      <c r="I1704" s="1">
        <v>12.0</v>
      </c>
      <c r="J1704" s="7" t="str">
        <f>vlookup(I1704,Cats!$A:$B,2,false)</f>
        <v>P</v>
      </c>
    </row>
    <row r="1705">
      <c r="A1705" s="1">
        <v>138714.0</v>
      </c>
      <c r="B1705" s="1">
        <v>503.0</v>
      </c>
      <c r="C1705" s="1">
        <v>14.0</v>
      </c>
      <c r="D1705" s="1" t="s">
        <v>33</v>
      </c>
      <c r="E1705" s="1">
        <v>12.0</v>
      </c>
      <c r="F1705" s="7" t="str">
        <f>vlookup(E1705,Teams!A:B,2,false)</f>
        <v>Davidson</v>
      </c>
      <c r="G1705" s="1" t="b">
        <v>0</v>
      </c>
      <c r="H1705" s="1" t="b">
        <v>0</v>
      </c>
      <c r="I1705" s="1">
        <v>12.0</v>
      </c>
      <c r="J1705" s="7" t="str">
        <f>vlookup(I1705,Cats!$A:$B,2,false)</f>
        <v>P</v>
      </c>
    </row>
    <row r="1706">
      <c r="A1706" s="1">
        <v>138715.0</v>
      </c>
      <c r="B1706" s="1">
        <v>503.0</v>
      </c>
      <c r="C1706" s="1">
        <v>0.0</v>
      </c>
      <c r="D1706" s="1" t="s">
        <v>32</v>
      </c>
      <c r="E1706" s="1">
        <v>11.0</v>
      </c>
      <c r="F1706" s="7" t="str">
        <f>vlookup(E1706,Teams!A:B,2,false)</f>
        <v>Cupertino</v>
      </c>
      <c r="G1706" s="1" t="b">
        <v>1</v>
      </c>
      <c r="H1706" s="1" t="b">
        <v>1</v>
      </c>
      <c r="I1706" s="1">
        <v>13.0</v>
      </c>
      <c r="J1706" s="7" t="str">
        <f>vlookup(I1706,Cats!$A:$B,2,false)</f>
        <v>X</v>
      </c>
    </row>
    <row r="1707">
      <c r="A1707" s="1">
        <v>138716.0</v>
      </c>
      <c r="B1707" s="1">
        <v>503.0</v>
      </c>
      <c r="C1707" s="1">
        <v>14.0</v>
      </c>
      <c r="D1707" s="1" t="s">
        <v>19</v>
      </c>
      <c r="E1707" s="1">
        <v>12.0</v>
      </c>
      <c r="F1707" s="7" t="str">
        <f>vlookup(E1707,Teams!A:B,2,false)</f>
        <v>Davidson</v>
      </c>
      <c r="G1707" s="1" t="b">
        <v>0</v>
      </c>
      <c r="H1707" s="1" t="b">
        <v>0</v>
      </c>
      <c r="I1707" s="1">
        <v>13.0</v>
      </c>
      <c r="J1707" s="7" t="str">
        <f>vlookup(I1707,Cats!$A:$B,2,false)</f>
        <v>X</v>
      </c>
    </row>
    <row r="1708">
      <c r="A1708" s="1">
        <v>138717.0</v>
      </c>
      <c r="B1708" s="1">
        <v>503.0</v>
      </c>
      <c r="C1708" s="1">
        <v>14.0</v>
      </c>
      <c r="D1708" s="1" t="s">
        <v>131</v>
      </c>
      <c r="E1708" s="1">
        <v>11.0</v>
      </c>
      <c r="F1708" s="7" t="str">
        <f>vlookup(E1708,Teams!A:B,2,false)</f>
        <v>Cupertino</v>
      </c>
      <c r="G1708" s="1" t="b">
        <v>1</v>
      </c>
      <c r="H1708" s="1" t="b">
        <v>0</v>
      </c>
      <c r="I1708" s="1">
        <v>14.0</v>
      </c>
      <c r="J1708" s="7" t="str">
        <f>vlookup(I1708,Cats!$A:$B,2,false)</f>
        <v>M</v>
      </c>
    </row>
    <row r="1709">
      <c r="A1709" s="1">
        <v>138718.0</v>
      </c>
      <c r="B1709" s="1">
        <v>503.0</v>
      </c>
      <c r="C1709" s="1">
        <v>0.0</v>
      </c>
      <c r="D1709" s="1" t="s">
        <v>32</v>
      </c>
      <c r="E1709" s="1">
        <v>12.0</v>
      </c>
      <c r="F1709" s="7" t="str">
        <f>vlookup(E1709,Teams!A:B,2,false)</f>
        <v>Davidson</v>
      </c>
      <c r="G1709" s="1" t="b">
        <v>0</v>
      </c>
      <c r="H1709" s="1" t="b">
        <v>1</v>
      </c>
      <c r="I1709" s="1">
        <v>14.0</v>
      </c>
      <c r="J1709" s="7" t="str">
        <f>vlookup(I1709,Cats!$A:$B,2,false)</f>
        <v>M</v>
      </c>
    </row>
    <row r="1710">
      <c r="A1710" s="1">
        <v>138719.0</v>
      </c>
      <c r="B1710" s="1">
        <v>503.0</v>
      </c>
      <c r="C1710" s="1">
        <v>0.0</v>
      </c>
      <c r="D1710" s="1" t="s">
        <v>32</v>
      </c>
      <c r="E1710" s="1">
        <v>11.0</v>
      </c>
      <c r="F1710" s="7" t="str">
        <f>vlookup(E1710,Teams!A:B,2,false)</f>
        <v>Cupertino</v>
      </c>
      <c r="G1710" s="1" t="b">
        <v>1</v>
      </c>
      <c r="H1710" s="1" t="b">
        <v>1</v>
      </c>
      <c r="I1710" s="1">
        <v>15.0</v>
      </c>
      <c r="J1710" s="7" t="str">
        <f>vlookup(I1710,Cats!$A:$B,2,false)</f>
        <v>C</v>
      </c>
    </row>
    <row r="1711">
      <c r="A1711" s="1">
        <v>138720.0</v>
      </c>
      <c r="B1711" s="1">
        <v>503.0</v>
      </c>
      <c r="C1711" s="1">
        <v>4.0</v>
      </c>
      <c r="D1711" s="1" t="s">
        <v>19</v>
      </c>
      <c r="E1711" s="1">
        <v>12.0</v>
      </c>
      <c r="F1711" s="7" t="str">
        <f>vlookup(E1711,Teams!A:B,2,false)</f>
        <v>Davidson</v>
      </c>
      <c r="G1711" s="1" t="b">
        <v>0</v>
      </c>
      <c r="H1711" s="1" t="b">
        <v>0</v>
      </c>
      <c r="I1711" s="1">
        <v>15.0</v>
      </c>
      <c r="J1711" s="7" t="str">
        <f>vlookup(I1711,Cats!$A:$B,2,false)</f>
        <v>C</v>
      </c>
    </row>
    <row r="1712">
      <c r="A1712" s="1">
        <v>138721.0</v>
      </c>
      <c r="B1712" s="1">
        <v>503.0</v>
      </c>
      <c r="C1712" s="1">
        <v>0.0</v>
      </c>
      <c r="D1712" s="1" t="s">
        <v>32</v>
      </c>
      <c r="E1712" s="1">
        <v>11.0</v>
      </c>
      <c r="F1712" s="7" t="str">
        <f>vlookup(E1712,Teams!A:B,2,false)</f>
        <v>Cupertino</v>
      </c>
      <c r="G1712" s="1" t="b">
        <v>1</v>
      </c>
      <c r="H1712" s="1" t="b">
        <v>1</v>
      </c>
      <c r="I1712" s="1">
        <v>16.0</v>
      </c>
      <c r="J1712" s="7" t="str">
        <f>vlookup(I1712,Cats!$A:$B,2,false)</f>
        <v>E</v>
      </c>
    </row>
    <row r="1713">
      <c r="A1713" s="1">
        <v>138722.0</v>
      </c>
      <c r="B1713" s="1">
        <v>503.0</v>
      </c>
      <c r="C1713" s="1">
        <v>14.0</v>
      </c>
      <c r="D1713" s="1" t="s">
        <v>19</v>
      </c>
      <c r="E1713" s="1">
        <v>12.0</v>
      </c>
      <c r="F1713" s="7" t="str">
        <f>vlookup(E1713,Teams!A:B,2,false)</f>
        <v>Davidson</v>
      </c>
      <c r="G1713" s="1" t="b">
        <v>0</v>
      </c>
      <c r="H1713" s="1" t="b">
        <v>0</v>
      </c>
      <c r="I1713" s="1">
        <v>16.0</v>
      </c>
      <c r="J1713" s="7" t="str">
        <f>vlookup(I1713,Cats!$A:$B,2,false)</f>
        <v>E</v>
      </c>
    </row>
    <row r="1714">
      <c r="A1714" s="1">
        <v>138723.0</v>
      </c>
      <c r="B1714" s="1">
        <v>503.0</v>
      </c>
      <c r="C1714" s="1">
        <v>14.0</v>
      </c>
      <c r="D1714" s="1" t="s">
        <v>132</v>
      </c>
      <c r="E1714" s="1">
        <v>11.0</v>
      </c>
      <c r="F1714" s="7" t="str">
        <f>vlookup(E1714,Teams!A:B,2,false)</f>
        <v>Cupertino</v>
      </c>
      <c r="G1714" s="1" t="b">
        <v>1</v>
      </c>
      <c r="H1714" s="1" t="b">
        <v>0</v>
      </c>
      <c r="I1714" s="1">
        <v>17.0</v>
      </c>
      <c r="J1714" s="7" t="str">
        <f>vlookup(I1714,Cats!$A:$B,2,false)</f>
        <v>B</v>
      </c>
    </row>
    <row r="1715">
      <c r="A1715" s="1">
        <v>138724.0</v>
      </c>
      <c r="B1715" s="1">
        <v>503.0</v>
      </c>
      <c r="C1715" s="1">
        <v>0.0</v>
      </c>
      <c r="D1715" s="1" t="s">
        <v>32</v>
      </c>
      <c r="E1715" s="1">
        <v>12.0</v>
      </c>
      <c r="F1715" s="7" t="str">
        <f>vlookup(E1715,Teams!A:B,2,false)</f>
        <v>Davidson</v>
      </c>
      <c r="G1715" s="1" t="b">
        <v>0</v>
      </c>
      <c r="H1715" s="1" t="b">
        <v>1</v>
      </c>
      <c r="I1715" s="1">
        <v>17.0</v>
      </c>
      <c r="J1715" s="7" t="str">
        <f>vlookup(I1715,Cats!$A:$B,2,false)</f>
        <v>B</v>
      </c>
    </row>
    <row r="1716">
      <c r="A1716" s="1">
        <v>138725.0</v>
      </c>
      <c r="B1716" s="1">
        <v>503.0</v>
      </c>
      <c r="C1716" s="1">
        <v>0.0</v>
      </c>
      <c r="D1716" s="1" t="s">
        <v>131</v>
      </c>
      <c r="E1716" s="1">
        <v>11.0</v>
      </c>
      <c r="F1716" s="7" t="str">
        <f>vlookup(E1716,Teams!A:B,2,false)</f>
        <v>Cupertino</v>
      </c>
      <c r="G1716" s="1" t="b">
        <v>1</v>
      </c>
      <c r="H1716" s="1" t="b">
        <v>0</v>
      </c>
      <c r="I1716" s="1">
        <v>18.0</v>
      </c>
      <c r="J1716" s="7" t="str">
        <f>vlookup(I1716,Cats!$A:$B,2,false)</f>
        <v>P</v>
      </c>
    </row>
    <row r="1717">
      <c r="A1717" s="1">
        <v>138726.0</v>
      </c>
      <c r="B1717" s="1">
        <v>503.0</v>
      </c>
      <c r="C1717" s="1">
        <v>0.0</v>
      </c>
      <c r="D1717" s="1" t="s">
        <v>35</v>
      </c>
      <c r="E1717" s="1">
        <v>12.0</v>
      </c>
      <c r="F1717" s="7" t="str">
        <f>vlookup(E1717,Teams!A:B,2,false)</f>
        <v>Davidson</v>
      </c>
      <c r="G1717" s="1" t="b">
        <v>0</v>
      </c>
      <c r="H1717" s="1" t="b">
        <v>0</v>
      </c>
      <c r="I1717" s="1">
        <v>18.0</v>
      </c>
      <c r="J1717" s="7" t="str">
        <f>vlookup(I1717,Cats!$A:$B,2,false)</f>
        <v>P</v>
      </c>
    </row>
    <row r="1718">
      <c r="A1718" s="1">
        <v>138727.0</v>
      </c>
      <c r="B1718" s="1">
        <v>503.0</v>
      </c>
      <c r="C1718" s="1">
        <v>0.0</v>
      </c>
      <c r="D1718" s="1" t="s">
        <v>32</v>
      </c>
      <c r="E1718" s="1">
        <v>11.0</v>
      </c>
      <c r="F1718" s="7" t="str">
        <f>vlookup(E1718,Teams!A:B,2,false)</f>
        <v>Cupertino</v>
      </c>
      <c r="G1718" s="1" t="b">
        <v>1</v>
      </c>
      <c r="H1718" s="1" t="b">
        <v>1</v>
      </c>
      <c r="I1718" s="1">
        <v>19.0</v>
      </c>
      <c r="J1718" s="7" t="str">
        <f>vlookup(I1718,Cats!$A:$B,2,false)</f>
        <v>X</v>
      </c>
    </row>
    <row r="1719">
      <c r="A1719" s="1">
        <v>138728.0</v>
      </c>
      <c r="B1719" s="1">
        <v>503.0</v>
      </c>
      <c r="C1719" s="1">
        <v>14.0</v>
      </c>
      <c r="D1719" s="1" t="s">
        <v>35</v>
      </c>
      <c r="E1719" s="1">
        <v>12.0</v>
      </c>
      <c r="F1719" s="7" t="str">
        <f>vlookup(E1719,Teams!A:B,2,false)</f>
        <v>Davidson</v>
      </c>
      <c r="G1719" s="1" t="b">
        <v>0</v>
      </c>
      <c r="H1719" s="1" t="b">
        <v>0</v>
      </c>
      <c r="I1719" s="1">
        <v>19.0</v>
      </c>
      <c r="J1719" s="7" t="str">
        <f>vlookup(I1719,Cats!$A:$B,2,false)</f>
        <v>X</v>
      </c>
    </row>
    <row r="1720">
      <c r="A1720" s="1">
        <v>138729.0</v>
      </c>
      <c r="B1720" s="1">
        <v>503.0</v>
      </c>
      <c r="C1720" s="1">
        <v>4.0</v>
      </c>
      <c r="D1720" s="1" t="s">
        <v>131</v>
      </c>
      <c r="E1720" s="1">
        <v>11.0</v>
      </c>
      <c r="F1720" s="7" t="str">
        <f>vlookup(E1720,Teams!A:B,2,false)</f>
        <v>Cupertino</v>
      </c>
      <c r="G1720" s="1" t="b">
        <v>1</v>
      </c>
      <c r="H1720" s="1" t="b">
        <v>0</v>
      </c>
      <c r="I1720" s="1">
        <v>20.0</v>
      </c>
      <c r="J1720" s="7" t="str">
        <f>vlookup(I1720,Cats!$A:$B,2,false)</f>
        <v>M</v>
      </c>
    </row>
    <row r="1721">
      <c r="A1721" s="1">
        <v>138730.0</v>
      </c>
      <c r="B1721" s="1">
        <v>503.0</v>
      </c>
      <c r="C1721" s="1">
        <v>0.0</v>
      </c>
      <c r="D1721" s="1" t="s">
        <v>32</v>
      </c>
      <c r="E1721" s="1">
        <v>12.0</v>
      </c>
      <c r="F1721" s="7" t="str">
        <f>vlookup(E1721,Teams!A:B,2,false)</f>
        <v>Davidson</v>
      </c>
      <c r="G1721" s="1" t="b">
        <v>0</v>
      </c>
      <c r="H1721" s="1" t="b">
        <v>1</v>
      </c>
      <c r="I1721" s="1">
        <v>20.0</v>
      </c>
      <c r="J1721" s="7" t="str">
        <f>vlookup(I1721,Cats!$A:$B,2,false)</f>
        <v>M</v>
      </c>
    </row>
    <row r="1722">
      <c r="A1722" s="1">
        <v>138731.0</v>
      </c>
      <c r="B1722" s="1">
        <v>503.0</v>
      </c>
      <c r="C1722" s="1">
        <v>14.0</v>
      </c>
      <c r="D1722" s="1" t="s">
        <v>132</v>
      </c>
      <c r="E1722" s="1">
        <v>11.0</v>
      </c>
      <c r="F1722" s="7" t="str">
        <f>vlookup(E1722,Teams!A:B,2,false)</f>
        <v>Cupertino</v>
      </c>
      <c r="G1722" s="1" t="b">
        <v>1</v>
      </c>
      <c r="H1722" s="1" t="b">
        <v>0</v>
      </c>
      <c r="I1722" s="1">
        <v>21.0</v>
      </c>
      <c r="J1722" s="7" t="str">
        <f>vlookup(I1722,Cats!$A:$B,2,false)</f>
        <v>C</v>
      </c>
    </row>
    <row r="1723">
      <c r="A1723" s="1">
        <v>138732.0</v>
      </c>
      <c r="B1723" s="1">
        <v>503.0</v>
      </c>
      <c r="C1723" s="1">
        <v>-4.0</v>
      </c>
      <c r="D1723" s="1" t="s">
        <v>37</v>
      </c>
      <c r="E1723" s="1">
        <v>12.0</v>
      </c>
      <c r="F1723" s="7" t="str">
        <f>vlookup(E1723,Teams!A:B,2,false)</f>
        <v>Davidson</v>
      </c>
      <c r="G1723" s="1" t="b">
        <v>0</v>
      </c>
      <c r="H1723" s="1" t="b">
        <v>0</v>
      </c>
      <c r="I1723" s="1">
        <v>21.0</v>
      </c>
      <c r="J1723" s="7" t="str">
        <f>vlookup(I1723,Cats!$A:$B,2,false)</f>
        <v>C</v>
      </c>
    </row>
    <row r="1724">
      <c r="A1724" s="1">
        <v>138733.0</v>
      </c>
      <c r="B1724" s="1">
        <v>503.0</v>
      </c>
      <c r="C1724" s="1">
        <v>0.0</v>
      </c>
      <c r="D1724" s="1" t="s">
        <v>131</v>
      </c>
      <c r="E1724" s="1">
        <v>11.0</v>
      </c>
      <c r="F1724" s="7" t="str">
        <f>vlookup(E1724,Teams!A:B,2,false)</f>
        <v>Cupertino</v>
      </c>
      <c r="G1724" s="1" t="b">
        <v>1</v>
      </c>
      <c r="H1724" s="1" t="b">
        <v>0</v>
      </c>
      <c r="I1724" s="1">
        <v>22.0</v>
      </c>
      <c r="J1724" s="7" t="str">
        <f>vlookup(I1724,Cats!$A:$B,2,false)</f>
        <v>E</v>
      </c>
    </row>
    <row r="1725">
      <c r="A1725" s="1">
        <v>138734.0</v>
      </c>
      <c r="B1725" s="1">
        <v>503.0</v>
      </c>
      <c r="C1725" s="1">
        <v>0.0</v>
      </c>
      <c r="D1725" s="1" t="s">
        <v>35</v>
      </c>
      <c r="E1725" s="1">
        <v>12.0</v>
      </c>
      <c r="F1725" s="7" t="str">
        <f>vlookup(E1725,Teams!A:B,2,false)</f>
        <v>Davidson</v>
      </c>
      <c r="G1725" s="1" t="b">
        <v>0</v>
      </c>
      <c r="H1725" s="1" t="b">
        <v>0</v>
      </c>
      <c r="I1725" s="1">
        <v>22.0</v>
      </c>
      <c r="J1725" s="7" t="str">
        <f>vlookup(I1725,Cats!$A:$B,2,false)</f>
        <v>E</v>
      </c>
    </row>
    <row r="1726">
      <c r="A1726" s="1">
        <v>138735.0</v>
      </c>
      <c r="B1726" s="1">
        <v>503.0</v>
      </c>
      <c r="C1726" s="1">
        <v>0.0</v>
      </c>
      <c r="D1726" s="1" t="s">
        <v>32</v>
      </c>
      <c r="E1726" s="1">
        <v>11.0</v>
      </c>
      <c r="F1726" s="7" t="str">
        <f>vlookup(E1726,Teams!A:B,2,false)</f>
        <v>Cupertino</v>
      </c>
      <c r="G1726" s="1" t="b">
        <v>1</v>
      </c>
      <c r="H1726" s="1" t="b">
        <v>1</v>
      </c>
      <c r="I1726" s="1">
        <v>23.0</v>
      </c>
      <c r="J1726" s="7" t="str">
        <f>vlookup(I1726,Cats!$A:$B,2,false)</f>
        <v>B</v>
      </c>
    </row>
    <row r="1727">
      <c r="A1727" s="1">
        <v>138736.0</v>
      </c>
      <c r="B1727" s="1">
        <v>503.0</v>
      </c>
      <c r="C1727" s="1">
        <v>4.0</v>
      </c>
      <c r="D1727" s="1" t="s">
        <v>37</v>
      </c>
      <c r="E1727" s="1">
        <v>12.0</v>
      </c>
      <c r="F1727" s="7" t="str">
        <f>vlookup(E1727,Teams!A:B,2,false)</f>
        <v>Davidson</v>
      </c>
      <c r="G1727" s="1" t="b">
        <v>0</v>
      </c>
      <c r="H1727" s="1" t="b">
        <v>0</v>
      </c>
      <c r="I1727" s="1">
        <v>23.0</v>
      </c>
      <c r="J1727" s="7" t="str">
        <f>vlookup(I1727,Cats!$A:$B,2,false)</f>
        <v>B</v>
      </c>
    </row>
    <row r="1728">
      <c r="A1728" s="1">
        <v>138737.0</v>
      </c>
      <c r="B1728" s="1">
        <v>503.0</v>
      </c>
      <c r="C1728" s="1">
        <v>0.0</v>
      </c>
      <c r="D1728" s="1" t="s">
        <v>32</v>
      </c>
      <c r="E1728" s="1">
        <v>11.0</v>
      </c>
      <c r="F1728" s="7" t="str">
        <f>vlookup(E1728,Teams!A:B,2,false)</f>
        <v>Cupertino</v>
      </c>
      <c r="G1728" s="1" t="b">
        <v>1</v>
      </c>
      <c r="H1728" s="1" t="b">
        <v>1</v>
      </c>
      <c r="I1728" s="1">
        <v>24.0</v>
      </c>
      <c r="J1728" s="7" t="str">
        <f>vlookup(I1728,Cats!$A:$B,2,false)</f>
        <v>P</v>
      </c>
    </row>
    <row r="1729">
      <c r="A1729" s="1">
        <v>138738.0</v>
      </c>
      <c r="B1729" s="1">
        <v>503.0</v>
      </c>
      <c r="C1729" s="1">
        <v>4.0</v>
      </c>
      <c r="D1729" s="1" t="s">
        <v>33</v>
      </c>
      <c r="E1729" s="1">
        <v>12.0</v>
      </c>
      <c r="F1729" s="7" t="str">
        <f>vlookup(E1729,Teams!A:B,2,false)</f>
        <v>Davidson</v>
      </c>
      <c r="G1729" s="1" t="b">
        <v>0</v>
      </c>
      <c r="H1729" s="1" t="b">
        <v>0</v>
      </c>
      <c r="I1729" s="1">
        <v>24.0</v>
      </c>
      <c r="J1729" s="7" t="str">
        <f>vlookup(I1729,Cats!$A:$B,2,false)</f>
        <v>P</v>
      </c>
    </row>
    <row r="1730">
      <c r="A1730" s="1">
        <v>138739.0</v>
      </c>
      <c r="B1730" s="1">
        <v>504.0</v>
      </c>
      <c r="C1730" s="1">
        <v>14.0</v>
      </c>
      <c r="D1730" s="1" t="s">
        <v>204</v>
      </c>
      <c r="E1730" s="1">
        <v>2.0</v>
      </c>
      <c r="F1730" s="7" t="str">
        <f>vlookup(E1730,Teams!A:B,2,false)</f>
        <v>Blair A</v>
      </c>
      <c r="G1730" s="1" t="b">
        <v>1</v>
      </c>
      <c r="H1730" s="1" t="b">
        <v>0</v>
      </c>
      <c r="I1730" s="1">
        <v>1.0</v>
      </c>
      <c r="J1730" s="7" t="str">
        <f>vlookup(I1730,Cats!$A:$B,2,false)</f>
        <v>X</v>
      </c>
    </row>
    <row r="1731">
      <c r="A1731" s="1">
        <v>138740.0</v>
      </c>
      <c r="B1731" s="1">
        <v>504.0</v>
      </c>
      <c r="C1731" s="1">
        <v>0.0</v>
      </c>
      <c r="D1731" s="1" t="s">
        <v>32</v>
      </c>
      <c r="E1731" s="1">
        <v>44.0</v>
      </c>
      <c r="F1731" s="7" t="str">
        <f>vlookup(E1731,Teams!A:B,2,false)</f>
        <v>University</v>
      </c>
      <c r="G1731" s="1" t="b">
        <v>0</v>
      </c>
      <c r="H1731" s="1" t="b">
        <v>1</v>
      </c>
      <c r="I1731" s="1">
        <v>1.0</v>
      </c>
      <c r="J1731" s="7" t="str">
        <f>vlookup(I1731,Cats!$A:$B,2,false)</f>
        <v>X</v>
      </c>
    </row>
    <row r="1732">
      <c r="A1732" s="1">
        <v>138741.0</v>
      </c>
      <c r="B1732" s="1">
        <v>504.0</v>
      </c>
      <c r="C1732" s="1">
        <v>14.0</v>
      </c>
      <c r="D1732" s="1" t="s">
        <v>180</v>
      </c>
      <c r="E1732" s="1">
        <v>2.0</v>
      </c>
      <c r="F1732" s="7" t="str">
        <f>vlookup(E1732,Teams!A:B,2,false)</f>
        <v>Blair A</v>
      </c>
      <c r="G1732" s="1" t="b">
        <v>1</v>
      </c>
      <c r="H1732" s="1" t="b">
        <v>0</v>
      </c>
      <c r="I1732" s="1">
        <v>2.0</v>
      </c>
      <c r="J1732" s="7" t="str">
        <f>vlookup(I1732,Cats!$A:$B,2,false)</f>
        <v>M</v>
      </c>
    </row>
    <row r="1733">
      <c r="A1733" s="1">
        <v>138742.0</v>
      </c>
      <c r="B1733" s="1">
        <v>504.0</v>
      </c>
      <c r="C1733" s="1">
        <v>0.0</v>
      </c>
      <c r="D1733" s="1" t="s">
        <v>32</v>
      </c>
      <c r="E1733" s="1">
        <v>44.0</v>
      </c>
      <c r="F1733" s="7" t="str">
        <f>vlookup(E1733,Teams!A:B,2,false)</f>
        <v>University</v>
      </c>
      <c r="G1733" s="1" t="b">
        <v>0</v>
      </c>
      <c r="H1733" s="1" t="b">
        <v>1</v>
      </c>
      <c r="I1733" s="1">
        <v>2.0</v>
      </c>
      <c r="J1733" s="7" t="str">
        <f>vlookup(I1733,Cats!$A:$B,2,false)</f>
        <v>M</v>
      </c>
    </row>
    <row r="1734">
      <c r="A1734" s="1">
        <v>138743.0</v>
      </c>
      <c r="B1734" s="1">
        <v>504.0</v>
      </c>
      <c r="C1734" s="1">
        <v>4.0</v>
      </c>
      <c r="D1734" s="1" t="s">
        <v>96</v>
      </c>
      <c r="E1734" s="1">
        <v>2.0</v>
      </c>
      <c r="F1734" s="7" t="str">
        <f>vlookup(E1734,Teams!A:B,2,false)</f>
        <v>Blair A</v>
      </c>
      <c r="G1734" s="1" t="b">
        <v>1</v>
      </c>
      <c r="H1734" s="1" t="b">
        <v>0</v>
      </c>
      <c r="I1734" s="1">
        <v>3.0</v>
      </c>
      <c r="J1734" s="7" t="str">
        <f>vlookup(I1734,Cats!$A:$B,2,false)</f>
        <v>C</v>
      </c>
    </row>
    <row r="1735">
      <c r="A1735" s="1">
        <v>138744.0</v>
      </c>
      <c r="B1735" s="1">
        <v>504.0</v>
      </c>
      <c r="C1735" s="1">
        <v>0.0</v>
      </c>
      <c r="D1735" s="1" t="s">
        <v>32</v>
      </c>
      <c r="E1735" s="1">
        <v>44.0</v>
      </c>
      <c r="F1735" s="7" t="str">
        <f>vlookup(E1735,Teams!A:B,2,false)</f>
        <v>University</v>
      </c>
      <c r="G1735" s="1" t="b">
        <v>0</v>
      </c>
      <c r="H1735" s="1" t="b">
        <v>0</v>
      </c>
      <c r="I1735" s="1">
        <v>3.0</v>
      </c>
      <c r="J1735" s="7" t="str">
        <f>vlookup(I1735,Cats!$A:$B,2,false)</f>
        <v>C</v>
      </c>
    </row>
    <row r="1736">
      <c r="A1736" s="1">
        <v>138745.0</v>
      </c>
      <c r="B1736" s="1">
        <v>504.0</v>
      </c>
      <c r="C1736" s="1">
        <v>4.0</v>
      </c>
      <c r="D1736" s="1" t="s">
        <v>204</v>
      </c>
      <c r="E1736" s="1">
        <v>2.0</v>
      </c>
      <c r="F1736" s="7" t="str">
        <f>vlookup(E1736,Teams!A:B,2,false)</f>
        <v>Blair A</v>
      </c>
      <c r="G1736" s="1" t="b">
        <v>1</v>
      </c>
      <c r="H1736" s="1" t="b">
        <v>0</v>
      </c>
      <c r="I1736" s="1">
        <v>4.0</v>
      </c>
      <c r="J1736" s="7" t="str">
        <f>vlookup(I1736,Cats!$A:$B,2,false)</f>
        <v>E</v>
      </c>
    </row>
    <row r="1737">
      <c r="A1737" s="1">
        <v>138746.0</v>
      </c>
      <c r="B1737" s="1">
        <v>504.0</v>
      </c>
      <c r="C1737" s="1">
        <v>0.0</v>
      </c>
      <c r="D1737" s="1" t="s">
        <v>32</v>
      </c>
      <c r="E1737" s="1">
        <v>44.0</v>
      </c>
      <c r="F1737" s="7" t="str">
        <f>vlookup(E1737,Teams!A:B,2,false)</f>
        <v>University</v>
      </c>
      <c r="G1737" s="1" t="b">
        <v>0</v>
      </c>
      <c r="H1737" s="1" t="b">
        <v>1</v>
      </c>
      <c r="I1737" s="1">
        <v>4.0</v>
      </c>
      <c r="J1737" s="7" t="str">
        <f>vlookup(I1737,Cats!$A:$B,2,false)</f>
        <v>E</v>
      </c>
    </row>
    <row r="1738">
      <c r="A1738" s="1">
        <v>138747.0</v>
      </c>
      <c r="B1738" s="1">
        <v>504.0</v>
      </c>
      <c r="C1738" s="1">
        <v>14.0</v>
      </c>
      <c r="D1738" s="1" t="s">
        <v>96</v>
      </c>
      <c r="E1738" s="1">
        <v>2.0</v>
      </c>
      <c r="F1738" s="7" t="str">
        <f>vlookup(E1738,Teams!A:B,2,false)</f>
        <v>Blair A</v>
      </c>
      <c r="G1738" s="1" t="b">
        <v>1</v>
      </c>
      <c r="H1738" s="1" t="b">
        <v>0</v>
      </c>
      <c r="I1738" s="1">
        <v>5.0</v>
      </c>
      <c r="J1738" s="7" t="str">
        <f>vlookup(I1738,Cats!$A:$B,2,false)</f>
        <v>B</v>
      </c>
    </row>
    <row r="1739">
      <c r="A1739" s="1">
        <v>138748.0</v>
      </c>
      <c r="B1739" s="1">
        <v>504.0</v>
      </c>
      <c r="C1739" s="1">
        <v>0.0</v>
      </c>
      <c r="D1739" s="1" t="s">
        <v>32</v>
      </c>
      <c r="E1739" s="1">
        <v>44.0</v>
      </c>
      <c r="F1739" s="7" t="str">
        <f>vlookup(E1739,Teams!A:B,2,false)</f>
        <v>University</v>
      </c>
      <c r="G1739" s="1" t="b">
        <v>0</v>
      </c>
      <c r="H1739" s="1" t="b">
        <v>1</v>
      </c>
      <c r="I1739" s="1">
        <v>5.0</v>
      </c>
      <c r="J1739" s="7" t="str">
        <f>vlookup(I1739,Cats!$A:$B,2,false)</f>
        <v>B</v>
      </c>
    </row>
    <row r="1740">
      <c r="A1740" s="1">
        <v>138749.0</v>
      </c>
      <c r="B1740" s="1">
        <v>504.0</v>
      </c>
      <c r="C1740" s="1">
        <v>0.0</v>
      </c>
      <c r="D1740" s="1" t="s">
        <v>32</v>
      </c>
      <c r="E1740" s="1">
        <v>2.0</v>
      </c>
      <c r="F1740" s="7" t="str">
        <f>vlookup(E1740,Teams!A:B,2,false)</f>
        <v>Blair A</v>
      </c>
      <c r="G1740" s="1" t="b">
        <v>1</v>
      </c>
      <c r="H1740" s="1" t="b">
        <v>1</v>
      </c>
      <c r="I1740" s="1">
        <v>6.0</v>
      </c>
      <c r="J1740" s="7" t="str">
        <f>vlookup(I1740,Cats!$A:$B,2,false)</f>
        <v>P</v>
      </c>
    </row>
    <row r="1741">
      <c r="A1741" s="1">
        <v>138750.0</v>
      </c>
      <c r="B1741" s="1">
        <v>504.0</v>
      </c>
      <c r="C1741" s="1">
        <v>14.0</v>
      </c>
      <c r="D1741" s="1" t="s">
        <v>57</v>
      </c>
      <c r="E1741" s="1">
        <v>44.0</v>
      </c>
      <c r="F1741" s="7" t="str">
        <f>vlookup(E1741,Teams!A:B,2,false)</f>
        <v>University</v>
      </c>
      <c r="G1741" s="1" t="b">
        <v>0</v>
      </c>
      <c r="H1741" s="1" t="b">
        <v>0</v>
      </c>
      <c r="I1741" s="1">
        <v>6.0</v>
      </c>
      <c r="J1741" s="7" t="str">
        <f>vlookup(I1741,Cats!$A:$B,2,false)</f>
        <v>P</v>
      </c>
    </row>
    <row r="1742">
      <c r="A1742" s="1">
        <v>138751.0</v>
      </c>
      <c r="B1742" s="1">
        <v>504.0</v>
      </c>
      <c r="C1742" s="1">
        <v>0.0</v>
      </c>
      <c r="D1742" s="1" t="s">
        <v>32</v>
      </c>
      <c r="E1742" s="1">
        <v>2.0</v>
      </c>
      <c r="F1742" s="7" t="str">
        <f>vlookup(E1742,Teams!A:B,2,false)</f>
        <v>Blair A</v>
      </c>
      <c r="G1742" s="1" t="b">
        <v>1</v>
      </c>
      <c r="H1742" s="1" t="b">
        <v>1</v>
      </c>
      <c r="I1742" s="1">
        <v>7.0</v>
      </c>
      <c r="J1742" s="7" t="str">
        <f>vlookup(I1742,Cats!$A:$B,2,false)</f>
        <v>X</v>
      </c>
    </row>
    <row r="1743">
      <c r="A1743" s="1">
        <v>138752.0</v>
      </c>
      <c r="B1743" s="1">
        <v>504.0</v>
      </c>
      <c r="C1743" s="1">
        <v>14.0</v>
      </c>
      <c r="D1743" s="1" t="s">
        <v>205</v>
      </c>
      <c r="E1743" s="1">
        <v>44.0</v>
      </c>
      <c r="F1743" s="7" t="str">
        <f>vlookup(E1743,Teams!A:B,2,false)</f>
        <v>University</v>
      </c>
      <c r="G1743" s="1" t="b">
        <v>0</v>
      </c>
      <c r="H1743" s="1" t="b">
        <v>0</v>
      </c>
      <c r="I1743" s="1">
        <v>7.0</v>
      </c>
      <c r="J1743" s="7" t="str">
        <f>vlookup(I1743,Cats!$A:$B,2,false)</f>
        <v>X</v>
      </c>
    </row>
    <row r="1744">
      <c r="A1744" s="1">
        <v>138753.0</v>
      </c>
      <c r="B1744" s="1">
        <v>504.0</v>
      </c>
      <c r="C1744" s="1">
        <v>0.0</v>
      </c>
      <c r="D1744" s="1" t="s">
        <v>32</v>
      </c>
      <c r="E1744" s="1">
        <v>2.0</v>
      </c>
      <c r="F1744" s="7" t="str">
        <f>vlookup(E1744,Teams!A:B,2,false)</f>
        <v>Blair A</v>
      </c>
      <c r="G1744" s="1" t="b">
        <v>1</v>
      </c>
      <c r="H1744" s="1" t="b">
        <v>1</v>
      </c>
      <c r="I1744" s="1">
        <v>8.0</v>
      </c>
      <c r="J1744" s="7" t="str">
        <f>vlookup(I1744,Cats!$A:$B,2,false)</f>
        <v>M</v>
      </c>
    </row>
    <row r="1745">
      <c r="A1745" s="1">
        <v>138754.0</v>
      </c>
      <c r="B1745" s="1">
        <v>504.0</v>
      </c>
      <c r="C1745" s="1">
        <v>14.0</v>
      </c>
      <c r="D1745" s="1" t="s">
        <v>194</v>
      </c>
      <c r="E1745" s="1">
        <v>44.0</v>
      </c>
      <c r="F1745" s="7" t="str">
        <f>vlookup(E1745,Teams!A:B,2,false)</f>
        <v>University</v>
      </c>
      <c r="G1745" s="1" t="b">
        <v>0</v>
      </c>
      <c r="H1745" s="1" t="b">
        <v>0</v>
      </c>
      <c r="I1745" s="1">
        <v>8.0</v>
      </c>
      <c r="J1745" s="7" t="str">
        <f>vlookup(I1745,Cats!$A:$B,2,false)</f>
        <v>M</v>
      </c>
    </row>
    <row r="1746">
      <c r="A1746" s="1">
        <v>138755.0</v>
      </c>
      <c r="B1746" s="1">
        <v>504.0</v>
      </c>
      <c r="C1746" s="1">
        <v>0.0</v>
      </c>
      <c r="D1746" s="1" t="s">
        <v>32</v>
      </c>
      <c r="E1746" s="1">
        <v>2.0</v>
      </c>
      <c r="F1746" s="7" t="str">
        <f>vlookup(E1746,Teams!A:B,2,false)</f>
        <v>Blair A</v>
      </c>
      <c r="G1746" s="1" t="b">
        <v>1</v>
      </c>
      <c r="H1746" s="1" t="b">
        <v>1</v>
      </c>
      <c r="I1746" s="1">
        <v>9.0</v>
      </c>
      <c r="J1746" s="7" t="str">
        <f>vlookup(I1746,Cats!$A:$B,2,false)</f>
        <v>C</v>
      </c>
    </row>
    <row r="1747">
      <c r="A1747" s="1">
        <v>138756.0</v>
      </c>
      <c r="B1747" s="1">
        <v>504.0</v>
      </c>
      <c r="C1747" s="1">
        <v>14.0</v>
      </c>
      <c r="D1747" s="1" t="s">
        <v>57</v>
      </c>
      <c r="E1747" s="1">
        <v>44.0</v>
      </c>
      <c r="F1747" s="7" t="str">
        <f>vlookup(E1747,Teams!A:B,2,false)</f>
        <v>University</v>
      </c>
      <c r="G1747" s="1" t="b">
        <v>0</v>
      </c>
      <c r="H1747" s="1" t="b">
        <v>0</v>
      </c>
      <c r="I1747" s="1">
        <v>9.0</v>
      </c>
      <c r="J1747" s="7" t="str">
        <f>vlookup(I1747,Cats!$A:$B,2,false)</f>
        <v>C</v>
      </c>
    </row>
    <row r="1748">
      <c r="A1748" s="1">
        <v>138757.0</v>
      </c>
      <c r="B1748" s="1">
        <v>504.0</v>
      </c>
      <c r="C1748" s="1">
        <v>0.0</v>
      </c>
      <c r="D1748" s="1" t="s">
        <v>32</v>
      </c>
      <c r="E1748" s="1">
        <v>2.0</v>
      </c>
      <c r="F1748" s="7" t="str">
        <f>vlookup(E1748,Teams!A:B,2,false)</f>
        <v>Blair A</v>
      </c>
      <c r="G1748" s="1" t="b">
        <v>1</v>
      </c>
      <c r="H1748" s="1" t="b">
        <v>1</v>
      </c>
      <c r="I1748" s="1">
        <v>10.0</v>
      </c>
      <c r="J1748" s="7" t="str">
        <f>vlookup(I1748,Cats!$A:$B,2,false)</f>
        <v>E</v>
      </c>
    </row>
    <row r="1749">
      <c r="A1749" s="1">
        <v>138758.0</v>
      </c>
      <c r="B1749" s="1">
        <v>504.0</v>
      </c>
      <c r="C1749" s="1">
        <v>14.0</v>
      </c>
      <c r="D1749" s="1" t="s">
        <v>57</v>
      </c>
      <c r="E1749" s="1">
        <v>44.0</v>
      </c>
      <c r="F1749" s="7" t="str">
        <f>vlookup(E1749,Teams!A:B,2,false)</f>
        <v>University</v>
      </c>
      <c r="G1749" s="1" t="b">
        <v>0</v>
      </c>
      <c r="H1749" s="1" t="b">
        <v>0</v>
      </c>
      <c r="I1749" s="1">
        <v>10.0</v>
      </c>
      <c r="J1749" s="7" t="str">
        <f>vlookup(I1749,Cats!$A:$B,2,false)</f>
        <v>E</v>
      </c>
    </row>
    <row r="1750">
      <c r="A1750" s="1">
        <v>138759.0</v>
      </c>
      <c r="B1750" s="1">
        <v>504.0</v>
      </c>
      <c r="C1750" s="1">
        <v>0.0</v>
      </c>
      <c r="D1750" s="1" t="s">
        <v>32</v>
      </c>
      <c r="E1750" s="1">
        <v>2.0</v>
      </c>
      <c r="F1750" s="7" t="str">
        <f>vlookup(E1750,Teams!A:B,2,false)</f>
        <v>Blair A</v>
      </c>
      <c r="G1750" s="1" t="b">
        <v>1</v>
      </c>
      <c r="H1750" s="1" t="b">
        <v>1</v>
      </c>
      <c r="I1750" s="1">
        <v>11.0</v>
      </c>
      <c r="J1750" s="7" t="str">
        <f>vlookup(I1750,Cats!$A:$B,2,false)</f>
        <v>B</v>
      </c>
    </row>
    <row r="1751">
      <c r="A1751" s="1">
        <v>138760.0</v>
      </c>
      <c r="B1751" s="1">
        <v>504.0</v>
      </c>
      <c r="C1751" s="1">
        <v>14.0</v>
      </c>
      <c r="D1751" s="1" t="s">
        <v>57</v>
      </c>
      <c r="E1751" s="1">
        <v>44.0</v>
      </c>
      <c r="F1751" s="7" t="str">
        <f>vlookup(E1751,Teams!A:B,2,false)</f>
        <v>University</v>
      </c>
      <c r="G1751" s="1" t="b">
        <v>0</v>
      </c>
      <c r="H1751" s="1" t="b">
        <v>0</v>
      </c>
      <c r="I1751" s="1">
        <v>11.0</v>
      </c>
      <c r="J1751" s="7" t="str">
        <f>vlookup(I1751,Cats!$A:$B,2,false)</f>
        <v>B</v>
      </c>
    </row>
    <row r="1752">
      <c r="A1752" s="1">
        <v>138761.0</v>
      </c>
      <c r="B1752" s="1">
        <v>504.0</v>
      </c>
      <c r="C1752" s="1">
        <v>14.0</v>
      </c>
      <c r="D1752" s="1" t="s">
        <v>204</v>
      </c>
      <c r="E1752" s="1">
        <v>2.0</v>
      </c>
      <c r="F1752" s="7" t="str">
        <f>vlookup(E1752,Teams!A:B,2,false)</f>
        <v>Blair A</v>
      </c>
      <c r="G1752" s="1" t="b">
        <v>1</v>
      </c>
      <c r="H1752" s="1" t="b">
        <v>0</v>
      </c>
      <c r="I1752" s="1">
        <v>12.0</v>
      </c>
      <c r="J1752" s="7" t="str">
        <f>vlookup(I1752,Cats!$A:$B,2,false)</f>
        <v>P</v>
      </c>
    </row>
    <row r="1753">
      <c r="A1753" s="1">
        <v>138762.0</v>
      </c>
      <c r="B1753" s="1">
        <v>504.0</v>
      </c>
      <c r="C1753" s="1">
        <v>0.0</v>
      </c>
      <c r="D1753" s="1" t="s">
        <v>32</v>
      </c>
      <c r="E1753" s="1">
        <v>44.0</v>
      </c>
      <c r="F1753" s="7" t="str">
        <f>vlookup(E1753,Teams!A:B,2,false)</f>
        <v>University</v>
      </c>
      <c r="G1753" s="1" t="b">
        <v>0</v>
      </c>
      <c r="H1753" s="1" t="b">
        <v>1</v>
      </c>
      <c r="I1753" s="1">
        <v>12.0</v>
      </c>
      <c r="J1753" s="7" t="str">
        <f>vlookup(I1753,Cats!$A:$B,2,false)</f>
        <v>P</v>
      </c>
    </row>
    <row r="1754">
      <c r="A1754" s="1">
        <v>138763.0</v>
      </c>
      <c r="B1754" s="1">
        <v>504.0</v>
      </c>
      <c r="C1754" s="1">
        <v>0.0</v>
      </c>
      <c r="D1754" s="1" t="s">
        <v>32</v>
      </c>
      <c r="E1754" s="1">
        <v>2.0</v>
      </c>
      <c r="F1754" s="7" t="str">
        <f>vlookup(E1754,Teams!A:B,2,false)</f>
        <v>Blair A</v>
      </c>
      <c r="G1754" s="1" t="b">
        <v>1</v>
      </c>
      <c r="H1754" s="1" t="b">
        <v>1</v>
      </c>
      <c r="I1754" s="1">
        <v>13.0</v>
      </c>
      <c r="J1754" s="7" t="str">
        <f>vlookup(I1754,Cats!$A:$B,2,false)</f>
        <v>X</v>
      </c>
    </row>
    <row r="1755">
      <c r="A1755" s="1">
        <v>138764.0</v>
      </c>
      <c r="B1755" s="1">
        <v>504.0</v>
      </c>
      <c r="C1755" s="1">
        <v>14.0</v>
      </c>
      <c r="D1755" s="1" t="s">
        <v>57</v>
      </c>
      <c r="E1755" s="1">
        <v>44.0</v>
      </c>
      <c r="F1755" s="7" t="str">
        <f>vlookup(E1755,Teams!A:B,2,false)</f>
        <v>University</v>
      </c>
      <c r="G1755" s="1" t="b">
        <v>0</v>
      </c>
      <c r="H1755" s="1" t="b">
        <v>0</v>
      </c>
      <c r="I1755" s="1">
        <v>13.0</v>
      </c>
      <c r="J1755" s="7" t="str">
        <f>vlookup(I1755,Cats!$A:$B,2,false)</f>
        <v>X</v>
      </c>
    </row>
    <row r="1756">
      <c r="A1756" s="1">
        <v>138765.0</v>
      </c>
      <c r="B1756" s="1">
        <v>504.0</v>
      </c>
      <c r="C1756" s="1">
        <v>14.0</v>
      </c>
      <c r="D1756" s="1" t="s">
        <v>204</v>
      </c>
      <c r="E1756" s="1">
        <v>2.0</v>
      </c>
      <c r="F1756" s="7" t="str">
        <f>vlookup(E1756,Teams!A:B,2,false)</f>
        <v>Blair A</v>
      </c>
      <c r="G1756" s="1" t="b">
        <v>1</v>
      </c>
      <c r="H1756" s="1" t="b">
        <v>0</v>
      </c>
      <c r="I1756" s="1">
        <v>14.0</v>
      </c>
      <c r="J1756" s="7" t="str">
        <f>vlookup(I1756,Cats!$A:$B,2,false)</f>
        <v>M</v>
      </c>
    </row>
    <row r="1757">
      <c r="A1757" s="1">
        <v>138766.0</v>
      </c>
      <c r="B1757" s="1">
        <v>504.0</v>
      </c>
      <c r="C1757" s="1">
        <v>0.0</v>
      </c>
      <c r="D1757" s="1" t="s">
        <v>32</v>
      </c>
      <c r="E1757" s="1">
        <v>44.0</v>
      </c>
      <c r="F1757" s="7" t="str">
        <f>vlookup(E1757,Teams!A:B,2,false)</f>
        <v>University</v>
      </c>
      <c r="G1757" s="1" t="b">
        <v>0</v>
      </c>
      <c r="H1757" s="1" t="b">
        <v>1</v>
      </c>
      <c r="I1757" s="1">
        <v>14.0</v>
      </c>
      <c r="J1757" s="7" t="str">
        <f>vlookup(I1757,Cats!$A:$B,2,false)</f>
        <v>M</v>
      </c>
    </row>
    <row r="1758">
      <c r="A1758" s="1">
        <v>138767.0</v>
      </c>
      <c r="B1758" s="1">
        <v>504.0</v>
      </c>
      <c r="C1758" s="1">
        <v>14.0</v>
      </c>
      <c r="D1758" s="1" t="s">
        <v>96</v>
      </c>
      <c r="E1758" s="1">
        <v>2.0</v>
      </c>
      <c r="F1758" s="7" t="str">
        <f>vlookup(E1758,Teams!A:B,2,false)</f>
        <v>Blair A</v>
      </c>
      <c r="G1758" s="1" t="b">
        <v>1</v>
      </c>
      <c r="H1758" s="1" t="b">
        <v>0</v>
      </c>
      <c r="I1758" s="1">
        <v>15.0</v>
      </c>
      <c r="J1758" s="7" t="str">
        <f>vlookup(I1758,Cats!$A:$B,2,false)</f>
        <v>C</v>
      </c>
    </row>
    <row r="1759">
      <c r="A1759" s="1">
        <v>138768.0</v>
      </c>
      <c r="B1759" s="1">
        <v>504.0</v>
      </c>
      <c r="C1759" s="1">
        <v>0.0</v>
      </c>
      <c r="D1759" s="1" t="s">
        <v>32</v>
      </c>
      <c r="E1759" s="1">
        <v>44.0</v>
      </c>
      <c r="F1759" s="7" t="str">
        <f>vlookup(E1759,Teams!A:B,2,false)</f>
        <v>University</v>
      </c>
      <c r="G1759" s="1" t="b">
        <v>0</v>
      </c>
      <c r="H1759" s="1" t="b">
        <v>1</v>
      </c>
      <c r="I1759" s="1">
        <v>15.0</v>
      </c>
      <c r="J1759" s="7" t="str">
        <f>vlookup(I1759,Cats!$A:$B,2,false)</f>
        <v>C</v>
      </c>
    </row>
    <row r="1760">
      <c r="A1760" s="1">
        <v>138769.0</v>
      </c>
      <c r="B1760" s="1">
        <v>504.0</v>
      </c>
      <c r="C1760" s="1">
        <v>-4.0</v>
      </c>
      <c r="D1760" s="1" t="s">
        <v>204</v>
      </c>
      <c r="E1760" s="1">
        <v>2.0</v>
      </c>
      <c r="F1760" s="7" t="str">
        <f>vlookup(E1760,Teams!A:B,2,false)</f>
        <v>Blair A</v>
      </c>
      <c r="G1760" s="1" t="b">
        <v>1</v>
      </c>
      <c r="H1760" s="1" t="b">
        <v>0</v>
      </c>
      <c r="I1760" s="1">
        <v>16.0</v>
      </c>
      <c r="J1760" s="7" t="str">
        <f>vlookup(I1760,Cats!$A:$B,2,false)</f>
        <v>E</v>
      </c>
    </row>
    <row r="1761">
      <c r="A1761" s="1">
        <v>138770.0</v>
      </c>
      <c r="B1761" s="1">
        <v>504.0</v>
      </c>
      <c r="C1761" s="1">
        <v>14.0</v>
      </c>
      <c r="D1761" s="1" t="s">
        <v>190</v>
      </c>
      <c r="E1761" s="1">
        <v>44.0</v>
      </c>
      <c r="F1761" s="7" t="str">
        <f>vlookup(E1761,Teams!A:B,2,false)</f>
        <v>University</v>
      </c>
      <c r="G1761" s="1" t="b">
        <v>0</v>
      </c>
      <c r="H1761" s="1" t="b">
        <v>0</v>
      </c>
      <c r="I1761" s="1">
        <v>16.0</v>
      </c>
      <c r="J1761" s="7" t="str">
        <f>vlookup(I1761,Cats!$A:$B,2,false)</f>
        <v>E</v>
      </c>
    </row>
    <row r="1762">
      <c r="A1762" s="1">
        <v>138771.0</v>
      </c>
      <c r="B1762" s="1">
        <v>504.0</v>
      </c>
      <c r="C1762" s="1">
        <v>14.0</v>
      </c>
      <c r="D1762" s="1" t="s">
        <v>96</v>
      </c>
      <c r="E1762" s="1">
        <v>2.0</v>
      </c>
      <c r="F1762" s="7" t="str">
        <f>vlookup(E1762,Teams!A:B,2,false)</f>
        <v>Blair A</v>
      </c>
      <c r="G1762" s="1" t="b">
        <v>1</v>
      </c>
      <c r="H1762" s="1" t="b">
        <v>0</v>
      </c>
      <c r="I1762" s="1">
        <v>17.0</v>
      </c>
      <c r="J1762" s="7" t="str">
        <f>vlookup(I1762,Cats!$A:$B,2,false)</f>
        <v>B</v>
      </c>
    </row>
    <row r="1763">
      <c r="A1763" s="1">
        <v>138772.0</v>
      </c>
      <c r="B1763" s="1">
        <v>504.0</v>
      </c>
      <c r="C1763" s="1">
        <v>0.0</v>
      </c>
      <c r="D1763" s="1" t="s">
        <v>32</v>
      </c>
      <c r="E1763" s="1">
        <v>44.0</v>
      </c>
      <c r="F1763" s="7" t="str">
        <f>vlookup(E1763,Teams!A:B,2,false)</f>
        <v>University</v>
      </c>
      <c r="G1763" s="1" t="b">
        <v>0</v>
      </c>
      <c r="H1763" s="1" t="b">
        <v>1</v>
      </c>
      <c r="I1763" s="1">
        <v>17.0</v>
      </c>
      <c r="J1763" s="7" t="str">
        <f>vlookup(I1763,Cats!$A:$B,2,false)</f>
        <v>B</v>
      </c>
    </row>
    <row r="1764">
      <c r="A1764" s="1">
        <v>138773.0</v>
      </c>
      <c r="B1764" s="1">
        <v>504.0</v>
      </c>
      <c r="C1764" s="1">
        <v>4.0</v>
      </c>
      <c r="D1764" s="1" t="s">
        <v>204</v>
      </c>
      <c r="E1764" s="1">
        <v>2.0</v>
      </c>
      <c r="F1764" s="7" t="str">
        <f>vlookup(E1764,Teams!A:B,2,false)</f>
        <v>Blair A</v>
      </c>
      <c r="G1764" s="1" t="b">
        <v>1</v>
      </c>
      <c r="H1764" s="1" t="b">
        <v>0</v>
      </c>
      <c r="I1764" s="1">
        <v>18.0</v>
      </c>
      <c r="J1764" s="7" t="str">
        <f>vlookup(I1764,Cats!$A:$B,2,false)</f>
        <v>P</v>
      </c>
    </row>
    <row r="1765">
      <c r="A1765" s="1">
        <v>138774.0</v>
      </c>
      <c r="B1765" s="1">
        <v>504.0</v>
      </c>
      <c r="C1765" s="1">
        <v>0.0</v>
      </c>
      <c r="D1765" s="1" t="s">
        <v>57</v>
      </c>
      <c r="E1765" s="1">
        <v>44.0</v>
      </c>
      <c r="F1765" s="7" t="str">
        <f>vlookup(E1765,Teams!A:B,2,false)</f>
        <v>University</v>
      </c>
      <c r="G1765" s="1" t="b">
        <v>0</v>
      </c>
      <c r="H1765" s="1" t="b">
        <v>0</v>
      </c>
      <c r="I1765" s="1">
        <v>18.0</v>
      </c>
      <c r="J1765" s="7" t="str">
        <f>vlookup(I1765,Cats!$A:$B,2,false)</f>
        <v>P</v>
      </c>
    </row>
    <row r="1766">
      <c r="A1766" s="1">
        <v>138775.0</v>
      </c>
      <c r="B1766" s="1">
        <v>504.0</v>
      </c>
      <c r="C1766" s="1">
        <v>-4.0</v>
      </c>
      <c r="D1766" s="1" t="s">
        <v>96</v>
      </c>
      <c r="E1766" s="1">
        <v>2.0</v>
      </c>
      <c r="F1766" s="7" t="str">
        <f>vlookup(E1766,Teams!A:B,2,false)</f>
        <v>Blair A</v>
      </c>
      <c r="G1766" s="1" t="b">
        <v>1</v>
      </c>
      <c r="H1766" s="1" t="b">
        <v>0</v>
      </c>
      <c r="I1766" s="1">
        <v>19.0</v>
      </c>
      <c r="J1766" s="7" t="str">
        <f>vlookup(I1766,Cats!$A:$B,2,false)</f>
        <v>X</v>
      </c>
    </row>
    <row r="1767">
      <c r="A1767" s="1">
        <v>138776.0</v>
      </c>
      <c r="B1767" s="1">
        <v>504.0</v>
      </c>
      <c r="C1767" s="1">
        <v>14.0</v>
      </c>
      <c r="D1767" s="1" t="s">
        <v>57</v>
      </c>
      <c r="E1767" s="1">
        <v>44.0</v>
      </c>
      <c r="F1767" s="7" t="str">
        <f>vlookup(E1767,Teams!A:B,2,false)</f>
        <v>University</v>
      </c>
      <c r="G1767" s="1" t="b">
        <v>0</v>
      </c>
      <c r="H1767" s="1" t="b">
        <v>0</v>
      </c>
      <c r="I1767" s="1">
        <v>19.0</v>
      </c>
      <c r="J1767" s="7" t="str">
        <f>vlookup(I1767,Cats!$A:$B,2,false)</f>
        <v>X</v>
      </c>
    </row>
    <row r="1768">
      <c r="A1768" s="1">
        <v>138777.0</v>
      </c>
      <c r="B1768" s="1">
        <v>504.0</v>
      </c>
      <c r="C1768" s="1">
        <v>0.0</v>
      </c>
      <c r="D1768" s="1" t="s">
        <v>32</v>
      </c>
      <c r="E1768" s="1">
        <v>2.0</v>
      </c>
      <c r="F1768" s="7" t="str">
        <f>vlookup(E1768,Teams!A:B,2,false)</f>
        <v>Blair A</v>
      </c>
      <c r="G1768" s="1" t="b">
        <v>1</v>
      </c>
      <c r="H1768" s="1" t="b">
        <v>1</v>
      </c>
      <c r="I1768" s="1">
        <v>20.0</v>
      </c>
      <c r="J1768" s="7" t="str">
        <f>vlookup(I1768,Cats!$A:$B,2,false)</f>
        <v>M</v>
      </c>
    </row>
    <row r="1769">
      <c r="A1769" s="1">
        <v>138778.0</v>
      </c>
      <c r="B1769" s="1">
        <v>504.0</v>
      </c>
      <c r="C1769" s="1">
        <v>14.0</v>
      </c>
      <c r="D1769" s="1" t="s">
        <v>57</v>
      </c>
      <c r="E1769" s="1">
        <v>44.0</v>
      </c>
      <c r="F1769" s="7" t="str">
        <f>vlookup(E1769,Teams!A:B,2,false)</f>
        <v>University</v>
      </c>
      <c r="G1769" s="1" t="b">
        <v>0</v>
      </c>
      <c r="H1769" s="1" t="b">
        <v>0</v>
      </c>
      <c r="I1769" s="1">
        <v>20.0</v>
      </c>
      <c r="J1769" s="7" t="str">
        <f>vlookup(I1769,Cats!$A:$B,2,false)</f>
        <v>M</v>
      </c>
    </row>
    <row r="1770">
      <c r="A1770" s="1">
        <v>138779.0</v>
      </c>
      <c r="B1770" s="1">
        <v>504.0</v>
      </c>
      <c r="C1770" s="1">
        <v>14.0</v>
      </c>
      <c r="D1770" s="1" t="s">
        <v>96</v>
      </c>
      <c r="E1770" s="1">
        <v>2.0</v>
      </c>
      <c r="F1770" s="7" t="str">
        <f>vlookup(E1770,Teams!A:B,2,false)</f>
        <v>Blair A</v>
      </c>
      <c r="G1770" s="1" t="b">
        <v>1</v>
      </c>
      <c r="H1770" s="1" t="b">
        <v>0</v>
      </c>
      <c r="I1770" s="1">
        <v>21.0</v>
      </c>
      <c r="J1770" s="7" t="str">
        <f>vlookup(I1770,Cats!$A:$B,2,false)</f>
        <v>C</v>
      </c>
    </row>
    <row r="1771">
      <c r="A1771" s="1">
        <v>138780.0</v>
      </c>
      <c r="B1771" s="1">
        <v>504.0</v>
      </c>
      <c r="C1771" s="1">
        <v>0.0</v>
      </c>
      <c r="D1771" s="1" t="s">
        <v>32</v>
      </c>
      <c r="E1771" s="1">
        <v>44.0</v>
      </c>
      <c r="F1771" s="7" t="str">
        <f>vlookup(E1771,Teams!A:B,2,false)</f>
        <v>University</v>
      </c>
      <c r="G1771" s="1" t="b">
        <v>0</v>
      </c>
      <c r="H1771" s="1" t="b">
        <v>1</v>
      </c>
      <c r="I1771" s="1">
        <v>21.0</v>
      </c>
      <c r="J1771" s="7" t="str">
        <f>vlookup(I1771,Cats!$A:$B,2,false)</f>
        <v>C</v>
      </c>
    </row>
    <row r="1772">
      <c r="A1772" s="1">
        <v>138781.0</v>
      </c>
      <c r="B1772" s="1">
        <v>504.0</v>
      </c>
      <c r="C1772" s="1">
        <v>0.0</v>
      </c>
      <c r="D1772" s="1" t="s">
        <v>32</v>
      </c>
      <c r="E1772" s="1">
        <v>2.0</v>
      </c>
      <c r="F1772" s="7" t="str">
        <f>vlookup(E1772,Teams!A:B,2,false)</f>
        <v>Blair A</v>
      </c>
      <c r="G1772" s="1" t="b">
        <v>1</v>
      </c>
      <c r="H1772" s="1" t="b">
        <v>1</v>
      </c>
      <c r="I1772" s="1">
        <v>22.0</v>
      </c>
      <c r="J1772" s="7" t="str">
        <f>vlookup(I1772,Cats!$A:$B,2,false)</f>
        <v>E</v>
      </c>
    </row>
    <row r="1773">
      <c r="A1773" s="1">
        <v>138782.0</v>
      </c>
      <c r="B1773" s="1">
        <v>504.0</v>
      </c>
      <c r="C1773" s="1">
        <v>14.0</v>
      </c>
      <c r="D1773" s="1" t="s">
        <v>57</v>
      </c>
      <c r="E1773" s="1">
        <v>44.0</v>
      </c>
      <c r="F1773" s="7" t="str">
        <f>vlookup(E1773,Teams!A:B,2,false)</f>
        <v>University</v>
      </c>
      <c r="G1773" s="1" t="b">
        <v>0</v>
      </c>
      <c r="H1773" s="1" t="b">
        <v>0</v>
      </c>
      <c r="I1773" s="1">
        <v>22.0</v>
      </c>
      <c r="J1773" s="7" t="str">
        <f>vlookup(I1773,Cats!$A:$B,2,false)</f>
        <v>E</v>
      </c>
    </row>
    <row r="1774">
      <c r="A1774" s="1">
        <v>138783.0</v>
      </c>
      <c r="B1774" s="1">
        <v>504.0</v>
      </c>
      <c r="C1774" s="1">
        <v>0.0</v>
      </c>
      <c r="D1774" s="1" t="s">
        <v>32</v>
      </c>
      <c r="E1774" s="1">
        <v>2.0</v>
      </c>
      <c r="F1774" s="7" t="str">
        <f>vlookup(E1774,Teams!A:B,2,false)</f>
        <v>Blair A</v>
      </c>
      <c r="G1774" s="1" t="b">
        <v>1</v>
      </c>
      <c r="H1774" s="1" t="b">
        <v>1</v>
      </c>
      <c r="I1774" s="1">
        <v>23.0</v>
      </c>
      <c r="J1774" s="7" t="str">
        <f>vlookup(I1774,Cats!$A:$B,2,false)</f>
        <v>B</v>
      </c>
    </row>
    <row r="1775">
      <c r="A1775" s="1">
        <v>138784.0</v>
      </c>
      <c r="B1775" s="1">
        <v>504.0</v>
      </c>
      <c r="C1775" s="1">
        <v>14.0</v>
      </c>
      <c r="D1775" s="1" t="s">
        <v>57</v>
      </c>
      <c r="E1775" s="1">
        <v>44.0</v>
      </c>
      <c r="F1775" s="7" t="str">
        <f>vlookup(E1775,Teams!A:B,2,false)</f>
        <v>University</v>
      </c>
      <c r="G1775" s="1" t="b">
        <v>0</v>
      </c>
      <c r="H1775" s="1" t="b">
        <v>0</v>
      </c>
      <c r="I1775" s="1">
        <v>23.0</v>
      </c>
      <c r="J1775" s="7" t="str">
        <f>vlookup(I1775,Cats!$A:$B,2,false)</f>
        <v>B</v>
      </c>
    </row>
    <row r="1776">
      <c r="A1776" s="1">
        <v>138785.0</v>
      </c>
      <c r="B1776" s="1">
        <v>504.0</v>
      </c>
      <c r="C1776" s="1">
        <v>0.0</v>
      </c>
      <c r="D1776" s="1" t="s">
        <v>32</v>
      </c>
      <c r="E1776" s="1">
        <v>2.0</v>
      </c>
      <c r="F1776" s="7" t="str">
        <f>vlookup(E1776,Teams!A:B,2,false)</f>
        <v>Blair A</v>
      </c>
      <c r="G1776" s="1" t="b">
        <v>1</v>
      </c>
      <c r="H1776" s="1" t="b">
        <v>1</v>
      </c>
      <c r="I1776" s="1">
        <v>24.0</v>
      </c>
      <c r="J1776" s="7" t="str">
        <f>vlookup(I1776,Cats!$A:$B,2,false)</f>
        <v>P</v>
      </c>
    </row>
    <row r="1777">
      <c r="A1777" s="1">
        <v>138786.0</v>
      </c>
      <c r="B1777" s="1">
        <v>504.0</v>
      </c>
      <c r="C1777" s="1">
        <v>14.0</v>
      </c>
      <c r="D1777" s="1" t="s">
        <v>194</v>
      </c>
      <c r="E1777" s="1">
        <v>44.0</v>
      </c>
      <c r="F1777" s="7" t="str">
        <f>vlookup(E1777,Teams!A:B,2,false)</f>
        <v>University</v>
      </c>
      <c r="G1777" s="1" t="b">
        <v>0</v>
      </c>
      <c r="H1777" s="1" t="b">
        <v>0</v>
      </c>
      <c r="I1777" s="1">
        <v>24.0</v>
      </c>
      <c r="J1777" s="7" t="str">
        <f>vlookup(I1777,Cats!$A:$B,2,false)</f>
        <v>P</v>
      </c>
    </row>
    <row r="1778">
      <c r="A1778" s="1">
        <v>138787.0</v>
      </c>
      <c r="B1778" s="1">
        <v>505.0</v>
      </c>
      <c r="C1778" s="1">
        <v>0.0</v>
      </c>
      <c r="D1778" s="1" t="s">
        <v>182</v>
      </c>
      <c r="E1778" s="1">
        <v>7.0</v>
      </c>
      <c r="F1778" s="7" t="str">
        <f>vlookup(E1778,Teams!A:B,2,false)</f>
        <v>Buchholz B</v>
      </c>
      <c r="G1778" s="1" t="b">
        <v>1</v>
      </c>
      <c r="H1778" s="1" t="b">
        <v>0</v>
      </c>
      <c r="I1778" s="1">
        <v>1.0</v>
      </c>
      <c r="J1778" s="7" t="str">
        <f>vlookup(I1778,Cats!$A:$B,2,false)</f>
        <v>X</v>
      </c>
    </row>
    <row r="1779">
      <c r="A1779" s="1">
        <v>138788.0</v>
      </c>
      <c r="B1779" s="1">
        <v>505.0</v>
      </c>
      <c r="C1779" s="1">
        <v>4.0</v>
      </c>
      <c r="D1779" s="1" t="s">
        <v>116</v>
      </c>
      <c r="E1779" s="1">
        <v>37.0</v>
      </c>
      <c r="F1779" s="7" t="str">
        <f>vlookup(E1779,Teams!A:B,2,false)</f>
        <v>Pullman</v>
      </c>
      <c r="G1779" s="1" t="b">
        <v>0</v>
      </c>
      <c r="H1779" s="1" t="b">
        <v>0</v>
      </c>
      <c r="I1779" s="1">
        <v>1.0</v>
      </c>
      <c r="J1779" s="7" t="str">
        <f>vlookup(I1779,Cats!$A:$B,2,false)</f>
        <v>X</v>
      </c>
    </row>
    <row r="1780">
      <c r="A1780" s="1">
        <v>138789.0</v>
      </c>
      <c r="B1780" s="1">
        <v>505.0</v>
      </c>
      <c r="C1780" s="1">
        <v>0.0</v>
      </c>
      <c r="D1780" s="1" t="s">
        <v>32</v>
      </c>
      <c r="E1780" s="1">
        <v>7.0</v>
      </c>
      <c r="F1780" s="7" t="str">
        <f>vlookup(E1780,Teams!A:B,2,false)</f>
        <v>Buchholz B</v>
      </c>
      <c r="G1780" s="1" t="b">
        <v>1</v>
      </c>
      <c r="H1780" s="1" t="b">
        <v>1</v>
      </c>
      <c r="I1780" s="1">
        <v>2.0</v>
      </c>
      <c r="J1780" s="7" t="str">
        <f>vlookup(I1780,Cats!$A:$B,2,false)</f>
        <v>M</v>
      </c>
    </row>
    <row r="1781">
      <c r="A1781" s="1">
        <v>138790.0</v>
      </c>
      <c r="B1781" s="1">
        <v>505.0</v>
      </c>
      <c r="C1781" s="1">
        <v>4.0</v>
      </c>
      <c r="D1781" s="1" t="s">
        <v>111</v>
      </c>
      <c r="E1781" s="1">
        <v>37.0</v>
      </c>
      <c r="F1781" s="7" t="str">
        <f>vlookup(E1781,Teams!A:B,2,false)</f>
        <v>Pullman</v>
      </c>
      <c r="G1781" s="1" t="b">
        <v>0</v>
      </c>
      <c r="H1781" s="1" t="b">
        <v>0</v>
      </c>
      <c r="I1781" s="1">
        <v>2.0</v>
      </c>
      <c r="J1781" s="7" t="str">
        <f>vlookup(I1781,Cats!$A:$B,2,false)</f>
        <v>M</v>
      </c>
    </row>
    <row r="1782">
      <c r="A1782" s="1">
        <v>138791.0</v>
      </c>
      <c r="B1782" s="1">
        <v>505.0</v>
      </c>
      <c r="C1782" s="1">
        <v>4.0</v>
      </c>
      <c r="D1782" s="1" t="s">
        <v>206</v>
      </c>
      <c r="E1782" s="1">
        <v>7.0</v>
      </c>
      <c r="F1782" s="7" t="str">
        <f>vlookup(E1782,Teams!A:B,2,false)</f>
        <v>Buchholz B</v>
      </c>
      <c r="G1782" s="1" t="b">
        <v>1</v>
      </c>
      <c r="H1782" s="1" t="b">
        <v>0</v>
      </c>
      <c r="I1782" s="1">
        <v>3.0</v>
      </c>
      <c r="J1782" s="7" t="str">
        <f>vlookup(I1782,Cats!$A:$B,2,false)</f>
        <v>C</v>
      </c>
    </row>
    <row r="1783">
      <c r="A1783" s="1">
        <v>138792.0</v>
      </c>
      <c r="B1783" s="1">
        <v>505.0</v>
      </c>
      <c r="C1783" s="1">
        <v>0.0</v>
      </c>
      <c r="D1783" s="1" t="s">
        <v>32</v>
      </c>
      <c r="E1783" s="1">
        <v>37.0</v>
      </c>
      <c r="F1783" s="7" t="str">
        <f>vlookup(E1783,Teams!A:B,2,false)</f>
        <v>Pullman</v>
      </c>
      <c r="G1783" s="1" t="b">
        <v>0</v>
      </c>
      <c r="H1783" s="1" t="b">
        <v>1</v>
      </c>
      <c r="I1783" s="1">
        <v>3.0</v>
      </c>
      <c r="J1783" s="7" t="str">
        <f>vlookup(I1783,Cats!$A:$B,2,false)</f>
        <v>C</v>
      </c>
    </row>
    <row r="1784">
      <c r="A1784" s="1">
        <v>138793.0</v>
      </c>
      <c r="B1784" s="1">
        <v>505.0</v>
      </c>
      <c r="C1784" s="1">
        <v>4.0</v>
      </c>
      <c r="D1784" s="1" t="s">
        <v>181</v>
      </c>
      <c r="E1784" s="1">
        <v>7.0</v>
      </c>
      <c r="F1784" s="7" t="str">
        <f>vlookup(E1784,Teams!A:B,2,false)</f>
        <v>Buchholz B</v>
      </c>
      <c r="G1784" s="1" t="b">
        <v>1</v>
      </c>
      <c r="H1784" s="1" t="b">
        <v>0</v>
      </c>
      <c r="I1784" s="1">
        <v>4.0</v>
      </c>
      <c r="J1784" s="7" t="str">
        <f>vlookup(I1784,Cats!$A:$B,2,false)</f>
        <v>E</v>
      </c>
    </row>
    <row r="1785">
      <c r="A1785" s="1">
        <v>138794.0</v>
      </c>
      <c r="B1785" s="1">
        <v>505.0</v>
      </c>
      <c r="C1785" s="1">
        <v>0.0</v>
      </c>
      <c r="D1785" s="1" t="s">
        <v>32</v>
      </c>
      <c r="E1785" s="1">
        <v>37.0</v>
      </c>
      <c r="F1785" s="7" t="str">
        <f>vlookup(E1785,Teams!A:B,2,false)</f>
        <v>Pullman</v>
      </c>
      <c r="G1785" s="1" t="b">
        <v>0</v>
      </c>
      <c r="H1785" s="1" t="b">
        <v>1</v>
      </c>
      <c r="I1785" s="1">
        <v>4.0</v>
      </c>
      <c r="J1785" s="7" t="str">
        <f>vlookup(I1785,Cats!$A:$B,2,false)</f>
        <v>E</v>
      </c>
    </row>
    <row r="1786">
      <c r="A1786" s="1">
        <v>138795.0</v>
      </c>
      <c r="B1786" s="1">
        <v>505.0</v>
      </c>
      <c r="C1786" s="1">
        <v>0.0</v>
      </c>
      <c r="D1786" s="1" t="s">
        <v>207</v>
      </c>
      <c r="E1786" s="1">
        <v>7.0</v>
      </c>
      <c r="F1786" s="7" t="str">
        <f>vlookup(E1786,Teams!A:B,2,false)</f>
        <v>Buchholz B</v>
      </c>
      <c r="G1786" s="1" t="b">
        <v>1</v>
      </c>
      <c r="H1786" s="1" t="b">
        <v>0</v>
      </c>
      <c r="I1786" s="1">
        <v>5.0</v>
      </c>
      <c r="J1786" s="7" t="str">
        <f>vlookup(I1786,Cats!$A:$B,2,false)</f>
        <v>B</v>
      </c>
    </row>
    <row r="1787">
      <c r="A1787" s="1">
        <v>138796.0</v>
      </c>
      <c r="B1787" s="1">
        <v>505.0</v>
      </c>
      <c r="C1787" s="1">
        <v>0.0</v>
      </c>
      <c r="D1787" s="1" t="s">
        <v>116</v>
      </c>
      <c r="E1787" s="1">
        <v>37.0</v>
      </c>
      <c r="F1787" s="7" t="str">
        <f>vlookup(E1787,Teams!A:B,2,false)</f>
        <v>Pullman</v>
      </c>
      <c r="G1787" s="1" t="b">
        <v>0</v>
      </c>
      <c r="H1787" s="1" t="b">
        <v>0</v>
      </c>
      <c r="I1787" s="1">
        <v>5.0</v>
      </c>
      <c r="J1787" s="7" t="str">
        <f>vlookup(I1787,Cats!$A:$B,2,false)</f>
        <v>B</v>
      </c>
    </row>
    <row r="1788">
      <c r="A1788" s="1">
        <v>138797.0</v>
      </c>
      <c r="B1788" s="1">
        <v>505.0</v>
      </c>
      <c r="C1788" s="1">
        <v>4.0</v>
      </c>
      <c r="D1788" s="1" t="s">
        <v>182</v>
      </c>
      <c r="E1788" s="1">
        <v>7.0</v>
      </c>
      <c r="F1788" s="7" t="str">
        <f>vlookup(E1788,Teams!A:B,2,false)</f>
        <v>Buchholz B</v>
      </c>
      <c r="G1788" s="1" t="b">
        <v>1</v>
      </c>
      <c r="H1788" s="1" t="b">
        <v>0</v>
      </c>
      <c r="I1788" s="1">
        <v>6.0</v>
      </c>
      <c r="J1788" s="7" t="str">
        <f>vlookup(I1788,Cats!$A:$B,2,false)</f>
        <v>P</v>
      </c>
    </row>
    <row r="1789">
      <c r="A1789" s="1">
        <v>138798.0</v>
      </c>
      <c r="B1789" s="1">
        <v>505.0</v>
      </c>
      <c r="C1789" s="1">
        <v>0.0</v>
      </c>
      <c r="D1789" s="1" t="s">
        <v>32</v>
      </c>
      <c r="E1789" s="1">
        <v>37.0</v>
      </c>
      <c r="F1789" s="7" t="str">
        <f>vlookup(E1789,Teams!A:B,2,false)</f>
        <v>Pullman</v>
      </c>
      <c r="G1789" s="1" t="b">
        <v>0</v>
      </c>
      <c r="H1789" s="1" t="b">
        <v>1</v>
      </c>
      <c r="I1789" s="1">
        <v>6.0</v>
      </c>
      <c r="J1789" s="7" t="str">
        <f>vlookup(I1789,Cats!$A:$B,2,false)</f>
        <v>P</v>
      </c>
    </row>
    <row r="1790">
      <c r="A1790" s="1">
        <v>138799.0</v>
      </c>
      <c r="B1790" s="1">
        <v>505.0</v>
      </c>
      <c r="C1790" s="1">
        <v>14.0</v>
      </c>
      <c r="D1790" s="1" t="s">
        <v>182</v>
      </c>
      <c r="E1790" s="1">
        <v>7.0</v>
      </c>
      <c r="F1790" s="7" t="str">
        <f>vlookup(E1790,Teams!A:B,2,false)</f>
        <v>Buchholz B</v>
      </c>
      <c r="G1790" s="1" t="b">
        <v>1</v>
      </c>
      <c r="H1790" s="1" t="b">
        <v>0</v>
      </c>
      <c r="I1790" s="1">
        <v>7.0</v>
      </c>
      <c r="J1790" s="7" t="str">
        <f>vlookup(I1790,Cats!$A:$B,2,false)</f>
        <v>X</v>
      </c>
    </row>
    <row r="1791">
      <c r="A1791" s="1">
        <v>138800.0</v>
      </c>
      <c r="B1791" s="1">
        <v>505.0</v>
      </c>
      <c r="C1791" s="1">
        <v>0.0</v>
      </c>
      <c r="D1791" s="1" t="s">
        <v>32</v>
      </c>
      <c r="E1791" s="1">
        <v>37.0</v>
      </c>
      <c r="F1791" s="7" t="str">
        <f>vlookup(E1791,Teams!A:B,2,false)</f>
        <v>Pullman</v>
      </c>
      <c r="G1791" s="1" t="b">
        <v>0</v>
      </c>
      <c r="H1791" s="1" t="b">
        <v>1</v>
      </c>
      <c r="I1791" s="1">
        <v>7.0</v>
      </c>
      <c r="J1791" s="7" t="str">
        <f>vlookup(I1791,Cats!$A:$B,2,false)</f>
        <v>X</v>
      </c>
    </row>
    <row r="1792">
      <c r="A1792" s="1">
        <v>138801.0</v>
      </c>
      <c r="B1792" s="1">
        <v>505.0</v>
      </c>
      <c r="C1792" s="1">
        <v>14.0</v>
      </c>
      <c r="D1792" s="1" t="s">
        <v>182</v>
      </c>
      <c r="E1792" s="1">
        <v>7.0</v>
      </c>
      <c r="F1792" s="7" t="str">
        <f>vlookup(E1792,Teams!A:B,2,false)</f>
        <v>Buchholz B</v>
      </c>
      <c r="G1792" s="1" t="b">
        <v>1</v>
      </c>
      <c r="H1792" s="1" t="b">
        <v>0</v>
      </c>
      <c r="I1792" s="1">
        <v>8.0</v>
      </c>
      <c r="J1792" s="7" t="str">
        <f>vlookup(I1792,Cats!$A:$B,2,false)</f>
        <v>M</v>
      </c>
    </row>
    <row r="1793">
      <c r="A1793" s="1">
        <v>138802.0</v>
      </c>
      <c r="B1793" s="1">
        <v>505.0</v>
      </c>
      <c r="C1793" s="1">
        <v>0.0</v>
      </c>
      <c r="D1793" s="1" t="s">
        <v>32</v>
      </c>
      <c r="E1793" s="1">
        <v>37.0</v>
      </c>
      <c r="F1793" s="7" t="str">
        <f>vlookup(E1793,Teams!A:B,2,false)</f>
        <v>Pullman</v>
      </c>
      <c r="G1793" s="1" t="b">
        <v>0</v>
      </c>
      <c r="H1793" s="1" t="b">
        <v>1</v>
      </c>
      <c r="I1793" s="1">
        <v>8.0</v>
      </c>
      <c r="J1793" s="7" t="str">
        <f>vlookup(I1793,Cats!$A:$B,2,false)</f>
        <v>M</v>
      </c>
    </row>
    <row r="1794">
      <c r="A1794" s="1">
        <v>138803.0</v>
      </c>
      <c r="B1794" s="1">
        <v>505.0</v>
      </c>
      <c r="C1794" s="1">
        <v>0.0</v>
      </c>
      <c r="D1794" s="1" t="s">
        <v>182</v>
      </c>
      <c r="E1794" s="1">
        <v>7.0</v>
      </c>
      <c r="F1794" s="7" t="str">
        <f>vlookup(E1794,Teams!A:B,2,false)</f>
        <v>Buchholz B</v>
      </c>
      <c r="G1794" s="1" t="b">
        <v>1</v>
      </c>
      <c r="H1794" s="1" t="b">
        <v>0</v>
      </c>
      <c r="I1794" s="1">
        <v>9.0</v>
      </c>
      <c r="J1794" s="7" t="str">
        <f>vlookup(I1794,Cats!$A:$B,2,false)</f>
        <v>C</v>
      </c>
    </row>
    <row r="1795">
      <c r="A1795" s="1">
        <v>138804.0</v>
      </c>
      <c r="B1795" s="1">
        <v>505.0</v>
      </c>
      <c r="C1795" s="1">
        <v>0.0</v>
      </c>
      <c r="D1795" s="1" t="s">
        <v>111</v>
      </c>
      <c r="E1795" s="1">
        <v>37.0</v>
      </c>
      <c r="F1795" s="7" t="str">
        <f>vlookup(E1795,Teams!A:B,2,false)</f>
        <v>Pullman</v>
      </c>
      <c r="G1795" s="1" t="b">
        <v>0</v>
      </c>
      <c r="H1795" s="1" t="b">
        <v>0</v>
      </c>
      <c r="I1795" s="1">
        <v>9.0</v>
      </c>
      <c r="J1795" s="7" t="str">
        <f>vlookup(I1795,Cats!$A:$B,2,false)</f>
        <v>C</v>
      </c>
    </row>
    <row r="1796">
      <c r="A1796" s="1">
        <v>138805.0</v>
      </c>
      <c r="B1796" s="1">
        <v>505.0</v>
      </c>
      <c r="C1796" s="1">
        <v>0.0</v>
      </c>
      <c r="D1796" s="1" t="s">
        <v>32</v>
      </c>
      <c r="E1796" s="1">
        <v>7.0</v>
      </c>
      <c r="F1796" s="7" t="str">
        <f>vlookup(E1796,Teams!A:B,2,false)</f>
        <v>Buchholz B</v>
      </c>
      <c r="G1796" s="1" t="b">
        <v>1</v>
      </c>
      <c r="H1796" s="1" t="b">
        <v>1</v>
      </c>
      <c r="I1796" s="1">
        <v>10.0</v>
      </c>
      <c r="J1796" s="7" t="str">
        <f>vlookup(I1796,Cats!$A:$B,2,false)</f>
        <v>E</v>
      </c>
    </row>
    <row r="1797">
      <c r="A1797" s="1">
        <v>138806.0</v>
      </c>
      <c r="B1797" s="1">
        <v>505.0</v>
      </c>
      <c r="C1797" s="1">
        <v>4.0</v>
      </c>
      <c r="D1797" s="1" t="s">
        <v>116</v>
      </c>
      <c r="E1797" s="1">
        <v>37.0</v>
      </c>
      <c r="F1797" s="7" t="str">
        <f>vlookup(E1797,Teams!A:B,2,false)</f>
        <v>Pullman</v>
      </c>
      <c r="G1797" s="1" t="b">
        <v>0</v>
      </c>
      <c r="H1797" s="1" t="b">
        <v>0</v>
      </c>
      <c r="I1797" s="1">
        <v>10.0</v>
      </c>
      <c r="J1797" s="7" t="str">
        <f>vlookup(I1797,Cats!$A:$B,2,false)</f>
        <v>E</v>
      </c>
    </row>
    <row r="1798">
      <c r="A1798" s="1">
        <v>138807.0</v>
      </c>
      <c r="B1798" s="1">
        <v>505.0</v>
      </c>
      <c r="C1798" s="1">
        <v>14.0</v>
      </c>
      <c r="D1798" s="1" t="s">
        <v>207</v>
      </c>
      <c r="E1798" s="1">
        <v>7.0</v>
      </c>
      <c r="F1798" s="7" t="str">
        <f>vlookup(E1798,Teams!A:B,2,false)</f>
        <v>Buchholz B</v>
      </c>
      <c r="G1798" s="1" t="b">
        <v>1</v>
      </c>
      <c r="H1798" s="1" t="b">
        <v>0</v>
      </c>
      <c r="I1798" s="1">
        <v>11.0</v>
      </c>
      <c r="J1798" s="7" t="str">
        <f>vlookup(I1798,Cats!$A:$B,2,false)</f>
        <v>B</v>
      </c>
    </row>
    <row r="1799">
      <c r="A1799" s="1">
        <v>138808.0</v>
      </c>
      <c r="B1799" s="1">
        <v>505.0</v>
      </c>
      <c r="C1799" s="1">
        <v>0.0</v>
      </c>
      <c r="D1799" s="1" t="s">
        <v>114</v>
      </c>
      <c r="E1799" s="1">
        <v>37.0</v>
      </c>
      <c r="F1799" s="7" t="str">
        <f>vlookup(E1799,Teams!A:B,2,false)</f>
        <v>Pullman</v>
      </c>
      <c r="G1799" s="1" t="b">
        <v>0</v>
      </c>
      <c r="H1799" s="1" t="b">
        <v>0</v>
      </c>
      <c r="I1799" s="1">
        <v>11.0</v>
      </c>
      <c r="J1799" s="7" t="str">
        <f>vlookup(I1799,Cats!$A:$B,2,false)</f>
        <v>B</v>
      </c>
    </row>
    <row r="1800">
      <c r="A1800" s="1">
        <v>138809.0</v>
      </c>
      <c r="B1800" s="1">
        <v>505.0</v>
      </c>
      <c r="C1800" s="1">
        <v>0.0</v>
      </c>
      <c r="D1800" s="1" t="s">
        <v>32</v>
      </c>
      <c r="E1800" s="1">
        <v>7.0</v>
      </c>
      <c r="F1800" s="7" t="str">
        <f>vlookup(E1800,Teams!A:B,2,false)</f>
        <v>Buchholz B</v>
      </c>
      <c r="G1800" s="1" t="b">
        <v>1</v>
      </c>
      <c r="H1800" s="1" t="b">
        <v>1</v>
      </c>
      <c r="I1800" s="1">
        <v>12.0</v>
      </c>
      <c r="J1800" s="7" t="str">
        <f>vlookup(I1800,Cats!$A:$B,2,false)</f>
        <v>P</v>
      </c>
    </row>
    <row r="1801">
      <c r="A1801" s="1">
        <v>138810.0</v>
      </c>
      <c r="B1801" s="1">
        <v>505.0</v>
      </c>
      <c r="C1801" s="1">
        <v>14.0</v>
      </c>
      <c r="D1801" s="1" t="s">
        <v>111</v>
      </c>
      <c r="E1801" s="1">
        <v>37.0</v>
      </c>
      <c r="F1801" s="7" t="str">
        <f>vlookup(E1801,Teams!A:B,2,false)</f>
        <v>Pullman</v>
      </c>
      <c r="G1801" s="1" t="b">
        <v>0</v>
      </c>
      <c r="H1801" s="1" t="b">
        <v>0</v>
      </c>
      <c r="I1801" s="1">
        <v>12.0</v>
      </c>
      <c r="J1801" s="7" t="str">
        <f>vlookup(I1801,Cats!$A:$B,2,false)</f>
        <v>P</v>
      </c>
    </row>
    <row r="1802">
      <c r="A1802" s="1">
        <v>138811.0</v>
      </c>
      <c r="B1802" s="1">
        <v>505.0</v>
      </c>
      <c r="C1802" s="1">
        <v>0.0</v>
      </c>
      <c r="D1802" s="1" t="s">
        <v>32</v>
      </c>
      <c r="E1802" s="1">
        <v>7.0</v>
      </c>
      <c r="F1802" s="7" t="str">
        <f>vlookup(E1802,Teams!A:B,2,false)</f>
        <v>Buchholz B</v>
      </c>
      <c r="G1802" s="1" t="b">
        <v>1</v>
      </c>
      <c r="H1802" s="1" t="b">
        <v>1</v>
      </c>
      <c r="I1802" s="1">
        <v>13.0</v>
      </c>
      <c r="J1802" s="7" t="str">
        <f>vlookup(I1802,Cats!$A:$B,2,false)</f>
        <v>X</v>
      </c>
    </row>
    <row r="1803">
      <c r="A1803" s="1">
        <v>138812.0</v>
      </c>
      <c r="B1803" s="1">
        <v>505.0</v>
      </c>
      <c r="C1803" s="1">
        <v>14.0</v>
      </c>
      <c r="D1803" s="1" t="s">
        <v>114</v>
      </c>
      <c r="E1803" s="1">
        <v>37.0</v>
      </c>
      <c r="F1803" s="7" t="str">
        <f>vlookup(E1803,Teams!A:B,2,false)</f>
        <v>Pullman</v>
      </c>
      <c r="G1803" s="1" t="b">
        <v>0</v>
      </c>
      <c r="H1803" s="1" t="b">
        <v>0</v>
      </c>
      <c r="I1803" s="1">
        <v>13.0</v>
      </c>
      <c r="J1803" s="7" t="str">
        <f>vlookup(I1803,Cats!$A:$B,2,false)</f>
        <v>X</v>
      </c>
    </row>
    <row r="1804">
      <c r="A1804" s="1">
        <v>138813.0</v>
      </c>
      <c r="B1804" s="1">
        <v>505.0</v>
      </c>
      <c r="C1804" s="1">
        <v>-4.0</v>
      </c>
      <c r="D1804" s="1" t="s">
        <v>182</v>
      </c>
      <c r="E1804" s="1">
        <v>7.0</v>
      </c>
      <c r="F1804" s="7" t="str">
        <f>vlookup(E1804,Teams!A:B,2,false)</f>
        <v>Buchholz B</v>
      </c>
      <c r="G1804" s="1" t="b">
        <v>1</v>
      </c>
      <c r="H1804" s="1" t="b">
        <v>0</v>
      </c>
      <c r="I1804" s="1">
        <v>14.0</v>
      </c>
      <c r="J1804" s="7" t="str">
        <f>vlookup(I1804,Cats!$A:$B,2,false)</f>
        <v>M</v>
      </c>
    </row>
    <row r="1805">
      <c r="A1805" s="1">
        <v>138814.0</v>
      </c>
      <c r="B1805" s="1">
        <v>505.0</v>
      </c>
      <c r="C1805" s="1">
        <v>14.0</v>
      </c>
      <c r="D1805" s="1" t="s">
        <v>111</v>
      </c>
      <c r="E1805" s="1">
        <v>37.0</v>
      </c>
      <c r="F1805" s="7" t="str">
        <f>vlookup(E1805,Teams!A:B,2,false)</f>
        <v>Pullman</v>
      </c>
      <c r="G1805" s="1" t="b">
        <v>0</v>
      </c>
      <c r="H1805" s="1" t="b">
        <v>0</v>
      </c>
      <c r="I1805" s="1">
        <v>14.0</v>
      </c>
      <c r="J1805" s="7" t="str">
        <f>vlookup(I1805,Cats!$A:$B,2,false)</f>
        <v>M</v>
      </c>
    </row>
    <row r="1806">
      <c r="A1806" s="1">
        <v>138815.0</v>
      </c>
      <c r="B1806" s="1">
        <v>505.0</v>
      </c>
      <c r="C1806" s="1">
        <v>0.0</v>
      </c>
      <c r="D1806" s="1" t="s">
        <v>207</v>
      </c>
      <c r="E1806" s="1">
        <v>7.0</v>
      </c>
      <c r="F1806" s="7" t="str">
        <f>vlookup(E1806,Teams!A:B,2,false)</f>
        <v>Buchholz B</v>
      </c>
      <c r="G1806" s="1" t="b">
        <v>1</v>
      </c>
      <c r="H1806" s="1" t="b">
        <v>0</v>
      </c>
      <c r="I1806" s="1">
        <v>15.0</v>
      </c>
      <c r="J1806" s="7" t="str">
        <f>vlookup(I1806,Cats!$A:$B,2,false)</f>
        <v>C</v>
      </c>
    </row>
    <row r="1807">
      <c r="A1807" s="1">
        <v>138816.0</v>
      </c>
      <c r="B1807" s="1">
        <v>505.0</v>
      </c>
      <c r="C1807" s="1">
        <v>0.0</v>
      </c>
      <c r="D1807" s="1" t="s">
        <v>115</v>
      </c>
      <c r="E1807" s="1">
        <v>37.0</v>
      </c>
      <c r="F1807" s="7" t="str">
        <f>vlookup(E1807,Teams!A:B,2,false)</f>
        <v>Pullman</v>
      </c>
      <c r="G1807" s="1" t="b">
        <v>0</v>
      </c>
      <c r="H1807" s="1" t="b">
        <v>0</v>
      </c>
      <c r="I1807" s="1">
        <v>15.0</v>
      </c>
      <c r="J1807" s="7" t="str">
        <f>vlookup(I1807,Cats!$A:$B,2,false)</f>
        <v>C</v>
      </c>
    </row>
    <row r="1808">
      <c r="A1808" s="1">
        <v>138817.0</v>
      </c>
      <c r="B1808" s="1">
        <v>505.0</v>
      </c>
      <c r="C1808" s="1">
        <v>4.0</v>
      </c>
      <c r="D1808" s="1" t="s">
        <v>181</v>
      </c>
      <c r="E1808" s="1">
        <v>7.0</v>
      </c>
      <c r="F1808" s="7" t="str">
        <f>vlookup(E1808,Teams!A:B,2,false)</f>
        <v>Buchholz B</v>
      </c>
      <c r="G1808" s="1" t="b">
        <v>1</v>
      </c>
      <c r="H1808" s="1" t="b">
        <v>0</v>
      </c>
      <c r="I1808" s="1">
        <v>16.0</v>
      </c>
      <c r="J1808" s="7" t="str">
        <f>vlookup(I1808,Cats!$A:$B,2,false)</f>
        <v>E</v>
      </c>
    </row>
    <row r="1809">
      <c r="A1809" s="1">
        <v>138818.0</v>
      </c>
      <c r="B1809" s="1">
        <v>505.0</v>
      </c>
      <c r="C1809" s="1">
        <v>0.0</v>
      </c>
      <c r="D1809" s="1" t="s">
        <v>32</v>
      </c>
      <c r="E1809" s="1">
        <v>37.0</v>
      </c>
      <c r="F1809" s="7" t="str">
        <f>vlookup(E1809,Teams!A:B,2,false)</f>
        <v>Pullman</v>
      </c>
      <c r="G1809" s="1" t="b">
        <v>0</v>
      </c>
      <c r="H1809" s="1" t="b">
        <v>1</v>
      </c>
      <c r="I1809" s="1">
        <v>16.0</v>
      </c>
      <c r="J1809" s="7" t="str">
        <f>vlookup(I1809,Cats!$A:$B,2,false)</f>
        <v>E</v>
      </c>
    </row>
    <row r="1810">
      <c r="A1810" s="1">
        <v>138819.0</v>
      </c>
      <c r="B1810" s="1">
        <v>505.0</v>
      </c>
      <c r="C1810" s="1">
        <v>14.0</v>
      </c>
      <c r="D1810" s="1" t="s">
        <v>207</v>
      </c>
      <c r="E1810" s="1">
        <v>7.0</v>
      </c>
      <c r="F1810" s="7" t="str">
        <f>vlookup(E1810,Teams!A:B,2,false)</f>
        <v>Buchholz B</v>
      </c>
      <c r="G1810" s="1" t="b">
        <v>1</v>
      </c>
      <c r="H1810" s="1" t="b">
        <v>0</v>
      </c>
      <c r="I1810" s="1">
        <v>17.0</v>
      </c>
      <c r="J1810" s="7" t="str">
        <f>vlookup(I1810,Cats!$A:$B,2,false)</f>
        <v>B</v>
      </c>
    </row>
    <row r="1811">
      <c r="A1811" s="1">
        <v>138820.0</v>
      </c>
      <c r="B1811" s="1">
        <v>505.0</v>
      </c>
      <c r="C1811" s="1">
        <v>0.0</v>
      </c>
      <c r="D1811" s="1" t="s">
        <v>32</v>
      </c>
      <c r="E1811" s="1">
        <v>37.0</v>
      </c>
      <c r="F1811" s="7" t="str">
        <f>vlookup(E1811,Teams!A:B,2,false)</f>
        <v>Pullman</v>
      </c>
      <c r="G1811" s="1" t="b">
        <v>0</v>
      </c>
      <c r="H1811" s="1" t="b">
        <v>1</v>
      </c>
      <c r="I1811" s="1">
        <v>17.0</v>
      </c>
      <c r="J1811" s="7" t="str">
        <f>vlookup(I1811,Cats!$A:$B,2,false)</f>
        <v>B</v>
      </c>
    </row>
    <row r="1812">
      <c r="A1812" s="1">
        <v>138821.0</v>
      </c>
      <c r="B1812" s="1">
        <v>505.0</v>
      </c>
      <c r="C1812" s="1">
        <v>0.0</v>
      </c>
      <c r="D1812" s="1" t="s">
        <v>181</v>
      </c>
      <c r="E1812" s="1">
        <v>7.0</v>
      </c>
      <c r="F1812" s="7" t="str">
        <f>vlookup(E1812,Teams!A:B,2,false)</f>
        <v>Buchholz B</v>
      </c>
      <c r="G1812" s="1" t="b">
        <v>1</v>
      </c>
      <c r="H1812" s="1" t="b">
        <v>0</v>
      </c>
      <c r="I1812" s="1">
        <v>18.0</v>
      </c>
      <c r="J1812" s="7" t="str">
        <f>vlookup(I1812,Cats!$A:$B,2,false)</f>
        <v>P</v>
      </c>
    </row>
    <row r="1813">
      <c r="A1813" s="1">
        <v>138822.0</v>
      </c>
      <c r="B1813" s="1">
        <v>505.0</v>
      </c>
      <c r="C1813" s="1">
        <v>0.0</v>
      </c>
      <c r="D1813" s="1" t="s">
        <v>111</v>
      </c>
      <c r="E1813" s="1">
        <v>37.0</v>
      </c>
      <c r="F1813" s="7" t="str">
        <f>vlookup(E1813,Teams!A:B,2,false)</f>
        <v>Pullman</v>
      </c>
      <c r="G1813" s="1" t="b">
        <v>0</v>
      </c>
      <c r="H1813" s="1" t="b">
        <v>0</v>
      </c>
      <c r="I1813" s="1">
        <v>18.0</v>
      </c>
      <c r="J1813" s="7" t="str">
        <f>vlookup(I1813,Cats!$A:$B,2,false)</f>
        <v>P</v>
      </c>
    </row>
    <row r="1814">
      <c r="A1814" s="1">
        <v>138823.0</v>
      </c>
      <c r="B1814" s="1">
        <v>505.0</v>
      </c>
      <c r="C1814" s="1">
        <v>14.0</v>
      </c>
      <c r="D1814" s="1" t="s">
        <v>207</v>
      </c>
      <c r="E1814" s="1">
        <v>7.0</v>
      </c>
      <c r="F1814" s="7" t="str">
        <f>vlookup(E1814,Teams!A:B,2,false)</f>
        <v>Buchholz B</v>
      </c>
      <c r="G1814" s="1" t="b">
        <v>1</v>
      </c>
      <c r="H1814" s="1" t="b">
        <v>0</v>
      </c>
      <c r="I1814" s="1">
        <v>19.0</v>
      </c>
      <c r="J1814" s="7" t="str">
        <f>vlookup(I1814,Cats!$A:$B,2,false)</f>
        <v>X</v>
      </c>
    </row>
    <row r="1815">
      <c r="A1815" s="1">
        <v>138824.0</v>
      </c>
      <c r="B1815" s="1">
        <v>505.0</v>
      </c>
      <c r="C1815" s="1">
        <v>-4.0</v>
      </c>
      <c r="D1815" s="1" t="s">
        <v>114</v>
      </c>
      <c r="E1815" s="1">
        <v>37.0</v>
      </c>
      <c r="F1815" s="7" t="str">
        <f>vlookup(E1815,Teams!A:B,2,false)</f>
        <v>Pullman</v>
      </c>
      <c r="G1815" s="1" t="b">
        <v>0</v>
      </c>
      <c r="H1815" s="1" t="b">
        <v>0</v>
      </c>
      <c r="I1815" s="1">
        <v>19.0</v>
      </c>
      <c r="J1815" s="7" t="str">
        <f>vlookup(I1815,Cats!$A:$B,2,false)</f>
        <v>X</v>
      </c>
    </row>
    <row r="1816">
      <c r="A1816" s="1">
        <v>138825.0</v>
      </c>
      <c r="B1816" s="1">
        <v>505.0</v>
      </c>
      <c r="C1816" s="1">
        <v>14.0</v>
      </c>
      <c r="D1816" s="1" t="s">
        <v>181</v>
      </c>
      <c r="E1816" s="1">
        <v>7.0</v>
      </c>
      <c r="F1816" s="7" t="str">
        <f>vlookup(E1816,Teams!A:B,2,false)</f>
        <v>Buchholz B</v>
      </c>
      <c r="G1816" s="1" t="b">
        <v>1</v>
      </c>
      <c r="H1816" s="1" t="b">
        <v>0</v>
      </c>
      <c r="I1816" s="1">
        <v>20.0</v>
      </c>
      <c r="J1816" s="7" t="str">
        <f>vlookup(I1816,Cats!$A:$B,2,false)</f>
        <v>M</v>
      </c>
    </row>
    <row r="1817">
      <c r="A1817" s="1">
        <v>138826.0</v>
      </c>
      <c r="B1817" s="1">
        <v>505.0</v>
      </c>
      <c r="C1817" s="1">
        <v>0.0</v>
      </c>
      <c r="D1817" s="1" t="s">
        <v>32</v>
      </c>
      <c r="E1817" s="1">
        <v>37.0</v>
      </c>
      <c r="F1817" s="7" t="str">
        <f>vlookup(E1817,Teams!A:B,2,false)</f>
        <v>Pullman</v>
      </c>
      <c r="G1817" s="1" t="b">
        <v>0</v>
      </c>
      <c r="H1817" s="1" t="b">
        <v>1</v>
      </c>
      <c r="I1817" s="1">
        <v>20.0</v>
      </c>
      <c r="J1817" s="7" t="str">
        <f>vlookup(I1817,Cats!$A:$B,2,false)</f>
        <v>M</v>
      </c>
    </row>
    <row r="1818">
      <c r="A1818" s="1">
        <v>138827.0</v>
      </c>
      <c r="B1818" s="1">
        <v>505.0</v>
      </c>
      <c r="C1818" s="1">
        <v>0.0</v>
      </c>
      <c r="D1818" s="1" t="s">
        <v>32</v>
      </c>
      <c r="E1818" s="1">
        <v>7.0</v>
      </c>
      <c r="F1818" s="7" t="str">
        <f>vlookup(E1818,Teams!A:B,2,false)</f>
        <v>Buchholz B</v>
      </c>
      <c r="G1818" s="1" t="b">
        <v>1</v>
      </c>
      <c r="H1818" s="1" t="b">
        <v>1</v>
      </c>
      <c r="I1818" s="1">
        <v>21.0</v>
      </c>
      <c r="J1818" s="7" t="str">
        <f>vlookup(I1818,Cats!$A:$B,2,false)</f>
        <v>C</v>
      </c>
    </row>
    <row r="1819">
      <c r="A1819" s="1">
        <v>138828.0</v>
      </c>
      <c r="B1819" s="1">
        <v>505.0</v>
      </c>
      <c r="C1819" s="1">
        <v>4.0</v>
      </c>
      <c r="D1819" s="1" t="s">
        <v>111</v>
      </c>
      <c r="E1819" s="1">
        <v>37.0</v>
      </c>
      <c r="F1819" s="7" t="str">
        <f>vlookup(E1819,Teams!A:B,2,false)</f>
        <v>Pullman</v>
      </c>
      <c r="G1819" s="1" t="b">
        <v>0</v>
      </c>
      <c r="H1819" s="1" t="b">
        <v>0</v>
      </c>
      <c r="I1819" s="1">
        <v>21.0</v>
      </c>
      <c r="J1819" s="7" t="str">
        <f>vlookup(I1819,Cats!$A:$B,2,false)</f>
        <v>C</v>
      </c>
    </row>
    <row r="1820">
      <c r="A1820" s="1">
        <v>138829.0</v>
      </c>
      <c r="B1820" s="1">
        <v>505.0</v>
      </c>
      <c r="C1820" s="1">
        <v>4.0</v>
      </c>
      <c r="D1820" s="1" t="s">
        <v>181</v>
      </c>
      <c r="E1820" s="1">
        <v>7.0</v>
      </c>
      <c r="F1820" s="7" t="str">
        <f>vlookup(E1820,Teams!A:B,2,false)</f>
        <v>Buchholz B</v>
      </c>
      <c r="G1820" s="1" t="b">
        <v>1</v>
      </c>
      <c r="H1820" s="1" t="b">
        <v>0</v>
      </c>
      <c r="I1820" s="1">
        <v>22.0</v>
      </c>
      <c r="J1820" s="7" t="str">
        <f>vlookup(I1820,Cats!$A:$B,2,false)</f>
        <v>E</v>
      </c>
    </row>
    <row r="1821">
      <c r="A1821" s="1">
        <v>138830.0</v>
      </c>
      <c r="B1821" s="1">
        <v>505.0</v>
      </c>
      <c r="C1821" s="1">
        <v>0.0</v>
      </c>
      <c r="D1821" s="1" t="s">
        <v>116</v>
      </c>
      <c r="E1821" s="1">
        <v>37.0</v>
      </c>
      <c r="F1821" s="7" t="str">
        <f>vlookup(E1821,Teams!A:B,2,false)</f>
        <v>Pullman</v>
      </c>
      <c r="G1821" s="1" t="b">
        <v>0</v>
      </c>
      <c r="H1821" s="1" t="b">
        <v>0</v>
      </c>
      <c r="I1821" s="1">
        <v>22.0</v>
      </c>
      <c r="J1821" s="7" t="str">
        <f>vlookup(I1821,Cats!$A:$B,2,false)</f>
        <v>E</v>
      </c>
    </row>
    <row r="1822">
      <c r="A1822" s="1">
        <v>138831.0</v>
      </c>
      <c r="B1822" s="1">
        <v>505.0</v>
      </c>
      <c r="C1822" s="1">
        <v>4.0</v>
      </c>
      <c r="D1822" s="1" t="s">
        <v>207</v>
      </c>
      <c r="E1822" s="1">
        <v>7.0</v>
      </c>
      <c r="F1822" s="7" t="str">
        <f>vlookup(E1822,Teams!A:B,2,false)</f>
        <v>Buchholz B</v>
      </c>
      <c r="G1822" s="1" t="b">
        <v>1</v>
      </c>
      <c r="H1822" s="1" t="b">
        <v>0</v>
      </c>
      <c r="I1822" s="1">
        <v>23.0</v>
      </c>
      <c r="J1822" s="7" t="str">
        <f>vlookup(I1822,Cats!$A:$B,2,false)</f>
        <v>B</v>
      </c>
    </row>
    <row r="1823">
      <c r="A1823" s="1">
        <v>138832.0</v>
      </c>
      <c r="B1823" s="1">
        <v>505.0</v>
      </c>
      <c r="C1823" s="1">
        <v>0.0</v>
      </c>
      <c r="D1823" s="1" t="s">
        <v>32</v>
      </c>
      <c r="E1823" s="1">
        <v>37.0</v>
      </c>
      <c r="F1823" s="7" t="str">
        <f>vlookup(E1823,Teams!A:B,2,false)</f>
        <v>Pullman</v>
      </c>
      <c r="G1823" s="1" t="b">
        <v>0</v>
      </c>
      <c r="H1823" s="1" t="b">
        <v>1</v>
      </c>
      <c r="I1823" s="1">
        <v>23.0</v>
      </c>
      <c r="J1823" s="7" t="str">
        <f>vlookup(I1823,Cats!$A:$B,2,false)</f>
        <v>B</v>
      </c>
    </row>
    <row r="1824">
      <c r="A1824" s="1">
        <v>138833.0</v>
      </c>
      <c r="B1824" s="1">
        <v>505.0</v>
      </c>
      <c r="C1824" s="1">
        <v>14.0</v>
      </c>
      <c r="D1824" s="1" t="s">
        <v>181</v>
      </c>
      <c r="E1824" s="1">
        <v>7.0</v>
      </c>
      <c r="F1824" s="7" t="str">
        <f>vlookup(E1824,Teams!A:B,2,false)</f>
        <v>Buchholz B</v>
      </c>
      <c r="G1824" s="1" t="b">
        <v>1</v>
      </c>
      <c r="H1824" s="1" t="b">
        <v>0</v>
      </c>
      <c r="I1824" s="1">
        <v>24.0</v>
      </c>
      <c r="J1824" s="7" t="str">
        <f>vlookup(I1824,Cats!$A:$B,2,false)</f>
        <v>P</v>
      </c>
    </row>
    <row r="1825">
      <c r="A1825" s="1">
        <v>138834.0</v>
      </c>
      <c r="B1825" s="1">
        <v>505.0</v>
      </c>
      <c r="C1825" s="1">
        <v>0.0</v>
      </c>
      <c r="D1825" s="1" t="s">
        <v>32</v>
      </c>
      <c r="E1825" s="1">
        <v>37.0</v>
      </c>
      <c r="F1825" s="7" t="str">
        <f>vlookup(E1825,Teams!A:B,2,false)</f>
        <v>Pullman</v>
      </c>
      <c r="G1825" s="1" t="b">
        <v>0</v>
      </c>
      <c r="H1825" s="1" t="b">
        <v>1</v>
      </c>
      <c r="I1825" s="1">
        <v>24.0</v>
      </c>
      <c r="J1825" s="7" t="str">
        <f>vlookup(I1825,Cats!$A:$B,2,false)</f>
        <v>P</v>
      </c>
    </row>
    <row r="1826">
      <c r="A1826" s="1">
        <v>138835.0</v>
      </c>
      <c r="B1826" s="1">
        <v>506.0</v>
      </c>
      <c r="C1826" s="1">
        <v>0.0</v>
      </c>
      <c r="D1826" s="1" t="s">
        <v>32</v>
      </c>
      <c r="E1826" s="1">
        <v>31.0</v>
      </c>
      <c r="F1826" s="7" t="str">
        <f>vlookup(E1826,Teams!A:B,2,false)</f>
        <v>Naperville North</v>
      </c>
      <c r="G1826" s="1" t="b">
        <v>1</v>
      </c>
      <c r="H1826" s="1" t="b">
        <v>1</v>
      </c>
      <c r="I1826" s="1">
        <v>1.0</v>
      </c>
      <c r="J1826" s="7" t="str">
        <f>vlookup(I1826,Cats!$A:$B,2,false)</f>
        <v>X</v>
      </c>
    </row>
    <row r="1827">
      <c r="A1827" s="1">
        <v>138836.0</v>
      </c>
      <c r="B1827" s="1">
        <v>506.0</v>
      </c>
      <c r="C1827" s="1">
        <v>14.0</v>
      </c>
      <c r="D1827" s="1" t="s">
        <v>167</v>
      </c>
      <c r="E1827" s="1">
        <v>35.0</v>
      </c>
      <c r="F1827" s="7" t="str">
        <f>vlookup(E1827,Teams!A:B,2,false)</f>
        <v>NoHo</v>
      </c>
      <c r="G1827" s="1" t="b">
        <v>0</v>
      </c>
      <c r="H1827" s="1" t="b">
        <v>0</v>
      </c>
      <c r="I1827" s="1">
        <v>1.0</v>
      </c>
      <c r="J1827" s="7" t="str">
        <f>vlookup(I1827,Cats!$A:$B,2,false)</f>
        <v>X</v>
      </c>
    </row>
    <row r="1828">
      <c r="A1828" s="1">
        <v>138837.0</v>
      </c>
      <c r="B1828" s="1">
        <v>506.0</v>
      </c>
      <c r="C1828" s="1">
        <v>0.0</v>
      </c>
      <c r="D1828" s="1" t="s">
        <v>32</v>
      </c>
      <c r="E1828" s="1">
        <v>31.0</v>
      </c>
      <c r="F1828" s="7" t="str">
        <f>vlookup(E1828,Teams!A:B,2,false)</f>
        <v>Naperville North</v>
      </c>
      <c r="G1828" s="1" t="b">
        <v>1</v>
      </c>
      <c r="H1828" s="1" t="b">
        <v>1</v>
      </c>
      <c r="I1828" s="1">
        <v>2.0</v>
      </c>
      <c r="J1828" s="7" t="str">
        <f>vlookup(I1828,Cats!$A:$B,2,false)</f>
        <v>M</v>
      </c>
    </row>
    <row r="1829">
      <c r="A1829" s="1">
        <v>138838.0</v>
      </c>
      <c r="B1829" s="1">
        <v>506.0</v>
      </c>
      <c r="C1829" s="1">
        <v>14.0</v>
      </c>
      <c r="D1829" s="1" t="s">
        <v>167</v>
      </c>
      <c r="E1829" s="1">
        <v>35.0</v>
      </c>
      <c r="F1829" s="7" t="str">
        <f>vlookup(E1829,Teams!A:B,2,false)</f>
        <v>NoHo</v>
      </c>
      <c r="G1829" s="1" t="b">
        <v>0</v>
      </c>
      <c r="H1829" s="1" t="b">
        <v>0</v>
      </c>
      <c r="I1829" s="1">
        <v>2.0</v>
      </c>
      <c r="J1829" s="7" t="str">
        <f>vlookup(I1829,Cats!$A:$B,2,false)</f>
        <v>M</v>
      </c>
    </row>
    <row r="1830">
      <c r="A1830" s="1">
        <v>138839.0</v>
      </c>
      <c r="B1830" s="1">
        <v>506.0</v>
      </c>
      <c r="C1830" s="1">
        <v>0.0</v>
      </c>
      <c r="D1830" s="1" t="s">
        <v>32</v>
      </c>
      <c r="E1830" s="1">
        <v>31.0</v>
      </c>
      <c r="F1830" s="7" t="str">
        <f>vlookup(E1830,Teams!A:B,2,false)</f>
        <v>Naperville North</v>
      </c>
      <c r="G1830" s="1" t="b">
        <v>1</v>
      </c>
      <c r="H1830" s="1" t="b">
        <v>1</v>
      </c>
      <c r="I1830" s="1">
        <v>3.0</v>
      </c>
      <c r="J1830" s="7" t="str">
        <f>vlookup(I1830,Cats!$A:$B,2,false)</f>
        <v>C</v>
      </c>
    </row>
    <row r="1831">
      <c r="A1831" s="1">
        <v>138840.0</v>
      </c>
      <c r="B1831" s="1">
        <v>506.0</v>
      </c>
      <c r="C1831" s="1">
        <v>14.0</v>
      </c>
      <c r="D1831" s="1" t="s">
        <v>167</v>
      </c>
      <c r="E1831" s="1">
        <v>35.0</v>
      </c>
      <c r="F1831" s="7" t="str">
        <f>vlookup(E1831,Teams!A:B,2,false)</f>
        <v>NoHo</v>
      </c>
      <c r="G1831" s="1" t="b">
        <v>0</v>
      </c>
      <c r="H1831" s="1" t="b">
        <v>0</v>
      </c>
      <c r="I1831" s="1">
        <v>3.0</v>
      </c>
      <c r="J1831" s="7" t="str">
        <f>vlookup(I1831,Cats!$A:$B,2,false)</f>
        <v>C</v>
      </c>
    </row>
    <row r="1832">
      <c r="A1832" s="1">
        <v>138841.0</v>
      </c>
      <c r="B1832" s="1">
        <v>506.0</v>
      </c>
      <c r="C1832" s="1">
        <v>0.0</v>
      </c>
      <c r="D1832" s="1" t="s">
        <v>32</v>
      </c>
      <c r="E1832" s="1">
        <v>31.0</v>
      </c>
      <c r="F1832" s="7" t="str">
        <f>vlookup(E1832,Teams!A:B,2,false)</f>
        <v>Naperville North</v>
      </c>
      <c r="G1832" s="1" t="b">
        <v>1</v>
      </c>
      <c r="H1832" s="1" t="b">
        <v>1</v>
      </c>
      <c r="I1832" s="1">
        <v>4.0</v>
      </c>
      <c r="J1832" s="7" t="str">
        <f>vlookup(I1832,Cats!$A:$B,2,false)</f>
        <v>E</v>
      </c>
    </row>
    <row r="1833">
      <c r="A1833" s="1">
        <v>138842.0</v>
      </c>
      <c r="B1833" s="1">
        <v>506.0</v>
      </c>
      <c r="C1833" s="1">
        <v>14.0</v>
      </c>
      <c r="D1833" s="1" t="s">
        <v>166</v>
      </c>
      <c r="E1833" s="1">
        <v>35.0</v>
      </c>
      <c r="F1833" s="7" t="str">
        <f>vlookup(E1833,Teams!A:B,2,false)</f>
        <v>NoHo</v>
      </c>
      <c r="G1833" s="1" t="b">
        <v>0</v>
      </c>
      <c r="H1833" s="1" t="b">
        <v>0</v>
      </c>
      <c r="I1833" s="1">
        <v>4.0</v>
      </c>
      <c r="J1833" s="7" t="str">
        <f>vlookup(I1833,Cats!$A:$B,2,false)</f>
        <v>E</v>
      </c>
    </row>
    <row r="1834">
      <c r="A1834" s="1">
        <v>138843.0</v>
      </c>
      <c r="B1834" s="1">
        <v>506.0</v>
      </c>
      <c r="C1834" s="1">
        <v>0.0</v>
      </c>
      <c r="D1834" s="1" t="s">
        <v>32</v>
      </c>
      <c r="E1834" s="1">
        <v>31.0</v>
      </c>
      <c r="F1834" s="7" t="str">
        <f>vlookup(E1834,Teams!A:B,2,false)</f>
        <v>Naperville North</v>
      </c>
      <c r="G1834" s="1" t="b">
        <v>1</v>
      </c>
      <c r="H1834" s="1" t="b">
        <v>1</v>
      </c>
      <c r="I1834" s="1">
        <v>5.0</v>
      </c>
      <c r="J1834" s="7" t="str">
        <f>vlookup(I1834,Cats!$A:$B,2,false)</f>
        <v>B</v>
      </c>
    </row>
    <row r="1835">
      <c r="A1835" s="1">
        <v>138844.0</v>
      </c>
      <c r="B1835" s="1">
        <v>506.0</v>
      </c>
      <c r="C1835" s="1">
        <v>14.0</v>
      </c>
      <c r="D1835" s="1" t="s">
        <v>171</v>
      </c>
      <c r="E1835" s="1">
        <v>35.0</v>
      </c>
      <c r="F1835" s="7" t="str">
        <f>vlookup(E1835,Teams!A:B,2,false)</f>
        <v>NoHo</v>
      </c>
      <c r="G1835" s="1" t="b">
        <v>0</v>
      </c>
      <c r="H1835" s="1" t="b">
        <v>0</v>
      </c>
      <c r="I1835" s="1">
        <v>5.0</v>
      </c>
      <c r="J1835" s="7" t="str">
        <f>vlookup(I1835,Cats!$A:$B,2,false)</f>
        <v>B</v>
      </c>
    </row>
    <row r="1836">
      <c r="A1836" s="1">
        <v>138845.0</v>
      </c>
      <c r="B1836" s="1">
        <v>506.0</v>
      </c>
      <c r="C1836" s="1">
        <v>14.0</v>
      </c>
      <c r="D1836" s="1" t="s">
        <v>127</v>
      </c>
      <c r="E1836" s="1">
        <v>31.0</v>
      </c>
      <c r="F1836" s="7" t="str">
        <f>vlookup(E1836,Teams!A:B,2,false)</f>
        <v>Naperville North</v>
      </c>
      <c r="G1836" s="1" t="b">
        <v>1</v>
      </c>
      <c r="H1836" s="1" t="b">
        <v>0</v>
      </c>
      <c r="I1836" s="1">
        <v>6.0</v>
      </c>
      <c r="J1836" s="7" t="str">
        <f>vlookup(I1836,Cats!$A:$B,2,false)</f>
        <v>P</v>
      </c>
    </row>
    <row r="1837">
      <c r="A1837" s="1">
        <v>138846.0</v>
      </c>
      <c r="B1837" s="1">
        <v>506.0</v>
      </c>
      <c r="C1837" s="1">
        <v>0.0</v>
      </c>
      <c r="D1837" s="1" t="s">
        <v>32</v>
      </c>
      <c r="E1837" s="1">
        <v>35.0</v>
      </c>
      <c r="F1837" s="7" t="str">
        <f>vlookup(E1837,Teams!A:B,2,false)</f>
        <v>NoHo</v>
      </c>
      <c r="G1837" s="1" t="b">
        <v>0</v>
      </c>
      <c r="H1837" s="1" t="b">
        <v>1</v>
      </c>
      <c r="I1837" s="1">
        <v>6.0</v>
      </c>
      <c r="J1837" s="7" t="str">
        <f>vlookup(I1837,Cats!$A:$B,2,false)</f>
        <v>P</v>
      </c>
    </row>
    <row r="1838">
      <c r="A1838" s="1">
        <v>138847.0</v>
      </c>
      <c r="B1838" s="1">
        <v>506.0</v>
      </c>
      <c r="C1838" s="1">
        <v>0.0</v>
      </c>
      <c r="D1838" s="1" t="s">
        <v>32</v>
      </c>
      <c r="E1838" s="1">
        <v>31.0</v>
      </c>
      <c r="F1838" s="7" t="str">
        <f>vlookup(E1838,Teams!A:B,2,false)</f>
        <v>Naperville North</v>
      </c>
      <c r="G1838" s="1" t="b">
        <v>1</v>
      </c>
      <c r="H1838" s="1" t="b">
        <v>1</v>
      </c>
      <c r="I1838" s="1">
        <v>7.0</v>
      </c>
      <c r="J1838" s="7" t="str">
        <f>vlookup(I1838,Cats!$A:$B,2,false)</f>
        <v>X</v>
      </c>
    </row>
    <row r="1839">
      <c r="A1839" s="1">
        <v>138848.0</v>
      </c>
      <c r="B1839" s="1">
        <v>506.0</v>
      </c>
      <c r="C1839" s="1">
        <v>14.0</v>
      </c>
      <c r="D1839" s="1" t="s">
        <v>167</v>
      </c>
      <c r="E1839" s="1">
        <v>35.0</v>
      </c>
      <c r="F1839" s="7" t="str">
        <f>vlookup(E1839,Teams!A:B,2,false)</f>
        <v>NoHo</v>
      </c>
      <c r="G1839" s="1" t="b">
        <v>0</v>
      </c>
      <c r="H1839" s="1" t="b">
        <v>0</v>
      </c>
      <c r="I1839" s="1">
        <v>7.0</v>
      </c>
      <c r="J1839" s="7" t="str">
        <f>vlookup(I1839,Cats!$A:$B,2,false)</f>
        <v>X</v>
      </c>
    </row>
    <row r="1840">
      <c r="A1840" s="1">
        <v>138849.0</v>
      </c>
      <c r="B1840" s="1">
        <v>506.0</v>
      </c>
      <c r="C1840" s="1">
        <v>14.0</v>
      </c>
      <c r="D1840" s="1" t="s">
        <v>127</v>
      </c>
      <c r="E1840" s="1">
        <v>31.0</v>
      </c>
      <c r="F1840" s="7" t="str">
        <f>vlookup(E1840,Teams!A:B,2,false)</f>
        <v>Naperville North</v>
      </c>
      <c r="G1840" s="1" t="b">
        <v>1</v>
      </c>
      <c r="H1840" s="1" t="b">
        <v>0</v>
      </c>
      <c r="I1840" s="1">
        <v>8.0</v>
      </c>
      <c r="J1840" s="7" t="str">
        <f>vlookup(I1840,Cats!$A:$B,2,false)</f>
        <v>M</v>
      </c>
    </row>
    <row r="1841">
      <c r="A1841" s="1">
        <v>138850.0</v>
      </c>
      <c r="B1841" s="1">
        <v>506.0</v>
      </c>
      <c r="C1841" s="1">
        <v>0.0</v>
      </c>
      <c r="D1841" s="1" t="s">
        <v>32</v>
      </c>
      <c r="E1841" s="1">
        <v>35.0</v>
      </c>
      <c r="F1841" s="7" t="str">
        <f>vlookup(E1841,Teams!A:B,2,false)</f>
        <v>NoHo</v>
      </c>
      <c r="G1841" s="1" t="b">
        <v>0</v>
      </c>
      <c r="H1841" s="1" t="b">
        <v>1</v>
      </c>
      <c r="I1841" s="1">
        <v>8.0</v>
      </c>
      <c r="J1841" s="7" t="str">
        <f>vlookup(I1841,Cats!$A:$B,2,false)</f>
        <v>M</v>
      </c>
    </row>
    <row r="1842">
      <c r="A1842" s="1">
        <v>138851.0</v>
      </c>
      <c r="B1842" s="1">
        <v>506.0</v>
      </c>
      <c r="C1842" s="1">
        <v>4.0</v>
      </c>
      <c r="D1842" s="1" t="s">
        <v>127</v>
      </c>
      <c r="E1842" s="1">
        <v>31.0</v>
      </c>
      <c r="F1842" s="7" t="str">
        <f>vlookup(E1842,Teams!A:B,2,false)</f>
        <v>Naperville North</v>
      </c>
      <c r="G1842" s="1" t="b">
        <v>1</v>
      </c>
      <c r="H1842" s="1" t="b">
        <v>0</v>
      </c>
      <c r="I1842" s="1">
        <v>9.0</v>
      </c>
      <c r="J1842" s="7" t="str">
        <f>vlookup(I1842,Cats!$A:$B,2,false)</f>
        <v>C</v>
      </c>
    </row>
    <row r="1843">
      <c r="A1843" s="1">
        <v>138852.0</v>
      </c>
      <c r="B1843" s="1">
        <v>506.0</v>
      </c>
      <c r="C1843" s="1">
        <v>0.0</v>
      </c>
      <c r="D1843" s="1" t="s">
        <v>32</v>
      </c>
      <c r="E1843" s="1">
        <v>35.0</v>
      </c>
      <c r="F1843" s="7" t="str">
        <f>vlookup(E1843,Teams!A:B,2,false)</f>
        <v>NoHo</v>
      </c>
      <c r="G1843" s="1" t="b">
        <v>0</v>
      </c>
      <c r="H1843" s="1" t="b">
        <v>1</v>
      </c>
      <c r="I1843" s="1">
        <v>9.0</v>
      </c>
      <c r="J1843" s="7" t="str">
        <f>vlookup(I1843,Cats!$A:$B,2,false)</f>
        <v>C</v>
      </c>
    </row>
    <row r="1844">
      <c r="A1844" s="1">
        <v>138853.0</v>
      </c>
      <c r="B1844" s="1">
        <v>506.0</v>
      </c>
      <c r="C1844" s="1">
        <v>0.0</v>
      </c>
      <c r="D1844" s="1" t="s">
        <v>32</v>
      </c>
      <c r="E1844" s="1">
        <v>31.0</v>
      </c>
      <c r="F1844" s="7" t="str">
        <f>vlookup(E1844,Teams!A:B,2,false)</f>
        <v>Naperville North</v>
      </c>
      <c r="G1844" s="1" t="b">
        <v>1</v>
      </c>
      <c r="H1844" s="1" t="b">
        <v>1</v>
      </c>
      <c r="I1844" s="1">
        <v>10.0</v>
      </c>
      <c r="J1844" s="7" t="str">
        <f>vlookup(I1844,Cats!$A:$B,2,false)</f>
        <v>E</v>
      </c>
    </row>
    <row r="1845">
      <c r="A1845" s="1">
        <v>138854.0</v>
      </c>
      <c r="B1845" s="1">
        <v>506.0</v>
      </c>
      <c r="C1845" s="1">
        <v>14.0</v>
      </c>
      <c r="D1845" s="1" t="s">
        <v>166</v>
      </c>
      <c r="E1845" s="1">
        <v>35.0</v>
      </c>
      <c r="F1845" s="7" t="str">
        <f>vlookup(E1845,Teams!A:B,2,false)</f>
        <v>NoHo</v>
      </c>
      <c r="G1845" s="1" t="b">
        <v>0</v>
      </c>
      <c r="H1845" s="1" t="b">
        <v>0</v>
      </c>
      <c r="I1845" s="1">
        <v>10.0</v>
      </c>
      <c r="J1845" s="7" t="str">
        <f>vlookup(I1845,Cats!$A:$B,2,false)</f>
        <v>E</v>
      </c>
    </row>
    <row r="1846">
      <c r="A1846" s="1">
        <v>138855.0</v>
      </c>
      <c r="B1846" s="1">
        <v>506.0</v>
      </c>
      <c r="C1846" s="1">
        <v>0.0</v>
      </c>
      <c r="D1846" s="1" t="s">
        <v>32</v>
      </c>
      <c r="E1846" s="1">
        <v>31.0</v>
      </c>
      <c r="F1846" s="7" t="str">
        <f>vlookup(E1846,Teams!A:B,2,false)</f>
        <v>Naperville North</v>
      </c>
      <c r="G1846" s="1" t="b">
        <v>1</v>
      </c>
      <c r="H1846" s="1" t="b">
        <v>1</v>
      </c>
      <c r="I1846" s="1">
        <v>11.0</v>
      </c>
      <c r="J1846" s="7" t="str">
        <f>vlookup(I1846,Cats!$A:$B,2,false)</f>
        <v>B</v>
      </c>
    </row>
    <row r="1847">
      <c r="A1847" s="1">
        <v>138856.0</v>
      </c>
      <c r="B1847" s="1">
        <v>506.0</v>
      </c>
      <c r="C1847" s="1">
        <v>14.0</v>
      </c>
      <c r="D1847" s="1" t="s">
        <v>171</v>
      </c>
      <c r="E1847" s="1">
        <v>35.0</v>
      </c>
      <c r="F1847" s="7" t="str">
        <f>vlookup(E1847,Teams!A:B,2,false)</f>
        <v>NoHo</v>
      </c>
      <c r="G1847" s="1" t="b">
        <v>0</v>
      </c>
      <c r="H1847" s="1" t="b">
        <v>0</v>
      </c>
      <c r="I1847" s="1">
        <v>11.0</v>
      </c>
      <c r="J1847" s="7" t="str">
        <f>vlookup(I1847,Cats!$A:$B,2,false)</f>
        <v>B</v>
      </c>
    </row>
    <row r="1848">
      <c r="A1848" s="1">
        <v>138857.0</v>
      </c>
      <c r="B1848" s="1">
        <v>506.0</v>
      </c>
      <c r="C1848" s="1">
        <v>0.0</v>
      </c>
      <c r="D1848" s="1" t="s">
        <v>32</v>
      </c>
      <c r="E1848" s="1">
        <v>31.0</v>
      </c>
      <c r="F1848" s="7" t="str">
        <f>vlookup(E1848,Teams!A:B,2,false)</f>
        <v>Naperville North</v>
      </c>
      <c r="G1848" s="1" t="b">
        <v>1</v>
      </c>
      <c r="H1848" s="1" t="b">
        <v>1</v>
      </c>
      <c r="I1848" s="1">
        <v>12.0</v>
      </c>
      <c r="J1848" s="7" t="str">
        <f>vlookup(I1848,Cats!$A:$B,2,false)</f>
        <v>P</v>
      </c>
    </row>
    <row r="1849">
      <c r="A1849" s="1">
        <v>138858.0</v>
      </c>
      <c r="B1849" s="1">
        <v>506.0</v>
      </c>
      <c r="C1849" s="1">
        <v>14.0</v>
      </c>
      <c r="D1849" s="1" t="s">
        <v>167</v>
      </c>
      <c r="E1849" s="1">
        <v>35.0</v>
      </c>
      <c r="F1849" s="7" t="str">
        <f>vlookup(E1849,Teams!A:B,2,false)</f>
        <v>NoHo</v>
      </c>
      <c r="G1849" s="1" t="b">
        <v>0</v>
      </c>
      <c r="H1849" s="1" t="b">
        <v>0</v>
      </c>
      <c r="I1849" s="1">
        <v>12.0</v>
      </c>
      <c r="J1849" s="7" t="str">
        <f>vlookup(I1849,Cats!$A:$B,2,false)</f>
        <v>P</v>
      </c>
    </row>
    <row r="1850">
      <c r="A1850" s="1">
        <v>138859.0</v>
      </c>
      <c r="B1850" s="1">
        <v>506.0</v>
      </c>
      <c r="C1850" s="1">
        <v>0.0</v>
      </c>
      <c r="D1850" s="1" t="s">
        <v>32</v>
      </c>
      <c r="E1850" s="1">
        <v>31.0</v>
      </c>
      <c r="F1850" s="7" t="str">
        <f>vlookup(E1850,Teams!A:B,2,false)</f>
        <v>Naperville North</v>
      </c>
      <c r="G1850" s="1" t="b">
        <v>1</v>
      </c>
      <c r="H1850" s="1" t="b">
        <v>1</v>
      </c>
      <c r="I1850" s="1">
        <v>13.0</v>
      </c>
      <c r="J1850" s="7" t="str">
        <f>vlookup(I1850,Cats!$A:$B,2,false)</f>
        <v>X</v>
      </c>
    </row>
    <row r="1851">
      <c r="A1851" s="1">
        <v>138860.0</v>
      </c>
      <c r="B1851" s="1">
        <v>506.0</v>
      </c>
      <c r="C1851" s="1">
        <v>14.0</v>
      </c>
      <c r="D1851" s="1" t="s">
        <v>166</v>
      </c>
      <c r="E1851" s="1">
        <v>35.0</v>
      </c>
      <c r="F1851" s="7" t="str">
        <f>vlookup(E1851,Teams!A:B,2,false)</f>
        <v>NoHo</v>
      </c>
      <c r="G1851" s="1" t="b">
        <v>0</v>
      </c>
      <c r="H1851" s="1" t="b">
        <v>0</v>
      </c>
      <c r="I1851" s="1">
        <v>13.0</v>
      </c>
      <c r="J1851" s="7" t="str">
        <f>vlookup(I1851,Cats!$A:$B,2,false)</f>
        <v>X</v>
      </c>
    </row>
    <row r="1852">
      <c r="A1852" s="1">
        <v>138861.0</v>
      </c>
      <c r="B1852" s="1">
        <v>506.0</v>
      </c>
      <c r="C1852" s="1">
        <v>0.0</v>
      </c>
      <c r="D1852" s="1" t="s">
        <v>32</v>
      </c>
      <c r="E1852" s="1">
        <v>31.0</v>
      </c>
      <c r="F1852" s="7" t="str">
        <f>vlookup(E1852,Teams!A:B,2,false)</f>
        <v>Naperville North</v>
      </c>
      <c r="G1852" s="1" t="b">
        <v>1</v>
      </c>
      <c r="H1852" s="1" t="b">
        <v>1</v>
      </c>
      <c r="I1852" s="1">
        <v>14.0</v>
      </c>
      <c r="J1852" s="7" t="str">
        <f>vlookup(I1852,Cats!$A:$B,2,false)</f>
        <v>M</v>
      </c>
    </row>
    <row r="1853">
      <c r="A1853" s="1">
        <v>138862.0</v>
      </c>
      <c r="B1853" s="1">
        <v>506.0</v>
      </c>
      <c r="C1853" s="1">
        <v>14.0</v>
      </c>
      <c r="D1853" s="1" t="s">
        <v>167</v>
      </c>
      <c r="E1853" s="1">
        <v>35.0</v>
      </c>
      <c r="F1853" s="7" t="str">
        <f>vlookup(E1853,Teams!A:B,2,false)</f>
        <v>NoHo</v>
      </c>
      <c r="G1853" s="1" t="b">
        <v>0</v>
      </c>
      <c r="H1853" s="1" t="b">
        <v>0</v>
      </c>
      <c r="I1853" s="1">
        <v>14.0</v>
      </c>
      <c r="J1853" s="7" t="str">
        <f>vlookup(I1853,Cats!$A:$B,2,false)</f>
        <v>M</v>
      </c>
    </row>
    <row r="1854">
      <c r="A1854" s="1">
        <v>138863.0</v>
      </c>
      <c r="B1854" s="1">
        <v>506.0</v>
      </c>
      <c r="C1854" s="1">
        <v>0.0</v>
      </c>
      <c r="D1854" s="1" t="s">
        <v>32</v>
      </c>
      <c r="E1854" s="1">
        <v>31.0</v>
      </c>
      <c r="F1854" s="7" t="str">
        <f>vlookup(E1854,Teams!A:B,2,false)</f>
        <v>Naperville North</v>
      </c>
      <c r="G1854" s="1" t="b">
        <v>1</v>
      </c>
      <c r="H1854" s="1" t="b">
        <v>1</v>
      </c>
      <c r="I1854" s="1">
        <v>15.0</v>
      </c>
      <c r="J1854" s="7" t="str">
        <f>vlookup(I1854,Cats!$A:$B,2,false)</f>
        <v>C</v>
      </c>
    </row>
    <row r="1855">
      <c r="A1855" s="1">
        <v>138864.0</v>
      </c>
      <c r="B1855" s="1">
        <v>506.0</v>
      </c>
      <c r="C1855" s="1">
        <v>14.0</v>
      </c>
      <c r="D1855" s="1" t="s">
        <v>166</v>
      </c>
      <c r="E1855" s="1">
        <v>35.0</v>
      </c>
      <c r="F1855" s="7" t="str">
        <f>vlookup(E1855,Teams!A:B,2,false)</f>
        <v>NoHo</v>
      </c>
      <c r="G1855" s="1" t="b">
        <v>0</v>
      </c>
      <c r="H1855" s="1" t="b">
        <v>0</v>
      </c>
      <c r="I1855" s="1">
        <v>15.0</v>
      </c>
      <c r="J1855" s="7" t="str">
        <f>vlookup(I1855,Cats!$A:$B,2,false)</f>
        <v>C</v>
      </c>
    </row>
    <row r="1856">
      <c r="A1856" s="1">
        <v>138865.0</v>
      </c>
      <c r="B1856" s="1">
        <v>506.0</v>
      </c>
      <c r="C1856" s="1">
        <v>0.0</v>
      </c>
      <c r="D1856" s="1" t="s">
        <v>208</v>
      </c>
      <c r="E1856" s="1">
        <v>31.0</v>
      </c>
      <c r="F1856" s="7" t="str">
        <f>vlookup(E1856,Teams!A:B,2,false)</f>
        <v>Naperville North</v>
      </c>
      <c r="G1856" s="1" t="b">
        <v>1</v>
      </c>
      <c r="H1856" s="1" t="b">
        <v>0</v>
      </c>
      <c r="I1856" s="1">
        <v>16.0</v>
      </c>
      <c r="J1856" s="7" t="str">
        <f>vlookup(I1856,Cats!$A:$B,2,false)</f>
        <v>E</v>
      </c>
    </row>
    <row r="1857">
      <c r="A1857" s="1">
        <v>138866.0</v>
      </c>
      <c r="B1857" s="1">
        <v>506.0</v>
      </c>
      <c r="C1857" s="1">
        <v>0.0</v>
      </c>
      <c r="D1857" s="1" t="s">
        <v>166</v>
      </c>
      <c r="E1857" s="1">
        <v>35.0</v>
      </c>
      <c r="F1857" s="7" t="str">
        <f>vlookup(E1857,Teams!A:B,2,false)</f>
        <v>NoHo</v>
      </c>
      <c r="G1857" s="1" t="b">
        <v>0</v>
      </c>
      <c r="H1857" s="1" t="b">
        <v>0</v>
      </c>
      <c r="I1857" s="1">
        <v>16.0</v>
      </c>
      <c r="J1857" s="7" t="str">
        <f>vlookup(I1857,Cats!$A:$B,2,false)</f>
        <v>E</v>
      </c>
    </row>
    <row r="1858">
      <c r="A1858" s="1">
        <v>138867.0</v>
      </c>
      <c r="B1858" s="1">
        <v>506.0</v>
      </c>
      <c r="C1858" s="1">
        <v>0.0</v>
      </c>
      <c r="D1858" s="1" t="s">
        <v>32</v>
      </c>
      <c r="E1858" s="1">
        <v>31.0</v>
      </c>
      <c r="F1858" s="7" t="str">
        <f>vlookup(E1858,Teams!A:B,2,false)</f>
        <v>Naperville North</v>
      </c>
      <c r="G1858" s="1" t="b">
        <v>1</v>
      </c>
      <c r="H1858" s="1" t="b">
        <v>1</v>
      </c>
      <c r="I1858" s="1">
        <v>17.0</v>
      </c>
      <c r="J1858" s="7" t="str">
        <f>vlookup(I1858,Cats!$A:$B,2,false)</f>
        <v>B</v>
      </c>
    </row>
    <row r="1859">
      <c r="A1859" s="1">
        <v>138868.0</v>
      </c>
      <c r="B1859" s="1">
        <v>506.0</v>
      </c>
      <c r="C1859" s="1">
        <v>0.0</v>
      </c>
      <c r="D1859" s="1" t="s">
        <v>32</v>
      </c>
      <c r="E1859" s="1">
        <v>35.0</v>
      </c>
      <c r="F1859" s="7" t="str">
        <f>vlookup(E1859,Teams!A:B,2,false)</f>
        <v>NoHo</v>
      </c>
      <c r="G1859" s="1" t="b">
        <v>0</v>
      </c>
      <c r="H1859" s="1" t="b">
        <v>1</v>
      </c>
      <c r="I1859" s="1">
        <v>17.0</v>
      </c>
      <c r="J1859" s="7" t="str">
        <f>vlookup(I1859,Cats!$A:$B,2,false)</f>
        <v>B</v>
      </c>
    </row>
    <row r="1860">
      <c r="A1860" s="1">
        <v>138869.0</v>
      </c>
      <c r="B1860" s="1">
        <v>506.0</v>
      </c>
      <c r="C1860" s="1">
        <v>0.0</v>
      </c>
      <c r="D1860" s="1" t="s">
        <v>32</v>
      </c>
      <c r="E1860" s="1">
        <v>31.0</v>
      </c>
      <c r="F1860" s="7" t="str">
        <f>vlookup(E1860,Teams!A:B,2,false)</f>
        <v>Naperville North</v>
      </c>
      <c r="G1860" s="1" t="b">
        <v>1</v>
      </c>
      <c r="H1860" s="1" t="b">
        <v>1</v>
      </c>
      <c r="I1860" s="1">
        <v>18.0</v>
      </c>
      <c r="J1860" s="7" t="str">
        <f>vlookup(I1860,Cats!$A:$B,2,false)</f>
        <v>P</v>
      </c>
    </row>
    <row r="1861">
      <c r="A1861" s="1">
        <v>138870.0</v>
      </c>
      <c r="B1861" s="1">
        <v>506.0</v>
      </c>
      <c r="C1861" s="1">
        <v>14.0</v>
      </c>
      <c r="D1861" s="1" t="s">
        <v>171</v>
      </c>
      <c r="E1861" s="1">
        <v>35.0</v>
      </c>
      <c r="F1861" s="7" t="str">
        <f>vlookup(E1861,Teams!A:B,2,false)</f>
        <v>NoHo</v>
      </c>
      <c r="G1861" s="1" t="b">
        <v>0</v>
      </c>
      <c r="H1861" s="1" t="b">
        <v>0</v>
      </c>
      <c r="I1861" s="1">
        <v>18.0</v>
      </c>
      <c r="J1861" s="7" t="str">
        <f>vlookup(I1861,Cats!$A:$B,2,false)</f>
        <v>P</v>
      </c>
    </row>
    <row r="1862">
      <c r="A1862" s="1">
        <v>138871.0</v>
      </c>
      <c r="B1862" s="1">
        <v>506.0</v>
      </c>
      <c r="C1862" s="1">
        <v>0.0</v>
      </c>
      <c r="D1862" s="1" t="s">
        <v>32</v>
      </c>
      <c r="E1862" s="1">
        <v>31.0</v>
      </c>
      <c r="F1862" s="7" t="str">
        <f>vlookup(E1862,Teams!A:B,2,false)</f>
        <v>Naperville North</v>
      </c>
      <c r="G1862" s="1" t="b">
        <v>1</v>
      </c>
      <c r="H1862" s="1" t="b">
        <v>1</v>
      </c>
      <c r="I1862" s="1">
        <v>19.0</v>
      </c>
      <c r="J1862" s="7" t="str">
        <f>vlookup(I1862,Cats!$A:$B,2,false)</f>
        <v>X</v>
      </c>
    </row>
    <row r="1863">
      <c r="A1863" s="1">
        <v>138872.0</v>
      </c>
      <c r="B1863" s="1">
        <v>506.0</v>
      </c>
      <c r="C1863" s="1">
        <v>14.0</v>
      </c>
      <c r="D1863" s="1" t="s">
        <v>167</v>
      </c>
      <c r="E1863" s="1">
        <v>35.0</v>
      </c>
      <c r="F1863" s="7" t="str">
        <f>vlookup(E1863,Teams!A:B,2,false)</f>
        <v>NoHo</v>
      </c>
      <c r="G1863" s="1" t="b">
        <v>0</v>
      </c>
      <c r="H1863" s="1" t="b">
        <v>0</v>
      </c>
      <c r="I1863" s="1">
        <v>19.0</v>
      </c>
      <c r="J1863" s="7" t="str">
        <f>vlookup(I1863,Cats!$A:$B,2,false)</f>
        <v>X</v>
      </c>
    </row>
    <row r="1864">
      <c r="A1864" s="1">
        <v>138873.0</v>
      </c>
      <c r="B1864" s="1">
        <v>506.0</v>
      </c>
      <c r="C1864" s="1">
        <v>14.0</v>
      </c>
      <c r="D1864" s="1" t="s">
        <v>126</v>
      </c>
      <c r="E1864" s="1">
        <v>31.0</v>
      </c>
      <c r="F1864" s="7" t="str">
        <f>vlookup(E1864,Teams!A:B,2,false)</f>
        <v>Naperville North</v>
      </c>
      <c r="G1864" s="1" t="b">
        <v>1</v>
      </c>
      <c r="H1864" s="1" t="b">
        <v>0</v>
      </c>
      <c r="I1864" s="1">
        <v>20.0</v>
      </c>
      <c r="J1864" s="7" t="str">
        <f>vlookup(I1864,Cats!$A:$B,2,false)</f>
        <v>M</v>
      </c>
    </row>
    <row r="1865">
      <c r="A1865" s="1">
        <v>138874.0</v>
      </c>
      <c r="B1865" s="1">
        <v>506.0</v>
      </c>
      <c r="C1865" s="1">
        <v>0.0</v>
      </c>
      <c r="D1865" s="1" t="s">
        <v>32</v>
      </c>
      <c r="E1865" s="1">
        <v>35.0</v>
      </c>
      <c r="F1865" s="7" t="str">
        <f>vlookup(E1865,Teams!A:B,2,false)</f>
        <v>NoHo</v>
      </c>
      <c r="G1865" s="1" t="b">
        <v>0</v>
      </c>
      <c r="H1865" s="1" t="b">
        <v>1</v>
      </c>
      <c r="I1865" s="1">
        <v>20.0</v>
      </c>
      <c r="J1865" s="7" t="str">
        <f>vlookup(I1865,Cats!$A:$B,2,false)</f>
        <v>M</v>
      </c>
    </row>
    <row r="1866">
      <c r="A1866" s="1">
        <v>138875.0</v>
      </c>
      <c r="B1866" s="1">
        <v>506.0</v>
      </c>
      <c r="C1866" s="1">
        <v>0.0</v>
      </c>
      <c r="D1866" s="1" t="s">
        <v>32</v>
      </c>
      <c r="E1866" s="1">
        <v>31.0</v>
      </c>
      <c r="F1866" s="7" t="str">
        <f>vlookup(E1866,Teams!A:B,2,false)</f>
        <v>Naperville North</v>
      </c>
      <c r="G1866" s="1" t="b">
        <v>1</v>
      </c>
      <c r="H1866" s="1" t="b">
        <v>1</v>
      </c>
      <c r="I1866" s="1">
        <v>21.0</v>
      </c>
      <c r="J1866" s="7" t="str">
        <f>vlookup(I1866,Cats!$A:$B,2,false)</f>
        <v>C</v>
      </c>
    </row>
    <row r="1867">
      <c r="A1867" s="1">
        <v>138876.0</v>
      </c>
      <c r="B1867" s="1">
        <v>506.0</v>
      </c>
      <c r="C1867" s="1">
        <v>4.0</v>
      </c>
      <c r="D1867" s="1" t="s">
        <v>167</v>
      </c>
      <c r="E1867" s="1">
        <v>35.0</v>
      </c>
      <c r="F1867" s="7" t="str">
        <f>vlookup(E1867,Teams!A:B,2,false)</f>
        <v>NoHo</v>
      </c>
      <c r="G1867" s="1" t="b">
        <v>0</v>
      </c>
      <c r="H1867" s="1" t="b">
        <v>0</v>
      </c>
      <c r="I1867" s="1">
        <v>21.0</v>
      </c>
      <c r="J1867" s="7" t="str">
        <f>vlookup(I1867,Cats!$A:$B,2,false)</f>
        <v>C</v>
      </c>
    </row>
    <row r="1868">
      <c r="A1868" s="1">
        <v>138877.0</v>
      </c>
      <c r="B1868" s="1">
        <v>506.0</v>
      </c>
      <c r="C1868" s="1">
        <v>0.0</v>
      </c>
      <c r="D1868" s="1" t="s">
        <v>32</v>
      </c>
      <c r="E1868" s="1">
        <v>31.0</v>
      </c>
      <c r="F1868" s="7" t="str">
        <f>vlookup(E1868,Teams!A:B,2,false)</f>
        <v>Naperville North</v>
      </c>
      <c r="G1868" s="1" t="b">
        <v>1</v>
      </c>
      <c r="H1868" s="1" t="b">
        <v>1</v>
      </c>
      <c r="I1868" s="1">
        <v>22.0</v>
      </c>
      <c r="J1868" s="7" t="str">
        <f>vlookup(I1868,Cats!$A:$B,2,false)</f>
        <v>E</v>
      </c>
    </row>
    <row r="1869">
      <c r="A1869" s="1">
        <v>138878.0</v>
      </c>
      <c r="B1869" s="1">
        <v>506.0</v>
      </c>
      <c r="C1869" s="1">
        <v>4.0</v>
      </c>
      <c r="D1869" s="1" t="s">
        <v>166</v>
      </c>
      <c r="E1869" s="1">
        <v>35.0</v>
      </c>
      <c r="F1869" s="7" t="str">
        <f>vlookup(E1869,Teams!A:B,2,false)</f>
        <v>NoHo</v>
      </c>
      <c r="G1869" s="1" t="b">
        <v>0</v>
      </c>
      <c r="H1869" s="1" t="b">
        <v>0</v>
      </c>
      <c r="I1869" s="1">
        <v>22.0</v>
      </c>
      <c r="J1869" s="7" t="str">
        <f>vlookup(I1869,Cats!$A:$B,2,false)</f>
        <v>E</v>
      </c>
    </row>
    <row r="1870">
      <c r="A1870" s="1">
        <v>138879.0</v>
      </c>
      <c r="B1870" s="1">
        <v>506.0</v>
      </c>
      <c r="C1870" s="1">
        <v>0.0</v>
      </c>
      <c r="D1870" s="1" t="s">
        <v>208</v>
      </c>
      <c r="E1870" s="1">
        <v>31.0</v>
      </c>
      <c r="F1870" s="7" t="str">
        <f>vlookup(E1870,Teams!A:B,2,false)</f>
        <v>Naperville North</v>
      </c>
      <c r="G1870" s="1" t="b">
        <v>1</v>
      </c>
      <c r="H1870" s="1" t="b">
        <v>0</v>
      </c>
      <c r="I1870" s="1">
        <v>23.0</v>
      </c>
      <c r="J1870" s="7" t="str">
        <f>vlookup(I1870,Cats!$A:$B,2,false)</f>
        <v>B</v>
      </c>
    </row>
    <row r="1871">
      <c r="A1871" s="1">
        <v>138880.0</v>
      </c>
      <c r="B1871" s="1">
        <v>506.0</v>
      </c>
      <c r="C1871" s="1">
        <v>0.0</v>
      </c>
      <c r="D1871" s="1" t="s">
        <v>166</v>
      </c>
      <c r="E1871" s="1">
        <v>35.0</v>
      </c>
      <c r="F1871" s="7" t="str">
        <f>vlookup(E1871,Teams!A:B,2,false)</f>
        <v>NoHo</v>
      </c>
      <c r="G1871" s="1" t="b">
        <v>0</v>
      </c>
      <c r="H1871" s="1" t="b">
        <v>0</v>
      </c>
      <c r="I1871" s="1">
        <v>23.0</v>
      </c>
      <c r="J1871" s="7" t="str">
        <f>vlookup(I1871,Cats!$A:$B,2,false)</f>
        <v>B</v>
      </c>
    </row>
    <row r="1872">
      <c r="A1872" s="1">
        <v>138881.0</v>
      </c>
      <c r="B1872" s="1">
        <v>506.0</v>
      </c>
      <c r="C1872" s="1">
        <v>0.0</v>
      </c>
      <c r="D1872" s="1" t="s">
        <v>32</v>
      </c>
      <c r="E1872" s="1">
        <v>31.0</v>
      </c>
      <c r="F1872" s="7" t="str">
        <f>vlookup(E1872,Teams!A:B,2,false)</f>
        <v>Naperville North</v>
      </c>
      <c r="G1872" s="1" t="b">
        <v>1</v>
      </c>
      <c r="H1872" s="1" t="b">
        <v>1</v>
      </c>
      <c r="I1872" s="1">
        <v>24.0</v>
      </c>
      <c r="J1872" s="7" t="str">
        <f>vlookup(I1872,Cats!$A:$B,2,false)</f>
        <v>P</v>
      </c>
    </row>
    <row r="1873">
      <c r="A1873" s="1">
        <v>138882.0</v>
      </c>
      <c r="B1873" s="1">
        <v>506.0</v>
      </c>
      <c r="C1873" s="1">
        <v>14.0</v>
      </c>
      <c r="D1873" s="1" t="s">
        <v>171</v>
      </c>
      <c r="E1873" s="1">
        <v>35.0</v>
      </c>
      <c r="F1873" s="7" t="str">
        <f>vlookup(E1873,Teams!A:B,2,false)</f>
        <v>NoHo</v>
      </c>
      <c r="G1873" s="1" t="b">
        <v>0</v>
      </c>
      <c r="H1873" s="1" t="b">
        <v>0</v>
      </c>
      <c r="I1873" s="1">
        <v>24.0</v>
      </c>
      <c r="J1873" s="7" t="str">
        <f>vlookup(I1873,Cats!$A:$B,2,false)</f>
        <v>P</v>
      </c>
    </row>
    <row r="1874">
      <c r="A1874" s="1">
        <v>138883.0</v>
      </c>
      <c r="B1874" s="1">
        <v>506.0</v>
      </c>
      <c r="C1874" s="1">
        <v>0.0</v>
      </c>
      <c r="D1874" s="1" t="s">
        <v>127</v>
      </c>
      <c r="E1874" s="1">
        <v>31.0</v>
      </c>
      <c r="F1874" s="7" t="str">
        <f>vlookup(E1874,Teams!A:B,2,false)</f>
        <v>Naperville North</v>
      </c>
      <c r="G1874" s="1" t="b">
        <v>1</v>
      </c>
      <c r="H1874" s="1" t="b">
        <v>0</v>
      </c>
      <c r="I1874" s="1">
        <v>25.0</v>
      </c>
      <c r="J1874" s="7" t="str">
        <f>vlookup(I1874,Cats!$A:$B,2,false)</f>
        <v>#N/A</v>
      </c>
    </row>
    <row r="1875">
      <c r="A1875" s="1">
        <v>138884.0</v>
      </c>
      <c r="B1875" s="1">
        <v>506.0</v>
      </c>
      <c r="C1875" s="1">
        <v>14.0</v>
      </c>
      <c r="D1875" s="1" t="s">
        <v>167</v>
      </c>
      <c r="E1875" s="1">
        <v>35.0</v>
      </c>
      <c r="F1875" s="7" t="str">
        <f>vlookup(E1875,Teams!A:B,2,false)</f>
        <v>NoHo</v>
      </c>
      <c r="G1875" s="1" t="b">
        <v>0</v>
      </c>
      <c r="H1875" s="1" t="b">
        <v>0</v>
      </c>
      <c r="I1875" s="1">
        <v>25.0</v>
      </c>
      <c r="J1875" s="7" t="str">
        <f>vlookup(I1875,Cats!$A:$B,2,false)</f>
        <v>#N/A</v>
      </c>
    </row>
    <row r="1876">
      <c r="A1876" s="1">
        <v>138885.0</v>
      </c>
      <c r="B1876" s="1">
        <v>507.0</v>
      </c>
      <c r="C1876" s="1">
        <v>4.0</v>
      </c>
      <c r="D1876" s="1" t="s">
        <v>65</v>
      </c>
      <c r="E1876" s="1">
        <v>14.0</v>
      </c>
      <c r="F1876" s="7" t="str">
        <f>vlookup(E1876,Teams!A:B,2,false)</f>
        <v>Dulles</v>
      </c>
      <c r="G1876" s="1" t="b">
        <v>1</v>
      </c>
      <c r="H1876" s="1" t="b">
        <v>0</v>
      </c>
      <c r="I1876" s="1">
        <v>1.0</v>
      </c>
      <c r="J1876" s="7" t="str">
        <f>vlookup(I1876,Cats!$A:$B,2,false)</f>
        <v>X</v>
      </c>
    </row>
    <row r="1877">
      <c r="A1877" s="1">
        <v>138886.0</v>
      </c>
      <c r="B1877" s="1">
        <v>507.0</v>
      </c>
      <c r="C1877" s="1">
        <v>0.0</v>
      </c>
      <c r="D1877" s="1" t="s">
        <v>32</v>
      </c>
      <c r="E1877" s="1">
        <v>45.0</v>
      </c>
      <c r="F1877" s="7" t="str">
        <f>vlookup(E1877,Teams!A:B,2,false)</f>
        <v>Venice</v>
      </c>
      <c r="G1877" s="1" t="b">
        <v>0</v>
      </c>
      <c r="H1877" s="1" t="b">
        <v>1</v>
      </c>
      <c r="I1877" s="1">
        <v>1.0</v>
      </c>
      <c r="J1877" s="7" t="str">
        <f>vlookup(I1877,Cats!$A:$B,2,false)</f>
        <v>X</v>
      </c>
    </row>
    <row r="1878">
      <c r="A1878" s="1">
        <v>138887.0</v>
      </c>
      <c r="B1878" s="1">
        <v>507.0</v>
      </c>
      <c r="C1878" s="1">
        <v>14.0</v>
      </c>
      <c r="D1878" s="1" t="s">
        <v>65</v>
      </c>
      <c r="E1878" s="1">
        <v>14.0</v>
      </c>
      <c r="F1878" s="7" t="str">
        <f>vlookup(E1878,Teams!A:B,2,false)</f>
        <v>Dulles</v>
      </c>
      <c r="G1878" s="1" t="b">
        <v>1</v>
      </c>
      <c r="H1878" s="1" t="b">
        <v>0</v>
      </c>
      <c r="I1878" s="1">
        <v>2.0</v>
      </c>
      <c r="J1878" s="7" t="str">
        <f>vlookup(I1878,Cats!$A:$B,2,false)</f>
        <v>M</v>
      </c>
    </row>
    <row r="1879">
      <c r="A1879" s="1">
        <v>138888.0</v>
      </c>
      <c r="B1879" s="1">
        <v>507.0</v>
      </c>
      <c r="C1879" s="1">
        <v>0.0</v>
      </c>
      <c r="D1879" s="1" t="s">
        <v>32</v>
      </c>
      <c r="E1879" s="1">
        <v>45.0</v>
      </c>
      <c r="F1879" s="7" t="str">
        <f>vlookup(E1879,Teams!A:B,2,false)</f>
        <v>Venice</v>
      </c>
      <c r="G1879" s="1" t="b">
        <v>0</v>
      </c>
      <c r="H1879" s="1" t="b">
        <v>1</v>
      </c>
      <c r="I1879" s="1">
        <v>2.0</v>
      </c>
      <c r="J1879" s="7" t="str">
        <f>vlookup(I1879,Cats!$A:$B,2,false)</f>
        <v>M</v>
      </c>
    </row>
    <row r="1880">
      <c r="A1880" s="1">
        <v>138889.0</v>
      </c>
      <c r="B1880" s="1">
        <v>507.0</v>
      </c>
      <c r="C1880" s="1">
        <v>0.0</v>
      </c>
      <c r="D1880" s="1" t="s">
        <v>32</v>
      </c>
      <c r="E1880" s="1">
        <v>14.0</v>
      </c>
      <c r="F1880" s="7" t="str">
        <f>vlookup(E1880,Teams!A:B,2,false)</f>
        <v>Dulles</v>
      </c>
      <c r="G1880" s="1" t="b">
        <v>1</v>
      </c>
      <c r="H1880" s="1" t="b">
        <v>1</v>
      </c>
      <c r="I1880" s="1">
        <v>3.0</v>
      </c>
      <c r="J1880" s="7" t="str">
        <f>vlookup(I1880,Cats!$A:$B,2,false)</f>
        <v>C</v>
      </c>
    </row>
    <row r="1881">
      <c r="A1881" s="1">
        <v>138890.0</v>
      </c>
      <c r="B1881" s="1">
        <v>507.0</v>
      </c>
      <c r="C1881" s="1">
        <v>4.0</v>
      </c>
      <c r="D1881" s="1" t="s">
        <v>186</v>
      </c>
      <c r="E1881" s="1">
        <v>45.0</v>
      </c>
      <c r="F1881" s="7" t="str">
        <f>vlookup(E1881,Teams!A:B,2,false)</f>
        <v>Venice</v>
      </c>
      <c r="G1881" s="1" t="b">
        <v>0</v>
      </c>
      <c r="H1881" s="1" t="b">
        <v>0</v>
      </c>
      <c r="I1881" s="1">
        <v>3.0</v>
      </c>
      <c r="J1881" s="7" t="str">
        <f>vlookup(I1881,Cats!$A:$B,2,false)</f>
        <v>C</v>
      </c>
    </row>
    <row r="1882">
      <c r="A1882" s="1">
        <v>138891.0</v>
      </c>
      <c r="B1882" s="1">
        <v>507.0</v>
      </c>
      <c r="C1882" s="1">
        <v>14.0</v>
      </c>
      <c r="D1882" s="1" t="s">
        <v>62</v>
      </c>
      <c r="E1882" s="1">
        <v>14.0</v>
      </c>
      <c r="F1882" s="7" t="str">
        <f>vlookup(E1882,Teams!A:B,2,false)</f>
        <v>Dulles</v>
      </c>
      <c r="G1882" s="1" t="b">
        <v>1</v>
      </c>
      <c r="H1882" s="1" t="b">
        <v>0</v>
      </c>
      <c r="I1882" s="1">
        <v>4.0</v>
      </c>
      <c r="J1882" s="7" t="str">
        <f>vlookup(I1882,Cats!$A:$B,2,false)</f>
        <v>E</v>
      </c>
    </row>
    <row r="1883">
      <c r="A1883" s="1">
        <v>138892.0</v>
      </c>
      <c r="B1883" s="1">
        <v>507.0</v>
      </c>
      <c r="C1883" s="1">
        <v>0.0</v>
      </c>
      <c r="D1883" s="1" t="s">
        <v>32</v>
      </c>
      <c r="E1883" s="1">
        <v>45.0</v>
      </c>
      <c r="F1883" s="7" t="str">
        <f>vlookup(E1883,Teams!A:B,2,false)</f>
        <v>Venice</v>
      </c>
      <c r="G1883" s="1" t="b">
        <v>0</v>
      </c>
      <c r="H1883" s="1" t="b">
        <v>1</v>
      </c>
      <c r="I1883" s="1">
        <v>4.0</v>
      </c>
      <c r="J1883" s="7" t="str">
        <f>vlookup(I1883,Cats!$A:$B,2,false)</f>
        <v>E</v>
      </c>
    </row>
    <row r="1884">
      <c r="A1884" s="1">
        <v>138893.0</v>
      </c>
      <c r="B1884" s="1">
        <v>507.0</v>
      </c>
      <c r="C1884" s="1">
        <v>14.0</v>
      </c>
      <c r="D1884" s="1" t="s">
        <v>209</v>
      </c>
      <c r="E1884" s="1">
        <v>14.0</v>
      </c>
      <c r="F1884" s="7" t="str">
        <f>vlookup(E1884,Teams!A:B,2,false)</f>
        <v>Dulles</v>
      </c>
      <c r="G1884" s="1" t="b">
        <v>1</v>
      </c>
      <c r="H1884" s="1" t="b">
        <v>0</v>
      </c>
      <c r="I1884" s="1">
        <v>5.0</v>
      </c>
      <c r="J1884" s="7" t="str">
        <f>vlookup(I1884,Cats!$A:$B,2,false)</f>
        <v>B</v>
      </c>
    </row>
    <row r="1885">
      <c r="A1885" s="1">
        <v>138894.0</v>
      </c>
      <c r="B1885" s="1">
        <v>507.0</v>
      </c>
      <c r="C1885" s="1">
        <v>0.0</v>
      </c>
      <c r="D1885" s="1" t="s">
        <v>32</v>
      </c>
      <c r="E1885" s="1">
        <v>45.0</v>
      </c>
      <c r="F1885" s="7" t="str">
        <f>vlookup(E1885,Teams!A:B,2,false)</f>
        <v>Venice</v>
      </c>
      <c r="G1885" s="1" t="b">
        <v>0</v>
      </c>
      <c r="H1885" s="1" t="b">
        <v>1</v>
      </c>
      <c r="I1885" s="1">
        <v>5.0</v>
      </c>
      <c r="J1885" s="7" t="str">
        <f>vlookup(I1885,Cats!$A:$B,2,false)</f>
        <v>B</v>
      </c>
    </row>
    <row r="1886">
      <c r="A1886" s="1">
        <v>138895.0</v>
      </c>
      <c r="B1886" s="1">
        <v>507.0</v>
      </c>
      <c r="C1886" s="1">
        <v>4.0</v>
      </c>
      <c r="D1886" s="1" t="s">
        <v>65</v>
      </c>
      <c r="E1886" s="1">
        <v>14.0</v>
      </c>
      <c r="F1886" s="7" t="str">
        <f>vlookup(E1886,Teams!A:B,2,false)</f>
        <v>Dulles</v>
      </c>
      <c r="G1886" s="1" t="b">
        <v>1</v>
      </c>
      <c r="H1886" s="1" t="b">
        <v>0</v>
      </c>
      <c r="I1886" s="1">
        <v>6.0</v>
      </c>
      <c r="J1886" s="7" t="str">
        <f>vlookup(I1886,Cats!$A:$B,2,false)</f>
        <v>P</v>
      </c>
    </row>
    <row r="1887">
      <c r="A1887" s="1">
        <v>138896.0</v>
      </c>
      <c r="B1887" s="1">
        <v>507.0</v>
      </c>
      <c r="C1887" s="1">
        <v>0.0</v>
      </c>
      <c r="D1887" s="1" t="s">
        <v>32</v>
      </c>
      <c r="E1887" s="1">
        <v>45.0</v>
      </c>
      <c r="F1887" s="7" t="str">
        <f>vlookup(E1887,Teams!A:B,2,false)</f>
        <v>Venice</v>
      </c>
      <c r="G1887" s="1" t="b">
        <v>0</v>
      </c>
      <c r="H1887" s="1" t="b">
        <v>1</v>
      </c>
      <c r="I1887" s="1">
        <v>6.0</v>
      </c>
      <c r="J1887" s="7" t="str">
        <f>vlookup(I1887,Cats!$A:$B,2,false)</f>
        <v>P</v>
      </c>
    </row>
    <row r="1888">
      <c r="A1888" s="1">
        <v>138897.0</v>
      </c>
      <c r="B1888" s="1">
        <v>507.0</v>
      </c>
      <c r="C1888" s="1">
        <v>0.0</v>
      </c>
      <c r="D1888" s="1" t="s">
        <v>32</v>
      </c>
      <c r="E1888" s="1">
        <v>14.0</v>
      </c>
      <c r="F1888" s="7" t="str">
        <f>vlookup(E1888,Teams!A:B,2,false)</f>
        <v>Dulles</v>
      </c>
      <c r="G1888" s="1" t="b">
        <v>1</v>
      </c>
      <c r="H1888" s="1" t="b">
        <v>1</v>
      </c>
      <c r="I1888" s="1">
        <v>7.0</v>
      </c>
      <c r="J1888" s="7" t="str">
        <f>vlookup(I1888,Cats!$A:$B,2,false)</f>
        <v>X</v>
      </c>
    </row>
    <row r="1889">
      <c r="A1889" s="1">
        <v>138898.0</v>
      </c>
      <c r="B1889" s="1">
        <v>507.0</v>
      </c>
      <c r="C1889" s="1">
        <v>14.0</v>
      </c>
      <c r="D1889" s="1" t="s">
        <v>188</v>
      </c>
      <c r="E1889" s="1">
        <v>45.0</v>
      </c>
      <c r="F1889" s="7" t="str">
        <f>vlookup(E1889,Teams!A:B,2,false)</f>
        <v>Venice</v>
      </c>
      <c r="G1889" s="1" t="b">
        <v>0</v>
      </c>
      <c r="H1889" s="1" t="b">
        <v>0</v>
      </c>
      <c r="I1889" s="1">
        <v>7.0</v>
      </c>
      <c r="J1889" s="7" t="str">
        <f>vlookup(I1889,Cats!$A:$B,2,false)</f>
        <v>X</v>
      </c>
    </row>
    <row r="1890">
      <c r="A1890" s="1">
        <v>138899.0</v>
      </c>
      <c r="B1890" s="1">
        <v>507.0</v>
      </c>
      <c r="C1890" s="1">
        <v>14.0</v>
      </c>
      <c r="D1890" s="1" t="s">
        <v>65</v>
      </c>
      <c r="E1890" s="1">
        <v>14.0</v>
      </c>
      <c r="F1890" s="7" t="str">
        <f>vlookup(E1890,Teams!A:B,2,false)</f>
        <v>Dulles</v>
      </c>
      <c r="G1890" s="1" t="b">
        <v>1</v>
      </c>
      <c r="H1890" s="1" t="b">
        <v>0</v>
      </c>
      <c r="I1890" s="1">
        <v>8.0</v>
      </c>
      <c r="J1890" s="7" t="str">
        <f>vlookup(I1890,Cats!$A:$B,2,false)</f>
        <v>M</v>
      </c>
    </row>
    <row r="1891">
      <c r="A1891" s="1">
        <v>138900.0</v>
      </c>
      <c r="B1891" s="1">
        <v>507.0</v>
      </c>
      <c r="C1891" s="1">
        <v>0.0</v>
      </c>
      <c r="D1891" s="1" t="s">
        <v>32</v>
      </c>
      <c r="E1891" s="1">
        <v>45.0</v>
      </c>
      <c r="F1891" s="7" t="str">
        <f>vlookup(E1891,Teams!A:B,2,false)</f>
        <v>Venice</v>
      </c>
      <c r="G1891" s="1" t="b">
        <v>0</v>
      </c>
      <c r="H1891" s="1" t="b">
        <v>1</v>
      </c>
      <c r="I1891" s="1">
        <v>8.0</v>
      </c>
      <c r="J1891" s="7" t="str">
        <f>vlookup(I1891,Cats!$A:$B,2,false)</f>
        <v>M</v>
      </c>
    </row>
    <row r="1892">
      <c r="A1892" s="1">
        <v>138901.0</v>
      </c>
      <c r="B1892" s="1">
        <v>507.0</v>
      </c>
      <c r="C1892" s="1">
        <v>4.0</v>
      </c>
      <c r="D1892" s="1" t="s">
        <v>61</v>
      </c>
      <c r="E1892" s="1">
        <v>14.0</v>
      </c>
      <c r="F1892" s="7" t="str">
        <f>vlookup(E1892,Teams!A:B,2,false)</f>
        <v>Dulles</v>
      </c>
      <c r="G1892" s="1" t="b">
        <v>1</v>
      </c>
      <c r="H1892" s="1" t="b">
        <v>0</v>
      </c>
      <c r="I1892" s="1">
        <v>9.0</v>
      </c>
      <c r="J1892" s="7" t="str">
        <f>vlookup(I1892,Cats!$A:$B,2,false)</f>
        <v>C</v>
      </c>
    </row>
    <row r="1893">
      <c r="A1893" s="1">
        <v>138902.0</v>
      </c>
      <c r="B1893" s="1">
        <v>507.0</v>
      </c>
      <c r="C1893" s="1">
        <v>0.0</v>
      </c>
      <c r="D1893" s="1" t="s">
        <v>32</v>
      </c>
      <c r="E1893" s="1">
        <v>45.0</v>
      </c>
      <c r="F1893" s="7" t="str">
        <f>vlookup(E1893,Teams!A:B,2,false)</f>
        <v>Venice</v>
      </c>
      <c r="G1893" s="1" t="b">
        <v>0</v>
      </c>
      <c r="H1893" s="1" t="b">
        <v>1</v>
      </c>
      <c r="I1893" s="1">
        <v>9.0</v>
      </c>
      <c r="J1893" s="7" t="str">
        <f>vlookup(I1893,Cats!$A:$B,2,false)</f>
        <v>C</v>
      </c>
    </row>
    <row r="1894">
      <c r="A1894" s="1">
        <v>138903.0</v>
      </c>
      <c r="B1894" s="1">
        <v>507.0</v>
      </c>
      <c r="C1894" s="1">
        <v>0.0</v>
      </c>
      <c r="D1894" s="1" t="s">
        <v>32</v>
      </c>
      <c r="E1894" s="1">
        <v>14.0</v>
      </c>
      <c r="F1894" s="7" t="str">
        <f>vlookup(E1894,Teams!A:B,2,false)</f>
        <v>Dulles</v>
      </c>
      <c r="G1894" s="1" t="b">
        <v>1</v>
      </c>
      <c r="H1894" s="1" t="b">
        <v>1</v>
      </c>
      <c r="I1894" s="1">
        <v>10.0</v>
      </c>
      <c r="J1894" s="7" t="str">
        <f>vlookup(I1894,Cats!$A:$B,2,false)</f>
        <v>E</v>
      </c>
    </row>
    <row r="1895">
      <c r="A1895" s="1">
        <v>138904.0</v>
      </c>
      <c r="B1895" s="1">
        <v>507.0</v>
      </c>
      <c r="C1895" s="1">
        <v>4.0</v>
      </c>
      <c r="D1895" s="1" t="s">
        <v>183</v>
      </c>
      <c r="E1895" s="1">
        <v>45.0</v>
      </c>
      <c r="F1895" s="7" t="str">
        <f>vlookup(E1895,Teams!A:B,2,false)</f>
        <v>Venice</v>
      </c>
      <c r="G1895" s="1" t="b">
        <v>0</v>
      </c>
      <c r="H1895" s="1" t="b">
        <v>0</v>
      </c>
      <c r="I1895" s="1">
        <v>10.0</v>
      </c>
      <c r="J1895" s="7" t="str">
        <f>vlookup(I1895,Cats!$A:$B,2,false)</f>
        <v>E</v>
      </c>
    </row>
    <row r="1896">
      <c r="A1896" s="1">
        <v>138905.0</v>
      </c>
      <c r="B1896" s="1">
        <v>507.0</v>
      </c>
      <c r="C1896" s="1">
        <v>0.0</v>
      </c>
      <c r="D1896" s="1" t="s">
        <v>209</v>
      </c>
      <c r="E1896" s="1">
        <v>14.0</v>
      </c>
      <c r="F1896" s="7" t="str">
        <f>vlookup(E1896,Teams!A:B,2,false)</f>
        <v>Dulles</v>
      </c>
      <c r="G1896" s="1" t="b">
        <v>1</v>
      </c>
      <c r="H1896" s="1" t="b">
        <v>0</v>
      </c>
      <c r="I1896" s="1">
        <v>11.0</v>
      </c>
      <c r="J1896" s="7" t="str">
        <f>vlookup(I1896,Cats!$A:$B,2,false)</f>
        <v>B</v>
      </c>
    </row>
    <row r="1897">
      <c r="A1897" s="1">
        <v>138906.0</v>
      </c>
      <c r="B1897" s="1">
        <v>507.0</v>
      </c>
      <c r="C1897" s="1">
        <v>4.0</v>
      </c>
      <c r="D1897" s="1" t="s">
        <v>186</v>
      </c>
      <c r="E1897" s="1">
        <v>45.0</v>
      </c>
      <c r="F1897" s="7" t="str">
        <f>vlookup(E1897,Teams!A:B,2,false)</f>
        <v>Venice</v>
      </c>
      <c r="G1897" s="1" t="b">
        <v>0</v>
      </c>
      <c r="H1897" s="1" t="b">
        <v>0</v>
      </c>
      <c r="I1897" s="1">
        <v>11.0</v>
      </c>
      <c r="J1897" s="7" t="str">
        <f>vlookup(I1897,Cats!$A:$B,2,false)</f>
        <v>B</v>
      </c>
    </row>
    <row r="1898">
      <c r="A1898" s="1">
        <v>138907.0</v>
      </c>
      <c r="B1898" s="1">
        <v>507.0</v>
      </c>
      <c r="C1898" s="1">
        <v>14.0</v>
      </c>
      <c r="D1898" s="1" t="s">
        <v>61</v>
      </c>
      <c r="E1898" s="1">
        <v>14.0</v>
      </c>
      <c r="F1898" s="7" t="str">
        <f>vlookup(E1898,Teams!A:B,2,false)</f>
        <v>Dulles</v>
      </c>
      <c r="G1898" s="1" t="b">
        <v>1</v>
      </c>
      <c r="H1898" s="1" t="b">
        <v>0</v>
      </c>
      <c r="I1898" s="1">
        <v>12.0</v>
      </c>
      <c r="J1898" s="7" t="str">
        <f>vlookup(I1898,Cats!$A:$B,2,false)</f>
        <v>P</v>
      </c>
    </row>
    <row r="1899">
      <c r="A1899" s="1">
        <v>138908.0</v>
      </c>
      <c r="B1899" s="1">
        <v>507.0</v>
      </c>
      <c r="C1899" s="1">
        <v>0.0</v>
      </c>
      <c r="D1899" s="1" t="s">
        <v>32</v>
      </c>
      <c r="E1899" s="1">
        <v>45.0</v>
      </c>
      <c r="F1899" s="7" t="str">
        <f>vlookup(E1899,Teams!A:B,2,false)</f>
        <v>Venice</v>
      </c>
      <c r="G1899" s="1" t="b">
        <v>0</v>
      </c>
      <c r="H1899" s="1" t="b">
        <v>1</v>
      </c>
      <c r="I1899" s="1">
        <v>12.0</v>
      </c>
      <c r="J1899" s="7" t="str">
        <f>vlookup(I1899,Cats!$A:$B,2,false)</f>
        <v>P</v>
      </c>
    </row>
    <row r="1900">
      <c r="A1900" s="1">
        <v>138909.0</v>
      </c>
      <c r="B1900" s="1">
        <v>507.0</v>
      </c>
      <c r="C1900" s="1">
        <v>0.0</v>
      </c>
      <c r="D1900" s="1" t="s">
        <v>62</v>
      </c>
      <c r="E1900" s="1">
        <v>14.0</v>
      </c>
      <c r="F1900" s="7" t="str">
        <f>vlookup(E1900,Teams!A:B,2,false)</f>
        <v>Dulles</v>
      </c>
      <c r="G1900" s="1" t="b">
        <v>1</v>
      </c>
      <c r="H1900" s="1" t="b">
        <v>0</v>
      </c>
      <c r="I1900" s="1">
        <v>13.0</v>
      </c>
      <c r="J1900" s="7" t="str">
        <f>vlookup(I1900,Cats!$A:$B,2,false)</f>
        <v>X</v>
      </c>
    </row>
    <row r="1901">
      <c r="A1901" s="1">
        <v>138910.0</v>
      </c>
      <c r="B1901" s="1">
        <v>507.0</v>
      </c>
      <c r="C1901" s="1">
        <v>14.0</v>
      </c>
      <c r="D1901" s="1" t="s">
        <v>183</v>
      </c>
      <c r="E1901" s="1">
        <v>45.0</v>
      </c>
      <c r="F1901" s="7" t="str">
        <f>vlookup(E1901,Teams!A:B,2,false)</f>
        <v>Venice</v>
      </c>
      <c r="G1901" s="1" t="b">
        <v>0</v>
      </c>
      <c r="H1901" s="1" t="b">
        <v>0</v>
      </c>
      <c r="I1901" s="1">
        <v>13.0</v>
      </c>
      <c r="J1901" s="7" t="str">
        <f>vlookup(I1901,Cats!$A:$B,2,false)</f>
        <v>X</v>
      </c>
    </row>
    <row r="1902">
      <c r="A1902" s="1">
        <v>138911.0</v>
      </c>
      <c r="B1902" s="1">
        <v>507.0</v>
      </c>
      <c r="C1902" s="1">
        <v>14.0</v>
      </c>
      <c r="D1902" s="1" t="s">
        <v>61</v>
      </c>
      <c r="E1902" s="1">
        <v>14.0</v>
      </c>
      <c r="F1902" s="7" t="str">
        <f>vlookup(E1902,Teams!A:B,2,false)</f>
        <v>Dulles</v>
      </c>
      <c r="G1902" s="1" t="b">
        <v>1</v>
      </c>
      <c r="H1902" s="1" t="b">
        <v>0</v>
      </c>
      <c r="I1902" s="1">
        <v>14.0</v>
      </c>
      <c r="J1902" s="7" t="str">
        <f>vlookup(I1902,Cats!$A:$B,2,false)</f>
        <v>M</v>
      </c>
    </row>
    <row r="1903">
      <c r="A1903" s="1">
        <v>138912.0</v>
      </c>
      <c r="B1903" s="1">
        <v>507.0</v>
      </c>
      <c r="C1903" s="1">
        <v>0.0</v>
      </c>
      <c r="D1903" s="1" t="s">
        <v>32</v>
      </c>
      <c r="E1903" s="1">
        <v>45.0</v>
      </c>
      <c r="F1903" s="7" t="str">
        <f>vlookup(E1903,Teams!A:B,2,false)</f>
        <v>Venice</v>
      </c>
      <c r="G1903" s="1" t="b">
        <v>0</v>
      </c>
      <c r="H1903" s="1" t="b">
        <v>1</v>
      </c>
      <c r="I1903" s="1">
        <v>14.0</v>
      </c>
      <c r="J1903" s="7" t="str">
        <f>vlookup(I1903,Cats!$A:$B,2,false)</f>
        <v>M</v>
      </c>
    </row>
    <row r="1904">
      <c r="A1904" s="1">
        <v>138913.0</v>
      </c>
      <c r="B1904" s="1">
        <v>507.0</v>
      </c>
      <c r="C1904" s="1">
        <v>14.0</v>
      </c>
      <c r="D1904" s="1" t="s">
        <v>61</v>
      </c>
      <c r="E1904" s="1">
        <v>14.0</v>
      </c>
      <c r="F1904" s="7" t="str">
        <f>vlookup(E1904,Teams!A:B,2,false)</f>
        <v>Dulles</v>
      </c>
      <c r="G1904" s="1" t="b">
        <v>1</v>
      </c>
      <c r="H1904" s="1" t="b">
        <v>0</v>
      </c>
      <c r="I1904" s="1">
        <v>15.0</v>
      </c>
      <c r="J1904" s="7" t="str">
        <f>vlookup(I1904,Cats!$A:$B,2,false)</f>
        <v>C</v>
      </c>
    </row>
    <row r="1905">
      <c r="A1905" s="1">
        <v>138914.0</v>
      </c>
      <c r="B1905" s="1">
        <v>507.0</v>
      </c>
      <c r="C1905" s="1">
        <v>0.0</v>
      </c>
      <c r="D1905" s="1" t="s">
        <v>32</v>
      </c>
      <c r="E1905" s="1">
        <v>45.0</v>
      </c>
      <c r="F1905" s="7" t="str">
        <f>vlookup(E1905,Teams!A:B,2,false)</f>
        <v>Venice</v>
      </c>
      <c r="G1905" s="1" t="b">
        <v>0</v>
      </c>
      <c r="H1905" s="1" t="b">
        <v>1</v>
      </c>
      <c r="I1905" s="1">
        <v>15.0</v>
      </c>
      <c r="J1905" s="7" t="str">
        <f>vlookup(I1905,Cats!$A:$B,2,false)</f>
        <v>C</v>
      </c>
    </row>
    <row r="1906">
      <c r="A1906" s="1">
        <v>138915.0</v>
      </c>
      <c r="B1906" s="1">
        <v>507.0</v>
      </c>
      <c r="C1906" s="1">
        <v>-4.0</v>
      </c>
      <c r="D1906" s="1" t="s">
        <v>209</v>
      </c>
      <c r="E1906" s="1">
        <v>14.0</v>
      </c>
      <c r="F1906" s="7" t="str">
        <f>vlookup(E1906,Teams!A:B,2,false)</f>
        <v>Dulles</v>
      </c>
      <c r="G1906" s="1" t="b">
        <v>1</v>
      </c>
      <c r="H1906" s="1" t="b">
        <v>0</v>
      </c>
      <c r="I1906" s="1">
        <v>16.0</v>
      </c>
      <c r="J1906" s="7" t="str">
        <f>vlookup(I1906,Cats!$A:$B,2,false)</f>
        <v>E</v>
      </c>
    </row>
    <row r="1907">
      <c r="A1907" s="1">
        <v>138916.0</v>
      </c>
      <c r="B1907" s="1">
        <v>507.0</v>
      </c>
      <c r="C1907" s="1">
        <v>0.0</v>
      </c>
      <c r="D1907" s="1" t="s">
        <v>183</v>
      </c>
      <c r="E1907" s="1">
        <v>45.0</v>
      </c>
      <c r="F1907" s="7" t="str">
        <f>vlookup(E1907,Teams!A:B,2,false)</f>
        <v>Venice</v>
      </c>
      <c r="G1907" s="1" t="b">
        <v>0</v>
      </c>
      <c r="H1907" s="1" t="b">
        <v>0</v>
      </c>
      <c r="I1907" s="1">
        <v>16.0</v>
      </c>
      <c r="J1907" s="7" t="str">
        <f>vlookup(I1907,Cats!$A:$B,2,false)</f>
        <v>E</v>
      </c>
    </row>
    <row r="1908">
      <c r="A1908" s="1">
        <v>138917.0</v>
      </c>
      <c r="B1908" s="1">
        <v>507.0</v>
      </c>
      <c r="C1908" s="1">
        <v>0.0</v>
      </c>
      <c r="D1908" s="1" t="s">
        <v>32</v>
      </c>
      <c r="E1908" s="1">
        <v>14.0</v>
      </c>
      <c r="F1908" s="7" t="str">
        <f>vlookup(E1908,Teams!A:B,2,false)</f>
        <v>Dulles</v>
      </c>
      <c r="G1908" s="1" t="b">
        <v>1</v>
      </c>
      <c r="H1908" s="1" t="b">
        <v>1</v>
      </c>
      <c r="I1908" s="1">
        <v>17.0</v>
      </c>
      <c r="J1908" s="7" t="str">
        <f>vlookup(I1908,Cats!$A:$B,2,false)</f>
        <v>B</v>
      </c>
    </row>
    <row r="1909">
      <c r="A1909" s="1">
        <v>138918.0</v>
      </c>
      <c r="B1909" s="1">
        <v>507.0</v>
      </c>
      <c r="C1909" s="1">
        <v>14.0</v>
      </c>
      <c r="D1909" s="1" t="s">
        <v>186</v>
      </c>
      <c r="E1909" s="1">
        <v>45.0</v>
      </c>
      <c r="F1909" s="7" t="str">
        <f>vlookup(E1909,Teams!A:B,2,false)</f>
        <v>Venice</v>
      </c>
      <c r="G1909" s="1" t="b">
        <v>0</v>
      </c>
      <c r="H1909" s="1" t="b">
        <v>0</v>
      </c>
      <c r="I1909" s="1">
        <v>17.0</v>
      </c>
      <c r="J1909" s="7" t="str">
        <f>vlookup(I1909,Cats!$A:$B,2,false)</f>
        <v>B</v>
      </c>
    </row>
    <row r="1910">
      <c r="A1910" s="1">
        <v>138919.0</v>
      </c>
      <c r="B1910" s="1">
        <v>507.0</v>
      </c>
      <c r="C1910" s="1">
        <v>4.0</v>
      </c>
      <c r="D1910" s="1" t="s">
        <v>65</v>
      </c>
      <c r="E1910" s="1">
        <v>14.0</v>
      </c>
      <c r="F1910" s="7" t="str">
        <f>vlookup(E1910,Teams!A:B,2,false)</f>
        <v>Dulles</v>
      </c>
      <c r="G1910" s="1" t="b">
        <v>1</v>
      </c>
      <c r="H1910" s="1" t="b">
        <v>0</v>
      </c>
      <c r="I1910" s="1">
        <v>18.0</v>
      </c>
      <c r="J1910" s="7" t="str">
        <f>vlookup(I1910,Cats!$A:$B,2,false)</f>
        <v>P</v>
      </c>
    </row>
    <row r="1911">
      <c r="A1911" s="1">
        <v>138920.0</v>
      </c>
      <c r="B1911" s="1">
        <v>507.0</v>
      </c>
      <c r="C1911" s="1">
        <v>0.0</v>
      </c>
      <c r="D1911" s="1" t="s">
        <v>187</v>
      </c>
      <c r="E1911" s="1">
        <v>45.0</v>
      </c>
      <c r="F1911" s="7" t="str">
        <f>vlookup(E1911,Teams!A:B,2,false)</f>
        <v>Venice</v>
      </c>
      <c r="G1911" s="1" t="b">
        <v>0</v>
      </c>
      <c r="H1911" s="1" t="b">
        <v>0</v>
      </c>
      <c r="I1911" s="1">
        <v>18.0</v>
      </c>
      <c r="J1911" s="7" t="str">
        <f>vlookup(I1911,Cats!$A:$B,2,false)</f>
        <v>P</v>
      </c>
    </row>
    <row r="1912">
      <c r="A1912" s="1">
        <v>138921.0</v>
      </c>
      <c r="B1912" s="1">
        <v>507.0</v>
      </c>
      <c r="C1912" s="1">
        <v>14.0</v>
      </c>
      <c r="D1912" s="1" t="s">
        <v>209</v>
      </c>
      <c r="E1912" s="1">
        <v>14.0</v>
      </c>
      <c r="F1912" s="7" t="str">
        <f>vlookup(E1912,Teams!A:B,2,false)</f>
        <v>Dulles</v>
      </c>
      <c r="G1912" s="1" t="b">
        <v>1</v>
      </c>
      <c r="H1912" s="1" t="b">
        <v>0</v>
      </c>
      <c r="I1912" s="1">
        <v>19.0</v>
      </c>
      <c r="J1912" s="7" t="str">
        <f>vlookup(I1912,Cats!$A:$B,2,false)</f>
        <v>X</v>
      </c>
    </row>
    <row r="1913">
      <c r="A1913" s="1">
        <v>138922.0</v>
      </c>
      <c r="B1913" s="1">
        <v>507.0</v>
      </c>
      <c r="C1913" s="1">
        <v>0.0</v>
      </c>
      <c r="D1913" s="1" t="s">
        <v>32</v>
      </c>
      <c r="E1913" s="1">
        <v>45.0</v>
      </c>
      <c r="F1913" s="7" t="str">
        <f>vlookup(E1913,Teams!A:B,2,false)</f>
        <v>Venice</v>
      </c>
      <c r="G1913" s="1" t="b">
        <v>0</v>
      </c>
      <c r="H1913" s="1" t="b">
        <v>1</v>
      </c>
      <c r="I1913" s="1">
        <v>19.0</v>
      </c>
      <c r="J1913" s="7" t="str">
        <f>vlookup(I1913,Cats!$A:$B,2,false)</f>
        <v>X</v>
      </c>
    </row>
    <row r="1914">
      <c r="A1914" s="1">
        <v>138923.0</v>
      </c>
      <c r="B1914" s="1">
        <v>507.0</v>
      </c>
      <c r="C1914" s="1">
        <v>14.0</v>
      </c>
      <c r="D1914" s="1" t="s">
        <v>61</v>
      </c>
      <c r="E1914" s="1">
        <v>14.0</v>
      </c>
      <c r="F1914" s="7" t="str">
        <f>vlookup(E1914,Teams!A:B,2,false)</f>
        <v>Dulles</v>
      </c>
      <c r="G1914" s="1" t="b">
        <v>1</v>
      </c>
      <c r="H1914" s="1" t="b">
        <v>0</v>
      </c>
      <c r="I1914" s="1">
        <v>20.0</v>
      </c>
      <c r="J1914" s="7" t="str">
        <f>vlookup(I1914,Cats!$A:$B,2,false)</f>
        <v>M</v>
      </c>
    </row>
    <row r="1915">
      <c r="A1915" s="1">
        <v>138924.0</v>
      </c>
      <c r="B1915" s="1">
        <v>507.0</v>
      </c>
      <c r="C1915" s="1">
        <v>0.0</v>
      </c>
      <c r="D1915" s="1" t="s">
        <v>187</v>
      </c>
      <c r="E1915" s="1">
        <v>45.0</v>
      </c>
      <c r="F1915" s="7" t="str">
        <f>vlookup(E1915,Teams!A:B,2,false)</f>
        <v>Venice</v>
      </c>
      <c r="G1915" s="1" t="b">
        <v>0</v>
      </c>
      <c r="H1915" s="1" t="b">
        <v>0</v>
      </c>
      <c r="I1915" s="1">
        <v>20.0</v>
      </c>
      <c r="J1915" s="7" t="str">
        <f>vlookup(I1915,Cats!$A:$B,2,false)</f>
        <v>M</v>
      </c>
    </row>
    <row r="1916">
      <c r="A1916" s="1">
        <v>138925.0</v>
      </c>
      <c r="B1916" s="1">
        <v>507.0</v>
      </c>
      <c r="C1916" s="1">
        <v>4.0</v>
      </c>
      <c r="D1916" s="1" t="s">
        <v>61</v>
      </c>
      <c r="E1916" s="1">
        <v>14.0</v>
      </c>
      <c r="F1916" s="7" t="str">
        <f>vlookup(E1916,Teams!A:B,2,false)</f>
        <v>Dulles</v>
      </c>
      <c r="G1916" s="1" t="b">
        <v>1</v>
      </c>
      <c r="H1916" s="1" t="b">
        <v>0</v>
      </c>
      <c r="I1916" s="1">
        <v>21.0</v>
      </c>
      <c r="J1916" s="7" t="str">
        <f>vlookup(I1916,Cats!$A:$B,2,false)</f>
        <v>C</v>
      </c>
    </row>
    <row r="1917">
      <c r="A1917" s="1">
        <v>138926.0</v>
      </c>
      <c r="B1917" s="1">
        <v>507.0</v>
      </c>
      <c r="C1917" s="1">
        <v>0.0</v>
      </c>
      <c r="D1917" s="1" t="s">
        <v>32</v>
      </c>
      <c r="E1917" s="1">
        <v>45.0</v>
      </c>
      <c r="F1917" s="7" t="str">
        <f>vlookup(E1917,Teams!A:B,2,false)</f>
        <v>Venice</v>
      </c>
      <c r="G1917" s="1" t="b">
        <v>0</v>
      </c>
      <c r="H1917" s="1" t="b">
        <v>1</v>
      </c>
      <c r="I1917" s="1">
        <v>21.0</v>
      </c>
      <c r="J1917" s="7" t="str">
        <f>vlookup(I1917,Cats!$A:$B,2,false)</f>
        <v>C</v>
      </c>
    </row>
    <row r="1918">
      <c r="A1918" s="1">
        <v>138927.0</v>
      </c>
      <c r="B1918" s="1">
        <v>507.0</v>
      </c>
      <c r="C1918" s="1">
        <v>0.0</v>
      </c>
      <c r="D1918" s="1" t="s">
        <v>65</v>
      </c>
      <c r="E1918" s="1">
        <v>14.0</v>
      </c>
      <c r="F1918" s="7" t="str">
        <f>vlookup(E1918,Teams!A:B,2,false)</f>
        <v>Dulles</v>
      </c>
      <c r="G1918" s="1" t="b">
        <v>1</v>
      </c>
      <c r="H1918" s="1" t="b">
        <v>0</v>
      </c>
      <c r="I1918" s="1">
        <v>22.0</v>
      </c>
      <c r="J1918" s="7" t="str">
        <f>vlookup(I1918,Cats!$A:$B,2,false)</f>
        <v>E</v>
      </c>
    </row>
    <row r="1919">
      <c r="A1919" s="1">
        <v>138928.0</v>
      </c>
      <c r="B1919" s="1">
        <v>507.0</v>
      </c>
      <c r="C1919" s="1">
        <v>0.0</v>
      </c>
      <c r="D1919" s="1" t="s">
        <v>188</v>
      </c>
      <c r="E1919" s="1">
        <v>45.0</v>
      </c>
      <c r="F1919" s="7" t="str">
        <f>vlookup(E1919,Teams!A:B,2,false)</f>
        <v>Venice</v>
      </c>
      <c r="G1919" s="1" t="b">
        <v>0</v>
      </c>
      <c r="H1919" s="1" t="b">
        <v>0</v>
      </c>
      <c r="I1919" s="1">
        <v>22.0</v>
      </c>
      <c r="J1919" s="7" t="str">
        <f>vlookup(I1919,Cats!$A:$B,2,false)</f>
        <v>E</v>
      </c>
    </row>
    <row r="1920">
      <c r="A1920" s="1">
        <v>138929.0</v>
      </c>
      <c r="B1920" s="1">
        <v>507.0</v>
      </c>
      <c r="C1920" s="1">
        <v>0.0</v>
      </c>
      <c r="D1920" s="1" t="s">
        <v>32</v>
      </c>
      <c r="E1920" s="1">
        <v>14.0</v>
      </c>
      <c r="F1920" s="7" t="str">
        <f>vlookup(E1920,Teams!A:B,2,false)</f>
        <v>Dulles</v>
      </c>
      <c r="G1920" s="1" t="b">
        <v>1</v>
      </c>
      <c r="H1920" s="1" t="b">
        <v>1</v>
      </c>
      <c r="I1920" s="1">
        <v>23.0</v>
      </c>
      <c r="J1920" s="7" t="str">
        <f>vlookup(I1920,Cats!$A:$B,2,false)</f>
        <v>B</v>
      </c>
    </row>
    <row r="1921">
      <c r="A1921" s="1">
        <v>138930.0</v>
      </c>
      <c r="B1921" s="1">
        <v>507.0</v>
      </c>
      <c r="C1921" s="1">
        <v>4.0</v>
      </c>
      <c r="D1921" s="1" t="s">
        <v>186</v>
      </c>
      <c r="E1921" s="1">
        <v>45.0</v>
      </c>
      <c r="F1921" s="7" t="str">
        <f>vlookup(E1921,Teams!A:B,2,false)</f>
        <v>Venice</v>
      </c>
      <c r="G1921" s="1" t="b">
        <v>0</v>
      </c>
      <c r="H1921" s="1" t="b">
        <v>0</v>
      </c>
      <c r="I1921" s="1">
        <v>23.0</v>
      </c>
      <c r="J1921" s="7" t="str">
        <f>vlookup(I1921,Cats!$A:$B,2,false)</f>
        <v>B</v>
      </c>
    </row>
    <row r="1922">
      <c r="A1922" s="1">
        <v>138931.0</v>
      </c>
      <c r="B1922" s="1">
        <v>507.0</v>
      </c>
      <c r="C1922" s="1">
        <v>14.0</v>
      </c>
      <c r="D1922" s="1" t="s">
        <v>65</v>
      </c>
      <c r="E1922" s="1">
        <v>14.0</v>
      </c>
      <c r="F1922" s="7" t="str">
        <f>vlookup(E1922,Teams!A:B,2,false)</f>
        <v>Dulles</v>
      </c>
      <c r="G1922" s="1" t="b">
        <v>1</v>
      </c>
      <c r="H1922" s="1" t="b">
        <v>0</v>
      </c>
      <c r="I1922" s="1">
        <v>24.0</v>
      </c>
      <c r="J1922" s="7" t="str">
        <f>vlookup(I1922,Cats!$A:$B,2,false)</f>
        <v>P</v>
      </c>
    </row>
    <row r="1923">
      <c r="A1923" s="1">
        <v>138932.0</v>
      </c>
      <c r="B1923" s="1">
        <v>507.0</v>
      </c>
      <c r="C1923" s="1">
        <v>0.0</v>
      </c>
      <c r="D1923" s="1" t="s">
        <v>32</v>
      </c>
      <c r="E1923" s="1">
        <v>45.0</v>
      </c>
      <c r="F1923" s="7" t="str">
        <f>vlookup(E1923,Teams!A:B,2,false)</f>
        <v>Venice</v>
      </c>
      <c r="G1923" s="1" t="b">
        <v>0</v>
      </c>
      <c r="H1923" s="1" t="b">
        <v>1</v>
      </c>
      <c r="I1923" s="1">
        <v>24.0</v>
      </c>
      <c r="J1923" s="7" t="str">
        <f>vlookup(I1923,Cats!$A:$B,2,false)</f>
        <v>P</v>
      </c>
    </row>
    <row r="1924">
      <c r="A1924" s="1">
        <v>138933.0</v>
      </c>
      <c r="B1924" s="1">
        <v>508.0</v>
      </c>
      <c r="C1924" s="1">
        <v>0.0</v>
      </c>
      <c r="D1924" s="1" t="s">
        <v>32</v>
      </c>
      <c r="E1924" s="1">
        <v>5.0</v>
      </c>
      <c r="F1924" s="7" t="str">
        <f>vlookup(E1924,Teams!A:B,2,false)</f>
        <v>Brookfield</v>
      </c>
      <c r="G1924" s="1" t="b">
        <v>1</v>
      </c>
      <c r="H1924" s="1" t="b">
        <v>1</v>
      </c>
      <c r="I1924" s="1">
        <v>1.0</v>
      </c>
      <c r="J1924" s="7" t="str">
        <f>vlookup(I1924,Cats!$A:$B,2,false)</f>
        <v>X</v>
      </c>
    </row>
    <row r="1925">
      <c r="A1925" s="1">
        <v>138934.0</v>
      </c>
      <c r="B1925" s="1">
        <v>508.0</v>
      </c>
      <c r="C1925" s="1">
        <v>4.0</v>
      </c>
      <c r="D1925" s="1" t="s">
        <v>105</v>
      </c>
      <c r="E1925" s="1">
        <v>15.0</v>
      </c>
      <c r="F1925" s="7" t="str">
        <f>vlookup(E1925,Teams!A:B,2,false)</f>
        <v>Enloe A</v>
      </c>
      <c r="G1925" s="1" t="b">
        <v>0</v>
      </c>
      <c r="H1925" s="1" t="b">
        <v>0</v>
      </c>
      <c r="I1925" s="1">
        <v>1.0</v>
      </c>
      <c r="J1925" s="7" t="str">
        <f>vlookup(I1925,Cats!$A:$B,2,false)</f>
        <v>X</v>
      </c>
    </row>
    <row r="1926">
      <c r="A1926" s="1">
        <v>138935.0</v>
      </c>
      <c r="B1926" s="1">
        <v>508.0</v>
      </c>
      <c r="C1926" s="1">
        <v>14.0</v>
      </c>
      <c r="D1926" s="1" t="s">
        <v>30</v>
      </c>
      <c r="E1926" s="1">
        <v>5.0</v>
      </c>
      <c r="F1926" s="7" t="str">
        <f>vlookup(E1926,Teams!A:B,2,false)</f>
        <v>Brookfield</v>
      </c>
      <c r="G1926" s="1" t="b">
        <v>1</v>
      </c>
      <c r="H1926" s="1" t="b">
        <v>0</v>
      </c>
      <c r="I1926" s="1">
        <v>2.0</v>
      </c>
      <c r="J1926" s="7" t="str">
        <f>vlookup(I1926,Cats!$A:$B,2,false)</f>
        <v>M</v>
      </c>
    </row>
    <row r="1927">
      <c r="A1927" s="1">
        <v>138936.0</v>
      </c>
      <c r="B1927" s="1">
        <v>508.0</v>
      </c>
      <c r="C1927" s="1">
        <v>0.0</v>
      </c>
      <c r="D1927" s="1" t="s">
        <v>32</v>
      </c>
      <c r="E1927" s="1">
        <v>15.0</v>
      </c>
      <c r="F1927" s="7" t="str">
        <f>vlookup(E1927,Teams!A:B,2,false)</f>
        <v>Enloe A</v>
      </c>
      <c r="G1927" s="1" t="b">
        <v>0</v>
      </c>
      <c r="H1927" s="1" t="b">
        <v>1</v>
      </c>
      <c r="I1927" s="1">
        <v>2.0</v>
      </c>
      <c r="J1927" s="7" t="str">
        <f>vlookup(I1927,Cats!$A:$B,2,false)</f>
        <v>M</v>
      </c>
    </row>
    <row r="1928">
      <c r="A1928" s="1">
        <v>138937.0</v>
      </c>
      <c r="B1928" s="1">
        <v>508.0</v>
      </c>
      <c r="C1928" s="1">
        <v>0.0</v>
      </c>
      <c r="D1928" s="1" t="s">
        <v>32</v>
      </c>
      <c r="E1928" s="1">
        <v>5.0</v>
      </c>
      <c r="F1928" s="7" t="str">
        <f>vlookup(E1928,Teams!A:B,2,false)</f>
        <v>Brookfield</v>
      </c>
      <c r="G1928" s="1" t="b">
        <v>1</v>
      </c>
      <c r="H1928" s="1" t="b">
        <v>1</v>
      </c>
      <c r="I1928" s="1">
        <v>3.0</v>
      </c>
      <c r="J1928" s="7" t="str">
        <f>vlookup(I1928,Cats!$A:$B,2,false)</f>
        <v>C</v>
      </c>
    </row>
    <row r="1929">
      <c r="A1929" s="1">
        <v>138938.0</v>
      </c>
      <c r="B1929" s="1">
        <v>508.0</v>
      </c>
      <c r="C1929" s="1">
        <v>4.0</v>
      </c>
      <c r="D1929" s="1" t="s">
        <v>101</v>
      </c>
      <c r="E1929" s="1">
        <v>15.0</v>
      </c>
      <c r="F1929" s="7" t="str">
        <f>vlookup(E1929,Teams!A:B,2,false)</f>
        <v>Enloe A</v>
      </c>
      <c r="G1929" s="1" t="b">
        <v>0</v>
      </c>
      <c r="H1929" s="1" t="b">
        <v>0</v>
      </c>
      <c r="I1929" s="1">
        <v>3.0</v>
      </c>
      <c r="J1929" s="7" t="str">
        <f>vlookup(I1929,Cats!$A:$B,2,false)</f>
        <v>C</v>
      </c>
    </row>
    <row r="1930">
      <c r="A1930" s="1">
        <v>138939.0</v>
      </c>
      <c r="B1930" s="1">
        <v>508.0</v>
      </c>
      <c r="C1930" s="1">
        <v>0.0</v>
      </c>
      <c r="D1930" s="1" t="s">
        <v>32</v>
      </c>
      <c r="E1930" s="1">
        <v>5.0</v>
      </c>
      <c r="F1930" s="7" t="str">
        <f>vlookup(E1930,Teams!A:B,2,false)</f>
        <v>Brookfield</v>
      </c>
      <c r="G1930" s="1" t="b">
        <v>1</v>
      </c>
      <c r="H1930" s="1" t="b">
        <v>1</v>
      </c>
      <c r="I1930" s="1">
        <v>4.0</v>
      </c>
      <c r="J1930" s="7" t="str">
        <f>vlookup(I1930,Cats!$A:$B,2,false)</f>
        <v>E</v>
      </c>
    </row>
    <row r="1931">
      <c r="A1931" s="1">
        <v>138940.0</v>
      </c>
      <c r="B1931" s="1">
        <v>508.0</v>
      </c>
      <c r="C1931" s="1">
        <v>14.0</v>
      </c>
      <c r="D1931" s="1" t="s">
        <v>101</v>
      </c>
      <c r="E1931" s="1">
        <v>15.0</v>
      </c>
      <c r="F1931" s="7" t="str">
        <f>vlookup(E1931,Teams!A:B,2,false)</f>
        <v>Enloe A</v>
      </c>
      <c r="G1931" s="1" t="b">
        <v>0</v>
      </c>
      <c r="H1931" s="1" t="b">
        <v>0</v>
      </c>
      <c r="I1931" s="1">
        <v>4.0</v>
      </c>
      <c r="J1931" s="7" t="str">
        <f>vlookup(I1931,Cats!$A:$B,2,false)</f>
        <v>E</v>
      </c>
    </row>
    <row r="1932">
      <c r="A1932" s="1">
        <v>138941.0</v>
      </c>
      <c r="B1932" s="1">
        <v>508.0</v>
      </c>
      <c r="C1932" s="1">
        <v>0.0</v>
      </c>
      <c r="D1932" s="1" t="s">
        <v>30</v>
      </c>
      <c r="E1932" s="1">
        <v>5.0</v>
      </c>
      <c r="F1932" s="7" t="str">
        <f>vlookup(E1932,Teams!A:B,2,false)</f>
        <v>Brookfield</v>
      </c>
      <c r="G1932" s="1" t="b">
        <v>1</v>
      </c>
      <c r="H1932" s="1" t="b">
        <v>1</v>
      </c>
      <c r="I1932" s="1">
        <v>5.0</v>
      </c>
      <c r="J1932" s="7" t="str">
        <f>vlookup(I1932,Cats!$A:$B,2,false)</f>
        <v>B</v>
      </c>
    </row>
    <row r="1933">
      <c r="A1933" s="1">
        <v>138942.0</v>
      </c>
      <c r="B1933" s="1">
        <v>508.0</v>
      </c>
      <c r="C1933" s="1">
        <v>4.0</v>
      </c>
      <c r="D1933" s="1" t="s">
        <v>103</v>
      </c>
      <c r="E1933" s="1">
        <v>15.0</v>
      </c>
      <c r="F1933" s="7" t="str">
        <f>vlookup(E1933,Teams!A:B,2,false)</f>
        <v>Enloe A</v>
      </c>
      <c r="G1933" s="1" t="b">
        <v>0</v>
      </c>
      <c r="H1933" s="1" t="b">
        <v>0</v>
      </c>
      <c r="I1933" s="1">
        <v>5.0</v>
      </c>
      <c r="J1933" s="7" t="str">
        <f>vlookup(I1933,Cats!$A:$B,2,false)</f>
        <v>B</v>
      </c>
    </row>
    <row r="1934">
      <c r="A1934" s="1">
        <v>138943.0</v>
      </c>
      <c r="B1934" s="1">
        <v>508.0</v>
      </c>
      <c r="C1934" s="1">
        <v>0.0</v>
      </c>
      <c r="D1934" s="1" t="s">
        <v>32</v>
      </c>
      <c r="E1934" s="1">
        <v>5.0</v>
      </c>
      <c r="F1934" s="7" t="str">
        <f>vlookup(E1934,Teams!A:B,2,false)</f>
        <v>Brookfield</v>
      </c>
      <c r="G1934" s="1" t="b">
        <v>1</v>
      </c>
      <c r="H1934" s="1" t="b">
        <v>1</v>
      </c>
      <c r="I1934" s="1">
        <v>6.0</v>
      </c>
      <c r="J1934" s="7" t="str">
        <f>vlookup(I1934,Cats!$A:$B,2,false)</f>
        <v>P</v>
      </c>
    </row>
    <row r="1935">
      <c r="A1935" s="1">
        <v>138944.0</v>
      </c>
      <c r="B1935" s="1">
        <v>508.0</v>
      </c>
      <c r="C1935" s="1">
        <v>4.0</v>
      </c>
      <c r="D1935" s="1" t="s">
        <v>105</v>
      </c>
      <c r="E1935" s="1">
        <v>15.0</v>
      </c>
      <c r="F1935" s="7" t="str">
        <f>vlookup(E1935,Teams!A:B,2,false)</f>
        <v>Enloe A</v>
      </c>
      <c r="G1935" s="1" t="b">
        <v>0</v>
      </c>
      <c r="H1935" s="1" t="b">
        <v>0</v>
      </c>
      <c r="I1935" s="1">
        <v>6.0</v>
      </c>
      <c r="J1935" s="7" t="str">
        <f>vlookup(I1935,Cats!$A:$B,2,false)</f>
        <v>P</v>
      </c>
    </row>
    <row r="1936">
      <c r="A1936" s="1">
        <v>138945.0</v>
      </c>
      <c r="B1936" s="1">
        <v>508.0</v>
      </c>
      <c r="C1936" s="1">
        <v>0.0</v>
      </c>
      <c r="D1936" s="1" t="s">
        <v>32</v>
      </c>
      <c r="E1936" s="1">
        <v>5.0</v>
      </c>
      <c r="F1936" s="7" t="str">
        <f>vlookup(E1936,Teams!A:B,2,false)</f>
        <v>Brookfield</v>
      </c>
      <c r="G1936" s="1" t="b">
        <v>1</v>
      </c>
      <c r="H1936" s="1" t="b">
        <v>1</v>
      </c>
      <c r="I1936" s="1">
        <v>7.0</v>
      </c>
      <c r="J1936" s="7" t="str">
        <f>vlookup(I1936,Cats!$A:$B,2,false)</f>
        <v>X</v>
      </c>
    </row>
    <row r="1937">
      <c r="A1937" s="1">
        <v>138946.0</v>
      </c>
      <c r="B1937" s="1">
        <v>508.0</v>
      </c>
      <c r="C1937" s="1">
        <v>4.0</v>
      </c>
      <c r="D1937" s="1" t="s">
        <v>102</v>
      </c>
      <c r="E1937" s="1">
        <v>15.0</v>
      </c>
      <c r="F1937" s="7" t="str">
        <f>vlookup(E1937,Teams!A:B,2,false)</f>
        <v>Enloe A</v>
      </c>
      <c r="G1937" s="1" t="b">
        <v>0</v>
      </c>
      <c r="H1937" s="1" t="b">
        <v>0</v>
      </c>
      <c r="I1937" s="1">
        <v>7.0</v>
      </c>
      <c r="J1937" s="7" t="str">
        <f>vlookup(I1937,Cats!$A:$B,2,false)</f>
        <v>X</v>
      </c>
    </row>
    <row r="1938">
      <c r="A1938" s="1">
        <v>138947.0</v>
      </c>
      <c r="B1938" s="1">
        <v>508.0</v>
      </c>
      <c r="C1938" s="1">
        <v>14.0</v>
      </c>
      <c r="D1938" s="1" t="s">
        <v>177</v>
      </c>
      <c r="E1938" s="1">
        <v>5.0</v>
      </c>
      <c r="F1938" s="7" t="str">
        <f>vlookup(E1938,Teams!A:B,2,false)</f>
        <v>Brookfield</v>
      </c>
      <c r="G1938" s="1" t="b">
        <v>1</v>
      </c>
      <c r="H1938" s="1" t="b">
        <v>0</v>
      </c>
      <c r="I1938" s="1">
        <v>8.0</v>
      </c>
      <c r="J1938" s="7" t="str">
        <f>vlookup(I1938,Cats!$A:$B,2,false)</f>
        <v>M</v>
      </c>
    </row>
    <row r="1939">
      <c r="A1939" s="1">
        <v>138948.0</v>
      </c>
      <c r="B1939" s="1">
        <v>508.0</v>
      </c>
      <c r="C1939" s="1">
        <v>0.0</v>
      </c>
      <c r="D1939" s="1" t="s">
        <v>102</v>
      </c>
      <c r="E1939" s="1">
        <v>15.0</v>
      </c>
      <c r="F1939" s="7" t="str">
        <f>vlookup(E1939,Teams!A:B,2,false)</f>
        <v>Enloe A</v>
      </c>
      <c r="G1939" s="1" t="b">
        <v>0</v>
      </c>
      <c r="H1939" s="1" t="b">
        <v>0</v>
      </c>
      <c r="I1939" s="1">
        <v>8.0</v>
      </c>
      <c r="J1939" s="7" t="str">
        <f>vlookup(I1939,Cats!$A:$B,2,false)</f>
        <v>M</v>
      </c>
    </row>
    <row r="1940">
      <c r="A1940" s="1">
        <v>138949.0</v>
      </c>
      <c r="B1940" s="1">
        <v>508.0</v>
      </c>
      <c r="C1940" s="1">
        <v>0.0</v>
      </c>
      <c r="D1940" s="1" t="s">
        <v>32</v>
      </c>
      <c r="E1940" s="1">
        <v>5.0</v>
      </c>
      <c r="F1940" s="7" t="str">
        <f>vlookup(E1940,Teams!A:B,2,false)</f>
        <v>Brookfield</v>
      </c>
      <c r="G1940" s="1" t="b">
        <v>1</v>
      </c>
      <c r="H1940" s="1" t="b">
        <v>1</v>
      </c>
      <c r="I1940" s="1">
        <v>9.0</v>
      </c>
      <c r="J1940" s="7" t="str">
        <f>vlookup(I1940,Cats!$A:$B,2,false)</f>
        <v>C</v>
      </c>
    </row>
    <row r="1941">
      <c r="A1941" s="1">
        <v>138950.0</v>
      </c>
      <c r="B1941" s="1">
        <v>508.0</v>
      </c>
      <c r="C1941" s="1">
        <v>14.0</v>
      </c>
      <c r="D1941" s="1" t="s">
        <v>105</v>
      </c>
      <c r="E1941" s="1">
        <v>15.0</v>
      </c>
      <c r="F1941" s="7" t="str">
        <f>vlookup(E1941,Teams!A:B,2,false)</f>
        <v>Enloe A</v>
      </c>
      <c r="G1941" s="1" t="b">
        <v>0</v>
      </c>
      <c r="H1941" s="1" t="b">
        <v>0</v>
      </c>
      <c r="I1941" s="1">
        <v>9.0</v>
      </c>
      <c r="J1941" s="7" t="str">
        <f>vlookup(I1941,Cats!$A:$B,2,false)</f>
        <v>C</v>
      </c>
    </row>
    <row r="1942">
      <c r="A1942" s="1">
        <v>138951.0</v>
      </c>
      <c r="B1942" s="1">
        <v>508.0</v>
      </c>
      <c r="C1942" s="1">
        <v>0.0</v>
      </c>
      <c r="D1942" s="1" t="s">
        <v>32</v>
      </c>
      <c r="E1942" s="1">
        <v>5.0</v>
      </c>
      <c r="F1942" s="7" t="str">
        <f>vlookup(E1942,Teams!A:B,2,false)</f>
        <v>Brookfield</v>
      </c>
      <c r="G1942" s="1" t="b">
        <v>1</v>
      </c>
      <c r="H1942" s="1" t="b">
        <v>1</v>
      </c>
      <c r="I1942" s="1">
        <v>10.0</v>
      </c>
      <c r="J1942" s="7" t="str">
        <f>vlookup(I1942,Cats!$A:$B,2,false)</f>
        <v>E</v>
      </c>
    </row>
    <row r="1943">
      <c r="A1943" s="1">
        <v>138952.0</v>
      </c>
      <c r="B1943" s="1">
        <v>508.0</v>
      </c>
      <c r="C1943" s="1">
        <v>14.0</v>
      </c>
      <c r="D1943" s="1" t="s">
        <v>101</v>
      </c>
      <c r="E1943" s="1">
        <v>15.0</v>
      </c>
      <c r="F1943" s="7" t="str">
        <f>vlookup(E1943,Teams!A:B,2,false)</f>
        <v>Enloe A</v>
      </c>
      <c r="G1943" s="1" t="b">
        <v>0</v>
      </c>
      <c r="H1943" s="1" t="b">
        <v>0</v>
      </c>
      <c r="I1943" s="1">
        <v>10.0</v>
      </c>
      <c r="J1943" s="7" t="str">
        <f>vlookup(I1943,Cats!$A:$B,2,false)</f>
        <v>E</v>
      </c>
    </row>
    <row r="1944">
      <c r="A1944" s="1">
        <v>138953.0</v>
      </c>
      <c r="B1944" s="1">
        <v>508.0</v>
      </c>
      <c r="C1944" s="1">
        <v>14.0</v>
      </c>
      <c r="D1944" s="1" t="s">
        <v>30</v>
      </c>
      <c r="E1944" s="1">
        <v>5.0</v>
      </c>
      <c r="F1944" s="7" t="str">
        <f>vlookup(E1944,Teams!A:B,2,false)</f>
        <v>Brookfield</v>
      </c>
      <c r="G1944" s="1" t="b">
        <v>1</v>
      </c>
      <c r="H1944" s="1" t="b">
        <v>0</v>
      </c>
      <c r="I1944" s="1">
        <v>11.0</v>
      </c>
      <c r="J1944" s="7" t="str">
        <f>vlookup(I1944,Cats!$A:$B,2,false)</f>
        <v>B</v>
      </c>
    </row>
    <row r="1945">
      <c r="A1945" s="1">
        <v>138954.0</v>
      </c>
      <c r="B1945" s="1">
        <v>508.0</v>
      </c>
      <c r="C1945" s="1">
        <v>0.0</v>
      </c>
      <c r="D1945" s="1" t="s">
        <v>103</v>
      </c>
      <c r="E1945" s="1">
        <v>15.0</v>
      </c>
      <c r="F1945" s="7" t="str">
        <f>vlookup(E1945,Teams!A:B,2,false)</f>
        <v>Enloe A</v>
      </c>
      <c r="G1945" s="1" t="b">
        <v>0</v>
      </c>
      <c r="H1945" s="1" t="b">
        <v>0</v>
      </c>
      <c r="I1945" s="1">
        <v>11.0</v>
      </c>
      <c r="J1945" s="7" t="str">
        <f>vlookup(I1945,Cats!$A:$B,2,false)</f>
        <v>B</v>
      </c>
    </row>
    <row r="1946">
      <c r="A1946" s="1">
        <v>138955.0</v>
      </c>
      <c r="B1946" s="1">
        <v>508.0</v>
      </c>
      <c r="C1946" s="1">
        <v>14.0</v>
      </c>
      <c r="D1946" s="1" t="s">
        <v>177</v>
      </c>
      <c r="E1946" s="1">
        <v>5.0</v>
      </c>
      <c r="F1946" s="7" t="str">
        <f>vlookup(E1946,Teams!A:B,2,false)</f>
        <v>Brookfield</v>
      </c>
      <c r="G1946" s="1" t="b">
        <v>1</v>
      </c>
      <c r="H1946" s="1" t="b">
        <v>0</v>
      </c>
      <c r="I1946" s="1">
        <v>12.0</v>
      </c>
      <c r="J1946" s="7" t="str">
        <f>vlookup(I1946,Cats!$A:$B,2,false)</f>
        <v>P</v>
      </c>
    </row>
    <row r="1947">
      <c r="A1947" s="1">
        <v>138956.0</v>
      </c>
      <c r="B1947" s="1">
        <v>508.0</v>
      </c>
      <c r="C1947" s="1">
        <v>0.0</v>
      </c>
      <c r="D1947" s="1" t="s">
        <v>32</v>
      </c>
      <c r="E1947" s="1">
        <v>15.0</v>
      </c>
      <c r="F1947" s="7" t="str">
        <f>vlookup(E1947,Teams!A:B,2,false)</f>
        <v>Enloe A</v>
      </c>
      <c r="G1947" s="1" t="b">
        <v>0</v>
      </c>
      <c r="H1947" s="1" t="b">
        <v>1</v>
      </c>
      <c r="I1947" s="1">
        <v>12.0</v>
      </c>
      <c r="J1947" s="7" t="str">
        <f>vlookup(I1947,Cats!$A:$B,2,false)</f>
        <v>P</v>
      </c>
    </row>
    <row r="1948">
      <c r="A1948" s="1">
        <v>138957.0</v>
      </c>
      <c r="B1948" s="1">
        <v>508.0</v>
      </c>
      <c r="C1948" s="1">
        <v>0.0</v>
      </c>
      <c r="D1948" s="1" t="s">
        <v>32</v>
      </c>
      <c r="E1948" s="1">
        <v>5.0</v>
      </c>
      <c r="F1948" s="7" t="str">
        <f>vlookup(E1948,Teams!A:B,2,false)</f>
        <v>Brookfield</v>
      </c>
      <c r="G1948" s="1" t="b">
        <v>1</v>
      </c>
      <c r="H1948" s="1" t="b">
        <v>1</v>
      </c>
      <c r="I1948" s="1">
        <v>13.0</v>
      </c>
      <c r="J1948" s="7" t="str">
        <f>vlookup(I1948,Cats!$A:$B,2,false)</f>
        <v>X</v>
      </c>
    </row>
    <row r="1949">
      <c r="A1949" s="1">
        <v>138958.0</v>
      </c>
      <c r="B1949" s="1">
        <v>508.0</v>
      </c>
      <c r="C1949" s="1">
        <v>14.0</v>
      </c>
      <c r="D1949" s="1" t="s">
        <v>101</v>
      </c>
      <c r="E1949" s="1">
        <v>15.0</v>
      </c>
      <c r="F1949" s="7" t="str">
        <f>vlookup(E1949,Teams!A:B,2,false)</f>
        <v>Enloe A</v>
      </c>
      <c r="G1949" s="1" t="b">
        <v>0</v>
      </c>
      <c r="H1949" s="1" t="b">
        <v>0</v>
      </c>
      <c r="I1949" s="1">
        <v>13.0</v>
      </c>
      <c r="J1949" s="7" t="str">
        <f>vlookup(I1949,Cats!$A:$B,2,false)</f>
        <v>X</v>
      </c>
    </row>
    <row r="1950">
      <c r="A1950" s="1">
        <v>138959.0</v>
      </c>
      <c r="B1950" s="1">
        <v>508.0</v>
      </c>
      <c r="C1950" s="1">
        <v>14.0</v>
      </c>
      <c r="D1950" s="1" t="s">
        <v>177</v>
      </c>
      <c r="E1950" s="1">
        <v>5.0</v>
      </c>
      <c r="F1950" s="7" t="str">
        <f>vlookup(E1950,Teams!A:B,2,false)</f>
        <v>Brookfield</v>
      </c>
      <c r="G1950" s="1" t="b">
        <v>1</v>
      </c>
      <c r="H1950" s="1" t="b">
        <v>0</v>
      </c>
      <c r="I1950" s="1">
        <v>14.0</v>
      </c>
      <c r="J1950" s="7" t="str">
        <f>vlookup(I1950,Cats!$A:$B,2,false)</f>
        <v>M</v>
      </c>
    </row>
    <row r="1951">
      <c r="A1951" s="1">
        <v>138960.0</v>
      </c>
      <c r="B1951" s="1">
        <v>508.0</v>
      </c>
      <c r="C1951" s="1">
        <v>0.0</v>
      </c>
      <c r="D1951" s="1" t="s">
        <v>32</v>
      </c>
      <c r="E1951" s="1">
        <v>15.0</v>
      </c>
      <c r="F1951" s="7" t="str">
        <f>vlookup(E1951,Teams!A:B,2,false)</f>
        <v>Enloe A</v>
      </c>
      <c r="G1951" s="1" t="b">
        <v>0</v>
      </c>
      <c r="H1951" s="1" t="b">
        <v>1</v>
      </c>
      <c r="I1951" s="1">
        <v>14.0</v>
      </c>
      <c r="J1951" s="7" t="str">
        <f>vlookup(I1951,Cats!$A:$B,2,false)</f>
        <v>M</v>
      </c>
    </row>
    <row r="1952">
      <c r="A1952" s="1">
        <v>138961.0</v>
      </c>
      <c r="B1952" s="1">
        <v>508.0</v>
      </c>
      <c r="C1952" s="1">
        <v>0.0</v>
      </c>
      <c r="D1952" s="1" t="s">
        <v>30</v>
      </c>
      <c r="E1952" s="1">
        <v>5.0</v>
      </c>
      <c r="F1952" s="7" t="str">
        <f>vlookup(E1952,Teams!A:B,2,false)</f>
        <v>Brookfield</v>
      </c>
      <c r="G1952" s="1" t="b">
        <v>1</v>
      </c>
      <c r="H1952" s="1" t="b">
        <v>0</v>
      </c>
      <c r="I1952" s="1">
        <v>15.0</v>
      </c>
      <c r="J1952" s="7" t="str">
        <f>vlookup(I1952,Cats!$A:$B,2,false)</f>
        <v>C</v>
      </c>
    </row>
    <row r="1953">
      <c r="A1953" s="1">
        <v>138962.0</v>
      </c>
      <c r="B1953" s="1">
        <v>508.0</v>
      </c>
      <c r="C1953" s="1">
        <v>-4.0</v>
      </c>
      <c r="D1953" s="1" t="s">
        <v>105</v>
      </c>
      <c r="E1953" s="1">
        <v>15.0</v>
      </c>
      <c r="F1953" s="7" t="str">
        <f>vlookup(E1953,Teams!A:B,2,false)</f>
        <v>Enloe A</v>
      </c>
      <c r="G1953" s="1" t="b">
        <v>0</v>
      </c>
      <c r="H1953" s="1" t="b">
        <v>0</v>
      </c>
      <c r="I1953" s="1">
        <v>15.0</v>
      </c>
      <c r="J1953" s="7" t="str">
        <f>vlookup(I1953,Cats!$A:$B,2,false)</f>
        <v>C</v>
      </c>
    </row>
    <row r="1954">
      <c r="A1954" s="1">
        <v>138963.0</v>
      </c>
      <c r="B1954" s="1">
        <v>508.0</v>
      </c>
      <c r="C1954" s="1">
        <v>0.0</v>
      </c>
      <c r="D1954" s="1" t="s">
        <v>32</v>
      </c>
      <c r="E1954" s="1">
        <v>5.0</v>
      </c>
      <c r="F1954" s="7" t="str">
        <f>vlookup(E1954,Teams!A:B,2,false)</f>
        <v>Brookfield</v>
      </c>
      <c r="G1954" s="1" t="b">
        <v>1</v>
      </c>
      <c r="H1954" s="1" t="b">
        <v>1</v>
      </c>
      <c r="I1954" s="1">
        <v>16.0</v>
      </c>
      <c r="J1954" s="7" t="str">
        <f>vlookup(I1954,Cats!$A:$B,2,false)</f>
        <v>E</v>
      </c>
    </row>
    <row r="1955">
      <c r="A1955" s="1">
        <v>138964.0</v>
      </c>
      <c r="B1955" s="1">
        <v>508.0</v>
      </c>
      <c r="C1955" s="1">
        <v>14.0</v>
      </c>
      <c r="D1955" s="1" t="s">
        <v>101</v>
      </c>
      <c r="E1955" s="1">
        <v>15.0</v>
      </c>
      <c r="F1955" s="7" t="str">
        <f>vlookup(E1955,Teams!A:B,2,false)</f>
        <v>Enloe A</v>
      </c>
      <c r="G1955" s="1" t="b">
        <v>0</v>
      </c>
      <c r="H1955" s="1" t="b">
        <v>0</v>
      </c>
      <c r="I1955" s="1">
        <v>16.0</v>
      </c>
      <c r="J1955" s="7" t="str">
        <f>vlookup(I1955,Cats!$A:$B,2,false)</f>
        <v>E</v>
      </c>
    </row>
    <row r="1956">
      <c r="A1956" s="1">
        <v>138965.0</v>
      </c>
      <c r="B1956" s="1">
        <v>508.0</v>
      </c>
      <c r="C1956" s="1">
        <v>0.0</v>
      </c>
      <c r="D1956" s="1" t="s">
        <v>32</v>
      </c>
      <c r="E1956" s="1">
        <v>5.0</v>
      </c>
      <c r="F1956" s="7" t="str">
        <f>vlookup(E1956,Teams!A:B,2,false)</f>
        <v>Brookfield</v>
      </c>
      <c r="G1956" s="1" t="b">
        <v>1</v>
      </c>
      <c r="H1956" s="1" t="b">
        <v>1</v>
      </c>
      <c r="I1956" s="1">
        <v>17.0</v>
      </c>
      <c r="J1956" s="7" t="str">
        <f>vlookup(I1956,Cats!$A:$B,2,false)</f>
        <v>B</v>
      </c>
    </row>
    <row r="1957">
      <c r="A1957" s="1">
        <v>138966.0</v>
      </c>
      <c r="B1957" s="1">
        <v>508.0</v>
      </c>
      <c r="C1957" s="1">
        <v>14.0</v>
      </c>
      <c r="D1957" s="1" t="s">
        <v>103</v>
      </c>
      <c r="E1957" s="1">
        <v>15.0</v>
      </c>
      <c r="F1957" s="7" t="str">
        <f>vlookup(E1957,Teams!A:B,2,false)</f>
        <v>Enloe A</v>
      </c>
      <c r="G1957" s="1" t="b">
        <v>0</v>
      </c>
      <c r="H1957" s="1" t="b">
        <v>0</v>
      </c>
      <c r="I1957" s="1">
        <v>17.0</v>
      </c>
      <c r="J1957" s="7" t="str">
        <f>vlookup(I1957,Cats!$A:$B,2,false)</f>
        <v>B</v>
      </c>
    </row>
    <row r="1958">
      <c r="A1958" s="1">
        <v>138967.0</v>
      </c>
      <c r="B1958" s="1">
        <v>508.0</v>
      </c>
      <c r="C1958" s="1">
        <v>0.0</v>
      </c>
      <c r="D1958" s="1" t="s">
        <v>32</v>
      </c>
      <c r="E1958" s="1">
        <v>5.0</v>
      </c>
      <c r="F1958" s="7" t="str">
        <f>vlookup(E1958,Teams!A:B,2,false)</f>
        <v>Brookfield</v>
      </c>
      <c r="G1958" s="1" t="b">
        <v>1</v>
      </c>
      <c r="H1958" s="1" t="b">
        <v>1</v>
      </c>
      <c r="I1958" s="1">
        <v>18.0</v>
      </c>
      <c r="J1958" s="7" t="str">
        <f>vlookup(I1958,Cats!$A:$B,2,false)</f>
        <v>P</v>
      </c>
    </row>
    <row r="1959">
      <c r="A1959" s="1">
        <v>138968.0</v>
      </c>
      <c r="B1959" s="1">
        <v>508.0</v>
      </c>
      <c r="C1959" s="1">
        <v>4.0</v>
      </c>
      <c r="D1959" s="1" t="s">
        <v>105</v>
      </c>
      <c r="E1959" s="1">
        <v>15.0</v>
      </c>
      <c r="F1959" s="7" t="str">
        <f>vlookup(E1959,Teams!A:B,2,false)</f>
        <v>Enloe A</v>
      </c>
      <c r="G1959" s="1" t="b">
        <v>0</v>
      </c>
      <c r="H1959" s="1" t="b">
        <v>0</v>
      </c>
      <c r="I1959" s="1">
        <v>18.0</v>
      </c>
      <c r="J1959" s="7" t="str">
        <f>vlookup(I1959,Cats!$A:$B,2,false)</f>
        <v>P</v>
      </c>
    </row>
    <row r="1960">
      <c r="A1960" s="1">
        <v>138969.0</v>
      </c>
      <c r="B1960" s="1">
        <v>508.0</v>
      </c>
      <c r="C1960" s="1">
        <v>14.0</v>
      </c>
      <c r="D1960" s="1" t="s">
        <v>30</v>
      </c>
      <c r="E1960" s="1">
        <v>5.0</v>
      </c>
      <c r="F1960" s="7" t="str">
        <f>vlookup(E1960,Teams!A:B,2,false)</f>
        <v>Brookfield</v>
      </c>
      <c r="G1960" s="1" t="b">
        <v>1</v>
      </c>
      <c r="H1960" s="1" t="b">
        <v>0</v>
      </c>
      <c r="I1960" s="1">
        <v>19.0</v>
      </c>
      <c r="J1960" s="7" t="str">
        <f>vlookup(I1960,Cats!$A:$B,2,false)</f>
        <v>X</v>
      </c>
    </row>
    <row r="1961">
      <c r="A1961" s="1">
        <v>138970.0</v>
      </c>
      <c r="B1961" s="1">
        <v>508.0</v>
      </c>
      <c r="C1961" s="1">
        <v>-4.0</v>
      </c>
      <c r="D1961" s="1" t="s">
        <v>103</v>
      </c>
      <c r="E1961" s="1">
        <v>15.0</v>
      </c>
      <c r="F1961" s="7" t="str">
        <f>vlookup(E1961,Teams!A:B,2,false)</f>
        <v>Enloe A</v>
      </c>
      <c r="G1961" s="1" t="b">
        <v>0</v>
      </c>
      <c r="H1961" s="1" t="b">
        <v>0</v>
      </c>
      <c r="I1961" s="1">
        <v>19.0</v>
      </c>
      <c r="J1961" s="7" t="str">
        <f>vlookup(I1961,Cats!$A:$B,2,false)</f>
        <v>X</v>
      </c>
    </row>
    <row r="1962">
      <c r="A1962" s="1">
        <v>138971.0</v>
      </c>
      <c r="B1962" s="1">
        <v>508.0</v>
      </c>
      <c r="C1962" s="1">
        <v>14.0</v>
      </c>
      <c r="D1962" s="1" t="s">
        <v>177</v>
      </c>
      <c r="E1962" s="1">
        <v>5.0</v>
      </c>
      <c r="F1962" s="7" t="str">
        <f>vlookup(E1962,Teams!A:B,2,false)</f>
        <v>Brookfield</v>
      </c>
      <c r="G1962" s="1" t="b">
        <v>1</v>
      </c>
      <c r="H1962" s="1" t="b">
        <v>0</v>
      </c>
      <c r="I1962" s="1">
        <v>20.0</v>
      </c>
      <c r="J1962" s="7" t="str">
        <f>vlookup(I1962,Cats!$A:$B,2,false)</f>
        <v>M</v>
      </c>
    </row>
    <row r="1963">
      <c r="A1963" s="1">
        <v>138972.0</v>
      </c>
      <c r="B1963" s="1">
        <v>508.0</v>
      </c>
      <c r="C1963" s="1">
        <v>-4.0</v>
      </c>
      <c r="D1963" s="1" t="s">
        <v>102</v>
      </c>
      <c r="E1963" s="1">
        <v>15.0</v>
      </c>
      <c r="F1963" s="7" t="str">
        <f>vlookup(E1963,Teams!A:B,2,false)</f>
        <v>Enloe A</v>
      </c>
      <c r="G1963" s="1" t="b">
        <v>0</v>
      </c>
      <c r="H1963" s="1" t="b">
        <v>0</v>
      </c>
      <c r="I1963" s="1">
        <v>20.0</v>
      </c>
      <c r="J1963" s="7" t="str">
        <f>vlookup(I1963,Cats!$A:$B,2,false)</f>
        <v>M</v>
      </c>
    </row>
    <row r="1964">
      <c r="A1964" s="1">
        <v>138973.0</v>
      </c>
      <c r="B1964" s="1">
        <v>508.0</v>
      </c>
      <c r="C1964" s="1">
        <v>14.0</v>
      </c>
      <c r="D1964" s="1" t="s">
        <v>30</v>
      </c>
      <c r="E1964" s="1">
        <v>5.0</v>
      </c>
      <c r="F1964" s="7" t="str">
        <f>vlookup(E1964,Teams!A:B,2,false)</f>
        <v>Brookfield</v>
      </c>
      <c r="G1964" s="1" t="b">
        <v>1</v>
      </c>
      <c r="H1964" s="1" t="b">
        <v>0</v>
      </c>
      <c r="I1964" s="1">
        <v>21.0</v>
      </c>
      <c r="J1964" s="7" t="str">
        <f>vlookup(I1964,Cats!$A:$B,2,false)</f>
        <v>C</v>
      </c>
    </row>
    <row r="1965">
      <c r="A1965" s="1">
        <v>138974.0</v>
      </c>
      <c r="B1965" s="1">
        <v>508.0</v>
      </c>
      <c r="C1965" s="1">
        <v>0.0</v>
      </c>
      <c r="D1965" s="1" t="s">
        <v>32</v>
      </c>
      <c r="E1965" s="1">
        <v>15.0</v>
      </c>
      <c r="F1965" s="7" t="str">
        <f>vlookup(E1965,Teams!A:B,2,false)</f>
        <v>Enloe A</v>
      </c>
      <c r="G1965" s="1" t="b">
        <v>0</v>
      </c>
      <c r="H1965" s="1" t="b">
        <v>1</v>
      </c>
      <c r="I1965" s="1">
        <v>21.0</v>
      </c>
      <c r="J1965" s="7" t="str">
        <f>vlookup(I1965,Cats!$A:$B,2,false)</f>
        <v>C</v>
      </c>
    </row>
    <row r="1966">
      <c r="A1966" s="1">
        <v>138975.0</v>
      </c>
      <c r="B1966" s="1">
        <v>508.0</v>
      </c>
      <c r="C1966" s="1">
        <v>0.0</v>
      </c>
      <c r="D1966" s="1" t="s">
        <v>177</v>
      </c>
      <c r="E1966" s="1">
        <v>5.0</v>
      </c>
      <c r="F1966" s="7" t="str">
        <f>vlookup(E1966,Teams!A:B,2,false)</f>
        <v>Brookfield</v>
      </c>
      <c r="G1966" s="1" t="b">
        <v>1</v>
      </c>
      <c r="H1966" s="1" t="b">
        <v>0</v>
      </c>
      <c r="I1966" s="1">
        <v>22.0</v>
      </c>
      <c r="J1966" s="7" t="str">
        <f>vlookup(I1966,Cats!$A:$B,2,false)</f>
        <v>E</v>
      </c>
    </row>
    <row r="1967">
      <c r="A1967" s="1">
        <v>138976.0</v>
      </c>
      <c r="B1967" s="1">
        <v>508.0</v>
      </c>
      <c r="C1967" s="1">
        <v>-4.0</v>
      </c>
      <c r="D1967" s="1" t="s">
        <v>101</v>
      </c>
      <c r="E1967" s="1">
        <v>15.0</v>
      </c>
      <c r="F1967" s="7" t="str">
        <f>vlookup(E1967,Teams!A:B,2,false)</f>
        <v>Enloe A</v>
      </c>
      <c r="G1967" s="1" t="b">
        <v>0</v>
      </c>
      <c r="H1967" s="1" t="b">
        <v>0</v>
      </c>
      <c r="I1967" s="1">
        <v>22.0</v>
      </c>
      <c r="J1967" s="7" t="str">
        <f>vlookup(I1967,Cats!$A:$B,2,false)</f>
        <v>E</v>
      </c>
    </row>
    <row r="1968">
      <c r="A1968" s="1">
        <v>138977.0</v>
      </c>
      <c r="B1968" s="1">
        <v>508.0</v>
      </c>
      <c r="C1968" s="1">
        <v>0.0</v>
      </c>
      <c r="D1968" s="1" t="s">
        <v>32</v>
      </c>
      <c r="E1968" s="1">
        <v>5.0</v>
      </c>
      <c r="F1968" s="7" t="str">
        <f>vlookup(E1968,Teams!A:B,2,false)</f>
        <v>Brookfield</v>
      </c>
      <c r="G1968" s="1" t="b">
        <v>1</v>
      </c>
      <c r="H1968" s="1" t="b">
        <v>1</v>
      </c>
      <c r="I1968" s="1">
        <v>23.0</v>
      </c>
      <c r="J1968" s="7" t="str">
        <f>vlookup(I1968,Cats!$A:$B,2,false)</f>
        <v>B</v>
      </c>
    </row>
    <row r="1969">
      <c r="A1969" s="1">
        <v>138978.0</v>
      </c>
      <c r="B1969" s="1">
        <v>508.0</v>
      </c>
      <c r="C1969" s="1">
        <v>14.0</v>
      </c>
      <c r="D1969" s="1" t="s">
        <v>103</v>
      </c>
      <c r="E1969" s="1">
        <v>15.0</v>
      </c>
      <c r="F1969" s="7" t="str">
        <f>vlookup(E1969,Teams!A:B,2,false)</f>
        <v>Enloe A</v>
      </c>
      <c r="G1969" s="1" t="b">
        <v>0</v>
      </c>
      <c r="H1969" s="1" t="b">
        <v>0</v>
      </c>
      <c r="I1969" s="1">
        <v>23.0</v>
      </c>
      <c r="J1969" s="7" t="str">
        <f>vlookup(I1969,Cats!$A:$B,2,false)</f>
        <v>B</v>
      </c>
    </row>
    <row r="1970">
      <c r="A1970" s="1">
        <v>138979.0</v>
      </c>
      <c r="B1970" s="1">
        <v>508.0</v>
      </c>
      <c r="C1970" s="1">
        <v>14.0</v>
      </c>
      <c r="D1970" s="1" t="s">
        <v>30</v>
      </c>
      <c r="E1970" s="1">
        <v>5.0</v>
      </c>
      <c r="F1970" s="7" t="str">
        <f>vlookup(E1970,Teams!A:B,2,false)</f>
        <v>Brookfield</v>
      </c>
      <c r="G1970" s="1" t="b">
        <v>1</v>
      </c>
      <c r="H1970" s="1" t="b">
        <v>0</v>
      </c>
      <c r="I1970" s="1">
        <v>24.0</v>
      </c>
      <c r="J1970" s="7" t="str">
        <f>vlookup(I1970,Cats!$A:$B,2,false)</f>
        <v>P</v>
      </c>
    </row>
    <row r="1971">
      <c r="A1971" s="1">
        <v>138980.0</v>
      </c>
      <c r="B1971" s="1">
        <v>508.0</v>
      </c>
      <c r="C1971" s="1">
        <v>0.0</v>
      </c>
      <c r="D1971" s="1" t="s">
        <v>32</v>
      </c>
      <c r="E1971" s="1">
        <v>15.0</v>
      </c>
      <c r="F1971" s="7" t="str">
        <f>vlookup(E1971,Teams!A:B,2,false)</f>
        <v>Enloe A</v>
      </c>
      <c r="G1971" s="1" t="b">
        <v>0</v>
      </c>
      <c r="H1971" s="1" t="b">
        <v>1</v>
      </c>
      <c r="I1971" s="1">
        <v>24.0</v>
      </c>
      <c r="J1971" s="7" t="str">
        <f>vlookup(I1971,Cats!$A:$B,2,false)</f>
        <v>P</v>
      </c>
    </row>
    <row r="1972">
      <c r="A1972" s="1">
        <v>138981.0</v>
      </c>
      <c r="B1972" s="1">
        <v>509.0</v>
      </c>
      <c r="C1972" s="1">
        <v>0.0</v>
      </c>
      <c r="D1972" s="1" t="s">
        <v>32</v>
      </c>
      <c r="E1972" s="1">
        <v>20.0</v>
      </c>
      <c r="F1972" s="7" t="str">
        <f>vlookup(E1972,Teams!A:B,2,false)</f>
        <v>Interlake B</v>
      </c>
      <c r="G1972" s="1" t="b">
        <v>1</v>
      </c>
      <c r="H1972" s="1" t="b">
        <v>1</v>
      </c>
      <c r="I1972" s="1">
        <v>1.0</v>
      </c>
      <c r="J1972" s="7" t="str">
        <f>vlookup(I1972,Cats!$A:$B,2,false)</f>
        <v>X</v>
      </c>
    </row>
    <row r="1973">
      <c r="A1973" s="1">
        <v>138982.0</v>
      </c>
      <c r="B1973" s="1">
        <v>509.0</v>
      </c>
      <c r="C1973" s="1">
        <v>14.0</v>
      </c>
      <c r="D1973" s="1" t="s">
        <v>210</v>
      </c>
      <c r="E1973" s="1">
        <v>40.0</v>
      </c>
      <c r="F1973" s="7" t="str">
        <f>vlookup(E1973,Teams!A:B,2,false)</f>
        <v>Seven Lakes</v>
      </c>
      <c r="G1973" s="1" t="b">
        <v>0</v>
      </c>
      <c r="H1973" s="1" t="b">
        <v>0</v>
      </c>
      <c r="I1973" s="1">
        <v>1.0</v>
      </c>
      <c r="J1973" s="7" t="str">
        <f>vlookup(I1973,Cats!$A:$B,2,false)</f>
        <v>X</v>
      </c>
    </row>
    <row r="1974">
      <c r="A1974" s="1">
        <v>138983.0</v>
      </c>
      <c r="B1974" s="1">
        <v>509.0</v>
      </c>
      <c r="C1974" s="1">
        <v>14.0</v>
      </c>
      <c r="D1974" s="1" t="s">
        <v>118</v>
      </c>
      <c r="E1974" s="1">
        <v>20.0</v>
      </c>
      <c r="F1974" s="7" t="str">
        <f>vlookup(E1974,Teams!A:B,2,false)</f>
        <v>Interlake B</v>
      </c>
      <c r="G1974" s="1" t="b">
        <v>1</v>
      </c>
      <c r="H1974" s="1" t="b">
        <v>0</v>
      </c>
      <c r="I1974" s="1">
        <v>2.0</v>
      </c>
      <c r="J1974" s="7" t="str">
        <f>vlookup(I1974,Cats!$A:$B,2,false)</f>
        <v>M</v>
      </c>
    </row>
    <row r="1975">
      <c r="A1975" s="1">
        <v>138984.0</v>
      </c>
      <c r="B1975" s="1">
        <v>509.0</v>
      </c>
      <c r="C1975" s="1">
        <v>0.0</v>
      </c>
      <c r="D1975" s="1" t="s">
        <v>32</v>
      </c>
      <c r="E1975" s="1">
        <v>40.0</v>
      </c>
      <c r="F1975" s="7" t="str">
        <f>vlookup(E1975,Teams!A:B,2,false)</f>
        <v>Seven Lakes</v>
      </c>
      <c r="G1975" s="1" t="b">
        <v>0</v>
      </c>
      <c r="H1975" s="1" t="b">
        <v>1</v>
      </c>
      <c r="I1975" s="1">
        <v>2.0</v>
      </c>
      <c r="J1975" s="7" t="str">
        <f>vlookup(I1975,Cats!$A:$B,2,false)</f>
        <v>M</v>
      </c>
    </row>
    <row r="1976">
      <c r="A1976" s="1">
        <v>138985.0</v>
      </c>
      <c r="B1976" s="1">
        <v>509.0</v>
      </c>
      <c r="C1976" s="1">
        <v>0.0</v>
      </c>
      <c r="D1976" s="1" t="s">
        <v>119</v>
      </c>
      <c r="E1976" s="1">
        <v>20.0</v>
      </c>
      <c r="F1976" s="7" t="str">
        <f>vlookup(E1976,Teams!A:B,2,false)</f>
        <v>Interlake B</v>
      </c>
      <c r="G1976" s="1" t="b">
        <v>1</v>
      </c>
      <c r="H1976" s="1" t="b">
        <v>0</v>
      </c>
      <c r="I1976" s="1">
        <v>3.0</v>
      </c>
      <c r="J1976" s="7" t="str">
        <f>vlookup(I1976,Cats!$A:$B,2,false)</f>
        <v>C</v>
      </c>
    </row>
    <row r="1977">
      <c r="A1977" s="1">
        <v>138986.0</v>
      </c>
      <c r="B1977" s="1">
        <v>509.0</v>
      </c>
      <c r="C1977" s="1">
        <v>4.0</v>
      </c>
      <c r="D1977" s="1" t="s">
        <v>170</v>
      </c>
      <c r="E1977" s="1">
        <v>40.0</v>
      </c>
      <c r="F1977" s="7" t="str">
        <f>vlookup(E1977,Teams!A:B,2,false)</f>
        <v>Seven Lakes</v>
      </c>
      <c r="G1977" s="1" t="b">
        <v>0</v>
      </c>
      <c r="H1977" s="1" t="b">
        <v>0</v>
      </c>
      <c r="I1977" s="1">
        <v>3.0</v>
      </c>
      <c r="J1977" s="7" t="str">
        <f>vlookup(I1977,Cats!$A:$B,2,false)</f>
        <v>C</v>
      </c>
    </row>
    <row r="1978">
      <c r="A1978" s="1">
        <v>138987.0</v>
      </c>
      <c r="B1978" s="1">
        <v>509.0</v>
      </c>
      <c r="C1978" s="1">
        <v>-4.0</v>
      </c>
      <c r="D1978" s="1" t="s">
        <v>117</v>
      </c>
      <c r="E1978" s="1">
        <v>20.0</v>
      </c>
      <c r="F1978" s="7" t="str">
        <f>vlookup(E1978,Teams!A:B,2,false)</f>
        <v>Interlake B</v>
      </c>
      <c r="G1978" s="1" t="b">
        <v>1</v>
      </c>
      <c r="H1978" s="1" t="b">
        <v>0</v>
      </c>
      <c r="I1978" s="1">
        <v>4.0</v>
      </c>
      <c r="J1978" s="7" t="str">
        <f>vlookup(I1978,Cats!$A:$B,2,false)</f>
        <v>E</v>
      </c>
    </row>
    <row r="1979">
      <c r="A1979" s="1">
        <v>138988.0</v>
      </c>
      <c r="B1979" s="1">
        <v>509.0</v>
      </c>
      <c r="C1979" s="1">
        <v>0.0</v>
      </c>
      <c r="D1979" s="1" t="s">
        <v>172</v>
      </c>
      <c r="E1979" s="1">
        <v>40.0</v>
      </c>
      <c r="F1979" s="7" t="str">
        <f>vlookup(E1979,Teams!A:B,2,false)</f>
        <v>Seven Lakes</v>
      </c>
      <c r="G1979" s="1" t="b">
        <v>0</v>
      </c>
      <c r="H1979" s="1" t="b">
        <v>0</v>
      </c>
      <c r="I1979" s="1">
        <v>4.0</v>
      </c>
      <c r="J1979" s="7" t="str">
        <f>vlookup(I1979,Cats!$A:$B,2,false)</f>
        <v>E</v>
      </c>
    </row>
    <row r="1980">
      <c r="A1980" s="1">
        <v>138989.0</v>
      </c>
      <c r="B1980" s="1">
        <v>509.0</v>
      </c>
      <c r="C1980" s="1">
        <v>4.0</v>
      </c>
      <c r="D1980" s="1" t="s">
        <v>120</v>
      </c>
      <c r="E1980" s="1">
        <v>20.0</v>
      </c>
      <c r="F1980" s="7" t="str">
        <f>vlookup(E1980,Teams!A:B,2,false)</f>
        <v>Interlake B</v>
      </c>
      <c r="G1980" s="1" t="b">
        <v>1</v>
      </c>
      <c r="H1980" s="1" t="b">
        <v>0</v>
      </c>
      <c r="I1980" s="1">
        <v>5.0</v>
      </c>
      <c r="J1980" s="7" t="str">
        <f>vlookup(I1980,Cats!$A:$B,2,false)</f>
        <v>B</v>
      </c>
    </row>
    <row r="1981">
      <c r="A1981" s="1">
        <v>138990.0</v>
      </c>
      <c r="B1981" s="1">
        <v>509.0</v>
      </c>
      <c r="C1981" s="1">
        <v>-4.0</v>
      </c>
      <c r="D1981" s="1" t="s">
        <v>172</v>
      </c>
      <c r="E1981" s="1">
        <v>40.0</v>
      </c>
      <c r="F1981" s="7" t="str">
        <f>vlookup(E1981,Teams!A:B,2,false)</f>
        <v>Seven Lakes</v>
      </c>
      <c r="G1981" s="1" t="b">
        <v>0</v>
      </c>
      <c r="H1981" s="1" t="b">
        <v>0</v>
      </c>
      <c r="I1981" s="1">
        <v>5.0</v>
      </c>
      <c r="J1981" s="7" t="str">
        <f>vlookup(I1981,Cats!$A:$B,2,false)</f>
        <v>B</v>
      </c>
    </row>
    <row r="1982">
      <c r="A1982" s="1">
        <v>138991.0</v>
      </c>
      <c r="B1982" s="1">
        <v>509.0</v>
      </c>
      <c r="C1982" s="1">
        <v>0.0</v>
      </c>
      <c r="D1982" s="1" t="s">
        <v>32</v>
      </c>
      <c r="E1982" s="1">
        <v>20.0</v>
      </c>
      <c r="F1982" s="7" t="str">
        <f>vlookup(E1982,Teams!A:B,2,false)</f>
        <v>Interlake B</v>
      </c>
      <c r="G1982" s="1" t="b">
        <v>1</v>
      </c>
      <c r="H1982" s="1" t="b">
        <v>1</v>
      </c>
      <c r="I1982" s="1">
        <v>6.0</v>
      </c>
      <c r="J1982" s="7" t="str">
        <f>vlookup(I1982,Cats!$A:$B,2,false)</f>
        <v>P</v>
      </c>
    </row>
    <row r="1983">
      <c r="A1983" s="1">
        <v>138992.0</v>
      </c>
      <c r="B1983" s="1">
        <v>509.0</v>
      </c>
      <c r="C1983" s="1">
        <v>4.0</v>
      </c>
      <c r="D1983" s="1" t="s">
        <v>170</v>
      </c>
      <c r="E1983" s="1">
        <v>40.0</v>
      </c>
      <c r="F1983" s="7" t="str">
        <f>vlookup(E1983,Teams!A:B,2,false)</f>
        <v>Seven Lakes</v>
      </c>
      <c r="G1983" s="1" t="b">
        <v>0</v>
      </c>
      <c r="H1983" s="1" t="b">
        <v>0</v>
      </c>
      <c r="I1983" s="1">
        <v>6.0</v>
      </c>
      <c r="J1983" s="7" t="str">
        <f>vlookup(I1983,Cats!$A:$B,2,false)</f>
        <v>P</v>
      </c>
    </row>
    <row r="1984">
      <c r="A1984" s="1">
        <v>138993.0</v>
      </c>
      <c r="B1984" s="1">
        <v>509.0</v>
      </c>
      <c r="C1984" s="1">
        <v>14.0</v>
      </c>
      <c r="D1984" s="1" t="s">
        <v>117</v>
      </c>
      <c r="E1984" s="1">
        <v>20.0</v>
      </c>
      <c r="F1984" s="7" t="str">
        <f>vlookup(E1984,Teams!A:B,2,false)</f>
        <v>Interlake B</v>
      </c>
      <c r="G1984" s="1" t="b">
        <v>1</v>
      </c>
      <c r="H1984" s="1" t="b">
        <v>0</v>
      </c>
      <c r="I1984" s="1">
        <v>7.0</v>
      </c>
      <c r="J1984" s="7" t="str">
        <f>vlookup(I1984,Cats!$A:$B,2,false)</f>
        <v>X</v>
      </c>
    </row>
    <row r="1985">
      <c r="A1985" s="1">
        <v>138994.0</v>
      </c>
      <c r="B1985" s="1">
        <v>509.0</v>
      </c>
      <c r="C1985" s="1">
        <v>-4.0</v>
      </c>
      <c r="D1985" s="1" t="s">
        <v>210</v>
      </c>
      <c r="E1985" s="1">
        <v>40.0</v>
      </c>
      <c r="F1985" s="7" t="str">
        <f>vlookup(E1985,Teams!A:B,2,false)</f>
        <v>Seven Lakes</v>
      </c>
      <c r="G1985" s="1" t="b">
        <v>0</v>
      </c>
      <c r="H1985" s="1" t="b">
        <v>0</v>
      </c>
      <c r="I1985" s="1">
        <v>7.0</v>
      </c>
      <c r="J1985" s="7" t="str">
        <f>vlookup(I1985,Cats!$A:$B,2,false)</f>
        <v>X</v>
      </c>
    </row>
    <row r="1986">
      <c r="A1986" s="1">
        <v>138995.0</v>
      </c>
      <c r="B1986" s="1">
        <v>509.0</v>
      </c>
      <c r="C1986" s="1">
        <v>14.0</v>
      </c>
      <c r="D1986" s="1" t="s">
        <v>118</v>
      </c>
      <c r="E1986" s="1">
        <v>20.0</v>
      </c>
      <c r="F1986" s="7" t="str">
        <f>vlookup(E1986,Teams!A:B,2,false)</f>
        <v>Interlake B</v>
      </c>
      <c r="G1986" s="1" t="b">
        <v>1</v>
      </c>
      <c r="H1986" s="1" t="b">
        <v>0</v>
      </c>
      <c r="I1986" s="1">
        <v>8.0</v>
      </c>
      <c r="J1986" s="7" t="str">
        <f>vlookup(I1986,Cats!$A:$B,2,false)</f>
        <v>M</v>
      </c>
    </row>
    <row r="1987">
      <c r="A1987" s="1">
        <v>138996.0</v>
      </c>
      <c r="B1987" s="1">
        <v>509.0</v>
      </c>
      <c r="C1987" s="1">
        <v>0.0</v>
      </c>
      <c r="D1987" s="1" t="s">
        <v>168</v>
      </c>
      <c r="E1987" s="1">
        <v>40.0</v>
      </c>
      <c r="F1987" s="7" t="str">
        <f>vlookup(E1987,Teams!A:B,2,false)</f>
        <v>Seven Lakes</v>
      </c>
      <c r="G1987" s="1" t="b">
        <v>0</v>
      </c>
      <c r="H1987" s="1" t="b">
        <v>0</v>
      </c>
      <c r="I1987" s="1">
        <v>8.0</v>
      </c>
      <c r="J1987" s="7" t="str">
        <f>vlookup(I1987,Cats!$A:$B,2,false)</f>
        <v>M</v>
      </c>
    </row>
    <row r="1988">
      <c r="A1988" s="1">
        <v>138997.0</v>
      </c>
      <c r="B1988" s="1">
        <v>509.0</v>
      </c>
      <c r="C1988" s="1">
        <v>0.0</v>
      </c>
      <c r="D1988" s="1" t="s">
        <v>32</v>
      </c>
      <c r="E1988" s="1">
        <v>20.0</v>
      </c>
      <c r="F1988" s="7" t="str">
        <f>vlookup(E1988,Teams!A:B,2,false)</f>
        <v>Interlake B</v>
      </c>
      <c r="G1988" s="1" t="b">
        <v>1</v>
      </c>
      <c r="H1988" s="1" t="b">
        <v>1</v>
      </c>
      <c r="I1988" s="1">
        <v>9.0</v>
      </c>
      <c r="J1988" s="7" t="str">
        <f>vlookup(I1988,Cats!$A:$B,2,false)</f>
        <v>C</v>
      </c>
    </row>
    <row r="1989">
      <c r="A1989" s="1">
        <v>138998.0</v>
      </c>
      <c r="B1989" s="1">
        <v>509.0</v>
      </c>
      <c r="C1989" s="1">
        <v>14.0</v>
      </c>
      <c r="D1989" s="1" t="s">
        <v>170</v>
      </c>
      <c r="E1989" s="1">
        <v>40.0</v>
      </c>
      <c r="F1989" s="7" t="str">
        <f>vlookup(E1989,Teams!A:B,2,false)</f>
        <v>Seven Lakes</v>
      </c>
      <c r="G1989" s="1" t="b">
        <v>0</v>
      </c>
      <c r="H1989" s="1" t="b">
        <v>0</v>
      </c>
      <c r="I1989" s="1">
        <v>9.0</v>
      </c>
      <c r="J1989" s="7" t="str">
        <f>vlookup(I1989,Cats!$A:$B,2,false)</f>
        <v>C</v>
      </c>
    </row>
    <row r="1990">
      <c r="A1990" s="1">
        <v>138999.0</v>
      </c>
      <c r="B1990" s="1">
        <v>509.0</v>
      </c>
      <c r="C1990" s="1">
        <v>0.0</v>
      </c>
      <c r="D1990" s="1" t="s">
        <v>32</v>
      </c>
      <c r="E1990" s="1">
        <v>20.0</v>
      </c>
      <c r="F1990" s="7" t="str">
        <f>vlookup(E1990,Teams!A:B,2,false)</f>
        <v>Interlake B</v>
      </c>
      <c r="G1990" s="1" t="b">
        <v>1</v>
      </c>
      <c r="H1990" s="1" t="b">
        <v>1</v>
      </c>
      <c r="I1990" s="1">
        <v>10.0</v>
      </c>
      <c r="J1990" s="7" t="str">
        <f>vlookup(I1990,Cats!$A:$B,2,false)</f>
        <v>E</v>
      </c>
    </row>
    <row r="1991">
      <c r="A1991" s="1">
        <v>139000.0</v>
      </c>
      <c r="B1991" s="1">
        <v>509.0</v>
      </c>
      <c r="C1991" s="1">
        <v>14.0</v>
      </c>
      <c r="D1991" s="1" t="s">
        <v>173</v>
      </c>
      <c r="E1991" s="1">
        <v>40.0</v>
      </c>
      <c r="F1991" s="7" t="str">
        <f>vlookup(E1991,Teams!A:B,2,false)</f>
        <v>Seven Lakes</v>
      </c>
      <c r="G1991" s="1" t="b">
        <v>0</v>
      </c>
      <c r="H1991" s="1" t="b">
        <v>0</v>
      </c>
      <c r="I1991" s="1">
        <v>10.0</v>
      </c>
      <c r="J1991" s="7" t="str">
        <f>vlookup(I1991,Cats!$A:$B,2,false)</f>
        <v>E</v>
      </c>
    </row>
    <row r="1992">
      <c r="A1992" s="1">
        <v>139001.0</v>
      </c>
      <c r="B1992" s="1">
        <v>509.0</v>
      </c>
      <c r="C1992" s="1">
        <v>0.0</v>
      </c>
      <c r="D1992" s="1" t="s">
        <v>120</v>
      </c>
      <c r="E1992" s="1">
        <v>20.0</v>
      </c>
      <c r="F1992" s="7" t="str">
        <f>vlookup(E1992,Teams!A:B,2,false)</f>
        <v>Interlake B</v>
      </c>
      <c r="G1992" s="1" t="b">
        <v>1</v>
      </c>
      <c r="H1992" s="1" t="b">
        <v>0</v>
      </c>
      <c r="I1992" s="1">
        <v>11.0</v>
      </c>
      <c r="J1992" s="7" t="str">
        <f>vlookup(I1992,Cats!$A:$B,2,false)</f>
        <v>B</v>
      </c>
    </row>
    <row r="1993">
      <c r="A1993" s="1">
        <v>139002.0</v>
      </c>
      <c r="B1993" s="1">
        <v>509.0</v>
      </c>
      <c r="C1993" s="1">
        <v>0.0</v>
      </c>
      <c r="D1993" s="1" t="s">
        <v>32</v>
      </c>
      <c r="E1993" s="1">
        <v>40.0</v>
      </c>
      <c r="F1993" s="7" t="str">
        <f>vlookup(E1993,Teams!A:B,2,false)</f>
        <v>Seven Lakes</v>
      </c>
      <c r="G1993" s="1" t="b">
        <v>0</v>
      </c>
      <c r="H1993" s="1" t="b">
        <v>1</v>
      </c>
      <c r="I1993" s="1">
        <v>11.0</v>
      </c>
      <c r="J1993" s="7" t="str">
        <f>vlookup(I1993,Cats!$A:$B,2,false)</f>
        <v>B</v>
      </c>
    </row>
    <row r="1994">
      <c r="A1994" s="1">
        <v>139003.0</v>
      </c>
      <c r="B1994" s="1">
        <v>509.0</v>
      </c>
      <c r="C1994" s="1">
        <v>0.0</v>
      </c>
      <c r="D1994" s="1" t="s">
        <v>32</v>
      </c>
      <c r="E1994" s="1">
        <v>20.0</v>
      </c>
      <c r="F1994" s="7" t="str">
        <f>vlookup(E1994,Teams!A:B,2,false)</f>
        <v>Interlake B</v>
      </c>
      <c r="G1994" s="1" t="b">
        <v>1</v>
      </c>
      <c r="H1994" s="1" t="b">
        <v>1</v>
      </c>
      <c r="I1994" s="1">
        <v>12.0</v>
      </c>
      <c r="J1994" s="7" t="str">
        <f>vlookup(I1994,Cats!$A:$B,2,false)</f>
        <v>P</v>
      </c>
    </row>
    <row r="1995">
      <c r="A1995" s="1">
        <v>139004.0</v>
      </c>
      <c r="B1995" s="1">
        <v>509.0</v>
      </c>
      <c r="C1995" s="1">
        <v>14.0</v>
      </c>
      <c r="D1995" s="1" t="s">
        <v>170</v>
      </c>
      <c r="E1995" s="1">
        <v>40.0</v>
      </c>
      <c r="F1995" s="7" t="str">
        <f>vlookup(E1995,Teams!A:B,2,false)</f>
        <v>Seven Lakes</v>
      </c>
      <c r="G1995" s="1" t="b">
        <v>0</v>
      </c>
      <c r="H1995" s="1" t="b">
        <v>0</v>
      </c>
      <c r="I1995" s="1">
        <v>12.0</v>
      </c>
      <c r="J1995" s="7" t="str">
        <f>vlookup(I1995,Cats!$A:$B,2,false)</f>
        <v>P</v>
      </c>
    </row>
    <row r="1996">
      <c r="A1996" s="1">
        <v>139005.0</v>
      </c>
      <c r="B1996" s="1">
        <v>509.0</v>
      </c>
      <c r="C1996" s="1">
        <v>4.0</v>
      </c>
      <c r="D1996" s="1" t="s">
        <v>117</v>
      </c>
      <c r="E1996" s="1">
        <v>20.0</v>
      </c>
      <c r="F1996" s="7" t="str">
        <f>vlookup(E1996,Teams!A:B,2,false)</f>
        <v>Interlake B</v>
      </c>
      <c r="G1996" s="1" t="b">
        <v>1</v>
      </c>
      <c r="H1996" s="1" t="b">
        <v>0</v>
      </c>
      <c r="I1996" s="1">
        <v>13.0</v>
      </c>
      <c r="J1996" s="7" t="str">
        <f>vlookup(I1996,Cats!$A:$B,2,false)</f>
        <v>X</v>
      </c>
    </row>
    <row r="1997">
      <c r="A1997" s="1">
        <v>139006.0</v>
      </c>
      <c r="B1997" s="1">
        <v>509.0</v>
      </c>
      <c r="C1997" s="1">
        <v>0.0</v>
      </c>
      <c r="D1997" s="1" t="s">
        <v>32</v>
      </c>
      <c r="E1997" s="1">
        <v>40.0</v>
      </c>
      <c r="F1997" s="7" t="str">
        <f>vlookup(E1997,Teams!A:B,2,false)</f>
        <v>Seven Lakes</v>
      </c>
      <c r="G1997" s="1" t="b">
        <v>0</v>
      </c>
      <c r="H1997" s="1" t="b">
        <v>1</v>
      </c>
      <c r="I1997" s="1">
        <v>13.0</v>
      </c>
      <c r="J1997" s="7" t="str">
        <f>vlookup(I1997,Cats!$A:$B,2,false)</f>
        <v>X</v>
      </c>
    </row>
    <row r="1998">
      <c r="A1998" s="1">
        <v>139007.0</v>
      </c>
      <c r="B1998" s="1">
        <v>509.0</v>
      </c>
      <c r="C1998" s="1">
        <v>14.0</v>
      </c>
      <c r="D1998" s="1" t="s">
        <v>118</v>
      </c>
      <c r="E1998" s="1">
        <v>20.0</v>
      </c>
      <c r="F1998" s="7" t="str">
        <f>vlookup(E1998,Teams!A:B,2,false)</f>
        <v>Interlake B</v>
      </c>
      <c r="G1998" s="1" t="b">
        <v>1</v>
      </c>
      <c r="H1998" s="1" t="b">
        <v>0</v>
      </c>
      <c r="I1998" s="1">
        <v>14.0</v>
      </c>
      <c r="J1998" s="7" t="str">
        <f>vlookup(I1998,Cats!$A:$B,2,false)</f>
        <v>M</v>
      </c>
    </row>
    <row r="1999">
      <c r="A1999" s="1">
        <v>139008.0</v>
      </c>
      <c r="B1999" s="1">
        <v>509.0</v>
      </c>
      <c r="C1999" s="1">
        <v>0.0</v>
      </c>
      <c r="D1999" s="1" t="s">
        <v>32</v>
      </c>
      <c r="E1999" s="1">
        <v>40.0</v>
      </c>
      <c r="F1999" s="7" t="str">
        <f>vlookup(E1999,Teams!A:B,2,false)</f>
        <v>Seven Lakes</v>
      </c>
      <c r="G1999" s="1" t="b">
        <v>0</v>
      </c>
      <c r="H1999" s="1" t="b">
        <v>1</v>
      </c>
      <c r="I1999" s="1">
        <v>14.0</v>
      </c>
      <c r="J1999" s="7" t="str">
        <f>vlookup(I1999,Cats!$A:$B,2,false)</f>
        <v>M</v>
      </c>
    </row>
    <row r="2000">
      <c r="A2000" s="1">
        <v>139009.0</v>
      </c>
      <c r="B2000" s="1">
        <v>509.0</v>
      </c>
      <c r="C2000" s="1">
        <v>0.0</v>
      </c>
      <c r="D2000" s="1" t="s">
        <v>119</v>
      </c>
      <c r="E2000" s="1">
        <v>20.0</v>
      </c>
      <c r="F2000" s="7" t="str">
        <f>vlookup(E2000,Teams!A:B,2,false)</f>
        <v>Interlake B</v>
      </c>
      <c r="G2000" s="1" t="b">
        <v>1</v>
      </c>
      <c r="H2000" s="1" t="b">
        <v>0</v>
      </c>
      <c r="I2000" s="1">
        <v>15.0</v>
      </c>
      <c r="J2000" s="7" t="str">
        <f>vlookup(I2000,Cats!$A:$B,2,false)</f>
        <v>C</v>
      </c>
    </row>
    <row r="2001">
      <c r="A2001" s="1">
        <v>139010.0</v>
      </c>
      <c r="B2001" s="1">
        <v>509.0</v>
      </c>
      <c r="C2001" s="1">
        <v>0.0</v>
      </c>
      <c r="D2001" s="1" t="s">
        <v>170</v>
      </c>
      <c r="E2001" s="1">
        <v>40.0</v>
      </c>
      <c r="F2001" s="7" t="str">
        <f>vlookup(E2001,Teams!A:B,2,false)</f>
        <v>Seven Lakes</v>
      </c>
      <c r="G2001" s="1" t="b">
        <v>0</v>
      </c>
      <c r="H2001" s="1" t="b">
        <v>0</v>
      </c>
      <c r="I2001" s="1">
        <v>15.0</v>
      </c>
      <c r="J2001" s="7" t="str">
        <f>vlookup(I2001,Cats!$A:$B,2,false)</f>
        <v>C</v>
      </c>
    </row>
    <row r="2002">
      <c r="A2002" s="1">
        <v>139011.0</v>
      </c>
      <c r="B2002" s="1">
        <v>509.0</v>
      </c>
      <c r="C2002" s="1">
        <v>4.0</v>
      </c>
      <c r="D2002" s="1" t="s">
        <v>117</v>
      </c>
      <c r="E2002" s="1">
        <v>20.0</v>
      </c>
      <c r="F2002" s="7" t="str">
        <f>vlookup(E2002,Teams!A:B,2,false)</f>
        <v>Interlake B</v>
      </c>
      <c r="G2002" s="1" t="b">
        <v>1</v>
      </c>
      <c r="H2002" s="1" t="b">
        <v>0</v>
      </c>
      <c r="I2002" s="1">
        <v>16.0</v>
      </c>
      <c r="J2002" s="7" t="str">
        <f>vlookup(I2002,Cats!$A:$B,2,false)</f>
        <v>E</v>
      </c>
    </row>
    <row r="2003">
      <c r="A2003" s="1">
        <v>139012.0</v>
      </c>
      <c r="B2003" s="1">
        <v>509.0</v>
      </c>
      <c r="C2003" s="1">
        <v>0.0</v>
      </c>
      <c r="D2003" s="1" t="s">
        <v>32</v>
      </c>
      <c r="E2003" s="1">
        <v>40.0</v>
      </c>
      <c r="F2003" s="7" t="str">
        <f>vlookup(E2003,Teams!A:B,2,false)</f>
        <v>Seven Lakes</v>
      </c>
      <c r="G2003" s="1" t="b">
        <v>0</v>
      </c>
      <c r="H2003" s="1" t="b">
        <v>1</v>
      </c>
      <c r="I2003" s="1">
        <v>16.0</v>
      </c>
      <c r="J2003" s="7" t="str">
        <f>vlookup(I2003,Cats!$A:$B,2,false)</f>
        <v>E</v>
      </c>
    </row>
    <row r="2004">
      <c r="A2004" s="1">
        <v>139013.0</v>
      </c>
      <c r="B2004" s="1">
        <v>509.0</v>
      </c>
      <c r="C2004" s="1">
        <v>14.0</v>
      </c>
      <c r="D2004" s="1" t="s">
        <v>120</v>
      </c>
      <c r="E2004" s="1">
        <v>20.0</v>
      </c>
      <c r="F2004" s="7" t="str">
        <f>vlookup(E2004,Teams!A:B,2,false)</f>
        <v>Interlake B</v>
      </c>
      <c r="G2004" s="1" t="b">
        <v>1</v>
      </c>
      <c r="H2004" s="1" t="b">
        <v>0</v>
      </c>
      <c r="I2004" s="1">
        <v>17.0</v>
      </c>
      <c r="J2004" s="7" t="str">
        <f>vlookup(I2004,Cats!$A:$B,2,false)</f>
        <v>B</v>
      </c>
    </row>
    <row r="2005">
      <c r="A2005" s="1">
        <v>139014.0</v>
      </c>
      <c r="B2005" s="1">
        <v>509.0</v>
      </c>
      <c r="C2005" s="1">
        <v>0.0</v>
      </c>
      <c r="D2005" s="1" t="s">
        <v>32</v>
      </c>
      <c r="E2005" s="1">
        <v>40.0</v>
      </c>
      <c r="F2005" s="7" t="str">
        <f>vlookup(E2005,Teams!A:B,2,false)</f>
        <v>Seven Lakes</v>
      </c>
      <c r="G2005" s="1" t="b">
        <v>0</v>
      </c>
      <c r="H2005" s="1" t="b">
        <v>1</v>
      </c>
      <c r="I2005" s="1">
        <v>17.0</v>
      </c>
      <c r="J2005" s="7" t="str">
        <f>vlookup(I2005,Cats!$A:$B,2,false)</f>
        <v>B</v>
      </c>
    </row>
    <row r="2006">
      <c r="A2006" s="1">
        <v>139015.0</v>
      </c>
      <c r="B2006" s="1">
        <v>509.0</v>
      </c>
      <c r="C2006" s="1">
        <v>4.0</v>
      </c>
      <c r="D2006" s="1" t="s">
        <v>118</v>
      </c>
      <c r="E2006" s="1">
        <v>20.0</v>
      </c>
      <c r="F2006" s="7" t="str">
        <f>vlookup(E2006,Teams!A:B,2,false)</f>
        <v>Interlake B</v>
      </c>
      <c r="G2006" s="1" t="b">
        <v>1</v>
      </c>
      <c r="H2006" s="1" t="b">
        <v>0</v>
      </c>
      <c r="I2006" s="1">
        <v>18.0</v>
      </c>
      <c r="J2006" s="7" t="str">
        <f>vlookup(I2006,Cats!$A:$B,2,false)</f>
        <v>P</v>
      </c>
    </row>
    <row r="2007">
      <c r="A2007" s="1">
        <v>139016.0</v>
      </c>
      <c r="B2007" s="1">
        <v>509.0</v>
      </c>
      <c r="C2007" s="1">
        <v>0.0</v>
      </c>
      <c r="D2007" s="1" t="s">
        <v>32</v>
      </c>
      <c r="E2007" s="1">
        <v>40.0</v>
      </c>
      <c r="F2007" s="7" t="str">
        <f>vlookup(E2007,Teams!A:B,2,false)</f>
        <v>Seven Lakes</v>
      </c>
      <c r="G2007" s="1" t="b">
        <v>0</v>
      </c>
      <c r="H2007" s="1" t="b">
        <v>1</v>
      </c>
      <c r="I2007" s="1">
        <v>18.0</v>
      </c>
      <c r="J2007" s="7" t="str">
        <f>vlookup(I2007,Cats!$A:$B,2,false)</f>
        <v>P</v>
      </c>
    </row>
    <row r="2008">
      <c r="A2008" s="1">
        <v>139017.0</v>
      </c>
      <c r="B2008" s="1">
        <v>509.0</v>
      </c>
      <c r="C2008" s="1">
        <v>0.0</v>
      </c>
      <c r="D2008" s="1" t="s">
        <v>32</v>
      </c>
      <c r="E2008" s="1">
        <v>20.0</v>
      </c>
      <c r="F2008" s="7" t="str">
        <f>vlookup(E2008,Teams!A:B,2,false)</f>
        <v>Interlake B</v>
      </c>
      <c r="G2008" s="1" t="b">
        <v>1</v>
      </c>
      <c r="H2008" s="1" t="b">
        <v>1</v>
      </c>
      <c r="I2008" s="1">
        <v>19.0</v>
      </c>
      <c r="J2008" s="7" t="str">
        <f>vlookup(I2008,Cats!$A:$B,2,false)</f>
        <v>X</v>
      </c>
    </row>
    <row r="2009">
      <c r="A2009" s="1">
        <v>139018.0</v>
      </c>
      <c r="B2009" s="1">
        <v>509.0</v>
      </c>
      <c r="C2009" s="1">
        <v>14.0</v>
      </c>
      <c r="D2009" s="1" t="s">
        <v>172</v>
      </c>
      <c r="E2009" s="1">
        <v>40.0</v>
      </c>
      <c r="F2009" s="7" t="str">
        <f>vlookup(E2009,Teams!A:B,2,false)</f>
        <v>Seven Lakes</v>
      </c>
      <c r="G2009" s="1" t="b">
        <v>0</v>
      </c>
      <c r="H2009" s="1" t="b">
        <v>0</v>
      </c>
      <c r="I2009" s="1">
        <v>19.0</v>
      </c>
      <c r="J2009" s="7" t="str">
        <f>vlookup(I2009,Cats!$A:$B,2,false)</f>
        <v>X</v>
      </c>
    </row>
    <row r="2010">
      <c r="A2010" s="1">
        <v>139019.0</v>
      </c>
      <c r="B2010" s="1">
        <v>509.0</v>
      </c>
      <c r="C2010" s="1">
        <v>-4.0</v>
      </c>
      <c r="D2010" s="1" t="s">
        <v>117</v>
      </c>
      <c r="E2010" s="1">
        <v>20.0</v>
      </c>
      <c r="F2010" s="7" t="str">
        <f>vlookup(E2010,Teams!A:B,2,false)</f>
        <v>Interlake B</v>
      </c>
      <c r="G2010" s="1" t="b">
        <v>1</v>
      </c>
      <c r="H2010" s="1" t="b">
        <v>0</v>
      </c>
      <c r="I2010" s="1">
        <v>20.0</v>
      </c>
      <c r="J2010" s="7" t="str">
        <f>vlookup(I2010,Cats!$A:$B,2,false)</f>
        <v>M</v>
      </c>
    </row>
    <row r="2011">
      <c r="A2011" s="1">
        <v>139020.0</v>
      </c>
      <c r="B2011" s="1">
        <v>509.0</v>
      </c>
      <c r="C2011" s="1">
        <v>14.0</v>
      </c>
      <c r="D2011" s="1" t="s">
        <v>168</v>
      </c>
      <c r="E2011" s="1">
        <v>40.0</v>
      </c>
      <c r="F2011" s="7" t="str">
        <f>vlookup(E2011,Teams!A:B,2,false)</f>
        <v>Seven Lakes</v>
      </c>
      <c r="G2011" s="1" t="b">
        <v>0</v>
      </c>
      <c r="H2011" s="1" t="b">
        <v>0</v>
      </c>
      <c r="I2011" s="1">
        <v>20.0</v>
      </c>
      <c r="J2011" s="7" t="str">
        <f>vlookup(I2011,Cats!$A:$B,2,false)</f>
        <v>M</v>
      </c>
    </row>
    <row r="2012">
      <c r="A2012" s="1">
        <v>139021.0</v>
      </c>
      <c r="B2012" s="1">
        <v>509.0</v>
      </c>
      <c r="C2012" s="1">
        <v>14.0</v>
      </c>
      <c r="D2012" s="1" t="s">
        <v>119</v>
      </c>
      <c r="E2012" s="1">
        <v>20.0</v>
      </c>
      <c r="F2012" s="7" t="str">
        <f>vlookup(E2012,Teams!A:B,2,false)</f>
        <v>Interlake B</v>
      </c>
      <c r="G2012" s="1" t="b">
        <v>1</v>
      </c>
      <c r="H2012" s="1" t="b">
        <v>0</v>
      </c>
      <c r="I2012" s="1">
        <v>21.0</v>
      </c>
      <c r="J2012" s="7" t="str">
        <f>vlookup(I2012,Cats!$A:$B,2,false)</f>
        <v>C</v>
      </c>
    </row>
    <row r="2013">
      <c r="A2013" s="1">
        <v>139022.0</v>
      </c>
      <c r="B2013" s="1">
        <v>509.0</v>
      </c>
      <c r="C2013" s="1">
        <v>0.0</v>
      </c>
      <c r="D2013" s="1" t="s">
        <v>172</v>
      </c>
      <c r="E2013" s="1">
        <v>40.0</v>
      </c>
      <c r="F2013" s="7" t="str">
        <f>vlookup(E2013,Teams!A:B,2,false)</f>
        <v>Seven Lakes</v>
      </c>
      <c r="G2013" s="1" t="b">
        <v>0</v>
      </c>
      <c r="H2013" s="1" t="b">
        <v>0</v>
      </c>
      <c r="I2013" s="1">
        <v>21.0</v>
      </c>
      <c r="J2013" s="7" t="str">
        <f>vlookup(I2013,Cats!$A:$B,2,false)</f>
        <v>C</v>
      </c>
    </row>
    <row r="2014">
      <c r="A2014" s="1">
        <v>139023.0</v>
      </c>
      <c r="B2014" s="1">
        <v>509.0</v>
      </c>
      <c r="C2014" s="1">
        <v>0.0</v>
      </c>
      <c r="D2014" s="1" t="s">
        <v>117</v>
      </c>
      <c r="E2014" s="1">
        <v>20.0</v>
      </c>
      <c r="F2014" s="7" t="str">
        <f>vlookup(E2014,Teams!A:B,2,false)</f>
        <v>Interlake B</v>
      </c>
      <c r="G2014" s="1" t="b">
        <v>1</v>
      </c>
      <c r="H2014" s="1" t="b">
        <v>0</v>
      </c>
      <c r="I2014" s="1">
        <v>22.0</v>
      </c>
      <c r="J2014" s="7" t="str">
        <f>vlookup(I2014,Cats!$A:$B,2,false)</f>
        <v>E</v>
      </c>
    </row>
    <row r="2015">
      <c r="A2015" s="1">
        <v>139024.0</v>
      </c>
      <c r="B2015" s="1">
        <v>509.0</v>
      </c>
      <c r="C2015" s="1">
        <v>0.0</v>
      </c>
      <c r="D2015" s="1" t="s">
        <v>173</v>
      </c>
      <c r="E2015" s="1">
        <v>40.0</v>
      </c>
      <c r="F2015" s="7" t="str">
        <f>vlookup(E2015,Teams!A:B,2,false)</f>
        <v>Seven Lakes</v>
      </c>
      <c r="G2015" s="1" t="b">
        <v>0</v>
      </c>
      <c r="H2015" s="1" t="b">
        <v>0</v>
      </c>
      <c r="I2015" s="1">
        <v>22.0</v>
      </c>
      <c r="J2015" s="7" t="str">
        <f>vlookup(I2015,Cats!$A:$B,2,false)</f>
        <v>E</v>
      </c>
    </row>
    <row r="2016">
      <c r="A2016" s="1">
        <v>139025.0</v>
      </c>
      <c r="B2016" s="1">
        <v>509.0</v>
      </c>
      <c r="C2016" s="1">
        <v>4.0</v>
      </c>
      <c r="D2016" s="1" t="s">
        <v>120</v>
      </c>
      <c r="E2016" s="1">
        <v>20.0</v>
      </c>
      <c r="F2016" s="7" t="str">
        <f>vlookup(E2016,Teams!A:B,2,false)</f>
        <v>Interlake B</v>
      </c>
      <c r="G2016" s="1" t="b">
        <v>1</v>
      </c>
      <c r="H2016" s="1" t="b">
        <v>0</v>
      </c>
      <c r="I2016" s="1">
        <v>23.0</v>
      </c>
      <c r="J2016" s="7" t="str">
        <f>vlookup(I2016,Cats!$A:$B,2,false)</f>
        <v>B</v>
      </c>
    </row>
    <row r="2017">
      <c r="A2017" s="1">
        <v>139026.0</v>
      </c>
      <c r="B2017" s="1">
        <v>509.0</v>
      </c>
      <c r="C2017" s="1">
        <v>0.0</v>
      </c>
      <c r="D2017" s="1" t="s">
        <v>32</v>
      </c>
      <c r="E2017" s="1">
        <v>40.0</v>
      </c>
      <c r="F2017" s="7" t="str">
        <f>vlookup(E2017,Teams!A:B,2,false)</f>
        <v>Seven Lakes</v>
      </c>
      <c r="G2017" s="1" t="b">
        <v>0</v>
      </c>
      <c r="H2017" s="1" t="b">
        <v>1</v>
      </c>
      <c r="I2017" s="1">
        <v>23.0</v>
      </c>
      <c r="J2017" s="7" t="str">
        <f>vlookup(I2017,Cats!$A:$B,2,false)</f>
        <v>B</v>
      </c>
    </row>
    <row r="2018">
      <c r="A2018" s="1">
        <v>139027.0</v>
      </c>
      <c r="B2018" s="1">
        <v>509.0</v>
      </c>
      <c r="C2018" s="1">
        <v>-4.0</v>
      </c>
      <c r="D2018" s="1" t="s">
        <v>119</v>
      </c>
      <c r="E2018" s="1">
        <v>20.0</v>
      </c>
      <c r="F2018" s="7" t="str">
        <f>vlookup(E2018,Teams!A:B,2,false)</f>
        <v>Interlake B</v>
      </c>
      <c r="G2018" s="1" t="b">
        <v>1</v>
      </c>
      <c r="H2018" s="1" t="b">
        <v>0</v>
      </c>
      <c r="I2018" s="1">
        <v>24.0</v>
      </c>
      <c r="J2018" s="7" t="str">
        <f>vlookup(I2018,Cats!$A:$B,2,false)</f>
        <v>P</v>
      </c>
    </row>
    <row r="2019">
      <c r="A2019" s="1">
        <v>139028.0</v>
      </c>
      <c r="B2019" s="1">
        <v>509.0</v>
      </c>
      <c r="C2019" s="1">
        <v>-4.0</v>
      </c>
      <c r="D2019" s="1" t="s">
        <v>170</v>
      </c>
      <c r="E2019" s="1">
        <v>40.0</v>
      </c>
      <c r="F2019" s="7" t="str">
        <f>vlookup(E2019,Teams!A:B,2,false)</f>
        <v>Seven Lakes</v>
      </c>
      <c r="G2019" s="1" t="b">
        <v>0</v>
      </c>
      <c r="H2019" s="1" t="b">
        <v>0</v>
      </c>
      <c r="I2019" s="1">
        <v>24.0</v>
      </c>
      <c r="J2019" s="7" t="str">
        <f>vlookup(I2019,Cats!$A:$B,2,false)</f>
        <v>P</v>
      </c>
    </row>
    <row r="2020">
      <c r="A2020" s="1">
        <v>139029.0</v>
      </c>
      <c r="B2020" s="1">
        <v>510.0</v>
      </c>
      <c r="C2020" s="1">
        <v>0.0</v>
      </c>
      <c r="D2020" s="1" t="s">
        <v>32</v>
      </c>
      <c r="E2020" s="1">
        <v>3.0</v>
      </c>
      <c r="F2020" s="7" t="str">
        <f>vlookup(E2020,Teams!A:B,2,false)</f>
        <v>Blair B</v>
      </c>
      <c r="G2020" s="1" t="b">
        <v>1</v>
      </c>
      <c r="H2020" s="1" t="b">
        <v>1</v>
      </c>
      <c r="I2020" s="1">
        <v>1.0</v>
      </c>
      <c r="J2020" s="7" t="str">
        <f>vlookup(I2020,Cats!$A:$B,2,false)</f>
        <v>X</v>
      </c>
    </row>
    <row r="2021">
      <c r="A2021" s="1">
        <v>139030.0</v>
      </c>
      <c r="B2021" s="1">
        <v>510.0</v>
      </c>
      <c r="C2021" s="1">
        <v>4.0</v>
      </c>
      <c r="D2021" s="1" t="s">
        <v>106</v>
      </c>
      <c r="E2021" s="1">
        <v>28.0</v>
      </c>
      <c r="F2021" s="7" t="str">
        <f>vlookup(E2021,Teams!A:B,2,false)</f>
        <v>Mira Loma</v>
      </c>
      <c r="G2021" s="1" t="b">
        <v>0</v>
      </c>
      <c r="H2021" s="1" t="b">
        <v>0</v>
      </c>
      <c r="I2021" s="1">
        <v>1.0</v>
      </c>
      <c r="J2021" s="7" t="str">
        <f>vlookup(I2021,Cats!$A:$B,2,false)</f>
        <v>X</v>
      </c>
    </row>
    <row r="2022">
      <c r="A2022" s="1">
        <v>139031.0</v>
      </c>
      <c r="B2022" s="1">
        <v>510.0</v>
      </c>
      <c r="C2022" s="1">
        <v>0.0</v>
      </c>
      <c r="D2022" s="1" t="s">
        <v>32</v>
      </c>
      <c r="E2022" s="1">
        <v>3.0</v>
      </c>
      <c r="F2022" s="7" t="str">
        <f>vlookup(E2022,Teams!A:B,2,false)</f>
        <v>Blair B</v>
      </c>
      <c r="G2022" s="1" t="b">
        <v>1</v>
      </c>
      <c r="H2022" s="1" t="b">
        <v>1</v>
      </c>
      <c r="I2022" s="1">
        <v>2.0</v>
      </c>
      <c r="J2022" s="7" t="str">
        <f>vlookup(I2022,Cats!$A:$B,2,false)</f>
        <v>M</v>
      </c>
    </row>
    <row r="2023">
      <c r="A2023" s="1">
        <v>139032.0</v>
      </c>
      <c r="B2023" s="1">
        <v>510.0</v>
      </c>
      <c r="C2023" s="1">
        <v>14.0</v>
      </c>
      <c r="D2023" s="1" t="s">
        <v>107</v>
      </c>
      <c r="E2023" s="1">
        <v>28.0</v>
      </c>
      <c r="F2023" s="7" t="str">
        <f>vlookup(E2023,Teams!A:B,2,false)</f>
        <v>Mira Loma</v>
      </c>
      <c r="G2023" s="1" t="b">
        <v>0</v>
      </c>
      <c r="H2023" s="1" t="b">
        <v>0</v>
      </c>
      <c r="I2023" s="1">
        <v>2.0</v>
      </c>
      <c r="J2023" s="7" t="str">
        <f>vlookup(I2023,Cats!$A:$B,2,false)</f>
        <v>M</v>
      </c>
    </row>
    <row r="2024">
      <c r="A2024" s="1">
        <v>139033.0</v>
      </c>
      <c r="B2024" s="1">
        <v>510.0</v>
      </c>
      <c r="C2024" s="1">
        <v>0.0</v>
      </c>
      <c r="D2024" s="1" t="s">
        <v>32</v>
      </c>
      <c r="E2024" s="1">
        <v>3.0</v>
      </c>
      <c r="F2024" s="7" t="str">
        <f>vlookup(E2024,Teams!A:B,2,false)</f>
        <v>Blair B</v>
      </c>
      <c r="G2024" s="1" t="b">
        <v>1</v>
      </c>
      <c r="H2024" s="1" t="b">
        <v>1</v>
      </c>
      <c r="I2024" s="1">
        <v>3.0</v>
      </c>
      <c r="J2024" s="7" t="str">
        <f>vlookup(I2024,Cats!$A:$B,2,false)</f>
        <v>C</v>
      </c>
    </row>
    <row r="2025">
      <c r="A2025" s="1">
        <v>139034.0</v>
      </c>
      <c r="B2025" s="1">
        <v>510.0</v>
      </c>
      <c r="C2025" s="1">
        <v>4.0</v>
      </c>
      <c r="D2025" s="1" t="s">
        <v>106</v>
      </c>
      <c r="E2025" s="1">
        <v>28.0</v>
      </c>
      <c r="F2025" s="7" t="str">
        <f>vlookup(E2025,Teams!A:B,2,false)</f>
        <v>Mira Loma</v>
      </c>
      <c r="G2025" s="1" t="b">
        <v>0</v>
      </c>
      <c r="H2025" s="1" t="b">
        <v>0</v>
      </c>
      <c r="I2025" s="1">
        <v>3.0</v>
      </c>
      <c r="J2025" s="7" t="str">
        <f>vlookup(I2025,Cats!$A:$B,2,false)</f>
        <v>C</v>
      </c>
    </row>
    <row r="2026">
      <c r="A2026" s="1">
        <v>139035.0</v>
      </c>
      <c r="B2026" s="1">
        <v>510.0</v>
      </c>
      <c r="C2026" s="1">
        <v>0.0</v>
      </c>
      <c r="D2026" s="1" t="s">
        <v>32</v>
      </c>
      <c r="E2026" s="1">
        <v>3.0</v>
      </c>
      <c r="F2026" s="7" t="str">
        <f>vlookup(E2026,Teams!A:B,2,false)</f>
        <v>Blair B</v>
      </c>
      <c r="G2026" s="1" t="b">
        <v>1</v>
      </c>
      <c r="H2026" s="1" t="b">
        <v>1</v>
      </c>
      <c r="I2026" s="1">
        <v>4.0</v>
      </c>
      <c r="J2026" s="7" t="str">
        <f>vlookup(I2026,Cats!$A:$B,2,false)</f>
        <v>E</v>
      </c>
    </row>
    <row r="2027">
      <c r="A2027" s="1">
        <v>139036.0</v>
      </c>
      <c r="B2027" s="1">
        <v>510.0</v>
      </c>
      <c r="C2027" s="1">
        <v>0.0</v>
      </c>
      <c r="D2027" s="1" t="s">
        <v>106</v>
      </c>
      <c r="E2027" s="1">
        <v>28.0</v>
      </c>
      <c r="F2027" s="7" t="str">
        <f>vlookup(E2027,Teams!A:B,2,false)</f>
        <v>Mira Loma</v>
      </c>
      <c r="G2027" s="1" t="b">
        <v>0</v>
      </c>
      <c r="H2027" s="1" t="b">
        <v>1</v>
      </c>
      <c r="I2027" s="1">
        <v>4.0</v>
      </c>
      <c r="J2027" s="7" t="str">
        <f>vlookup(I2027,Cats!$A:$B,2,false)</f>
        <v>E</v>
      </c>
    </row>
    <row r="2028">
      <c r="A2028" s="1">
        <v>139037.0</v>
      </c>
      <c r="B2028" s="1">
        <v>510.0</v>
      </c>
      <c r="C2028" s="1">
        <v>0.0</v>
      </c>
      <c r="D2028" s="1" t="s">
        <v>32</v>
      </c>
      <c r="E2028" s="1">
        <v>3.0</v>
      </c>
      <c r="F2028" s="7" t="str">
        <f>vlookup(E2028,Teams!A:B,2,false)</f>
        <v>Blair B</v>
      </c>
      <c r="G2028" s="1" t="b">
        <v>1</v>
      </c>
      <c r="H2028" s="1" t="b">
        <v>1</v>
      </c>
      <c r="I2028" s="1">
        <v>5.0</v>
      </c>
      <c r="J2028" s="7" t="str">
        <f>vlookup(I2028,Cats!$A:$B,2,false)</f>
        <v>B</v>
      </c>
    </row>
    <row r="2029">
      <c r="A2029" s="1">
        <v>139038.0</v>
      </c>
      <c r="B2029" s="1">
        <v>510.0</v>
      </c>
      <c r="C2029" s="1">
        <v>14.0</v>
      </c>
      <c r="D2029" s="1" t="s">
        <v>106</v>
      </c>
      <c r="E2029" s="1">
        <v>28.0</v>
      </c>
      <c r="F2029" s="7" t="str">
        <f>vlookup(E2029,Teams!A:B,2,false)</f>
        <v>Mira Loma</v>
      </c>
      <c r="G2029" s="1" t="b">
        <v>0</v>
      </c>
      <c r="H2029" s="1" t="b">
        <v>0</v>
      </c>
      <c r="I2029" s="1">
        <v>5.0</v>
      </c>
      <c r="J2029" s="7" t="str">
        <f>vlookup(I2029,Cats!$A:$B,2,false)</f>
        <v>B</v>
      </c>
    </row>
    <row r="2030">
      <c r="A2030" s="1">
        <v>139039.0</v>
      </c>
      <c r="B2030" s="1">
        <v>510.0</v>
      </c>
      <c r="C2030" s="1">
        <v>0.0</v>
      </c>
      <c r="D2030" s="1" t="s">
        <v>32</v>
      </c>
      <c r="E2030" s="1">
        <v>3.0</v>
      </c>
      <c r="F2030" s="7" t="str">
        <f>vlookup(E2030,Teams!A:B,2,false)</f>
        <v>Blair B</v>
      </c>
      <c r="G2030" s="1" t="b">
        <v>1</v>
      </c>
      <c r="H2030" s="1" t="b">
        <v>1</v>
      </c>
      <c r="I2030" s="1">
        <v>6.0</v>
      </c>
      <c r="J2030" s="7" t="str">
        <f>vlookup(I2030,Cats!$A:$B,2,false)</f>
        <v>P</v>
      </c>
    </row>
    <row r="2031">
      <c r="A2031" s="1">
        <v>139040.0</v>
      </c>
      <c r="B2031" s="1">
        <v>510.0</v>
      </c>
      <c r="C2031" s="1">
        <v>4.0</v>
      </c>
      <c r="D2031" s="1" t="s">
        <v>108</v>
      </c>
      <c r="E2031" s="1">
        <v>28.0</v>
      </c>
      <c r="F2031" s="7" t="str">
        <f>vlookup(E2031,Teams!A:B,2,false)</f>
        <v>Mira Loma</v>
      </c>
      <c r="G2031" s="1" t="b">
        <v>0</v>
      </c>
      <c r="H2031" s="1" t="b">
        <v>0</v>
      </c>
      <c r="I2031" s="1">
        <v>6.0</v>
      </c>
      <c r="J2031" s="7" t="str">
        <f>vlookup(I2031,Cats!$A:$B,2,false)</f>
        <v>P</v>
      </c>
    </row>
    <row r="2032">
      <c r="A2032" s="1">
        <v>139041.0</v>
      </c>
      <c r="B2032" s="1">
        <v>510.0</v>
      </c>
      <c r="C2032" s="1">
        <v>0.0</v>
      </c>
      <c r="D2032" s="1" t="s">
        <v>32</v>
      </c>
      <c r="E2032" s="1">
        <v>3.0</v>
      </c>
      <c r="F2032" s="7" t="str">
        <f>vlookup(E2032,Teams!A:B,2,false)</f>
        <v>Blair B</v>
      </c>
      <c r="G2032" s="1" t="b">
        <v>1</v>
      </c>
      <c r="H2032" s="1" t="b">
        <v>1</v>
      </c>
      <c r="I2032" s="1">
        <v>7.0</v>
      </c>
      <c r="J2032" s="7" t="str">
        <f>vlookup(I2032,Cats!$A:$B,2,false)</f>
        <v>X</v>
      </c>
    </row>
    <row r="2033">
      <c r="A2033" s="1">
        <v>139042.0</v>
      </c>
      <c r="B2033" s="1">
        <v>510.0</v>
      </c>
      <c r="C2033" s="1">
        <v>14.0</v>
      </c>
      <c r="D2033" s="1" t="s">
        <v>106</v>
      </c>
      <c r="E2033" s="1">
        <v>28.0</v>
      </c>
      <c r="F2033" s="7" t="str">
        <f>vlookup(E2033,Teams!A:B,2,false)</f>
        <v>Mira Loma</v>
      </c>
      <c r="G2033" s="1" t="b">
        <v>0</v>
      </c>
      <c r="H2033" s="1" t="b">
        <v>0</v>
      </c>
      <c r="I2033" s="1">
        <v>7.0</v>
      </c>
      <c r="J2033" s="7" t="str">
        <f>vlookup(I2033,Cats!$A:$B,2,false)</f>
        <v>X</v>
      </c>
    </row>
    <row r="2034">
      <c r="A2034" s="1">
        <v>139043.0</v>
      </c>
      <c r="B2034" s="1">
        <v>510.0</v>
      </c>
      <c r="C2034" s="1">
        <v>0.0</v>
      </c>
      <c r="D2034" s="1" t="s">
        <v>32</v>
      </c>
      <c r="E2034" s="1">
        <v>3.0</v>
      </c>
      <c r="F2034" s="7" t="str">
        <f>vlookup(E2034,Teams!A:B,2,false)</f>
        <v>Blair B</v>
      </c>
      <c r="G2034" s="1" t="b">
        <v>1</v>
      </c>
      <c r="H2034" s="1" t="b">
        <v>1</v>
      </c>
      <c r="I2034" s="1">
        <v>8.0</v>
      </c>
      <c r="J2034" s="7" t="str">
        <f>vlookup(I2034,Cats!$A:$B,2,false)</f>
        <v>M</v>
      </c>
    </row>
    <row r="2035">
      <c r="A2035" s="1">
        <v>139044.0</v>
      </c>
      <c r="B2035" s="1">
        <v>510.0</v>
      </c>
      <c r="C2035" s="1">
        <v>14.0</v>
      </c>
      <c r="D2035" s="1" t="s">
        <v>107</v>
      </c>
      <c r="E2035" s="1">
        <v>28.0</v>
      </c>
      <c r="F2035" s="7" t="str">
        <f>vlookup(E2035,Teams!A:B,2,false)</f>
        <v>Mira Loma</v>
      </c>
      <c r="G2035" s="1" t="b">
        <v>0</v>
      </c>
      <c r="H2035" s="1" t="b">
        <v>0</v>
      </c>
      <c r="I2035" s="1">
        <v>8.0</v>
      </c>
      <c r="J2035" s="7" t="str">
        <f>vlookup(I2035,Cats!$A:$B,2,false)</f>
        <v>M</v>
      </c>
    </row>
    <row r="2036">
      <c r="A2036" s="1">
        <v>139045.0</v>
      </c>
      <c r="B2036" s="1">
        <v>510.0</v>
      </c>
      <c r="C2036" s="1">
        <v>0.0</v>
      </c>
      <c r="D2036" s="1" t="s">
        <v>32</v>
      </c>
      <c r="E2036" s="1">
        <v>3.0</v>
      </c>
      <c r="F2036" s="7" t="str">
        <f>vlookup(E2036,Teams!A:B,2,false)</f>
        <v>Blair B</v>
      </c>
      <c r="G2036" s="1" t="b">
        <v>1</v>
      </c>
      <c r="H2036" s="1" t="b">
        <v>1</v>
      </c>
      <c r="I2036" s="1">
        <v>9.0</v>
      </c>
      <c r="J2036" s="7" t="str">
        <f>vlookup(I2036,Cats!$A:$B,2,false)</f>
        <v>C</v>
      </c>
    </row>
    <row r="2037">
      <c r="A2037" s="1">
        <v>139046.0</v>
      </c>
      <c r="B2037" s="1">
        <v>510.0</v>
      </c>
      <c r="C2037" s="1">
        <v>14.0</v>
      </c>
      <c r="D2037" s="1" t="s">
        <v>107</v>
      </c>
      <c r="E2037" s="1">
        <v>28.0</v>
      </c>
      <c r="F2037" s="7" t="str">
        <f>vlookup(E2037,Teams!A:B,2,false)</f>
        <v>Mira Loma</v>
      </c>
      <c r="G2037" s="1" t="b">
        <v>0</v>
      </c>
      <c r="H2037" s="1" t="b">
        <v>0</v>
      </c>
      <c r="I2037" s="1">
        <v>9.0</v>
      </c>
      <c r="J2037" s="7" t="str">
        <f>vlookup(I2037,Cats!$A:$B,2,false)</f>
        <v>C</v>
      </c>
    </row>
    <row r="2038">
      <c r="A2038" s="1">
        <v>139047.0</v>
      </c>
      <c r="B2038" s="1">
        <v>510.0</v>
      </c>
      <c r="C2038" s="1">
        <v>0.0</v>
      </c>
      <c r="D2038" s="1" t="s">
        <v>32</v>
      </c>
      <c r="E2038" s="1">
        <v>3.0</v>
      </c>
      <c r="F2038" s="7" t="str">
        <f>vlookup(E2038,Teams!A:B,2,false)</f>
        <v>Blair B</v>
      </c>
      <c r="G2038" s="1" t="b">
        <v>1</v>
      </c>
      <c r="H2038" s="1" t="b">
        <v>1</v>
      </c>
      <c r="I2038" s="1">
        <v>10.0</v>
      </c>
      <c r="J2038" s="7" t="str">
        <f>vlookup(I2038,Cats!$A:$B,2,false)</f>
        <v>E</v>
      </c>
    </row>
    <row r="2039">
      <c r="A2039" s="1">
        <v>139048.0</v>
      </c>
      <c r="B2039" s="1">
        <v>510.0</v>
      </c>
      <c r="C2039" s="1">
        <v>0.0</v>
      </c>
      <c r="D2039" s="1" t="s">
        <v>108</v>
      </c>
      <c r="E2039" s="1">
        <v>28.0</v>
      </c>
      <c r="F2039" s="7" t="str">
        <f>vlookup(E2039,Teams!A:B,2,false)</f>
        <v>Mira Loma</v>
      </c>
      <c r="G2039" s="1" t="b">
        <v>0</v>
      </c>
      <c r="H2039" s="1" t="b">
        <v>0</v>
      </c>
      <c r="I2039" s="1">
        <v>10.0</v>
      </c>
      <c r="J2039" s="7" t="str">
        <f>vlookup(I2039,Cats!$A:$B,2,false)</f>
        <v>E</v>
      </c>
    </row>
    <row r="2040">
      <c r="A2040" s="1">
        <v>139049.0</v>
      </c>
      <c r="B2040" s="1">
        <v>510.0</v>
      </c>
      <c r="C2040" s="1">
        <v>0.0</v>
      </c>
      <c r="D2040" s="1" t="s">
        <v>32</v>
      </c>
      <c r="E2040" s="1">
        <v>3.0</v>
      </c>
      <c r="F2040" s="7" t="str">
        <f>vlookup(E2040,Teams!A:B,2,false)</f>
        <v>Blair B</v>
      </c>
      <c r="G2040" s="1" t="b">
        <v>1</v>
      </c>
      <c r="H2040" s="1" t="b">
        <v>1</v>
      </c>
      <c r="I2040" s="1">
        <v>11.0</v>
      </c>
      <c r="J2040" s="7" t="str">
        <f>vlookup(I2040,Cats!$A:$B,2,false)</f>
        <v>B</v>
      </c>
    </row>
    <row r="2041">
      <c r="A2041" s="1">
        <v>139050.0</v>
      </c>
      <c r="B2041" s="1">
        <v>510.0</v>
      </c>
      <c r="C2041" s="1">
        <v>14.0</v>
      </c>
      <c r="D2041" s="1" t="s">
        <v>106</v>
      </c>
      <c r="E2041" s="1">
        <v>28.0</v>
      </c>
      <c r="F2041" s="7" t="str">
        <f>vlookup(E2041,Teams!A:B,2,false)</f>
        <v>Mira Loma</v>
      </c>
      <c r="G2041" s="1" t="b">
        <v>0</v>
      </c>
      <c r="H2041" s="1" t="b">
        <v>0</v>
      </c>
      <c r="I2041" s="1">
        <v>11.0</v>
      </c>
      <c r="J2041" s="7" t="str">
        <f>vlookup(I2041,Cats!$A:$B,2,false)</f>
        <v>B</v>
      </c>
    </row>
    <row r="2042">
      <c r="A2042" s="1">
        <v>139051.0</v>
      </c>
      <c r="B2042" s="1">
        <v>510.0</v>
      </c>
      <c r="C2042" s="1">
        <v>0.0</v>
      </c>
      <c r="D2042" s="1" t="s">
        <v>32</v>
      </c>
      <c r="E2042" s="1">
        <v>3.0</v>
      </c>
      <c r="F2042" s="7" t="str">
        <f>vlookup(E2042,Teams!A:B,2,false)</f>
        <v>Blair B</v>
      </c>
      <c r="G2042" s="1" t="b">
        <v>1</v>
      </c>
      <c r="H2042" s="1" t="b">
        <v>1</v>
      </c>
      <c r="I2042" s="1">
        <v>12.0</v>
      </c>
      <c r="J2042" s="7" t="str">
        <f>vlookup(I2042,Cats!$A:$B,2,false)</f>
        <v>P</v>
      </c>
    </row>
    <row r="2043">
      <c r="A2043" s="1">
        <v>139052.0</v>
      </c>
      <c r="B2043" s="1">
        <v>510.0</v>
      </c>
      <c r="C2043" s="1">
        <v>14.0</v>
      </c>
      <c r="D2043" s="1" t="s">
        <v>108</v>
      </c>
      <c r="E2043" s="1">
        <v>28.0</v>
      </c>
      <c r="F2043" s="7" t="str">
        <f>vlookup(E2043,Teams!A:B,2,false)</f>
        <v>Mira Loma</v>
      </c>
      <c r="G2043" s="1" t="b">
        <v>0</v>
      </c>
      <c r="H2043" s="1" t="b">
        <v>0</v>
      </c>
      <c r="I2043" s="1">
        <v>12.0</v>
      </c>
      <c r="J2043" s="7" t="str">
        <f>vlookup(I2043,Cats!$A:$B,2,false)</f>
        <v>P</v>
      </c>
    </row>
    <row r="2044">
      <c r="A2044" s="1">
        <v>139053.0</v>
      </c>
      <c r="B2044" s="1">
        <v>510.0</v>
      </c>
      <c r="C2044" s="1">
        <v>0.0</v>
      </c>
      <c r="D2044" s="1" t="s">
        <v>32</v>
      </c>
      <c r="E2044" s="1">
        <v>3.0</v>
      </c>
      <c r="F2044" s="7" t="str">
        <f>vlookup(E2044,Teams!A:B,2,false)</f>
        <v>Blair B</v>
      </c>
      <c r="G2044" s="1" t="b">
        <v>1</v>
      </c>
      <c r="H2044" s="1" t="b">
        <v>1</v>
      </c>
      <c r="I2044" s="1">
        <v>13.0</v>
      </c>
      <c r="J2044" s="7" t="str">
        <f>vlookup(I2044,Cats!$A:$B,2,false)</f>
        <v>X</v>
      </c>
    </row>
    <row r="2045">
      <c r="A2045" s="1">
        <v>139054.0</v>
      </c>
      <c r="B2045" s="1">
        <v>510.0</v>
      </c>
      <c r="C2045" s="1">
        <v>4.0</v>
      </c>
      <c r="D2045" s="1" t="s">
        <v>106</v>
      </c>
      <c r="E2045" s="1">
        <v>28.0</v>
      </c>
      <c r="F2045" s="7" t="str">
        <f>vlookup(E2045,Teams!A:B,2,false)</f>
        <v>Mira Loma</v>
      </c>
      <c r="G2045" s="1" t="b">
        <v>0</v>
      </c>
      <c r="H2045" s="1" t="b">
        <v>0</v>
      </c>
      <c r="I2045" s="1">
        <v>13.0</v>
      </c>
      <c r="J2045" s="7" t="str">
        <f>vlookup(I2045,Cats!$A:$B,2,false)</f>
        <v>X</v>
      </c>
    </row>
    <row r="2046">
      <c r="A2046" s="1">
        <v>139055.0</v>
      </c>
      <c r="B2046" s="1">
        <v>510.0</v>
      </c>
      <c r="C2046" s="1">
        <v>0.0</v>
      </c>
      <c r="D2046" s="1" t="s">
        <v>32</v>
      </c>
      <c r="E2046" s="1">
        <v>3.0</v>
      </c>
      <c r="F2046" s="7" t="str">
        <f>vlookup(E2046,Teams!A:B,2,false)</f>
        <v>Blair B</v>
      </c>
      <c r="G2046" s="1" t="b">
        <v>1</v>
      </c>
      <c r="H2046" s="1" t="b">
        <v>1</v>
      </c>
      <c r="I2046" s="1">
        <v>14.0</v>
      </c>
      <c r="J2046" s="7" t="str">
        <f>vlookup(I2046,Cats!$A:$B,2,false)</f>
        <v>M</v>
      </c>
    </row>
    <row r="2047">
      <c r="A2047" s="1">
        <v>139056.0</v>
      </c>
      <c r="B2047" s="1">
        <v>510.0</v>
      </c>
      <c r="C2047" s="1">
        <v>14.0</v>
      </c>
      <c r="D2047" s="1" t="s">
        <v>104</v>
      </c>
      <c r="E2047" s="1">
        <v>28.0</v>
      </c>
      <c r="F2047" s="7" t="str">
        <f>vlookup(E2047,Teams!A:B,2,false)</f>
        <v>Mira Loma</v>
      </c>
      <c r="G2047" s="1" t="b">
        <v>0</v>
      </c>
      <c r="H2047" s="1" t="b">
        <v>0</v>
      </c>
      <c r="I2047" s="1">
        <v>14.0</v>
      </c>
      <c r="J2047" s="7" t="str">
        <f>vlookup(I2047,Cats!$A:$B,2,false)</f>
        <v>M</v>
      </c>
    </row>
    <row r="2048">
      <c r="A2048" s="1">
        <v>139057.0</v>
      </c>
      <c r="B2048" s="1">
        <v>510.0</v>
      </c>
      <c r="C2048" s="1">
        <v>0.0</v>
      </c>
      <c r="D2048" s="1" t="s">
        <v>32</v>
      </c>
      <c r="E2048" s="1">
        <v>3.0</v>
      </c>
      <c r="F2048" s="7" t="str">
        <f>vlookup(E2048,Teams!A:B,2,false)</f>
        <v>Blair B</v>
      </c>
      <c r="G2048" s="1" t="b">
        <v>1</v>
      </c>
      <c r="H2048" s="1" t="b">
        <v>1</v>
      </c>
      <c r="I2048" s="1">
        <v>15.0</v>
      </c>
      <c r="J2048" s="7" t="str">
        <f>vlookup(I2048,Cats!$A:$B,2,false)</f>
        <v>C</v>
      </c>
    </row>
    <row r="2049">
      <c r="A2049" s="1">
        <v>139058.0</v>
      </c>
      <c r="B2049" s="1">
        <v>510.0</v>
      </c>
      <c r="C2049" s="1">
        <v>14.0</v>
      </c>
      <c r="D2049" s="1" t="s">
        <v>106</v>
      </c>
      <c r="E2049" s="1">
        <v>28.0</v>
      </c>
      <c r="F2049" s="7" t="str">
        <f>vlookup(E2049,Teams!A:B,2,false)</f>
        <v>Mira Loma</v>
      </c>
      <c r="G2049" s="1" t="b">
        <v>0</v>
      </c>
      <c r="H2049" s="1" t="b">
        <v>0</v>
      </c>
      <c r="I2049" s="1">
        <v>15.0</v>
      </c>
      <c r="J2049" s="7" t="str">
        <f>vlookup(I2049,Cats!$A:$B,2,false)</f>
        <v>C</v>
      </c>
    </row>
    <row r="2050">
      <c r="A2050" s="1">
        <v>139059.0</v>
      </c>
      <c r="B2050" s="1">
        <v>510.0</v>
      </c>
      <c r="C2050" s="1">
        <v>0.0</v>
      </c>
      <c r="D2050" s="1" t="s">
        <v>32</v>
      </c>
      <c r="E2050" s="1">
        <v>3.0</v>
      </c>
      <c r="F2050" s="7" t="str">
        <f>vlookup(E2050,Teams!A:B,2,false)</f>
        <v>Blair B</v>
      </c>
      <c r="G2050" s="1" t="b">
        <v>1</v>
      </c>
      <c r="H2050" s="1" t="b">
        <v>1</v>
      </c>
      <c r="I2050" s="1">
        <v>16.0</v>
      </c>
      <c r="J2050" s="7" t="str">
        <f>vlookup(I2050,Cats!$A:$B,2,false)</f>
        <v>E</v>
      </c>
    </row>
    <row r="2051">
      <c r="A2051" s="1">
        <v>139060.0</v>
      </c>
      <c r="B2051" s="1">
        <v>510.0</v>
      </c>
      <c r="C2051" s="1">
        <v>0.0</v>
      </c>
      <c r="D2051" s="1" t="s">
        <v>108</v>
      </c>
      <c r="E2051" s="1">
        <v>28.0</v>
      </c>
      <c r="F2051" s="7" t="str">
        <f>vlookup(E2051,Teams!A:B,2,false)</f>
        <v>Mira Loma</v>
      </c>
      <c r="G2051" s="1" t="b">
        <v>0</v>
      </c>
      <c r="H2051" s="1" t="b">
        <v>0</v>
      </c>
      <c r="I2051" s="1">
        <v>16.0</v>
      </c>
      <c r="J2051" s="7" t="str">
        <f>vlookup(I2051,Cats!$A:$B,2,false)</f>
        <v>E</v>
      </c>
    </row>
    <row r="2052">
      <c r="A2052" s="1">
        <v>139061.0</v>
      </c>
      <c r="B2052" s="1">
        <v>510.0</v>
      </c>
      <c r="C2052" s="1">
        <v>0.0</v>
      </c>
      <c r="D2052" s="1" t="s">
        <v>32</v>
      </c>
      <c r="E2052" s="1">
        <v>3.0</v>
      </c>
      <c r="F2052" s="7" t="str">
        <f>vlookup(E2052,Teams!A:B,2,false)</f>
        <v>Blair B</v>
      </c>
      <c r="G2052" s="1" t="b">
        <v>1</v>
      </c>
      <c r="H2052" s="1" t="b">
        <v>1</v>
      </c>
      <c r="I2052" s="1">
        <v>17.0</v>
      </c>
      <c r="J2052" s="7" t="str">
        <f>vlookup(I2052,Cats!$A:$B,2,false)</f>
        <v>B</v>
      </c>
    </row>
    <row r="2053">
      <c r="A2053" s="1">
        <v>139062.0</v>
      </c>
      <c r="B2053" s="1">
        <v>510.0</v>
      </c>
      <c r="C2053" s="1">
        <v>14.0</v>
      </c>
      <c r="D2053" s="1" t="s">
        <v>106</v>
      </c>
      <c r="E2053" s="1">
        <v>28.0</v>
      </c>
      <c r="F2053" s="7" t="str">
        <f>vlookup(E2053,Teams!A:B,2,false)</f>
        <v>Mira Loma</v>
      </c>
      <c r="G2053" s="1" t="b">
        <v>0</v>
      </c>
      <c r="H2053" s="1" t="b">
        <v>0</v>
      </c>
      <c r="I2053" s="1">
        <v>17.0</v>
      </c>
      <c r="J2053" s="7" t="str">
        <f>vlookup(I2053,Cats!$A:$B,2,false)</f>
        <v>B</v>
      </c>
    </row>
    <row r="2054">
      <c r="A2054" s="1">
        <v>139063.0</v>
      </c>
      <c r="B2054" s="1">
        <v>510.0</v>
      </c>
      <c r="C2054" s="1">
        <v>0.0</v>
      </c>
      <c r="D2054" s="1" t="s">
        <v>32</v>
      </c>
      <c r="E2054" s="1">
        <v>3.0</v>
      </c>
      <c r="F2054" s="7" t="str">
        <f>vlookup(E2054,Teams!A:B,2,false)</f>
        <v>Blair B</v>
      </c>
      <c r="G2054" s="1" t="b">
        <v>1</v>
      </c>
      <c r="H2054" s="1" t="b">
        <v>1</v>
      </c>
      <c r="I2054" s="1">
        <v>18.0</v>
      </c>
      <c r="J2054" s="7" t="str">
        <f>vlookup(I2054,Cats!$A:$B,2,false)</f>
        <v>P</v>
      </c>
    </row>
    <row r="2055">
      <c r="A2055" s="1">
        <v>139064.0</v>
      </c>
      <c r="B2055" s="1">
        <v>510.0</v>
      </c>
      <c r="C2055" s="1">
        <v>14.0</v>
      </c>
      <c r="D2055" s="1" t="s">
        <v>104</v>
      </c>
      <c r="E2055" s="1">
        <v>28.0</v>
      </c>
      <c r="F2055" s="7" t="str">
        <f>vlookup(E2055,Teams!A:B,2,false)</f>
        <v>Mira Loma</v>
      </c>
      <c r="G2055" s="1" t="b">
        <v>0</v>
      </c>
      <c r="H2055" s="1" t="b">
        <v>0</v>
      </c>
      <c r="I2055" s="1">
        <v>18.0</v>
      </c>
      <c r="J2055" s="7" t="str">
        <f>vlookup(I2055,Cats!$A:$B,2,false)</f>
        <v>P</v>
      </c>
    </row>
    <row r="2056">
      <c r="A2056" s="1">
        <v>139065.0</v>
      </c>
      <c r="B2056" s="1">
        <v>510.0</v>
      </c>
      <c r="C2056" s="1">
        <v>0.0</v>
      </c>
      <c r="D2056" s="1" t="s">
        <v>32</v>
      </c>
      <c r="E2056" s="1">
        <v>3.0</v>
      </c>
      <c r="F2056" s="7" t="str">
        <f>vlookup(E2056,Teams!A:B,2,false)</f>
        <v>Blair B</v>
      </c>
      <c r="G2056" s="1" t="b">
        <v>1</v>
      </c>
      <c r="H2056" s="1" t="b">
        <v>1</v>
      </c>
      <c r="I2056" s="1">
        <v>19.0</v>
      </c>
      <c r="J2056" s="7" t="str">
        <f>vlookup(I2056,Cats!$A:$B,2,false)</f>
        <v>X</v>
      </c>
    </row>
    <row r="2057">
      <c r="A2057" s="1">
        <v>139066.0</v>
      </c>
      <c r="B2057" s="1">
        <v>510.0</v>
      </c>
      <c r="C2057" s="1">
        <v>14.0</v>
      </c>
      <c r="D2057" s="1" t="s">
        <v>106</v>
      </c>
      <c r="E2057" s="1">
        <v>28.0</v>
      </c>
      <c r="F2057" s="7" t="str">
        <f>vlookup(E2057,Teams!A:B,2,false)</f>
        <v>Mira Loma</v>
      </c>
      <c r="G2057" s="1" t="b">
        <v>0</v>
      </c>
      <c r="H2057" s="1" t="b">
        <v>0</v>
      </c>
      <c r="I2057" s="1">
        <v>19.0</v>
      </c>
      <c r="J2057" s="7" t="str">
        <f>vlookup(I2057,Cats!$A:$B,2,false)</f>
        <v>X</v>
      </c>
    </row>
    <row r="2058">
      <c r="A2058" s="1">
        <v>139067.0</v>
      </c>
      <c r="B2058" s="1">
        <v>510.0</v>
      </c>
      <c r="C2058" s="1">
        <v>0.0</v>
      </c>
      <c r="D2058" s="1" t="s">
        <v>32</v>
      </c>
      <c r="E2058" s="1">
        <v>3.0</v>
      </c>
      <c r="F2058" s="7" t="str">
        <f>vlookup(E2058,Teams!A:B,2,false)</f>
        <v>Blair B</v>
      </c>
      <c r="G2058" s="1" t="b">
        <v>1</v>
      </c>
      <c r="H2058" s="1" t="b">
        <v>1</v>
      </c>
      <c r="I2058" s="1">
        <v>20.0</v>
      </c>
      <c r="J2058" s="7" t="str">
        <f>vlookup(I2058,Cats!$A:$B,2,false)</f>
        <v>M</v>
      </c>
    </row>
    <row r="2059">
      <c r="A2059" s="1">
        <v>139068.0</v>
      </c>
      <c r="B2059" s="1">
        <v>510.0</v>
      </c>
      <c r="C2059" s="1">
        <v>4.0</v>
      </c>
      <c r="D2059" s="1" t="s">
        <v>107</v>
      </c>
      <c r="E2059" s="1">
        <v>28.0</v>
      </c>
      <c r="F2059" s="7" t="str">
        <f>vlookup(E2059,Teams!A:B,2,false)</f>
        <v>Mira Loma</v>
      </c>
      <c r="G2059" s="1" t="b">
        <v>0</v>
      </c>
      <c r="H2059" s="1" t="b">
        <v>0</v>
      </c>
      <c r="I2059" s="1">
        <v>20.0</v>
      </c>
      <c r="J2059" s="7" t="str">
        <f>vlookup(I2059,Cats!$A:$B,2,false)</f>
        <v>M</v>
      </c>
    </row>
    <row r="2060">
      <c r="A2060" s="1">
        <v>139069.0</v>
      </c>
      <c r="B2060" s="1">
        <v>510.0</v>
      </c>
      <c r="C2060" s="1">
        <v>0.0</v>
      </c>
      <c r="D2060" s="1" t="s">
        <v>32</v>
      </c>
      <c r="E2060" s="1">
        <v>3.0</v>
      </c>
      <c r="F2060" s="7" t="str">
        <f>vlookup(E2060,Teams!A:B,2,false)</f>
        <v>Blair B</v>
      </c>
      <c r="G2060" s="1" t="b">
        <v>1</v>
      </c>
      <c r="H2060" s="1" t="b">
        <v>1</v>
      </c>
      <c r="I2060" s="1">
        <v>21.0</v>
      </c>
      <c r="J2060" s="7" t="str">
        <f>vlookup(I2060,Cats!$A:$B,2,false)</f>
        <v>C</v>
      </c>
    </row>
    <row r="2061">
      <c r="A2061" s="1">
        <v>139070.0</v>
      </c>
      <c r="B2061" s="1">
        <v>510.0</v>
      </c>
      <c r="C2061" s="1">
        <v>14.0</v>
      </c>
      <c r="D2061" s="1" t="s">
        <v>107</v>
      </c>
      <c r="E2061" s="1">
        <v>28.0</v>
      </c>
      <c r="F2061" s="7" t="str">
        <f>vlookup(E2061,Teams!A:B,2,false)</f>
        <v>Mira Loma</v>
      </c>
      <c r="G2061" s="1" t="b">
        <v>0</v>
      </c>
      <c r="H2061" s="1" t="b">
        <v>0</v>
      </c>
      <c r="I2061" s="1">
        <v>21.0</v>
      </c>
      <c r="J2061" s="7" t="str">
        <f>vlookup(I2061,Cats!$A:$B,2,false)</f>
        <v>C</v>
      </c>
    </row>
    <row r="2062">
      <c r="A2062" s="1">
        <v>139071.0</v>
      </c>
      <c r="B2062" s="1">
        <v>510.0</v>
      </c>
      <c r="C2062" s="1">
        <v>0.0</v>
      </c>
      <c r="D2062" s="1" t="s">
        <v>32</v>
      </c>
      <c r="E2062" s="1">
        <v>3.0</v>
      </c>
      <c r="F2062" s="7" t="str">
        <f>vlookup(E2062,Teams!A:B,2,false)</f>
        <v>Blair B</v>
      </c>
      <c r="G2062" s="1" t="b">
        <v>1</v>
      </c>
      <c r="H2062" s="1" t="b">
        <v>1</v>
      </c>
      <c r="I2062" s="1">
        <v>22.0</v>
      </c>
      <c r="J2062" s="7" t="str">
        <f>vlookup(I2062,Cats!$A:$B,2,false)</f>
        <v>E</v>
      </c>
    </row>
    <row r="2063">
      <c r="A2063" s="1">
        <v>139072.0</v>
      </c>
      <c r="B2063" s="1">
        <v>510.0</v>
      </c>
      <c r="C2063" s="1">
        <v>0.0</v>
      </c>
      <c r="D2063" s="1" t="s">
        <v>106</v>
      </c>
      <c r="E2063" s="1">
        <v>28.0</v>
      </c>
      <c r="F2063" s="7" t="str">
        <f>vlookup(E2063,Teams!A:B,2,false)</f>
        <v>Mira Loma</v>
      </c>
      <c r="G2063" s="1" t="b">
        <v>0</v>
      </c>
      <c r="H2063" s="1" t="b">
        <v>0</v>
      </c>
      <c r="I2063" s="1">
        <v>22.0</v>
      </c>
      <c r="J2063" s="7" t="str">
        <f>vlookup(I2063,Cats!$A:$B,2,false)</f>
        <v>E</v>
      </c>
    </row>
    <row r="2064">
      <c r="A2064" s="1">
        <v>139073.0</v>
      </c>
      <c r="B2064" s="1">
        <v>510.0</v>
      </c>
      <c r="C2064" s="1">
        <v>0.0</v>
      </c>
      <c r="D2064" s="1" t="s">
        <v>32</v>
      </c>
      <c r="E2064" s="1">
        <v>3.0</v>
      </c>
      <c r="F2064" s="7" t="str">
        <f>vlookup(E2064,Teams!A:B,2,false)</f>
        <v>Blair B</v>
      </c>
      <c r="G2064" s="1" t="b">
        <v>1</v>
      </c>
      <c r="H2064" s="1" t="b">
        <v>1</v>
      </c>
      <c r="I2064" s="1">
        <v>23.0</v>
      </c>
      <c r="J2064" s="7" t="str">
        <f>vlookup(I2064,Cats!$A:$B,2,false)</f>
        <v>B</v>
      </c>
    </row>
    <row r="2065">
      <c r="A2065" s="1">
        <v>139074.0</v>
      </c>
      <c r="B2065" s="1">
        <v>510.0</v>
      </c>
      <c r="C2065" s="1">
        <v>14.0</v>
      </c>
      <c r="D2065" s="1" t="s">
        <v>106</v>
      </c>
      <c r="E2065" s="1">
        <v>28.0</v>
      </c>
      <c r="F2065" s="7" t="str">
        <f>vlookup(E2065,Teams!A:B,2,false)</f>
        <v>Mira Loma</v>
      </c>
      <c r="G2065" s="1" t="b">
        <v>0</v>
      </c>
      <c r="H2065" s="1" t="b">
        <v>0</v>
      </c>
      <c r="I2065" s="1">
        <v>23.0</v>
      </c>
      <c r="J2065" s="7" t="str">
        <f>vlookup(I2065,Cats!$A:$B,2,false)</f>
        <v>B</v>
      </c>
    </row>
    <row r="2066">
      <c r="A2066" s="1">
        <v>139075.0</v>
      </c>
      <c r="B2066" s="1">
        <v>510.0</v>
      </c>
      <c r="C2066" s="1">
        <v>0.0</v>
      </c>
      <c r="D2066" s="1" t="s">
        <v>32</v>
      </c>
      <c r="E2066" s="1">
        <v>3.0</v>
      </c>
      <c r="F2066" s="7" t="str">
        <f>vlookup(E2066,Teams!A:B,2,false)</f>
        <v>Blair B</v>
      </c>
      <c r="G2066" s="1" t="b">
        <v>1</v>
      </c>
      <c r="H2066" s="1" t="b">
        <v>1</v>
      </c>
      <c r="I2066" s="1">
        <v>24.0</v>
      </c>
      <c r="J2066" s="7" t="str">
        <f>vlookup(I2066,Cats!$A:$B,2,false)</f>
        <v>P</v>
      </c>
    </row>
    <row r="2067">
      <c r="A2067" s="1">
        <v>139076.0</v>
      </c>
      <c r="B2067" s="1">
        <v>510.0</v>
      </c>
      <c r="C2067" s="1">
        <v>14.0</v>
      </c>
      <c r="D2067" s="1" t="s">
        <v>104</v>
      </c>
      <c r="E2067" s="1">
        <v>28.0</v>
      </c>
      <c r="F2067" s="7" t="str">
        <f>vlookup(E2067,Teams!A:B,2,false)</f>
        <v>Mira Loma</v>
      </c>
      <c r="G2067" s="1" t="b">
        <v>0</v>
      </c>
      <c r="H2067" s="1" t="b">
        <v>0</v>
      </c>
      <c r="I2067" s="1">
        <v>24.0</v>
      </c>
      <c r="J2067" s="7" t="str">
        <f>vlookup(I2067,Cats!$A:$B,2,false)</f>
        <v>P</v>
      </c>
    </row>
    <row r="2068">
      <c r="A2068" s="1">
        <v>139077.0</v>
      </c>
      <c r="B2068" s="1">
        <v>511.0</v>
      </c>
      <c r="C2068" s="1">
        <v>0.0</v>
      </c>
      <c r="D2068" s="1" t="s">
        <v>32</v>
      </c>
      <c r="E2068" s="1">
        <v>27.0</v>
      </c>
      <c r="F2068" s="7" t="str">
        <f>vlookup(E2068,Teams!A:B,2,false)</f>
        <v>Middleton</v>
      </c>
      <c r="G2068" s="1" t="b">
        <v>1</v>
      </c>
      <c r="H2068" s="1" t="b">
        <v>1</v>
      </c>
      <c r="I2068" s="1">
        <v>1.0</v>
      </c>
      <c r="J2068" s="7" t="str">
        <f>vlookup(I2068,Cats!$A:$B,2,false)</f>
        <v>X</v>
      </c>
    </row>
    <row r="2069">
      <c r="A2069" s="1">
        <v>139078.0</v>
      </c>
      <c r="B2069" s="1">
        <v>511.0</v>
      </c>
      <c r="C2069" s="1">
        <v>4.0</v>
      </c>
      <c r="D2069" s="1" t="s">
        <v>88</v>
      </c>
      <c r="E2069" s="1">
        <v>29.0</v>
      </c>
      <c r="F2069" s="7" t="str">
        <f>vlookup(E2069,Teams!A:B,2,false)</f>
        <v>MSJ</v>
      </c>
      <c r="G2069" s="1" t="b">
        <v>0</v>
      </c>
      <c r="H2069" s="1" t="b">
        <v>0</v>
      </c>
      <c r="I2069" s="1">
        <v>1.0</v>
      </c>
      <c r="J2069" s="7" t="str">
        <f>vlookup(I2069,Cats!$A:$B,2,false)</f>
        <v>X</v>
      </c>
    </row>
    <row r="2070">
      <c r="A2070" s="1">
        <v>139079.0</v>
      </c>
      <c r="B2070" s="1">
        <v>511.0</v>
      </c>
      <c r="C2070" s="1">
        <v>0.0</v>
      </c>
      <c r="D2070" s="1" t="s">
        <v>32</v>
      </c>
      <c r="E2070" s="1">
        <v>27.0</v>
      </c>
      <c r="F2070" s="7" t="str">
        <f>vlookup(E2070,Teams!A:B,2,false)</f>
        <v>Middleton</v>
      </c>
      <c r="G2070" s="1" t="b">
        <v>1</v>
      </c>
      <c r="H2070" s="1" t="b">
        <v>1</v>
      </c>
      <c r="I2070" s="1">
        <v>2.0</v>
      </c>
      <c r="J2070" s="7" t="str">
        <f>vlookup(I2070,Cats!$A:$B,2,false)</f>
        <v>M</v>
      </c>
    </row>
    <row r="2071">
      <c r="A2071" s="1">
        <v>139080.0</v>
      </c>
      <c r="B2071" s="1">
        <v>511.0</v>
      </c>
      <c r="C2071" s="1">
        <v>14.0</v>
      </c>
      <c r="D2071" s="1" t="s">
        <v>88</v>
      </c>
      <c r="E2071" s="1">
        <v>29.0</v>
      </c>
      <c r="F2071" s="7" t="str">
        <f>vlookup(E2071,Teams!A:B,2,false)</f>
        <v>MSJ</v>
      </c>
      <c r="G2071" s="1" t="b">
        <v>0</v>
      </c>
      <c r="H2071" s="1" t="b">
        <v>0</v>
      </c>
      <c r="I2071" s="1">
        <v>2.0</v>
      </c>
      <c r="J2071" s="7" t="str">
        <f>vlookup(I2071,Cats!$A:$B,2,false)</f>
        <v>M</v>
      </c>
    </row>
    <row r="2072">
      <c r="A2072" s="1">
        <v>139081.0</v>
      </c>
      <c r="B2072" s="1">
        <v>511.0</v>
      </c>
      <c r="C2072" s="1">
        <v>0.0</v>
      </c>
      <c r="D2072" s="1" t="s">
        <v>32</v>
      </c>
      <c r="E2072" s="1">
        <v>27.0</v>
      </c>
      <c r="F2072" s="7" t="str">
        <f>vlookup(E2072,Teams!A:B,2,false)</f>
        <v>Middleton</v>
      </c>
      <c r="G2072" s="1" t="b">
        <v>1</v>
      </c>
      <c r="H2072" s="1" t="b">
        <v>1</v>
      </c>
      <c r="I2072" s="1">
        <v>3.0</v>
      </c>
      <c r="J2072" s="7" t="str">
        <f>vlookup(I2072,Cats!$A:$B,2,false)</f>
        <v>C</v>
      </c>
    </row>
    <row r="2073">
      <c r="A2073" s="1">
        <v>139082.0</v>
      </c>
      <c r="B2073" s="1">
        <v>511.0</v>
      </c>
      <c r="C2073" s="1">
        <v>4.0</v>
      </c>
      <c r="D2073" s="1" t="s">
        <v>87</v>
      </c>
      <c r="E2073" s="1">
        <v>29.0</v>
      </c>
      <c r="F2073" s="7" t="str">
        <f>vlookup(E2073,Teams!A:B,2,false)</f>
        <v>MSJ</v>
      </c>
      <c r="G2073" s="1" t="b">
        <v>0</v>
      </c>
      <c r="H2073" s="1" t="b">
        <v>0</v>
      </c>
      <c r="I2073" s="1">
        <v>3.0</v>
      </c>
      <c r="J2073" s="7" t="str">
        <f>vlookup(I2073,Cats!$A:$B,2,false)</f>
        <v>C</v>
      </c>
    </row>
    <row r="2074">
      <c r="A2074" s="1">
        <v>139083.0</v>
      </c>
      <c r="B2074" s="1">
        <v>511.0</v>
      </c>
      <c r="C2074" s="1">
        <v>0.0</v>
      </c>
      <c r="D2074" s="1" t="s">
        <v>32</v>
      </c>
      <c r="E2074" s="1">
        <v>27.0</v>
      </c>
      <c r="F2074" s="7" t="str">
        <f>vlookup(E2074,Teams!A:B,2,false)</f>
        <v>Middleton</v>
      </c>
      <c r="G2074" s="1" t="b">
        <v>1</v>
      </c>
      <c r="H2074" s="1" t="b">
        <v>1</v>
      </c>
      <c r="I2074" s="1">
        <v>4.0</v>
      </c>
      <c r="J2074" s="7" t="str">
        <f>vlookup(I2074,Cats!$A:$B,2,false)</f>
        <v>E</v>
      </c>
    </row>
    <row r="2075">
      <c r="A2075" s="1">
        <v>139084.0</v>
      </c>
      <c r="B2075" s="1">
        <v>511.0</v>
      </c>
      <c r="C2075" s="1">
        <v>14.0</v>
      </c>
      <c r="D2075" s="1" t="s">
        <v>90</v>
      </c>
      <c r="E2075" s="1">
        <v>29.0</v>
      </c>
      <c r="F2075" s="7" t="str">
        <f>vlookup(E2075,Teams!A:B,2,false)</f>
        <v>MSJ</v>
      </c>
      <c r="G2075" s="1" t="b">
        <v>0</v>
      </c>
      <c r="H2075" s="1" t="b">
        <v>0</v>
      </c>
      <c r="I2075" s="1">
        <v>4.0</v>
      </c>
      <c r="J2075" s="7" t="str">
        <f>vlookup(I2075,Cats!$A:$B,2,false)</f>
        <v>E</v>
      </c>
    </row>
    <row r="2076">
      <c r="A2076" s="1">
        <v>139085.0</v>
      </c>
      <c r="B2076" s="1">
        <v>511.0</v>
      </c>
      <c r="C2076" s="1">
        <v>-4.0</v>
      </c>
      <c r="D2076" s="1" t="s">
        <v>72</v>
      </c>
      <c r="E2076" s="1">
        <v>27.0</v>
      </c>
      <c r="F2076" s="7" t="str">
        <f>vlookup(E2076,Teams!A:B,2,false)</f>
        <v>Middleton</v>
      </c>
      <c r="G2076" s="1" t="b">
        <v>1</v>
      </c>
      <c r="H2076" s="1" t="b">
        <v>0</v>
      </c>
      <c r="I2076" s="1">
        <v>5.0</v>
      </c>
      <c r="J2076" s="7" t="str">
        <f>vlookup(I2076,Cats!$A:$B,2,false)</f>
        <v>B</v>
      </c>
    </row>
    <row r="2077">
      <c r="A2077" s="1">
        <v>139086.0</v>
      </c>
      <c r="B2077" s="1">
        <v>511.0</v>
      </c>
      <c r="C2077" s="1">
        <v>4.0</v>
      </c>
      <c r="D2077" s="1" t="s">
        <v>87</v>
      </c>
      <c r="E2077" s="1">
        <v>29.0</v>
      </c>
      <c r="F2077" s="7" t="str">
        <f>vlookup(E2077,Teams!A:B,2,false)</f>
        <v>MSJ</v>
      </c>
      <c r="G2077" s="1" t="b">
        <v>0</v>
      </c>
      <c r="H2077" s="1" t="b">
        <v>0</v>
      </c>
      <c r="I2077" s="1">
        <v>5.0</v>
      </c>
      <c r="J2077" s="7" t="str">
        <f>vlookup(I2077,Cats!$A:$B,2,false)</f>
        <v>B</v>
      </c>
    </row>
    <row r="2078">
      <c r="A2078" s="1">
        <v>139087.0</v>
      </c>
      <c r="B2078" s="1">
        <v>511.0</v>
      </c>
      <c r="C2078" s="1">
        <v>0.0</v>
      </c>
      <c r="D2078" s="1" t="s">
        <v>32</v>
      </c>
      <c r="E2078" s="1">
        <v>27.0</v>
      </c>
      <c r="F2078" s="7" t="str">
        <f>vlookup(E2078,Teams!A:B,2,false)</f>
        <v>Middleton</v>
      </c>
      <c r="G2078" s="1" t="b">
        <v>1</v>
      </c>
      <c r="H2078" s="1" t="b">
        <v>1</v>
      </c>
      <c r="I2078" s="1">
        <v>6.0</v>
      </c>
      <c r="J2078" s="7" t="str">
        <f>vlookup(I2078,Cats!$A:$B,2,false)</f>
        <v>P</v>
      </c>
    </row>
    <row r="2079">
      <c r="A2079" s="1">
        <v>139088.0</v>
      </c>
      <c r="B2079" s="1">
        <v>511.0</v>
      </c>
      <c r="C2079" s="1">
        <v>14.0</v>
      </c>
      <c r="D2079" s="1" t="s">
        <v>88</v>
      </c>
      <c r="E2079" s="1">
        <v>29.0</v>
      </c>
      <c r="F2079" s="7" t="str">
        <f>vlookup(E2079,Teams!A:B,2,false)</f>
        <v>MSJ</v>
      </c>
      <c r="G2079" s="1" t="b">
        <v>0</v>
      </c>
      <c r="H2079" s="1" t="b">
        <v>0</v>
      </c>
      <c r="I2079" s="1">
        <v>6.0</v>
      </c>
      <c r="J2079" s="7" t="str">
        <f>vlookup(I2079,Cats!$A:$B,2,false)</f>
        <v>P</v>
      </c>
    </row>
    <row r="2080">
      <c r="A2080" s="1">
        <v>139089.0</v>
      </c>
      <c r="B2080" s="1">
        <v>511.0</v>
      </c>
      <c r="C2080" s="1">
        <v>14.0</v>
      </c>
      <c r="D2080" s="1" t="s">
        <v>70</v>
      </c>
      <c r="E2080" s="1">
        <v>27.0</v>
      </c>
      <c r="F2080" s="7" t="str">
        <f>vlookup(E2080,Teams!A:B,2,false)</f>
        <v>Middleton</v>
      </c>
      <c r="G2080" s="1" t="b">
        <v>1</v>
      </c>
      <c r="H2080" s="1" t="b">
        <v>0</v>
      </c>
      <c r="I2080" s="1">
        <v>7.0</v>
      </c>
      <c r="J2080" s="7" t="str">
        <f>vlookup(I2080,Cats!$A:$B,2,false)</f>
        <v>X</v>
      </c>
    </row>
    <row r="2081">
      <c r="A2081" s="1">
        <v>139090.0</v>
      </c>
      <c r="B2081" s="1">
        <v>511.0</v>
      </c>
      <c r="C2081" s="1">
        <v>0.0</v>
      </c>
      <c r="D2081" s="1" t="s">
        <v>32</v>
      </c>
      <c r="E2081" s="1">
        <v>29.0</v>
      </c>
      <c r="F2081" s="7" t="str">
        <f>vlookup(E2081,Teams!A:B,2,false)</f>
        <v>MSJ</v>
      </c>
      <c r="G2081" s="1" t="b">
        <v>0</v>
      </c>
      <c r="H2081" s="1" t="b">
        <v>1</v>
      </c>
      <c r="I2081" s="1">
        <v>7.0</v>
      </c>
      <c r="J2081" s="7" t="str">
        <f>vlookup(I2081,Cats!$A:$B,2,false)</f>
        <v>X</v>
      </c>
    </row>
    <row r="2082">
      <c r="A2082" s="1">
        <v>139091.0</v>
      </c>
      <c r="B2082" s="1">
        <v>511.0</v>
      </c>
      <c r="C2082" s="1">
        <v>0.0</v>
      </c>
      <c r="D2082" s="1" t="s">
        <v>32</v>
      </c>
      <c r="E2082" s="1">
        <v>27.0</v>
      </c>
      <c r="F2082" s="7" t="str">
        <f>vlookup(E2082,Teams!A:B,2,false)</f>
        <v>Middleton</v>
      </c>
      <c r="G2082" s="1" t="b">
        <v>1</v>
      </c>
      <c r="H2082" s="1" t="b">
        <v>1</v>
      </c>
      <c r="I2082" s="1">
        <v>8.0</v>
      </c>
      <c r="J2082" s="7" t="str">
        <f>vlookup(I2082,Cats!$A:$B,2,false)</f>
        <v>M</v>
      </c>
    </row>
    <row r="2083">
      <c r="A2083" s="1">
        <v>139092.0</v>
      </c>
      <c r="B2083" s="1">
        <v>511.0</v>
      </c>
      <c r="C2083" s="1">
        <v>14.0</v>
      </c>
      <c r="D2083" s="1" t="s">
        <v>88</v>
      </c>
      <c r="E2083" s="1">
        <v>29.0</v>
      </c>
      <c r="F2083" s="7" t="str">
        <f>vlookup(E2083,Teams!A:B,2,false)</f>
        <v>MSJ</v>
      </c>
      <c r="G2083" s="1" t="b">
        <v>0</v>
      </c>
      <c r="H2083" s="1" t="b">
        <v>0</v>
      </c>
      <c r="I2083" s="1">
        <v>8.0</v>
      </c>
      <c r="J2083" s="7" t="str">
        <f>vlookup(I2083,Cats!$A:$B,2,false)</f>
        <v>M</v>
      </c>
    </row>
    <row r="2084">
      <c r="A2084" s="1">
        <v>139093.0</v>
      </c>
      <c r="B2084" s="1">
        <v>511.0</v>
      </c>
      <c r="C2084" s="1">
        <v>0.0</v>
      </c>
      <c r="D2084" s="1" t="s">
        <v>32</v>
      </c>
      <c r="E2084" s="1">
        <v>27.0</v>
      </c>
      <c r="F2084" s="7" t="str">
        <f>vlookup(E2084,Teams!A:B,2,false)</f>
        <v>Middleton</v>
      </c>
      <c r="G2084" s="1" t="b">
        <v>1</v>
      </c>
      <c r="H2084" s="1" t="b">
        <v>1</v>
      </c>
      <c r="I2084" s="1">
        <v>9.0</v>
      </c>
      <c r="J2084" s="7" t="str">
        <f>vlookup(I2084,Cats!$A:$B,2,false)</f>
        <v>C</v>
      </c>
    </row>
    <row r="2085">
      <c r="A2085" s="1">
        <v>139094.0</v>
      </c>
      <c r="B2085" s="1">
        <v>511.0</v>
      </c>
      <c r="C2085" s="1">
        <v>14.0</v>
      </c>
      <c r="D2085" s="1" t="s">
        <v>89</v>
      </c>
      <c r="E2085" s="1">
        <v>29.0</v>
      </c>
      <c r="F2085" s="7" t="str">
        <f>vlookup(E2085,Teams!A:B,2,false)</f>
        <v>MSJ</v>
      </c>
      <c r="G2085" s="1" t="b">
        <v>0</v>
      </c>
      <c r="H2085" s="1" t="b">
        <v>0</v>
      </c>
      <c r="I2085" s="1">
        <v>9.0</v>
      </c>
      <c r="J2085" s="7" t="str">
        <f>vlookup(I2085,Cats!$A:$B,2,false)</f>
        <v>C</v>
      </c>
    </row>
    <row r="2086">
      <c r="A2086" s="1">
        <v>139095.0</v>
      </c>
      <c r="B2086" s="1">
        <v>511.0</v>
      </c>
      <c r="C2086" s="1">
        <v>4.0</v>
      </c>
      <c r="D2086" s="1" t="s">
        <v>73</v>
      </c>
      <c r="E2086" s="1">
        <v>27.0</v>
      </c>
      <c r="F2086" s="7" t="str">
        <f>vlookup(E2086,Teams!A:B,2,false)</f>
        <v>Middleton</v>
      </c>
      <c r="G2086" s="1" t="b">
        <v>1</v>
      </c>
      <c r="H2086" s="1" t="b">
        <v>0</v>
      </c>
      <c r="I2086" s="1">
        <v>10.0</v>
      </c>
      <c r="J2086" s="7" t="str">
        <f>vlookup(I2086,Cats!$A:$B,2,false)</f>
        <v>E</v>
      </c>
    </row>
    <row r="2087">
      <c r="A2087" s="1">
        <v>139096.0</v>
      </c>
      <c r="B2087" s="1">
        <v>511.0</v>
      </c>
      <c r="C2087" s="1">
        <v>-4.0</v>
      </c>
      <c r="D2087" s="1" t="s">
        <v>90</v>
      </c>
      <c r="E2087" s="1">
        <v>29.0</v>
      </c>
      <c r="F2087" s="7" t="str">
        <f>vlookup(E2087,Teams!A:B,2,false)</f>
        <v>MSJ</v>
      </c>
      <c r="G2087" s="1" t="b">
        <v>0</v>
      </c>
      <c r="H2087" s="1" t="b">
        <v>0</v>
      </c>
      <c r="I2087" s="1">
        <v>10.0</v>
      </c>
      <c r="J2087" s="7" t="str">
        <f>vlookup(I2087,Cats!$A:$B,2,false)</f>
        <v>E</v>
      </c>
    </row>
    <row r="2088">
      <c r="A2088" s="1">
        <v>139097.0</v>
      </c>
      <c r="B2088" s="1">
        <v>511.0</v>
      </c>
      <c r="C2088" s="1">
        <v>14.0</v>
      </c>
      <c r="D2088" s="1" t="s">
        <v>72</v>
      </c>
      <c r="E2088" s="1">
        <v>27.0</v>
      </c>
      <c r="F2088" s="7" t="str">
        <f>vlookup(E2088,Teams!A:B,2,false)</f>
        <v>Middleton</v>
      </c>
      <c r="G2088" s="1" t="b">
        <v>1</v>
      </c>
      <c r="H2088" s="1" t="b">
        <v>0</v>
      </c>
      <c r="I2088" s="1">
        <v>11.0</v>
      </c>
      <c r="J2088" s="7" t="str">
        <f>vlookup(I2088,Cats!$A:$B,2,false)</f>
        <v>B</v>
      </c>
    </row>
    <row r="2089">
      <c r="A2089" s="1">
        <v>139098.0</v>
      </c>
      <c r="B2089" s="1">
        <v>511.0</v>
      </c>
      <c r="C2089" s="1">
        <v>0.0</v>
      </c>
      <c r="D2089" s="1" t="s">
        <v>32</v>
      </c>
      <c r="E2089" s="1">
        <v>29.0</v>
      </c>
      <c r="F2089" s="7" t="str">
        <f>vlookup(E2089,Teams!A:B,2,false)</f>
        <v>MSJ</v>
      </c>
      <c r="G2089" s="1" t="b">
        <v>0</v>
      </c>
      <c r="H2089" s="1" t="b">
        <v>1</v>
      </c>
      <c r="I2089" s="1">
        <v>11.0</v>
      </c>
      <c r="J2089" s="7" t="str">
        <f>vlookup(I2089,Cats!$A:$B,2,false)</f>
        <v>B</v>
      </c>
    </row>
    <row r="2090">
      <c r="A2090" s="1">
        <v>139099.0</v>
      </c>
      <c r="B2090" s="1">
        <v>511.0</v>
      </c>
      <c r="C2090" s="1">
        <v>14.0</v>
      </c>
      <c r="D2090" s="1" t="s">
        <v>73</v>
      </c>
      <c r="E2090" s="1">
        <v>27.0</v>
      </c>
      <c r="F2090" s="7" t="str">
        <f>vlookup(E2090,Teams!A:B,2,false)</f>
        <v>Middleton</v>
      </c>
      <c r="G2090" s="1" t="b">
        <v>1</v>
      </c>
      <c r="H2090" s="1" t="b">
        <v>0</v>
      </c>
      <c r="I2090" s="1">
        <v>12.0</v>
      </c>
      <c r="J2090" s="7" t="str">
        <f>vlookup(I2090,Cats!$A:$B,2,false)</f>
        <v>P</v>
      </c>
    </row>
    <row r="2091">
      <c r="A2091" s="1">
        <v>139100.0</v>
      </c>
      <c r="B2091" s="1">
        <v>511.0</v>
      </c>
      <c r="C2091" s="1">
        <v>0.0</v>
      </c>
      <c r="D2091" s="1" t="s">
        <v>32</v>
      </c>
      <c r="E2091" s="1">
        <v>29.0</v>
      </c>
      <c r="F2091" s="7" t="str">
        <f>vlookup(E2091,Teams!A:B,2,false)</f>
        <v>MSJ</v>
      </c>
      <c r="G2091" s="1" t="b">
        <v>0</v>
      </c>
      <c r="H2091" s="1" t="b">
        <v>1</v>
      </c>
      <c r="I2091" s="1">
        <v>12.0</v>
      </c>
      <c r="J2091" s="7" t="str">
        <f>vlookup(I2091,Cats!$A:$B,2,false)</f>
        <v>P</v>
      </c>
    </row>
    <row r="2092">
      <c r="A2092" s="1">
        <v>139101.0</v>
      </c>
      <c r="B2092" s="1">
        <v>511.0</v>
      </c>
      <c r="C2092" s="1">
        <v>0.0</v>
      </c>
      <c r="D2092" s="1" t="s">
        <v>32</v>
      </c>
      <c r="E2092" s="1">
        <v>27.0</v>
      </c>
      <c r="F2092" s="7" t="str">
        <f>vlookup(E2092,Teams!A:B,2,false)</f>
        <v>Middleton</v>
      </c>
      <c r="G2092" s="1" t="b">
        <v>1</v>
      </c>
      <c r="H2092" s="1" t="b">
        <v>1</v>
      </c>
      <c r="I2092" s="1">
        <v>13.0</v>
      </c>
      <c r="J2092" s="7" t="str">
        <f>vlookup(I2092,Cats!$A:$B,2,false)</f>
        <v>X</v>
      </c>
    </row>
    <row r="2093">
      <c r="A2093" s="1">
        <v>139102.0</v>
      </c>
      <c r="B2093" s="1">
        <v>511.0</v>
      </c>
      <c r="C2093" s="1">
        <v>14.0</v>
      </c>
      <c r="D2093" s="1" t="s">
        <v>90</v>
      </c>
      <c r="E2093" s="1">
        <v>29.0</v>
      </c>
      <c r="F2093" s="7" t="str">
        <f>vlookup(E2093,Teams!A:B,2,false)</f>
        <v>MSJ</v>
      </c>
      <c r="G2093" s="1" t="b">
        <v>0</v>
      </c>
      <c r="H2093" s="1" t="b">
        <v>0</v>
      </c>
      <c r="I2093" s="1">
        <v>13.0</v>
      </c>
      <c r="J2093" s="7" t="str">
        <f>vlookup(I2093,Cats!$A:$B,2,false)</f>
        <v>X</v>
      </c>
    </row>
    <row r="2094">
      <c r="A2094" s="1">
        <v>139103.0</v>
      </c>
      <c r="B2094" s="1">
        <v>511.0</v>
      </c>
      <c r="C2094" s="1">
        <v>0.0</v>
      </c>
      <c r="D2094" s="1" t="s">
        <v>32</v>
      </c>
      <c r="E2094" s="1">
        <v>27.0</v>
      </c>
      <c r="F2094" s="7" t="str">
        <f>vlookup(E2094,Teams!A:B,2,false)</f>
        <v>Middleton</v>
      </c>
      <c r="G2094" s="1" t="b">
        <v>1</v>
      </c>
      <c r="H2094" s="1" t="b">
        <v>1</v>
      </c>
      <c r="I2094" s="1">
        <v>14.0</v>
      </c>
      <c r="J2094" s="7" t="str">
        <f>vlookup(I2094,Cats!$A:$B,2,false)</f>
        <v>M</v>
      </c>
    </row>
    <row r="2095">
      <c r="A2095" s="1">
        <v>139104.0</v>
      </c>
      <c r="B2095" s="1">
        <v>511.0</v>
      </c>
      <c r="C2095" s="1">
        <v>14.0</v>
      </c>
      <c r="D2095" s="1" t="s">
        <v>88</v>
      </c>
      <c r="E2095" s="1">
        <v>29.0</v>
      </c>
      <c r="F2095" s="7" t="str">
        <f>vlookup(E2095,Teams!A:B,2,false)</f>
        <v>MSJ</v>
      </c>
      <c r="G2095" s="1" t="b">
        <v>0</v>
      </c>
      <c r="H2095" s="1" t="b">
        <v>0</v>
      </c>
      <c r="I2095" s="1">
        <v>14.0</v>
      </c>
      <c r="J2095" s="7" t="str">
        <f>vlookup(I2095,Cats!$A:$B,2,false)</f>
        <v>M</v>
      </c>
    </row>
    <row r="2096">
      <c r="A2096" s="1">
        <v>139105.0</v>
      </c>
      <c r="B2096" s="1">
        <v>511.0</v>
      </c>
      <c r="C2096" s="1">
        <v>0.0</v>
      </c>
      <c r="D2096" s="1" t="s">
        <v>32</v>
      </c>
      <c r="E2096" s="1">
        <v>27.0</v>
      </c>
      <c r="F2096" s="7" t="str">
        <f>vlookup(E2096,Teams!A:B,2,false)</f>
        <v>Middleton</v>
      </c>
      <c r="G2096" s="1" t="b">
        <v>1</v>
      </c>
      <c r="H2096" s="1" t="b">
        <v>1</v>
      </c>
      <c r="I2096" s="1">
        <v>15.0</v>
      </c>
      <c r="J2096" s="7" t="str">
        <f>vlookup(I2096,Cats!$A:$B,2,false)</f>
        <v>C</v>
      </c>
    </row>
    <row r="2097">
      <c r="A2097" s="1">
        <v>139106.0</v>
      </c>
      <c r="B2097" s="1">
        <v>511.0</v>
      </c>
      <c r="C2097" s="1">
        <v>14.0</v>
      </c>
      <c r="D2097" s="1" t="s">
        <v>91</v>
      </c>
      <c r="E2097" s="1">
        <v>29.0</v>
      </c>
      <c r="F2097" s="7" t="str">
        <f>vlookup(E2097,Teams!A:B,2,false)</f>
        <v>MSJ</v>
      </c>
      <c r="G2097" s="1" t="b">
        <v>0</v>
      </c>
      <c r="H2097" s="1" t="b">
        <v>0</v>
      </c>
      <c r="I2097" s="1">
        <v>15.0</v>
      </c>
      <c r="J2097" s="7" t="str">
        <f>vlookup(I2097,Cats!$A:$B,2,false)</f>
        <v>C</v>
      </c>
    </row>
    <row r="2098">
      <c r="A2098" s="1">
        <v>139107.0</v>
      </c>
      <c r="B2098" s="1">
        <v>511.0</v>
      </c>
      <c r="C2098" s="1">
        <v>0.0</v>
      </c>
      <c r="D2098" s="1" t="s">
        <v>70</v>
      </c>
      <c r="E2098" s="1">
        <v>27.0</v>
      </c>
      <c r="F2098" s="7" t="str">
        <f>vlookup(E2098,Teams!A:B,2,false)</f>
        <v>Middleton</v>
      </c>
      <c r="G2098" s="1" t="b">
        <v>1</v>
      </c>
      <c r="H2098" s="1" t="b">
        <v>0</v>
      </c>
      <c r="I2098" s="1">
        <v>16.0</v>
      </c>
      <c r="J2098" s="7" t="str">
        <f>vlookup(I2098,Cats!$A:$B,2,false)</f>
        <v>E</v>
      </c>
    </row>
    <row r="2099">
      <c r="A2099" s="1">
        <v>139108.0</v>
      </c>
      <c r="B2099" s="1">
        <v>511.0</v>
      </c>
      <c r="C2099" s="1">
        <v>0.0</v>
      </c>
      <c r="D2099" s="1" t="s">
        <v>90</v>
      </c>
      <c r="E2099" s="1">
        <v>29.0</v>
      </c>
      <c r="F2099" s="7" t="str">
        <f>vlookup(E2099,Teams!A:B,2,false)</f>
        <v>MSJ</v>
      </c>
      <c r="G2099" s="1" t="b">
        <v>0</v>
      </c>
      <c r="H2099" s="1" t="b">
        <v>0</v>
      </c>
      <c r="I2099" s="1">
        <v>16.0</v>
      </c>
      <c r="J2099" s="7" t="str">
        <f>vlookup(I2099,Cats!$A:$B,2,false)</f>
        <v>E</v>
      </c>
    </row>
    <row r="2100">
      <c r="A2100" s="1">
        <v>139109.0</v>
      </c>
      <c r="B2100" s="1">
        <v>511.0</v>
      </c>
      <c r="C2100" s="1">
        <v>14.0</v>
      </c>
      <c r="D2100" s="1" t="s">
        <v>72</v>
      </c>
      <c r="E2100" s="1">
        <v>27.0</v>
      </c>
      <c r="F2100" s="7" t="str">
        <f>vlookup(E2100,Teams!A:B,2,false)</f>
        <v>Middleton</v>
      </c>
      <c r="G2100" s="1" t="b">
        <v>1</v>
      </c>
      <c r="H2100" s="1" t="b">
        <v>0</v>
      </c>
      <c r="I2100" s="1">
        <v>17.0</v>
      </c>
      <c r="J2100" s="7" t="str">
        <f>vlookup(I2100,Cats!$A:$B,2,false)</f>
        <v>B</v>
      </c>
    </row>
    <row r="2101">
      <c r="A2101" s="1">
        <v>139110.0</v>
      </c>
      <c r="B2101" s="1">
        <v>511.0</v>
      </c>
      <c r="C2101" s="1">
        <v>0.0</v>
      </c>
      <c r="D2101" s="1" t="s">
        <v>32</v>
      </c>
      <c r="E2101" s="1">
        <v>29.0</v>
      </c>
      <c r="F2101" s="7" t="str">
        <f>vlookup(E2101,Teams!A:B,2,false)</f>
        <v>MSJ</v>
      </c>
      <c r="G2101" s="1" t="b">
        <v>0</v>
      </c>
      <c r="H2101" s="1" t="b">
        <v>1</v>
      </c>
      <c r="I2101" s="1">
        <v>17.0</v>
      </c>
      <c r="J2101" s="7" t="str">
        <f>vlookup(I2101,Cats!$A:$B,2,false)</f>
        <v>B</v>
      </c>
    </row>
    <row r="2102">
      <c r="A2102" s="1">
        <v>139111.0</v>
      </c>
      <c r="B2102" s="1">
        <v>511.0</v>
      </c>
      <c r="C2102" s="1">
        <v>0.0</v>
      </c>
      <c r="D2102" s="1" t="s">
        <v>32</v>
      </c>
      <c r="E2102" s="1">
        <v>27.0</v>
      </c>
      <c r="F2102" s="7" t="str">
        <f>vlookup(E2102,Teams!A:B,2,false)</f>
        <v>Middleton</v>
      </c>
      <c r="G2102" s="1" t="b">
        <v>1</v>
      </c>
      <c r="H2102" s="1" t="b">
        <v>1</v>
      </c>
      <c r="I2102" s="1">
        <v>18.0</v>
      </c>
      <c r="J2102" s="7" t="str">
        <f>vlookup(I2102,Cats!$A:$B,2,false)</f>
        <v>P</v>
      </c>
    </row>
    <row r="2103">
      <c r="A2103" s="1">
        <v>139112.0</v>
      </c>
      <c r="B2103" s="1">
        <v>511.0</v>
      </c>
      <c r="C2103" s="1">
        <v>14.0</v>
      </c>
      <c r="D2103" s="1" t="s">
        <v>88</v>
      </c>
      <c r="E2103" s="1">
        <v>29.0</v>
      </c>
      <c r="F2103" s="7" t="str">
        <f>vlookup(E2103,Teams!A:B,2,false)</f>
        <v>MSJ</v>
      </c>
      <c r="G2103" s="1" t="b">
        <v>0</v>
      </c>
      <c r="H2103" s="1" t="b">
        <v>0</v>
      </c>
      <c r="I2103" s="1">
        <v>18.0</v>
      </c>
      <c r="J2103" s="7" t="str">
        <f>vlookup(I2103,Cats!$A:$B,2,false)</f>
        <v>P</v>
      </c>
    </row>
    <row r="2104">
      <c r="A2104" s="1">
        <v>139113.0</v>
      </c>
      <c r="B2104" s="1">
        <v>511.0</v>
      </c>
      <c r="C2104" s="1">
        <v>0.0</v>
      </c>
      <c r="D2104" s="1" t="s">
        <v>32</v>
      </c>
      <c r="E2104" s="1">
        <v>27.0</v>
      </c>
      <c r="F2104" s="7" t="str">
        <f>vlookup(E2104,Teams!A:B,2,false)</f>
        <v>Middleton</v>
      </c>
      <c r="G2104" s="1" t="b">
        <v>1</v>
      </c>
      <c r="H2104" s="1" t="b">
        <v>1</v>
      </c>
      <c r="I2104" s="1">
        <v>19.0</v>
      </c>
      <c r="J2104" s="7" t="str">
        <f>vlookup(I2104,Cats!$A:$B,2,false)</f>
        <v>X</v>
      </c>
    </row>
    <row r="2105">
      <c r="A2105" s="1">
        <v>139114.0</v>
      </c>
      <c r="B2105" s="1">
        <v>511.0</v>
      </c>
      <c r="C2105" s="1">
        <v>14.0</v>
      </c>
      <c r="D2105" s="1" t="s">
        <v>89</v>
      </c>
      <c r="E2105" s="1">
        <v>29.0</v>
      </c>
      <c r="F2105" s="7" t="str">
        <f>vlookup(E2105,Teams!A:B,2,false)</f>
        <v>MSJ</v>
      </c>
      <c r="G2105" s="1" t="b">
        <v>0</v>
      </c>
      <c r="H2105" s="1" t="b">
        <v>0</v>
      </c>
      <c r="I2105" s="1">
        <v>19.0</v>
      </c>
      <c r="J2105" s="7" t="str">
        <f>vlookup(I2105,Cats!$A:$B,2,false)</f>
        <v>X</v>
      </c>
    </row>
    <row r="2106">
      <c r="A2106" s="1">
        <v>139115.0</v>
      </c>
      <c r="B2106" s="1">
        <v>511.0</v>
      </c>
      <c r="C2106" s="1">
        <v>4.0</v>
      </c>
      <c r="D2106" s="1" t="s">
        <v>70</v>
      </c>
      <c r="E2106" s="1">
        <v>27.0</v>
      </c>
      <c r="F2106" s="7" t="str">
        <f>vlookup(E2106,Teams!A:B,2,false)</f>
        <v>Middleton</v>
      </c>
      <c r="G2106" s="1" t="b">
        <v>1</v>
      </c>
      <c r="H2106" s="1" t="b">
        <v>0</v>
      </c>
      <c r="I2106" s="1">
        <v>20.0</v>
      </c>
      <c r="J2106" s="7" t="str">
        <f>vlookup(I2106,Cats!$A:$B,2,false)</f>
        <v>M</v>
      </c>
    </row>
    <row r="2107">
      <c r="A2107" s="1">
        <v>139116.0</v>
      </c>
      <c r="B2107" s="1">
        <v>511.0</v>
      </c>
      <c r="C2107" s="1">
        <v>0.0</v>
      </c>
      <c r="D2107" s="1" t="s">
        <v>32</v>
      </c>
      <c r="E2107" s="1">
        <v>29.0</v>
      </c>
      <c r="F2107" s="7" t="str">
        <f>vlookup(E2107,Teams!A:B,2,false)</f>
        <v>MSJ</v>
      </c>
      <c r="G2107" s="1" t="b">
        <v>0</v>
      </c>
      <c r="H2107" s="1" t="b">
        <v>1</v>
      </c>
      <c r="I2107" s="1">
        <v>20.0</v>
      </c>
      <c r="J2107" s="7" t="str">
        <f>vlookup(I2107,Cats!$A:$B,2,false)</f>
        <v>M</v>
      </c>
    </row>
    <row r="2108">
      <c r="A2108" s="1">
        <v>139117.0</v>
      </c>
      <c r="B2108" s="1">
        <v>511.0</v>
      </c>
      <c r="C2108" s="1">
        <v>14.0</v>
      </c>
      <c r="D2108" s="1" t="s">
        <v>70</v>
      </c>
      <c r="E2108" s="1">
        <v>27.0</v>
      </c>
      <c r="F2108" s="7" t="str">
        <f>vlookup(E2108,Teams!A:B,2,false)</f>
        <v>Middleton</v>
      </c>
      <c r="G2108" s="1" t="b">
        <v>1</v>
      </c>
      <c r="H2108" s="1" t="b">
        <v>0</v>
      </c>
      <c r="I2108" s="1">
        <v>21.0</v>
      </c>
      <c r="J2108" s="7" t="str">
        <f>vlookup(I2108,Cats!$A:$B,2,false)</f>
        <v>C</v>
      </c>
    </row>
    <row r="2109">
      <c r="A2109" s="1">
        <v>139118.0</v>
      </c>
      <c r="B2109" s="1">
        <v>511.0</v>
      </c>
      <c r="C2109" s="1">
        <v>0.0</v>
      </c>
      <c r="D2109" s="1" t="s">
        <v>32</v>
      </c>
      <c r="E2109" s="1">
        <v>29.0</v>
      </c>
      <c r="F2109" s="7" t="str">
        <f>vlookup(E2109,Teams!A:B,2,false)</f>
        <v>MSJ</v>
      </c>
      <c r="G2109" s="1" t="b">
        <v>0</v>
      </c>
      <c r="H2109" s="1" t="b">
        <v>1</v>
      </c>
      <c r="I2109" s="1">
        <v>21.0</v>
      </c>
      <c r="J2109" s="7" t="str">
        <f>vlookup(I2109,Cats!$A:$B,2,false)</f>
        <v>C</v>
      </c>
    </row>
    <row r="2110">
      <c r="A2110" s="1">
        <v>139119.0</v>
      </c>
      <c r="B2110" s="1">
        <v>511.0</v>
      </c>
      <c r="C2110" s="1">
        <v>0.0</v>
      </c>
      <c r="D2110" s="1" t="s">
        <v>73</v>
      </c>
      <c r="E2110" s="1">
        <v>27.0</v>
      </c>
      <c r="F2110" s="7" t="str">
        <f>vlookup(E2110,Teams!A:B,2,false)</f>
        <v>Middleton</v>
      </c>
      <c r="G2110" s="1" t="b">
        <v>1</v>
      </c>
      <c r="H2110" s="1" t="b">
        <v>0</v>
      </c>
      <c r="I2110" s="1">
        <v>22.0</v>
      </c>
      <c r="J2110" s="7" t="str">
        <f>vlookup(I2110,Cats!$A:$B,2,false)</f>
        <v>E</v>
      </c>
    </row>
    <row r="2111">
      <c r="A2111" s="1">
        <v>139120.0</v>
      </c>
      <c r="B2111" s="1">
        <v>511.0</v>
      </c>
      <c r="C2111" s="1">
        <v>0.0</v>
      </c>
      <c r="D2111" s="1" t="s">
        <v>87</v>
      </c>
      <c r="E2111" s="1">
        <v>29.0</v>
      </c>
      <c r="F2111" s="7" t="str">
        <f>vlookup(E2111,Teams!A:B,2,false)</f>
        <v>MSJ</v>
      </c>
      <c r="G2111" s="1" t="b">
        <v>0</v>
      </c>
      <c r="H2111" s="1" t="b">
        <v>0</v>
      </c>
      <c r="I2111" s="1">
        <v>22.0</v>
      </c>
      <c r="J2111" s="7" t="str">
        <f>vlookup(I2111,Cats!$A:$B,2,false)</f>
        <v>E</v>
      </c>
    </row>
    <row r="2112">
      <c r="A2112" s="1">
        <v>139121.0</v>
      </c>
      <c r="B2112" s="1">
        <v>511.0</v>
      </c>
      <c r="C2112" s="1">
        <v>4.0</v>
      </c>
      <c r="D2112" s="1" t="s">
        <v>72</v>
      </c>
      <c r="E2112" s="1">
        <v>27.0</v>
      </c>
      <c r="F2112" s="7" t="str">
        <f>vlookup(E2112,Teams!A:B,2,false)</f>
        <v>Middleton</v>
      </c>
      <c r="G2112" s="1" t="b">
        <v>1</v>
      </c>
      <c r="H2112" s="1" t="b">
        <v>0</v>
      </c>
      <c r="I2112" s="1">
        <v>23.0</v>
      </c>
      <c r="J2112" s="7" t="str">
        <f>vlookup(I2112,Cats!$A:$B,2,false)</f>
        <v>B</v>
      </c>
    </row>
    <row r="2113">
      <c r="A2113" s="1">
        <v>139122.0</v>
      </c>
      <c r="B2113" s="1">
        <v>511.0</v>
      </c>
      <c r="C2113" s="1">
        <v>0.0</v>
      </c>
      <c r="D2113" s="1" t="s">
        <v>32</v>
      </c>
      <c r="E2113" s="1">
        <v>29.0</v>
      </c>
      <c r="F2113" s="7" t="str">
        <f>vlookup(E2113,Teams!A:B,2,false)</f>
        <v>MSJ</v>
      </c>
      <c r="G2113" s="1" t="b">
        <v>0</v>
      </c>
      <c r="H2113" s="1" t="b">
        <v>1</v>
      </c>
      <c r="I2113" s="1">
        <v>23.0</v>
      </c>
      <c r="J2113" s="7" t="str">
        <f>vlookup(I2113,Cats!$A:$B,2,false)</f>
        <v>B</v>
      </c>
    </row>
    <row r="2114">
      <c r="A2114" s="1">
        <v>139123.0</v>
      </c>
      <c r="B2114" s="1">
        <v>511.0</v>
      </c>
      <c r="C2114" s="1">
        <v>0.0</v>
      </c>
      <c r="D2114" s="1" t="s">
        <v>32</v>
      </c>
      <c r="E2114" s="1">
        <v>27.0</v>
      </c>
      <c r="F2114" s="7" t="str">
        <f>vlookup(E2114,Teams!A:B,2,false)</f>
        <v>Middleton</v>
      </c>
      <c r="G2114" s="1" t="b">
        <v>1</v>
      </c>
      <c r="H2114" s="1" t="b">
        <v>1</v>
      </c>
      <c r="I2114" s="1">
        <v>24.0</v>
      </c>
      <c r="J2114" s="7" t="str">
        <f>vlookup(I2114,Cats!$A:$B,2,false)</f>
        <v>P</v>
      </c>
    </row>
    <row r="2115">
      <c r="A2115" s="1">
        <v>139124.0</v>
      </c>
      <c r="B2115" s="1">
        <v>511.0</v>
      </c>
      <c r="C2115" s="1">
        <v>14.0</v>
      </c>
      <c r="D2115" s="1" t="s">
        <v>88</v>
      </c>
      <c r="E2115" s="1">
        <v>29.0</v>
      </c>
      <c r="F2115" s="7" t="str">
        <f>vlookup(E2115,Teams!A:B,2,false)</f>
        <v>MSJ</v>
      </c>
      <c r="G2115" s="1" t="b">
        <v>0</v>
      </c>
      <c r="H2115" s="1" t="b">
        <v>0</v>
      </c>
      <c r="I2115" s="1">
        <v>24.0</v>
      </c>
      <c r="J2115" s="7" t="str">
        <f>vlookup(I2115,Cats!$A:$B,2,false)</f>
        <v>P</v>
      </c>
    </row>
    <row r="2116">
      <c r="A2116" s="1">
        <v>139125.0</v>
      </c>
      <c r="B2116" s="1">
        <v>512.0</v>
      </c>
      <c r="C2116" s="1">
        <v>4.0</v>
      </c>
      <c r="D2116" s="1" t="s">
        <v>40</v>
      </c>
      <c r="E2116" s="1">
        <v>6.0</v>
      </c>
      <c r="F2116" s="7" t="str">
        <f>vlookup(E2116,Teams!A:B,2,false)</f>
        <v>Buchholz A</v>
      </c>
      <c r="G2116" s="1" t="b">
        <v>1</v>
      </c>
      <c r="H2116" s="1" t="b">
        <v>0</v>
      </c>
      <c r="I2116" s="1">
        <v>1.0</v>
      </c>
      <c r="J2116" s="7" t="str">
        <f>vlookup(I2116,Cats!$A:$B,2,false)</f>
        <v>X</v>
      </c>
    </row>
    <row r="2117">
      <c r="A2117" s="1">
        <v>139126.0</v>
      </c>
      <c r="B2117" s="1">
        <v>512.0</v>
      </c>
      <c r="C2117" s="1">
        <v>0.0</v>
      </c>
      <c r="D2117" s="1" t="s">
        <v>32</v>
      </c>
      <c r="E2117" s="1">
        <v>33.0</v>
      </c>
      <c r="F2117" s="7" t="str">
        <f>vlookup(E2117,Teams!A:B,2,false)</f>
        <v>NCSSM B</v>
      </c>
      <c r="G2117" s="1" t="b">
        <v>0</v>
      </c>
      <c r="H2117" s="1" t="b">
        <v>1</v>
      </c>
      <c r="I2117" s="1">
        <v>1.0</v>
      </c>
      <c r="J2117" s="7" t="str">
        <f>vlookup(I2117,Cats!$A:$B,2,false)</f>
        <v>X</v>
      </c>
    </row>
    <row r="2118">
      <c r="A2118" s="1">
        <v>139127.0</v>
      </c>
      <c r="B2118" s="1">
        <v>512.0</v>
      </c>
      <c r="C2118" s="1">
        <v>14.0</v>
      </c>
      <c r="D2118" s="1" t="s">
        <v>45</v>
      </c>
      <c r="E2118" s="1">
        <v>6.0</v>
      </c>
      <c r="F2118" s="7" t="str">
        <f>vlookup(E2118,Teams!A:B,2,false)</f>
        <v>Buchholz A</v>
      </c>
      <c r="G2118" s="1" t="b">
        <v>1</v>
      </c>
      <c r="H2118" s="1" t="b">
        <v>0</v>
      </c>
      <c r="I2118" s="1">
        <v>2.0</v>
      </c>
      <c r="J2118" s="7" t="str">
        <f>vlookup(I2118,Cats!$A:$B,2,false)</f>
        <v>M</v>
      </c>
    </row>
    <row r="2119">
      <c r="A2119" s="1">
        <v>139128.0</v>
      </c>
      <c r="B2119" s="1">
        <v>512.0</v>
      </c>
      <c r="C2119" s="1">
        <v>0.0</v>
      </c>
      <c r="D2119" s="1" t="s">
        <v>32</v>
      </c>
      <c r="E2119" s="1">
        <v>33.0</v>
      </c>
      <c r="F2119" s="7" t="str">
        <f>vlookup(E2119,Teams!A:B,2,false)</f>
        <v>NCSSM B</v>
      </c>
      <c r="G2119" s="1" t="b">
        <v>0</v>
      </c>
      <c r="H2119" s="1" t="b">
        <v>1</v>
      </c>
      <c r="I2119" s="1">
        <v>2.0</v>
      </c>
      <c r="J2119" s="7" t="str">
        <f>vlookup(I2119,Cats!$A:$B,2,false)</f>
        <v>M</v>
      </c>
    </row>
    <row r="2120">
      <c r="A2120" s="1">
        <v>139129.0</v>
      </c>
      <c r="B2120" s="1">
        <v>512.0</v>
      </c>
      <c r="C2120" s="1">
        <v>4.0</v>
      </c>
      <c r="D2120" s="1" t="s">
        <v>40</v>
      </c>
      <c r="E2120" s="1">
        <v>6.0</v>
      </c>
      <c r="F2120" s="7" t="str">
        <f>vlookup(E2120,Teams!A:B,2,false)</f>
        <v>Buchholz A</v>
      </c>
      <c r="G2120" s="1" t="b">
        <v>1</v>
      </c>
      <c r="H2120" s="1" t="b">
        <v>0</v>
      </c>
      <c r="I2120" s="1">
        <v>3.0</v>
      </c>
      <c r="J2120" s="7" t="str">
        <f>vlookup(I2120,Cats!$A:$B,2,false)</f>
        <v>C</v>
      </c>
    </row>
    <row r="2121">
      <c r="A2121" s="1">
        <v>139130.0</v>
      </c>
      <c r="B2121" s="1">
        <v>512.0</v>
      </c>
      <c r="C2121" s="1">
        <v>0.0</v>
      </c>
      <c r="D2121" s="1" t="s">
        <v>32</v>
      </c>
      <c r="E2121" s="1">
        <v>33.0</v>
      </c>
      <c r="F2121" s="7" t="str">
        <f>vlookup(E2121,Teams!A:B,2,false)</f>
        <v>NCSSM B</v>
      </c>
      <c r="G2121" s="1" t="b">
        <v>0</v>
      </c>
      <c r="H2121" s="1" t="b">
        <v>1</v>
      </c>
      <c r="I2121" s="1">
        <v>3.0</v>
      </c>
      <c r="J2121" s="7" t="str">
        <f>vlookup(I2121,Cats!$A:$B,2,false)</f>
        <v>C</v>
      </c>
    </row>
    <row r="2122">
      <c r="A2122" s="1">
        <v>139131.0</v>
      </c>
      <c r="B2122" s="1">
        <v>512.0</v>
      </c>
      <c r="C2122" s="1">
        <v>4.0</v>
      </c>
      <c r="D2122" s="1" t="s">
        <v>39</v>
      </c>
      <c r="E2122" s="1">
        <v>6.0</v>
      </c>
      <c r="F2122" s="7" t="str">
        <f>vlookup(E2122,Teams!A:B,2,false)</f>
        <v>Buchholz A</v>
      </c>
      <c r="G2122" s="1" t="b">
        <v>1</v>
      </c>
      <c r="H2122" s="1" t="b">
        <v>0</v>
      </c>
      <c r="I2122" s="1">
        <v>4.0</v>
      </c>
      <c r="J2122" s="7" t="str">
        <f>vlookup(I2122,Cats!$A:$B,2,false)</f>
        <v>E</v>
      </c>
    </row>
    <row r="2123">
      <c r="A2123" s="1">
        <v>139132.0</v>
      </c>
      <c r="B2123" s="1">
        <v>512.0</v>
      </c>
      <c r="C2123" s="1">
        <v>0.0</v>
      </c>
      <c r="D2123" s="1" t="s">
        <v>32</v>
      </c>
      <c r="E2123" s="1">
        <v>33.0</v>
      </c>
      <c r="F2123" s="7" t="str">
        <f>vlookup(E2123,Teams!A:B,2,false)</f>
        <v>NCSSM B</v>
      </c>
      <c r="G2123" s="1" t="b">
        <v>0</v>
      </c>
      <c r="H2123" s="1" t="b">
        <v>1</v>
      </c>
      <c r="I2123" s="1">
        <v>4.0</v>
      </c>
      <c r="J2123" s="7" t="str">
        <f>vlookup(I2123,Cats!$A:$B,2,false)</f>
        <v>E</v>
      </c>
    </row>
    <row r="2124">
      <c r="A2124" s="1">
        <v>139133.0</v>
      </c>
      <c r="B2124" s="1">
        <v>512.0</v>
      </c>
      <c r="C2124" s="1">
        <v>14.0</v>
      </c>
      <c r="D2124" s="1" t="s">
        <v>40</v>
      </c>
      <c r="E2124" s="1">
        <v>6.0</v>
      </c>
      <c r="F2124" s="7" t="str">
        <f>vlookup(E2124,Teams!A:B,2,false)</f>
        <v>Buchholz A</v>
      </c>
      <c r="G2124" s="1" t="b">
        <v>1</v>
      </c>
      <c r="H2124" s="1" t="b">
        <v>0</v>
      </c>
      <c r="I2124" s="1">
        <v>5.0</v>
      </c>
      <c r="J2124" s="7" t="str">
        <f>vlookup(I2124,Cats!$A:$B,2,false)</f>
        <v>B</v>
      </c>
    </row>
    <row r="2125">
      <c r="A2125" s="1">
        <v>139134.0</v>
      </c>
      <c r="B2125" s="1">
        <v>512.0</v>
      </c>
      <c r="C2125" s="1">
        <v>0.0</v>
      </c>
      <c r="D2125" s="1" t="s">
        <v>32</v>
      </c>
      <c r="E2125" s="1">
        <v>33.0</v>
      </c>
      <c r="F2125" s="7" t="str">
        <f>vlookup(E2125,Teams!A:B,2,false)</f>
        <v>NCSSM B</v>
      </c>
      <c r="G2125" s="1" t="b">
        <v>0</v>
      </c>
      <c r="H2125" s="1" t="b">
        <v>1</v>
      </c>
      <c r="I2125" s="1">
        <v>5.0</v>
      </c>
      <c r="J2125" s="7" t="str">
        <f>vlookup(I2125,Cats!$A:$B,2,false)</f>
        <v>B</v>
      </c>
    </row>
    <row r="2126">
      <c r="A2126" s="1">
        <v>139135.0</v>
      </c>
      <c r="B2126" s="1">
        <v>512.0</v>
      </c>
      <c r="C2126" s="1">
        <v>0.0</v>
      </c>
      <c r="D2126" s="1" t="s">
        <v>32</v>
      </c>
      <c r="E2126" s="1">
        <v>6.0</v>
      </c>
      <c r="F2126" s="7" t="str">
        <f>vlookup(E2126,Teams!A:B,2,false)</f>
        <v>Buchholz A</v>
      </c>
      <c r="G2126" s="1" t="b">
        <v>1</v>
      </c>
      <c r="H2126" s="1" t="b">
        <v>1</v>
      </c>
      <c r="I2126" s="1">
        <v>6.0</v>
      </c>
      <c r="J2126" s="7" t="str">
        <f>vlookup(I2126,Cats!$A:$B,2,false)</f>
        <v>P</v>
      </c>
    </row>
    <row r="2127">
      <c r="A2127" s="1">
        <v>139136.0</v>
      </c>
      <c r="B2127" s="1">
        <v>512.0</v>
      </c>
      <c r="C2127" s="1">
        <v>14.0</v>
      </c>
      <c r="D2127" s="1" t="s">
        <v>36</v>
      </c>
      <c r="E2127" s="1">
        <v>33.0</v>
      </c>
      <c r="F2127" s="7" t="str">
        <f>vlookup(E2127,Teams!A:B,2,false)</f>
        <v>NCSSM B</v>
      </c>
      <c r="G2127" s="1" t="b">
        <v>0</v>
      </c>
      <c r="H2127" s="1" t="b">
        <v>0</v>
      </c>
      <c r="I2127" s="1">
        <v>6.0</v>
      </c>
      <c r="J2127" s="7" t="str">
        <f>vlookup(I2127,Cats!$A:$B,2,false)</f>
        <v>P</v>
      </c>
    </row>
    <row r="2128">
      <c r="A2128" s="1">
        <v>139137.0</v>
      </c>
      <c r="B2128" s="1">
        <v>512.0</v>
      </c>
      <c r="C2128" s="1">
        <v>14.0</v>
      </c>
      <c r="D2128" s="1" t="s">
        <v>39</v>
      </c>
      <c r="E2128" s="1">
        <v>6.0</v>
      </c>
      <c r="F2128" s="7" t="str">
        <f>vlookup(E2128,Teams!A:B,2,false)</f>
        <v>Buchholz A</v>
      </c>
      <c r="G2128" s="1" t="b">
        <v>1</v>
      </c>
      <c r="H2128" s="1" t="b">
        <v>0</v>
      </c>
      <c r="I2128" s="1">
        <v>7.0</v>
      </c>
      <c r="J2128" s="7" t="str">
        <f>vlookup(I2128,Cats!$A:$B,2,false)</f>
        <v>X</v>
      </c>
    </row>
    <row r="2129">
      <c r="A2129" s="1">
        <v>139138.0</v>
      </c>
      <c r="B2129" s="1">
        <v>512.0</v>
      </c>
      <c r="C2129" s="1">
        <v>-4.0</v>
      </c>
      <c r="D2129" s="1" t="s">
        <v>38</v>
      </c>
      <c r="E2129" s="1">
        <v>33.0</v>
      </c>
      <c r="F2129" s="7" t="str">
        <f>vlookup(E2129,Teams!A:B,2,false)</f>
        <v>NCSSM B</v>
      </c>
      <c r="G2129" s="1" t="b">
        <v>0</v>
      </c>
      <c r="H2129" s="1" t="b">
        <v>0</v>
      </c>
      <c r="I2129" s="1">
        <v>7.0</v>
      </c>
      <c r="J2129" s="7" t="str">
        <f>vlookup(I2129,Cats!$A:$B,2,false)</f>
        <v>X</v>
      </c>
    </row>
    <row r="2130">
      <c r="A2130" s="1">
        <v>139139.0</v>
      </c>
      <c r="B2130" s="1">
        <v>512.0</v>
      </c>
      <c r="C2130" s="1">
        <v>0.0</v>
      </c>
      <c r="D2130" s="1" t="s">
        <v>44</v>
      </c>
      <c r="E2130" s="1">
        <v>6.0</v>
      </c>
      <c r="F2130" s="7" t="str">
        <f>vlookup(E2130,Teams!A:B,2,false)</f>
        <v>Buchholz A</v>
      </c>
      <c r="G2130" s="1" t="b">
        <v>1</v>
      </c>
      <c r="H2130" s="1" t="b">
        <v>1</v>
      </c>
      <c r="I2130" s="1">
        <v>8.0</v>
      </c>
      <c r="J2130" s="7" t="str">
        <f>vlookup(I2130,Cats!$A:$B,2,false)</f>
        <v>M</v>
      </c>
    </row>
    <row r="2131">
      <c r="A2131" s="1">
        <v>139140.0</v>
      </c>
      <c r="B2131" s="1">
        <v>512.0</v>
      </c>
      <c r="C2131" s="1">
        <v>14.0</v>
      </c>
      <c r="D2131" s="1" t="s">
        <v>34</v>
      </c>
      <c r="E2131" s="1">
        <v>33.0</v>
      </c>
      <c r="F2131" s="7" t="str">
        <f>vlookup(E2131,Teams!A:B,2,false)</f>
        <v>NCSSM B</v>
      </c>
      <c r="G2131" s="1" t="b">
        <v>0</v>
      </c>
      <c r="H2131" s="1" t="b">
        <v>0</v>
      </c>
      <c r="I2131" s="1">
        <v>8.0</v>
      </c>
      <c r="J2131" s="7" t="str">
        <f>vlookup(I2131,Cats!$A:$B,2,false)</f>
        <v>M</v>
      </c>
    </row>
    <row r="2132">
      <c r="A2132" s="1">
        <v>139141.0</v>
      </c>
      <c r="B2132" s="1">
        <v>512.0</v>
      </c>
      <c r="C2132" s="1">
        <v>14.0</v>
      </c>
      <c r="D2132" s="1" t="s">
        <v>44</v>
      </c>
      <c r="E2132" s="1">
        <v>6.0</v>
      </c>
      <c r="F2132" s="7" t="str">
        <f>vlookup(E2132,Teams!A:B,2,false)</f>
        <v>Buchholz A</v>
      </c>
      <c r="G2132" s="1" t="b">
        <v>1</v>
      </c>
      <c r="H2132" s="1" t="b">
        <v>0</v>
      </c>
      <c r="I2132" s="1">
        <v>9.0</v>
      </c>
      <c r="J2132" s="7" t="str">
        <f>vlookup(I2132,Cats!$A:$B,2,false)</f>
        <v>C</v>
      </c>
    </row>
    <row r="2133">
      <c r="A2133" s="1">
        <v>139142.0</v>
      </c>
      <c r="B2133" s="1">
        <v>512.0</v>
      </c>
      <c r="C2133" s="1">
        <v>0.0</v>
      </c>
      <c r="D2133" s="1" t="s">
        <v>32</v>
      </c>
      <c r="E2133" s="1">
        <v>33.0</v>
      </c>
      <c r="F2133" s="7" t="str">
        <f>vlookup(E2133,Teams!A:B,2,false)</f>
        <v>NCSSM B</v>
      </c>
      <c r="G2133" s="1" t="b">
        <v>0</v>
      </c>
      <c r="H2133" s="1" t="b">
        <v>1</v>
      </c>
      <c r="I2133" s="1">
        <v>9.0</v>
      </c>
      <c r="J2133" s="7" t="str">
        <f>vlookup(I2133,Cats!$A:$B,2,false)</f>
        <v>C</v>
      </c>
    </row>
    <row r="2134">
      <c r="A2134" s="1">
        <v>139143.0</v>
      </c>
      <c r="B2134" s="1">
        <v>512.0</v>
      </c>
      <c r="C2134" s="1">
        <v>0.0</v>
      </c>
      <c r="D2134" s="1" t="s">
        <v>32</v>
      </c>
      <c r="E2134" s="1">
        <v>6.0</v>
      </c>
      <c r="F2134" s="7" t="str">
        <f>vlookup(E2134,Teams!A:B,2,false)</f>
        <v>Buchholz A</v>
      </c>
      <c r="G2134" s="1" t="b">
        <v>1</v>
      </c>
      <c r="H2134" s="1" t="b">
        <v>1</v>
      </c>
      <c r="I2134" s="1">
        <v>10.0</v>
      </c>
      <c r="J2134" s="7" t="str">
        <f>vlookup(I2134,Cats!$A:$B,2,false)</f>
        <v>E</v>
      </c>
    </row>
    <row r="2135">
      <c r="A2135" s="1">
        <v>139144.0</v>
      </c>
      <c r="B2135" s="1">
        <v>512.0</v>
      </c>
      <c r="C2135" s="1">
        <v>4.0</v>
      </c>
      <c r="D2135" s="1" t="s">
        <v>38</v>
      </c>
      <c r="E2135" s="1">
        <v>33.0</v>
      </c>
      <c r="F2135" s="7" t="str">
        <f>vlookup(E2135,Teams!A:B,2,false)</f>
        <v>NCSSM B</v>
      </c>
      <c r="G2135" s="1" t="b">
        <v>0</v>
      </c>
      <c r="H2135" s="1" t="b">
        <v>0</v>
      </c>
      <c r="I2135" s="1">
        <v>10.0</v>
      </c>
      <c r="J2135" s="7" t="str">
        <f>vlookup(I2135,Cats!$A:$B,2,false)</f>
        <v>E</v>
      </c>
    </row>
    <row r="2136">
      <c r="A2136" s="1">
        <v>139145.0</v>
      </c>
      <c r="B2136" s="1">
        <v>512.0</v>
      </c>
      <c r="C2136" s="1">
        <v>14.0</v>
      </c>
      <c r="D2136" s="1" t="s">
        <v>40</v>
      </c>
      <c r="E2136" s="1">
        <v>6.0</v>
      </c>
      <c r="F2136" s="7" t="str">
        <f>vlookup(E2136,Teams!A:B,2,false)</f>
        <v>Buchholz A</v>
      </c>
      <c r="G2136" s="1" t="b">
        <v>1</v>
      </c>
      <c r="H2136" s="1" t="b">
        <v>0</v>
      </c>
      <c r="I2136" s="1">
        <v>11.0</v>
      </c>
      <c r="J2136" s="7" t="str">
        <f>vlookup(I2136,Cats!$A:$B,2,false)</f>
        <v>B</v>
      </c>
    </row>
    <row r="2137">
      <c r="A2137" s="1">
        <v>139146.0</v>
      </c>
      <c r="B2137" s="1">
        <v>512.0</v>
      </c>
      <c r="C2137" s="1">
        <v>0.0</v>
      </c>
      <c r="D2137" s="1" t="s">
        <v>32</v>
      </c>
      <c r="E2137" s="1">
        <v>33.0</v>
      </c>
      <c r="F2137" s="7" t="str">
        <f>vlookup(E2137,Teams!A:B,2,false)</f>
        <v>NCSSM B</v>
      </c>
      <c r="G2137" s="1" t="b">
        <v>0</v>
      </c>
      <c r="H2137" s="1" t="b">
        <v>1</v>
      </c>
      <c r="I2137" s="1">
        <v>11.0</v>
      </c>
      <c r="J2137" s="7" t="str">
        <f>vlookup(I2137,Cats!$A:$B,2,false)</f>
        <v>B</v>
      </c>
    </row>
    <row r="2138">
      <c r="A2138" s="1">
        <v>139147.0</v>
      </c>
      <c r="B2138" s="1">
        <v>512.0</v>
      </c>
      <c r="C2138" s="1">
        <v>14.0</v>
      </c>
      <c r="D2138" s="1" t="s">
        <v>45</v>
      </c>
      <c r="E2138" s="1">
        <v>6.0</v>
      </c>
      <c r="F2138" s="7" t="str">
        <f>vlookup(E2138,Teams!A:B,2,false)</f>
        <v>Buchholz A</v>
      </c>
      <c r="G2138" s="1" t="b">
        <v>1</v>
      </c>
      <c r="H2138" s="1" t="b">
        <v>0</v>
      </c>
      <c r="I2138" s="1">
        <v>12.0</v>
      </c>
      <c r="J2138" s="7" t="str">
        <f>vlookup(I2138,Cats!$A:$B,2,false)</f>
        <v>P</v>
      </c>
    </row>
    <row r="2139">
      <c r="A2139" s="1">
        <v>139148.0</v>
      </c>
      <c r="B2139" s="1">
        <v>512.0</v>
      </c>
      <c r="C2139" s="1">
        <v>0.0</v>
      </c>
      <c r="D2139" s="1" t="s">
        <v>32</v>
      </c>
      <c r="E2139" s="1">
        <v>33.0</v>
      </c>
      <c r="F2139" s="7" t="str">
        <f>vlookup(E2139,Teams!A:B,2,false)</f>
        <v>NCSSM B</v>
      </c>
      <c r="G2139" s="1" t="b">
        <v>0</v>
      </c>
      <c r="H2139" s="1" t="b">
        <v>1</v>
      </c>
      <c r="I2139" s="1">
        <v>12.0</v>
      </c>
      <c r="J2139" s="7" t="str">
        <f>vlookup(I2139,Cats!$A:$B,2,false)</f>
        <v>P</v>
      </c>
    </row>
    <row r="2140">
      <c r="A2140" s="1">
        <v>139149.0</v>
      </c>
      <c r="B2140" s="1">
        <v>512.0</v>
      </c>
      <c r="C2140" s="1">
        <v>14.0</v>
      </c>
      <c r="D2140" s="1" t="s">
        <v>45</v>
      </c>
      <c r="E2140" s="1">
        <v>6.0</v>
      </c>
      <c r="F2140" s="7" t="str">
        <f>vlookup(E2140,Teams!A:B,2,false)</f>
        <v>Buchholz A</v>
      </c>
      <c r="G2140" s="1" t="b">
        <v>1</v>
      </c>
      <c r="H2140" s="1" t="b">
        <v>0</v>
      </c>
      <c r="I2140" s="1">
        <v>13.0</v>
      </c>
      <c r="J2140" s="7" t="str">
        <f>vlookup(I2140,Cats!$A:$B,2,false)</f>
        <v>X</v>
      </c>
    </row>
    <row r="2141">
      <c r="A2141" s="1">
        <v>139150.0</v>
      </c>
      <c r="B2141" s="1">
        <v>512.0</v>
      </c>
      <c r="C2141" s="1">
        <v>0.0</v>
      </c>
      <c r="D2141" s="1" t="s">
        <v>32</v>
      </c>
      <c r="E2141" s="1">
        <v>33.0</v>
      </c>
      <c r="F2141" s="7" t="str">
        <f>vlookup(E2141,Teams!A:B,2,false)</f>
        <v>NCSSM B</v>
      </c>
      <c r="G2141" s="1" t="b">
        <v>0</v>
      </c>
      <c r="H2141" s="1" t="b">
        <v>1</v>
      </c>
      <c r="I2141" s="1">
        <v>13.0</v>
      </c>
      <c r="J2141" s="7" t="str">
        <f>vlookup(I2141,Cats!$A:$B,2,false)</f>
        <v>X</v>
      </c>
    </row>
    <row r="2142">
      <c r="A2142" s="1">
        <v>139151.0</v>
      </c>
      <c r="B2142" s="1">
        <v>512.0</v>
      </c>
      <c r="C2142" s="1">
        <v>14.0</v>
      </c>
      <c r="D2142" s="1" t="s">
        <v>45</v>
      </c>
      <c r="E2142" s="1">
        <v>6.0</v>
      </c>
      <c r="F2142" s="7" t="str">
        <f>vlookup(E2142,Teams!A:B,2,false)</f>
        <v>Buchholz A</v>
      </c>
      <c r="G2142" s="1" t="b">
        <v>1</v>
      </c>
      <c r="H2142" s="1" t="b">
        <v>0</v>
      </c>
      <c r="I2142" s="1">
        <v>14.0</v>
      </c>
      <c r="J2142" s="7" t="str">
        <f>vlookup(I2142,Cats!$A:$B,2,false)</f>
        <v>M</v>
      </c>
    </row>
    <row r="2143">
      <c r="A2143" s="1">
        <v>139152.0</v>
      </c>
      <c r="B2143" s="1">
        <v>512.0</v>
      </c>
      <c r="C2143" s="1">
        <v>0.0</v>
      </c>
      <c r="D2143" s="1" t="s">
        <v>32</v>
      </c>
      <c r="E2143" s="1">
        <v>33.0</v>
      </c>
      <c r="F2143" s="7" t="str">
        <f>vlookup(E2143,Teams!A:B,2,false)</f>
        <v>NCSSM B</v>
      </c>
      <c r="G2143" s="1" t="b">
        <v>0</v>
      </c>
      <c r="H2143" s="1" t="b">
        <v>1</v>
      </c>
      <c r="I2143" s="1">
        <v>14.0</v>
      </c>
      <c r="J2143" s="7" t="str">
        <f>vlookup(I2143,Cats!$A:$B,2,false)</f>
        <v>M</v>
      </c>
    </row>
    <row r="2144">
      <c r="A2144" s="1">
        <v>139153.0</v>
      </c>
      <c r="B2144" s="1">
        <v>512.0</v>
      </c>
      <c r="C2144" s="1">
        <v>0.0</v>
      </c>
      <c r="D2144" s="1" t="s">
        <v>40</v>
      </c>
      <c r="E2144" s="1">
        <v>6.0</v>
      </c>
      <c r="F2144" s="7" t="str">
        <f>vlookup(E2144,Teams!A:B,2,false)</f>
        <v>Buchholz A</v>
      </c>
      <c r="G2144" s="1" t="b">
        <v>1</v>
      </c>
      <c r="H2144" s="1" t="b">
        <v>0</v>
      </c>
      <c r="I2144" s="1">
        <v>15.0</v>
      </c>
      <c r="J2144" s="7" t="str">
        <f>vlookup(I2144,Cats!$A:$B,2,false)</f>
        <v>C</v>
      </c>
    </row>
    <row r="2145">
      <c r="A2145" s="1">
        <v>139154.0</v>
      </c>
      <c r="B2145" s="1">
        <v>512.0</v>
      </c>
      <c r="C2145" s="1">
        <v>0.0</v>
      </c>
      <c r="D2145" s="1" t="s">
        <v>36</v>
      </c>
      <c r="E2145" s="1">
        <v>33.0</v>
      </c>
      <c r="F2145" s="7" t="str">
        <f>vlookup(E2145,Teams!A:B,2,false)</f>
        <v>NCSSM B</v>
      </c>
      <c r="G2145" s="1" t="b">
        <v>0</v>
      </c>
      <c r="H2145" s="1" t="b">
        <v>0</v>
      </c>
      <c r="I2145" s="1">
        <v>15.0</v>
      </c>
      <c r="J2145" s="7" t="str">
        <f>vlookup(I2145,Cats!$A:$B,2,false)</f>
        <v>C</v>
      </c>
    </row>
    <row r="2146">
      <c r="A2146" s="1">
        <v>139155.0</v>
      </c>
      <c r="B2146" s="1">
        <v>512.0</v>
      </c>
      <c r="C2146" s="1">
        <v>0.0</v>
      </c>
      <c r="D2146" s="1" t="s">
        <v>39</v>
      </c>
      <c r="E2146" s="1">
        <v>6.0</v>
      </c>
      <c r="F2146" s="7" t="str">
        <f>vlookup(E2146,Teams!A:B,2,false)</f>
        <v>Buchholz A</v>
      </c>
      <c r="G2146" s="1" t="b">
        <v>1</v>
      </c>
      <c r="H2146" s="1" t="b">
        <v>0</v>
      </c>
      <c r="I2146" s="1">
        <v>16.0</v>
      </c>
      <c r="J2146" s="7" t="str">
        <f>vlookup(I2146,Cats!$A:$B,2,false)</f>
        <v>E</v>
      </c>
    </row>
    <row r="2147">
      <c r="A2147" s="1">
        <v>139156.0</v>
      </c>
      <c r="B2147" s="1">
        <v>512.0</v>
      </c>
      <c r="C2147" s="1">
        <v>0.0</v>
      </c>
      <c r="D2147" s="1" t="s">
        <v>36</v>
      </c>
      <c r="E2147" s="1">
        <v>33.0</v>
      </c>
      <c r="F2147" s="7" t="str">
        <f>vlookup(E2147,Teams!A:B,2,false)</f>
        <v>NCSSM B</v>
      </c>
      <c r="G2147" s="1" t="b">
        <v>0</v>
      </c>
      <c r="H2147" s="1" t="b">
        <v>0</v>
      </c>
      <c r="I2147" s="1">
        <v>16.0</v>
      </c>
      <c r="J2147" s="7" t="str">
        <f>vlookup(I2147,Cats!$A:$B,2,false)</f>
        <v>E</v>
      </c>
    </row>
    <row r="2148">
      <c r="A2148" s="1">
        <v>139157.0</v>
      </c>
      <c r="B2148" s="1">
        <v>512.0</v>
      </c>
      <c r="C2148" s="1">
        <v>14.0</v>
      </c>
      <c r="D2148" s="1" t="s">
        <v>40</v>
      </c>
      <c r="E2148" s="1">
        <v>6.0</v>
      </c>
      <c r="F2148" s="7" t="str">
        <f>vlookup(E2148,Teams!A:B,2,false)</f>
        <v>Buchholz A</v>
      </c>
      <c r="G2148" s="1" t="b">
        <v>1</v>
      </c>
      <c r="H2148" s="1" t="b">
        <v>0</v>
      </c>
      <c r="I2148" s="1">
        <v>17.0</v>
      </c>
      <c r="J2148" s="7" t="str">
        <f>vlookup(I2148,Cats!$A:$B,2,false)</f>
        <v>B</v>
      </c>
    </row>
    <row r="2149">
      <c r="A2149" s="1">
        <v>139158.0</v>
      </c>
      <c r="B2149" s="1">
        <v>512.0</v>
      </c>
      <c r="C2149" s="1">
        <v>-4.0</v>
      </c>
      <c r="D2149" s="1" t="s">
        <v>38</v>
      </c>
      <c r="E2149" s="1">
        <v>33.0</v>
      </c>
      <c r="F2149" s="7" t="str">
        <f>vlookup(E2149,Teams!A:B,2,false)</f>
        <v>NCSSM B</v>
      </c>
      <c r="G2149" s="1" t="b">
        <v>0</v>
      </c>
      <c r="H2149" s="1" t="b">
        <v>0</v>
      </c>
      <c r="I2149" s="1">
        <v>17.0</v>
      </c>
      <c r="J2149" s="7" t="str">
        <f>vlookup(I2149,Cats!$A:$B,2,false)</f>
        <v>B</v>
      </c>
    </row>
    <row r="2150">
      <c r="A2150" s="1">
        <v>139159.0</v>
      </c>
      <c r="B2150" s="1">
        <v>512.0</v>
      </c>
      <c r="C2150" s="1">
        <v>14.0</v>
      </c>
      <c r="D2150" s="1" t="s">
        <v>45</v>
      </c>
      <c r="E2150" s="1">
        <v>6.0</v>
      </c>
      <c r="F2150" s="7" t="str">
        <f>vlookup(E2150,Teams!A:B,2,false)</f>
        <v>Buchholz A</v>
      </c>
      <c r="G2150" s="1" t="b">
        <v>1</v>
      </c>
      <c r="H2150" s="1" t="b">
        <v>0</v>
      </c>
      <c r="I2150" s="1">
        <v>18.0</v>
      </c>
      <c r="J2150" s="7" t="str">
        <f>vlookup(I2150,Cats!$A:$B,2,false)</f>
        <v>P</v>
      </c>
    </row>
    <row r="2151">
      <c r="A2151" s="1">
        <v>139160.0</v>
      </c>
      <c r="B2151" s="1">
        <v>512.0</v>
      </c>
      <c r="C2151" s="1">
        <v>0.0</v>
      </c>
      <c r="D2151" s="1" t="s">
        <v>32</v>
      </c>
      <c r="E2151" s="1">
        <v>33.0</v>
      </c>
      <c r="F2151" s="7" t="str">
        <f>vlookup(E2151,Teams!A:B,2,false)</f>
        <v>NCSSM B</v>
      </c>
      <c r="G2151" s="1" t="b">
        <v>0</v>
      </c>
      <c r="H2151" s="1" t="b">
        <v>1</v>
      </c>
      <c r="I2151" s="1">
        <v>18.0</v>
      </c>
      <c r="J2151" s="7" t="str">
        <f>vlookup(I2151,Cats!$A:$B,2,false)</f>
        <v>P</v>
      </c>
    </row>
    <row r="2152">
      <c r="A2152" s="1">
        <v>139161.0</v>
      </c>
      <c r="B2152" s="1">
        <v>512.0</v>
      </c>
      <c r="C2152" s="1">
        <v>14.0</v>
      </c>
      <c r="D2152" s="1" t="s">
        <v>40</v>
      </c>
      <c r="E2152" s="1">
        <v>6.0</v>
      </c>
      <c r="F2152" s="7" t="str">
        <f>vlookup(E2152,Teams!A:B,2,false)</f>
        <v>Buchholz A</v>
      </c>
      <c r="G2152" s="1" t="b">
        <v>1</v>
      </c>
      <c r="H2152" s="1" t="b">
        <v>0</v>
      </c>
      <c r="I2152" s="1">
        <v>19.0</v>
      </c>
      <c r="J2152" s="7" t="str">
        <f>vlookup(I2152,Cats!$A:$B,2,false)</f>
        <v>X</v>
      </c>
    </row>
    <row r="2153">
      <c r="A2153" s="1">
        <v>139162.0</v>
      </c>
      <c r="B2153" s="1">
        <v>512.0</v>
      </c>
      <c r="C2153" s="1">
        <v>-4.0</v>
      </c>
      <c r="D2153" s="1" t="s">
        <v>38</v>
      </c>
      <c r="E2153" s="1">
        <v>33.0</v>
      </c>
      <c r="F2153" s="7" t="str">
        <f>vlookup(E2153,Teams!A:B,2,false)</f>
        <v>NCSSM B</v>
      </c>
      <c r="G2153" s="1" t="b">
        <v>0</v>
      </c>
      <c r="H2153" s="1" t="b">
        <v>0</v>
      </c>
      <c r="I2153" s="1">
        <v>19.0</v>
      </c>
      <c r="J2153" s="7" t="str">
        <f>vlookup(I2153,Cats!$A:$B,2,false)</f>
        <v>X</v>
      </c>
    </row>
    <row r="2154">
      <c r="A2154" s="1">
        <v>139163.0</v>
      </c>
      <c r="B2154" s="1">
        <v>512.0</v>
      </c>
      <c r="C2154" s="1">
        <v>4.0</v>
      </c>
      <c r="D2154" s="1" t="s">
        <v>45</v>
      </c>
      <c r="E2154" s="1">
        <v>6.0</v>
      </c>
      <c r="F2154" s="7" t="str">
        <f>vlookup(E2154,Teams!A:B,2,false)</f>
        <v>Buchholz A</v>
      </c>
      <c r="G2154" s="1" t="b">
        <v>1</v>
      </c>
      <c r="H2154" s="1" t="b">
        <v>0</v>
      </c>
      <c r="I2154" s="1">
        <v>20.0</v>
      </c>
      <c r="J2154" s="7" t="str">
        <f>vlookup(I2154,Cats!$A:$B,2,false)</f>
        <v>M</v>
      </c>
    </row>
    <row r="2155">
      <c r="A2155" s="1">
        <v>139164.0</v>
      </c>
      <c r="B2155" s="1">
        <v>512.0</v>
      </c>
      <c r="C2155" s="1">
        <v>0.0</v>
      </c>
      <c r="D2155" s="1" t="s">
        <v>32</v>
      </c>
      <c r="E2155" s="1">
        <v>33.0</v>
      </c>
      <c r="F2155" s="7" t="str">
        <f>vlookup(E2155,Teams!A:B,2,false)</f>
        <v>NCSSM B</v>
      </c>
      <c r="G2155" s="1" t="b">
        <v>0</v>
      </c>
      <c r="H2155" s="1" t="b">
        <v>1</v>
      </c>
      <c r="I2155" s="1">
        <v>20.0</v>
      </c>
      <c r="J2155" s="7" t="str">
        <f>vlookup(I2155,Cats!$A:$B,2,false)</f>
        <v>M</v>
      </c>
    </row>
    <row r="2156">
      <c r="A2156" s="1">
        <v>139165.0</v>
      </c>
      <c r="B2156" s="1">
        <v>512.0</v>
      </c>
      <c r="C2156" s="1">
        <v>14.0</v>
      </c>
      <c r="D2156" s="1" t="s">
        <v>44</v>
      </c>
      <c r="E2156" s="1">
        <v>6.0</v>
      </c>
      <c r="F2156" s="7" t="str">
        <f>vlookup(E2156,Teams!A:B,2,false)</f>
        <v>Buchholz A</v>
      </c>
      <c r="G2156" s="1" t="b">
        <v>1</v>
      </c>
      <c r="H2156" s="1" t="b">
        <v>0</v>
      </c>
      <c r="I2156" s="1">
        <v>21.0</v>
      </c>
      <c r="J2156" s="7" t="str">
        <f>vlookup(I2156,Cats!$A:$B,2,false)</f>
        <v>C</v>
      </c>
    </row>
    <row r="2157">
      <c r="A2157" s="1">
        <v>139166.0</v>
      </c>
      <c r="B2157" s="1">
        <v>512.0</v>
      </c>
      <c r="C2157" s="1">
        <v>0.0</v>
      </c>
      <c r="D2157" s="1" t="s">
        <v>32</v>
      </c>
      <c r="E2157" s="1">
        <v>33.0</v>
      </c>
      <c r="F2157" s="7" t="str">
        <f>vlookup(E2157,Teams!A:B,2,false)</f>
        <v>NCSSM B</v>
      </c>
      <c r="G2157" s="1" t="b">
        <v>0</v>
      </c>
      <c r="H2157" s="1" t="b">
        <v>1</v>
      </c>
      <c r="I2157" s="1">
        <v>21.0</v>
      </c>
      <c r="J2157" s="7" t="str">
        <f>vlookup(I2157,Cats!$A:$B,2,false)</f>
        <v>C</v>
      </c>
    </row>
    <row r="2158">
      <c r="A2158" s="1">
        <v>139167.0</v>
      </c>
      <c r="B2158" s="1">
        <v>512.0</v>
      </c>
      <c r="C2158" s="1">
        <v>0.0</v>
      </c>
      <c r="D2158" s="1" t="s">
        <v>40</v>
      </c>
      <c r="E2158" s="1">
        <v>6.0</v>
      </c>
      <c r="F2158" s="7" t="str">
        <f>vlookup(E2158,Teams!A:B,2,false)</f>
        <v>Buchholz A</v>
      </c>
      <c r="G2158" s="1" t="b">
        <v>1</v>
      </c>
      <c r="H2158" s="1" t="b">
        <v>0</v>
      </c>
      <c r="I2158" s="1">
        <v>22.0</v>
      </c>
      <c r="J2158" s="7" t="str">
        <f>vlookup(I2158,Cats!$A:$B,2,false)</f>
        <v>E</v>
      </c>
    </row>
    <row r="2159">
      <c r="A2159" s="1">
        <v>139168.0</v>
      </c>
      <c r="B2159" s="1">
        <v>512.0</v>
      </c>
      <c r="C2159" s="1">
        <v>0.0</v>
      </c>
      <c r="D2159" s="1" t="s">
        <v>38</v>
      </c>
      <c r="E2159" s="1">
        <v>33.0</v>
      </c>
      <c r="F2159" s="7" t="str">
        <f>vlookup(E2159,Teams!A:B,2,false)</f>
        <v>NCSSM B</v>
      </c>
      <c r="G2159" s="1" t="b">
        <v>0</v>
      </c>
      <c r="H2159" s="1" t="b">
        <v>0</v>
      </c>
      <c r="I2159" s="1">
        <v>22.0</v>
      </c>
      <c r="J2159" s="7" t="str">
        <f>vlookup(I2159,Cats!$A:$B,2,false)</f>
        <v>E</v>
      </c>
    </row>
    <row r="2160">
      <c r="A2160" s="1">
        <v>139169.0</v>
      </c>
      <c r="B2160" s="1">
        <v>512.0</v>
      </c>
      <c r="C2160" s="1">
        <v>14.0</v>
      </c>
      <c r="D2160" s="1" t="s">
        <v>40</v>
      </c>
      <c r="E2160" s="1">
        <v>6.0</v>
      </c>
      <c r="F2160" s="7" t="str">
        <f>vlookup(E2160,Teams!A:B,2,false)</f>
        <v>Buchholz A</v>
      </c>
      <c r="G2160" s="1" t="b">
        <v>1</v>
      </c>
      <c r="H2160" s="1" t="b">
        <v>0</v>
      </c>
      <c r="I2160" s="1">
        <v>23.0</v>
      </c>
      <c r="J2160" s="7" t="str">
        <f>vlookup(I2160,Cats!$A:$B,2,false)</f>
        <v>B</v>
      </c>
    </row>
    <row r="2161">
      <c r="A2161" s="1">
        <v>139170.0</v>
      </c>
      <c r="B2161" s="1">
        <v>512.0</v>
      </c>
      <c r="C2161" s="1">
        <v>0.0</v>
      </c>
      <c r="D2161" s="1" t="s">
        <v>32</v>
      </c>
      <c r="E2161" s="1">
        <v>33.0</v>
      </c>
      <c r="F2161" s="7" t="str">
        <f>vlookup(E2161,Teams!A:B,2,false)</f>
        <v>NCSSM B</v>
      </c>
      <c r="G2161" s="1" t="b">
        <v>0</v>
      </c>
      <c r="H2161" s="1" t="b">
        <v>1</v>
      </c>
      <c r="I2161" s="1">
        <v>23.0</v>
      </c>
      <c r="J2161" s="7" t="str">
        <f>vlookup(I2161,Cats!$A:$B,2,false)</f>
        <v>B</v>
      </c>
    </row>
    <row r="2162">
      <c r="A2162" s="1">
        <v>139171.0</v>
      </c>
      <c r="B2162" s="1">
        <v>512.0</v>
      </c>
      <c r="C2162" s="1">
        <v>-4.0</v>
      </c>
      <c r="D2162" s="1" t="s">
        <v>45</v>
      </c>
      <c r="E2162" s="1">
        <v>6.0</v>
      </c>
      <c r="F2162" s="7" t="str">
        <f>vlookup(E2162,Teams!A:B,2,false)</f>
        <v>Buchholz A</v>
      </c>
      <c r="G2162" s="1" t="b">
        <v>1</v>
      </c>
      <c r="H2162" s="1" t="b">
        <v>0</v>
      </c>
      <c r="I2162" s="1">
        <v>24.0</v>
      </c>
      <c r="J2162" s="7" t="str">
        <f>vlookup(I2162,Cats!$A:$B,2,false)</f>
        <v>P</v>
      </c>
    </row>
    <row r="2163">
      <c r="A2163" s="1">
        <v>139172.0</v>
      </c>
      <c r="B2163" s="1">
        <v>512.0</v>
      </c>
      <c r="C2163" s="1">
        <v>14.0</v>
      </c>
      <c r="D2163" s="1" t="s">
        <v>36</v>
      </c>
      <c r="E2163" s="1">
        <v>33.0</v>
      </c>
      <c r="F2163" s="7" t="str">
        <f>vlookup(E2163,Teams!A:B,2,false)</f>
        <v>NCSSM B</v>
      </c>
      <c r="G2163" s="1" t="b">
        <v>0</v>
      </c>
      <c r="H2163" s="1" t="b">
        <v>0</v>
      </c>
      <c r="I2163" s="1">
        <v>24.0</v>
      </c>
      <c r="J2163" s="7" t="str">
        <f>vlookup(I2163,Cats!$A:$B,2,false)</f>
        <v>P</v>
      </c>
    </row>
    <row r="2164">
      <c r="A2164" s="1">
        <v>139173.0</v>
      </c>
      <c r="B2164" s="1">
        <v>513.0</v>
      </c>
      <c r="C2164" s="1">
        <v>4.0</v>
      </c>
      <c r="D2164" s="1" t="s">
        <v>161</v>
      </c>
      <c r="E2164" s="1">
        <v>19.0</v>
      </c>
      <c r="F2164" s="7" t="str">
        <f>vlookup(E2164,Teams!A:B,2,false)</f>
        <v>Interlake A</v>
      </c>
      <c r="G2164" s="1" t="b">
        <v>1</v>
      </c>
      <c r="H2164" s="1" t="b">
        <v>0</v>
      </c>
      <c r="I2164" s="1">
        <v>1.0</v>
      </c>
      <c r="J2164" s="7" t="str">
        <f>vlookup(I2164,Cats!$A:$B,2,false)</f>
        <v>X</v>
      </c>
    </row>
    <row r="2165">
      <c r="A2165" s="1">
        <v>139174.0</v>
      </c>
      <c r="B2165" s="1">
        <v>513.0</v>
      </c>
      <c r="C2165" s="1">
        <v>0.0</v>
      </c>
      <c r="D2165" s="1" t="s">
        <v>32</v>
      </c>
      <c r="E2165" s="1">
        <v>38.0</v>
      </c>
      <c r="F2165" s="7" t="str">
        <f>vlookup(E2165,Teams!A:B,2,false)</f>
        <v>RMHS</v>
      </c>
      <c r="G2165" s="1" t="b">
        <v>0</v>
      </c>
      <c r="H2165" s="1" t="b">
        <v>1</v>
      </c>
      <c r="I2165" s="1">
        <v>1.0</v>
      </c>
      <c r="J2165" s="7" t="str">
        <f>vlookup(I2165,Cats!$A:$B,2,false)</f>
        <v>X</v>
      </c>
    </row>
    <row r="2166">
      <c r="A2166" s="1">
        <v>139175.0</v>
      </c>
      <c r="B2166" s="1">
        <v>513.0</v>
      </c>
      <c r="C2166" s="1">
        <v>4.0</v>
      </c>
      <c r="D2166" s="1" t="s">
        <v>162</v>
      </c>
      <c r="E2166" s="1">
        <v>19.0</v>
      </c>
      <c r="F2166" s="7" t="str">
        <f>vlookup(E2166,Teams!A:B,2,false)</f>
        <v>Interlake A</v>
      </c>
      <c r="G2166" s="1" t="b">
        <v>1</v>
      </c>
      <c r="H2166" s="1" t="b">
        <v>0</v>
      </c>
      <c r="I2166" s="1">
        <v>2.0</v>
      </c>
      <c r="J2166" s="7" t="str">
        <f>vlookup(I2166,Cats!$A:$B,2,false)</f>
        <v>M</v>
      </c>
    </row>
    <row r="2167">
      <c r="A2167" s="1">
        <v>139176.0</v>
      </c>
      <c r="B2167" s="1">
        <v>513.0</v>
      </c>
      <c r="C2167" s="1">
        <v>0.0</v>
      </c>
      <c r="D2167" s="1" t="s">
        <v>184</v>
      </c>
      <c r="E2167" s="1">
        <v>38.0</v>
      </c>
      <c r="F2167" s="7" t="str">
        <f>vlookup(E2167,Teams!A:B,2,false)</f>
        <v>RMHS</v>
      </c>
      <c r="G2167" s="1" t="b">
        <v>0</v>
      </c>
      <c r="H2167" s="1" t="b">
        <v>0</v>
      </c>
      <c r="I2167" s="1">
        <v>2.0</v>
      </c>
      <c r="J2167" s="7" t="str">
        <f>vlookup(I2167,Cats!$A:$B,2,false)</f>
        <v>M</v>
      </c>
    </row>
    <row r="2168">
      <c r="A2168" s="1">
        <v>139177.0</v>
      </c>
      <c r="B2168" s="1">
        <v>513.0</v>
      </c>
      <c r="C2168" s="1">
        <v>14.0</v>
      </c>
      <c r="D2168" s="1" t="s">
        <v>161</v>
      </c>
      <c r="E2168" s="1">
        <v>19.0</v>
      </c>
      <c r="F2168" s="7" t="str">
        <f>vlookup(E2168,Teams!A:B,2,false)</f>
        <v>Interlake A</v>
      </c>
      <c r="G2168" s="1" t="b">
        <v>1</v>
      </c>
      <c r="H2168" s="1" t="b">
        <v>0</v>
      </c>
      <c r="I2168" s="1">
        <v>3.0</v>
      </c>
      <c r="J2168" s="7" t="str">
        <f>vlookup(I2168,Cats!$A:$B,2,false)</f>
        <v>C</v>
      </c>
    </row>
    <row r="2169">
      <c r="A2169" s="1">
        <v>139178.0</v>
      </c>
      <c r="B2169" s="1">
        <v>513.0</v>
      </c>
      <c r="C2169" s="1">
        <v>0.0</v>
      </c>
      <c r="D2169" s="1" t="s">
        <v>32</v>
      </c>
      <c r="E2169" s="1">
        <v>38.0</v>
      </c>
      <c r="F2169" s="7" t="str">
        <f>vlookup(E2169,Teams!A:B,2,false)</f>
        <v>RMHS</v>
      </c>
      <c r="G2169" s="1" t="b">
        <v>0</v>
      </c>
      <c r="H2169" s="1" t="b">
        <v>1</v>
      </c>
      <c r="I2169" s="1">
        <v>3.0</v>
      </c>
      <c r="J2169" s="7" t="str">
        <f>vlookup(I2169,Cats!$A:$B,2,false)</f>
        <v>C</v>
      </c>
    </row>
    <row r="2170">
      <c r="A2170" s="1">
        <v>139179.0</v>
      </c>
      <c r="B2170" s="1">
        <v>513.0</v>
      </c>
      <c r="C2170" s="1">
        <v>4.0</v>
      </c>
      <c r="D2170" s="1" t="s">
        <v>160</v>
      </c>
      <c r="E2170" s="1">
        <v>19.0</v>
      </c>
      <c r="F2170" s="7" t="str">
        <f>vlookup(E2170,Teams!A:B,2,false)</f>
        <v>Interlake A</v>
      </c>
      <c r="G2170" s="1" t="b">
        <v>1</v>
      </c>
      <c r="H2170" s="1" t="b">
        <v>0</v>
      </c>
      <c r="I2170" s="1">
        <v>4.0</v>
      </c>
      <c r="J2170" s="7" t="str">
        <f>vlookup(I2170,Cats!$A:$B,2,false)</f>
        <v>E</v>
      </c>
    </row>
    <row r="2171">
      <c r="A2171" s="1">
        <v>139180.0</v>
      </c>
      <c r="B2171" s="1">
        <v>513.0</v>
      </c>
      <c r="C2171" s="1">
        <v>0.0</v>
      </c>
      <c r="D2171" s="1" t="s">
        <v>32</v>
      </c>
      <c r="E2171" s="1">
        <v>38.0</v>
      </c>
      <c r="F2171" s="7" t="str">
        <f>vlookup(E2171,Teams!A:B,2,false)</f>
        <v>RMHS</v>
      </c>
      <c r="G2171" s="1" t="b">
        <v>0</v>
      </c>
      <c r="H2171" s="1" t="b">
        <v>1</v>
      </c>
      <c r="I2171" s="1">
        <v>4.0</v>
      </c>
      <c r="J2171" s="7" t="str">
        <f>vlookup(I2171,Cats!$A:$B,2,false)</f>
        <v>E</v>
      </c>
    </row>
    <row r="2172">
      <c r="A2172" s="1">
        <v>139181.0</v>
      </c>
      <c r="B2172" s="1">
        <v>513.0</v>
      </c>
      <c r="C2172" s="1">
        <v>4.0</v>
      </c>
      <c r="D2172" s="1" t="s">
        <v>165</v>
      </c>
      <c r="E2172" s="1">
        <v>19.0</v>
      </c>
      <c r="F2172" s="7" t="str">
        <f>vlookup(E2172,Teams!A:B,2,false)</f>
        <v>Interlake A</v>
      </c>
      <c r="G2172" s="1" t="b">
        <v>1</v>
      </c>
      <c r="H2172" s="1" t="b">
        <v>0</v>
      </c>
      <c r="I2172" s="1">
        <v>5.0</v>
      </c>
      <c r="J2172" s="7" t="str">
        <f>vlookup(I2172,Cats!$A:$B,2,false)</f>
        <v>B</v>
      </c>
    </row>
    <row r="2173">
      <c r="A2173" s="1">
        <v>139182.0</v>
      </c>
      <c r="B2173" s="1">
        <v>513.0</v>
      </c>
      <c r="C2173" s="1">
        <v>-4.0</v>
      </c>
      <c r="D2173" s="1" t="s">
        <v>185</v>
      </c>
      <c r="E2173" s="1">
        <v>38.0</v>
      </c>
      <c r="F2173" s="7" t="str">
        <f>vlookup(E2173,Teams!A:B,2,false)</f>
        <v>RMHS</v>
      </c>
      <c r="G2173" s="1" t="b">
        <v>0</v>
      </c>
      <c r="H2173" s="1" t="b">
        <v>0</v>
      </c>
      <c r="I2173" s="1">
        <v>5.0</v>
      </c>
      <c r="J2173" s="7" t="str">
        <f>vlookup(I2173,Cats!$A:$B,2,false)</f>
        <v>B</v>
      </c>
    </row>
    <row r="2174">
      <c r="A2174" s="1">
        <v>139183.0</v>
      </c>
      <c r="B2174" s="1">
        <v>513.0</v>
      </c>
      <c r="C2174" s="1">
        <v>0.0</v>
      </c>
      <c r="D2174" s="1" t="s">
        <v>32</v>
      </c>
      <c r="E2174" s="1">
        <v>19.0</v>
      </c>
      <c r="F2174" s="7" t="str">
        <f>vlookup(E2174,Teams!A:B,2,false)</f>
        <v>Interlake A</v>
      </c>
      <c r="G2174" s="1" t="b">
        <v>1</v>
      </c>
      <c r="H2174" s="1" t="b">
        <v>1</v>
      </c>
      <c r="I2174" s="1">
        <v>6.0</v>
      </c>
      <c r="J2174" s="7" t="str">
        <f>vlookup(I2174,Cats!$A:$B,2,false)</f>
        <v>P</v>
      </c>
    </row>
    <row r="2175">
      <c r="A2175" s="1">
        <v>139184.0</v>
      </c>
      <c r="B2175" s="1">
        <v>513.0</v>
      </c>
      <c r="C2175" s="1">
        <v>14.0</v>
      </c>
      <c r="D2175" s="1" t="s">
        <v>185</v>
      </c>
      <c r="E2175" s="1">
        <v>38.0</v>
      </c>
      <c r="F2175" s="7" t="str">
        <f>vlookup(E2175,Teams!A:B,2,false)</f>
        <v>RMHS</v>
      </c>
      <c r="G2175" s="1" t="b">
        <v>0</v>
      </c>
      <c r="H2175" s="1" t="b">
        <v>0</v>
      </c>
      <c r="I2175" s="1">
        <v>6.0</v>
      </c>
      <c r="J2175" s="7" t="str">
        <f>vlookup(I2175,Cats!$A:$B,2,false)</f>
        <v>P</v>
      </c>
    </row>
    <row r="2176">
      <c r="A2176" s="1">
        <v>139185.0</v>
      </c>
      <c r="B2176" s="1">
        <v>513.0</v>
      </c>
      <c r="C2176" s="1">
        <v>14.0</v>
      </c>
      <c r="D2176" s="1" t="s">
        <v>160</v>
      </c>
      <c r="E2176" s="1">
        <v>19.0</v>
      </c>
      <c r="F2176" s="7" t="str">
        <f>vlookup(E2176,Teams!A:B,2,false)</f>
        <v>Interlake A</v>
      </c>
      <c r="G2176" s="1" t="b">
        <v>1</v>
      </c>
      <c r="H2176" s="1" t="b">
        <v>0</v>
      </c>
      <c r="I2176" s="1">
        <v>7.0</v>
      </c>
      <c r="J2176" s="7" t="str">
        <f>vlookup(I2176,Cats!$A:$B,2,false)</f>
        <v>X</v>
      </c>
    </row>
    <row r="2177">
      <c r="A2177" s="1">
        <v>139186.0</v>
      </c>
      <c r="B2177" s="1">
        <v>513.0</v>
      </c>
      <c r="C2177" s="1">
        <v>0.0</v>
      </c>
      <c r="D2177" s="1" t="s">
        <v>32</v>
      </c>
      <c r="E2177" s="1">
        <v>38.0</v>
      </c>
      <c r="F2177" s="7" t="str">
        <f>vlookup(E2177,Teams!A:B,2,false)</f>
        <v>RMHS</v>
      </c>
      <c r="G2177" s="1" t="b">
        <v>0</v>
      </c>
      <c r="H2177" s="1" t="b">
        <v>1</v>
      </c>
      <c r="I2177" s="1">
        <v>7.0</v>
      </c>
      <c r="J2177" s="7" t="str">
        <f>vlookup(I2177,Cats!$A:$B,2,false)</f>
        <v>X</v>
      </c>
    </row>
    <row r="2178">
      <c r="A2178" s="1">
        <v>139187.0</v>
      </c>
      <c r="B2178" s="1">
        <v>513.0</v>
      </c>
      <c r="C2178" s="1">
        <v>0.0</v>
      </c>
      <c r="D2178" s="1" t="s">
        <v>164</v>
      </c>
      <c r="E2178" s="1">
        <v>19.0</v>
      </c>
      <c r="F2178" s="7" t="str">
        <f>vlookup(E2178,Teams!A:B,2,false)</f>
        <v>Interlake A</v>
      </c>
      <c r="G2178" s="1" t="b">
        <v>1</v>
      </c>
      <c r="H2178" s="1" t="b">
        <v>0</v>
      </c>
      <c r="I2178" s="1">
        <v>8.0</v>
      </c>
      <c r="J2178" s="7" t="str">
        <f>vlookup(I2178,Cats!$A:$B,2,false)</f>
        <v>M</v>
      </c>
    </row>
    <row r="2179">
      <c r="A2179" s="1">
        <v>139188.0</v>
      </c>
      <c r="B2179" s="1">
        <v>513.0</v>
      </c>
      <c r="C2179" s="1">
        <v>14.0</v>
      </c>
      <c r="D2179" s="1" t="s">
        <v>184</v>
      </c>
      <c r="E2179" s="1">
        <v>38.0</v>
      </c>
      <c r="F2179" s="7" t="str">
        <f>vlookup(E2179,Teams!A:B,2,false)</f>
        <v>RMHS</v>
      </c>
      <c r="G2179" s="1" t="b">
        <v>0</v>
      </c>
      <c r="H2179" s="1" t="b">
        <v>0</v>
      </c>
      <c r="I2179" s="1">
        <v>8.0</v>
      </c>
      <c r="J2179" s="7" t="str">
        <f>vlookup(I2179,Cats!$A:$B,2,false)</f>
        <v>M</v>
      </c>
    </row>
    <row r="2180">
      <c r="A2180" s="1">
        <v>139189.0</v>
      </c>
      <c r="B2180" s="1">
        <v>513.0</v>
      </c>
      <c r="C2180" s="1">
        <v>0.0</v>
      </c>
      <c r="D2180" s="1" t="s">
        <v>32</v>
      </c>
      <c r="E2180" s="1">
        <v>19.0</v>
      </c>
      <c r="F2180" s="7" t="str">
        <f>vlookup(E2180,Teams!A:B,2,false)</f>
        <v>Interlake A</v>
      </c>
      <c r="G2180" s="1" t="b">
        <v>1</v>
      </c>
      <c r="H2180" s="1" t="b">
        <v>1</v>
      </c>
      <c r="I2180" s="1">
        <v>9.0</v>
      </c>
      <c r="J2180" s="7" t="str">
        <f>vlookup(I2180,Cats!$A:$B,2,false)</f>
        <v>C</v>
      </c>
    </row>
    <row r="2181">
      <c r="A2181" s="1">
        <v>139190.0</v>
      </c>
      <c r="B2181" s="1">
        <v>513.0</v>
      </c>
      <c r="C2181" s="1">
        <v>4.0</v>
      </c>
      <c r="D2181" s="1" t="s">
        <v>185</v>
      </c>
      <c r="E2181" s="1">
        <v>38.0</v>
      </c>
      <c r="F2181" s="7" t="str">
        <f>vlookup(E2181,Teams!A:B,2,false)</f>
        <v>RMHS</v>
      </c>
      <c r="G2181" s="1" t="b">
        <v>0</v>
      </c>
      <c r="H2181" s="1" t="b">
        <v>0</v>
      </c>
      <c r="I2181" s="1">
        <v>9.0</v>
      </c>
      <c r="J2181" s="7" t="str">
        <f>vlookup(I2181,Cats!$A:$B,2,false)</f>
        <v>C</v>
      </c>
    </row>
    <row r="2182">
      <c r="A2182" s="1">
        <v>139191.0</v>
      </c>
      <c r="B2182" s="1">
        <v>513.0</v>
      </c>
      <c r="C2182" s="1">
        <v>4.0</v>
      </c>
      <c r="D2182" s="1" t="s">
        <v>160</v>
      </c>
      <c r="E2182" s="1">
        <v>19.0</v>
      </c>
      <c r="F2182" s="7" t="str">
        <f>vlookup(E2182,Teams!A:B,2,false)</f>
        <v>Interlake A</v>
      </c>
      <c r="G2182" s="1" t="b">
        <v>1</v>
      </c>
      <c r="H2182" s="1" t="b">
        <v>0</v>
      </c>
      <c r="I2182" s="1">
        <v>10.0</v>
      </c>
      <c r="J2182" s="7" t="str">
        <f>vlookup(I2182,Cats!$A:$B,2,false)</f>
        <v>E</v>
      </c>
    </row>
    <row r="2183">
      <c r="A2183" s="1">
        <v>139192.0</v>
      </c>
      <c r="B2183" s="1">
        <v>513.0</v>
      </c>
      <c r="C2183" s="1">
        <v>0.0</v>
      </c>
      <c r="D2183" s="1" t="s">
        <v>32</v>
      </c>
      <c r="E2183" s="1">
        <v>38.0</v>
      </c>
      <c r="F2183" s="7" t="str">
        <f>vlookup(E2183,Teams!A:B,2,false)</f>
        <v>RMHS</v>
      </c>
      <c r="G2183" s="1" t="b">
        <v>0</v>
      </c>
      <c r="H2183" s="1" t="b">
        <v>1</v>
      </c>
      <c r="I2183" s="1">
        <v>10.0</v>
      </c>
      <c r="J2183" s="7" t="str">
        <f>vlookup(I2183,Cats!$A:$B,2,false)</f>
        <v>E</v>
      </c>
    </row>
    <row r="2184">
      <c r="A2184" s="1">
        <v>139193.0</v>
      </c>
      <c r="B2184" s="1">
        <v>513.0</v>
      </c>
      <c r="C2184" s="1">
        <v>14.0</v>
      </c>
      <c r="D2184" s="1" t="s">
        <v>165</v>
      </c>
      <c r="E2184" s="1">
        <v>19.0</v>
      </c>
      <c r="F2184" s="7" t="str">
        <f>vlookup(E2184,Teams!A:B,2,false)</f>
        <v>Interlake A</v>
      </c>
      <c r="G2184" s="1" t="b">
        <v>1</v>
      </c>
      <c r="H2184" s="1" t="b">
        <v>0</v>
      </c>
      <c r="I2184" s="1">
        <v>11.0</v>
      </c>
      <c r="J2184" s="7" t="str">
        <f>vlookup(I2184,Cats!$A:$B,2,false)</f>
        <v>B</v>
      </c>
    </row>
    <row r="2185">
      <c r="A2185" s="1">
        <v>139194.0</v>
      </c>
      <c r="B2185" s="1">
        <v>513.0</v>
      </c>
      <c r="C2185" s="1">
        <v>0.0</v>
      </c>
      <c r="D2185" s="1" t="s">
        <v>32</v>
      </c>
      <c r="E2185" s="1">
        <v>38.0</v>
      </c>
      <c r="F2185" s="7" t="str">
        <f>vlookup(E2185,Teams!A:B,2,false)</f>
        <v>RMHS</v>
      </c>
      <c r="G2185" s="1" t="b">
        <v>0</v>
      </c>
      <c r="H2185" s="1" t="b">
        <v>1</v>
      </c>
      <c r="I2185" s="1">
        <v>11.0</v>
      </c>
      <c r="J2185" s="7" t="str">
        <f>vlookup(I2185,Cats!$A:$B,2,false)</f>
        <v>B</v>
      </c>
    </row>
    <row r="2186">
      <c r="A2186" s="1">
        <v>139195.0</v>
      </c>
      <c r="B2186" s="1">
        <v>513.0</v>
      </c>
      <c r="C2186" s="1">
        <v>14.0</v>
      </c>
      <c r="D2186" s="1" t="s">
        <v>161</v>
      </c>
      <c r="E2186" s="1">
        <v>19.0</v>
      </c>
      <c r="F2186" s="7" t="str">
        <f>vlookup(E2186,Teams!A:B,2,false)</f>
        <v>Interlake A</v>
      </c>
      <c r="G2186" s="1" t="b">
        <v>1</v>
      </c>
      <c r="H2186" s="1" t="b">
        <v>0</v>
      </c>
      <c r="I2186" s="1">
        <v>12.0</v>
      </c>
      <c r="J2186" s="7" t="str">
        <f>vlookup(I2186,Cats!$A:$B,2,false)</f>
        <v>P</v>
      </c>
    </row>
    <row r="2187">
      <c r="A2187" s="1">
        <v>139196.0</v>
      </c>
      <c r="B2187" s="1">
        <v>513.0</v>
      </c>
      <c r="C2187" s="1">
        <v>0.0</v>
      </c>
      <c r="D2187" s="1" t="s">
        <v>32</v>
      </c>
      <c r="E2187" s="1">
        <v>38.0</v>
      </c>
      <c r="F2187" s="7" t="str">
        <f>vlookup(E2187,Teams!A:B,2,false)</f>
        <v>RMHS</v>
      </c>
      <c r="G2187" s="1" t="b">
        <v>0</v>
      </c>
      <c r="H2187" s="1" t="b">
        <v>1</v>
      </c>
      <c r="I2187" s="1">
        <v>12.0</v>
      </c>
      <c r="J2187" s="7" t="str">
        <f>vlookup(I2187,Cats!$A:$B,2,false)</f>
        <v>P</v>
      </c>
    </row>
    <row r="2188">
      <c r="A2188" s="1">
        <v>139197.0</v>
      </c>
      <c r="B2188" s="1">
        <v>513.0</v>
      </c>
      <c r="C2188" s="1">
        <v>14.0</v>
      </c>
      <c r="D2188" s="1" t="s">
        <v>160</v>
      </c>
      <c r="E2188" s="1">
        <v>19.0</v>
      </c>
      <c r="F2188" s="7" t="str">
        <f>vlookup(E2188,Teams!A:B,2,false)</f>
        <v>Interlake A</v>
      </c>
      <c r="G2188" s="1" t="b">
        <v>1</v>
      </c>
      <c r="H2188" s="1" t="b">
        <v>0</v>
      </c>
      <c r="I2188" s="1">
        <v>13.0</v>
      </c>
      <c r="J2188" s="7" t="str">
        <f>vlookup(I2188,Cats!$A:$B,2,false)</f>
        <v>X</v>
      </c>
    </row>
    <row r="2189">
      <c r="A2189" s="1">
        <v>139198.0</v>
      </c>
      <c r="B2189" s="1">
        <v>513.0</v>
      </c>
      <c r="C2189" s="1">
        <v>0.0</v>
      </c>
      <c r="D2189" s="1" t="s">
        <v>32</v>
      </c>
      <c r="E2189" s="1">
        <v>38.0</v>
      </c>
      <c r="F2189" s="7" t="str">
        <f>vlookup(E2189,Teams!A:B,2,false)</f>
        <v>RMHS</v>
      </c>
      <c r="G2189" s="1" t="b">
        <v>0</v>
      </c>
      <c r="H2189" s="1" t="b">
        <v>1</v>
      </c>
      <c r="I2189" s="1">
        <v>13.0</v>
      </c>
      <c r="J2189" s="7" t="str">
        <f>vlookup(I2189,Cats!$A:$B,2,false)</f>
        <v>X</v>
      </c>
    </row>
    <row r="2190">
      <c r="A2190" s="1">
        <v>139199.0</v>
      </c>
      <c r="B2190" s="1">
        <v>513.0</v>
      </c>
      <c r="C2190" s="1">
        <v>0.0</v>
      </c>
      <c r="D2190" s="1" t="s">
        <v>164</v>
      </c>
      <c r="E2190" s="1">
        <v>19.0</v>
      </c>
      <c r="F2190" s="7" t="str">
        <f>vlookup(E2190,Teams!A:B,2,false)</f>
        <v>Interlake A</v>
      </c>
      <c r="G2190" s="1" t="b">
        <v>1</v>
      </c>
      <c r="H2190" s="1" t="b">
        <v>0</v>
      </c>
      <c r="I2190" s="1">
        <v>14.0</v>
      </c>
      <c r="J2190" s="7" t="str">
        <f>vlookup(I2190,Cats!$A:$B,2,false)</f>
        <v>M</v>
      </c>
    </row>
    <row r="2191">
      <c r="A2191" s="1">
        <v>139200.0</v>
      </c>
      <c r="B2191" s="1">
        <v>513.0</v>
      </c>
      <c r="C2191" s="1">
        <v>14.0</v>
      </c>
      <c r="D2191" s="1" t="s">
        <v>184</v>
      </c>
      <c r="E2191" s="1">
        <v>38.0</v>
      </c>
      <c r="F2191" s="7" t="str">
        <f>vlookup(E2191,Teams!A:B,2,false)</f>
        <v>RMHS</v>
      </c>
      <c r="G2191" s="1" t="b">
        <v>0</v>
      </c>
      <c r="H2191" s="1" t="b">
        <v>0</v>
      </c>
      <c r="I2191" s="1">
        <v>14.0</v>
      </c>
      <c r="J2191" s="7" t="str">
        <f>vlookup(I2191,Cats!$A:$B,2,false)</f>
        <v>M</v>
      </c>
    </row>
    <row r="2192">
      <c r="A2192" s="1">
        <v>139201.0</v>
      </c>
      <c r="B2192" s="1">
        <v>513.0</v>
      </c>
      <c r="C2192" s="1">
        <v>0.0</v>
      </c>
      <c r="D2192" s="1" t="s">
        <v>161</v>
      </c>
      <c r="E2192" s="1">
        <v>19.0</v>
      </c>
      <c r="F2192" s="7" t="str">
        <f>vlookup(E2192,Teams!A:B,2,false)</f>
        <v>Interlake A</v>
      </c>
      <c r="G2192" s="1" t="b">
        <v>1</v>
      </c>
      <c r="H2192" s="1" t="b">
        <v>0</v>
      </c>
      <c r="I2192" s="1">
        <v>15.0</v>
      </c>
      <c r="J2192" s="7" t="str">
        <f>vlookup(I2192,Cats!$A:$B,2,false)</f>
        <v>C</v>
      </c>
    </row>
    <row r="2193">
      <c r="A2193" s="1">
        <v>139202.0</v>
      </c>
      <c r="B2193" s="1">
        <v>513.0</v>
      </c>
      <c r="C2193" s="1">
        <v>0.0</v>
      </c>
      <c r="D2193" s="1" t="s">
        <v>185</v>
      </c>
      <c r="E2193" s="1">
        <v>38.0</v>
      </c>
      <c r="F2193" s="7" t="str">
        <f>vlookup(E2193,Teams!A:B,2,false)</f>
        <v>RMHS</v>
      </c>
      <c r="G2193" s="1" t="b">
        <v>0</v>
      </c>
      <c r="H2193" s="1" t="b">
        <v>0</v>
      </c>
      <c r="I2193" s="1">
        <v>15.0</v>
      </c>
      <c r="J2193" s="7" t="str">
        <f>vlookup(I2193,Cats!$A:$B,2,false)</f>
        <v>C</v>
      </c>
    </row>
    <row r="2194">
      <c r="A2194" s="1">
        <v>139203.0</v>
      </c>
      <c r="B2194" s="1">
        <v>513.0</v>
      </c>
      <c r="C2194" s="1">
        <v>0.0</v>
      </c>
      <c r="D2194" s="1" t="s">
        <v>160</v>
      </c>
      <c r="E2194" s="1">
        <v>19.0</v>
      </c>
      <c r="F2194" s="7" t="str">
        <f>vlookup(E2194,Teams!A:B,2,false)</f>
        <v>Interlake A</v>
      </c>
      <c r="G2194" s="1" t="b">
        <v>1</v>
      </c>
      <c r="H2194" s="1" t="b">
        <v>0</v>
      </c>
      <c r="I2194" s="1">
        <v>16.0</v>
      </c>
      <c r="J2194" s="7" t="str">
        <f>vlookup(I2194,Cats!$A:$B,2,false)</f>
        <v>E</v>
      </c>
    </row>
    <row r="2195">
      <c r="A2195" s="1">
        <v>139204.0</v>
      </c>
      <c r="B2195" s="1">
        <v>513.0</v>
      </c>
      <c r="C2195" s="1">
        <v>0.0</v>
      </c>
      <c r="D2195" s="1" t="s">
        <v>185</v>
      </c>
      <c r="E2195" s="1">
        <v>38.0</v>
      </c>
      <c r="F2195" s="7" t="str">
        <f>vlookup(E2195,Teams!A:B,2,false)</f>
        <v>RMHS</v>
      </c>
      <c r="G2195" s="1" t="b">
        <v>0</v>
      </c>
      <c r="H2195" s="1" t="b">
        <v>0</v>
      </c>
      <c r="I2195" s="1">
        <v>16.0</v>
      </c>
      <c r="J2195" s="7" t="str">
        <f>vlookup(I2195,Cats!$A:$B,2,false)</f>
        <v>E</v>
      </c>
    </row>
    <row r="2196">
      <c r="A2196" s="1">
        <v>139205.0</v>
      </c>
      <c r="B2196" s="1">
        <v>513.0</v>
      </c>
      <c r="C2196" s="1">
        <v>0.0</v>
      </c>
      <c r="D2196" s="1" t="s">
        <v>32</v>
      </c>
      <c r="E2196" s="1">
        <v>19.0</v>
      </c>
      <c r="F2196" s="7" t="str">
        <f>vlookup(E2196,Teams!A:B,2,false)</f>
        <v>Interlake A</v>
      </c>
      <c r="G2196" s="1" t="b">
        <v>1</v>
      </c>
      <c r="H2196" s="1" t="b">
        <v>1</v>
      </c>
      <c r="I2196" s="1">
        <v>17.0</v>
      </c>
      <c r="J2196" s="7" t="str">
        <f>vlookup(I2196,Cats!$A:$B,2,false)</f>
        <v>B</v>
      </c>
    </row>
    <row r="2197">
      <c r="A2197" s="1">
        <v>139206.0</v>
      </c>
      <c r="B2197" s="1">
        <v>513.0</v>
      </c>
      <c r="C2197" s="1">
        <v>14.0</v>
      </c>
      <c r="D2197" s="1" t="s">
        <v>185</v>
      </c>
      <c r="E2197" s="1">
        <v>38.0</v>
      </c>
      <c r="F2197" s="7" t="str">
        <f>vlookup(E2197,Teams!A:B,2,false)</f>
        <v>RMHS</v>
      </c>
      <c r="G2197" s="1" t="b">
        <v>0</v>
      </c>
      <c r="H2197" s="1" t="b">
        <v>0</v>
      </c>
      <c r="I2197" s="1">
        <v>17.0</v>
      </c>
      <c r="J2197" s="7" t="str">
        <f>vlookup(I2197,Cats!$A:$B,2,false)</f>
        <v>B</v>
      </c>
    </row>
    <row r="2198">
      <c r="A2198" s="1">
        <v>139207.0</v>
      </c>
      <c r="B2198" s="1">
        <v>513.0</v>
      </c>
      <c r="C2198" s="1">
        <v>0.0</v>
      </c>
      <c r="D2198" s="1" t="s">
        <v>164</v>
      </c>
      <c r="E2198" s="1">
        <v>19.0</v>
      </c>
      <c r="F2198" s="7" t="str">
        <f>vlookup(E2198,Teams!A:B,2,false)</f>
        <v>Interlake A</v>
      </c>
      <c r="G2198" s="1" t="b">
        <v>1</v>
      </c>
      <c r="H2198" s="1" t="b">
        <v>0</v>
      </c>
      <c r="I2198" s="1">
        <v>18.0</v>
      </c>
      <c r="J2198" s="7" t="str">
        <f>vlookup(I2198,Cats!$A:$B,2,false)</f>
        <v>P</v>
      </c>
    </row>
    <row r="2199">
      <c r="A2199" s="1">
        <v>139208.0</v>
      </c>
      <c r="B2199" s="1">
        <v>513.0</v>
      </c>
      <c r="C2199" s="1">
        <v>0.0</v>
      </c>
      <c r="D2199" s="1" t="s">
        <v>32</v>
      </c>
      <c r="E2199" s="1">
        <v>38.0</v>
      </c>
      <c r="F2199" s="7" t="str">
        <f>vlookup(E2199,Teams!A:B,2,false)</f>
        <v>RMHS</v>
      </c>
      <c r="G2199" s="1" t="b">
        <v>0</v>
      </c>
      <c r="H2199" s="1" t="b">
        <v>1</v>
      </c>
      <c r="I2199" s="1">
        <v>18.0</v>
      </c>
      <c r="J2199" s="7" t="str">
        <f>vlookup(I2199,Cats!$A:$B,2,false)</f>
        <v>P</v>
      </c>
    </row>
    <row r="2200">
      <c r="A2200" s="1">
        <v>139209.0</v>
      </c>
      <c r="B2200" s="1">
        <v>513.0</v>
      </c>
      <c r="C2200" s="1">
        <v>-4.0</v>
      </c>
      <c r="D2200" s="1" t="s">
        <v>165</v>
      </c>
      <c r="E2200" s="1">
        <v>19.0</v>
      </c>
      <c r="F2200" s="7" t="str">
        <f>vlookup(E2200,Teams!A:B,2,false)</f>
        <v>Interlake A</v>
      </c>
      <c r="G2200" s="1" t="b">
        <v>1</v>
      </c>
      <c r="H2200" s="1" t="b">
        <v>0</v>
      </c>
      <c r="I2200" s="1">
        <v>19.0</v>
      </c>
      <c r="J2200" s="7" t="str">
        <f>vlookup(I2200,Cats!$A:$B,2,false)</f>
        <v>X</v>
      </c>
    </row>
    <row r="2201">
      <c r="A2201" s="1">
        <v>139210.0</v>
      </c>
      <c r="B2201" s="1">
        <v>513.0</v>
      </c>
      <c r="C2201" s="1">
        <v>14.0</v>
      </c>
      <c r="D2201" s="1" t="s">
        <v>185</v>
      </c>
      <c r="E2201" s="1">
        <v>38.0</v>
      </c>
      <c r="F2201" s="7" t="str">
        <f>vlookup(E2201,Teams!A:B,2,false)</f>
        <v>RMHS</v>
      </c>
      <c r="G2201" s="1" t="b">
        <v>0</v>
      </c>
      <c r="H2201" s="1" t="b">
        <v>0</v>
      </c>
      <c r="I2201" s="1">
        <v>19.0</v>
      </c>
      <c r="J2201" s="7" t="str">
        <f>vlookup(I2201,Cats!$A:$B,2,false)</f>
        <v>X</v>
      </c>
    </row>
    <row r="2202">
      <c r="A2202" s="1">
        <v>139211.0</v>
      </c>
      <c r="B2202" s="1">
        <v>513.0</v>
      </c>
      <c r="C2202" s="1">
        <v>14.0</v>
      </c>
      <c r="D2202" s="1" t="s">
        <v>164</v>
      </c>
      <c r="E2202" s="1">
        <v>19.0</v>
      </c>
      <c r="F2202" s="7" t="str">
        <f>vlookup(E2202,Teams!A:B,2,false)</f>
        <v>Interlake A</v>
      </c>
      <c r="G2202" s="1" t="b">
        <v>1</v>
      </c>
      <c r="H2202" s="1" t="b">
        <v>0</v>
      </c>
      <c r="I2202" s="1">
        <v>20.0</v>
      </c>
      <c r="J2202" s="7" t="str">
        <f>vlookup(I2202,Cats!$A:$B,2,false)</f>
        <v>M</v>
      </c>
    </row>
    <row r="2203">
      <c r="A2203" s="1">
        <v>139212.0</v>
      </c>
      <c r="B2203" s="1">
        <v>513.0</v>
      </c>
      <c r="C2203" s="1">
        <v>0.0</v>
      </c>
      <c r="D2203" s="1" t="s">
        <v>32</v>
      </c>
      <c r="E2203" s="1">
        <v>38.0</v>
      </c>
      <c r="F2203" s="7" t="str">
        <f>vlookup(E2203,Teams!A:B,2,false)</f>
        <v>RMHS</v>
      </c>
      <c r="G2203" s="1" t="b">
        <v>0</v>
      </c>
      <c r="H2203" s="1" t="b">
        <v>1</v>
      </c>
      <c r="I2203" s="1">
        <v>20.0</v>
      </c>
      <c r="J2203" s="7" t="str">
        <f>vlookup(I2203,Cats!$A:$B,2,false)</f>
        <v>M</v>
      </c>
    </row>
    <row r="2204">
      <c r="A2204" s="1">
        <v>139213.0</v>
      </c>
      <c r="B2204" s="1">
        <v>513.0</v>
      </c>
      <c r="C2204" s="1">
        <v>-4.0</v>
      </c>
      <c r="D2204" s="1" t="s">
        <v>161</v>
      </c>
      <c r="E2204" s="1">
        <v>19.0</v>
      </c>
      <c r="F2204" s="7" t="str">
        <f>vlookup(E2204,Teams!A:B,2,false)</f>
        <v>Interlake A</v>
      </c>
      <c r="G2204" s="1" t="b">
        <v>1</v>
      </c>
      <c r="H2204" s="1" t="b">
        <v>0</v>
      </c>
      <c r="I2204" s="1">
        <v>21.0</v>
      </c>
      <c r="J2204" s="7" t="str">
        <f>vlookup(I2204,Cats!$A:$B,2,false)</f>
        <v>C</v>
      </c>
    </row>
    <row r="2205">
      <c r="A2205" s="1">
        <v>139214.0</v>
      </c>
      <c r="B2205" s="1">
        <v>513.0</v>
      </c>
      <c r="C2205" s="1">
        <v>4.0</v>
      </c>
      <c r="D2205" s="1" t="s">
        <v>185</v>
      </c>
      <c r="E2205" s="1">
        <v>38.0</v>
      </c>
      <c r="F2205" s="7" t="str">
        <f>vlookup(E2205,Teams!A:B,2,false)</f>
        <v>RMHS</v>
      </c>
      <c r="G2205" s="1" t="b">
        <v>0</v>
      </c>
      <c r="H2205" s="1" t="b">
        <v>0</v>
      </c>
      <c r="I2205" s="1">
        <v>21.0</v>
      </c>
      <c r="J2205" s="7" t="str">
        <f>vlookup(I2205,Cats!$A:$B,2,false)</f>
        <v>C</v>
      </c>
    </row>
    <row r="2206">
      <c r="A2206" s="1">
        <v>139215.0</v>
      </c>
      <c r="B2206" s="1">
        <v>513.0</v>
      </c>
      <c r="C2206" s="1">
        <v>4.0</v>
      </c>
      <c r="D2206" s="1" t="s">
        <v>160</v>
      </c>
      <c r="E2206" s="1">
        <v>19.0</v>
      </c>
      <c r="F2206" s="7" t="str">
        <f>vlookup(E2206,Teams!A:B,2,false)</f>
        <v>Interlake A</v>
      </c>
      <c r="G2206" s="1" t="b">
        <v>1</v>
      </c>
      <c r="H2206" s="1" t="b">
        <v>0</v>
      </c>
      <c r="I2206" s="1">
        <v>22.0</v>
      </c>
      <c r="J2206" s="7" t="str">
        <f>vlookup(I2206,Cats!$A:$B,2,false)</f>
        <v>E</v>
      </c>
    </row>
    <row r="2207">
      <c r="A2207" s="1">
        <v>139216.0</v>
      </c>
      <c r="B2207" s="1">
        <v>513.0</v>
      </c>
      <c r="C2207" s="1">
        <v>0.0</v>
      </c>
      <c r="D2207" s="1" t="s">
        <v>32</v>
      </c>
      <c r="E2207" s="1">
        <v>38.0</v>
      </c>
      <c r="F2207" s="7" t="str">
        <f>vlookup(E2207,Teams!A:B,2,false)</f>
        <v>RMHS</v>
      </c>
      <c r="G2207" s="1" t="b">
        <v>0</v>
      </c>
      <c r="H2207" s="1" t="b">
        <v>1</v>
      </c>
      <c r="I2207" s="1">
        <v>22.0</v>
      </c>
      <c r="J2207" s="7" t="str">
        <f>vlookup(I2207,Cats!$A:$B,2,false)</f>
        <v>E</v>
      </c>
    </row>
    <row r="2208">
      <c r="A2208" s="1">
        <v>139217.0</v>
      </c>
      <c r="B2208" s="1">
        <v>513.0</v>
      </c>
      <c r="C2208" s="1">
        <v>0.0</v>
      </c>
      <c r="D2208" s="1" t="s">
        <v>32</v>
      </c>
      <c r="E2208" s="1">
        <v>19.0</v>
      </c>
      <c r="F2208" s="7" t="str">
        <f>vlookup(E2208,Teams!A:B,2,false)</f>
        <v>Interlake A</v>
      </c>
      <c r="G2208" s="1" t="b">
        <v>1</v>
      </c>
      <c r="H2208" s="1" t="b">
        <v>1</v>
      </c>
      <c r="I2208" s="1">
        <v>23.0</v>
      </c>
      <c r="J2208" s="7" t="str">
        <f>vlookup(I2208,Cats!$A:$B,2,false)</f>
        <v>B</v>
      </c>
    </row>
    <row r="2209">
      <c r="A2209" s="1">
        <v>139218.0</v>
      </c>
      <c r="B2209" s="1">
        <v>513.0</v>
      </c>
      <c r="C2209" s="1">
        <v>14.0</v>
      </c>
      <c r="D2209" s="1" t="s">
        <v>185</v>
      </c>
      <c r="E2209" s="1">
        <v>38.0</v>
      </c>
      <c r="F2209" s="7" t="str">
        <f>vlookup(E2209,Teams!A:B,2,false)</f>
        <v>RMHS</v>
      </c>
      <c r="G2209" s="1" t="b">
        <v>0</v>
      </c>
      <c r="H2209" s="1" t="b">
        <v>0</v>
      </c>
      <c r="I2209" s="1">
        <v>23.0</v>
      </c>
      <c r="J2209" s="7" t="str">
        <f>vlookup(I2209,Cats!$A:$B,2,false)</f>
        <v>B</v>
      </c>
    </row>
    <row r="2210">
      <c r="A2210" s="1">
        <v>139219.0</v>
      </c>
      <c r="B2210" s="1">
        <v>513.0</v>
      </c>
      <c r="C2210" s="1">
        <v>0.0</v>
      </c>
      <c r="D2210" s="1" t="s">
        <v>161</v>
      </c>
      <c r="E2210" s="1">
        <v>19.0</v>
      </c>
      <c r="F2210" s="7" t="str">
        <f>vlookup(E2210,Teams!A:B,2,false)</f>
        <v>Interlake A</v>
      </c>
      <c r="G2210" s="1" t="b">
        <v>1</v>
      </c>
      <c r="H2210" s="1" t="b">
        <v>0</v>
      </c>
      <c r="I2210" s="1">
        <v>24.0</v>
      </c>
      <c r="J2210" s="7" t="str">
        <f>vlookup(I2210,Cats!$A:$B,2,false)</f>
        <v>P</v>
      </c>
    </row>
    <row r="2211">
      <c r="A2211" s="1">
        <v>139220.0</v>
      </c>
      <c r="B2211" s="1">
        <v>513.0</v>
      </c>
      <c r="C2211" s="1">
        <v>0.0</v>
      </c>
      <c r="D2211" s="1" t="s">
        <v>185</v>
      </c>
      <c r="E2211" s="1">
        <v>38.0</v>
      </c>
      <c r="F2211" s="7" t="str">
        <f>vlookup(E2211,Teams!A:B,2,false)</f>
        <v>RMHS</v>
      </c>
      <c r="G2211" s="1" t="b">
        <v>0</v>
      </c>
      <c r="H2211" s="1" t="b">
        <v>0</v>
      </c>
      <c r="I2211" s="1">
        <v>24.0</v>
      </c>
      <c r="J2211" s="7" t="str">
        <f>vlookup(I2211,Cats!$A:$B,2,false)</f>
        <v>P</v>
      </c>
    </row>
    <row r="2212">
      <c r="A2212" s="1">
        <v>139221.0</v>
      </c>
      <c r="B2212" s="1">
        <v>514.0</v>
      </c>
      <c r="C2212" s="1">
        <v>14.0</v>
      </c>
      <c r="D2212" s="1" t="s">
        <v>66</v>
      </c>
      <c r="E2212" s="1">
        <v>10.0</v>
      </c>
      <c r="F2212" s="7" t="str">
        <f>vlookup(E2212,Teams!A:B,2,false)</f>
        <v>Collierville</v>
      </c>
      <c r="G2212" s="1" t="b">
        <v>1</v>
      </c>
      <c r="H2212" s="1" t="b">
        <v>0</v>
      </c>
      <c r="I2212" s="1">
        <v>1.0</v>
      </c>
      <c r="J2212" s="7" t="str">
        <f>vlookup(I2212,Cats!$A:$B,2,false)</f>
        <v>X</v>
      </c>
    </row>
    <row r="2213">
      <c r="A2213" s="1">
        <v>139222.0</v>
      </c>
      <c r="B2213" s="1">
        <v>514.0</v>
      </c>
      <c r="C2213" s="1">
        <v>0.0</v>
      </c>
      <c r="D2213" s="1" t="s">
        <v>158</v>
      </c>
      <c r="E2213" s="1">
        <v>46.0</v>
      </c>
      <c r="F2213" s="7" t="str">
        <f>vlookup(E2213,Teams!A:B,2,false)</f>
        <v>Wayzata</v>
      </c>
      <c r="G2213" s="1" t="b">
        <v>0</v>
      </c>
      <c r="H2213" s="1" t="b">
        <v>0</v>
      </c>
      <c r="I2213" s="1">
        <v>1.0</v>
      </c>
      <c r="J2213" s="7" t="str">
        <f>vlookup(I2213,Cats!$A:$B,2,false)</f>
        <v>X</v>
      </c>
    </row>
    <row r="2214">
      <c r="A2214" s="1">
        <v>139223.0</v>
      </c>
      <c r="B2214" s="1">
        <v>514.0</v>
      </c>
      <c r="C2214" s="1">
        <v>0.0</v>
      </c>
      <c r="D2214" s="1" t="s">
        <v>68</v>
      </c>
      <c r="E2214" s="1">
        <v>10.0</v>
      </c>
      <c r="F2214" s="7" t="str">
        <f>vlookup(E2214,Teams!A:B,2,false)</f>
        <v>Collierville</v>
      </c>
      <c r="G2214" s="1" t="b">
        <v>1</v>
      </c>
      <c r="H2214" s="1" t="b">
        <v>0</v>
      </c>
      <c r="I2214" s="1">
        <v>2.0</v>
      </c>
      <c r="J2214" s="7" t="str">
        <f>vlookup(I2214,Cats!$A:$B,2,false)</f>
        <v>M</v>
      </c>
    </row>
    <row r="2215">
      <c r="A2215" s="1">
        <v>139224.0</v>
      </c>
      <c r="B2215" s="1">
        <v>514.0</v>
      </c>
      <c r="C2215" s="1">
        <v>0.0</v>
      </c>
      <c r="D2215" s="1" t="s">
        <v>158</v>
      </c>
      <c r="E2215" s="1">
        <v>46.0</v>
      </c>
      <c r="F2215" s="7" t="str">
        <f>vlookup(E2215,Teams!A:B,2,false)</f>
        <v>Wayzata</v>
      </c>
      <c r="G2215" s="1" t="b">
        <v>0</v>
      </c>
      <c r="H2215" s="1" t="b">
        <v>0</v>
      </c>
      <c r="I2215" s="1">
        <v>2.0</v>
      </c>
      <c r="J2215" s="7" t="str">
        <f>vlookup(I2215,Cats!$A:$B,2,false)</f>
        <v>M</v>
      </c>
    </row>
    <row r="2216">
      <c r="A2216" s="1">
        <v>139225.0</v>
      </c>
      <c r="B2216" s="1">
        <v>514.0</v>
      </c>
      <c r="C2216" s="1">
        <v>0.0</v>
      </c>
      <c r="D2216" s="1" t="s">
        <v>32</v>
      </c>
      <c r="E2216" s="1">
        <v>10.0</v>
      </c>
      <c r="F2216" s="7" t="str">
        <f>vlookup(E2216,Teams!A:B,2,false)</f>
        <v>Collierville</v>
      </c>
      <c r="G2216" s="1" t="b">
        <v>1</v>
      </c>
      <c r="H2216" s="1" t="b">
        <v>1</v>
      </c>
      <c r="I2216" s="1">
        <v>3.0</v>
      </c>
      <c r="J2216" s="7" t="str">
        <f>vlookup(I2216,Cats!$A:$B,2,false)</f>
        <v>C</v>
      </c>
    </row>
    <row r="2217">
      <c r="A2217" s="1">
        <v>139226.0</v>
      </c>
      <c r="B2217" s="1">
        <v>514.0</v>
      </c>
      <c r="C2217" s="1">
        <v>4.0</v>
      </c>
      <c r="D2217" s="1" t="s">
        <v>159</v>
      </c>
      <c r="E2217" s="1">
        <v>46.0</v>
      </c>
      <c r="F2217" s="7" t="str">
        <f>vlookup(E2217,Teams!A:B,2,false)</f>
        <v>Wayzata</v>
      </c>
      <c r="G2217" s="1" t="b">
        <v>0</v>
      </c>
      <c r="H2217" s="1" t="b">
        <v>0</v>
      </c>
      <c r="I2217" s="1">
        <v>3.0</v>
      </c>
      <c r="J2217" s="7" t="str">
        <f>vlookup(I2217,Cats!$A:$B,2,false)</f>
        <v>C</v>
      </c>
    </row>
    <row r="2218">
      <c r="A2218" s="1">
        <v>139227.0</v>
      </c>
      <c r="B2218" s="1">
        <v>514.0</v>
      </c>
      <c r="C2218" s="1">
        <v>0.0</v>
      </c>
      <c r="D2218" s="1" t="s">
        <v>32</v>
      </c>
      <c r="E2218" s="1">
        <v>10.0</v>
      </c>
      <c r="F2218" s="7" t="str">
        <f>vlookup(E2218,Teams!A:B,2,false)</f>
        <v>Collierville</v>
      </c>
      <c r="G2218" s="1" t="b">
        <v>1</v>
      </c>
      <c r="H2218" s="1" t="b">
        <v>1</v>
      </c>
      <c r="I2218" s="1">
        <v>4.0</v>
      </c>
      <c r="J2218" s="7" t="str">
        <f>vlookup(I2218,Cats!$A:$B,2,false)</f>
        <v>E</v>
      </c>
    </row>
    <row r="2219">
      <c r="A2219" s="1">
        <v>139228.0</v>
      </c>
      <c r="B2219" s="1">
        <v>514.0</v>
      </c>
      <c r="C2219" s="1">
        <v>4.0</v>
      </c>
      <c r="D2219" s="1" t="s">
        <v>157</v>
      </c>
      <c r="E2219" s="1">
        <v>46.0</v>
      </c>
      <c r="F2219" s="7" t="str">
        <f>vlookup(E2219,Teams!A:B,2,false)</f>
        <v>Wayzata</v>
      </c>
      <c r="G2219" s="1" t="b">
        <v>0</v>
      </c>
      <c r="H2219" s="1" t="b">
        <v>0</v>
      </c>
      <c r="I2219" s="1">
        <v>4.0</v>
      </c>
      <c r="J2219" s="7" t="str">
        <f>vlookup(I2219,Cats!$A:$B,2,false)</f>
        <v>E</v>
      </c>
    </row>
    <row r="2220">
      <c r="A2220" s="1">
        <v>139229.0</v>
      </c>
      <c r="B2220" s="1">
        <v>514.0</v>
      </c>
      <c r="C2220" s="1">
        <v>0.0</v>
      </c>
      <c r="D2220" s="1" t="s">
        <v>32</v>
      </c>
      <c r="E2220" s="1">
        <v>10.0</v>
      </c>
      <c r="F2220" s="7" t="str">
        <f>vlookup(E2220,Teams!A:B,2,false)</f>
        <v>Collierville</v>
      </c>
      <c r="G2220" s="1" t="b">
        <v>1</v>
      </c>
      <c r="H2220" s="1" t="b">
        <v>1</v>
      </c>
      <c r="I2220" s="1">
        <v>5.0</v>
      </c>
      <c r="J2220" s="7" t="str">
        <f>vlookup(I2220,Cats!$A:$B,2,false)</f>
        <v>B</v>
      </c>
    </row>
    <row r="2221">
      <c r="A2221" s="1">
        <v>139230.0</v>
      </c>
      <c r="B2221" s="1">
        <v>514.0</v>
      </c>
      <c r="C2221" s="1">
        <v>4.0</v>
      </c>
      <c r="D2221" s="1" t="s">
        <v>163</v>
      </c>
      <c r="E2221" s="1">
        <v>46.0</v>
      </c>
      <c r="F2221" s="7" t="str">
        <f>vlookup(E2221,Teams!A:B,2,false)</f>
        <v>Wayzata</v>
      </c>
      <c r="G2221" s="1" t="b">
        <v>0</v>
      </c>
      <c r="H2221" s="1" t="b">
        <v>0</v>
      </c>
      <c r="I2221" s="1">
        <v>5.0</v>
      </c>
      <c r="J2221" s="7" t="str">
        <f>vlookup(I2221,Cats!$A:$B,2,false)</f>
        <v>B</v>
      </c>
    </row>
    <row r="2222">
      <c r="A2222" s="1">
        <v>139231.0</v>
      </c>
      <c r="B2222" s="1">
        <v>514.0</v>
      </c>
      <c r="C2222" s="1">
        <v>0.0</v>
      </c>
      <c r="D2222" s="1" t="s">
        <v>32</v>
      </c>
      <c r="E2222" s="1">
        <v>10.0</v>
      </c>
      <c r="F2222" s="7" t="str">
        <f>vlookup(E2222,Teams!A:B,2,false)</f>
        <v>Collierville</v>
      </c>
      <c r="G2222" s="1" t="b">
        <v>1</v>
      </c>
      <c r="H2222" s="1" t="b">
        <v>1</v>
      </c>
      <c r="I2222" s="1">
        <v>6.0</v>
      </c>
      <c r="J2222" s="7" t="str">
        <f>vlookup(I2222,Cats!$A:$B,2,false)</f>
        <v>P</v>
      </c>
    </row>
    <row r="2223">
      <c r="A2223" s="1">
        <v>139232.0</v>
      </c>
      <c r="B2223" s="1">
        <v>514.0</v>
      </c>
      <c r="C2223" s="1">
        <v>4.0</v>
      </c>
      <c r="D2223" s="1" t="s">
        <v>163</v>
      </c>
      <c r="E2223" s="1">
        <v>46.0</v>
      </c>
      <c r="F2223" s="7" t="str">
        <f>vlookup(E2223,Teams!A:B,2,false)</f>
        <v>Wayzata</v>
      </c>
      <c r="G2223" s="1" t="b">
        <v>0</v>
      </c>
      <c r="H2223" s="1" t="b">
        <v>0</v>
      </c>
      <c r="I2223" s="1">
        <v>6.0</v>
      </c>
      <c r="J2223" s="7" t="str">
        <f>vlookup(I2223,Cats!$A:$B,2,false)</f>
        <v>P</v>
      </c>
    </row>
    <row r="2224">
      <c r="A2224" s="1">
        <v>139233.0</v>
      </c>
      <c r="B2224" s="1">
        <v>514.0</v>
      </c>
      <c r="C2224" s="1">
        <v>14.0</v>
      </c>
      <c r="D2224" s="1" t="s">
        <v>66</v>
      </c>
      <c r="E2224" s="1">
        <v>10.0</v>
      </c>
      <c r="F2224" s="7" t="str">
        <f>vlookup(E2224,Teams!A:B,2,false)</f>
        <v>Collierville</v>
      </c>
      <c r="G2224" s="1" t="b">
        <v>1</v>
      </c>
      <c r="H2224" s="1" t="b">
        <v>0</v>
      </c>
      <c r="I2224" s="1">
        <v>7.0</v>
      </c>
      <c r="J2224" s="7" t="str">
        <f>vlookup(I2224,Cats!$A:$B,2,false)</f>
        <v>X</v>
      </c>
    </row>
    <row r="2225">
      <c r="A2225" s="1">
        <v>139234.0</v>
      </c>
      <c r="B2225" s="1">
        <v>514.0</v>
      </c>
      <c r="C2225" s="1">
        <v>0.0</v>
      </c>
      <c r="D2225" s="1" t="s">
        <v>32</v>
      </c>
      <c r="E2225" s="1">
        <v>46.0</v>
      </c>
      <c r="F2225" s="7" t="str">
        <f>vlookup(E2225,Teams!A:B,2,false)</f>
        <v>Wayzata</v>
      </c>
      <c r="G2225" s="1" t="b">
        <v>0</v>
      </c>
      <c r="H2225" s="1" t="b">
        <v>1</v>
      </c>
      <c r="I2225" s="1">
        <v>7.0</v>
      </c>
      <c r="J2225" s="7" t="str">
        <f>vlookup(I2225,Cats!$A:$B,2,false)</f>
        <v>X</v>
      </c>
    </row>
    <row r="2226">
      <c r="A2226" s="1">
        <v>139235.0</v>
      </c>
      <c r="B2226" s="1">
        <v>514.0</v>
      </c>
      <c r="C2226" s="1">
        <v>0.0</v>
      </c>
      <c r="D2226" s="1" t="s">
        <v>68</v>
      </c>
      <c r="E2226" s="1">
        <v>10.0</v>
      </c>
      <c r="F2226" s="7" t="str">
        <f>vlookup(E2226,Teams!A:B,2,false)</f>
        <v>Collierville</v>
      </c>
      <c r="G2226" s="1" t="b">
        <v>1</v>
      </c>
      <c r="H2226" s="1" t="b">
        <v>0</v>
      </c>
      <c r="I2226" s="1">
        <v>8.0</v>
      </c>
      <c r="J2226" s="7" t="str">
        <f>vlookup(I2226,Cats!$A:$B,2,false)</f>
        <v>M</v>
      </c>
    </row>
    <row r="2227">
      <c r="A2227" s="1">
        <v>139236.0</v>
      </c>
      <c r="B2227" s="1">
        <v>514.0</v>
      </c>
      <c r="C2227" s="1">
        <v>0.0</v>
      </c>
      <c r="D2227" s="1" t="s">
        <v>158</v>
      </c>
      <c r="E2227" s="1">
        <v>46.0</v>
      </c>
      <c r="F2227" s="7" t="str">
        <f>vlookup(E2227,Teams!A:B,2,false)</f>
        <v>Wayzata</v>
      </c>
      <c r="G2227" s="1" t="b">
        <v>0</v>
      </c>
      <c r="H2227" s="1" t="b">
        <v>0</v>
      </c>
      <c r="I2227" s="1">
        <v>8.0</v>
      </c>
      <c r="J2227" s="7" t="str">
        <f>vlookup(I2227,Cats!$A:$B,2,false)</f>
        <v>M</v>
      </c>
    </row>
    <row r="2228">
      <c r="A2228" s="1">
        <v>139237.0</v>
      </c>
      <c r="B2228" s="1">
        <v>514.0</v>
      </c>
      <c r="C2228" s="1">
        <v>0.0</v>
      </c>
      <c r="D2228" s="1" t="s">
        <v>32</v>
      </c>
      <c r="E2228" s="1">
        <v>10.0</v>
      </c>
      <c r="F2228" s="7" t="str">
        <f>vlookup(E2228,Teams!A:B,2,false)</f>
        <v>Collierville</v>
      </c>
      <c r="G2228" s="1" t="b">
        <v>1</v>
      </c>
      <c r="H2228" s="1" t="b">
        <v>1</v>
      </c>
      <c r="I2228" s="1">
        <v>9.0</v>
      </c>
      <c r="J2228" s="7" t="str">
        <f>vlookup(I2228,Cats!$A:$B,2,false)</f>
        <v>C</v>
      </c>
    </row>
    <row r="2229">
      <c r="A2229" s="1">
        <v>139238.0</v>
      </c>
      <c r="B2229" s="1">
        <v>514.0</v>
      </c>
      <c r="C2229" s="1">
        <v>14.0</v>
      </c>
      <c r="D2229" s="1" t="s">
        <v>163</v>
      </c>
      <c r="E2229" s="1">
        <v>46.0</v>
      </c>
      <c r="F2229" s="7" t="str">
        <f>vlookup(E2229,Teams!A:B,2,false)</f>
        <v>Wayzata</v>
      </c>
      <c r="G2229" s="1" t="b">
        <v>0</v>
      </c>
      <c r="H2229" s="1" t="b">
        <v>0</v>
      </c>
      <c r="I2229" s="1">
        <v>9.0</v>
      </c>
      <c r="J2229" s="7" t="str">
        <f>vlookup(I2229,Cats!$A:$B,2,false)</f>
        <v>C</v>
      </c>
    </row>
    <row r="2230">
      <c r="A2230" s="1">
        <v>139239.0</v>
      </c>
      <c r="B2230" s="1">
        <v>514.0</v>
      </c>
      <c r="C2230" s="1">
        <v>4.0</v>
      </c>
      <c r="D2230" s="1" t="s">
        <v>63</v>
      </c>
      <c r="E2230" s="1">
        <v>10.0</v>
      </c>
      <c r="F2230" s="7" t="str">
        <f>vlookup(E2230,Teams!A:B,2,false)</f>
        <v>Collierville</v>
      </c>
      <c r="G2230" s="1" t="b">
        <v>1</v>
      </c>
      <c r="H2230" s="1" t="b">
        <v>0</v>
      </c>
      <c r="I2230" s="1">
        <v>10.0</v>
      </c>
      <c r="J2230" s="7" t="str">
        <f>vlookup(I2230,Cats!$A:$B,2,false)</f>
        <v>E</v>
      </c>
    </row>
    <row r="2231">
      <c r="A2231" s="1">
        <v>139240.0</v>
      </c>
      <c r="B2231" s="1">
        <v>514.0</v>
      </c>
      <c r="C2231" s="1">
        <v>0.0</v>
      </c>
      <c r="D2231" s="1" t="s">
        <v>32</v>
      </c>
      <c r="E2231" s="1">
        <v>46.0</v>
      </c>
      <c r="F2231" s="7" t="str">
        <f>vlookup(E2231,Teams!A:B,2,false)</f>
        <v>Wayzata</v>
      </c>
      <c r="G2231" s="1" t="b">
        <v>0</v>
      </c>
      <c r="H2231" s="1" t="b">
        <v>1</v>
      </c>
      <c r="I2231" s="1">
        <v>10.0</v>
      </c>
      <c r="J2231" s="7" t="str">
        <f>vlookup(I2231,Cats!$A:$B,2,false)</f>
        <v>E</v>
      </c>
    </row>
    <row r="2232">
      <c r="A2232" s="1">
        <v>139241.0</v>
      </c>
      <c r="B2232" s="1">
        <v>514.0</v>
      </c>
      <c r="C2232" s="1">
        <v>0.0</v>
      </c>
      <c r="D2232" s="1" t="s">
        <v>32</v>
      </c>
      <c r="E2232" s="1">
        <v>10.0</v>
      </c>
      <c r="F2232" s="7" t="str">
        <f>vlookup(E2232,Teams!A:B,2,false)</f>
        <v>Collierville</v>
      </c>
      <c r="G2232" s="1" t="b">
        <v>1</v>
      </c>
      <c r="H2232" s="1" t="b">
        <v>1</v>
      </c>
      <c r="I2232" s="1">
        <v>11.0</v>
      </c>
      <c r="J2232" s="7" t="str">
        <f>vlookup(I2232,Cats!$A:$B,2,false)</f>
        <v>B</v>
      </c>
    </row>
    <row r="2233">
      <c r="A2233" s="1">
        <v>139242.0</v>
      </c>
      <c r="B2233" s="1">
        <v>514.0</v>
      </c>
      <c r="C2233" s="1">
        <v>14.0</v>
      </c>
      <c r="D2233" s="1" t="s">
        <v>163</v>
      </c>
      <c r="E2233" s="1">
        <v>46.0</v>
      </c>
      <c r="F2233" s="7" t="str">
        <f>vlookup(E2233,Teams!A:B,2,false)</f>
        <v>Wayzata</v>
      </c>
      <c r="G2233" s="1" t="b">
        <v>0</v>
      </c>
      <c r="H2233" s="1" t="b">
        <v>0</v>
      </c>
      <c r="I2233" s="1">
        <v>11.0</v>
      </c>
      <c r="J2233" s="7" t="str">
        <f>vlookup(I2233,Cats!$A:$B,2,false)</f>
        <v>B</v>
      </c>
    </row>
    <row r="2234">
      <c r="A2234" s="1">
        <v>139243.0</v>
      </c>
      <c r="B2234" s="1">
        <v>514.0</v>
      </c>
      <c r="C2234" s="1">
        <v>0.0</v>
      </c>
      <c r="D2234" s="1" t="s">
        <v>32</v>
      </c>
      <c r="E2234" s="1">
        <v>10.0</v>
      </c>
      <c r="F2234" s="7" t="str">
        <f>vlookup(E2234,Teams!A:B,2,false)</f>
        <v>Collierville</v>
      </c>
      <c r="G2234" s="1" t="b">
        <v>1</v>
      </c>
      <c r="H2234" s="1" t="b">
        <v>1</v>
      </c>
      <c r="I2234" s="1">
        <v>12.0</v>
      </c>
      <c r="J2234" s="7" t="str">
        <f>vlookup(I2234,Cats!$A:$B,2,false)</f>
        <v>P</v>
      </c>
    </row>
    <row r="2235">
      <c r="A2235" s="1">
        <v>139244.0</v>
      </c>
      <c r="B2235" s="1">
        <v>514.0</v>
      </c>
      <c r="C2235" s="1">
        <v>14.0</v>
      </c>
      <c r="D2235" s="1" t="s">
        <v>158</v>
      </c>
      <c r="E2235" s="1">
        <v>46.0</v>
      </c>
      <c r="F2235" s="7" t="str">
        <f>vlookup(E2235,Teams!A:B,2,false)</f>
        <v>Wayzata</v>
      </c>
      <c r="G2235" s="1" t="b">
        <v>0</v>
      </c>
      <c r="H2235" s="1" t="b">
        <v>0</v>
      </c>
      <c r="I2235" s="1">
        <v>12.0</v>
      </c>
      <c r="J2235" s="7" t="str">
        <f>vlookup(I2235,Cats!$A:$B,2,false)</f>
        <v>P</v>
      </c>
    </row>
    <row r="2236">
      <c r="A2236" s="1">
        <v>139245.0</v>
      </c>
      <c r="B2236" s="1">
        <v>514.0</v>
      </c>
      <c r="C2236" s="1">
        <v>0.0</v>
      </c>
      <c r="D2236" s="1" t="s">
        <v>32</v>
      </c>
      <c r="E2236" s="1">
        <v>10.0</v>
      </c>
      <c r="F2236" s="7" t="str">
        <f>vlookup(E2236,Teams!A:B,2,false)</f>
        <v>Collierville</v>
      </c>
      <c r="G2236" s="1" t="b">
        <v>1</v>
      </c>
      <c r="H2236" s="1" t="b">
        <v>1</v>
      </c>
      <c r="I2236" s="1">
        <v>13.0</v>
      </c>
      <c r="J2236" s="7" t="str">
        <f>vlookup(I2236,Cats!$A:$B,2,false)</f>
        <v>X</v>
      </c>
    </row>
    <row r="2237">
      <c r="A2237" s="1">
        <v>139246.0</v>
      </c>
      <c r="B2237" s="1">
        <v>514.0</v>
      </c>
      <c r="C2237" s="1">
        <v>14.0</v>
      </c>
      <c r="D2237" s="1" t="s">
        <v>163</v>
      </c>
      <c r="E2237" s="1">
        <v>46.0</v>
      </c>
      <c r="F2237" s="7" t="str">
        <f>vlookup(E2237,Teams!A:B,2,false)</f>
        <v>Wayzata</v>
      </c>
      <c r="G2237" s="1" t="b">
        <v>0</v>
      </c>
      <c r="H2237" s="1" t="b">
        <v>0</v>
      </c>
      <c r="I2237" s="1">
        <v>13.0</v>
      </c>
      <c r="J2237" s="7" t="str">
        <f>vlookup(I2237,Cats!$A:$B,2,false)</f>
        <v>X</v>
      </c>
    </row>
    <row r="2238">
      <c r="A2238" s="1">
        <v>139247.0</v>
      </c>
      <c r="B2238" s="1">
        <v>514.0</v>
      </c>
      <c r="C2238" s="1">
        <v>0.0</v>
      </c>
      <c r="D2238" s="1" t="s">
        <v>32</v>
      </c>
      <c r="E2238" s="1">
        <v>10.0</v>
      </c>
      <c r="F2238" s="7" t="str">
        <f>vlookup(E2238,Teams!A:B,2,false)</f>
        <v>Collierville</v>
      </c>
      <c r="G2238" s="1" t="b">
        <v>1</v>
      </c>
      <c r="H2238" s="1" t="b">
        <v>1</v>
      </c>
      <c r="I2238" s="1">
        <v>14.0</v>
      </c>
      <c r="J2238" s="7" t="str">
        <f>vlookup(I2238,Cats!$A:$B,2,false)</f>
        <v>M</v>
      </c>
    </row>
    <row r="2239">
      <c r="A2239" s="1">
        <v>139248.0</v>
      </c>
      <c r="B2239" s="1">
        <v>514.0</v>
      </c>
      <c r="C2239" s="1">
        <v>14.0</v>
      </c>
      <c r="D2239" s="1" t="s">
        <v>158</v>
      </c>
      <c r="E2239" s="1">
        <v>46.0</v>
      </c>
      <c r="F2239" s="7" t="str">
        <f>vlookup(E2239,Teams!A:B,2,false)</f>
        <v>Wayzata</v>
      </c>
      <c r="G2239" s="1" t="b">
        <v>0</v>
      </c>
      <c r="H2239" s="1" t="b">
        <v>0</v>
      </c>
      <c r="I2239" s="1">
        <v>14.0</v>
      </c>
      <c r="J2239" s="7" t="str">
        <f>vlookup(I2239,Cats!$A:$B,2,false)</f>
        <v>M</v>
      </c>
    </row>
    <row r="2240">
      <c r="A2240" s="1">
        <v>139249.0</v>
      </c>
      <c r="B2240" s="1">
        <v>514.0</v>
      </c>
      <c r="C2240" s="1">
        <v>0.0</v>
      </c>
      <c r="D2240" s="1" t="s">
        <v>66</v>
      </c>
      <c r="E2240" s="1">
        <v>10.0</v>
      </c>
      <c r="F2240" s="7" t="str">
        <f>vlookup(E2240,Teams!A:B,2,false)</f>
        <v>Collierville</v>
      </c>
      <c r="G2240" s="1" t="b">
        <v>1</v>
      </c>
      <c r="H2240" s="1" t="b">
        <v>0</v>
      </c>
      <c r="I2240" s="1">
        <v>15.0</v>
      </c>
      <c r="J2240" s="7" t="str">
        <f>vlookup(I2240,Cats!$A:$B,2,false)</f>
        <v>C</v>
      </c>
    </row>
    <row r="2241">
      <c r="A2241" s="1">
        <v>139250.0</v>
      </c>
      <c r="B2241" s="1">
        <v>514.0</v>
      </c>
      <c r="C2241" s="1">
        <v>0.0</v>
      </c>
      <c r="D2241" s="1" t="s">
        <v>158</v>
      </c>
      <c r="E2241" s="1">
        <v>46.0</v>
      </c>
      <c r="F2241" s="7" t="str">
        <f>vlookup(E2241,Teams!A:B,2,false)</f>
        <v>Wayzata</v>
      </c>
      <c r="G2241" s="1" t="b">
        <v>0</v>
      </c>
      <c r="H2241" s="1" t="b">
        <v>0</v>
      </c>
      <c r="I2241" s="1">
        <v>15.0</v>
      </c>
      <c r="J2241" s="7" t="str">
        <f>vlookup(I2241,Cats!$A:$B,2,false)</f>
        <v>C</v>
      </c>
    </row>
    <row r="2242">
      <c r="A2242" s="1">
        <v>139251.0</v>
      </c>
      <c r="B2242" s="1">
        <v>514.0</v>
      </c>
      <c r="C2242" s="1">
        <v>0.0</v>
      </c>
      <c r="D2242" s="1" t="s">
        <v>63</v>
      </c>
      <c r="E2242" s="1">
        <v>10.0</v>
      </c>
      <c r="F2242" s="7" t="str">
        <f>vlookup(E2242,Teams!A:B,2,false)</f>
        <v>Collierville</v>
      </c>
      <c r="G2242" s="1" t="b">
        <v>1</v>
      </c>
      <c r="H2242" s="1" t="b">
        <v>0</v>
      </c>
      <c r="I2242" s="1">
        <v>16.0</v>
      </c>
      <c r="J2242" s="7" t="str">
        <f>vlookup(I2242,Cats!$A:$B,2,false)</f>
        <v>E</v>
      </c>
    </row>
    <row r="2243">
      <c r="A2243" s="1">
        <v>139252.0</v>
      </c>
      <c r="B2243" s="1">
        <v>514.0</v>
      </c>
      <c r="C2243" s="1">
        <v>0.0</v>
      </c>
      <c r="D2243" s="1" t="s">
        <v>158</v>
      </c>
      <c r="E2243" s="1">
        <v>46.0</v>
      </c>
      <c r="F2243" s="7" t="str">
        <f>vlookup(E2243,Teams!A:B,2,false)</f>
        <v>Wayzata</v>
      </c>
      <c r="G2243" s="1" t="b">
        <v>0</v>
      </c>
      <c r="H2243" s="1" t="b">
        <v>0</v>
      </c>
      <c r="I2243" s="1">
        <v>16.0</v>
      </c>
      <c r="J2243" s="7" t="str">
        <f>vlookup(I2243,Cats!$A:$B,2,false)</f>
        <v>E</v>
      </c>
    </row>
    <row r="2244">
      <c r="A2244" s="1">
        <v>139253.0</v>
      </c>
      <c r="B2244" s="1">
        <v>514.0</v>
      </c>
      <c r="C2244" s="1">
        <v>0.0</v>
      </c>
      <c r="D2244" s="1" t="s">
        <v>32</v>
      </c>
      <c r="E2244" s="1">
        <v>10.0</v>
      </c>
      <c r="F2244" s="7" t="str">
        <f>vlookup(E2244,Teams!A:B,2,false)</f>
        <v>Collierville</v>
      </c>
      <c r="G2244" s="1" t="b">
        <v>1</v>
      </c>
      <c r="H2244" s="1" t="b">
        <v>1</v>
      </c>
      <c r="I2244" s="1">
        <v>17.0</v>
      </c>
      <c r="J2244" s="7" t="str">
        <f>vlookup(I2244,Cats!$A:$B,2,false)</f>
        <v>B</v>
      </c>
    </row>
    <row r="2245">
      <c r="A2245" s="1">
        <v>139254.0</v>
      </c>
      <c r="B2245" s="1">
        <v>514.0</v>
      </c>
      <c r="C2245" s="1">
        <v>14.0</v>
      </c>
      <c r="D2245" s="1" t="s">
        <v>163</v>
      </c>
      <c r="E2245" s="1">
        <v>46.0</v>
      </c>
      <c r="F2245" s="7" t="str">
        <f>vlookup(E2245,Teams!A:B,2,false)</f>
        <v>Wayzata</v>
      </c>
      <c r="G2245" s="1" t="b">
        <v>0</v>
      </c>
      <c r="H2245" s="1" t="b">
        <v>0</v>
      </c>
      <c r="I2245" s="1">
        <v>17.0</v>
      </c>
      <c r="J2245" s="7" t="str">
        <f>vlookup(I2245,Cats!$A:$B,2,false)</f>
        <v>B</v>
      </c>
    </row>
    <row r="2246">
      <c r="A2246" s="1">
        <v>139255.0</v>
      </c>
      <c r="B2246" s="1">
        <v>514.0</v>
      </c>
      <c r="C2246" s="1">
        <v>0.0</v>
      </c>
      <c r="D2246" s="1" t="s">
        <v>66</v>
      </c>
      <c r="E2246" s="1">
        <v>10.0</v>
      </c>
      <c r="F2246" s="7" t="str">
        <f>vlookup(E2246,Teams!A:B,2,false)</f>
        <v>Collierville</v>
      </c>
      <c r="G2246" s="1" t="b">
        <v>1</v>
      </c>
      <c r="H2246" s="1" t="b">
        <v>0</v>
      </c>
      <c r="I2246" s="1">
        <v>18.0</v>
      </c>
      <c r="J2246" s="7" t="str">
        <f>vlookup(I2246,Cats!$A:$B,2,false)</f>
        <v>P</v>
      </c>
    </row>
    <row r="2247">
      <c r="A2247" s="1">
        <v>139256.0</v>
      </c>
      <c r="B2247" s="1">
        <v>514.0</v>
      </c>
      <c r="C2247" s="1">
        <v>0.0</v>
      </c>
      <c r="D2247" s="1" t="s">
        <v>159</v>
      </c>
      <c r="E2247" s="1">
        <v>46.0</v>
      </c>
      <c r="F2247" s="7" t="str">
        <f>vlookup(E2247,Teams!A:B,2,false)</f>
        <v>Wayzata</v>
      </c>
      <c r="G2247" s="1" t="b">
        <v>0</v>
      </c>
      <c r="H2247" s="1" t="b">
        <v>0</v>
      </c>
      <c r="I2247" s="1">
        <v>18.0</v>
      </c>
      <c r="J2247" s="7" t="str">
        <f>vlookup(I2247,Cats!$A:$B,2,false)</f>
        <v>P</v>
      </c>
    </row>
    <row r="2248">
      <c r="A2248" s="1">
        <v>139257.0</v>
      </c>
      <c r="B2248" s="1">
        <v>514.0</v>
      </c>
      <c r="C2248" s="1">
        <v>14.0</v>
      </c>
      <c r="D2248" s="1" t="s">
        <v>68</v>
      </c>
      <c r="E2248" s="1">
        <v>10.0</v>
      </c>
      <c r="F2248" s="7" t="str">
        <f>vlookup(E2248,Teams!A:B,2,false)</f>
        <v>Collierville</v>
      </c>
      <c r="G2248" s="1" t="b">
        <v>1</v>
      </c>
      <c r="H2248" s="1" t="b">
        <v>0</v>
      </c>
      <c r="I2248" s="1">
        <v>19.0</v>
      </c>
      <c r="J2248" s="7" t="str">
        <f>vlookup(I2248,Cats!$A:$B,2,false)</f>
        <v>X</v>
      </c>
    </row>
    <row r="2249">
      <c r="A2249" s="1">
        <v>139258.0</v>
      </c>
      <c r="B2249" s="1">
        <v>514.0</v>
      </c>
      <c r="C2249" s="1">
        <v>-4.0</v>
      </c>
      <c r="D2249" s="1" t="s">
        <v>157</v>
      </c>
      <c r="E2249" s="1">
        <v>46.0</v>
      </c>
      <c r="F2249" s="7" t="str">
        <f>vlookup(E2249,Teams!A:B,2,false)</f>
        <v>Wayzata</v>
      </c>
      <c r="G2249" s="1" t="b">
        <v>0</v>
      </c>
      <c r="H2249" s="1" t="b">
        <v>0</v>
      </c>
      <c r="I2249" s="1">
        <v>19.0</v>
      </c>
      <c r="J2249" s="7" t="str">
        <f>vlookup(I2249,Cats!$A:$B,2,false)</f>
        <v>X</v>
      </c>
    </row>
    <row r="2250">
      <c r="A2250" s="1">
        <v>139259.0</v>
      </c>
      <c r="B2250" s="1">
        <v>514.0</v>
      </c>
      <c r="C2250" s="1">
        <v>0.0</v>
      </c>
      <c r="D2250" s="1" t="s">
        <v>32</v>
      </c>
      <c r="E2250" s="1">
        <v>10.0</v>
      </c>
      <c r="F2250" s="7" t="str">
        <f>vlookup(E2250,Teams!A:B,2,false)</f>
        <v>Collierville</v>
      </c>
      <c r="G2250" s="1" t="b">
        <v>1</v>
      </c>
      <c r="H2250" s="1" t="b">
        <v>1</v>
      </c>
      <c r="I2250" s="1">
        <v>20.0</v>
      </c>
      <c r="J2250" s="7" t="str">
        <f>vlookup(I2250,Cats!$A:$B,2,false)</f>
        <v>M</v>
      </c>
    </row>
    <row r="2251">
      <c r="A2251" s="1">
        <v>139260.0</v>
      </c>
      <c r="B2251" s="1">
        <v>514.0</v>
      </c>
      <c r="C2251" s="1">
        <v>4.0</v>
      </c>
      <c r="D2251" s="1" t="s">
        <v>158</v>
      </c>
      <c r="E2251" s="1">
        <v>46.0</v>
      </c>
      <c r="F2251" s="7" t="str">
        <f>vlookup(E2251,Teams!A:B,2,false)</f>
        <v>Wayzata</v>
      </c>
      <c r="G2251" s="1" t="b">
        <v>0</v>
      </c>
      <c r="H2251" s="1" t="b">
        <v>0</v>
      </c>
      <c r="I2251" s="1">
        <v>20.0</v>
      </c>
      <c r="J2251" s="7" t="str">
        <f>vlookup(I2251,Cats!$A:$B,2,false)</f>
        <v>M</v>
      </c>
    </row>
    <row r="2252">
      <c r="A2252" s="1">
        <v>139261.0</v>
      </c>
      <c r="B2252" s="1">
        <v>514.0</v>
      </c>
      <c r="C2252" s="1">
        <v>4.0</v>
      </c>
      <c r="D2252" s="1" t="s">
        <v>69</v>
      </c>
      <c r="E2252" s="1">
        <v>10.0</v>
      </c>
      <c r="F2252" s="7" t="str">
        <f>vlookup(E2252,Teams!A:B,2,false)</f>
        <v>Collierville</v>
      </c>
      <c r="G2252" s="1" t="b">
        <v>1</v>
      </c>
      <c r="H2252" s="1" t="b">
        <v>0</v>
      </c>
      <c r="I2252" s="1">
        <v>21.0</v>
      </c>
      <c r="J2252" s="7" t="str">
        <f>vlookup(I2252,Cats!$A:$B,2,false)</f>
        <v>C</v>
      </c>
    </row>
    <row r="2253">
      <c r="A2253" s="1">
        <v>139262.0</v>
      </c>
      <c r="B2253" s="1">
        <v>514.0</v>
      </c>
      <c r="C2253" s="1">
        <v>0.0</v>
      </c>
      <c r="D2253" s="1" t="s">
        <v>163</v>
      </c>
      <c r="E2253" s="1">
        <v>46.0</v>
      </c>
      <c r="F2253" s="7" t="str">
        <f>vlookup(E2253,Teams!A:B,2,false)</f>
        <v>Wayzata</v>
      </c>
      <c r="G2253" s="1" t="b">
        <v>0</v>
      </c>
      <c r="H2253" s="1" t="b">
        <v>0</v>
      </c>
      <c r="I2253" s="1">
        <v>21.0</v>
      </c>
      <c r="J2253" s="7" t="str">
        <f>vlookup(I2253,Cats!$A:$B,2,false)</f>
        <v>C</v>
      </c>
    </row>
    <row r="2254">
      <c r="A2254" s="1">
        <v>139263.0</v>
      </c>
      <c r="B2254" s="1">
        <v>514.0</v>
      </c>
      <c r="C2254" s="1">
        <v>0.0</v>
      </c>
      <c r="D2254" s="1" t="s">
        <v>63</v>
      </c>
      <c r="E2254" s="1">
        <v>10.0</v>
      </c>
      <c r="F2254" s="7" t="str">
        <f>vlookup(E2254,Teams!A:B,2,false)</f>
        <v>Collierville</v>
      </c>
      <c r="G2254" s="1" t="b">
        <v>1</v>
      </c>
      <c r="H2254" s="1" t="b">
        <v>0</v>
      </c>
      <c r="I2254" s="1">
        <v>22.0</v>
      </c>
      <c r="J2254" s="7" t="str">
        <f>vlookup(I2254,Cats!$A:$B,2,false)</f>
        <v>E</v>
      </c>
    </row>
    <row r="2255">
      <c r="A2255" s="1">
        <v>139264.0</v>
      </c>
      <c r="B2255" s="1">
        <v>514.0</v>
      </c>
      <c r="C2255" s="1">
        <v>0.0</v>
      </c>
      <c r="D2255" s="1" t="s">
        <v>163</v>
      </c>
      <c r="E2255" s="1">
        <v>46.0</v>
      </c>
      <c r="F2255" s="7" t="str">
        <f>vlookup(E2255,Teams!A:B,2,false)</f>
        <v>Wayzata</v>
      </c>
      <c r="G2255" s="1" t="b">
        <v>0</v>
      </c>
      <c r="H2255" s="1" t="b">
        <v>0</v>
      </c>
      <c r="I2255" s="1">
        <v>22.0</v>
      </c>
      <c r="J2255" s="7" t="str">
        <f>vlookup(I2255,Cats!$A:$B,2,false)</f>
        <v>E</v>
      </c>
    </row>
    <row r="2256">
      <c r="A2256" s="1">
        <v>139265.0</v>
      </c>
      <c r="B2256" s="1">
        <v>514.0</v>
      </c>
      <c r="C2256" s="1">
        <v>0.0</v>
      </c>
      <c r="D2256" s="1" t="s">
        <v>32</v>
      </c>
      <c r="E2256" s="1">
        <v>10.0</v>
      </c>
      <c r="F2256" s="7" t="str">
        <f>vlookup(E2256,Teams!A:B,2,false)</f>
        <v>Collierville</v>
      </c>
      <c r="G2256" s="1" t="b">
        <v>1</v>
      </c>
      <c r="H2256" s="1" t="b">
        <v>1</v>
      </c>
      <c r="I2256" s="1">
        <v>23.0</v>
      </c>
      <c r="J2256" s="7" t="str">
        <f>vlookup(I2256,Cats!$A:$B,2,false)</f>
        <v>B</v>
      </c>
    </row>
    <row r="2257">
      <c r="A2257" s="1">
        <v>139266.0</v>
      </c>
      <c r="B2257" s="1">
        <v>514.0</v>
      </c>
      <c r="C2257" s="1">
        <v>14.0</v>
      </c>
      <c r="D2257" s="1" t="s">
        <v>163</v>
      </c>
      <c r="E2257" s="1">
        <v>46.0</v>
      </c>
      <c r="F2257" s="7" t="str">
        <f>vlookup(E2257,Teams!A:B,2,false)</f>
        <v>Wayzata</v>
      </c>
      <c r="G2257" s="1" t="b">
        <v>0</v>
      </c>
      <c r="H2257" s="1" t="b">
        <v>0</v>
      </c>
      <c r="I2257" s="1">
        <v>23.0</v>
      </c>
      <c r="J2257" s="7" t="str">
        <f>vlookup(I2257,Cats!$A:$B,2,false)</f>
        <v>B</v>
      </c>
    </row>
    <row r="2258">
      <c r="A2258" s="1">
        <v>139267.0</v>
      </c>
      <c r="B2258" s="1">
        <v>514.0</v>
      </c>
      <c r="C2258" s="1">
        <v>0.0</v>
      </c>
      <c r="D2258" s="1" t="s">
        <v>63</v>
      </c>
      <c r="E2258" s="1">
        <v>10.0</v>
      </c>
      <c r="F2258" s="7" t="str">
        <f>vlookup(E2258,Teams!A:B,2,false)</f>
        <v>Collierville</v>
      </c>
      <c r="G2258" s="1" t="b">
        <v>1</v>
      </c>
      <c r="H2258" s="1" t="b">
        <v>0</v>
      </c>
      <c r="I2258" s="1">
        <v>24.0</v>
      </c>
      <c r="J2258" s="7" t="str">
        <f>vlookup(I2258,Cats!$A:$B,2,false)</f>
        <v>P</v>
      </c>
    </row>
    <row r="2259">
      <c r="A2259" s="1">
        <v>139268.0</v>
      </c>
      <c r="B2259" s="1">
        <v>514.0</v>
      </c>
      <c r="C2259" s="1">
        <v>0.0</v>
      </c>
      <c r="D2259" s="1" t="s">
        <v>159</v>
      </c>
      <c r="E2259" s="1">
        <v>46.0</v>
      </c>
      <c r="F2259" s="7" t="str">
        <f>vlookup(E2259,Teams!A:B,2,false)</f>
        <v>Wayzata</v>
      </c>
      <c r="G2259" s="1" t="b">
        <v>0</v>
      </c>
      <c r="H2259" s="1" t="b">
        <v>0</v>
      </c>
      <c r="I2259" s="1">
        <v>24.0</v>
      </c>
      <c r="J2259" s="7" t="str">
        <f>vlookup(I2259,Cats!$A:$B,2,false)</f>
        <v>P</v>
      </c>
    </row>
    <row r="2260">
      <c r="A2260" s="1">
        <v>139269.0</v>
      </c>
      <c r="B2260" s="1">
        <v>515.0</v>
      </c>
      <c r="C2260" s="1">
        <v>0.0</v>
      </c>
      <c r="D2260" s="1" t="s">
        <v>32</v>
      </c>
      <c r="E2260" s="1">
        <v>21.0</v>
      </c>
      <c r="F2260" s="7" t="str">
        <f>vlookup(E2260,Teams!A:B,2,false)</f>
        <v>JP Stevens</v>
      </c>
      <c r="G2260" s="1" t="b">
        <v>1</v>
      </c>
      <c r="H2260" s="1" t="b">
        <v>1</v>
      </c>
      <c r="I2260" s="1">
        <v>1.0</v>
      </c>
      <c r="J2260" s="7" t="str">
        <f>vlookup(I2260,Cats!$A:$B,2,false)</f>
        <v>X</v>
      </c>
    </row>
    <row r="2261">
      <c r="A2261" s="1">
        <v>139270.0</v>
      </c>
      <c r="B2261" s="1">
        <v>515.0</v>
      </c>
      <c r="C2261" s="1">
        <v>4.0</v>
      </c>
      <c r="D2261" s="1" t="s">
        <v>75</v>
      </c>
      <c r="E2261" s="1">
        <v>136.0</v>
      </c>
      <c r="F2261" s="7" t="str">
        <f>vlookup(E2261,Teams!A:B,2,false)</f>
        <v>NoHo B</v>
      </c>
      <c r="G2261" s="1" t="b">
        <v>0</v>
      </c>
      <c r="H2261" s="1" t="b">
        <v>0</v>
      </c>
      <c r="I2261" s="1">
        <v>1.0</v>
      </c>
      <c r="J2261" s="7" t="str">
        <f>vlookup(I2261,Cats!$A:$B,2,false)</f>
        <v>X</v>
      </c>
    </row>
    <row r="2262">
      <c r="A2262" s="1">
        <v>139271.0</v>
      </c>
      <c r="B2262" s="1">
        <v>515.0</v>
      </c>
      <c r="C2262" s="1">
        <v>0.0</v>
      </c>
      <c r="D2262" s="1" t="s">
        <v>32</v>
      </c>
      <c r="E2262" s="1">
        <v>21.0</v>
      </c>
      <c r="F2262" s="7" t="str">
        <f>vlookup(E2262,Teams!A:B,2,false)</f>
        <v>JP Stevens</v>
      </c>
      <c r="G2262" s="1" t="b">
        <v>1</v>
      </c>
      <c r="H2262" s="1" t="b">
        <v>1</v>
      </c>
      <c r="I2262" s="1">
        <v>2.0</v>
      </c>
      <c r="J2262" s="7" t="str">
        <f>vlookup(I2262,Cats!$A:$B,2,false)</f>
        <v>M</v>
      </c>
    </row>
    <row r="2263">
      <c r="A2263" s="1">
        <v>139272.0</v>
      </c>
      <c r="B2263" s="1">
        <v>515.0</v>
      </c>
      <c r="C2263" s="1">
        <v>0.0</v>
      </c>
      <c r="D2263" s="1" t="s">
        <v>75</v>
      </c>
      <c r="E2263" s="1">
        <v>136.0</v>
      </c>
      <c r="F2263" s="7" t="str">
        <f>vlookup(E2263,Teams!A:B,2,false)</f>
        <v>NoHo B</v>
      </c>
      <c r="G2263" s="1" t="b">
        <v>0</v>
      </c>
      <c r="H2263" s="1" t="b">
        <v>0</v>
      </c>
      <c r="I2263" s="1">
        <v>2.0</v>
      </c>
      <c r="J2263" s="7" t="str">
        <f>vlookup(I2263,Cats!$A:$B,2,false)</f>
        <v>M</v>
      </c>
    </row>
    <row r="2264">
      <c r="A2264" s="1">
        <v>139273.0</v>
      </c>
      <c r="B2264" s="1">
        <v>515.0</v>
      </c>
      <c r="C2264" s="1">
        <v>0.0</v>
      </c>
      <c r="D2264" s="1" t="s">
        <v>211</v>
      </c>
      <c r="E2264" s="1">
        <v>21.0</v>
      </c>
      <c r="F2264" s="7" t="str">
        <f>vlookup(E2264,Teams!A:B,2,false)</f>
        <v>JP Stevens</v>
      </c>
      <c r="G2264" s="1" t="b">
        <v>1</v>
      </c>
      <c r="H2264" s="1" t="b">
        <v>1</v>
      </c>
      <c r="I2264" s="1">
        <v>3.0</v>
      </c>
      <c r="J2264" s="7" t="str">
        <f>vlookup(I2264,Cats!$A:$B,2,false)</f>
        <v>C</v>
      </c>
    </row>
    <row r="2265">
      <c r="A2265" s="1">
        <v>139274.0</v>
      </c>
      <c r="B2265" s="1">
        <v>515.0</v>
      </c>
      <c r="C2265" s="1">
        <v>14.0</v>
      </c>
      <c r="D2265" s="1" t="s">
        <v>75</v>
      </c>
      <c r="E2265" s="1">
        <v>136.0</v>
      </c>
      <c r="F2265" s="7" t="str">
        <f>vlookup(E2265,Teams!A:B,2,false)</f>
        <v>NoHo B</v>
      </c>
      <c r="G2265" s="1" t="b">
        <v>0</v>
      </c>
      <c r="H2265" s="1" t="b">
        <v>0</v>
      </c>
      <c r="I2265" s="1">
        <v>3.0</v>
      </c>
      <c r="J2265" s="7" t="str">
        <f>vlookup(I2265,Cats!$A:$B,2,false)</f>
        <v>C</v>
      </c>
    </row>
    <row r="2266">
      <c r="A2266" s="1">
        <v>139275.0</v>
      </c>
      <c r="B2266" s="1">
        <v>515.0</v>
      </c>
      <c r="C2266" s="1">
        <v>0.0</v>
      </c>
      <c r="D2266" s="1" t="s">
        <v>32</v>
      </c>
      <c r="E2266" s="1">
        <v>21.0</v>
      </c>
      <c r="F2266" s="7" t="str">
        <f>vlookup(E2266,Teams!A:B,2,false)</f>
        <v>JP Stevens</v>
      </c>
      <c r="G2266" s="1" t="b">
        <v>1</v>
      </c>
      <c r="H2266" s="1" t="b">
        <v>1</v>
      </c>
      <c r="I2266" s="1">
        <v>4.0</v>
      </c>
      <c r="J2266" s="7" t="str">
        <f>vlookup(I2266,Cats!$A:$B,2,false)</f>
        <v>E</v>
      </c>
    </row>
    <row r="2267">
      <c r="A2267" s="1">
        <v>139276.0</v>
      </c>
      <c r="B2267" s="1">
        <v>515.0</v>
      </c>
      <c r="C2267" s="1">
        <v>4.0</v>
      </c>
      <c r="D2267" s="1" t="s">
        <v>212</v>
      </c>
      <c r="E2267" s="1">
        <v>136.0</v>
      </c>
      <c r="F2267" s="7" t="str">
        <f>vlookup(E2267,Teams!A:B,2,false)</f>
        <v>NoHo B</v>
      </c>
      <c r="G2267" s="1" t="b">
        <v>0</v>
      </c>
      <c r="H2267" s="1" t="b">
        <v>0</v>
      </c>
      <c r="I2267" s="1">
        <v>4.0</v>
      </c>
      <c r="J2267" s="7" t="str">
        <f>vlookup(I2267,Cats!$A:$B,2,false)</f>
        <v>E</v>
      </c>
    </row>
    <row r="2268">
      <c r="A2268" s="1">
        <v>139277.0</v>
      </c>
      <c r="B2268" s="1">
        <v>515.0</v>
      </c>
      <c r="C2268" s="1">
        <v>0.0</v>
      </c>
      <c r="D2268" s="1" t="s">
        <v>32</v>
      </c>
      <c r="E2268" s="1">
        <v>21.0</v>
      </c>
      <c r="F2268" s="7" t="str">
        <f>vlookup(E2268,Teams!A:B,2,false)</f>
        <v>JP Stevens</v>
      </c>
      <c r="G2268" s="1" t="b">
        <v>1</v>
      </c>
      <c r="H2268" s="1" t="b">
        <v>1</v>
      </c>
      <c r="I2268" s="1">
        <v>5.0</v>
      </c>
      <c r="J2268" s="7" t="str">
        <f>vlookup(I2268,Cats!$A:$B,2,false)</f>
        <v>B</v>
      </c>
    </row>
    <row r="2269">
      <c r="A2269" s="1">
        <v>139278.0</v>
      </c>
      <c r="B2269" s="1">
        <v>515.0</v>
      </c>
      <c r="C2269" s="1">
        <v>14.0</v>
      </c>
      <c r="D2269" s="1" t="s">
        <v>156</v>
      </c>
      <c r="E2269" s="1">
        <v>136.0</v>
      </c>
      <c r="F2269" s="7" t="str">
        <f>vlookup(E2269,Teams!A:B,2,false)</f>
        <v>NoHo B</v>
      </c>
      <c r="G2269" s="1" t="b">
        <v>0</v>
      </c>
      <c r="H2269" s="1" t="b">
        <v>0</v>
      </c>
      <c r="I2269" s="1">
        <v>5.0</v>
      </c>
      <c r="J2269" s="7" t="str">
        <f>vlookup(I2269,Cats!$A:$B,2,false)</f>
        <v>B</v>
      </c>
    </row>
    <row r="2270">
      <c r="A2270" s="1">
        <v>139279.0</v>
      </c>
      <c r="B2270" s="1">
        <v>515.0</v>
      </c>
      <c r="C2270" s="1">
        <v>0.0</v>
      </c>
      <c r="D2270" s="1" t="s">
        <v>32</v>
      </c>
      <c r="E2270" s="1">
        <v>21.0</v>
      </c>
      <c r="F2270" s="7" t="str">
        <f>vlookup(E2270,Teams!A:B,2,false)</f>
        <v>JP Stevens</v>
      </c>
      <c r="G2270" s="1" t="b">
        <v>1</v>
      </c>
      <c r="H2270" s="1" t="b">
        <v>1</v>
      </c>
      <c r="I2270" s="1">
        <v>6.0</v>
      </c>
      <c r="J2270" s="7" t="str">
        <f>vlookup(I2270,Cats!$A:$B,2,false)</f>
        <v>P</v>
      </c>
    </row>
    <row r="2271">
      <c r="A2271" s="1">
        <v>139280.0</v>
      </c>
      <c r="B2271" s="1">
        <v>515.0</v>
      </c>
      <c r="C2271" s="1">
        <v>0.0</v>
      </c>
      <c r="D2271" s="1" t="s">
        <v>75</v>
      </c>
      <c r="E2271" s="1">
        <v>136.0</v>
      </c>
      <c r="F2271" s="7" t="str">
        <f>vlookup(E2271,Teams!A:B,2,false)</f>
        <v>NoHo B</v>
      </c>
      <c r="G2271" s="1" t="b">
        <v>0</v>
      </c>
      <c r="H2271" s="1" t="b">
        <v>1</v>
      </c>
      <c r="I2271" s="1">
        <v>6.0</v>
      </c>
      <c r="J2271" s="7" t="str">
        <f>vlookup(I2271,Cats!$A:$B,2,false)</f>
        <v>P</v>
      </c>
    </row>
    <row r="2272">
      <c r="A2272" s="1">
        <v>139281.0</v>
      </c>
      <c r="B2272" s="1">
        <v>515.0</v>
      </c>
      <c r="C2272" s="1">
        <v>0.0</v>
      </c>
      <c r="D2272" s="1" t="s">
        <v>32</v>
      </c>
      <c r="E2272" s="1">
        <v>21.0</v>
      </c>
      <c r="F2272" s="7" t="str">
        <f>vlookup(E2272,Teams!A:B,2,false)</f>
        <v>JP Stevens</v>
      </c>
      <c r="G2272" s="1" t="b">
        <v>1</v>
      </c>
      <c r="H2272" s="1" t="b">
        <v>1</v>
      </c>
      <c r="I2272" s="1">
        <v>7.0</v>
      </c>
      <c r="J2272" s="7" t="str">
        <f>vlookup(I2272,Cats!$A:$B,2,false)</f>
        <v>X</v>
      </c>
    </row>
    <row r="2273">
      <c r="A2273" s="1">
        <v>139282.0</v>
      </c>
      <c r="B2273" s="1">
        <v>515.0</v>
      </c>
      <c r="C2273" s="1">
        <v>14.0</v>
      </c>
      <c r="D2273" s="1" t="s">
        <v>32</v>
      </c>
      <c r="E2273" s="1">
        <v>136.0</v>
      </c>
      <c r="F2273" s="7" t="str">
        <f>vlookup(E2273,Teams!A:B,2,false)</f>
        <v>NoHo B</v>
      </c>
      <c r="G2273" s="1" t="b">
        <v>0</v>
      </c>
      <c r="H2273" s="1" t="b">
        <v>0</v>
      </c>
      <c r="I2273" s="1">
        <v>7.0</v>
      </c>
      <c r="J2273" s="7" t="str">
        <f>vlookup(I2273,Cats!$A:$B,2,false)</f>
        <v>X</v>
      </c>
    </row>
    <row r="2274">
      <c r="A2274" s="1">
        <v>139283.0</v>
      </c>
      <c r="B2274" s="1">
        <v>515.0</v>
      </c>
      <c r="C2274" s="1">
        <v>4.0</v>
      </c>
      <c r="D2274" s="1" t="s">
        <v>32</v>
      </c>
      <c r="E2274" s="1">
        <v>21.0</v>
      </c>
      <c r="F2274" s="7" t="str">
        <f>vlookup(E2274,Teams!A:B,2,false)</f>
        <v>JP Stevens</v>
      </c>
      <c r="G2274" s="1" t="b">
        <v>1</v>
      </c>
      <c r="H2274" s="1" t="b">
        <v>0</v>
      </c>
      <c r="I2274" s="1">
        <v>8.0</v>
      </c>
      <c r="J2274" s="7" t="str">
        <f>vlookup(I2274,Cats!$A:$B,2,false)</f>
        <v>M</v>
      </c>
    </row>
    <row r="2275">
      <c r="A2275" s="1">
        <v>139284.0</v>
      </c>
      <c r="B2275" s="1">
        <v>515.0</v>
      </c>
      <c r="C2275" s="1">
        <v>0.0</v>
      </c>
      <c r="D2275" s="1" t="s">
        <v>32</v>
      </c>
      <c r="E2275" s="1">
        <v>136.0</v>
      </c>
      <c r="F2275" s="7" t="str">
        <f>vlookup(E2275,Teams!A:B,2,false)</f>
        <v>NoHo B</v>
      </c>
      <c r="G2275" s="1" t="b">
        <v>0</v>
      </c>
      <c r="H2275" s="1" t="b">
        <v>1</v>
      </c>
      <c r="I2275" s="1">
        <v>8.0</v>
      </c>
      <c r="J2275" s="7" t="str">
        <f>vlookup(I2275,Cats!$A:$B,2,false)</f>
        <v>M</v>
      </c>
    </row>
    <row r="2276">
      <c r="A2276" s="1">
        <v>139285.0</v>
      </c>
      <c r="B2276" s="1">
        <v>515.0</v>
      </c>
      <c r="C2276" s="1">
        <v>0.0</v>
      </c>
      <c r="D2276" s="1" t="s">
        <v>32</v>
      </c>
      <c r="E2276" s="1">
        <v>21.0</v>
      </c>
      <c r="F2276" s="7" t="str">
        <f>vlookup(E2276,Teams!A:B,2,false)</f>
        <v>JP Stevens</v>
      </c>
      <c r="G2276" s="1" t="b">
        <v>1</v>
      </c>
      <c r="H2276" s="1" t="b">
        <v>1</v>
      </c>
      <c r="I2276" s="1">
        <v>9.0</v>
      </c>
      <c r="J2276" s="7" t="str">
        <f>vlookup(I2276,Cats!$A:$B,2,false)</f>
        <v>C</v>
      </c>
    </row>
    <row r="2277">
      <c r="A2277" s="1">
        <v>139286.0</v>
      </c>
      <c r="B2277" s="1">
        <v>515.0</v>
      </c>
      <c r="C2277" s="1">
        <v>14.0</v>
      </c>
      <c r="D2277" s="1" t="s">
        <v>75</v>
      </c>
      <c r="E2277" s="1">
        <v>136.0</v>
      </c>
      <c r="F2277" s="7" t="str">
        <f>vlookup(E2277,Teams!A:B,2,false)</f>
        <v>NoHo B</v>
      </c>
      <c r="G2277" s="1" t="b">
        <v>0</v>
      </c>
      <c r="H2277" s="1" t="b">
        <v>0</v>
      </c>
      <c r="I2277" s="1">
        <v>9.0</v>
      </c>
      <c r="J2277" s="7" t="str">
        <f>vlookup(I2277,Cats!$A:$B,2,false)</f>
        <v>C</v>
      </c>
    </row>
    <row r="2278">
      <c r="A2278" s="1">
        <v>139287.0</v>
      </c>
      <c r="B2278" s="1">
        <v>515.0</v>
      </c>
      <c r="C2278" s="1">
        <v>0.0</v>
      </c>
      <c r="D2278" s="1" t="s">
        <v>32</v>
      </c>
      <c r="E2278" s="1">
        <v>21.0</v>
      </c>
      <c r="F2278" s="7" t="str">
        <f>vlookup(E2278,Teams!A:B,2,false)</f>
        <v>JP Stevens</v>
      </c>
      <c r="G2278" s="1" t="b">
        <v>1</v>
      </c>
      <c r="H2278" s="1" t="b">
        <v>1</v>
      </c>
      <c r="I2278" s="1">
        <v>10.0</v>
      </c>
      <c r="J2278" s="7" t="str">
        <f>vlookup(I2278,Cats!$A:$B,2,false)</f>
        <v>E</v>
      </c>
    </row>
    <row r="2279">
      <c r="A2279" s="1">
        <v>139288.0</v>
      </c>
      <c r="B2279" s="1">
        <v>515.0</v>
      </c>
      <c r="C2279" s="1">
        <v>4.0</v>
      </c>
      <c r="D2279" s="1" t="s">
        <v>75</v>
      </c>
      <c r="E2279" s="1">
        <v>136.0</v>
      </c>
      <c r="F2279" s="7" t="str">
        <f>vlookup(E2279,Teams!A:B,2,false)</f>
        <v>NoHo B</v>
      </c>
      <c r="G2279" s="1" t="b">
        <v>0</v>
      </c>
      <c r="H2279" s="1" t="b">
        <v>0</v>
      </c>
      <c r="I2279" s="1">
        <v>10.0</v>
      </c>
      <c r="J2279" s="7" t="str">
        <f>vlookup(I2279,Cats!$A:$B,2,false)</f>
        <v>E</v>
      </c>
    </row>
    <row r="2280">
      <c r="A2280" s="1">
        <v>139289.0</v>
      </c>
      <c r="B2280" s="1">
        <v>515.0</v>
      </c>
      <c r="C2280" s="1">
        <v>0.0</v>
      </c>
      <c r="D2280" s="1" t="s">
        <v>32</v>
      </c>
      <c r="E2280" s="1">
        <v>21.0</v>
      </c>
      <c r="F2280" s="7" t="str">
        <f>vlookup(E2280,Teams!A:B,2,false)</f>
        <v>JP Stevens</v>
      </c>
      <c r="G2280" s="1" t="b">
        <v>1</v>
      </c>
      <c r="H2280" s="1" t="b">
        <v>1</v>
      </c>
      <c r="I2280" s="1">
        <v>11.0</v>
      </c>
      <c r="J2280" s="7" t="str">
        <f>vlookup(I2280,Cats!$A:$B,2,false)</f>
        <v>B</v>
      </c>
    </row>
    <row r="2281">
      <c r="A2281" s="1">
        <v>139290.0</v>
      </c>
      <c r="B2281" s="1">
        <v>515.0</v>
      </c>
      <c r="C2281" s="1">
        <v>0.0</v>
      </c>
      <c r="D2281" s="1" t="s">
        <v>32</v>
      </c>
      <c r="E2281" s="1">
        <v>136.0</v>
      </c>
      <c r="F2281" s="7" t="str">
        <f>vlookup(E2281,Teams!A:B,2,false)</f>
        <v>NoHo B</v>
      </c>
      <c r="G2281" s="1" t="b">
        <v>0</v>
      </c>
      <c r="H2281" s="1" t="b">
        <v>1</v>
      </c>
      <c r="I2281" s="1">
        <v>11.0</v>
      </c>
      <c r="J2281" s="7" t="str">
        <f>vlookup(I2281,Cats!$A:$B,2,false)</f>
        <v>B</v>
      </c>
    </row>
    <row r="2282">
      <c r="A2282" s="1">
        <v>139291.0</v>
      </c>
      <c r="B2282" s="1">
        <v>515.0</v>
      </c>
      <c r="C2282" s="1">
        <v>0.0</v>
      </c>
      <c r="D2282" s="1" t="s">
        <v>32</v>
      </c>
      <c r="E2282" s="1">
        <v>21.0</v>
      </c>
      <c r="F2282" s="7" t="str">
        <f>vlookup(E2282,Teams!A:B,2,false)</f>
        <v>JP Stevens</v>
      </c>
      <c r="G2282" s="1" t="b">
        <v>1</v>
      </c>
      <c r="H2282" s="1" t="b">
        <v>1</v>
      </c>
      <c r="I2282" s="1">
        <v>12.0</v>
      </c>
      <c r="J2282" s="7" t="str">
        <f>vlookup(I2282,Cats!$A:$B,2,false)</f>
        <v>P</v>
      </c>
    </row>
    <row r="2283">
      <c r="A2283" s="1">
        <v>139292.0</v>
      </c>
      <c r="B2283" s="1">
        <v>515.0</v>
      </c>
      <c r="C2283" s="1">
        <v>14.0</v>
      </c>
      <c r="D2283" s="1" t="s">
        <v>75</v>
      </c>
      <c r="E2283" s="1">
        <v>136.0</v>
      </c>
      <c r="F2283" s="7" t="str">
        <f>vlookup(E2283,Teams!A:B,2,false)</f>
        <v>NoHo B</v>
      </c>
      <c r="G2283" s="1" t="b">
        <v>0</v>
      </c>
      <c r="H2283" s="1" t="b">
        <v>0</v>
      </c>
      <c r="I2283" s="1">
        <v>12.0</v>
      </c>
      <c r="J2283" s="7" t="str">
        <f>vlookup(I2283,Cats!$A:$B,2,false)</f>
        <v>P</v>
      </c>
    </row>
    <row r="2284">
      <c r="A2284" s="1">
        <v>139293.0</v>
      </c>
      <c r="B2284" s="1">
        <v>515.0</v>
      </c>
      <c r="C2284" s="1">
        <v>0.0</v>
      </c>
      <c r="D2284" s="1" t="s">
        <v>213</v>
      </c>
      <c r="E2284" s="1">
        <v>21.0</v>
      </c>
      <c r="F2284" s="7" t="str">
        <f>vlookup(E2284,Teams!A:B,2,false)</f>
        <v>JP Stevens</v>
      </c>
      <c r="G2284" s="1" t="b">
        <v>1</v>
      </c>
      <c r="H2284" s="1" t="b">
        <v>0</v>
      </c>
      <c r="I2284" s="1">
        <v>13.0</v>
      </c>
      <c r="J2284" s="7" t="str">
        <f>vlookup(I2284,Cats!$A:$B,2,false)</f>
        <v>X</v>
      </c>
    </row>
    <row r="2285">
      <c r="A2285" s="1">
        <v>139294.0</v>
      </c>
      <c r="B2285" s="1">
        <v>515.0</v>
      </c>
      <c r="C2285" s="1">
        <v>4.0</v>
      </c>
      <c r="D2285" s="1" t="s">
        <v>75</v>
      </c>
      <c r="E2285" s="1">
        <v>136.0</v>
      </c>
      <c r="F2285" s="7" t="str">
        <f>vlookup(E2285,Teams!A:B,2,false)</f>
        <v>NoHo B</v>
      </c>
      <c r="G2285" s="1" t="b">
        <v>0</v>
      </c>
      <c r="H2285" s="1" t="b">
        <v>0</v>
      </c>
      <c r="I2285" s="1">
        <v>13.0</v>
      </c>
      <c r="J2285" s="7" t="str">
        <f>vlookup(I2285,Cats!$A:$B,2,false)</f>
        <v>X</v>
      </c>
    </row>
    <row r="2286">
      <c r="A2286" s="1">
        <v>139295.0</v>
      </c>
      <c r="B2286" s="1">
        <v>515.0</v>
      </c>
      <c r="C2286" s="1">
        <v>4.0</v>
      </c>
      <c r="D2286" s="1" t="s">
        <v>211</v>
      </c>
      <c r="E2286" s="1">
        <v>21.0</v>
      </c>
      <c r="F2286" s="7" t="str">
        <f>vlookup(E2286,Teams!A:B,2,false)</f>
        <v>JP Stevens</v>
      </c>
      <c r="G2286" s="1" t="b">
        <v>1</v>
      </c>
      <c r="H2286" s="1" t="b">
        <v>0</v>
      </c>
      <c r="I2286" s="1">
        <v>14.0</v>
      </c>
      <c r="J2286" s="7" t="str">
        <f>vlookup(I2286,Cats!$A:$B,2,false)</f>
        <v>M</v>
      </c>
    </row>
    <row r="2287">
      <c r="A2287" s="1">
        <v>139296.0</v>
      </c>
      <c r="B2287" s="1">
        <v>515.0</v>
      </c>
      <c r="C2287" s="1">
        <v>0.0</v>
      </c>
      <c r="D2287" s="1" t="s">
        <v>32</v>
      </c>
      <c r="E2287" s="1">
        <v>136.0</v>
      </c>
      <c r="F2287" s="7" t="str">
        <f>vlookup(E2287,Teams!A:B,2,false)</f>
        <v>NoHo B</v>
      </c>
      <c r="G2287" s="1" t="b">
        <v>0</v>
      </c>
      <c r="H2287" s="1" t="b">
        <v>1</v>
      </c>
      <c r="I2287" s="1">
        <v>14.0</v>
      </c>
      <c r="J2287" s="7" t="str">
        <f>vlookup(I2287,Cats!$A:$B,2,false)</f>
        <v>M</v>
      </c>
    </row>
    <row r="2288">
      <c r="A2288" s="1">
        <v>139297.0</v>
      </c>
      <c r="B2288" s="1">
        <v>515.0</v>
      </c>
      <c r="C2288" s="1">
        <v>0.0</v>
      </c>
      <c r="D2288" s="1" t="s">
        <v>32</v>
      </c>
      <c r="E2288" s="1">
        <v>21.0</v>
      </c>
      <c r="F2288" s="7" t="str">
        <f>vlookup(E2288,Teams!A:B,2,false)</f>
        <v>JP Stevens</v>
      </c>
      <c r="G2288" s="1" t="b">
        <v>1</v>
      </c>
      <c r="H2288" s="1" t="b">
        <v>1</v>
      </c>
      <c r="I2288" s="1">
        <v>15.0</v>
      </c>
      <c r="J2288" s="7" t="str">
        <f>vlookup(I2288,Cats!$A:$B,2,false)</f>
        <v>C</v>
      </c>
    </row>
    <row r="2289">
      <c r="A2289" s="1">
        <v>139298.0</v>
      </c>
      <c r="B2289" s="1">
        <v>515.0</v>
      </c>
      <c r="C2289" s="1">
        <v>4.0</v>
      </c>
      <c r="D2289" s="1" t="s">
        <v>75</v>
      </c>
      <c r="E2289" s="1">
        <v>136.0</v>
      </c>
      <c r="F2289" s="7" t="str">
        <f>vlookup(E2289,Teams!A:B,2,false)</f>
        <v>NoHo B</v>
      </c>
      <c r="G2289" s="1" t="b">
        <v>0</v>
      </c>
      <c r="H2289" s="1" t="b">
        <v>0</v>
      </c>
      <c r="I2289" s="1">
        <v>15.0</v>
      </c>
      <c r="J2289" s="7" t="str">
        <f>vlookup(I2289,Cats!$A:$B,2,false)</f>
        <v>C</v>
      </c>
    </row>
    <row r="2290">
      <c r="A2290" s="1">
        <v>139299.0</v>
      </c>
      <c r="B2290" s="1">
        <v>515.0</v>
      </c>
      <c r="C2290" s="1">
        <v>0.0</v>
      </c>
      <c r="D2290" s="1" t="s">
        <v>147</v>
      </c>
      <c r="E2290" s="1">
        <v>21.0</v>
      </c>
      <c r="F2290" s="7" t="str">
        <f>vlookup(E2290,Teams!A:B,2,false)</f>
        <v>JP Stevens</v>
      </c>
      <c r="G2290" s="1" t="b">
        <v>1</v>
      </c>
      <c r="H2290" s="1" t="b">
        <v>0</v>
      </c>
      <c r="I2290" s="1">
        <v>16.0</v>
      </c>
      <c r="J2290" s="7" t="str">
        <f>vlookup(I2290,Cats!$A:$B,2,false)</f>
        <v>E</v>
      </c>
    </row>
    <row r="2291">
      <c r="A2291" s="1">
        <v>139300.0</v>
      </c>
      <c r="B2291" s="1">
        <v>515.0</v>
      </c>
      <c r="C2291" s="1">
        <v>0.0</v>
      </c>
      <c r="D2291" s="1" t="s">
        <v>212</v>
      </c>
      <c r="E2291" s="1">
        <v>136.0</v>
      </c>
      <c r="F2291" s="7" t="str">
        <f>vlookup(E2291,Teams!A:B,2,false)</f>
        <v>NoHo B</v>
      </c>
      <c r="G2291" s="1" t="b">
        <v>0</v>
      </c>
      <c r="H2291" s="1" t="b">
        <v>0</v>
      </c>
      <c r="I2291" s="1">
        <v>16.0</v>
      </c>
      <c r="J2291" s="7" t="str">
        <f>vlookup(I2291,Cats!$A:$B,2,false)</f>
        <v>E</v>
      </c>
    </row>
    <row r="2292">
      <c r="A2292" s="1">
        <v>139301.0</v>
      </c>
      <c r="B2292" s="1">
        <v>515.0</v>
      </c>
      <c r="C2292" s="1">
        <v>14.0</v>
      </c>
      <c r="D2292" s="1" t="s">
        <v>148</v>
      </c>
      <c r="E2292" s="1">
        <v>21.0</v>
      </c>
      <c r="F2292" s="7" t="str">
        <f>vlookup(E2292,Teams!A:B,2,false)</f>
        <v>JP Stevens</v>
      </c>
      <c r="G2292" s="1" t="b">
        <v>1</v>
      </c>
      <c r="H2292" s="1" t="b">
        <v>0</v>
      </c>
      <c r="I2292" s="1">
        <v>17.0</v>
      </c>
      <c r="J2292" s="7" t="str">
        <f>vlookup(I2292,Cats!$A:$B,2,false)</f>
        <v>B</v>
      </c>
    </row>
    <row r="2293">
      <c r="A2293" s="1">
        <v>139302.0</v>
      </c>
      <c r="B2293" s="1">
        <v>515.0</v>
      </c>
      <c r="C2293" s="1">
        <v>0.0</v>
      </c>
      <c r="D2293" s="1" t="s">
        <v>32</v>
      </c>
      <c r="E2293" s="1">
        <v>136.0</v>
      </c>
      <c r="F2293" s="7" t="str">
        <f>vlookup(E2293,Teams!A:B,2,false)</f>
        <v>NoHo B</v>
      </c>
      <c r="G2293" s="1" t="b">
        <v>0</v>
      </c>
      <c r="H2293" s="1" t="b">
        <v>1</v>
      </c>
      <c r="I2293" s="1">
        <v>17.0</v>
      </c>
      <c r="J2293" s="7" t="str">
        <f>vlookup(I2293,Cats!$A:$B,2,false)</f>
        <v>B</v>
      </c>
    </row>
    <row r="2294">
      <c r="A2294" s="1">
        <v>139303.0</v>
      </c>
      <c r="B2294" s="1">
        <v>515.0</v>
      </c>
      <c r="C2294" s="1">
        <v>0.0</v>
      </c>
      <c r="D2294" s="1" t="s">
        <v>32</v>
      </c>
      <c r="E2294" s="1">
        <v>21.0</v>
      </c>
      <c r="F2294" s="7" t="str">
        <f>vlookup(E2294,Teams!A:B,2,false)</f>
        <v>JP Stevens</v>
      </c>
      <c r="G2294" s="1" t="b">
        <v>1</v>
      </c>
      <c r="H2294" s="1" t="b">
        <v>1</v>
      </c>
      <c r="I2294" s="1">
        <v>18.0</v>
      </c>
      <c r="J2294" s="7" t="str">
        <f>vlookup(I2294,Cats!$A:$B,2,false)</f>
        <v>P</v>
      </c>
    </row>
    <row r="2295">
      <c r="A2295" s="1">
        <v>139304.0</v>
      </c>
      <c r="B2295" s="1">
        <v>515.0</v>
      </c>
      <c r="C2295" s="1">
        <v>0.0</v>
      </c>
      <c r="D2295" s="1" t="s">
        <v>32</v>
      </c>
      <c r="E2295" s="1">
        <v>136.0</v>
      </c>
      <c r="F2295" s="7" t="str">
        <f>vlookup(E2295,Teams!A:B,2,false)</f>
        <v>NoHo B</v>
      </c>
      <c r="G2295" s="1" t="b">
        <v>0</v>
      </c>
      <c r="H2295" s="1" t="b">
        <v>1</v>
      </c>
      <c r="I2295" s="1">
        <v>18.0</v>
      </c>
      <c r="J2295" s="7" t="str">
        <f>vlookup(I2295,Cats!$A:$B,2,false)</f>
        <v>P</v>
      </c>
    </row>
    <row r="2296">
      <c r="A2296" s="1">
        <v>139305.0</v>
      </c>
      <c r="B2296" s="1">
        <v>515.0</v>
      </c>
      <c r="C2296" s="1">
        <v>-4.0</v>
      </c>
      <c r="D2296" s="1" t="s">
        <v>147</v>
      </c>
      <c r="E2296" s="1">
        <v>21.0</v>
      </c>
      <c r="F2296" s="7" t="str">
        <f>vlookup(E2296,Teams!A:B,2,false)</f>
        <v>JP Stevens</v>
      </c>
      <c r="G2296" s="1" t="b">
        <v>1</v>
      </c>
      <c r="H2296" s="1" t="b">
        <v>0</v>
      </c>
      <c r="I2296" s="1">
        <v>19.0</v>
      </c>
      <c r="J2296" s="7" t="str">
        <f>vlookup(I2296,Cats!$A:$B,2,false)</f>
        <v>X</v>
      </c>
    </row>
    <row r="2297">
      <c r="A2297" s="1">
        <v>139306.0</v>
      </c>
      <c r="B2297" s="1">
        <v>515.0</v>
      </c>
      <c r="C2297" s="1">
        <v>-4.0</v>
      </c>
      <c r="D2297" s="1" t="s">
        <v>214</v>
      </c>
      <c r="E2297" s="1">
        <v>136.0</v>
      </c>
      <c r="F2297" s="7" t="str">
        <f>vlookup(E2297,Teams!A:B,2,false)</f>
        <v>NoHo B</v>
      </c>
      <c r="G2297" s="1" t="b">
        <v>0</v>
      </c>
      <c r="H2297" s="1" t="b">
        <v>0</v>
      </c>
      <c r="I2297" s="1">
        <v>19.0</v>
      </c>
      <c r="J2297" s="7" t="str">
        <f>vlookup(I2297,Cats!$A:$B,2,false)</f>
        <v>X</v>
      </c>
    </row>
    <row r="2298">
      <c r="A2298" s="1">
        <v>139307.0</v>
      </c>
      <c r="B2298" s="1">
        <v>515.0</v>
      </c>
      <c r="C2298" s="1">
        <v>0.0</v>
      </c>
      <c r="D2298" s="1" t="s">
        <v>32</v>
      </c>
      <c r="E2298" s="1">
        <v>21.0</v>
      </c>
      <c r="F2298" s="7" t="str">
        <f>vlookup(E2298,Teams!A:B,2,false)</f>
        <v>JP Stevens</v>
      </c>
      <c r="G2298" s="1" t="b">
        <v>1</v>
      </c>
      <c r="H2298" s="1" t="b">
        <v>1</v>
      </c>
      <c r="I2298" s="1">
        <v>20.0</v>
      </c>
      <c r="J2298" s="7" t="str">
        <f>vlookup(I2298,Cats!$A:$B,2,false)</f>
        <v>M</v>
      </c>
    </row>
    <row r="2299">
      <c r="A2299" s="1">
        <v>139308.0</v>
      </c>
      <c r="B2299" s="1">
        <v>515.0</v>
      </c>
      <c r="C2299" s="1">
        <v>4.0</v>
      </c>
      <c r="D2299" s="1" t="s">
        <v>75</v>
      </c>
      <c r="E2299" s="1">
        <v>136.0</v>
      </c>
      <c r="F2299" s="7" t="str">
        <f>vlookup(E2299,Teams!A:B,2,false)</f>
        <v>NoHo B</v>
      </c>
      <c r="G2299" s="1" t="b">
        <v>0</v>
      </c>
      <c r="H2299" s="1" t="b">
        <v>0</v>
      </c>
      <c r="I2299" s="1">
        <v>20.0</v>
      </c>
      <c r="J2299" s="7" t="str">
        <f>vlookup(I2299,Cats!$A:$B,2,false)</f>
        <v>M</v>
      </c>
    </row>
    <row r="2300">
      <c r="A2300" s="1">
        <v>139309.0</v>
      </c>
      <c r="B2300" s="1">
        <v>515.0</v>
      </c>
      <c r="C2300" s="1">
        <v>0.0</v>
      </c>
      <c r="D2300" s="1" t="s">
        <v>32</v>
      </c>
      <c r="E2300" s="1">
        <v>21.0</v>
      </c>
      <c r="F2300" s="7" t="str">
        <f>vlookup(E2300,Teams!A:B,2,false)</f>
        <v>JP Stevens</v>
      </c>
      <c r="G2300" s="1" t="b">
        <v>1</v>
      </c>
      <c r="H2300" s="1" t="b">
        <v>1</v>
      </c>
      <c r="I2300" s="1">
        <v>21.0</v>
      </c>
      <c r="J2300" s="7" t="str">
        <f>vlookup(I2300,Cats!$A:$B,2,false)</f>
        <v>C</v>
      </c>
    </row>
    <row r="2301">
      <c r="A2301" s="1">
        <v>139310.0</v>
      </c>
      <c r="B2301" s="1">
        <v>515.0</v>
      </c>
      <c r="C2301" s="1">
        <v>14.0</v>
      </c>
      <c r="D2301" s="1" t="s">
        <v>75</v>
      </c>
      <c r="E2301" s="1">
        <v>136.0</v>
      </c>
      <c r="F2301" s="7" t="str">
        <f>vlookup(E2301,Teams!A:B,2,false)</f>
        <v>NoHo B</v>
      </c>
      <c r="G2301" s="1" t="b">
        <v>0</v>
      </c>
      <c r="H2301" s="1" t="b">
        <v>0</v>
      </c>
      <c r="I2301" s="1">
        <v>21.0</v>
      </c>
      <c r="J2301" s="7" t="str">
        <f>vlookup(I2301,Cats!$A:$B,2,false)</f>
        <v>C</v>
      </c>
    </row>
    <row r="2302">
      <c r="A2302" s="1">
        <v>139311.0</v>
      </c>
      <c r="B2302" s="1">
        <v>515.0</v>
      </c>
      <c r="C2302" s="1">
        <v>0.0</v>
      </c>
      <c r="D2302" s="1" t="s">
        <v>213</v>
      </c>
      <c r="E2302" s="1">
        <v>21.0</v>
      </c>
      <c r="F2302" s="7" t="str">
        <f>vlookup(E2302,Teams!A:B,2,false)</f>
        <v>JP Stevens</v>
      </c>
      <c r="G2302" s="1" t="b">
        <v>1</v>
      </c>
      <c r="H2302" s="1" t="b">
        <v>0</v>
      </c>
      <c r="I2302" s="1">
        <v>22.0</v>
      </c>
      <c r="J2302" s="7" t="str">
        <f>vlookup(I2302,Cats!$A:$B,2,false)</f>
        <v>E</v>
      </c>
    </row>
    <row r="2303">
      <c r="A2303" s="1">
        <v>139312.0</v>
      </c>
      <c r="B2303" s="1">
        <v>515.0</v>
      </c>
      <c r="C2303" s="1">
        <v>14.0</v>
      </c>
      <c r="D2303" s="1" t="s">
        <v>75</v>
      </c>
      <c r="E2303" s="1">
        <v>136.0</v>
      </c>
      <c r="F2303" s="7" t="str">
        <f>vlookup(E2303,Teams!A:B,2,false)</f>
        <v>NoHo B</v>
      </c>
      <c r="G2303" s="1" t="b">
        <v>0</v>
      </c>
      <c r="H2303" s="1" t="b">
        <v>0</v>
      </c>
      <c r="I2303" s="1">
        <v>22.0</v>
      </c>
      <c r="J2303" s="7" t="str">
        <f>vlookup(I2303,Cats!$A:$B,2,false)</f>
        <v>E</v>
      </c>
    </row>
    <row r="2304">
      <c r="A2304" s="1">
        <v>139313.0</v>
      </c>
      <c r="B2304" s="1">
        <v>515.0</v>
      </c>
      <c r="C2304" s="1">
        <v>0.0</v>
      </c>
      <c r="D2304" s="1" t="s">
        <v>32</v>
      </c>
      <c r="E2304" s="1">
        <v>21.0</v>
      </c>
      <c r="F2304" s="7" t="str">
        <f>vlookup(E2304,Teams!A:B,2,false)</f>
        <v>JP Stevens</v>
      </c>
      <c r="G2304" s="1" t="b">
        <v>1</v>
      </c>
      <c r="H2304" s="1" t="b">
        <v>1</v>
      </c>
      <c r="I2304" s="1">
        <v>23.0</v>
      </c>
      <c r="J2304" s="7" t="str">
        <f>vlookup(I2304,Cats!$A:$B,2,false)</f>
        <v>B</v>
      </c>
    </row>
    <row r="2305">
      <c r="A2305" s="1">
        <v>139314.0</v>
      </c>
      <c r="B2305" s="1">
        <v>515.0</v>
      </c>
      <c r="C2305" s="1">
        <v>4.0</v>
      </c>
      <c r="D2305" s="1" t="s">
        <v>75</v>
      </c>
      <c r="E2305" s="1">
        <v>136.0</v>
      </c>
      <c r="F2305" s="7" t="str">
        <f>vlookup(E2305,Teams!A:B,2,false)</f>
        <v>NoHo B</v>
      </c>
      <c r="G2305" s="1" t="b">
        <v>0</v>
      </c>
      <c r="H2305" s="1" t="b">
        <v>0</v>
      </c>
      <c r="I2305" s="1">
        <v>23.0</v>
      </c>
      <c r="J2305" s="7" t="str">
        <f>vlookup(I2305,Cats!$A:$B,2,false)</f>
        <v>B</v>
      </c>
    </row>
    <row r="2306">
      <c r="A2306" s="1">
        <v>139315.0</v>
      </c>
      <c r="B2306" s="1">
        <v>515.0</v>
      </c>
      <c r="C2306" s="1">
        <v>0.0</v>
      </c>
      <c r="D2306" s="1" t="s">
        <v>32</v>
      </c>
      <c r="E2306" s="1">
        <v>21.0</v>
      </c>
      <c r="F2306" s="7" t="str">
        <f>vlookup(E2306,Teams!A:B,2,false)</f>
        <v>JP Stevens</v>
      </c>
      <c r="G2306" s="1" t="b">
        <v>1</v>
      </c>
      <c r="H2306" s="1" t="b">
        <v>1</v>
      </c>
      <c r="I2306" s="1">
        <v>24.0</v>
      </c>
      <c r="J2306" s="7" t="str">
        <f>vlookup(I2306,Cats!$A:$B,2,false)</f>
        <v>P</v>
      </c>
    </row>
    <row r="2307">
      <c r="A2307" s="1">
        <v>139316.0</v>
      </c>
      <c r="B2307" s="1">
        <v>515.0</v>
      </c>
      <c r="C2307" s="1">
        <v>0.0</v>
      </c>
      <c r="D2307" s="1" t="s">
        <v>32</v>
      </c>
      <c r="E2307" s="1">
        <v>136.0</v>
      </c>
      <c r="F2307" s="7" t="str">
        <f>vlookup(E2307,Teams!A:B,2,false)</f>
        <v>NoHo B</v>
      </c>
      <c r="G2307" s="1" t="b">
        <v>0</v>
      </c>
      <c r="H2307" s="1" t="b">
        <v>1</v>
      </c>
      <c r="I2307" s="1">
        <v>24.0</v>
      </c>
      <c r="J2307" s="7" t="str">
        <f>vlookup(I2307,Cats!$A:$B,2,false)</f>
        <v>P</v>
      </c>
    </row>
    <row r="2308">
      <c r="A2308" s="1">
        <v>139317.0</v>
      </c>
      <c r="B2308" s="1">
        <v>516.0</v>
      </c>
      <c r="C2308" s="1">
        <v>4.0</v>
      </c>
      <c r="D2308" s="1" t="s">
        <v>31</v>
      </c>
      <c r="E2308" s="1">
        <v>9.0</v>
      </c>
      <c r="F2308" s="7" t="str">
        <f>vlookup(E2308,Teams!A:B,2,false)</f>
        <v>Centennial</v>
      </c>
      <c r="G2308" s="1" t="b">
        <v>1</v>
      </c>
      <c r="H2308" s="1" t="b">
        <v>0</v>
      </c>
      <c r="I2308" s="1">
        <v>1.0</v>
      </c>
      <c r="J2308" s="7" t="str">
        <f>vlookup(I2308,Cats!$A:$B,2,false)</f>
        <v>X</v>
      </c>
    </row>
    <row r="2309">
      <c r="A2309" s="1">
        <v>139318.0</v>
      </c>
      <c r="B2309" s="1">
        <v>516.0</v>
      </c>
      <c r="C2309" s="1">
        <v>0.0</v>
      </c>
      <c r="D2309" s="1" t="s">
        <v>32</v>
      </c>
      <c r="E2309" s="1">
        <v>36.0</v>
      </c>
      <c r="F2309" s="7" t="str">
        <f>vlookup(E2309,Teams!A:B,2,false)</f>
        <v>PRISMS</v>
      </c>
      <c r="G2309" s="1" t="b">
        <v>0</v>
      </c>
      <c r="H2309" s="1" t="b">
        <v>1</v>
      </c>
      <c r="I2309" s="1">
        <v>1.0</v>
      </c>
      <c r="J2309" s="7" t="str">
        <f>vlookup(I2309,Cats!$A:$B,2,false)</f>
        <v>X</v>
      </c>
    </row>
    <row r="2310">
      <c r="A2310" s="1">
        <v>139319.0</v>
      </c>
      <c r="B2310" s="1">
        <v>516.0</v>
      </c>
      <c r="C2310" s="1">
        <v>14.0</v>
      </c>
      <c r="D2310" s="1" t="s">
        <v>31</v>
      </c>
      <c r="E2310" s="1">
        <v>9.0</v>
      </c>
      <c r="F2310" s="7" t="str">
        <f>vlookup(E2310,Teams!A:B,2,false)</f>
        <v>Centennial</v>
      </c>
      <c r="G2310" s="1" t="b">
        <v>1</v>
      </c>
      <c r="H2310" s="1" t="b">
        <v>0</v>
      </c>
      <c r="I2310" s="1">
        <v>2.0</v>
      </c>
      <c r="J2310" s="7" t="str">
        <f>vlookup(I2310,Cats!$A:$B,2,false)</f>
        <v>M</v>
      </c>
    </row>
    <row r="2311">
      <c r="A2311" s="1">
        <v>139320.0</v>
      </c>
      <c r="B2311" s="1">
        <v>516.0</v>
      </c>
      <c r="C2311" s="1">
        <v>0.0</v>
      </c>
      <c r="D2311" s="1" t="s">
        <v>32</v>
      </c>
      <c r="E2311" s="1">
        <v>36.0</v>
      </c>
      <c r="F2311" s="7" t="str">
        <f>vlookup(E2311,Teams!A:B,2,false)</f>
        <v>PRISMS</v>
      </c>
      <c r="G2311" s="1" t="b">
        <v>0</v>
      </c>
      <c r="H2311" s="1" t="b">
        <v>1</v>
      </c>
      <c r="I2311" s="1">
        <v>2.0</v>
      </c>
      <c r="J2311" s="7" t="str">
        <f>vlookup(I2311,Cats!$A:$B,2,false)</f>
        <v>M</v>
      </c>
    </row>
    <row r="2312">
      <c r="A2312" s="1">
        <v>139321.0</v>
      </c>
      <c r="B2312" s="1">
        <v>516.0</v>
      </c>
      <c r="C2312" s="1">
        <v>14.0</v>
      </c>
      <c r="D2312" s="1" t="s">
        <v>31</v>
      </c>
      <c r="E2312" s="1">
        <v>9.0</v>
      </c>
      <c r="F2312" s="7" t="str">
        <f>vlookup(E2312,Teams!A:B,2,false)</f>
        <v>Centennial</v>
      </c>
      <c r="G2312" s="1" t="b">
        <v>1</v>
      </c>
      <c r="H2312" s="1" t="b">
        <v>0</v>
      </c>
      <c r="I2312" s="1">
        <v>3.0</v>
      </c>
      <c r="J2312" s="7" t="str">
        <f>vlookup(I2312,Cats!$A:$B,2,false)</f>
        <v>C</v>
      </c>
    </row>
    <row r="2313">
      <c r="A2313" s="1">
        <v>139322.0</v>
      </c>
      <c r="B2313" s="1">
        <v>516.0</v>
      </c>
      <c r="C2313" s="1">
        <v>0.0</v>
      </c>
      <c r="D2313" s="1" t="s">
        <v>32</v>
      </c>
      <c r="E2313" s="1">
        <v>36.0</v>
      </c>
      <c r="F2313" s="7" t="str">
        <f>vlookup(E2313,Teams!A:B,2,false)</f>
        <v>PRISMS</v>
      </c>
      <c r="G2313" s="1" t="b">
        <v>0</v>
      </c>
      <c r="H2313" s="1" t="b">
        <v>1</v>
      </c>
      <c r="I2313" s="1">
        <v>3.0</v>
      </c>
      <c r="J2313" s="7" t="str">
        <f>vlookup(I2313,Cats!$A:$B,2,false)</f>
        <v>C</v>
      </c>
    </row>
    <row r="2314">
      <c r="A2314" s="1">
        <v>139323.0</v>
      </c>
      <c r="B2314" s="1">
        <v>516.0</v>
      </c>
      <c r="C2314" s="1">
        <v>0.0</v>
      </c>
      <c r="D2314" s="1" t="s">
        <v>215</v>
      </c>
      <c r="E2314" s="1">
        <v>9.0</v>
      </c>
      <c r="F2314" s="7" t="str">
        <f>vlookup(E2314,Teams!A:B,2,false)</f>
        <v>Centennial</v>
      </c>
      <c r="G2314" s="1" t="b">
        <v>1</v>
      </c>
      <c r="H2314" s="1" t="b">
        <v>0</v>
      </c>
      <c r="I2314" s="1">
        <v>4.0</v>
      </c>
      <c r="J2314" s="7" t="str">
        <f>vlookup(I2314,Cats!$A:$B,2,false)</f>
        <v>E</v>
      </c>
    </row>
    <row r="2315">
      <c r="A2315" s="1">
        <v>139324.0</v>
      </c>
      <c r="B2315" s="1">
        <v>516.0</v>
      </c>
      <c r="C2315" s="1">
        <v>4.0</v>
      </c>
      <c r="D2315" s="1" t="s">
        <v>93</v>
      </c>
      <c r="E2315" s="1">
        <v>36.0</v>
      </c>
      <c r="F2315" s="7" t="str">
        <f>vlookup(E2315,Teams!A:B,2,false)</f>
        <v>PRISMS</v>
      </c>
      <c r="G2315" s="1" t="b">
        <v>0</v>
      </c>
      <c r="H2315" s="1" t="b">
        <v>0</v>
      </c>
      <c r="I2315" s="1">
        <v>4.0</v>
      </c>
      <c r="J2315" s="7" t="str">
        <f>vlookup(I2315,Cats!$A:$B,2,false)</f>
        <v>E</v>
      </c>
    </row>
    <row r="2316">
      <c r="A2316" s="1">
        <v>139325.0</v>
      </c>
      <c r="B2316" s="1">
        <v>516.0</v>
      </c>
      <c r="C2316" s="1">
        <v>14.0</v>
      </c>
      <c r="D2316" s="1" t="s">
        <v>31</v>
      </c>
      <c r="E2316" s="1">
        <v>9.0</v>
      </c>
      <c r="F2316" s="7" t="str">
        <f>vlookup(E2316,Teams!A:B,2,false)</f>
        <v>Centennial</v>
      </c>
      <c r="G2316" s="1" t="b">
        <v>1</v>
      </c>
      <c r="H2316" s="1" t="b">
        <v>0</v>
      </c>
      <c r="I2316" s="1">
        <v>5.0</v>
      </c>
      <c r="J2316" s="7" t="str">
        <f>vlookup(I2316,Cats!$A:$B,2,false)</f>
        <v>B</v>
      </c>
    </row>
    <row r="2317">
      <c r="A2317" s="1">
        <v>139326.0</v>
      </c>
      <c r="B2317" s="1">
        <v>516.0</v>
      </c>
      <c r="C2317" s="1">
        <v>0.0</v>
      </c>
      <c r="D2317" s="1" t="s">
        <v>32</v>
      </c>
      <c r="E2317" s="1">
        <v>36.0</v>
      </c>
      <c r="F2317" s="7" t="str">
        <f>vlookup(E2317,Teams!A:B,2,false)</f>
        <v>PRISMS</v>
      </c>
      <c r="G2317" s="1" t="b">
        <v>0</v>
      </c>
      <c r="H2317" s="1" t="b">
        <v>1</v>
      </c>
      <c r="I2317" s="1">
        <v>5.0</v>
      </c>
      <c r="J2317" s="7" t="str">
        <f>vlookup(I2317,Cats!$A:$B,2,false)</f>
        <v>B</v>
      </c>
    </row>
    <row r="2318">
      <c r="A2318" s="1">
        <v>139327.0</v>
      </c>
      <c r="B2318" s="1">
        <v>516.0</v>
      </c>
      <c r="C2318" s="1">
        <v>0.0</v>
      </c>
      <c r="D2318" s="1" t="s">
        <v>31</v>
      </c>
      <c r="E2318" s="1">
        <v>9.0</v>
      </c>
      <c r="F2318" s="7" t="str">
        <f>vlookup(E2318,Teams!A:B,2,false)</f>
        <v>Centennial</v>
      </c>
      <c r="G2318" s="1" t="b">
        <v>1</v>
      </c>
      <c r="H2318" s="1" t="b">
        <v>0</v>
      </c>
      <c r="I2318" s="1">
        <v>6.0</v>
      </c>
      <c r="J2318" s="7" t="str">
        <f>vlookup(I2318,Cats!$A:$B,2,false)</f>
        <v>P</v>
      </c>
    </row>
    <row r="2319">
      <c r="A2319" s="1">
        <v>139328.0</v>
      </c>
      <c r="B2319" s="1">
        <v>516.0</v>
      </c>
      <c r="C2319" s="1">
        <v>14.0</v>
      </c>
      <c r="D2319" s="1" t="s">
        <v>94</v>
      </c>
      <c r="E2319" s="1">
        <v>36.0</v>
      </c>
      <c r="F2319" s="7" t="str">
        <f>vlookup(E2319,Teams!A:B,2,false)</f>
        <v>PRISMS</v>
      </c>
      <c r="G2319" s="1" t="b">
        <v>0</v>
      </c>
      <c r="H2319" s="1" t="b">
        <v>0</v>
      </c>
      <c r="I2319" s="1">
        <v>6.0</v>
      </c>
      <c r="J2319" s="7" t="str">
        <f>vlookup(I2319,Cats!$A:$B,2,false)</f>
        <v>P</v>
      </c>
    </row>
    <row r="2320">
      <c r="A2320" s="1">
        <v>139329.0</v>
      </c>
      <c r="B2320" s="1">
        <v>516.0</v>
      </c>
      <c r="C2320" s="1">
        <v>0.0</v>
      </c>
      <c r="D2320" s="1" t="s">
        <v>215</v>
      </c>
      <c r="E2320" s="1">
        <v>9.0</v>
      </c>
      <c r="F2320" s="7" t="str">
        <f>vlookup(E2320,Teams!A:B,2,false)</f>
        <v>Centennial</v>
      </c>
      <c r="G2320" s="1" t="b">
        <v>1</v>
      </c>
      <c r="H2320" s="1" t="b">
        <v>0</v>
      </c>
      <c r="I2320" s="1">
        <v>7.0</v>
      </c>
      <c r="J2320" s="7" t="str">
        <f>vlookup(I2320,Cats!$A:$B,2,false)</f>
        <v>X</v>
      </c>
    </row>
    <row r="2321">
      <c r="A2321" s="1">
        <v>139330.0</v>
      </c>
      <c r="B2321" s="1">
        <v>516.0</v>
      </c>
      <c r="C2321" s="1">
        <v>4.0</v>
      </c>
      <c r="D2321" s="1" t="s">
        <v>93</v>
      </c>
      <c r="E2321" s="1">
        <v>36.0</v>
      </c>
      <c r="F2321" s="7" t="str">
        <f>vlookup(E2321,Teams!A:B,2,false)</f>
        <v>PRISMS</v>
      </c>
      <c r="G2321" s="1" t="b">
        <v>0</v>
      </c>
      <c r="H2321" s="1" t="b">
        <v>0</v>
      </c>
      <c r="I2321" s="1">
        <v>7.0</v>
      </c>
      <c r="J2321" s="7" t="str">
        <f>vlookup(I2321,Cats!$A:$B,2,false)</f>
        <v>X</v>
      </c>
    </row>
    <row r="2322">
      <c r="A2322" s="1">
        <v>139331.0</v>
      </c>
      <c r="B2322" s="1">
        <v>516.0</v>
      </c>
      <c r="C2322" s="1">
        <v>0.0</v>
      </c>
      <c r="D2322" s="1" t="s">
        <v>31</v>
      </c>
      <c r="E2322" s="1">
        <v>9.0</v>
      </c>
      <c r="F2322" s="7" t="str">
        <f>vlookup(E2322,Teams!A:B,2,false)</f>
        <v>Centennial</v>
      </c>
      <c r="G2322" s="1" t="b">
        <v>1</v>
      </c>
      <c r="H2322" s="1" t="b">
        <v>0</v>
      </c>
      <c r="I2322" s="1">
        <v>8.0</v>
      </c>
      <c r="J2322" s="7" t="str">
        <f>vlookup(I2322,Cats!$A:$B,2,false)</f>
        <v>M</v>
      </c>
    </row>
    <row r="2323">
      <c r="A2323" s="1">
        <v>139332.0</v>
      </c>
      <c r="B2323" s="1">
        <v>516.0</v>
      </c>
      <c r="C2323" s="1">
        <v>4.0</v>
      </c>
      <c r="D2323" s="1" t="s">
        <v>94</v>
      </c>
      <c r="E2323" s="1">
        <v>36.0</v>
      </c>
      <c r="F2323" s="7" t="str">
        <f>vlookup(E2323,Teams!A:B,2,false)</f>
        <v>PRISMS</v>
      </c>
      <c r="G2323" s="1" t="b">
        <v>0</v>
      </c>
      <c r="H2323" s="1" t="b">
        <v>0</v>
      </c>
      <c r="I2323" s="1">
        <v>8.0</v>
      </c>
      <c r="J2323" s="7" t="str">
        <f>vlookup(I2323,Cats!$A:$B,2,false)</f>
        <v>M</v>
      </c>
    </row>
    <row r="2324">
      <c r="A2324" s="1">
        <v>139333.0</v>
      </c>
      <c r="B2324" s="1">
        <v>516.0</v>
      </c>
      <c r="C2324" s="1">
        <v>14.0</v>
      </c>
      <c r="D2324" s="1" t="s">
        <v>31</v>
      </c>
      <c r="E2324" s="1">
        <v>9.0</v>
      </c>
      <c r="F2324" s="7" t="str">
        <f>vlookup(E2324,Teams!A:B,2,false)</f>
        <v>Centennial</v>
      </c>
      <c r="G2324" s="1" t="b">
        <v>1</v>
      </c>
      <c r="H2324" s="1" t="b">
        <v>0</v>
      </c>
      <c r="I2324" s="1">
        <v>9.0</v>
      </c>
      <c r="J2324" s="7" t="str">
        <f>vlookup(I2324,Cats!$A:$B,2,false)</f>
        <v>C</v>
      </c>
    </row>
    <row r="2325">
      <c r="A2325" s="1">
        <v>139334.0</v>
      </c>
      <c r="B2325" s="1">
        <v>516.0</v>
      </c>
      <c r="C2325" s="1">
        <v>0.0</v>
      </c>
      <c r="D2325" s="1" t="s">
        <v>32</v>
      </c>
      <c r="E2325" s="1">
        <v>36.0</v>
      </c>
      <c r="F2325" s="7" t="str">
        <f>vlookup(E2325,Teams!A:B,2,false)</f>
        <v>PRISMS</v>
      </c>
      <c r="G2325" s="1" t="b">
        <v>0</v>
      </c>
      <c r="H2325" s="1" t="b">
        <v>1</v>
      </c>
      <c r="I2325" s="1">
        <v>9.0</v>
      </c>
      <c r="J2325" s="7" t="str">
        <f>vlookup(I2325,Cats!$A:$B,2,false)</f>
        <v>C</v>
      </c>
    </row>
    <row r="2326">
      <c r="A2326" s="1">
        <v>139335.0</v>
      </c>
      <c r="B2326" s="1">
        <v>516.0</v>
      </c>
      <c r="C2326" s="1">
        <v>0.0</v>
      </c>
      <c r="D2326" s="1" t="s">
        <v>31</v>
      </c>
      <c r="E2326" s="1">
        <v>9.0</v>
      </c>
      <c r="F2326" s="7" t="str">
        <f>vlookup(E2326,Teams!A:B,2,false)</f>
        <v>Centennial</v>
      </c>
      <c r="G2326" s="1" t="b">
        <v>1</v>
      </c>
      <c r="H2326" s="1" t="b">
        <v>0</v>
      </c>
      <c r="I2326" s="1">
        <v>10.0</v>
      </c>
      <c r="J2326" s="7" t="str">
        <f>vlookup(I2326,Cats!$A:$B,2,false)</f>
        <v>E</v>
      </c>
    </row>
    <row r="2327">
      <c r="A2327" s="1">
        <v>139336.0</v>
      </c>
      <c r="B2327" s="1">
        <v>516.0</v>
      </c>
      <c r="C2327" s="1">
        <v>4.0</v>
      </c>
      <c r="D2327" s="1" t="s">
        <v>195</v>
      </c>
      <c r="E2327" s="1">
        <v>36.0</v>
      </c>
      <c r="F2327" s="7" t="str">
        <f>vlookup(E2327,Teams!A:B,2,false)</f>
        <v>PRISMS</v>
      </c>
      <c r="G2327" s="1" t="b">
        <v>0</v>
      </c>
      <c r="H2327" s="1" t="b">
        <v>0</v>
      </c>
      <c r="I2327" s="1">
        <v>10.0</v>
      </c>
      <c r="J2327" s="7" t="str">
        <f>vlookup(I2327,Cats!$A:$B,2,false)</f>
        <v>E</v>
      </c>
    </row>
    <row r="2328">
      <c r="A2328" s="1">
        <v>139337.0</v>
      </c>
      <c r="B2328" s="1">
        <v>516.0</v>
      </c>
      <c r="C2328" s="1">
        <v>0.0</v>
      </c>
      <c r="D2328" s="1" t="s">
        <v>31</v>
      </c>
      <c r="E2328" s="1">
        <v>9.0</v>
      </c>
      <c r="F2328" s="7" t="str">
        <f>vlookup(E2328,Teams!A:B,2,false)</f>
        <v>Centennial</v>
      </c>
      <c r="G2328" s="1" t="b">
        <v>1</v>
      </c>
      <c r="H2328" s="1" t="b">
        <v>0</v>
      </c>
      <c r="I2328" s="1">
        <v>11.0</v>
      </c>
      <c r="J2328" s="7" t="str">
        <f>vlookup(I2328,Cats!$A:$B,2,false)</f>
        <v>B</v>
      </c>
    </row>
    <row r="2329">
      <c r="A2329" s="1">
        <v>139338.0</v>
      </c>
      <c r="B2329" s="1">
        <v>516.0</v>
      </c>
      <c r="C2329" s="1">
        <v>0.0</v>
      </c>
      <c r="D2329" s="1" t="s">
        <v>93</v>
      </c>
      <c r="E2329" s="1">
        <v>36.0</v>
      </c>
      <c r="F2329" s="7" t="str">
        <f>vlookup(E2329,Teams!A:B,2,false)</f>
        <v>PRISMS</v>
      </c>
      <c r="G2329" s="1" t="b">
        <v>0</v>
      </c>
      <c r="H2329" s="1" t="b">
        <v>0</v>
      </c>
      <c r="I2329" s="1">
        <v>11.0</v>
      </c>
      <c r="J2329" s="7" t="str">
        <f>vlookup(I2329,Cats!$A:$B,2,false)</f>
        <v>B</v>
      </c>
    </row>
    <row r="2330">
      <c r="A2330" s="1">
        <v>139339.0</v>
      </c>
      <c r="B2330" s="1">
        <v>516.0</v>
      </c>
      <c r="C2330" s="1">
        <v>4.0</v>
      </c>
      <c r="D2330" s="1" t="s">
        <v>31</v>
      </c>
      <c r="E2330" s="1">
        <v>9.0</v>
      </c>
      <c r="F2330" s="7" t="str">
        <f>vlookup(E2330,Teams!A:B,2,false)</f>
        <v>Centennial</v>
      </c>
      <c r="G2330" s="1" t="b">
        <v>1</v>
      </c>
      <c r="H2330" s="1" t="b">
        <v>0</v>
      </c>
      <c r="I2330" s="1">
        <v>12.0</v>
      </c>
      <c r="J2330" s="7" t="str">
        <f>vlookup(I2330,Cats!$A:$B,2,false)</f>
        <v>P</v>
      </c>
    </row>
    <row r="2331">
      <c r="A2331" s="1">
        <v>139340.0</v>
      </c>
      <c r="B2331" s="1">
        <v>516.0</v>
      </c>
      <c r="C2331" s="1">
        <v>0.0</v>
      </c>
      <c r="D2331" s="1" t="s">
        <v>32</v>
      </c>
      <c r="E2331" s="1">
        <v>36.0</v>
      </c>
      <c r="F2331" s="7" t="str">
        <f>vlookup(E2331,Teams!A:B,2,false)</f>
        <v>PRISMS</v>
      </c>
      <c r="G2331" s="1" t="b">
        <v>0</v>
      </c>
      <c r="H2331" s="1" t="b">
        <v>1</v>
      </c>
      <c r="I2331" s="1">
        <v>12.0</v>
      </c>
      <c r="J2331" s="7" t="str">
        <f>vlookup(I2331,Cats!$A:$B,2,false)</f>
        <v>P</v>
      </c>
    </row>
    <row r="2332">
      <c r="A2332" s="1">
        <v>139341.0</v>
      </c>
      <c r="B2332" s="1">
        <v>516.0</v>
      </c>
      <c r="C2332" s="1">
        <v>14.0</v>
      </c>
      <c r="D2332" s="1" t="s">
        <v>55</v>
      </c>
      <c r="E2332" s="1">
        <v>9.0</v>
      </c>
      <c r="F2332" s="7" t="str">
        <f>vlookup(E2332,Teams!A:B,2,false)</f>
        <v>Centennial</v>
      </c>
      <c r="G2332" s="1" t="b">
        <v>1</v>
      </c>
      <c r="H2332" s="1" t="b">
        <v>0</v>
      </c>
      <c r="I2332" s="1">
        <v>13.0</v>
      </c>
      <c r="J2332" s="7" t="str">
        <f>vlookup(I2332,Cats!$A:$B,2,false)</f>
        <v>X</v>
      </c>
    </row>
    <row r="2333">
      <c r="A2333" s="1">
        <v>139342.0</v>
      </c>
      <c r="B2333" s="1">
        <v>516.0</v>
      </c>
      <c r="C2333" s="1">
        <v>0.0</v>
      </c>
      <c r="D2333" s="1" t="s">
        <v>32</v>
      </c>
      <c r="E2333" s="1">
        <v>36.0</v>
      </c>
      <c r="F2333" s="7" t="str">
        <f>vlookup(E2333,Teams!A:B,2,false)</f>
        <v>PRISMS</v>
      </c>
      <c r="G2333" s="1" t="b">
        <v>0</v>
      </c>
      <c r="H2333" s="1" t="b">
        <v>1</v>
      </c>
      <c r="I2333" s="1">
        <v>13.0</v>
      </c>
      <c r="J2333" s="7" t="str">
        <f>vlookup(I2333,Cats!$A:$B,2,false)</f>
        <v>X</v>
      </c>
    </row>
    <row r="2334">
      <c r="A2334" s="1">
        <v>139343.0</v>
      </c>
      <c r="B2334" s="1">
        <v>516.0</v>
      </c>
      <c r="C2334" s="1">
        <v>14.0</v>
      </c>
      <c r="D2334" s="1" t="s">
        <v>31</v>
      </c>
      <c r="E2334" s="1">
        <v>9.0</v>
      </c>
      <c r="F2334" s="7" t="str">
        <f>vlookup(E2334,Teams!A:B,2,false)</f>
        <v>Centennial</v>
      </c>
      <c r="G2334" s="1" t="b">
        <v>1</v>
      </c>
      <c r="H2334" s="1" t="b">
        <v>0</v>
      </c>
      <c r="I2334" s="1">
        <v>14.0</v>
      </c>
      <c r="J2334" s="7" t="str">
        <f>vlookup(I2334,Cats!$A:$B,2,false)</f>
        <v>M</v>
      </c>
    </row>
    <row r="2335">
      <c r="A2335" s="1">
        <v>139344.0</v>
      </c>
      <c r="B2335" s="1">
        <v>516.0</v>
      </c>
      <c r="C2335" s="1">
        <v>0.0</v>
      </c>
      <c r="D2335" s="1" t="s">
        <v>32</v>
      </c>
      <c r="E2335" s="1">
        <v>36.0</v>
      </c>
      <c r="F2335" s="7" t="str">
        <f>vlookup(E2335,Teams!A:B,2,false)</f>
        <v>PRISMS</v>
      </c>
      <c r="G2335" s="1" t="b">
        <v>0</v>
      </c>
      <c r="H2335" s="1" t="b">
        <v>1</v>
      </c>
      <c r="I2335" s="1">
        <v>14.0</v>
      </c>
      <c r="J2335" s="7" t="str">
        <f>vlookup(I2335,Cats!$A:$B,2,false)</f>
        <v>M</v>
      </c>
    </row>
    <row r="2336">
      <c r="A2336" s="1">
        <v>139345.0</v>
      </c>
      <c r="B2336" s="1">
        <v>516.0</v>
      </c>
      <c r="C2336" s="1">
        <v>14.0</v>
      </c>
      <c r="D2336" s="1" t="s">
        <v>31</v>
      </c>
      <c r="E2336" s="1">
        <v>9.0</v>
      </c>
      <c r="F2336" s="7" t="str">
        <f>vlookup(E2336,Teams!A:B,2,false)</f>
        <v>Centennial</v>
      </c>
      <c r="G2336" s="1" t="b">
        <v>1</v>
      </c>
      <c r="H2336" s="1" t="b">
        <v>0</v>
      </c>
      <c r="I2336" s="1">
        <v>15.0</v>
      </c>
      <c r="J2336" s="7" t="str">
        <f>vlookup(I2336,Cats!$A:$B,2,false)</f>
        <v>C</v>
      </c>
    </row>
    <row r="2337">
      <c r="A2337" s="1">
        <v>139346.0</v>
      </c>
      <c r="B2337" s="1">
        <v>516.0</v>
      </c>
      <c r="C2337" s="1">
        <v>0.0</v>
      </c>
      <c r="D2337" s="1" t="s">
        <v>32</v>
      </c>
      <c r="E2337" s="1">
        <v>36.0</v>
      </c>
      <c r="F2337" s="7" t="str">
        <f>vlookup(E2337,Teams!A:B,2,false)</f>
        <v>PRISMS</v>
      </c>
      <c r="G2337" s="1" t="b">
        <v>0</v>
      </c>
      <c r="H2337" s="1" t="b">
        <v>1</v>
      </c>
      <c r="I2337" s="1">
        <v>15.0</v>
      </c>
      <c r="J2337" s="7" t="str">
        <f>vlookup(I2337,Cats!$A:$B,2,false)</f>
        <v>C</v>
      </c>
    </row>
    <row r="2338">
      <c r="A2338" s="1">
        <v>139347.0</v>
      </c>
      <c r="B2338" s="1">
        <v>516.0</v>
      </c>
      <c r="C2338" s="1">
        <v>0.0</v>
      </c>
      <c r="D2338" s="1" t="s">
        <v>55</v>
      </c>
      <c r="E2338" s="1">
        <v>9.0</v>
      </c>
      <c r="F2338" s="7" t="str">
        <f>vlookup(E2338,Teams!A:B,2,false)</f>
        <v>Centennial</v>
      </c>
      <c r="G2338" s="1" t="b">
        <v>1</v>
      </c>
      <c r="H2338" s="1" t="b">
        <v>0</v>
      </c>
      <c r="I2338" s="1">
        <v>16.0</v>
      </c>
      <c r="J2338" s="7" t="str">
        <f>vlookup(I2338,Cats!$A:$B,2,false)</f>
        <v>E</v>
      </c>
    </row>
    <row r="2339">
      <c r="A2339" s="1">
        <v>139348.0</v>
      </c>
      <c r="B2339" s="1">
        <v>516.0</v>
      </c>
      <c r="C2339" s="1">
        <v>14.0</v>
      </c>
      <c r="D2339" s="1" t="s">
        <v>195</v>
      </c>
      <c r="E2339" s="1">
        <v>36.0</v>
      </c>
      <c r="F2339" s="7" t="str">
        <f>vlookup(E2339,Teams!A:B,2,false)</f>
        <v>PRISMS</v>
      </c>
      <c r="G2339" s="1" t="b">
        <v>0</v>
      </c>
      <c r="H2339" s="1" t="b">
        <v>0</v>
      </c>
      <c r="I2339" s="1">
        <v>16.0</v>
      </c>
      <c r="J2339" s="7" t="str">
        <f>vlookup(I2339,Cats!$A:$B,2,false)</f>
        <v>E</v>
      </c>
    </row>
    <row r="2340">
      <c r="A2340" s="1">
        <v>139349.0</v>
      </c>
      <c r="B2340" s="1">
        <v>516.0</v>
      </c>
      <c r="C2340" s="1">
        <v>4.0</v>
      </c>
      <c r="D2340" s="1" t="s">
        <v>31</v>
      </c>
      <c r="E2340" s="1">
        <v>9.0</v>
      </c>
      <c r="F2340" s="7" t="str">
        <f>vlookup(E2340,Teams!A:B,2,false)</f>
        <v>Centennial</v>
      </c>
      <c r="G2340" s="1" t="b">
        <v>1</v>
      </c>
      <c r="H2340" s="1" t="b">
        <v>0</v>
      </c>
      <c r="I2340" s="1">
        <v>17.0</v>
      </c>
      <c r="J2340" s="7" t="str">
        <f>vlookup(I2340,Cats!$A:$B,2,false)</f>
        <v>B</v>
      </c>
    </row>
    <row r="2341">
      <c r="A2341" s="1">
        <v>139350.0</v>
      </c>
      <c r="B2341" s="1">
        <v>516.0</v>
      </c>
      <c r="C2341" s="1">
        <v>0.0</v>
      </c>
      <c r="D2341" s="1" t="s">
        <v>32</v>
      </c>
      <c r="E2341" s="1">
        <v>36.0</v>
      </c>
      <c r="F2341" s="7" t="str">
        <f>vlookup(E2341,Teams!A:B,2,false)</f>
        <v>PRISMS</v>
      </c>
      <c r="G2341" s="1" t="b">
        <v>0</v>
      </c>
      <c r="H2341" s="1" t="b">
        <v>1</v>
      </c>
      <c r="I2341" s="1">
        <v>17.0</v>
      </c>
      <c r="J2341" s="7" t="str">
        <f>vlookup(I2341,Cats!$A:$B,2,false)</f>
        <v>B</v>
      </c>
    </row>
    <row r="2342">
      <c r="A2342" s="1">
        <v>139351.0</v>
      </c>
      <c r="B2342" s="1">
        <v>516.0</v>
      </c>
      <c r="C2342" s="1">
        <v>0.0</v>
      </c>
      <c r="D2342" s="1" t="s">
        <v>31</v>
      </c>
      <c r="E2342" s="1">
        <v>9.0</v>
      </c>
      <c r="F2342" s="7" t="str">
        <f>vlookup(E2342,Teams!A:B,2,false)</f>
        <v>Centennial</v>
      </c>
      <c r="G2342" s="1" t="b">
        <v>1</v>
      </c>
      <c r="H2342" s="1" t="b">
        <v>0</v>
      </c>
      <c r="I2342" s="1">
        <v>18.0</v>
      </c>
      <c r="J2342" s="7" t="str">
        <f>vlookup(I2342,Cats!$A:$B,2,false)</f>
        <v>P</v>
      </c>
    </row>
    <row r="2343">
      <c r="A2343" s="1">
        <v>139352.0</v>
      </c>
      <c r="B2343" s="1">
        <v>516.0</v>
      </c>
      <c r="C2343" s="1">
        <v>0.0</v>
      </c>
      <c r="D2343" s="1" t="s">
        <v>93</v>
      </c>
      <c r="E2343" s="1">
        <v>36.0</v>
      </c>
      <c r="F2343" s="7" t="str">
        <f>vlookup(E2343,Teams!A:B,2,false)</f>
        <v>PRISMS</v>
      </c>
      <c r="G2343" s="1" t="b">
        <v>0</v>
      </c>
      <c r="H2343" s="1" t="b">
        <v>0</v>
      </c>
      <c r="I2343" s="1">
        <v>18.0</v>
      </c>
      <c r="J2343" s="7" t="str">
        <f>vlookup(I2343,Cats!$A:$B,2,false)</f>
        <v>P</v>
      </c>
    </row>
    <row r="2344">
      <c r="A2344" s="1">
        <v>139353.0</v>
      </c>
      <c r="B2344" s="1">
        <v>516.0</v>
      </c>
      <c r="C2344" s="1">
        <v>0.0</v>
      </c>
      <c r="D2344" s="1" t="s">
        <v>55</v>
      </c>
      <c r="E2344" s="1">
        <v>9.0</v>
      </c>
      <c r="F2344" s="7" t="str">
        <f>vlookup(E2344,Teams!A:B,2,false)</f>
        <v>Centennial</v>
      </c>
      <c r="G2344" s="1" t="b">
        <v>1</v>
      </c>
      <c r="H2344" s="1" t="b">
        <v>0</v>
      </c>
      <c r="I2344" s="1">
        <v>19.0</v>
      </c>
      <c r="J2344" s="7" t="str">
        <f>vlookup(I2344,Cats!$A:$B,2,false)</f>
        <v>X</v>
      </c>
    </row>
    <row r="2345">
      <c r="A2345" s="1">
        <v>139354.0</v>
      </c>
      <c r="B2345" s="1">
        <v>516.0</v>
      </c>
      <c r="C2345" s="1">
        <v>0.0</v>
      </c>
      <c r="D2345" s="1" t="s">
        <v>93</v>
      </c>
      <c r="E2345" s="1">
        <v>36.0</v>
      </c>
      <c r="F2345" s="7" t="str">
        <f>vlookup(E2345,Teams!A:B,2,false)</f>
        <v>PRISMS</v>
      </c>
      <c r="G2345" s="1" t="b">
        <v>0</v>
      </c>
      <c r="H2345" s="1" t="b">
        <v>0</v>
      </c>
      <c r="I2345" s="1">
        <v>19.0</v>
      </c>
      <c r="J2345" s="7" t="str">
        <f>vlookup(I2345,Cats!$A:$B,2,false)</f>
        <v>X</v>
      </c>
    </row>
    <row r="2346">
      <c r="A2346" s="1">
        <v>139355.0</v>
      </c>
      <c r="B2346" s="1">
        <v>516.0</v>
      </c>
      <c r="C2346" s="1">
        <v>0.0</v>
      </c>
      <c r="D2346" s="1" t="s">
        <v>31</v>
      </c>
      <c r="E2346" s="1">
        <v>9.0</v>
      </c>
      <c r="F2346" s="7" t="str">
        <f>vlookup(E2346,Teams!A:B,2,false)</f>
        <v>Centennial</v>
      </c>
      <c r="G2346" s="1" t="b">
        <v>1</v>
      </c>
      <c r="H2346" s="1" t="b">
        <v>0</v>
      </c>
      <c r="I2346" s="1">
        <v>20.0</v>
      </c>
      <c r="J2346" s="7" t="str">
        <f>vlookup(I2346,Cats!$A:$B,2,false)</f>
        <v>M</v>
      </c>
    </row>
    <row r="2347">
      <c r="A2347" s="1">
        <v>139356.0</v>
      </c>
      <c r="B2347" s="1">
        <v>516.0</v>
      </c>
      <c r="C2347" s="1">
        <v>0.0</v>
      </c>
      <c r="D2347" s="1" t="s">
        <v>195</v>
      </c>
      <c r="E2347" s="1">
        <v>36.0</v>
      </c>
      <c r="F2347" s="7" t="str">
        <f>vlookup(E2347,Teams!A:B,2,false)</f>
        <v>PRISMS</v>
      </c>
      <c r="G2347" s="1" t="b">
        <v>0</v>
      </c>
      <c r="H2347" s="1" t="b">
        <v>0</v>
      </c>
      <c r="I2347" s="1">
        <v>20.0</v>
      </c>
      <c r="J2347" s="7" t="str">
        <f>vlookup(I2347,Cats!$A:$B,2,false)</f>
        <v>M</v>
      </c>
    </row>
    <row r="2348">
      <c r="A2348" s="1">
        <v>139357.0</v>
      </c>
      <c r="B2348" s="1">
        <v>516.0</v>
      </c>
      <c r="C2348" s="1">
        <v>4.0</v>
      </c>
      <c r="D2348" s="1" t="s">
        <v>31</v>
      </c>
      <c r="E2348" s="1">
        <v>9.0</v>
      </c>
      <c r="F2348" s="7" t="str">
        <f>vlookup(E2348,Teams!A:B,2,false)</f>
        <v>Centennial</v>
      </c>
      <c r="G2348" s="1" t="b">
        <v>1</v>
      </c>
      <c r="H2348" s="1" t="b">
        <v>0</v>
      </c>
      <c r="I2348" s="1">
        <v>21.0</v>
      </c>
      <c r="J2348" s="7" t="str">
        <f>vlookup(I2348,Cats!$A:$B,2,false)</f>
        <v>C</v>
      </c>
    </row>
    <row r="2349">
      <c r="A2349" s="1">
        <v>139358.0</v>
      </c>
      <c r="B2349" s="1">
        <v>516.0</v>
      </c>
      <c r="C2349" s="1">
        <v>0.0</v>
      </c>
      <c r="D2349" s="1" t="s">
        <v>32</v>
      </c>
      <c r="E2349" s="1">
        <v>36.0</v>
      </c>
      <c r="F2349" s="7" t="str">
        <f>vlookup(E2349,Teams!A:B,2,false)</f>
        <v>PRISMS</v>
      </c>
      <c r="G2349" s="1" t="b">
        <v>0</v>
      </c>
      <c r="H2349" s="1" t="b">
        <v>1</v>
      </c>
      <c r="I2349" s="1">
        <v>21.0</v>
      </c>
      <c r="J2349" s="7" t="str">
        <f>vlookup(I2349,Cats!$A:$B,2,false)</f>
        <v>C</v>
      </c>
    </row>
    <row r="2350">
      <c r="A2350" s="1">
        <v>139359.0</v>
      </c>
      <c r="B2350" s="1">
        <v>516.0</v>
      </c>
      <c r="C2350" s="1">
        <v>-4.0</v>
      </c>
      <c r="D2350" s="1" t="s">
        <v>55</v>
      </c>
      <c r="E2350" s="1">
        <v>9.0</v>
      </c>
      <c r="F2350" s="7" t="str">
        <f>vlookup(E2350,Teams!A:B,2,false)</f>
        <v>Centennial</v>
      </c>
      <c r="G2350" s="1" t="b">
        <v>1</v>
      </c>
      <c r="H2350" s="1" t="b">
        <v>0</v>
      </c>
      <c r="I2350" s="1">
        <v>22.0</v>
      </c>
      <c r="J2350" s="7" t="str">
        <f>vlookup(I2350,Cats!$A:$B,2,false)</f>
        <v>E</v>
      </c>
    </row>
    <row r="2351">
      <c r="A2351" s="1">
        <v>139360.0</v>
      </c>
      <c r="B2351" s="1">
        <v>516.0</v>
      </c>
      <c r="C2351" s="1">
        <v>-4.0</v>
      </c>
      <c r="D2351" s="1" t="s">
        <v>93</v>
      </c>
      <c r="E2351" s="1">
        <v>36.0</v>
      </c>
      <c r="F2351" s="7" t="str">
        <f>vlookup(E2351,Teams!A:B,2,false)</f>
        <v>PRISMS</v>
      </c>
      <c r="G2351" s="1" t="b">
        <v>0</v>
      </c>
      <c r="H2351" s="1" t="b">
        <v>0</v>
      </c>
      <c r="I2351" s="1">
        <v>22.0</v>
      </c>
      <c r="J2351" s="7" t="str">
        <f>vlookup(I2351,Cats!$A:$B,2,false)</f>
        <v>E</v>
      </c>
    </row>
    <row r="2352">
      <c r="A2352" s="1">
        <v>139361.0</v>
      </c>
      <c r="B2352" s="1">
        <v>516.0</v>
      </c>
      <c r="C2352" s="1">
        <v>4.0</v>
      </c>
      <c r="D2352" s="1" t="s">
        <v>31</v>
      </c>
      <c r="E2352" s="1">
        <v>9.0</v>
      </c>
      <c r="F2352" s="7" t="str">
        <f>vlookup(E2352,Teams!A:B,2,false)</f>
        <v>Centennial</v>
      </c>
      <c r="G2352" s="1" t="b">
        <v>1</v>
      </c>
      <c r="H2352" s="1" t="b">
        <v>0</v>
      </c>
      <c r="I2352" s="1">
        <v>23.0</v>
      </c>
      <c r="J2352" s="7" t="str">
        <f>vlookup(I2352,Cats!$A:$B,2,false)</f>
        <v>B</v>
      </c>
    </row>
    <row r="2353">
      <c r="A2353" s="1">
        <v>139362.0</v>
      </c>
      <c r="B2353" s="1">
        <v>516.0</v>
      </c>
      <c r="C2353" s="1">
        <v>0.0</v>
      </c>
      <c r="D2353" s="1" t="s">
        <v>32</v>
      </c>
      <c r="E2353" s="1">
        <v>36.0</v>
      </c>
      <c r="F2353" s="7" t="str">
        <f>vlookup(E2353,Teams!A:B,2,false)</f>
        <v>PRISMS</v>
      </c>
      <c r="G2353" s="1" t="b">
        <v>0</v>
      </c>
      <c r="H2353" s="1" t="b">
        <v>1</v>
      </c>
      <c r="I2353" s="1">
        <v>23.0</v>
      </c>
      <c r="J2353" s="7" t="str">
        <f>vlookup(I2353,Cats!$A:$B,2,false)</f>
        <v>B</v>
      </c>
    </row>
    <row r="2354">
      <c r="A2354" s="1">
        <v>139363.0</v>
      </c>
      <c r="B2354" s="1">
        <v>516.0</v>
      </c>
      <c r="C2354" s="1">
        <v>0.0</v>
      </c>
      <c r="D2354" s="1" t="s">
        <v>31</v>
      </c>
      <c r="E2354" s="1">
        <v>9.0</v>
      </c>
      <c r="F2354" s="7" t="str">
        <f>vlookup(E2354,Teams!A:B,2,false)</f>
        <v>Centennial</v>
      </c>
      <c r="G2354" s="1" t="b">
        <v>1</v>
      </c>
      <c r="H2354" s="1" t="b">
        <v>0</v>
      </c>
      <c r="I2354" s="1">
        <v>24.0</v>
      </c>
      <c r="J2354" s="7" t="str">
        <f>vlookup(I2354,Cats!$A:$B,2,false)</f>
        <v>P</v>
      </c>
    </row>
    <row r="2355">
      <c r="A2355" s="1">
        <v>139364.0</v>
      </c>
      <c r="B2355" s="1">
        <v>516.0</v>
      </c>
      <c r="C2355" s="1">
        <v>0.0</v>
      </c>
      <c r="D2355" s="1" t="s">
        <v>32</v>
      </c>
      <c r="E2355" s="1">
        <v>36.0</v>
      </c>
      <c r="F2355" s="7" t="str">
        <f>vlookup(E2355,Teams!A:B,2,false)</f>
        <v>PRISMS</v>
      </c>
      <c r="G2355" s="1" t="b">
        <v>0</v>
      </c>
      <c r="H2355" s="1" t="b">
        <v>1</v>
      </c>
      <c r="I2355" s="1">
        <v>24.0</v>
      </c>
      <c r="J2355" s="7" t="str">
        <f>vlookup(I2355,Cats!$A:$B,2,false)</f>
        <v>P</v>
      </c>
    </row>
    <row r="2356">
      <c r="A2356" s="1">
        <v>139365.0</v>
      </c>
      <c r="B2356" s="1">
        <v>517.0</v>
      </c>
      <c r="C2356" s="1">
        <v>14.0</v>
      </c>
      <c r="D2356" s="1" t="s">
        <v>102</v>
      </c>
      <c r="E2356" s="1">
        <v>15.0</v>
      </c>
      <c r="F2356" s="7" t="str">
        <f>vlookup(E2356,Teams!A:B,2,false)</f>
        <v>Enloe A</v>
      </c>
      <c r="G2356" s="1" t="b">
        <v>1</v>
      </c>
      <c r="H2356" s="1" t="b">
        <v>0</v>
      </c>
      <c r="I2356" s="1">
        <v>1.0</v>
      </c>
      <c r="J2356" s="7" t="str">
        <f>vlookup(I2356,Cats!$A:$B,2,false)</f>
        <v>X</v>
      </c>
    </row>
    <row r="2357">
      <c r="A2357" s="1">
        <v>139366.0</v>
      </c>
      <c r="B2357" s="1">
        <v>517.0</v>
      </c>
      <c r="C2357" s="1">
        <v>0.0</v>
      </c>
      <c r="D2357" s="1" t="s">
        <v>32</v>
      </c>
      <c r="E2357" s="1">
        <v>43.0</v>
      </c>
      <c r="F2357" s="7" t="str">
        <f>vlookup(E2357,Teams!A:B,2,false)</f>
        <v>Troy</v>
      </c>
      <c r="G2357" s="1" t="b">
        <v>0</v>
      </c>
      <c r="H2357" s="1" t="b">
        <v>1</v>
      </c>
      <c r="I2357" s="1">
        <v>1.0</v>
      </c>
      <c r="J2357" s="7" t="str">
        <f>vlookup(I2357,Cats!$A:$B,2,false)</f>
        <v>X</v>
      </c>
    </row>
    <row r="2358">
      <c r="A2358" s="1">
        <v>139367.0</v>
      </c>
      <c r="B2358" s="1">
        <v>517.0</v>
      </c>
      <c r="C2358" s="1">
        <v>14.0</v>
      </c>
      <c r="D2358" s="1" t="s">
        <v>105</v>
      </c>
      <c r="E2358" s="1">
        <v>15.0</v>
      </c>
      <c r="F2358" s="7" t="str">
        <f>vlookup(E2358,Teams!A:B,2,false)</f>
        <v>Enloe A</v>
      </c>
      <c r="G2358" s="1" t="b">
        <v>1</v>
      </c>
      <c r="H2358" s="1" t="b">
        <v>0</v>
      </c>
      <c r="I2358" s="1">
        <v>2.0</v>
      </c>
      <c r="J2358" s="7" t="str">
        <f>vlookup(I2358,Cats!$A:$B,2,false)</f>
        <v>M</v>
      </c>
    </row>
    <row r="2359">
      <c r="A2359" s="1">
        <v>139368.0</v>
      </c>
      <c r="B2359" s="1">
        <v>517.0</v>
      </c>
      <c r="C2359" s="1">
        <v>0.0</v>
      </c>
      <c r="D2359" s="1" t="s">
        <v>32</v>
      </c>
      <c r="E2359" s="1">
        <v>43.0</v>
      </c>
      <c r="F2359" s="7" t="str">
        <f>vlookup(E2359,Teams!A:B,2,false)</f>
        <v>Troy</v>
      </c>
      <c r="G2359" s="1" t="b">
        <v>0</v>
      </c>
      <c r="H2359" s="1" t="b">
        <v>1</v>
      </c>
      <c r="I2359" s="1">
        <v>2.0</v>
      </c>
      <c r="J2359" s="7" t="str">
        <f>vlookup(I2359,Cats!$A:$B,2,false)</f>
        <v>M</v>
      </c>
    </row>
    <row r="2360">
      <c r="A2360" s="1">
        <v>139369.0</v>
      </c>
      <c r="B2360" s="1">
        <v>517.0</v>
      </c>
      <c r="C2360" s="1">
        <v>14.0</v>
      </c>
      <c r="D2360" s="1" t="s">
        <v>105</v>
      </c>
      <c r="E2360" s="1">
        <v>15.0</v>
      </c>
      <c r="F2360" s="7" t="str">
        <f>vlookup(E2360,Teams!A:B,2,false)</f>
        <v>Enloe A</v>
      </c>
      <c r="G2360" s="1" t="b">
        <v>1</v>
      </c>
      <c r="H2360" s="1" t="b">
        <v>0</v>
      </c>
      <c r="I2360" s="1">
        <v>3.0</v>
      </c>
      <c r="J2360" s="7" t="str">
        <f>vlookup(I2360,Cats!$A:$B,2,false)</f>
        <v>C</v>
      </c>
    </row>
    <row r="2361">
      <c r="A2361" s="1">
        <v>139370.0</v>
      </c>
      <c r="B2361" s="1">
        <v>517.0</v>
      </c>
      <c r="C2361" s="1">
        <v>-4.0</v>
      </c>
      <c r="D2361" s="1" t="s">
        <v>176</v>
      </c>
      <c r="E2361" s="1">
        <v>43.0</v>
      </c>
      <c r="F2361" s="7" t="str">
        <f>vlookup(E2361,Teams!A:B,2,false)</f>
        <v>Troy</v>
      </c>
      <c r="G2361" s="1" t="b">
        <v>0</v>
      </c>
      <c r="H2361" s="1" t="b">
        <v>0</v>
      </c>
      <c r="I2361" s="1">
        <v>3.0</v>
      </c>
      <c r="J2361" s="7" t="str">
        <f>vlookup(I2361,Cats!$A:$B,2,false)</f>
        <v>C</v>
      </c>
    </row>
    <row r="2362">
      <c r="A2362" s="1">
        <v>139371.0</v>
      </c>
      <c r="B2362" s="1">
        <v>517.0</v>
      </c>
      <c r="C2362" s="1">
        <v>0.0</v>
      </c>
      <c r="D2362" s="1" t="s">
        <v>32</v>
      </c>
      <c r="E2362" s="1">
        <v>15.0</v>
      </c>
      <c r="F2362" s="7" t="str">
        <f>vlookup(E2362,Teams!A:B,2,false)</f>
        <v>Enloe A</v>
      </c>
      <c r="G2362" s="1" t="b">
        <v>1</v>
      </c>
      <c r="H2362" s="1" t="b">
        <v>1</v>
      </c>
      <c r="I2362" s="1">
        <v>4.0</v>
      </c>
      <c r="J2362" s="7" t="str">
        <f>vlookup(I2362,Cats!$A:$B,2,false)</f>
        <v>E</v>
      </c>
    </row>
    <row r="2363">
      <c r="A2363" s="1">
        <v>139372.0</v>
      </c>
      <c r="B2363" s="1">
        <v>517.0</v>
      </c>
      <c r="C2363" s="1">
        <v>4.0</v>
      </c>
      <c r="D2363" s="1" t="s">
        <v>178</v>
      </c>
      <c r="E2363" s="1">
        <v>43.0</v>
      </c>
      <c r="F2363" s="7" t="str">
        <f>vlookup(E2363,Teams!A:B,2,false)</f>
        <v>Troy</v>
      </c>
      <c r="G2363" s="1" t="b">
        <v>0</v>
      </c>
      <c r="H2363" s="1" t="b">
        <v>0</v>
      </c>
      <c r="I2363" s="1">
        <v>4.0</v>
      </c>
      <c r="J2363" s="7" t="str">
        <f>vlookup(I2363,Cats!$A:$B,2,false)</f>
        <v>E</v>
      </c>
    </row>
    <row r="2364">
      <c r="A2364" s="1">
        <v>139373.0</v>
      </c>
      <c r="B2364" s="1">
        <v>517.0</v>
      </c>
      <c r="C2364" s="1">
        <v>4.0</v>
      </c>
      <c r="D2364" s="1" t="s">
        <v>103</v>
      </c>
      <c r="E2364" s="1">
        <v>15.0</v>
      </c>
      <c r="F2364" s="7" t="str">
        <f>vlookup(E2364,Teams!A:B,2,false)</f>
        <v>Enloe A</v>
      </c>
      <c r="G2364" s="1" t="b">
        <v>1</v>
      </c>
      <c r="H2364" s="1" t="b">
        <v>0</v>
      </c>
      <c r="I2364" s="1">
        <v>5.0</v>
      </c>
      <c r="J2364" s="7" t="str">
        <f>vlookup(I2364,Cats!$A:$B,2,false)</f>
        <v>B</v>
      </c>
    </row>
    <row r="2365">
      <c r="A2365" s="1">
        <v>139374.0</v>
      </c>
      <c r="B2365" s="1">
        <v>517.0</v>
      </c>
      <c r="C2365" s="1">
        <v>0.0</v>
      </c>
      <c r="D2365" s="1" t="s">
        <v>32</v>
      </c>
      <c r="E2365" s="1">
        <v>43.0</v>
      </c>
      <c r="F2365" s="7" t="str">
        <f>vlookup(E2365,Teams!A:B,2,false)</f>
        <v>Troy</v>
      </c>
      <c r="G2365" s="1" t="b">
        <v>0</v>
      </c>
      <c r="H2365" s="1" t="b">
        <v>1</v>
      </c>
      <c r="I2365" s="1">
        <v>5.0</v>
      </c>
      <c r="J2365" s="7" t="str">
        <f>vlookup(I2365,Cats!$A:$B,2,false)</f>
        <v>B</v>
      </c>
    </row>
    <row r="2366">
      <c r="A2366" s="1">
        <v>139375.0</v>
      </c>
      <c r="B2366" s="1">
        <v>517.0</v>
      </c>
      <c r="C2366" s="1">
        <v>14.0</v>
      </c>
      <c r="D2366" s="1" t="s">
        <v>105</v>
      </c>
      <c r="E2366" s="1">
        <v>15.0</v>
      </c>
      <c r="F2366" s="7" t="str">
        <f>vlookup(E2366,Teams!A:B,2,false)</f>
        <v>Enloe A</v>
      </c>
      <c r="G2366" s="1" t="b">
        <v>1</v>
      </c>
      <c r="H2366" s="1" t="b">
        <v>0</v>
      </c>
      <c r="I2366" s="1">
        <v>6.0</v>
      </c>
      <c r="J2366" s="7" t="str">
        <f>vlookup(I2366,Cats!$A:$B,2,false)</f>
        <v>P</v>
      </c>
    </row>
    <row r="2367">
      <c r="A2367" s="1">
        <v>139376.0</v>
      </c>
      <c r="B2367" s="1">
        <v>517.0</v>
      </c>
      <c r="C2367" s="1">
        <v>0.0</v>
      </c>
      <c r="D2367" s="1" t="s">
        <v>32</v>
      </c>
      <c r="E2367" s="1">
        <v>43.0</v>
      </c>
      <c r="F2367" s="7" t="str">
        <f>vlookup(E2367,Teams!A:B,2,false)</f>
        <v>Troy</v>
      </c>
      <c r="G2367" s="1" t="b">
        <v>0</v>
      </c>
      <c r="H2367" s="1" t="b">
        <v>1</v>
      </c>
      <c r="I2367" s="1">
        <v>6.0</v>
      </c>
      <c r="J2367" s="7" t="str">
        <f>vlookup(I2367,Cats!$A:$B,2,false)</f>
        <v>P</v>
      </c>
    </row>
    <row r="2368">
      <c r="A2368" s="1">
        <v>139377.0</v>
      </c>
      <c r="B2368" s="1">
        <v>517.0</v>
      </c>
      <c r="C2368" s="1">
        <v>4.0</v>
      </c>
      <c r="D2368" s="1" t="s">
        <v>105</v>
      </c>
      <c r="E2368" s="1">
        <v>15.0</v>
      </c>
      <c r="F2368" s="7" t="str">
        <f>vlookup(E2368,Teams!A:B,2,false)</f>
        <v>Enloe A</v>
      </c>
      <c r="G2368" s="1" t="b">
        <v>1</v>
      </c>
      <c r="H2368" s="1" t="b">
        <v>0</v>
      </c>
      <c r="I2368" s="1">
        <v>7.0</v>
      </c>
      <c r="J2368" s="7" t="str">
        <f>vlookup(I2368,Cats!$A:$B,2,false)</f>
        <v>X</v>
      </c>
    </row>
    <row r="2369">
      <c r="A2369" s="1">
        <v>139378.0</v>
      </c>
      <c r="B2369" s="1">
        <v>517.0</v>
      </c>
      <c r="C2369" s="1">
        <v>0.0</v>
      </c>
      <c r="D2369" s="1" t="s">
        <v>32</v>
      </c>
      <c r="E2369" s="1">
        <v>43.0</v>
      </c>
      <c r="F2369" s="7" t="str">
        <f>vlookup(E2369,Teams!A:B,2,false)</f>
        <v>Troy</v>
      </c>
      <c r="G2369" s="1" t="b">
        <v>0</v>
      </c>
      <c r="H2369" s="1" t="b">
        <v>1</v>
      </c>
      <c r="I2369" s="1">
        <v>7.0</v>
      </c>
      <c r="J2369" s="7" t="str">
        <f>vlookup(I2369,Cats!$A:$B,2,false)</f>
        <v>X</v>
      </c>
    </row>
    <row r="2370">
      <c r="A2370" s="1">
        <v>139379.0</v>
      </c>
      <c r="B2370" s="1">
        <v>517.0</v>
      </c>
      <c r="C2370" s="1">
        <v>14.0</v>
      </c>
      <c r="D2370" s="1" t="s">
        <v>105</v>
      </c>
      <c r="E2370" s="1">
        <v>15.0</v>
      </c>
      <c r="F2370" s="7" t="str">
        <f>vlookup(E2370,Teams!A:B,2,false)</f>
        <v>Enloe A</v>
      </c>
      <c r="G2370" s="1" t="b">
        <v>1</v>
      </c>
      <c r="H2370" s="1" t="b">
        <v>0</v>
      </c>
      <c r="I2370" s="1">
        <v>8.0</v>
      </c>
      <c r="J2370" s="7" t="str">
        <f>vlookup(I2370,Cats!$A:$B,2,false)</f>
        <v>M</v>
      </c>
    </row>
    <row r="2371">
      <c r="A2371" s="1">
        <v>139380.0</v>
      </c>
      <c r="B2371" s="1">
        <v>517.0</v>
      </c>
      <c r="C2371" s="1">
        <v>-4.0</v>
      </c>
      <c r="D2371" s="1" t="s">
        <v>174</v>
      </c>
      <c r="E2371" s="1">
        <v>43.0</v>
      </c>
      <c r="F2371" s="7" t="str">
        <f>vlookup(E2371,Teams!A:B,2,false)</f>
        <v>Troy</v>
      </c>
      <c r="G2371" s="1" t="b">
        <v>0</v>
      </c>
      <c r="H2371" s="1" t="b">
        <v>0</v>
      </c>
      <c r="I2371" s="1">
        <v>8.0</v>
      </c>
      <c r="J2371" s="7" t="str">
        <f>vlookup(I2371,Cats!$A:$B,2,false)</f>
        <v>M</v>
      </c>
    </row>
    <row r="2372">
      <c r="A2372" s="1">
        <v>139381.0</v>
      </c>
      <c r="B2372" s="1">
        <v>517.0</v>
      </c>
      <c r="C2372" s="1">
        <v>14.0</v>
      </c>
      <c r="D2372" s="1" t="s">
        <v>216</v>
      </c>
      <c r="E2372" s="1">
        <v>15.0</v>
      </c>
      <c r="F2372" s="7" t="str">
        <f>vlookup(E2372,Teams!A:B,2,false)</f>
        <v>Enloe A</v>
      </c>
      <c r="G2372" s="1" t="b">
        <v>1</v>
      </c>
      <c r="H2372" s="1" t="b">
        <v>0</v>
      </c>
      <c r="I2372" s="1">
        <v>9.0</v>
      </c>
      <c r="J2372" s="7" t="str">
        <f>vlookup(I2372,Cats!$A:$B,2,false)</f>
        <v>C</v>
      </c>
    </row>
    <row r="2373">
      <c r="A2373" s="1">
        <v>139382.0</v>
      </c>
      <c r="B2373" s="1">
        <v>517.0</v>
      </c>
      <c r="C2373" s="1">
        <v>0.0</v>
      </c>
      <c r="D2373" s="1" t="s">
        <v>32</v>
      </c>
      <c r="E2373" s="1">
        <v>43.0</v>
      </c>
      <c r="F2373" s="7" t="str">
        <f>vlookup(E2373,Teams!A:B,2,false)</f>
        <v>Troy</v>
      </c>
      <c r="G2373" s="1" t="b">
        <v>0</v>
      </c>
      <c r="H2373" s="1" t="b">
        <v>1</v>
      </c>
      <c r="I2373" s="1">
        <v>9.0</v>
      </c>
      <c r="J2373" s="7" t="str">
        <f>vlookup(I2373,Cats!$A:$B,2,false)</f>
        <v>C</v>
      </c>
    </row>
    <row r="2374">
      <c r="A2374" s="1">
        <v>139383.0</v>
      </c>
      <c r="B2374" s="1">
        <v>517.0</v>
      </c>
      <c r="C2374" s="1">
        <v>4.0</v>
      </c>
      <c r="D2374" s="1" t="s">
        <v>101</v>
      </c>
      <c r="E2374" s="1">
        <v>15.0</v>
      </c>
      <c r="F2374" s="7" t="str">
        <f>vlookup(E2374,Teams!A:B,2,false)</f>
        <v>Enloe A</v>
      </c>
      <c r="G2374" s="1" t="b">
        <v>1</v>
      </c>
      <c r="H2374" s="1" t="b">
        <v>0</v>
      </c>
      <c r="I2374" s="1">
        <v>10.0</v>
      </c>
      <c r="J2374" s="7" t="str">
        <f>vlookup(I2374,Cats!$A:$B,2,false)</f>
        <v>E</v>
      </c>
    </row>
    <row r="2375">
      <c r="A2375" s="1">
        <v>139384.0</v>
      </c>
      <c r="B2375" s="1">
        <v>517.0</v>
      </c>
      <c r="C2375" s="1">
        <v>0.0</v>
      </c>
      <c r="D2375" s="1" t="s">
        <v>32</v>
      </c>
      <c r="E2375" s="1">
        <v>43.0</v>
      </c>
      <c r="F2375" s="7" t="str">
        <f>vlookup(E2375,Teams!A:B,2,false)</f>
        <v>Troy</v>
      </c>
      <c r="G2375" s="1" t="b">
        <v>0</v>
      </c>
      <c r="H2375" s="1" t="b">
        <v>1</v>
      </c>
      <c r="I2375" s="1">
        <v>10.0</v>
      </c>
      <c r="J2375" s="7" t="str">
        <f>vlookup(I2375,Cats!$A:$B,2,false)</f>
        <v>E</v>
      </c>
    </row>
    <row r="2376">
      <c r="A2376" s="1">
        <v>139385.0</v>
      </c>
      <c r="B2376" s="1">
        <v>517.0</v>
      </c>
      <c r="C2376" s="1">
        <v>-4.0</v>
      </c>
      <c r="D2376" s="1" t="s">
        <v>103</v>
      </c>
      <c r="E2376" s="1">
        <v>15.0</v>
      </c>
      <c r="F2376" s="7" t="str">
        <f>vlookup(E2376,Teams!A:B,2,false)</f>
        <v>Enloe A</v>
      </c>
      <c r="G2376" s="1" t="b">
        <v>1</v>
      </c>
      <c r="H2376" s="1" t="b">
        <v>0</v>
      </c>
      <c r="I2376" s="1">
        <v>11.0</v>
      </c>
      <c r="J2376" s="7" t="str">
        <f>vlookup(I2376,Cats!$A:$B,2,false)</f>
        <v>B</v>
      </c>
    </row>
    <row r="2377">
      <c r="A2377" s="1">
        <v>139386.0</v>
      </c>
      <c r="B2377" s="1">
        <v>517.0</v>
      </c>
      <c r="C2377" s="1">
        <v>0.0</v>
      </c>
      <c r="D2377" s="1" t="s">
        <v>178</v>
      </c>
      <c r="E2377" s="1">
        <v>43.0</v>
      </c>
      <c r="F2377" s="7" t="str">
        <f>vlookup(E2377,Teams!A:B,2,false)</f>
        <v>Troy</v>
      </c>
      <c r="G2377" s="1" t="b">
        <v>0</v>
      </c>
      <c r="H2377" s="1" t="b">
        <v>0</v>
      </c>
      <c r="I2377" s="1">
        <v>11.0</v>
      </c>
      <c r="J2377" s="7" t="str">
        <f>vlookup(I2377,Cats!$A:$B,2,false)</f>
        <v>B</v>
      </c>
    </row>
    <row r="2378">
      <c r="A2378" s="1">
        <v>139387.0</v>
      </c>
      <c r="B2378" s="1">
        <v>517.0</v>
      </c>
      <c r="C2378" s="1">
        <v>14.0</v>
      </c>
      <c r="D2378" s="1" t="s">
        <v>105</v>
      </c>
      <c r="E2378" s="1">
        <v>15.0</v>
      </c>
      <c r="F2378" s="7" t="str">
        <f>vlookup(E2378,Teams!A:B,2,false)</f>
        <v>Enloe A</v>
      </c>
      <c r="G2378" s="1" t="b">
        <v>1</v>
      </c>
      <c r="H2378" s="1" t="b">
        <v>0</v>
      </c>
      <c r="I2378" s="1">
        <v>12.0</v>
      </c>
      <c r="J2378" s="7" t="str">
        <f>vlookup(I2378,Cats!$A:$B,2,false)</f>
        <v>P</v>
      </c>
    </row>
    <row r="2379">
      <c r="A2379" s="1">
        <v>139388.0</v>
      </c>
      <c r="B2379" s="1">
        <v>517.0</v>
      </c>
      <c r="C2379" s="1">
        <v>0.0</v>
      </c>
      <c r="D2379" s="1" t="s">
        <v>32</v>
      </c>
      <c r="E2379" s="1">
        <v>43.0</v>
      </c>
      <c r="F2379" s="7" t="str">
        <f>vlookup(E2379,Teams!A:B,2,false)</f>
        <v>Troy</v>
      </c>
      <c r="G2379" s="1" t="b">
        <v>0</v>
      </c>
      <c r="H2379" s="1" t="b">
        <v>1</v>
      </c>
      <c r="I2379" s="1">
        <v>12.0</v>
      </c>
      <c r="J2379" s="7" t="str">
        <f>vlookup(I2379,Cats!$A:$B,2,false)</f>
        <v>P</v>
      </c>
    </row>
    <row r="2380">
      <c r="A2380" s="1">
        <v>139389.0</v>
      </c>
      <c r="B2380" s="1">
        <v>517.0</v>
      </c>
      <c r="C2380" s="1">
        <v>14.0</v>
      </c>
      <c r="D2380" s="1" t="s">
        <v>103</v>
      </c>
      <c r="E2380" s="1">
        <v>15.0</v>
      </c>
      <c r="F2380" s="7" t="str">
        <f>vlookup(E2380,Teams!A:B,2,false)</f>
        <v>Enloe A</v>
      </c>
      <c r="G2380" s="1" t="b">
        <v>1</v>
      </c>
      <c r="H2380" s="1" t="b">
        <v>0</v>
      </c>
      <c r="I2380" s="1">
        <v>13.0</v>
      </c>
      <c r="J2380" s="7" t="str">
        <f>vlookup(I2380,Cats!$A:$B,2,false)</f>
        <v>X</v>
      </c>
    </row>
    <row r="2381">
      <c r="A2381" s="1">
        <v>139390.0</v>
      </c>
      <c r="B2381" s="1">
        <v>517.0</v>
      </c>
      <c r="C2381" s="1">
        <v>0.0</v>
      </c>
      <c r="D2381" s="1" t="s">
        <v>32</v>
      </c>
      <c r="E2381" s="1">
        <v>43.0</v>
      </c>
      <c r="F2381" s="7" t="str">
        <f>vlookup(E2381,Teams!A:B,2,false)</f>
        <v>Troy</v>
      </c>
      <c r="G2381" s="1" t="b">
        <v>0</v>
      </c>
      <c r="H2381" s="1" t="b">
        <v>1</v>
      </c>
      <c r="I2381" s="1">
        <v>13.0</v>
      </c>
      <c r="J2381" s="7" t="str">
        <f>vlookup(I2381,Cats!$A:$B,2,false)</f>
        <v>X</v>
      </c>
    </row>
    <row r="2382">
      <c r="A2382" s="1">
        <v>139391.0</v>
      </c>
      <c r="B2382" s="1">
        <v>517.0</v>
      </c>
      <c r="C2382" s="1">
        <v>14.0</v>
      </c>
      <c r="D2382" s="1" t="s">
        <v>105</v>
      </c>
      <c r="E2382" s="1">
        <v>15.0</v>
      </c>
      <c r="F2382" s="7" t="str">
        <f>vlookup(E2382,Teams!A:B,2,false)</f>
        <v>Enloe A</v>
      </c>
      <c r="G2382" s="1" t="b">
        <v>1</v>
      </c>
      <c r="H2382" s="1" t="b">
        <v>0</v>
      </c>
      <c r="I2382" s="1">
        <v>14.0</v>
      </c>
      <c r="J2382" s="7" t="str">
        <f>vlookup(I2382,Cats!$A:$B,2,false)</f>
        <v>M</v>
      </c>
    </row>
    <row r="2383">
      <c r="A2383" s="1">
        <v>139392.0</v>
      </c>
      <c r="B2383" s="1">
        <v>517.0</v>
      </c>
      <c r="C2383" s="1">
        <v>0.0</v>
      </c>
      <c r="D2383" s="1" t="s">
        <v>32</v>
      </c>
      <c r="E2383" s="1">
        <v>43.0</v>
      </c>
      <c r="F2383" s="7" t="str">
        <f>vlookup(E2383,Teams!A:B,2,false)</f>
        <v>Troy</v>
      </c>
      <c r="G2383" s="1" t="b">
        <v>0</v>
      </c>
      <c r="H2383" s="1" t="b">
        <v>1</v>
      </c>
      <c r="I2383" s="1">
        <v>14.0</v>
      </c>
      <c r="J2383" s="7" t="str">
        <f>vlookup(I2383,Cats!$A:$B,2,false)</f>
        <v>M</v>
      </c>
    </row>
    <row r="2384">
      <c r="A2384" s="1">
        <v>139393.0</v>
      </c>
      <c r="B2384" s="1">
        <v>517.0</v>
      </c>
      <c r="C2384" s="1">
        <v>4.0</v>
      </c>
      <c r="D2384" s="1" t="s">
        <v>105</v>
      </c>
      <c r="E2384" s="1">
        <v>15.0</v>
      </c>
      <c r="F2384" s="7" t="str">
        <f>vlookup(E2384,Teams!A:B,2,false)</f>
        <v>Enloe A</v>
      </c>
      <c r="G2384" s="1" t="b">
        <v>1</v>
      </c>
      <c r="H2384" s="1" t="b">
        <v>0</v>
      </c>
      <c r="I2384" s="1">
        <v>15.0</v>
      </c>
      <c r="J2384" s="7" t="str">
        <f>vlookup(I2384,Cats!$A:$B,2,false)</f>
        <v>C</v>
      </c>
    </row>
    <row r="2385">
      <c r="A2385" s="1">
        <v>139394.0</v>
      </c>
      <c r="B2385" s="1">
        <v>517.0</v>
      </c>
      <c r="C2385" s="1">
        <v>0.0</v>
      </c>
      <c r="D2385" s="1" t="s">
        <v>32</v>
      </c>
      <c r="E2385" s="1">
        <v>43.0</v>
      </c>
      <c r="F2385" s="7" t="str">
        <f>vlookup(E2385,Teams!A:B,2,false)</f>
        <v>Troy</v>
      </c>
      <c r="G2385" s="1" t="b">
        <v>0</v>
      </c>
      <c r="H2385" s="1" t="b">
        <v>1</v>
      </c>
      <c r="I2385" s="1">
        <v>15.0</v>
      </c>
      <c r="J2385" s="7" t="str">
        <f>vlookup(I2385,Cats!$A:$B,2,false)</f>
        <v>C</v>
      </c>
    </row>
    <row r="2386">
      <c r="A2386" s="1">
        <v>139395.0</v>
      </c>
      <c r="B2386" s="1">
        <v>517.0</v>
      </c>
      <c r="C2386" s="1">
        <v>14.0</v>
      </c>
      <c r="D2386" s="1" t="s">
        <v>101</v>
      </c>
      <c r="E2386" s="1">
        <v>15.0</v>
      </c>
      <c r="F2386" s="7" t="str">
        <f>vlookup(E2386,Teams!A:B,2,false)</f>
        <v>Enloe A</v>
      </c>
      <c r="G2386" s="1" t="b">
        <v>1</v>
      </c>
      <c r="H2386" s="1" t="b">
        <v>0</v>
      </c>
      <c r="I2386" s="1">
        <v>16.0</v>
      </c>
      <c r="J2386" s="7" t="str">
        <f>vlookup(I2386,Cats!$A:$B,2,false)</f>
        <v>E</v>
      </c>
    </row>
    <row r="2387">
      <c r="A2387" s="1">
        <v>139396.0</v>
      </c>
      <c r="B2387" s="1">
        <v>517.0</v>
      </c>
      <c r="C2387" s="1">
        <v>0.0</v>
      </c>
      <c r="D2387" s="1" t="s">
        <v>32</v>
      </c>
      <c r="E2387" s="1">
        <v>43.0</v>
      </c>
      <c r="F2387" s="7" t="str">
        <f>vlookup(E2387,Teams!A:B,2,false)</f>
        <v>Troy</v>
      </c>
      <c r="G2387" s="1" t="b">
        <v>0</v>
      </c>
      <c r="H2387" s="1" t="b">
        <v>1</v>
      </c>
      <c r="I2387" s="1">
        <v>16.0</v>
      </c>
      <c r="J2387" s="7" t="str">
        <f>vlookup(I2387,Cats!$A:$B,2,false)</f>
        <v>E</v>
      </c>
    </row>
    <row r="2388">
      <c r="A2388" s="1">
        <v>139397.0</v>
      </c>
      <c r="B2388" s="1">
        <v>517.0</v>
      </c>
      <c r="C2388" s="1">
        <v>0.0</v>
      </c>
      <c r="D2388" s="1" t="s">
        <v>32</v>
      </c>
      <c r="E2388" s="1">
        <v>15.0</v>
      </c>
      <c r="F2388" s="7" t="str">
        <f>vlookup(E2388,Teams!A:B,2,false)</f>
        <v>Enloe A</v>
      </c>
      <c r="G2388" s="1" t="b">
        <v>1</v>
      </c>
      <c r="H2388" s="1" t="b">
        <v>1</v>
      </c>
      <c r="I2388" s="1">
        <v>17.0</v>
      </c>
      <c r="J2388" s="7" t="str">
        <f>vlookup(I2388,Cats!$A:$B,2,false)</f>
        <v>B</v>
      </c>
    </row>
    <row r="2389">
      <c r="A2389" s="1">
        <v>139398.0</v>
      </c>
      <c r="B2389" s="1">
        <v>517.0</v>
      </c>
      <c r="C2389" s="1">
        <v>4.0</v>
      </c>
      <c r="D2389" s="1" t="s">
        <v>178</v>
      </c>
      <c r="E2389" s="1">
        <v>43.0</v>
      </c>
      <c r="F2389" s="7" t="str">
        <f>vlookup(E2389,Teams!A:B,2,false)</f>
        <v>Troy</v>
      </c>
      <c r="G2389" s="1" t="b">
        <v>0</v>
      </c>
      <c r="H2389" s="1" t="b">
        <v>0</v>
      </c>
      <c r="I2389" s="1">
        <v>17.0</v>
      </c>
      <c r="J2389" s="7" t="str">
        <f>vlookup(I2389,Cats!$A:$B,2,false)</f>
        <v>B</v>
      </c>
    </row>
    <row r="2390">
      <c r="A2390" s="1">
        <v>139399.0</v>
      </c>
      <c r="B2390" s="1">
        <v>517.0</v>
      </c>
      <c r="C2390" s="1">
        <v>0.0</v>
      </c>
      <c r="D2390" s="1" t="s">
        <v>105</v>
      </c>
      <c r="E2390" s="1">
        <v>15.0</v>
      </c>
      <c r="F2390" s="7" t="str">
        <f>vlookup(E2390,Teams!A:B,2,false)</f>
        <v>Enloe A</v>
      </c>
      <c r="G2390" s="1" t="b">
        <v>1</v>
      </c>
      <c r="H2390" s="1" t="b">
        <v>0</v>
      </c>
      <c r="I2390" s="1">
        <v>18.0</v>
      </c>
      <c r="J2390" s="7" t="str">
        <f>vlookup(I2390,Cats!$A:$B,2,false)</f>
        <v>P</v>
      </c>
    </row>
    <row r="2391">
      <c r="A2391" s="1">
        <v>139400.0</v>
      </c>
      <c r="B2391" s="1">
        <v>517.0</v>
      </c>
      <c r="C2391" s="1">
        <v>-4.0</v>
      </c>
      <c r="D2391" s="1" t="s">
        <v>174</v>
      </c>
      <c r="E2391" s="1">
        <v>43.0</v>
      </c>
      <c r="F2391" s="7" t="str">
        <f>vlookup(E2391,Teams!A:B,2,false)</f>
        <v>Troy</v>
      </c>
      <c r="G2391" s="1" t="b">
        <v>0</v>
      </c>
      <c r="H2391" s="1" t="b">
        <v>0</v>
      </c>
      <c r="I2391" s="1">
        <v>18.0</v>
      </c>
      <c r="J2391" s="7" t="str">
        <f>vlookup(I2391,Cats!$A:$B,2,false)</f>
        <v>P</v>
      </c>
    </row>
    <row r="2392">
      <c r="A2392" s="1">
        <v>139401.0</v>
      </c>
      <c r="B2392" s="1">
        <v>517.0</v>
      </c>
      <c r="C2392" s="1">
        <v>-4.0</v>
      </c>
      <c r="D2392" s="1" t="s">
        <v>101</v>
      </c>
      <c r="E2392" s="1">
        <v>15.0</v>
      </c>
      <c r="F2392" s="7" t="str">
        <f>vlookup(E2392,Teams!A:B,2,false)</f>
        <v>Enloe A</v>
      </c>
      <c r="G2392" s="1" t="b">
        <v>1</v>
      </c>
      <c r="H2392" s="1" t="b">
        <v>0</v>
      </c>
      <c r="I2392" s="1">
        <v>19.0</v>
      </c>
      <c r="J2392" s="7" t="str">
        <f>vlookup(I2392,Cats!$A:$B,2,false)</f>
        <v>X</v>
      </c>
    </row>
    <row r="2393">
      <c r="A2393" s="1">
        <v>139402.0</v>
      </c>
      <c r="B2393" s="1">
        <v>517.0</v>
      </c>
      <c r="C2393" s="1">
        <v>0.0</v>
      </c>
      <c r="D2393" s="1" t="s">
        <v>179</v>
      </c>
      <c r="E2393" s="1">
        <v>43.0</v>
      </c>
      <c r="F2393" s="7" t="str">
        <f>vlookup(E2393,Teams!A:B,2,false)</f>
        <v>Troy</v>
      </c>
      <c r="G2393" s="1" t="b">
        <v>0</v>
      </c>
      <c r="H2393" s="1" t="b">
        <v>0</v>
      </c>
      <c r="I2393" s="1">
        <v>19.0</v>
      </c>
      <c r="J2393" s="7" t="str">
        <f>vlookup(I2393,Cats!$A:$B,2,false)</f>
        <v>X</v>
      </c>
    </row>
    <row r="2394">
      <c r="A2394" s="1">
        <v>139403.0</v>
      </c>
      <c r="B2394" s="1">
        <v>517.0</v>
      </c>
      <c r="C2394" s="1">
        <v>0.0</v>
      </c>
      <c r="D2394" s="1" t="s">
        <v>102</v>
      </c>
      <c r="E2394" s="1">
        <v>15.0</v>
      </c>
      <c r="F2394" s="7" t="str">
        <f>vlookup(E2394,Teams!A:B,2,false)</f>
        <v>Enloe A</v>
      </c>
      <c r="G2394" s="1" t="b">
        <v>1</v>
      </c>
      <c r="H2394" s="1" t="b">
        <v>0</v>
      </c>
      <c r="I2394" s="1">
        <v>20.0</v>
      </c>
      <c r="J2394" s="7" t="str">
        <f>vlookup(I2394,Cats!$A:$B,2,false)</f>
        <v>M</v>
      </c>
    </row>
    <row r="2395">
      <c r="A2395" s="1">
        <v>139404.0</v>
      </c>
      <c r="B2395" s="1">
        <v>517.0</v>
      </c>
      <c r="C2395" s="1">
        <v>0.0</v>
      </c>
      <c r="D2395" s="1" t="s">
        <v>174</v>
      </c>
      <c r="E2395" s="1">
        <v>43.0</v>
      </c>
      <c r="F2395" s="7" t="str">
        <f>vlookup(E2395,Teams!A:B,2,false)</f>
        <v>Troy</v>
      </c>
      <c r="G2395" s="1" t="b">
        <v>0</v>
      </c>
      <c r="H2395" s="1" t="b">
        <v>0</v>
      </c>
      <c r="I2395" s="1">
        <v>20.0</v>
      </c>
      <c r="J2395" s="7" t="str">
        <f>vlookup(I2395,Cats!$A:$B,2,false)</f>
        <v>M</v>
      </c>
    </row>
    <row r="2396">
      <c r="A2396" s="1">
        <v>139405.0</v>
      </c>
      <c r="B2396" s="1">
        <v>517.0</v>
      </c>
      <c r="C2396" s="1">
        <v>4.0</v>
      </c>
      <c r="D2396" s="1" t="s">
        <v>216</v>
      </c>
      <c r="E2396" s="1">
        <v>15.0</v>
      </c>
      <c r="F2396" s="7" t="str">
        <f>vlookup(E2396,Teams!A:B,2,false)</f>
        <v>Enloe A</v>
      </c>
      <c r="G2396" s="1" t="b">
        <v>1</v>
      </c>
      <c r="H2396" s="1" t="b">
        <v>0</v>
      </c>
      <c r="I2396" s="1">
        <v>21.0</v>
      </c>
      <c r="J2396" s="7" t="str">
        <f>vlookup(I2396,Cats!$A:$B,2,false)</f>
        <v>C</v>
      </c>
    </row>
    <row r="2397">
      <c r="A2397" s="1">
        <v>139406.0</v>
      </c>
      <c r="B2397" s="1">
        <v>517.0</v>
      </c>
      <c r="C2397" s="1">
        <v>0.0</v>
      </c>
      <c r="D2397" s="1" t="s">
        <v>32</v>
      </c>
      <c r="E2397" s="1">
        <v>43.0</v>
      </c>
      <c r="F2397" s="7" t="str">
        <f>vlookup(E2397,Teams!A:B,2,false)</f>
        <v>Troy</v>
      </c>
      <c r="G2397" s="1" t="b">
        <v>0</v>
      </c>
      <c r="H2397" s="1" t="b">
        <v>1</v>
      </c>
      <c r="I2397" s="1">
        <v>21.0</v>
      </c>
      <c r="J2397" s="7" t="str">
        <f>vlookup(I2397,Cats!$A:$B,2,false)</f>
        <v>C</v>
      </c>
    </row>
    <row r="2398">
      <c r="A2398" s="1">
        <v>139407.0</v>
      </c>
      <c r="B2398" s="1">
        <v>517.0</v>
      </c>
      <c r="C2398" s="1">
        <v>14.0</v>
      </c>
      <c r="D2398" s="1" t="s">
        <v>102</v>
      </c>
      <c r="E2398" s="1">
        <v>15.0</v>
      </c>
      <c r="F2398" s="7" t="str">
        <f>vlookup(E2398,Teams!A:B,2,false)</f>
        <v>Enloe A</v>
      </c>
      <c r="G2398" s="1" t="b">
        <v>1</v>
      </c>
      <c r="H2398" s="1" t="b">
        <v>0</v>
      </c>
      <c r="I2398" s="1">
        <v>22.0</v>
      </c>
      <c r="J2398" s="7" t="str">
        <f>vlookup(I2398,Cats!$A:$B,2,false)</f>
        <v>E</v>
      </c>
    </row>
    <row r="2399">
      <c r="A2399" s="1">
        <v>139408.0</v>
      </c>
      <c r="B2399" s="1">
        <v>517.0</v>
      </c>
      <c r="C2399" s="1">
        <v>0.0</v>
      </c>
      <c r="D2399" s="1" t="s">
        <v>32</v>
      </c>
      <c r="E2399" s="1">
        <v>43.0</v>
      </c>
      <c r="F2399" s="7" t="str">
        <f>vlookup(E2399,Teams!A:B,2,false)</f>
        <v>Troy</v>
      </c>
      <c r="G2399" s="1" t="b">
        <v>0</v>
      </c>
      <c r="H2399" s="1" t="b">
        <v>1</v>
      </c>
      <c r="I2399" s="1">
        <v>22.0</v>
      </c>
      <c r="J2399" s="7" t="str">
        <f>vlookup(I2399,Cats!$A:$B,2,false)</f>
        <v>E</v>
      </c>
    </row>
    <row r="2400">
      <c r="A2400" s="1">
        <v>139409.0</v>
      </c>
      <c r="B2400" s="1">
        <v>517.0</v>
      </c>
      <c r="C2400" s="1">
        <v>0.0</v>
      </c>
      <c r="D2400" s="1" t="s">
        <v>32</v>
      </c>
      <c r="E2400" s="1">
        <v>15.0</v>
      </c>
      <c r="F2400" s="7" t="str">
        <f>vlookup(E2400,Teams!A:B,2,false)</f>
        <v>Enloe A</v>
      </c>
      <c r="G2400" s="1" t="b">
        <v>1</v>
      </c>
      <c r="H2400" s="1" t="b">
        <v>1</v>
      </c>
      <c r="I2400" s="1">
        <v>23.0</v>
      </c>
      <c r="J2400" s="7" t="str">
        <f>vlookup(I2400,Cats!$A:$B,2,false)</f>
        <v>B</v>
      </c>
    </row>
    <row r="2401">
      <c r="A2401" s="1">
        <v>139410.0</v>
      </c>
      <c r="B2401" s="1">
        <v>517.0</v>
      </c>
      <c r="C2401" s="1">
        <v>14.0</v>
      </c>
      <c r="D2401" s="1" t="s">
        <v>178</v>
      </c>
      <c r="E2401" s="1">
        <v>43.0</v>
      </c>
      <c r="F2401" s="7" t="str">
        <f>vlookup(E2401,Teams!A:B,2,false)</f>
        <v>Troy</v>
      </c>
      <c r="G2401" s="1" t="b">
        <v>0</v>
      </c>
      <c r="H2401" s="1" t="b">
        <v>0</v>
      </c>
      <c r="I2401" s="1">
        <v>23.0</v>
      </c>
      <c r="J2401" s="7" t="str">
        <f>vlookup(I2401,Cats!$A:$B,2,false)</f>
        <v>B</v>
      </c>
    </row>
    <row r="2402">
      <c r="A2402" s="1">
        <v>139411.0</v>
      </c>
      <c r="B2402" s="1">
        <v>517.0</v>
      </c>
      <c r="C2402" s="1">
        <v>14.0</v>
      </c>
      <c r="D2402" s="1" t="s">
        <v>105</v>
      </c>
      <c r="E2402" s="1">
        <v>15.0</v>
      </c>
      <c r="F2402" s="7" t="str">
        <f>vlookup(E2402,Teams!A:B,2,false)</f>
        <v>Enloe A</v>
      </c>
      <c r="G2402" s="1" t="b">
        <v>1</v>
      </c>
      <c r="H2402" s="1" t="b">
        <v>0</v>
      </c>
      <c r="I2402" s="1">
        <v>24.0</v>
      </c>
      <c r="J2402" s="7" t="str">
        <f>vlookup(I2402,Cats!$A:$B,2,false)</f>
        <v>P</v>
      </c>
    </row>
    <row r="2403">
      <c r="A2403" s="1">
        <v>139412.0</v>
      </c>
      <c r="B2403" s="1">
        <v>517.0</v>
      </c>
      <c r="C2403" s="1">
        <v>0.0</v>
      </c>
      <c r="D2403" s="1" t="s">
        <v>32</v>
      </c>
      <c r="E2403" s="1">
        <v>43.0</v>
      </c>
      <c r="F2403" s="7" t="str">
        <f>vlookup(E2403,Teams!A:B,2,false)</f>
        <v>Troy</v>
      </c>
      <c r="G2403" s="1" t="b">
        <v>0</v>
      </c>
      <c r="H2403" s="1" t="b">
        <v>1</v>
      </c>
      <c r="I2403" s="1">
        <v>24.0</v>
      </c>
      <c r="J2403" s="7" t="str">
        <f>vlookup(I2403,Cats!$A:$B,2,false)</f>
        <v>P</v>
      </c>
    </row>
    <row r="2404">
      <c r="A2404" s="1">
        <v>139413.0</v>
      </c>
      <c r="B2404" s="1">
        <v>518.0</v>
      </c>
      <c r="C2404" s="1">
        <v>0.0</v>
      </c>
      <c r="D2404" s="1" t="s">
        <v>32</v>
      </c>
      <c r="E2404" s="1">
        <v>3.0</v>
      </c>
      <c r="F2404" s="7" t="str">
        <f>vlookup(E2404,Teams!A:B,2,false)</f>
        <v>Blair B</v>
      </c>
      <c r="G2404" s="1" t="b">
        <v>1</v>
      </c>
      <c r="H2404" s="1" t="b">
        <v>1</v>
      </c>
      <c r="I2404" s="1">
        <v>1.0</v>
      </c>
      <c r="J2404" s="7" t="str">
        <f>vlookup(I2404,Cats!$A:$B,2,false)</f>
        <v>X</v>
      </c>
    </row>
    <row r="2405">
      <c r="A2405" s="1">
        <v>139414.0</v>
      </c>
      <c r="B2405" s="1">
        <v>518.0</v>
      </c>
      <c r="C2405" s="1">
        <v>4.0</v>
      </c>
      <c r="D2405" s="1" t="s">
        <v>30</v>
      </c>
      <c r="E2405" s="1">
        <v>5.0</v>
      </c>
      <c r="F2405" s="7" t="str">
        <f>vlookup(E2405,Teams!A:B,2,false)</f>
        <v>Brookfield</v>
      </c>
      <c r="G2405" s="1" t="b">
        <v>0</v>
      </c>
      <c r="H2405" s="1" t="b">
        <v>0</v>
      </c>
      <c r="I2405" s="1">
        <v>1.0</v>
      </c>
      <c r="J2405" s="7" t="str">
        <f>vlookup(I2405,Cats!$A:$B,2,false)</f>
        <v>X</v>
      </c>
    </row>
    <row r="2406">
      <c r="A2406" s="1">
        <v>139415.0</v>
      </c>
      <c r="B2406" s="1">
        <v>518.0</v>
      </c>
      <c r="C2406" s="1">
        <v>0.0</v>
      </c>
      <c r="D2406" s="1" t="s">
        <v>32</v>
      </c>
      <c r="E2406" s="1">
        <v>3.0</v>
      </c>
      <c r="F2406" s="7" t="str">
        <f>vlookup(E2406,Teams!A:B,2,false)</f>
        <v>Blair B</v>
      </c>
      <c r="G2406" s="1" t="b">
        <v>1</v>
      </c>
      <c r="H2406" s="1" t="b">
        <v>1</v>
      </c>
      <c r="I2406" s="1">
        <v>2.0</v>
      </c>
      <c r="J2406" s="7" t="str">
        <f>vlookup(I2406,Cats!$A:$B,2,false)</f>
        <v>M</v>
      </c>
    </row>
    <row r="2407">
      <c r="A2407" s="1">
        <v>139416.0</v>
      </c>
      <c r="B2407" s="1">
        <v>518.0</v>
      </c>
      <c r="C2407" s="1">
        <v>4.0</v>
      </c>
      <c r="D2407" s="1" t="s">
        <v>30</v>
      </c>
      <c r="E2407" s="1">
        <v>5.0</v>
      </c>
      <c r="F2407" s="7" t="str">
        <f>vlookup(E2407,Teams!A:B,2,false)</f>
        <v>Brookfield</v>
      </c>
      <c r="G2407" s="1" t="b">
        <v>0</v>
      </c>
      <c r="H2407" s="1" t="b">
        <v>0</v>
      </c>
      <c r="I2407" s="1">
        <v>2.0</v>
      </c>
      <c r="J2407" s="7" t="str">
        <f>vlookup(I2407,Cats!$A:$B,2,false)</f>
        <v>M</v>
      </c>
    </row>
    <row r="2408">
      <c r="A2408" s="1">
        <v>139417.0</v>
      </c>
      <c r="B2408" s="1">
        <v>518.0</v>
      </c>
      <c r="C2408" s="1">
        <v>0.0</v>
      </c>
      <c r="D2408" s="1" t="s">
        <v>32</v>
      </c>
      <c r="E2408" s="1">
        <v>3.0</v>
      </c>
      <c r="F2408" s="7" t="str">
        <f>vlookup(E2408,Teams!A:B,2,false)</f>
        <v>Blair B</v>
      </c>
      <c r="G2408" s="1" t="b">
        <v>1</v>
      </c>
      <c r="H2408" s="1" t="b">
        <v>1</v>
      </c>
      <c r="I2408" s="1">
        <v>3.0</v>
      </c>
      <c r="J2408" s="7" t="str">
        <f>vlookup(I2408,Cats!$A:$B,2,false)</f>
        <v>C</v>
      </c>
    </row>
    <row r="2409">
      <c r="A2409" s="1">
        <v>139418.0</v>
      </c>
      <c r="B2409" s="1">
        <v>518.0</v>
      </c>
      <c r="C2409" s="1">
        <v>4.0</v>
      </c>
      <c r="D2409" s="1" t="s">
        <v>30</v>
      </c>
      <c r="E2409" s="1">
        <v>5.0</v>
      </c>
      <c r="F2409" s="7" t="str">
        <f>vlookup(E2409,Teams!A:B,2,false)</f>
        <v>Brookfield</v>
      </c>
      <c r="G2409" s="1" t="b">
        <v>0</v>
      </c>
      <c r="H2409" s="1" t="b">
        <v>0</v>
      </c>
      <c r="I2409" s="1">
        <v>3.0</v>
      </c>
      <c r="J2409" s="7" t="str">
        <f>vlookup(I2409,Cats!$A:$B,2,false)</f>
        <v>C</v>
      </c>
    </row>
    <row r="2410">
      <c r="A2410" s="1">
        <v>139419.0</v>
      </c>
      <c r="B2410" s="1">
        <v>518.0</v>
      </c>
      <c r="C2410" s="1">
        <v>0.0</v>
      </c>
      <c r="D2410" s="1" t="s">
        <v>32</v>
      </c>
      <c r="E2410" s="1">
        <v>3.0</v>
      </c>
      <c r="F2410" s="7" t="str">
        <f>vlookup(E2410,Teams!A:B,2,false)</f>
        <v>Blair B</v>
      </c>
      <c r="G2410" s="1" t="b">
        <v>1</v>
      </c>
      <c r="H2410" s="1" t="b">
        <v>1</v>
      </c>
      <c r="I2410" s="1">
        <v>4.0</v>
      </c>
      <c r="J2410" s="7" t="str">
        <f>vlookup(I2410,Cats!$A:$B,2,false)</f>
        <v>E</v>
      </c>
    </row>
    <row r="2411">
      <c r="A2411" s="1">
        <v>139420.0</v>
      </c>
      <c r="B2411" s="1">
        <v>518.0</v>
      </c>
      <c r="C2411" s="1">
        <v>14.0</v>
      </c>
      <c r="D2411" s="1" t="s">
        <v>30</v>
      </c>
      <c r="E2411" s="1">
        <v>5.0</v>
      </c>
      <c r="F2411" s="7" t="str">
        <f>vlookup(E2411,Teams!A:B,2,false)</f>
        <v>Brookfield</v>
      </c>
      <c r="G2411" s="1" t="b">
        <v>0</v>
      </c>
      <c r="H2411" s="1" t="b">
        <v>0</v>
      </c>
      <c r="I2411" s="1">
        <v>4.0</v>
      </c>
      <c r="J2411" s="7" t="str">
        <f>vlookup(I2411,Cats!$A:$B,2,false)</f>
        <v>E</v>
      </c>
    </row>
    <row r="2412">
      <c r="A2412" s="1">
        <v>139421.0</v>
      </c>
      <c r="B2412" s="1">
        <v>518.0</v>
      </c>
      <c r="C2412" s="1">
        <v>0.0</v>
      </c>
      <c r="D2412" s="1" t="s">
        <v>32</v>
      </c>
      <c r="E2412" s="1">
        <v>3.0</v>
      </c>
      <c r="F2412" s="7" t="str">
        <f>vlookup(E2412,Teams!A:B,2,false)</f>
        <v>Blair B</v>
      </c>
      <c r="G2412" s="1" t="b">
        <v>1</v>
      </c>
      <c r="H2412" s="1" t="b">
        <v>1</v>
      </c>
      <c r="I2412" s="1">
        <v>5.0</v>
      </c>
      <c r="J2412" s="7" t="str">
        <f>vlookup(I2412,Cats!$A:$B,2,false)</f>
        <v>B</v>
      </c>
    </row>
    <row r="2413">
      <c r="A2413" s="1">
        <v>139422.0</v>
      </c>
      <c r="B2413" s="1">
        <v>518.0</v>
      </c>
      <c r="C2413" s="1">
        <v>0.0</v>
      </c>
      <c r="D2413" s="1" t="s">
        <v>177</v>
      </c>
      <c r="E2413" s="1">
        <v>5.0</v>
      </c>
      <c r="F2413" s="7" t="str">
        <f>vlookup(E2413,Teams!A:B,2,false)</f>
        <v>Brookfield</v>
      </c>
      <c r="G2413" s="1" t="b">
        <v>0</v>
      </c>
      <c r="H2413" s="1" t="b">
        <v>0</v>
      </c>
      <c r="I2413" s="1">
        <v>5.0</v>
      </c>
      <c r="J2413" s="7" t="str">
        <f>vlookup(I2413,Cats!$A:$B,2,false)</f>
        <v>B</v>
      </c>
    </row>
    <row r="2414">
      <c r="A2414" s="1">
        <v>139423.0</v>
      </c>
      <c r="B2414" s="1">
        <v>518.0</v>
      </c>
      <c r="C2414" s="1">
        <v>0.0</v>
      </c>
      <c r="D2414" s="1" t="s">
        <v>32</v>
      </c>
      <c r="E2414" s="1">
        <v>3.0</v>
      </c>
      <c r="F2414" s="7" t="str">
        <f>vlookup(E2414,Teams!A:B,2,false)</f>
        <v>Blair B</v>
      </c>
      <c r="G2414" s="1" t="b">
        <v>1</v>
      </c>
      <c r="H2414" s="1" t="b">
        <v>1</v>
      </c>
      <c r="I2414" s="1">
        <v>6.0</v>
      </c>
      <c r="J2414" s="7" t="str">
        <f>vlookup(I2414,Cats!$A:$B,2,false)</f>
        <v>P</v>
      </c>
    </row>
    <row r="2415">
      <c r="A2415" s="1">
        <v>139424.0</v>
      </c>
      <c r="B2415" s="1">
        <v>518.0</v>
      </c>
      <c r="C2415" s="1">
        <v>14.0</v>
      </c>
      <c r="D2415" s="1" t="s">
        <v>30</v>
      </c>
      <c r="E2415" s="1">
        <v>5.0</v>
      </c>
      <c r="F2415" s="7" t="str">
        <f>vlookup(E2415,Teams!A:B,2,false)</f>
        <v>Brookfield</v>
      </c>
      <c r="G2415" s="1" t="b">
        <v>0</v>
      </c>
      <c r="H2415" s="1" t="b">
        <v>0</v>
      </c>
      <c r="I2415" s="1">
        <v>6.0</v>
      </c>
      <c r="J2415" s="7" t="str">
        <f>vlookup(I2415,Cats!$A:$B,2,false)</f>
        <v>P</v>
      </c>
    </row>
    <row r="2416">
      <c r="A2416" s="1">
        <v>139425.0</v>
      </c>
      <c r="B2416" s="1">
        <v>518.0</v>
      </c>
      <c r="C2416" s="1">
        <v>0.0</v>
      </c>
      <c r="D2416" s="1" t="s">
        <v>32</v>
      </c>
      <c r="E2416" s="1">
        <v>3.0</v>
      </c>
      <c r="F2416" s="7" t="str">
        <f>vlookup(E2416,Teams!A:B,2,false)</f>
        <v>Blair B</v>
      </c>
      <c r="G2416" s="1" t="b">
        <v>1</v>
      </c>
      <c r="H2416" s="1" t="b">
        <v>1</v>
      </c>
      <c r="I2416" s="1">
        <v>7.0</v>
      </c>
      <c r="J2416" s="7" t="str">
        <f>vlookup(I2416,Cats!$A:$B,2,false)</f>
        <v>X</v>
      </c>
    </row>
    <row r="2417">
      <c r="A2417" s="1">
        <v>139426.0</v>
      </c>
      <c r="B2417" s="1">
        <v>518.0</v>
      </c>
      <c r="C2417" s="1">
        <v>0.0</v>
      </c>
      <c r="D2417" s="1" t="s">
        <v>177</v>
      </c>
      <c r="E2417" s="1">
        <v>5.0</v>
      </c>
      <c r="F2417" s="7" t="str">
        <f>vlookup(E2417,Teams!A:B,2,false)</f>
        <v>Brookfield</v>
      </c>
      <c r="G2417" s="1" t="b">
        <v>0</v>
      </c>
      <c r="H2417" s="1" t="b">
        <v>0</v>
      </c>
      <c r="I2417" s="1">
        <v>7.0</v>
      </c>
      <c r="J2417" s="7" t="str">
        <f>vlookup(I2417,Cats!$A:$B,2,false)</f>
        <v>X</v>
      </c>
    </row>
    <row r="2418">
      <c r="A2418" s="1">
        <v>139427.0</v>
      </c>
      <c r="B2418" s="1">
        <v>518.0</v>
      </c>
      <c r="C2418" s="1">
        <v>0.0</v>
      </c>
      <c r="D2418" s="1" t="s">
        <v>32</v>
      </c>
      <c r="E2418" s="1">
        <v>3.0</v>
      </c>
      <c r="F2418" s="7" t="str">
        <f>vlookup(E2418,Teams!A:B,2,false)</f>
        <v>Blair B</v>
      </c>
      <c r="G2418" s="1" t="b">
        <v>1</v>
      </c>
      <c r="H2418" s="1" t="b">
        <v>1</v>
      </c>
      <c r="I2418" s="1">
        <v>8.0</v>
      </c>
      <c r="J2418" s="7" t="str">
        <f>vlookup(I2418,Cats!$A:$B,2,false)</f>
        <v>M</v>
      </c>
    </row>
    <row r="2419">
      <c r="A2419" s="1">
        <v>139428.0</v>
      </c>
      <c r="B2419" s="1">
        <v>518.0</v>
      </c>
      <c r="C2419" s="1">
        <v>14.0</v>
      </c>
      <c r="D2419" s="1" t="s">
        <v>177</v>
      </c>
      <c r="E2419" s="1">
        <v>5.0</v>
      </c>
      <c r="F2419" s="7" t="str">
        <f>vlookup(E2419,Teams!A:B,2,false)</f>
        <v>Brookfield</v>
      </c>
      <c r="G2419" s="1" t="b">
        <v>0</v>
      </c>
      <c r="H2419" s="1" t="b">
        <v>0</v>
      </c>
      <c r="I2419" s="1">
        <v>8.0</v>
      </c>
      <c r="J2419" s="7" t="str">
        <f>vlookup(I2419,Cats!$A:$B,2,false)</f>
        <v>M</v>
      </c>
    </row>
    <row r="2420">
      <c r="A2420" s="1">
        <v>139429.0</v>
      </c>
      <c r="B2420" s="1">
        <v>518.0</v>
      </c>
      <c r="C2420" s="1">
        <v>0.0</v>
      </c>
      <c r="D2420" s="1" t="s">
        <v>32</v>
      </c>
      <c r="E2420" s="1">
        <v>3.0</v>
      </c>
      <c r="F2420" s="7" t="str">
        <f>vlookup(E2420,Teams!A:B,2,false)</f>
        <v>Blair B</v>
      </c>
      <c r="G2420" s="1" t="b">
        <v>1</v>
      </c>
      <c r="H2420" s="1" t="b">
        <v>1</v>
      </c>
      <c r="I2420" s="1">
        <v>9.0</v>
      </c>
      <c r="J2420" s="7" t="str">
        <f>vlookup(I2420,Cats!$A:$B,2,false)</f>
        <v>C</v>
      </c>
    </row>
    <row r="2421">
      <c r="A2421" s="1">
        <v>139430.0</v>
      </c>
      <c r="B2421" s="1">
        <v>518.0</v>
      </c>
      <c r="C2421" s="1">
        <v>0.0</v>
      </c>
      <c r="D2421" s="1" t="s">
        <v>30</v>
      </c>
      <c r="E2421" s="1">
        <v>5.0</v>
      </c>
      <c r="F2421" s="7" t="str">
        <f>vlookup(E2421,Teams!A:B,2,false)</f>
        <v>Brookfield</v>
      </c>
      <c r="G2421" s="1" t="b">
        <v>0</v>
      </c>
      <c r="H2421" s="1" t="b">
        <v>0</v>
      </c>
      <c r="I2421" s="1">
        <v>9.0</v>
      </c>
      <c r="J2421" s="7" t="str">
        <f>vlookup(I2421,Cats!$A:$B,2,false)</f>
        <v>C</v>
      </c>
    </row>
    <row r="2422">
      <c r="A2422" s="1">
        <v>139431.0</v>
      </c>
      <c r="B2422" s="1">
        <v>518.0</v>
      </c>
      <c r="C2422" s="1">
        <v>0.0</v>
      </c>
      <c r="D2422" s="1" t="s">
        <v>32</v>
      </c>
      <c r="E2422" s="1">
        <v>3.0</v>
      </c>
      <c r="F2422" s="7" t="str">
        <f>vlookup(E2422,Teams!A:B,2,false)</f>
        <v>Blair B</v>
      </c>
      <c r="G2422" s="1" t="b">
        <v>1</v>
      </c>
      <c r="H2422" s="1" t="b">
        <v>1</v>
      </c>
      <c r="I2422" s="1">
        <v>10.0</v>
      </c>
      <c r="J2422" s="7" t="str">
        <f>vlookup(I2422,Cats!$A:$B,2,false)</f>
        <v>E</v>
      </c>
    </row>
    <row r="2423">
      <c r="A2423" s="1">
        <v>139432.0</v>
      </c>
      <c r="B2423" s="1">
        <v>518.0</v>
      </c>
      <c r="C2423" s="1">
        <v>4.0</v>
      </c>
      <c r="D2423" s="1" t="s">
        <v>30</v>
      </c>
      <c r="E2423" s="1">
        <v>5.0</v>
      </c>
      <c r="F2423" s="7" t="str">
        <f>vlookup(E2423,Teams!A:B,2,false)</f>
        <v>Brookfield</v>
      </c>
      <c r="G2423" s="1" t="b">
        <v>0</v>
      </c>
      <c r="H2423" s="1" t="b">
        <v>0</v>
      </c>
      <c r="I2423" s="1">
        <v>10.0</v>
      </c>
      <c r="J2423" s="7" t="str">
        <f>vlookup(I2423,Cats!$A:$B,2,false)</f>
        <v>E</v>
      </c>
    </row>
    <row r="2424">
      <c r="A2424" s="1">
        <v>139433.0</v>
      </c>
      <c r="B2424" s="1">
        <v>518.0</v>
      </c>
      <c r="C2424" s="1">
        <v>0.0</v>
      </c>
      <c r="D2424" s="1" t="s">
        <v>32</v>
      </c>
      <c r="E2424" s="1">
        <v>3.0</v>
      </c>
      <c r="F2424" s="7" t="str">
        <f>vlookup(E2424,Teams!A:B,2,false)</f>
        <v>Blair B</v>
      </c>
      <c r="G2424" s="1" t="b">
        <v>1</v>
      </c>
      <c r="H2424" s="1" t="b">
        <v>1</v>
      </c>
      <c r="I2424" s="1">
        <v>11.0</v>
      </c>
      <c r="J2424" s="7" t="str">
        <f>vlookup(I2424,Cats!$A:$B,2,false)</f>
        <v>B</v>
      </c>
    </row>
    <row r="2425">
      <c r="A2425" s="1">
        <v>139434.0</v>
      </c>
      <c r="B2425" s="1">
        <v>518.0</v>
      </c>
      <c r="C2425" s="1">
        <v>0.0</v>
      </c>
      <c r="D2425" s="1" t="s">
        <v>30</v>
      </c>
      <c r="E2425" s="1">
        <v>5.0</v>
      </c>
      <c r="F2425" s="7" t="str">
        <f>vlookup(E2425,Teams!A:B,2,false)</f>
        <v>Brookfield</v>
      </c>
      <c r="G2425" s="1" t="b">
        <v>0</v>
      </c>
      <c r="H2425" s="1" t="b">
        <v>0</v>
      </c>
      <c r="I2425" s="1">
        <v>11.0</v>
      </c>
      <c r="J2425" s="7" t="str">
        <f>vlookup(I2425,Cats!$A:$B,2,false)</f>
        <v>B</v>
      </c>
    </row>
    <row r="2426">
      <c r="A2426" s="1">
        <v>139435.0</v>
      </c>
      <c r="B2426" s="1">
        <v>518.0</v>
      </c>
      <c r="C2426" s="1">
        <v>0.0</v>
      </c>
      <c r="D2426" s="1" t="s">
        <v>32</v>
      </c>
      <c r="E2426" s="1">
        <v>3.0</v>
      </c>
      <c r="F2426" s="7" t="str">
        <f>vlookup(E2426,Teams!A:B,2,false)</f>
        <v>Blair B</v>
      </c>
      <c r="G2426" s="1" t="b">
        <v>1</v>
      </c>
      <c r="H2426" s="1" t="b">
        <v>1</v>
      </c>
      <c r="I2426" s="1">
        <v>12.0</v>
      </c>
      <c r="J2426" s="7" t="str">
        <f>vlookup(I2426,Cats!$A:$B,2,false)</f>
        <v>P</v>
      </c>
    </row>
    <row r="2427">
      <c r="A2427" s="1">
        <v>139436.0</v>
      </c>
      <c r="B2427" s="1">
        <v>518.0</v>
      </c>
      <c r="C2427" s="1">
        <v>4.0</v>
      </c>
      <c r="D2427" s="1" t="s">
        <v>30</v>
      </c>
      <c r="E2427" s="1">
        <v>5.0</v>
      </c>
      <c r="F2427" s="7" t="str">
        <f>vlookup(E2427,Teams!A:B,2,false)</f>
        <v>Brookfield</v>
      </c>
      <c r="G2427" s="1" t="b">
        <v>0</v>
      </c>
      <c r="H2427" s="1" t="b">
        <v>0</v>
      </c>
      <c r="I2427" s="1">
        <v>12.0</v>
      </c>
      <c r="J2427" s="7" t="str">
        <f>vlookup(I2427,Cats!$A:$B,2,false)</f>
        <v>P</v>
      </c>
    </row>
    <row r="2428">
      <c r="A2428" s="1">
        <v>139437.0</v>
      </c>
      <c r="B2428" s="1">
        <v>518.0</v>
      </c>
      <c r="C2428" s="1">
        <v>0.0</v>
      </c>
      <c r="D2428" s="1" t="s">
        <v>32</v>
      </c>
      <c r="E2428" s="1">
        <v>3.0</v>
      </c>
      <c r="F2428" s="7" t="str">
        <f>vlookup(E2428,Teams!A:B,2,false)</f>
        <v>Blair B</v>
      </c>
      <c r="G2428" s="1" t="b">
        <v>1</v>
      </c>
      <c r="H2428" s="1" t="b">
        <v>1</v>
      </c>
      <c r="I2428" s="1">
        <v>13.0</v>
      </c>
      <c r="J2428" s="7" t="str">
        <f>vlookup(I2428,Cats!$A:$B,2,false)</f>
        <v>X</v>
      </c>
    </row>
    <row r="2429">
      <c r="A2429" s="1">
        <v>139438.0</v>
      </c>
      <c r="B2429" s="1">
        <v>518.0</v>
      </c>
      <c r="C2429" s="1">
        <v>14.0</v>
      </c>
      <c r="D2429" s="1" t="s">
        <v>30</v>
      </c>
      <c r="E2429" s="1">
        <v>5.0</v>
      </c>
      <c r="F2429" s="7" t="str">
        <f>vlookup(E2429,Teams!A:B,2,false)</f>
        <v>Brookfield</v>
      </c>
      <c r="G2429" s="1" t="b">
        <v>0</v>
      </c>
      <c r="H2429" s="1" t="b">
        <v>0</v>
      </c>
      <c r="I2429" s="1">
        <v>13.0</v>
      </c>
      <c r="J2429" s="7" t="str">
        <f>vlookup(I2429,Cats!$A:$B,2,false)</f>
        <v>X</v>
      </c>
    </row>
    <row r="2430">
      <c r="A2430" s="1">
        <v>139439.0</v>
      </c>
      <c r="B2430" s="1">
        <v>518.0</v>
      </c>
      <c r="C2430" s="1">
        <v>0.0</v>
      </c>
      <c r="D2430" s="1" t="s">
        <v>32</v>
      </c>
      <c r="E2430" s="1">
        <v>3.0</v>
      </c>
      <c r="F2430" s="7" t="str">
        <f>vlookup(E2430,Teams!A:B,2,false)</f>
        <v>Blair B</v>
      </c>
      <c r="G2430" s="1" t="b">
        <v>1</v>
      </c>
      <c r="H2430" s="1" t="b">
        <v>1</v>
      </c>
      <c r="I2430" s="1">
        <v>14.0</v>
      </c>
      <c r="J2430" s="7" t="str">
        <f>vlookup(I2430,Cats!$A:$B,2,false)</f>
        <v>M</v>
      </c>
    </row>
    <row r="2431">
      <c r="A2431" s="1">
        <v>139440.0</v>
      </c>
      <c r="B2431" s="1">
        <v>518.0</v>
      </c>
      <c r="C2431" s="1">
        <v>4.0</v>
      </c>
      <c r="D2431" s="1" t="s">
        <v>177</v>
      </c>
      <c r="E2431" s="1">
        <v>5.0</v>
      </c>
      <c r="F2431" s="7" t="str">
        <f>vlookup(E2431,Teams!A:B,2,false)</f>
        <v>Brookfield</v>
      </c>
      <c r="G2431" s="1" t="b">
        <v>0</v>
      </c>
      <c r="H2431" s="1" t="b">
        <v>0</v>
      </c>
      <c r="I2431" s="1">
        <v>14.0</v>
      </c>
      <c r="J2431" s="7" t="str">
        <f>vlookup(I2431,Cats!$A:$B,2,false)</f>
        <v>M</v>
      </c>
    </row>
    <row r="2432">
      <c r="A2432" s="1">
        <v>139441.0</v>
      </c>
      <c r="B2432" s="1">
        <v>518.0</v>
      </c>
      <c r="C2432" s="1">
        <v>0.0</v>
      </c>
      <c r="D2432" s="1" t="s">
        <v>32</v>
      </c>
      <c r="E2432" s="1">
        <v>3.0</v>
      </c>
      <c r="F2432" s="7" t="str">
        <f>vlookup(E2432,Teams!A:B,2,false)</f>
        <v>Blair B</v>
      </c>
      <c r="G2432" s="1" t="b">
        <v>1</v>
      </c>
      <c r="H2432" s="1" t="b">
        <v>1</v>
      </c>
      <c r="I2432" s="1">
        <v>15.0</v>
      </c>
      <c r="J2432" s="7" t="str">
        <f>vlookup(I2432,Cats!$A:$B,2,false)</f>
        <v>C</v>
      </c>
    </row>
    <row r="2433">
      <c r="A2433" s="1">
        <v>139442.0</v>
      </c>
      <c r="B2433" s="1">
        <v>518.0</v>
      </c>
      <c r="C2433" s="1">
        <v>4.0</v>
      </c>
      <c r="D2433" s="1" t="s">
        <v>30</v>
      </c>
      <c r="E2433" s="1">
        <v>5.0</v>
      </c>
      <c r="F2433" s="7" t="str">
        <f>vlookup(E2433,Teams!A:B,2,false)</f>
        <v>Brookfield</v>
      </c>
      <c r="G2433" s="1" t="b">
        <v>0</v>
      </c>
      <c r="H2433" s="1" t="b">
        <v>0</v>
      </c>
      <c r="I2433" s="1">
        <v>15.0</v>
      </c>
      <c r="J2433" s="7" t="str">
        <f>vlookup(I2433,Cats!$A:$B,2,false)</f>
        <v>C</v>
      </c>
    </row>
    <row r="2434">
      <c r="A2434" s="1">
        <v>139443.0</v>
      </c>
      <c r="B2434" s="1">
        <v>518.0</v>
      </c>
      <c r="C2434" s="1">
        <v>0.0</v>
      </c>
      <c r="D2434" s="1" t="s">
        <v>32</v>
      </c>
      <c r="E2434" s="1">
        <v>3.0</v>
      </c>
      <c r="F2434" s="7" t="str">
        <f>vlookup(E2434,Teams!A:B,2,false)</f>
        <v>Blair B</v>
      </c>
      <c r="G2434" s="1" t="b">
        <v>1</v>
      </c>
      <c r="H2434" s="1" t="b">
        <v>1</v>
      </c>
      <c r="I2434" s="1">
        <v>16.0</v>
      </c>
      <c r="J2434" s="7" t="str">
        <f>vlookup(I2434,Cats!$A:$B,2,false)</f>
        <v>E</v>
      </c>
    </row>
    <row r="2435">
      <c r="A2435" s="1">
        <v>139444.0</v>
      </c>
      <c r="B2435" s="1">
        <v>518.0</v>
      </c>
      <c r="C2435" s="1">
        <v>14.0</v>
      </c>
      <c r="D2435" s="1" t="s">
        <v>30</v>
      </c>
      <c r="E2435" s="1">
        <v>5.0</v>
      </c>
      <c r="F2435" s="7" t="str">
        <f>vlookup(E2435,Teams!A:B,2,false)</f>
        <v>Brookfield</v>
      </c>
      <c r="G2435" s="1" t="b">
        <v>0</v>
      </c>
      <c r="H2435" s="1" t="b">
        <v>0</v>
      </c>
      <c r="I2435" s="1">
        <v>16.0</v>
      </c>
      <c r="J2435" s="7" t="str">
        <f>vlookup(I2435,Cats!$A:$B,2,false)</f>
        <v>E</v>
      </c>
    </row>
    <row r="2436">
      <c r="A2436" s="1">
        <v>139445.0</v>
      </c>
      <c r="B2436" s="1">
        <v>518.0</v>
      </c>
      <c r="C2436" s="1">
        <v>0.0</v>
      </c>
      <c r="D2436" s="1" t="s">
        <v>32</v>
      </c>
      <c r="E2436" s="1">
        <v>3.0</v>
      </c>
      <c r="F2436" s="7" t="str">
        <f>vlookup(E2436,Teams!A:B,2,false)</f>
        <v>Blair B</v>
      </c>
      <c r="G2436" s="1" t="b">
        <v>1</v>
      </c>
      <c r="H2436" s="1" t="b">
        <v>1</v>
      </c>
      <c r="I2436" s="1">
        <v>17.0</v>
      </c>
      <c r="J2436" s="7" t="str">
        <f>vlookup(I2436,Cats!$A:$B,2,false)</f>
        <v>B</v>
      </c>
    </row>
    <row r="2437">
      <c r="A2437" s="1">
        <v>139446.0</v>
      </c>
      <c r="B2437" s="1">
        <v>518.0</v>
      </c>
      <c r="C2437" s="1">
        <v>4.0</v>
      </c>
      <c r="D2437" s="1" t="s">
        <v>30</v>
      </c>
      <c r="E2437" s="1">
        <v>5.0</v>
      </c>
      <c r="F2437" s="7" t="str">
        <f>vlookup(E2437,Teams!A:B,2,false)</f>
        <v>Brookfield</v>
      </c>
      <c r="G2437" s="1" t="b">
        <v>0</v>
      </c>
      <c r="H2437" s="1" t="b">
        <v>0</v>
      </c>
      <c r="I2437" s="1">
        <v>17.0</v>
      </c>
      <c r="J2437" s="7" t="str">
        <f>vlookup(I2437,Cats!$A:$B,2,false)</f>
        <v>B</v>
      </c>
    </row>
    <row r="2438">
      <c r="A2438" s="1">
        <v>139447.0</v>
      </c>
      <c r="B2438" s="1">
        <v>518.0</v>
      </c>
      <c r="C2438" s="1">
        <v>0.0</v>
      </c>
      <c r="D2438" s="1" t="s">
        <v>32</v>
      </c>
      <c r="E2438" s="1">
        <v>3.0</v>
      </c>
      <c r="F2438" s="7" t="str">
        <f>vlookup(E2438,Teams!A:B,2,false)</f>
        <v>Blair B</v>
      </c>
      <c r="G2438" s="1" t="b">
        <v>1</v>
      </c>
      <c r="H2438" s="1" t="b">
        <v>1</v>
      </c>
      <c r="I2438" s="1">
        <v>18.0</v>
      </c>
      <c r="J2438" s="7" t="str">
        <f>vlookup(I2438,Cats!$A:$B,2,false)</f>
        <v>P</v>
      </c>
    </row>
    <row r="2439">
      <c r="A2439" s="1">
        <v>139448.0</v>
      </c>
      <c r="B2439" s="1">
        <v>518.0</v>
      </c>
      <c r="C2439" s="1">
        <v>0.0</v>
      </c>
      <c r="D2439" s="1" t="s">
        <v>177</v>
      </c>
      <c r="E2439" s="1">
        <v>5.0</v>
      </c>
      <c r="F2439" s="7" t="str">
        <f>vlookup(E2439,Teams!A:B,2,false)</f>
        <v>Brookfield</v>
      </c>
      <c r="G2439" s="1" t="b">
        <v>0</v>
      </c>
      <c r="H2439" s="1" t="b">
        <v>0</v>
      </c>
      <c r="I2439" s="1">
        <v>18.0</v>
      </c>
      <c r="J2439" s="7" t="str">
        <f>vlookup(I2439,Cats!$A:$B,2,false)</f>
        <v>P</v>
      </c>
    </row>
    <row r="2440">
      <c r="A2440" s="1">
        <v>139449.0</v>
      </c>
      <c r="B2440" s="1">
        <v>518.0</v>
      </c>
      <c r="C2440" s="1">
        <v>0.0</v>
      </c>
      <c r="D2440" s="1" t="s">
        <v>32</v>
      </c>
      <c r="E2440" s="1">
        <v>3.0</v>
      </c>
      <c r="F2440" s="7" t="str">
        <f>vlookup(E2440,Teams!A:B,2,false)</f>
        <v>Blair B</v>
      </c>
      <c r="G2440" s="1" t="b">
        <v>1</v>
      </c>
      <c r="H2440" s="1" t="b">
        <v>1</v>
      </c>
      <c r="I2440" s="1">
        <v>19.0</v>
      </c>
      <c r="J2440" s="7" t="str">
        <f>vlookup(I2440,Cats!$A:$B,2,false)</f>
        <v>X</v>
      </c>
    </row>
    <row r="2441">
      <c r="A2441" s="1">
        <v>139450.0</v>
      </c>
      <c r="B2441" s="1">
        <v>518.0</v>
      </c>
      <c r="C2441" s="1">
        <v>14.0</v>
      </c>
      <c r="D2441" s="1" t="s">
        <v>217</v>
      </c>
      <c r="E2441" s="1">
        <v>5.0</v>
      </c>
      <c r="F2441" s="7" t="str">
        <f>vlookup(E2441,Teams!A:B,2,false)</f>
        <v>Brookfield</v>
      </c>
      <c r="G2441" s="1" t="b">
        <v>0</v>
      </c>
      <c r="H2441" s="1" t="b">
        <v>0</v>
      </c>
      <c r="I2441" s="1">
        <v>19.0</v>
      </c>
      <c r="J2441" s="7" t="str">
        <f>vlookup(I2441,Cats!$A:$B,2,false)</f>
        <v>X</v>
      </c>
    </row>
    <row r="2442">
      <c r="A2442" s="1">
        <v>139451.0</v>
      </c>
      <c r="B2442" s="1">
        <v>518.0</v>
      </c>
      <c r="C2442" s="1">
        <v>0.0</v>
      </c>
      <c r="D2442" s="1" t="s">
        <v>32</v>
      </c>
      <c r="E2442" s="1">
        <v>3.0</v>
      </c>
      <c r="F2442" s="7" t="str">
        <f>vlookup(E2442,Teams!A:B,2,false)</f>
        <v>Blair B</v>
      </c>
      <c r="G2442" s="1" t="b">
        <v>1</v>
      </c>
      <c r="H2442" s="1" t="b">
        <v>1</v>
      </c>
      <c r="I2442" s="1">
        <v>20.0</v>
      </c>
      <c r="J2442" s="7" t="str">
        <f>vlookup(I2442,Cats!$A:$B,2,false)</f>
        <v>M</v>
      </c>
    </row>
    <row r="2443">
      <c r="A2443" s="1">
        <v>139452.0</v>
      </c>
      <c r="B2443" s="1">
        <v>518.0</v>
      </c>
      <c r="C2443" s="1">
        <v>0.0</v>
      </c>
      <c r="D2443" s="1" t="s">
        <v>30</v>
      </c>
      <c r="E2443" s="1">
        <v>5.0</v>
      </c>
      <c r="F2443" s="7" t="str">
        <f>vlookup(E2443,Teams!A:B,2,false)</f>
        <v>Brookfield</v>
      </c>
      <c r="G2443" s="1" t="b">
        <v>0</v>
      </c>
      <c r="H2443" s="1" t="b">
        <v>0</v>
      </c>
      <c r="I2443" s="1">
        <v>20.0</v>
      </c>
      <c r="J2443" s="7" t="str">
        <f>vlookup(I2443,Cats!$A:$B,2,false)</f>
        <v>M</v>
      </c>
    </row>
    <row r="2444">
      <c r="A2444" s="1">
        <v>139453.0</v>
      </c>
      <c r="B2444" s="1">
        <v>518.0</v>
      </c>
      <c r="C2444" s="1">
        <v>0.0</v>
      </c>
      <c r="D2444" s="1" t="s">
        <v>32</v>
      </c>
      <c r="E2444" s="1">
        <v>3.0</v>
      </c>
      <c r="F2444" s="7" t="str">
        <f>vlookup(E2444,Teams!A:B,2,false)</f>
        <v>Blair B</v>
      </c>
      <c r="G2444" s="1" t="b">
        <v>1</v>
      </c>
      <c r="H2444" s="1" t="b">
        <v>1</v>
      </c>
      <c r="I2444" s="1">
        <v>21.0</v>
      </c>
      <c r="J2444" s="7" t="str">
        <f>vlookup(I2444,Cats!$A:$B,2,false)</f>
        <v>C</v>
      </c>
    </row>
    <row r="2445">
      <c r="A2445" s="1">
        <v>139454.0</v>
      </c>
      <c r="B2445" s="1">
        <v>518.0</v>
      </c>
      <c r="C2445" s="1">
        <v>4.0</v>
      </c>
      <c r="D2445" s="1" t="s">
        <v>30</v>
      </c>
      <c r="E2445" s="1">
        <v>5.0</v>
      </c>
      <c r="F2445" s="7" t="str">
        <f>vlookup(E2445,Teams!A:B,2,false)</f>
        <v>Brookfield</v>
      </c>
      <c r="G2445" s="1" t="b">
        <v>0</v>
      </c>
      <c r="H2445" s="1" t="b">
        <v>0</v>
      </c>
      <c r="I2445" s="1">
        <v>21.0</v>
      </c>
      <c r="J2445" s="7" t="str">
        <f>vlookup(I2445,Cats!$A:$B,2,false)</f>
        <v>C</v>
      </c>
    </row>
    <row r="2446">
      <c r="A2446" s="1">
        <v>139455.0</v>
      </c>
      <c r="B2446" s="1">
        <v>518.0</v>
      </c>
      <c r="C2446" s="1">
        <v>0.0</v>
      </c>
      <c r="D2446" s="1" t="s">
        <v>32</v>
      </c>
      <c r="E2446" s="1">
        <v>3.0</v>
      </c>
      <c r="F2446" s="7" t="str">
        <f>vlookup(E2446,Teams!A:B,2,false)</f>
        <v>Blair B</v>
      </c>
      <c r="G2446" s="1" t="b">
        <v>1</v>
      </c>
      <c r="H2446" s="1" t="b">
        <v>1</v>
      </c>
      <c r="I2446" s="1">
        <v>22.0</v>
      </c>
      <c r="J2446" s="7" t="str">
        <f>vlookup(I2446,Cats!$A:$B,2,false)</f>
        <v>E</v>
      </c>
    </row>
    <row r="2447">
      <c r="A2447" s="1">
        <v>139456.0</v>
      </c>
      <c r="B2447" s="1">
        <v>518.0</v>
      </c>
      <c r="C2447" s="1">
        <v>0.0</v>
      </c>
      <c r="D2447" s="1" t="s">
        <v>30</v>
      </c>
      <c r="E2447" s="1">
        <v>5.0</v>
      </c>
      <c r="F2447" s="7" t="str">
        <f>vlookup(E2447,Teams!A:B,2,false)</f>
        <v>Brookfield</v>
      </c>
      <c r="G2447" s="1" t="b">
        <v>0</v>
      </c>
      <c r="H2447" s="1" t="b">
        <v>0</v>
      </c>
      <c r="I2447" s="1">
        <v>22.0</v>
      </c>
      <c r="J2447" s="7" t="str">
        <f>vlookup(I2447,Cats!$A:$B,2,false)</f>
        <v>E</v>
      </c>
    </row>
    <row r="2448">
      <c r="A2448" s="1">
        <v>139457.0</v>
      </c>
      <c r="B2448" s="1">
        <v>518.0</v>
      </c>
      <c r="C2448" s="1">
        <v>0.0</v>
      </c>
      <c r="D2448" s="1" t="s">
        <v>32</v>
      </c>
      <c r="E2448" s="1">
        <v>3.0</v>
      </c>
      <c r="F2448" s="7" t="str">
        <f>vlookup(E2448,Teams!A:B,2,false)</f>
        <v>Blair B</v>
      </c>
      <c r="G2448" s="1" t="b">
        <v>1</v>
      </c>
      <c r="H2448" s="1" t="b">
        <v>1</v>
      </c>
      <c r="I2448" s="1">
        <v>23.0</v>
      </c>
      <c r="J2448" s="7" t="str">
        <f>vlookup(I2448,Cats!$A:$B,2,false)</f>
        <v>B</v>
      </c>
    </row>
    <row r="2449">
      <c r="A2449" s="1">
        <v>139458.0</v>
      </c>
      <c r="B2449" s="1">
        <v>518.0</v>
      </c>
      <c r="C2449" s="1">
        <v>14.0</v>
      </c>
      <c r="D2449" s="1" t="s">
        <v>30</v>
      </c>
      <c r="E2449" s="1">
        <v>5.0</v>
      </c>
      <c r="F2449" s="7" t="str">
        <f>vlookup(E2449,Teams!A:B,2,false)</f>
        <v>Brookfield</v>
      </c>
      <c r="G2449" s="1" t="b">
        <v>0</v>
      </c>
      <c r="H2449" s="1" t="b">
        <v>0</v>
      </c>
      <c r="I2449" s="1">
        <v>23.0</v>
      </c>
      <c r="J2449" s="7" t="str">
        <f>vlookup(I2449,Cats!$A:$B,2,false)</f>
        <v>B</v>
      </c>
    </row>
    <row r="2450">
      <c r="A2450" s="1">
        <v>139459.0</v>
      </c>
      <c r="B2450" s="1">
        <v>518.0</v>
      </c>
      <c r="C2450" s="1">
        <v>0.0</v>
      </c>
      <c r="D2450" s="1" t="s">
        <v>32</v>
      </c>
      <c r="E2450" s="1">
        <v>3.0</v>
      </c>
      <c r="F2450" s="7" t="str">
        <f>vlookup(E2450,Teams!A:B,2,false)</f>
        <v>Blair B</v>
      </c>
      <c r="G2450" s="1" t="b">
        <v>1</v>
      </c>
      <c r="H2450" s="1" t="b">
        <v>1</v>
      </c>
      <c r="I2450" s="1">
        <v>24.0</v>
      </c>
      <c r="J2450" s="7" t="str">
        <f>vlookup(I2450,Cats!$A:$B,2,false)</f>
        <v>P</v>
      </c>
    </row>
    <row r="2451">
      <c r="A2451" s="1">
        <v>139460.0</v>
      </c>
      <c r="B2451" s="1">
        <v>518.0</v>
      </c>
      <c r="C2451" s="1">
        <v>14.0</v>
      </c>
      <c r="D2451" s="1" t="s">
        <v>30</v>
      </c>
      <c r="E2451" s="1">
        <v>5.0</v>
      </c>
      <c r="F2451" s="7" t="str">
        <f>vlookup(E2451,Teams!A:B,2,false)</f>
        <v>Brookfield</v>
      </c>
      <c r="G2451" s="1" t="b">
        <v>0</v>
      </c>
      <c r="H2451" s="1" t="b">
        <v>0</v>
      </c>
      <c r="I2451" s="1">
        <v>24.0</v>
      </c>
      <c r="J2451" s="7" t="str">
        <f>vlookup(I2451,Cats!$A:$B,2,false)</f>
        <v>P</v>
      </c>
    </row>
    <row r="2452">
      <c r="A2452" s="1">
        <v>139461.0</v>
      </c>
      <c r="B2452" s="1">
        <v>519.0</v>
      </c>
      <c r="C2452" s="1">
        <v>14.0</v>
      </c>
      <c r="D2452" s="1" t="s">
        <v>167</v>
      </c>
      <c r="E2452" s="1">
        <v>35.0</v>
      </c>
      <c r="F2452" s="7" t="str">
        <f>vlookup(E2452,Teams!A:B,2,false)</f>
        <v>NoHo</v>
      </c>
      <c r="G2452" s="1" t="b">
        <v>1</v>
      </c>
      <c r="H2452" s="1" t="b">
        <v>0</v>
      </c>
      <c r="I2452" s="1">
        <v>1.0</v>
      </c>
      <c r="J2452" s="7" t="str">
        <f>vlookup(I2452,Cats!$A:$B,2,false)</f>
        <v>X</v>
      </c>
    </row>
    <row r="2453">
      <c r="A2453" s="1">
        <v>139462.0</v>
      </c>
      <c r="B2453" s="1">
        <v>519.0</v>
      </c>
      <c r="C2453" s="1">
        <v>0.0</v>
      </c>
      <c r="D2453" s="1" t="s">
        <v>32</v>
      </c>
      <c r="E2453" s="1">
        <v>47.0</v>
      </c>
      <c r="F2453" s="7" t="str">
        <f>vlookup(E2453,Teams!A:B,2,false)</f>
        <v>Westminster</v>
      </c>
      <c r="G2453" s="1" t="b">
        <v>0</v>
      </c>
      <c r="H2453" s="1" t="b">
        <v>1</v>
      </c>
      <c r="I2453" s="1">
        <v>1.0</v>
      </c>
      <c r="J2453" s="7" t="str">
        <f>vlookup(I2453,Cats!$A:$B,2,false)</f>
        <v>X</v>
      </c>
    </row>
    <row r="2454">
      <c r="A2454" s="1">
        <v>139463.0</v>
      </c>
      <c r="B2454" s="1">
        <v>519.0</v>
      </c>
      <c r="C2454" s="1">
        <v>14.0</v>
      </c>
      <c r="D2454" s="1" t="s">
        <v>167</v>
      </c>
      <c r="E2454" s="1">
        <v>35.0</v>
      </c>
      <c r="F2454" s="7" t="str">
        <f>vlookup(E2454,Teams!A:B,2,false)</f>
        <v>NoHo</v>
      </c>
      <c r="G2454" s="1" t="b">
        <v>1</v>
      </c>
      <c r="H2454" s="1" t="b">
        <v>0</v>
      </c>
      <c r="I2454" s="1">
        <v>2.0</v>
      </c>
      <c r="J2454" s="7" t="str">
        <f>vlookup(I2454,Cats!$A:$B,2,false)</f>
        <v>M</v>
      </c>
    </row>
    <row r="2455">
      <c r="A2455" s="1">
        <v>139464.0</v>
      </c>
      <c r="B2455" s="1">
        <v>519.0</v>
      </c>
      <c r="C2455" s="1">
        <v>0.0</v>
      </c>
      <c r="D2455" s="1" t="s">
        <v>32</v>
      </c>
      <c r="E2455" s="1">
        <v>47.0</v>
      </c>
      <c r="F2455" s="7" t="str">
        <f>vlookup(E2455,Teams!A:B,2,false)</f>
        <v>Westminster</v>
      </c>
      <c r="G2455" s="1" t="b">
        <v>0</v>
      </c>
      <c r="H2455" s="1" t="b">
        <v>1</v>
      </c>
      <c r="I2455" s="1">
        <v>2.0</v>
      </c>
      <c r="J2455" s="7" t="str">
        <f>vlookup(I2455,Cats!$A:$B,2,false)</f>
        <v>M</v>
      </c>
    </row>
    <row r="2456">
      <c r="A2456" s="1">
        <v>139465.0</v>
      </c>
      <c r="B2456" s="1">
        <v>519.0</v>
      </c>
      <c r="C2456" s="1">
        <v>0.0</v>
      </c>
      <c r="D2456" s="1" t="s">
        <v>32</v>
      </c>
      <c r="E2456" s="1">
        <v>35.0</v>
      </c>
      <c r="F2456" s="7" t="str">
        <f>vlookup(E2456,Teams!A:B,2,false)</f>
        <v>NoHo</v>
      </c>
      <c r="G2456" s="1" t="b">
        <v>1</v>
      </c>
      <c r="H2456" s="1" t="b">
        <v>1</v>
      </c>
      <c r="I2456" s="1">
        <v>3.0</v>
      </c>
      <c r="J2456" s="7" t="str">
        <f>vlookup(I2456,Cats!$A:$B,2,false)</f>
        <v>C</v>
      </c>
    </row>
    <row r="2457">
      <c r="A2457" s="1">
        <v>139466.0</v>
      </c>
      <c r="B2457" s="1">
        <v>519.0</v>
      </c>
      <c r="C2457" s="1">
        <v>14.0</v>
      </c>
      <c r="D2457" s="1" t="s">
        <v>166</v>
      </c>
      <c r="E2457" s="1">
        <v>35.0</v>
      </c>
      <c r="F2457" s="7" t="str">
        <f>vlookup(E2457,Teams!A:B,2,false)</f>
        <v>NoHo</v>
      </c>
      <c r="G2457" s="1" t="b">
        <v>1</v>
      </c>
      <c r="H2457" s="1" t="b">
        <v>0</v>
      </c>
      <c r="I2457" s="1">
        <v>4.0</v>
      </c>
      <c r="J2457" s="7" t="str">
        <f>vlookup(I2457,Cats!$A:$B,2,false)</f>
        <v>E</v>
      </c>
    </row>
    <row r="2458">
      <c r="A2458" s="1">
        <v>139467.0</v>
      </c>
      <c r="B2458" s="1">
        <v>519.0</v>
      </c>
      <c r="C2458" s="1">
        <v>14.0</v>
      </c>
      <c r="D2458" s="1" t="s">
        <v>125</v>
      </c>
      <c r="E2458" s="1">
        <v>47.0</v>
      </c>
      <c r="F2458" s="7" t="str">
        <f>vlookup(E2458,Teams!A:B,2,false)</f>
        <v>Westminster</v>
      </c>
      <c r="G2458" s="1" t="b">
        <v>0</v>
      </c>
      <c r="H2458" s="1" t="b">
        <v>0</v>
      </c>
      <c r="I2458" s="1">
        <v>3.0</v>
      </c>
      <c r="J2458" s="7" t="str">
        <f>vlookup(I2458,Cats!$A:$B,2,false)</f>
        <v>C</v>
      </c>
    </row>
    <row r="2459">
      <c r="A2459" s="1">
        <v>139468.0</v>
      </c>
      <c r="B2459" s="1">
        <v>519.0</v>
      </c>
      <c r="C2459" s="1">
        <v>0.0</v>
      </c>
      <c r="D2459" s="1" t="s">
        <v>32</v>
      </c>
      <c r="E2459" s="1">
        <v>47.0</v>
      </c>
      <c r="F2459" s="7" t="str">
        <f>vlookup(E2459,Teams!A:B,2,false)</f>
        <v>Westminster</v>
      </c>
      <c r="G2459" s="1" t="b">
        <v>0</v>
      </c>
      <c r="H2459" s="1" t="b">
        <v>1</v>
      </c>
      <c r="I2459" s="1">
        <v>4.0</v>
      </c>
      <c r="J2459" s="7" t="str">
        <f>vlookup(I2459,Cats!$A:$B,2,false)</f>
        <v>E</v>
      </c>
    </row>
    <row r="2460">
      <c r="A2460" s="1">
        <v>139469.0</v>
      </c>
      <c r="B2460" s="1">
        <v>519.0</v>
      </c>
      <c r="C2460" s="1">
        <v>0.0</v>
      </c>
      <c r="D2460" s="1" t="s">
        <v>32</v>
      </c>
      <c r="E2460" s="1">
        <v>35.0</v>
      </c>
      <c r="F2460" s="7" t="str">
        <f>vlookup(E2460,Teams!A:B,2,false)</f>
        <v>NoHo</v>
      </c>
      <c r="G2460" s="1" t="b">
        <v>1</v>
      </c>
      <c r="H2460" s="1" t="b">
        <v>1</v>
      </c>
      <c r="I2460" s="1">
        <v>5.0</v>
      </c>
      <c r="J2460" s="7" t="str">
        <f>vlookup(I2460,Cats!$A:$B,2,false)</f>
        <v>B</v>
      </c>
    </row>
    <row r="2461">
      <c r="A2461" s="1">
        <v>139470.0</v>
      </c>
      <c r="B2461" s="1">
        <v>519.0</v>
      </c>
      <c r="C2461" s="1">
        <v>4.0</v>
      </c>
      <c r="D2461" s="1" t="s">
        <v>125</v>
      </c>
      <c r="E2461" s="1">
        <v>47.0</v>
      </c>
      <c r="F2461" s="7" t="str">
        <f>vlookup(E2461,Teams!A:B,2,false)</f>
        <v>Westminster</v>
      </c>
      <c r="G2461" s="1" t="b">
        <v>0</v>
      </c>
      <c r="H2461" s="1" t="b">
        <v>0</v>
      </c>
      <c r="I2461" s="1">
        <v>5.0</v>
      </c>
      <c r="J2461" s="7" t="str">
        <f>vlookup(I2461,Cats!$A:$B,2,false)</f>
        <v>B</v>
      </c>
    </row>
    <row r="2462">
      <c r="A2462" s="1">
        <v>139471.0</v>
      </c>
      <c r="B2462" s="1">
        <v>519.0</v>
      </c>
      <c r="C2462" s="1">
        <v>0.0</v>
      </c>
      <c r="D2462" s="1" t="s">
        <v>167</v>
      </c>
      <c r="E2462" s="1">
        <v>35.0</v>
      </c>
      <c r="F2462" s="7" t="str">
        <f>vlookup(E2462,Teams!A:B,2,false)</f>
        <v>NoHo</v>
      </c>
      <c r="G2462" s="1" t="b">
        <v>1</v>
      </c>
      <c r="H2462" s="1" t="b">
        <v>0</v>
      </c>
      <c r="I2462" s="1">
        <v>6.0</v>
      </c>
      <c r="J2462" s="7" t="str">
        <f>vlookup(I2462,Cats!$A:$B,2,false)</f>
        <v>P</v>
      </c>
    </row>
    <row r="2463">
      <c r="A2463" s="1">
        <v>139472.0</v>
      </c>
      <c r="B2463" s="1">
        <v>519.0</v>
      </c>
      <c r="C2463" s="1">
        <v>0.0</v>
      </c>
      <c r="D2463" s="1" t="s">
        <v>125</v>
      </c>
      <c r="E2463" s="1">
        <v>47.0</v>
      </c>
      <c r="F2463" s="7" t="str">
        <f>vlookup(E2463,Teams!A:B,2,false)</f>
        <v>Westminster</v>
      </c>
      <c r="G2463" s="1" t="b">
        <v>0</v>
      </c>
      <c r="H2463" s="1" t="b">
        <v>0</v>
      </c>
      <c r="I2463" s="1">
        <v>6.0</v>
      </c>
      <c r="J2463" s="7" t="str">
        <f>vlookup(I2463,Cats!$A:$B,2,false)</f>
        <v>P</v>
      </c>
    </row>
    <row r="2464">
      <c r="A2464" s="1">
        <v>139473.0</v>
      </c>
      <c r="B2464" s="1">
        <v>519.0</v>
      </c>
      <c r="C2464" s="1">
        <v>14.0</v>
      </c>
      <c r="D2464" s="1" t="s">
        <v>166</v>
      </c>
      <c r="E2464" s="1">
        <v>35.0</v>
      </c>
      <c r="F2464" s="7" t="str">
        <f>vlookup(E2464,Teams!A:B,2,false)</f>
        <v>NoHo</v>
      </c>
      <c r="G2464" s="1" t="b">
        <v>1</v>
      </c>
      <c r="H2464" s="1" t="b">
        <v>0</v>
      </c>
      <c r="I2464" s="1">
        <v>7.0</v>
      </c>
      <c r="J2464" s="7" t="str">
        <f>vlookup(I2464,Cats!$A:$B,2,false)</f>
        <v>X</v>
      </c>
    </row>
    <row r="2465">
      <c r="A2465" s="1">
        <v>139474.0</v>
      </c>
      <c r="B2465" s="1">
        <v>519.0</v>
      </c>
      <c r="C2465" s="1">
        <v>0.0</v>
      </c>
      <c r="D2465" s="1" t="s">
        <v>32</v>
      </c>
      <c r="E2465" s="1">
        <v>47.0</v>
      </c>
      <c r="F2465" s="7" t="str">
        <f>vlookup(E2465,Teams!A:B,2,false)</f>
        <v>Westminster</v>
      </c>
      <c r="G2465" s="1" t="b">
        <v>0</v>
      </c>
      <c r="H2465" s="1" t="b">
        <v>1</v>
      </c>
      <c r="I2465" s="1">
        <v>7.0</v>
      </c>
      <c r="J2465" s="7" t="str">
        <f>vlookup(I2465,Cats!$A:$B,2,false)</f>
        <v>X</v>
      </c>
    </row>
    <row r="2466">
      <c r="A2466" s="1">
        <v>139475.0</v>
      </c>
      <c r="B2466" s="1">
        <v>519.0</v>
      </c>
      <c r="C2466" s="1">
        <v>14.0</v>
      </c>
      <c r="D2466" s="1" t="s">
        <v>167</v>
      </c>
      <c r="E2466" s="1">
        <v>35.0</v>
      </c>
      <c r="F2466" s="7" t="str">
        <f>vlookup(E2466,Teams!A:B,2,false)</f>
        <v>NoHo</v>
      </c>
      <c r="G2466" s="1" t="b">
        <v>1</v>
      </c>
      <c r="H2466" s="1" t="b">
        <v>0</v>
      </c>
      <c r="I2466" s="1">
        <v>8.0</v>
      </c>
      <c r="J2466" s="7" t="str">
        <f>vlookup(I2466,Cats!$A:$B,2,false)</f>
        <v>M</v>
      </c>
    </row>
    <row r="2467">
      <c r="A2467" s="1">
        <v>139476.0</v>
      </c>
      <c r="B2467" s="1">
        <v>519.0</v>
      </c>
      <c r="C2467" s="1">
        <v>0.0</v>
      </c>
      <c r="D2467" s="1" t="s">
        <v>32</v>
      </c>
      <c r="E2467" s="1">
        <v>47.0</v>
      </c>
      <c r="F2467" s="7" t="str">
        <f>vlookup(E2467,Teams!A:B,2,false)</f>
        <v>Westminster</v>
      </c>
      <c r="G2467" s="1" t="b">
        <v>0</v>
      </c>
      <c r="H2467" s="1" t="b">
        <v>1</v>
      </c>
      <c r="I2467" s="1">
        <v>8.0</v>
      </c>
      <c r="J2467" s="7" t="str">
        <f>vlookup(I2467,Cats!$A:$B,2,false)</f>
        <v>M</v>
      </c>
    </row>
    <row r="2468">
      <c r="A2468" s="1">
        <v>139477.0</v>
      </c>
      <c r="B2468" s="1">
        <v>519.0</v>
      </c>
      <c r="C2468" s="1">
        <v>0.0</v>
      </c>
      <c r="D2468" s="1" t="s">
        <v>32</v>
      </c>
      <c r="E2468" s="1">
        <v>35.0</v>
      </c>
      <c r="F2468" s="7" t="str">
        <f>vlookup(E2468,Teams!A:B,2,false)</f>
        <v>NoHo</v>
      </c>
      <c r="G2468" s="1" t="b">
        <v>1</v>
      </c>
      <c r="H2468" s="1" t="b">
        <v>1</v>
      </c>
      <c r="I2468" s="1">
        <v>9.0</v>
      </c>
      <c r="J2468" s="7" t="str">
        <f>vlookup(I2468,Cats!$A:$B,2,false)</f>
        <v>C</v>
      </c>
    </row>
    <row r="2469">
      <c r="A2469" s="1">
        <v>139478.0</v>
      </c>
      <c r="B2469" s="1">
        <v>519.0</v>
      </c>
      <c r="C2469" s="1">
        <v>4.0</v>
      </c>
      <c r="D2469" s="1" t="s">
        <v>200</v>
      </c>
      <c r="E2469" s="1">
        <v>47.0</v>
      </c>
      <c r="F2469" s="7" t="str">
        <f>vlookup(E2469,Teams!A:B,2,false)</f>
        <v>Westminster</v>
      </c>
      <c r="G2469" s="1" t="b">
        <v>0</v>
      </c>
      <c r="H2469" s="1" t="b">
        <v>0</v>
      </c>
      <c r="I2469" s="1">
        <v>9.0</v>
      </c>
      <c r="J2469" s="7" t="str">
        <f>vlookup(I2469,Cats!$A:$B,2,false)</f>
        <v>C</v>
      </c>
    </row>
    <row r="2470">
      <c r="A2470" s="1">
        <v>139479.0</v>
      </c>
      <c r="B2470" s="1">
        <v>519.0</v>
      </c>
      <c r="C2470" s="1">
        <v>0.0</v>
      </c>
      <c r="D2470" s="1" t="s">
        <v>32</v>
      </c>
      <c r="E2470" s="1">
        <v>35.0</v>
      </c>
      <c r="F2470" s="7" t="str">
        <f>vlookup(E2470,Teams!A:B,2,false)</f>
        <v>NoHo</v>
      </c>
      <c r="G2470" s="1" t="b">
        <v>1</v>
      </c>
      <c r="H2470" s="1" t="b">
        <v>1</v>
      </c>
      <c r="I2470" s="1">
        <v>10.0</v>
      </c>
      <c r="J2470" s="7" t="str">
        <f>vlookup(I2470,Cats!$A:$B,2,false)</f>
        <v>E</v>
      </c>
    </row>
    <row r="2471">
      <c r="A2471" s="1">
        <v>139480.0</v>
      </c>
      <c r="B2471" s="1">
        <v>519.0</v>
      </c>
      <c r="C2471" s="1">
        <v>4.0</v>
      </c>
      <c r="D2471" s="1" t="s">
        <v>125</v>
      </c>
      <c r="E2471" s="1">
        <v>47.0</v>
      </c>
      <c r="F2471" s="7" t="str">
        <f>vlookup(E2471,Teams!A:B,2,false)</f>
        <v>Westminster</v>
      </c>
      <c r="G2471" s="1" t="b">
        <v>0</v>
      </c>
      <c r="H2471" s="1" t="b">
        <v>0</v>
      </c>
      <c r="I2471" s="1">
        <v>10.0</v>
      </c>
      <c r="J2471" s="7" t="str">
        <f>vlookup(I2471,Cats!$A:$B,2,false)</f>
        <v>E</v>
      </c>
    </row>
    <row r="2472">
      <c r="A2472" s="1">
        <v>139481.0</v>
      </c>
      <c r="B2472" s="1">
        <v>519.0</v>
      </c>
      <c r="C2472" s="1">
        <v>4.0</v>
      </c>
      <c r="D2472" s="1" t="s">
        <v>167</v>
      </c>
      <c r="E2472" s="1">
        <v>35.0</v>
      </c>
      <c r="F2472" s="7" t="str">
        <f>vlookup(E2472,Teams!A:B,2,false)</f>
        <v>NoHo</v>
      </c>
      <c r="G2472" s="1" t="b">
        <v>1</v>
      </c>
      <c r="H2472" s="1" t="b">
        <v>0</v>
      </c>
      <c r="I2472" s="1">
        <v>11.0</v>
      </c>
      <c r="J2472" s="7" t="str">
        <f>vlookup(I2472,Cats!$A:$B,2,false)</f>
        <v>B</v>
      </c>
    </row>
    <row r="2473">
      <c r="A2473" s="1">
        <v>139482.0</v>
      </c>
      <c r="B2473" s="1">
        <v>519.0</v>
      </c>
      <c r="C2473" s="1">
        <v>0.0</v>
      </c>
      <c r="D2473" s="1" t="s">
        <v>125</v>
      </c>
      <c r="E2473" s="1">
        <v>47.0</v>
      </c>
      <c r="F2473" s="7" t="str">
        <f>vlookup(E2473,Teams!A:B,2,false)</f>
        <v>Westminster</v>
      </c>
      <c r="G2473" s="1" t="b">
        <v>0</v>
      </c>
      <c r="H2473" s="1" t="b">
        <v>0</v>
      </c>
      <c r="I2473" s="1">
        <v>11.0</v>
      </c>
      <c r="J2473" s="7" t="str">
        <f>vlookup(I2473,Cats!$A:$B,2,false)</f>
        <v>B</v>
      </c>
    </row>
    <row r="2474">
      <c r="A2474" s="1">
        <v>139483.0</v>
      </c>
      <c r="B2474" s="1">
        <v>519.0</v>
      </c>
      <c r="C2474" s="1">
        <v>4.0</v>
      </c>
      <c r="D2474" s="1" t="s">
        <v>166</v>
      </c>
      <c r="E2474" s="1">
        <v>35.0</v>
      </c>
      <c r="F2474" s="7" t="str">
        <f>vlookup(E2474,Teams!A:B,2,false)</f>
        <v>NoHo</v>
      </c>
      <c r="G2474" s="1" t="b">
        <v>1</v>
      </c>
      <c r="H2474" s="1" t="b">
        <v>0</v>
      </c>
      <c r="I2474" s="1">
        <v>12.0</v>
      </c>
      <c r="J2474" s="7" t="str">
        <f>vlookup(I2474,Cats!$A:$B,2,false)</f>
        <v>P</v>
      </c>
    </row>
    <row r="2475">
      <c r="A2475" s="1">
        <v>139484.0</v>
      </c>
      <c r="B2475" s="1">
        <v>519.0</v>
      </c>
      <c r="C2475" s="1">
        <v>0.0</v>
      </c>
      <c r="D2475" s="1" t="s">
        <v>32</v>
      </c>
      <c r="E2475" s="1">
        <v>47.0</v>
      </c>
      <c r="F2475" s="7" t="str">
        <f>vlookup(E2475,Teams!A:B,2,false)</f>
        <v>Westminster</v>
      </c>
      <c r="G2475" s="1" t="b">
        <v>0</v>
      </c>
      <c r="H2475" s="1" t="b">
        <v>1</v>
      </c>
      <c r="I2475" s="1">
        <v>12.0</v>
      </c>
      <c r="J2475" s="7" t="str">
        <f>vlookup(I2475,Cats!$A:$B,2,false)</f>
        <v>P</v>
      </c>
    </row>
    <row r="2476">
      <c r="A2476" s="1">
        <v>139485.0</v>
      </c>
      <c r="B2476" s="1">
        <v>519.0</v>
      </c>
      <c r="C2476" s="1">
        <v>14.0</v>
      </c>
      <c r="D2476" s="1" t="s">
        <v>166</v>
      </c>
      <c r="E2476" s="1">
        <v>35.0</v>
      </c>
      <c r="F2476" s="7" t="str">
        <f>vlookup(E2476,Teams!A:B,2,false)</f>
        <v>NoHo</v>
      </c>
      <c r="G2476" s="1" t="b">
        <v>1</v>
      </c>
      <c r="H2476" s="1" t="b">
        <v>0</v>
      </c>
      <c r="I2476" s="1">
        <v>13.0</v>
      </c>
      <c r="J2476" s="7" t="str">
        <f>vlookup(I2476,Cats!$A:$B,2,false)</f>
        <v>X</v>
      </c>
    </row>
    <row r="2477">
      <c r="A2477" s="1">
        <v>139486.0</v>
      </c>
      <c r="B2477" s="1">
        <v>519.0</v>
      </c>
      <c r="C2477" s="1">
        <v>0.0</v>
      </c>
      <c r="D2477" s="1" t="s">
        <v>32</v>
      </c>
      <c r="E2477" s="1">
        <v>47.0</v>
      </c>
      <c r="F2477" s="7" t="str">
        <f>vlookup(E2477,Teams!A:B,2,false)</f>
        <v>Westminster</v>
      </c>
      <c r="G2477" s="1" t="b">
        <v>0</v>
      </c>
      <c r="H2477" s="1" t="b">
        <v>1</v>
      </c>
      <c r="I2477" s="1">
        <v>13.0</v>
      </c>
      <c r="J2477" s="7" t="str">
        <f>vlookup(I2477,Cats!$A:$B,2,false)</f>
        <v>X</v>
      </c>
    </row>
    <row r="2478">
      <c r="A2478" s="1">
        <v>139487.0</v>
      </c>
      <c r="B2478" s="1">
        <v>519.0</v>
      </c>
      <c r="C2478" s="1">
        <v>14.0</v>
      </c>
      <c r="D2478" s="1" t="s">
        <v>167</v>
      </c>
      <c r="E2478" s="1">
        <v>35.0</v>
      </c>
      <c r="F2478" s="7" t="str">
        <f>vlookup(E2478,Teams!A:B,2,false)</f>
        <v>NoHo</v>
      </c>
      <c r="G2478" s="1" t="b">
        <v>1</v>
      </c>
      <c r="H2478" s="1" t="b">
        <v>0</v>
      </c>
      <c r="I2478" s="1">
        <v>14.0</v>
      </c>
      <c r="J2478" s="7" t="str">
        <f>vlookup(I2478,Cats!$A:$B,2,false)</f>
        <v>M</v>
      </c>
    </row>
    <row r="2479">
      <c r="A2479" s="1">
        <v>139488.0</v>
      </c>
      <c r="B2479" s="1">
        <v>519.0</v>
      </c>
      <c r="C2479" s="1">
        <v>0.0</v>
      </c>
      <c r="D2479" s="1" t="s">
        <v>32</v>
      </c>
      <c r="E2479" s="1">
        <v>47.0</v>
      </c>
      <c r="F2479" s="7" t="str">
        <f>vlookup(E2479,Teams!A:B,2,false)</f>
        <v>Westminster</v>
      </c>
      <c r="G2479" s="1" t="b">
        <v>0</v>
      </c>
      <c r="H2479" s="1" t="b">
        <v>1</v>
      </c>
      <c r="I2479" s="1">
        <v>14.0</v>
      </c>
      <c r="J2479" s="7" t="str">
        <f>vlookup(I2479,Cats!$A:$B,2,false)</f>
        <v>M</v>
      </c>
    </row>
    <row r="2480">
      <c r="A2480" s="1">
        <v>139489.0</v>
      </c>
      <c r="B2480" s="1">
        <v>519.0</v>
      </c>
      <c r="C2480" s="1">
        <v>0.0</v>
      </c>
      <c r="D2480" s="1" t="s">
        <v>32</v>
      </c>
      <c r="E2480" s="1">
        <v>35.0</v>
      </c>
      <c r="F2480" s="7" t="str">
        <f>vlookup(E2480,Teams!A:B,2,false)</f>
        <v>NoHo</v>
      </c>
      <c r="G2480" s="1" t="b">
        <v>1</v>
      </c>
      <c r="H2480" s="1" t="b">
        <v>1</v>
      </c>
      <c r="I2480" s="1">
        <v>15.0</v>
      </c>
      <c r="J2480" s="7" t="str">
        <f>vlookup(I2480,Cats!$A:$B,2,false)</f>
        <v>C</v>
      </c>
    </row>
    <row r="2481">
      <c r="A2481" s="1">
        <v>139490.0</v>
      </c>
      <c r="B2481" s="1">
        <v>519.0</v>
      </c>
      <c r="C2481" s="1">
        <v>14.0</v>
      </c>
      <c r="D2481" s="1" t="s">
        <v>200</v>
      </c>
      <c r="E2481" s="1">
        <v>47.0</v>
      </c>
      <c r="F2481" s="7" t="str">
        <f>vlookup(E2481,Teams!A:B,2,false)</f>
        <v>Westminster</v>
      </c>
      <c r="G2481" s="1" t="b">
        <v>0</v>
      </c>
      <c r="H2481" s="1" t="b">
        <v>0</v>
      </c>
      <c r="I2481" s="1">
        <v>15.0</v>
      </c>
      <c r="J2481" s="7" t="str">
        <f>vlookup(I2481,Cats!$A:$B,2,false)</f>
        <v>C</v>
      </c>
    </row>
    <row r="2482">
      <c r="A2482" s="1">
        <v>139491.0</v>
      </c>
      <c r="B2482" s="1">
        <v>519.0</v>
      </c>
      <c r="C2482" s="1">
        <v>14.0</v>
      </c>
      <c r="D2482" s="1" t="s">
        <v>166</v>
      </c>
      <c r="E2482" s="1">
        <v>35.0</v>
      </c>
      <c r="F2482" s="7" t="str">
        <f>vlookup(E2482,Teams!A:B,2,false)</f>
        <v>NoHo</v>
      </c>
      <c r="G2482" s="1" t="b">
        <v>1</v>
      </c>
      <c r="H2482" s="1" t="b">
        <v>0</v>
      </c>
      <c r="I2482" s="1">
        <v>16.0</v>
      </c>
      <c r="J2482" s="7" t="str">
        <f>vlookup(I2482,Cats!$A:$B,2,false)</f>
        <v>E</v>
      </c>
    </row>
    <row r="2483">
      <c r="A2483" s="1">
        <v>139492.0</v>
      </c>
      <c r="B2483" s="1">
        <v>519.0</v>
      </c>
      <c r="C2483" s="1">
        <v>0.0</v>
      </c>
      <c r="D2483" s="1" t="s">
        <v>32</v>
      </c>
      <c r="E2483" s="1">
        <v>47.0</v>
      </c>
      <c r="F2483" s="7" t="str">
        <f>vlookup(E2483,Teams!A:B,2,false)</f>
        <v>Westminster</v>
      </c>
      <c r="G2483" s="1" t="b">
        <v>0</v>
      </c>
      <c r="H2483" s="1" t="b">
        <v>1</v>
      </c>
      <c r="I2483" s="1">
        <v>16.0</v>
      </c>
      <c r="J2483" s="7" t="str">
        <f>vlookup(I2483,Cats!$A:$B,2,false)</f>
        <v>E</v>
      </c>
    </row>
    <row r="2484">
      <c r="A2484" s="1">
        <v>139493.0</v>
      </c>
      <c r="B2484" s="1">
        <v>519.0</v>
      </c>
      <c r="C2484" s="1">
        <v>4.0</v>
      </c>
      <c r="D2484" s="1" t="s">
        <v>171</v>
      </c>
      <c r="E2484" s="1">
        <v>35.0</v>
      </c>
      <c r="F2484" s="7" t="str">
        <f>vlookup(E2484,Teams!A:B,2,false)</f>
        <v>NoHo</v>
      </c>
      <c r="G2484" s="1" t="b">
        <v>1</v>
      </c>
      <c r="H2484" s="1" t="b">
        <v>0</v>
      </c>
      <c r="I2484" s="1">
        <v>17.0</v>
      </c>
      <c r="J2484" s="7" t="str">
        <f>vlookup(I2484,Cats!$A:$B,2,false)</f>
        <v>B</v>
      </c>
    </row>
    <row r="2485">
      <c r="A2485" s="1">
        <v>139494.0</v>
      </c>
      <c r="B2485" s="1">
        <v>519.0</v>
      </c>
      <c r="C2485" s="1">
        <v>0.0</v>
      </c>
      <c r="D2485" s="1" t="s">
        <v>32</v>
      </c>
      <c r="E2485" s="1">
        <v>47.0</v>
      </c>
      <c r="F2485" s="7" t="str">
        <f>vlookup(E2485,Teams!A:B,2,false)</f>
        <v>Westminster</v>
      </c>
      <c r="G2485" s="1" t="b">
        <v>0</v>
      </c>
      <c r="H2485" s="1" t="b">
        <v>1</v>
      </c>
      <c r="I2485" s="1">
        <v>17.0</v>
      </c>
      <c r="J2485" s="7" t="str">
        <f>vlookup(I2485,Cats!$A:$B,2,false)</f>
        <v>B</v>
      </c>
    </row>
    <row r="2486">
      <c r="A2486" s="1">
        <v>139495.0</v>
      </c>
      <c r="B2486" s="1">
        <v>519.0</v>
      </c>
      <c r="C2486" s="1">
        <v>0.0</v>
      </c>
      <c r="D2486" s="1" t="s">
        <v>32</v>
      </c>
      <c r="E2486" s="1">
        <v>35.0</v>
      </c>
      <c r="F2486" s="7" t="str">
        <f>vlookup(E2486,Teams!A:B,2,false)</f>
        <v>NoHo</v>
      </c>
      <c r="G2486" s="1" t="b">
        <v>1</v>
      </c>
      <c r="H2486" s="1" t="b">
        <v>1</v>
      </c>
      <c r="I2486" s="1">
        <v>18.0</v>
      </c>
      <c r="J2486" s="7" t="str">
        <f>vlookup(I2486,Cats!$A:$B,2,false)</f>
        <v>P</v>
      </c>
    </row>
    <row r="2487">
      <c r="A2487" s="1">
        <v>139496.0</v>
      </c>
      <c r="B2487" s="1">
        <v>519.0</v>
      </c>
      <c r="C2487" s="1">
        <v>4.0</v>
      </c>
      <c r="D2487" s="1" t="s">
        <v>125</v>
      </c>
      <c r="E2487" s="1">
        <v>47.0</v>
      </c>
      <c r="F2487" s="7" t="str">
        <f>vlookup(E2487,Teams!A:B,2,false)</f>
        <v>Westminster</v>
      </c>
      <c r="G2487" s="1" t="b">
        <v>0</v>
      </c>
      <c r="H2487" s="1" t="b">
        <v>0</v>
      </c>
      <c r="I2487" s="1">
        <v>18.0</v>
      </c>
      <c r="J2487" s="7" t="str">
        <f>vlookup(I2487,Cats!$A:$B,2,false)</f>
        <v>P</v>
      </c>
    </row>
    <row r="2488">
      <c r="A2488" s="1">
        <v>139497.0</v>
      </c>
      <c r="B2488" s="1">
        <v>519.0</v>
      </c>
      <c r="C2488" s="1">
        <v>0.0</v>
      </c>
      <c r="D2488" s="1" t="s">
        <v>32</v>
      </c>
      <c r="E2488" s="1">
        <v>35.0</v>
      </c>
      <c r="F2488" s="7" t="str">
        <f>vlookup(E2488,Teams!A:B,2,false)</f>
        <v>NoHo</v>
      </c>
      <c r="G2488" s="1" t="b">
        <v>1</v>
      </c>
      <c r="H2488" s="1" t="b">
        <v>1</v>
      </c>
      <c r="I2488" s="1">
        <v>19.0</v>
      </c>
      <c r="J2488" s="7" t="str">
        <f>vlookup(I2488,Cats!$A:$B,2,false)</f>
        <v>X</v>
      </c>
    </row>
    <row r="2489">
      <c r="A2489" s="1">
        <v>139498.0</v>
      </c>
      <c r="B2489" s="1">
        <v>519.0</v>
      </c>
      <c r="C2489" s="1">
        <v>14.0</v>
      </c>
      <c r="D2489" s="1" t="s">
        <v>125</v>
      </c>
      <c r="E2489" s="1">
        <v>47.0</v>
      </c>
      <c r="F2489" s="7" t="str">
        <f>vlookup(E2489,Teams!A:B,2,false)</f>
        <v>Westminster</v>
      </c>
      <c r="G2489" s="1" t="b">
        <v>0</v>
      </c>
      <c r="H2489" s="1" t="b">
        <v>0</v>
      </c>
      <c r="I2489" s="1">
        <v>19.0</v>
      </c>
      <c r="J2489" s="7" t="str">
        <f>vlookup(I2489,Cats!$A:$B,2,false)</f>
        <v>X</v>
      </c>
    </row>
    <row r="2490">
      <c r="A2490" s="1">
        <v>139499.0</v>
      </c>
      <c r="B2490" s="1">
        <v>519.0</v>
      </c>
      <c r="C2490" s="1">
        <v>4.0</v>
      </c>
      <c r="D2490" s="1" t="s">
        <v>167</v>
      </c>
      <c r="E2490" s="1">
        <v>35.0</v>
      </c>
      <c r="F2490" s="7" t="str">
        <f>vlookup(E2490,Teams!A:B,2,false)</f>
        <v>NoHo</v>
      </c>
      <c r="G2490" s="1" t="b">
        <v>1</v>
      </c>
      <c r="H2490" s="1" t="b">
        <v>0</v>
      </c>
      <c r="I2490" s="1">
        <v>20.0</v>
      </c>
      <c r="J2490" s="7" t="str">
        <f>vlookup(I2490,Cats!$A:$B,2,false)</f>
        <v>M</v>
      </c>
    </row>
    <row r="2491">
      <c r="A2491" s="1">
        <v>139500.0</v>
      </c>
      <c r="B2491" s="1">
        <v>519.0</v>
      </c>
      <c r="C2491" s="1">
        <v>0.0</v>
      </c>
      <c r="D2491" s="1" t="s">
        <v>32</v>
      </c>
      <c r="E2491" s="1">
        <v>47.0</v>
      </c>
      <c r="F2491" s="7" t="str">
        <f>vlookup(E2491,Teams!A:B,2,false)</f>
        <v>Westminster</v>
      </c>
      <c r="G2491" s="1" t="b">
        <v>0</v>
      </c>
      <c r="H2491" s="1" t="b">
        <v>1</v>
      </c>
      <c r="I2491" s="1">
        <v>20.0</v>
      </c>
      <c r="J2491" s="7" t="str">
        <f>vlookup(I2491,Cats!$A:$B,2,false)</f>
        <v>M</v>
      </c>
    </row>
    <row r="2492">
      <c r="A2492" s="1">
        <v>139501.0</v>
      </c>
      <c r="B2492" s="1">
        <v>519.0</v>
      </c>
      <c r="C2492" s="1">
        <v>0.0</v>
      </c>
      <c r="D2492" s="1" t="s">
        <v>32</v>
      </c>
      <c r="E2492" s="1">
        <v>35.0</v>
      </c>
      <c r="F2492" s="7" t="str">
        <f>vlookup(E2492,Teams!A:B,2,false)</f>
        <v>NoHo</v>
      </c>
      <c r="G2492" s="1" t="b">
        <v>1</v>
      </c>
      <c r="H2492" s="1" t="b">
        <v>1</v>
      </c>
      <c r="I2492" s="1">
        <v>21.0</v>
      </c>
      <c r="J2492" s="7" t="str">
        <f>vlookup(I2492,Cats!$A:$B,2,false)</f>
        <v>C</v>
      </c>
    </row>
    <row r="2493">
      <c r="A2493" s="1">
        <v>139502.0</v>
      </c>
      <c r="B2493" s="1">
        <v>519.0</v>
      </c>
      <c r="C2493" s="1">
        <v>4.0</v>
      </c>
      <c r="D2493" s="1" t="s">
        <v>200</v>
      </c>
      <c r="E2493" s="1">
        <v>47.0</v>
      </c>
      <c r="F2493" s="7" t="str">
        <f>vlookup(E2493,Teams!A:B,2,false)</f>
        <v>Westminster</v>
      </c>
      <c r="G2493" s="1" t="b">
        <v>0</v>
      </c>
      <c r="H2493" s="1" t="b">
        <v>0</v>
      </c>
      <c r="I2493" s="1">
        <v>21.0</v>
      </c>
      <c r="J2493" s="7" t="str">
        <f>vlookup(I2493,Cats!$A:$B,2,false)</f>
        <v>C</v>
      </c>
    </row>
    <row r="2494">
      <c r="A2494" s="1">
        <v>139503.0</v>
      </c>
      <c r="B2494" s="1">
        <v>519.0</v>
      </c>
      <c r="C2494" s="1">
        <v>14.0</v>
      </c>
      <c r="D2494" s="1" t="s">
        <v>166</v>
      </c>
      <c r="E2494" s="1">
        <v>35.0</v>
      </c>
      <c r="F2494" s="7" t="str">
        <f>vlookup(E2494,Teams!A:B,2,false)</f>
        <v>NoHo</v>
      </c>
      <c r="G2494" s="1" t="b">
        <v>1</v>
      </c>
      <c r="H2494" s="1" t="b">
        <v>0</v>
      </c>
      <c r="I2494" s="1">
        <v>22.0</v>
      </c>
      <c r="J2494" s="7" t="str">
        <f>vlookup(I2494,Cats!$A:$B,2,false)</f>
        <v>E</v>
      </c>
    </row>
    <row r="2495">
      <c r="A2495" s="1">
        <v>139504.0</v>
      </c>
      <c r="B2495" s="1">
        <v>519.0</v>
      </c>
      <c r="C2495" s="1">
        <v>0.0</v>
      </c>
      <c r="D2495" s="1" t="s">
        <v>32</v>
      </c>
      <c r="E2495" s="1">
        <v>47.0</v>
      </c>
      <c r="F2495" s="7" t="str">
        <f>vlookup(E2495,Teams!A:B,2,false)</f>
        <v>Westminster</v>
      </c>
      <c r="G2495" s="1" t="b">
        <v>0</v>
      </c>
      <c r="H2495" s="1" t="b">
        <v>1</v>
      </c>
      <c r="I2495" s="1">
        <v>22.0</v>
      </c>
      <c r="J2495" s="7" t="str">
        <f>vlookup(I2495,Cats!$A:$B,2,false)</f>
        <v>E</v>
      </c>
    </row>
    <row r="2496">
      <c r="A2496" s="1">
        <v>139505.0</v>
      </c>
      <c r="B2496" s="1">
        <v>519.0</v>
      </c>
      <c r="C2496" s="1">
        <v>14.0</v>
      </c>
      <c r="D2496" s="1" t="s">
        <v>171</v>
      </c>
      <c r="E2496" s="1">
        <v>35.0</v>
      </c>
      <c r="F2496" s="7" t="str">
        <f>vlookup(E2496,Teams!A:B,2,false)</f>
        <v>NoHo</v>
      </c>
      <c r="G2496" s="1" t="b">
        <v>1</v>
      </c>
      <c r="H2496" s="1" t="b">
        <v>0</v>
      </c>
      <c r="I2496" s="1">
        <v>23.0</v>
      </c>
      <c r="J2496" s="7" t="str">
        <f>vlookup(I2496,Cats!$A:$B,2,false)</f>
        <v>B</v>
      </c>
    </row>
    <row r="2497">
      <c r="A2497" s="1">
        <v>139506.0</v>
      </c>
      <c r="B2497" s="1">
        <v>519.0</v>
      </c>
      <c r="C2497" s="1">
        <v>0.0</v>
      </c>
      <c r="D2497" s="1" t="s">
        <v>32</v>
      </c>
      <c r="E2497" s="1">
        <v>47.0</v>
      </c>
      <c r="F2497" s="7" t="str">
        <f>vlookup(E2497,Teams!A:B,2,false)</f>
        <v>Westminster</v>
      </c>
      <c r="G2497" s="1" t="b">
        <v>0</v>
      </c>
      <c r="H2497" s="1" t="b">
        <v>1</v>
      </c>
      <c r="I2497" s="1">
        <v>23.0</v>
      </c>
      <c r="J2497" s="7" t="str">
        <f>vlookup(I2497,Cats!$A:$B,2,false)</f>
        <v>B</v>
      </c>
    </row>
    <row r="2498">
      <c r="A2498" s="1">
        <v>139507.0</v>
      </c>
      <c r="B2498" s="1">
        <v>519.0</v>
      </c>
      <c r="C2498" s="1">
        <v>14.0</v>
      </c>
      <c r="D2498" s="1" t="s">
        <v>167</v>
      </c>
      <c r="E2498" s="1">
        <v>35.0</v>
      </c>
      <c r="F2498" s="7" t="str">
        <f>vlookup(E2498,Teams!A:B,2,false)</f>
        <v>NoHo</v>
      </c>
      <c r="G2498" s="1" t="b">
        <v>1</v>
      </c>
      <c r="H2498" s="1" t="b">
        <v>0</v>
      </c>
      <c r="I2498" s="1">
        <v>24.0</v>
      </c>
      <c r="J2498" s="7" t="str">
        <f>vlookup(I2498,Cats!$A:$B,2,false)</f>
        <v>P</v>
      </c>
    </row>
    <row r="2499">
      <c r="A2499" s="1">
        <v>139508.0</v>
      </c>
      <c r="B2499" s="1">
        <v>519.0</v>
      </c>
      <c r="C2499" s="1">
        <v>0.0</v>
      </c>
      <c r="D2499" s="1" t="s">
        <v>200</v>
      </c>
      <c r="E2499" s="1">
        <v>47.0</v>
      </c>
      <c r="F2499" s="7" t="str">
        <f>vlookup(E2499,Teams!A:B,2,false)</f>
        <v>Westminster</v>
      </c>
      <c r="G2499" s="1" t="b">
        <v>0</v>
      </c>
      <c r="H2499" s="1" t="b">
        <v>0</v>
      </c>
      <c r="I2499" s="1">
        <v>24.0</v>
      </c>
      <c r="J2499" s="7" t="str">
        <f>vlookup(I2499,Cats!$A:$B,2,false)</f>
        <v>P</v>
      </c>
    </row>
    <row r="2500">
      <c r="A2500" s="1">
        <v>139509.0</v>
      </c>
      <c r="B2500" s="1">
        <v>520.0</v>
      </c>
      <c r="C2500" s="1">
        <v>0.0</v>
      </c>
      <c r="D2500" s="1" t="s">
        <v>32</v>
      </c>
      <c r="E2500" s="1">
        <v>23.0</v>
      </c>
      <c r="F2500" s="7" t="str">
        <f>vlookup(E2500,Teams!A:B,2,false)</f>
        <v>Lakeside</v>
      </c>
      <c r="G2500" s="1" t="b">
        <v>1</v>
      </c>
      <c r="H2500" s="1" t="b">
        <v>1</v>
      </c>
      <c r="I2500" s="1">
        <v>1.0</v>
      </c>
      <c r="J2500" s="7" t="str">
        <f>vlookup(I2500,Cats!$A:$B,2,false)</f>
        <v>X</v>
      </c>
    </row>
    <row r="2501">
      <c r="A2501" s="1">
        <v>139510.0</v>
      </c>
      <c r="B2501" s="1">
        <v>520.0</v>
      </c>
      <c r="C2501" s="1">
        <v>4.0</v>
      </c>
      <c r="D2501" s="1" t="s">
        <v>48</v>
      </c>
      <c r="E2501" s="1">
        <v>48.0</v>
      </c>
      <c r="F2501" s="7" t="str">
        <f>vlookup(E2501,Teams!A:B,2,false)</f>
        <v>WWPN</v>
      </c>
      <c r="G2501" s="1" t="b">
        <v>0</v>
      </c>
      <c r="H2501" s="1" t="b">
        <v>0</v>
      </c>
      <c r="I2501" s="1">
        <v>1.0</v>
      </c>
      <c r="J2501" s="7" t="str">
        <f>vlookup(I2501,Cats!$A:$B,2,false)</f>
        <v>X</v>
      </c>
    </row>
    <row r="2502">
      <c r="A2502" s="1">
        <v>139511.0</v>
      </c>
      <c r="B2502" s="1">
        <v>520.0</v>
      </c>
      <c r="C2502" s="1">
        <v>14.0</v>
      </c>
      <c r="D2502" s="1" t="s">
        <v>41</v>
      </c>
      <c r="E2502" s="1">
        <v>23.0</v>
      </c>
      <c r="F2502" s="7" t="str">
        <f>vlookup(E2502,Teams!A:B,2,false)</f>
        <v>Lakeside</v>
      </c>
      <c r="G2502" s="1" t="b">
        <v>1</v>
      </c>
      <c r="H2502" s="1" t="b">
        <v>0</v>
      </c>
      <c r="I2502" s="1">
        <v>2.0</v>
      </c>
      <c r="J2502" s="7" t="str">
        <f>vlookup(I2502,Cats!$A:$B,2,false)</f>
        <v>M</v>
      </c>
    </row>
    <row r="2503">
      <c r="A2503" s="1">
        <v>139512.0</v>
      </c>
      <c r="B2503" s="1">
        <v>520.0</v>
      </c>
      <c r="C2503" s="1">
        <v>0.0</v>
      </c>
      <c r="D2503" s="1" t="s">
        <v>32</v>
      </c>
      <c r="E2503" s="1">
        <v>48.0</v>
      </c>
      <c r="F2503" s="7" t="str">
        <f>vlookup(E2503,Teams!A:B,2,false)</f>
        <v>WWPN</v>
      </c>
      <c r="G2503" s="1" t="b">
        <v>0</v>
      </c>
      <c r="H2503" s="1" t="b">
        <v>1</v>
      </c>
      <c r="I2503" s="1">
        <v>2.0</v>
      </c>
      <c r="J2503" s="7" t="str">
        <f>vlookup(I2503,Cats!$A:$B,2,false)</f>
        <v>M</v>
      </c>
    </row>
    <row r="2504">
      <c r="A2504" s="1">
        <v>139513.0</v>
      </c>
      <c r="B2504" s="1">
        <v>520.0</v>
      </c>
      <c r="C2504" s="1">
        <v>0.0</v>
      </c>
      <c r="D2504" s="1" t="s">
        <v>32</v>
      </c>
      <c r="E2504" s="1">
        <v>23.0</v>
      </c>
      <c r="F2504" s="7" t="str">
        <f>vlookup(E2504,Teams!A:B,2,false)</f>
        <v>Lakeside</v>
      </c>
      <c r="G2504" s="1" t="b">
        <v>1</v>
      </c>
      <c r="H2504" s="1" t="b">
        <v>1</v>
      </c>
      <c r="I2504" s="1">
        <v>3.0</v>
      </c>
      <c r="J2504" s="7" t="str">
        <f>vlookup(I2504,Cats!$A:$B,2,false)</f>
        <v>C</v>
      </c>
    </row>
    <row r="2505">
      <c r="A2505" s="1">
        <v>139514.0</v>
      </c>
      <c r="B2505" s="1">
        <v>520.0</v>
      </c>
      <c r="C2505" s="1">
        <v>14.0</v>
      </c>
      <c r="D2505" s="1" t="s">
        <v>46</v>
      </c>
      <c r="E2505" s="1">
        <v>48.0</v>
      </c>
      <c r="F2505" s="7" t="str">
        <f>vlookup(E2505,Teams!A:B,2,false)</f>
        <v>WWPN</v>
      </c>
      <c r="G2505" s="1" t="b">
        <v>0</v>
      </c>
      <c r="H2505" s="1" t="b">
        <v>0</v>
      </c>
      <c r="I2505" s="1">
        <v>3.0</v>
      </c>
      <c r="J2505" s="7" t="str">
        <f>vlookup(I2505,Cats!$A:$B,2,false)</f>
        <v>C</v>
      </c>
    </row>
    <row r="2506">
      <c r="A2506" s="1">
        <v>139515.0</v>
      </c>
      <c r="B2506" s="1">
        <v>520.0</v>
      </c>
      <c r="C2506" s="1">
        <v>4.0</v>
      </c>
      <c r="D2506" s="1" t="s">
        <v>41</v>
      </c>
      <c r="E2506" s="1">
        <v>23.0</v>
      </c>
      <c r="F2506" s="7" t="str">
        <f>vlookup(E2506,Teams!A:B,2,false)</f>
        <v>Lakeside</v>
      </c>
      <c r="G2506" s="1" t="b">
        <v>1</v>
      </c>
      <c r="H2506" s="1" t="b">
        <v>0</v>
      </c>
      <c r="I2506" s="1">
        <v>4.0</v>
      </c>
      <c r="J2506" s="7" t="str">
        <f>vlookup(I2506,Cats!$A:$B,2,false)</f>
        <v>E</v>
      </c>
    </row>
    <row r="2507">
      <c r="A2507" s="1">
        <v>139516.0</v>
      </c>
      <c r="B2507" s="1">
        <v>520.0</v>
      </c>
      <c r="C2507" s="1">
        <v>0.0</v>
      </c>
      <c r="D2507" s="1" t="s">
        <v>32</v>
      </c>
      <c r="E2507" s="1">
        <v>48.0</v>
      </c>
      <c r="F2507" s="7" t="str">
        <f>vlookup(E2507,Teams!A:B,2,false)</f>
        <v>WWPN</v>
      </c>
      <c r="G2507" s="1" t="b">
        <v>0</v>
      </c>
      <c r="H2507" s="1" t="b">
        <v>1</v>
      </c>
      <c r="I2507" s="1">
        <v>4.0</v>
      </c>
      <c r="J2507" s="7" t="str">
        <f>vlookup(I2507,Cats!$A:$B,2,false)</f>
        <v>E</v>
      </c>
    </row>
    <row r="2508">
      <c r="A2508" s="1">
        <v>139517.0</v>
      </c>
      <c r="B2508" s="1">
        <v>520.0</v>
      </c>
      <c r="C2508" s="1">
        <v>0.0</v>
      </c>
      <c r="D2508" s="1" t="s">
        <v>32</v>
      </c>
      <c r="E2508" s="1">
        <v>23.0</v>
      </c>
      <c r="F2508" s="7" t="str">
        <f>vlookup(E2508,Teams!A:B,2,false)</f>
        <v>Lakeside</v>
      </c>
      <c r="G2508" s="1" t="b">
        <v>1</v>
      </c>
      <c r="H2508" s="1" t="b">
        <v>1</v>
      </c>
      <c r="I2508" s="1">
        <v>5.0</v>
      </c>
      <c r="J2508" s="7" t="str">
        <f>vlookup(I2508,Cats!$A:$B,2,false)</f>
        <v>B</v>
      </c>
    </row>
    <row r="2509">
      <c r="A2509" s="1">
        <v>139518.0</v>
      </c>
      <c r="B2509" s="1">
        <v>520.0</v>
      </c>
      <c r="C2509" s="1">
        <v>4.0</v>
      </c>
      <c r="D2509" s="1" t="s">
        <v>51</v>
      </c>
      <c r="E2509" s="1">
        <v>48.0</v>
      </c>
      <c r="F2509" s="7" t="str">
        <f>vlookup(E2509,Teams!A:B,2,false)</f>
        <v>WWPN</v>
      </c>
      <c r="G2509" s="1" t="b">
        <v>0</v>
      </c>
      <c r="H2509" s="1" t="b">
        <v>0</v>
      </c>
      <c r="I2509" s="1">
        <v>5.0</v>
      </c>
      <c r="J2509" s="7" t="str">
        <f>vlookup(I2509,Cats!$A:$B,2,false)</f>
        <v>B</v>
      </c>
    </row>
    <row r="2510">
      <c r="A2510" s="1">
        <v>139519.0</v>
      </c>
      <c r="B2510" s="1">
        <v>520.0</v>
      </c>
      <c r="C2510" s="1">
        <v>4.0</v>
      </c>
      <c r="D2510" s="1" t="s">
        <v>95</v>
      </c>
      <c r="E2510" s="1">
        <v>23.0</v>
      </c>
      <c r="F2510" s="7" t="str">
        <f>vlookup(E2510,Teams!A:B,2,false)</f>
        <v>Lakeside</v>
      </c>
      <c r="G2510" s="1" t="b">
        <v>1</v>
      </c>
      <c r="H2510" s="1" t="b">
        <v>0</v>
      </c>
      <c r="I2510" s="1">
        <v>6.0</v>
      </c>
      <c r="J2510" s="7" t="str">
        <f>vlookup(I2510,Cats!$A:$B,2,false)</f>
        <v>P</v>
      </c>
    </row>
    <row r="2511">
      <c r="A2511" s="1">
        <v>139520.0</v>
      </c>
      <c r="B2511" s="1">
        <v>520.0</v>
      </c>
      <c r="C2511" s="1">
        <v>0.0</v>
      </c>
      <c r="D2511" s="1" t="s">
        <v>48</v>
      </c>
      <c r="E2511" s="1">
        <v>48.0</v>
      </c>
      <c r="F2511" s="7" t="str">
        <f>vlookup(E2511,Teams!A:B,2,false)</f>
        <v>WWPN</v>
      </c>
      <c r="G2511" s="1" t="b">
        <v>0</v>
      </c>
      <c r="H2511" s="1" t="b">
        <v>0</v>
      </c>
      <c r="I2511" s="1">
        <v>6.0</v>
      </c>
      <c r="J2511" s="7" t="str">
        <f>vlookup(I2511,Cats!$A:$B,2,false)</f>
        <v>P</v>
      </c>
    </row>
    <row r="2512">
      <c r="A2512" s="1">
        <v>139521.0</v>
      </c>
      <c r="B2512" s="1">
        <v>520.0</v>
      </c>
      <c r="C2512" s="1">
        <v>4.0</v>
      </c>
      <c r="D2512" s="1" t="s">
        <v>41</v>
      </c>
      <c r="E2512" s="1">
        <v>23.0</v>
      </c>
      <c r="F2512" s="7" t="str">
        <f>vlookup(E2512,Teams!A:B,2,false)</f>
        <v>Lakeside</v>
      </c>
      <c r="G2512" s="1" t="b">
        <v>1</v>
      </c>
      <c r="H2512" s="1" t="b">
        <v>0</v>
      </c>
      <c r="I2512" s="1">
        <v>7.0</v>
      </c>
      <c r="J2512" s="7" t="str">
        <f>vlookup(I2512,Cats!$A:$B,2,false)</f>
        <v>X</v>
      </c>
    </row>
    <row r="2513">
      <c r="A2513" s="1">
        <v>139522.0</v>
      </c>
      <c r="B2513" s="1">
        <v>520.0</v>
      </c>
      <c r="C2513" s="1">
        <v>0.0</v>
      </c>
      <c r="D2513" s="1" t="s">
        <v>51</v>
      </c>
      <c r="E2513" s="1">
        <v>48.0</v>
      </c>
      <c r="F2513" s="7" t="str">
        <f>vlookup(E2513,Teams!A:B,2,false)</f>
        <v>WWPN</v>
      </c>
      <c r="G2513" s="1" t="b">
        <v>0</v>
      </c>
      <c r="H2513" s="1" t="b">
        <v>0</v>
      </c>
      <c r="I2513" s="1">
        <v>7.0</v>
      </c>
      <c r="J2513" s="7" t="str">
        <f>vlookup(I2513,Cats!$A:$B,2,false)</f>
        <v>X</v>
      </c>
    </row>
    <row r="2514">
      <c r="A2514" s="1">
        <v>139523.0</v>
      </c>
      <c r="B2514" s="1">
        <v>520.0</v>
      </c>
      <c r="C2514" s="1">
        <v>14.0</v>
      </c>
      <c r="D2514" s="1" t="s">
        <v>95</v>
      </c>
      <c r="E2514" s="1">
        <v>23.0</v>
      </c>
      <c r="F2514" s="7" t="str">
        <f>vlookup(E2514,Teams!A:B,2,false)</f>
        <v>Lakeside</v>
      </c>
      <c r="G2514" s="1" t="b">
        <v>1</v>
      </c>
      <c r="H2514" s="1" t="b">
        <v>0</v>
      </c>
      <c r="I2514" s="1">
        <v>8.0</v>
      </c>
      <c r="J2514" s="7" t="str">
        <f>vlookup(I2514,Cats!$A:$B,2,false)</f>
        <v>M</v>
      </c>
    </row>
    <row r="2515">
      <c r="A2515" s="1">
        <v>139524.0</v>
      </c>
      <c r="B2515" s="1">
        <v>520.0</v>
      </c>
      <c r="C2515" s="1">
        <v>0.0</v>
      </c>
      <c r="D2515" s="1" t="s">
        <v>48</v>
      </c>
      <c r="E2515" s="1">
        <v>48.0</v>
      </c>
      <c r="F2515" s="7" t="str">
        <f>vlookup(E2515,Teams!A:B,2,false)</f>
        <v>WWPN</v>
      </c>
      <c r="G2515" s="1" t="b">
        <v>0</v>
      </c>
      <c r="H2515" s="1" t="b">
        <v>0</v>
      </c>
      <c r="I2515" s="1">
        <v>8.0</v>
      </c>
      <c r="J2515" s="7" t="str">
        <f>vlookup(I2515,Cats!$A:$B,2,false)</f>
        <v>M</v>
      </c>
    </row>
    <row r="2516">
      <c r="A2516" s="1">
        <v>139525.0</v>
      </c>
      <c r="B2516" s="1">
        <v>520.0</v>
      </c>
      <c r="C2516" s="1">
        <v>4.0</v>
      </c>
      <c r="D2516" s="1" t="s">
        <v>41</v>
      </c>
      <c r="E2516" s="1">
        <v>23.0</v>
      </c>
      <c r="F2516" s="7" t="str">
        <f>vlookup(E2516,Teams!A:B,2,false)</f>
        <v>Lakeside</v>
      </c>
      <c r="G2516" s="1" t="b">
        <v>1</v>
      </c>
      <c r="H2516" s="1" t="b">
        <v>0</v>
      </c>
      <c r="I2516" s="1">
        <v>9.0</v>
      </c>
      <c r="J2516" s="7" t="str">
        <f>vlookup(I2516,Cats!$A:$B,2,false)</f>
        <v>C</v>
      </c>
    </row>
    <row r="2517">
      <c r="A2517" s="1">
        <v>139526.0</v>
      </c>
      <c r="B2517" s="1">
        <v>520.0</v>
      </c>
      <c r="C2517" s="1">
        <v>0.0</v>
      </c>
      <c r="D2517" s="1" t="s">
        <v>32</v>
      </c>
      <c r="E2517" s="1">
        <v>48.0</v>
      </c>
      <c r="F2517" s="7" t="str">
        <f>vlookup(E2517,Teams!A:B,2,false)</f>
        <v>WWPN</v>
      </c>
      <c r="G2517" s="1" t="b">
        <v>0</v>
      </c>
      <c r="H2517" s="1" t="b">
        <v>1</v>
      </c>
      <c r="I2517" s="1">
        <v>9.0</v>
      </c>
      <c r="J2517" s="7" t="str">
        <f>vlookup(I2517,Cats!$A:$B,2,false)</f>
        <v>C</v>
      </c>
    </row>
    <row r="2518">
      <c r="A2518" s="1">
        <v>139527.0</v>
      </c>
      <c r="B2518" s="1">
        <v>520.0</v>
      </c>
      <c r="C2518" s="1">
        <v>4.0</v>
      </c>
      <c r="D2518" s="1" t="s">
        <v>41</v>
      </c>
      <c r="E2518" s="1">
        <v>23.0</v>
      </c>
      <c r="F2518" s="7" t="str">
        <f>vlookup(E2518,Teams!A:B,2,false)</f>
        <v>Lakeside</v>
      </c>
      <c r="G2518" s="1" t="b">
        <v>1</v>
      </c>
      <c r="H2518" s="1" t="b">
        <v>0</v>
      </c>
      <c r="I2518" s="1">
        <v>10.0</v>
      </c>
      <c r="J2518" s="7" t="str">
        <f>vlookup(I2518,Cats!$A:$B,2,false)</f>
        <v>E</v>
      </c>
    </row>
    <row r="2519">
      <c r="A2519" s="1">
        <v>139528.0</v>
      </c>
      <c r="B2519" s="1">
        <v>520.0</v>
      </c>
      <c r="C2519" s="1">
        <v>0.0</v>
      </c>
      <c r="D2519" s="1" t="s">
        <v>32</v>
      </c>
      <c r="E2519" s="1">
        <v>48.0</v>
      </c>
      <c r="F2519" s="7" t="str">
        <f>vlookup(E2519,Teams!A:B,2,false)</f>
        <v>WWPN</v>
      </c>
      <c r="G2519" s="1" t="b">
        <v>0</v>
      </c>
      <c r="H2519" s="1" t="b">
        <v>1</v>
      </c>
      <c r="I2519" s="1">
        <v>10.0</v>
      </c>
      <c r="J2519" s="7" t="str">
        <f>vlookup(I2519,Cats!$A:$B,2,false)</f>
        <v>E</v>
      </c>
    </row>
    <row r="2520">
      <c r="A2520" s="1">
        <v>139529.0</v>
      </c>
      <c r="B2520" s="1">
        <v>520.0</v>
      </c>
      <c r="C2520" s="1">
        <v>0.0</v>
      </c>
      <c r="D2520" s="1" t="s">
        <v>41</v>
      </c>
      <c r="E2520" s="1">
        <v>23.0</v>
      </c>
      <c r="F2520" s="7" t="str">
        <f>vlookup(E2520,Teams!A:B,2,false)</f>
        <v>Lakeside</v>
      </c>
      <c r="G2520" s="1" t="b">
        <v>1</v>
      </c>
      <c r="H2520" s="1" t="b">
        <v>0</v>
      </c>
      <c r="I2520" s="1">
        <v>11.0</v>
      </c>
      <c r="J2520" s="7" t="str">
        <f>vlookup(I2520,Cats!$A:$B,2,false)</f>
        <v>B</v>
      </c>
    </row>
    <row r="2521">
      <c r="A2521" s="1">
        <v>139530.0</v>
      </c>
      <c r="B2521" s="1">
        <v>520.0</v>
      </c>
      <c r="C2521" s="1">
        <v>14.0</v>
      </c>
      <c r="D2521" s="1" t="s">
        <v>51</v>
      </c>
      <c r="E2521" s="1">
        <v>48.0</v>
      </c>
      <c r="F2521" s="7" t="str">
        <f>vlookup(E2521,Teams!A:B,2,false)</f>
        <v>WWPN</v>
      </c>
      <c r="G2521" s="1" t="b">
        <v>0</v>
      </c>
      <c r="H2521" s="1" t="b">
        <v>0</v>
      </c>
      <c r="I2521" s="1">
        <v>11.0</v>
      </c>
      <c r="J2521" s="7" t="str">
        <f>vlookup(I2521,Cats!$A:$B,2,false)</f>
        <v>B</v>
      </c>
    </row>
    <row r="2522">
      <c r="A2522" s="1">
        <v>139531.0</v>
      </c>
      <c r="B2522" s="1">
        <v>520.0</v>
      </c>
      <c r="C2522" s="1">
        <v>0.0</v>
      </c>
      <c r="D2522" s="1" t="s">
        <v>32</v>
      </c>
      <c r="E2522" s="1">
        <v>23.0</v>
      </c>
      <c r="F2522" s="7" t="str">
        <f>vlookup(E2522,Teams!A:B,2,false)</f>
        <v>Lakeside</v>
      </c>
      <c r="G2522" s="1" t="b">
        <v>1</v>
      </c>
      <c r="H2522" s="1" t="b">
        <v>1</v>
      </c>
      <c r="I2522" s="1">
        <v>12.0</v>
      </c>
      <c r="J2522" s="7" t="str">
        <f>vlookup(I2522,Cats!$A:$B,2,false)</f>
        <v>P</v>
      </c>
    </row>
    <row r="2523">
      <c r="A2523" s="1">
        <v>139532.0</v>
      </c>
      <c r="B2523" s="1">
        <v>520.0</v>
      </c>
      <c r="C2523" s="1">
        <v>4.0</v>
      </c>
      <c r="D2523" s="1" t="s">
        <v>46</v>
      </c>
      <c r="E2523" s="1">
        <v>48.0</v>
      </c>
      <c r="F2523" s="7" t="str">
        <f>vlookup(E2523,Teams!A:B,2,false)</f>
        <v>WWPN</v>
      </c>
      <c r="G2523" s="1" t="b">
        <v>0</v>
      </c>
      <c r="H2523" s="1" t="b">
        <v>0</v>
      </c>
      <c r="I2523" s="1">
        <v>12.0</v>
      </c>
      <c r="J2523" s="7" t="str">
        <f>vlookup(I2523,Cats!$A:$B,2,false)</f>
        <v>P</v>
      </c>
    </row>
    <row r="2524">
      <c r="A2524" s="1">
        <v>139533.0</v>
      </c>
      <c r="B2524" s="1">
        <v>520.0</v>
      </c>
      <c r="C2524" s="1">
        <v>0.0</v>
      </c>
      <c r="D2524" s="1" t="s">
        <v>41</v>
      </c>
      <c r="E2524" s="1">
        <v>23.0</v>
      </c>
      <c r="F2524" s="7" t="str">
        <f>vlookup(E2524,Teams!A:B,2,false)</f>
        <v>Lakeside</v>
      </c>
      <c r="G2524" s="1" t="b">
        <v>1</v>
      </c>
      <c r="H2524" s="1" t="b">
        <v>0</v>
      </c>
      <c r="I2524" s="1">
        <v>13.0</v>
      </c>
      <c r="J2524" s="7" t="str">
        <f>vlookup(I2524,Cats!$A:$B,2,false)</f>
        <v>X</v>
      </c>
    </row>
    <row r="2525">
      <c r="A2525" s="1">
        <v>139534.0</v>
      </c>
      <c r="B2525" s="1">
        <v>520.0</v>
      </c>
      <c r="C2525" s="1">
        <v>0.0</v>
      </c>
      <c r="D2525" s="1" t="s">
        <v>51</v>
      </c>
      <c r="E2525" s="1">
        <v>48.0</v>
      </c>
      <c r="F2525" s="7" t="str">
        <f>vlookup(E2525,Teams!A:B,2,false)</f>
        <v>WWPN</v>
      </c>
      <c r="G2525" s="1" t="b">
        <v>0</v>
      </c>
      <c r="H2525" s="1" t="b">
        <v>0</v>
      </c>
      <c r="I2525" s="1">
        <v>13.0</v>
      </c>
      <c r="J2525" s="7" t="str">
        <f>vlookup(I2525,Cats!$A:$B,2,false)</f>
        <v>X</v>
      </c>
    </row>
    <row r="2526">
      <c r="A2526" s="1">
        <v>139535.0</v>
      </c>
      <c r="B2526" s="1">
        <v>520.0</v>
      </c>
      <c r="C2526" s="1">
        <v>0.0</v>
      </c>
      <c r="D2526" s="1" t="s">
        <v>32</v>
      </c>
      <c r="E2526" s="1">
        <v>23.0</v>
      </c>
      <c r="F2526" s="7" t="str">
        <f>vlookup(E2526,Teams!A:B,2,false)</f>
        <v>Lakeside</v>
      </c>
      <c r="G2526" s="1" t="b">
        <v>1</v>
      </c>
      <c r="H2526" s="1" t="b">
        <v>1</v>
      </c>
      <c r="I2526" s="1">
        <v>14.0</v>
      </c>
      <c r="J2526" s="7" t="str">
        <f>vlookup(I2526,Cats!$A:$B,2,false)</f>
        <v>M</v>
      </c>
    </row>
    <row r="2527">
      <c r="A2527" s="1">
        <v>139536.0</v>
      </c>
      <c r="B2527" s="1">
        <v>520.0</v>
      </c>
      <c r="C2527" s="1">
        <v>4.0</v>
      </c>
      <c r="D2527" s="1" t="s">
        <v>48</v>
      </c>
      <c r="E2527" s="1">
        <v>48.0</v>
      </c>
      <c r="F2527" s="7" t="str">
        <f>vlookup(E2527,Teams!A:B,2,false)</f>
        <v>WWPN</v>
      </c>
      <c r="G2527" s="1" t="b">
        <v>0</v>
      </c>
      <c r="H2527" s="1" t="b">
        <v>0</v>
      </c>
      <c r="I2527" s="1">
        <v>14.0</v>
      </c>
      <c r="J2527" s="7" t="str">
        <f>vlookup(I2527,Cats!$A:$B,2,false)</f>
        <v>M</v>
      </c>
    </row>
    <row r="2528">
      <c r="A2528" s="1">
        <v>139537.0</v>
      </c>
      <c r="B2528" s="1">
        <v>520.0</v>
      </c>
      <c r="C2528" s="1">
        <v>0.0</v>
      </c>
      <c r="D2528" s="1" t="s">
        <v>32</v>
      </c>
      <c r="E2528" s="1">
        <v>23.0</v>
      </c>
      <c r="F2528" s="7" t="str">
        <f>vlookup(E2528,Teams!A:B,2,false)</f>
        <v>Lakeside</v>
      </c>
      <c r="G2528" s="1" t="b">
        <v>1</v>
      </c>
      <c r="H2528" s="1" t="b">
        <v>1</v>
      </c>
      <c r="I2528" s="1">
        <v>15.0</v>
      </c>
      <c r="J2528" s="7" t="str">
        <f>vlookup(I2528,Cats!$A:$B,2,false)</f>
        <v>C</v>
      </c>
    </row>
    <row r="2529">
      <c r="A2529" s="1">
        <v>139538.0</v>
      </c>
      <c r="B2529" s="1">
        <v>520.0</v>
      </c>
      <c r="C2529" s="1">
        <v>4.0</v>
      </c>
      <c r="D2529" s="1" t="s">
        <v>46</v>
      </c>
      <c r="E2529" s="1">
        <v>48.0</v>
      </c>
      <c r="F2529" s="7" t="str">
        <f>vlookup(E2529,Teams!A:B,2,false)</f>
        <v>WWPN</v>
      </c>
      <c r="G2529" s="1" t="b">
        <v>0</v>
      </c>
      <c r="H2529" s="1" t="b">
        <v>0</v>
      </c>
      <c r="I2529" s="1">
        <v>15.0</v>
      </c>
      <c r="J2529" s="7" t="str">
        <f>vlookup(I2529,Cats!$A:$B,2,false)</f>
        <v>C</v>
      </c>
    </row>
    <row r="2530">
      <c r="A2530" s="1">
        <v>139539.0</v>
      </c>
      <c r="B2530" s="1">
        <v>520.0</v>
      </c>
      <c r="C2530" s="1">
        <v>0.0</v>
      </c>
      <c r="D2530" s="1" t="s">
        <v>32</v>
      </c>
      <c r="E2530" s="1">
        <v>23.0</v>
      </c>
      <c r="F2530" s="7" t="str">
        <f>vlookup(E2530,Teams!A:B,2,false)</f>
        <v>Lakeside</v>
      </c>
      <c r="G2530" s="1" t="b">
        <v>1</v>
      </c>
      <c r="H2530" s="1" t="b">
        <v>1</v>
      </c>
      <c r="I2530" s="1">
        <v>16.0</v>
      </c>
      <c r="J2530" s="7" t="str">
        <f>vlookup(I2530,Cats!$A:$B,2,false)</f>
        <v>E</v>
      </c>
    </row>
    <row r="2531">
      <c r="A2531" s="1">
        <v>139540.0</v>
      </c>
      <c r="B2531" s="1">
        <v>520.0</v>
      </c>
      <c r="C2531" s="1">
        <v>4.0</v>
      </c>
      <c r="D2531" s="1" t="s">
        <v>48</v>
      </c>
      <c r="E2531" s="1">
        <v>48.0</v>
      </c>
      <c r="F2531" s="7" t="str">
        <f>vlookup(E2531,Teams!A:B,2,false)</f>
        <v>WWPN</v>
      </c>
      <c r="G2531" s="1" t="b">
        <v>0</v>
      </c>
      <c r="H2531" s="1" t="b">
        <v>0</v>
      </c>
      <c r="I2531" s="1">
        <v>16.0</v>
      </c>
      <c r="J2531" s="7" t="str">
        <f>vlookup(I2531,Cats!$A:$B,2,false)</f>
        <v>E</v>
      </c>
    </row>
    <row r="2532">
      <c r="A2532" s="1">
        <v>139541.0</v>
      </c>
      <c r="B2532" s="1">
        <v>520.0</v>
      </c>
      <c r="C2532" s="1">
        <v>0.0</v>
      </c>
      <c r="D2532" s="1" t="s">
        <v>32</v>
      </c>
      <c r="E2532" s="1">
        <v>23.0</v>
      </c>
      <c r="F2532" s="7" t="str">
        <f>vlookup(E2532,Teams!A:B,2,false)</f>
        <v>Lakeside</v>
      </c>
      <c r="G2532" s="1" t="b">
        <v>1</v>
      </c>
      <c r="H2532" s="1" t="b">
        <v>1</v>
      </c>
      <c r="I2532" s="1">
        <v>17.0</v>
      </c>
      <c r="J2532" s="7" t="str">
        <f>vlookup(I2532,Cats!$A:$B,2,false)</f>
        <v>B</v>
      </c>
    </row>
    <row r="2533">
      <c r="A2533" s="1">
        <v>139542.0</v>
      </c>
      <c r="B2533" s="1">
        <v>520.0</v>
      </c>
      <c r="C2533" s="1">
        <v>14.0</v>
      </c>
      <c r="D2533" s="1" t="s">
        <v>51</v>
      </c>
      <c r="E2533" s="1">
        <v>48.0</v>
      </c>
      <c r="F2533" s="7" t="str">
        <f>vlookup(E2533,Teams!A:B,2,false)</f>
        <v>WWPN</v>
      </c>
      <c r="G2533" s="1" t="b">
        <v>0</v>
      </c>
      <c r="H2533" s="1" t="b">
        <v>0</v>
      </c>
      <c r="I2533" s="1">
        <v>17.0</v>
      </c>
      <c r="J2533" s="7" t="str">
        <f>vlookup(I2533,Cats!$A:$B,2,false)</f>
        <v>B</v>
      </c>
    </row>
    <row r="2534">
      <c r="A2534" s="1">
        <v>139543.0</v>
      </c>
      <c r="B2534" s="1">
        <v>520.0</v>
      </c>
      <c r="C2534" s="1">
        <v>0.0</v>
      </c>
      <c r="D2534" s="1" t="s">
        <v>95</v>
      </c>
      <c r="E2534" s="1">
        <v>23.0</v>
      </c>
      <c r="F2534" s="7" t="str">
        <f>vlookup(E2534,Teams!A:B,2,false)</f>
        <v>Lakeside</v>
      </c>
      <c r="G2534" s="1" t="b">
        <v>1</v>
      </c>
      <c r="H2534" s="1" t="b">
        <v>0</v>
      </c>
      <c r="I2534" s="1">
        <v>18.0</v>
      </c>
      <c r="J2534" s="7" t="str">
        <f>vlookup(I2534,Cats!$A:$B,2,false)</f>
        <v>P</v>
      </c>
    </row>
    <row r="2535">
      <c r="A2535" s="1">
        <v>139544.0</v>
      </c>
      <c r="B2535" s="1">
        <v>520.0</v>
      </c>
      <c r="C2535" s="1">
        <v>-4.0</v>
      </c>
      <c r="D2535" s="1" t="s">
        <v>46</v>
      </c>
      <c r="E2535" s="1">
        <v>48.0</v>
      </c>
      <c r="F2535" s="7" t="str">
        <f>vlookup(E2535,Teams!A:B,2,false)</f>
        <v>WWPN</v>
      </c>
      <c r="G2535" s="1" t="b">
        <v>0</v>
      </c>
      <c r="H2535" s="1" t="b">
        <v>0</v>
      </c>
      <c r="I2535" s="1">
        <v>18.0</v>
      </c>
      <c r="J2535" s="7" t="str">
        <f>vlookup(I2535,Cats!$A:$B,2,false)</f>
        <v>P</v>
      </c>
    </row>
    <row r="2536">
      <c r="A2536" s="1">
        <v>139545.0</v>
      </c>
      <c r="B2536" s="1">
        <v>520.0</v>
      </c>
      <c r="C2536" s="1">
        <v>-4.0</v>
      </c>
      <c r="D2536" s="1" t="s">
        <v>41</v>
      </c>
      <c r="E2536" s="1">
        <v>23.0</v>
      </c>
      <c r="F2536" s="7" t="str">
        <f>vlookup(E2536,Teams!A:B,2,false)</f>
        <v>Lakeside</v>
      </c>
      <c r="G2536" s="1" t="b">
        <v>1</v>
      </c>
      <c r="H2536" s="1" t="b">
        <v>0</v>
      </c>
      <c r="I2536" s="1">
        <v>19.0</v>
      </c>
      <c r="J2536" s="7" t="str">
        <f>vlookup(I2536,Cats!$A:$B,2,false)</f>
        <v>X</v>
      </c>
    </row>
    <row r="2537">
      <c r="A2537" s="1">
        <v>139546.0</v>
      </c>
      <c r="B2537" s="1">
        <v>520.0</v>
      </c>
      <c r="C2537" s="1">
        <v>4.0</v>
      </c>
      <c r="D2537" s="1" t="s">
        <v>46</v>
      </c>
      <c r="E2537" s="1">
        <v>48.0</v>
      </c>
      <c r="F2537" s="7" t="str">
        <f>vlookup(E2537,Teams!A:B,2,false)</f>
        <v>WWPN</v>
      </c>
      <c r="G2537" s="1" t="b">
        <v>0</v>
      </c>
      <c r="H2537" s="1" t="b">
        <v>0</v>
      </c>
      <c r="I2537" s="1">
        <v>19.0</v>
      </c>
      <c r="J2537" s="7" t="str">
        <f>vlookup(I2537,Cats!$A:$B,2,false)</f>
        <v>X</v>
      </c>
    </row>
    <row r="2538">
      <c r="A2538" s="1">
        <v>139547.0</v>
      </c>
      <c r="B2538" s="1">
        <v>520.0</v>
      </c>
      <c r="C2538" s="1">
        <v>4.0</v>
      </c>
      <c r="D2538" s="1" t="s">
        <v>218</v>
      </c>
      <c r="E2538" s="1">
        <v>23.0</v>
      </c>
      <c r="F2538" s="7" t="str">
        <f>vlookup(E2538,Teams!A:B,2,false)</f>
        <v>Lakeside</v>
      </c>
      <c r="G2538" s="1" t="b">
        <v>1</v>
      </c>
      <c r="H2538" s="1" t="b">
        <v>0</v>
      </c>
      <c r="I2538" s="1">
        <v>20.0</v>
      </c>
      <c r="J2538" s="7" t="str">
        <f>vlookup(I2538,Cats!$A:$B,2,false)</f>
        <v>M</v>
      </c>
    </row>
    <row r="2539">
      <c r="A2539" s="1">
        <v>139548.0</v>
      </c>
      <c r="B2539" s="1">
        <v>520.0</v>
      </c>
      <c r="C2539" s="1">
        <v>0.0</v>
      </c>
      <c r="D2539" s="1" t="s">
        <v>53</v>
      </c>
      <c r="E2539" s="1">
        <v>48.0</v>
      </c>
      <c r="F2539" s="7" t="str">
        <f>vlookup(E2539,Teams!A:B,2,false)</f>
        <v>WWPN</v>
      </c>
      <c r="G2539" s="1" t="b">
        <v>0</v>
      </c>
      <c r="H2539" s="1" t="b">
        <v>0</v>
      </c>
      <c r="I2539" s="1">
        <v>20.0</v>
      </c>
      <c r="J2539" s="7" t="str">
        <f>vlookup(I2539,Cats!$A:$B,2,false)</f>
        <v>M</v>
      </c>
    </row>
    <row r="2540">
      <c r="A2540" s="1">
        <v>139549.0</v>
      </c>
      <c r="B2540" s="1">
        <v>520.0</v>
      </c>
      <c r="C2540" s="1">
        <v>0.0</v>
      </c>
      <c r="D2540" s="1" t="s">
        <v>32</v>
      </c>
      <c r="E2540" s="1">
        <v>23.0</v>
      </c>
      <c r="F2540" s="7" t="str">
        <f>vlookup(E2540,Teams!A:B,2,false)</f>
        <v>Lakeside</v>
      </c>
      <c r="G2540" s="1" t="b">
        <v>1</v>
      </c>
      <c r="H2540" s="1" t="b">
        <v>1</v>
      </c>
      <c r="I2540" s="1">
        <v>21.0</v>
      </c>
      <c r="J2540" s="7" t="str">
        <f>vlookup(I2540,Cats!$A:$B,2,false)</f>
        <v>C</v>
      </c>
    </row>
    <row r="2541">
      <c r="A2541" s="1">
        <v>139550.0</v>
      </c>
      <c r="B2541" s="1">
        <v>520.0</v>
      </c>
      <c r="C2541" s="1">
        <v>4.0</v>
      </c>
      <c r="D2541" s="1" t="s">
        <v>49</v>
      </c>
      <c r="E2541" s="1">
        <v>48.0</v>
      </c>
      <c r="F2541" s="7" t="str">
        <f>vlookup(E2541,Teams!A:B,2,false)</f>
        <v>WWPN</v>
      </c>
      <c r="G2541" s="1" t="b">
        <v>0</v>
      </c>
      <c r="H2541" s="1" t="b">
        <v>0</v>
      </c>
      <c r="I2541" s="1">
        <v>21.0</v>
      </c>
      <c r="J2541" s="7" t="str">
        <f>vlookup(I2541,Cats!$A:$B,2,false)</f>
        <v>C</v>
      </c>
    </row>
    <row r="2542">
      <c r="A2542" s="1">
        <v>139551.0</v>
      </c>
      <c r="B2542" s="1">
        <v>520.0</v>
      </c>
      <c r="C2542" s="1">
        <v>0.0</v>
      </c>
      <c r="D2542" s="1" t="s">
        <v>32</v>
      </c>
      <c r="E2542" s="1">
        <v>23.0</v>
      </c>
      <c r="F2542" s="7" t="str">
        <f>vlookup(E2542,Teams!A:B,2,false)</f>
        <v>Lakeside</v>
      </c>
      <c r="G2542" s="1" t="b">
        <v>1</v>
      </c>
      <c r="H2542" s="1" t="b">
        <v>1</v>
      </c>
      <c r="I2542" s="1">
        <v>22.0</v>
      </c>
      <c r="J2542" s="7" t="str">
        <f>vlookup(I2542,Cats!$A:$B,2,false)</f>
        <v>E</v>
      </c>
    </row>
    <row r="2543">
      <c r="A2543" s="1">
        <v>139552.0</v>
      </c>
      <c r="B2543" s="1">
        <v>520.0</v>
      </c>
      <c r="C2543" s="1">
        <v>14.0</v>
      </c>
      <c r="D2543" s="1" t="s">
        <v>46</v>
      </c>
      <c r="E2543" s="1">
        <v>48.0</v>
      </c>
      <c r="F2543" s="7" t="str">
        <f>vlookup(E2543,Teams!A:B,2,false)</f>
        <v>WWPN</v>
      </c>
      <c r="G2543" s="1" t="b">
        <v>0</v>
      </c>
      <c r="H2543" s="1" t="b">
        <v>0</v>
      </c>
      <c r="I2543" s="1">
        <v>22.0</v>
      </c>
      <c r="J2543" s="7" t="str">
        <f>vlookup(I2543,Cats!$A:$B,2,false)</f>
        <v>E</v>
      </c>
    </row>
    <row r="2544">
      <c r="A2544" s="1">
        <v>139553.0</v>
      </c>
      <c r="B2544" s="1">
        <v>520.0</v>
      </c>
      <c r="C2544" s="1">
        <v>0.0</v>
      </c>
      <c r="D2544" s="1" t="s">
        <v>32</v>
      </c>
      <c r="E2544" s="1">
        <v>23.0</v>
      </c>
      <c r="F2544" s="7" t="str">
        <f>vlookup(E2544,Teams!A:B,2,false)</f>
        <v>Lakeside</v>
      </c>
      <c r="G2544" s="1" t="b">
        <v>1</v>
      </c>
      <c r="H2544" s="1" t="b">
        <v>1</v>
      </c>
      <c r="I2544" s="1">
        <v>23.0</v>
      </c>
      <c r="J2544" s="7" t="str">
        <f>vlookup(I2544,Cats!$A:$B,2,false)</f>
        <v>B</v>
      </c>
    </row>
    <row r="2545">
      <c r="A2545" s="1">
        <v>139554.0</v>
      </c>
      <c r="B2545" s="1">
        <v>520.0</v>
      </c>
      <c r="C2545" s="1">
        <v>14.0</v>
      </c>
      <c r="D2545" s="1" t="s">
        <v>51</v>
      </c>
      <c r="E2545" s="1">
        <v>48.0</v>
      </c>
      <c r="F2545" s="7" t="str">
        <f>vlookup(E2545,Teams!A:B,2,false)</f>
        <v>WWPN</v>
      </c>
      <c r="G2545" s="1" t="b">
        <v>0</v>
      </c>
      <c r="H2545" s="1" t="b">
        <v>0</v>
      </c>
      <c r="I2545" s="1">
        <v>23.0</v>
      </c>
      <c r="J2545" s="7" t="str">
        <f>vlookup(I2545,Cats!$A:$B,2,false)</f>
        <v>B</v>
      </c>
    </row>
    <row r="2546">
      <c r="A2546" s="1">
        <v>139555.0</v>
      </c>
      <c r="B2546" s="1">
        <v>520.0</v>
      </c>
      <c r="C2546" s="1">
        <v>0.0</v>
      </c>
      <c r="D2546" s="1" t="s">
        <v>41</v>
      </c>
      <c r="E2546" s="1">
        <v>23.0</v>
      </c>
      <c r="F2546" s="7" t="str">
        <f>vlookup(E2546,Teams!A:B,2,false)</f>
        <v>Lakeside</v>
      </c>
      <c r="G2546" s="1" t="b">
        <v>1</v>
      </c>
      <c r="H2546" s="1" t="b">
        <v>0</v>
      </c>
      <c r="I2546" s="1">
        <v>24.0</v>
      </c>
      <c r="J2546" s="7" t="str">
        <f>vlookup(I2546,Cats!$A:$B,2,false)</f>
        <v>P</v>
      </c>
    </row>
    <row r="2547">
      <c r="A2547" s="1">
        <v>139556.0</v>
      </c>
      <c r="B2547" s="1">
        <v>520.0</v>
      </c>
      <c r="C2547" s="1">
        <v>0.0</v>
      </c>
      <c r="D2547" s="1" t="s">
        <v>48</v>
      </c>
      <c r="E2547" s="1">
        <v>48.0</v>
      </c>
      <c r="F2547" s="7" t="str">
        <f>vlookup(E2547,Teams!A:B,2,false)</f>
        <v>WWPN</v>
      </c>
      <c r="G2547" s="1" t="b">
        <v>0</v>
      </c>
      <c r="H2547" s="1" t="b">
        <v>0</v>
      </c>
      <c r="I2547" s="1">
        <v>24.0</v>
      </c>
      <c r="J2547" s="7" t="str">
        <f>vlookup(I2547,Cats!$A:$B,2,false)</f>
        <v>P</v>
      </c>
    </row>
    <row r="2548">
      <c r="A2548" s="1">
        <v>139557.0</v>
      </c>
      <c r="B2548" s="1">
        <v>521.0</v>
      </c>
      <c r="C2548" s="1">
        <v>4.0</v>
      </c>
      <c r="D2548" s="1" t="s">
        <v>54</v>
      </c>
      <c r="E2548" s="1">
        <v>16.0</v>
      </c>
      <c r="F2548" s="7" t="str">
        <f>vlookup(E2548,Teams!A:B,2,false)</f>
        <v>Enloe B</v>
      </c>
      <c r="G2548" s="1" t="b">
        <v>1</v>
      </c>
      <c r="H2548" s="1" t="b">
        <v>0</v>
      </c>
      <c r="I2548" s="1">
        <v>1.0</v>
      </c>
      <c r="J2548" s="7" t="str">
        <f>vlookup(I2548,Cats!$A:$B,2,false)</f>
        <v>X</v>
      </c>
    </row>
    <row r="2549">
      <c r="A2549" s="1">
        <v>139558.0</v>
      </c>
      <c r="B2549" s="1">
        <v>521.0</v>
      </c>
      <c r="C2549" s="1">
        <v>0.0</v>
      </c>
      <c r="D2549" s="1" t="s">
        <v>50</v>
      </c>
      <c r="E2549" s="1">
        <v>134.0</v>
      </c>
      <c r="F2549" s="7" t="str">
        <f>vlookup(E2549,Teams!A:B,2,false)</f>
        <v>Iolani</v>
      </c>
      <c r="G2549" s="1" t="b">
        <v>0</v>
      </c>
      <c r="H2549" s="1" t="b">
        <v>0</v>
      </c>
      <c r="I2549" s="1">
        <v>1.0</v>
      </c>
      <c r="J2549" s="7" t="str">
        <f>vlookup(I2549,Cats!$A:$B,2,false)</f>
        <v>X</v>
      </c>
    </row>
    <row r="2550">
      <c r="A2550" s="1">
        <v>139559.0</v>
      </c>
      <c r="B2550" s="1">
        <v>521.0</v>
      </c>
      <c r="C2550" s="1">
        <v>0.0</v>
      </c>
      <c r="D2550" s="1" t="s">
        <v>32</v>
      </c>
      <c r="E2550" s="1">
        <v>16.0</v>
      </c>
      <c r="F2550" s="7" t="str">
        <f>vlookup(E2550,Teams!A:B,2,false)</f>
        <v>Enloe B</v>
      </c>
      <c r="G2550" s="1" t="b">
        <v>1</v>
      </c>
      <c r="H2550" s="1" t="b">
        <v>1</v>
      </c>
      <c r="I2550" s="1">
        <v>2.0</v>
      </c>
      <c r="J2550" s="7" t="str">
        <f>vlookup(I2550,Cats!$A:$B,2,false)</f>
        <v>M</v>
      </c>
    </row>
    <row r="2551">
      <c r="A2551" s="1">
        <v>139560.0</v>
      </c>
      <c r="B2551" s="1">
        <v>521.0</v>
      </c>
      <c r="C2551" s="1">
        <v>14.0</v>
      </c>
      <c r="D2551" s="1" t="s">
        <v>199</v>
      </c>
      <c r="E2551" s="1">
        <v>134.0</v>
      </c>
      <c r="F2551" s="7" t="str">
        <f>vlookup(E2551,Teams!A:B,2,false)</f>
        <v>Iolani</v>
      </c>
      <c r="G2551" s="1" t="b">
        <v>0</v>
      </c>
      <c r="H2551" s="1" t="b">
        <v>0</v>
      </c>
      <c r="I2551" s="1">
        <v>2.0</v>
      </c>
      <c r="J2551" s="7" t="str">
        <f>vlookup(I2551,Cats!$A:$B,2,false)</f>
        <v>M</v>
      </c>
    </row>
    <row r="2552">
      <c r="A2552" s="1">
        <v>139561.0</v>
      </c>
      <c r="B2552" s="1">
        <v>521.0</v>
      </c>
      <c r="C2552" s="1">
        <v>4.0</v>
      </c>
      <c r="D2552" s="1" t="s">
        <v>54</v>
      </c>
      <c r="E2552" s="1">
        <v>16.0</v>
      </c>
      <c r="F2552" s="7" t="str">
        <f>vlookup(E2552,Teams!A:B,2,false)</f>
        <v>Enloe B</v>
      </c>
      <c r="G2552" s="1" t="b">
        <v>1</v>
      </c>
      <c r="H2552" s="1" t="b">
        <v>0</v>
      </c>
      <c r="I2552" s="1">
        <v>3.0</v>
      </c>
      <c r="J2552" s="7" t="str">
        <f>vlookup(I2552,Cats!$A:$B,2,false)</f>
        <v>C</v>
      </c>
    </row>
    <row r="2553">
      <c r="A2553" s="1">
        <v>139562.0</v>
      </c>
      <c r="B2553" s="1">
        <v>521.0</v>
      </c>
      <c r="C2553" s="1">
        <v>0.0</v>
      </c>
      <c r="D2553" s="1" t="s">
        <v>32</v>
      </c>
      <c r="E2553" s="1">
        <v>134.0</v>
      </c>
      <c r="F2553" s="7" t="str">
        <f>vlookup(E2553,Teams!A:B,2,false)</f>
        <v>Iolani</v>
      </c>
      <c r="G2553" s="1" t="b">
        <v>0</v>
      </c>
      <c r="H2553" s="1" t="b">
        <v>1</v>
      </c>
      <c r="I2553" s="1">
        <v>3.0</v>
      </c>
      <c r="J2553" s="7" t="str">
        <f>vlookup(I2553,Cats!$A:$B,2,false)</f>
        <v>C</v>
      </c>
    </row>
    <row r="2554">
      <c r="A2554" s="1">
        <v>139563.0</v>
      </c>
      <c r="B2554" s="1">
        <v>521.0</v>
      </c>
      <c r="C2554" s="1">
        <v>0.0</v>
      </c>
      <c r="D2554" s="1" t="s">
        <v>32</v>
      </c>
      <c r="E2554" s="1">
        <v>16.0</v>
      </c>
      <c r="F2554" s="7" t="str">
        <f>vlookup(E2554,Teams!A:B,2,false)</f>
        <v>Enloe B</v>
      </c>
      <c r="G2554" s="1" t="b">
        <v>1</v>
      </c>
      <c r="H2554" s="1" t="b">
        <v>1</v>
      </c>
      <c r="I2554" s="1">
        <v>4.0</v>
      </c>
      <c r="J2554" s="7" t="str">
        <f>vlookup(I2554,Cats!$A:$B,2,false)</f>
        <v>E</v>
      </c>
    </row>
    <row r="2555">
      <c r="A2555" s="1">
        <v>139564.0</v>
      </c>
      <c r="B2555" s="1">
        <v>521.0</v>
      </c>
      <c r="C2555" s="1">
        <v>4.0</v>
      </c>
      <c r="D2555" s="1" t="s">
        <v>50</v>
      </c>
      <c r="E2555" s="1">
        <v>134.0</v>
      </c>
      <c r="F2555" s="7" t="str">
        <f>vlookup(E2555,Teams!A:B,2,false)</f>
        <v>Iolani</v>
      </c>
      <c r="G2555" s="1" t="b">
        <v>0</v>
      </c>
      <c r="H2555" s="1" t="b">
        <v>0</v>
      </c>
      <c r="I2555" s="1">
        <v>4.0</v>
      </c>
      <c r="J2555" s="7" t="str">
        <f>vlookup(I2555,Cats!$A:$B,2,false)</f>
        <v>E</v>
      </c>
    </row>
    <row r="2556">
      <c r="A2556" s="1">
        <v>139565.0</v>
      </c>
      <c r="B2556" s="1">
        <v>521.0</v>
      </c>
      <c r="C2556" s="1">
        <v>4.0</v>
      </c>
      <c r="D2556" s="1" t="s">
        <v>56</v>
      </c>
      <c r="E2556" s="1">
        <v>16.0</v>
      </c>
      <c r="F2556" s="7" t="str">
        <f>vlookup(E2556,Teams!A:B,2,false)</f>
        <v>Enloe B</v>
      </c>
      <c r="G2556" s="1" t="b">
        <v>1</v>
      </c>
      <c r="H2556" s="1" t="b">
        <v>0</v>
      </c>
      <c r="I2556" s="1">
        <v>5.0</v>
      </c>
      <c r="J2556" s="7" t="str">
        <f>vlookup(I2556,Cats!$A:$B,2,false)</f>
        <v>B</v>
      </c>
    </row>
    <row r="2557">
      <c r="A2557" s="1">
        <v>139566.0</v>
      </c>
      <c r="B2557" s="1">
        <v>521.0</v>
      </c>
      <c r="C2557" s="1">
        <v>0.0</v>
      </c>
      <c r="D2557" s="1" t="s">
        <v>32</v>
      </c>
      <c r="E2557" s="1">
        <v>134.0</v>
      </c>
      <c r="F2557" s="7" t="str">
        <f>vlookup(E2557,Teams!A:B,2,false)</f>
        <v>Iolani</v>
      </c>
      <c r="G2557" s="1" t="b">
        <v>0</v>
      </c>
      <c r="H2557" s="1" t="b">
        <v>1</v>
      </c>
      <c r="I2557" s="1">
        <v>5.0</v>
      </c>
      <c r="J2557" s="7" t="str">
        <f>vlookup(I2557,Cats!$A:$B,2,false)</f>
        <v>B</v>
      </c>
    </row>
    <row r="2558">
      <c r="A2558" s="1">
        <v>139567.0</v>
      </c>
      <c r="B2558" s="1">
        <v>521.0</v>
      </c>
      <c r="C2558" s="1">
        <v>4.0</v>
      </c>
      <c r="D2558" s="1" t="s">
        <v>54</v>
      </c>
      <c r="E2558" s="1">
        <v>16.0</v>
      </c>
      <c r="F2558" s="7" t="str">
        <f>vlookup(E2558,Teams!A:B,2,false)</f>
        <v>Enloe B</v>
      </c>
      <c r="G2558" s="1" t="b">
        <v>1</v>
      </c>
      <c r="H2558" s="1" t="b">
        <v>0</v>
      </c>
      <c r="I2558" s="1">
        <v>6.0</v>
      </c>
      <c r="J2558" s="7" t="str">
        <f>vlookup(I2558,Cats!$A:$B,2,false)</f>
        <v>P</v>
      </c>
    </row>
    <row r="2559">
      <c r="A2559" s="1">
        <v>139568.0</v>
      </c>
      <c r="B2559" s="1">
        <v>521.0</v>
      </c>
      <c r="C2559" s="1">
        <v>0.0</v>
      </c>
      <c r="D2559" s="1" t="s">
        <v>32</v>
      </c>
      <c r="E2559" s="1">
        <v>134.0</v>
      </c>
      <c r="F2559" s="7" t="str">
        <f>vlookup(E2559,Teams!A:B,2,false)</f>
        <v>Iolani</v>
      </c>
      <c r="G2559" s="1" t="b">
        <v>0</v>
      </c>
      <c r="H2559" s="1" t="b">
        <v>1</v>
      </c>
      <c r="I2559" s="1">
        <v>6.0</v>
      </c>
      <c r="J2559" s="7" t="str">
        <f>vlookup(I2559,Cats!$A:$B,2,false)</f>
        <v>P</v>
      </c>
    </row>
    <row r="2560">
      <c r="A2560" s="1">
        <v>139569.0</v>
      </c>
      <c r="B2560" s="1">
        <v>521.0</v>
      </c>
      <c r="C2560" s="1">
        <v>14.0</v>
      </c>
      <c r="D2560" s="1" t="s">
        <v>56</v>
      </c>
      <c r="E2560" s="1">
        <v>16.0</v>
      </c>
      <c r="F2560" s="7" t="str">
        <f>vlookup(E2560,Teams!A:B,2,false)</f>
        <v>Enloe B</v>
      </c>
      <c r="G2560" s="1" t="b">
        <v>1</v>
      </c>
      <c r="H2560" s="1" t="b">
        <v>0</v>
      </c>
      <c r="I2560" s="1">
        <v>7.0</v>
      </c>
      <c r="J2560" s="7" t="str">
        <f>vlookup(I2560,Cats!$A:$B,2,false)</f>
        <v>X</v>
      </c>
    </row>
    <row r="2561">
      <c r="A2561" s="1">
        <v>139570.0</v>
      </c>
      <c r="B2561" s="1">
        <v>521.0</v>
      </c>
      <c r="C2561" s="1">
        <v>0.0</v>
      </c>
      <c r="D2561" s="1" t="s">
        <v>32</v>
      </c>
      <c r="E2561" s="1">
        <v>134.0</v>
      </c>
      <c r="F2561" s="7" t="str">
        <f>vlookup(E2561,Teams!A:B,2,false)</f>
        <v>Iolani</v>
      </c>
      <c r="G2561" s="1" t="b">
        <v>0</v>
      </c>
      <c r="H2561" s="1" t="b">
        <v>1</v>
      </c>
      <c r="I2561" s="1">
        <v>7.0</v>
      </c>
      <c r="J2561" s="7" t="str">
        <f>vlookup(I2561,Cats!$A:$B,2,false)</f>
        <v>X</v>
      </c>
    </row>
    <row r="2562">
      <c r="A2562" s="1">
        <v>139571.0</v>
      </c>
      <c r="B2562" s="1">
        <v>521.0</v>
      </c>
      <c r="C2562" s="1">
        <v>0.0</v>
      </c>
      <c r="D2562" s="1" t="s">
        <v>59</v>
      </c>
      <c r="E2562" s="1">
        <v>16.0</v>
      </c>
      <c r="F2562" s="7" t="str">
        <f>vlookup(E2562,Teams!A:B,2,false)</f>
        <v>Enloe B</v>
      </c>
      <c r="G2562" s="1" t="b">
        <v>1</v>
      </c>
      <c r="H2562" s="1" t="b">
        <v>0</v>
      </c>
      <c r="I2562" s="1">
        <v>8.0</v>
      </c>
      <c r="J2562" s="7" t="str">
        <f>vlookup(I2562,Cats!$A:$B,2,false)</f>
        <v>M</v>
      </c>
    </row>
    <row r="2563">
      <c r="A2563" s="1">
        <v>139572.0</v>
      </c>
      <c r="B2563" s="1">
        <v>521.0</v>
      </c>
      <c r="C2563" s="1">
        <v>14.0</v>
      </c>
      <c r="D2563" s="1" t="s">
        <v>47</v>
      </c>
      <c r="E2563" s="1">
        <v>134.0</v>
      </c>
      <c r="F2563" s="7" t="str">
        <f>vlookup(E2563,Teams!A:B,2,false)</f>
        <v>Iolani</v>
      </c>
      <c r="G2563" s="1" t="b">
        <v>0</v>
      </c>
      <c r="H2563" s="1" t="b">
        <v>0</v>
      </c>
      <c r="I2563" s="1">
        <v>8.0</v>
      </c>
      <c r="J2563" s="7" t="str">
        <f>vlookup(I2563,Cats!$A:$B,2,false)</f>
        <v>M</v>
      </c>
    </row>
    <row r="2564">
      <c r="A2564" s="1">
        <v>139573.0</v>
      </c>
      <c r="B2564" s="1">
        <v>521.0</v>
      </c>
      <c r="C2564" s="1">
        <v>0.0</v>
      </c>
      <c r="D2564" s="1" t="s">
        <v>54</v>
      </c>
      <c r="E2564" s="1">
        <v>16.0</v>
      </c>
      <c r="F2564" s="7" t="str">
        <f>vlookup(E2564,Teams!A:B,2,false)</f>
        <v>Enloe B</v>
      </c>
      <c r="G2564" s="1" t="b">
        <v>1</v>
      </c>
      <c r="H2564" s="1" t="b">
        <v>0</v>
      </c>
      <c r="I2564" s="1">
        <v>9.0</v>
      </c>
      <c r="J2564" s="7" t="str">
        <f>vlookup(I2564,Cats!$A:$B,2,false)</f>
        <v>C</v>
      </c>
    </row>
    <row r="2565">
      <c r="A2565" s="1">
        <v>139574.0</v>
      </c>
      <c r="B2565" s="1">
        <v>521.0</v>
      </c>
      <c r="C2565" s="1">
        <v>0.0</v>
      </c>
      <c r="D2565" s="1" t="s">
        <v>50</v>
      </c>
      <c r="E2565" s="1">
        <v>134.0</v>
      </c>
      <c r="F2565" s="7" t="str">
        <f>vlookup(E2565,Teams!A:B,2,false)</f>
        <v>Iolani</v>
      </c>
      <c r="G2565" s="1" t="b">
        <v>0</v>
      </c>
      <c r="H2565" s="1" t="b">
        <v>0</v>
      </c>
      <c r="I2565" s="1">
        <v>9.0</v>
      </c>
      <c r="J2565" s="7" t="str">
        <f>vlookup(I2565,Cats!$A:$B,2,false)</f>
        <v>C</v>
      </c>
    </row>
    <row r="2566">
      <c r="A2566" s="1">
        <v>139575.0</v>
      </c>
      <c r="B2566" s="1">
        <v>521.0</v>
      </c>
      <c r="C2566" s="1">
        <v>4.0</v>
      </c>
      <c r="D2566" s="1" t="s">
        <v>59</v>
      </c>
      <c r="E2566" s="1">
        <v>16.0</v>
      </c>
      <c r="F2566" s="7" t="str">
        <f>vlookup(E2566,Teams!A:B,2,false)</f>
        <v>Enloe B</v>
      </c>
      <c r="G2566" s="1" t="b">
        <v>1</v>
      </c>
      <c r="H2566" s="1" t="b">
        <v>0</v>
      </c>
      <c r="I2566" s="1">
        <v>10.0</v>
      </c>
      <c r="J2566" s="7" t="str">
        <f>vlookup(I2566,Cats!$A:$B,2,false)</f>
        <v>E</v>
      </c>
    </row>
    <row r="2567">
      <c r="A2567" s="1">
        <v>139576.0</v>
      </c>
      <c r="B2567" s="1">
        <v>521.0</v>
      </c>
      <c r="C2567" s="1">
        <v>0.0</v>
      </c>
      <c r="D2567" s="1" t="s">
        <v>32</v>
      </c>
      <c r="E2567" s="1">
        <v>134.0</v>
      </c>
      <c r="F2567" s="7" t="str">
        <f>vlookup(E2567,Teams!A:B,2,false)</f>
        <v>Iolani</v>
      </c>
      <c r="G2567" s="1" t="b">
        <v>0</v>
      </c>
      <c r="H2567" s="1" t="b">
        <v>1</v>
      </c>
      <c r="I2567" s="1">
        <v>10.0</v>
      </c>
      <c r="J2567" s="7" t="str">
        <f>vlookup(I2567,Cats!$A:$B,2,false)</f>
        <v>E</v>
      </c>
    </row>
    <row r="2568">
      <c r="A2568" s="1">
        <v>139577.0</v>
      </c>
      <c r="B2568" s="1">
        <v>521.0</v>
      </c>
      <c r="C2568" s="1">
        <v>0.0</v>
      </c>
      <c r="D2568" s="1" t="s">
        <v>58</v>
      </c>
      <c r="E2568" s="1">
        <v>16.0</v>
      </c>
      <c r="F2568" s="7" t="str">
        <f>vlookup(E2568,Teams!A:B,2,false)</f>
        <v>Enloe B</v>
      </c>
      <c r="G2568" s="1" t="b">
        <v>1</v>
      </c>
      <c r="H2568" s="1" t="b">
        <v>0</v>
      </c>
      <c r="I2568" s="1">
        <v>11.0</v>
      </c>
      <c r="J2568" s="7" t="str">
        <f>vlookup(I2568,Cats!$A:$B,2,false)</f>
        <v>B</v>
      </c>
    </row>
    <row r="2569">
      <c r="A2569" s="1">
        <v>139578.0</v>
      </c>
      <c r="B2569" s="1">
        <v>521.0</v>
      </c>
      <c r="C2569" s="1">
        <v>4.0</v>
      </c>
      <c r="D2569" s="1" t="s">
        <v>50</v>
      </c>
      <c r="E2569" s="1">
        <v>134.0</v>
      </c>
      <c r="F2569" s="7" t="str">
        <f>vlookup(E2569,Teams!A:B,2,false)</f>
        <v>Iolani</v>
      </c>
      <c r="G2569" s="1" t="b">
        <v>0</v>
      </c>
      <c r="H2569" s="1" t="b">
        <v>0</v>
      </c>
      <c r="I2569" s="1">
        <v>11.0</v>
      </c>
      <c r="J2569" s="7" t="str">
        <f>vlookup(I2569,Cats!$A:$B,2,false)</f>
        <v>B</v>
      </c>
    </row>
    <row r="2570">
      <c r="A2570" s="1">
        <v>139579.0</v>
      </c>
      <c r="B2570" s="1">
        <v>521.0</v>
      </c>
      <c r="C2570" s="1">
        <v>4.0</v>
      </c>
      <c r="D2570" s="1" t="s">
        <v>58</v>
      </c>
      <c r="E2570" s="1">
        <v>16.0</v>
      </c>
      <c r="F2570" s="7" t="str">
        <f>vlookup(E2570,Teams!A:B,2,false)</f>
        <v>Enloe B</v>
      </c>
      <c r="G2570" s="1" t="b">
        <v>1</v>
      </c>
      <c r="H2570" s="1" t="b">
        <v>0</v>
      </c>
      <c r="I2570" s="1">
        <v>12.0</v>
      </c>
      <c r="J2570" s="7" t="str">
        <f>vlookup(I2570,Cats!$A:$B,2,false)</f>
        <v>P</v>
      </c>
    </row>
    <row r="2571">
      <c r="A2571" s="1">
        <v>139580.0</v>
      </c>
      <c r="B2571" s="1">
        <v>521.0</v>
      </c>
      <c r="C2571" s="1">
        <v>0.0</v>
      </c>
      <c r="D2571" s="1" t="s">
        <v>50</v>
      </c>
      <c r="E2571" s="1">
        <v>134.0</v>
      </c>
      <c r="F2571" s="7" t="str">
        <f>vlookup(E2571,Teams!A:B,2,false)</f>
        <v>Iolani</v>
      </c>
      <c r="G2571" s="1" t="b">
        <v>0</v>
      </c>
      <c r="H2571" s="1" t="b">
        <v>0</v>
      </c>
      <c r="I2571" s="1">
        <v>12.0</v>
      </c>
      <c r="J2571" s="7" t="str">
        <f>vlookup(I2571,Cats!$A:$B,2,false)</f>
        <v>P</v>
      </c>
    </row>
    <row r="2572">
      <c r="A2572" s="1">
        <v>139581.0</v>
      </c>
      <c r="B2572" s="1">
        <v>521.0</v>
      </c>
      <c r="C2572" s="1">
        <v>14.0</v>
      </c>
      <c r="D2572" s="1" t="s">
        <v>58</v>
      </c>
      <c r="E2572" s="1">
        <v>16.0</v>
      </c>
      <c r="F2572" s="7" t="str">
        <f>vlookup(E2572,Teams!A:B,2,false)</f>
        <v>Enloe B</v>
      </c>
      <c r="G2572" s="1" t="b">
        <v>1</v>
      </c>
      <c r="H2572" s="1" t="b">
        <v>0</v>
      </c>
      <c r="I2572" s="1">
        <v>13.0</v>
      </c>
      <c r="J2572" s="7" t="str">
        <f>vlookup(I2572,Cats!$A:$B,2,false)</f>
        <v>X</v>
      </c>
    </row>
    <row r="2573">
      <c r="A2573" s="1">
        <v>139582.0</v>
      </c>
      <c r="B2573" s="1">
        <v>521.0</v>
      </c>
      <c r="C2573" s="1">
        <v>0.0</v>
      </c>
      <c r="D2573" s="1" t="s">
        <v>32</v>
      </c>
      <c r="E2573" s="1">
        <v>134.0</v>
      </c>
      <c r="F2573" s="7" t="str">
        <f>vlookup(E2573,Teams!A:B,2,false)</f>
        <v>Iolani</v>
      </c>
      <c r="G2573" s="1" t="b">
        <v>0</v>
      </c>
      <c r="H2573" s="1" t="b">
        <v>1</v>
      </c>
      <c r="I2573" s="1">
        <v>13.0</v>
      </c>
      <c r="J2573" s="7" t="str">
        <f>vlookup(I2573,Cats!$A:$B,2,false)</f>
        <v>X</v>
      </c>
    </row>
    <row r="2574">
      <c r="A2574" s="1">
        <v>139583.0</v>
      </c>
      <c r="B2574" s="1">
        <v>521.0</v>
      </c>
      <c r="C2574" s="1">
        <v>14.0</v>
      </c>
      <c r="D2574" s="1" t="s">
        <v>54</v>
      </c>
      <c r="E2574" s="1">
        <v>16.0</v>
      </c>
      <c r="F2574" s="7" t="str">
        <f>vlookup(E2574,Teams!A:B,2,false)</f>
        <v>Enloe B</v>
      </c>
      <c r="G2574" s="1" t="b">
        <v>1</v>
      </c>
      <c r="H2574" s="1" t="b">
        <v>0</v>
      </c>
      <c r="I2574" s="1">
        <v>14.0</v>
      </c>
      <c r="J2574" s="7" t="str">
        <f>vlookup(I2574,Cats!$A:$B,2,false)</f>
        <v>M</v>
      </c>
    </row>
    <row r="2575">
      <c r="A2575" s="1">
        <v>139584.0</v>
      </c>
      <c r="B2575" s="1">
        <v>521.0</v>
      </c>
      <c r="C2575" s="1">
        <v>0.0</v>
      </c>
      <c r="D2575" s="1" t="s">
        <v>32</v>
      </c>
      <c r="E2575" s="1">
        <v>134.0</v>
      </c>
      <c r="F2575" s="7" t="str">
        <f>vlookup(E2575,Teams!A:B,2,false)</f>
        <v>Iolani</v>
      </c>
      <c r="G2575" s="1" t="b">
        <v>0</v>
      </c>
      <c r="H2575" s="1" t="b">
        <v>1</v>
      </c>
      <c r="I2575" s="1">
        <v>14.0</v>
      </c>
      <c r="J2575" s="7" t="str">
        <f>vlookup(I2575,Cats!$A:$B,2,false)</f>
        <v>M</v>
      </c>
    </row>
    <row r="2576">
      <c r="A2576" s="1">
        <v>139585.0</v>
      </c>
      <c r="B2576" s="1">
        <v>521.0</v>
      </c>
      <c r="C2576" s="1">
        <v>14.0</v>
      </c>
      <c r="D2576" s="1" t="s">
        <v>54</v>
      </c>
      <c r="E2576" s="1">
        <v>16.0</v>
      </c>
      <c r="F2576" s="7" t="str">
        <f>vlookup(E2576,Teams!A:B,2,false)</f>
        <v>Enloe B</v>
      </c>
      <c r="G2576" s="1" t="b">
        <v>1</v>
      </c>
      <c r="H2576" s="1" t="b">
        <v>0</v>
      </c>
      <c r="I2576" s="1">
        <v>15.0</v>
      </c>
      <c r="J2576" s="7" t="str">
        <f>vlookup(I2576,Cats!$A:$B,2,false)</f>
        <v>C</v>
      </c>
    </row>
    <row r="2577">
      <c r="A2577" s="1">
        <v>139586.0</v>
      </c>
      <c r="B2577" s="1">
        <v>521.0</v>
      </c>
      <c r="C2577" s="1">
        <v>0.0</v>
      </c>
      <c r="D2577" s="1" t="s">
        <v>32</v>
      </c>
      <c r="E2577" s="1">
        <v>134.0</v>
      </c>
      <c r="F2577" s="7" t="str">
        <f>vlookup(E2577,Teams!A:B,2,false)</f>
        <v>Iolani</v>
      </c>
      <c r="G2577" s="1" t="b">
        <v>0</v>
      </c>
      <c r="H2577" s="1" t="b">
        <v>1</v>
      </c>
      <c r="I2577" s="1">
        <v>15.0</v>
      </c>
      <c r="J2577" s="7" t="str">
        <f>vlookup(I2577,Cats!$A:$B,2,false)</f>
        <v>C</v>
      </c>
    </row>
    <row r="2578">
      <c r="A2578" s="1">
        <v>139587.0</v>
      </c>
      <c r="B2578" s="1">
        <v>521.0</v>
      </c>
      <c r="C2578" s="1">
        <v>0.0</v>
      </c>
      <c r="D2578" s="1" t="s">
        <v>32</v>
      </c>
      <c r="E2578" s="1">
        <v>16.0</v>
      </c>
      <c r="F2578" s="7" t="str">
        <f>vlookup(E2578,Teams!A:B,2,false)</f>
        <v>Enloe B</v>
      </c>
      <c r="G2578" s="1" t="b">
        <v>1</v>
      </c>
      <c r="H2578" s="1" t="b">
        <v>1</v>
      </c>
      <c r="I2578" s="1">
        <v>16.0</v>
      </c>
      <c r="J2578" s="7" t="str">
        <f>vlookup(I2578,Cats!$A:$B,2,false)</f>
        <v>E</v>
      </c>
    </row>
    <row r="2579">
      <c r="A2579" s="1">
        <v>139588.0</v>
      </c>
      <c r="B2579" s="1">
        <v>521.0</v>
      </c>
      <c r="C2579" s="1">
        <v>14.0</v>
      </c>
      <c r="D2579" s="1" t="s">
        <v>50</v>
      </c>
      <c r="E2579" s="1">
        <v>134.0</v>
      </c>
      <c r="F2579" s="7" t="str">
        <f>vlookup(E2579,Teams!A:B,2,false)</f>
        <v>Iolani</v>
      </c>
      <c r="G2579" s="1" t="b">
        <v>0</v>
      </c>
      <c r="H2579" s="1" t="b">
        <v>0</v>
      </c>
      <c r="I2579" s="1">
        <v>16.0</v>
      </c>
      <c r="J2579" s="7" t="str">
        <f>vlookup(I2579,Cats!$A:$B,2,false)</f>
        <v>E</v>
      </c>
    </row>
    <row r="2580">
      <c r="A2580" s="1">
        <v>139589.0</v>
      </c>
      <c r="B2580" s="1">
        <v>521.0</v>
      </c>
      <c r="C2580" s="1">
        <v>4.0</v>
      </c>
      <c r="D2580" s="1" t="s">
        <v>58</v>
      </c>
      <c r="E2580" s="1">
        <v>16.0</v>
      </c>
      <c r="F2580" s="7" t="str">
        <f>vlookup(E2580,Teams!A:B,2,false)</f>
        <v>Enloe B</v>
      </c>
      <c r="G2580" s="1" t="b">
        <v>1</v>
      </c>
      <c r="H2580" s="1" t="b">
        <v>0</v>
      </c>
      <c r="I2580" s="1">
        <v>17.0</v>
      </c>
      <c r="J2580" s="7" t="str">
        <f>vlookup(I2580,Cats!$A:$B,2,false)</f>
        <v>B</v>
      </c>
    </row>
    <row r="2581">
      <c r="A2581" s="1">
        <v>139590.0</v>
      </c>
      <c r="B2581" s="1">
        <v>521.0</v>
      </c>
      <c r="C2581" s="1">
        <v>-4.0</v>
      </c>
      <c r="D2581" s="1" t="s">
        <v>199</v>
      </c>
      <c r="E2581" s="1">
        <v>134.0</v>
      </c>
      <c r="F2581" s="7" t="str">
        <f>vlookup(E2581,Teams!A:B,2,false)</f>
        <v>Iolani</v>
      </c>
      <c r="G2581" s="1" t="b">
        <v>0</v>
      </c>
      <c r="H2581" s="1" t="b">
        <v>0</v>
      </c>
      <c r="I2581" s="1">
        <v>17.0</v>
      </c>
      <c r="J2581" s="7" t="str">
        <f>vlookup(I2581,Cats!$A:$B,2,false)</f>
        <v>B</v>
      </c>
    </row>
    <row r="2582">
      <c r="A2582" s="1">
        <v>139591.0</v>
      </c>
      <c r="B2582" s="1">
        <v>521.0</v>
      </c>
      <c r="C2582" s="1">
        <v>4.0</v>
      </c>
      <c r="D2582" s="1" t="s">
        <v>54</v>
      </c>
      <c r="E2582" s="1">
        <v>16.0</v>
      </c>
      <c r="F2582" s="7" t="str">
        <f>vlookup(E2582,Teams!A:B,2,false)</f>
        <v>Enloe B</v>
      </c>
      <c r="G2582" s="1" t="b">
        <v>1</v>
      </c>
      <c r="H2582" s="1" t="b">
        <v>0</v>
      </c>
      <c r="I2582" s="1">
        <v>18.0</v>
      </c>
      <c r="J2582" s="7" t="str">
        <f>vlookup(I2582,Cats!$A:$B,2,false)</f>
        <v>P</v>
      </c>
    </row>
    <row r="2583">
      <c r="A2583" s="1">
        <v>139592.0</v>
      </c>
      <c r="B2583" s="1">
        <v>521.0</v>
      </c>
      <c r="C2583" s="1">
        <v>0.0</v>
      </c>
      <c r="D2583" s="1" t="s">
        <v>32</v>
      </c>
      <c r="E2583" s="1">
        <v>134.0</v>
      </c>
      <c r="F2583" s="7" t="str">
        <f>vlookup(E2583,Teams!A:B,2,false)</f>
        <v>Iolani</v>
      </c>
      <c r="G2583" s="1" t="b">
        <v>0</v>
      </c>
      <c r="H2583" s="1" t="b">
        <v>1</v>
      </c>
      <c r="I2583" s="1">
        <v>18.0</v>
      </c>
      <c r="J2583" s="7" t="str">
        <f>vlookup(I2583,Cats!$A:$B,2,false)</f>
        <v>P</v>
      </c>
    </row>
    <row r="2584">
      <c r="A2584" s="1">
        <v>139593.0</v>
      </c>
      <c r="B2584" s="1">
        <v>521.0</v>
      </c>
      <c r="C2584" s="1">
        <v>14.0</v>
      </c>
      <c r="D2584" s="1" t="s">
        <v>56</v>
      </c>
      <c r="E2584" s="1">
        <v>16.0</v>
      </c>
      <c r="F2584" s="7" t="str">
        <f>vlookup(E2584,Teams!A:B,2,false)</f>
        <v>Enloe B</v>
      </c>
      <c r="G2584" s="1" t="b">
        <v>1</v>
      </c>
      <c r="H2584" s="1" t="b">
        <v>0</v>
      </c>
      <c r="I2584" s="1">
        <v>19.0</v>
      </c>
      <c r="J2584" s="7" t="str">
        <f>vlookup(I2584,Cats!$A:$B,2,false)</f>
        <v>X</v>
      </c>
    </row>
    <row r="2585">
      <c r="A2585" s="1">
        <v>139594.0</v>
      </c>
      <c r="B2585" s="1">
        <v>521.0</v>
      </c>
      <c r="C2585" s="1">
        <v>0.0</v>
      </c>
      <c r="D2585" s="1" t="s">
        <v>32</v>
      </c>
      <c r="E2585" s="1">
        <v>134.0</v>
      </c>
      <c r="F2585" s="7" t="str">
        <f>vlookup(E2585,Teams!A:B,2,false)</f>
        <v>Iolani</v>
      </c>
      <c r="G2585" s="1" t="b">
        <v>0</v>
      </c>
      <c r="H2585" s="1" t="b">
        <v>1</v>
      </c>
      <c r="I2585" s="1">
        <v>19.0</v>
      </c>
      <c r="J2585" s="7" t="str">
        <f>vlookup(I2585,Cats!$A:$B,2,false)</f>
        <v>X</v>
      </c>
    </row>
    <row r="2586">
      <c r="A2586" s="1">
        <v>139595.0</v>
      </c>
      <c r="B2586" s="1">
        <v>521.0</v>
      </c>
      <c r="C2586" s="1">
        <v>0.0</v>
      </c>
      <c r="D2586" s="1" t="s">
        <v>59</v>
      </c>
      <c r="E2586" s="1">
        <v>16.0</v>
      </c>
      <c r="F2586" s="7" t="str">
        <f>vlookup(E2586,Teams!A:B,2,false)</f>
        <v>Enloe B</v>
      </c>
      <c r="G2586" s="1" t="b">
        <v>1</v>
      </c>
      <c r="H2586" s="1" t="b">
        <v>0</v>
      </c>
      <c r="I2586" s="1">
        <v>20.0</v>
      </c>
      <c r="J2586" s="7" t="str">
        <f>vlookup(I2586,Cats!$A:$B,2,false)</f>
        <v>M</v>
      </c>
    </row>
    <row r="2587">
      <c r="A2587" s="1">
        <v>139596.0</v>
      </c>
      <c r="B2587" s="1">
        <v>521.0</v>
      </c>
      <c r="C2587" s="1">
        <v>0.0</v>
      </c>
      <c r="D2587" s="1" t="s">
        <v>50</v>
      </c>
      <c r="E2587" s="1">
        <v>134.0</v>
      </c>
      <c r="F2587" s="7" t="str">
        <f>vlookup(E2587,Teams!A:B,2,false)</f>
        <v>Iolani</v>
      </c>
      <c r="G2587" s="1" t="b">
        <v>0</v>
      </c>
      <c r="H2587" s="1" t="b">
        <v>0</v>
      </c>
      <c r="I2587" s="1">
        <v>20.0</v>
      </c>
      <c r="J2587" s="7" t="str">
        <f>vlookup(I2587,Cats!$A:$B,2,false)</f>
        <v>M</v>
      </c>
    </row>
    <row r="2588">
      <c r="A2588" s="1">
        <v>139597.0</v>
      </c>
      <c r="B2588" s="1">
        <v>521.0</v>
      </c>
      <c r="C2588" s="1">
        <v>0.0</v>
      </c>
      <c r="D2588" s="1" t="s">
        <v>54</v>
      </c>
      <c r="E2588" s="1">
        <v>16.0</v>
      </c>
      <c r="F2588" s="7" t="str">
        <f>vlookup(E2588,Teams!A:B,2,false)</f>
        <v>Enloe B</v>
      </c>
      <c r="G2588" s="1" t="b">
        <v>1</v>
      </c>
      <c r="H2588" s="1" t="b">
        <v>0</v>
      </c>
      <c r="I2588" s="1">
        <v>21.0</v>
      </c>
      <c r="J2588" s="7" t="str">
        <f>vlookup(I2588,Cats!$A:$B,2,false)</f>
        <v>C</v>
      </c>
    </row>
    <row r="2589">
      <c r="A2589" s="1">
        <v>139598.0</v>
      </c>
      <c r="B2589" s="1">
        <v>521.0</v>
      </c>
      <c r="C2589" s="1">
        <v>0.0</v>
      </c>
      <c r="D2589" s="1" t="s">
        <v>47</v>
      </c>
      <c r="E2589" s="1">
        <v>134.0</v>
      </c>
      <c r="F2589" s="7" t="str">
        <f>vlookup(E2589,Teams!A:B,2,false)</f>
        <v>Iolani</v>
      </c>
      <c r="G2589" s="1" t="b">
        <v>0</v>
      </c>
      <c r="H2589" s="1" t="b">
        <v>0</v>
      </c>
      <c r="I2589" s="1">
        <v>21.0</v>
      </c>
      <c r="J2589" s="7" t="str">
        <f>vlookup(I2589,Cats!$A:$B,2,false)</f>
        <v>C</v>
      </c>
    </row>
    <row r="2590">
      <c r="A2590" s="1">
        <v>139599.0</v>
      </c>
      <c r="B2590" s="1">
        <v>521.0</v>
      </c>
      <c r="C2590" s="1">
        <v>0.0</v>
      </c>
      <c r="D2590" s="1" t="s">
        <v>32</v>
      </c>
      <c r="E2590" s="1">
        <v>16.0</v>
      </c>
      <c r="F2590" s="7" t="str">
        <f>vlookup(E2590,Teams!A:B,2,false)</f>
        <v>Enloe B</v>
      </c>
      <c r="G2590" s="1" t="b">
        <v>1</v>
      </c>
      <c r="H2590" s="1" t="b">
        <v>1</v>
      </c>
      <c r="I2590" s="1">
        <v>22.0</v>
      </c>
      <c r="J2590" s="7" t="str">
        <f>vlookup(I2590,Cats!$A:$B,2,false)</f>
        <v>E</v>
      </c>
    </row>
    <row r="2591">
      <c r="A2591" s="1">
        <v>139600.0</v>
      </c>
      <c r="B2591" s="1">
        <v>521.0</v>
      </c>
      <c r="C2591" s="1">
        <v>14.0</v>
      </c>
      <c r="D2591" s="1" t="s">
        <v>47</v>
      </c>
      <c r="E2591" s="1">
        <v>134.0</v>
      </c>
      <c r="F2591" s="7" t="str">
        <f>vlookup(E2591,Teams!A:B,2,false)</f>
        <v>Iolani</v>
      </c>
      <c r="G2591" s="1" t="b">
        <v>0</v>
      </c>
      <c r="H2591" s="1" t="b">
        <v>0</v>
      </c>
      <c r="I2591" s="1">
        <v>22.0</v>
      </c>
      <c r="J2591" s="7" t="str">
        <f>vlookup(I2591,Cats!$A:$B,2,false)</f>
        <v>E</v>
      </c>
    </row>
    <row r="2592">
      <c r="A2592" s="1">
        <v>139601.0</v>
      </c>
      <c r="B2592" s="1">
        <v>521.0</v>
      </c>
      <c r="C2592" s="1">
        <v>14.0</v>
      </c>
      <c r="D2592" s="1" t="s">
        <v>56</v>
      </c>
      <c r="E2592" s="1">
        <v>16.0</v>
      </c>
      <c r="F2592" s="7" t="str">
        <f>vlookup(E2592,Teams!A:B,2,false)</f>
        <v>Enloe B</v>
      </c>
      <c r="G2592" s="1" t="b">
        <v>1</v>
      </c>
      <c r="H2592" s="1" t="b">
        <v>0</v>
      </c>
      <c r="I2592" s="1">
        <v>23.0</v>
      </c>
      <c r="J2592" s="7" t="str">
        <f>vlookup(I2592,Cats!$A:$B,2,false)</f>
        <v>B</v>
      </c>
    </row>
    <row r="2593">
      <c r="A2593" s="1">
        <v>139602.0</v>
      </c>
      <c r="B2593" s="1">
        <v>521.0</v>
      </c>
      <c r="C2593" s="1">
        <v>0.0</v>
      </c>
      <c r="D2593" s="1" t="s">
        <v>32</v>
      </c>
      <c r="E2593" s="1">
        <v>134.0</v>
      </c>
      <c r="F2593" s="7" t="str">
        <f>vlookup(E2593,Teams!A:B,2,false)</f>
        <v>Iolani</v>
      </c>
      <c r="G2593" s="1" t="b">
        <v>0</v>
      </c>
      <c r="H2593" s="1" t="b">
        <v>1</v>
      </c>
      <c r="I2593" s="1">
        <v>23.0</v>
      </c>
      <c r="J2593" s="7" t="str">
        <f>vlookup(I2593,Cats!$A:$B,2,false)</f>
        <v>B</v>
      </c>
    </row>
    <row r="2594">
      <c r="A2594" s="1">
        <v>139603.0</v>
      </c>
      <c r="B2594" s="1">
        <v>521.0</v>
      </c>
      <c r="C2594" s="1">
        <v>14.0</v>
      </c>
      <c r="D2594" s="1" t="s">
        <v>54</v>
      </c>
      <c r="E2594" s="1">
        <v>16.0</v>
      </c>
      <c r="F2594" s="7" t="str">
        <f>vlookup(E2594,Teams!A:B,2,false)</f>
        <v>Enloe B</v>
      </c>
      <c r="G2594" s="1" t="b">
        <v>1</v>
      </c>
      <c r="H2594" s="1" t="b">
        <v>0</v>
      </c>
      <c r="I2594" s="1">
        <v>24.0</v>
      </c>
      <c r="J2594" s="7" t="str">
        <f>vlookup(I2594,Cats!$A:$B,2,false)</f>
        <v>P</v>
      </c>
    </row>
    <row r="2595">
      <c r="A2595" s="1">
        <v>139604.0</v>
      </c>
      <c r="B2595" s="1">
        <v>521.0</v>
      </c>
      <c r="C2595" s="1">
        <v>0.0</v>
      </c>
      <c r="D2595" s="1" t="s">
        <v>32</v>
      </c>
      <c r="E2595" s="1">
        <v>134.0</v>
      </c>
      <c r="F2595" s="7" t="str">
        <f>vlookup(E2595,Teams!A:B,2,false)</f>
        <v>Iolani</v>
      </c>
      <c r="G2595" s="1" t="b">
        <v>0</v>
      </c>
      <c r="H2595" s="1" t="b">
        <v>1</v>
      </c>
      <c r="I2595" s="1">
        <v>24.0</v>
      </c>
      <c r="J2595" s="7" t="str">
        <f>vlookup(I2595,Cats!$A:$B,2,false)</f>
        <v>P</v>
      </c>
    </row>
    <row r="2596">
      <c r="A2596" s="1">
        <v>139605.0</v>
      </c>
      <c r="B2596" s="1">
        <v>522.0</v>
      </c>
      <c r="C2596" s="1">
        <v>4.0</v>
      </c>
      <c r="D2596" s="1" t="s">
        <v>78</v>
      </c>
      <c r="E2596" s="1">
        <v>22.0</v>
      </c>
      <c r="F2596" s="7" t="str">
        <f>vlookup(E2596,Teams!A:B,2,false)</f>
        <v>Ladue</v>
      </c>
      <c r="G2596" s="1" t="b">
        <v>1</v>
      </c>
      <c r="H2596" s="1" t="b">
        <v>0</v>
      </c>
      <c r="I2596" s="1">
        <v>1.0</v>
      </c>
      <c r="J2596" s="7" t="str">
        <f>vlookup(I2596,Cats!$A:$B,2,false)</f>
        <v>X</v>
      </c>
    </row>
    <row r="2597">
      <c r="A2597" s="1">
        <v>139606.0</v>
      </c>
      <c r="B2597" s="1">
        <v>522.0</v>
      </c>
      <c r="C2597" s="1">
        <v>0.0</v>
      </c>
      <c r="D2597" s="1" t="s">
        <v>32</v>
      </c>
      <c r="E2597" s="1">
        <v>30.0</v>
      </c>
      <c r="F2597" s="7" t="str">
        <f>vlookup(E2597,Teams!A:B,2,false)</f>
        <v>#N/A</v>
      </c>
      <c r="G2597" s="1" t="b">
        <v>0</v>
      </c>
      <c r="H2597" s="1" t="b">
        <v>1</v>
      </c>
      <c r="I2597" s="1">
        <v>1.0</v>
      </c>
      <c r="J2597" s="7" t="str">
        <f>vlookup(I2597,Cats!$A:$B,2,false)</f>
        <v>X</v>
      </c>
    </row>
    <row r="2598">
      <c r="A2598" s="1">
        <v>139607.0</v>
      </c>
      <c r="B2598" s="1">
        <v>522.0</v>
      </c>
      <c r="C2598" s="1">
        <v>14.0</v>
      </c>
      <c r="D2598" s="1" t="s">
        <v>78</v>
      </c>
      <c r="E2598" s="1">
        <v>22.0</v>
      </c>
      <c r="F2598" s="7" t="str">
        <f>vlookup(E2598,Teams!A:B,2,false)</f>
        <v>Ladue</v>
      </c>
      <c r="G2598" s="1" t="b">
        <v>1</v>
      </c>
      <c r="H2598" s="1" t="b">
        <v>0</v>
      </c>
      <c r="I2598" s="1">
        <v>2.0</v>
      </c>
      <c r="J2598" s="7" t="str">
        <f>vlookup(I2598,Cats!$A:$B,2,false)</f>
        <v>M</v>
      </c>
    </row>
    <row r="2599">
      <c r="A2599" s="1">
        <v>139608.0</v>
      </c>
      <c r="B2599" s="1">
        <v>522.0</v>
      </c>
      <c r="C2599" s="1">
        <v>0.0</v>
      </c>
      <c r="D2599" s="1" t="s">
        <v>32</v>
      </c>
      <c r="E2599" s="1">
        <v>30.0</v>
      </c>
      <c r="F2599" s="7" t="str">
        <f>vlookup(E2599,Teams!A:B,2,false)</f>
        <v>#N/A</v>
      </c>
      <c r="G2599" s="1" t="b">
        <v>0</v>
      </c>
      <c r="H2599" s="1" t="b">
        <v>1</v>
      </c>
      <c r="I2599" s="1">
        <v>2.0</v>
      </c>
      <c r="J2599" s="7" t="str">
        <f>vlookup(I2599,Cats!$A:$B,2,false)</f>
        <v>M</v>
      </c>
    </row>
    <row r="2600">
      <c r="A2600" s="1">
        <v>139609.0</v>
      </c>
      <c r="B2600" s="1">
        <v>522.0</v>
      </c>
      <c r="C2600" s="1">
        <v>14.0</v>
      </c>
      <c r="D2600" s="1" t="s">
        <v>82</v>
      </c>
      <c r="E2600" s="1">
        <v>22.0</v>
      </c>
      <c r="F2600" s="7" t="str">
        <f>vlookup(E2600,Teams!A:B,2,false)</f>
        <v>Ladue</v>
      </c>
      <c r="G2600" s="1" t="b">
        <v>1</v>
      </c>
      <c r="H2600" s="1" t="b">
        <v>0</v>
      </c>
      <c r="I2600" s="1">
        <v>3.0</v>
      </c>
      <c r="J2600" s="7" t="str">
        <f>vlookup(I2600,Cats!$A:$B,2,false)</f>
        <v>C</v>
      </c>
    </row>
    <row r="2601">
      <c r="A2601" s="1">
        <v>139610.0</v>
      </c>
      <c r="B2601" s="1">
        <v>522.0</v>
      </c>
      <c r="C2601" s="1">
        <v>0.0</v>
      </c>
      <c r="D2601" s="1" t="s">
        <v>32</v>
      </c>
      <c r="E2601" s="1">
        <v>30.0</v>
      </c>
      <c r="F2601" s="7" t="str">
        <f>vlookup(E2601,Teams!A:B,2,false)</f>
        <v>#N/A</v>
      </c>
      <c r="G2601" s="1" t="b">
        <v>0</v>
      </c>
      <c r="H2601" s="1" t="b">
        <v>1</v>
      </c>
      <c r="I2601" s="1">
        <v>3.0</v>
      </c>
      <c r="J2601" s="7" t="str">
        <f>vlookup(I2601,Cats!$A:$B,2,false)</f>
        <v>C</v>
      </c>
    </row>
    <row r="2602">
      <c r="A2602" s="1">
        <v>139611.0</v>
      </c>
      <c r="B2602" s="1">
        <v>522.0</v>
      </c>
      <c r="C2602" s="1">
        <v>4.0</v>
      </c>
      <c r="D2602" s="1" t="s">
        <v>86</v>
      </c>
      <c r="E2602" s="1">
        <v>22.0</v>
      </c>
      <c r="F2602" s="7" t="str">
        <f>vlookup(E2602,Teams!A:B,2,false)</f>
        <v>Ladue</v>
      </c>
      <c r="G2602" s="1" t="b">
        <v>1</v>
      </c>
      <c r="H2602" s="1" t="b">
        <v>0</v>
      </c>
      <c r="I2602" s="1">
        <v>4.0</v>
      </c>
      <c r="J2602" s="7" t="str">
        <f>vlookup(I2602,Cats!$A:$B,2,false)</f>
        <v>E</v>
      </c>
    </row>
    <row r="2603">
      <c r="A2603" s="1">
        <v>139612.0</v>
      </c>
      <c r="B2603" s="1">
        <v>522.0</v>
      </c>
      <c r="C2603" s="1">
        <v>0.0</v>
      </c>
      <c r="D2603" s="1" t="s">
        <v>32</v>
      </c>
      <c r="E2603" s="1">
        <v>30.0</v>
      </c>
      <c r="F2603" s="7" t="str">
        <f>vlookup(E2603,Teams!A:B,2,false)</f>
        <v>#N/A</v>
      </c>
      <c r="G2603" s="1" t="b">
        <v>0</v>
      </c>
      <c r="H2603" s="1" t="b">
        <v>1</v>
      </c>
      <c r="I2603" s="1">
        <v>4.0</v>
      </c>
      <c r="J2603" s="7" t="str">
        <f>vlookup(I2603,Cats!$A:$B,2,false)</f>
        <v>E</v>
      </c>
    </row>
    <row r="2604">
      <c r="A2604" s="1">
        <v>139613.0</v>
      </c>
      <c r="B2604" s="1">
        <v>522.0</v>
      </c>
      <c r="C2604" s="1">
        <v>0.0</v>
      </c>
      <c r="D2604" s="1" t="s">
        <v>85</v>
      </c>
      <c r="E2604" s="1">
        <v>22.0</v>
      </c>
      <c r="F2604" s="7" t="str">
        <f>vlookup(E2604,Teams!A:B,2,false)</f>
        <v>Ladue</v>
      </c>
      <c r="G2604" s="1" t="b">
        <v>1</v>
      </c>
      <c r="H2604" s="1" t="b">
        <v>0</v>
      </c>
      <c r="I2604" s="1">
        <v>5.0</v>
      </c>
      <c r="J2604" s="7" t="str">
        <f>vlookup(I2604,Cats!$A:$B,2,false)</f>
        <v>B</v>
      </c>
    </row>
    <row r="2605">
      <c r="A2605" s="1">
        <v>139614.0</v>
      </c>
      <c r="B2605" s="1">
        <v>522.0</v>
      </c>
      <c r="C2605" s="1">
        <v>0.0</v>
      </c>
      <c r="D2605" s="1" t="s">
        <v>32</v>
      </c>
      <c r="E2605" s="1">
        <v>30.0</v>
      </c>
      <c r="F2605" s="7" t="str">
        <f>vlookup(E2605,Teams!A:B,2,false)</f>
        <v>#N/A</v>
      </c>
      <c r="G2605" s="1" t="b">
        <v>0</v>
      </c>
      <c r="H2605" s="1" t="b">
        <v>1</v>
      </c>
      <c r="I2605" s="1">
        <v>5.0</v>
      </c>
      <c r="J2605" s="7" t="str">
        <f>vlookup(I2605,Cats!$A:$B,2,false)</f>
        <v>B</v>
      </c>
    </row>
    <row r="2606">
      <c r="A2606" s="1">
        <v>139615.0</v>
      </c>
      <c r="B2606" s="1">
        <v>522.0</v>
      </c>
      <c r="C2606" s="1">
        <v>14.0</v>
      </c>
      <c r="D2606" s="1" t="s">
        <v>82</v>
      </c>
      <c r="E2606" s="1">
        <v>22.0</v>
      </c>
      <c r="F2606" s="7" t="str">
        <f>vlookup(E2606,Teams!A:B,2,false)</f>
        <v>Ladue</v>
      </c>
      <c r="G2606" s="1" t="b">
        <v>1</v>
      </c>
      <c r="H2606" s="1" t="b">
        <v>0</v>
      </c>
      <c r="I2606" s="1">
        <v>6.0</v>
      </c>
      <c r="J2606" s="7" t="str">
        <f>vlookup(I2606,Cats!$A:$B,2,false)</f>
        <v>P</v>
      </c>
    </row>
    <row r="2607">
      <c r="A2607" s="1">
        <v>139616.0</v>
      </c>
      <c r="B2607" s="1">
        <v>522.0</v>
      </c>
      <c r="C2607" s="1">
        <v>0.0</v>
      </c>
      <c r="D2607" s="1" t="s">
        <v>32</v>
      </c>
      <c r="E2607" s="1">
        <v>30.0</v>
      </c>
      <c r="F2607" s="7" t="str">
        <f>vlookup(E2607,Teams!A:B,2,false)</f>
        <v>#N/A</v>
      </c>
      <c r="G2607" s="1" t="b">
        <v>0</v>
      </c>
      <c r="H2607" s="1" t="b">
        <v>1</v>
      </c>
      <c r="I2607" s="1">
        <v>6.0</v>
      </c>
      <c r="J2607" s="7" t="str">
        <f>vlookup(I2607,Cats!$A:$B,2,false)</f>
        <v>P</v>
      </c>
    </row>
    <row r="2608">
      <c r="A2608" s="1">
        <v>139617.0</v>
      </c>
      <c r="B2608" s="1">
        <v>522.0</v>
      </c>
      <c r="C2608" s="1">
        <v>4.0</v>
      </c>
      <c r="D2608" s="1" t="s">
        <v>86</v>
      </c>
      <c r="E2608" s="1">
        <v>22.0</v>
      </c>
      <c r="F2608" s="7" t="str">
        <f>vlookup(E2608,Teams!A:B,2,false)</f>
        <v>Ladue</v>
      </c>
      <c r="G2608" s="1" t="b">
        <v>1</v>
      </c>
      <c r="H2608" s="1" t="b">
        <v>0</v>
      </c>
      <c r="I2608" s="1">
        <v>7.0</v>
      </c>
      <c r="J2608" s="7" t="str">
        <f>vlookup(I2608,Cats!$A:$B,2,false)</f>
        <v>X</v>
      </c>
    </row>
    <row r="2609">
      <c r="A2609" s="1">
        <v>139618.0</v>
      </c>
      <c r="B2609" s="1">
        <v>522.0</v>
      </c>
      <c r="C2609" s="1">
        <v>0.0</v>
      </c>
      <c r="D2609" s="1" t="s">
        <v>32</v>
      </c>
      <c r="E2609" s="1">
        <v>30.0</v>
      </c>
      <c r="F2609" s="7" t="str">
        <f>vlookup(E2609,Teams!A:B,2,false)</f>
        <v>#N/A</v>
      </c>
      <c r="G2609" s="1" t="b">
        <v>0</v>
      </c>
      <c r="H2609" s="1" t="b">
        <v>1</v>
      </c>
      <c r="I2609" s="1">
        <v>7.0</v>
      </c>
      <c r="J2609" s="7" t="str">
        <f>vlookup(I2609,Cats!$A:$B,2,false)</f>
        <v>X</v>
      </c>
    </row>
    <row r="2610">
      <c r="A2610" s="1">
        <v>139619.0</v>
      </c>
      <c r="B2610" s="1">
        <v>522.0</v>
      </c>
      <c r="C2610" s="1">
        <v>14.0</v>
      </c>
      <c r="D2610" s="1" t="s">
        <v>78</v>
      </c>
      <c r="E2610" s="1">
        <v>22.0</v>
      </c>
      <c r="F2610" s="7" t="str">
        <f>vlookup(E2610,Teams!A:B,2,false)</f>
        <v>Ladue</v>
      </c>
      <c r="G2610" s="1" t="b">
        <v>1</v>
      </c>
      <c r="H2610" s="1" t="b">
        <v>0</v>
      </c>
      <c r="I2610" s="1">
        <v>8.0</v>
      </c>
      <c r="J2610" s="7" t="str">
        <f>vlookup(I2610,Cats!$A:$B,2,false)</f>
        <v>M</v>
      </c>
    </row>
    <row r="2611">
      <c r="A2611" s="1">
        <v>139620.0</v>
      </c>
      <c r="B2611" s="1">
        <v>522.0</v>
      </c>
      <c r="C2611" s="1">
        <v>0.0</v>
      </c>
      <c r="D2611" s="1" t="s">
        <v>32</v>
      </c>
      <c r="E2611" s="1">
        <v>30.0</v>
      </c>
      <c r="F2611" s="7" t="str">
        <f>vlookup(E2611,Teams!A:B,2,false)</f>
        <v>#N/A</v>
      </c>
      <c r="G2611" s="1" t="b">
        <v>0</v>
      </c>
      <c r="H2611" s="1" t="b">
        <v>1</v>
      </c>
      <c r="I2611" s="1">
        <v>8.0</v>
      </c>
      <c r="J2611" s="7" t="str">
        <f>vlookup(I2611,Cats!$A:$B,2,false)</f>
        <v>M</v>
      </c>
    </row>
    <row r="2612">
      <c r="A2612" s="1">
        <v>139621.0</v>
      </c>
      <c r="B2612" s="1">
        <v>522.0</v>
      </c>
      <c r="C2612" s="1">
        <v>4.0</v>
      </c>
      <c r="D2612" s="1" t="s">
        <v>82</v>
      </c>
      <c r="E2612" s="1">
        <v>22.0</v>
      </c>
      <c r="F2612" s="7" t="str">
        <f>vlookup(E2612,Teams!A:B,2,false)</f>
        <v>Ladue</v>
      </c>
      <c r="G2612" s="1" t="b">
        <v>1</v>
      </c>
      <c r="H2612" s="1" t="b">
        <v>0</v>
      </c>
      <c r="I2612" s="1">
        <v>9.0</v>
      </c>
      <c r="J2612" s="7" t="str">
        <f>vlookup(I2612,Cats!$A:$B,2,false)</f>
        <v>C</v>
      </c>
    </row>
    <row r="2613">
      <c r="A2613" s="1">
        <v>139622.0</v>
      </c>
      <c r="B2613" s="1">
        <v>522.0</v>
      </c>
      <c r="C2613" s="1">
        <v>0.0</v>
      </c>
      <c r="D2613" s="1" t="s">
        <v>32</v>
      </c>
      <c r="E2613" s="1">
        <v>30.0</v>
      </c>
      <c r="F2613" s="7" t="str">
        <f>vlookup(E2613,Teams!A:B,2,false)</f>
        <v>#N/A</v>
      </c>
      <c r="G2613" s="1" t="b">
        <v>0</v>
      </c>
      <c r="H2613" s="1" t="b">
        <v>1</v>
      </c>
      <c r="I2613" s="1">
        <v>9.0</v>
      </c>
      <c r="J2613" s="7" t="str">
        <f>vlookup(I2613,Cats!$A:$B,2,false)</f>
        <v>C</v>
      </c>
    </row>
    <row r="2614">
      <c r="A2614" s="1">
        <v>139623.0</v>
      </c>
      <c r="B2614" s="1">
        <v>522.0</v>
      </c>
      <c r="C2614" s="1">
        <v>0.0</v>
      </c>
      <c r="D2614" s="1" t="s">
        <v>81</v>
      </c>
      <c r="E2614" s="1">
        <v>22.0</v>
      </c>
      <c r="F2614" s="7" t="str">
        <f>vlookup(E2614,Teams!A:B,2,false)</f>
        <v>Ladue</v>
      </c>
      <c r="G2614" s="1" t="b">
        <v>1</v>
      </c>
      <c r="H2614" s="1" t="b">
        <v>0</v>
      </c>
      <c r="I2614" s="1">
        <v>10.0</v>
      </c>
      <c r="J2614" s="7" t="str">
        <f>vlookup(I2614,Cats!$A:$B,2,false)</f>
        <v>E</v>
      </c>
    </row>
    <row r="2615">
      <c r="A2615" s="1">
        <v>139624.0</v>
      </c>
      <c r="B2615" s="1">
        <v>522.0</v>
      </c>
      <c r="C2615" s="1">
        <v>0.0</v>
      </c>
      <c r="D2615" s="1" t="s">
        <v>32</v>
      </c>
      <c r="E2615" s="1">
        <v>30.0</v>
      </c>
      <c r="F2615" s="7" t="str">
        <f>vlookup(E2615,Teams!A:B,2,false)</f>
        <v>#N/A</v>
      </c>
      <c r="G2615" s="1" t="b">
        <v>0</v>
      </c>
      <c r="H2615" s="1" t="b">
        <v>1</v>
      </c>
      <c r="I2615" s="1">
        <v>10.0</v>
      </c>
      <c r="J2615" s="7" t="str">
        <f>vlookup(I2615,Cats!$A:$B,2,false)</f>
        <v>E</v>
      </c>
    </row>
    <row r="2616">
      <c r="A2616" s="1">
        <v>139625.0</v>
      </c>
      <c r="B2616" s="1">
        <v>522.0</v>
      </c>
      <c r="C2616" s="1">
        <v>0.0</v>
      </c>
      <c r="D2616" s="1" t="s">
        <v>78</v>
      </c>
      <c r="E2616" s="1">
        <v>22.0</v>
      </c>
      <c r="F2616" s="7" t="str">
        <f>vlookup(E2616,Teams!A:B,2,false)</f>
        <v>Ladue</v>
      </c>
      <c r="G2616" s="1" t="b">
        <v>1</v>
      </c>
      <c r="H2616" s="1" t="b">
        <v>0</v>
      </c>
      <c r="I2616" s="1">
        <v>11.0</v>
      </c>
      <c r="J2616" s="7" t="str">
        <f>vlookup(I2616,Cats!$A:$B,2,false)</f>
        <v>B</v>
      </c>
    </row>
    <row r="2617">
      <c r="A2617" s="1">
        <v>139626.0</v>
      </c>
      <c r="B2617" s="1">
        <v>522.0</v>
      </c>
      <c r="C2617" s="1">
        <v>0.0</v>
      </c>
      <c r="D2617" s="1" t="s">
        <v>32</v>
      </c>
      <c r="E2617" s="1">
        <v>30.0</v>
      </c>
      <c r="F2617" s="7" t="str">
        <f>vlookup(E2617,Teams!A:B,2,false)</f>
        <v>#N/A</v>
      </c>
      <c r="G2617" s="1" t="b">
        <v>0</v>
      </c>
      <c r="H2617" s="1" t="b">
        <v>1</v>
      </c>
      <c r="I2617" s="1">
        <v>11.0</v>
      </c>
      <c r="J2617" s="7" t="str">
        <f>vlookup(I2617,Cats!$A:$B,2,false)</f>
        <v>B</v>
      </c>
    </row>
    <row r="2618">
      <c r="A2618" s="1">
        <v>139627.0</v>
      </c>
      <c r="B2618" s="1">
        <v>522.0</v>
      </c>
      <c r="C2618" s="1">
        <v>4.0</v>
      </c>
      <c r="D2618" s="1" t="s">
        <v>81</v>
      </c>
      <c r="E2618" s="1">
        <v>22.0</v>
      </c>
      <c r="F2618" s="7" t="str">
        <f>vlookup(E2618,Teams!A:B,2,false)</f>
        <v>Ladue</v>
      </c>
      <c r="G2618" s="1" t="b">
        <v>1</v>
      </c>
      <c r="H2618" s="1" t="b">
        <v>0</v>
      </c>
      <c r="I2618" s="1">
        <v>12.0</v>
      </c>
      <c r="J2618" s="7" t="str">
        <f>vlookup(I2618,Cats!$A:$B,2,false)</f>
        <v>P</v>
      </c>
    </row>
    <row r="2619">
      <c r="A2619" s="1">
        <v>139628.0</v>
      </c>
      <c r="B2619" s="1">
        <v>522.0</v>
      </c>
      <c r="C2619" s="1">
        <v>0.0</v>
      </c>
      <c r="D2619" s="1" t="s">
        <v>32</v>
      </c>
      <c r="E2619" s="1">
        <v>30.0</v>
      </c>
      <c r="F2619" s="7" t="str">
        <f>vlookup(E2619,Teams!A:B,2,false)</f>
        <v>#N/A</v>
      </c>
      <c r="G2619" s="1" t="b">
        <v>0</v>
      </c>
      <c r="H2619" s="1" t="b">
        <v>1</v>
      </c>
      <c r="I2619" s="1">
        <v>12.0</v>
      </c>
      <c r="J2619" s="7" t="str">
        <f>vlookup(I2619,Cats!$A:$B,2,false)</f>
        <v>P</v>
      </c>
    </row>
    <row r="2620">
      <c r="A2620" s="1">
        <v>139629.0</v>
      </c>
      <c r="B2620" s="1">
        <v>522.0</v>
      </c>
      <c r="C2620" s="1">
        <v>14.0</v>
      </c>
      <c r="D2620" s="1" t="s">
        <v>82</v>
      </c>
      <c r="E2620" s="1">
        <v>22.0</v>
      </c>
      <c r="F2620" s="7" t="str">
        <f>vlookup(E2620,Teams!A:B,2,false)</f>
        <v>Ladue</v>
      </c>
      <c r="G2620" s="1" t="b">
        <v>1</v>
      </c>
      <c r="H2620" s="1" t="b">
        <v>0</v>
      </c>
      <c r="I2620" s="1">
        <v>13.0</v>
      </c>
      <c r="J2620" s="7" t="str">
        <f>vlookup(I2620,Cats!$A:$B,2,false)</f>
        <v>X</v>
      </c>
    </row>
    <row r="2621">
      <c r="A2621" s="1">
        <v>139630.0</v>
      </c>
      <c r="B2621" s="1">
        <v>522.0</v>
      </c>
      <c r="C2621" s="1">
        <v>0.0</v>
      </c>
      <c r="D2621" s="1" t="s">
        <v>32</v>
      </c>
      <c r="E2621" s="1">
        <v>30.0</v>
      </c>
      <c r="F2621" s="7" t="str">
        <f>vlookup(E2621,Teams!A:B,2,false)</f>
        <v>#N/A</v>
      </c>
      <c r="G2621" s="1" t="b">
        <v>0</v>
      </c>
      <c r="H2621" s="1" t="b">
        <v>1</v>
      </c>
      <c r="I2621" s="1">
        <v>13.0</v>
      </c>
      <c r="J2621" s="7" t="str">
        <f>vlookup(I2621,Cats!$A:$B,2,false)</f>
        <v>X</v>
      </c>
    </row>
    <row r="2622">
      <c r="A2622" s="1">
        <v>139631.0</v>
      </c>
      <c r="B2622" s="1">
        <v>522.0</v>
      </c>
      <c r="C2622" s="1">
        <v>4.0</v>
      </c>
      <c r="D2622" s="1" t="s">
        <v>78</v>
      </c>
      <c r="E2622" s="1">
        <v>22.0</v>
      </c>
      <c r="F2622" s="7" t="str">
        <f>vlookup(E2622,Teams!A:B,2,false)</f>
        <v>Ladue</v>
      </c>
      <c r="G2622" s="1" t="b">
        <v>1</v>
      </c>
      <c r="H2622" s="1" t="b">
        <v>0</v>
      </c>
      <c r="I2622" s="1">
        <v>14.0</v>
      </c>
      <c r="J2622" s="7" t="str">
        <f>vlookup(I2622,Cats!$A:$B,2,false)</f>
        <v>M</v>
      </c>
    </row>
    <row r="2623">
      <c r="A2623" s="1">
        <v>139632.0</v>
      </c>
      <c r="B2623" s="1">
        <v>522.0</v>
      </c>
      <c r="C2623" s="1">
        <v>0.0</v>
      </c>
      <c r="D2623" s="1" t="s">
        <v>32</v>
      </c>
      <c r="E2623" s="1">
        <v>30.0</v>
      </c>
      <c r="F2623" s="7" t="str">
        <f>vlookup(E2623,Teams!A:B,2,false)</f>
        <v>#N/A</v>
      </c>
      <c r="G2623" s="1" t="b">
        <v>0</v>
      </c>
      <c r="H2623" s="1" t="b">
        <v>1</v>
      </c>
      <c r="I2623" s="1">
        <v>14.0</v>
      </c>
      <c r="J2623" s="7" t="str">
        <f>vlookup(I2623,Cats!$A:$B,2,false)</f>
        <v>M</v>
      </c>
    </row>
    <row r="2624">
      <c r="A2624" s="1">
        <v>139633.0</v>
      </c>
      <c r="B2624" s="1">
        <v>522.0</v>
      </c>
      <c r="C2624" s="1">
        <v>0.0</v>
      </c>
      <c r="D2624" s="1" t="s">
        <v>86</v>
      </c>
      <c r="E2624" s="1">
        <v>22.0</v>
      </c>
      <c r="F2624" s="7" t="str">
        <f>vlookup(E2624,Teams!A:B,2,false)</f>
        <v>Ladue</v>
      </c>
      <c r="G2624" s="1" t="b">
        <v>1</v>
      </c>
      <c r="H2624" s="1" t="b">
        <v>0</v>
      </c>
      <c r="I2624" s="1">
        <v>15.0</v>
      </c>
      <c r="J2624" s="7" t="str">
        <f>vlookup(I2624,Cats!$A:$B,2,false)</f>
        <v>C</v>
      </c>
    </row>
    <row r="2625">
      <c r="A2625" s="1">
        <v>139634.0</v>
      </c>
      <c r="B2625" s="1">
        <v>522.0</v>
      </c>
      <c r="C2625" s="1">
        <v>0.0</v>
      </c>
      <c r="D2625" s="1" t="s">
        <v>32</v>
      </c>
      <c r="E2625" s="1">
        <v>30.0</v>
      </c>
      <c r="F2625" s="7" t="str">
        <f>vlookup(E2625,Teams!A:B,2,false)</f>
        <v>#N/A</v>
      </c>
      <c r="G2625" s="1" t="b">
        <v>0</v>
      </c>
      <c r="H2625" s="1" t="b">
        <v>1</v>
      </c>
      <c r="I2625" s="1">
        <v>15.0</v>
      </c>
      <c r="J2625" s="7" t="str">
        <f>vlookup(I2625,Cats!$A:$B,2,false)</f>
        <v>C</v>
      </c>
    </row>
    <row r="2626">
      <c r="A2626" s="1">
        <v>139635.0</v>
      </c>
      <c r="B2626" s="1">
        <v>522.0</v>
      </c>
      <c r="C2626" s="1">
        <v>0.0</v>
      </c>
      <c r="D2626" s="1" t="s">
        <v>85</v>
      </c>
      <c r="E2626" s="1">
        <v>22.0</v>
      </c>
      <c r="F2626" s="7" t="str">
        <f>vlookup(E2626,Teams!A:B,2,false)</f>
        <v>Ladue</v>
      </c>
      <c r="G2626" s="1" t="b">
        <v>1</v>
      </c>
      <c r="H2626" s="1" t="b">
        <v>0</v>
      </c>
      <c r="I2626" s="1">
        <v>16.0</v>
      </c>
      <c r="J2626" s="7" t="str">
        <f>vlookup(I2626,Cats!$A:$B,2,false)</f>
        <v>E</v>
      </c>
    </row>
    <row r="2627">
      <c r="A2627" s="1">
        <v>139636.0</v>
      </c>
      <c r="B2627" s="1">
        <v>522.0</v>
      </c>
      <c r="C2627" s="1">
        <v>0.0</v>
      </c>
      <c r="D2627" s="1" t="s">
        <v>32</v>
      </c>
      <c r="E2627" s="1">
        <v>30.0</v>
      </c>
      <c r="F2627" s="7" t="str">
        <f>vlookup(E2627,Teams!A:B,2,false)</f>
        <v>#N/A</v>
      </c>
      <c r="G2627" s="1" t="b">
        <v>0</v>
      </c>
      <c r="H2627" s="1" t="b">
        <v>1</v>
      </c>
      <c r="I2627" s="1">
        <v>16.0</v>
      </c>
      <c r="J2627" s="7" t="str">
        <f>vlookup(I2627,Cats!$A:$B,2,false)</f>
        <v>E</v>
      </c>
    </row>
    <row r="2628">
      <c r="A2628" s="1">
        <v>139637.0</v>
      </c>
      <c r="B2628" s="1">
        <v>522.0</v>
      </c>
      <c r="C2628" s="1">
        <v>4.0</v>
      </c>
      <c r="D2628" s="1" t="s">
        <v>82</v>
      </c>
      <c r="E2628" s="1">
        <v>22.0</v>
      </c>
      <c r="F2628" s="7" t="str">
        <f>vlookup(E2628,Teams!A:B,2,false)</f>
        <v>Ladue</v>
      </c>
      <c r="G2628" s="1" t="b">
        <v>1</v>
      </c>
      <c r="H2628" s="1" t="b">
        <v>0</v>
      </c>
      <c r="I2628" s="1">
        <v>17.0</v>
      </c>
      <c r="J2628" s="7" t="str">
        <f>vlookup(I2628,Cats!$A:$B,2,false)</f>
        <v>B</v>
      </c>
    </row>
    <row r="2629">
      <c r="A2629" s="1">
        <v>139638.0</v>
      </c>
      <c r="B2629" s="1">
        <v>522.0</v>
      </c>
      <c r="C2629" s="1">
        <v>0.0</v>
      </c>
      <c r="D2629" s="1" t="s">
        <v>32</v>
      </c>
      <c r="E2629" s="1">
        <v>30.0</v>
      </c>
      <c r="F2629" s="7" t="str">
        <f>vlookup(E2629,Teams!A:B,2,false)</f>
        <v>#N/A</v>
      </c>
      <c r="G2629" s="1" t="b">
        <v>0</v>
      </c>
      <c r="H2629" s="1" t="b">
        <v>1</v>
      </c>
      <c r="I2629" s="1">
        <v>17.0</v>
      </c>
      <c r="J2629" s="7" t="str">
        <f>vlookup(I2629,Cats!$A:$B,2,false)</f>
        <v>B</v>
      </c>
    </row>
    <row r="2630">
      <c r="A2630" s="1">
        <v>139639.0</v>
      </c>
      <c r="B2630" s="1">
        <v>522.0</v>
      </c>
      <c r="C2630" s="1">
        <v>0.0</v>
      </c>
      <c r="D2630" s="1" t="s">
        <v>82</v>
      </c>
      <c r="E2630" s="1">
        <v>22.0</v>
      </c>
      <c r="F2630" s="7" t="str">
        <f>vlookup(E2630,Teams!A:B,2,false)</f>
        <v>Ladue</v>
      </c>
      <c r="G2630" s="1" t="b">
        <v>1</v>
      </c>
      <c r="H2630" s="1" t="b">
        <v>0</v>
      </c>
      <c r="I2630" s="1">
        <v>18.0</v>
      </c>
      <c r="J2630" s="7" t="str">
        <f>vlookup(I2630,Cats!$A:$B,2,false)</f>
        <v>P</v>
      </c>
    </row>
    <row r="2631">
      <c r="A2631" s="1">
        <v>139640.0</v>
      </c>
      <c r="B2631" s="1">
        <v>522.0</v>
      </c>
      <c r="C2631" s="1">
        <v>0.0</v>
      </c>
      <c r="D2631" s="1" t="s">
        <v>32</v>
      </c>
      <c r="E2631" s="1">
        <v>30.0</v>
      </c>
      <c r="F2631" s="7" t="str">
        <f>vlookup(E2631,Teams!A:B,2,false)</f>
        <v>#N/A</v>
      </c>
      <c r="G2631" s="1" t="b">
        <v>0</v>
      </c>
      <c r="H2631" s="1" t="b">
        <v>1</v>
      </c>
      <c r="I2631" s="1">
        <v>18.0</v>
      </c>
      <c r="J2631" s="7" t="str">
        <f>vlookup(I2631,Cats!$A:$B,2,false)</f>
        <v>P</v>
      </c>
    </row>
    <row r="2632">
      <c r="A2632" s="1">
        <v>139641.0</v>
      </c>
      <c r="B2632" s="1">
        <v>522.0</v>
      </c>
      <c r="C2632" s="1">
        <v>4.0</v>
      </c>
      <c r="D2632" s="1" t="s">
        <v>85</v>
      </c>
      <c r="E2632" s="1">
        <v>22.0</v>
      </c>
      <c r="F2632" s="7" t="str">
        <f>vlookup(E2632,Teams!A:B,2,false)</f>
        <v>Ladue</v>
      </c>
      <c r="G2632" s="1" t="b">
        <v>1</v>
      </c>
      <c r="H2632" s="1" t="b">
        <v>0</v>
      </c>
      <c r="I2632" s="1">
        <v>19.0</v>
      </c>
      <c r="J2632" s="7" t="str">
        <f>vlookup(I2632,Cats!$A:$B,2,false)</f>
        <v>X</v>
      </c>
    </row>
    <row r="2633">
      <c r="A2633" s="1">
        <v>139642.0</v>
      </c>
      <c r="B2633" s="1">
        <v>522.0</v>
      </c>
      <c r="C2633" s="1">
        <v>0.0</v>
      </c>
      <c r="D2633" s="1" t="s">
        <v>32</v>
      </c>
      <c r="E2633" s="1">
        <v>30.0</v>
      </c>
      <c r="F2633" s="7" t="str">
        <f>vlookup(E2633,Teams!A:B,2,false)</f>
        <v>#N/A</v>
      </c>
      <c r="G2633" s="1" t="b">
        <v>0</v>
      </c>
      <c r="H2633" s="1" t="b">
        <v>1</v>
      </c>
      <c r="I2633" s="1">
        <v>19.0</v>
      </c>
      <c r="J2633" s="7" t="str">
        <f>vlookup(I2633,Cats!$A:$B,2,false)</f>
        <v>X</v>
      </c>
    </row>
    <row r="2634">
      <c r="A2634" s="1">
        <v>139643.0</v>
      </c>
      <c r="B2634" s="1">
        <v>522.0</v>
      </c>
      <c r="C2634" s="1">
        <v>4.0</v>
      </c>
      <c r="D2634" s="1" t="s">
        <v>78</v>
      </c>
      <c r="E2634" s="1">
        <v>22.0</v>
      </c>
      <c r="F2634" s="7" t="str">
        <f>vlookup(E2634,Teams!A:B,2,false)</f>
        <v>Ladue</v>
      </c>
      <c r="G2634" s="1" t="b">
        <v>1</v>
      </c>
      <c r="H2634" s="1" t="b">
        <v>0</v>
      </c>
      <c r="I2634" s="1">
        <v>20.0</v>
      </c>
      <c r="J2634" s="7" t="str">
        <f>vlookup(I2634,Cats!$A:$B,2,false)</f>
        <v>M</v>
      </c>
    </row>
    <row r="2635">
      <c r="A2635" s="1">
        <v>139644.0</v>
      </c>
      <c r="B2635" s="1">
        <v>522.0</v>
      </c>
      <c r="C2635" s="1">
        <v>0.0</v>
      </c>
      <c r="D2635" s="1" t="s">
        <v>32</v>
      </c>
      <c r="E2635" s="1">
        <v>30.0</v>
      </c>
      <c r="F2635" s="7" t="str">
        <f>vlookup(E2635,Teams!A:B,2,false)</f>
        <v>#N/A</v>
      </c>
      <c r="G2635" s="1" t="b">
        <v>0</v>
      </c>
      <c r="H2635" s="1" t="b">
        <v>1</v>
      </c>
      <c r="I2635" s="1">
        <v>20.0</v>
      </c>
      <c r="J2635" s="7" t="str">
        <f>vlookup(I2635,Cats!$A:$B,2,false)</f>
        <v>M</v>
      </c>
    </row>
    <row r="2636">
      <c r="A2636" s="1">
        <v>139645.0</v>
      </c>
      <c r="B2636" s="1">
        <v>522.0</v>
      </c>
      <c r="C2636" s="1">
        <v>4.0</v>
      </c>
      <c r="D2636" s="1" t="s">
        <v>82</v>
      </c>
      <c r="E2636" s="1">
        <v>22.0</v>
      </c>
      <c r="F2636" s="7" t="str">
        <f>vlookup(E2636,Teams!A:B,2,false)</f>
        <v>Ladue</v>
      </c>
      <c r="G2636" s="1" t="b">
        <v>1</v>
      </c>
      <c r="H2636" s="1" t="b">
        <v>0</v>
      </c>
      <c r="I2636" s="1">
        <v>21.0</v>
      </c>
      <c r="J2636" s="7" t="str">
        <f>vlookup(I2636,Cats!$A:$B,2,false)</f>
        <v>C</v>
      </c>
    </row>
    <row r="2637">
      <c r="A2637" s="1">
        <v>139646.0</v>
      </c>
      <c r="B2637" s="1">
        <v>522.0</v>
      </c>
      <c r="C2637" s="1">
        <v>0.0</v>
      </c>
      <c r="D2637" s="1" t="s">
        <v>32</v>
      </c>
      <c r="E2637" s="1">
        <v>30.0</v>
      </c>
      <c r="F2637" s="7" t="str">
        <f>vlookup(E2637,Teams!A:B,2,false)</f>
        <v>#N/A</v>
      </c>
      <c r="G2637" s="1" t="b">
        <v>0</v>
      </c>
      <c r="H2637" s="1" t="b">
        <v>1</v>
      </c>
      <c r="I2637" s="1">
        <v>21.0</v>
      </c>
      <c r="J2637" s="7" t="str">
        <f>vlookup(I2637,Cats!$A:$B,2,false)</f>
        <v>C</v>
      </c>
    </row>
    <row r="2638">
      <c r="A2638" s="1">
        <v>139647.0</v>
      </c>
      <c r="B2638" s="1">
        <v>522.0</v>
      </c>
      <c r="C2638" s="1">
        <v>14.0</v>
      </c>
      <c r="D2638" s="1" t="s">
        <v>81</v>
      </c>
      <c r="E2638" s="1">
        <v>22.0</v>
      </c>
      <c r="F2638" s="7" t="str">
        <f>vlookup(E2638,Teams!A:B,2,false)</f>
        <v>Ladue</v>
      </c>
      <c r="G2638" s="1" t="b">
        <v>1</v>
      </c>
      <c r="H2638" s="1" t="b">
        <v>0</v>
      </c>
      <c r="I2638" s="1">
        <v>22.0</v>
      </c>
      <c r="J2638" s="7" t="str">
        <f>vlookup(I2638,Cats!$A:$B,2,false)</f>
        <v>E</v>
      </c>
    </row>
    <row r="2639">
      <c r="A2639" s="1">
        <v>139648.0</v>
      </c>
      <c r="B2639" s="1">
        <v>522.0</v>
      </c>
      <c r="C2639" s="1">
        <v>0.0</v>
      </c>
      <c r="D2639" s="1" t="s">
        <v>32</v>
      </c>
      <c r="E2639" s="1">
        <v>30.0</v>
      </c>
      <c r="F2639" s="7" t="str">
        <f>vlookup(E2639,Teams!A:B,2,false)</f>
        <v>#N/A</v>
      </c>
      <c r="G2639" s="1" t="b">
        <v>0</v>
      </c>
      <c r="H2639" s="1" t="b">
        <v>1</v>
      </c>
      <c r="I2639" s="1">
        <v>22.0</v>
      </c>
      <c r="J2639" s="7" t="str">
        <f>vlookup(I2639,Cats!$A:$B,2,false)</f>
        <v>E</v>
      </c>
    </row>
    <row r="2640">
      <c r="A2640" s="1">
        <v>139649.0</v>
      </c>
      <c r="B2640" s="1">
        <v>522.0</v>
      </c>
      <c r="C2640" s="1">
        <v>4.0</v>
      </c>
      <c r="D2640" s="1" t="s">
        <v>82</v>
      </c>
      <c r="E2640" s="1">
        <v>22.0</v>
      </c>
      <c r="F2640" s="7" t="str">
        <f>vlookup(E2640,Teams!A:B,2,false)</f>
        <v>Ladue</v>
      </c>
      <c r="G2640" s="1" t="b">
        <v>1</v>
      </c>
      <c r="H2640" s="1" t="b">
        <v>0</v>
      </c>
      <c r="I2640" s="1">
        <v>23.0</v>
      </c>
      <c r="J2640" s="7" t="str">
        <f>vlookup(I2640,Cats!$A:$B,2,false)</f>
        <v>B</v>
      </c>
    </row>
    <row r="2641">
      <c r="A2641" s="1">
        <v>139650.0</v>
      </c>
      <c r="B2641" s="1">
        <v>522.0</v>
      </c>
      <c r="C2641" s="1">
        <v>0.0</v>
      </c>
      <c r="D2641" s="1" t="s">
        <v>32</v>
      </c>
      <c r="E2641" s="1">
        <v>30.0</v>
      </c>
      <c r="F2641" s="7" t="str">
        <f>vlookup(E2641,Teams!A:B,2,false)</f>
        <v>#N/A</v>
      </c>
      <c r="G2641" s="1" t="b">
        <v>0</v>
      </c>
      <c r="H2641" s="1" t="b">
        <v>1</v>
      </c>
      <c r="I2641" s="1">
        <v>23.0</v>
      </c>
      <c r="J2641" s="7" t="str">
        <f>vlookup(I2641,Cats!$A:$B,2,false)</f>
        <v>B</v>
      </c>
    </row>
    <row r="2642">
      <c r="A2642" s="1">
        <v>139651.0</v>
      </c>
      <c r="B2642" s="1">
        <v>522.0</v>
      </c>
      <c r="C2642" s="1">
        <v>14.0</v>
      </c>
      <c r="D2642" s="1" t="s">
        <v>85</v>
      </c>
      <c r="E2642" s="1">
        <v>22.0</v>
      </c>
      <c r="F2642" s="7" t="str">
        <f>vlookup(E2642,Teams!A:B,2,false)</f>
        <v>Ladue</v>
      </c>
      <c r="G2642" s="1" t="b">
        <v>1</v>
      </c>
      <c r="H2642" s="1" t="b">
        <v>0</v>
      </c>
      <c r="I2642" s="1">
        <v>24.0</v>
      </c>
      <c r="J2642" s="7" t="str">
        <f>vlookup(I2642,Cats!$A:$B,2,false)</f>
        <v>P</v>
      </c>
    </row>
    <row r="2643">
      <c r="A2643" s="1">
        <v>139652.0</v>
      </c>
      <c r="B2643" s="1">
        <v>522.0</v>
      </c>
      <c r="C2643" s="1">
        <v>0.0</v>
      </c>
      <c r="D2643" s="1" t="s">
        <v>32</v>
      </c>
      <c r="E2643" s="1">
        <v>30.0</v>
      </c>
      <c r="F2643" s="7" t="str">
        <f>vlookup(E2643,Teams!A:B,2,false)</f>
        <v>#N/A</v>
      </c>
      <c r="G2643" s="1" t="b">
        <v>0</v>
      </c>
      <c r="H2643" s="1" t="b">
        <v>1</v>
      </c>
      <c r="I2643" s="1">
        <v>24.0</v>
      </c>
      <c r="J2643" s="7" t="str">
        <f>vlookup(I2643,Cats!$A:$B,2,false)</f>
        <v>P</v>
      </c>
    </row>
    <row r="2644">
      <c r="A2644" s="1">
        <v>139653.0</v>
      </c>
      <c r="B2644" s="1">
        <v>523.0</v>
      </c>
      <c r="C2644" s="1">
        <v>0.0</v>
      </c>
      <c r="D2644" s="1" t="s">
        <v>32</v>
      </c>
      <c r="E2644" s="1">
        <v>24.0</v>
      </c>
      <c r="F2644" s="7" t="str">
        <f>vlookup(E2644,Teams!A:B,2,false)</f>
        <v>Lexington A</v>
      </c>
      <c r="G2644" s="1" t="b">
        <v>1</v>
      </c>
      <c r="H2644" s="1" t="b">
        <v>1</v>
      </c>
      <c r="I2644" s="1">
        <v>1.0</v>
      </c>
      <c r="J2644" s="7" t="str">
        <f>vlookup(I2644,Cats!$A:$B,2,false)</f>
        <v>X</v>
      </c>
    </row>
    <row r="2645">
      <c r="A2645" s="1">
        <v>139654.0</v>
      </c>
      <c r="B2645" s="1">
        <v>523.0</v>
      </c>
      <c r="C2645" s="1">
        <v>14.0</v>
      </c>
      <c r="D2645" s="1" t="s">
        <v>72</v>
      </c>
      <c r="E2645" s="1">
        <v>27.0</v>
      </c>
      <c r="F2645" s="7" t="str">
        <f>vlookup(E2645,Teams!A:B,2,false)</f>
        <v>Middleton</v>
      </c>
      <c r="G2645" s="1" t="b">
        <v>0</v>
      </c>
      <c r="H2645" s="1" t="b">
        <v>0</v>
      </c>
      <c r="I2645" s="1">
        <v>1.0</v>
      </c>
      <c r="J2645" s="7" t="str">
        <f>vlookup(I2645,Cats!$A:$B,2,false)</f>
        <v>X</v>
      </c>
    </row>
    <row r="2646">
      <c r="A2646" s="1">
        <v>139655.0</v>
      </c>
      <c r="B2646" s="1">
        <v>523.0</v>
      </c>
      <c r="C2646" s="1">
        <v>14.0</v>
      </c>
      <c r="D2646" s="1" t="s">
        <v>80</v>
      </c>
      <c r="E2646" s="1">
        <v>24.0</v>
      </c>
      <c r="F2646" s="7" t="str">
        <f>vlookup(E2646,Teams!A:B,2,false)</f>
        <v>Lexington A</v>
      </c>
      <c r="G2646" s="1" t="b">
        <v>1</v>
      </c>
      <c r="H2646" s="1" t="b">
        <v>0</v>
      </c>
      <c r="I2646" s="1">
        <v>2.0</v>
      </c>
      <c r="J2646" s="7" t="str">
        <f>vlookup(I2646,Cats!$A:$B,2,false)</f>
        <v>M</v>
      </c>
    </row>
    <row r="2647">
      <c r="A2647" s="1">
        <v>139656.0</v>
      </c>
      <c r="B2647" s="1">
        <v>523.0</v>
      </c>
      <c r="C2647" s="1">
        <v>0.0</v>
      </c>
      <c r="D2647" s="1" t="s">
        <v>32</v>
      </c>
      <c r="E2647" s="1">
        <v>27.0</v>
      </c>
      <c r="F2647" s="7" t="str">
        <f>vlookup(E2647,Teams!A:B,2,false)</f>
        <v>Middleton</v>
      </c>
      <c r="G2647" s="1" t="b">
        <v>0</v>
      </c>
      <c r="H2647" s="1" t="b">
        <v>1</v>
      </c>
      <c r="I2647" s="1">
        <v>2.0</v>
      </c>
      <c r="J2647" s="7" t="str">
        <f>vlookup(I2647,Cats!$A:$B,2,false)</f>
        <v>M</v>
      </c>
    </row>
    <row r="2648">
      <c r="A2648" s="1">
        <v>139657.0</v>
      </c>
      <c r="B2648" s="1">
        <v>523.0</v>
      </c>
      <c r="C2648" s="1">
        <v>0.0</v>
      </c>
      <c r="D2648" s="1" t="s">
        <v>32</v>
      </c>
      <c r="E2648" s="1">
        <v>24.0</v>
      </c>
      <c r="F2648" s="7" t="str">
        <f>vlookup(E2648,Teams!A:B,2,false)</f>
        <v>Lexington A</v>
      </c>
      <c r="G2648" s="1" t="b">
        <v>1</v>
      </c>
      <c r="H2648" s="1" t="b">
        <v>1</v>
      </c>
      <c r="I2648" s="1">
        <v>3.0</v>
      </c>
      <c r="J2648" s="7" t="str">
        <f>vlookup(I2648,Cats!$A:$B,2,false)</f>
        <v>C</v>
      </c>
    </row>
    <row r="2649">
      <c r="A2649" s="1">
        <v>139658.0</v>
      </c>
      <c r="B2649" s="1">
        <v>523.0</v>
      </c>
      <c r="C2649" s="1">
        <v>14.0</v>
      </c>
      <c r="D2649" s="1" t="s">
        <v>70</v>
      </c>
      <c r="E2649" s="1">
        <v>27.0</v>
      </c>
      <c r="F2649" s="7" t="str">
        <f>vlookup(E2649,Teams!A:B,2,false)</f>
        <v>Middleton</v>
      </c>
      <c r="G2649" s="1" t="b">
        <v>0</v>
      </c>
      <c r="H2649" s="1" t="b">
        <v>0</v>
      </c>
      <c r="I2649" s="1">
        <v>3.0</v>
      </c>
      <c r="J2649" s="7" t="str">
        <f>vlookup(I2649,Cats!$A:$B,2,false)</f>
        <v>C</v>
      </c>
    </row>
    <row r="2650">
      <c r="A2650" s="1">
        <v>139659.0</v>
      </c>
      <c r="B2650" s="1">
        <v>523.0</v>
      </c>
      <c r="C2650" s="1">
        <v>4.0</v>
      </c>
      <c r="D2650" s="1" t="s">
        <v>79</v>
      </c>
      <c r="E2650" s="1">
        <v>24.0</v>
      </c>
      <c r="F2650" s="7" t="str">
        <f>vlookup(E2650,Teams!A:B,2,false)</f>
        <v>Lexington A</v>
      </c>
      <c r="G2650" s="1" t="b">
        <v>1</v>
      </c>
      <c r="H2650" s="1" t="b">
        <v>0</v>
      </c>
      <c r="I2650" s="1">
        <v>4.0</v>
      </c>
      <c r="J2650" s="7" t="str">
        <f>vlookup(I2650,Cats!$A:$B,2,false)</f>
        <v>E</v>
      </c>
    </row>
    <row r="2651">
      <c r="A2651" s="1">
        <v>139660.0</v>
      </c>
      <c r="B2651" s="1">
        <v>523.0</v>
      </c>
      <c r="C2651" s="1">
        <v>0.0</v>
      </c>
      <c r="D2651" s="1" t="s">
        <v>32</v>
      </c>
      <c r="E2651" s="1">
        <v>27.0</v>
      </c>
      <c r="F2651" s="7" t="str">
        <f>vlookup(E2651,Teams!A:B,2,false)</f>
        <v>Middleton</v>
      </c>
      <c r="G2651" s="1" t="b">
        <v>0</v>
      </c>
      <c r="H2651" s="1" t="b">
        <v>1</v>
      </c>
      <c r="I2651" s="1">
        <v>4.0</v>
      </c>
      <c r="J2651" s="7" t="str">
        <f>vlookup(I2651,Cats!$A:$B,2,false)</f>
        <v>E</v>
      </c>
    </row>
    <row r="2652">
      <c r="A2652" s="1">
        <v>139661.0</v>
      </c>
      <c r="B2652" s="1">
        <v>523.0</v>
      </c>
      <c r="C2652" s="1">
        <v>0.0</v>
      </c>
      <c r="D2652" s="1" t="s">
        <v>32</v>
      </c>
      <c r="E2652" s="1">
        <v>24.0</v>
      </c>
      <c r="F2652" s="7" t="str">
        <f>vlookup(E2652,Teams!A:B,2,false)</f>
        <v>Lexington A</v>
      </c>
      <c r="G2652" s="1" t="b">
        <v>1</v>
      </c>
      <c r="H2652" s="1" t="b">
        <v>1</v>
      </c>
      <c r="I2652" s="1">
        <v>5.0</v>
      </c>
      <c r="J2652" s="7" t="str">
        <f>vlookup(I2652,Cats!$A:$B,2,false)</f>
        <v>B</v>
      </c>
    </row>
    <row r="2653">
      <c r="A2653" s="1">
        <v>139662.0</v>
      </c>
      <c r="B2653" s="1">
        <v>523.0</v>
      </c>
      <c r="C2653" s="1">
        <v>4.0</v>
      </c>
      <c r="D2653" s="1" t="s">
        <v>72</v>
      </c>
      <c r="E2653" s="1">
        <v>27.0</v>
      </c>
      <c r="F2653" s="7" t="str">
        <f>vlookup(E2653,Teams!A:B,2,false)</f>
        <v>Middleton</v>
      </c>
      <c r="G2653" s="1" t="b">
        <v>0</v>
      </c>
      <c r="H2653" s="1" t="b">
        <v>0</v>
      </c>
      <c r="I2653" s="1">
        <v>5.0</v>
      </c>
      <c r="J2653" s="7" t="str">
        <f>vlookup(I2653,Cats!$A:$B,2,false)</f>
        <v>B</v>
      </c>
    </row>
    <row r="2654">
      <c r="A2654" s="1">
        <v>139663.0</v>
      </c>
      <c r="B2654" s="1">
        <v>523.0</v>
      </c>
      <c r="C2654" s="1">
        <v>0.0</v>
      </c>
      <c r="D2654" s="1" t="s">
        <v>32</v>
      </c>
      <c r="E2654" s="1">
        <v>24.0</v>
      </c>
      <c r="F2654" s="7" t="str">
        <f>vlookup(E2654,Teams!A:B,2,false)</f>
        <v>Lexington A</v>
      </c>
      <c r="G2654" s="1" t="b">
        <v>1</v>
      </c>
      <c r="H2654" s="1" t="b">
        <v>1</v>
      </c>
      <c r="I2654" s="1">
        <v>6.0</v>
      </c>
      <c r="J2654" s="7" t="str">
        <f>vlookup(I2654,Cats!$A:$B,2,false)</f>
        <v>P</v>
      </c>
    </row>
    <row r="2655">
      <c r="A2655" s="1">
        <v>139664.0</v>
      </c>
      <c r="B2655" s="1">
        <v>523.0</v>
      </c>
      <c r="C2655" s="1">
        <v>14.0</v>
      </c>
      <c r="D2655" s="1" t="s">
        <v>73</v>
      </c>
      <c r="E2655" s="1">
        <v>27.0</v>
      </c>
      <c r="F2655" s="7" t="str">
        <f>vlookup(E2655,Teams!A:B,2,false)</f>
        <v>Middleton</v>
      </c>
      <c r="G2655" s="1" t="b">
        <v>0</v>
      </c>
      <c r="H2655" s="1" t="b">
        <v>0</v>
      </c>
      <c r="I2655" s="1">
        <v>6.0</v>
      </c>
      <c r="J2655" s="7" t="str">
        <f>vlookup(I2655,Cats!$A:$B,2,false)</f>
        <v>P</v>
      </c>
    </row>
    <row r="2656">
      <c r="A2656" s="1">
        <v>139665.0</v>
      </c>
      <c r="B2656" s="1">
        <v>523.0</v>
      </c>
      <c r="C2656" s="1">
        <v>0.0</v>
      </c>
      <c r="D2656" s="1" t="s">
        <v>79</v>
      </c>
      <c r="E2656" s="1">
        <v>24.0</v>
      </c>
      <c r="F2656" s="7" t="str">
        <f>vlookup(E2656,Teams!A:B,2,false)</f>
        <v>Lexington A</v>
      </c>
      <c r="G2656" s="1" t="b">
        <v>1</v>
      </c>
      <c r="H2656" s="1" t="b">
        <v>0</v>
      </c>
      <c r="I2656" s="1">
        <v>7.0</v>
      </c>
      <c r="J2656" s="7" t="str">
        <f>vlookup(I2656,Cats!$A:$B,2,false)</f>
        <v>X</v>
      </c>
    </row>
    <row r="2657">
      <c r="A2657" s="1">
        <v>139666.0</v>
      </c>
      <c r="B2657" s="1">
        <v>523.0</v>
      </c>
      <c r="C2657" s="1">
        <v>14.0</v>
      </c>
      <c r="D2657" s="1" t="s">
        <v>70</v>
      </c>
      <c r="E2657" s="1">
        <v>27.0</v>
      </c>
      <c r="F2657" s="7" t="str">
        <f>vlookup(E2657,Teams!A:B,2,false)</f>
        <v>Middleton</v>
      </c>
      <c r="G2657" s="1" t="b">
        <v>0</v>
      </c>
      <c r="H2657" s="1" t="b">
        <v>0</v>
      </c>
      <c r="I2657" s="1">
        <v>7.0</v>
      </c>
      <c r="J2657" s="7" t="str">
        <f>vlookup(I2657,Cats!$A:$B,2,false)</f>
        <v>X</v>
      </c>
    </row>
    <row r="2658">
      <c r="A2658" s="1">
        <v>139667.0</v>
      </c>
      <c r="B2658" s="1">
        <v>523.0</v>
      </c>
      <c r="C2658" s="1">
        <v>14.0</v>
      </c>
      <c r="D2658" s="1" t="s">
        <v>84</v>
      </c>
      <c r="E2658" s="1">
        <v>24.0</v>
      </c>
      <c r="F2658" s="7" t="str">
        <f>vlookup(E2658,Teams!A:B,2,false)</f>
        <v>Lexington A</v>
      </c>
      <c r="G2658" s="1" t="b">
        <v>1</v>
      </c>
      <c r="H2658" s="1" t="b">
        <v>0</v>
      </c>
      <c r="I2658" s="1">
        <v>8.0</v>
      </c>
      <c r="J2658" s="7" t="str">
        <f>vlookup(I2658,Cats!$A:$B,2,false)</f>
        <v>M</v>
      </c>
    </row>
    <row r="2659">
      <c r="A2659" s="1">
        <v>139668.0</v>
      </c>
      <c r="B2659" s="1">
        <v>523.0</v>
      </c>
      <c r="C2659" s="1">
        <v>0.0</v>
      </c>
      <c r="D2659" s="1" t="s">
        <v>32</v>
      </c>
      <c r="E2659" s="1">
        <v>27.0</v>
      </c>
      <c r="F2659" s="7" t="str">
        <f>vlookup(E2659,Teams!A:B,2,false)</f>
        <v>Middleton</v>
      </c>
      <c r="G2659" s="1" t="b">
        <v>0</v>
      </c>
      <c r="H2659" s="1" t="b">
        <v>1</v>
      </c>
      <c r="I2659" s="1">
        <v>8.0</v>
      </c>
      <c r="J2659" s="7" t="str">
        <f>vlookup(I2659,Cats!$A:$B,2,false)</f>
        <v>M</v>
      </c>
    </row>
    <row r="2660">
      <c r="A2660" s="1">
        <v>139669.0</v>
      </c>
      <c r="B2660" s="1">
        <v>523.0</v>
      </c>
      <c r="C2660" s="1">
        <v>0.0</v>
      </c>
      <c r="D2660" s="1" t="s">
        <v>32</v>
      </c>
      <c r="E2660" s="1">
        <v>24.0</v>
      </c>
      <c r="F2660" s="7" t="str">
        <f>vlookup(E2660,Teams!A:B,2,false)</f>
        <v>Lexington A</v>
      </c>
      <c r="G2660" s="1" t="b">
        <v>1</v>
      </c>
      <c r="H2660" s="1" t="b">
        <v>1</v>
      </c>
      <c r="I2660" s="1">
        <v>9.0</v>
      </c>
      <c r="J2660" s="7" t="str">
        <f>vlookup(I2660,Cats!$A:$B,2,false)</f>
        <v>C</v>
      </c>
    </row>
    <row r="2661">
      <c r="A2661" s="1">
        <v>139670.0</v>
      </c>
      <c r="B2661" s="1">
        <v>523.0</v>
      </c>
      <c r="C2661" s="1">
        <v>4.0</v>
      </c>
      <c r="D2661" s="1" t="s">
        <v>70</v>
      </c>
      <c r="E2661" s="1">
        <v>27.0</v>
      </c>
      <c r="F2661" s="7" t="str">
        <f>vlookup(E2661,Teams!A:B,2,false)</f>
        <v>Middleton</v>
      </c>
      <c r="G2661" s="1" t="b">
        <v>0</v>
      </c>
      <c r="H2661" s="1" t="b">
        <v>0</v>
      </c>
      <c r="I2661" s="1">
        <v>9.0</v>
      </c>
      <c r="J2661" s="7" t="str">
        <f>vlookup(I2661,Cats!$A:$B,2,false)</f>
        <v>C</v>
      </c>
    </row>
    <row r="2662">
      <c r="A2662" s="1">
        <v>139671.0</v>
      </c>
      <c r="B2662" s="1">
        <v>523.0</v>
      </c>
      <c r="C2662" s="1">
        <v>0.0</v>
      </c>
      <c r="D2662" s="1" t="s">
        <v>32</v>
      </c>
      <c r="E2662" s="1">
        <v>24.0</v>
      </c>
      <c r="F2662" s="7" t="str">
        <f>vlookup(E2662,Teams!A:B,2,false)</f>
        <v>Lexington A</v>
      </c>
      <c r="G2662" s="1" t="b">
        <v>1</v>
      </c>
      <c r="H2662" s="1" t="b">
        <v>1</v>
      </c>
      <c r="I2662" s="1">
        <v>10.0</v>
      </c>
      <c r="J2662" s="7" t="str">
        <f>vlookup(I2662,Cats!$A:$B,2,false)</f>
        <v>E</v>
      </c>
    </row>
    <row r="2663">
      <c r="A2663" s="1">
        <v>139672.0</v>
      </c>
      <c r="B2663" s="1">
        <v>523.0</v>
      </c>
      <c r="C2663" s="1">
        <v>4.0</v>
      </c>
      <c r="D2663" s="1" t="s">
        <v>73</v>
      </c>
      <c r="E2663" s="1">
        <v>27.0</v>
      </c>
      <c r="F2663" s="7" t="str">
        <f>vlookup(E2663,Teams!A:B,2,false)</f>
        <v>Middleton</v>
      </c>
      <c r="G2663" s="1" t="b">
        <v>0</v>
      </c>
      <c r="H2663" s="1" t="b">
        <v>0</v>
      </c>
      <c r="I2663" s="1">
        <v>10.0</v>
      </c>
      <c r="J2663" s="7" t="str">
        <f>vlookup(I2663,Cats!$A:$B,2,false)</f>
        <v>E</v>
      </c>
    </row>
    <row r="2664">
      <c r="A2664" s="1">
        <v>139673.0</v>
      </c>
      <c r="B2664" s="1">
        <v>523.0</v>
      </c>
      <c r="C2664" s="1">
        <v>0.0</v>
      </c>
      <c r="D2664" s="1" t="s">
        <v>84</v>
      </c>
      <c r="E2664" s="1">
        <v>24.0</v>
      </c>
      <c r="F2664" s="7" t="str">
        <f>vlookup(E2664,Teams!A:B,2,false)</f>
        <v>Lexington A</v>
      </c>
      <c r="G2664" s="1" t="b">
        <v>1</v>
      </c>
      <c r="H2664" s="1" t="b">
        <v>1</v>
      </c>
      <c r="I2664" s="1">
        <v>11.0</v>
      </c>
      <c r="J2664" s="7" t="str">
        <f>vlookup(I2664,Cats!$A:$B,2,false)</f>
        <v>B</v>
      </c>
    </row>
    <row r="2665">
      <c r="A2665" s="1">
        <v>139674.0</v>
      </c>
      <c r="B2665" s="1">
        <v>523.0</v>
      </c>
      <c r="C2665" s="1">
        <v>4.0</v>
      </c>
      <c r="D2665" s="1" t="s">
        <v>72</v>
      </c>
      <c r="E2665" s="1">
        <v>27.0</v>
      </c>
      <c r="F2665" s="7" t="str">
        <f>vlookup(E2665,Teams!A:B,2,false)</f>
        <v>Middleton</v>
      </c>
      <c r="G2665" s="1" t="b">
        <v>0</v>
      </c>
      <c r="H2665" s="1" t="b">
        <v>0</v>
      </c>
      <c r="I2665" s="1">
        <v>11.0</v>
      </c>
      <c r="J2665" s="7" t="str">
        <f>vlookup(I2665,Cats!$A:$B,2,false)</f>
        <v>B</v>
      </c>
    </row>
    <row r="2666">
      <c r="A2666" s="1">
        <v>139675.0</v>
      </c>
      <c r="B2666" s="1">
        <v>523.0</v>
      </c>
      <c r="C2666" s="1">
        <v>4.0</v>
      </c>
      <c r="D2666" s="1" t="s">
        <v>79</v>
      </c>
      <c r="E2666" s="1">
        <v>24.0</v>
      </c>
      <c r="F2666" s="7" t="str">
        <f>vlookup(E2666,Teams!A:B,2,false)</f>
        <v>Lexington A</v>
      </c>
      <c r="G2666" s="1" t="b">
        <v>1</v>
      </c>
      <c r="H2666" s="1" t="b">
        <v>0</v>
      </c>
      <c r="I2666" s="1">
        <v>12.0</v>
      </c>
      <c r="J2666" s="7" t="str">
        <f>vlookup(I2666,Cats!$A:$B,2,false)</f>
        <v>P</v>
      </c>
    </row>
    <row r="2667">
      <c r="A2667" s="1">
        <v>139676.0</v>
      </c>
      <c r="B2667" s="1">
        <v>523.0</v>
      </c>
      <c r="C2667" s="1">
        <v>0.0</v>
      </c>
      <c r="D2667" s="1" t="s">
        <v>32</v>
      </c>
      <c r="E2667" s="1">
        <v>27.0</v>
      </c>
      <c r="F2667" s="7" t="str">
        <f>vlookup(E2667,Teams!A:B,2,false)</f>
        <v>Middleton</v>
      </c>
      <c r="G2667" s="1" t="b">
        <v>0</v>
      </c>
      <c r="H2667" s="1" t="b">
        <v>1</v>
      </c>
      <c r="I2667" s="1">
        <v>12.0</v>
      </c>
      <c r="J2667" s="7" t="str">
        <f>vlookup(I2667,Cats!$A:$B,2,false)</f>
        <v>P</v>
      </c>
    </row>
    <row r="2668">
      <c r="A2668" s="1">
        <v>139677.0</v>
      </c>
      <c r="B2668" s="1">
        <v>523.0</v>
      </c>
      <c r="C2668" s="1">
        <v>0.0</v>
      </c>
      <c r="D2668" s="1" t="s">
        <v>32</v>
      </c>
      <c r="E2668" s="1">
        <v>24.0</v>
      </c>
      <c r="F2668" s="7" t="str">
        <f>vlookup(E2668,Teams!A:B,2,false)</f>
        <v>Lexington A</v>
      </c>
      <c r="G2668" s="1" t="b">
        <v>1</v>
      </c>
      <c r="H2668" s="1" t="b">
        <v>1</v>
      </c>
      <c r="I2668" s="1">
        <v>13.0</v>
      </c>
      <c r="J2668" s="7" t="str">
        <f>vlookup(I2668,Cats!$A:$B,2,false)</f>
        <v>X</v>
      </c>
    </row>
    <row r="2669">
      <c r="A2669" s="1">
        <v>139678.0</v>
      </c>
      <c r="B2669" s="1">
        <v>523.0</v>
      </c>
      <c r="C2669" s="1">
        <v>14.0</v>
      </c>
      <c r="D2669" s="1" t="s">
        <v>72</v>
      </c>
      <c r="E2669" s="1">
        <v>27.0</v>
      </c>
      <c r="F2669" s="7" t="str">
        <f>vlookup(E2669,Teams!A:B,2,false)</f>
        <v>Middleton</v>
      </c>
      <c r="G2669" s="1" t="b">
        <v>0</v>
      </c>
      <c r="H2669" s="1" t="b">
        <v>0</v>
      </c>
      <c r="I2669" s="1">
        <v>13.0</v>
      </c>
      <c r="J2669" s="7" t="str">
        <f>vlookup(I2669,Cats!$A:$B,2,false)</f>
        <v>X</v>
      </c>
    </row>
    <row r="2670">
      <c r="A2670" s="1">
        <v>139679.0</v>
      </c>
      <c r="B2670" s="1">
        <v>523.0</v>
      </c>
      <c r="C2670" s="1">
        <v>0.0</v>
      </c>
      <c r="D2670" s="1" t="s">
        <v>32</v>
      </c>
      <c r="E2670" s="1">
        <v>24.0</v>
      </c>
      <c r="F2670" s="7" t="str">
        <f>vlookup(E2670,Teams!A:B,2,false)</f>
        <v>Lexington A</v>
      </c>
      <c r="G2670" s="1" t="b">
        <v>1</v>
      </c>
      <c r="H2670" s="1" t="b">
        <v>1</v>
      </c>
      <c r="I2670" s="1">
        <v>14.0</v>
      </c>
      <c r="J2670" s="7" t="str">
        <f>vlookup(I2670,Cats!$A:$B,2,false)</f>
        <v>M</v>
      </c>
    </row>
    <row r="2671">
      <c r="A2671" s="1">
        <v>139680.0</v>
      </c>
      <c r="B2671" s="1">
        <v>523.0</v>
      </c>
      <c r="C2671" s="1">
        <v>4.0</v>
      </c>
      <c r="D2671" s="1" t="s">
        <v>70</v>
      </c>
      <c r="E2671" s="1">
        <v>27.0</v>
      </c>
      <c r="F2671" s="7" t="str">
        <f>vlookup(E2671,Teams!A:B,2,false)</f>
        <v>Middleton</v>
      </c>
      <c r="G2671" s="1" t="b">
        <v>0</v>
      </c>
      <c r="H2671" s="1" t="b">
        <v>0</v>
      </c>
      <c r="I2671" s="1">
        <v>14.0</v>
      </c>
      <c r="J2671" s="7" t="str">
        <f>vlookup(I2671,Cats!$A:$B,2,false)</f>
        <v>M</v>
      </c>
    </row>
    <row r="2672">
      <c r="A2672" s="1">
        <v>139681.0</v>
      </c>
      <c r="B2672" s="1">
        <v>523.0</v>
      </c>
      <c r="C2672" s="1">
        <v>0.0</v>
      </c>
      <c r="D2672" s="1" t="s">
        <v>83</v>
      </c>
      <c r="E2672" s="1">
        <v>24.0</v>
      </c>
      <c r="F2672" s="7" t="str">
        <f>vlookup(E2672,Teams!A:B,2,false)</f>
        <v>Lexington A</v>
      </c>
      <c r="G2672" s="1" t="b">
        <v>1</v>
      </c>
      <c r="H2672" s="1" t="b">
        <v>0</v>
      </c>
      <c r="I2672" s="1">
        <v>15.0</v>
      </c>
      <c r="J2672" s="7" t="str">
        <f>vlookup(I2672,Cats!$A:$B,2,false)</f>
        <v>C</v>
      </c>
    </row>
    <row r="2673">
      <c r="A2673" s="1">
        <v>139682.0</v>
      </c>
      <c r="B2673" s="1">
        <v>523.0</v>
      </c>
      <c r="C2673" s="1">
        <v>4.0</v>
      </c>
      <c r="D2673" s="1" t="s">
        <v>70</v>
      </c>
      <c r="E2673" s="1">
        <v>27.0</v>
      </c>
      <c r="F2673" s="7" t="str">
        <f>vlookup(E2673,Teams!A:B,2,false)</f>
        <v>Middleton</v>
      </c>
      <c r="G2673" s="1" t="b">
        <v>0</v>
      </c>
      <c r="H2673" s="1" t="b">
        <v>0</v>
      </c>
      <c r="I2673" s="1">
        <v>15.0</v>
      </c>
      <c r="J2673" s="7" t="str">
        <f>vlookup(I2673,Cats!$A:$B,2,false)</f>
        <v>C</v>
      </c>
    </row>
    <row r="2674">
      <c r="A2674" s="1">
        <v>139683.0</v>
      </c>
      <c r="B2674" s="1">
        <v>523.0</v>
      </c>
      <c r="C2674" s="1">
        <v>4.0</v>
      </c>
      <c r="D2674" s="1" t="s">
        <v>79</v>
      </c>
      <c r="E2674" s="1">
        <v>24.0</v>
      </c>
      <c r="F2674" s="7" t="str">
        <f>vlookup(E2674,Teams!A:B,2,false)</f>
        <v>Lexington A</v>
      </c>
      <c r="G2674" s="1" t="b">
        <v>1</v>
      </c>
      <c r="H2674" s="1" t="b">
        <v>0</v>
      </c>
      <c r="I2674" s="1">
        <v>16.0</v>
      </c>
      <c r="J2674" s="7" t="str">
        <f>vlookup(I2674,Cats!$A:$B,2,false)</f>
        <v>E</v>
      </c>
    </row>
    <row r="2675">
      <c r="A2675" s="1">
        <v>139684.0</v>
      </c>
      <c r="B2675" s="1">
        <v>523.0</v>
      </c>
      <c r="C2675" s="1">
        <v>0.0</v>
      </c>
      <c r="D2675" s="1" t="s">
        <v>32</v>
      </c>
      <c r="E2675" s="1">
        <v>27.0</v>
      </c>
      <c r="F2675" s="7" t="str">
        <f>vlookup(E2675,Teams!A:B,2,false)</f>
        <v>Middleton</v>
      </c>
      <c r="G2675" s="1" t="b">
        <v>0</v>
      </c>
      <c r="H2675" s="1" t="b">
        <v>1</v>
      </c>
      <c r="I2675" s="1">
        <v>16.0</v>
      </c>
      <c r="J2675" s="7" t="str">
        <f>vlookup(I2675,Cats!$A:$B,2,false)</f>
        <v>E</v>
      </c>
    </row>
    <row r="2676">
      <c r="A2676" s="1">
        <v>139685.0</v>
      </c>
      <c r="B2676" s="1">
        <v>523.0</v>
      </c>
      <c r="C2676" s="1">
        <v>0.0</v>
      </c>
      <c r="D2676" s="1" t="s">
        <v>32</v>
      </c>
      <c r="E2676" s="1">
        <v>24.0</v>
      </c>
      <c r="F2676" s="7" t="str">
        <f>vlookup(E2676,Teams!A:B,2,false)</f>
        <v>Lexington A</v>
      </c>
      <c r="G2676" s="1" t="b">
        <v>1</v>
      </c>
      <c r="H2676" s="1" t="b">
        <v>1</v>
      </c>
      <c r="I2676" s="1">
        <v>17.0</v>
      </c>
      <c r="J2676" s="7" t="str">
        <f>vlookup(I2676,Cats!$A:$B,2,false)</f>
        <v>B</v>
      </c>
    </row>
    <row r="2677">
      <c r="A2677" s="1">
        <v>139686.0</v>
      </c>
      <c r="B2677" s="1">
        <v>523.0</v>
      </c>
      <c r="C2677" s="1">
        <v>4.0</v>
      </c>
      <c r="D2677" s="1" t="s">
        <v>72</v>
      </c>
      <c r="E2677" s="1">
        <v>27.0</v>
      </c>
      <c r="F2677" s="7" t="str">
        <f>vlookup(E2677,Teams!A:B,2,false)</f>
        <v>Middleton</v>
      </c>
      <c r="G2677" s="1" t="b">
        <v>0</v>
      </c>
      <c r="H2677" s="1" t="b">
        <v>0</v>
      </c>
      <c r="I2677" s="1">
        <v>17.0</v>
      </c>
      <c r="J2677" s="7" t="str">
        <f>vlookup(I2677,Cats!$A:$B,2,false)</f>
        <v>B</v>
      </c>
    </row>
    <row r="2678">
      <c r="A2678" s="1">
        <v>139687.0</v>
      </c>
      <c r="B2678" s="1">
        <v>523.0</v>
      </c>
      <c r="C2678" s="1">
        <v>4.0</v>
      </c>
      <c r="D2678" s="1" t="s">
        <v>80</v>
      </c>
      <c r="E2678" s="1">
        <v>24.0</v>
      </c>
      <c r="F2678" s="7" t="str">
        <f>vlookup(E2678,Teams!A:B,2,false)</f>
        <v>Lexington A</v>
      </c>
      <c r="G2678" s="1" t="b">
        <v>1</v>
      </c>
      <c r="H2678" s="1" t="b">
        <v>0</v>
      </c>
      <c r="I2678" s="1">
        <v>18.0</v>
      </c>
      <c r="J2678" s="7" t="str">
        <f>vlookup(I2678,Cats!$A:$B,2,false)</f>
        <v>P</v>
      </c>
    </row>
    <row r="2679">
      <c r="A2679" s="1">
        <v>139688.0</v>
      </c>
      <c r="B2679" s="1">
        <v>523.0</v>
      </c>
      <c r="C2679" s="1">
        <v>-4.0</v>
      </c>
      <c r="D2679" s="1" t="s">
        <v>73</v>
      </c>
      <c r="E2679" s="1">
        <v>27.0</v>
      </c>
      <c r="F2679" s="7" t="str">
        <f>vlookup(E2679,Teams!A:B,2,false)</f>
        <v>Middleton</v>
      </c>
      <c r="G2679" s="1" t="b">
        <v>0</v>
      </c>
      <c r="H2679" s="1" t="b">
        <v>0</v>
      </c>
      <c r="I2679" s="1">
        <v>18.0</v>
      </c>
      <c r="J2679" s="7" t="str">
        <f>vlookup(I2679,Cats!$A:$B,2,false)</f>
        <v>P</v>
      </c>
    </row>
    <row r="2680">
      <c r="A2680" s="1">
        <v>139689.0</v>
      </c>
      <c r="B2680" s="1">
        <v>523.0</v>
      </c>
      <c r="C2680" s="1">
        <v>-4.0</v>
      </c>
      <c r="D2680" s="1" t="s">
        <v>79</v>
      </c>
      <c r="E2680" s="1">
        <v>24.0</v>
      </c>
      <c r="F2680" s="7" t="str">
        <f>vlookup(E2680,Teams!A:B,2,false)</f>
        <v>Lexington A</v>
      </c>
      <c r="G2680" s="1" t="b">
        <v>1</v>
      </c>
      <c r="H2680" s="1" t="b">
        <v>0</v>
      </c>
      <c r="I2680" s="1">
        <v>19.0</v>
      </c>
      <c r="J2680" s="7" t="str">
        <f>vlookup(I2680,Cats!$A:$B,2,false)</f>
        <v>X</v>
      </c>
    </row>
    <row r="2681">
      <c r="A2681" s="1">
        <v>139690.0</v>
      </c>
      <c r="B2681" s="1">
        <v>523.0</v>
      </c>
      <c r="C2681" s="1">
        <v>14.0</v>
      </c>
      <c r="D2681" s="1" t="s">
        <v>70</v>
      </c>
      <c r="E2681" s="1">
        <v>27.0</v>
      </c>
      <c r="F2681" s="7" t="str">
        <f>vlookup(E2681,Teams!A:B,2,false)</f>
        <v>Middleton</v>
      </c>
      <c r="G2681" s="1" t="b">
        <v>0</v>
      </c>
      <c r="H2681" s="1" t="b">
        <v>0</v>
      </c>
      <c r="I2681" s="1">
        <v>19.0</v>
      </c>
      <c r="J2681" s="7" t="str">
        <f>vlookup(I2681,Cats!$A:$B,2,false)</f>
        <v>X</v>
      </c>
    </row>
    <row r="2682">
      <c r="A2682" s="1">
        <v>139691.0</v>
      </c>
      <c r="B2682" s="1">
        <v>523.0</v>
      </c>
      <c r="C2682" s="1">
        <v>0.0</v>
      </c>
      <c r="D2682" s="1" t="s">
        <v>80</v>
      </c>
      <c r="E2682" s="1">
        <v>24.0</v>
      </c>
      <c r="F2682" s="7" t="str">
        <f>vlookup(E2682,Teams!A:B,2,false)</f>
        <v>Lexington A</v>
      </c>
      <c r="G2682" s="1" t="b">
        <v>1</v>
      </c>
      <c r="H2682" s="1" t="b">
        <v>0</v>
      </c>
      <c r="I2682" s="1">
        <v>20.0</v>
      </c>
      <c r="J2682" s="7" t="str">
        <f>vlookup(I2682,Cats!$A:$B,2,false)</f>
        <v>M</v>
      </c>
    </row>
    <row r="2683">
      <c r="A2683" s="1">
        <v>139692.0</v>
      </c>
      <c r="B2683" s="1">
        <v>523.0</v>
      </c>
      <c r="C2683" s="1">
        <v>0.0</v>
      </c>
      <c r="D2683" s="1" t="s">
        <v>70</v>
      </c>
      <c r="E2683" s="1">
        <v>27.0</v>
      </c>
      <c r="F2683" s="7" t="str">
        <f>vlookup(E2683,Teams!A:B,2,false)</f>
        <v>Middleton</v>
      </c>
      <c r="G2683" s="1" t="b">
        <v>0</v>
      </c>
      <c r="H2683" s="1" t="b">
        <v>0</v>
      </c>
      <c r="I2683" s="1">
        <v>20.0</v>
      </c>
      <c r="J2683" s="7" t="str">
        <f>vlookup(I2683,Cats!$A:$B,2,false)</f>
        <v>M</v>
      </c>
    </row>
    <row r="2684">
      <c r="A2684" s="1">
        <v>139693.0</v>
      </c>
      <c r="B2684" s="1">
        <v>523.0</v>
      </c>
      <c r="C2684" s="1">
        <v>4.0</v>
      </c>
      <c r="D2684" s="1" t="s">
        <v>83</v>
      </c>
      <c r="E2684" s="1">
        <v>24.0</v>
      </c>
      <c r="F2684" s="7" t="str">
        <f>vlookup(E2684,Teams!A:B,2,false)</f>
        <v>Lexington A</v>
      </c>
      <c r="G2684" s="1" t="b">
        <v>1</v>
      </c>
      <c r="H2684" s="1" t="b">
        <v>0</v>
      </c>
      <c r="I2684" s="1">
        <v>21.0</v>
      </c>
      <c r="J2684" s="7" t="str">
        <f>vlookup(I2684,Cats!$A:$B,2,false)</f>
        <v>C</v>
      </c>
    </row>
    <row r="2685">
      <c r="A2685" s="1">
        <v>139694.0</v>
      </c>
      <c r="B2685" s="1">
        <v>523.0</v>
      </c>
      <c r="C2685" s="1">
        <v>0.0</v>
      </c>
      <c r="D2685" s="1" t="s">
        <v>32</v>
      </c>
      <c r="E2685" s="1">
        <v>27.0</v>
      </c>
      <c r="F2685" s="7" t="str">
        <f>vlookup(E2685,Teams!A:B,2,false)</f>
        <v>Middleton</v>
      </c>
      <c r="G2685" s="1" t="b">
        <v>0</v>
      </c>
      <c r="H2685" s="1" t="b">
        <v>1</v>
      </c>
      <c r="I2685" s="1">
        <v>21.0</v>
      </c>
      <c r="J2685" s="7" t="str">
        <f>vlookup(I2685,Cats!$A:$B,2,false)</f>
        <v>C</v>
      </c>
    </row>
    <row r="2686">
      <c r="A2686" s="1">
        <v>139695.0</v>
      </c>
      <c r="B2686" s="1">
        <v>523.0</v>
      </c>
      <c r="C2686" s="1">
        <v>14.0</v>
      </c>
      <c r="D2686" s="1" t="s">
        <v>79</v>
      </c>
      <c r="E2686" s="1">
        <v>24.0</v>
      </c>
      <c r="F2686" s="7" t="str">
        <f>vlookup(E2686,Teams!A:B,2,false)</f>
        <v>Lexington A</v>
      </c>
      <c r="G2686" s="1" t="b">
        <v>1</v>
      </c>
      <c r="H2686" s="1" t="b">
        <v>0</v>
      </c>
      <c r="I2686" s="1">
        <v>22.0</v>
      </c>
      <c r="J2686" s="7" t="str">
        <f>vlookup(I2686,Cats!$A:$B,2,false)</f>
        <v>E</v>
      </c>
    </row>
    <row r="2687">
      <c r="A2687" s="1">
        <v>139696.0</v>
      </c>
      <c r="B2687" s="1">
        <v>523.0</v>
      </c>
      <c r="C2687" s="1">
        <v>0.0</v>
      </c>
      <c r="D2687" s="1" t="s">
        <v>32</v>
      </c>
      <c r="E2687" s="1">
        <v>27.0</v>
      </c>
      <c r="F2687" s="7" t="str">
        <f>vlookup(E2687,Teams!A:B,2,false)</f>
        <v>Middleton</v>
      </c>
      <c r="G2687" s="1" t="b">
        <v>0</v>
      </c>
      <c r="H2687" s="1" t="b">
        <v>1</v>
      </c>
      <c r="I2687" s="1">
        <v>22.0</v>
      </c>
      <c r="J2687" s="7" t="str">
        <f>vlookup(I2687,Cats!$A:$B,2,false)</f>
        <v>E</v>
      </c>
    </row>
    <row r="2688">
      <c r="A2688" s="1">
        <v>139697.0</v>
      </c>
      <c r="B2688" s="1">
        <v>523.0</v>
      </c>
      <c r="C2688" s="1">
        <v>0.0</v>
      </c>
      <c r="D2688" s="1" t="s">
        <v>32</v>
      </c>
      <c r="E2688" s="1">
        <v>24.0</v>
      </c>
      <c r="F2688" s="7" t="str">
        <f>vlookup(E2688,Teams!A:B,2,false)</f>
        <v>Lexington A</v>
      </c>
      <c r="G2688" s="1" t="b">
        <v>1</v>
      </c>
      <c r="H2688" s="1" t="b">
        <v>1</v>
      </c>
      <c r="I2688" s="1">
        <v>23.0</v>
      </c>
      <c r="J2688" s="7" t="str">
        <f>vlookup(I2688,Cats!$A:$B,2,false)</f>
        <v>B</v>
      </c>
    </row>
    <row r="2689">
      <c r="A2689" s="1">
        <v>139698.0</v>
      </c>
      <c r="B2689" s="1">
        <v>523.0</v>
      </c>
      <c r="C2689" s="1">
        <v>4.0</v>
      </c>
      <c r="D2689" s="1" t="s">
        <v>72</v>
      </c>
      <c r="E2689" s="1">
        <v>27.0</v>
      </c>
      <c r="F2689" s="7" t="str">
        <f>vlookup(E2689,Teams!A:B,2,false)</f>
        <v>Middleton</v>
      </c>
      <c r="G2689" s="1" t="b">
        <v>0</v>
      </c>
      <c r="H2689" s="1" t="b">
        <v>0</v>
      </c>
      <c r="I2689" s="1">
        <v>23.0</v>
      </c>
      <c r="J2689" s="7" t="str">
        <f>vlookup(I2689,Cats!$A:$B,2,false)</f>
        <v>B</v>
      </c>
    </row>
    <row r="2690">
      <c r="A2690" s="1">
        <v>139699.0</v>
      </c>
      <c r="B2690" s="1">
        <v>523.0</v>
      </c>
      <c r="C2690" s="1">
        <v>14.0</v>
      </c>
      <c r="D2690" s="1" t="s">
        <v>80</v>
      </c>
      <c r="E2690" s="1">
        <v>24.0</v>
      </c>
      <c r="F2690" s="7" t="str">
        <f>vlookup(E2690,Teams!A:B,2,false)</f>
        <v>Lexington A</v>
      </c>
      <c r="G2690" s="1" t="b">
        <v>1</v>
      </c>
      <c r="H2690" s="1" t="b">
        <v>0</v>
      </c>
      <c r="I2690" s="1">
        <v>24.0</v>
      </c>
      <c r="J2690" s="7" t="str">
        <f>vlookup(I2690,Cats!$A:$B,2,false)</f>
        <v>P</v>
      </c>
    </row>
    <row r="2691">
      <c r="A2691" s="1">
        <v>139700.0</v>
      </c>
      <c r="B2691" s="1">
        <v>523.0</v>
      </c>
      <c r="C2691" s="1">
        <v>0.0</v>
      </c>
      <c r="D2691" s="1" t="s">
        <v>32</v>
      </c>
      <c r="E2691" s="1">
        <v>27.0</v>
      </c>
      <c r="F2691" s="7" t="str">
        <f>vlookup(E2691,Teams!A:B,2,false)</f>
        <v>Middleton</v>
      </c>
      <c r="G2691" s="1" t="b">
        <v>0</v>
      </c>
      <c r="H2691" s="1" t="b">
        <v>1</v>
      </c>
      <c r="I2691" s="1">
        <v>24.0</v>
      </c>
      <c r="J2691" s="7" t="str">
        <f>vlookup(I2691,Cats!$A:$B,2,false)</f>
        <v>P</v>
      </c>
    </row>
    <row r="2692">
      <c r="A2692" s="1">
        <v>139701.0</v>
      </c>
      <c r="B2692" s="1">
        <v>524.0</v>
      </c>
      <c r="C2692" s="1">
        <v>14.0</v>
      </c>
      <c r="D2692" s="1" t="s">
        <v>121</v>
      </c>
      <c r="E2692" s="1">
        <v>8.0</v>
      </c>
      <c r="F2692" s="7" t="str">
        <f>vlookup(E2692,Teams!A:B,2,false)</f>
        <v>Canyon Crest</v>
      </c>
      <c r="G2692" s="1" t="b">
        <v>1</v>
      </c>
      <c r="H2692" s="1" t="b">
        <v>0</v>
      </c>
      <c r="I2692" s="1">
        <v>1.0</v>
      </c>
      <c r="J2692" s="7" t="str">
        <f>vlookup(I2692,Cats!$A:$B,2,false)</f>
        <v>X</v>
      </c>
    </row>
    <row r="2693">
      <c r="A2693" s="1">
        <v>139702.0</v>
      </c>
      <c r="B2693" s="1">
        <v>524.0</v>
      </c>
      <c r="C2693" s="1">
        <v>0.0</v>
      </c>
      <c r="D2693" s="1" t="s">
        <v>172</v>
      </c>
      <c r="E2693" s="1">
        <v>40.0</v>
      </c>
      <c r="F2693" s="7" t="str">
        <f>vlookup(E2693,Teams!A:B,2,false)</f>
        <v>Seven Lakes</v>
      </c>
      <c r="G2693" s="1" t="b">
        <v>0</v>
      </c>
      <c r="H2693" s="1" t="b">
        <v>0</v>
      </c>
      <c r="I2693" s="1">
        <v>1.0</v>
      </c>
      <c r="J2693" s="7" t="str">
        <f>vlookup(I2693,Cats!$A:$B,2,false)</f>
        <v>X</v>
      </c>
    </row>
    <row r="2694">
      <c r="A2694" s="1">
        <v>139703.0</v>
      </c>
      <c r="B2694" s="1">
        <v>524.0</v>
      </c>
      <c r="C2694" s="1">
        <v>0.0</v>
      </c>
      <c r="D2694" s="1" t="s">
        <v>32</v>
      </c>
      <c r="E2694" s="1">
        <v>8.0</v>
      </c>
      <c r="F2694" s="7" t="str">
        <f>vlookup(E2694,Teams!A:B,2,false)</f>
        <v>Canyon Crest</v>
      </c>
      <c r="G2694" s="1" t="b">
        <v>1</v>
      </c>
      <c r="H2694" s="1" t="b">
        <v>1</v>
      </c>
      <c r="I2694" s="1">
        <v>2.0</v>
      </c>
      <c r="J2694" s="7" t="str">
        <f>vlookup(I2694,Cats!$A:$B,2,false)</f>
        <v>M</v>
      </c>
    </row>
    <row r="2695">
      <c r="A2695" s="1">
        <v>139704.0</v>
      </c>
      <c r="B2695" s="1">
        <v>524.0</v>
      </c>
      <c r="C2695" s="1">
        <v>14.0</v>
      </c>
      <c r="D2695" s="1" t="s">
        <v>210</v>
      </c>
      <c r="E2695" s="1">
        <v>40.0</v>
      </c>
      <c r="F2695" s="7" t="str">
        <f>vlookup(E2695,Teams!A:B,2,false)</f>
        <v>Seven Lakes</v>
      </c>
      <c r="G2695" s="1" t="b">
        <v>0</v>
      </c>
      <c r="H2695" s="1" t="b">
        <v>0</v>
      </c>
      <c r="I2695" s="1">
        <v>2.0</v>
      </c>
      <c r="J2695" s="7" t="str">
        <f>vlookup(I2695,Cats!$A:$B,2,false)</f>
        <v>M</v>
      </c>
    </row>
    <row r="2696">
      <c r="A2696" s="1">
        <v>139705.0</v>
      </c>
      <c r="B2696" s="1">
        <v>524.0</v>
      </c>
      <c r="C2696" s="1">
        <v>4.0</v>
      </c>
      <c r="D2696" s="1" t="s">
        <v>124</v>
      </c>
      <c r="E2696" s="1">
        <v>8.0</v>
      </c>
      <c r="F2696" s="7" t="str">
        <f>vlookup(E2696,Teams!A:B,2,false)</f>
        <v>Canyon Crest</v>
      </c>
      <c r="G2696" s="1" t="b">
        <v>1</v>
      </c>
      <c r="H2696" s="1" t="b">
        <v>0</v>
      </c>
      <c r="I2696" s="1">
        <v>3.0</v>
      </c>
      <c r="J2696" s="7" t="str">
        <f>vlookup(I2696,Cats!$A:$B,2,false)</f>
        <v>C</v>
      </c>
    </row>
    <row r="2697">
      <c r="A2697" s="1">
        <v>139706.0</v>
      </c>
      <c r="B2697" s="1">
        <v>524.0</v>
      </c>
      <c r="C2697" s="1">
        <v>-4.0</v>
      </c>
      <c r="D2697" s="1" t="s">
        <v>170</v>
      </c>
      <c r="E2697" s="1">
        <v>40.0</v>
      </c>
      <c r="F2697" s="7" t="str">
        <f>vlookup(E2697,Teams!A:B,2,false)</f>
        <v>Seven Lakes</v>
      </c>
      <c r="G2697" s="1" t="b">
        <v>0</v>
      </c>
      <c r="H2697" s="1" t="b">
        <v>0</v>
      </c>
      <c r="I2697" s="1">
        <v>3.0</v>
      </c>
      <c r="J2697" s="7" t="str">
        <f>vlookup(I2697,Cats!$A:$B,2,false)</f>
        <v>C</v>
      </c>
    </row>
    <row r="2698">
      <c r="A2698" s="1">
        <v>139707.0</v>
      </c>
      <c r="B2698" s="1">
        <v>524.0</v>
      </c>
      <c r="C2698" s="1">
        <v>4.0</v>
      </c>
      <c r="D2698" s="1" t="s">
        <v>123</v>
      </c>
      <c r="E2698" s="1">
        <v>8.0</v>
      </c>
      <c r="F2698" s="7" t="str">
        <f>vlookup(E2698,Teams!A:B,2,false)</f>
        <v>Canyon Crest</v>
      </c>
      <c r="G2698" s="1" t="b">
        <v>1</v>
      </c>
      <c r="H2698" s="1" t="b">
        <v>0</v>
      </c>
      <c r="I2698" s="1">
        <v>4.0</v>
      </c>
      <c r="J2698" s="7" t="str">
        <f>vlookup(I2698,Cats!$A:$B,2,false)</f>
        <v>E</v>
      </c>
    </row>
    <row r="2699">
      <c r="A2699" s="1">
        <v>139708.0</v>
      </c>
      <c r="B2699" s="1">
        <v>524.0</v>
      </c>
      <c r="C2699" s="1">
        <v>0.0</v>
      </c>
      <c r="D2699" s="1" t="s">
        <v>32</v>
      </c>
      <c r="E2699" s="1">
        <v>40.0</v>
      </c>
      <c r="F2699" s="7" t="str">
        <f>vlookup(E2699,Teams!A:B,2,false)</f>
        <v>Seven Lakes</v>
      </c>
      <c r="G2699" s="1" t="b">
        <v>0</v>
      </c>
      <c r="H2699" s="1" t="b">
        <v>1</v>
      </c>
      <c r="I2699" s="1">
        <v>4.0</v>
      </c>
      <c r="J2699" s="7" t="str">
        <f>vlookup(I2699,Cats!$A:$B,2,false)</f>
        <v>E</v>
      </c>
    </row>
    <row r="2700">
      <c r="A2700" s="1">
        <v>139709.0</v>
      </c>
      <c r="B2700" s="1">
        <v>524.0</v>
      </c>
      <c r="C2700" s="1">
        <v>0.0</v>
      </c>
      <c r="D2700" s="1" t="s">
        <v>32</v>
      </c>
      <c r="E2700" s="1">
        <v>8.0</v>
      </c>
      <c r="F2700" s="7" t="str">
        <f>vlookup(E2700,Teams!A:B,2,false)</f>
        <v>Canyon Crest</v>
      </c>
      <c r="G2700" s="1" t="b">
        <v>1</v>
      </c>
      <c r="H2700" s="1" t="b">
        <v>1</v>
      </c>
      <c r="I2700" s="1">
        <v>5.0</v>
      </c>
      <c r="J2700" s="7" t="str">
        <f>vlookup(I2700,Cats!$A:$B,2,false)</f>
        <v>B</v>
      </c>
    </row>
    <row r="2701">
      <c r="A2701" s="1">
        <v>139710.0</v>
      </c>
      <c r="B2701" s="1">
        <v>524.0</v>
      </c>
      <c r="C2701" s="1">
        <v>4.0</v>
      </c>
      <c r="D2701" s="1" t="s">
        <v>172</v>
      </c>
      <c r="E2701" s="1">
        <v>40.0</v>
      </c>
      <c r="F2701" s="7" t="str">
        <f>vlookup(E2701,Teams!A:B,2,false)</f>
        <v>Seven Lakes</v>
      </c>
      <c r="G2701" s="1" t="b">
        <v>0</v>
      </c>
      <c r="H2701" s="1" t="b">
        <v>0</v>
      </c>
      <c r="I2701" s="1">
        <v>5.0</v>
      </c>
      <c r="J2701" s="7" t="str">
        <f>vlookup(I2701,Cats!$A:$B,2,false)</f>
        <v>B</v>
      </c>
    </row>
    <row r="2702">
      <c r="A2702" s="1">
        <v>139711.0</v>
      </c>
      <c r="B2702" s="1">
        <v>524.0</v>
      </c>
      <c r="C2702" s="1">
        <v>0.0</v>
      </c>
      <c r="D2702" s="1" t="s">
        <v>32</v>
      </c>
      <c r="E2702" s="1">
        <v>8.0</v>
      </c>
      <c r="F2702" s="7" t="str">
        <f>vlookup(E2702,Teams!A:B,2,false)</f>
        <v>Canyon Crest</v>
      </c>
      <c r="G2702" s="1" t="b">
        <v>1</v>
      </c>
      <c r="H2702" s="1" t="b">
        <v>1</v>
      </c>
      <c r="I2702" s="1">
        <v>6.0</v>
      </c>
      <c r="J2702" s="7" t="str">
        <f>vlookup(I2702,Cats!$A:$B,2,false)</f>
        <v>P</v>
      </c>
    </row>
    <row r="2703">
      <c r="A2703" s="1">
        <v>139712.0</v>
      </c>
      <c r="B2703" s="1">
        <v>524.0</v>
      </c>
      <c r="C2703" s="1">
        <v>14.0</v>
      </c>
      <c r="D2703" s="1" t="s">
        <v>170</v>
      </c>
      <c r="E2703" s="1">
        <v>40.0</v>
      </c>
      <c r="F2703" s="7" t="str">
        <f>vlookup(E2703,Teams!A:B,2,false)</f>
        <v>Seven Lakes</v>
      </c>
      <c r="G2703" s="1" t="b">
        <v>0</v>
      </c>
      <c r="H2703" s="1" t="b">
        <v>0</v>
      </c>
      <c r="I2703" s="1">
        <v>6.0</v>
      </c>
      <c r="J2703" s="7" t="str">
        <f>vlookup(I2703,Cats!$A:$B,2,false)</f>
        <v>P</v>
      </c>
    </row>
    <row r="2704">
      <c r="A2704" s="1">
        <v>139713.0</v>
      </c>
      <c r="B2704" s="1">
        <v>524.0</v>
      </c>
      <c r="C2704" s="1">
        <v>4.0</v>
      </c>
      <c r="D2704" s="1" t="s">
        <v>123</v>
      </c>
      <c r="E2704" s="1">
        <v>8.0</v>
      </c>
      <c r="F2704" s="7" t="str">
        <f>vlookup(E2704,Teams!A:B,2,false)</f>
        <v>Canyon Crest</v>
      </c>
      <c r="G2704" s="1" t="b">
        <v>1</v>
      </c>
      <c r="H2704" s="1" t="b">
        <v>0</v>
      </c>
      <c r="I2704" s="1">
        <v>7.0</v>
      </c>
      <c r="J2704" s="7" t="str">
        <f>vlookup(I2704,Cats!$A:$B,2,false)</f>
        <v>X</v>
      </c>
    </row>
    <row r="2705">
      <c r="A2705" s="1">
        <v>139714.0</v>
      </c>
      <c r="B2705" s="1">
        <v>524.0</v>
      </c>
      <c r="C2705" s="1">
        <v>-4.0</v>
      </c>
      <c r="D2705" s="1" t="s">
        <v>172</v>
      </c>
      <c r="E2705" s="1">
        <v>40.0</v>
      </c>
      <c r="F2705" s="7" t="str">
        <f>vlookup(E2705,Teams!A:B,2,false)</f>
        <v>Seven Lakes</v>
      </c>
      <c r="G2705" s="1" t="b">
        <v>0</v>
      </c>
      <c r="H2705" s="1" t="b">
        <v>0</v>
      </c>
      <c r="I2705" s="1">
        <v>7.0</v>
      </c>
      <c r="J2705" s="7" t="str">
        <f>vlookup(I2705,Cats!$A:$B,2,false)</f>
        <v>X</v>
      </c>
    </row>
    <row r="2706">
      <c r="A2706" s="1">
        <v>139715.0</v>
      </c>
      <c r="B2706" s="1">
        <v>524.0</v>
      </c>
      <c r="C2706" s="1">
        <v>14.0</v>
      </c>
      <c r="D2706" s="1" t="s">
        <v>124</v>
      </c>
      <c r="E2706" s="1">
        <v>8.0</v>
      </c>
      <c r="F2706" s="7" t="str">
        <f>vlookup(E2706,Teams!A:B,2,false)</f>
        <v>Canyon Crest</v>
      </c>
      <c r="G2706" s="1" t="b">
        <v>1</v>
      </c>
      <c r="H2706" s="1" t="b">
        <v>0</v>
      </c>
      <c r="I2706" s="1">
        <v>8.0</v>
      </c>
      <c r="J2706" s="7" t="str">
        <f>vlookup(I2706,Cats!$A:$B,2,false)</f>
        <v>M</v>
      </c>
    </row>
    <row r="2707">
      <c r="A2707" s="1">
        <v>139716.0</v>
      </c>
      <c r="B2707" s="1">
        <v>524.0</v>
      </c>
      <c r="C2707" s="1">
        <v>-4.0</v>
      </c>
      <c r="D2707" s="1" t="s">
        <v>170</v>
      </c>
      <c r="E2707" s="1">
        <v>40.0</v>
      </c>
      <c r="F2707" s="7" t="str">
        <f>vlookup(E2707,Teams!A:B,2,false)</f>
        <v>Seven Lakes</v>
      </c>
      <c r="G2707" s="1" t="b">
        <v>0</v>
      </c>
      <c r="H2707" s="1" t="b">
        <v>0</v>
      </c>
      <c r="I2707" s="1">
        <v>8.0</v>
      </c>
      <c r="J2707" s="7" t="str">
        <f>vlookup(I2707,Cats!$A:$B,2,false)</f>
        <v>M</v>
      </c>
    </row>
    <row r="2708">
      <c r="A2708" s="1">
        <v>139717.0</v>
      </c>
      <c r="B2708" s="1">
        <v>524.0</v>
      </c>
      <c r="C2708" s="1">
        <v>0.0</v>
      </c>
      <c r="D2708" s="1" t="s">
        <v>32</v>
      </c>
      <c r="E2708" s="1">
        <v>8.0</v>
      </c>
      <c r="F2708" s="7" t="str">
        <f>vlookup(E2708,Teams!A:B,2,false)</f>
        <v>Canyon Crest</v>
      </c>
      <c r="G2708" s="1" t="b">
        <v>1</v>
      </c>
      <c r="H2708" s="1" t="b">
        <v>1</v>
      </c>
      <c r="I2708" s="1">
        <v>9.0</v>
      </c>
      <c r="J2708" s="7" t="str">
        <f>vlookup(I2708,Cats!$A:$B,2,false)</f>
        <v>C</v>
      </c>
    </row>
    <row r="2709">
      <c r="A2709" s="1">
        <v>139718.0</v>
      </c>
      <c r="B2709" s="1">
        <v>524.0</v>
      </c>
      <c r="C2709" s="1">
        <v>4.0</v>
      </c>
      <c r="D2709" s="1" t="s">
        <v>170</v>
      </c>
      <c r="E2709" s="1">
        <v>40.0</v>
      </c>
      <c r="F2709" s="7" t="str">
        <f>vlookup(E2709,Teams!A:B,2,false)</f>
        <v>Seven Lakes</v>
      </c>
      <c r="G2709" s="1" t="b">
        <v>0</v>
      </c>
      <c r="H2709" s="1" t="b">
        <v>0</v>
      </c>
      <c r="I2709" s="1">
        <v>9.0</v>
      </c>
      <c r="J2709" s="7" t="str">
        <f>vlookup(I2709,Cats!$A:$B,2,false)</f>
        <v>C</v>
      </c>
    </row>
    <row r="2710">
      <c r="A2710" s="1">
        <v>139719.0</v>
      </c>
      <c r="B2710" s="1">
        <v>524.0</v>
      </c>
      <c r="C2710" s="1">
        <v>4.0</v>
      </c>
      <c r="D2710" s="1" t="s">
        <v>123</v>
      </c>
      <c r="E2710" s="1">
        <v>8.0</v>
      </c>
      <c r="F2710" s="7" t="str">
        <f>vlookup(E2710,Teams!A:B,2,false)</f>
        <v>Canyon Crest</v>
      </c>
      <c r="G2710" s="1" t="b">
        <v>1</v>
      </c>
      <c r="H2710" s="1" t="b">
        <v>0</v>
      </c>
      <c r="I2710" s="1">
        <v>10.0</v>
      </c>
      <c r="J2710" s="7" t="str">
        <f>vlookup(I2710,Cats!$A:$B,2,false)</f>
        <v>E</v>
      </c>
    </row>
    <row r="2711">
      <c r="A2711" s="1">
        <v>139720.0</v>
      </c>
      <c r="B2711" s="1">
        <v>524.0</v>
      </c>
      <c r="C2711" s="1">
        <v>0.0</v>
      </c>
      <c r="D2711" s="1" t="s">
        <v>32</v>
      </c>
      <c r="E2711" s="1">
        <v>40.0</v>
      </c>
      <c r="F2711" s="7" t="str">
        <f>vlookup(E2711,Teams!A:B,2,false)</f>
        <v>Seven Lakes</v>
      </c>
      <c r="G2711" s="1" t="b">
        <v>0</v>
      </c>
      <c r="H2711" s="1" t="b">
        <v>1</v>
      </c>
      <c r="I2711" s="1">
        <v>10.0</v>
      </c>
      <c r="J2711" s="7" t="str">
        <f>vlookup(I2711,Cats!$A:$B,2,false)</f>
        <v>E</v>
      </c>
    </row>
    <row r="2712">
      <c r="A2712" s="1">
        <v>139721.0</v>
      </c>
      <c r="B2712" s="1">
        <v>524.0</v>
      </c>
      <c r="C2712" s="1">
        <v>0.0</v>
      </c>
      <c r="D2712" s="1" t="s">
        <v>123</v>
      </c>
      <c r="E2712" s="1">
        <v>8.0</v>
      </c>
      <c r="F2712" s="7" t="str">
        <f>vlookup(E2712,Teams!A:B,2,false)</f>
        <v>Canyon Crest</v>
      </c>
      <c r="G2712" s="1" t="b">
        <v>1</v>
      </c>
      <c r="H2712" s="1" t="b">
        <v>0</v>
      </c>
      <c r="I2712" s="1">
        <v>11.0</v>
      </c>
      <c r="J2712" s="7" t="str">
        <f>vlookup(I2712,Cats!$A:$B,2,false)</f>
        <v>B</v>
      </c>
    </row>
    <row r="2713">
      <c r="A2713" s="1">
        <v>139722.0</v>
      </c>
      <c r="B2713" s="1">
        <v>524.0</v>
      </c>
      <c r="C2713" s="1">
        <v>0.0</v>
      </c>
      <c r="D2713" s="1" t="s">
        <v>172</v>
      </c>
      <c r="E2713" s="1">
        <v>40.0</v>
      </c>
      <c r="F2713" s="7" t="str">
        <f>vlookup(E2713,Teams!A:B,2,false)</f>
        <v>Seven Lakes</v>
      </c>
      <c r="G2713" s="1" t="b">
        <v>0</v>
      </c>
      <c r="H2713" s="1" t="b">
        <v>0</v>
      </c>
      <c r="I2713" s="1">
        <v>11.0</v>
      </c>
      <c r="J2713" s="7" t="str">
        <f>vlookup(I2713,Cats!$A:$B,2,false)</f>
        <v>B</v>
      </c>
    </row>
    <row r="2714">
      <c r="A2714" s="1">
        <v>139723.0</v>
      </c>
      <c r="B2714" s="1">
        <v>524.0</v>
      </c>
      <c r="C2714" s="1">
        <v>4.0</v>
      </c>
      <c r="D2714" s="1" t="s">
        <v>123</v>
      </c>
      <c r="E2714" s="1">
        <v>8.0</v>
      </c>
      <c r="F2714" s="7" t="str">
        <f>vlookup(E2714,Teams!A:B,2,false)</f>
        <v>Canyon Crest</v>
      </c>
      <c r="G2714" s="1" t="b">
        <v>1</v>
      </c>
      <c r="H2714" s="1" t="b">
        <v>0</v>
      </c>
      <c r="I2714" s="1">
        <v>12.0</v>
      </c>
      <c r="J2714" s="7" t="str">
        <f>vlookup(I2714,Cats!$A:$B,2,false)</f>
        <v>P</v>
      </c>
    </row>
    <row r="2715">
      <c r="A2715" s="1">
        <v>139724.0</v>
      </c>
      <c r="B2715" s="1">
        <v>524.0</v>
      </c>
      <c r="C2715" s="1">
        <v>0.0</v>
      </c>
      <c r="D2715" s="1" t="s">
        <v>32</v>
      </c>
      <c r="E2715" s="1">
        <v>40.0</v>
      </c>
      <c r="F2715" s="7" t="str">
        <f>vlookup(E2715,Teams!A:B,2,false)</f>
        <v>Seven Lakes</v>
      </c>
      <c r="G2715" s="1" t="b">
        <v>0</v>
      </c>
      <c r="H2715" s="1" t="b">
        <v>1</v>
      </c>
      <c r="I2715" s="1">
        <v>12.0</v>
      </c>
      <c r="J2715" s="7" t="str">
        <f>vlookup(I2715,Cats!$A:$B,2,false)</f>
        <v>P</v>
      </c>
    </row>
    <row r="2716">
      <c r="A2716" s="1">
        <v>139725.0</v>
      </c>
      <c r="B2716" s="1">
        <v>524.0</v>
      </c>
      <c r="C2716" s="1">
        <v>0.0</v>
      </c>
      <c r="D2716" s="1" t="s">
        <v>121</v>
      </c>
      <c r="E2716" s="1">
        <v>8.0</v>
      </c>
      <c r="F2716" s="7" t="str">
        <f>vlookup(E2716,Teams!A:B,2,false)</f>
        <v>Canyon Crest</v>
      </c>
      <c r="G2716" s="1" t="b">
        <v>1</v>
      </c>
      <c r="H2716" s="1" t="b">
        <v>0</v>
      </c>
      <c r="I2716" s="1">
        <v>13.0</v>
      </c>
      <c r="J2716" s="7" t="str">
        <f>vlookup(I2716,Cats!$A:$B,2,false)</f>
        <v>X</v>
      </c>
    </row>
    <row r="2717">
      <c r="A2717" s="1">
        <v>139726.0</v>
      </c>
      <c r="B2717" s="1">
        <v>524.0</v>
      </c>
      <c r="C2717" s="1">
        <v>0.0</v>
      </c>
      <c r="D2717" s="1" t="s">
        <v>172</v>
      </c>
      <c r="E2717" s="1">
        <v>40.0</v>
      </c>
      <c r="F2717" s="7" t="str">
        <f>vlookup(E2717,Teams!A:B,2,false)</f>
        <v>Seven Lakes</v>
      </c>
      <c r="G2717" s="1" t="b">
        <v>0</v>
      </c>
      <c r="H2717" s="1" t="b">
        <v>0</v>
      </c>
      <c r="I2717" s="1">
        <v>13.0</v>
      </c>
      <c r="J2717" s="7" t="str">
        <f>vlookup(I2717,Cats!$A:$B,2,false)</f>
        <v>X</v>
      </c>
    </row>
    <row r="2718">
      <c r="A2718" s="1">
        <v>139727.0</v>
      </c>
      <c r="B2718" s="1">
        <v>524.0</v>
      </c>
      <c r="C2718" s="1">
        <v>0.0</v>
      </c>
      <c r="D2718" s="1" t="s">
        <v>32</v>
      </c>
      <c r="E2718" s="1">
        <v>8.0</v>
      </c>
      <c r="F2718" s="7" t="str">
        <f>vlookup(E2718,Teams!A:B,2,false)</f>
        <v>Canyon Crest</v>
      </c>
      <c r="G2718" s="1" t="b">
        <v>1</v>
      </c>
      <c r="H2718" s="1" t="b">
        <v>1</v>
      </c>
      <c r="I2718" s="1">
        <v>14.0</v>
      </c>
      <c r="J2718" s="7" t="str">
        <f>vlookup(I2718,Cats!$A:$B,2,false)</f>
        <v>M</v>
      </c>
    </row>
    <row r="2719">
      <c r="A2719" s="1">
        <v>139728.0</v>
      </c>
      <c r="B2719" s="1">
        <v>524.0</v>
      </c>
      <c r="C2719" s="1">
        <v>14.0</v>
      </c>
      <c r="D2719" s="1" t="s">
        <v>170</v>
      </c>
      <c r="E2719" s="1">
        <v>40.0</v>
      </c>
      <c r="F2719" s="7" t="str">
        <f>vlookup(E2719,Teams!A:B,2,false)</f>
        <v>Seven Lakes</v>
      </c>
      <c r="G2719" s="1" t="b">
        <v>0</v>
      </c>
      <c r="H2719" s="1" t="b">
        <v>0</v>
      </c>
      <c r="I2719" s="1">
        <v>14.0</v>
      </c>
      <c r="J2719" s="7" t="str">
        <f>vlookup(I2719,Cats!$A:$B,2,false)</f>
        <v>M</v>
      </c>
    </row>
    <row r="2720">
      <c r="A2720" s="1">
        <v>139729.0</v>
      </c>
      <c r="B2720" s="1">
        <v>524.0</v>
      </c>
      <c r="C2720" s="1">
        <v>0.0</v>
      </c>
      <c r="D2720" s="1" t="s">
        <v>32</v>
      </c>
      <c r="E2720" s="1">
        <v>8.0</v>
      </c>
      <c r="F2720" s="7" t="str">
        <f>vlookup(E2720,Teams!A:B,2,false)</f>
        <v>Canyon Crest</v>
      </c>
      <c r="G2720" s="1" t="b">
        <v>1</v>
      </c>
      <c r="H2720" s="1" t="b">
        <v>1</v>
      </c>
      <c r="I2720" s="1">
        <v>15.0</v>
      </c>
      <c r="J2720" s="7" t="str">
        <f>vlookup(I2720,Cats!$A:$B,2,false)</f>
        <v>C</v>
      </c>
    </row>
    <row r="2721">
      <c r="A2721" s="1">
        <v>139730.0</v>
      </c>
      <c r="B2721" s="1">
        <v>524.0</v>
      </c>
      <c r="C2721" s="1">
        <v>14.0</v>
      </c>
      <c r="D2721" s="1" t="s">
        <v>170</v>
      </c>
      <c r="E2721" s="1">
        <v>40.0</v>
      </c>
      <c r="F2721" s="7" t="str">
        <f>vlookup(E2721,Teams!A:B,2,false)</f>
        <v>Seven Lakes</v>
      </c>
      <c r="G2721" s="1" t="b">
        <v>0</v>
      </c>
      <c r="H2721" s="1" t="b">
        <v>0</v>
      </c>
      <c r="I2721" s="1">
        <v>15.0</v>
      </c>
      <c r="J2721" s="7" t="str">
        <f>vlookup(I2721,Cats!$A:$B,2,false)</f>
        <v>C</v>
      </c>
    </row>
    <row r="2722">
      <c r="A2722" s="1">
        <v>139731.0</v>
      </c>
      <c r="B2722" s="1">
        <v>524.0</v>
      </c>
      <c r="C2722" s="1">
        <v>-4.0</v>
      </c>
      <c r="D2722" s="1" t="s">
        <v>123</v>
      </c>
      <c r="E2722" s="1">
        <v>8.0</v>
      </c>
      <c r="F2722" s="7" t="str">
        <f>vlookup(E2722,Teams!A:B,2,false)</f>
        <v>Canyon Crest</v>
      </c>
      <c r="G2722" s="1" t="b">
        <v>1</v>
      </c>
      <c r="H2722" s="1" t="b">
        <v>0</v>
      </c>
      <c r="I2722" s="1">
        <v>16.0</v>
      </c>
      <c r="J2722" s="7" t="str">
        <f>vlookup(I2722,Cats!$A:$B,2,false)</f>
        <v>E</v>
      </c>
    </row>
    <row r="2723">
      <c r="A2723" s="1">
        <v>139732.0</v>
      </c>
      <c r="B2723" s="1">
        <v>524.0</v>
      </c>
      <c r="C2723" s="1">
        <v>0.0</v>
      </c>
      <c r="D2723" s="1" t="s">
        <v>173</v>
      </c>
      <c r="E2723" s="1">
        <v>40.0</v>
      </c>
      <c r="F2723" s="7" t="str">
        <f>vlookup(E2723,Teams!A:B,2,false)</f>
        <v>Seven Lakes</v>
      </c>
      <c r="G2723" s="1" t="b">
        <v>0</v>
      </c>
      <c r="H2723" s="1" t="b">
        <v>0</v>
      </c>
      <c r="I2723" s="1">
        <v>16.0</v>
      </c>
      <c r="J2723" s="7" t="str">
        <f>vlookup(I2723,Cats!$A:$B,2,false)</f>
        <v>E</v>
      </c>
    </row>
    <row r="2724">
      <c r="A2724" s="1">
        <v>139733.0</v>
      </c>
      <c r="B2724" s="1">
        <v>524.0</v>
      </c>
      <c r="C2724" s="1">
        <v>0.0</v>
      </c>
      <c r="D2724" s="1" t="s">
        <v>32</v>
      </c>
      <c r="E2724" s="1">
        <v>8.0</v>
      </c>
      <c r="F2724" s="7" t="str">
        <f>vlookup(E2724,Teams!A:B,2,false)</f>
        <v>Canyon Crest</v>
      </c>
      <c r="G2724" s="1" t="b">
        <v>1</v>
      </c>
      <c r="H2724" s="1" t="b">
        <v>1</v>
      </c>
      <c r="I2724" s="1">
        <v>17.0</v>
      </c>
      <c r="J2724" s="7" t="str">
        <f>vlookup(I2724,Cats!$A:$B,2,false)</f>
        <v>B</v>
      </c>
    </row>
    <row r="2725">
      <c r="A2725" s="1">
        <v>139734.0</v>
      </c>
      <c r="B2725" s="1">
        <v>524.0</v>
      </c>
      <c r="C2725" s="1">
        <v>4.0</v>
      </c>
      <c r="D2725" s="1" t="s">
        <v>172</v>
      </c>
      <c r="E2725" s="1">
        <v>40.0</v>
      </c>
      <c r="F2725" s="7" t="str">
        <f>vlookup(E2725,Teams!A:B,2,false)</f>
        <v>Seven Lakes</v>
      </c>
      <c r="G2725" s="1" t="b">
        <v>0</v>
      </c>
      <c r="H2725" s="1" t="b">
        <v>0</v>
      </c>
      <c r="I2725" s="1">
        <v>17.0</v>
      </c>
      <c r="J2725" s="7" t="str">
        <f>vlookup(I2725,Cats!$A:$B,2,false)</f>
        <v>B</v>
      </c>
    </row>
    <row r="2726">
      <c r="A2726" s="1">
        <v>139735.0</v>
      </c>
      <c r="B2726" s="1">
        <v>524.0</v>
      </c>
      <c r="C2726" s="1">
        <v>0.0</v>
      </c>
      <c r="D2726" s="1" t="s">
        <v>123</v>
      </c>
      <c r="E2726" s="1">
        <v>8.0</v>
      </c>
      <c r="F2726" s="7" t="str">
        <f>vlookup(E2726,Teams!A:B,2,false)</f>
        <v>Canyon Crest</v>
      </c>
      <c r="G2726" s="1" t="b">
        <v>1</v>
      </c>
      <c r="H2726" s="1" t="b">
        <v>0</v>
      </c>
      <c r="I2726" s="1">
        <v>18.0</v>
      </c>
      <c r="J2726" s="7" t="str">
        <f>vlookup(I2726,Cats!$A:$B,2,false)</f>
        <v>P</v>
      </c>
    </row>
    <row r="2727">
      <c r="A2727" s="1">
        <v>139736.0</v>
      </c>
      <c r="B2727" s="1">
        <v>524.0</v>
      </c>
      <c r="C2727" s="1">
        <v>0.0</v>
      </c>
      <c r="D2727" s="1" t="s">
        <v>172</v>
      </c>
      <c r="E2727" s="1">
        <v>40.0</v>
      </c>
      <c r="F2727" s="7" t="str">
        <f>vlookup(E2727,Teams!A:B,2,false)</f>
        <v>Seven Lakes</v>
      </c>
      <c r="G2727" s="1" t="b">
        <v>0</v>
      </c>
      <c r="H2727" s="1" t="b">
        <v>0</v>
      </c>
      <c r="I2727" s="1">
        <v>18.0</v>
      </c>
      <c r="J2727" s="7" t="str">
        <f>vlookup(I2727,Cats!$A:$B,2,false)</f>
        <v>P</v>
      </c>
    </row>
    <row r="2728">
      <c r="A2728" s="1">
        <v>139737.0</v>
      </c>
      <c r="B2728" s="1">
        <v>524.0</v>
      </c>
      <c r="C2728" s="1">
        <v>4.0</v>
      </c>
      <c r="D2728" s="1" t="s">
        <v>123</v>
      </c>
      <c r="E2728" s="1">
        <v>8.0</v>
      </c>
      <c r="F2728" s="7" t="str">
        <f>vlookup(E2728,Teams!A:B,2,false)</f>
        <v>Canyon Crest</v>
      </c>
      <c r="G2728" s="1" t="b">
        <v>1</v>
      </c>
      <c r="H2728" s="1" t="b">
        <v>0</v>
      </c>
      <c r="I2728" s="1">
        <v>19.0</v>
      </c>
      <c r="J2728" s="7" t="str">
        <f>vlookup(I2728,Cats!$A:$B,2,false)</f>
        <v>X</v>
      </c>
    </row>
    <row r="2729">
      <c r="A2729" s="1">
        <v>139738.0</v>
      </c>
      <c r="B2729" s="1">
        <v>524.0</v>
      </c>
      <c r="C2729" s="1">
        <v>0.0</v>
      </c>
      <c r="D2729" s="1" t="s">
        <v>172</v>
      </c>
      <c r="E2729" s="1">
        <v>40.0</v>
      </c>
      <c r="F2729" s="7" t="str">
        <f>vlookup(E2729,Teams!A:B,2,false)</f>
        <v>Seven Lakes</v>
      </c>
      <c r="G2729" s="1" t="b">
        <v>0</v>
      </c>
      <c r="H2729" s="1" t="b">
        <v>0</v>
      </c>
      <c r="I2729" s="1">
        <v>19.0</v>
      </c>
      <c r="J2729" s="7" t="str">
        <f>vlookup(I2729,Cats!$A:$B,2,false)</f>
        <v>X</v>
      </c>
    </row>
    <row r="2730">
      <c r="A2730" s="1">
        <v>139739.0</v>
      </c>
      <c r="B2730" s="1">
        <v>524.0</v>
      </c>
      <c r="C2730" s="1">
        <v>0.0</v>
      </c>
      <c r="D2730" s="1" t="s">
        <v>123</v>
      </c>
      <c r="E2730" s="1">
        <v>8.0</v>
      </c>
      <c r="F2730" s="7" t="str">
        <f>vlookup(E2730,Teams!A:B,2,false)</f>
        <v>Canyon Crest</v>
      </c>
      <c r="G2730" s="1" t="b">
        <v>1</v>
      </c>
      <c r="H2730" s="1" t="b">
        <v>0</v>
      </c>
      <c r="I2730" s="1">
        <v>20.0</v>
      </c>
      <c r="J2730" s="7" t="str">
        <f>vlookup(I2730,Cats!$A:$B,2,false)</f>
        <v>M</v>
      </c>
    </row>
    <row r="2731">
      <c r="A2731" s="1">
        <v>139740.0</v>
      </c>
      <c r="B2731" s="1">
        <v>524.0</v>
      </c>
      <c r="C2731" s="1">
        <v>0.0</v>
      </c>
      <c r="D2731" s="1" t="s">
        <v>168</v>
      </c>
      <c r="E2731" s="1">
        <v>40.0</v>
      </c>
      <c r="F2731" s="7" t="str">
        <f>vlookup(E2731,Teams!A:B,2,false)</f>
        <v>Seven Lakes</v>
      </c>
      <c r="G2731" s="1" t="b">
        <v>0</v>
      </c>
      <c r="H2731" s="1" t="b">
        <v>0</v>
      </c>
      <c r="I2731" s="1">
        <v>20.0</v>
      </c>
      <c r="J2731" s="7" t="str">
        <f>vlookup(I2731,Cats!$A:$B,2,false)</f>
        <v>M</v>
      </c>
    </row>
    <row r="2732">
      <c r="A2732" s="1">
        <v>139741.0</v>
      </c>
      <c r="B2732" s="1">
        <v>524.0</v>
      </c>
      <c r="C2732" s="1">
        <v>0.0</v>
      </c>
      <c r="D2732" s="1" t="s">
        <v>124</v>
      </c>
      <c r="E2732" s="1">
        <v>8.0</v>
      </c>
      <c r="F2732" s="7" t="str">
        <f>vlookup(E2732,Teams!A:B,2,false)</f>
        <v>Canyon Crest</v>
      </c>
      <c r="G2732" s="1" t="b">
        <v>1</v>
      </c>
      <c r="H2732" s="1" t="b">
        <v>0</v>
      </c>
      <c r="I2732" s="1">
        <v>21.0</v>
      </c>
      <c r="J2732" s="7" t="str">
        <f>vlookup(I2732,Cats!$A:$B,2,false)</f>
        <v>C</v>
      </c>
    </row>
    <row r="2733">
      <c r="A2733" s="1">
        <v>139742.0</v>
      </c>
      <c r="B2733" s="1">
        <v>524.0</v>
      </c>
      <c r="C2733" s="1">
        <v>0.0</v>
      </c>
      <c r="D2733" s="1" t="s">
        <v>170</v>
      </c>
      <c r="E2733" s="1">
        <v>40.0</v>
      </c>
      <c r="F2733" s="7" t="str">
        <f>vlookup(E2733,Teams!A:B,2,false)</f>
        <v>Seven Lakes</v>
      </c>
      <c r="G2733" s="1" t="b">
        <v>0</v>
      </c>
      <c r="H2733" s="1" t="b">
        <v>0</v>
      </c>
      <c r="I2733" s="1">
        <v>21.0</v>
      </c>
      <c r="J2733" s="7" t="str">
        <f>vlookup(I2733,Cats!$A:$B,2,false)</f>
        <v>C</v>
      </c>
    </row>
    <row r="2734">
      <c r="A2734" s="1">
        <v>139743.0</v>
      </c>
      <c r="B2734" s="1">
        <v>524.0</v>
      </c>
      <c r="C2734" s="1">
        <v>14.0</v>
      </c>
      <c r="D2734" s="1" t="s">
        <v>123</v>
      </c>
      <c r="E2734" s="1">
        <v>8.0</v>
      </c>
      <c r="F2734" s="7" t="str">
        <f>vlookup(E2734,Teams!A:B,2,false)</f>
        <v>Canyon Crest</v>
      </c>
      <c r="G2734" s="1" t="b">
        <v>1</v>
      </c>
      <c r="H2734" s="1" t="b">
        <v>0</v>
      </c>
      <c r="I2734" s="1">
        <v>22.0</v>
      </c>
      <c r="J2734" s="7" t="str">
        <f>vlookup(I2734,Cats!$A:$B,2,false)</f>
        <v>E</v>
      </c>
    </row>
    <row r="2735">
      <c r="A2735" s="1">
        <v>139744.0</v>
      </c>
      <c r="B2735" s="1">
        <v>524.0</v>
      </c>
      <c r="C2735" s="1">
        <v>0.0</v>
      </c>
      <c r="D2735" s="1" t="s">
        <v>32</v>
      </c>
      <c r="E2735" s="1">
        <v>40.0</v>
      </c>
      <c r="F2735" s="7" t="str">
        <f>vlookup(E2735,Teams!A:B,2,false)</f>
        <v>Seven Lakes</v>
      </c>
      <c r="G2735" s="1" t="b">
        <v>0</v>
      </c>
      <c r="H2735" s="1" t="b">
        <v>1</v>
      </c>
      <c r="I2735" s="1">
        <v>22.0</v>
      </c>
      <c r="J2735" s="7" t="str">
        <f>vlookup(I2735,Cats!$A:$B,2,false)</f>
        <v>E</v>
      </c>
    </row>
    <row r="2736">
      <c r="A2736" s="1">
        <v>139745.0</v>
      </c>
      <c r="B2736" s="1">
        <v>524.0</v>
      </c>
      <c r="C2736" s="1">
        <v>0.0</v>
      </c>
      <c r="D2736" s="1" t="s">
        <v>32</v>
      </c>
      <c r="E2736" s="1">
        <v>8.0</v>
      </c>
      <c r="F2736" s="7" t="str">
        <f>vlookup(E2736,Teams!A:B,2,false)</f>
        <v>Canyon Crest</v>
      </c>
      <c r="G2736" s="1" t="b">
        <v>1</v>
      </c>
      <c r="H2736" s="1" t="b">
        <v>1</v>
      </c>
      <c r="I2736" s="1">
        <v>23.0</v>
      </c>
      <c r="J2736" s="7" t="str">
        <f>vlookup(I2736,Cats!$A:$B,2,false)</f>
        <v>B</v>
      </c>
    </row>
    <row r="2737">
      <c r="A2737" s="1">
        <v>139746.0</v>
      </c>
      <c r="B2737" s="1">
        <v>524.0</v>
      </c>
      <c r="C2737" s="1">
        <v>14.0</v>
      </c>
      <c r="D2737" s="1" t="s">
        <v>172</v>
      </c>
      <c r="E2737" s="1">
        <v>40.0</v>
      </c>
      <c r="F2737" s="7" t="str">
        <f>vlookup(E2737,Teams!A:B,2,false)</f>
        <v>Seven Lakes</v>
      </c>
      <c r="G2737" s="1" t="b">
        <v>0</v>
      </c>
      <c r="H2737" s="1" t="b">
        <v>0</v>
      </c>
      <c r="I2737" s="1">
        <v>23.0</v>
      </c>
      <c r="J2737" s="7" t="str">
        <f>vlookup(I2737,Cats!$A:$B,2,false)</f>
        <v>B</v>
      </c>
    </row>
    <row r="2738">
      <c r="A2738" s="1">
        <v>139747.0</v>
      </c>
      <c r="B2738" s="1">
        <v>524.0</v>
      </c>
      <c r="C2738" s="1">
        <v>0.0</v>
      </c>
      <c r="D2738" s="1" t="s">
        <v>123</v>
      </c>
      <c r="E2738" s="1">
        <v>8.0</v>
      </c>
      <c r="F2738" s="7" t="str">
        <f>vlookup(E2738,Teams!A:B,2,false)</f>
        <v>Canyon Crest</v>
      </c>
      <c r="G2738" s="1" t="b">
        <v>1</v>
      </c>
      <c r="H2738" s="1" t="b">
        <v>0</v>
      </c>
      <c r="I2738" s="1">
        <v>24.0</v>
      </c>
      <c r="J2738" s="7" t="str">
        <f>vlookup(I2738,Cats!$A:$B,2,false)</f>
        <v>P</v>
      </c>
    </row>
    <row r="2739">
      <c r="A2739" s="1">
        <v>139748.0</v>
      </c>
      <c r="B2739" s="1">
        <v>524.0</v>
      </c>
      <c r="C2739" s="1">
        <v>0.0</v>
      </c>
      <c r="D2739" s="1" t="s">
        <v>170</v>
      </c>
      <c r="E2739" s="1">
        <v>40.0</v>
      </c>
      <c r="F2739" s="7" t="str">
        <f>vlookup(E2739,Teams!A:B,2,false)</f>
        <v>Seven Lakes</v>
      </c>
      <c r="G2739" s="1" t="b">
        <v>0</v>
      </c>
      <c r="H2739" s="1" t="b">
        <v>0</v>
      </c>
      <c r="I2739" s="1">
        <v>24.0</v>
      </c>
      <c r="J2739" s="7" t="str">
        <f>vlookup(I2739,Cats!$A:$B,2,false)</f>
        <v>P</v>
      </c>
    </row>
    <row r="2740">
      <c r="A2740" s="1">
        <v>139749.0</v>
      </c>
      <c r="B2740" s="1">
        <v>525.0</v>
      </c>
      <c r="C2740" s="1">
        <v>14.0</v>
      </c>
      <c r="D2740" s="1" t="s">
        <v>182</v>
      </c>
      <c r="E2740" s="1">
        <v>7.0</v>
      </c>
      <c r="F2740" s="7" t="str">
        <f>vlookup(E2740,Teams!A:B,2,false)</f>
        <v>Buchholz B</v>
      </c>
      <c r="G2740" s="1" t="b">
        <v>1</v>
      </c>
      <c r="H2740" s="1" t="b">
        <v>0</v>
      </c>
      <c r="I2740" s="1">
        <v>1.0</v>
      </c>
      <c r="J2740" s="7" t="str">
        <f>vlookup(I2740,Cats!$A:$B,2,false)</f>
        <v>X</v>
      </c>
    </row>
    <row r="2741">
      <c r="A2741" s="1">
        <v>139750.0</v>
      </c>
      <c r="B2741" s="1">
        <v>525.0</v>
      </c>
      <c r="C2741" s="1">
        <v>0.0</v>
      </c>
      <c r="D2741" s="1" t="s">
        <v>191</v>
      </c>
      <c r="E2741" s="1">
        <v>17.0</v>
      </c>
      <c r="F2741" s="7" t="str">
        <f>vlookup(E2741,Teams!A:B,2,false)</f>
        <v>Green Hope</v>
      </c>
      <c r="G2741" s="1" t="b">
        <v>0</v>
      </c>
      <c r="H2741" s="1" t="b">
        <v>0</v>
      </c>
      <c r="I2741" s="1">
        <v>1.0</v>
      </c>
      <c r="J2741" s="7" t="str">
        <f>vlookup(I2741,Cats!$A:$B,2,false)</f>
        <v>X</v>
      </c>
    </row>
    <row r="2742">
      <c r="A2742" s="1">
        <v>139751.0</v>
      </c>
      <c r="B2742" s="1">
        <v>525.0</v>
      </c>
      <c r="C2742" s="1">
        <v>14.0</v>
      </c>
      <c r="D2742" s="1" t="s">
        <v>181</v>
      </c>
      <c r="E2742" s="1">
        <v>7.0</v>
      </c>
      <c r="F2742" s="7" t="str">
        <f>vlookup(E2742,Teams!A:B,2,false)</f>
        <v>Buchholz B</v>
      </c>
      <c r="G2742" s="1" t="b">
        <v>1</v>
      </c>
      <c r="H2742" s="1" t="b">
        <v>0</v>
      </c>
      <c r="I2742" s="1">
        <v>2.0</v>
      </c>
      <c r="J2742" s="7" t="str">
        <f>vlookup(I2742,Cats!$A:$B,2,false)</f>
        <v>M</v>
      </c>
    </row>
    <row r="2743">
      <c r="A2743" s="1">
        <v>139752.0</v>
      </c>
      <c r="B2743" s="1">
        <v>525.0</v>
      </c>
      <c r="C2743" s="1">
        <v>0.0</v>
      </c>
      <c r="D2743" s="1" t="s">
        <v>32</v>
      </c>
      <c r="E2743" s="1">
        <v>17.0</v>
      </c>
      <c r="F2743" s="7" t="str">
        <f>vlookup(E2743,Teams!A:B,2,false)</f>
        <v>Green Hope</v>
      </c>
      <c r="G2743" s="1" t="b">
        <v>0</v>
      </c>
      <c r="H2743" s="1" t="b">
        <v>1</v>
      </c>
      <c r="I2743" s="1">
        <v>2.0</v>
      </c>
      <c r="J2743" s="7" t="str">
        <f>vlookup(I2743,Cats!$A:$B,2,false)</f>
        <v>M</v>
      </c>
    </row>
    <row r="2744">
      <c r="A2744" s="1">
        <v>139753.0</v>
      </c>
      <c r="B2744" s="1">
        <v>525.0</v>
      </c>
      <c r="C2744" s="1">
        <v>0.0</v>
      </c>
      <c r="D2744" s="1" t="s">
        <v>182</v>
      </c>
      <c r="E2744" s="1">
        <v>7.0</v>
      </c>
      <c r="F2744" s="7" t="str">
        <f>vlookup(E2744,Teams!A:B,2,false)</f>
        <v>Buchholz B</v>
      </c>
      <c r="G2744" s="1" t="b">
        <v>1</v>
      </c>
      <c r="H2744" s="1" t="b">
        <v>0</v>
      </c>
      <c r="I2744" s="1">
        <v>3.0</v>
      </c>
      <c r="J2744" s="7" t="str">
        <f>vlookup(I2744,Cats!$A:$B,2,false)</f>
        <v>C</v>
      </c>
    </row>
    <row r="2745">
      <c r="A2745" s="1">
        <v>139754.0</v>
      </c>
      <c r="B2745" s="1">
        <v>525.0</v>
      </c>
      <c r="C2745" s="1">
        <v>4.0</v>
      </c>
      <c r="D2745" s="1" t="s">
        <v>193</v>
      </c>
      <c r="E2745" s="1">
        <v>17.0</v>
      </c>
      <c r="F2745" s="7" t="str">
        <f>vlookup(E2745,Teams!A:B,2,false)</f>
        <v>Green Hope</v>
      </c>
      <c r="G2745" s="1" t="b">
        <v>0</v>
      </c>
      <c r="H2745" s="1" t="b">
        <v>0</v>
      </c>
      <c r="I2745" s="1">
        <v>3.0</v>
      </c>
      <c r="J2745" s="7" t="str">
        <f>vlookup(I2745,Cats!$A:$B,2,false)</f>
        <v>C</v>
      </c>
    </row>
    <row r="2746">
      <c r="A2746" s="1">
        <v>139755.0</v>
      </c>
      <c r="B2746" s="1">
        <v>525.0</v>
      </c>
      <c r="C2746" s="1">
        <v>0.0</v>
      </c>
      <c r="D2746" s="1" t="s">
        <v>32</v>
      </c>
      <c r="E2746" s="1">
        <v>7.0</v>
      </c>
      <c r="F2746" s="7" t="str">
        <f>vlookup(E2746,Teams!A:B,2,false)</f>
        <v>Buchholz B</v>
      </c>
      <c r="G2746" s="1" t="b">
        <v>1</v>
      </c>
      <c r="H2746" s="1" t="b">
        <v>1</v>
      </c>
      <c r="I2746" s="1">
        <v>4.0</v>
      </c>
      <c r="J2746" s="7" t="str">
        <f>vlookup(I2746,Cats!$A:$B,2,false)</f>
        <v>E</v>
      </c>
    </row>
    <row r="2747">
      <c r="A2747" s="1">
        <v>139756.0</v>
      </c>
      <c r="B2747" s="1">
        <v>525.0</v>
      </c>
      <c r="C2747" s="1">
        <v>4.0</v>
      </c>
      <c r="D2747" s="1" t="s">
        <v>191</v>
      </c>
      <c r="E2747" s="1">
        <v>17.0</v>
      </c>
      <c r="F2747" s="7" t="str">
        <f>vlookup(E2747,Teams!A:B,2,false)</f>
        <v>Green Hope</v>
      </c>
      <c r="G2747" s="1" t="b">
        <v>0</v>
      </c>
      <c r="H2747" s="1" t="b">
        <v>0</v>
      </c>
      <c r="I2747" s="1">
        <v>4.0</v>
      </c>
      <c r="J2747" s="7" t="str">
        <f>vlookup(I2747,Cats!$A:$B,2,false)</f>
        <v>E</v>
      </c>
    </row>
    <row r="2748">
      <c r="A2748" s="1">
        <v>139757.0</v>
      </c>
      <c r="B2748" s="1">
        <v>525.0</v>
      </c>
      <c r="C2748" s="1">
        <v>0.0</v>
      </c>
      <c r="D2748" s="1" t="s">
        <v>32</v>
      </c>
      <c r="E2748" s="1">
        <v>7.0</v>
      </c>
      <c r="F2748" s="7" t="str">
        <f>vlookup(E2748,Teams!A:B,2,false)</f>
        <v>Buchholz B</v>
      </c>
      <c r="G2748" s="1" t="b">
        <v>1</v>
      </c>
      <c r="H2748" s="1" t="b">
        <v>1</v>
      </c>
      <c r="I2748" s="1">
        <v>5.0</v>
      </c>
      <c r="J2748" s="7" t="str">
        <f>vlookup(I2748,Cats!$A:$B,2,false)</f>
        <v>B</v>
      </c>
    </row>
    <row r="2749">
      <c r="A2749" s="1">
        <v>139758.0</v>
      </c>
      <c r="B2749" s="1">
        <v>525.0</v>
      </c>
      <c r="C2749" s="1">
        <v>4.0</v>
      </c>
      <c r="D2749" s="1" t="s">
        <v>192</v>
      </c>
      <c r="E2749" s="1">
        <v>17.0</v>
      </c>
      <c r="F2749" s="7" t="str">
        <f>vlookup(E2749,Teams!A:B,2,false)</f>
        <v>Green Hope</v>
      </c>
      <c r="G2749" s="1" t="b">
        <v>0</v>
      </c>
      <c r="H2749" s="1" t="b">
        <v>0</v>
      </c>
      <c r="I2749" s="1">
        <v>5.0</v>
      </c>
      <c r="J2749" s="7" t="str">
        <f>vlookup(I2749,Cats!$A:$B,2,false)</f>
        <v>B</v>
      </c>
    </row>
    <row r="2750">
      <c r="A2750" s="1">
        <v>139759.0</v>
      </c>
      <c r="B2750" s="1">
        <v>525.0</v>
      </c>
      <c r="C2750" s="1">
        <v>0.0</v>
      </c>
      <c r="D2750" s="1" t="s">
        <v>32</v>
      </c>
      <c r="E2750" s="1">
        <v>7.0</v>
      </c>
      <c r="F2750" s="7" t="str">
        <f>vlookup(E2750,Teams!A:B,2,false)</f>
        <v>Buchholz B</v>
      </c>
      <c r="G2750" s="1" t="b">
        <v>1</v>
      </c>
      <c r="H2750" s="1" t="b">
        <v>1</v>
      </c>
      <c r="I2750" s="1">
        <v>6.0</v>
      </c>
      <c r="J2750" s="7" t="str">
        <f>vlookup(I2750,Cats!$A:$B,2,false)</f>
        <v>P</v>
      </c>
    </row>
    <row r="2751">
      <c r="A2751" s="1">
        <v>139760.0</v>
      </c>
      <c r="B2751" s="1">
        <v>525.0</v>
      </c>
      <c r="C2751" s="1">
        <v>4.0</v>
      </c>
      <c r="D2751" s="1" t="s">
        <v>193</v>
      </c>
      <c r="E2751" s="1">
        <v>17.0</v>
      </c>
      <c r="F2751" s="7" t="str">
        <f>vlookup(E2751,Teams!A:B,2,false)</f>
        <v>Green Hope</v>
      </c>
      <c r="G2751" s="1" t="b">
        <v>0</v>
      </c>
      <c r="H2751" s="1" t="b">
        <v>0</v>
      </c>
      <c r="I2751" s="1">
        <v>6.0</v>
      </c>
      <c r="J2751" s="7" t="str">
        <f>vlookup(I2751,Cats!$A:$B,2,false)</f>
        <v>P</v>
      </c>
    </row>
    <row r="2752">
      <c r="A2752" s="1">
        <v>139761.0</v>
      </c>
      <c r="B2752" s="1">
        <v>525.0</v>
      </c>
      <c r="C2752" s="1">
        <v>0.0</v>
      </c>
      <c r="D2752" s="1" t="s">
        <v>32</v>
      </c>
      <c r="E2752" s="1">
        <v>7.0</v>
      </c>
      <c r="F2752" s="7" t="str">
        <f>vlookup(E2752,Teams!A:B,2,false)</f>
        <v>Buchholz B</v>
      </c>
      <c r="G2752" s="1" t="b">
        <v>1</v>
      </c>
      <c r="H2752" s="1" t="b">
        <v>1</v>
      </c>
      <c r="I2752" s="1">
        <v>7.0</v>
      </c>
      <c r="J2752" s="7" t="str">
        <f>vlookup(I2752,Cats!$A:$B,2,false)</f>
        <v>X</v>
      </c>
    </row>
    <row r="2753">
      <c r="A2753" s="1">
        <v>139762.0</v>
      </c>
      <c r="B2753" s="1">
        <v>525.0</v>
      </c>
      <c r="C2753" s="1">
        <v>14.0</v>
      </c>
      <c r="D2753" s="1" t="s">
        <v>203</v>
      </c>
      <c r="E2753" s="1">
        <v>17.0</v>
      </c>
      <c r="F2753" s="7" t="str">
        <f>vlookup(E2753,Teams!A:B,2,false)</f>
        <v>Green Hope</v>
      </c>
      <c r="G2753" s="1" t="b">
        <v>0</v>
      </c>
      <c r="H2753" s="1" t="b">
        <v>0</v>
      </c>
      <c r="I2753" s="1">
        <v>7.0</v>
      </c>
      <c r="J2753" s="7" t="str">
        <f>vlookup(I2753,Cats!$A:$B,2,false)</f>
        <v>X</v>
      </c>
    </row>
    <row r="2754">
      <c r="A2754" s="1">
        <v>139763.0</v>
      </c>
      <c r="B2754" s="1">
        <v>525.0</v>
      </c>
      <c r="C2754" s="1">
        <v>14.0</v>
      </c>
      <c r="D2754" s="1" t="s">
        <v>182</v>
      </c>
      <c r="E2754" s="1">
        <v>7.0</v>
      </c>
      <c r="F2754" s="7" t="str">
        <f>vlookup(E2754,Teams!A:B,2,false)</f>
        <v>Buchholz B</v>
      </c>
      <c r="G2754" s="1" t="b">
        <v>1</v>
      </c>
      <c r="H2754" s="1" t="b">
        <v>0</v>
      </c>
      <c r="I2754" s="1">
        <v>8.0</v>
      </c>
      <c r="J2754" s="7" t="str">
        <f>vlookup(I2754,Cats!$A:$B,2,false)</f>
        <v>M</v>
      </c>
    </row>
    <row r="2755">
      <c r="A2755" s="1">
        <v>139764.0</v>
      </c>
      <c r="B2755" s="1">
        <v>525.0</v>
      </c>
      <c r="C2755" s="1">
        <v>0.0</v>
      </c>
      <c r="D2755" s="1" t="s">
        <v>32</v>
      </c>
      <c r="E2755" s="1">
        <v>17.0</v>
      </c>
      <c r="F2755" s="7" t="str">
        <f>vlookup(E2755,Teams!A:B,2,false)</f>
        <v>Green Hope</v>
      </c>
      <c r="G2755" s="1" t="b">
        <v>0</v>
      </c>
      <c r="H2755" s="1" t="b">
        <v>1</v>
      </c>
      <c r="I2755" s="1">
        <v>8.0</v>
      </c>
      <c r="J2755" s="7" t="str">
        <f>vlookup(I2755,Cats!$A:$B,2,false)</f>
        <v>M</v>
      </c>
    </row>
    <row r="2756">
      <c r="A2756" s="1">
        <v>139765.0</v>
      </c>
      <c r="B2756" s="1">
        <v>525.0</v>
      </c>
      <c r="C2756" s="1">
        <v>0.0</v>
      </c>
      <c r="D2756" s="1" t="s">
        <v>32</v>
      </c>
      <c r="E2756" s="1">
        <v>7.0</v>
      </c>
      <c r="F2756" s="7" t="str">
        <f>vlookup(E2756,Teams!A:B,2,false)</f>
        <v>Buchholz B</v>
      </c>
      <c r="G2756" s="1" t="b">
        <v>1</v>
      </c>
      <c r="H2756" s="1" t="b">
        <v>1</v>
      </c>
      <c r="I2756" s="1">
        <v>9.0</v>
      </c>
      <c r="J2756" s="7" t="str">
        <f>vlookup(I2756,Cats!$A:$B,2,false)</f>
        <v>C</v>
      </c>
    </row>
    <row r="2757">
      <c r="A2757" s="1">
        <v>139766.0</v>
      </c>
      <c r="B2757" s="1">
        <v>525.0</v>
      </c>
      <c r="C2757" s="1">
        <v>4.0</v>
      </c>
      <c r="D2757" s="1" t="s">
        <v>191</v>
      </c>
      <c r="E2757" s="1">
        <v>17.0</v>
      </c>
      <c r="F2757" s="7" t="str">
        <f>vlookup(E2757,Teams!A:B,2,false)</f>
        <v>Green Hope</v>
      </c>
      <c r="G2757" s="1" t="b">
        <v>0</v>
      </c>
      <c r="H2757" s="1" t="b">
        <v>0</v>
      </c>
      <c r="I2757" s="1">
        <v>9.0</v>
      </c>
      <c r="J2757" s="7" t="str">
        <f>vlookup(I2757,Cats!$A:$B,2,false)</f>
        <v>C</v>
      </c>
    </row>
    <row r="2758">
      <c r="A2758" s="1">
        <v>139767.0</v>
      </c>
      <c r="B2758" s="1">
        <v>525.0</v>
      </c>
      <c r="C2758" s="1">
        <v>0.0</v>
      </c>
      <c r="D2758" s="1" t="s">
        <v>32</v>
      </c>
      <c r="E2758" s="1">
        <v>7.0</v>
      </c>
      <c r="F2758" s="7" t="str">
        <f>vlookup(E2758,Teams!A:B,2,false)</f>
        <v>Buchholz B</v>
      </c>
      <c r="G2758" s="1" t="b">
        <v>1</v>
      </c>
      <c r="H2758" s="1" t="b">
        <v>1</v>
      </c>
      <c r="I2758" s="1">
        <v>10.0</v>
      </c>
      <c r="J2758" s="7" t="str">
        <f>vlookup(I2758,Cats!$A:$B,2,false)</f>
        <v>E</v>
      </c>
    </row>
    <row r="2759">
      <c r="A2759" s="1">
        <v>139768.0</v>
      </c>
      <c r="B2759" s="1">
        <v>525.0</v>
      </c>
      <c r="C2759" s="1">
        <v>4.0</v>
      </c>
      <c r="D2759" s="1" t="s">
        <v>193</v>
      </c>
      <c r="E2759" s="1">
        <v>17.0</v>
      </c>
      <c r="F2759" s="7" t="str">
        <f>vlookup(E2759,Teams!A:B,2,false)</f>
        <v>Green Hope</v>
      </c>
      <c r="G2759" s="1" t="b">
        <v>0</v>
      </c>
      <c r="H2759" s="1" t="b">
        <v>0</v>
      </c>
      <c r="I2759" s="1">
        <v>10.0</v>
      </c>
      <c r="J2759" s="7" t="str">
        <f>vlookup(I2759,Cats!$A:$B,2,false)</f>
        <v>E</v>
      </c>
    </row>
    <row r="2760">
      <c r="A2760" s="1">
        <v>139769.0</v>
      </c>
      <c r="B2760" s="1">
        <v>525.0</v>
      </c>
      <c r="C2760" s="1">
        <v>4.0</v>
      </c>
      <c r="D2760" s="1" t="s">
        <v>207</v>
      </c>
      <c r="E2760" s="1">
        <v>7.0</v>
      </c>
      <c r="F2760" s="7" t="str">
        <f>vlookup(E2760,Teams!A:B,2,false)</f>
        <v>Buchholz B</v>
      </c>
      <c r="G2760" s="1" t="b">
        <v>1</v>
      </c>
      <c r="H2760" s="1" t="b">
        <v>0</v>
      </c>
      <c r="I2760" s="1">
        <v>11.0</v>
      </c>
      <c r="J2760" s="7" t="str">
        <f>vlookup(I2760,Cats!$A:$B,2,false)</f>
        <v>B</v>
      </c>
    </row>
    <row r="2761">
      <c r="A2761" s="1">
        <v>139770.0</v>
      </c>
      <c r="B2761" s="1">
        <v>525.0</v>
      </c>
      <c r="C2761" s="1">
        <v>-4.0</v>
      </c>
      <c r="D2761" s="1" t="s">
        <v>192</v>
      </c>
      <c r="E2761" s="1">
        <v>17.0</v>
      </c>
      <c r="F2761" s="7" t="str">
        <f>vlookup(E2761,Teams!A:B,2,false)</f>
        <v>Green Hope</v>
      </c>
      <c r="G2761" s="1" t="b">
        <v>0</v>
      </c>
      <c r="H2761" s="1" t="b">
        <v>0</v>
      </c>
      <c r="I2761" s="1">
        <v>11.0</v>
      </c>
      <c r="J2761" s="7" t="str">
        <f>vlookup(I2761,Cats!$A:$B,2,false)</f>
        <v>B</v>
      </c>
    </row>
    <row r="2762">
      <c r="A2762" s="1">
        <v>139771.0</v>
      </c>
      <c r="B2762" s="1">
        <v>525.0</v>
      </c>
      <c r="C2762" s="1">
        <v>0.0</v>
      </c>
      <c r="D2762" s="1" t="s">
        <v>32</v>
      </c>
      <c r="E2762" s="1">
        <v>7.0</v>
      </c>
      <c r="F2762" s="7" t="str">
        <f>vlookup(E2762,Teams!A:B,2,false)</f>
        <v>Buchholz B</v>
      </c>
      <c r="G2762" s="1" t="b">
        <v>1</v>
      </c>
      <c r="H2762" s="1" t="b">
        <v>1</v>
      </c>
      <c r="I2762" s="1">
        <v>12.0</v>
      </c>
      <c r="J2762" s="7" t="str">
        <f>vlookup(I2762,Cats!$A:$B,2,false)</f>
        <v>P</v>
      </c>
    </row>
    <row r="2763">
      <c r="A2763" s="1">
        <v>139772.0</v>
      </c>
      <c r="B2763" s="1">
        <v>525.0</v>
      </c>
      <c r="C2763" s="1">
        <v>14.0</v>
      </c>
      <c r="D2763" s="1" t="s">
        <v>191</v>
      </c>
      <c r="E2763" s="1">
        <v>17.0</v>
      </c>
      <c r="F2763" s="7" t="str">
        <f>vlookup(E2763,Teams!A:B,2,false)</f>
        <v>Green Hope</v>
      </c>
      <c r="G2763" s="1" t="b">
        <v>0</v>
      </c>
      <c r="H2763" s="1" t="b">
        <v>0</v>
      </c>
      <c r="I2763" s="1">
        <v>12.0</v>
      </c>
      <c r="J2763" s="7" t="str">
        <f>vlookup(I2763,Cats!$A:$B,2,false)</f>
        <v>P</v>
      </c>
    </row>
    <row r="2764">
      <c r="A2764" s="1">
        <v>139773.0</v>
      </c>
      <c r="B2764" s="1">
        <v>525.0</v>
      </c>
      <c r="C2764" s="1">
        <v>0.0</v>
      </c>
      <c r="D2764" s="1" t="s">
        <v>181</v>
      </c>
      <c r="E2764" s="1">
        <v>7.0</v>
      </c>
      <c r="F2764" s="7" t="str">
        <f>vlookup(E2764,Teams!A:B,2,false)</f>
        <v>Buchholz B</v>
      </c>
      <c r="G2764" s="1" t="b">
        <v>1</v>
      </c>
      <c r="H2764" s="1" t="b">
        <v>0</v>
      </c>
      <c r="I2764" s="1">
        <v>13.0</v>
      </c>
      <c r="J2764" s="7" t="str">
        <f>vlookup(I2764,Cats!$A:$B,2,false)</f>
        <v>X</v>
      </c>
    </row>
    <row r="2765">
      <c r="A2765" s="1">
        <v>139774.0</v>
      </c>
      <c r="B2765" s="1">
        <v>525.0</v>
      </c>
      <c r="C2765" s="1">
        <v>0.0</v>
      </c>
      <c r="D2765" s="1" t="s">
        <v>191</v>
      </c>
      <c r="E2765" s="1">
        <v>17.0</v>
      </c>
      <c r="F2765" s="7" t="str">
        <f>vlookup(E2765,Teams!A:B,2,false)</f>
        <v>Green Hope</v>
      </c>
      <c r="G2765" s="1" t="b">
        <v>0</v>
      </c>
      <c r="H2765" s="1" t="b">
        <v>0</v>
      </c>
      <c r="I2765" s="1">
        <v>13.0</v>
      </c>
      <c r="J2765" s="7" t="str">
        <f>vlookup(I2765,Cats!$A:$B,2,false)</f>
        <v>X</v>
      </c>
    </row>
    <row r="2766">
      <c r="A2766" s="1">
        <v>139775.0</v>
      </c>
      <c r="B2766" s="1">
        <v>525.0</v>
      </c>
      <c r="C2766" s="1">
        <v>4.0</v>
      </c>
      <c r="D2766" s="1" t="s">
        <v>219</v>
      </c>
      <c r="E2766" s="1">
        <v>7.0</v>
      </c>
      <c r="F2766" s="7" t="str">
        <f>vlookup(E2766,Teams!A:B,2,false)</f>
        <v>Buchholz B</v>
      </c>
      <c r="G2766" s="1" t="b">
        <v>1</v>
      </c>
      <c r="H2766" s="1" t="b">
        <v>0</v>
      </c>
      <c r="I2766" s="1">
        <v>14.0</v>
      </c>
      <c r="J2766" s="7" t="str">
        <f>vlookup(I2766,Cats!$A:$B,2,false)</f>
        <v>M</v>
      </c>
    </row>
    <row r="2767">
      <c r="A2767" s="1">
        <v>139776.0</v>
      </c>
      <c r="B2767" s="1">
        <v>525.0</v>
      </c>
      <c r="C2767" s="1">
        <v>0.0</v>
      </c>
      <c r="D2767" s="1" t="s">
        <v>32</v>
      </c>
      <c r="E2767" s="1">
        <v>17.0</v>
      </c>
      <c r="F2767" s="7" t="str">
        <f>vlookup(E2767,Teams!A:B,2,false)</f>
        <v>Green Hope</v>
      </c>
      <c r="G2767" s="1" t="b">
        <v>0</v>
      </c>
      <c r="H2767" s="1" t="b">
        <v>1</v>
      </c>
      <c r="I2767" s="1">
        <v>14.0</v>
      </c>
      <c r="J2767" s="7" t="str">
        <f>vlookup(I2767,Cats!$A:$B,2,false)</f>
        <v>M</v>
      </c>
    </row>
    <row r="2768">
      <c r="A2768" s="1">
        <v>139777.0</v>
      </c>
      <c r="B2768" s="1">
        <v>525.0</v>
      </c>
      <c r="C2768" s="1">
        <v>0.0</v>
      </c>
      <c r="D2768" s="1" t="s">
        <v>32</v>
      </c>
      <c r="E2768" s="1">
        <v>7.0</v>
      </c>
      <c r="F2768" s="7" t="str">
        <f>vlookup(E2768,Teams!A:B,2,false)</f>
        <v>Buchholz B</v>
      </c>
      <c r="G2768" s="1" t="b">
        <v>1</v>
      </c>
      <c r="H2768" s="1" t="b">
        <v>1</v>
      </c>
      <c r="I2768" s="1">
        <v>15.0</v>
      </c>
      <c r="J2768" s="7" t="str">
        <f>vlookup(I2768,Cats!$A:$B,2,false)</f>
        <v>C</v>
      </c>
    </row>
    <row r="2769">
      <c r="A2769" s="1">
        <v>139778.0</v>
      </c>
      <c r="B2769" s="1">
        <v>525.0</v>
      </c>
      <c r="C2769" s="1">
        <v>14.0</v>
      </c>
      <c r="D2769" s="1" t="s">
        <v>191</v>
      </c>
      <c r="E2769" s="1">
        <v>17.0</v>
      </c>
      <c r="F2769" s="7" t="str">
        <f>vlookup(E2769,Teams!A:B,2,false)</f>
        <v>Green Hope</v>
      </c>
      <c r="G2769" s="1" t="b">
        <v>0</v>
      </c>
      <c r="H2769" s="1" t="b">
        <v>0</v>
      </c>
      <c r="I2769" s="1">
        <v>15.0</v>
      </c>
      <c r="J2769" s="7" t="str">
        <f>vlookup(I2769,Cats!$A:$B,2,false)</f>
        <v>C</v>
      </c>
    </row>
    <row r="2770">
      <c r="A2770" s="1">
        <v>139779.0</v>
      </c>
      <c r="B2770" s="1">
        <v>525.0</v>
      </c>
      <c r="C2770" s="1">
        <v>0.0</v>
      </c>
      <c r="D2770" s="1" t="s">
        <v>32</v>
      </c>
      <c r="E2770" s="1">
        <v>7.0</v>
      </c>
      <c r="F2770" s="7" t="str">
        <f>vlookup(E2770,Teams!A:B,2,false)</f>
        <v>Buchholz B</v>
      </c>
      <c r="G2770" s="1" t="b">
        <v>1</v>
      </c>
      <c r="H2770" s="1" t="b">
        <v>1</v>
      </c>
      <c r="I2770" s="1">
        <v>16.0</v>
      </c>
      <c r="J2770" s="7" t="str">
        <f>vlookup(I2770,Cats!$A:$B,2,false)</f>
        <v>E</v>
      </c>
    </row>
    <row r="2771">
      <c r="A2771" s="1">
        <v>139780.0</v>
      </c>
      <c r="B2771" s="1">
        <v>525.0</v>
      </c>
      <c r="C2771" s="1">
        <v>4.0</v>
      </c>
      <c r="D2771" s="1" t="s">
        <v>191</v>
      </c>
      <c r="E2771" s="1">
        <v>17.0</v>
      </c>
      <c r="F2771" s="7" t="str">
        <f>vlookup(E2771,Teams!A:B,2,false)</f>
        <v>Green Hope</v>
      </c>
      <c r="G2771" s="1" t="b">
        <v>0</v>
      </c>
      <c r="H2771" s="1" t="b">
        <v>0</v>
      </c>
      <c r="I2771" s="1">
        <v>16.0</v>
      </c>
      <c r="J2771" s="7" t="str">
        <f>vlookup(I2771,Cats!$A:$B,2,false)</f>
        <v>E</v>
      </c>
    </row>
    <row r="2772">
      <c r="A2772" s="1">
        <v>139781.0</v>
      </c>
      <c r="B2772" s="1">
        <v>525.0</v>
      </c>
      <c r="C2772" s="1">
        <v>4.0</v>
      </c>
      <c r="D2772" s="1" t="s">
        <v>207</v>
      </c>
      <c r="E2772" s="1">
        <v>7.0</v>
      </c>
      <c r="F2772" s="7" t="str">
        <f>vlookup(E2772,Teams!A:B,2,false)</f>
        <v>Buchholz B</v>
      </c>
      <c r="G2772" s="1" t="b">
        <v>1</v>
      </c>
      <c r="H2772" s="1" t="b">
        <v>0</v>
      </c>
      <c r="I2772" s="1">
        <v>17.0</v>
      </c>
      <c r="J2772" s="7" t="str">
        <f>vlookup(I2772,Cats!$A:$B,2,false)</f>
        <v>B</v>
      </c>
    </row>
    <row r="2773">
      <c r="A2773" s="1">
        <v>139782.0</v>
      </c>
      <c r="B2773" s="1">
        <v>525.0</v>
      </c>
      <c r="C2773" s="1">
        <v>0.0</v>
      </c>
      <c r="D2773" s="1" t="s">
        <v>32</v>
      </c>
      <c r="E2773" s="1">
        <v>17.0</v>
      </c>
      <c r="F2773" s="7" t="str">
        <f>vlookup(E2773,Teams!A:B,2,false)</f>
        <v>Green Hope</v>
      </c>
      <c r="G2773" s="1" t="b">
        <v>0</v>
      </c>
      <c r="H2773" s="1" t="b">
        <v>1</v>
      </c>
      <c r="I2773" s="1">
        <v>17.0</v>
      </c>
      <c r="J2773" s="7" t="str">
        <f>vlookup(I2773,Cats!$A:$B,2,false)</f>
        <v>B</v>
      </c>
    </row>
    <row r="2774">
      <c r="A2774" s="1">
        <v>139783.0</v>
      </c>
      <c r="B2774" s="1">
        <v>525.0</v>
      </c>
      <c r="C2774" s="1">
        <v>-4.0</v>
      </c>
      <c r="D2774" s="1" t="s">
        <v>181</v>
      </c>
      <c r="E2774" s="1">
        <v>7.0</v>
      </c>
      <c r="F2774" s="7" t="str">
        <f>vlookup(E2774,Teams!A:B,2,false)</f>
        <v>Buchholz B</v>
      </c>
      <c r="G2774" s="1" t="b">
        <v>1</v>
      </c>
      <c r="H2774" s="1" t="b">
        <v>0</v>
      </c>
      <c r="I2774" s="1">
        <v>18.0</v>
      </c>
      <c r="J2774" s="7" t="str">
        <f>vlookup(I2774,Cats!$A:$B,2,false)</f>
        <v>P</v>
      </c>
    </row>
    <row r="2775">
      <c r="A2775" s="1">
        <v>139784.0</v>
      </c>
      <c r="B2775" s="1">
        <v>525.0</v>
      </c>
      <c r="C2775" s="1">
        <v>-4.0</v>
      </c>
      <c r="D2775" s="1" t="s">
        <v>193</v>
      </c>
      <c r="E2775" s="1">
        <v>17.0</v>
      </c>
      <c r="F2775" s="7" t="str">
        <f>vlookup(E2775,Teams!A:B,2,false)</f>
        <v>Green Hope</v>
      </c>
      <c r="G2775" s="1" t="b">
        <v>0</v>
      </c>
      <c r="H2775" s="1" t="b">
        <v>0</v>
      </c>
      <c r="I2775" s="1">
        <v>18.0</v>
      </c>
      <c r="J2775" s="7" t="str">
        <f>vlookup(I2775,Cats!$A:$B,2,false)</f>
        <v>P</v>
      </c>
    </row>
    <row r="2776">
      <c r="A2776" s="1">
        <v>139785.0</v>
      </c>
      <c r="B2776" s="1">
        <v>525.0</v>
      </c>
      <c r="C2776" s="1">
        <v>-4.0</v>
      </c>
      <c r="D2776" s="1" t="s">
        <v>182</v>
      </c>
      <c r="E2776" s="1">
        <v>7.0</v>
      </c>
      <c r="F2776" s="7" t="str">
        <f>vlookup(E2776,Teams!A:B,2,false)</f>
        <v>Buchholz B</v>
      </c>
      <c r="G2776" s="1" t="b">
        <v>1</v>
      </c>
      <c r="H2776" s="1" t="b">
        <v>0</v>
      </c>
      <c r="I2776" s="1">
        <v>19.0</v>
      </c>
      <c r="J2776" s="7" t="str">
        <f>vlookup(I2776,Cats!$A:$B,2,false)</f>
        <v>X</v>
      </c>
    </row>
    <row r="2777">
      <c r="A2777" s="1">
        <v>139786.0</v>
      </c>
      <c r="B2777" s="1">
        <v>525.0</v>
      </c>
      <c r="C2777" s="1">
        <v>0.0</v>
      </c>
      <c r="D2777" s="1" t="s">
        <v>191</v>
      </c>
      <c r="E2777" s="1">
        <v>17.0</v>
      </c>
      <c r="F2777" s="7" t="str">
        <f>vlookup(E2777,Teams!A:B,2,false)</f>
        <v>Green Hope</v>
      </c>
      <c r="G2777" s="1" t="b">
        <v>0</v>
      </c>
      <c r="H2777" s="1" t="b">
        <v>0</v>
      </c>
      <c r="I2777" s="1">
        <v>19.0</v>
      </c>
      <c r="J2777" s="7" t="str">
        <f>vlookup(I2777,Cats!$A:$B,2,false)</f>
        <v>X</v>
      </c>
    </row>
    <row r="2778">
      <c r="A2778" s="1">
        <v>139787.0</v>
      </c>
      <c r="B2778" s="1">
        <v>525.0</v>
      </c>
      <c r="C2778" s="1">
        <v>0.0</v>
      </c>
      <c r="D2778" s="1" t="s">
        <v>182</v>
      </c>
      <c r="E2778" s="1">
        <v>7.0</v>
      </c>
      <c r="F2778" s="7" t="str">
        <f>vlookup(E2778,Teams!A:B,2,false)</f>
        <v>Buchholz B</v>
      </c>
      <c r="G2778" s="1" t="b">
        <v>1</v>
      </c>
      <c r="H2778" s="1" t="b">
        <v>0</v>
      </c>
      <c r="I2778" s="1">
        <v>20.0</v>
      </c>
      <c r="J2778" s="7" t="str">
        <f>vlookup(I2778,Cats!$A:$B,2,false)</f>
        <v>M</v>
      </c>
    </row>
    <row r="2779">
      <c r="A2779" s="1">
        <v>139788.0</v>
      </c>
      <c r="B2779" s="1">
        <v>525.0</v>
      </c>
      <c r="C2779" s="1">
        <v>0.0</v>
      </c>
      <c r="D2779" s="1" t="s">
        <v>203</v>
      </c>
      <c r="E2779" s="1">
        <v>17.0</v>
      </c>
      <c r="F2779" s="7" t="str">
        <f>vlookup(E2779,Teams!A:B,2,false)</f>
        <v>Green Hope</v>
      </c>
      <c r="G2779" s="1" t="b">
        <v>0</v>
      </c>
      <c r="H2779" s="1" t="b">
        <v>0</v>
      </c>
      <c r="I2779" s="1">
        <v>20.0</v>
      </c>
      <c r="J2779" s="7" t="str">
        <f>vlookup(I2779,Cats!$A:$B,2,false)</f>
        <v>M</v>
      </c>
    </row>
    <row r="2780">
      <c r="A2780" s="1">
        <v>139789.0</v>
      </c>
      <c r="B2780" s="1">
        <v>525.0</v>
      </c>
      <c r="C2780" s="1">
        <v>0.0</v>
      </c>
      <c r="D2780" s="1" t="s">
        <v>32</v>
      </c>
      <c r="E2780" s="1">
        <v>7.0</v>
      </c>
      <c r="F2780" s="7" t="str">
        <f>vlookup(E2780,Teams!A:B,2,false)</f>
        <v>Buchholz B</v>
      </c>
      <c r="G2780" s="1" t="b">
        <v>1</v>
      </c>
      <c r="H2780" s="1" t="b">
        <v>1</v>
      </c>
      <c r="I2780" s="1">
        <v>21.0</v>
      </c>
      <c r="J2780" s="7" t="str">
        <f>vlookup(I2780,Cats!$A:$B,2,false)</f>
        <v>C</v>
      </c>
    </row>
    <row r="2781">
      <c r="A2781" s="1">
        <v>139790.0</v>
      </c>
      <c r="B2781" s="1">
        <v>525.0</v>
      </c>
      <c r="C2781" s="1">
        <v>4.0</v>
      </c>
      <c r="D2781" s="1" t="s">
        <v>191</v>
      </c>
      <c r="E2781" s="1">
        <v>17.0</v>
      </c>
      <c r="F2781" s="7" t="str">
        <f>vlookup(E2781,Teams!A:B,2,false)</f>
        <v>Green Hope</v>
      </c>
      <c r="G2781" s="1" t="b">
        <v>0</v>
      </c>
      <c r="H2781" s="1" t="b">
        <v>0</v>
      </c>
      <c r="I2781" s="1">
        <v>21.0</v>
      </c>
      <c r="J2781" s="7" t="str">
        <f>vlookup(I2781,Cats!$A:$B,2,false)</f>
        <v>C</v>
      </c>
    </row>
    <row r="2782">
      <c r="A2782" s="1">
        <v>139791.0</v>
      </c>
      <c r="B2782" s="1">
        <v>525.0</v>
      </c>
      <c r="C2782" s="1">
        <v>0.0</v>
      </c>
      <c r="D2782" s="1" t="s">
        <v>32</v>
      </c>
      <c r="E2782" s="1">
        <v>7.0</v>
      </c>
      <c r="F2782" s="7" t="str">
        <f>vlookup(E2782,Teams!A:B,2,false)</f>
        <v>Buchholz B</v>
      </c>
      <c r="G2782" s="1" t="b">
        <v>1</v>
      </c>
      <c r="H2782" s="1" t="b">
        <v>1</v>
      </c>
      <c r="I2782" s="1">
        <v>22.0</v>
      </c>
      <c r="J2782" s="7" t="str">
        <f>vlookup(I2782,Cats!$A:$B,2,false)</f>
        <v>E</v>
      </c>
    </row>
    <row r="2783">
      <c r="A2783" s="1">
        <v>139792.0</v>
      </c>
      <c r="B2783" s="1">
        <v>525.0</v>
      </c>
      <c r="C2783" s="1">
        <v>14.0</v>
      </c>
      <c r="D2783" s="1" t="s">
        <v>191</v>
      </c>
      <c r="E2783" s="1">
        <v>17.0</v>
      </c>
      <c r="F2783" s="7" t="str">
        <f>vlookup(E2783,Teams!A:B,2,false)</f>
        <v>Green Hope</v>
      </c>
      <c r="G2783" s="1" t="b">
        <v>0</v>
      </c>
      <c r="H2783" s="1" t="b">
        <v>0</v>
      </c>
      <c r="I2783" s="1">
        <v>22.0</v>
      </c>
      <c r="J2783" s="7" t="str">
        <f>vlookup(I2783,Cats!$A:$B,2,false)</f>
        <v>E</v>
      </c>
    </row>
    <row r="2784">
      <c r="A2784" s="1">
        <v>139793.0</v>
      </c>
      <c r="B2784" s="1">
        <v>525.0</v>
      </c>
      <c r="C2784" s="1">
        <v>4.0</v>
      </c>
      <c r="D2784" s="1" t="s">
        <v>207</v>
      </c>
      <c r="E2784" s="1">
        <v>7.0</v>
      </c>
      <c r="F2784" s="7" t="str">
        <f>vlookup(E2784,Teams!A:B,2,false)</f>
        <v>Buchholz B</v>
      </c>
      <c r="G2784" s="1" t="b">
        <v>1</v>
      </c>
      <c r="H2784" s="1" t="b">
        <v>0</v>
      </c>
      <c r="I2784" s="1">
        <v>23.0</v>
      </c>
      <c r="J2784" s="7" t="str">
        <f>vlookup(I2784,Cats!$A:$B,2,false)</f>
        <v>B</v>
      </c>
    </row>
    <row r="2785">
      <c r="A2785" s="1">
        <v>139794.0</v>
      </c>
      <c r="B2785" s="1">
        <v>525.0</v>
      </c>
      <c r="C2785" s="1">
        <v>0.0</v>
      </c>
      <c r="D2785" s="1" t="s">
        <v>32</v>
      </c>
      <c r="E2785" s="1">
        <v>17.0</v>
      </c>
      <c r="F2785" s="7" t="str">
        <f>vlookup(E2785,Teams!A:B,2,false)</f>
        <v>Green Hope</v>
      </c>
      <c r="G2785" s="1" t="b">
        <v>0</v>
      </c>
      <c r="H2785" s="1" t="b">
        <v>1</v>
      </c>
      <c r="I2785" s="1">
        <v>23.0</v>
      </c>
      <c r="J2785" s="7" t="str">
        <f>vlookup(I2785,Cats!$A:$B,2,false)</f>
        <v>B</v>
      </c>
    </row>
    <row r="2786">
      <c r="A2786" s="1">
        <v>139795.0</v>
      </c>
      <c r="B2786" s="1">
        <v>525.0</v>
      </c>
      <c r="C2786" s="1">
        <v>0.0</v>
      </c>
      <c r="D2786" s="1" t="s">
        <v>182</v>
      </c>
      <c r="E2786" s="1">
        <v>7.0</v>
      </c>
      <c r="F2786" s="7" t="str">
        <f>vlookup(E2786,Teams!A:B,2,false)</f>
        <v>Buchholz B</v>
      </c>
      <c r="G2786" s="1" t="b">
        <v>1</v>
      </c>
      <c r="H2786" s="1" t="b">
        <v>0</v>
      </c>
      <c r="I2786" s="1">
        <v>24.0</v>
      </c>
      <c r="J2786" s="7" t="str">
        <f>vlookup(I2786,Cats!$A:$B,2,false)</f>
        <v>P</v>
      </c>
    </row>
    <row r="2787">
      <c r="A2787" s="1">
        <v>139796.0</v>
      </c>
      <c r="B2787" s="1">
        <v>525.0</v>
      </c>
      <c r="C2787" s="1">
        <v>4.0</v>
      </c>
      <c r="D2787" s="1" t="s">
        <v>191</v>
      </c>
      <c r="E2787" s="1">
        <v>17.0</v>
      </c>
      <c r="F2787" s="7" t="str">
        <f>vlookup(E2787,Teams!A:B,2,false)</f>
        <v>Green Hope</v>
      </c>
      <c r="G2787" s="1" t="b">
        <v>0</v>
      </c>
      <c r="H2787" s="1" t="b">
        <v>0</v>
      </c>
      <c r="I2787" s="1">
        <v>24.0</v>
      </c>
      <c r="J2787" s="7" t="str">
        <f>vlookup(I2787,Cats!$A:$B,2,false)</f>
        <v>P</v>
      </c>
    </row>
    <row r="2788">
      <c r="A2788" s="1">
        <v>139797.0</v>
      </c>
      <c r="B2788" s="1">
        <v>526.0</v>
      </c>
      <c r="C2788" s="1">
        <v>4.0</v>
      </c>
      <c r="D2788" s="1" t="s">
        <v>148</v>
      </c>
      <c r="E2788" s="1">
        <v>21.0</v>
      </c>
      <c r="F2788" s="7" t="str">
        <f>vlookup(E2788,Teams!A:B,2,false)</f>
        <v>JP Stevens</v>
      </c>
      <c r="G2788" s="1" t="b">
        <v>1</v>
      </c>
      <c r="H2788" s="1" t="b">
        <v>0</v>
      </c>
      <c r="I2788" s="1">
        <v>1.0</v>
      </c>
      <c r="J2788" s="7" t="str">
        <f>vlookup(I2788,Cats!$A:$B,2,false)</f>
        <v>X</v>
      </c>
    </row>
    <row r="2789">
      <c r="A2789" s="1">
        <v>139798.0</v>
      </c>
      <c r="B2789" s="1">
        <v>526.0</v>
      </c>
      <c r="C2789" s="1">
        <v>0.0</v>
      </c>
      <c r="D2789" s="1" t="s">
        <v>138</v>
      </c>
      <c r="E2789" s="1">
        <v>25.0</v>
      </c>
      <c r="F2789" s="7" t="str">
        <f>vlookup(E2789,Teams!A:B,2,false)</f>
        <v>Lexington B</v>
      </c>
      <c r="G2789" s="1" t="b">
        <v>0</v>
      </c>
      <c r="H2789" s="1" t="b">
        <v>0</v>
      </c>
      <c r="I2789" s="1">
        <v>1.0</v>
      </c>
      <c r="J2789" s="7" t="str">
        <f>vlookup(I2789,Cats!$A:$B,2,false)</f>
        <v>X</v>
      </c>
    </row>
    <row r="2790">
      <c r="A2790" s="1">
        <v>139799.0</v>
      </c>
      <c r="B2790" s="1">
        <v>526.0</v>
      </c>
      <c r="C2790" s="1">
        <v>4.0</v>
      </c>
      <c r="D2790" s="1" t="s">
        <v>148</v>
      </c>
      <c r="E2790" s="1">
        <v>21.0</v>
      </c>
      <c r="F2790" s="7" t="str">
        <f>vlookup(E2790,Teams!A:B,2,false)</f>
        <v>JP Stevens</v>
      </c>
      <c r="G2790" s="1" t="b">
        <v>1</v>
      </c>
      <c r="H2790" s="1" t="b">
        <v>0</v>
      </c>
      <c r="I2790" s="1">
        <v>2.0</v>
      </c>
      <c r="J2790" s="7" t="str">
        <f>vlookup(I2790,Cats!$A:$B,2,false)</f>
        <v>M</v>
      </c>
    </row>
    <row r="2791">
      <c r="A2791" s="1">
        <v>139800.0</v>
      </c>
      <c r="B2791" s="1">
        <v>526.0</v>
      </c>
      <c r="C2791" s="1">
        <v>0.0</v>
      </c>
      <c r="D2791" s="1" t="s">
        <v>32</v>
      </c>
      <c r="E2791" s="1">
        <v>25.0</v>
      </c>
      <c r="F2791" s="7" t="str">
        <f>vlookup(E2791,Teams!A:B,2,false)</f>
        <v>Lexington B</v>
      </c>
      <c r="G2791" s="1" t="b">
        <v>0</v>
      </c>
      <c r="H2791" s="1" t="b">
        <v>1</v>
      </c>
      <c r="I2791" s="1">
        <v>2.0</v>
      </c>
      <c r="J2791" s="7" t="str">
        <f>vlookup(I2791,Cats!$A:$B,2,false)</f>
        <v>M</v>
      </c>
    </row>
    <row r="2792">
      <c r="A2792" s="1">
        <v>139801.0</v>
      </c>
      <c r="B2792" s="1">
        <v>526.0</v>
      </c>
      <c r="C2792" s="1">
        <v>0.0</v>
      </c>
      <c r="D2792" s="1" t="s">
        <v>147</v>
      </c>
      <c r="E2792" s="1">
        <v>21.0</v>
      </c>
      <c r="F2792" s="7" t="str">
        <f>vlookup(E2792,Teams!A:B,2,false)</f>
        <v>JP Stevens</v>
      </c>
      <c r="G2792" s="1" t="b">
        <v>1</v>
      </c>
      <c r="H2792" s="1" t="b">
        <v>0</v>
      </c>
      <c r="I2792" s="1">
        <v>3.0</v>
      </c>
      <c r="J2792" s="7" t="str">
        <f>vlookup(I2792,Cats!$A:$B,2,false)</f>
        <v>C</v>
      </c>
    </row>
    <row r="2793">
      <c r="A2793" s="1">
        <v>139802.0</v>
      </c>
      <c r="B2793" s="1">
        <v>526.0</v>
      </c>
      <c r="C2793" s="1">
        <v>-4.0</v>
      </c>
      <c r="D2793" s="1" t="s">
        <v>137</v>
      </c>
      <c r="E2793" s="1">
        <v>25.0</v>
      </c>
      <c r="F2793" s="7" t="str">
        <f>vlookup(E2793,Teams!A:B,2,false)</f>
        <v>Lexington B</v>
      </c>
      <c r="G2793" s="1" t="b">
        <v>0</v>
      </c>
      <c r="H2793" s="1" t="b">
        <v>0</v>
      </c>
      <c r="I2793" s="1">
        <v>3.0</v>
      </c>
      <c r="J2793" s="7" t="str">
        <f>vlookup(I2793,Cats!$A:$B,2,false)</f>
        <v>C</v>
      </c>
    </row>
    <row r="2794">
      <c r="A2794" s="1">
        <v>139803.0</v>
      </c>
      <c r="B2794" s="1">
        <v>526.0</v>
      </c>
      <c r="C2794" s="1">
        <v>0.0</v>
      </c>
      <c r="D2794" s="1" t="s">
        <v>32</v>
      </c>
      <c r="E2794" s="1">
        <v>21.0</v>
      </c>
      <c r="F2794" s="7" t="str">
        <f>vlookup(E2794,Teams!A:B,2,false)</f>
        <v>JP Stevens</v>
      </c>
      <c r="G2794" s="1" t="b">
        <v>1</v>
      </c>
      <c r="H2794" s="1" t="b">
        <v>1</v>
      </c>
      <c r="I2794" s="1">
        <v>4.0</v>
      </c>
      <c r="J2794" s="7" t="str">
        <f>vlookup(I2794,Cats!$A:$B,2,false)</f>
        <v>E</v>
      </c>
    </row>
    <row r="2795">
      <c r="A2795" s="1">
        <v>139804.0</v>
      </c>
      <c r="B2795" s="1">
        <v>526.0</v>
      </c>
      <c r="C2795" s="1">
        <v>4.0</v>
      </c>
      <c r="D2795" s="1" t="s">
        <v>137</v>
      </c>
      <c r="E2795" s="1">
        <v>25.0</v>
      </c>
      <c r="F2795" s="7" t="str">
        <f>vlookup(E2795,Teams!A:B,2,false)</f>
        <v>Lexington B</v>
      </c>
      <c r="G2795" s="1" t="b">
        <v>0</v>
      </c>
      <c r="H2795" s="1" t="b">
        <v>0</v>
      </c>
      <c r="I2795" s="1">
        <v>4.0</v>
      </c>
      <c r="J2795" s="7" t="str">
        <f>vlookup(I2795,Cats!$A:$B,2,false)</f>
        <v>E</v>
      </c>
    </row>
    <row r="2796">
      <c r="A2796" s="1">
        <v>139805.0</v>
      </c>
      <c r="B2796" s="1">
        <v>526.0</v>
      </c>
      <c r="C2796" s="1">
        <v>0.0</v>
      </c>
      <c r="D2796" s="1" t="s">
        <v>32</v>
      </c>
      <c r="E2796" s="1">
        <v>21.0</v>
      </c>
      <c r="F2796" s="7" t="str">
        <f>vlookup(E2796,Teams!A:B,2,false)</f>
        <v>JP Stevens</v>
      </c>
      <c r="G2796" s="1" t="b">
        <v>1</v>
      </c>
      <c r="H2796" s="1" t="b">
        <v>1</v>
      </c>
      <c r="I2796" s="1">
        <v>5.0</v>
      </c>
      <c r="J2796" s="7" t="str">
        <f>vlookup(I2796,Cats!$A:$B,2,false)</f>
        <v>B</v>
      </c>
    </row>
    <row r="2797">
      <c r="A2797" s="1">
        <v>139806.0</v>
      </c>
      <c r="B2797" s="1">
        <v>526.0</v>
      </c>
      <c r="C2797" s="1">
        <v>4.0</v>
      </c>
      <c r="D2797" s="1" t="s">
        <v>138</v>
      </c>
      <c r="E2797" s="1">
        <v>25.0</v>
      </c>
      <c r="F2797" s="7" t="str">
        <f>vlookup(E2797,Teams!A:B,2,false)</f>
        <v>Lexington B</v>
      </c>
      <c r="G2797" s="1" t="b">
        <v>0</v>
      </c>
      <c r="H2797" s="1" t="b">
        <v>0</v>
      </c>
      <c r="I2797" s="1">
        <v>5.0</v>
      </c>
      <c r="J2797" s="7" t="str">
        <f>vlookup(I2797,Cats!$A:$B,2,false)</f>
        <v>B</v>
      </c>
    </row>
    <row r="2798">
      <c r="A2798" s="1">
        <v>139807.0</v>
      </c>
      <c r="B2798" s="1">
        <v>526.0</v>
      </c>
      <c r="C2798" s="1">
        <v>0.0</v>
      </c>
      <c r="D2798" s="1" t="s">
        <v>32</v>
      </c>
      <c r="E2798" s="1">
        <v>21.0</v>
      </c>
      <c r="F2798" s="7" t="str">
        <f>vlookup(E2798,Teams!A:B,2,false)</f>
        <v>JP Stevens</v>
      </c>
      <c r="G2798" s="1" t="b">
        <v>1</v>
      </c>
      <c r="H2798" s="1" t="b">
        <v>1</v>
      </c>
      <c r="I2798" s="1">
        <v>6.0</v>
      </c>
      <c r="J2798" s="7" t="str">
        <f>vlookup(I2798,Cats!$A:$B,2,false)</f>
        <v>P</v>
      </c>
    </row>
    <row r="2799">
      <c r="A2799" s="1">
        <v>139808.0</v>
      </c>
      <c r="B2799" s="1">
        <v>526.0</v>
      </c>
      <c r="C2799" s="1">
        <v>4.0</v>
      </c>
      <c r="D2799" s="1" t="s">
        <v>140</v>
      </c>
      <c r="E2799" s="1">
        <v>25.0</v>
      </c>
      <c r="F2799" s="7" t="str">
        <f>vlookup(E2799,Teams!A:B,2,false)</f>
        <v>Lexington B</v>
      </c>
      <c r="G2799" s="1" t="b">
        <v>0</v>
      </c>
      <c r="H2799" s="1" t="b">
        <v>0</v>
      </c>
      <c r="I2799" s="1">
        <v>6.0</v>
      </c>
      <c r="J2799" s="7" t="str">
        <f>vlookup(I2799,Cats!$A:$B,2,false)</f>
        <v>P</v>
      </c>
    </row>
    <row r="2800">
      <c r="A2800" s="1">
        <v>139809.0</v>
      </c>
      <c r="B2800" s="1">
        <v>526.0</v>
      </c>
      <c r="C2800" s="1">
        <v>0.0</v>
      </c>
      <c r="D2800" s="1" t="s">
        <v>213</v>
      </c>
      <c r="E2800" s="1">
        <v>21.0</v>
      </c>
      <c r="F2800" s="7" t="str">
        <f>vlookup(E2800,Teams!A:B,2,false)</f>
        <v>JP Stevens</v>
      </c>
      <c r="G2800" s="1" t="b">
        <v>1</v>
      </c>
      <c r="H2800" s="1" t="b">
        <v>0</v>
      </c>
      <c r="I2800" s="1">
        <v>7.0</v>
      </c>
      <c r="J2800" s="7" t="str">
        <f>vlookup(I2800,Cats!$A:$B,2,false)</f>
        <v>X</v>
      </c>
    </row>
    <row r="2801">
      <c r="A2801" s="1">
        <v>139810.0</v>
      </c>
      <c r="B2801" s="1">
        <v>526.0</v>
      </c>
      <c r="C2801" s="1">
        <v>4.0</v>
      </c>
      <c r="D2801" s="1" t="s">
        <v>140</v>
      </c>
      <c r="E2801" s="1">
        <v>25.0</v>
      </c>
      <c r="F2801" s="7" t="str">
        <f>vlookup(E2801,Teams!A:B,2,false)</f>
        <v>Lexington B</v>
      </c>
      <c r="G2801" s="1" t="b">
        <v>0</v>
      </c>
      <c r="H2801" s="1" t="b">
        <v>0</v>
      </c>
      <c r="I2801" s="1">
        <v>7.0</v>
      </c>
      <c r="J2801" s="7" t="str">
        <f>vlookup(I2801,Cats!$A:$B,2,false)</f>
        <v>X</v>
      </c>
    </row>
    <row r="2802">
      <c r="A2802" s="1">
        <v>139811.0</v>
      </c>
      <c r="B2802" s="1">
        <v>526.0</v>
      </c>
      <c r="C2802" s="1">
        <v>0.0</v>
      </c>
      <c r="D2802" s="1" t="s">
        <v>32</v>
      </c>
      <c r="E2802" s="1">
        <v>21.0</v>
      </c>
      <c r="F2802" s="7" t="str">
        <f>vlookup(E2802,Teams!A:B,2,false)</f>
        <v>JP Stevens</v>
      </c>
      <c r="G2802" s="1" t="b">
        <v>1</v>
      </c>
      <c r="H2802" s="1" t="b">
        <v>1</v>
      </c>
      <c r="I2802" s="1">
        <v>8.0</v>
      </c>
      <c r="J2802" s="7" t="str">
        <f>vlookup(I2802,Cats!$A:$B,2,false)</f>
        <v>M</v>
      </c>
    </row>
    <row r="2803">
      <c r="A2803" s="1">
        <v>139812.0</v>
      </c>
      <c r="B2803" s="1">
        <v>526.0</v>
      </c>
      <c r="C2803" s="1">
        <v>14.0</v>
      </c>
      <c r="D2803" s="1" t="s">
        <v>138</v>
      </c>
      <c r="E2803" s="1">
        <v>25.0</v>
      </c>
      <c r="F2803" s="7" t="str">
        <f>vlookup(E2803,Teams!A:B,2,false)</f>
        <v>Lexington B</v>
      </c>
      <c r="G2803" s="1" t="b">
        <v>0</v>
      </c>
      <c r="H2803" s="1" t="b">
        <v>0</v>
      </c>
      <c r="I2803" s="1">
        <v>8.0</v>
      </c>
      <c r="J2803" s="7" t="str">
        <f>vlookup(I2803,Cats!$A:$B,2,false)</f>
        <v>M</v>
      </c>
    </row>
    <row r="2804">
      <c r="A2804" s="1">
        <v>139813.0</v>
      </c>
      <c r="B2804" s="1">
        <v>526.0</v>
      </c>
      <c r="C2804" s="1">
        <v>0.0</v>
      </c>
      <c r="D2804" s="1" t="s">
        <v>32</v>
      </c>
      <c r="E2804" s="1">
        <v>21.0</v>
      </c>
      <c r="F2804" s="7" t="str">
        <f>vlookup(E2804,Teams!A:B,2,false)</f>
        <v>JP Stevens</v>
      </c>
      <c r="G2804" s="1" t="b">
        <v>1</v>
      </c>
      <c r="H2804" s="1" t="b">
        <v>1</v>
      </c>
      <c r="I2804" s="1">
        <v>9.0</v>
      </c>
      <c r="J2804" s="7" t="str">
        <f>vlookup(I2804,Cats!$A:$B,2,false)</f>
        <v>C</v>
      </c>
    </row>
    <row r="2805">
      <c r="A2805" s="1">
        <v>139814.0</v>
      </c>
      <c r="B2805" s="1">
        <v>526.0</v>
      </c>
      <c r="C2805" s="1">
        <v>14.0</v>
      </c>
      <c r="D2805" s="1" t="s">
        <v>140</v>
      </c>
      <c r="E2805" s="1">
        <v>25.0</v>
      </c>
      <c r="F2805" s="7" t="str">
        <f>vlookup(E2805,Teams!A:B,2,false)</f>
        <v>Lexington B</v>
      </c>
      <c r="G2805" s="1" t="b">
        <v>0</v>
      </c>
      <c r="H2805" s="1" t="b">
        <v>0</v>
      </c>
      <c r="I2805" s="1">
        <v>9.0</v>
      </c>
      <c r="J2805" s="7" t="str">
        <f>vlookup(I2805,Cats!$A:$B,2,false)</f>
        <v>C</v>
      </c>
    </row>
    <row r="2806">
      <c r="A2806" s="1">
        <v>139815.0</v>
      </c>
      <c r="B2806" s="1">
        <v>526.0</v>
      </c>
      <c r="C2806" s="1">
        <v>0.0</v>
      </c>
      <c r="D2806" s="1" t="s">
        <v>148</v>
      </c>
      <c r="E2806" s="1">
        <v>21.0</v>
      </c>
      <c r="F2806" s="7" t="str">
        <f>vlookup(E2806,Teams!A:B,2,false)</f>
        <v>JP Stevens</v>
      </c>
      <c r="G2806" s="1" t="b">
        <v>1</v>
      </c>
      <c r="H2806" s="1" t="b">
        <v>0</v>
      </c>
      <c r="I2806" s="1">
        <v>10.0</v>
      </c>
      <c r="J2806" s="7" t="str">
        <f>vlookup(I2806,Cats!$A:$B,2,false)</f>
        <v>E</v>
      </c>
    </row>
    <row r="2807">
      <c r="A2807" s="1">
        <v>139816.0</v>
      </c>
      <c r="B2807" s="1">
        <v>526.0</v>
      </c>
      <c r="C2807" s="1">
        <v>0.0</v>
      </c>
      <c r="D2807" s="1" t="s">
        <v>137</v>
      </c>
      <c r="E2807" s="1">
        <v>25.0</v>
      </c>
      <c r="F2807" s="7" t="str">
        <f>vlookup(E2807,Teams!A:B,2,false)</f>
        <v>Lexington B</v>
      </c>
      <c r="G2807" s="1" t="b">
        <v>0</v>
      </c>
      <c r="H2807" s="1" t="b">
        <v>0</v>
      </c>
      <c r="I2807" s="1">
        <v>10.0</v>
      </c>
      <c r="J2807" s="7" t="str">
        <f>vlookup(I2807,Cats!$A:$B,2,false)</f>
        <v>E</v>
      </c>
    </row>
    <row r="2808">
      <c r="A2808" s="1">
        <v>139817.0</v>
      </c>
      <c r="B2808" s="1">
        <v>526.0</v>
      </c>
      <c r="C2808" s="1">
        <v>-4.0</v>
      </c>
      <c r="D2808" s="1" t="s">
        <v>147</v>
      </c>
      <c r="E2808" s="1">
        <v>21.0</v>
      </c>
      <c r="F2808" s="7" t="str">
        <f>vlookup(E2808,Teams!A:B,2,false)</f>
        <v>JP Stevens</v>
      </c>
      <c r="G2808" s="1" t="b">
        <v>1</v>
      </c>
      <c r="H2808" s="1" t="b">
        <v>0</v>
      </c>
      <c r="I2808" s="1">
        <v>11.0</v>
      </c>
      <c r="J2808" s="7" t="str">
        <f>vlookup(I2808,Cats!$A:$B,2,false)</f>
        <v>B</v>
      </c>
    </row>
    <row r="2809">
      <c r="A2809" s="1">
        <v>139818.0</v>
      </c>
      <c r="B2809" s="1">
        <v>526.0</v>
      </c>
      <c r="C2809" s="1">
        <v>0.0</v>
      </c>
      <c r="D2809" s="1" t="s">
        <v>137</v>
      </c>
      <c r="E2809" s="1">
        <v>25.0</v>
      </c>
      <c r="F2809" s="7" t="str">
        <f>vlookup(E2809,Teams!A:B,2,false)</f>
        <v>Lexington B</v>
      </c>
      <c r="G2809" s="1" t="b">
        <v>0</v>
      </c>
      <c r="H2809" s="1" t="b">
        <v>0</v>
      </c>
      <c r="I2809" s="1">
        <v>11.0</v>
      </c>
      <c r="J2809" s="7" t="str">
        <f>vlookup(I2809,Cats!$A:$B,2,false)</f>
        <v>B</v>
      </c>
    </row>
    <row r="2810">
      <c r="A2810" s="1">
        <v>139819.0</v>
      </c>
      <c r="B2810" s="1">
        <v>526.0</v>
      </c>
      <c r="C2810" s="1">
        <v>0.0</v>
      </c>
      <c r="D2810" s="1" t="s">
        <v>32</v>
      </c>
      <c r="E2810" s="1">
        <v>21.0</v>
      </c>
      <c r="F2810" s="7" t="str">
        <f>vlookup(E2810,Teams!A:B,2,false)</f>
        <v>JP Stevens</v>
      </c>
      <c r="G2810" s="1" t="b">
        <v>1</v>
      </c>
      <c r="H2810" s="1" t="b">
        <v>1</v>
      </c>
      <c r="I2810" s="1">
        <v>12.0</v>
      </c>
      <c r="J2810" s="7" t="str">
        <f>vlookup(I2810,Cats!$A:$B,2,false)</f>
        <v>P</v>
      </c>
    </row>
    <row r="2811">
      <c r="A2811" s="1">
        <v>139820.0</v>
      </c>
      <c r="B2811" s="1">
        <v>526.0</v>
      </c>
      <c r="C2811" s="1">
        <v>14.0</v>
      </c>
      <c r="D2811" s="1" t="s">
        <v>137</v>
      </c>
      <c r="E2811" s="1">
        <v>25.0</v>
      </c>
      <c r="F2811" s="7" t="str">
        <f>vlookup(E2811,Teams!A:B,2,false)</f>
        <v>Lexington B</v>
      </c>
      <c r="G2811" s="1" t="b">
        <v>0</v>
      </c>
      <c r="H2811" s="1" t="b">
        <v>0</v>
      </c>
      <c r="I2811" s="1">
        <v>12.0</v>
      </c>
      <c r="J2811" s="7" t="str">
        <f>vlookup(I2811,Cats!$A:$B,2,false)</f>
        <v>P</v>
      </c>
    </row>
    <row r="2812">
      <c r="A2812" s="1">
        <v>139821.0</v>
      </c>
      <c r="B2812" s="1">
        <v>526.0</v>
      </c>
      <c r="C2812" s="1">
        <v>0.0</v>
      </c>
      <c r="D2812" s="1" t="s">
        <v>213</v>
      </c>
      <c r="E2812" s="1">
        <v>21.0</v>
      </c>
      <c r="F2812" s="7" t="str">
        <f>vlookup(E2812,Teams!A:B,2,false)</f>
        <v>JP Stevens</v>
      </c>
      <c r="G2812" s="1" t="b">
        <v>1</v>
      </c>
      <c r="H2812" s="1" t="b">
        <v>0</v>
      </c>
      <c r="I2812" s="1">
        <v>13.0</v>
      </c>
      <c r="J2812" s="7" t="str">
        <f>vlookup(I2812,Cats!$A:$B,2,false)</f>
        <v>X</v>
      </c>
    </row>
    <row r="2813">
      <c r="A2813" s="1">
        <v>139822.0</v>
      </c>
      <c r="B2813" s="1">
        <v>526.0</v>
      </c>
      <c r="C2813" s="1">
        <v>14.0</v>
      </c>
      <c r="D2813" s="1" t="s">
        <v>137</v>
      </c>
      <c r="E2813" s="1">
        <v>25.0</v>
      </c>
      <c r="F2813" s="7" t="str">
        <f>vlookup(E2813,Teams!A:B,2,false)</f>
        <v>Lexington B</v>
      </c>
      <c r="G2813" s="1" t="b">
        <v>0</v>
      </c>
      <c r="H2813" s="1" t="b">
        <v>0</v>
      </c>
      <c r="I2813" s="1">
        <v>13.0</v>
      </c>
      <c r="J2813" s="7" t="str">
        <f>vlookup(I2813,Cats!$A:$B,2,false)</f>
        <v>X</v>
      </c>
    </row>
    <row r="2814">
      <c r="A2814" s="1">
        <v>139823.0</v>
      </c>
      <c r="B2814" s="1">
        <v>526.0</v>
      </c>
      <c r="C2814" s="1">
        <v>0.0</v>
      </c>
      <c r="D2814" s="1" t="s">
        <v>32</v>
      </c>
      <c r="E2814" s="1">
        <v>21.0</v>
      </c>
      <c r="F2814" s="7" t="str">
        <f>vlookup(E2814,Teams!A:B,2,false)</f>
        <v>JP Stevens</v>
      </c>
      <c r="G2814" s="1" t="b">
        <v>1</v>
      </c>
      <c r="H2814" s="1" t="b">
        <v>1</v>
      </c>
      <c r="I2814" s="1">
        <v>14.0</v>
      </c>
      <c r="J2814" s="7" t="str">
        <f>vlookup(I2814,Cats!$A:$B,2,false)</f>
        <v>M</v>
      </c>
    </row>
    <row r="2815">
      <c r="A2815" s="1">
        <v>139824.0</v>
      </c>
      <c r="B2815" s="1">
        <v>526.0</v>
      </c>
      <c r="C2815" s="1">
        <v>4.0</v>
      </c>
      <c r="D2815" s="1" t="s">
        <v>140</v>
      </c>
      <c r="E2815" s="1">
        <v>25.0</v>
      </c>
      <c r="F2815" s="7" t="str">
        <f>vlookup(E2815,Teams!A:B,2,false)</f>
        <v>Lexington B</v>
      </c>
      <c r="G2815" s="1" t="b">
        <v>0</v>
      </c>
      <c r="H2815" s="1" t="b">
        <v>0</v>
      </c>
      <c r="I2815" s="1">
        <v>14.0</v>
      </c>
      <c r="J2815" s="7" t="str">
        <f>vlookup(I2815,Cats!$A:$B,2,false)</f>
        <v>M</v>
      </c>
    </row>
    <row r="2816">
      <c r="A2816" s="1">
        <v>139825.0</v>
      </c>
      <c r="B2816" s="1">
        <v>526.0</v>
      </c>
      <c r="C2816" s="1">
        <v>0.0</v>
      </c>
      <c r="D2816" s="1" t="s">
        <v>32</v>
      </c>
      <c r="E2816" s="1">
        <v>21.0</v>
      </c>
      <c r="F2816" s="7" t="str">
        <f>vlookup(E2816,Teams!A:B,2,false)</f>
        <v>JP Stevens</v>
      </c>
      <c r="G2816" s="1" t="b">
        <v>1</v>
      </c>
      <c r="H2816" s="1" t="b">
        <v>1</v>
      </c>
      <c r="I2816" s="1">
        <v>15.0</v>
      </c>
      <c r="J2816" s="7" t="str">
        <f>vlookup(I2816,Cats!$A:$B,2,false)</f>
        <v>C</v>
      </c>
    </row>
    <row r="2817">
      <c r="A2817" s="1">
        <v>139826.0</v>
      </c>
      <c r="B2817" s="1">
        <v>526.0</v>
      </c>
      <c r="C2817" s="1">
        <v>4.0</v>
      </c>
      <c r="D2817" s="1" t="s">
        <v>137</v>
      </c>
      <c r="E2817" s="1">
        <v>25.0</v>
      </c>
      <c r="F2817" s="7" t="str">
        <f>vlookup(E2817,Teams!A:B,2,false)</f>
        <v>Lexington B</v>
      </c>
      <c r="G2817" s="1" t="b">
        <v>0</v>
      </c>
      <c r="H2817" s="1" t="b">
        <v>0</v>
      </c>
      <c r="I2817" s="1">
        <v>15.0</v>
      </c>
      <c r="J2817" s="7" t="str">
        <f>vlookup(I2817,Cats!$A:$B,2,false)</f>
        <v>C</v>
      </c>
    </row>
    <row r="2818">
      <c r="A2818" s="1">
        <v>139827.0</v>
      </c>
      <c r="B2818" s="1">
        <v>526.0</v>
      </c>
      <c r="C2818" s="1">
        <v>0.0</v>
      </c>
      <c r="D2818" s="1" t="s">
        <v>32</v>
      </c>
      <c r="E2818" s="1">
        <v>21.0</v>
      </c>
      <c r="F2818" s="7" t="str">
        <f>vlookup(E2818,Teams!A:B,2,false)</f>
        <v>JP Stevens</v>
      </c>
      <c r="G2818" s="1" t="b">
        <v>1</v>
      </c>
      <c r="H2818" s="1" t="b">
        <v>1</v>
      </c>
      <c r="I2818" s="1">
        <v>16.0</v>
      </c>
      <c r="J2818" s="7" t="str">
        <f>vlookup(I2818,Cats!$A:$B,2,false)</f>
        <v>E</v>
      </c>
    </row>
    <row r="2819">
      <c r="A2819" s="1">
        <v>139828.0</v>
      </c>
      <c r="B2819" s="1">
        <v>526.0</v>
      </c>
      <c r="C2819" s="1">
        <v>4.0</v>
      </c>
      <c r="D2819" s="1" t="s">
        <v>137</v>
      </c>
      <c r="E2819" s="1">
        <v>25.0</v>
      </c>
      <c r="F2819" s="7" t="str">
        <f>vlookup(E2819,Teams!A:B,2,false)</f>
        <v>Lexington B</v>
      </c>
      <c r="G2819" s="1" t="b">
        <v>0</v>
      </c>
      <c r="H2819" s="1" t="b">
        <v>0</v>
      </c>
      <c r="I2819" s="1">
        <v>16.0</v>
      </c>
      <c r="J2819" s="7" t="str">
        <f>vlookup(I2819,Cats!$A:$B,2,false)</f>
        <v>E</v>
      </c>
    </row>
    <row r="2820">
      <c r="A2820" s="1">
        <v>139829.0</v>
      </c>
      <c r="B2820" s="1">
        <v>526.0</v>
      </c>
      <c r="C2820" s="1">
        <v>4.0</v>
      </c>
      <c r="D2820" s="1" t="s">
        <v>147</v>
      </c>
      <c r="E2820" s="1">
        <v>21.0</v>
      </c>
      <c r="F2820" s="7" t="str">
        <f>vlookup(E2820,Teams!A:B,2,false)</f>
        <v>JP Stevens</v>
      </c>
      <c r="G2820" s="1" t="b">
        <v>1</v>
      </c>
      <c r="H2820" s="1" t="b">
        <v>0</v>
      </c>
      <c r="I2820" s="1">
        <v>17.0</v>
      </c>
      <c r="J2820" s="7" t="str">
        <f>vlookup(I2820,Cats!$A:$B,2,false)</f>
        <v>B</v>
      </c>
    </row>
    <row r="2821">
      <c r="A2821" s="1">
        <v>139830.0</v>
      </c>
      <c r="B2821" s="1">
        <v>526.0</v>
      </c>
      <c r="C2821" s="1">
        <v>0.0</v>
      </c>
      <c r="D2821" s="1" t="s">
        <v>138</v>
      </c>
      <c r="E2821" s="1">
        <v>25.0</v>
      </c>
      <c r="F2821" s="7" t="str">
        <f>vlookup(E2821,Teams!A:B,2,false)</f>
        <v>Lexington B</v>
      </c>
      <c r="G2821" s="1" t="b">
        <v>0</v>
      </c>
      <c r="H2821" s="1" t="b">
        <v>0</v>
      </c>
      <c r="I2821" s="1">
        <v>17.0</v>
      </c>
      <c r="J2821" s="7" t="str">
        <f>vlookup(I2821,Cats!$A:$B,2,false)</f>
        <v>B</v>
      </c>
    </row>
    <row r="2822">
      <c r="A2822" s="1">
        <v>139831.0</v>
      </c>
      <c r="B2822" s="1">
        <v>526.0</v>
      </c>
      <c r="C2822" s="1">
        <v>0.0</v>
      </c>
      <c r="D2822" s="1" t="s">
        <v>32</v>
      </c>
      <c r="E2822" s="1">
        <v>21.0</v>
      </c>
      <c r="F2822" s="7" t="str">
        <f>vlookup(E2822,Teams!A:B,2,false)</f>
        <v>JP Stevens</v>
      </c>
      <c r="G2822" s="1" t="b">
        <v>1</v>
      </c>
      <c r="H2822" s="1" t="b">
        <v>1</v>
      </c>
      <c r="I2822" s="1">
        <v>18.0</v>
      </c>
      <c r="J2822" s="7" t="str">
        <f>vlookup(I2822,Cats!$A:$B,2,false)</f>
        <v>P</v>
      </c>
    </row>
    <row r="2823">
      <c r="A2823" s="1">
        <v>139832.0</v>
      </c>
      <c r="B2823" s="1">
        <v>526.0</v>
      </c>
      <c r="C2823" s="1">
        <v>4.0</v>
      </c>
      <c r="D2823" s="1" t="s">
        <v>138</v>
      </c>
      <c r="E2823" s="1">
        <v>25.0</v>
      </c>
      <c r="F2823" s="7" t="str">
        <f>vlookup(E2823,Teams!A:B,2,false)</f>
        <v>Lexington B</v>
      </c>
      <c r="G2823" s="1" t="b">
        <v>0</v>
      </c>
      <c r="H2823" s="1" t="b">
        <v>0</v>
      </c>
      <c r="I2823" s="1">
        <v>18.0</v>
      </c>
      <c r="J2823" s="7" t="str">
        <f>vlookup(I2823,Cats!$A:$B,2,false)</f>
        <v>P</v>
      </c>
    </row>
    <row r="2824">
      <c r="A2824" s="1">
        <v>139833.0</v>
      </c>
      <c r="B2824" s="1">
        <v>526.0</v>
      </c>
      <c r="C2824" s="1">
        <v>0.0</v>
      </c>
      <c r="D2824" s="1" t="s">
        <v>148</v>
      </c>
      <c r="E2824" s="1">
        <v>21.0</v>
      </c>
      <c r="F2824" s="7" t="str">
        <f>vlookup(E2824,Teams!A:B,2,false)</f>
        <v>JP Stevens</v>
      </c>
      <c r="G2824" s="1" t="b">
        <v>1</v>
      </c>
      <c r="H2824" s="1" t="b">
        <v>0</v>
      </c>
      <c r="I2824" s="1">
        <v>19.0</v>
      </c>
      <c r="J2824" s="7" t="str">
        <f>vlookup(I2824,Cats!$A:$B,2,false)</f>
        <v>X</v>
      </c>
    </row>
    <row r="2825">
      <c r="A2825" s="1">
        <v>139834.0</v>
      </c>
      <c r="B2825" s="1">
        <v>526.0</v>
      </c>
      <c r="C2825" s="1">
        <v>-4.0</v>
      </c>
      <c r="D2825" s="1" t="s">
        <v>144</v>
      </c>
      <c r="E2825" s="1">
        <v>25.0</v>
      </c>
      <c r="F2825" s="7" t="str">
        <f>vlookup(E2825,Teams!A:B,2,false)</f>
        <v>Lexington B</v>
      </c>
      <c r="G2825" s="1" t="b">
        <v>0</v>
      </c>
      <c r="H2825" s="1" t="b">
        <v>0</v>
      </c>
      <c r="I2825" s="1">
        <v>19.0</v>
      </c>
      <c r="J2825" s="7" t="str">
        <f>vlookup(I2825,Cats!$A:$B,2,false)</f>
        <v>X</v>
      </c>
    </row>
    <row r="2826">
      <c r="A2826" s="1">
        <v>139835.0</v>
      </c>
      <c r="B2826" s="1">
        <v>526.0</v>
      </c>
      <c r="C2826" s="1">
        <v>0.0</v>
      </c>
      <c r="D2826" s="1" t="s">
        <v>211</v>
      </c>
      <c r="E2826" s="1">
        <v>21.0</v>
      </c>
      <c r="F2826" s="7" t="str">
        <f>vlookup(E2826,Teams!A:B,2,false)</f>
        <v>JP Stevens</v>
      </c>
      <c r="G2826" s="1" t="b">
        <v>1</v>
      </c>
      <c r="H2826" s="1" t="b">
        <v>0</v>
      </c>
      <c r="I2826" s="1">
        <v>20.0</v>
      </c>
      <c r="J2826" s="7" t="str">
        <f>vlookup(I2826,Cats!$A:$B,2,false)</f>
        <v>M</v>
      </c>
    </row>
    <row r="2827">
      <c r="A2827" s="1">
        <v>139836.0</v>
      </c>
      <c r="B2827" s="1">
        <v>526.0</v>
      </c>
      <c r="C2827" s="1">
        <v>0.0</v>
      </c>
      <c r="D2827" s="1" t="s">
        <v>138</v>
      </c>
      <c r="E2827" s="1">
        <v>25.0</v>
      </c>
      <c r="F2827" s="7" t="str">
        <f>vlookup(E2827,Teams!A:B,2,false)</f>
        <v>Lexington B</v>
      </c>
      <c r="G2827" s="1" t="b">
        <v>0</v>
      </c>
      <c r="H2827" s="1" t="b">
        <v>0</v>
      </c>
      <c r="I2827" s="1">
        <v>20.0</v>
      </c>
      <c r="J2827" s="7" t="str">
        <f>vlookup(I2827,Cats!$A:$B,2,false)</f>
        <v>M</v>
      </c>
    </row>
    <row r="2828">
      <c r="A2828" s="1">
        <v>139837.0</v>
      </c>
      <c r="B2828" s="1">
        <v>526.0</v>
      </c>
      <c r="C2828" s="1">
        <v>0.0</v>
      </c>
      <c r="D2828" s="1" t="s">
        <v>148</v>
      </c>
      <c r="E2828" s="1">
        <v>21.0</v>
      </c>
      <c r="F2828" s="7" t="str">
        <f>vlookup(E2828,Teams!A:B,2,false)</f>
        <v>JP Stevens</v>
      </c>
      <c r="G2828" s="1" t="b">
        <v>1</v>
      </c>
      <c r="H2828" s="1" t="b">
        <v>0</v>
      </c>
      <c r="I2828" s="1">
        <v>21.0</v>
      </c>
      <c r="J2828" s="7" t="str">
        <f>vlookup(I2828,Cats!$A:$B,2,false)</f>
        <v>C</v>
      </c>
    </row>
    <row r="2829">
      <c r="A2829" s="1">
        <v>139838.0</v>
      </c>
      <c r="B2829" s="1">
        <v>526.0</v>
      </c>
      <c r="C2829" s="1">
        <v>0.0</v>
      </c>
      <c r="D2829" s="1" t="s">
        <v>140</v>
      </c>
      <c r="E2829" s="1">
        <v>25.0</v>
      </c>
      <c r="F2829" s="7" t="str">
        <f>vlookup(E2829,Teams!A:B,2,false)</f>
        <v>Lexington B</v>
      </c>
      <c r="G2829" s="1" t="b">
        <v>0</v>
      </c>
      <c r="H2829" s="1" t="b">
        <v>0</v>
      </c>
      <c r="I2829" s="1">
        <v>21.0</v>
      </c>
      <c r="J2829" s="7" t="str">
        <f>vlookup(I2829,Cats!$A:$B,2,false)</f>
        <v>C</v>
      </c>
    </row>
    <row r="2830">
      <c r="A2830" s="1">
        <v>139839.0</v>
      </c>
      <c r="B2830" s="1">
        <v>526.0</v>
      </c>
      <c r="C2830" s="1">
        <v>0.0</v>
      </c>
      <c r="D2830" s="1" t="s">
        <v>147</v>
      </c>
      <c r="E2830" s="1">
        <v>21.0</v>
      </c>
      <c r="F2830" s="7" t="str">
        <f>vlookup(E2830,Teams!A:B,2,false)</f>
        <v>JP Stevens</v>
      </c>
      <c r="G2830" s="1" t="b">
        <v>1</v>
      </c>
      <c r="H2830" s="1" t="b">
        <v>0</v>
      </c>
      <c r="I2830" s="1">
        <v>22.0</v>
      </c>
      <c r="J2830" s="7" t="str">
        <f>vlookup(I2830,Cats!$A:$B,2,false)</f>
        <v>E</v>
      </c>
    </row>
    <row r="2831">
      <c r="A2831" s="1">
        <v>139840.0</v>
      </c>
      <c r="B2831" s="1">
        <v>526.0</v>
      </c>
      <c r="C2831" s="1">
        <v>4.0</v>
      </c>
      <c r="D2831" s="1" t="s">
        <v>137</v>
      </c>
      <c r="E2831" s="1">
        <v>25.0</v>
      </c>
      <c r="F2831" s="7" t="str">
        <f>vlookup(E2831,Teams!A:B,2,false)</f>
        <v>Lexington B</v>
      </c>
      <c r="G2831" s="1" t="b">
        <v>0</v>
      </c>
      <c r="H2831" s="1" t="b">
        <v>0</v>
      </c>
      <c r="I2831" s="1">
        <v>22.0</v>
      </c>
      <c r="J2831" s="7" t="str">
        <f>vlookup(I2831,Cats!$A:$B,2,false)</f>
        <v>E</v>
      </c>
    </row>
    <row r="2832">
      <c r="A2832" s="1">
        <v>139841.0</v>
      </c>
      <c r="B2832" s="1">
        <v>526.0</v>
      </c>
      <c r="C2832" s="1">
        <v>0.0</v>
      </c>
      <c r="D2832" s="1" t="s">
        <v>147</v>
      </c>
      <c r="E2832" s="1">
        <v>21.0</v>
      </c>
      <c r="F2832" s="7" t="str">
        <f>vlookup(E2832,Teams!A:B,2,false)</f>
        <v>JP Stevens</v>
      </c>
      <c r="G2832" s="1" t="b">
        <v>1</v>
      </c>
      <c r="H2832" s="1" t="b">
        <v>0</v>
      </c>
      <c r="I2832" s="1">
        <v>23.0</v>
      </c>
      <c r="J2832" s="7" t="str">
        <f>vlookup(I2832,Cats!$A:$B,2,false)</f>
        <v>B</v>
      </c>
    </row>
    <row r="2833">
      <c r="A2833" s="1">
        <v>139842.0</v>
      </c>
      <c r="B2833" s="1">
        <v>526.0</v>
      </c>
      <c r="C2833" s="1">
        <v>0.0</v>
      </c>
      <c r="D2833" s="1" t="s">
        <v>138</v>
      </c>
      <c r="E2833" s="1">
        <v>25.0</v>
      </c>
      <c r="F2833" s="7" t="str">
        <f>vlookup(E2833,Teams!A:B,2,false)</f>
        <v>Lexington B</v>
      </c>
      <c r="G2833" s="1" t="b">
        <v>0</v>
      </c>
      <c r="H2833" s="1" t="b">
        <v>0</v>
      </c>
      <c r="I2833" s="1">
        <v>23.0</v>
      </c>
      <c r="J2833" s="7" t="str">
        <f>vlookup(I2833,Cats!$A:$B,2,false)</f>
        <v>B</v>
      </c>
    </row>
    <row r="2834">
      <c r="A2834" s="1">
        <v>139843.0</v>
      </c>
      <c r="B2834" s="1">
        <v>526.0</v>
      </c>
      <c r="C2834" s="1">
        <v>0.0</v>
      </c>
      <c r="D2834" s="1" t="s">
        <v>32</v>
      </c>
      <c r="E2834" s="1">
        <v>21.0</v>
      </c>
      <c r="F2834" s="7" t="str">
        <f>vlookup(E2834,Teams!A:B,2,false)</f>
        <v>JP Stevens</v>
      </c>
      <c r="G2834" s="1" t="b">
        <v>1</v>
      </c>
      <c r="H2834" s="1" t="b">
        <v>1</v>
      </c>
      <c r="I2834" s="1">
        <v>24.0</v>
      </c>
      <c r="J2834" s="7" t="str">
        <f>vlookup(I2834,Cats!$A:$B,2,false)</f>
        <v>P</v>
      </c>
    </row>
    <row r="2835">
      <c r="A2835" s="1">
        <v>139844.0</v>
      </c>
      <c r="B2835" s="1">
        <v>526.0</v>
      </c>
      <c r="C2835" s="1">
        <v>4.0</v>
      </c>
      <c r="D2835" s="1" t="s">
        <v>140</v>
      </c>
      <c r="E2835" s="1">
        <v>25.0</v>
      </c>
      <c r="F2835" s="7" t="str">
        <f>vlookup(E2835,Teams!A:B,2,false)</f>
        <v>Lexington B</v>
      </c>
      <c r="G2835" s="1" t="b">
        <v>0</v>
      </c>
      <c r="H2835" s="1" t="b">
        <v>0</v>
      </c>
      <c r="I2835" s="1">
        <v>24.0</v>
      </c>
      <c r="J2835" s="7" t="str">
        <f>vlookup(I2835,Cats!$A:$B,2,false)</f>
        <v>P</v>
      </c>
    </row>
    <row r="2836">
      <c r="A2836" s="1">
        <v>139845.0</v>
      </c>
      <c r="B2836" s="1">
        <v>527.0</v>
      </c>
      <c r="C2836" s="1">
        <v>14.0</v>
      </c>
      <c r="D2836" s="1" t="s">
        <v>118</v>
      </c>
      <c r="E2836" s="1">
        <v>20.0</v>
      </c>
      <c r="F2836" s="7" t="str">
        <f>vlookup(E2836,Teams!A:B,2,false)</f>
        <v>Interlake B</v>
      </c>
      <c r="G2836" s="1" t="b">
        <v>1</v>
      </c>
      <c r="H2836" s="1" t="b">
        <v>0</v>
      </c>
      <c r="I2836" s="1">
        <v>1.0</v>
      </c>
      <c r="J2836" s="7" t="str">
        <f>vlookup(I2836,Cats!$A:$B,2,false)</f>
        <v>X</v>
      </c>
    </row>
    <row r="2837">
      <c r="A2837" s="1">
        <v>139846.0</v>
      </c>
      <c r="B2837" s="1">
        <v>527.0</v>
      </c>
      <c r="C2837" s="1">
        <v>0.0</v>
      </c>
      <c r="D2837" s="1" t="s">
        <v>32</v>
      </c>
      <c r="E2837" s="1">
        <v>31.0</v>
      </c>
      <c r="F2837" s="7" t="str">
        <f>vlookup(E2837,Teams!A:B,2,false)</f>
        <v>Naperville North</v>
      </c>
      <c r="G2837" s="1" t="b">
        <v>0</v>
      </c>
      <c r="H2837" s="1" t="b">
        <v>1</v>
      </c>
      <c r="I2837" s="1">
        <v>1.0</v>
      </c>
      <c r="J2837" s="7" t="str">
        <f>vlookup(I2837,Cats!$A:$B,2,false)</f>
        <v>X</v>
      </c>
    </row>
    <row r="2838">
      <c r="A2838" s="1">
        <v>139847.0</v>
      </c>
      <c r="B2838" s="1">
        <v>527.0</v>
      </c>
      <c r="C2838" s="1">
        <v>14.0</v>
      </c>
      <c r="D2838" s="1" t="s">
        <v>118</v>
      </c>
      <c r="E2838" s="1">
        <v>20.0</v>
      </c>
      <c r="F2838" s="7" t="str">
        <f>vlookup(E2838,Teams!A:B,2,false)</f>
        <v>Interlake B</v>
      </c>
      <c r="G2838" s="1" t="b">
        <v>1</v>
      </c>
      <c r="H2838" s="1" t="b">
        <v>0</v>
      </c>
      <c r="I2838" s="1">
        <v>2.0</v>
      </c>
      <c r="J2838" s="7" t="str">
        <f>vlookup(I2838,Cats!$A:$B,2,false)</f>
        <v>M</v>
      </c>
    </row>
    <row r="2839">
      <c r="A2839" s="1">
        <v>139848.0</v>
      </c>
      <c r="B2839" s="1">
        <v>527.0</v>
      </c>
      <c r="C2839" s="1">
        <v>0.0</v>
      </c>
      <c r="D2839" s="1" t="s">
        <v>32</v>
      </c>
      <c r="E2839" s="1">
        <v>31.0</v>
      </c>
      <c r="F2839" s="7" t="str">
        <f>vlookup(E2839,Teams!A:B,2,false)</f>
        <v>Naperville North</v>
      </c>
      <c r="G2839" s="1" t="b">
        <v>0</v>
      </c>
      <c r="H2839" s="1" t="b">
        <v>1</v>
      </c>
      <c r="I2839" s="1">
        <v>2.0</v>
      </c>
      <c r="J2839" s="7" t="str">
        <f>vlookup(I2839,Cats!$A:$B,2,false)</f>
        <v>M</v>
      </c>
    </row>
    <row r="2840">
      <c r="A2840" s="1">
        <v>139849.0</v>
      </c>
      <c r="B2840" s="1">
        <v>527.0</v>
      </c>
      <c r="C2840" s="1">
        <v>0.0</v>
      </c>
      <c r="D2840" s="1" t="s">
        <v>119</v>
      </c>
      <c r="E2840" s="1">
        <v>20.0</v>
      </c>
      <c r="F2840" s="7" t="str">
        <f>vlookup(E2840,Teams!A:B,2,false)</f>
        <v>Interlake B</v>
      </c>
      <c r="G2840" s="1" t="b">
        <v>1</v>
      </c>
      <c r="H2840" s="1" t="b">
        <v>0</v>
      </c>
      <c r="I2840" s="1">
        <v>3.0</v>
      </c>
      <c r="J2840" s="7" t="str">
        <f>vlookup(I2840,Cats!$A:$B,2,false)</f>
        <v>C</v>
      </c>
    </row>
    <row r="2841">
      <c r="A2841" s="1">
        <v>139850.0</v>
      </c>
      <c r="B2841" s="1">
        <v>527.0</v>
      </c>
      <c r="C2841" s="1">
        <v>4.0</v>
      </c>
      <c r="D2841" s="1" t="s">
        <v>127</v>
      </c>
      <c r="E2841" s="1">
        <v>31.0</v>
      </c>
      <c r="F2841" s="7" t="str">
        <f>vlookup(E2841,Teams!A:B,2,false)</f>
        <v>Naperville North</v>
      </c>
      <c r="G2841" s="1" t="b">
        <v>0</v>
      </c>
      <c r="H2841" s="1" t="b">
        <v>0</v>
      </c>
      <c r="I2841" s="1">
        <v>3.0</v>
      </c>
      <c r="J2841" s="7" t="str">
        <f>vlookup(I2841,Cats!$A:$B,2,false)</f>
        <v>C</v>
      </c>
    </row>
    <row r="2842">
      <c r="A2842" s="1">
        <v>139851.0</v>
      </c>
      <c r="B2842" s="1">
        <v>527.0</v>
      </c>
      <c r="C2842" s="1">
        <v>0.0</v>
      </c>
      <c r="D2842" s="1" t="s">
        <v>32</v>
      </c>
      <c r="E2842" s="1">
        <v>20.0</v>
      </c>
      <c r="F2842" s="7" t="str">
        <f>vlookup(E2842,Teams!A:B,2,false)</f>
        <v>Interlake B</v>
      </c>
      <c r="G2842" s="1" t="b">
        <v>1</v>
      </c>
      <c r="H2842" s="1" t="b">
        <v>1</v>
      </c>
      <c r="I2842" s="1">
        <v>4.0</v>
      </c>
      <c r="J2842" s="7" t="str">
        <f>vlookup(I2842,Cats!$A:$B,2,false)</f>
        <v>E</v>
      </c>
    </row>
    <row r="2843">
      <c r="A2843" s="1">
        <v>139852.0</v>
      </c>
      <c r="B2843" s="1">
        <v>527.0</v>
      </c>
      <c r="C2843" s="1">
        <v>4.0</v>
      </c>
      <c r="D2843" s="1" t="s">
        <v>208</v>
      </c>
      <c r="E2843" s="1">
        <v>31.0</v>
      </c>
      <c r="F2843" s="7" t="str">
        <f>vlookup(E2843,Teams!A:B,2,false)</f>
        <v>Naperville North</v>
      </c>
      <c r="G2843" s="1" t="b">
        <v>0</v>
      </c>
      <c r="H2843" s="1" t="b">
        <v>0</v>
      </c>
      <c r="I2843" s="1">
        <v>4.0</v>
      </c>
      <c r="J2843" s="7" t="str">
        <f>vlookup(I2843,Cats!$A:$B,2,false)</f>
        <v>E</v>
      </c>
    </row>
    <row r="2844">
      <c r="A2844" s="1">
        <v>139853.0</v>
      </c>
      <c r="B2844" s="1">
        <v>527.0</v>
      </c>
      <c r="C2844" s="1">
        <v>14.0</v>
      </c>
      <c r="D2844" s="1" t="s">
        <v>120</v>
      </c>
      <c r="E2844" s="1">
        <v>20.0</v>
      </c>
      <c r="F2844" s="7" t="str">
        <f>vlookup(E2844,Teams!A:B,2,false)</f>
        <v>Interlake B</v>
      </c>
      <c r="G2844" s="1" t="b">
        <v>1</v>
      </c>
      <c r="H2844" s="1" t="b">
        <v>0</v>
      </c>
      <c r="I2844" s="1">
        <v>5.0</v>
      </c>
      <c r="J2844" s="7" t="str">
        <f>vlookup(I2844,Cats!$A:$B,2,false)</f>
        <v>B</v>
      </c>
    </row>
    <row r="2845">
      <c r="A2845" s="1">
        <v>139854.0</v>
      </c>
      <c r="B2845" s="1">
        <v>527.0</v>
      </c>
      <c r="C2845" s="1">
        <v>0.0</v>
      </c>
      <c r="D2845" s="1" t="s">
        <v>32</v>
      </c>
      <c r="E2845" s="1">
        <v>31.0</v>
      </c>
      <c r="F2845" s="7" t="str">
        <f>vlookup(E2845,Teams!A:B,2,false)</f>
        <v>Naperville North</v>
      </c>
      <c r="G2845" s="1" t="b">
        <v>0</v>
      </c>
      <c r="H2845" s="1" t="b">
        <v>1</v>
      </c>
      <c r="I2845" s="1">
        <v>5.0</v>
      </c>
      <c r="J2845" s="7" t="str">
        <f>vlookup(I2845,Cats!$A:$B,2,false)</f>
        <v>B</v>
      </c>
    </row>
    <row r="2846">
      <c r="A2846" s="1">
        <v>139855.0</v>
      </c>
      <c r="B2846" s="1">
        <v>527.0</v>
      </c>
      <c r="C2846" s="1">
        <v>0.0</v>
      </c>
      <c r="D2846" s="1" t="s">
        <v>118</v>
      </c>
      <c r="E2846" s="1">
        <v>20.0</v>
      </c>
      <c r="F2846" s="7" t="str">
        <f>vlookup(E2846,Teams!A:B,2,false)</f>
        <v>Interlake B</v>
      </c>
      <c r="G2846" s="1" t="b">
        <v>1</v>
      </c>
      <c r="H2846" s="1" t="b">
        <v>0</v>
      </c>
      <c r="I2846" s="1">
        <v>6.0</v>
      </c>
      <c r="J2846" s="7" t="str">
        <f>vlookup(I2846,Cats!$A:$B,2,false)</f>
        <v>P</v>
      </c>
    </row>
    <row r="2847">
      <c r="A2847" s="1">
        <v>139856.0</v>
      </c>
      <c r="B2847" s="1">
        <v>527.0</v>
      </c>
      <c r="C2847" s="1">
        <v>14.0</v>
      </c>
      <c r="D2847" s="1" t="s">
        <v>127</v>
      </c>
      <c r="E2847" s="1">
        <v>31.0</v>
      </c>
      <c r="F2847" s="7" t="str">
        <f>vlookup(E2847,Teams!A:B,2,false)</f>
        <v>Naperville North</v>
      </c>
      <c r="G2847" s="1" t="b">
        <v>0</v>
      </c>
      <c r="H2847" s="1" t="b">
        <v>0</v>
      </c>
      <c r="I2847" s="1">
        <v>6.0</v>
      </c>
      <c r="J2847" s="7" t="str">
        <f>vlookup(I2847,Cats!$A:$B,2,false)</f>
        <v>P</v>
      </c>
    </row>
    <row r="2848">
      <c r="A2848" s="1">
        <v>139857.0</v>
      </c>
      <c r="B2848" s="1">
        <v>527.0</v>
      </c>
      <c r="C2848" s="1">
        <v>0.0</v>
      </c>
      <c r="D2848" s="1" t="s">
        <v>117</v>
      </c>
      <c r="E2848" s="1">
        <v>20.0</v>
      </c>
      <c r="F2848" s="7" t="str">
        <f>vlookup(E2848,Teams!A:B,2,false)</f>
        <v>Interlake B</v>
      </c>
      <c r="G2848" s="1" t="b">
        <v>1</v>
      </c>
      <c r="H2848" s="1" t="b">
        <v>0</v>
      </c>
      <c r="I2848" s="1">
        <v>7.0</v>
      </c>
      <c r="J2848" s="7" t="str">
        <f>vlookup(I2848,Cats!$A:$B,2,false)</f>
        <v>X</v>
      </c>
    </row>
    <row r="2849">
      <c r="A2849" s="1">
        <v>139858.0</v>
      </c>
      <c r="B2849" s="1">
        <v>527.0</v>
      </c>
      <c r="C2849" s="1">
        <v>0.0</v>
      </c>
      <c r="D2849" s="1" t="s">
        <v>127</v>
      </c>
      <c r="E2849" s="1">
        <v>31.0</v>
      </c>
      <c r="F2849" s="7" t="str">
        <f>vlookup(E2849,Teams!A:B,2,false)</f>
        <v>Naperville North</v>
      </c>
      <c r="G2849" s="1" t="b">
        <v>0</v>
      </c>
      <c r="H2849" s="1" t="b">
        <v>0</v>
      </c>
      <c r="I2849" s="1">
        <v>7.0</v>
      </c>
      <c r="J2849" s="7" t="str">
        <f>vlookup(I2849,Cats!$A:$B,2,false)</f>
        <v>X</v>
      </c>
    </row>
    <row r="2850">
      <c r="A2850" s="1">
        <v>139859.0</v>
      </c>
      <c r="B2850" s="1">
        <v>527.0</v>
      </c>
      <c r="C2850" s="1">
        <v>14.0</v>
      </c>
      <c r="D2850" s="1" t="s">
        <v>118</v>
      </c>
      <c r="E2850" s="1">
        <v>20.0</v>
      </c>
      <c r="F2850" s="7" t="str">
        <f>vlookup(E2850,Teams!A:B,2,false)</f>
        <v>Interlake B</v>
      </c>
      <c r="G2850" s="1" t="b">
        <v>1</v>
      </c>
      <c r="H2850" s="1" t="b">
        <v>0</v>
      </c>
      <c r="I2850" s="1">
        <v>8.0</v>
      </c>
      <c r="J2850" s="7" t="str">
        <f>vlookup(I2850,Cats!$A:$B,2,false)</f>
        <v>M</v>
      </c>
    </row>
    <row r="2851">
      <c r="A2851" s="1">
        <v>139860.0</v>
      </c>
      <c r="B2851" s="1">
        <v>527.0</v>
      </c>
      <c r="C2851" s="1">
        <v>0.0</v>
      </c>
      <c r="D2851" s="1" t="s">
        <v>32</v>
      </c>
      <c r="E2851" s="1">
        <v>31.0</v>
      </c>
      <c r="F2851" s="7" t="str">
        <f>vlookup(E2851,Teams!A:B,2,false)</f>
        <v>Naperville North</v>
      </c>
      <c r="G2851" s="1" t="b">
        <v>0</v>
      </c>
      <c r="H2851" s="1" t="b">
        <v>1</v>
      </c>
      <c r="I2851" s="1">
        <v>8.0</v>
      </c>
      <c r="J2851" s="7" t="str">
        <f>vlookup(I2851,Cats!$A:$B,2,false)</f>
        <v>M</v>
      </c>
    </row>
    <row r="2852">
      <c r="A2852" s="1">
        <v>139861.0</v>
      </c>
      <c r="B2852" s="1">
        <v>527.0</v>
      </c>
      <c r="C2852" s="1">
        <v>14.0</v>
      </c>
      <c r="D2852" s="1" t="s">
        <v>118</v>
      </c>
      <c r="E2852" s="1">
        <v>20.0</v>
      </c>
      <c r="F2852" s="7" t="str">
        <f>vlookup(E2852,Teams!A:B,2,false)</f>
        <v>Interlake B</v>
      </c>
      <c r="G2852" s="1" t="b">
        <v>1</v>
      </c>
      <c r="H2852" s="1" t="b">
        <v>0</v>
      </c>
      <c r="I2852" s="1">
        <v>9.0</v>
      </c>
      <c r="J2852" s="7" t="str">
        <f>vlookup(I2852,Cats!$A:$B,2,false)</f>
        <v>C</v>
      </c>
    </row>
    <row r="2853">
      <c r="A2853" s="1">
        <v>139862.0</v>
      </c>
      <c r="B2853" s="1">
        <v>527.0</v>
      </c>
      <c r="C2853" s="1">
        <v>0.0</v>
      </c>
      <c r="D2853" s="1" t="s">
        <v>32</v>
      </c>
      <c r="E2853" s="1">
        <v>31.0</v>
      </c>
      <c r="F2853" s="7" t="str">
        <f>vlookup(E2853,Teams!A:B,2,false)</f>
        <v>Naperville North</v>
      </c>
      <c r="G2853" s="1" t="b">
        <v>0</v>
      </c>
      <c r="H2853" s="1" t="b">
        <v>1</v>
      </c>
      <c r="I2853" s="1">
        <v>9.0</v>
      </c>
      <c r="J2853" s="7" t="str">
        <f>vlookup(I2853,Cats!$A:$B,2,false)</f>
        <v>C</v>
      </c>
    </row>
    <row r="2854">
      <c r="A2854" s="1">
        <v>139863.0</v>
      </c>
      <c r="B2854" s="1">
        <v>527.0</v>
      </c>
      <c r="C2854" s="1">
        <v>0.0</v>
      </c>
      <c r="D2854" s="1" t="s">
        <v>117</v>
      </c>
      <c r="E2854" s="1">
        <v>20.0</v>
      </c>
      <c r="F2854" s="7" t="str">
        <f>vlookup(E2854,Teams!A:B,2,false)</f>
        <v>Interlake B</v>
      </c>
      <c r="G2854" s="1" t="b">
        <v>1</v>
      </c>
      <c r="H2854" s="1" t="b">
        <v>0</v>
      </c>
      <c r="I2854" s="1">
        <v>10.0</v>
      </c>
      <c r="J2854" s="7" t="str">
        <f>vlookup(I2854,Cats!$A:$B,2,false)</f>
        <v>E</v>
      </c>
    </row>
    <row r="2855">
      <c r="A2855" s="1">
        <v>139864.0</v>
      </c>
      <c r="B2855" s="1">
        <v>527.0</v>
      </c>
      <c r="C2855" s="1">
        <v>14.0</v>
      </c>
      <c r="D2855" s="1" t="s">
        <v>208</v>
      </c>
      <c r="E2855" s="1">
        <v>31.0</v>
      </c>
      <c r="F2855" s="7" t="str">
        <f>vlookup(E2855,Teams!A:B,2,false)</f>
        <v>Naperville North</v>
      </c>
      <c r="G2855" s="1" t="b">
        <v>0</v>
      </c>
      <c r="H2855" s="1" t="b">
        <v>0</v>
      </c>
      <c r="I2855" s="1">
        <v>10.0</v>
      </c>
      <c r="J2855" s="7" t="str">
        <f>vlookup(I2855,Cats!$A:$B,2,false)</f>
        <v>E</v>
      </c>
    </row>
    <row r="2856">
      <c r="A2856" s="1">
        <v>139865.0</v>
      </c>
      <c r="B2856" s="1">
        <v>527.0</v>
      </c>
      <c r="C2856" s="1">
        <v>0.0</v>
      </c>
      <c r="D2856" s="1" t="s">
        <v>120</v>
      </c>
      <c r="E2856" s="1">
        <v>20.0</v>
      </c>
      <c r="F2856" s="7" t="str">
        <f>vlookup(E2856,Teams!A:B,2,false)</f>
        <v>Interlake B</v>
      </c>
      <c r="G2856" s="1" t="b">
        <v>1</v>
      </c>
      <c r="H2856" s="1" t="b">
        <v>0</v>
      </c>
      <c r="I2856" s="1">
        <v>11.0</v>
      </c>
      <c r="J2856" s="7" t="str">
        <f>vlookup(I2856,Cats!$A:$B,2,false)</f>
        <v>B</v>
      </c>
    </row>
    <row r="2857">
      <c r="A2857" s="1">
        <v>139866.0</v>
      </c>
      <c r="B2857" s="1">
        <v>527.0</v>
      </c>
      <c r="C2857" s="1">
        <v>0.0</v>
      </c>
      <c r="D2857" s="1" t="s">
        <v>220</v>
      </c>
      <c r="E2857" s="1">
        <v>31.0</v>
      </c>
      <c r="F2857" s="7" t="str">
        <f>vlookup(E2857,Teams!A:B,2,false)</f>
        <v>Naperville North</v>
      </c>
      <c r="G2857" s="1" t="b">
        <v>0</v>
      </c>
      <c r="H2857" s="1" t="b">
        <v>0</v>
      </c>
      <c r="I2857" s="1">
        <v>11.0</v>
      </c>
      <c r="J2857" s="7" t="str">
        <f>vlookup(I2857,Cats!$A:$B,2,false)</f>
        <v>B</v>
      </c>
    </row>
    <row r="2858">
      <c r="A2858" s="1">
        <v>139867.0</v>
      </c>
      <c r="B2858" s="1">
        <v>527.0</v>
      </c>
      <c r="C2858" s="1">
        <v>0.0</v>
      </c>
      <c r="D2858" s="1" t="s">
        <v>118</v>
      </c>
      <c r="E2858" s="1">
        <v>20.0</v>
      </c>
      <c r="F2858" s="7" t="str">
        <f>vlookup(E2858,Teams!A:B,2,false)</f>
        <v>Interlake B</v>
      </c>
      <c r="G2858" s="1" t="b">
        <v>1</v>
      </c>
      <c r="H2858" s="1" t="b">
        <v>0</v>
      </c>
      <c r="I2858" s="1">
        <v>12.0</v>
      </c>
      <c r="J2858" s="7" t="str">
        <f>vlookup(I2858,Cats!$A:$B,2,false)</f>
        <v>P</v>
      </c>
    </row>
    <row r="2859">
      <c r="A2859" s="1">
        <v>139868.0</v>
      </c>
      <c r="B2859" s="1">
        <v>527.0</v>
      </c>
      <c r="C2859" s="1">
        <v>14.0</v>
      </c>
      <c r="D2859" s="1" t="s">
        <v>127</v>
      </c>
      <c r="E2859" s="1">
        <v>31.0</v>
      </c>
      <c r="F2859" s="7" t="str">
        <f>vlookup(E2859,Teams!A:B,2,false)</f>
        <v>Naperville North</v>
      </c>
      <c r="G2859" s="1" t="b">
        <v>0</v>
      </c>
      <c r="H2859" s="1" t="b">
        <v>0</v>
      </c>
      <c r="I2859" s="1">
        <v>12.0</v>
      </c>
      <c r="J2859" s="7" t="str">
        <f>vlookup(I2859,Cats!$A:$B,2,false)</f>
        <v>P</v>
      </c>
    </row>
    <row r="2860">
      <c r="A2860" s="1">
        <v>139869.0</v>
      </c>
      <c r="B2860" s="1">
        <v>527.0</v>
      </c>
      <c r="C2860" s="1">
        <v>14.0</v>
      </c>
      <c r="D2860" s="1" t="s">
        <v>120</v>
      </c>
      <c r="E2860" s="1">
        <v>20.0</v>
      </c>
      <c r="F2860" s="7" t="str">
        <f>vlookup(E2860,Teams!A:B,2,false)</f>
        <v>Interlake B</v>
      </c>
      <c r="G2860" s="1" t="b">
        <v>1</v>
      </c>
      <c r="H2860" s="1" t="b">
        <v>0</v>
      </c>
      <c r="I2860" s="1">
        <v>13.0</v>
      </c>
      <c r="J2860" s="7" t="str">
        <f>vlookup(I2860,Cats!$A:$B,2,false)</f>
        <v>X</v>
      </c>
    </row>
    <row r="2861">
      <c r="A2861" s="1">
        <v>139870.0</v>
      </c>
      <c r="B2861" s="1">
        <v>527.0</v>
      </c>
      <c r="C2861" s="1">
        <v>0.0</v>
      </c>
      <c r="D2861" s="1" t="s">
        <v>32</v>
      </c>
      <c r="E2861" s="1">
        <v>31.0</v>
      </c>
      <c r="F2861" s="7" t="str">
        <f>vlookup(E2861,Teams!A:B,2,false)</f>
        <v>Naperville North</v>
      </c>
      <c r="G2861" s="1" t="b">
        <v>0</v>
      </c>
      <c r="H2861" s="1" t="b">
        <v>1</v>
      </c>
      <c r="I2861" s="1">
        <v>13.0</v>
      </c>
      <c r="J2861" s="7" t="str">
        <f>vlookup(I2861,Cats!$A:$B,2,false)</f>
        <v>X</v>
      </c>
    </row>
    <row r="2862">
      <c r="A2862" s="1">
        <v>139871.0</v>
      </c>
      <c r="B2862" s="1">
        <v>527.0</v>
      </c>
      <c r="C2862" s="1">
        <v>14.0</v>
      </c>
      <c r="D2862" s="1" t="s">
        <v>118</v>
      </c>
      <c r="E2862" s="1">
        <v>20.0</v>
      </c>
      <c r="F2862" s="7" t="str">
        <f>vlookup(E2862,Teams!A:B,2,false)</f>
        <v>Interlake B</v>
      </c>
      <c r="G2862" s="1" t="b">
        <v>1</v>
      </c>
      <c r="H2862" s="1" t="b">
        <v>0</v>
      </c>
      <c r="I2862" s="1">
        <v>14.0</v>
      </c>
      <c r="J2862" s="7" t="str">
        <f>vlookup(I2862,Cats!$A:$B,2,false)</f>
        <v>M</v>
      </c>
    </row>
    <row r="2863">
      <c r="A2863" s="1">
        <v>139872.0</v>
      </c>
      <c r="B2863" s="1">
        <v>527.0</v>
      </c>
      <c r="C2863" s="1">
        <v>0.0</v>
      </c>
      <c r="D2863" s="1" t="s">
        <v>32</v>
      </c>
      <c r="E2863" s="1">
        <v>31.0</v>
      </c>
      <c r="F2863" s="7" t="str">
        <f>vlookup(E2863,Teams!A:B,2,false)</f>
        <v>Naperville North</v>
      </c>
      <c r="G2863" s="1" t="b">
        <v>0</v>
      </c>
      <c r="H2863" s="1" t="b">
        <v>1</v>
      </c>
      <c r="I2863" s="1">
        <v>14.0</v>
      </c>
      <c r="J2863" s="7" t="str">
        <f>vlookup(I2863,Cats!$A:$B,2,false)</f>
        <v>M</v>
      </c>
    </row>
    <row r="2864">
      <c r="A2864" s="1">
        <v>139873.0</v>
      </c>
      <c r="B2864" s="1">
        <v>527.0</v>
      </c>
      <c r="C2864" s="1">
        <v>0.0</v>
      </c>
      <c r="D2864" s="1" t="s">
        <v>119</v>
      </c>
      <c r="E2864" s="1">
        <v>20.0</v>
      </c>
      <c r="F2864" s="7" t="str">
        <f>vlookup(E2864,Teams!A:B,2,false)</f>
        <v>Interlake B</v>
      </c>
      <c r="G2864" s="1" t="b">
        <v>1</v>
      </c>
      <c r="H2864" s="1" t="b">
        <v>0</v>
      </c>
      <c r="I2864" s="1">
        <v>15.0</v>
      </c>
      <c r="J2864" s="7" t="str">
        <f>vlookup(I2864,Cats!$A:$B,2,false)</f>
        <v>C</v>
      </c>
    </row>
    <row r="2865">
      <c r="A2865" s="1">
        <v>139874.0</v>
      </c>
      <c r="B2865" s="1">
        <v>527.0</v>
      </c>
      <c r="C2865" s="1">
        <v>0.0</v>
      </c>
      <c r="D2865" s="1" t="s">
        <v>126</v>
      </c>
      <c r="E2865" s="1">
        <v>31.0</v>
      </c>
      <c r="F2865" s="7" t="str">
        <f>vlookup(E2865,Teams!A:B,2,false)</f>
        <v>Naperville North</v>
      </c>
      <c r="G2865" s="1" t="b">
        <v>0</v>
      </c>
      <c r="H2865" s="1" t="b">
        <v>0</v>
      </c>
      <c r="I2865" s="1">
        <v>15.0</v>
      </c>
      <c r="J2865" s="7" t="str">
        <f>vlookup(I2865,Cats!$A:$B,2,false)</f>
        <v>C</v>
      </c>
    </row>
    <row r="2866">
      <c r="A2866" s="1">
        <v>139875.0</v>
      </c>
      <c r="B2866" s="1">
        <v>527.0</v>
      </c>
      <c r="C2866" s="1">
        <v>0.0</v>
      </c>
      <c r="D2866" s="1" t="s">
        <v>117</v>
      </c>
      <c r="E2866" s="1">
        <v>20.0</v>
      </c>
      <c r="F2866" s="7" t="str">
        <f>vlookup(E2866,Teams!A:B,2,false)</f>
        <v>Interlake B</v>
      </c>
      <c r="G2866" s="1" t="b">
        <v>1</v>
      </c>
      <c r="H2866" s="1" t="b">
        <v>0</v>
      </c>
      <c r="I2866" s="1">
        <v>16.0</v>
      </c>
      <c r="J2866" s="7" t="str">
        <f>vlookup(I2866,Cats!$A:$B,2,false)</f>
        <v>E</v>
      </c>
    </row>
    <row r="2867">
      <c r="A2867" s="1">
        <v>139876.0</v>
      </c>
      <c r="B2867" s="1">
        <v>527.0</v>
      </c>
      <c r="C2867" s="1">
        <v>4.0</v>
      </c>
      <c r="D2867" s="1" t="s">
        <v>208</v>
      </c>
      <c r="E2867" s="1">
        <v>31.0</v>
      </c>
      <c r="F2867" s="7" t="str">
        <f>vlookup(E2867,Teams!A:B,2,false)</f>
        <v>Naperville North</v>
      </c>
      <c r="G2867" s="1" t="b">
        <v>0</v>
      </c>
      <c r="H2867" s="1" t="b">
        <v>0</v>
      </c>
      <c r="I2867" s="1">
        <v>16.0</v>
      </c>
      <c r="J2867" s="7" t="str">
        <f>vlookup(I2867,Cats!$A:$B,2,false)</f>
        <v>E</v>
      </c>
    </row>
    <row r="2868">
      <c r="A2868" s="1">
        <v>139877.0</v>
      </c>
      <c r="B2868" s="1">
        <v>527.0</v>
      </c>
      <c r="C2868" s="1">
        <v>4.0</v>
      </c>
      <c r="D2868" s="1" t="s">
        <v>120</v>
      </c>
      <c r="E2868" s="1">
        <v>20.0</v>
      </c>
      <c r="F2868" s="7" t="str">
        <f>vlookup(E2868,Teams!A:B,2,false)</f>
        <v>Interlake B</v>
      </c>
      <c r="G2868" s="1" t="b">
        <v>1</v>
      </c>
      <c r="H2868" s="1" t="b">
        <v>0</v>
      </c>
      <c r="I2868" s="1">
        <v>17.0</v>
      </c>
      <c r="J2868" s="7" t="str">
        <f>vlookup(I2868,Cats!$A:$B,2,false)</f>
        <v>B</v>
      </c>
    </row>
    <row r="2869">
      <c r="A2869" s="1">
        <v>139878.0</v>
      </c>
      <c r="B2869" s="1">
        <v>527.0</v>
      </c>
      <c r="C2869" s="1">
        <v>0.0</v>
      </c>
      <c r="D2869" s="1" t="s">
        <v>32</v>
      </c>
      <c r="E2869" s="1">
        <v>31.0</v>
      </c>
      <c r="F2869" s="7" t="str">
        <f>vlookup(E2869,Teams!A:B,2,false)</f>
        <v>Naperville North</v>
      </c>
      <c r="G2869" s="1" t="b">
        <v>0</v>
      </c>
      <c r="H2869" s="1" t="b">
        <v>1</v>
      </c>
      <c r="I2869" s="1">
        <v>17.0</v>
      </c>
      <c r="J2869" s="7" t="str">
        <f>vlookup(I2869,Cats!$A:$B,2,false)</f>
        <v>B</v>
      </c>
    </row>
    <row r="2870">
      <c r="A2870" s="1">
        <v>139879.0</v>
      </c>
      <c r="B2870" s="1">
        <v>527.0</v>
      </c>
      <c r="C2870" s="1">
        <v>0.0</v>
      </c>
      <c r="D2870" s="1" t="s">
        <v>118</v>
      </c>
      <c r="E2870" s="1">
        <v>20.0</v>
      </c>
      <c r="F2870" s="7" t="str">
        <f>vlookup(E2870,Teams!A:B,2,false)</f>
        <v>Interlake B</v>
      </c>
      <c r="G2870" s="1" t="b">
        <v>1</v>
      </c>
      <c r="H2870" s="1" t="b">
        <v>0</v>
      </c>
      <c r="I2870" s="1">
        <v>18.0</v>
      </c>
      <c r="J2870" s="7" t="str">
        <f>vlookup(I2870,Cats!$A:$B,2,false)</f>
        <v>P</v>
      </c>
    </row>
    <row r="2871">
      <c r="A2871" s="1">
        <v>139880.0</v>
      </c>
      <c r="B2871" s="1">
        <v>527.0</v>
      </c>
      <c r="C2871" s="1">
        <v>0.0</v>
      </c>
      <c r="D2871" s="1" t="s">
        <v>127</v>
      </c>
      <c r="E2871" s="1">
        <v>31.0</v>
      </c>
      <c r="F2871" s="7" t="str">
        <f>vlookup(E2871,Teams!A:B,2,false)</f>
        <v>Naperville North</v>
      </c>
      <c r="G2871" s="1" t="b">
        <v>0</v>
      </c>
      <c r="H2871" s="1" t="b">
        <v>0</v>
      </c>
      <c r="I2871" s="1">
        <v>18.0</v>
      </c>
      <c r="J2871" s="7" t="str">
        <f>vlookup(I2871,Cats!$A:$B,2,false)</f>
        <v>P</v>
      </c>
    </row>
    <row r="2872">
      <c r="A2872" s="1">
        <v>139881.0</v>
      </c>
      <c r="B2872" s="1">
        <v>527.0</v>
      </c>
      <c r="C2872" s="1">
        <v>14.0</v>
      </c>
      <c r="D2872" s="1" t="s">
        <v>117</v>
      </c>
      <c r="E2872" s="1">
        <v>20.0</v>
      </c>
      <c r="F2872" s="7" t="str">
        <f>vlookup(E2872,Teams!A:B,2,false)</f>
        <v>Interlake B</v>
      </c>
      <c r="G2872" s="1" t="b">
        <v>1</v>
      </c>
      <c r="H2872" s="1" t="b">
        <v>0</v>
      </c>
      <c r="I2872" s="1">
        <v>19.0</v>
      </c>
      <c r="J2872" s="7" t="str">
        <f>vlookup(I2872,Cats!$A:$B,2,false)</f>
        <v>X</v>
      </c>
    </row>
    <row r="2873">
      <c r="A2873" s="1">
        <v>139882.0</v>
      </c>
      <c r="B2873" s="1">
        <v>527.0</v>
      </c>
      <c r="C2873" s="1">
        <v>0.0</v>
      </c>
      <c r="D2873" s="1" t="s">
        <v>32</v>
      </c>
      <c r="E2873" s="1">
        <v>31.0</v>
      </c>
      <c r="F2873" s="7" t="str">
        <f>vlookup(E2873,Teams!A:B,2,false)</f>
        <v>Naperville North</v>
      </c>
      <c r="G2873" s="1" t="b">
        <v>0</v>
      </c>
      <c r="H2873" s="1" t="b">
        <v>1</v>
      </c>
      <c r="I2873" s="1">
        <v>19.0</v>
      </c>
      <c r="J2873" s="7" t="str">
        <f>vlookup(I2873,Cats!$A:$B,2,false)</f>
        <v>X</v>
      </c>
    </row>
    <row r="2874">
      <c r="A2874" s="1">
        <v>139883.0</v>
      </c>
      <c r="B2874" s="1">
        <v>527.0</v>
      </c>
      <c r="C2874" s="1">
        <v>0.0</v>
      </c>
      <c r="D2874" s="1" t="s">
        <v>118</v>
      </c>
      <c r="E2874" s="1">
        <v>20.0</v>
      </c>
      <c r="F2874" s="7" t="str">
        <f>vlookup(E2874,Teams!A:B,2,false)</f>
        <v>Interlake B</v>
      </c>
      <c r="G2874" s="1" t="b">
        <v>1</v>
      </c>
      <c r="H2874" s="1" t="b">
        <v>0</v>
      </c>
      <c r="I2874" s="1">
        <v>20.0</v>
      </c>
      <c r="J2874" s="7" t="str">
        <f>vlookup(I2874,Cats!$A:$B,2,false)</f>
        <v>M</v>
      </c>
    </row>
    <row r="2875">
      <c r="A2875" s="1">
        <v>139884.0</v>
      </c>
      <c r="B2875" s="1">
        <v>527.0</v>
      </c>
      <c r="C2875" s="1">
        <v>4.0</v>
      </c>
      <c r="D2875" s="1" t="s">
        <v>126</v>
      </c>
      <c r="E2875" s="1">
        <v>31.0</v>
      </c>
      <c r="F2875" s="7" t="str">
        <f>vlookup(E2875,Teams!A:B,2,false)</f>
        <v>Naperville North</v>
      </c>
      <c r="G2875" s="1" t="b">
        <v>0</v>
      </c>
      <c r="H2875" s="1" t="b">
        <v>0</v>
      </c>
      <c r="I2875" s="1">
        <v>20.0</v>
      </c>
      <c r="J2875" s="7" t="str">
        <f>vlookup(I2875,Cats!$A:$B,2,false)</f>
        <v>M</v>
      </c>
    </row>
    <row r="2876">
      <c r="A2876" s="1">
        <v>139885.0</v>
      </c>
      <c r="B2876" s="1">
        <v>527.0</v>
      </c>
      <c r="C2876" s="1">
        <v>4.0</v>
      </c>
      <c r="D2876" s="1" t="s">
        <v>119</v>
      </c>
      <c r="E2876" s="1">
        <v>20.0</v>
      </c>
      <c r="F2876" s="7" t="str">
        <f>vlookup(E2876,Teams!A:B,2,false)</f>
        <v>Interlake B</v>
      </c>
      <c r="G2876" s="1" t="b">
        <v>1</v>
      </c>
      <c r="H2876" s="1" t="b">
        <v>0</v>
      </c>
      <c r="I2876" s="1">
        <v>21.0</v>
      </c>
      <c r="J2876" s="7" t="str">
        <f>vlookup(I2876,Cats!$A:$B,2,false)</f>
        <v>C</v>
      </c>
    </row>
    <row r="2877">
      <c r="A2877" s="1">
        <v>139886.0</v>
      </c>
      <c r="B2877" s="1">
        <v>527.0</v>
      </c>
      <c r="C2877" s="1">
        <v>0.0</v>
      </c>
      <c r="D2877" s="1" t="s">
        <v>32</v>
      </c>
      <c r="E2877" s="1">
        <v>31.0</v>
      </c>
      <c r="F2877" s="7" t="str">
        <f>vlookup(E2877,Teams!A:B,2,false)</f>
        <v>Naperville North</v>
      </c>
      <c r="G2877" s="1" t="b">
        <v>0</v>
      </c>
      <c r="H2877" s="1" t="b">
        <v>1</v>
      </c>
      <c r="I2877" s="1">
        <v>21.0</v>
      </c>
      <c r="J2877" s="7" t="str">
        <f>vlookup(I2877,Cats!$A:$B,2,false)</f>
        <v>C</v>
      </c>
    </row>
    <row r="2878">
      <c r="A2878" s="1">
        <v>139887.0</v>
      </c>
      <c r="B2878" s="1">
        <v>527.0</v>
      </c>
      <c r="C2878" s="1">
        <v>0.0</v>
      </c>
      <c r="D2878" s="1" t="s">
        <v>117</v>
      </c>
      <c r="E2878" s="1">
        <v>20.0</v>
      </c>
      <c r="F2878" s="7" t="str">
        <f>vlookup(E2878,Teams!A:B,2,false)</f>
        <v>Interlake B</v>
      </c>
      <c r="G2878" s="1" t="b">
        <v>1</v>
      </c>
      <c r="H2878" s="1" t="b">
        <v>0</v>
      </c>
      <c r="I2878" s="1">
        <v>22.0</v>
      </c>
      <c r="J2878" s="7" t="str">
        <f>vlookup(I2878,Cats!$A:$B,2,false)</f>
        <v>E</v>
      </c>
    </row>
    <row r="2879">
      <c r="A2879" s="1">
        <v>139888.0</v>
      </c>
      <c r="B2879" s="1">
        <v>527.0</v>
      </c>
      <c r="C2879" s="1">
        <v>0.0</v>
      </c>
      <c r="D2879" s="1" t="s">
        <v>208</v>
      </c>
      <c r="E2879" s="1">
        <v>31.0</v>
      </c>
      <c r="F2879" s="7" t="str">
        <f>vlookup(E2879,Teams!A:B,2,false)</f>
        <v>Naperville North</v>
      </c>
      <c r="G2879" s="1" t="b">
        <v>0</v>
      </c>
      <c r="H2879" s="1" t="b">
        <v>0</v>
      </c>
      <c r="I2879" s="1">
        <v>22.0</v>
      </c>
      <c r="J2879" s="7" t="str">
        <f>vlookup(I2879,Cats!$A:$B,2,false)</f>
        <v>E</v>
      </c>
    </row>
    <row r="2880">
      <c r="A2880" s="1">
        <v>139889.0</v>
      </c>
      <c r="B2880" s="1">
        <v>527.0</v>
      </c>
      <c r="C2880" s="1">
        <v>14.0</v>
      </c>
      <c r="D2880" s="1" t="s">
        <v>120</v>
      </c>
      <c r="E2880" s="1">
        <v>20.0</v>
      </c>
      <c r="F2880" s="7" t="str">
        <f>vlookup(E2880,Teams!A:B,2,false)</f>
        <v>Interlake B</v>
      </c>
      <c r="G2880" s="1" t="b">
        <v>1</v>
      </c>
      <c r="H2880" s="1" t="b">
        <v>0</v>
      </c>
      <c r="I2880" s="1">
        <v>23.0</v>
      </c>
      <c r="J2880" s="7" t="str">
        <f>vlookup(I2880,Cats!$A:$B,2,false)</f>
        <v>B</v>
      </c>
    </row>
    <row r="2881">
      <c r="A2881" s="1">
        <v>139890.0</v>
      </c>
      <c r="B2881" s="1">
        <v>527.0</v>
      </c>
      <c r="C2881" s="1">
        <v>0.0</v>
      </c>
      <c r="D2881" s="1" t="s">
        <v>32</v>
      </c>
      <c r="E2881" s="1">
        <v>31.0</v>
      </c>
      <c r="F2881" s="7" t="str">
        <f>vlookup(E2881,Teams!A:B,2,false)</f>
        <v>Naperville North</v>
      </c>
      <c r="G2881" s="1" t="b">
        <v>0</v>
      </c>
      <c r="H2881" s="1" t="b">
        <v>1</v>
      </c>
      <c r="I2881" s="1">
        <v>23.0</v>
      </c>
      <c r="J2881" s="7" t="str">
        <f>vlookup(I2881,Cats!$A:$B,2,false)</f>
        <v>B</v>
      </c>
    </row>
    <row r="2882">
      <c r="A2882" s="1">
        <v>139891.0</v>
      </c>
      <c r="B2882" s="1">
        <v>527.0</v>
      </c>
      <c r="C2882" s="1">
        <v>14.0</v>
      </c>
      <c r="D2882" s="1" t="s">
        <v>119</v>
      </c>
      <c r="E2882" s="1">
        <v>20.0</v>
      </c>
      <c r="F2882" s="7" t="str">
        <f>vlookup(E2882,Teams!A:B,2,false)</f>
        <v>Interlake B</v>
      </c>
      <c r="G2882" s="1" t="b">
        <v>1</v>
      </c>
      <c r="H2882" s="1" t="b">
        <v>0</v>
      </c>
      <c r="I2882" s="1">
        <v>24.0</v>
      </c>
      <c r="J2882" s="7" t="str">
        <f>vlookup(I2882,Cats!$A:$B,2,false)</f>
        <v>P</v>
      </c>
    </row>
    <row r="2883">
      <c r="A2883" s="1">
        <v>139892.0</v>
      </c>
      <c r="B2883" s="1">
        <v>527.0</v>
      </c>
      <c r="C2883" s="1">
        <v>-4.0</v>
      </c>
      <c r="D2883" s="1" t="s">
        <v>126</v>
      </c>
      <c r="E2883" s="1">
        <v>31.0</v>
      </c>
      <c r="F2883" s="7" t="str">
        <f>vlookup(E2883,Teams!A:B,2,false)</f>
        <v>Naperville North</v>
      </c>
      <c r="G2883" s="1" t="b">
        <v>0</v>
      </c>
      <c r="H2883" s="1" t="b">
        <v>0</v>
      </c>
      <c r="I2883" s="1">
        <v>24.0</v>
      </c>
      <c r="J2883" s="7" t="str">
        <f>vlookup(I2883,Cats!$A:$B,2,false)</f>
        <v>P</v>
      </c>
    </row>
    <row r="2884">
      <c r="A2884" s="1">
        <v>139893.0</v>
      </c>
      <c r="B2884" s="1">
        <v>528.0</v>
      </c>
      <c r="C2884" s="1">
        <v>0.0</v>
      </c>
      <c r="D2884" s="1" t="s">
        <v>32</v>
      </c>
      <c r="E2884" s="1">
        <v>135.0</v>
      </c>
      <c r="F2884" s="7" t="str">
        <f>vlookup(E2884,Teams!A:B,2,false)</f>
        <v>AHS Broward</v>
      </c>
      <c r="G2884" s="1" t="b">
        <v>1</v>
      </c>
      <c r="H2884" s="1" t="b">
        <v>1</v>
      </c>
      <c r="I2884" s="1">
        <v>1.0</v>
      </c>
      <c r="J2884" s="7" t="str">
        <f>vlookup(I2884,Cats!$A:$B,2,false)</f>
        <v>X</v>
      </c>
    </row>
    <row r="2885">
      <c r="A2885" s="1">
        <v>139894.0</v>
      </c>
      <c r="B2885" s="1">
        <v>528.0</v>
      </c>
      <c r="C2885" s="1">
        <v>14.0</v>
      </c>
      <c r="D2885" s="1" t="s">
        <v>214</v>
      </c>
      <c r="E2885" s="1">
        <v>136.0</v>
      </c>
      <c r="F2885" s="7" t="str">
        <f>vlookup(E2885,Teams!A:B,2,false)</f>
        <v>NoHo B</v>
      </c>
      <c r="G2885" s="1" t="b">
        <v>0</v>
      </c>
      <c r="H2885" s="1" t="b">
        <v>0</v>
      </c>
      <c r="I2885" s="1">
        <v>1.0</v>
      </c>
      <c r="J2885" s="7" t="str">
        <f>vlookup(I2885,Cats!$A:$B,2,false)</f>
        <v>X</v>
      </c>
    </row>
    <row r="2886">
      <c r="A2886" s="1">
        <v>139895.0</v>
      </c>
      <c r="B2886" s="1">
        <v>528.0</v>
      </c>
      <c r="C2886" s="1">
        <v>14.0</v>
      </c>
      <c r="D2886" s="1" t="s">
        <v>149</v>
      </c>
      <c r="E2886" s="1">
        <v>135.0</v>
      </c>
      <c r="F2886" s="7" t="str">
        <f>vlookup(E2886,Teams!A:B,2,false)</f>
        <v>AHS Broward</v>
      </c>
      <c r="G2886" s="1" t="b">
        <v>1</v>
      </c>
      <c r="H2886" s="1" t="b">
        <v>0</v>
      </c>
      <c r="I2886" s="1">
        <v>2.0</v>
      </c>
      <c r="J2886" s="7" t="str">
        <f>vlookup(I2886,Cats!$A:$B,2,false)</f>
        <v>M</v>
      </c>
    </row>
    <row r="2887">
      <c r="A2887" s="1">
        <v>139896.0</v>
      </c>
      <c r="B2887" s="1">
        <v>528.0</v>
      </c>
      <c r="C2887" s="1">
        <v>0.0</v>
      </c>
      <c r="D2887" s="1" t="s">
        <v>32</v>
      </c>
      <c r="E2887" s="1">
        <v>136.0</v>
      </c>
      <c r="F2887" s="7" t="str">
        <f>vlookup(E2887,Teams!A:B,2,false)</f>
        <v>NoHo B</v>
      </c>
      <c r="G2887" s="1" t="b">
        <v>0</v>
      </c>
      <c r="H2887" s="1" t="b">
        <v>1</v>
      </c>
      <c r="I2887" s="1">
        <v>2.0</v>
      </c>
      <c r="J2887" s="7" t="str">
        <f>vlookup(I2887,Cats!$A:$B,2,false)</f>
        <v>M</v>
      </c>
    </row>
    <row r="2888">
      <c r="A2888" s="1">
        <v>139897.0</v>
      </c>
      <c r="B2888" s="1">
        <v>528.0</v>
      </c>
      <c r="C2888" s="1">
        <v>0.0</v>
      </c>
      <c r="D2888" s="1" t="s">
        <v>32</v>
      </c>
      <c r="E2888" s="1">
        <v>135.0</v>
      </c>
      <c r="F2888" s="7" t="str">
        <f>vlookup(E2888,Teams!A:B,2,false)</f>
        <v>AHS Broward</v>
      </c>
      <c r="G2888" s="1" t="b">
        <v>1</v>
      </c>
      <c r="H2888" s="1" t="b">
        <v>1</v>
      </c>
      <c r="I2888" s="1">
        <v>3.0</v>
      </c>
      <c r="J2888" s="7" t="str">
        <f>vlookup(I2888,Cats!$A:$B,2,false)</f>
        <v>C</v>
      </c>
    </row>
    <row r="2889">
      <c r="A2889" s="1">
        <v>139898.0</v>
      </c>
      <c r="B2889" s="1">
        <v>528.0</v>
      </c>
      <c r="C2889" s="1">
        <v>14.0</v>
      </c>
      <c r="D2889" s="1" t="s">
        <v>75</v>
      </c>
      <c r="E2889" s="1">
        <v>136.0</v>
      </c>
      <c r="F2889" s="7" t="str">
        <f>vlookup(E2889,Teams!A:B,2,false)</f>
        <v>NoHo B</v>
      </c>
      <c r="G2889" s="1" t="b">
        <v>0</v>
      </c>
      <c r="H2889" s="1" t="b">
        <v>0</v>
      </c>
      <c r="I2889" s="1">
        <v>3.0</v>
      </c>
      <c r="J2889" s="7" t="str">
        <f>vlookup(I2889,Cats!$A:$B,2,false)</f>
        <v>C</v>
      </c>
    </row>
    <row r="2890">
      <c r="A2890" s="1">
        <v>139899.0</v>
      </c>
      <c r="B2890" s="1">
        <v>528.0</v>
      </c>
      <c r="C2890" s="1">
        <v>0.0</v>
      </c>
      <c r="D2890" s="1" t="s">
        <v>32</v>
      </c>
      <c r="E2890" s="1">
        <v>135.0</v>
      </c>
      <c r="F2890" s="7" t="str">
        <f>vlookup(E2890,Teams!A:B,2,false)</f>
        <v>AHS Broward</v>
      </c>
      <c r="G2890" s="1" t="b">
        <v>1</v>
      </c>
      <c r="H2890" s="1" t="b">
        <v>1</v>
      </c>
      <c r="I2890" s="1">
        <v>4.0</v>
      </c>
      <c r="J2890" s="7" t="str">
        <f>vlookup(I2890,Cats!$A:$B,2,false)</f>
        <v>E</v>
      </c>
    </row>
    <row r="2891">
      <c r="A2891" s="1">
        <v>139900.0</v>
      </c>
      <c r="B2891" s="1">
        <v>528.0</v>
      </c>
      <c r="C2891" s="1">
        <v>14.0</v>
      </c>
      <c r="D2891" s="1" t="s">
        <v>214</v>
      </c>
      <c r="E2891" s="1">
        <v>136.0</v>
      </c>
      <c r="F2891" s="7" t="str">
        <f>vlookup(E2891,Teams!A:B,2,false)</f>
        <v>NoHo B</v>
      </c>
      <c r="G2891" s="1" t="b">
        <v>0</v>
      </c>
      <c r="H2891" s="1" t="b">
        <v>0</v>
      </c>
      <c r="I2891" s="1">
        <v>4.0</v>
      </c>
      <c r="J2891" s="7" t="str">
        <f>vlookup(I2891,Cats!$A:$B,2,false)</f>
        <v>E</v>
      </c>
    </row>
    <row r="2892">
      <c r="A2892" s="1">
        <v>139901.0</v>
      </c>
      <c r="B2892" s="1">
        <v>528.0</v>
      </c>
      <c r="C2892" s="1">
        <v>14.0</v>
      </c>
      <c r="D2892" s="1" t="s">
        <v>149</v>
      </c>
      <c r="E2892" s="1">
        <v>135.0</v>
      </c>
      <c r="F2892" s="7" t="str">
        <f>vlookup(E2892,Teams!A:B,2,false)</f>
        <v>AHS Broward</v>
      </c>
      <c r="G2892" s="1" t="b">
        <v>1</v>
      </c>
      <c r="H2892" s="1" t="b">
        <v>0</v>
      </c>
      <c r="I2892" s="1">
        <v>5.0</v>
      </c>
      <c r="J2892" s="7" t="str">
        <f>vlookup(I2892,Cats!$A:$B,2,false)</f>
        <v>B</v>
      </c>
    </row>
    <row r="2893">
      <c r="A2893" s="1">
        <v>139902.0</v>
      </c>
      <c r="B2893" s="1">
        <v>528.0</v>
      </c>
      <c r="C2893" s="1">
        <v>0.0</v>
      </c>
      <c r="D2893" s="1" t="s">
        <v>32</v>
      </c>
      <c r="E2893" s="1">
        <v>136.0</v>
      </c>
      <c r="F2893" s="7" t="str">
        <f>vlookup(E2893,Teams!A:B,2,false)</f>
        <v>NoHo B</v>
      </c>
      <c r="G2893" s="1" t="b">
        <v>0</v>
      </c>
      <c r="H2893" s="1" t="b">
        <v>1</v>
      </c>
      <c r="I2893" s="1">
        <v>5.0</v>
      </c>
      <c r="J2893" s="7" t="str">
        <f>vlookup(I2893,Cats!$A:$B,2,false)</f>
        <v>B</v>
      </c>
    </row>
    <row r="2894">
      <c r="A2894" s="1">
        <v>139903.0</v>
      </c>
      <c r="B2894" s="1">
        <v>528.0</v>
      </c>
      <c r="C2894" s="1">
        <v>0.0</v>
      </c>
      <c r="D2894" s="1" t="s">
        <v>32</v>
      </c>
      <c r="E2894" s="1">
        <v>135.0</v>
      </c>
      <c r="F2894" s="7" t="str">
        <f>vlookup(E2894,Teams!A:B,2,false)</f>
        <v>AHS Broward</v>
      </c>
      <c r="G2894" s="1" t="b">
        <v>1</v>
      </c>
      <c r="H2894" s="1" t="b">
        <v>1</v>
      </c>
      <c r="I2894" s="1">
        <v>6.0</v>
      </c>
      <c r="J2894" s="7" t="str">
        <f>vlookup(I2894,Cats!$A:$B,2,false)</f>
        <v>P</v>
      </c>
    </row>
    <row r="2895">
      <c r="A2895" s="1">
        <v>139904.0</v>
      </c>
      <c r="B2895" s="1">
        <v>528.0</v>
      </c>
      <c r="C2895" s="1">
        <v>4.0</v>
      </c>
      <c r="D2895" s="1" t="s">
        <v>214</v>
      </c>
      <c r="E2895" s="1">
        <v>136.0</v>
      </c>
      <c r="F2895" s="7" t="str">
        <f>vlookup(E2895,Teams!A:B,2,false)</f>
        <v>NoHo B</v>
      </c>
      <c r="G2895" s="1" t="b">
        <v>0</v>
      </c>
      <c r="H2895" s="1" t="b">
        <v>0</v>
      </c>
      <c r="I2895" s="1">
        <v>6.0</v>
      </c>
      <c r="J2895" s="7" t="str">
        <f>vlookup(I2895,Cats!$A:$B,2,false)</f>
        <v>P</v>
      </c>
    </row>
    <row r="2896">
      <c r="A2896" s="1">
        <v>139905.0</v>
      </c>
      <c r="B2896" s="1">
        <v>528.0</v>
      </c>
      <c r="C2896" s="1">
        <v>0.0</v>
      </c>
      <c r="D2896" s="1" t="s">
        <v>201</v>
      </c>
      <c r="E2896" s="1">
        <v>135.0</v>
      </c>
      <c r="F2896" s="7" t="str">
        <f>vlookup(E2896,Teams!A:B,2,false)</f>
        <v>AHS Broward</v>
      </c>
      <c r="G2896" s="1" t="b">
        <v>1</v>
      </c>
      <c r="H2896" s="1" t="b">
        <v>0</v>
      </c>
      <c r="I2896" s="1">
        <v>7.0</v>
      </c>
      <c r="J2896" s="7" t="str">
        <f>vlookup(I2896,Cats!$A:$B,2,false)</f>
        <v>X</v>
      </c>
    </row>
    <row r="2897">
      <c r="A2897" s="1">
        <v>139906.0</v>
      </c>
      <c r="B2897" s="1">
        <v>528.0</v>
      </c>
      <c r="C2897" s="1">
        <v>0.0</v>
      </c>
      <c r="D2897" s="1" t="s">
        <v>75</v>
      </c>
      <c r="E2897" s="1">
        <v>136.0</v>
      </c>
      <c r="F2897" s="7" t="str">
        <f>vlookup(E2897,Teams!A:B,2,false)</f>
        <v>NoHo B</v>
      </c>
      <c r="G2897" s="1" t="b">
        <v>0</v>
      </c>
      <c r="H2897" s="1" t="b">
        <v>0</v>
      </c>
      <c r="I2897" s="1">
        <v>7.0</v>
      </c>
      <c r="J2897" s="7" t="str">
        <f>vlookup(I2897,Cats!$A:$B,2,false)</f>
        <v>X</v>
      </c>
    </row>
    <row r="2898">
      <c r="A2898" s="1">
        <v>139907.0</v>
      </c>
      <c r="B2898" s="1">
        <v>528.0</v>
      </c>
      <c r="C2898" s="1">
        <v>14.0</v>
      </c>
      <c r="D2898" s="1" t="s">
        <v>146</v>
      </c>
      <c r="E2898" s="1">
        <v>135.0</v>
      </c>
      <c r="F2898" s="7" t="str">
        <f>vlookup(E2898,Teams!A:B,2,false)</f>
        <v>AHS Broward</v>
      </c>
      <c r="G2898" s="1" t="b">
        <v>1</v>
      </c>
      <c r="H2898" s="1" t="b">
        <v>0</v>
      </c>
      <c r="I2898" s="1">
        <v>8.0</v>
      </c>
      <c r="J2898" s="7" t="str">
        <f>vlookup(I2898,Cats!$A:$B,2,false)</f>
        <v>M</v>
      </c>
    </row>
    <row r="2899">
      <c r="A2899" s="1">
        <v>139908.0</v>
      </c>
      <c r="B2899" s="1">
        <v>528.0</v>
      </c>
      <c r="C2899" s="1">
        <v>0.0</v>
      </c>
      <c r="D2899" s="1" t="s">
        <v>32</v>
      </c>
      <c r="E2899" s="1">
        <v>136.0</v>
      </c>
      <c r="F2899" s="7" t="str">
        <f>vlookup(E2899,Teams!A:B,2,false)</f>
        <v>NoHo B</v>
      </c>
      <c r="G2899" s="1" t="b">
        <v>0</v>
      </c>
      <c r="H2899" s="1" t="b">
        <v>1</v>
      </c>
      <c r="I2899" s="1">
        <v>8.0</v>
      </c>
      <c r="J2899" s="7" t="str">
        <f>vlookup(I2899,Cats!$A:$B,2,false)</f>
        <v>M</v>
      </c>
    </row>
    <row r="2900">
      <c r="A2900" s="1">
        <v>139909.0</v>
      </c>
      <c r="B2900" s="1">
        <v>528.0</v>
      </c>
      <c r="C2900" s="1">
        <v>0.0</v>
      </c>
      <c r="D2900" s="1" t="s">
        <v>32</v>
      </c>
      <c r="E2900" s="1">
        <v>135.0</v>
      </c>
      <c r="F2900" s="7" t="str">
        <f>vlookup(E2900,Teams!A:B,2,false)</f>
        <v>AHS Broward</v>
      </c>
      <c r="G2900" s="1" t="b">
        <v>1</v>
      </c>
      <c r="H2900" s="1" t="b">
        <v>1</v>
      </c>
      <c r="I2900" s="1">
        <v>9.0</v>
      </c>
      <c r="J2900" s="7" t="str">
        <f>vlookup(I2900,Cats!$A:$B,2,false)</f>
        <v>C</v>
      </c>
    </row>
    <row r="2901">
      <c r="A2901" s="1">
        <v>139910.0</v>
      </c>
      <c r="B2901" s="1">
        <v>528.0</v>
      </c>
      <c r="C2901" s="1">
        <v>14.0</v>
      </c>
      <c r="D2901" s="1" t="s">
        <v>75</v>
      </c>
      <c r="E2901" s="1">
        <v>136.0</v>
      </c>
      <c r="F2901" s="7" t="str">
        <f>vlookup(E2901,Teams!A:B,2,false)</f>
        <v>NoHo B</v>
      </c>
      <c r="G2901" s="1" t="b">
        <v>0</v>
      </c>
      <c r="H2901" s="1" t="b">
        <v>0</v>
      </c>
      <c r="I2901" s="1">
        <v>9.0</v>
      </c>
      <c r="J2901" s="7" t="str">
        <f>vlookup(I2901,Cats!$A:$B,2,false)</f>
        <v>C</v>
      </c>
    </row>
    <row r="2902">
      <c r="A2902" s="1">
        <v>139911.0</v>
      </c>
      <c r="B2902" s="1">
        <v>528.0</v>
      </c>
      <c r="C2902" s="1">
        <v>0.0</v>
      </c>
      <c r="D2902" s="1" t="s">
        <v>201</v>
      </c>
      <c r="E2902" s="1">
        <v>135.0</v>
      </c>
      <c r="F2902" s="7" t="str">
        <f>vlookup(E2902,Teams!A:B,2,false)</f>
        <v>AHS Broward</v>
      </c>
      <c r="G2902" s="1" t="b">
        <v>1</v>
      </c>
      <c r="H2902" s="1" t="b">
        <v>0</v>
      </c>
      <c r="I2902" s="1">
        <v>10.0</v>
      </c>
      <c r="J2902" s="7" t="str">
        <f>vlookup(I2902,Cats!$A:$B,2,false)</f>
        <v>E</v>
      </c>
    </row>
    <row r="2903">
      <c r="A2903" s="1">
        <v>139912.0</v>
      </c>
      <c r="B2903" s="1">
        <v>528.0</v>
      </c>
      <c r="C2903" s="1">
        <v>0.0</v>
      </c>
      <c r="D2903" s="1" t="s">
        <v>75</v>
      </c>
      <c r="E2903" s="1">
        <v>136.0</v>
      </c>
      <c r="F2903" s="7" t="str">
        <f>vlookup(E2903,Teams!A:B,2,false)</f>
        <v>NoHo B</v>
      </c>
      <c r="G2903" s="1" t="b">
        <v>0</v>
      </c>
      <c r="H2903" s="1" t="b">
        <v>0</v>
      </c>
      <c r="I2903" s="1">
        <v>10.0</v>
      </c>
      <c r="J2903" s="7" t="str">
        <f>vlookup(I2903,Cats!$A:$B,2,false)</f>
        <v>E</v>
      </c>
    </row>
    <row r="2904">
      <c r="A2904" s="1">
        <v>139913.0</v>
      </c>
      <c r="B2904" s="1">
        <v>528.0</v>
      </c>
      <c r="C2904" s="1">
        <v>0.0</v>
      </c>
      <c r="D2904" s="1" t="s">
        <v>32</v>
      </c>
      <c r="E2904" s="1">
        <v>135.0</v>
      </c>
      <c r="F2904" s="7" t="str">
        <f>vlookup(E2904,Teams!A:B,2,false)</f>
        <v>AHS Broward</v>
      </c>
      <c r="G2904" s="1" t="b">
        <v>1</v>
      </c>
      <c r="H2904" s="1" t="b">
        <v>1</v>
      </c>
      <c r="I2904" s="1">
        <v>11.0</v>
      </c>
      <c r="J2904" s="7" t="str">
        <f>vlookup(I2904,Cats!$A:$B,2,false)</f>
        <v>B</v>
      </c>
    </row>
    <row r="2905">
      <c r="A2905" s="1">
        <v>139914.0</v>
      </c>
      <c r="B2905" s="1">
        <v>528.0</v>
      </c>
      <c r="C2905" s="1">
        <v>14.0</v>
      </c>
      <c r="D2905" s="1" t="s">
        <v>214</v>
      </c>
      <c r="E2905" s="1">
        <v>136.0</v>
      </c>
      <c r="F2905" s="7" t="str">
        <f>vlookup(E2905,Teams!A:B,2,false)</f>
        <v>NoHo B</v>
      </c>
      <c r="G2905" s="1" t="b">
        <v>0</v>
      </c>
      <c r="H2905" s="1" t="b">
        <v>0</v>
      </c>
      <c r="I2905" s="1">
        <v>11.0</v>
      </c>
      <c r="J2905" s="7" t="str">
        <f>vlookup(I2905,Cats!$A:$B,2,false)</f>
        <v>B</v>
      </c>
    </row>
    <row r="2906">
      <c r="A2906" s="1">
        <v>139915.0</v>
      </c>
      <c r="B2906" s="1">
        <v>528.0</v>
      </c>
      <c r="C2906" s="1">
        <v>0.0</v>
      </c>
      <c r="D2906" s="1" t="s">
        <v>32</v>
      </c>
      <c r="E2906" s="1">
        <v>135.0</v>
      </c>
      <c r="F2906" s="7" t="str">
        <f>vlookup(E2906,Teams!A:B,2,false)</f>
        <v>AHS Broward</v>
      </c>
      <c r="G2906" s="1" t="b">
        <v>1</v>
      </c>
      <c r="H2906" s="1" t="b">
        <v>1</v>
      </c>
      <c r="I2906" s="1">
        <v>12.0</v>
      </c>
      <c r="J2906" s="7" t="str">
        <f>vlookup(I2906,Cats!$A:$B,2,false)</f>
        <v>P</v>
      </c>
    </row>
    <row r="2907">
      <c r="A2907" s="1">
        <v>139916.0</v>
      </c>
      <c r="B2907" s="1">
        <v>528.0</v>
      </c>
      <c r="C2907" s="1">
        <v>14.0</v>
      </c>
      <c r="D2907" s="1" t="s">
        <v>75</v>
      </c>
      <c r="E2907" s="1">
        <v>136.0</v>
      </c>
      <c r="F2907" s="7" t="str">
        <f>vlookup(E2907,Teams!A:B,2,false)</f>
        <v>NoHo B</v>
      </c>
      <c r="G2907" s="1" t="b">
        <v>0</v>
      </c>
      <c r="H2907" s="1" t="b">
        <v>0</v>
      </c>
      <c r="I2907" s="1">
        <v>12.0</v>
      </c>
      <c r="J2907" s="7" t="str">
        <f>vlookup(I2907,Cats!$A:$B,2,false)</f>
        <v>P</v>
      </c>
    </row>
    <row r="2908">
      <c r="A2908" s="1">
        <v>139917.0</v>
      </c>
      <c r="B2908" s="1">
        <v>528.0</v>
      </c>
      <c r="C2908" s="1">
        <v>14.0</v>
      </c>
      <c r="D2908" s="1" t="s">
        <v>201</v>
      </c>
      <c r="E2908" s="1">
        <v>135.0</v>
      </c>
      <c r="F2908" s="7" t="str">
        <f>vlookup(E2908,Teams!A:B,2,false)</f>
        <v>AHS Broward</v>
      </c>
      <c r="G2908" s="1" t="b">
        <v>1</v>
      </c>
      <c r="H2908" s="1" t="b">
        <v>0</v>
      </c>
      <c r="I2908" s="1">
        <v>13.0</v>
      </c>
      <c r="J2908" s="7" t="str">
        <f>vlookup(I2908,Cats!$A:$B,2,false)</f>
        <v>X</v>
      </c>
    </row>
    <row r="2909">
      <c r="A2909" s="1">
        <v>139918.0</v>
      </c>
      <c r="B2909" s="1">
        <v>528.0</v>
      </c>
      <c r="C2909" s="1">
        <v>0.0</v>
      </c>
      <c r="D2909" s="1" t="s">
        <v>32</v>
      </c>
      <c r="E2909" s="1">
        <v>136.0</v>
      </c>
      <c r="F2909" s="7" t="str">
        <f>vlookup(E2909,Teams!A:B,2,false)</f>
        <v>NoHo B</v>
      </c>
      <c r="G2909" s="1" t="b">
        <v>0</v>
      </c>
      <c r="H2909" s="1" t="b">
        <v>1</v>
      </c>
      <c r="I2909" s="1">
        <v>13.0</v>
      </c>
      <c r="J2909" s="7" t="str">
        <f>vlookup(I2909,Cats!$A:$B,2,false)</f>
        <v>X</v>
      </c>
    </row>
    <row r="2910">
      <c r="A2910" s="1">
        <v>139919.0</v>
      </c>
      <c r="B2910" s="1">
        <v>528.0</v>
      </c>
      <c r="C2910" s="1">
        <v>14.0</v>
      </c>
      <c r="D2910" s="1" t="s">
        <v>146</v>
      </c>
      <c r="E2910" s="1">
        <v>135.0</v>
      </c>
      <c r="F2910" s="7" t="str">
        <f>vlookup(E2910,Teams!A:B,2,false)</f>
        <v>AHS Broward</v>
      </c>
      <c r="G2910" s="1" t="b">
        <v>1</v>
      </c>
      <c r="H2910" s="1" t="b">
        <v>0</v>
      </c>
      <c r="I2910" s="1">
        <v>14.0</v>
      </c>
      <c r="J2910" s="7" t="str">
        <f>vlookup(I2910,Cats!$A:$B,2,false)</f>
        <v>M</v>
      </c>
    </row>
    <row r="2911">
      <c r="A2911" s="1">
        <v>139920.0</v>
      </c>
      <c r="B2911" s="1">
        <v>528.0</v>
      </c>
      <c r="C2911" s="1">
        <v>0.0</v>
      </c>
      <c r="D2911" s="1" t="s">
        <v>32</v>
      </c>
      <c r="E2911" s="1">
        <v>136.0</v>
      </c>
      <c r="F2911" s="7" t="str">
        <f>vlookup(E2911,Teams!A:B,2,false)</f>
        <v>NoHo B</v>
      </c>
      <c r="G2911" s="1" t="b">
        <v>0</v>
      </c>
      <c r="H2911" s="1" t="b">
        <v>1</v>
      </c>
      <c r="I2911" s="1">
        <v>14.0</v>
      </c>
      <c r="J2911" s="7" t="str">
        <f>vlookup(I2911,Cats!$A:$B,2,false)</f>
        <v>M</v>
      </c>
    </row>
    <row r="2912">
      <c r="A2912" s="1">
        <v>139921.0</v>
      </c>
      <c r="B2912" s="1">
        <v>528.0</v>
      </c>
      <c r="C2912" s="1">
        <v>0.0</v>
      </c>
      <c r="D2912" s="1" t="s">
        <v>146</v>
      </c>
      <c r="E2912" s="1">
        <v>135.0</v>
      </c>
      <c r="F2912" s="7" t="str">
        <f>vlookup(E2912,Teams!A:B,2,false)</f>
        <v>AHS Broward</v>
      </c>
      <c r="G2912" s="1" t="b">
        <v>1</v>
      </c>
      <c r="H2912" s="1" t="b">
        <v>0</v>
      </c>
      <c r="I2912" s="1">
        <v>15.0</v>
      </c>
      <c r="J2912" s="7" t="str">
        <f>vlookup(I2912,Cats!$A:$B,2,false)</f>
        <v>C</v>
      </c>
    </row>
    <row r="2913">
      <c r="A2913" s="1">
        <v>139922.0</v>
      </c>
      <c r="B2913" s="1">
        <v>528.0</v>
      </c>
      <c r="C2913" s="1">
        <v>4.0</v>
      </c>
      <c r="D2913" s="1" t="s">
        <v>75</v>
      </c>
      <c r="E2913" s="1">
        <v>136.0</v>
      </c>
      <c r="F2913" s="7" t="str">
        <f>vlookup(E2913,Teams!A:B,2,false)</f>
        <v>NoHo B</v>
      </c>
      <c r="G2913" s="1" t="b">
        <v>0</v>
      </c>
      <c r="H2913" s="1" t="b">
        <v>0</v>
      </c>
      <c r="I2913" s="1">
        <v>15.0</v>
      </c>
      <c r="J2913" s="7" t="str">
        <f>vlookup(I2913,Cats!$A:$B,2,false)</f>
        <v>C</v>
      </c>
    </row>
    <row r="2914">
      <c r="A2914" s="1">
        <v>139923.0</v>
      </c>
      <c r="B2914" s="1">
        <v>528.0</v>
      </c>
      <c r="C2914" s="1">
        <v>0.0</v>
      </c>
      <c r="D2914" s="1" t="s">
        <v>201</v>
      </c>
      <c r="E2914" s="1">
        <v>135.0</v>
      </c>
      <c r="F2914" s="7" t="str">
        <f>vlookup(E2914,Teams!A:B,2,false)</f>
        <v>AHS Broward</v>
      </c>
      <c r="G2914" s="1" t="b">
        <v>1</v>
      </c>
      <c r="H2914" s="1" t="b">
        <v>0</v>
      </c>
      <c r="I2914" s="1">
        <v>16.0</v>
      </c>
      <c r="J2914" s="7" t="str">
        <f>vlookup(I2914,Cats!$A:$B,2,false)</f>
        <v>E</v>
      </c>
    </row>
    <row r="2915">
      <c r="A2915" s="1">
        <v>139924.0</v>
      </c>
      <c r="B2915" s="1">
        <v>528.0</v>
      </c>
      <c r="C2915" s="1">
        <v>0.0</v>
      </c>
      <c r="D2915" s="1" t="s">
        <v>214</v>
      </c>
      <c r="E2915" s="1">
        <v>136.0</v>
      </c>
      <c r="F2915" s="7" t="str">
        <f>vlookup(E2915,Teams!A:B,2,false)</f>
        <v>NoHo B</v>
      </c>
      <c r="G2915" s="1" t="b">
        <v>0</v>
      </c>
      <c r="H2915" s="1" t="b">
        <v>0</v>
      </c>
      <c r="I2915" s="1">
        <v>16.0</v>
      </c>
      <c r="J2915" s="7" t="str">
        <f>vlookup(I2915,Cats!$A:$B,2,false)</f>
        <v>E</v>
      </c>
    </row>
    <row r="2916">
      <c r="A2916" s="1">
        <v>139925.0</v>
      </c>
      <c r="B2916" s="1">
        <v>528.0</v>
      </c>
      <c r="C2916" s="1">
        <v>4.0</v>
      </c>
      <c r="D2916" s="1" t="s">
        <v>145</v>
      </c>
      <c r="E2916" s="1">
        <v>135.0</v>
      </c>
      <c r="F2916" s="7" t="str">
        <f>vlookup(E2916,Teams!A:B,2,false)</f>
        <v>AHS Broward</v>
      </c>
      <c r="G2916" s="1" t="b">
        <v>1</v>
      </c>
      <c r="H2916" s="1" t="b">
        <v>0</v>
      </c>
      <c r="I2916" s="1">
        <v>17.0</v>
      </c>
      <c r="J2916" s="7" t="str">
        <f>vlookup(I2916,Cats!$A:$B,2,false)</f>
        <v>B</v>
      </c>
    </row>
    <row r="2917">
      <c r="A2917" s="1">
        <v>139926.0</v>
      </c>
      <c r="B2917" s="1">
        <v>528.0</v>
      </c>
      <c r="C2917" s="1">
        <v>0.0</v>
      </c>
      <c r="D2917" s="1" t="s">
        <v>75</v>
      </c>
      <c r="E2917" s="1">
        <v>136.0</v>
      </c>
      <c r="F2917" s="7" t="str">
        <f>vlookup(E2917,Teams!A:B,2,false)</f>
        <v>NoHo B</v>
      </c>
      <c r="G2917" s="1" t="b">
        <v>0</v>
      </c>
      <c r="H2917" s="1" t="b">
        <v>0</v>
      </c>
      <c r="I2917" s="1">
        <v>17.0</v>
      </c>
      <c r="J2917" s="7" t="str">
        <f>vlookup(I2917,Cats!$A:$B,2,false)</f>
        <v>B</v>
      </c>
    </row>
    <row r="2918">
      <c r="A2918" s="1">
        <v>139927.0</v>
      </c>
      <c r="B2918" s="1">
        <v>528.0</v>
      </c>
      <c r="C2918" s="1">
        <v>0.0</v>
      </c>
      <c r="D2918" s="1" t="s">
        <v>146</v>
      </c>
      <c r="E2918" s="1">
        <v>135.0</v>
      </c>
      <c r="F2918" s="7" t="str">
        <f>vlookup(E2918,Teams!A:B,2,false)</f>
        <v>AHS Broward</v>
      </c>
      <c r="G2918" s="1" t="b">
        <v>1</v>
      </c>
      <c r="H2918" s="1" t="b">
        <v>0</v>
      </c>
      <c r="I2918" s="1">
        <v>18.0</v>
      </c>
      <c r="J2918" s="7" t="str">
        <f>vlookup(I2918,Cats!$A:$B,2,false)</f>
        <v>P</v>
      </c>
    </row>
    <row r="2919">
      <c r="A2919" s="1">
        <v>139928.0</v>
      </c>
      <c r="B2919" s="1">
        <v>528.0</v>
      </c>
      <c r="C2919" s="1">
        <v>0.0</v>
      </c>
      <c r="D2919" s="1" t="s">
        <v>75</v>
      </c>
      <c r="E2919" s="1">
        <v>136.0</v>
      </c>
      <c r="F2919" s="7" t="str">
        <f>vlookup(E2919,Teams!A:B,2,false)</f>
        <v>NoHo B</v>
      </c>
      <c r="G2919" s="1" t="b">
        <v>0</v>
      </c>
      <c r="H2919" s="1" t="b">
        <v>0</v>
      </c>
      <c r="I2919" s="1">
        <v>18.0</v>
      </c>
      <c r="J2919" s="7" t="str">
        <f>vlookup(I2919,Cats!$A:$B,2,false)</f>
        <v>P</v>
      </c>
    </row>
    <row r="2920">
      <c r="A2920" s="1">
        <v>139929.0</v>
      </c>
      <c r="B2920" s="1">
        <v>528.0</v>
      </c>
      <c r="C2920" s="1">
        <v>14.0</v>
      </c>
      <c r="D2920" s="1" t="s">
        <v>201</v>
      </c>
      <c r="E2920" s="1">
        <v>135.0</v>
      </c>
      <c r="F2920" s="7" t="str">
        <f>vlookup(E2920,Teams!A:B,2,false)</f>
        <v>AHS Broward</v>
      </c>
      <c r="G2920" s="1" t="b">
        <v>1</v>
      </c>
      <c r="H2920" s="1" t="b">
        <v>0</v>
      </c>
      <c r="I2920" s="1">
        <v>19.0</v>
      </c>
      <c r="J2920" s="7" t="str">
        <f>vlookup(I2920,Cats!$A:$B,2,false)</f>
        <v>X</v>
      </c>
    </row>
    <row r="2921">
      <c r="A2921" s="1">
        <v>139930.0</v>
      </c>
      <c r="B2921" s="1">
        <v>528.0</v>
      </c>
      <c r="C2921" s="1">
        <v>0.0</v>
      </c>
      <c r="D2921" s="1" t="s">
        <v>214</v>
      </c>
      <c r="E2921" s="1">
        <v>136.0</v>
      </c>
      <c r="F2921" s="7" t="str">
        <f>vlookup(E2921,Teams!A:B,2,false)</f>
        <v>NoHo B</v>
      </c>
      <c r="G2921" s="1" t="b">
        <v>0</v>
      </c>
      <c r="H2921" s="1" t="b">
        <v>0</v>
      </c>
      <c r="I2921" s="1">
        <v>19.0</v>
      </c>
      <c r="J2921" s="7" t="str">
        <f>vlookup(I2921,Cats!$A:$B,2,false)</f>
        <v>X</v>
      </c>
    </row>
    <row r="2922">
      <c r="A2922" s="1">
        <v>139931.0</v>
      </c>
      <c r="B2922" s="1">
        <v>528.0</v>
      </c>
      <c r="C2922" s="1">
        <v>4.0</v>
      </c>
      <c r="D2922" s="1" t="s">
        <v>201</v>
      </c>
      <c r="E2922" s="1">
        <v>135.0</v>
      </c>
      <c r="F2922" s="7" t="str">
        <f>vlookup(E2922,Teams!A:B,2,false)</f>
        <v>AHS Broward</v>
      </c>
      <c r="G2922" s="1" t="b">
        <v>1</v>
      </c>
      <c r="H2922" s="1" t="b">
        <v>0</v>
      </c>
      <c r="I2922" s="1">
        <v>20.0</v>
      </c>
      <c r="J2922" s="7" t="str">
        <f>vlookup(I2922,Cats!$A:$B,2,false)</f>
        <v>M</v>
      </c>
    </row>
    <row r="2923">
      <c r="A2923" s="1">
        <v>139932.0</v>
      </c>
      <c r="B2923" s="1">
        <v>528.0</v>
      </c>
      <c r="C2923" s="1">
        <v>0.0</v>
      </c>
      <c r="D2923" s="1" t="s">
        <v>32</v>
      </c>
      <c r="E2923" s="1">
        <v>136.0</v>
      </c>
      <c r="F2923" s="7" t="str">
        <f>vlookup(E2923,Teams!A:B,2,false)</f>
        <v>NoHo B</v>
      </c>
      <c r="G2923" s="1" t="b">
        <v>0</v>
      </c>
      <c r="H2923" s="1" t="b">
        <v>1</v>
      </c>
      <c r="I2923" s="1">
        <v>20.0</v>
      </c>
      <c r="J2923" s="7" t="str">
        <f>vlookup(I2923,Cats!$A:$B,2,false)</f>
        <v>M</v>
      </c>
    </row>
    <row r="2924">
      <c r="A2924" s="1">
        <v>139933.0</v>
      </c>
      <c r="B2924" s="1">
        <v>528.0</v>
      </c>
      <c r="C2924" s="1">
        <v>0.0</v>
      </c>
      <c r="D2924" s="1" t="s">
        <v>32</v>
      </c>
      <c r="E2924" s="1">
        <v>135.0</v>
      </c>
      <c r="F2924" s="7" t="str">
        <f>vlookup(E2924,Teams!A:B,2,false)</f>
        <v>AHS Broward</v>
      </c>
      <c r="G2924" s="1" t="b">
        <v>1</v>
      </c>
      <c r="H2924" s="1" t="b">
        <v>1</v>
      </c>
      <c r="I2924" s="1">
        <v>21.0</v>
      </c>
      <c r="J2924" s="7" t="str">
        <f>vlookup(I2924,Cats!$A:$B,2,false)</f>
        <v>C</v>
      </c>
    </row>
    <row r="2925">
      <c r="A2925" s="1">
        <v>139934.0</v>
      </c>
      <c r="B2925" s="1">
        <v>528.0</v>
      </c>
      <c r="C2925" s="1">
        <v>4.0</v>
      </c>
      <c r="D2925" s="1" t="s">
        <v>75</v>
      </c>
      <c r="E2925" s="1">
        <v>136.0</v>
      </c>
      <c r="F2925" s="7" t="str">
        <f>vlookup(E2925,Teams!A:B,2,false)</f>
        <v>NoHo B</v>
      </c>
      <c r="G2925" s="1" t="b">
        <v>0</v>
      </c>
      <c r="H2925" s="1" t="b">
        <v>0</v>
      </c>
      <c r="I2925" s="1">
        <v>21.0</v>
      </c>
      <c r="J2925" s="7" t="str">
        <f>vlookup(I2925,Cats!$A:$B,2,false)</f>
        <v>C</v>
      </c>
    </row>
    <row r="2926">
      <c r="A2926" s="1">
        <v>139935.0</v>
      </c>
      <c r="B2926" s="1">
        <v>528.0</v>
      </c>
      <c r="C2926" s="1">
        <v>0.0</v>
      </c>
      <c r="D2926" s="1" t="s">
        <v>146</v>
      </c>
      <c r="E2926" s="1">
        <v>135.0</v>
      </c>
      <c r="F2926" s="7" t="str">
        <f>vlookup(E2926,Teams!A:B,2,false)</f>
        <v>AHS Broward</v>
      </c>
      <c r="G2926" s="1" t="b">
        <v>1</v>
      </c>
      <c r="H2926" s="1" t="b">
        <v>0</v>
      </c>
      <c r="I2926" s="1">
        <v>22.0</v>
      </c>
      <c r="J2926" s="7" t="str">
        <f>vlookup(I2926,Cats!$A:$B,2,false)</f>
        <v>E</v>
      </c>
    </row>
    <row r="2927">
      <c r="A2927" s="1">
        <v>139936.0</v>
      </c>
      <c r="B2927" s="1">
        <v>528.0</v>
      </c>
      <c r="C2927" s="1">
        <v>-4.0</v>
      </c>
      <c r="D2927" s="1" t="s">
        <v>75</v>
      </c>
      <c r="E2927" s="1">
        <v>136.0</v>
      </c>
      <c r="F2927" s="7" t="str">
        <f>vlookup(E2927,Teams!A:B,2,false)</f>
        <v>NoHo B</v>
      </c>
      <c r="G2927" s="1" t="b">
        <v>0</v>
      </c>
      <c r="H2927" s="1" t="b">
        <v>0</v>
      </c>
      <c r="I2927" s="1">
        <v>22.0</v>
      </c>
      <c r="J2927" s="7" t="str">
        <f>vlookup(I2927,Cats!$A:$B,2,false)</f>
        <v>E</v>
      </c>
    </row>
    <row r="2928">
      <c r="A2928" s="1">
        <v>139937.0</v>
      </c>
      <c r="B2928" s="1">
        <v>528.0</v>
      </c>
      <c r="C2928" s="1">
        <v>0.0</v>
      </c>
      <c r="D2928" s="1" t="s">
        <v>145</v>
      </c>
      <c r="E2928" s="1">
        <v>135.0</v>
      </c>
      <c r="F2928" s="7" t="str">
        <f>vlookup(E2928,Teams!A:B,2,false)</f>
        <v>AHS Broward</v>
      </c>
      <c r="G2928" s="1" t="b">
        <v>1</v>
      </c>
      <c r="H2928" s="1" t="b">
        <v>0</v>
      </c>
      <c r="I2928" s="1">
        <v>23.0</v>
      </c>
      <c r="J2928" s="7" t="str">
        <f>vlookup(I2928,Cats!$A:$B,2,false)</f>
        <v>B</v>
      </c>
    </row>
    <row r="2929">
      <c r="A2929" s="1">
        <v>139938.0</v>
      </c>
      <c r="B2929" s="1">
        <v>528.0</v>
      </c>
      <c r="C2929" s="1">
        <v>4.0</v>
      </c>
      <c r="D2929" s="1" t="s">
        <v>156</v>
      </c>
      <c r="E2929" s="1">
        <v>136.0</v>
      </c>
      <c r="F2929" s="7" t="str">
        <f>vlookup(E2929,Teams!A:B,2,false)</f>
        <v>NoHo B</v>
      </c>
      <c r="G2929" s="1" t="b">
        <v>0</v>
      </c>
      <c r="H2929" s="1" t="b">
        <v>0</v>
      </c>
      <c r="I2929" s="1">
        <v>23.0</v>
      </c>
      <c r="J2929" s="7" t="str">
        <f>vlookup(I2929,Cats!$A:$B,2,false)</f>
        <v>B</v>
      </c>
    </row>
    <row r="2930">
      <c r="A2930" s="1">
        <v>139939.0</v>
      </c>
      <c r="B2930" s="1">
        <v>528.0</v>
      </c>
      <c r="C2930" s="1">
        <v>0.0</v>
      </c>
      <c r="D2930" s="1" t="s">
        <v>150</v>
      </c>
      <c r="E2930" s="1">
        <v>135.0</v>
      </c>
      <c r="F2930" s="7" t="str">
        <f>vlookup(E2930,Teams!A:B,2,false)</f>
        <v>AHS Broward</v>
      </c>
      <c r="G2930" s="1" t="b">
        <v>1</v>
      </c>
      <c r="H2930" s="1" t="b">
        <v>0</v>
      </c>
      <c r="I2930" s="1">
        <v>24.0</v>
      </c>
      <c r="J2930" s="7" t="str">
        <f>vlookup(I2930,Cats!$A:$B,2,false)</f>
        <v>P</v>
      </c>
    </row>
    <row r="2931">
      <c r="A2931" s="1">
        <v>139940.0</v>
      </c>
      <c r="B2931" s="1">
        <v>528.0</v>
      </c>
      <c r="C2931" s="1">
        <v>0.0</v>
      </c>
      <c r="D2931" s="1" t="s">
        <v>75</v>
      </c>
      <c r="E2931" s="1">
        <v>136.0</v>
      </c>
      <c r="F2931" s="7" t="str">
        <f>vlookup(E2931,Teams!A:B,2,false)</f>
        <v>NoHo B</v>
      </c>
      <c r="G2931" s="1" t="b">
        <v>0</v>
      </c>
      <c r="H2931" s="1" t="b">
        <v>0</v>
      </c>
      <c r="I2931" s="1">
        <v>24.0</v>
      </c>
      <c r="J2931" s="7" t="str">
        <f>vlookup(I2931,Cats!$A:$B,2,false)</f>
        <v>P</v>
      </c>
    </row>
    <row r="2932">
      <c r="A2932" s="1">
        <v>139941.0</v>
      </c>
      <c r="B2932" s="1">
        <v>529.0</v>
      </c>
      <c r="C2932" s="1">
        <v>0.0</v>
      </c>
      <c r="D2932" s="1" t="s">
        <v>32</v>
      </c>
      <c r="E2932" s="1">
        <v>4.0</v>
      </c>
      <c r="F2932" s="7" t="str">
        <f>vlookup(E2932,Teams!A:B,2,false)</f>
        <v>Blair C</v>
      </c>
      <c r="G2932" s="1" t="b">
        <v>1</v>
      </c>
      <c r="H2932" s="1" t="b">
        <v>1</v>
      </c>
      <c r="I2932" s="1">
        <v>1.0</v>
      </c>
      <c r="J2932" s="7" t="str">
        <f>vlookup(I2932,Cats!$A:$B,2,false)</f>
        <v>X</v>
      </c>
    </row>
    <row r="2933">
      <c r="A2933" s="1">
        <v>139942.0</v>
      </c>
      <c r="B2933" s="1">
        <v>529.0</v>
      </c>
      <c r="C2933" s="1">
        <v>14.0</v>
      </c>
      <c r="D2933" s="1" t="s">
        <v>36</v>
      </c>
      <c r="E2933" s="1">
        <v>33.0</v>
      </c>
      <c r="F2933" s="7" t="str">
        <f>vlookup(E2933,Teams!A:B,2,false)</f>
        <v>NCSSM B</v>
      </c>
      <c r="G2933" s="1" t="b">
        <v>0</v>
      </c>
      <c r="H2933" s="1" t="b">
        <v>0</v>
      </c>
      <c r="I2933" s="1">
        <v>1.0</v>
      </c>
      <c r="J2933" s="7" t="str">
        <f>vlookup(I2933,Cats!$A:$B,2,false)</f>
        <v>X</v>
      </c>
    </row>
    <row r="2934">
      <c r="A2934" s="1">
        <v>139943.0</v>
      </c>
      <c r="B2934" s="1">
        <v>529.0</v>
      </c>
      <c r="C2934" s="1">
        <v>0.0</v>
      </c>
      <c r="D2934" s="1" t="s">
        <v>32</v>
      </c>
      <c r="E2934" s="1">
        <v>4.0</v>
      </c>
      <c r="F2934" s="7" t="str">
        <f>vlookup(E2934,Teams!A:B,2,false)</f>
        <v>Blair C</v>
      </c>
      <c r="G2934" s="1" t="b">
        <v>1</v>
      </c>
      <c r="H2934" s="1" t="b">
        <v>1</v>
      </c>
      <c r="I2934" s="1">
        <v>2.0</v>
      </c>
      <c r="J2934" s="7" t="str">
        <f>vlookup(I2934,Cats!$A:$B,2,false)</f>
        <v>M</v>
      </c>
    </row>
    <row r="2935">
      <c r="A2935" s="1">
        <v>139944.0</v>
      </c>
      <c r="B2935" s="1">
        <v>529.0</v>
      </c>
      <c r="C2935" s="1">
        <v>4.0</v>
      </c>
      <c r="D2935" s="1" t="s">
        <v>34</v>
      </c>
      <c r="E2935" s="1">
        <v>33.0</v>
      </c>
      <c r="F2935" s="7" t="str">
        <f>vlookup(E2935,Teams!A:B,2,false)</f>
        <v>NCSSM B</v>
      </c>
      <c r="G2935" s="1" t="b">
        <v>0</v>
      </c>
      <c r="H2935" s="1" t="b">
        <v>0</v>
      </c>
      <c r="I2935" s="1">
        <v>2.0</v>
      </c>
      <c r="J2935" s="7" t="str">
        <f>vlookup(I2935,Cats!$A:$B,2,false)</f>
        <v>M</v>
      </c>
    </row>
    <row r="2936">
      <c r="A2936" s="1">
        <v>139945.0</v>
      </c>
      <c r="B2936" s="1">
        <v>529.0</v>
      </c>
      <c r="C2936" s="1">
        <v>0.0</v>
      </c>
      <c r="D2936" s="1" t="s">
        <v>43</v>
      </c>
      <c r="E2936" s="1">
        <v>4.0</v>
      </c>
      <c r="F2936" s="7" t="str">
        <f>vlookup(E2936,Teams!A:B,2,false)</f>
        <v>Blair C</v>
      </c>
      <c r="G2936" s="1" t="b">
        <v>1</v>
      </c>
      <c r="H2936" s="1" t="b">
        <v>1</v>
      </c>
      <c r="I2936" s="1">
        <v>3.0</v>
      </c>
      <c r="J2936" s="7" t="str">
        <f>vlookup(I2936,Cats!$A:$B,2,false)</f>
        <v>C</v>
      </c>
    </row>
    <row r="2937">
      <c r="A2937" s="1">
        <v>139946.0</v>
      </c>
      <c r="B2937" s="1">
        <v>529.0</v>
      </c>
      <c r="C2937" s="1">
        <v>0.0</v>
      </c>
      <c r="D2937" s="1" t="s">
        <v>34</v>
      </c>
      <c r="E2937" s="1">
        <v>33.0</v>
      </c>
      <c r="F2937" s="7" t="str">
        <f>vlookup(E2937,Teams!A:B,2,false)</f>
        <v>NCSSM B</v>
      </c>
      <c r="G2937" s="1" t="b">
        <v>0</v>
      </c>
      <c r="H2937" s="1" t="b">
        <v>0</v>
      </c>
      <c r="I2937" s="1">
        <v>3.0</v>
      </c>
      <c r="J2937" s="7" t="str">
        <f>vlookup(I2937,Cats!$A:$B,2,false)</f>
        <v>C</v>
      </c>
    </row>
    <row r="2938">
      <c r="A2938" s="1">
        <v>139947.0</v>
      </c>
      <c r="B2938" s="1">
        <v>529.0</v>
      </c>
      <c r="C2938" s="1">
        <v>4.0</v>
      </c>
      <c r="D2938" s="1" t="s">
        <v>43</v>
      </c>
      <c r="E2938" s="1">
        <v>4.0</v>
      </c>
      <c r="F2938" s="7" t="str">
        <f>vlookup(E2938,Teams!A:B,2,false)</f>
        <v>Blair C</v>
      </c>
      <c r="G2938" s="1" t="b">
        <v>1</v>
      </c>
      <c r="H2938" s="1" t="b">
        <v>0</v>
      </c>
      <c r="I2938" s="1">
        <v>4.0</v>
      </c>
      <c r="J2938" s="7" t="str">
        <f>vlookup(I2938,Cats!$A:$B,2,false)</f>
        <v>E</v>
      </c>
    </row>
    <row r="2939">
      <c r="A2939" s="1">
        <v>139948.0</v>
      </c>
      <c r="B2939" s="1">
        <v>529.0</v>
      </c>
      <c r="C2939" s="1">
        <v>0.0</v>
      </c>
      <c r="D2939" s="1" t="s">
        <v>32</v>
      </c>
      <c r="E2939" s="1">
        <v>33.0</v>
      </c>
      <c r="F2939" s="7" t="str">
        <f>vlookup(E2939,Teams!A:B,2,false)</f>
        <v>NCSSM B</v>
      </c>
      <c r="G2939" s="1" t="b">
        <v>0</v>
      </c>
      <c r="H2939" s="1" t="b">
        <v>1</v>
      </c>
      <c r="I2939" s="1">
        <v>4.0</v>
      </c>
      <c r="J2939" s="7" t="str">
        <f>vlookup(I2939,Cats!$A:$B,2,false)</f>
        <v>E</v>
      </c>
    </row>
    <row r="2940">
      <c r="A2940" s="1">
        <v>139949.0</v>
      </c>
      <c r="B2940" s="1">
        <v>529.0</v>
      </c>
      <c r="C2940" s="1">
        <v>0.0</v>
      </c>
      <c r="D2940" s="1" t="s">
        <v>32</v>
      </c>
      <c r="E2940" s="1">
        <v>4.0</v>
      </c>
      <c r="F2940" s="7" t="str">
        <f>vlookup(E2940,Teams!A:B,2,false)</f>
        <v>Blair C</v>
      </c>
      <c r="G2940" s="1" t="b">
        <v>1</v>
      </c>
      <c r="H2940" s="1" t="b">
        <v>1</v>
      </c>
      <c r="I2940" s="1">
        <v>5.0</v>
      </c>
      <c r="J2940" s="7" t="str">
        <f>vlookup(I2940,Cats!$A:$B,2,false)</f>
        <v>B</v>
      </c>
    </row>
    <row r="2941">
      <c r="A2941" s="1">
        <v>139950.0</v>
      </c>
      <c r="B2941" s="1">
        <v>529.0</v>
      </c>
      <c r="C2941" s="1">
        <v>4.0</v>
      </c>
      <c r="D2941" s="1" t="s">
        <v>38</v>
      </c>
      <c r="E2941" s="1">
        <v>33.0</v>
      </c>
      <c r="F2941" s="7" t="str">
        <f>vlookup(E2941,Teams!A:B,2,false)</f>
        <v>NCSSM B</v>
      </c>
      <c r="G2941" s="1" t="b">
        <v>0</v>
      </c>
      <c r="H2941" s="1" t="b">
        <v>0</v>
      </c>
      <c r="I2941" s="1">
        <v>5.0</v>
      </c>
      <c r="J2941" s="7" t="str">
        <f>vlookup(I2941,Cats!$A:$B,2,false)</f>
        <v>B</v>
      </c>
    </row>
    <row r="2942">
      <c r="A2942" s="1">
        <v>139951.0</v>
      </c>
      <c r="B2942" s="1">
        <v>529.0</v>
      </c>
      <c r="C2942" s="1">
        <v>0.0</v>
      </c>
      <c r="D2942" s="1" t="s">
        <v>43</v>
      </c>
      <c r="E2942" s="1">
        <v>4.0</v>
      </c>
      <c r="F2942" s="7" t="str">
        <f>vlookup(E2942,Teams!A:B,2,false)</f>
        <v>Blair C</v>
      </c>
      <c r="G2942" s="1" t="b">
        <v>1</v>
      </c>
      <c r="H2942" s="1" t="b">
        <v>0</v>
      </c>
      <c r="I2942" s="1">
        <v>6.0</v>
      </c>
      <c r="J2942" s="7" t="str">
        <f>vlookup(I2942,Cats!$A:$B,2,false)</f>
        <v>P</v>
      </c>
    </row>
    <row r="2943">
      <c r="A2943" s="1">
        <v>139952.0</v>
      </c>
      <c r="B2943" s="1">
        <v>529.0</v>
      </c>
      <c r="C2943" s="1">
        <v>4.0</v>
      </c>
      <c r="D2943" s="1" t="s">
        <v>36</v>
      </c>
      <c r="E2943" s="1">
        <v>33.0</v>
      </c>
      <c r="F2943" s="7" t="str">
        <f>vlookup(E2943,Teams!A:B,2,false)</f>
        <v>NCSSM B</v>
      </c>
      <c r="G2943" s="1" t="b">
        <v>0</v>
      </c>
      <c r="H2943" s="1" t="b">
        <v>0</v>
      </c>
      <c r="I2943" s="1">
        <v>6.0</v>
      </c>
      <c r="J2943" s="7" t="str">
        <f>vlookup(I2943,Cats!$A:$B,2,false)</f>
        <v>P</v>
      </c>
    </row>
    <row r="2944">
      <c r="A2944" s="1">
        <v>139953.0</v>
      </c>
      <c r="B2944" s="1">
        <v>529.0</v>
      </c>
      <c r="C2944" s="1">
        <v>4.0</v>
      </c>
      <c r="D2944" s="1" t="s">
        <v>43</v>
      </c>
      <c r="E2944" s="1">
        <v>4.0</v>
      </c>
      <c r="F2944" s="7" t="str">
        <f>vlookup(E2944,Teams!A:B,2,false)</f>
        <v>Blair C</v>
      </c>
      <c r="G2944" s="1" t="b">
        <v>1</v>
      </c>
      <c r="H2944" s="1" t="b">
        <v>0</v>
      </c>
      <c r="I2944" s="1">
        <v>7.0</v>
      </c>
      <c r="J2944" s="7" t="str">
        <f>vlookup(I2944,Cats!$A:$B,2,false)</f>
        <v>X</v>
      </c>
    </row>
    <row r="2945">
      <c r="A2945" s="1">
        <v>139954.0</v>
      </c>
      <c r="B2945" s="1">
        <v>529.0</v>
      </c>
      <c r="C2945" s="1">
        <v>0.0</v>
      </c>
      <c r="D2945" s="1" t="s">
        <v>32</v>
      </c>
      <c r="E2945" s="1">
        <v>33.0</v>
      </c>
      <c r="F2945" s="7" t="str">
        <f>vlookup(E2945,Teams!A:B,2,false)</f>
        <v>NCSSM B</v>
      </c>
      <c r="G2945" s="1" t="b">
        <v>0</v>
      </c>
      <c r="H2945" s="1" t="b">
        <v>1</v>
      </c>
      <c r="I2945" s="1">
        <v>7.0</v>
      </c>
      <c r="J2945" s="7" t="str">
        <f>vlookup(I2945,Cats!$A:$B,2,false)</f>
        <v>X</v>
      </c>
    </row>
    <row r="2946">
      <c r="A2946" s="1">
        <v>139955.0</v>
      </c>
      <c r="B2946" s="1">
        <v>529.0</v>
      </c>
      <c r="C2946" s="1">
        <v>14.0</v>
      </c>
      <c r="D2946" s="1" t="s">
        <v>43</v>
      </c>
      <c r="E2946" s="1">
        <v>4.0</v>
      </c>
      <c r="F2946" s="7" t="str">
        <f>vlookup(E2946,Teams!A:B,2,false)</f>
        <v>Blair C</v>
      </c>
      <c r="G2946" s="1" t="b">
        <v>1</v>
      </c>
      <c r="H2946" s="1" t="b">
        <v>0</v>
      </c>
      <c r="I2946" s="1">
        <v>8.0</v>
      </c>
      <c r="J2946" s="7" t="str">
        <f>vlookup(I2946,Cats!$A:$B,2,false)</f>
        <v>M</v>
      </c>
    </row>
    <row r="2947">
      <c r="A2947" s="1">
        <v>139956.0</v>
      </c>
      <c r="B2947" s="1">
        <v>529.0</v>
      </c>
      <c r="C2947" s="1">
        <v>0.0</v>
      </c>
      <c r="D2947" s="1" t="s">
        <v>32</v>
      </c>
      <c r="E2947" s="1">
        <v>33.0</v>
      </c>
      <c r="F2947" s="7" t="str">
        <f>vlookup(E2947,Teams!A:B,2,false)</f>
        <v>NCSSM B</v>
      </c>
      <c r="G2947" s="1" t="b">
        <v>0</v>
      </c>
      <c r="H2947" s="1" t="b">
        <v>1</v>
      </c>
      <c r="I2947" s="1">
        <v>8.0</v>
      </c>
      <c r="J2947" s="7" t="str">
        <f>vlookup(I2947,Cats!$A:$B,2,false)</f>
        <v>M</v>
      </c>
    </row>
    <row r="2948">
      <c r="A2948" s="1">
        <v>139957.0</v>
      </c>
      <c r="B2948" s="1">
        <v>529.0</v>
      </c>
      <c r="C2948" s="1">
        <v>0.0</v>
      </c>
      <c r="D2948" s="1" t="s">
        <v>42</v>
      </c>
      <c r="E2948" s="1">
        <v>4.0</v>
      </c>
      <c r="F2948" s="7" t="str">
        <f>vlookup(E2948,Teams!A:B,2,false)</f>
        <v>Blair C</v>
      </c>
      <c r="G2948" s="1" t="b">
        <v>1</v>
      </c>
      <c r="H2948" s="1" t="b">
        <v>0</v>
      </c>
      <c r="I2948" s="1">
        <v>9.0</v>
      </c>
      <c r="J2948" s="7" t="str">
        <f>vlookup(I2948,Cats!$A:$B,2,false)</f>
        <v>C</v>
      </c>
    </row>
    <row r="2949">
      <c r="A2949" s="1">
        <v>139958.0</v>
      </c>
      <c r="B2949" s="1">
        <v>529.0</v>
      </c>
      <c r="C2949" s="1">
        <v>0.0</v>
      </c>
      <c r="D2949" s="1" t="s">
        <v>221</v>
      </c>
      <c r="E2949" s="1">
        <v>33.0</v>
      </c>
      <c r="F2949" s="7" t="str">
        <f>vlookup(E2949,Teams!A:B,2,false)</f>
        <v>NCSSM B</v>
      </c>
      <c r="G2949" s="1" t="b">
        <v>0</v>
      </c>
      <c r="H2949" s="1" t="b">
        <v>0</v>
      </c>
      <c r="I2949" s="1">
        <v>9.0</v>
      </c>
      <c r="J2949" s="7" t="str">
        <f>vlookup(I2949,Cats!$A:$B,2,false)</f>
        <v>C</v>
      </c>
    </row>
    <row r="2950">
      <c r="A2950" s="1">
        <v>139959.0</v>
      </c>
      <c r="B2950" s="1">
        <v>529.0</v>
      </c>
      <c r="C2950" s="1">
        <v>0.0</v>
      </c>
      <c r="D2950" s="1" t="s">
        <v>43</v>
      </c>
      <c r="E2950" s="1">
        <v>4.0</v>
      </c>
      <c r="F2950" s="7" t="str">
        <f>vlookup(E2950,Teams!A:B,2,false)</f>
        <v>Blair C</v>
      </c>
      <c r="G2950" s="1" t="b">
        <v>1</v>
      </c>
      <c r="H2950" s="1" t="b">
        <v>0</v>
      </c>
      <c r="I2950" s="1">
        <v>10.0</v>
      </c>
      <c r="J2950" s="7" t="str">
        <f>vlookup(I2950,Cats!$A:$B,2,false)</f>
        <v>E</v>
      </c>
    </row>
    <row r="2951">
      <c r="A2951" s="1">
        <v>139960.0</v>
      </c>
      <c r="B2951" s="1">
        <v>529.0</v>
      </c>
      <c r="C2951" s="1">
        <v>0.0</v>
      </c>
      <c r="D2951" s="1" t="s">
        <v>38</v>
      </c>
      <c r="E2951" s="1">
        <v>33.0</v>
      </c>
      <c r="F2951" s="7" t="str">
        <f>vlookup(E2951,Teams!A:B,2,false)</f>
        <v>NCSSM B</v>
      </c>
      <c r="G2951" s="1" t="b">
        <v>0</v>
      </c>
      <c r="H2951" s="1" t="b">
        <v>0</v>
      </c>
      <c r="I2951" s="1">
        <v>10.0</v>
      </c>
      <c r="J2951" s="7" t="str">
        <f>vlookup(I2951,Cats!$A:$B,2,false)</f>
        <v>E</v>
      </c>
    </row>
    <row r="2952">
      <c r="A2952" s="1">
        <v>139961.0</v>
      </c>
      <c r="B2952" s="1">
        <v>529.0</v>
      </c>
      <c r="C2952" s="1">
        <v>4.0</v>
      </c>
      <c r="D2952" s="1" t="s">
        <v>197</v>
      </c>
      <c r="E2952" s="1">
        <v>4.0</v>
      </c>
      <c r="F2952" s="7" t="str">
        <f>vlookup(E2952,Teams!A:B,2,false)</f>
        <v>Blair C</v>
      </c>
      <c r="G2952" s="1" t="b">
        <v>1</v>
      </c>
      <c r="H2952" s="1" t="b">
        <v>0</v>
      </c>
      <c r="I2952" s="1">
        <v>11.0</v>
      </c>
      <c r="J2952" s="7" t="str">
        <f>vlookup(I2952,Cats!$A:$B,2,false)</f>
        <v>B</v>
      </c>
    </row>
    <row r="2953">
      <c r="A2953" s="1">
        <v>139962.0</v>
      </c>
      <c r="B2953" s="1">
        <v>529.0</v>
      </c>
      <c r="C2953" s="1">
        <v>-4.0</v>
      </c>
      <c r="D2953" s="1" t="s">
        <v>38</v>
      </c>
      <c r="E2953" s="1">
        <v>33.0</v>
      </c>
      <c r="F2953" s="7" t="str">
        <f>vlookup(E2953,Teams!A:B,2,false)</f>
        <v>NCSSM B</v>
      </c>
      <c r="G2953" s="1" t="b">
        <v>0</v>
      </c>
      <c r="H2953" s="1" t="b">
        <v>0</v>
      </c>
      <c r="I2953" s="1">
        <v>11.0</v>
      </c>
      <c r="J2953" s="7" t="str">
        <f>vlookup(I2953,Cats!$A:$B,2,false)</f>
        <v>B</v>
      </c>
    </row>
    <row r="2954">
      <c r="A2954" s="1">
        <v>139963.0</v>
      </c>
      <c r="B2954" s="1">
        <v>529.0</v>
      </c>
      <c r="C2954" s="1">
        <v>0.0</v>
      </c>
      <c r="D2954" s="1" t="s">
        <v>43</v>
      </c>
      <c r="E2954" s="1">
        <v>4.0</v>
      </c>
      <c r="F2954" s="7" t="str">
        <f>vlookup(E2954,Teams!A:B,2,false)</f>
        <v>Blair C</v>
      </c>
      <c r="G2954" s="1" t="b">
        <v>1</v>
      </c>
      <c r="H2954" s="1" t="b">
        <v>0</v>
      </c>
      <c r="I2954" s="1">
        <v>12.0</v>
      </c>
      <c r="J2954" s="7" t="str">
        <f>vlookup(I2954,Cats!$A:$B,2,false)</f>
        <v>P</v>
      </c>
    </row>
    <row r="2955">
      <c r="A2955" s="1">
        <v>139964.0</v>
      </c>
      <c r="B2955" s="1">
        <v>529.0</v>
      </c>
      <c r="C2955" s="1">
        <v>0.0</v>
      </c>
      <c r="D2955" s="1" t="s">
        <v>36</v>
      </c>
      <c r="E2955" s="1">
        <v>33.0</v>
      </c>
      <c r="F2955" s="7" t="str">
        <f>vlookup(E2955,Teams!A:B,2,false)</f>
        <v>NCSSM B</v>
      </c>
      <c r="G2955" s="1" t="b">
        <v>0</v>
      </c>
      <c r="H2955" s="1" t="b">
        <v>0</v>
      </c>
      <c r="I2955" s="1">
        <v>12.0</v>
      </c>
      <c r="J2955" s="7" t="str">
        <f>vlookup(I2955,Cats!$A:$B,2,false)</f>
        <v>P</v>
      </c>
    </row>
    <row r="2956">
      <c r="A2956" s="1">
        <v>139965.0</v>
      </c>
      <c r="B2956" s="1">
        <v>529.0</v>
      </c>
      <c r="C2956" s="1">
        <v>14.0</v>
      </c>
      <c r="D2956" s="1" t="s">
        <v>42</v>
      </c>
      <c r="E2956" s="1">
        <v>4.0</v>
      </c>
      <c r="F2956" s="7" t="str">
        <f>vlookup(E2956,Teams!A:B,2,false)</f>
        <v>Blair C</v>
      </c>
      <c r="G2956" s="1" t="b">
        <v>1</v>
      </c>
      <c r="H2956" s="1" t="b">
        <v>0</v>
      </c>
      <c r="I2956" s="1">
        <v>13.0</v>
      </c>
      <c r="J2956" s="7" t="str">
        <f>vlookup(I2956,Cats!$A:$B,2,false)</f>
        <v>X</v>
      </c>
    </row>
    <row r="2957">
      <c r="A2957" s="1">
        <v>139966.0</v>
      </c>
      <c r="B2957" s="1">
        <v>529.0</v>
      </c>
      <c r="C2957" s="1">
        <v>0.0</v>
      </c>
      <c r="D2957" s="1" t="s">
        <v>32</v>
      </c>
      <c r="E2957" s="1">
        <v>33.0</v>
      </c>
      <c r="F2957" s="7" t="str">
        <f>vlookup(E2957,Teams!A:B,2,false)</f>
        <v>NCSSM B</v>
      </c>
      <c r="G2957" s="1" t="b">
        <v>0</v>
      </c>
      <c r="H2957" s="1" t="b">
        <v>1</v>
      </c>
      <c r="I2957" s="1">
        <v>13.0</v>
      </c>
      <c r="J2957" s="7" t="str">
        <f>vlookup(I2957,Cats!$A:$B,2,false)</f>
        <v>X</v>
      </c>
    </row>
    <row r="2958">
      <c r="A2958" s="1">
        <v>139967.0</v>
      </c>
      <c r="B2958" s="1">
        <v>529.0</v>
      </c>
      <c r="C2958" s="1">
        <v>4.0</v>
      </c>
      <c r="D2958" s="1" t="s">
        <v>43</v>
      </c>
      <c r="E2958" s="1">
        <v>4.0</v>
      </c>
      <c r="F2958" s="7" t="str">
        <f>vlookup(E2958,Teams!A:B,2,false)</f>
        <v>Blair C</v>
      </c>
      <c r="G2958" s="1" t="b">
        <v>1</v>
      </c>
      <c r="H2958" s="1" t="b">
        <v>0</v>
      </c>
      <c r="I2958" s="1">
        <v>14.0</v>
      </c>
      <c r="J2958" s="7" t="str">
        <f>vlookup(I2958,Cats!$A:$B,2,false)</f>
        <v>M</v>
      </c>
    </row>
    <row r="2959">
      <c r="A2959" s="1">
        <v>139968.0</v>
      </c>
      <c r="B2959" s="1">
        <v>529.0</v>
      </c>
      <c r="C2959" s="1">
        <v>0.0</v>
      </c>
      <c r="D2959" s="1" t="s">
        <v>32</v>
      </c>
      <c r="E2959" s="1">
        <v>33.0</v>
      </c>
      <c r="F2959" s="7" t="str">
        <f>vlookup(E2959,Teams!A:B,2,false)</f>
        <v>NCSSM B</v>
      </c>
      <c r="G2959" s="1" t="b">
        <v>0</v>
      </c>
      <c r="H2959" s="1" t="b">
        <v>1</v>
      </c>
      <c r="I2959" s="1">
        <v>14.0</v>
      </c>
      <c r="J2959" s="7" t="str">
        <f>vlookup(I2959,Cats!$A:$B,2,false)</f>
        <v>M</v>
      </c>
    </row>
    <row r="2960">
      <c r="A2960" s="1">
        <v>139969.0</v>
      </c>
      <c r="B2960" s="1">
        <v>529.0</v>
      </c>
      <c r="C2960" s="1">
        <v>0.0</v>
      </c>
      <c r="D2960" s="1" t="s">
        <v>42</v>
      </c>
      <c r="E2960" s="1">
        <v>4.0</v>
      </c>
      <c r="F2960" s="7" t="str">
        <f>vlookup(E2960,Teams!A:B,2,false)</f>
        <v>Blair C</v>
      </c>
      <c r="G2960" s="1" t="b">
        <v>1</v>
      </c>
      <c r="H2960" s="1" t="b">
        <v>0</v>
      </c>
      <c r="I2960" s="1">
        <v>15.0</v>
      </c>
      <c r="J2960" s="7" t="str">
        <f>vlookup(I2960,Cats!$A:$B,2,false)</f>
        <v>C</v>
      </c>
    </row>
    <row r="2961">
      <c r="A2961" s="1">
        <v>139970.0</v>
      </c>
      <c r="B2961" s="1">
        <v>529.0</v>
      </c>
      <c r="C2961" s="1">
        <v>14.0</v>
      </c>
      <c r="D2961" s="1" t="s">
        <v>36</v>
      </c>
      <c r="E2961" s="1">
        <v>33.0</v>
      </c>
      <c r="F2961" s="7" t="str">
        <f>vlookup(E2961,Teams!A:B,2,false)</f>
        <v>NCSSM B</v>
      </c>
      <c r="G2961" s="1" t="b">
        <v>0</v>
      </c>
      <c r="H2961" s="1" t="b">
        <v>0</v>
      </c>
      <c r="I2961" s="1">
        <v>15.0</v>
      </c>
      <c r="J2961" s="7" t="str">
        <f>vlookup(I2961,Cats!$A:$B,2,false)</f>
        <v>C</v>
      </c>
    </row>
    <row r="2962">
      <c r="A2962" s="1">
        <v>139971.0</v>
      </c>
      <c r="B2962" s="1">
        <v>529.0</v>
      </c>
      <c r="C2962" s="1">
        <v>0.0</v>
      </c>
      <c r="D2962" s="1" t="s">
        <v>32</v>
      </c>
      <c r="E2962" s="1">
        <v>4.0</v>
      </c>
      <c r="F2962" s="7" t="str">
        <f>vlookup(E2962,Teams!A:B,2,false)</f>
        <v>Blair C</v>
      </c>
      <c r="G2962" s="1" t="b">
        <v>1</v>
      </c>
      <c r="H2962" s="1" t="b">
        <v>1</v>
      </c>
      <c r="I2962" s="1">
        <v>16.0</v>
      </c>
      <c r="J2962" s="7" t="str">
        <f>vlookup(I2962,Cats!$A:$B,2,false)</f>
        <v>E</v>
      </c>
    </row>
    <row r="2963">
      <c r="A2963" s="1">
        <v>139972.0</v>
      </c>
      <c r="B2963" s="1">
        <v>529.0</v>
      </c>
      <c r="C2963" s="1">
        <v>4.0</v>
      </c>
      <c r="D2963" s="1" t="s">
        <v>36</v>
      </c>
      <c r="E2963" s="1">
        <v>33.0</v>
      </c>
      <c r="F2963" s="7" t="str">
        <f>vlookup(E2963,Teams!A:B,2,false)</f>
        <v>NCSSM B</v>
      </c>
      <c r="G2963" s="1" t="b">
        <v>0</v>
      </c>
      <c r="H2963" s="1" t="b">
        <v>0</v>
      </c>
      <c r="I2963" s="1">
        <v>16.0</v>
      </c>
      <c r="J2963" s="7" t="str">
        <f>vlookup(I2963,Cats!$A:$B,2,false)</f>
        <v>E</v>
      </c>
    </row>
    <row r="2964">
      <c r="A2964" s="1">
        <v>139973.0</v>
      </c>
      <c r="B2964" s="1">
        <v>529.0</v>
      </c>
      <c r="C2964" s="1">
        <v>0.0</v>
      </c>
      <c r="D2964" s="1" t="s">
        <v>32</v>
      </c>
      <c r="E2964" s="1">
        <v>4.0</v>
      </c>
      <c r="F2964" s="7" t="str">
        <f>vlookup(E2964,Teams!A:B,2,false)</f>
        <v>Blair C</v>
      </c>
      <c r="G2964" s="1" t="b">
        <v>1</v>
      </c>
      <c r="H2964" s="1" t="b">
        <v>1</v>
      </c>
      <c r="I2964" s="1">
        <v>17.0</v>
      </c>
      <c r="J2964" s="7" t="str">
        <f>vlookup(I2964,Cats!$A:$B,2,false)</f>
        <v>B</v>
      </c>
    </row>
    <row r="2965">
      <c r="A2965" s="1">
        <v>139974.0</v>
      </c>
      <c r="B2965" s="1">
        <v>529.0</v>
      </c>
      <c r="C2965" s="1">
        <v>4.0</v>
      </c>
      <c r="D2965" s="1" t="s">
        <v>221</v>
      </c>
      <c r="E2965" s="1">
        <v>33.0</v>
      </c>
      <c r="F2965" s="7" t="str">
        <f>vlookup(E2965,Teams!A:B,2,false)</f>
        <v>NCSSM B</v>
      </c>
      <c r="G2965" s="1" t="b">
        <v>0</v>
      </c>
      <c r="H2965" s="1" t="b">
        <v>0</v>
      </c>
      <c r="I2965" s="1">
        <v>17.0</v>
      </c>
      <c r="J2965" s="7" t="str">
        <f>vlookup(I2965,Cats!$A:$B,2,false)</f>
        <v>B</v>
      </c>
    </row>
    <row r="2966">
      <c r="A2966" s="1">
        <v>139975.0</v>
      </c>
      <c r="B2966" s="1">
        <v>529.0</v>
      </c>
      <c r="C2966" s="1">
        <v>4.0</v>
      </c>
      <c r="D2966" s="1" t="s">
        <v>42</v>
      </c>
      <c r="E2966" s="1">
        <v>4.0</v>
      </c>
      <c r="F2966" s="7" t="str">
        <f>vlookup(E2966,Teams!A:B,2,false)</f>
        <v>Blair C</v>
      </c>
      <c r="G2966" s="1" t="b">
        <v>1</v>
      </c>
      <c r="H2966" s="1" t="b">
        <v>0</v>
      </c>
      <c r="I2966" s="1">
        <v>18.0</v>
      </c>
      <c r="J2966" s="7" t="str">
        <f>vlookup(I2966,Cats!$A:$B,2,false)</f>
        <v>P</v>
      </c>
    </row>
    <row r="2967">
      <c r="A2967" s="1">
        <v>139976.0</v>
      </c>
      <c r="B2967" s="1">
        <v>529.0</v>
      </c>
      <c r="C2967" s="1">
        <v>0.0</v>
      </c>
      <c r="D2967" s="1" t="s">
        <v>32</v>
      </c>
      <c r="E2967" s="1">
        <v>33.0</v>
      </c>
      <c r="F2967" s="7" t="str">
        <f>vlookup(E2967,Teams!A:B,2,false)</f>
        <v>NCSSM B</v>
      </c>
      <c r="G2967" s="1" t="b">
        <v>0</v>
      </c>
      <c r="H2967" s="1" t="b">
        <v>1</v>
      </c>
      <c r="I2967" s="1">
        <v>18.0</v>
      </c>
      <c r="J2967" s="7" t="str">
        <f>vlookup(I2967,Cats!$A:$B,2,false)</f>
        <v>P</v>
      </c>
    </row>
    <row r="2968">
      <c r="A2968" s="1">
        <v>139977.0</v>
      </c>
      <c r="B2968" s="1">
        <v>529.0</v>
      </c>
      <c r="C2968" s="1">
        <v>0.0</v>
      </c>
      <c r="D2968" s="1" t="s">
        <v>43</v>
      </c>
      <c r="E2968" s="1">
        <v>4.0</v>
      </c>
      <c r="F2968" s="7" t="str">
        <f>vlookup(E2968,Teams!A:B,2,false)</f>
        <v>Blair C</v>
      </c>
      <c r="G2968" s="1" t="b">
        <v>1</v>
      </c>
      <c r="H2968" s="1" t="b">
        <v>0</v>
      </c>
      <c r="I2968" s="1">
        <v>19.0</v>
      </c>
      <c r="J2968" s="7" t="str">
        <f>vlookup(I2968,Cats!$A:$B,2,false)</f>
        <v>X</v>
      </c>
    </row>
    <row r="2969">
      <c r="A2969" s="1">
        <v>139978.0</v>
      </c>
      <c r="B2969" s="1">
        <v>529.0</v>
      </c>
      <c r="C2969" s="1">
        <v>0.0</v>
      </c>
      <c r="D2969" s="1" t="s">
        <v>36</v>
      </c>
      <c r="E2969" s="1">
        <v>33.0</v>
      </c>
      <c r="F2969" s="7" t="str">
        <f>vlookup(E2969,Teams!A:B,2,false)</f>
        <v>NCSSM B</v>
      </c>
      <c r="G2969" s="1" t="b">
        <v>0</v>
      </c>
      <c r="H2969" s="1" t="b">
        <v>0</v>
      </c>
      <c r="I2969" s="1">
        <v>19.0</v>
      </c>
      <c r="J2969" s="7" t="str">
        <f>vlookup(I2969,Cats!$A:$B,2,false)</f>
        <v>X</v>
      </c>
    </row>
    <row r="2970">
      <c r="A2970" s="1">
        <v>139979.0</v>
      </c>
      <c r="B2970" s="1">
        <v>529.0</v>
      </c>
      <c r="C2970" s="1">
        <v>0.0</v>
      </c>
      <c r="D2970" s="1" t="s">
        <v>43</v>
      </c>
      <c r="E2970" s="1">
        <v>4.0</v>
      </c>
      <c r="F2970" s="7" t="str">
        <f>vlookup(E2970,Teams!A:B,2,false)</f>
        <v>Blair C</v>
      </c>
      <c r="G2970" s="1" t="b">
        <v>1</v>
      </c>
      <c r="H2970" s="1" t="b">
        <v>0</v>
      </c>
      <c r="I2970" s="1">
        <v>20.0</v>
      </c>
      <c r="J2970" s="7" t="str">
        <f>vlookup(I2970,Cats!$A:$B,2,false)</f>
        <v>M</v>
      </c>
    </row>
    <row r="2971">
      <c r="A2971" s="1">
        <v>139980.0</v>
      </c>
      <c r="B2971" s="1">
        <v>529.0</v>
      </c>
      <c r="C2971" s="1">
        <v>0.0</v>
      </c>
      <c r="D2971" s="1" t="s">
        <v>34</v>
      </c>
      <c r="E2971" s="1">
        <v>33.0</v>
      </c>
      <c r="F2971" s="7" t="str">
        <f>vlookup(E2971,Teams!A:B,2,false)</f>
        <v>NCSSM B</v>
      </c>
      <c r="G2971" s="1" t="b">
        <v>0</v>
      </c>
      <c r="H2971" s="1" t="b">
        <v>0</v>
      </c>
      <c r="I2971" s="1">
        <v>20.0</v>
      </c>
      <c r="J2971" s="7" t="str">
        <f>vlookup(I2971,Cats!$A:$B,2,false)</f>
        <v>M</v>
      </c>
    </row>
    <row r="2972">
      <c r="A2972" s="1">
        <v>139981.0</v>
      </c>
      <c r="B2972" s="1">
        <v>529.0</v>
      </c>
      <c r="C2972" s="1">
        <v>4.0</v>
      </c>
      <c r="D2972" s="1" t="s">
        <v>42</v>
      </c>
      <c r="E2972" s="1">
        <v>4.0</v>
      </c>
      <c r="F2972" s="7" t="str">
        <f>vlookup(E2972,Teams!A:B,2,false)</f>
        <v>Blair C</v>
      </c>
      <c r="G2972" s="1" t="b">
        <v>1</v>
      </c>
      <c r="H2972" s="1" t="b">
        <v>0</v>
      </c>
      <c r="I2972" s="1">
        <v>21.0</v>
      </c>
      <c r="J2972" s="7" t="str">
        <f>vlookup(I2972,Cats!$A:$B,2,false)</f>
        <v>C</v>
      </c>
    </row>
    <row r="2973">
      <c r="A2973" s="1">
        <v>139982.0</v>
      </c>
      <c r="B2973" s="1">
        <v>529.0</v>
      </c>
      <c r="C2973" s="1">
        <v>0.0</v>
      </c>
      <c r="D2973" s="1" t="s">
        <v>32</v>
      </c>
      <c r="E2973" s="1">
        <v>33.0</v>
      </c>
      <c r="F2973" s="7" t="str">
        <f>vlookup(E2973,Teams!A:B,2,false)</f>
        <v>NCSSM B</v>
      </c>
      <c r="G2973" s="1" t="b">
        <v>0</v>
      </c>
      <c r="H2973" s="1" t="b">
        <v>1</v>
      </c>
      <c r="I2973" s="1">
        <v>21.0</v>
      </c>
      <c r="J2973" s="7" t="str">
        <f>vlookup(I2973,Cats!$A:$B,2,false)</f>
        <v>C</v>
      </c>
    </row>
    <row r="2974">
      <c r="A2974" s="1">
        <v>139983.0</v>
      </c>
      <c r="B2974" s="1">
        <v>529.0</v>
      </c>
      <c r="C2974" s="1">
        <v>0.0</v>
      </c>
      <c r="D2974" s="1" t="s">
        <v>43</v>
      </c>
      <c r="E2974" s="1">
        <v>4.0</v>
      </c>
      <c r="F2974" s="7" t="str">
        <f>vlookup(E2974,Teams!A:B,2,false)</f>
        <v>Blair C</v>
      </c>
      <c r="G2974" s="1" t="b">
        <v>1</v>
      </c>
      <c r="H2974" s="1" t="b">
        <v>0</v>
      </c>
      <c r="I2974" s="1">
        <v>22.0</v>
      </c>
      <c r="J2974" s="7" t="str">
        <f>vlookup(I2974,Cats!$A:$B,2,false)</f>
        <v>E</v>
      </c>
    </row>
    <row r="2975">
      <c r="A2975" s="1">
        <v>139984.0</v>
      </c>
      <c r="B2975" s="1">
        <v>529.0</v>
      </c>
      <c r="C2975" s="1">
        <v>0.0</v>
      </c>
      <c r="D2975" s="1" t="s">
        <v>38</v>
      </c>
      <c r="E2975" s="1">
        <v>33.0</v>
      </c>
      <c r="F2975" s="7" t="str">
        <f>vlookup(E2975,Teams!A:B,2,false)</f>
        <v>NCSSM B</v>
      </c>
      <c r="G2975" s="1" t="b">
        <v>0</v>
      </c>
      <c r="H2975" s="1" t="b">
        <v>0</v>
      </c>
      <c r="I2975" s="1">
        <v>22.0</v>
      </c>
      <c r="J2975" s="7" t="str">
        <f>vlookup(I2975,Cats!$A:$B,2,false)</f>
        <v>E</v>
      </c>
    </row>
    <row r="2976">
      <c r="A2976" s="1">
        <v>139985.0</v>
      </c>
      <c r="B2976" s="1">
        <v>529.0</v>
      </c>
      <c r="C2976" s="1">
        <v>0.0</v>
      </c>
      <c r="D2976" s="1" t="s">
        <v>32</v>
      </c>
      <c r="E2976" s="1">
        <v>4.0</v>
      </c>
      <c r="F2976" s="7" t="str">
        <f>vlookup(E2976,Teams!A:B,2,false)</f>
        <v>Blair C</v>
      </c>
      <c r="G2976" s="1" t="b">
        <v>1</v>
      </c>
      <c r="H2976" s="1" t="b">
        <v>1</v>
      </c>
      <c r="I2976" s="1">
        <v>23.0</v>
      </c>
      <c r="J2976" s="7" t="str">
        <f>vlookup(I2976,Cats!$A:$B,2,false)</f>
        <v>B</v>
      </c>
    </row>
    <row r="2977">
      <c r="A2977" s="1">
        <v>139986.0</v>
      </c>
      <c r="B2977" s="1">
        <v>529.0</v>
      </c>
      <c r="C2977" s="1">
        <v>4.0</v>
      </c>
      <c r="D2977" s="1" t="s">
        <v>38</v>
      </c>
      <c r="E2977" s="1">
        <v>33.0</v>
      </c>
      <c r="F2977" s="7" t="str">
        <f>vlookup(E2977,Teams!A:B,2,false)</f>
        <v>NCSSM B</v>
      </c>
      <c r="G2977" s="1" t="b">
        <v>0</v>
      </c>
      <c r="H2977" s="1" t="b">
        <v>0</v>
      </c>
      <c r="I2977" s="1">
        <v>23.0</v>
      </c>
      <c r="J2977" s="7" t="str">
        <f>vlookup(I2977,Cats!$A:$B,2,false)</f>
        <v>B</v>
      </c>
    </row>
    <row r="2978">
      <c r="A2978" s="1">
        <v>139987.0</v>
      </c>
      <c r="B2978" s="1">
        <v>529.0</v>
      </c>
      <c r="C2978" s="1">
        <v>0.0</v>
      </c>
      <c r="D2978" s="1" t="s">
        <v>42</v>
      </c>
      <c r="E2978" s="1">
        <v>4.0</v>
      </c>
      <c r="F2978" s="7" t="str">
        <f>vlookup(E2978,Teams!A:B,2,false)</f>
        <v>Blair C</v>
      </c>
      <c r="G2978" s="1" t="b">
        <v>1</v>
      </c>
      <c r="H2978" s="1" t="b">
        <v>0</v>
      </c>
      <c r="I2978" s="1">
        <v>24.0</v>
      </c>
      <c r="J2978" s="7" t="str">
        <f>vlookup(I2978,Cats!$A:$B,2,false)</f>
        <v>P</v>
      </c>
    </row>
    <row r="2979">
      <c r="A2979" s="1">
        <v>139988.0</v>
      </c>
      <c r="B2979" s="1">
        <v>529.0</v>
      </c>
      <c r="C2979" s="1">
        <v>0.0</v>
      </c>
      <c r="D2979" s="1" t="s">
        <v>36</v>
      </c>
      <c r="E2979" s="1">
        <v>33.0</v>
      </c>
      <c r="F2979" s="7" t="str">
        <f>vlookup(E2979,Teams!A:B,2,false)</f>
        <v>NCSSM B</v>
      </c>
      <c r="G2979" s="1" t="b">
        <v>0</v>
      </c>
      <c r="H2979" s="1" t="b">
        <v>0</v>
      </c>
      <c r="I2979" s="1">
        <v>24.0</v>
      </c>
      <c r="J2979" s="7" t="str">
        <f>vlookup(I2979,Cats!$A:$B,2,false)</f>
        <v>P</v>
      </c>
    </row>
    <row r="2980">
      <c r="A2980" s="1">
        <v>139989.0</v>
      </c>
      <c r="B2980" s="1">
        <v>530.0</v>
      </c>
      <c r="C2980" s="1">
        <v>14.0</v>
      </c>
      <c r="D2980" s="1" t="s">
        <v>155</v>
      </c>
      <c r="E2980" s="1">
        <v>32.0</v>
      </c>
      <c r="F2980" s="7" t="str">
        <f>vlookup(E2980,Teams!A:B,2,false)</f>
        <v>NCSSM A</v>
      </c>
      <c r="G2980" s="1" t="b">
        <v>1</v>
      </c>
      <c r="H2980" s="1" t="b">
        <v>0</v>
      </c>
      <c r="I2980" s="1">
        <v>1.0</v>
      </c>
      <c r="J2980" s="7" t="str">
        <f>vlookup(I2980,Cats!$A:$B,2,false)</f>
        <v>X</v>
      </c>
    </row>
    <row r="2981">
      <c r="A2981" s="1">
        <v>139990.0</v>
      </c>
      <c r="B2981" s="1">
        <v>530.0</v>
      </c>
      <c r="C2981" s="1">
        <v>0.0</v>
      </c>
      <c r="D2981" s="1" t="s">
        <v>32</v>
      </c>
      <c r="E2981" s="1">
        <v>41.0</v>
      </c>
      <c r="F2981" s="7" t="str">
        <f>vlookup(E2981,Teams!A:B,2,false)</f>
        <v>Shen</v>
      </c>
      <c r="G2981" s="1" t="b">
        <v>0</v>
      </c>
      <c r="H2981" s="1" t="b">
        <v>1</v>
      </c>
      <c r="I2981" s="1">
        <v>1.0</v>
      </c>
      <c r="J2981" s="7" t="str">
        <f>vlookup(I2981,Cats!$A:$B,2,false)</f>
        <v>X</v>
      </c>
    </row>
    <row r="2982">
      <c r="A2982" s="1">
        <v>139991.0</v>
      </c>
      <c r="B2982" s="1">
        <v>530.0</v>
      </c>
      <c r="C2982" s="1">
        <v>14.0</v>
      </c>
      <c r="D2982" s="1" t="s">
        <v>151</v>
      </c>
      <c r="E2982" s="1">
        <v>32.0</v>
      </c>
      <c r="F2982" s="7" t="str">
        <f>vlookup(E2982,Teams!A:B,2,false)</f>
        <v>NCSSM A</v>
      </c>
      <c r="G2982" s="1" t="b">
        <v>1</v>
      </c>
      <c r="H2982" s="1" t="b">
        <v>0</v>
      </c>
      <c r="I2982" s="1">
        <v>2.0</v>
      </c>
      <c r="J2982" s="7" t="str">
        <f>vlookup(I2982,Cats!$A:$B,2,false)</f>
        <v>M</v>
      </c>
    </row>
    <row r="2983">
      <c r="A2983" s="1">
        <v>139992.0</v>
      </c>
      <c r="B2983" s="1">
        <v>530.0</v>
      </c>
      <c r="C2983" s="1">
        <v>0.0</v>
      </c>
      <c r="D2983" s="1" t="s">
        <v>32</v>
      </c>
      <c r="E2983" s="1">
        <v>41.0</v>
      </c>
      <c r="F2983" s="7" t="str">
        <f>vlookup(E2983,Teams!A:B,2,false)</f>
        <v>Shen</v>
      </c>
      <c r="G2983" s="1" t="b">
        <v>0</v>
      </c>
      <c r="H2983" s="1" t="b">
        <v>1</v>
      </c>
      <c r="I2983" s="1">
        <v>2.0</v>
      </c>
      <c r="J2983" s="7" t="str">
        <f>vlookup(I2983,Cats!$A:$B,2,false)</f>
        <v>M</v>
      </c>
    </row>
    <row r="2984">
      <c r="A2984" s="1">
        <v>139993.0</v>
      </c>
      <c r="B2984" s="1">
        <v>530.0</v>
      </c>
      <c r="C2984" s="1">
        <v>0.0</v>
      </c>
      <c r="D2984" s="1" t="s">
        <v>32</v>
      </c>
      <c r="E2984" s="1">
        <v>32.0</v>
      </c>
      <c r="F2984" s="7" t="str">
        <f>vlookup(E2984,Teams!A:B,2,false)</f>
        <v>NCSSM A</v>
      </c>
      <c r="G2984" s="1" t="b">
        <v>1</v>
      </c>
      <c r="H2984" s="1" t="b">
        <v>1</v>
      </c>
      <c r="I2984" s="1">
        <v>3.0</v>
      </c>
      <c r="J2984" s="7" t="str">
        <f>vlookup(I2984,Cats!$A:$B,2,false)</f>
        <v>C</v>
      </c>
    </row>
    <row r="2985">
      <c r="A2985" s="1">
        <v>139994.0</v>
      </c>
      <c r="B2985" s="1">
        <v>530.0</v>
      </c>
      <c r="C2985" s="1">
        <v>14.0</v>
      </c>
      <c r="D2985" s="1" t="s">
        <v>142</v>
      </c>
      <c r="E2985" s="1">
        <v>41.0</v>
      </c>
      <c r="F2985" s="7" t="str">
        <f>vlookup(E2985,Teams!A:B,2,false)</f>
        <v>Shen</v>
      </c>
      <c r="G2985" s="1" t="b">
        <v>0</v>
      </c>
      <c r="H2985" s="1" t="b">
        <v>0</v>
      </c>
      <c r="I2985" s="1">
        <v>3.0</v>
      </c>
      <c r="J2985" s="7" t="str">
        <f>vlookup(I2985,Cats!$A:$B,2,false)</f>
        <v>C</v>
      </c>
    </row>
    <row r="2986">
      <c r="A2986" s="1">
        <v>139995.0</v>
      </c>
      <c r="B2986" s="1">
        <v>530.0</v>
      </c>
      <c r="C2986" s="1">
        <v>0.0</v>
      </c>
      <c r="D2986" s="1" t="s">
        <v>32</v>
      </c>
      <c r="E2986" s="1">
        <v>32.0</v>
      </c>
      <c r="F2986" s="7" t="str">
        <f>vlookup(E2986,Teams!A:B,2,false)</f>
        <v>NCSSM A</v>
      </c>
      <c r="G2986" s="1" t="b">
        <v>1</v>
      </c>
      <c r="H2986" s="1" t="b">
        <v>1</v>
      </c>
      <c r="I2986" s="1">
        <v>4.0</v>
      </c>
      <c r="J2986" s="7" t="str">
        <f>vlookup(I2986,Cats!$A:$B,2,false)</f>
        <v>E</v>
      </c>
    </row>
    <row r="2987">
      <c r="A2987" s="1">
        <v>139996.0</v>
      </c>
      <c r="B2987" s="1">
        <v>530.0</v>
      </c>
      <c r="C2987" s="1">
        <v>14.0</v>
      </c>
      <c r="D2987" s="1" t="s">
        <v>92</v>
      </c>
      <c r="E2987" s="1">
        <v>41.0</v>
      </c>
      <c r="F2987" s="7" t="str">
        <f>vlookup(E2987,Teams!A:B,2,false)</f>
        <v>Shen</v>
      </c>
      <c r="G2987" s="1" t="b">
        <v>0</v>
      </c>
      <c r="H2987" s="1" t="b">
        <v>0</v>
      </c>
      <c r="I2987" s="1">
        <v>4.0</v>
      </c>
      <c r="J2987" s="7" t="str">
        <f>vlookup(I2987,Cats!$A:$B,2,false)</f>
        <v>E</v>
      </c>
    </row>
    <row r="2988">
      <c r="A2988" s="1">
        <v>139997.0</v>
      </c>
      <c r="B2988" s="1">
        <v>530.0</v>
      </c>
      <c r="C2988" s="1">
        <v>0.0</v>
      </c>
      <c r="D2988" s="1" t="s">
        <v>32</v>
      </c>
      <c r="E2988" s="1">
        <v>32.0</v>
      </c>
      <c r="F2988" s="7" t="str">
        <f>vlookup(E2988,Teams!A:B,2,false)</f>
        <v>NCSSM A</v>
      </c>
      <c r="G2988" s="1" t="b">
        <v>1</v>
      </c>
      <c r="H2988" s="1" t="b">
        <v>1</v>
      </c>
      <c r="I2988" s="1">
        <v>5.0</v>
      </c>
      <c r="J2988" s="7" t="str">
        <f>vlookup(I2988,Cats!$A:$B,2,false)</f>
        <v>B</v>
      </c>
    </row>
    <row r="2989">
      <c r="A2989" s="1">
        <v>139998.0</v>
      </c>
      <c r="B2989" s="1">
        <v>530.0</v>
      </c>
      <c r="C2989" s="1">
        <v>4.0</v>
      </c>
      <c r="D2989" s="1" t="s">
        <v>92</v>
      </c>
      <c r="E2989" s="1">
        <v>41.0</v>
      </c>
      <c r="F2989" s="7" t="str">
        <f>vlookup(E2989,Teams!A:B,2,false)</f>
        <v>Shen</v>
      </c>
      <c r="G2989" s="1" t="b">
        <v>0</v>
      </c>
      <c r="H2989" s="1" t="b">
        <v>0</v>
      </c>
      <c r="I2989" s="1">
        <v>5.0</v>
      </c>
      <c r="J2989" s="7" t="str">
        <f>vlookup(I2989,Cats!$A:$B,2,false)</f>
        <v>B</v>
      </c>
    </row>
    <row r="2990">
      <c r="A2990" s="1">
        <v>139999.0</v>
      </c>
      <c r="B2990" s="1">
        <v>530.0</v>
      </c>
      <c r="C2990" s="1">
        <v>0.0</v>
      </c>
      <c r="D2990" s="1" t="s">
        <v>32</v>
      </c>
      <c r="E2990" s="1">
        <v>32.0</v>
      </c>
      <c r="F2990" s="7" t="str">
        <f>vlookup(E2990,Teams!A:B,2,false)</f>
        <v>NCSSM A</v>
      </c>
      <c r="G2990" s="1" t="b">
        <v>1</v>
      </c>
      <c r="H2990" s="1" t="b">
        <v>1</v>
      </c>
      <c r="I2990" s="1">
        <v>6.0</v>
      </c>
      <c r="J2990" s="7" t="str">
        <f>vlookup(I2990,Cats!$A:$B,2,false)</f>
        <v>P</v>
      </c>
    </row>
    <row r="2991">
      <c r="A2991" s="1">
        <v>140000.0</v>
      </c>
      <c r="B2991" s="1">
        <v>530.0</v>
      </c>
      <c r="C2991" s="1">
        <v>4.0</v>
      </c>
      <c r="D2991" s="1" t="s">
        <v>139</v>
      </c>
      <c r="E2991" s="1">
        <v>41.0</v>
      </c>
      <c r="F2991" s="7" t="str">
        <f>vlookup(E2991,Teams!A:B,2,false)</f>
        <v>Shen</v>
      </c>
      <c r="G2991" s="1" t="b">
        <v>0</v>
      </c>
      <c r="H2991" s="1" t="b">
        <v>0</v>
      </c>
      <c r="I2991" s="1">
        <v>6.0</v>
      </c>
      <c r="J2991" s="7" t="str">
        <f>vlookup(I2991,Cats!$A:$B,2,false)</f>
        <v>P</v>
      </c>
    </row>
    <row r="2992">
      <c r="A2992" s="1">
        <v>140001.0</v>
      </c>
      <c r="B2992" s="1">
        <v>530.0</v>
      </c>
      <c r="C2992" s="1">
        <v>14.0</v>
      </c>
      <c r="D2992" s="1" t="s">
        <v>155</v>
      </c>
      <c r="E2992" s="1">
        <v>32.0</v>
      </c>
      <c r="F2992" s="7" t="str">
        <f>vlookup(E2992,Teams!A:B,2,false)</f>
        <v>NCSSM A</v>
      </c>
      <c r="G2992" s="1" t="b">
        <v>1</v>
      </c>
      <c r="H2992" s="1" t="b">
        <v>0</v>
      </c>
      <c r="I2992" s="1">
        <v>7.0</v>
      </c>
      <c r="J2992" s="7" t="str">
        <f>vlookup(I2992,Cats!$A:$B,2,false)</f>
        <v>X</v>
      </c>
    </row>
    <row r="2993">
      <c r="A2993" s="1">
        <v>140002.0</v>
      </c>
      <c r="B2993" s="1">
        <v>530.0</v>
      </c>
      <c r="C2993" s="1">
        <v>0.0</v>
      </c>
      <c r="D2993" s="1" t="s">
        <v>32</v>
      </c>
      <c r="E2993" s="1">
        <v>41.0</v>
      </c>
      <c r="F2993" s="7" t="str">
        <f>vlookup(E2993,Teams!A:B,2,false)</f>
        <v>Shen</v>
      </c>
      <c r="G2993" s="1" t="b">
        <v>0</v>
      </c>
      <c r="H2993" s="1" t="b">
        <v>1</v>
      </c>
      <c r="I2993" s="1">
        <v>7.0</v>
      </c>
      <c r="J2993" s="7" t="str">
        <f>vlookup(I2993,Cats!$A:$B,2,false)</f>
        <v>X</v>
      </c>
    </row>
    <row r="2994">
      <c r="A2994" s="1">
        <v>140003.0</v>
      </c>
      <c r="B2994" s="1">
        <v>530.0</v>
      </c>
      <c r="C2994" s="1">
        <v>0.0</v>
      </c>
      <c r="D2994" s="1" t="s">
        <v>151</v>
      </c>
      <c r="E2994" s="1">
        <v>32.0</v>
      </c>
      <c r="F2994" s="7" t="str">
        <f>vlookup(E2994,Teams!A:B,2,false)</f>
        <v>NCSSM A</v>
      </c>
      <c r="G2994" s="1" t="b">
        <v>1</v>
      </c>
      <c r="H2994" s="1" t="b">
        <v>0</v>
      </c>
      <c r="I2994" s="1">
        <v>8.0</v>
      </c>
      <c r="J2994" s="7" t="str">
        <f>vlookup(I2994,Cats!$A:$B,2,false)</f>
        <v>M</v>
      </c>
    </row>
    <row r="2995">
      <c r="A2995" s="1">
        <v>140004.0</v>
      </c>
      <c r="B2995" s="1">
        <v>530.0</v>
      </c>
      <c r="C2995" s="1">
        <v>14.0</v>
      </c>
      <c r="D2995" s="1" t="s">
        <v>141</v>
      </c>
      <c r="E2995" s="1">
        <v>41.0</v>
      </c>
      <c r="F2995" s="7" t="str">
        <f>vlookup(E2995,Teams!A:B,2,false)</f>
        <v>Shen</v>
      </c>
      <c r="G2995" s="1" t="b">
        <v>0</v>
      </c>
      <c r="H2995" s="1" t="b">
        <v>0</v>
      </c>
      <c r="I2995" s="1">
        <v>8.0</v>
      </c>
      <c r="J2995" s="7" t="str">
        <f>vlookup(I2995,Cats!$A:$B,2,false)</f>
        <v>M</v>
      </c>
    </row>
    <row r="2996">
      <c r="A2996" s="1">
        <v>140005.0</v>
      </c>
      <c r="B2996" s="1">
        <v>530.0</v>
      </c>
      <c r="C2996" s="1">
        <v>4.0</v>
      </c>
      <c r="D2996" s="1" t="s">
        <v>152</v>
      </c>
      <c r="E2996" s="1">
        <v>32.0</v>
      </c>
      <c r="F2996" s="7" t="str">
        <f>vlookup(E2996,Teams!A:B,2,false)</f>
        <v>NCSSM A</v>
      </c>
      <c r="G2996" s="1" t="b">
        <v>1</v>
      </c>
      <c r="H2996" s="1" t="b">
        <v>0</v>
      </c>
      <c r="I2996" s="1">
        <v>9.0</v>
      </c>
      <c r="J2996" s="7" t="str">
        <f>vlookup(I2996,Cats!$A:$B,2,false)</f>
        <v>C</v>
      </c>
    </row>
    <row r="2997">
      <c r="A2997" s="1">
        <v>140006.0</v>
      </c>
      <c r="B2997" s="1">
        <v>530.0</v>
      </c>
      <c r="C2997" s="1">
        <v>0.0</v>
      </c>
      <c r="D2997" s="1" t="s">
        <v>32</v>
      </c>
      <c r="E2997" s="1">
        <v>41.0</v>
      </c>
      <c r="F2997" s="7" t="str">
        <f>vlookup(E2997,Teams!A:B,2,false)</f>
        <v>Shen</v>
      </c>
      <c r="G2997" s="1" t="b">
        <v>0</v>
      </c>
      <c r="H2997" s="1" t="b">
        <v>1</v>
      </c>
      <c r="I2997" s="1">
        <v>9.0</v>
      </c>
      <c r="J2997" s="7" t="str">
        <f>vlookup(I2997,Cats!$A:$B,2,false)</f>
        <v>C</v>
      </c>
    </row>
    <row r="2998">
      <c r="A2998" s="1">
        <v>140007.0</v>
      </c>
      <c r="B2998" s="1">
        <v>530.0</v>
      </c>
      <c r="C2998" s="1">
        <v>0.0</v>
      </c>
      <c r="D2998" s="1" t="s">
        <v>152</v>
      </c>
      <c r="E2998" s="1">
        <v>32.0</v>
      </c>
      <c r="F2998" s="7" t="str">
        <f>vlookup(E2998,Teams!A:B,2,false)</f>
        <v>NCSSM A</v>
      </c>
      <c r="G2998" s="1" t="b">
        <v>1</v>
      </c>
      <c r="H2998" s="1" t="b">
        <v>0</v>
      </c>
      <c r="I2998" s="1">
        <v>10.0</v>
      </c>
      <c r="J2998" s="7" t="str">
        <f>vlookup(I2998,Cats!$A:$B,2,false)</f>
        <v>E</v>
      </c>
    </row>
    <row r="2999">
      <c r="A2999" s="1">
        <v>140008.0</v>
      </c>
      <c r="B2999" s="1">
        <v>530.0</v>
      </c>
      <c r="C2999" s="1">
        <v>0.0</v>
      </c>
      <c r="D2999" s="1" t="s">
        <v>141</v>
      </c>
      <c r="E2999" s="1">
        <v>41.0</v>
      </c>
      <c r="F2999" s="7" t="str">
        <f>vlookup(E2999,Teams!A:B,2,false)</f>
        <v>Shen</v>
      </c>
      <c r="G2999" s="1" t="b">
        <v>0</v>
      </c>
      <c r="H2999" s="1" t="b">
        <v>0</v>
      </c>
      <c r="I2999" s="1">
        <v>10.0</v>
      </c>
      <c r="J2999" s="7" t="str">
        <f>vlookup(I2999,Cats!$A:$B,2,false)</f>
        <v>E</v>
      </c>
    </row>
    <row r="3000">
      <c r="A3000" s="1">
        <v>140009.0</v>
      </c>
      <c r="B3000" s="1">
        <v>530.0</v>
      </c>
      <c r="C3000" s="1">
        <v>4.0</v>
      </c>
      <c r="D3000" s="1" t="s">
        <v>152</v>
      </c>
      <c r="E3000" s="1">
        <v>32.0</v>
      </c>
      <c r="F3000" s="7" t="str">
        <f>vlookup(E3000,Teams!A:B,2,false)</f>
        <v>NCSSM A</v>
      </c>
      <c r="G3000" s="1" t="b">
        <v>1</v>
      </c>
      <c r="H3000" s="1" t="b">
        <v>0</v>
      </c>
      <c r="I3000" s="1">
        <v>11.0</v>
      </c>
      <c r="J3000" s="7" t="str">
        <f>vlookup(I3000,Cats!$A:$B,2,false)</f>
        <v>B</v>
      </c>
    </row>
    <row r="3001">
      <c r="A3001" s="1">
        <v>140010.0</v>
      </c>
      <c r="B3001" s="1">
        <v>530.0</v>
      </c>
      <c r="C3001" s="1">
        <v>0.0</v>
      </c>
      <c r="D3001" s="1" t="s">
        <v>92</v>
      </c>
      <c r="E3001" s="1">
        <v>41.0</v>
      </c>
      <c r="F3001" s="7" t="str">
        <f>vlookup(E3001,Teams!A:B,2,false)</f>
        <v>Shen</v>
      </c>
      <c r="G3001" s="1" t="b">
        <v>0</v>
      </c>
      <c r="H3001" s="1" t="b">
        <v>0</v>
      </c>
      <c r="I3001" s="1">
        <v>11.0</v>
      </c>
      <c r="J3001" s="7" t="str">
        <f>vlookup(I3001,Cats!$A:$B,2,false)</f>
        <v>B</v>
      </c>
    </row>
    <row r="3002">
      <c r="A3002" s="1">
        <v>140011.0</v>
      </c>
      <c r="B3002" s="1">
        <v>530.0</v>
      </c>
      <c r="C3002" s="1">
        <v>0.0</v>
      </c>
      <c r="D3002" s="1" t="s">
        <v>155</v>
      </c>
      <c r="E3002" s="1">
        <v>32.0</v>
      </c>
      <c r="F3002" s="7" t="str">
        <f>vlookup(E3002,Teams!A:B,2,false)</f>
        <v>NCSSM A</v>
      </c>
      <c r="G3002" s="1" t="b">
        <v>1</v>
      </c>
      <c r="H3002" s="1" t="b">
        <v>0</v>
      </c>
      <c r="I3002" s="1">
        <v>12.0</v>
      </c>
      <c r="J3002" s="7" t="str">
        <f>vlookup(I3002,Cats!$A:$B,2,false)</f>
        <v>P</v>
      </c>
    </row>
    <row r="3003">
      <c r="A3003" s="1">
        <v>140012.0</v>
      </c>
      <c r="B3003" s="1">
        <v>530.0</v>
      </c>
      <c r="C3003" s="1">
        <v>0.0</v>
      </c>
      <c r="D3003" s="1" t="s">
        <v>143</v>
      </c>
      <c r="E3003" s="1">
        <v>41.0</v>
      </c>
      <c r="F3003" s="7" t="str">
        <f>vlookup(E3003,Teams!A:B,2,false)</f>
        <v>Shen</v>
      </c>
      <c r="G3003" s="1" t="b">
        <v>0</v>
      </c>
      <c r="H3003" s="1" t="b">
        <v>0</v>
      </c>
      <c r="I3003" s="1">
        <v>12.0</v>
      </c>
      <c r="J3003" s="7" t="str">
        <f>vlookup(I3003,Cats!$A:$B,2,false)</f>
        <v>P</v>
      </c>
    </row>
    <row r="3004">
      <c r="A3004" s="1">
        <v>140013.0</v>
      </c>
      <c r="B3004" s="1">
        <v>530.0</v>
      </c>
      <c r="C3004" s="1">
        <v>0.0</v>
      </c>
      <c r="D3004" s="1" t="s">
        <v>32</v>
      </c>
      <c r="E3004" s="1">
        <v>32.0</v>
      </c>
      <c r="F3004" s="7" t="str">
        <f>vlookup(E3004,Teams!A:B,2,false)</f>
        <v>NCSSM A</v>
      </c>
      <c r="G3004" s="1" t="b">
        <v>1</v>
      </c>
      <c r="H3004" s="1" t="b">
        <v>1</v>
      </c>
      <c r="I3004" s="1">
        <v>13.0</v>
      </c>
      <c r="J3004" s="7" t="str">
        <f>vlookup(I3004,Cats!$A:$B,2,false)</f>
        <v>X</v>
      </c>
    </row>
    <row r="3005">
      <c r="A3005" s="1">
        <v>140014.0</v>
      </c>
      <c r="B3005" s="1">
        <v>530.0</v>
      </c>
      <c r="C3005" s="1">
        <v>4.0</v>
      </c>
      <c r="D3005" s="1" t="s">
        <v>92</v>
      </c>
      <c r="E3005" s="1">
        <v>41.0</v>
      </c>
      <c r="F3005" s="7" t="str">
        <f>vlookup(E3005,Teams!A:B,2,false)</f>
        <v>Shen</v>
      </c>
      <c r="G3005" s="1" t="b">
        <v>0</v>
      </c>
      <c r="H3005" s="1" t="b">
        <v>0</v>
      </c>
      <c r="I3005" s="1">
        <v>13.0</v>
      </c>
      <c r="J3005" s="7" t="str">
        <f>vlookup(I3005,Cats!$A:$B,2,false)</f>
        <v>X</v>
      </c>
    </row>
    <row r="3006">
      <c r="A3006" s="1">
        <v>140015.0</v>
      </c>
      <c r="B3006" s="1">
        <v>530.0</v>
      </c>
      <c r="C3006" s="1">
        <v>14.0</v>
      </c>
      <c r="D3006" s="1" t="s">
        <v>153</v>
      </c>
      <c r="E3006" s="1">
        <v>32.0</v>
      </c>
      <c r="F3006" s="7" t="str">
        <f>vlookup(E3006,Teams!A:B,2,false)</f>
        <v>NCSSM A</v>
      </c>
      <c r="G3006" s="1" t="b">
        <v>1</v>
      </c>
      <c r="H3006" s="1" t="b">
        <v>0</v>
      </c>
      <c r="I3006" s="1">
        <v>14.0</v>
      </c>
      <c r="J3006" s="7" t="str">
        <f>vlookup(I3006,Cats!$A:$B,2,false)</f>
        <v>M</v>
      </c>
    </row>
    <row r="3007">
      <c r="A3007" s="1">
        <v>140016.0</v>
      </c>
      <c r="B3007" s="1">
        <v>530.0</v>
      </c>
      <c r="C3007" s="1">
        <v>0.0</v>
      </c>
      <c r="D3007" s="1" t="s">
        <v>32</v>
      </c>
      <c r="E3007" s="1">
        <v>41.0</v>
      </c>
      <c r="F3007" s="7" t="str">
        <f>vlookup(E3007,Teams!A:B,2,false)</f>
        <v>Shen</v>
      </c>
      <c r="G3007" s="1" t="b">
        <v>0</v>
      </c>
      <c r="H3007" s="1" t="b">
        <v>1</v>
      </c>
      <c r="I3007" s="1">
        <v>14.0</v>
      </c>
      <c r="J3007" s="7" t="str">
        <f>vlookup(I3007,Cats!$A:$B,2,false)</f>
        <v>M</v>
      </c>
    </row>
    <row r="3008">
      <c r="A3008" s="1">
        <v>140017.0</v>
      </c>
      <c r="B3008" s="1">
        <v>530.0</v>
      </c>
      <c r="C3008" s="1">
        <v>0.0</v>
      </c>
      <c r="D3008" s="1" t="s">
        <v>32</v>
      </c>
      <c r="E3008" s="1">
        <v>32.0</v>
      </c>
      <c r="F3008" s="7" t="str">
        <f>vlookup(E3008,Teams!A:B,2,false)</f>
        <v>NCSSM A</v>
      </c>
      <c r="G3008" s="1" t="b">
        <v>1</v>
      </c>
      <c r="H3008" s="1" t="b">
        <v>1</v>
      </c>
      <c r="I3008" s="1">
        <v>15.0</v>
      </c>
      <c r="J3008" s="7" t="str">
        <f>vlookup(I3008,Cats!$A:$B,2,false)</f>
        <v>C</v>
      </c>
    </row>
    <row r="3009">
      <c r="A3009" s="1">
        <v>140018.0</v>
      </c>
      <c r="B3009" s="1">
        <v>530.0</v>
      </c>
      <c r="C3009" s="1">
        <v>4.0</v>
      </c>
      <c r="D3009" s="1" t="s">
        <v>142</v>
      </c>
      <c r="E3009" s="1">
        <v>41.0</v>
      </c>
      <c r="F3009" s="7" t="str">
        <f>vlookup(E3009,Teams!A:B,2,false)</f>
        <v>Shen</v>
      </c>
      <c r="G3009" s="1" t="b">
        <v>0</v>
      </c>
      <c r="H3009" s="1" t="b">
        <v>0</v>
      </c>
      <c r="I3009" s="1">
        <v>15.0</v>
      </c>
      <c r="J3009" s="7" t="str">
        <f>vlookup(I3009,Cats!$A:$B,2,false)</f>
        <v>C</v>
      </c>
    </row>
    <row r="3010">
      <c r="A3010" s="1">
        <v>140019.0</v>
      </c>
      <c r="B3010" s="1">
        <v>530.0</v>
      </c>
      <c r="C3010" s="1">
        <v>0.0</v>
      </c>
      <c r="D3010" s="1" t="s">
        <v>32</v>
      </c>
      <c r="E3010" s="1">
        <v>32.0</v>
      </c>
      <c r="F3010" s="7" t="str">
        <f>vlookup(E3010,Teams!A:B,2,false)</f>
        <v>NCSSM A</v>
      </c>
      <c r="G3010" s="1" t="b">
        <v>1</v>
      </c>
      <c r="H3010" s="1" t="b">
        <v>1</v>
      </c>
      <c r="I3010" s="1">
        <v>16.0</v>
      </c>
      <c r="J3010" s="7" t="str">
        <f>vlookup(I3010,Cats!$A:$B,2,false)</f>
        <v>E</v>
      </c>
    </row>
    <row r="3011">
      <c r="A3011" s="1">
        <v>140020.0</v>
      </c>
      <c r="B3011" s="1">
        <v>530.0</v>
      </c>
      <c r="C3011" s="1">
        <v>14.0</v>
      </c>
      <c r="D3011" s="1" t="s">
        <v>92</v>
      </c>
      <c r="E3011" s="1">
        <v>41.0</v>
      </c>
      <c r="F3011" s="7" t="str">
        <f>vlookup(E3011,Teams!A:B,2,false)</f>
        <v>Shen</v>
      </c>
      <c r="G3011" s="1" t="b">
        <v>0</v>
      </c>
      <c r="H3011" s="1" t="b">
        <v>0</v>
      </c>
      <c r="I3011" s="1">
        <v>16.0</v>
      </c>
      <c r="J3011" s="7" t="str">
        <f>vlookup(I3011,Cats!$A:$B,2,false)</f>
        <v>E</v>
      </c>
    </row>
    <row r="3012">
      <c r="A3012" s="1">
        <v>140021.0</v>
      </c>
      <c r="B3012" s="1">
        <v>530.0</v>
      </c>
      <c r="C3012" s="1">
        <v>4.0</v>
      </c>
      <c r="D3012" s="1" t="s">
        <v>152</v>
      </c>
      <c r="E3012" s="1">
        <v>32.0</v>
      </c>
      <c r="F3012" s="7" t="str">
        <f>vlookup(E3012,Teams!A:B,2,false)</f>
        <v>NCSSM A</v>
      </c>
      <c r="G3012" s="1" t="b">
        <v>1</v>
      </c>
      <c r="H3012" s="1" t="b">
        <v>0</v>
      </c>
      <c r="I3012" s="1">
        <v>17.0</v>
      </c>
      <c r="J3012" s="7" t="str">
        <f>vlookup(I3012,Cats!$A:$B,2,false)</f>
        <v>B</v>
      </c>
    </row>
    <row r="3013">
      <c r="A3013" s="1">
        <v>140022.0</v>
      </c>
      <c r="B3013" s="1">
        <v>530.0</v>
      </c>
      <c r="C3013" s="1">
        <v>0.0</v>
      </c>
      <c r="D3013" s="1" t="s">
        <v>32</v>
      </c>
      <c r="E3013" s="1">
        <v>41.0</v>
      </c>
      <c r="F3013" s="7" t="str">
        <f>vlookup(E3013,Teams!A:B,2,false)</f>
        <v>Shen</v>
      </c>
      <c r="G3013" s="1" t="b">
        <v>0</v>
      </c>
      <c r="H3013" s="1" t="b">
        <v>1</v>
      </c>
      <c r="I3013" s="1">
        <v>17.0</v>
      </c>
      <c r="J3013" s="7" t="str">
        <f>vlookup(I3013,Cats!$A:$B,2,false)</f>
        <v>B</v>
      </c>
    </row>
    <row r="3014">
      <c r="A3014" s="1">
        <v>140023.0</v>
      </c>
      <c r="B3014" s="1">
        <v>530.0</v>
      </c>
      <c r="C3014" s="1">
        <v>0.0</v>
      </c>
      <c r="D3014" s="1" t="s">
        <v>32</v>
      </c>
      <c r="E3014" s="1">
        <v>32.0</v>
      </c>
      <c r="F3014" s="7" t="str">
        <f>vlookup(E3014,Teams!A:B,2,false)</f>
        <v>NCSSM A</v>
      </c>
      <c r="G3014" s="1" t="b">
        <v>1</v>
      </c>
      <c r="H3014" s="1" t="b">
        <v>1</v>
      </c>
      <c r="I3014" s="1">
        <v>18.0</v>
      </c>
      <c r="J3014" s="7" t="str">
        <f>vlookup(I3014,Cats!$A:$B,2,false)</f>
        <v>P</v>
      </c>
    </row>
    <row r="3015">
      <c r="A3015" s="1">
        <v>140024.0</v>
      </c>
      <c r="B3015" s="1">
        <v>530.0</v>
      </c>
      <c r="C3015" s="1">
        <v>4.0</v>
      </c>
      <c r="D3015" s="1" t="s">
        <v>92</v>
      </c>
      <c r="E3015" s="1">
        <v>41.0</v>
      </c>
      <c r="F3015" s="7" t="str">
        <f>vlookup(E3015,Teams!A:B,2,false)</f>
        <v>Shen</v>
      </c>
      <c r="G3015" s="1" t="b">
        <v>0</v>
      </c>
      <c r="H3015" s="1" t="b">
        <v>0</v>
      </c>
      <c r="I3015" s="1">
        <v>18.0</v>
      </c>
      <c r="J3015" s="7" t="str">
        <f>vlookup(I3015,Cats!$A:$B,2,false)</f>
        <v>P</v>
      </c>
    </row>
    <row r="3016">
      <c r="A3016" s="1">
        <v>140025.0</v>
      </c>
      <c r="B3016" s="1">
        <v>530.0</v>
      </c>
      <c r="C3016" s="1">
        <v>0.0</v>
      </c>
      <c r="D3016" s="1" t="s">
        <v>152</v>
      </c>
      <c r="E3016" s="1">
        <v>32.0</v>
      </c>
      <c r="F3016" s="7" t="str">
        <f>vlookup(E3016,Teams!A:B,2,false)</f>
        <v>NCSSM A</v>
      </c>
      <c r="G3016" s="1" t="b">
        <v>1</v>
      </c>
      <c r="H3016" s="1" t="b">
        <v>0</v>
      </c>
      <c r="I3016" s="1">
        <v>19.0</v>
      </c>
      <c r="J3016" s="7" t="str">
        <f>vlookup(I3016,Cats!$A:$B,2,false)</f>
        <v>X</v>
      </c>
    </row>
    <row r="3017">
      <c r="A3017" s="1">
        <v>140026.0</v>
      </c>
      <c r="B3017" s="1">
        <v>530.0</v>
      </c>
      <c r="C3017" s="1">
        <v>0.0</v>
      </c>
      <c r="D3017" s="1" t="s">
        <v>92</v>
      </c>
      <c r="E3017" s="1">
        <v>41.0</v>
      </c>
      <c r="F3017" s="7" t="str">
        <f>vlookup(E3017,Teams!A:B,2,false)</f>
        <v>Shen</v>
      </c>
      <c r="G3017" s="1" t="b">
        <v>0</v>
      </c>
      <c r="H3017" s="1" t="b">
        <v>0</v>
      </c>
      <c r="I3017" s="1">
        <v>19.0</v>
      </c>
      <c r="J3017" s="7" t="str">
        <f>vlookup(I3017,Cats!$A:$B,2,false)</f>
        <v>X</v>
      </c>
    </row>
    <row r="3018">
      <c r="A3018" s="1">
        <v>140027.0</v>
      </c>
      <c r="B3018" s="1">
        <v>530.0</v>
      </c>
      <c r="C3018" s="1">
        <v>0.0</v>
      </c>
      <c r="D3018" s="1" t="s">
        <v>151</v>
      </c>
      <c r="E3018" s="1">
        <v>32.0</v>
      </c>
      <c r="F3018" s="7" t="str">
        <f>vlookup(E3018,Teams!A:B,2,false)</f>
        <v>NCSSM A</v>
      </c>
      <c r="G3018" s="1" t="b">
        <v>1</v>
      </c>
      <c r="H3018" s="1" t="b">
        <v>0</v>
      </c>
      <c r="I3018" s="1">
        <v>20.0</v>
      </c>
      <c r="J3018" s="7" t="str">
        <f>vlookup(I3018,Cats!$A:$B,2,false)</f>
        <v>M</v>
      </c>
    </row>
    <row r="3019">
      <c r="A3019" s="1">
        <v>140028.0</v>
      </c>
      <c r="B3019" s="1">
        <v>530.0</v>
      </c>
      <c r="C3019" s="1">
        <v>0.0</v>
      </c>
      <c r="D3019" s="1" t="s">
        <v>139</v>
      </c>
      <c r="E3019" s="1">
        <v>41.0</v>
      </c>
      <c r="F3019" s="7" t="str">
        <f>vlookup(E3019,Teams!A:B,2,false)</f>
        <v>Shen</v>
      </c>
      <c r="G3019" s="1" t="b">
        <v>0</v>
      </c>
      <c r="H3019" s="1" t="b">
        <v>0</v>
      </c>
      <c r="I3019" s="1">
        <v>20.0</v>
      </c>
      <c r="J3019" s="7" t="str">
        <f>vlookup(I3019,Cats!$A:$B,2,false)</f>
        <v>M</v>
      </c>
    </row>
    <row r="3020">
      <c r="A3020" s="1">
        <v>140029.0</v>
      </c>
      <c r="B3020" s="1">
        <v>530.0</v>
      </c>
      <c r="C3020" s="1">
        <v>14.0</v>
      </c>
      <c r="D3020" s="1" t="s">
        <v>152</v>
      </c>
      <c r="E3020" s="1">
        <v>32.0</v>
      </c>
      <c r="F3020" s="7" t="str">
        <f>vlookup(E3020,Teams!A:B,2,false)</f>
        <v>NCSSM A</v>
      </c>
      <c r="G3020" s="1" t="b">
        <v>1</v>
      </c>
      <c r="H3020" s="1" t="b">
        <v>0</v>
      </c>
      <c r="I3020" s="1">
        <v>21.0</v>
      </c>
      <c r="J3020" s="7" t="str">
        <f>vlookup(I3020,Cats!$A:$B,2,false)</f>
        <v>C</v>
      </c>
    </row>
    <row r="3021">
      <c r="A3021" s="1">
        <v>140030.0</v>
      </c>
      <c r="B3021" s="1">
        <v>530.0</v>
      </c>
      <c r="C3021" s="1">
        <v>0.0</v>
      </c>
      <c r="D3021" s="1" t="s">
        <v>32</v>
      </c>
      <c r="E3021" s="1">
        <v>41.0</v>
      </c>
      <c r="F3021" s="7" t="str">
        <f>vlookup(E3021,Teams!A:B,2,false)</f>
        <v>Shen</v>
      </c>
      <c r="G3021" s="1" t="b">
        <v>0</v>
      </c>
      <c r="H3021" s="1" t="b">
        <v>1</v>
      </c>
      <c r="I3021" s="1">
        <v>21.0</v>
      </c>
      <c r="J3021" s="7" t="str">
        <f>vlookup(I3021,Cats!$A:$B,2,false)</f>
        <v>C</v>
      </c>
    </row>
    <row r="3022">
      <c r="A3022" s="1">
        <v>140031.0</v>
      </c>
      <c r="B3022" s="1">
        <v>530.0</v>
      </c>
      <c r="C3022" s="1">
        <v>14.0</v>
      </c>
      <c r="D3022" s="1" t="s">
        <v>153</v>
      </c>
      <c r="E3022" s="1">
        <v>32.0</v>
      </c>
      <c r="F3022" s="7" t="str">
        <f>vlookup(E3022,Teams!A:B,2,false)</f>
        <v>NCSSM A</v>
      </c>
      <c r="G3022" s="1" t="b">
        <v>1</v>
      </c>
      <c r="H3022" s="1" t="b">
        <v>0</v>
      </c>
      <c r="I3022" s="1">
        <v>22.0</v>
      </c>
      <c r="J3022" s="7" t="str">
        <f>vlookup(I3022,Cats!$A:$B,2,false)</f>
        <v>E</v>
      </c>
    </row>
    <row r="3023">
      <c r="A3023" s="1">
        <v>140032.0</v>
      </c>
      <c r="B3023" s="1">
        <v>530.0</v>
      </c>
      <c r="C3023" s="1">
        <v>0.0</v>
      </c>
      <c r="D3023" s="1" t="s">
        <v>92</v>
      </c>
      <c r="E3023" s="1">
        <v>41.0</v>
      </c>
      <c r="F3023" s="7" t="str">
        <f>vlookup(E3023,Teams!A:B,2,false)</f>
        <v>Shen</v>
      </c>
      <c r="G3023" s="1" t="b">
        <v>0</v>
      </c>
      <c r="H3023" s="1" t="b">
        <v>0</v>
      </c>
      <c r="I3023" s="1">
        <v>22.0</v>
      </c>
      <c r="J3023" s="7" t="str">
        <f>vlookup(I3023,Cats!$A:$B,2,false)</f>
        <v>E</v>
      </c>
    </row>
    <row r="3024">
      <c r="A3024" s="1">
        <v>140033.0</v>
      </c>
      <c r="B3024" s="1">
        <v>530.0</v>
      </c>
      <c r="C3024" s="1">
        <v>4.0</v>
      </c>
      <c r="D3024" s="1" t="s">
        <v>152</v>
      </c>
      <c r="E3024" s="1">
        <v>32.0</v>
      </c>
      <c r="F3024" s="7" t="str">
        <f>vlookup(E3024,Teams!A:B,2,false)</f>
        <v>NCSSM A</v>
      </c>
      <c r="G3024" s="1" t="b">
        <v>1</v>
      </c>
      <c r="H3024" s="1" t="b">
        <v>0</v>
      </c>
      <c r="I3024" s="1">
        <v>23.0</v>
      </c>
      <c r="J3024" s="7" t="str">
        <f>vlookup(I3024,Cats!$A:$B,2,false)</f>
        <v>B</v>
      </c>
    </row>
    <row r="3025">
      <c r="A3025" s="1">
        <v>140034.0</v>
      </c>
      <c r="B3025" s="1">
        <v>530.0</v>
      </c>
      <c r="C3025" s="1">
        <v>0.0</v>
      </c>
      <c r="D3025" s="1" t="s">
        <v>32</v>
      </c>
      <c r="E3025" s="1">
        <v>41.0</v>
      </c>
      <c r="F3025" s="7" t="str">
        <f>vlookup(E3025,Teams!A:B,2,false)</f>
        <v>Shen</v>
      </c>
      <c r="G3025" s="1" t="b">
        <v>0</v>
      </c>
      <c r="H3025" s="1" t="b">
        <v>1</v>
      </c>
      <c r="I3025" s="1">
        <v>23.0</v>
      </c>
      <c r="J3025" s="7" t="str">
        <f>vlookup(I3025,Cats!$A:$B,2,false)</f>
        <v>B</v>
      </c>
    </row>
    <row r="3026">
      <c r="A3026" s="1">
        <v>140035.0</v>
      </c>
      <c r="B3026" s="1">
        <v>530.0</v>
      </c>
      <c r="C3026" s="1">
        <v>14.0</v>
      </c>
      <c r="D3026" s="1" t="s">
        <v>154</v>
      </c>
      <c r="E3026" s="1">
        <v>32.0</v>
      </c>
      <c r="F3026" s="7" t="str">
        <f>vlookup(E3026,Teams!A:B,2,false)</f>
        <v>NCSSM A</v>
      </c>
      <c r="G3026" s="1" t="b">
        <v>1</v>
      </c>
      <c r="H3026" s="1" t="b">
        <v>0</v>
      </c>
      <c r="I3026" s="1">
        <v>24.0</v>
      </c>
      <c r="J3026" s="7" t="str">
        <f>vlookup(I3026,Cats!$A:$B,2,false)</f>
        <v>P</v>
      </c>
    </row>
    <row r="3027">
      <c r="A3027" s="1">
        <v>140036.0</v>
      </c>
      <c r="B3027" s="1">
        <v>530.0</v>
      </c>
      <c r="C3027" s="1">
        <v>0.0</v>
      </c>
      <c r="D3027" s="1" t="s">
        <v>32</v>
      </c>
      <c r="E3027" s="1">
        <v>41.0</v>
      </c>
      <c r="F3027" s="7" t="str">
        <f>vlookup(E3027,Teams!A:B,2,false)</f>
        <v>Shen</v>
      </c>
      <c r="G3027" s="1" t="b">
        <v>0</v>
      </c>
      <c r="H3027" s="1" t="b">
        <v>1</v>
      </c>
      <c r="I3027" s="1">
        <v>24.0</v>
      </c>
      <c r="J3027" s="7" t="str">
        <f>vlookup(I3027,Cats!$A:$B,2,false)</f>
        <v>P</v>
      </c>
    </row>
    <row r="3028">
      <c r="A3028" s="1">
        <v>140037.0</v>
      </c>
      <c r="B3028" s="1">
        <v>531.0</v>
      </c>
      <c r="C3028" s="1">
        <v>0.0</v>
      </c>
      <c r="D3028" s="1" t="s">
        <v>32</v>
      </c>
      <c r="E3028" s="1">
        <v>6.0</v>
      </c>
      <c r="F3028" s="7" t="str">
        <f>vlookup(E3028,Teams!A:B,2,false)</f>
        <v>Buchholz A</v>
      </c>
      <c r="G3028" s="1" t="b">
        <v>1</v>
      </c>
      <c r="H3028" s="1" t="b">
        <v>1</v>
      </c>
      <c r="I3028" s="1">
        <v>1.0</v>
      </c>
      <c r="J3028" s="7" t="str">
        <f>vlookup(I3028,Cats!$A:$B,2,false)</f>
        <v>X</v>
      </c>
    </row>
    <row r="3029">
      <c r="A3029" s="1">
        <v>140038.0</v>
      </c>
      <c r="B3029" s="1">
        <v>531.0</v>
      </c>
      <c r="C3029" s="1">
        <v>14.0</v>
      </c>
      <c r="D3029" s="1" t="s">
        <v>132</v>
      </c>
      <c r="E3029" s="1">
        <v>11.0</v>
      </c>
      <c r="F3029" s="7" t="str">
        <f>vlookup(E3029,Teams!A:B,2,false)</f>
        <v>Cupertino</v>
      </c>
      <c r="G3029" s="1" t="b">
        <v>0</v>
      </c>
      <c r="H3029" s="1" t="b">
        <v>0</v>
      </c>
      <c r="I3029" s="1">
        <v>1.0</v>
      </c>
      <c r="J3029" s="7" t="str">
        <f>vlookup(I3029,Cats!$A:$B,2,false)</f>
        <v>X</v>
      </c>
    </row>
    <row r="3030">
      <c r="A3030" s="1">
        <v>140039.0</v>
      </c>
      <c r="B3030" s="1">
        <v>531.0</v>
      </c>
      <c r="C3030" s="1">
        <v>0.0</v>
      </c>
      <c r="D3030" s="1" t="s">
        <v>32</v>
      </c>
      <c r="E3030" s="1">
        <v>6.0</v>
      </c>
      <c r="F3030" s="7" t="str">
        <f>vlookup(E3030,Teams!A:B,2,false)</f>
        <v>Buchholz A</v>
      </c>
      <c r="G3030" s="1" t="b">
        <v>1</v>
      </c>
      <c r="H3030" s="1" t="b">
        <v>1</v>
      </c>
      <c r="I3030" s="1">
        <v>2.0</v>
      </c>
      <c r="J3030" s="7" t="str">
        <f>vlookup(I3030,Cats!$A:$B,2,false)</f>
        <v>M</v>
      </c>
    </row>
    <row r="3031">
      <c r="A3031" s="1">
        <v>140040.0</v>
      </c>
      <c r="B3031" s="1">
        <v>531.0</v>
      </c>
      <c r="C3031" s="1">
        <v>14.0</v>
      </c>
      <c r="D3031" s="1" t="s">
        <v>136</v>
      </c>
      <c r="E3031" s="1">
        <v>11.0</v>
      </c>
      <c r="F3031" s="7" t="str">
        <f>vlookup(E3031,Teams!A:B,2,false)</f>
        <v>Cupertino</v>
      </c>
      <c r="G3031" s="1" t="b">
        <v>0</v>
      </c>
      <c r="H3031" s="1" t="b">
        <v>0</v>
      </c>
      <c r="I3031" s="1">
        <v>2.0</v>
      </c>
      <c r="J3031" s="7" t="str">
        <f>vlookup(I3031,Cats!$A:$B,2,false)</f>
        <v>M</v>
      </c>
    </row>
    <row r="3032">
      <c r="A3032" s="1">
        <v>140041.0</v>
      </c>
      <c r="B3032" s="1">
        <v>531.0</v>
      </c>
      <c r="C3032" s="1">
        <v>-4.0</v>
      </c>
      <c r="D3032" s="1" t="s">
        <v>40</v>
      </c>
      <c r="E3032" s="1">
        <v>6.0</v>
      </c>
      <c r="F3032" s="7" t="str">
        <f>vlookup(E3032,Teams!A:B,2,false)</f>
        <v>Buchholz A</v>
      </c>
      <c r="G3032" s="1" t="b">
        <v>1</v>
      </c>
      <c r="H3032" s="1" t="b">
        <v>0</v>
      </c>
      <c r="I3032" s="1">
        <v>3.0</v>
      </c>
      <c r="J3032" s="7" t="str">
        <f>vlookup(I3032,Cats!$A:$B,2,false)</f>
        <v>C</v>
      </c>
    </row>
    <row r="3033">
      <c r="A3033" s="1">
        <v>140042.0</v>
      </c>
      <c r="B3033" s="1">
        <v>531.0</v>
      </c>
      <c r="C3033" s="1">
        <v>14.0</v>
      </c>
      <c r="D3033" s="1" t="s">
        <v>132</v>
      </c>
      <c r="E3033" s="1">
        <v>11.0</v>
      </c>
      <c r="F3033" s="7" t="str">
        <f>vlookup(E3033,Teams!A:B,2,false)</f>
        <v>Cupertino</v>
      </c>
      <c r="G3033" s="1" t="b">
        <v>0</v>
      </c>
      <c r="H3033" s="1" t="b">
        <v>0</v>
      </c>
      <c r="I3033" s="1">
        <v>3.0</v>
      </c>
      <c r="J3033" s="7" t="str">
        <f>vlookup(I3033,Cats!$A:$B,2,false)</f>
        <v>C</v>
      </c>
    </row>
    <row r="3034">
      <c r="A3034" s="1">
        <v>140043.0</v>
      </c>
      <c r="B3034" s="1">
        <v>531.0</v>
      </c>
      <c r="C3034" s="1">
        <v>4.0</v>
      </c>
      <c r="D3034" s="1" t="s">
        <v>40</v>
      </c>
      <c r="E3034" s="1">
        <v>6.0</v>
      </c>
      <c r="F3034" s="7" t="str">
        <f>vlookup(E3034,Teams!A:B,2,false)</f>
        <v>Buchholz A</v>
      </c>
      <c r="G3034" s="1" t="b">
        <v>1</v>
      </c>
      <c r="H3034" s="1" t="b">
        <v>0</v>
      </c>
      <c r="I3034" s="1">
        <v>4.0</v>
      </c>
      <c r="J3034" s="7" t="str">
        <f>vlookup(I3034,Cats!$A:$B,2,false)</f>
        <v>E</v>
      </c>
    </row>
    <row r="3035">
      <c r="A3035" s="1">
        <v>140044.0</v>
      </c>
      <c r="B3035" s="1">
        <v>531.0</v>
      </c>
      <c r="C3035" s="1">
        <v>0.0</v>
      </c>
      <c r="D3035" s="1" t="s">
        <v>32</v>
      </c>
      <c r="E3035" s="1">
        <v>11.0</v>
      </c>
      <c r="F3035" s="7" t="str">
        <f>vlookup(E3035,Teams!A:B,2,false)</f>
        <v>Cupertino</v>
      </c>
      <c r="G3035" s="1" t="b">
        <v>0</v>
      </c>
      <c r="H3035" s="1" t="b">
        <v>1</v>
      </c>
      <c r="I3035" s="1">
        <v>4.0</v>
      </c>
      <c r="J3035" s="7" t="str">
        <f>vlookup(I3035,Cats!$A:$B,2,false)</f>
        <v>E</v>
      </c>
    </row>
    <row r="3036">
      <c r="A3036" s="1">
        <v>140045.0</v>
      </c>
      <c r="B3036" s="1">
        <v>531.0</v>
      </c>
      <c r="C3036" s="1">
        <v>4.0</v>
      </c>
      <c r="D3036" s="1" t="s">
        <v>40</v>
      </c>
      <c r="E3036" s="1">
        <v>6.0</v>
      </c>
      <c r="F3036" s="7" t="str">
        <f>vlookup(E3036,Teams!A:B,2,false)</f>
        <v>Buchholz A</v>
      </c>
      <c r="G3036" s="1" t="b">
        <v>1</v>
      </c>
      <c r="H3036" s="1" t="b">
        <v>0</v>
      </c>
      <c r="I3036" s="1">
        <v>5.0</v>
      </c>
      <c r="J3036" s="7" t="str">
        <f>vlookup(I3036,Cats!$A:$B,2,false)</f>
        <v>B</v>
      </c>
    </row>
    <row r="3037">
      <c r="A3037" s="1">
        <v>140046.0</v>
      </c>
      <c r="B3037" s="1">
        <v>531.0</v>
      </c>
      <c r="C3037" s="1">
        <v>0.0</v>
      </c>
      <c r="D3037" s="1" t="s">
        <v>32</v>
      </c>
      <c r="E3037" s="1">
        <v>11.0</v>
      </c>
      <c r="F3037" s="7" t="str">
        <f>vlookup(E3037,Teams!A:B,2,false)</f>
        <v>Cupertino</v>
      </c>
      <c r="G3037" s="1" t="b">
        <v>0</v>
      </c>
      <c r="H3037" s="1" t="b">
        <v>1</v>
      </c>
      <c r="I3037" s="1">
        <v>5.0</v>
      </c>
      <c r="J3037" s="7" t="str">
        <f>vlookup(I3037,Cats!$A:$B,2,false)</f>
        <v>B</v>
      </c>
    </row>
    <row r="3038">
      <c r="A3038" s="1">
        <v>140047.0</v>
      </c>
      <c r="B3038" s="1">
        <v>531.0</v>
      </c>
      <c r="C3038" s="1">
        <v>0.0</v>
      </c>
      <c r="D3038" s="1" t="s">
        <v>40</v>
      </c>
      <c r="E3038" s="1">
        <v>6.0</v>
      </c>
      <c r="F3038" s="7" t="str">
        <f>vlookup(E3038,Teams!A:B,2,false)</f>
        <v>Buchholz A</v>
      </c>
      <c r="G3038" s="1" t="b">
        <v>1</v>
      </c>
      <c r="H3038" s="1" t="b">
        <v>0</v>
      </c>
      <c r="I3038" s="1">
        <v>6.0</v>
      </c>
      <c r="J3038" s="7" t="str">
        <f>vlookup(I3038,Cats!$A:$B,2,false)</f>
        <v>P</v>
      </c>
    </row>
    <row r="3039">
      <c r="A3039" s="1">
        <v>140048.0</v>
      </c>
      <c r="B3039" s="1">
        <v>531.0</v>
      </c>
      <c r="C3039" s="1">
        <v>14.0</v>
      </c>
      <c r="D3039" s="1" t="s">
        <v>131</v>
      </c>
      <c r="E3039" s="1">
        <v>11.0</v>
      </c>
      <c r="F3039" s="7" t="str">
        <f>vlookup(E3039,Teams!A:B,2,false)</f>
        <v>Cupertino</v>
      </c>
      <c r="G3039" s="1" t="b">
        <v>0</v>
      </c>
      <c r="H3039" s="1" t="b">
        <v>0</v>
      </c>
      <c r="I3039" s="1">
        <v>6.0</v>
      </c>
      <c r="J3039" s="7" t="str">
        <f>vlookup(I3039,Cats!$A:$B,2,false)</f>
        <v>P</v>
      </c>
    </row>
    <row r="3040">
      <c r="A3040" s="1">
        <v>140049.0</v>
      </c>
      <c r="B3040" s="1">
        <v>531.0</v>
      </c>
      <c r="C3040" s="1">
        <v>-4.0</v>
      </c>
      <c r="D3040" s="1" t="s">
        <v>44</v>
      </c>
      <c r="E3040" s="1">
        <v>6.0</v>
      </c>
      <c r="F3040" s="7" t="str">
        <f>vlookup(E3040,Teams!A:B,2,false)</f>
        <v>Buchholz A</v>
      </c>
      <c r="G3040" s="1" t="b">
        <v>1</v>
      </c>
      <c r="H3040" s="1" t="b">
        <v>0</v>
      </c>
      <c r="I3040" s="1">
        <v>7.0</v>
      </c>
      <c r="J3040" s="7" t="str">
        <f>vlookup(I3040,Cats!$A:$B,2,false)</f>
        <v>X</v>
      </c>
    </row>
    <row r="3041">
      <c r="A3041" s="1">
        <v>140050.0</v>
      </c>
      <c r="B3041" s="1">
        <v>531.0</v>
      </c>
      <c r="C3041" s="1">
        <v>14.0</v>
      </c>
      <c r="D3041" s="1" t="s">
        <v>132</v>
      </c>
      <c r="E3041" s="1">
        <v>11.0</v>
      </c>
      <c r="F3041" s="7" t="str">
        <f>vlookup(E3041,Teams!A:B,2,false)</f>
        <v>Cupertino</v>
      </c>
      <c r="G3041" s="1" t="b">
        <v>0</v>
      </c>
      <c r="H3041" s="1" t="b">
        <v>0</v>
      </c>
      <c r="I3041" s="1">
        <v>7.0</v>
      </c>
      <c r="J3041" s="7" t="str">
        <f>vlookup(I3041,Cats!$A:$B,2,false)</f>
        <v>X</v>
      </c>
    </row>
    <row r="3042">
      <c r="A3042" s="1">
        <v>140051.0</v>
      </c>
      <c r="B3042" s="1">
        <v>531.0</v>
      </c>
      <c r="C3042" s="1">
        <v>0.0</v>
      </c>
      <c r="D3042" s="1" t="s">
        <v>32</v>
      </c>
      <c r="E3042" s="1">
        <v>6.0</v>
      </c>
      <c r="F3042" s="7" t="str">
        <f>vlookup(E3042,Teams!A:B,2,false)</f>
        <v>Buchholz A</v>
      </c>
      <c r="G3042" s="1" t="b">
        <v>1</v>
      </c>
      <c r="H3042" s="1" t="b">
        <v>1</v>
      </c>
      <c r="I3042" s="1">
        <v>8.0</v>
      </c>
      <c r="J3042" s="7" t="str">
        <f>vlookup(I3042,Cats!$A:$B,2,false)</f>
        <v>M</v>
      </c>
    </row>
    <row r="3043">
      <c r="A3043" s="1">
        <v>140052.0</v>
      </c>
      <c r="B3043" s="1">
        <v>531.0</v>
      </c>
      <c r="C3043" s="1">
        <v>14.0</v>
      </c>
      <c r="D3043" s="1" t="s">
        <v>131</v>
      </c>
      <c r="E3043" s="1">
        <v>11.0</v>
      </c>
      <c r="F3043" s="7" t="str">
        <f>vlookup(E3043,Teams!A:B,2,false)</f>
        <v>Cupertino</v>
      </c>
      <c r="G3043" s="1" t="b">
        <v>0</v>
      </c>
      <c r="H3043" s="1" t="b">
        <v>0</v>
      </c>
      <c r="I3043" s="1">
        <v>8.0</v>
      </c>
      <c r="J3043" s="7" t="str">
        <f>vlookup(I3043,Cats!$A:$B,2,false)</f>
        <v>M</v>
      </c>
    </row>
    <row r="3044">
      <c r="A3044" s="1">
        <v>140053.0</v>
      </c>
      <c r="B3044" s="1">
        <v>531.0</v>
      </c>
      <c r="C3044" s="1">
        <v>0.0</v>
      </c>
      <c r="D3044" s="1" t="s">
        <v>44</v>
      </c>
      <c r="E3044" s="1">
        <v>6.0</v>
      </c>
      <c r="F3044" s="7" t="str">
        <f>vlookup(E3044,Teams!A:B,2,false)</f>
        <v>Buchholz A</v>
      </c>
      <c r="G3044" s="1" t="b">
        <v>1</v>
      </c>
      <c r="H3044" s="1" t="b">
        <v>0</v>
      </c>
      <c r="I3044" s="1">
        <v>9.0</v>
      </c>
      <c r="J3044" s="7" t="str">
        <f>vlookup(I3044,Cats!$A:$B,2,false)</f>
        <v>C</v>
      </c>
    </row>
    <row r="3045">
      <c r="A3045" s="1">
        <v>140054.0</v>
      </c>
      <c r="B3045" s="1">
        <v>531.0</v>
      </c>
      <c r="C3045" s="1">
        <v>14.0</v>
      </c>
      <c r="D3045" s="1" t="s">
        <v>132</v>
      </c>
      <c r="E3045" s="1">
        <v>11.0</v>
      </c>
      <c r="F3045" s="7" t="str">
        <f>vlookup(E3045,Teams!A:B,2,false)</f>
        <v>Cupertino</v>
      </c>
      <c r="G3045" s="1" t="b">
        <v>0</v>
      </c>
      <c r="H3045" s="1" t="b">
        <v>0</v>
      </c>
      <c r="I3045" s="1">
        <v>9.0</v>
      </c>
      <c r="J3045" s="7" t="str">
        <f>vlookup(I3045,Cats!$A:$B,2,false)</f>
        <v>C</v>
      </c>
    </row>
    <row r="3046">
      <c r="A3046" s="1">
        <v>140055.0</v>
      </c>
      <c r="B3046" s="1">
        <v>531.0</v>
      </c>
      <c r="C3046" s="1">
        <v>4.0</v>
      </c>
      <c r="D3046" s="1" t="s">
        <v>40</v>
      </c>
      <c r="E3046" s="1">
        <v>6.0</v>
      </c>
      <c r="F3046" s="7" t="str">
        <f>vlookup(E3046,Teams!A:B,2,false)</f>
        <v>Buchholz A</v>
      </c>
      <c r="G3046" s="1" t="b">
        <v>1</v>
      </c>
      <c r="H3046" s="1" t="b">
        <v>0</v>
      </c>
      <c r="I3046" s="1">
        <v>10.0</v>
      </c>
      <c r="J3046" s="7" t="str">
        <f>vlookup(I3046,Cats!$A:$B,2,false)</f>
        <v>E</v>
      </c>
    </row>
    <row r="3047">
      <c r="A3047" s="1">
        <v>140056.0</v>
      </c>
      <c r="B3047" s="1">
        <v>531.0</v>
      </c>
      <c r="C3047" s="1">
        <v>0.0</v>
      </c>
      <c r="D3047" s="1" t="s">
        <v>131</v>
      </c>
      <c r="E3047" s="1">
        <v>11.0</v>
      </c>
      <c r="F3047" s="7" t="str">
        <f>vlookup(E3047,Teams!A:B,2,false)</f>
        <v>Cupertino</v>
      </c>
      <c r="G3047" s="1" t="b">
        <v>0</v>
      </c>
      <c r="H3047" s="1" t="b">
        <v>0</v>
      </c>
      <c r="I3047" s="1">
        <v>10.0</v>
      </c>
      <c r="J3047" s="7" t="str">
        <f>vlookup(I3047,Cats!$A:$B,2,false)</f>
        <v>E</v>
      </c>
    </row>
    <row r="3048">
      <c r="A3048" s="1">
        <v>140057.0</v>
      </c>
      <c r="B3048" s="1">
        <v>531.0</v>
      </c>
      <c r="C3048" s="1">
        <v>4.0</v>
      </c>
      <c r="D3048" s="1" t="s">
        <v>40</v>
      </c>
      <c r="E3048" s="1">
        <v>6.0</v>
      </c>
      <c r="F3048" s="7" t="str">
        <f>vlookup(E3048,Teams!A:B,2,false)</f>
        <v>Buchholz A</v>
      </c>
      <c r="G3048" s="1" t="b">
        <v>1</v>
      </c>
      <c r="H3048" s="1" t="b">
        <v>0</v>
      </c>
      <c r="I3048" s="1">
        <v>11.0</v>
      </c>
      <c r="J3048" s="7" t="str">
        <f>vlookup(I3048,Cats!$A:$B,2,false)</f>
        <v>B</v>
      </c>
    </row>
    <row r="3049">
      <c r="A3049" s="1">
        <v>140058.0</v>
      </c>
      <c r="B3049" s="1">
        <v>531.0</v>
      </c>
      <c r="C3049" s="1">
        <v>4.0</v>
      </c>
      <c r="D3049" s="1" t="s">
        <v>132</v>
      </c>
      <c r="E3049" s="1">
        <v>11.0</v>
      </c>
      <c r="F3049" s="7" t="str">
        <f>vlookup(E3049,Teams!A:B,2,false)</f>
        <v>Cupertino</v>
      </c>
      <c r="G3049" s="1" t="b">
        <v>0</v>
      </c>
      <c r="H3049" s="1" t="b">
        <v>0</v>
      </c>
      <c r="I3049" s="1">
        <v>11.0</v>
      </c>
      <c r="J3049" s="7" t="str">
        <f>vlookup(I3049,Cats!$A:$B,2,false)</f>
        <v>B</v>
      </c>
    </row>
    <row r="3050">
      <c r="A3050" s="1">
        <v>140059.0</v>
      </c>
      <c r="B3050" s="1">
        <v>531.0</v>
      </c>
      <c r="C3050" s="1">
        <v>14.0</v>
      </c>
      <c r="D3050" s="1" t="s">
        <v>32</v>
      </c>
      <c r="E3050" s="1">
        <v>6.0</v>
      </c>
      <c r="F3050" s="7" t="str">
        <f>vlookup(E3050,Teams!A:B,2,false)</f>
        <v>Buchholz A</v>
      </c>
      <c r="G3050" s="1" t="b">
        <v>1</v>
      </c>
      <c r="H3050" s="1" t="b">
        <v>0</v>
      </c>
      <c r="I3050" s="1">
        <v>12.0</v>
      </c>
      <c r="J3050" s="7" t="str">
        <f>vlookup(I3050,Cats!$A:$B,2,false)</f>
        <v>P</v>
      </c>
    </row>
    <row r="3051">
      <c r="A3051" s="1">
        <v>140060.0</v>
      </c>
      <c r="B3051" s="1">
        <v>531.0</v>
      </c>
      <c r="C3051" s="1">
        <v>0.0</v>
      </c>
      <c r="D3051" s="1" t="s">
        <v>32</v>
      </c>
      <c r="E3051" s="1">
        <v>11.0</v>
      </c>
      <c r="F3051" s="7" t="str">
        <f>vlookup(E3051,Teams!A:B,2,false)</f>
        <v>Cupertino</v>
      </c>
      <c r="G3051" s="1" t="b">
        <v>0</v>
      </c>
      <c r="H3051" s="1" t="b">
        <v>1</v>
      </c>
      <c r="I3051" s="1">
        <v>12.0</v>
      </c>
      <c r="J3051" s="7" t="str">
        <f>vlookup(I3051,Cats!$A:$B,2,false)</f>
        <v>P</v>
      </c>
    </row>
    <row r="3052">
      <c r="A3052" s="1">
        <v>140061.0</v>
      </c>
      <c r="B3052" s="1">
        <v>531.0</v>
      </c>
      <c r="C3052" s="1">
        <v>4.0</v>
      </c>
      <c r="D3052" s="1" t="s">
        <v>40</v>
      </c>
      <c r="E3052" s="1">
        <v>6.0</v>
      </c>
      <c r="F3052" s="7" t="str">
        <f>vlookup(E3052,Teams!A:B,2,false)</f>
        <v>Buchholz A</v>
      </c>
      <c r="G3052" s="1" t="b">
        <v>1</v>
      </c>
      <c r="H3052" s="1" t="b">
        <v>0</v>
      </c>
      <c r="I3052" s="1">
        <v>13.0</v>
      </c>
      <c r="J3052" s="7" t="str">
        <f>vlookup(I3052,Cats!$A:$B,2,false)</f>
        <v>X</v>
      </c>
    </row>
    <row r="3053">
      <c r="A3053" s="1">
        <v>140062.0</v>
      </c>
      <c r="B3053" s="1">
        <v>531.0</v>
      </c>
      <c r="C3053" s="1">
        <v>0.0</v>
      </c>
      <c r="D3053" s="1" t="s">
        <v>32</v>
      </c>
      <c r="E3053" s="1">
        <v>11.0</v>
      </c>
      <c r="F3053" s="7" t="str">
        <f>vlookup(E3053,Teams!A:B,2,false)</f>
        <v>Cupertino</v>
      </c>
      <c r="G3053" s="1" t="b">
        <v>0</v>
      </c>
      <c r="H3053" s="1" t="b">
        <v>1</v>
      </c>
      <c r="I3053" s="1">
        <v>13.0</v>
      </c>
      <c r="J3053" s="7" t="str">
        <f>vlookup(I3053,Cats!$A:$B,2,false)</f>
        <v>X</v>
      </c>
    </row>
    <row r="3054">
      <c r="A3054" s="1">
        <v>140063.0</v>
      </c>
      <c r="B3054" s="1">
        <v>531.0</v>
      </c>
      <c r="C3054" s="1">
        <v>0.0</v>
      </c>
      <c r="D3054" s="1" t="s">
        <v>32</v>
      </c>
      <c r="E3054" s="1">
        <v>6.0</v>
      </c>
      <c r="F3054" s="7" t="str">
        <f>vlookup(E3054,Teams!A:B,2,false)</f>
        <v>Buchholz A</v>
      </c>
      <c r="G3054" s="1" t="b">
        <v>1</v>
      </c>
      <c r="H3054" s="1" t="b">
        <v>1</v>
      </c>
      <c r="I3054" s="1">
        <v>14.0</v>
      </c>
      <c r="J3054" s="7" t="str">
        <f>vlookup(I3054,Cats!$A:$B,2,false)</f>
        <v>M</v>
      </c>
    </row>
    <row r="3055">
      <c r="A3055" s="1">
        <v>140064.0</v>
      </c>
      <c r="B3055" s="1">
        <v>531.0</v>
      </c>
      <c r="C3055" s="1">
        <v>4.0</v>
      </c>
      <c r="D3055" s="1" t="s">
        <v>131</v>
      </c>
      <c r="E3055" s="1">
        <v>11.0</v>
      </c>
      <c r="F3055" s="7" t="str">
        <f>vlookup(E3055,Teams!A:B,2,false)</f>
        <v>Cupertino</v>
      </c>
      <c r="G3055" s="1" t="b">
        <v>0</v>
      </c>
      <c r="H3055" s="1" t="b">
        <v>0</v>
      </c>
      <c r="I3055" s="1">
        <v>14.0</v>
      </c>
      <c r="J3055" s="7" t="str">
        <f>vlookup(I3055,Cats!$A:$B,2,false)</f>
        <v>M</v>
      </c>
    </row>
    <row r="3056">
      <c r="A3056" s="1">
        <v>140065.0</v>
      </c>
      <c r="B3056" s="1">
        <v>531.0</v>
      </c>
      <c r="C3056" s="1">
        <v>14.0</v>
      </c>
      <c r="D3056" s="1" t="s">
        <v>44</v>
      </c>
      <c r="E3056" s="1">
        <v>6.0</v>
      </c>
      <c r="F3056" s="7" t="str">
        <f>vlookup(E3056,Teams!A:B,2,false)</f>
        <v>Buchholz A</v>
      </c>
      <c r="G3056" s="1" t="b">
        <v>1</v>
      </c>
      <c r="H3056" s="1" t="b">
        <v>0</v>
      </c>
      <c r="I3056" s="1">
        <v>15.0</v>
      </c>
      <c r="J3056" s="7" t="str">
        <f>vlookup(I3056,Cats!$A:$B,2,false)</f>
        <v>C</v>
      </c>
    </row>
    <row r="3057">
      <c r="A3057" s="1">
        <v>140066.0</v>
      </c>
      <c r="B3057" s="1">
        <v>531.0</v>
      </c>
      <c r="C3057" s="1">
        <v>0.0</v>
      </c>
      <c r="D3057" s="1" t="s">
        <v>32</v>
      </c>
      <c r="E3057" s="1">
        <v>11.0</v>
      </c>
      <c r="F3057" s="7" t="str">
        <f>vlookup(E3057,Teams!A:B,2,false)</f>
        <v>Cupertino</v>
      </c>
      <c r="G3057" s="1" t="b">
        <v>0</v>
      </c>
      <c r="H3057" s="1" t="b">
        <v>1</v>
      </c>
      <c r="I3057" s="1">
        <v>15.0</v>
      </c>
      <c r="J3057" s="7" t="str">
        <f>vlookup(I3057,Cats!$A:$B,2,false)</f>
        <v>C</v>
      </c>
    </row>
    <row r="3058">
      <c r="A3058" s="1">
        <v>140067.0</v>
      </c>
      <c r="B3058" s="1">
        <v>531.0</v>
      </c>
      <c r="C3058" s="1">
        <v>14.0</v>
      </c>
      <c r="D3058" s="1" t="s">
        <v>39</v>
      </c>
      <c r="E3058" s="1">
        <v>6.0</v>
      </c>
      <c r="F3058" s="7" t="str">
        <f>vlookup(E3058,Teams!A:B,2,false)</f>
        <v>Buchholz A</v>
      </c>
      <c r="G3058" s="1" t="b">
        <v>1</v>
      </c>
      <c r="H3058" s="1" t="b">
        <v>0</v>
      </c>
      <c r="I3058" s="1">
        <v>16.0</v>
      </c>
      <c r="J3058" s="7" t="str">
        <f>vlookup(I3058,Cats!$A:$B,2,false)</f>
        <v>E</v>
      </c>
    </row>
    <row r="3059">
      <c r="A3059" s="1">
        <v>140068.0</v>
      </c>
      <c r="B3059" s="1">
        <v>531.0</v>
      </c>
      <c r="C3059" s="1">
        <v>0.0</v>
      </c>
      <c r="D3059" s="1" t="s">
        <v>32</v>
      </c>
      <c r="E3059" s="1">
        <v>11.0</v>
      </c>
      <c r="F3059" s="7" t="str">
        <f>vlookup(E3059,Teams!A:B,2,false)</f>
        <v>Cupertino</v>
      </c>
      <c r="G3059" s="1" t="b">
        <v>0</v>
      </c>
      <c r="H3059" s="1" t="b">
        <v>1</v>
      </c>
      <c r="I3059" s="1">
        <v>16.0</v>
      </c>
      <c r="J3059" s="7" t="str">
        <f>vlookup(I3059,Cats!$A:$B,2,false)</f>
        <v>E</v>
      </c>
    </row>
    <row r="3060">
      <c r="A3060" s="1">
        <v>140069.0</v>
      </c>
      <c r="B3060" s="1">
        <v>531.0</v>
      </c>
      <c r="C3060" s="1">
        <v>4.0</v>
      </c>
      <c r="D3060" s="1" t="s">
        <v>40</v>
      </c>
      <c r="E3060" s="1">
        <v>6.0</v>
      </c>
      <c r="F3060" s="7" t="str">
        <f>vlookup(E3060,Teams!A:B,2,false)</f>
        <v>Buchholz A</v>
      </c>
      <c r="G3060" s="1" t="b">
        <v>1</v>
      </c>
      <c r="H3060" s="1" t="b">
        <v>0</v>
      </c>
      <c r="I3060" s="1">
        <v>17.0</v>
      </c>
      <c r="J3060" s="7" t="str">
        <f>vlookup(I3060,Cats!$A:$B,2,false)</f>
        <v>B</v>
      </c>
    </row>
    <row r="3061">
      <c r="A3061" s="1">
        <v>140070.0</v>
      </c>
      <c r="B3061" s="1">
        <v>531.0</v>
      </c>
      <c r="C3061" s="1">
        <v>0.0</v>
      </c>
      <c r="D3061" s="1" t="s">
        <v>32</v>
      </c>
      <c r="E3061" s="1">
        <v>11.0</v>
      </c>
      <c r="F3061" s="7" t="str">
        <f>vlookup(E3061,Teams!A:B,2,false)</f>
        <v>Cupertino</v>
      </c>
      <c r="G3061" s="1" t="b">
        <v>0</v>
      </c>
      <c r="H3061" s="1" t="b">
        <v>1</v>
      </c>
      <c r="I3061" s="1">
        <v>17.0</v>
      </c>
      <c r="J3061" s="7" t="str">
        <f>vlookup(I3061,Cats!$A:$B,2,false)</f>
        <v>B</v>
      </c>
    </row>
    <row r="3062">
      <c r="A3062" s="1">
        <v>140071.0</v>
      </c>
      <c r="B3062" s="1">
        <v>531.0</v>
      </c>
      <c r="C3062" s="1">
        <v>14.0</v>
      </c>
      <c r="D3062" s="1" t="s">
        <v>45</v>
      </c>
      <c r="E3062" s="1">
        <v>6.0</v>
      </c>
      <c r="F3062" s="7" t="str">
        <f>vlookup(E3062,Teams!A:B,2,false)</f>
        <v>Buchholz A</v>
      </c>
      <c r="G3062" s="1" t="b">
        <v>1</v>
      </c>
      <c r="H3062" s="1" t="b">
        <v>0</v>
      </c>
      <c r="I3062" s="1">
        <v>18.0</v>
      </c>
      <c r="J3062" s="7" t="str">
        <f>vlookup(I3062,Cats!$A:$B,2,false)</f>
        <v>P</v>
      </c>
    </row>
    <row r="3063">
      <c r="A3063" s="1">
        <v>140072.0</v>
      </c>
      <c r="B3063" s="1">
        <v>531.0</v>
      </c>
      <c r="C3063" s="1">
        <v>0.0</v>
      </c>
      <c r="D3063" s="1" t="s">
        <v>32</v>
      </c>
      <c r="E3063" s="1">
        <v>11.0</v>
      </c>
      <c r="F3063" s="7" t="str">
        <f>vlookup(E3063,Teams!A:B,2,false)</f>
        <v>Cupertino</v>
      </c>
      <c r="G3063" s="1" t="b">
        <v>0</v>
      </c>
      <c r="H3063" s="1" t="b">
        <v>1</v>
      </c>
      <c r="I3063" s="1">
        <v>18.0</v>
      </c>
      <c r="J3063" s="7" t="str">
        <f>vlookup(I3063,Cats!$A:$B,2,false)</f>
        <v>P</v>
      </c>
    </row>
    <row r="3064">
      <c r="A3064" s="1">
        <v>140073.0</v>
      </c>
      <c r="B3064" s="1">
        <v>531.0</v>
      </c>
      <c r="C3064" s="1">
        <v>-4.0</v>
      </c>
      <c r="D3064" s="1" t="s">
        <v>40</v>
      </c>
      <c r="E3064" s="1">
        <v>6.0</v>
      </c>
      <c r="F3064" s="7" t="str">
        <f>vlookup(E3064,Teams!A:B,2,false)</f>
        <v>Buchholz A</v>
      </c>
      <c r="G3064" s="1" t="b">
        <v>1</v>
      </c>
      <c r="H3064" s="1" t="b">
        <v>0</v>
      </c>
      <c r="I3064" s="1">
        <v>19.0</v>
      </c>
      <c r="J3064" s="7" t="str">
        <f>vlookup(I3064,Cats!$A:$B,2,false)</f>
        <v>X</v>
      </c>
    </row>
    <row r="3065">
      <c r="A3065" s="1">
        <v>140074.0</v>
      </c>
      <c r="B3065" s="1">
        <v>531.0</v>
      </c>
      <c r="C3065" s="1">
        <v>4.0</v>
      </c>
      <c r="D3065" s="1" t="s">
        <v>132</v>
      </c>
      <c r="E3065" s="1">
        <v>11.0</v>
      </c>
      <c r="F3065" s="7" t="str">
        <f>vlookup(E3065,Teams!A:B,2,false)</f>
        <v>Cupertino</v>
      </c>
      <c r="G3065" s="1" t="b">
        <v>0</v>
      </c>
      <c r="H3065" s="1" t="b">
        <v>0</v>
      </c>
      <c r="I3065" s="1">
        <v>19.0</v>
      </c>
      <c r="J3065" s="7" t="str">
        <f>vlookup(I3065,Cats!$A:$B,2,false)</f>
        <v>X</v>
      </c>
    </row>
    <row r="3066">
      <c r="A3066" s="1">
        <v>140075.0</v>
      </c>
      <c r="B3066" s="1">
        <v>531.0</v>
      </c>
      <c r="C3066" s="1">
        <v>0.0</v>
      </c>
      <c r="D3066" s="1" t="s">
        <v>45</v>
      </c>
      <c r="E3066" s="1">
        <v>6.0</v>
      </c>
      <c r="F3066" s="7" t="str">
        <f>vlookup(E3066,Teams!A:B,2,false)</f>
        <v>Buchholz A</v>
      </c>
      <c r="G3066" s="1" t="b">
        <v>1</v>
      </c>
      <c r="H3066" s="1" t="b">
        <v>0</v>
      </c>
      <c r="I3066" s="1">
        <v>20.0</v>
      </c>
      <c r="J3066" s="7" t="str">
        <f>vlookup(I3066,Cats!$A:$B,2,false)</f>
        <v>M</v>
      </c>
    </row>
    <row r="3067">
      <c r="A3067" s="1">
        <v>140076.0</v>
      </c>
      <c r="B3067" s="1">
        <v>531.0</v>
      </c>
      <c r="C3067" s="1">
        <v>0.0</v>
      </c>
      <c r="D3067" s="1" t="s">
        <v>131</v>
      </c>
      <c r="E3067" s="1">
        <v>11.0</v>
      </c>
      <c r="F3067" s="7" t="str">
        <f>vlookup(E3067,Teams!A:B,2,false)</f>
        <v>Cupertino</v>
      </c>
      <c r="G3067" s="1" t="b">
        <v>0</v>
      </c>
      <c r="H3067" s="1" t="b">
        <v>0</v>
      </c>
      <c r="I3067" s="1">
        <v>20.0</v>
      </c>
      <c r="J3067" s="7" t="str">
        <f>vlookup(I3067,Cats!$A:$B,2,false)</f>
        <v>M</v>
      </c>
    </row>
    <row r="3068">
      <c r="A3068" s="1">
        <v>140077.0</v>
      </c>
      <c r="B3068" s="1">
        <v>531.0</v>
      </c>
      <c r="C3068" s="1">
        <v>4.0</v>
      </c>
      <c r="D3068" s="1" t="s">
        <v>44</v>
      </c>
      <c r="E3068" s="1">
        <v>6.0</v>
      </c>
      <c r="F3068" s="7" t="str">
        <f>vlookup(E3068,Teams!A:B,2,false)</f>
        <v>Buchholz A</v>
      </c>
      <c r="G3068" s="1" t="b">
        <v>1</v>
      </c>
      <c r="H3068" s="1" t="b">
        <v>0</v>
      </c>
      <c r="I3068" s="1">
        <v>21.0</v>
      </c>
      <c r="J3068" s="7" t="str">
        <f>vlookup(I3068,Cats!$A:$B,2,false)</f>
        <v>C</v>
      </c>
    </row>
    <row r="3069">
      <c r="A3069" s="1">
        <v>140078.0</v>
      </c>
      <c r="B3069" s="1">
        <v>531.0</v>
      </c>
      <c r="C3069" s="1">
        <v>0.0</v>
      </c>
      <c r="D3069" s="1" t="s">
        <v>32</v>
      </c>
      <c r="E3069" s="1">
        <v>11.0</v>
      </c>
      <c r="F3069" s="7" t="str">
        <f>vlookup(E3069,Teams!A:B,2,false)</f>
        <v>Cupertino</v>
      </c>
      <c r="G3069" s="1" t="b">
        <v>0</v>
      </c>
      <c r="H3069" s="1" t="b">
        <v>1</v>
      </c>
      <c r="I3069" s="1">
        <v>21.0</v>
      </c>
      <c r="J3069" s="7" t="str">
        <f>vlookup(I3069,Cats!$A:$B,2,false)</f>
        <v>C</v>
      </c>
    </row>
    <row r="3070">
      <c r="A3070" s="1">
        <v>140079.0</v>
      </c>
      <c r="B3070" s="1">
        <v>531.0</v>
      </c>
      <c r="C3070" s="1">
        <v>14.0</v>
      </c>
      <c r="D3070" s="1" t="s">
        <v>40</v>
      </c>
      <c r="E3070" s="1">
        <v>6.0</v>
      </c>
      <c r="F3070" s="7" t="str">
        <f>vlookup(E3070,Teams!A:B,2,false)</f>
        <v>Buchholz A</v>
      </c>
      <c r="G3070" s="1" t="b">
        <v>1</v>
      </c>
      <c r="H3070" s="1" t="b">
        <v>0</v>
      </c>
      <c r="I3070" s="1">
        <v>22.0</v>
      </c>
      <c r="J3070" s="7" t="str">
        <f>vlookup(I3070,Cats!$A:$B,2,false)</f>
        <v>E</v>
      </c>
    </row>
    <row r="3071">
      <c r="A3071" s="1">
        <v>140080.0</v>
      </c>
      <c r="B3071" s="1">
        <v>531.0</v>
      </c>
      <c r="C3071" s="1">
        <v>0.0</v>
      </c>
      <c r="D3071" s="1" t="s">
        <v>32</v>
      </c>
      <c r="E3071" s="1">
        <v>11.0</v>
      </c>
      <c r="F3071" s="7" t="str">
        <f>vlookup(E3071,Teams!A:B,2,false)</f>
        <v>Cupertino</v>
      </c>
      <c r="G3071" s="1" t="b">
        <v>0</v>
      </c>
      <c r="H3071" s="1" t="b">
        <v>1</v>
      </c>
      <c r="I3071" s="1">
        <v>22.0</v>
      </c>
      <c r="J3071" s="7" t="str">
        <f>vlookup(I3071,Cats!$A:$B,2,false)</f>
        <v>E</v>
      </c>
    </row>
    <row r="3072">
      <c r="A3072" s="1">
        <v>140081.0</v>
      </c>
      <c r="B3072" s="1">
        <v>531.0</v>
      </c>
      <c r="C3072" s="1">
        <v>0.0</v>
      </c>
      <c r="D3072" s="1" t="s">
        <v>32</v>
      </c>
      <c r="E3072" s="1">
        <v>6.0</v>
      </c>
      <c r="F3072" s="7" t="str">
        <f>vlookup(E3072,Teams!A:B,2,false)</f>
        <v>Buchholz A</v>
      </c>
      <c r="G3072" s="1" t="b">
        <v>1</v>
      </c>
      <c r="H3072" s="1" t="b">
        <v>1</v>
      </c>
      <c r="I3072" s="1">
        <v>23.0</v>
      </c>
      <c r="J3072" s="7" t="str">
        <f>vlookup(I3072,Cats!$A:$B,2,false)</f>
        <v>B</v>
      </c>
    </row>
    <row r="3073">
      <c r="A3073" s="1">
        <v>140082.0</v>
      </c>
      <c r="B3073" s="1">
        <v>531.0</v>
      </c>
      <c r="C3073" s="1">
        <v>4.0</v>
      </c>
      <c r="D3073" s="1" t="s">
        <v>132</v>
      </c>
      <c r="E3073" s="1">
        <v>11.0</v>
      </c>
      <c r="F3073" s="7" t="str">
        <f>vlookup(E3073,Teams!A:B,2,false)</f>
        <v>Cupertino</v>
      </c>
      <c r="G3073" s="1" t="b">
        <v>0</v>
      </c>
      <c r="H3073" s="1" t="b">
        <v>0</v>
      </c>
      <c r="I3073" s="1">
        <v>23.0</v>
      </c>
      <c r="J3073" s="7" t="str">
        <f>vlookup(I3073,Cats!$A:$B,2,false)</f>
        <v>B</v>
      </c>
    </row>
    <row r="3074">
      <c r="A3074" s="1">
        <v>140083.0</v>
      </c>
      <c r="B3074" s="1">
        <v>531.0</v>
      </c>
      <c r="C3074" s="1">
        <v>0.0</v>
      </c>
      <c r="D3074" s="1" t="s">
        <v>32</v>
      </c>
      <c r="E3074" s="1">
        <v>6.0</v>
      </c>
      <c r="F3074" s="7" t="str">
        <f>vlookup(E3074,Teams!A:B,2,false)</f>
        <v>Buchholz A</v>
      </c>
      <c r="G3074" s="1" t="b">
        <v>1</v>
      </c>
      <c r="H3074" s="1" t="b">
        <v>1</v>
      </c>
      <c r="I3074" s="1">
        <v>24.0</v>
      </c>
      <c r="J3074" s="7" t="str">
        <f>vlookup(I3074,Cats!$A:$B,2,false)</f>
        <v>P</v>
      </c>
    </row>
    <row r="3075">
      <c r="A3075" s="1">
        <v>140084.0</v>
      </c>
      <c r="B3075" s="1">
        <v>531.0</v>
      </c>
      <c r="C3075" s="1">
        <v>4.0</v>
      </c>
      <c r="D3075" s="1" t="s">
        <v>131</v>
      </c>
      <c r="E3075" s="1">
        <v>11.0</v>
      </c>
      <c r="F3075" s="7" t="str">
        <f>vlookup(E3075,Teams!A:B,2,false)</f>
        <v>Cupertino</v>
      </c>
      <c r="G3075" s="1" t="b">
        <v>0</v>
      </c>
      <c r="H3075" s="1" t="b">
        <v>0</v>
      </c>
      <c r="I3075" s="1">
        <v>24.0</v>
      </c>
      <c r="J3075" s="7" t="str">
        <f>vlookup(I3075,Cats!$A:$B,2,false)</f>
        <v>P</v>
      </c>
    </row>
    <row r="3076">
      <c r="A3076" s="1">
        <v>140085.0</v>
      </c>
      <c r="B3076" s="1">
        <v>532.0</v>
      </c>
      <c r="C3076" s="1">
        <v>0.0</v>
      </c>
      <c r="D3076" s="1" t="s">
        <v>32</v>
      </c>
      <c r="E3076" s="1">
        <v>12.0</v>
      </c>
      <c r="F3076" s="7" t="str">
        <f>vlookup(E3076,Teams!A:B,2,false)</f>
        <v>Davidson</v>
      </c>
      <c r="G3076" s="1" t="b">
        <v>1</v>
      </c>
      <c r="H3076" s="1" t="b">
        <v>1</v>
      </c>
      <c r="I3076" s="1">
        <v>1.0</v>
      </c>
      <c r="J3076" s="7" t="str">
        <f>vlookup(I3076,Cats!$A:$B,2,false)</f>
        <v>X</v>
      </c>
    </row>
    <row r="3077">
      <c r="A3077" s="1">
        <v>140086.0</v>
      </c>
      <c r="B3077" s="1">
        <v>532.0</v>
      </c>
      <c r="C3077" s="1">
        <v>14.0</v>
      </c>
      <c r="D3077" s="1" t="s">
        <v>134</v>
      </c>
      <c r="E3077" s="1">
        <v>42.0</v>
      </c>
      <c r="F3077" s="7" t="str">
        <f>vlookup(E3077,Teams!A:B,2,false)</f>
        <v>Tesla STEM</v>
      </c>
      <c r="G3077" s="1" t="b">
        <v>0</v>
      </c>
      <c r="H3077" s="1" t="b">
        <v>0</v>
      </c>
      <c r="I3077" s="1">
        <v>1.0</v>
      </c>
      <c r="J3077" s="7" t="str">
        <f>vlookup(I3077,Cats!$A:$B,2,false)</f>
        <v>X</v>
      </c>
    </row>
    <row r="3078">
      <c r="A3078" s="1">
        <v>140087.0</v>
      </c>
      <c r="B3078" s="1">
        <v>532.0</v>
      </c>
      <c r="C3078" s="1">
        <v>0.0</v>
      </c>
      <c r="D3078" s="1" t="s">
        <v>32</v>
      </c>
      <c r="E3078" s="1">
        <v>12.0</v>
      </c>
      <c r="F3078" s="7" t="str">
        <f>vlookup(E3078,Teams!A:B,2,false)</f>
        <v>Davidson</v>
      </c>
      <c r="G3078" s="1" t="b">
        <v>1</v>
      </c>
      <c r="H3078" s="1" t="b">
        <v>1</v>
      </c>
      <c r="I3078" s="1">
        <v>2.0</v>
      </c>
      <c r="J3078" s="7" t="str">
        <f>vlookup(I3078,Cats!$A:$B,2,false)</f>
        <v>M</v>
      </c>
    </row>
    <row r="3079">
      <c r="A3079" s="1">
        <v>140088.0</v>
      </c>
      <c r="B3079" s="1">
        <v>532.0</v>
      </c>
      <c r="C3079" s="1">
        <v>14.0</v>
      </c>
      <c r="D3079" s="1" t="s">
        <v>133</v>
      </c>
      <c r="E3079" s="1">
        <v>42.0</v>
      </c>
      <c r="F3079" s="7" t="str">
        <f>vlookup(E3079,Teams!A:B,2,false)</f>
        <v>Tesla STEM</v>
      </c>
      <c r="G3079" s="1" t="b">
        <v>0</v>
      </c>
      <c r="H3079" s="1" t="b">
        <v>0</v>
      </c>
      <c r="I3079" s="1">
        <v>2.0</v>
      </c>
      <c r="J3079" s="7" t="str">
        <f>vlookup(I3079,Cats!$A:$B,2,false)</f>
        <v>M</v>
      </c>
    </row>
    <row r="3080">
      <c r="A3080" s="1">
        <v>140089.0</v>
      </c>
      <c r="B3080" s="1">
        <v>532.0</v>
      </c>
      <c r="C3080" s="1">
        <v>0.0</v>
      </c>
      <c r="D3080" s="1" t="s">
        <v>32</v>
      </c>
      <c r="E3080" s="1">
        <v>12.0</v>
      </c>
      <c r="F3080" s="7" t="str">
        <f>vlookup(E3080,Teams!A:B,2,false)</f>
        <v>Davidson</v>
      </c>
      <c r="G3080" s="1" t="b">
        <v>1</v>
      </c>
      <c r="H3080" s="1" t="b">
        <v>1</v>
      </c>
      <c r="I3080" s="1">
        <v>3.0</v>
      </c>
      <c r="J3080" s="7" t="str">
        <f>vlookup(I3080,Cats!$A:$B,2,false)</f>
        <v>C</v>
      </c>
    </row>
    <row r="3081">
      <c r="A3081" s="1">
        <v>140090.0</v>
      </c>
      <c r="B3081" s="1">
        <v>532.0</v>
      </c>
      <c r="C3081" s="1">
        <v>14.0</v>
      </c>
      <c r="D3081" s="1" t="s">
        <v>134</v>
      </c>
      <c r="E3081" s="1">
        <v>42.0</v>
      </c>
      <c r="F3081" s="7" t="str">
        <f>vlookup(E3081,Teams!A:B,2,false)</f>
        <v>Tesla STEM</v>
      </c>
      <c r="G3081" s="1" t="b">
        <v>0</v>
      </c>
      <c r="H3081" s="1" t="b">
        <v>0</v>
      </c>
      <c r="I3081" s="1">
        <v>3.0</v>
      </c>
      <c r="J3081" s="7" t="str">
        <f>vlookup(I3081,Cats!$A:$B,2,false)</f>
        <v>C</v>
      </c>
    </row>
    <row r="3082">
      <c r="A3082" s="1">
        <v>140091.0</v>
      </c>
      <c r="B3082" s="1">
        <v>532.0</v>
      </c>
      <c r="C3082" s="1">
        <v>4.0</v>
      </c>
      <c r="D3082" s="1" t="s">
        <v>19</v>
      </c>
      <c r="E3082" s="1">
        <v>12.0</v>
      </c>
      <c r="F3082" s="7" t="str">
        <f>vlookup(E3082,Teams!A:B,2,false)</f>
        <v>Davidson</v>
      </c>
      <c r="G3082" s="1" t="b">
        <v>1</v>
      </c>
      <c r="H3082" s="1" t="b">
        <v>0</v>
      </c>
      <c r="I3082" s="1">
        <v>4.0</v>
      </c>
      <c r="J3082" s="7" t="str">
        <f>vlookup(I3082,Cats!$A:$B,2,false)</f>
        <v>E</v>
      </c>
    </row>
    <row r="3083">
      <c r="A3083" s="1">
        <v>140092.0</v>
      </c>
      <c r="B3083" s="1">
        <v>532.0</v>
      </c>
      <c r="C3083" s="1">
        <v>0.0</v>
      </c>
      <c r="D3083" s="1" t="s">
        <v>32</v>
      </c>
      <c r="E3083" s="1">
        <v>42.0</v>
      </c>
      <c r="F3083" s="7" t="str">
        <f>vlookup(E3083,Teams!A:B,2,false)</f>
        <v>Tesla STEM</v>
      </c>
      <c r="G3083" s="1" t="b">
        <v>0</v>
      </c>
      <c r="H3083" s="1" t="b">
        <v>1</v>
      </c>
      <c r="I3083" s="1">
        <v>4.0</v>
      </c>
      <c r="J3083" s="7" t="str">
        <f>vlookup(I3083,Cats!$A:$B,2,false)</f>
        <v>E</v>
      </c>
    </row>
    <row r="3084">
      <c r="A3084" s="1">
        <v>140093.0</v>
      </c>
      <c r="B3084" s="1">
        <v>532.0</v>
      </c>
      <c r="C3084" s="1">
        <v>-4.0</v>
      </c>
      <c r="D3084" s="1" t="s">
        <v>37</v>
      </c>
      <c r="E3084" s="1">
        <v>12.0</v>
      </c>
      <c r="F3084" s="7" t="str">
        <f>vlookup(E3084,Teams!A:B,2,false)</f>
        <v>Davidson</v>
      </c>
      <c r="G3084" s="1" t="b">
        <v>1</v>
      </c>
      <c r="H3084" s="1" t="b">
        <v>0</v>
      </c>
      <c r="I3084" s="1">
        <v>5.0</v>
      </c>
      <c r="J3084" s="7" t="str">
        <f>vlookup(I3084,Cats!$A:$B,2,false)</f>
        <v>B</v>
      </c>
    </row>
    <row r="3085">
      <c r="A3085" s="1">
        <v>140094.0</v>
      </c>
      <c r="B3085" s="1">
        <v>532.0</v>
      </c>
      <c r="C3085" s="1">
        <v>4.0</v>
      </c>
      <c r="D3085" s="1" t="s">
        <v>133</v>
      </c>
      <c r="E3085" s="1">
        <v>42.0</v>
      </c>
      <c r="F3085" s="7" t="str">
        <f>vlookup(E3085,Teams!A:B,2,false)</f>
        <v>Tesla STEM</v>
      </c>
      <c r="G3085" s="1" t="b">
        <v>0</v>
      </c>
      <c r="H3085" s="1" t="b">
        <v>0</v>
      </c>
      <c r="I3085" s="1">
        <v>5.0</v>
      </c>
      <c r="J3085" s="7" t="str">
        <f>vlookup(I3085,Cats!$A:$B,2,false)</f>
        <v>B</v>
      </c>
    </row>
    <row r="3086">
      <c r="A3086" s="1">
        <v>140095.0</v>
      </c>
      <c r="B3086" s="1">
        <v>532.0</v>
      </c>
      <c r="C3086" s="1">
        <v>0.0</v>
      </c>
      <c r="D3086" s="1" t="s">
        <v>32</v>
      </c>
      <c r="E3086" s="1">
        <v>12.0</v>
      </c>
      <c r="F3086" s="7" t="str">
        <f>vlookup(E3086,Teams!A:B,2,false)</f>
        <v>Davidson</v>
      </c>
      <c r="G3086" s="1" t="b">
        <v>1</v>
      </c>
      <c r="H3086" s="1" t="b">
        <v>1</v>
      </c>
      <c r="I3086" s="1">
        <v>6.0</v>
      </c>
      <c r="J3086" s="7" t="str">
        <f>vlookup(I3086,Cats!$A:$B,2,false)</f>
        <v>P</v>
      </c>
    </row>
    <row r="3087">
      <c r="A3087" s="1">
        <v>140096.0</v>
      </c>
      <c r="B3087" s="1">
        <v>532.0</v>
      </c>
      <c r="C3087" s="1">
        <v>14.0</v>
      </c>
      <c r="D3087" s="1" t="s">
        <v>133</v>
      </c>
      <c r="E3087" s="1">
        <v>42.0</v>
      </c>
      <c r="F3087" s="7" t="str">
        <f>vlookup(E3087,Teams!A:B,2,false)</f>
        <v>Tesla STEM</v>
      </c>
      <c r="G3087" s="1" t="b">
        <v>0</v>
      </c>
      <c r="H3087" s="1" t="b">
        <v>0</v>
      </c>
      <c r="I3087" s="1">
        <v>6.0</v>
      </c>
      <c r="J3087" s="7" t="str">
        <f>vlookup(I3087,Cats!$A:$B,2,false)</f>
        <v>P</v>
      </c>
    </row>
    <row r="3088">
      <c r="A3088" s="1">
        <v>140097.0</v>
      </c>
      <c r="B3088" s="1">
        <v>532.0</v>
      </c>
      <c r="C3088" s="1">
        <v>-4.0</v>
      </c>
      <c r="D3088" s="1" t="s">
        <v>35</v>
      </c>
      <c r="E3088" s="1">
        <v>12.0</v>
      </c>
      <c r="F3088" s="7" t="str">
        <f>vlookup(E3088,Teams!A:B,2,false)</f>
        <v>Davidson</v>
      </c>
      <c r="G3088" s="1" t="b">
        <v>1</v>
      </c>
      <c r="H3088" s="1" t="b">
        <v>0</v>
      </c>
      <c r="I3088" s="1">
        <v>7.0</v>
      </c>
      <c r="J3088" s="7" t="str">
        <f>vlookup(I3088,Cats!$A:$B,2,false)</f>
        <v>X</v>
      </c>
    </row>
    <row r="3089">
      <c r="A3089" s="1">
        <v>140098.0</v>
      </c>
      <c r="B3089" s="1">
        <v>532.0</v>
      </c>
      <c r="C3089" s="1">
        <v>4.0</v>
      </c>
      <c r="D3089" s="1" t="s">
        <v>134</v>
      </c>
      <c r="E3089" s="1">
        <v>42.0</v>
      </c>
      <c r="F3089" s="7" t="str">
        <f>vlookup(E3089,Teams!A:B,2,false)</f>
        <v>Tesla STEM</v>
      </c>
      <c r="G3089" s="1" t="b">
        <v>0</v>
      </c>
      <c r="H3089" s="1" t="b">
        <v>0</v>
      </c>
      <c r="I3089" s="1">
        <v>7.0</v>
      </c>
      <c r="J3089" s="7" t="str">
        <f>vlookup(I3089,Cats!$A:$B,2,false)</f>
        <v>X</v>
      </c>
    </row>
    <row r="3090">
      <c r="A3090" s="1">
        <v>140099.0</v>
      </c>
      <c r="B3090" s="1">
        <v>532.0</v>
      </c>
      <c r="C3090" s="1">
        <v>0.0</v>
      </c>
      <c r="D3090" s="1" t="s">
        <v>33</v>
      </c>
      <c r="E3090" s="1">
        <v>12.0</v>
      </c>
      <c r="F3090" s="7" t="str">
        <f>vlookup(E3090,Teams!A:B,2,false)</f>
        <v>Davidson</v>
      </c>
      <c r="G3090" s="1" t="b">
        <v>1</v>
      </c>
      <c r="H3090" s="1" t="b">
        <v>0</v>
      </c>
      <c r="I3090" s="1">
        <v>8.0</v>
      </c>
      <c r="J3090" s="7" t="str">
        <f>vlookup(I3090,Cats!$A:$B,2,false)</f>
        <v>M</v>
      </c>
    </row>
    <row r="3091">
      <c r="A3091" s="1">
        <v>140100.0</v>
      </c>
      <c r="B3091" s="1">
        <v>532.0</v>
      </c>
      <c r="C3091" s="1">
        <v>0.0</v>
      </c>
      <c r="D3091" s="1" t="s">
        <v>133</v>
      </c>
      <c r="E3091" s="1">
        <v>42.0</v>
      </c>
      <c r="F3091" s="7" t="str">
        <f>vlookup(E3091,Teams!A:B,2,false)</f>
        <v>Tesla STEM</v>
      </c>
      <c r="G3091" s="1" t="b">
        <v>0</v>
      </c>
      <c r="H3091" s="1" t="b">
        <v>0</v>
      </c>
      <c r="I3091" s="1">
        <v>8.0</v>
      </c>
      <c r="J3091" s="7" t="str">
        <f>vlookup(I3091,Cats!$A:$B,2,false)</f>
        <v>M</v>
      </c>
    </row>
    <row r="3092">
      <c r="A3092" s="1">
        <v>140101.0</v>
      </c>
      <c r="B3092" s="1">
        <v>532.0</v>
      </c>
      <c r="C3092" s="1">
        <v>0.0</v>
      </c>
      <c r="D3092" s="1" t="s">
        <v>32</v>
      </c>
      <c r="E3092" s="1">
        <v>12.0</v>
      </c>
      <c r="F3092" s="7" t="str">
        <f>vlookup(E3092,Teams!A:B,2,false)</f>
        <v>Davidson</v>
      </c>
      <c r="G3092" s="1" t="b">
        <v>1</v>
      </c>
      <c r="H3092" s="1" t="b">
        <v>1</v>
      </c>
      <c r="I3092" s="1">
        <v>9.0</v>
      </c>
      <c r="J3092" s="7" t="str">
        <f>vlookup(I3092,Cats!$A:$B,2,false)</f>
        <v>C</v>
      </c>
    </row>
    <row r="3093">
      <c r="A3093" s="1">
        <v>140102.0</v>
      </c>
      <c r="B3093" s="1">
        <v>532.0</v>
      </c>
      <c r="C3093" s="1">
        <v>14.0</v>
      </c>
      <c r="D3093" s="1" t="s">
        <v>135</v>
      </c>
      <c r="E3093" s="1">
        <v>42.0</v>
      </c>
      <c r="F3093" s="7" t="str">
        <f>vlookup(E3093,Teams!A:B,2,false)</f>
        <v>Tesla STEM</v>
      </c>
      <c r="G3093" s="1" t="b">
        <v>0</v>
      </c>
      <c r="H3093" s="1" t="b">
        <v>0</v>
      </c>
      <c r="I3093" s="1">
        <v>9.0</v>
      </c>
      <c r="J3093" s="7" t="str">
        <f>vlookup(I3093,Cats!$A:$B,2,false)</f>
        <v>C</v>
      </c>
    </row>
    <row r="3094">
      <c r="A3094" s="1">
        <v>140103.0</v>
      </c>
      <c r="B3094" s="1">
        <v>532.0</v>
      </c>
      <c r="C3094" s="1">
        <v>4.0</v>
      </c>
      <c r="D3094" s="1" t="s">
        <v>19</v>
      </c>
      <c r="E3094" s="1">
        <v>12.0</v>
      </c>
      <c r="F3094" s="7" t="str">
        <f>vlookup(E3094,Teams!A:B,2,false)</f>
        <v>Davidson</v>
      </c>
      <c r="G3094" s="1" t="b">
        <v>1</v>
      </c>
      <c r="H3094" s="1" t="b">
        <v>0</v>
      </c>
      <c r="I3094" s="1">
        <v>10.0</v>
      </c>
      <c r="J3094" s="7" t="str">
        <f>vlookup(I3094,Cats!$A:$B,2,false)</f>
        <v>E</v>
      </c>
    </row>
    <row r="3095">
      <c r="A3095" s="1">
        <v>140104.0</v>
      </c>
      <c r="B3095" s="1">
        <v>532.0</v>
      </c>
      <c r="C3095" s="1">
        <v>0.0</v>
      </c>
      <c r="D3095" s="1" t="s">
        <v>32</v>
      </c>
      <c r="E3095" s="1">
        <v>42.0</v>
      </c>
      <c r="F3095" s="7" t="str">
        <f>vlookup(E3095,Teams!A:B,2,false)</f>
        <v>Tesla STEM</v>
      </c>
      <c r="G3095" s="1" t="b">
        <v>0</v>
      </c>
      <c r="H3095" s="1" t="b">
        <v>1</v>
      </c>
      <c r="I3095" s="1">
        <v>10.0</v>
      </c>
      <c r="J3095" s="7" t="str">
        <f>vlookup(I3095,Cats!$A:$B,2,false)</f>
        <v>E</v>
      </c>
    </row>
    <row r="3096">
      <c r="A3096" s="1">
        <v>140105.0</v>
      </c>
      <c r="B3096" s="1">
        <v>532.0</v>
      </c>
      <c r="C3096" s="1">
        <v>0.0</v>
      </c>
      <c r="D3096" s="1" t="s">
        <v>37</v>
      </c>
      <c r="E3096" s="1">
        <v>12.0</v>
      </c>
      <c r="F3096" s="7" t="str">
        <f>vlookup(E3096,Teams!A:B,2,false)</f>
        <v>Davidson</v>
      </c>
      <c r="G3096" s="1" t="b">
        <v>1</v>
      </c>
      <c r="H3096" s="1" t="b">
        <v>0</v>
      </c>
      <c r="I3096" s="1">
        <v>11.0</v>
      </c>
      <c r="J3096" s="7" t="str">
        <f>vlookup(I3096,Cats!$A:$B,2,false)</f>
        <v>B</v>
      </c>
    </row>
    <row r="3097">
      <c r="A3097" s="1">
        <v>140106.0</v>
      </c>
      <c r="B3097" s="1">
        <v>532.0</v>
      </c>
      <c r="C3097" s="1">
        <v>4.0</v>
      </c>
      <c r="D3097" s="1" t="s">
        <v>134</v>
      </c>
      <c r="E3097" s="1">
        <v>42.0</v>
      </c>
      <c r="F3097" s="7" t="str">
        <f>vlookup(E3097,Teams!A:B,2,false)</f>
        <v>Tesla STEM</v>
      </c>
      <c r="G3097" s="1" t="b">
        <v>0</v>
      </c>
      <c r="H3097" s="1" t="b">
        <v>0</v>
      </c>
      <c r="I3097" s="1">
        <v>11.0</v>
      </c>
      <c r="J3097" s="7" t="str">
        <f>vlookup(I3097,Cats!$A:$B,2,false)</f>
        <v>B</v>
      </c>
    </row>
    <row r="3098">
      <c r="A3098" s="1">
        <v>140107.0</v>
      </c>
      <c r="B3098" s="1">
        <v>532.0</v>
      </c>
      <c r="C3098" s="1">
        <v>14.0</v>
      </c>
      <c r="D3098" s="1" t="s">
        <v>19</v>
      </c>
      <c r="E3098" s="1">
        <v>12.0</v>
      </c>
      <c r="F3098" s="7" t="str">
        <f>vlookup(E3098,Teams!A:B,2,false)</f>
        <v>Davidson</v>
      </c>
      <c r="G3098" s="1" t="b">
        <v>1</v>
      </c>
      <c r="H3098" s="1" t="b">
        <v>0</v>
      </c>
      <c r="I3098" s="1">
        <v>12.0</v>
      </c>
      <c r="J3098" s="7" t="str">
        <f>vlookup(I3098,Cats!$A:$B,2,false)</f>
        <v>P</v>
      </c>
    </row>
    <row r="3099">
      <c r="A3099" s="1">
        <v>140108.0</v>
      </c>
      <c r="B3099" s="1">
        <v>532.0</v>
      </c>
      <c r="C3099" s="1">
        <v>0.0</v>
      </c>
      <c r="D3099" s="1" t="s">
        <v>32</v>
      </c>
      <c r="E3099" s="1">
        <v>42.0</v>
      </c>
      <c r="F3099" s="7" t="str">
        <f>vlookup(E3099,Teams!A:B,2,false)</f>
        <v>Tesla STEM</v>
      </c>
      <c r="G3099" s="1" t="b">
        <v>0</v>
      </c>
      <c r="H3099" s="1" t="b">
        <v>1</v>
      </c>
      <c r="I3099" s="1">
        <v>12.0</v>
      </c>
      <c r="J3099" s="7" t="str">
        <f>vlookup(I3099,Cats!$A:$B,2,false)</f>
        <v>P</v>
      </c>
    </row>
    <row r="3100">
      <c r="A3100" s="1">
        <v>140109.0</v>
      </c>
      <c r="B3100" s="1">
        <v>532.0</v>
      </c>
      <c r="C3100" s="1">
        <v>14.0</v>
      </c>
      <c r="D3100" s="1" t="s">
        <v>37</v>
      </c>
      <c r="E3100" s="1">
        <v>12.0</v>
      </c>
      <c r="F3100" s="7" t="str">
        <f>vlookup(E3100,Teams!A:B,2,false)</f>
        <v>Davidson</v>
      </c>
      <c r="G3100" s="1" t="b">
        <v>1</v>
      </c>
      <c r="H3100" s="1" t="b">
        <v>0</v>
      </c>
      <c r="I3100" s="1">
        <v>13.0</v>
      </c>
      <c r="J3100" s="7" t="str">
        <f>vlookup(I3100,Cats!$A:$B,2,false)</f>
        <v>X</v>
      </c>
    </row>
    <row r="3101">
      <c r="A3101" s="1">
        <v>140110.0</v>
      </c>
      <c r="B3101" s="1">
        <v>532.0</v>
      </c>
      <c r="C3101" s="1">
        <v>0.0</v>
      </c>
      <c r="D3101" s="1" t="s">
        <v>32</v>
      </c>
      <c r="E3101" s="1">
        <v>42.0</v>
      </c>
      <c r="F3101" s="7" t="str">
        <f>vlookup(E3101,Teams!A:B,2,false)</f>
        <v>Tesla STEM</v>
      </c>
      <c r="G3101" s="1" t="b">
        <v>0</v>
      </c>
      <c r="H3101" s="1" t="b">
        <v>1</v>
      </c>
      <c r="I3101" s="1">
        <v>13.0</v>
      </c>
      <c r="J3101" s="7" t="str">
        <f>vlookup(I3101,Cats!$A:$B,2,false)</f>
        <v>X</v>
      </c>
    </row>
    <row r="3102">
      <c r="A3102" s="1">
        <v>140111.0</v>
      </c>
      <c r="B3102" s="1">
        <v>532.0</v>
      </c>
      <c r="C3102" s="1">
        <v>14.0</v>
      </c>
      <c r="D3102" s="1" t="s">
        <v>33</v>
      </c>
      <c r="E3102" s="1">
        <v>12.0</v>
      </c>
      <c r="F3102" s="7" t="str">
        <f>vlookup(E3102,Teams!A:B,2,false)</f>
        <v>Davidson</v>
      </c>
      <c r="G3102" s="1" t="b">
        <v>1</v>
      </c>
      <c r="H3102" s="1" t="b">
        <v>0</v>
      </c>
      <c r="I3102" s="1">
        <v>14.0</v>
      </c>
      <c r="J3102" s="7" t="str">
        <f>vlookup(I3102,Cats!$A:$B,2,false)</f>
        <v>M</v>
      </c>
    </row>
    <row r="3103">
      <c r="A3103" s="1">
        <v>140112.0</v>
      </c>
      <c r="B3103" s="1">
        <v>532.0</v>
      </c>
      <c r="C3103" s="1">
        <v>0.0</v>
      </c>
      <c r="D3103" s="1" t="s">
        <v>32</v>
      </c>
      <c r="E3103" s="1">
        <v>42.0</v>
      </c>
      <c r="F3103" s="7" t="str">
        <f>vlookup(E3103,Teams!A:B,2,false)</f>
        <v>Tesla STEM</v>
      </c>
      <c r="G3103" s="1" t="b">
        <v>0</v>
      </c>
      <c r="H3103" s="1" t="b">
        <v>1</v>
      </c>
      <c r="I3103" s="1">
        <v>14.0</v>
      </c>
      <c r="J3103" s="7" t="str">
        <f>vlookup(I3103,Cats!$A:$B,2,false)</f>
        <v>M</v>
      </c>
    </row>
    <row r="3104">
      <c r="A3104" s="1">
        <v>140113.0</v>
      </c>
      <c r="B3104" s="1">
        <v>532.0</v>
      </c>
      <c r="C3104" s="1">
        <v>0.0</v>
      </c>
      <c r="D3104" s="1" t="s">
        <v>19</v>
      </c>
      <c r="E3104" s="1">
        <v>12.0</v>
      </c>
      <c r="F3104" s="7" t="str">
        <f>vlookup(E3104,Teams!A:B,2,false)</f>
        <v>Davidson</v>
      </c>
      <c r="G3104" s="1" t="b">
        <v>1</v>
      </c>
      <c r="H3104" s="1" t="b">
        <v>0</v>
      </c>
      <c r="I3104" s="1">
        <v>15.0</v>
      </c>
      <c r="J3104" s="7" t="str">
        <f>vlookup(I3104,Cats!$A:$B,2,false)</f>
        <v>C</v>
      </c>
    </row>
    <row r="3105">
      <c r="A3105" s="1">
        <v>140114.0</v>
      </c>
      <c r="B3105" s="1">
        <v>532.0</v>
      </c>
      <c r="C3105" s="1">
        <v>4.0</v>
      </c>
      <c r="D3105" s="1" t="s">
        <v>135</v>
      </c>
      <c r="E3105" s="1">
        <v>42.0</v>
      </c>
      <c r="F3105" s="7" t="str">
        <f>vlookup(E3105,Teams!A:B,2,false)</f>
        <v>Tesla STEM</v>
      </c>
      <c r="G3105" s="1" t="b">
        <v>0</v>
      </c>
      <c r="H3105" s="1" t="b">
        <v>0</v>
      </c>
      <c r="I3105" s="1">
        <v>15.0</v>
      </c>
      <c r="J3105" s="7" t="str">
        <f>vlookup(I3105,Cats!$A:$B,2,false)</f>
        <v>C</v>
      </c>
    </row>
    <row r="3106">
      <c r="A3106" s="1">
        <v>140115.0</v>
      </c>
      <c r="B3106" s="1">
        <v>532.0</v>
      </c>
      <c r="C3106" s="1">
        <v>0.0</v>
      </c>
      <c r="D3106" s="1" t="s">
        <v>32</v>
      </c>
      <c r="E3106" s="1">
        <v>12.0</v>
      </c>
      <c r="F3106" s="7" t="str">
        <f>vlookup(E3106,Teams!A:B,2,false)</f>
        <v>Davidson</v>
      </c>
      <c r="G3106" s="1" t="b">
        <v>1</v>
      </c>
      <c r="H3106" s="1" t="b">
        <v>1</v>
      </c>
      <c r="I3106" s="1">
        <v>16.0</v>
      </c>
      <c r="J3106" s="7" t="str">
        <f>vlookup(I3106,Cats!$A:$B,2,false)</f>
        <v>E</v>
      </c>
    </row>
    <row r="3107">
      <c r="A3107" s="1">
        <v>140116.0</v>
      </c>
      <c r="B3107" s="1">
        <v>532.0</v>
      </c>
      <c r="C3107" s="1">
        <v>14.0</v>
      </c>
      <c r="D3107" s="1" t="s">
        <v>130</v>
      </c>
      <c r="E3107" s="1">
        <v>42.0</v>
      </c>
      <c r="F3107" s="7" t="str">
        <f>vlookup(E3107,Teams!A:B,2,false)</f>
        <v>Tesla STEM</v>
      </c>
      <c r="G3107" s="1" t="b">
        <v>0</v>
      </c>
      <c r="H3107" s="1" t="b">
        <v>0</v>
      </c>
      <c r="I3107" s="1">
        <v>16.0</v>
      </c>
      <c r="J3107" s="7" t="str">
        <f>vlookup(I3107,Cats!$A:$B,2,false)</f>
        <v>E</v>
      </c>
    </row>
    <row r="3108">
      <c r="A3108" s="1">
        <v>140117.0</v>
      </c>
      <c r="B3108" s="1">
        <v>532.0</v>
      </c>
      <c r="C3108" s="1">
        <v>4.0</v>
      </c>
      <c r="D3108" s="1" t="s">
        <v>37</v>
      </c>
      <c r="E3108" s="1">
        <v>12.0</v>
      </c>
      <c r="F3108" s="7" t="str">
        <f>vlookup(E3108,Teams!A:B,2,false)</f>
        <v>Davidson</v>
      </c>
      <c r="G3108" s="1" t="b">
        <v>1</v>
      </c>
      <c r="H3108" s="1" t="b">
        <v>0</v>
      </c>
      <c r="I3108" s="1">
        <v>17.0</v>
      </c>
      <c r="J3108" s="7" t="str">
        <f>vlookup(I3108,Cats!$A:$B,2,false)</f>
        <v>B</v>
      </c>
    </row>
    <row r="3109">
      <c r="A3109" s="1">
        <v>140118.0</v>
      </c>
      <c r="B3109" s="1">
        <v>532.0</v>
      </c>
      <c r="C3109" s="1">
        <v>0.0</v>
      </c>
      <c r="D3109" s="1" t="s">
        <v>32</v>
      </c>
      <c r="E3109" s="1">
        <v>42.0</v>
      </c>
      <c r="F3109" s="7" t="str">
        <f>vlookup(E3109,Teams!A:B,2,false)</f>
        <v>Tesla STEM</v>
      </c>
      <c r="G3109" s="1" t="b">
        <v>0</v>
      </c>
      <c r="H3109" s="1" t="b">
        <v>1</v>
      </c>
      <c r="I3109" s="1">
        <v>17.0</v>
      </c>
      <c r="J3109" s="7" t="str">
        <f>vlookup(I3109,Cats!$A:$B,2,false)</f>
        <v>B</v>
      </c>
    </row>
    <row r="3110">
      <c r="A3110" s="1">
        <v>140119.0</v>
      </c>
      <c r="B3110" s="1">
        <v>532.0</v>
      </c>
      <c r="C3110" s="1">
        <v>4.0</v>
      </c>
      <c r="D3110" s="1" t="s">
        <v>19</v>
      </c>
      <c r="E3110" s="1">
        <v>12.0</v>
      </c>
      <c r="F3110" s="7" t="str">
        <f>vlookup(E3110,Teams!A:B,2,false)</f>
        <v>Davidson</v>
      </c>
      <c r="G3110" s="1" t="b">
        <v>1</v>
      </c>
      <c r="H3110" s="1" t="b">
        <v>0</v>
      </c>
      <c r="I3110" s="1">
        <v>18.0</v>
      </c>
      <c r="J3110" s="7" t="str">
        <f>vlookup(I3110,Cats!$A:$B,2,false)</f>
        <v>P</v>
      </c>
    </row>
    <row r="3111">
      <c r="A3111" s="1">
        <v>140120.0</v>
      </c>
      <c r="B3111" s="1">
        <v>532.0</v>
      </c>
      <c r="C3111" s="1">
        <v>0.0</v>
      </c>
      <c r="D3111" s="1" t="s">
        <v>32</v>
      </c>
      <c r="E3111" s="1">
        <v>42.0</v>
      </c>
      <c r="F3111" s="7" t="str">
        <f>vlookup(E3111,Teams!A:B,2,false)</f>
        <v>Tesla STEM</v>
      </c>
      <c r="G3111" s="1" t="b">
        <v>0</v>
      </c>
      <c r="H3111" s="1" t="b">
        <v>1</v>
      </c>
      <c r="I3111" s="1">
        <v>18.0</v>
      </c>
      <c r="J3111" s="7" t="str">
        <f>vlookup(I3111,Cats!$A:$B,2,false)</f>
        <v>P</v>
      </c>
    </row>
    <row r="3112">
      <c r="A3112" s="1">
        <v>140121.0</v>
      </c>
      <c r="B3112" s="1">
        <v>532.0</v>
      </c>
      <c r="C3112" s="1">
        <v>-4.0</v>
      </c>
      <c r="D3112" s="1" t="s">
        <v>19</v>
      </c>
      <c r="E3112" s="1">
        <v>12.0</v>
      </c>
      <c r="F3112" s="7" t="str">
        <f>vlookup(E3112,Teams!A:B,2,false)</f>
        <v>Davidson</v>
      </c>
      <c r="G3112" s="1" t="b">
        <v>1</v>
      </c>
      <c r="H3112" s="1" t="b">
        <v>0</v>
      </c>
      <c r="I3112" s="1">
        <v>19.0</v>
      </c>
      <c r="J3112" s="7" t="str">
        <f>vlookup(I3112,Cats!$A:$B,2,false)</f>
        <v>X</v>
      </c>
    </row>
    <row r="3113">
      <c r="A3113" s="1">
        <v>140122.0</v>
      </c>
      <c r="B3113" s="1">
        <v>532.0</v>
      </c>
      <c r="C3113" s="1">
        <v>4.0</v>
      </c>
      <c r="D3113" s="1" t="s">
        <v>130</v>
      </c>
      <c r="E3113" s="1">
        <v>42.0</v>
      </c>
      <c r="F3113" s="7" t="str">
        <f>vlookup(E3113,Teams!A:B,2,false)</f>
        <v>Tesla STEM</v>
      </c>
      <c r="G3113" s="1" t="b">
        <v>0</v>
      </c>
      <c r="H3113" s="1" t="b">
        <v>0</v>
      </c>
      <c r="I3113" s="1">
        <v>19.0</v>
      </c>
      <c r="J3113" s="7" t="str">
        <f>vlookup(I3113,Cats!$A:$B,2,false)</f>
        <v>X</v>
      </c>
    </row>
    <row r="3114">
      <c r="A3114" s="1">
        <v>140123.0</v>
      </c>
      <c r="B3114" s="1">
        <v>532.0</v>
      </c>
      <c r="C3114" s="1">
        <v>0.0</v>
      </c>
      <c r="D3114" s="1" t="s">
        <v>32</v>
      </c>
      <c r="E3114" s="1">
        <v>12.0</v>
      </c>
      <c r="F3114" s="7" t="str">
        <f>vlookup(E3114,Teams!A:B,2,false)</f>
        <v>Davidson</v>
      </c>
      <c r="G3114" s="1" t="b">
        <v>1</v>
      </c>
      <c r="H3114" s="1" t="b">
        <v>1</v>
      </c>
      <c r="I3114" s="1">
        <v>20.0</v>
      </c>
      <c r="J3114" s="7" t="str">
        <f>vlookup(I3114,Cats!$A:$B,2,false)</f>
        <v>M</v>
      </c>
    </row>
    <row r="3115">
      <c r="A3115" s="1">
        <v>140124.0</v>
      </c>
      <c r="B3115" s="1">
        <v>532.0</v>
      </c>
      <c r="C3115" s="1">
        <v>14.0</v>
      </c>
      <c r="D3115" s="1" t="s">
        <v>133</v>
      </c>
      <c r="E3115" s="1">
        <v>42.0</v>
      </c>
      <c r="F3115" s="7" t="str">
        <f>vlookup(E3115,Teams!A:B,2,false)</f>
        <v>Tesla STEM</v>
      </c>
      <c r="G3115" s="1" t="b">
        <v>0</v>
      </c>
      <c r="H3115" s="1" t="b">
        <v>0</v>
      </c>
      <c r="I3115" s="1">
        <v>20.0</v>
      </c>
      <c r="J3115" s="7" t="str">
        <f>vlookup(I3115,Cats!$A:$B,2,false)</f>
        <v>M</v>
      </c>
    </row>
    <row r="3116">
      <c r="A3116" s="1">
        <v>140125.0</v>
      </c>
      <c r="B3116" s="1">
        <v>532.0</v>
      </c>
      <c r="C3116" s="1">
        <v>0.0</v>
      </c>
      <c r="D3116" s="1" t="s">
        <v>32</v>
      </c>
      <c r="E3116" s="1">
        <v>12.0</v>
      </c>
      <c r="F3116" s="7" t="str">
        <f>vlookup(E3116,Teams!A:B,2,false)</f>
        <v>Davidson</v>
      </c>
      <c r="G3116" s="1" t="b">
        <v>1</v>
      </c>
      <c r="H3116" s="1" t="b">
        <v>1</v>
      </c>
      <c r="I3116" s="1">
        <v>21.0</v>
      </c>
      <c r="J3116" s="7" t="str">
        <f>vlookup(I3116,Cats!$A:$B,2,false)</f>
        <v>C</v>
      </c>
    </row>
    <row r="3117">
      <c r="A3117" s="1">
        <v>140126.0</v>
      </c>
      <c r="B3117" s="1">
        <v>532.0</v>
      </c>
      <c r="C3117" s="1">
        <v>4.0</v>
      </c>
      <c r="D3117" s="1" t="s">
        <v>135</v>
      </c>
      <c r="E3117" s="1">
        <v>42.0</v>
      </c>
      <c r="F3117" s="7" t="str">
        <f>vlookup(E3117,Teams!A:B,2,false)</f>
        <v>Tesla STEM</v>
      </c>
      <c r="G3117" s="1" t="b">
        <v>0</v>
      </c>
      <c r="H3117" s="1" t="b">
        <v>0</v>
      </c>
      <c r="I3117" s="1">
        <v>21.0</v>
      </c>
      <c r="J3117" s="7" t="str">
        <f>vlookup(I3117,Cats!$A:$B,2,false)</f>
        <v>C</v>
      </c>
    </row>
    <row r="3118">
      <c r="A3118" s="1">
        <v>140127.0</v>
      </c>
      <c r="B3118" s="1">
        <v>532.0</v>
      </c>
      <c r="C3118" s="1">
        <v>4.0</v>
      </c>
      <c r="D3118" s="1" t="s">
        <v>19</v>
      </c>
      <c r="E3118" s="1">
        <v>12.0</v>
      </c>
      <c r="F3118" s="7" t="str">
        <f>vlookup(E3118,Teams!A:B,2,false)</f>
        <v>Davidson</v>
      </c>
      <c r="G3118" s="1" t="b">
        <v>1</v>
      </c>
      <c r="H3118" s="1" t="b">
        <v>0</v>
      </c>
      <c r="I3118" s="1">
        <v>22.0</v>
      </c>
      <c r="J3118" s="7" t="str">
        <f>vlookup(I3118,Cats!$A:$B,2,false)</f>
        <v>E</v>
      </c>
    </row>
    <row r="3119">
      <c r="A3119" s="1">
        <v>140128.0</v>
      </c>
      <c r="B3119" s="1">
        <v>532.0</v>
      </c>
      <c r="C3119" s="1">
        <v>0.0</v>
      </c>
      <c r="D3119" s="1" t="s">
        <v>32</v>
      </c>
      <c r="E3119" s="1">
        <v>42.0</v>
      </c>
      <c r="F3119" s="7" t="str">
        <f>vlookup(E3119,Teams!A:B,2,false)</f>
        <v>Tesla STEM</v>
      </c>
      <c r="G3119" s="1" t="b">
        <v>0</v>
      </c>
      <c r="H3119" s="1" t="b">
        <v>1</v>
      </c>
      <c r="I3119" s="1">
        <v>22.0</v>
      </c>
      <c r="J3119" s="7" t="str">
        <f>vlookup(I3119,Cats!$A:$B,2,false)</f>
        <v>E</v>
      </c>
    </row>
    <row r="3120">
      <c r="A3120" s="1">
        <v>140129.0</v>
      </c>
      <c r="B3120" s="1">
        <v>532.0</v>
      </c>
      <c r="C3120" s="1">
        <v>4.0</v>
      </c>
      <c r="D3120" s="1" t="s">
        <v>19</v>
      </c>
      <c r="E3120" s="1">
        <v>12.0</v>
      </c>
      <c r="F3120" s="7" t="str">
        <f>vlookup(E3120,Teams!A:B,2,false)</f>
        <v>Davidson</v>
      </c>
      <c r="G3120" s="1" t="b">
        <v>1</v>
      </c>
      <c r="H3120" s="1" t="b">
        <v>0</v>
      </c>
      <c r="I3120" s="1">
        <v>23.0</v>
      </c>
      <c r="J3120" s="7" t="str">
        <f>vlookup(I3120,Cats!$A:$B,2,false)</f>
        <v>B</v>
      </c>
    </row>
    <row r="3121">
      <c r="A3121" s="1">
        <v>140130.0</v>
      </c>
      <c r="B3121" s="1">
        <v>532.0</v>
      </c>
      <c r="C3121" s="1">
        <v>0.0</v>
      </c>
      <c r="D3121" s="1" t="s">
        <v>32</v>
      </c>
      <c r="E3121" s="1">
        <v>42.0</v>
      </c>
      <c r="F3121" s="7" t="str">
        <f>vlookup(E3121,Teams!A:B,2,false)</f>
        <v>Tesla STEM</v>
      </c>
      <c r="G3121" s="1" t="b">
        <v>0</v>
      </c>
      <c r="H3121" s="1" t="b">
        <v>1</v>
      </c>
      <c r="I3121" s="1">
        <v>23.0</v>
      </c>
      <c r="J3121" s="7" t="str">
        <f>vlookup(I3121,Cats!$A:$B,2,false)</f>
        <v>B</v>
      </c>
    </row>
    <row r="3122">
      <c r="A3122" s="1">
        <v>140131.0</v>
      </c>
      <c r="B3122" s="1">
        <v>532.0</v>
      </c>
      <c r="C3122" s="1">
        <v>0.0</v>
      </c>
      <c r="D3122" s="1" t="s">
        <v>32</v>
      </c>
      <c r="E3122" s="1">
        <v>12.0</v>
      </c>
      <c r="F3122" s="7" t="str">
        <f>vlookup(E3122,Teams!A:B,2,false)</f>
        <v>Davidson</v>
      </c>
      <c r="G3122" s="1" t="b">
        <v>1</v>
      </c>
      <c r="H3122" s="1" t="b">
        <v>1</v>
      </c>
      <c r="I3122" s="1">
        <v>24.0</v>
      </c>
      <c r="J3122" s="7" t="str">
        <f>vlookup(I3122,Cats!$A:$B,2,false)</f>
        <v>P</v>
      </c>
    </row>
    <row r="3123">
      <c r="A3123" s="1">
        <v>140132.0</v>
      </c>
      <c r="B3123" s="1">
        <v>532.0</v>
      </c>
      <c r="C3123" s="1">
        <v>14.0</v>
      </c>
      <c r="D3123" s="1" t="s">
        <v>134</v>
      </c>
      <c r="E3123" s="1">
        <v>42.0</v>
      </c>
      <c r="F3123" s="7" t="str">
        <f>vlookup(E3123,Teams!A:B,2,false)</f>
        <v>Tesla STEM</v>
      </c>
      <c r="G3123" s="1" t="b">
        <v>0</v>
      </c>
      <c r="H3123" s="1" t="b">
        <v>0</v>
      </c>
      <c r="I3123" s="1">
        <v>24.0</v>
      </c>
      <c r="J3123" s="7" t="str">
        <f>vlookup(I3123,Cats!$A:$B,2,false)</f>
        <v>P</v>
      </c>
    </row>
    <row r="3124">
      <c r="A3124" s="1">
        <v>140133.0</v>
      </c>
      <c r="B3124" s="1">
        <v>533.0</v>
      </c>
      <c r="C3124" s="1">
        <v>-4.0</v>
      </c>
      <c r="D3124" s="1" t="s">
        <v>99</v>
      </c>
      <c r="E3124" s="1">
        <v>1.0</v>
      </c>
      <c r="F3124" s="7" t="str">
        <f>vlookup(E3124,Teams!A:B,2,false)</f>
        <v>ASFA</v>
      </c>
      <c r="G3124" s="1" t="b">
        <v>1</v>
      </c>
      <c r="H3124" s="1" t="b">
        <v>0</v>
      </c>
      <c r="I3124" s="1">
        <v>1.0</v>
      </c>
      <c r="J3124" s="7" t="str">
        <f>vlookup(I3124,Cats!$A:$B,2,false)</f>
        <v>X</v>
      </c>
    </row>
    <row r="3125">
      <c r="A3125" s="1">
        <v>140134.0</v>
      </c>
      <c r="B3125" s="1">
        <v>533.0</v>
      </c>
      <c r="C3125" s="1">
        <v>4.0</v>
      </c>
      <c r="D3125" s="1" t="s">
        <v>106</v>
      </c>
      <c r="E3125" s="1">
        <v>28.0</v>
      </c>
      <c r="F3125" s="7" t="str">
        <f>vlookup(E3125,Teams!A:B,2,false)</f>
        <v>Mira Loma</v>
      </c>
      <c r="G3125" s="1" t="b">
        <v>0</v>
      </c>
      <c r="H3125" s="1" t="b">
        <v>0</v>
      </c>
      <c r="I3125" s="1">
        <v>1.0</v>
      </c>
      <c r="J3125" s="7" t="str">
        <f>vlookup(I3125,Cats!$A:$B,2,false)</f>
        <v>X</v>
      </c>
    </row>
    <row r="3126">
      <c r="A3126" s="1">
        <v>140135.0</v>
      </c>
      <c r="B3126" s="1">
        <v>533.0</v>
      </c>
      <c r="C3126" s="1">
        <v>14.0</v>
      </c>
      <c r="D3126" s="1" t="s">
        <v>67</v>
      </c>
      <c r="E3126" s="1">
        <v>1.0</v>
      </c>
      <c r="F3126" s="7" t="str">
        <f>vlookup(E3126,Teams!A:B,2,false)</f>
        <v>ASFA</v>
      </c>
      <c r="G3126" s="1" t="b">
        <v>1</v>
      </c>
      <c r="H3126" s="1" t="b">
        <v>0</v>
      </c>
      <c r="I3126" s="1">
        <v>2.0</v>
      </c>
      <c r="J3126" s="7" t="str">
        <f>vlookup(I3126,Cats!$A:$B,2,false)</f>
        <v>M</v>
      </c>
    </row>
    <row r="3127">
      <c r="A3127" s="1">
        <v>140136.0</v>
      </c>
      <c r="B3127" s="1">
        <v>533.0</v>
      </c>
      <c r="C3127" s="1">
        <v>0.0</v>
      </c>
      <c r="D3127" s="1" t="s">
        <v>32</v>
      </c>
      <c r="E3127" s="1">
        <v>28.0</v>
      </c>
      <c r="F3127" s="7" t="str">
        <f>vlookup(E3127,Teams!A:B,2,false)</f>
        <v>Mira Loma</v>
      </c>
      <c r="G3127" s="1" t="b">
        <v>0</v>
      </c>
      <c r="H3127" s="1" t="b">
        <v>1</v>
      </c>
      <c r="I3127" s="1">
        <v>2.0</v>
      </c>
      <c r="J3127" s="7" t="str">
        <f>vlookup(I3127,Cats!$A:$B,2,false)</f>
        <v>M</v>
      </c>
    </row>
    <row r="3128">
      <c r="A3128" s="1">
        <v>140137.0</v>
      </c>
      <c r="B3128" s="1">
        <v>533.0</v>
      </c>
      <c r="C3128" s="1">
        <v>4.0</v>
      </c>
      <c r="D3128" s="1" t="s">
        <v>67</v>
      </c>
      <c r="E3128" s="1">
        <v>1.0</v>
      </c>
      <c r="F3128" s="7" t="str">
        <f>vlookup(E3128,Teams!A:B,2,false)</f>
        <v>ASFA</v>
      </c>
      <c r="G3128" s="1" t="b">
        <v>1</v>
      </c>
      <c r="H3128" s="1" t="b">
        <v>0</v>
      </c>
      <c r="I3128" s="1">
        <v>3.0</v>
      </c>
      <c r="J3128" s="7" t="str">
        <f>vlookup(I3128,Cats!$A:$B,2,false)</f>
        <v>C</v>
      </c>
    </row>
    <row r="3129">
      <c r="A3129" s="1">
        <v>140138.0</v>
      </c>
      <c r="B3129" s="1">
        <v>533.0</v>
      </c>
      <c r="C3129" s="1">
        <v>0.0</v>
      </c>
      <c r="D3129" s="1" t="s">
        <v>32</v>
      </c>
      <c r="E3129" s="1">
        <v>28.0</v>
      </c>
      <c r="F3129" s="7" t="str">
        <f>vlookup(E3129,Teams!A:B,2,false)</f>
        <v>Mira Loma</v>
      </c>
      <c r="G3129" s="1" t="b">
        <v>0</v>
      </c>
      <c r="H3129" s="1" t="b">
        <v>1</v>
      </c>
      <c r="I3129" s="1">
        <v>3.0</v>
      </c>
      <c r="J3129" s="7" t="str">
        <f>vlookup(I3129,Cats!$A:$B,2,false)</f>
        <v>C</v>
      </c>
    </row>
    <row r="3130">
      <c r="A3130" s="1">
        <v>140139.0</v>
      </c>
      <c r="B3130" s="1">
        <v>533.0</v>
      </c>
      <c r="C3130" s="1">
        <v>0.0</v>
      </c>
      <c r="D3130" s="1" t="s">
        <v>32</v>
      </c>
      <c r="E3130" s="1">
        <v>1.0</v>
      </c>
      <c r="F3130" s="7" t="str">
        <f>vlookup(E3130,Teams!A:B,2,false)</f>
        <v>ASFA</v>
      </c>
      <c r="G3130" s="1" t="b">
        <v>1</v>
      </c>
      <c r="H3130" s="1" t="b">
        <v>1</v>
      </c>
      <c r="I3130" s="1">
        <v>4.0</v>
      </c>
      <c r="J3130" s="7" t="str">
        <f>vlookup(I3130,Cats!$A:$B,2,false)</f>
        <v>E</v>
      </c>
    </row>
    <row r="3131">
      <c r="A3131" s="1">
        <v>140140.0</v>
      </c>
      <c r="B3131" s="1">
        <v>533.0</v>
      </c>
      <c r="C3131" s="1">
        <v>4.0</v>
      </c>
      <c r="D3131" s="1" t="s">
        <v>106</v>
      </c>
      <c r="E3131" s="1">
        <v>28.0</v>
      </c>
      <c r="F3131" s="7" t="str">
        <f>vlookup(E3131,Teams!A:B,2,false)</f>
        <v>Mira Loma</v>
      </c>
      <c r="G3131" s="1" t="b">
        <v>0</v>
      </c>
      <c r="H3131" s="1" t="b">
        <v>0</v>
      </c>
      <c r="I3131" s="1">
        <v>4.0</v>
      </c>
      <c r="J3131" s="7" t="str">
        <f>vlookup(I3131,Cats!$A:$B,2,false)</f>
        <v>E</v>
      </c>
    </row>
    <row r="3132">
      <c r="A3132" s="1">
        <v>140141.0</v>
      </c>
      <c r="B3132" s="1">
        <v>533.0</v>
      </c>
      <c r="C3132" s="1">
        <v>0.0</v>
      </c>
      <c r="D3132" s="1" t="s">
        <v>32</v>
      </c>
      <c r="E3132" s="1">
        <v>1.0</v>
      </c>
      <c r="F3132" s="7" t="str">
        <f>vlookup(E3132,Teams!A:B,2,false)</f>
        <v>ASFA</v>
      </c>
      <c r="G3132" s="1" t="b">
        <v>1</v>
      </c>
      <c r="H3132" s="1" t="b">
        <v>1</v>
      </c>
      <c r="I3132" s="1">
        <v>5.0</v>
      </c>
      <c r="J3132" s="7" t="str">
        <f>vlookup(I3132,Cats!$A:$B,2,false)</f>
        <v>B</v>
      </c>
    </row>
    <row r="3133">
      <c r="A3133" s="1">
        <v>140142.0</v>
      </c>
      <c r="B3133" s="1">
        <v>533.0</v>
      </c>
      <c r="C3133" s="1">
        <v>4.0</v>
      </c>
      <c r="D3133" s="1" t="s">
        <v>106</v>
      </c>
      <c r="E3133" s="1">
        <v>28.0</v>
      </c>
      <c r="F3133" s="7" t="str">
        <f>vlookup(E3133,Teams!A:B,2,false)</f>
        <v>Mira Loma</v>
      </c>
      <c r="G3133" s="1" t="b">
        <v>0</v>
      </c>
      <c r="H3133" s="1" t="b">
        <v>0</v>
      </c>
      <c r="I3133" s="1">
        <v>5.0</v>
      </c>
      <c r="J3133" s="7" t="str">
        <f>vlookup(I3133,Cats!$A:$B,2,false)</f>
        <v>B</v>
      </c>
    </row>
    <row r="3134">
      <c r="A3134" s="1">
        <v>140143.0</v>
      </c>
      <c r="B3134" s="1">
        <v>533.0</v>
      </c>
      <c r="C3134" s="1">
        <v>0.0</v>
      </c>
      <c r="D3134" s="1" t="s">
        <v>32</v>
      </c>
      <c r="E3134" s="1">
        <v>1.0</v>
      </c>
      <c r="F3134" s="7" t="str">
        <f>vlookup(E3134,Teams!A:B,2,false)</f>
        <v>ASFA</v>
      </c>
      <c r="G3134" s="1" t="b">
        <v>1</v>
      </c>
      <c r="H3134" s="1" t="b">
        <v>1</v>
      </c>
      <c r="I3134" s="1">
        <v>6.0</v>
      </c>
      <c r="J3134" s="7" t="str">
        <f>vlookup(I3134,Cats!$A:$B,2,false)</f>
        <v>P</v>
      </c>
    </row>
    <row r="3135">
      <c r="A3135" s="1">
        <v>140144.0</v>
      </c>
      <c r="B3135" s="1">
        <v>533.0</v>
      </c>
      <c r="C3135" s="1">
        <v>14.0</v>
      </c>
      <c r="D3135" s="1" t="s">
        <v>106</v>
      </c>
      <c r="E3135" s="1">
        <v>28.0</v>
      </c>
      <c r="F3135" s="7" t="str">
        <f>vlookup(E3135,Teams!A:B,2,false)</f>
        <v>Mira Loma</v>
      </c>
      <c r="G3135" s="1" t="b">
        <v>0</v>
      </c>
      <c r="H3135" s="1" t="b">
        <v>0</v>
      </c>
      <c r="I3135" s="1">
        <v>6.0</v>
      </c>
      <c r="J3135" s="7" t="str">
        <f>vlookup(I3135,Cats!$A:$B,2,false)</f>
        <v>P</v>
      </c>
    </row>
    <row r="3136">
      <c r="A3136" s="1">
        <v>140145.0</v>
      </c>
      <c r="B3136" s="1">
        <v>533.0</v>
      </c>
      <c r="C3136" s="1">
        <v>4.0</v>
      </c>
      <c r="D3136" s="1" t="s">
        <v>100</v>
      </c>
      <c r="E3136" s="1">
        <v>1.0</v>
      </c>
      <c r="F3136" s="7" t="str">
        <f>vlookup(E3136,Teams!A:B,2,false)</f>
        <v>ASFA</v>
      </c>
      <c r="G3136" s="1" t="b">
        <v>1</v>
      </c>
      <c r="H3136" s="1" t="b">
        <v>0</v>
      </c>
      <c r="I3136" s="1">
        <v>7.0</v>
      </c>
      <c r="J3136" s="7" t="str">
        <f>vlookup(I3136,Cats!$A:$B,2,false)</f>
        <v>X</v>
      </c>
    </row>
    <row r="3137">
      <c r="A3137" s="1">
        <v>140146.0</v>
      </c>
      <c r="B3137" s="1">
        <v>533.0</v>
      </c>
      <c r="C3137" s="1">
        <v>0.0</v>
      </c>
      <c r="D3137" s="1" t="s">
        <v>32</v>
      </c>
      <c r="E3137" s="1">
        <v>28.0</v>
      </c>
      <c r="F3137" s="7" t="str">
        <f>vlookup(E3137,Teams!A:B,2,false)</f>
        <v>Mira Loma</v>
      </c>
      <c r="G3137" s="1" t="b">
        <v>0</v>
      </c>
      <c r="H3137" s="1" t="b">
        <v>1</v>
      </c>
      <c r="I3137" s="1">
        <v>7.0</v>
      </c>
      <c r="J3137" s="7" t="str">
        <f>vlookup(I3137,Cats!$A:$B,2,false)</f>
        <v>X</v>
      </c>
    </row>
    <row r="3138">
      <c r="A3138" s="1">
        <v>140147.0</v>
      </c>
      <c r="B3138" s="1">
        <v>533.0</v>
      </c>
      <c r="C3138" s="1">
        <v>4.0</v>
      </c>
      <c r="D3138" s="1" t="s">
        <v>98</v>
      </c>
      <c r="E3138" s="1">
        <v>1.0</v>
      </c>
      <c r="F3138" s="7" t="str">
        <f>vlookup(E3138,Teams!A:B,2,false)</f>
        <v>ASFA</v>
      </c>
      <c r="G3138" s="1" t="b">
        <v>1</v>
      </c>
      <c r="H3138" s="1" t="b">
        <v>0</v>
      </c>
      <c r="I3138" s="1">
        <v>8.0</v>
      </c>
      <c r="J3138" s="7" t="str">
        <f>vlookup(I3138,Cats!$A:$B,2,false)</f>
        <v>M</v>
      </c>
    </row>
    <row r="3139">
      <c r="A3139" s="1">
        <v>140148.0</v>
      </c>
      <c r="B3139" s="1">
        <v>533.0</v>
      </c>
      <c r="C3139" s="1">
        <v>0.0</v>
      </c>
      <c r="D3139" s="1" t="s">
        <v>32</v>
      </c>
      <c r="E3139" s="1">
        <v>28.0</v>
      </c>
      <c r="F3139" s="7" t="str">
        <f>vlookup(E3139,Teams!A:B,2,false)</f>
        <v>Mira Loma</v>
      </c>
      <c r="G3139" s="1" t="b">
        <v>0</v>
      </c>
      <c r="H3139" s="1" t="b">
        <v>1</v>
      </c>
      <c r="I3139" s="1">
        <v>8.0</v>
      </c>
      <c r="J3139" s="7" t="str">
        <f>vlookup(I3139,Cats!$A:$B,2,false)</f>
        <v>M</v>
      </c>
    </row>
    <row r="3140">
      <c r="A3140" s="1">
        <v>140149.0</v>
      </c>
      <c r="B3140" s="1">
        <v>533.0</v>
      </c>
      <c r="C3140" s="1">
        <v>4.0</v>
      </c>
      <c r="D3140" s="1" t="s">
        <v>67</v>
      </c>
      <c r="E3140" s="1">
        <v>1.0</v>
      </c>
      <c r="F3140" s="7" t="str">
        <f>vlookup(E3140,Teams!A:B,2,false)</f>
        <v>ASFA</v>
      </c>
      <c r="G3140" s="1" t="b">
        <v>1</v>
      </c>
      <c r="H3140" s="1" t="b">
        <v>0</v>
      </c>
      <c r="I3140" s="1">
        <v>9.0</v>
      </c>
      <c r="J3140" s="7" t="str">
        <f>vlookup(I3140,Cats!$A:$B,2,false)</f>
        <v>C</v>
      </c>
    </row>
    <row r="3141">
      <c r="A3141" s="1">
        <v>140150.0</v>
      </c>
      <c r="B3141" s="1">
        <v>533.0</v>
      </c>
      <c r="C3141" s="1">
        <v>0.0</v>
      </c>
      <c r="D3141" s="1" t="s">
        <v>32</v>
      </c>
      <c r="E3141" s="1">
        <v>28.0</v>
      </c>
      <c r="F3141" s="7" t="str">
        <f>vlookup(E3141,Teams!A:B,2,false)</f>
        <v>Mira Loma</v>
      </c>
      <c r="G3141" s="1" t="b">
        <v>0</v>
      </c>
      <c r="H3141" s="1" t="b">
        <v>1</v>
      </c>
      <c r="I3141" s="1">
        <v>9.0</v>
      </c>
      <c r="J3141" s="7" t="str">
        <f>vlookup(I3141,Cats!$A:$B,2,false)</f>
        <v>C</v>
      </c>
    </row>
    <row r="3142">
      <c r="A3142" s="1">
        <v>140151.0</v>
      </c>
      <c r="B3142" s="1">
        <v>533.0</v>
      </c>
      <c r="C3142" s="1">
        <v>0.0</v>
      </c>
      <c r="D3142" s="1" t="s">
        <v>67</v>
      </c>
      <c r="E3142" s="1">
        <v>1.0</v>
      </c>
      <c r="F3142" s="7" t="str">
        <f>vlookup(E3142,Teams!A:B,2,false)</f>
        <v>ASFA</v>
      </c>
      <c r="G3142" s="1" t="b">
        <v>1</v>
      </c>
      <c r="H3142" s="1" t="b">
        <v>0</v>
      </c>
      <c r="I3142" s="1">
        <v>10.0</v>
      </c>
      <c r="J3142" s="7" t="str">
        <f>vlookup(I3142,Cats!$A:$B,2,false)</f>
        <v>E</v>
      </c>
    </row>
    <row r="3143">
      <c r="A3143" s="1">
        <v>140152.0</v>
      </c>
      <c r="B3143" s="1">
        <v>533.0</v>
      </c>
      <c r="C3143" s="1">
        <v>0.0</v>
      </c>
      <c r="D3143" s="1" t="s">
        <v>106</v>
      </c>
      <c r="E3143" s="1">
        <v>28.0</v>
      </c>
      <c r="F3143" s="7" t="str">
        <f>vlookup(E3143,Teams!A:B,2,false)</f>
        <v>Mira Loma</v>
      </c>
      <c r="G3143" s="1" t="b">
        <v>0</v>
      </c>
      <c r="H3143" s="1" t="b">
        <v>1</v>
      </c>
      <c r="I3143" s="1">
        <v>10.0</v>
      </c>
      <c r="J3143" s="7" t="str">
        <f>vlookup(I3143,Cats!$A:$B,2,false)</f>
        <v>E</v>
      </c>
    </row>
    <row r="3144">
      <c r="A3144" s="1">
        <v>140153.0</v>
      </c>
      <c r="B3144" s="1">
        <v>533.0</v>
      </c>
      <c r="C3144" s="1">
        <v>0.0</v>
      </c>
      <c r="D3144" s="1" t="s">
        <v>99</v>
      </c>
      <c r="E3144" s="1">
        <v>1.0</v>
      </c>
      <c r="F3144" s="7" t="str">
        <f>vlookup(E3144,Teams!A:B,2,false)</f>
        <v>ASFA</v>
      </c>
      <c r="G3144" s="1" t="b">
        <v>1</v>
      </c>
      <c r="H3144" s="1" t="b">
        <v>0</v>
      </c>
      <c r="I3144" s="1">
        <v>11.0</v>
      </c>
      <c r="J3144" s="7" t="str">
        <f>vlookup(I3144,Cats!$A:$B,2,false)</f>
        <v>B</v>
      </c>
    </row>
    <row r="3145">
      <c r="A3145" s="1">
        <v>140154.0</v>
      </c>
      <c r="B3145" s="1">
        <v>533.0</v>
      </c>
      <c r="C3145" s="1">
        <v>14.0</v>
      </c>
      <c r="D3145" s="1" t="s">
        <v>106</v>
      </c>
      <c r="E3145" s="1">
        <v>28.0</v>
      </c>
      <c r="F3145" s="7" t="str">
        <f>vlookup(E3145,Teams!A:B,2,false)</f>
        <v>Mira Loma</v>
      </c>
      <c r="G3145" s="1" t="b">
        <v>0</v>
      </c>
      <c r="H3145" s="1" t="b">
        <v>0</v>
      </c>
      <c r="I3145" s="1">
        <v>11.0</v>
      </c>
      <c r="J3145" s="7" t="str">
        <f>vlookup(I3145,Cats!$A:$B,2,false)</f>
        <v>B</v>
      </c>
    </row>
    <row r="3146">
      <c r="A3146" s="1">
        <v>140155.0</v>
      </c>
      <c r="B3146" s="1">
        <v>533.0</v>
      </c>
      <c r="C3146" s="1">
        <v>0.0</v>
      </c>
      <c r="D3146" s="1" t="s">
        <v>32</v>
      </c>
      <c r="E3146" s="1">
        <v>1.0</v>
      </c>
      <c r="F3146" s="7" t="str">
        <f>vlookup(E3146,Teams!A:B,2,false)</f>
        <v>ASFA</v>
      </c>
      <c r="G3146" s="1" t="b">
        <v>1</v>
      </c>
      <c r="H3146" s="1" t="b">
        <v>1</v>
      </c>
      <c r="I3146" s="1">
        <v>12.0</v>
      </c>
      <c r="J3146" s="7" t="str">
        <f>vlookup(I3146,Cats!$A:$B,2,false)</f>
        <v>P</v>
      </c>
    </row>
    <row r="3147">
      <c r="A3147" s="1">
        <v>140156.0</v>
      </c>
      <c r="B3147" s="1">
        <v>533.0</v>
      </c>
      <c r="C3147" s="1">
        <v>14.0</v>
      </c>
      <c r="D3147" s="1" t="s">
        <v>106</v>
      </c>
      <c r="E3147" s="1">
        <v>28.0</v>
      </c>
      <c r="F3147" s="7" t="str">
        <f>vlookup(E3147,Teams!A:B,2,false)</f>
        <v>Mira Loma</v>
      </c>
      <c r="G3147" s="1" t="b">
        <v>0</v>
      </c>
      <c r="H3147" s="1" t="b">
        <v>0</v>
      </c>
      <c r="I3147" s="1">
        <v>12.0</v>
      </c>
      <c r="J3147" s="7" t="str">
        <f>vlookup(I3147,Cats!$A:$B,2,false)</f>
        <v>P</v>
      </c>
    </row>
    <row r="3148">
      <c r="A3148" s="1">
        <v>140157.0</v>
      </c>
      <c r="B3148" s="1">
        <v>533.0</v>
      </c>
      <c r="C3148" s="1">
        <v>0.0</v>
      </c>
      <c r="D3148" s="1" t="s">
        <v>32</v>
      </c>
      <c r="E3148" s="1">
        <v>1.0</v>
      </c>
      <c r="F3148" s="7" t="str">
        <f>vlookup(E3148,Teams!A:B,2,false)</f>
        <v>ASFA</v>
      </c>
      <c r="G3148" s="1" t="b">
        <v>1</v>
      </c>
      <c r="H3148" s="1" t="b">
        <v>1</v>
      </c>
      <c r="I3148" s="1">
        <v>13.0</v>
      </c>
      <c r="J3148" s="7" t="str">
        <f>vlookup(I3148,Cats!$A:$B,2,false)</f>
        <v>X</v>
      </c>
    </row>
    <row r="3149">
      <c r="A3149" s="1">
        <v>140158.0</v>
      </c>
      <c r="B3149" s="1">
        <v>533.0</v>
      </c>
      <c r="C3149" s="1">
        <v>14.0</v>
      </c>
      <c r="D3149" s="1" t="s">
        <v>106</v>
      </c>
      <c r="E3149" s="1">
        <v>28.0</v>
      </c>
      <c r="F3149" s="7" t="str">
        <f>vlookup(E3149,Teams!A:B,2,false)</f>
        <v>Mira Loma</v>
      </c>
      <c r="G3149" s="1" t="b">
        <v>0</v>
      </c>
      <c r="H3149" s="1" t="b">
        <v>0</v>
      </c>
      <c r="I3149" s="1">
        <v>13.0</v>
      </c>
      <c r="J3149" s="7" t="str">
        <f>vlookup(I3149,Cats!$A:$B,2,false)</f>
        <v>X</v>
      </c>
    </row>
    <row r="3150">
      <c r="A3150" s="1">
        <v>140159.0</v>
      </c>
      <c r="B3150" s="1">
        <v>533.0</v>
      </c>
      <c r="C3150" s="1">
        <v>0.0</v>
      </c>
      <c r="D3150" s="1" t="s">
        <v>32</v>
      </c>
      <c r="E3150" s="1">
        <v>1.0</v>
      </c>
      <c r="F3150" s="7" t="str">
        <f>vlookup(E3150,Teams!A:B,2,false)</f>
        <v>ASFA</v>
      </c>
      <c r="G3150" s="1" t="b">
        <v>1</v>
      </c>
      <c r="H3150" s="1" t="b">
        <v>1</v>
      </c>
      <c r="I3150" s="1">
        <v>14.0</v>
      </c>
      <c r="J3150" s="7" t="str">
        <f>vlookup(I3150,Cats!$A:$B,2,false)</f>
        <v>M</v>
      </c>
    </row>
    <row r="3151">
      <c r="A3151" s="1">
        <v>140160.0</v>
      </c>
      <c r="B3151" s="1">
        <v>533.0</v>
      </c>
      <c r="C3151" s="1">
        <v>14.0</v>
      </c>
      <c r="D3151" s="1" t="s">
        <v>106</v>
      </c>
      <c r="E3151" s="1">
        <v>28.0</v>
      </c>
      <c r="F3151" s="7" t="str">
        <f>vlookup(E3151,Teams!A:B,2,false)</f>
        <v>Mira Loma</v>
      </c>
      <c r="G3151" s="1" t="b">
        <v>0</v>
      </c>
      <c r="H3151" s="1" t="b">
        <v>0</v>
      </c>
      <c r="I3151" s="1">
        <v>14.0</v>
      </c>
      <c r="J3151" s="7" t="str">
        <f>vlookup(I3151,Cats!$A:$B,2,false)</f>
        <v>M</v>
      </c>
    </row>
    <row r="3152">
      <c r="A3152" s="1">
        <v>140161.0</v>
      </c>
      <c r="B3152" s="1">
        <v>533.0</v>
      </c>
      <c r="C3152" s="1">
        <v>0.0</v>
      </c>
      <c r="D3152" s="1" t="s">
        <v>32</v>
      </c>
      <c r="E3152" s="1">
        <v>1.0</v>
      </c>
      <c r="F3152" s="7" t="str">
        <f>vlookup(E3152,Teams!A:B,2,false)</f>
        <v>ASFA</v>
      </c>
      <c r="G3152" s="1" t="b">
        <v>1</v>
      </c>
      <c r="H3152" s="1" t="b">
        <v>1</v>
      </c>
      <c r="I3152" s="1">
        <v>15.0</v>
      </c>
      <c r="J3152" s="7" t="str">
        <f>vlookup(I3152,Cats!$A:$B,2,false)</f>
        <v>C</v>
      </c>
    </row>
    <row r="3153">
      <c r="A3153" s="1">
        <v>140162.0</v>
      </c>
      <c r="B3153" s="1">
        <v>533.0</v>
      </c>
      <c r="C3153" s="1">
        <v>14.0</v>
      </c>
      <c r="D3153" s="1" t="s">
        <v>107</v>
      </c>
      <c r="E3153" s="1">
        <v>28.0</v>
      </c>
      <c r="F3153" s="7" t="str">
        <f>vlookup(E3153,Teams!A:B,2,false)</f>
        <v>Mira Loma</v>
      </c>
      <c r="G3153" s="1" t="b">
        <v>0</v>
      </c>
      <c r="H3153" s="1" t="b">
        <v>0</v>
      </c>
      <c r="I3153" s="1">
        <v>15.0</v>
      </c>
      <c r="J3153" s="7" t="str">
        <f>vlookup(I3153,Cats!$A:$B,2,false)</f>
        <v>C</v>
      </c>
    </row>
    <row r="3154">
      <c r="A3154" s="1">
        <v>140163.0</v>
      </c>
      <c r="B3154" s="1">
        <v>533.0</v>
      </c>
      <c r="C3154" s="1">
        <v>0.0</v>
      </c>
      <c r="D3154" s="1" t="s">
        <v>32</v>
      </c>
      <c r="E3154" s="1">
        <v>1.0</v>
      </c>
      <c r="F3154" s="7" t="str">
        <f>vlookup(E3154,Teams!A:B,2,false)</f>
        <v>ASFA</v>
      </c>
      <c r="G3154" s="1" t="b">
        <v>1</v>
      </c>
      <c r="H3154" s="1" t="b">
        <v>1</v>
      </c>
      <c r="I3154" s="1">
        <v>16.0</v>
      </c>
      <c r="J3154" s="7" t="str">
        <f>vlookup(I3154,Cats!$A:$B,2,false)</f>
        <v>E</v>
      </c>
    </row>
    <row r="3155">
      <c r="A3155" s="1">
        <v>140164.0</v>
      </c>
      <c r="B3155" s="1">
        <v>533.0</v>
      </c>
      <c r="C3155" s="1">
        <v>14.0</v>
      </c>
      <c r="D3155" s="1" t="s">
        <v>106</v>
      </c>
      <c r="E3155" s="1">
        <v>28.0</v>
      </c>
      <c r="F3155" s="7" t="str">
        <f>vlookup(E3155,Teams!A:B,2,false)</f>
        <v>Mira Loma</v>
      </c>
      <c r="G3155" s="1" t="b">
        <v>0</v>
      </c>
      <c r="H3155" s="1" t="b">
        <v>0</v>
      </c>
      <c r="I3155" s="1">
        <v>16.0</v>
      </c>
      <c r="J3155" s="7" t="str">
        <f>vlookup(I3155,Cats!$A:$B,2,false)</f>
        <v>E</v>
      </c>
    </row>
    <row r="3156">
      <c r="A3156" s="1">
        <v>140165.0</v>
      </c>
      <c r="B3156" s="1">
        <v>533.0</v>
      </c>
      <c r="C3156" s="1">
        <v>0.0</v>
      </c>
      <c r="D3156" s="1" t="s">
        <v>32</v>
      </c>
      <c r="E3156" s="1">
        <v>1.0</v>
      </c>
      <c r="F3156" s="7" t="str">
        <f>vlookup(E3156,Teams!A:B,2,false)</f>
        <v>ASFA</v>
      </c>
      <c r="G3156" s="1" t="b">
        <v>1</v>
      </c>
      <c r="H3156" s="1" t="b">
        <v>1</v>
      </c>
      <c r="I3156" s="1">
        <v>17.0</v>
      </c>
      <c r="J3156" s="7" t="str">
        <f>vlookup(I3156,Cats!$A:$B,2,false)</f>
        <v>B</v>
      </c>
    </row>
    <row r="3157">
      <c r="A3157" s="1">
        <v>140166.0</v>
      </c>
      <c r="B3157" s="1">
        <v>533.0</v>
      </c>
      <c r="C3157" s="1">
        <v>14.0</v>
      </c>
      <c r="D3157" s="1" t="s">
        <v>106</v>
      </c>
      <c r="E3157" s="1">
        <v>28.0</v>
      </c>
      <c r="F3157" s="7" t="str">
        <f>vlookup(E3157,Teams!A:B,2,false)</f>
        <v>Mira Loma</v>
      </c>
      <c r="G3157" s="1" t="b">
        <v>0</v>
      </c>
      <c r="H3157" s="1" t="b">
        <v>0</v>
      </c>
      <c r="I3157" s="1">
        <v>17.0</v>
      </c>
      <c r="J3157" s="7" t="str">
        <f>vlookup(I3157,Cats!$A:$B,2,false)</f>
        <v>B</v>
      </c>
    </row>
    <row r="3158">
      <c r="A3158" s="1">
        <v>140167.0</v>
      </c>
      <c r="B3158" s="1">
        <v>533.0</v>
      </c>
      <c r="C3158" s="1">
        <v>0.0</v>
      </c>
      <c r="D3158" s="1" t="s">
        <v>67</v>
      </c>
      <c r="E3158" s="1">
        <v>1.0</v>
      </c>
      <c r="F3158" s="7" t="str">
        <f>vlookup(E3158,Teams!A:B,2,false)</f>
        <v>ASFA</v>
      </c>
      <c r="G3158" s="1" t="b">
        <v>1</v>
      </c>
      <c r="H3158" s="1" t="b">
        <v>0</v>
      </c>
      <c r="I3158" s="1">
        <v>18.0</v>
      </c>
      <c r="J3158" s="7" t="str">
        <f>vlookup(I3158,Cats!$A:$B,2,false)</f>
        <v>P</v>
      </c>
    </row>
    <row r="3159">
      <c r="A3159" s="1">
        <v>140168.0</v>
      </c>
      <c r="B3159" s="1">
        <v>533.0</v>
      </c>
      <c r="C3159" s="1">
        <v>-4.0</v>
      </c>
      <c r="D3159" s="1" t="s">
        <v>106</v>
      </c>
      <c r="E3159" s="1">
        <v>28.0</v>
      </c>
      <c r="F3159" s="7" t="str">
        <f>vlookup(E3159,Teams!A:B,2,false)</f>
        <v>Mira Loma</v>
      </c>
      <c r="G3159" s="1" t="b">
        <v>0</v>
      </c>
      <c r="H3159" s="1" t="b">
        <v>0</v>
      </c>
      <c r="I3159" s="1">
        <v>18.0</v>
      </c>
      <c r="J3159" s="7" t="str">
        <f>vlookup(I3159,Cats!$A:$B,2,false)</f>
        <v>P</v>
      </c>
    </row>
    <row r="3160">
      <c r="A3160" s="1">
        <v>140169.0</v>
      </c>
      <c r="B3160" s="1">
        <v>533.0</v>
      </c>
      <c r="C3160" s="1">
        <v>0.0</v>
      </c>
      <c r="D3160" s="1" t="s">
        <v>32</v>
      </c>
      <c r="E3160" s="1">
        <v>1.0</v>
      </c>
      <c r="F3160" s="7" t="str">
        <f>vlookup(E3160,Teams!A:B,2,false)</f>
        <v>ASFA</v>
      </c>
      <c r="G3160" s="1" t="b">
        <v>1</v>
      </c>
      <c r="H3160" s="1" t="b">
        <v>1</v>
      </c>
      <c r="I3160" s="1">
        <v>19.0</v>
      </c>
      <c r="J3160" s="7" t="str">
        <f>vlookup(I3160,Cats!$A:$B,2,false)</f>
        <v>X</v>
      </c>
    </row>
    <row r="3161">
      <c r="A3161" s="1">
        <v>140170.0</v>
      </c>
      <c r="B3161" s="1">
        <v>533.0</v>
      </c>
      <c r="C3161" s="1">
        <v>0.0</v>
      </c>
      <c r="D3161" s="1" t="s">
        <v>108</v>
      </c>
      <c r="E3161" s="1">
        <v>28.0</v>
      </c>
      <c r="F3161" s="7" t="str">
        <f>vlookup(E3161,Teams!A:B,2,false)</f>
        <v>Mira Loma</v>
      </c>
      <c r="G3161" s="1" t="b">
        <v>0</v>
      </c>
      <c r="H3161" s="1" t="b">
        <v>0</v>
      </c>
      <c r="I3161" s="1">
        <v>19.0</v>
      </c>
      <c r="J3161" s="7" t="str">
        <f>vlookup(I3161,Cats!$A:$B,2,false)</f>
        <v>X</v>
      </c>
    </row>
    <row r="3162">
      <c r="A3162" s="1">
        <v>140171.0</v>
      </c>
      <c r="B3162" s="1">
        <v>533.0</v>
      </c>
      <c r="C3162" s="1">
        <v>4.0</v>
      </c>
      <c r="D3162" s="1" t="s">
        <v>67</v>
      </c>
      <c r="E3162" s="1">
        <v>1.0</v>
      </c>
      <c r="F3162" s="7" t="str">
        <f>vlookup(E3162,Teams!A:B,2,false)</f>
        <v>ASFA</v>
      </c>
      <c r="G3162" s="1" t="b">
        <v>1</v>
      </c>
      <c r="H3162" s="1" t="b">
        <v>0</v>
      </c>
      <c r="I3162" s="1">
        <v>20.0</v>
      </c>
      <c r="J3162" s="7" t="str">
        <f>vlookup(I3162,Cats!$A:$B,2,false)</f>
        <v>M</v>
      </c>
    </row>
    <row r="3163">
      <c r="A3163" s="1">
        <v>140172.0</v>
      </c>
      <c r="B3163" s="1">
        <v>533.0</v>
      </c>
      <c r="C3163" s="1">
        <v>0.0</v>
      </c>
      <c r="D3163" s="1" t="s">
        <v>32</v>
      </c>
      <c r="E3163" s="1">
        <v>28.0</v>
      </c>
      <c r="F3163" s="7" t="str">
        <f>vlookup(E3163,Teams!A:B,2,false)</f>
        <v>Mira Loma</v>
      </c>
      <c r="G3163" s="1" t="b">
        <v>0</v>
      </c>
      <c r="H3163" s="1" t="b">
        <v>1</v>
      </c>
      <c r="I3163" s="1">
        <v>20.0</v>
      </c>
      <c r="J3163" s="7" t="str">
        <f>vlookup(I3163,Cats!$A:$B,2,false)</f>
        <v>M</v>
      </c>
    </row>
    <row r="3164">
      <c r="A3164" s="1">
        <v>140173.0</v>
      </c>
      <c r="B3164" s="1">
        <v>533.0</v>
      </c>
      <c r="C3164" s="1">
        <v>0.0</v>
      </c>
      <c r="D3164" s="1" t="s">
        <v>32</v>
      </c>
      <c r="E3164" s="1">
        <v>1.0</v>
      </c>
      <c r="F3164" s="7" t="str">
        <f>vlookup(E3164,Teams!A:B,2,false)</f>
        <v>ASFA</v>
      </c>
      <c r="G3164" s="1" t="b">
        <v>1</v>
      </c>
      <c r="H3164" s="1" t="b">
        <v>1</v>
      </c>
      <c r="I3164" s="1">
        <v>21.0</v>
      </c>
      <c r="J3164" s="7" t="str">
        <f>vlookup(I3164,Cats!$A:$B,2,false)</f>
        <v>C</v>
      </c>
    </row>
    <row r="3165">
      <c r="A3165" s="1">
        <v>140174.0</v>
      </c>
      <c r="B3165" s="1">
        <v>533.0</v>
      </c>
      <c r="C3165" s="1">
        <v>4.0</v>
      </c>
      <c r="D3165" s="1" t="s">
        <v>106</v>
      </c>
      <c r="E3165" s="1">
        <v>28.0</v>
      </c>
      <c r="F3165" s="7" t="str">
        <f>vlookup(E3165,Teams!A:B,2,false)</f>
        <v>Mira Loma</v>
      </c>
      <c r="G3165" s="1" t="b">
        <v>0</v>
      </c>
      <c r="H3165" s="1" t="b">
        <v>0</v>
      </c>
      <c r="I3165" s="1">
        <v>21.0</v>
      </c>
      <c r="J3165" s="7" t="str">
        <f>vlookup(I3165,Cats!$A:$B,2,false)</f>
        <v>C</v>
      </c>
    </row>
    <row r="3166">
      <c r="A3166" s="1">
        <v>140175.0</v>
      </c>
      <c r="B3166" s="1">
        <v>533.0</v>
      </c>
      <c r="C3166" s="1">
        <v>-4.0</v>
      </c>
      <c r="D3166" s="1" t="s">
        <v>67</v>
      </c>
      <c r="E3166" s="1">
        <v>1.0</v>
      </c>
      <c r="F3166" s="7" t="str">
        <f>vlookup(E3166,Teams!A:B,2,false)</f>
        <v>ASFA</v>
      </c>
      <c r="G3166" s="1" t="b">
        <v>1</v>
      </c>
      <c r="H3166" s="1" t="b">
        <v>0</v>
      </c>
      <c r="I3166" s="1">
        <v>22.0</v>
      </c>
      <c r="J3166" s="7" t="str">
        <f>vlookup(I3166,Cats!$A:$B,2,false)</f>
        <v>E</v>
      </c>
    </row>
    <row r="3167">
      <c r="A3167" s="1">
        <v>140176.0</v>
      </c>
      <c r="B3167" s="1">
        <v>533.0</v>
      </c>
      <c r="C3167" s="1">
        <v>0.0</v>
      </c>
      <c r="D3167" s="1" t="s">
        <v>106</v>
      </c>
      <c r="E3167" s="1">
        <v>28.0</v>
      </c>
      <c r="F3167" s="7" t="str">
        <f>vlookup(E3167,Teams!A:B,2,false)</f>
        <v>Mira Loma</v>
      </c>
      <c r="G3167" s="1" t="b">
        <v>0</v>
      </c>
      <c r="H3167" s="1" t="b">
        <v>0</v>
      </c>
      <c r="I3167" s="1">
        <v>22.0</v>
      </c>
      <c r="J3167" s="7" t="str">
        <f>vlookup(I3167,Cats!$A:$B,2,false)</f>
        <v>E</v>
      </c>
    </row>
    <row r="3168">
      <c r="A3168" s="1">
        <v>140177.0</v>
      </c>
      <c r="B3168" s="1">
        <v>533.0</v>
      </c>
      <c r="C3168" s="1">
        <v>-4.0</v>
      </c>
      <c r="D3168" s="1" t="s">
        <v>67</v>
      </c>
      <c r="E3168" s="1">
        <v>1.0</v>
      </c>
      <c r="F3168" s="7" t="str">
        <f>vlookup(E3168,Teams!A:B,2,false)</f>
        <v>ASFA</v>
      </c>
      <c r="G3168" s="1" t="b">
        <v>1</v>
      </c>
      <c r="H3168" s="1" t="b">
        <v>0</v>
      </c>
      <c r="I3168" s="1">
        <v>23.0</v>
      </c>
      <c r="J3168" s="7" t="str">
        <f>vlookup(I3168,Cats!$A:$B,2,false)</f>
        <v>B</v>
      </c>
    </row>
    <row r="3169">
      <c r="A3169" s="1">
        <v>140178.0</v>
      </c>
      <c r="B3169" s="1">
        <v>533.0</v>
      </c>
      <c r="C3169" s="1">
        <v>4.0</v>
      </c>
      <c r="D3169" s="1" t="s">
        <v>106</v>
      </c>
      <c r="E3169" s="1">
        <v>28.0</v>
      </c>
      <c r="F3169" s="7" t="str">
        <f>vlookup(E3169,Teams!A:B,2,false)</f>
        <v>Mira Loma</v>
      </c>
      <c r="G3169" s="1" t="b">
        <v>0</v>
      </c>
      <c r="H3169" s="1" t="b">
        <v>0</v>
      </c>
      <c r="I3169" s="1">
        <v>23.0</v>
      </c>
      <c r="J3169" s="7" t="str">
        <f>vlookup(I3169,Cats!$A:$B,2,false)</f>
        <v>B</v>
      </c>
    </row>
    <row r="3170">
      <c r="A3170" s="1">
        <v>140179.0</v>
      </c>
      <c r="B3170" s="1">
        <v>533.0</v>
      </c>
      <c r="C3170" s="1">
        <v>0.0</v>
      </c>
      <c r="D3170" s="1" t="s">
        <v>99</v>
      </c>
      <c r="E3170" s="1">
        <v>1.0</v>
      </c>
      <c r="F3170" s="7" t="str">
        <f>vlookup(E3170,Teams!A:B,2,false)</f>
        <v>ASFA</v>
      </c>
      <c r="G3170" s="1" t="b">
        <v>1</v>
      </c>
      <c r="H3170" s="1" t="b">
        <v>0</v>
      </c>
      <c r="I3170" s="1">
        <v>24.0</v>
      </c>
      <c r="J3170" s="7" t="str">
        <f>vlookup(I3170,Cats!$A:$B,2,false)</f>
        <v>P</v>
      </c>
    </row>
    <row r="3171">
      <c r="A3171" s="1">
        <v>140180.0</v>
      </c>
      <c r="B3171" s="1">
        <v>533.0</v>
      </c>
      <c r="C3171" s="1">
        <v>0.0</v>
      </c>
      <c r="D3171" s="1" t="s">
        <v>106</v>
      </c>
      <c r="E3171" s="1">
        <v>28.0</v>
      </c>
      <c r="F3171" s="7" t="str">
        <f>vlookup(E3171,Teams!A:B,2,false)</f>
        <v>Mira Loma</v>
      </c>
      <c r="G3171" s="1" t="b">
        <v>0</v>
      </c>
      <c r="H3171" s="1" t="b">
        <v>0</v>
      </c>
      <c r="I3171" s="1">
        <v>24.0</v>
      </c>
      <c r="J3171" s="7" t="str">
        <f>vlookup(I3171,Cats!$A:$B,2,false)</f>
        <v>P</v>
      </c>
    </row>
    <row r="3172">
      <c r="A3172" s="1">
        <v>140181.0</v>
      </c>
      <c r="B3172" s="1">
        <v>534.0</v>
      </c>
      <c r="C3172" s="1">
        <v>0.0</v>
      </c>
      <c r="D3172" s="1" t="s">
        <v>112</v>
      </c>
      <c r="E3172" s="1">
        <v>26.0</v>
      </c>
      <c r="F3172" s="7" t="str">
        <f>vlookup(E3172,Teams!A:B,2,false)</f>
        <v>Lynbrook</v>
      </c>
      <c r="G3172" s="1" t="b">
        <v>1</v>
      </c>
      <c r="H3172" s="1" t="b">
        <v>0</v>
      </c>
      <c r="I3172" s="1">
        <v>1.0</v>
      </c>
      <c r="J3172" s="7" t="str">
        <f>vlookup(I3172,Cats!$A:$B,2,false)</f>
        <v>X</v>
      </c>
    </row>
    <row r="3173">
      <c r="A3173" s="1">
        <v>140182.0</v>
      </c>
      <c r="B3173" s="1">
        <v>534.0</v>
      </c>
      <c r="C3173" s="1">
        <v>0.0</v>
      </c>
      <c r="D3173" s="1" t="s">
        <v>57</v>
      </c>
      <c r="E3173" s="1">
        <v>44.0</v>
      </c>
      <c r="F3173" s="7" t="str">
        <f>vlookup(E3173,Teams!A:B,2,false)</f>
        <v>University</v>
      </c>
      <c r="G3173" s="1" t="b">
        <v>0</v>
      </c>
      <c r="H3173" s="1" t="b">
        <v>0</v>
      </c>
      <c r="I3173" s="1">
        <v>1.0</v>
      </c>
      <c r="J3173" s="7" t="str">
        <f>vlookup(I3173,Cats!$A:$B,2,false)</f>
        <v>X</v>
      </c>
    </row>
    <row r="3174">
      <c r="A3174" s="1">
        <v>140183.0</v>
      </c>
      <c r="B3174" s="1">
        <v>534.0</v>
      </c>
      <c r="C3174" s="1">
        <v>14.0</v>
      </c>
      <c r="D3174" s="1" t="s">
        <v>112</v>
      </c>
      <c r="E3174" s="1">
        <v>26.0</v>
      </c>
      <c r="F3174" s="7" t="str">
        <f>vlookup(E3174,Teams!A:B,2,false)</f>
        <v>Lynbrook</v>
      </c>
      <c r="G3174" s="1" t="b">
        <v>1</v>
      </c>
      <c r="H3174" s="1" t="b">
        <v>0</v>
      </c>
      <c r="I3174" s="1">
        <v>2.0</v>
      </c>
      <c r="J3174" s="7" t="str">
        <f>vlookup(I3174,Cats!$A:$B,2,false)</f>
        <v>M</v>
      </c>
    </row>
    <row r="3175">
      <c r="A3175" s="1">
        <v>140184.0</v>
      </c>
      <c r="B3175" s="1">
        <v>534.0</v>
      </c>
      <c r="C3175" s="1">
        <v>0.0</v>
      </c>
      <c r="D3175" s="1" t="s">
        <v>32</v>
      </c>
      <c r="E3175" s="1">
        <v>44.0</v>
      </c>
      <c r="F3175" s="7" t="str">
        <f>vlookup(E3175,Teams!A:B,2,false)</f>
        <v>University</v>
      </c>
      <c r="G3175" s="1" t="b">
        <v>0</v>
      </c>
      <c r="H3175" s="1" t="b">
        <v>1</v>
      </c>
      <c r="I3175" s="1">
        <v>2.0</v>
      </c>
      <c r="J3175" s="7" t="str">
        <f>vlookup(I3175,Cats!$A:$B,2,false)</f>
        <v>M</v>
      </c>
    </row>
    <row r="3176">
      <c r="A3176" s="1">
        <v>140185.0</v>
      </c>
      <c r="B3176" s="1">
        <v>534.0</v>
      </c>
      <c r="C3176" s="1">
        <v>14.0</v>
      </c>
      <c r="D3176" s="1" t="s">
        <v>112</v>
      </c>
      <c r="E3176" s="1">
        <v>26.0</v>
      </c>
      <c r="F3176" s="7" t="str">
        <f>vlookup(E3176,Teams!A:B,2,false)</f>
        <v>Lynbrook</v>
      </c>
      <c r="G3176" s="1" t="b">
        <v>1</v>
      </c>
      <c r="H3176" s="1" t="b">
        <v>0</v>
      </c>
      <c r="I3176" s="1">
        <v>3.0</v>
      </c>
      <c r="J3176" s="7" t="str">
        <f>vlookup(I3176,Cats!$A:$B,2,false)</f>
        <v>C</v>
      </c>
    </row>
    <row r="3177">
      <c r="A3177" s="1">
        <v>140186.0</v>
      </c>
      <c r="B3177" s="1">
        <v>534.0</v>
      </c>
      <c r="C3177" s="1">
        <v>0.0</v>
      </c>
      <c r="D3177" s="1" t="s">
        <v>32</v>
      </c>
      <c r="E3177" s="1">
        <v>44.0</v>
      </c>
      <c r="F3177" s="7" t="str">
        <f>vlookup(E3177,Teams!A:B,2,false)</f>
        <v>University</v>
      </c>
      <c r="G3177" s="1" t="b">
        <v>0</v>
      </c>
      <c r="H3177" s="1" t="b">
        <v>1</v>
      </c>
      <c r="I3177" s="1">
        <v>3.0</v>
      </c>
      <c r="J3177" s="7" t="str">
        <f>vlookup(I3177,Cats!$A:$B,2,false)</f>
        <v>C</v>
      </c>
    </row>
    <row r="3178">
      <c r="A3178" s="1">
        <v>140187.0</v>
      </c>
      <c r="B3178" s="1">
        <v>534.0</v>
      </c>
      <c r="C3178" s="1">
        <v>-4.0</v>
      </c>
      <c r="D3178" s="1" t="s">
        <v>109</v>
      </c>
      <c r="E3178" s="1">
        <v>26.0</v>
      </c>
      <c r="F3178" s="7" t="str">
        <f>vlookup(E3178,Teams!A:B,2,false)</f>
        <v>Lynbrook</v>
      </c>
      <c r="G3178" s="1" t="b">
        <v>1</v>
      </c>
      <c r="H3178" s="1" t="b">
        <v>0</v>
      </c>
      <c r="I3178" s="1">
        <v>4.0</v>
      </c>
      <c r="J3178" s="7" t="str">
        <f>vlookup(I3178,Cats!$A:$B,2,false)</f>
        <v>E</v>
      </c>
    </row>
    <row r="3179">
      <c r="A3179" s="1">
        <v>140188.0</v>
      </c>
      <c r="B3179" s="1">
        <v>534.0</v>
      </c>
      <c r="C3179" s="1">
        <v>4.0</v>
      </c>
      <c r="D3179" s="1" t="s">
        <v>190</v>
      </c>
      <c r="E3179" s="1">
        <v>44.0</v>
      </c>
      <c r="F3179" s="7" t="str">
        <f>vlookup(E3179,Teams!A:B,2,false)</f>
        <v>University</v>
      </c>
      <c r="G3179" s="1" t="b">
        <v>0</v>
      </c>
      <c r="H3179" s="1" t="b">
        <v>0</v>
      </c>
      <c r="I3179" s="1">
        <v>4.0</v>
      </c>
      <c r="J3179" s="7" t="str">
        <f>vlookup(I3179,Cats!$A:$B,2,false)</f>
        <v>E</v>
      </c>
    </row>
    <row r="3180">
      <c r="A3180" s="1">
        <v>140189.0</v>
      </c>
      <c r="B3180" s="1">
        <v>534.0</v>
      </c>
      <c r="C3180" s="1">
        <v>0.0</v>
      </c>
      <c r="D3180" s="1" t="s">
        <v>32</v>
      </c>
      <c r="E3180" s="1">
        <v>26.0</v>
      </c>
      <c r="F3180" s="7" t="str">
        <f>vlookup(E3180,Teams!A:B,2,false)</f>
        <v>Lynbrook</v>
      </c>
      <c r="G3180" s="1" t="b">
        <v>1</v>
      </c>
      <c r="H3180" s="1" t="b">
        <v>1</v>
      </c>
      <c r="I3180" s="1">
        <v>5.0</v>
      </c>
      <c r="J3180" s="7" t="str">
        <f>vlookup(I3180,Cats!$A:$B,2,false)</f>
        <v>B</v>
      </c>
    </row>
    <row r="3181">
      <c r="A3181" s="1">
        <v>140190.0</v>
      </c>
      <c r="B3181" s="1">
        <v>534.0</v>
      </c>
      <c r="C3181" s="1">
        <v>14.0</v>
      </c>
      <c r="D3181" s="1" t="s">
        <v>57</v>
      </c>
      <c r="E3181" s="1">
        <v>44.0</v>
      </c>
      <c r="F3181" s="7" t="str">
        <f>vlookup(E3181,Teams!A:B,2,false)</f>
        <v>University</v>
      </c>
      <c r="G3181" s="1" t="b">
        <v>0</v>
      </c>
      <c r="H3181" s="1" t="b">
        <v>0</v>
      </c>
      <c r="I3181" s="1">
        <v>5.0</v>
      </c>
      <c r="J3181" s="7" t="str">
        <f>vlookup(I3181,Cats!$A:$B,2,false)</f>
        <v>B</v>
      </c>
    </row>
    <row r="3182">
      <c r="A3182" s="1">
        <v>140191.0</v>
      </c>
      <c r="B3182" s="1">
        <v>534.0</v>
      </c>
      <c r="C3182" s="1">
        <v>0.0</v>
      </c>
      <c r="D3182" s="1" t="s">
        <v>32</v>
      </c>
      <c r="E3182" s="1">
        <v>26.0</v>
      </c>
      <c r="F3182" s="7" t="str">
        <f>vlookup(E3182,Teams!A:B,2,false)</f>
        <v>Lynbrook</v>
      </c>
      <c r="G3182" s="1" t="b">
        <v>1</v>
      </c>
      <c r="H3182" s="1" t="b">
        <v>1</v>
      </c>
      <c r="I3182" s="1">
        <v>6.0</v>
      </c>
      <c r="J3182" s="7" t="str">
        <f>vlookup(I3182,Cats!$A:$B,2,false)</f>
        <v>P</v>
      </c>
    </row>
    <row r="3183">
      <c r="A3183" s="1">
        <v>140192.0</v>
      </c>
      <c r="B3183" s="1">
        <v>534.0</v>
      </c>
      <c r="C3183" s="1">
        <v>14.0</v>
      </c>
      <c r="D3183" s="1" t="s">
        <v>194</v>
      </c>
      <c r="E3183" s="1">
        <v>44.0</v>
      </c>
      <c r="F3183" s="7" t="str">
        <f>vlookup(E3183,Teams!A:B,2,false)</f>
        <v>University</v>
      </c>
      <c r="G3183" s="1" t="b">
        <v>0</v>
      </c>
      <c r="H3183" s="1" t="b">
        <v>0</v>
      </c>
      <c r="I3183" s="1">
        <v>6.0</v>
      </c>
      <c r="J3183" s="7" t="str">
        <f>vlookup(I3183,Cats!$A:$B,2,false)</f>
        <v>P</v>
      </c>
    </row>
    <row r="3184">
      <c r="A3184" s="1">
        <v>140193.0</v>
      </c>
      <c r="B3184" s="1">
        <v>534.0</v>
      </c>
      <c r="C3184" s="1">
        <v>0.0</v>
      </c>
      <c r="D3184" s="1" t="s">
        <v>109</v>
      </c>
      <c r="E3184" s="1">
        <v>26.0</v>
      </c>
      <c r="F3184" s="7" t="str">
        <f>vlookup(E3184,Teams!A:B,2,false)</f>
        <v>Lynbrook</v>
      </c>
      <c r="G3184" s="1" t="b">
        <v>1</v>
      </c>
      <c r="H3184" s="1" t="b">
        <v>0</v>
      </c>
      <c r="I3184" s="1">
        <v>7.0</v>
      </c>
      <c r="J3184" s="7" t="str">
        <f>vlookup(I3184,Cats!$A:$B,2,false)</f>
        <v>X</v>
      </c>
    </row>
    <row r="3185">
      <c r="A3185" s="1">
        <v>140194.0</v>
      </c>
      <c r="B3185" s="1">
        <v>534.0</v>
      </c>
      <c r="C3185" s="1">
        <v>0.0</v>
      </c>
      <c r="D3185" s="1" t="s">
        <v>57</v>
      </c>
      <c r="E3185" s="1">
        <v>44.0</v>
      </c>
      <c r="F3185" s="7" t="str">
        <f>vlookup(E3185,Teams!A:B,2,false)</f>
        <v>University</v>
      </c>
      <c r="G3185" s="1" t="b">
        <v>0</v>
      </c>
      <c r="H3185" s="1" t="b">
        <v>0</v>
      </c>
      <c r="I3185" s="1">
        <v>7.0</v>
      </c>
      <c r="J3185" s="7" t="str">
        <f>vlookup(I3185,Cats!$A:$B,2,false)</f>
        <v>X</v>
      </c>
    </row>
    <row r="3186">
      <c r="A3186" s="1">
        <v>140195.0</v>
      </c>
      <c r="B3186" s="1">
        <v>534.0</v>
      </c>
      <c r="C3186" s="1">
        <v>14.0</v>
      </c>
      <c r="D3186" s="1" t="s">
        <v>110</v>
      </c>
      <c r="E3186" s="1">
        <v>26.0</v>
      </c>
      <c r="F3186" s="7" t="str">
        <f>vlookup(E3186,Teams!A:B,2,false)</f>
        <v>Lynbrook</v>
      </c>
      <c r="G3186" s="1" t="b">
        <v>1</v>
      </c>
      <c r="H3186" s="1" t="b">
        <v>0</v>
      </c>
      <c r="I3186" s="1">
        <v>8.0</v>
      </c>
      <c r="J3186" s="7" t="str">
        <f>vlookup(I3186,Cats!$A:$B,2,false)</f>
        <v>M</v>
      </c>
    </row>
    <row r="3187">
      <c r="A3187" s="1">
        <v>140196.0</v>
      </c>
      <c r="B3187" s="1">
        <v>534.0</v>
      </c>
      <c r="C3187" s="1">
        <v>0.0</v>
      </c>
      <c r="D3187" s="1" t="s">
        <v>32</v>
      </c>
      <c r="E3187" s="1">
        <v>44.0</v>
      </c>
      <c r="F3187" s="7" t="str">
        <f>vlookup(E3187,Teams!A:B,2,false)</f>
        <v>University</v>
      </c>
      <c r="G3187" s="1" t="b">
        <v>0</v>
      </c>
      <c r="H3187" s="1" t="b">
        <v>1</v>
      </c>
      <c r="I3187" s="1">
        <v>8.0</v>
      </c>
      <c r="J3187" s="7" t="str">
        <f>vlookup(I3187,Cats!$A:$B,2,false)</f>
        <v>M</v>
      </c>
    </row>
    <row r="3188">
      <c r="A3188" s="1">
        <v>140197.0</v>
      </c>
      <c r="B3188" s="1">
        <v>534.0</v>
      </c>
      <c r="C3188" s="1">
        <v>0.0</v>
      </c>
      <c r="D3188" s="1" t="s">
        <v>32</v>
      </c>
      <c r="E3188" s="1">
        <v>26.0</v>
      </c>
      <c r="F3188" s="7" t="str">
        <f>vlookup(E3188,Teams!A:B,2,false)</f>
        <v>Lynbrook</v>
      </c>
      <c r="G3188" s="1" t="b">
        <v>1</v>
      </c>
      <c r="H3188" s="1" t="b">
        <v>1</v>
      </c>
      <c r="I3188" s="1">
        <v>9.0</v>
      </c>
      <c r="J3188" s="7" t="str">
        <f>vlookup(I3188,Cats!$A:$B,2,false)</f>
        <v>C</v>
      </c>
    </row>
    <row r="3189">
      <c r="A3189" s="1">
        <v>140198.0</v>
      </c>
      <c r="B3189" s="1">
        <v>534.0</v>
      </c>
      <c r="C3189" s="1">
        <v>4.0</v>
      </c>
      <c r="D3189" s="1" t="s">
        <v>222</v>
      </c>
      <c r="E3189" s="1">
        <v>44.0</v>
      </c>
      <c r="F3189" s="7" t="str">
        <f>vlookup(E3189,Teams!A:B,2,false)</f>
        <v>University</v>
      </c>
      <c r="G3189" s="1" t="b">
        <v>0</v>
      </c>
      <c r="H3189" s="1" t="b">
        <v>0</v>
      </c>
      <c r="I3189" s="1">
        <v>9.0</v>
      </c>
      <c r="J3189" s="7" t="str">
        <f>vlookup(I3189,Cats!$A:$B,2,false)</f>
        <v>C</v>
      </c>
    </row>
    <row r="3190">
      <c r="A3190" s="1">
        <v>140199.0</v>
      </c>
      <c r="B3190" s="1">
        <v>534.0</v>
      </c>
      <c r="C3190" s="1">
        <v>0.0</v>
      </c>
      <c r="D3190" s="1" t="s">
        <v>32</v>
      </c>
      <c r="E3190" s="1">
        <v>26.0</v>
      </c>
      <c r="F3190" s="7" t="str">
        <f>vlookup(E3190,Teams!A:B,2,false)</f>
        <v>Lynbrook</v>
      </c>
      <c r="G3190" s="1" t="b">
        <v>1</v>
      </c>
      <c r="H3190" s="1" t="b">
        <v>1</v>
      </c>
      <c r="I3190" s="1">
        <v>10.0</v>
      </c>
      <c r="J3190" s="7" t="str">
        <f>vlookup(I3190,Cats!$A:$B,2,false)</f>
        <v>E</v>
      </c>
    </row>
    <row r="3191">
      <c r="A3191" s="1">
        <v>140200.0</v>
      </c>
      <c r="B3191" s="1">
        <v>534.0</v>
      </c>
      <c r="C3191" s="1">
        <v>14.0</v>
      </c>
      <c r="D3191" s="1" t="s">
        <v>57</v>
      </c>
      <c r="E3191" s="1">
        <v>44.0</v>
      </c>
      <c r="F3191" s="7" t="str">
        <f>vlookup(E3191,Teams!A:B,2,false)</f>
        <v>University</v>
      </c>
      <c r="G3191" s="1" t="b">
        <v>0</v>
      </c>
      <c r="H3191" s="1" t="b">
        <v>0</v>
      </c>
      <c r="I3191" s="1">
        <v>10.0</v>
      </c>
      <c r="J3191" s="7" t="str">
        <f>vlookup(I3191,Cats!$A:$B,2,false)</f>
        <v>E</v>
      </c>
    </row>
    <row r="3192">
      <c r="A3192" s="1">
        <v>140201.0</v>
      </c>
      <c r="B3192" s="1">
        <v>534.0</v>
      </c>
      <c r="C3192" s="1">
        <v>-4.0</v>
      </c>
      <c r="D3192" s="1" t="s">
        <v>113</v>
      </c>
      <c r="E3192" s="1">
        <v>26.0</v>
      </c>
      <c r="F3192" s="7" t="str">
        <f>vlookup(E3192,Teams!A:B,2,false)</f>
        <v>Lynbrook</v>
      </c>
      <c r="G3192" s="1" t="b">
        <v>1</v>
      </c>
      <c r="H3192" s="1" t="b">
        <v>0</v>
      </c>
      <c r="I3192" s="1">
        <v>11.0</v>
      </c>
      <c r="J3192" s="7" t="str">
        <f>vlookup(I3192,Cats!$A:$B,2,false)</f>
        <v>B</v>
      </c>
    </row>
    <row r="3193">
      <c r="A3193" s="1">
        <v>140202.0</v>
      </c>
      <c r="B3193" s="1">
        <v>534.0</v>
      </c>
      <c r="C3193" s="1">
        <v>14.0</v>
      </c>
      <c r="D3193" s="1" t="s">
        <v>57</v>
      </c>
      <c r="E3193" s="1">
        <v>44.0</v>
      </c>
      <c r="F3193" s="7" t="str">
        <f>vlookup(E3193,Teams!A:B,2,false)</f>
        <v>University</v>
      </c>
      <c r="G3193" s="1" t="b">
        <v>0</v>
      </c>
      <c r="H3193" s="1" t="b">
        <v>0</v>
      </c>
      <c r="I3193" s="1">
        <v>11.0</v>
      </c>
      <c r="J3193" s="7" t="str">
        <f>vlookup(I3193,Cats!$A:$B,2,false)</f>
        <v>B</v>
      </c>
    </row>
    <row r="3194">
      <c r="A3194" s="1">
        <v>140203.0</v>
      </c>
      <c r="B3194" s="1">
        <v>534.0</v>
      </c>
      <c r="C3194" s="1">
        <v>0.0</v>
      </c>
      <c r="D3194" s="1" t="s">
        <v>32</v>
      </c>
      <c r="E3194" s="1">
        <v>26.0</v>
      </c>
      <c r="F3194" s="7" t="str">
        <f>vlookup(E3194,Teams!A:B,2,false)</f>
        <v>Lynbrook</v>
      </c>
      <c r="G3194" s="1" t="b">
        <v>1</v>
      </c>
      <c r="H3194" s="1" t="b">
        <v>1</v>
      </c>
      <c r="I3194" s="1">
        <v>12.0</v>
      </c>
      <c r="J3194" s="7" t="str">
        <f>vlookup(I3194,Cats!$A:$B,2,false)</f>
        <v>P</v>
      </c>
    </row>
    <row r="3195">
      <c r="A3195" s="1">
        <v>140204.0</v>
      </c>
      <c r="B3195" s="1">
        <v>534.0</v>
      </c>
      <c r="C3195" s="1">
        <v>14.0</v>
      </c>
      <c r="D3195" s="1" t="s">
        <v>57</v>
      </c>
      <c r="E3195" s="1">
        <v>44.0</v>
      </c>
      <c r="F3195" s="7" t="str">
        <f>vlookup(E3195,Teams!A:B,2,false)</f>
        <v>University</v>
      </c>
      <c r="G3195" s="1" t="b">
        <v>0</v>
      </c>
      <c r="H3195" s="1" t="b">
        <v>0</v>
      </c>
      <c r="I3195" s="1">
        <v>12.0</v>
      </c>
      <c r="J3195" s="7" t="str">
        <f>vlookup(I3195,Cats!$A:$B,2,false)</f>
        <v>P</v>
      </c>
    </row>
    <row r="3196">
      <c r="A3196" s="1">
        <v>140205.0</v>
      </c>
      <c r="B3196" s="1">
        <v>534.0</v>
      </c>
      <c r="C3196" s="1">
        <v>14.0</v>
      </c>
      <c r="D3196" s="1" t="s">
        <v>109</v>
      </c>
      <c r="E3196" s="1">
        <v>26.0</v>
      </c>
      <c r="F3196" s="7" t="str">
        <f>vlookup(E3196,Teams!A:B,2,false)</f>
        <v>Lynbrook</v>
      </c>
      <c r="G3196" s="1" t="b">
        <v>1</v>
      </c>
      <c r="H3196" s="1" t="b">
        <v>0</v>
      </c>
      <c r="I3196" s="1">
        <v>13.0</v>
      </c>
      <c r="J3196" s="7" t="str">
        <f>vlookup(I3196,Cats!$A:$B,2,false)</f>
        <v>X</v>
      </c>
    </row>
    <row r="3197">
      <c r="A3197" s="1">
        <v>140206.0</v>
      </c>
      <c r="B3197" s="1">
        <v>534.0</v>
      </c>
      <c r="C3197" s="1">
        <v>0.0</v>
      </c>
      <c r="D3197" s="1" t="s">
        <v>32</v>
      </c>
      <c r="E3197" s="1">
        <v>44.0</v>
      </c>
      <c r="F3197" s="7" t="str">
        <f>vlookup(E3197,Teams!A:B,2,false)</f>
        <v>University</v>
      </c>
      <c r="G3197" s="1" t="b">
        <v>0</v>
      </c>
      <c r="H3197" s="1" t="b">
        <v>1</v>
      </c>
      <c r="I3197" s="1">
        <v>13.0</v>
      </c>
      <c r="J3197" s="7" t="str">
        <f>vlookup(I3197,Cats!$A:$B,2,false)</f>
        <v>X</v>
      </c>
    </row>
    <row r="3198">
      <c r="A3198" s="1">
        <v>140207.0</v>
      </c>
      <c r="B3198" s="1">
        <v>534.0</v>
      </c>
      <c r="C3198" s="1">
        <v>0.0</v>
      </c>
      <c r="D3198" s="1" t="s">
        <v>32</v>
      </c>
      <c r="E3198" s="1">
        <v>26.0</v>
      </c>
      <c r="F3198" s="7" t="str">
        <f>vlookup(E3198,Teams!A:B,2,false)</f>
        <v>Lynbrook</v>
      </c>
      <c r="G3198" s="1" t="b">
        <v>1</v>
      </c>
      <c r="H3198" s="1" t="b">
        <v>1</v>
      </c>
      <c r="I3198" s="1">
        <v>14.0</v>
      </c>
      <c r="J3198" s="7" t="str">
        <f>vlookup(I3198,Cats!$A:$B,2,false)</f>
        <v>M</v>
      </c>
    </row>
    <row r="3199">
      <c r="A3199" s="1">
        <v>140208.0</v>
      </c>
      <c r="B3199" s="1">
        <v>534.0</v>
      </c>
      <c r="C3199" s="1">
        <v>14.0</v>
      </c>
      <c r="D3199" s="1" t="s">
        <v>57</v>
      </c>
      <c r="E3199" s="1">
        <v>44.0</v>
      </c>
      <c r="F3199" s="7" t="str">
        <f>vlookup(E3199,Teams!A:B,2,false)</f>
        <v>University</v>
      </c>
      <c r="G3199" s="1" t="b">
        <v>0</v>
      </c>
      <c r="H3199" s="1" t="b">
        <v>0</v>
      </c>
      <c r="I3199" s="1">
        <v>14.0</v>
      </c>
      <c r="J3199" s="7" t="str">
        <f>vlookup(I3199,Cats!$A:$B,2,false)</f>
        <v>M</v>
      </c>
    </row>
    <row r="3200">
      <c r="A3200" s="1">
        <v>140209.0</v>
      </c>
      <c r="B3200" s="1">
        <v>534.0</v>
      </c>
      <c r="C3200" s="1">
        <v>4.0</v>
      </c>
      <c r="D3200" s="1" t="s">
        <v>110</v>
      </c>
      <c r="E3200" s="1">
        <v>26.0</v>
      </c>
      <c r="F3200" s="7" t="str">
        <f>vlookup(E3200,Teams!A:B,2,false)</f>
        <v>Lynbrook</v>
      </c>
      <c r="G3200" s="1" t="b">
        <v>1</v>
      </c>
      <c r="H3200" s="1" t="b">
        <v>0</v>
      </c>
      <c r="I3200" s="1">
        <v>15.0</v>
      </c>
      <c r="J3200" s="7" t="str">
        <f>vlookup(I3200,Cats!$A:$B,2,false)</f>
        <v>C</v>
      </c>
    </row>
    <row r="3201">
      <c r="A3201" s="1">
        <v>140210.0</v>
      </c>
      <c r="B3201" s="1">
        <v>534.0</v>
      </c>
      <c r="C3201" s="1">
        <v>0.0</v>
      </c>
      <c r="D3201" s="1" t="s">
        <v>32</v>
      </c>
      <c r="E3201" s="1">
        <v>44.0</v>
      </c>
      <c r="F3201" s="7" t="str">
        <f>vlookup(E3201,Teams!A:B,2,false)</f>
        <v>University</v>
      </c>
      <c r="G3201" s="1" t="b">
        <v>0</v>
      </c>
      <c r="H3201" s="1" t="b">
        <v>1</v>
      </c>
      <c r="I3201" s="1">
        <v>15.0</v>
      </c>
      <c r="J3201" s="7" t="str">
        <f>vlookup(I3201,Cats!$A:$B,2,false)</f>
        <v>C</v>
      </c>
    </row>
    <row r="3202">
      <c r="A3202" s="1">
        <v>140211.0</v>
      </c>
      <c r="B3202" s="1">
        <v>534.0</v>
      </c>
      <c r="C3202" s="1">
        <v>0.0</v>
      </c>
      <c r="D3202" s="1" t="s">
        <v>32</v>
      </c>
      <c r="E3202" s="1">
        <v>26.0</v>
      </c>
      <c r="F3202" s="7" t="str">
        <f>vlookup(E3202,Teams!A:B,2,false)</f>
        <v>Lynbrook</v>
      </c>
      <c r="G3202" s="1" t="b">
        <v>1</v>
      </c>
      <c r="H3202" s="1" t="b">
        <v>1</v>
      </c>
      <c r="I3202" s="1">
        <v>16.0</v>
      </c>
      <c r="J3202" s="7" t="str">
        <f>vlookup(I3202,Cats!$A:$B,2,false)</f>
        <v>E</v>
      </c>
    </row>
    <row r="3203">
      <c r="A3203" s="1">
        <v>140212.0</v>
      </c>
      <c r="B3203" s="1">
        <v>534.0</v>
      </c>
      <c r="C3203" s="1">
        <v>14.0</v>
      </c>
      <c r="D3203" s="1" t="s">
        <v>190</v>
      </c>
      <c r="E3203" s="1">
        <v>44.0</v>
      </c>
      <c r="F3203" s="7" t="str">
        <f>vlookup(E3203,Teams!A:B,2,false)</f>
        <v>University</v>
      </c>
      <c r="G3203" s="1" t="b">
        <v>0</v>
      </c>
      <c r="H3203" s="1" t="b">
        <v>0</v>
      </c>
      <c r="I3203" s="1">
        <v>16.0</v>
      </c>
      <c r="J3203" s="7" t="str">
        <f>vlookup(I3203,Cats!$A:$B,2,false)</f>
        <v>E</v>
      </c>
    </row>
    <row r="3204">
      <c r="A3204" s="1">
        <v>140213.0</v>
      </c>
      <c r="B3204" s="1">
        <v>534.0</v>
      </c>
      <c r="C3204" s="1">
        <v>0.0</v>
      </c>
      <c r="D3204" s="1" t="s">
        <v>32</v>
      </c>
      <c r="E3204" s="1">
        <v>26.0</v>
      </c>
      <c r="F3204" s="7" t="str">
        <f>vlookup(E3204,Teams!A:B,2,false)</f>
        <v>Lynbrook</v>
      </c>
      <c r="G3204" s="1" t="b">
        <v>1</v>
      </c>
      <c r="H3204" s="1" t="b">
        <v>1</v>
      </c>
      <c r="I3204" s="1">
        <v>17.0</v>
      </c>
      <c r="J3204" s="7" t="str">
        <f>vlookup(I3204,Cats!$A:$B,2,false)</f>
        <v>B</v>
      </c>
    </row>
    <row r="3205">
      <c r="A3205" s="1">
        <v>140214.0</v>
      </c>
      <c r="B3205" s="1">
        <v>534.0</v>
      </c>
      <c r="C3205" s="1">
        <v>14.0</v>
      </c>
      <c r="D3205" s="1" t="s">
        <v>57</v>
      </c>
      <c r="E3205" s="1">
        <v>44.0</v>
      </c>
      <c r="F3205" s="7" t="str">
        <f>vlookup(E3205,Teams!A:B,2,false)</f>
        <v>University</v>
      </c>
      <c r="G3205" s="1" t="b">
        <v>0</v>
      </c>
      <c r="H3205" s="1" t="b">
        <v>0</v>
      </c>
      <c r="I3205" s="1">
        <v>17.0</v>
      </c>
      <c r="J3205" s="7" t="str">
        <f>vlookup(I3205,Cats!$A:$B,2,false)</f>
        <v>B</v>
      </c>
    </row>
    <row r="3206">
      <c r="A3206" s="1">
        <v>140215.0</v>
      </c>
      <c r="B3206" s="1">
        <v>534.0</v>
      </c>
      <c r="C3206" s="1">
        <v>0.0</v>
      </c>
      <c r="D3206" s="1" t="s">
        <v>32</v>
      </c>
      <c r="E3206" s="1">
        <v>26.0</v>
      </c>
      <c r="F3206" s="7" t="str">
        <f>vlookup(E3206,Teams!A:B,2,false)</f>
        <v>Lynbrook</v>
      </c>
      <c r="G3206" s="1" t="b">
        <v>1</v>
      </c>
      <c r="H3206" s="1" t="b">
        <v>1</v>
      </c>
      <c r="I3206" s="1">
        <v>18.0</v>
      </c>
      <c r="J3206" s="7" t="str">
        <f>vlookup(I3206,Cats!$A:$B,2,false)</f>
        <v>P</v>
      </c>
    </row>
    <row r="3207">
      <c r="A3207" s="1">
        <v>140216.0</v>
      </c>
      <c r="B3207" s="1">
        <v>534.0</v>
      </c>
      <c r="C3207" s="1">
        <v>14.0</v>
      </c>
      <c r="D3207" s="1" t="s">
        <v>194</v>
      </c>
      <c r="E3207" s="1">
        <v>44.0</v>
      </c>
      <c r="F3207" s="7" t="str">
        <f>vlookup(E3207,Teams!A:B,2,false)</f>
        <v>University</v>
      </c>
      <c r="G3207" s="1" t="b">
        <v>0</v>
      </c>
      <c r="H3207" s="1" t="b">
        <v>0</v>
      </c>
      <c r="I3207" s="1">
        <v>18.0</v>
      </c>
      <c r="J3207" s="7" t="str">
        <f>vlookup(I3207,Cats!$A:$B,2,false)</f>
        <v>P</v>
      </c>
    </row>
    <row r="3208">
      <c r="A3208" s="1">
        <v>140217.0</v>
      </c>
      <c r="B3208" s="1">
        <v>534.0</v>
      </c>
      <c r="C3208" s="1">
        <v>-4.0</v>
      </c>
      <c r="D3208" s="1" t="s">
        <v>109</v>
      </c>
      <c r="E3208" s="1">
        <v>26.0</v>
      </c>
      <c r="F3208" s="7" t="str">
        <f>vlookup(E3208,Teams!A:B,2,false)</f>
        <v>Lynbrook</v>
      </c>
      <c r="G3208" s="1" t="b">
        <v>1</v>
      </c>
      <c r="H3208" s="1" t="b">
        <v>0</v>
      </c>
      <c r="I3208" s="1">
        <v>19.0</v>
      </c>
      <c r="J3208" s="7" t="str">
        <f>vlookup(I3208,Cats!$A:$B,2,false)</f>
        <v>X</v>
      </c>
    </row>
    <row r="3209">
      <c r="A3209" s="1">
        <v>140218.0</v>
      </c>
      <c r="B3209" s="1">
        <v>534.0</v>
      </c>
      <c r="C3209" s="1">
        <v>14.0</v>
      </c>
      <c r="D3209" s="1" t="s">
        <v>57</v>
      </c>
      <c r="E3209" s="1">
        <v>44.0</v>
      </c>
      <c r="F3209" s="7" t="str">
        <f>vlookup(E3209,Teams!A:B,2,false)</f>
        <v>University</v>
      </c>
      <c r="G3209" s="1" t="b">
        <v>0</v>
      </c>
      <c r="H3209" s="1" t="b">
        <v>0</v>
      </c>
      <c r="I3209" s="1">
        <v>19.0</v>
      </c>
      <c r="J3209" s="7" t="str">
        <f>vlookup(I3209,Cats!$A:$B,2,false)</f>
        <v>X</v>
      </c>
    </row>
    <row r="3210">
      <c r="A3210" s="1">
        <v>140219.0</v>
      </c>
      <c r="B3210" s="1">
        <v>534.0</v>
      </c>
      <c r="C3210" s="1">
        <v>0.0</v>
      </c>
      <c r="D3210" s="1" t="s">
        <v>32</v>
      </c>
      <c r="E3210" s="1">
        <v>26.0</v>
      </c>
      <c r="F3210" s="7" t="str">
        <f>vlookup(E3210,Teams!A:B,2,false)</f>
        <v>Lynbrook</v>
      </c>
      <c r="G3210" s="1" t="b">
        <v>1</v>
      </c>
      <c r="H3210" s="1" t="b">
        <v>1</v>
      </c>
      <c r="I3210" s="1">
        <v>20.0</v>
      </c>
      <c r="J3210" s="7" t="str">
        <f>vlookup(I3210,Cats!$A:$B,2,false)</f>
        <v>M</v>
      </c>
    </row>
    <row r="3211">
      <c r="A3211" s="1">
        <v>140220.0</v>
      </c>
      <c r="B3211" s="1">
        <v>534.0</v>
      </c>
      <c r="C3211" s="1">
        <v>4.0</v>
      </c>
      <c r="D3211" s="1" t="s">
        <v>194</v>
      </c>
      <c r="E3211" s="1">
        <v>44.0</v>
      </c>
      <c r="F3211" s="7" t="str">
        <f>vlookup(E3211,Teams!A:B,2,false)</f>
        <v>University</v>
      </c>
      <c r="G3211" s="1" t="b">
        <v>0</v>
      </c>
      <c r="H3211" s="1" t="b">
        <v>0</v>
      </c>
      <c r="I3211" s="1">
        <v>20.0</v>
      </c>
      <c r="J3211" s="7" t="str">
        <f>vlookup(I3211,Cats!$A:$B,2,false)</f>
        <v>M</v>
      </c>
    </row>
    <row r="3212">
      <c r="A3212" s="1">
        <v>140221.0</v>
      </c>
      <c r="B3212" s="1">
        <v>534.0</v>
      </c>
      <c r="C3212" s="1">
        <v>0.0</v>
      </c>
      <c r="D3212" s="1" t="s">
        <v>32</v>
      </c>
      <c r="E3212" s="1">
        <v>26.0</v>
      </c>
      <c r="F3212" s="7" t="str">
        <f>vlookup(E3212,Teams!A:B,2,false)</f>
        <v>Lynbrook</v>
      </c>
      <c r="G3212" s="1" t="b">
        <v>1</v>
      </c>
      <c r="H3212" s="1" t="b">
        <v>1</v>
      </c>
      <c r="I3212" s="1">
        <v>21.0</v>
      </c>
      <c r="J3212" s="7" t="str">
        <f>vlookup(I3212,Cats!$A:$B,2,false)</f>
        <v>C</v>
      </c>
    </row>
    <row r="3213">
      <c r="A3213" s="1">
        <v>140222.0</v>
      </c>
      <c r="B3213" s="1">
        <v>534.0</v>
      </c>
      <c r="C3213" s="1">
        <v>14.0</v>
      </c>
      <c r="D3213" s="1" t="s">
        <v>57</v>
      </c>
      <c r="E3213" s="1">
        <v>44.0</v>
      </c>
      <c r="F3213" s="7" t="str">
        <f>vlookup(E3213,Teams!A:B,2,false)</f>
        <v>University</v>
      </c>
      <c r="G3213" s="1" t="b">
        <v>0</v>
      </c>
      <c r="H3213" s="1" t="b">
        <v>0</v>
      </c>
      <c r="I3213" s="1">
        <v>21.0</v>
      </c>
      <c r="J3213" s="7" t="str">
        <f>vlookup(I3213,Cats!$A:$B,2,false)</f>
        <v>C</v>
      </c>
    </row>
    <row r="3214">
      <c r="A3214" s="1">
        <v>140223.0</v>
      </c>
      <c r="B3214" s="1">
        <v>534.0</v>
      </c>
      <c r="C3214" s="1">
        <v>0.0</v>
      </c>
      <c r="D3214" s="1" t="s">
        <v>32</v>
      </c>
      <c r="E3214" s="1">
        <v>26.0</v>
      </c>
      <c r="F3214" s="7" t="str">
        <f>vlookup(E3214,Teams!A:B,2,false)</f>
        <v>Lynbrook</v>
      </c>
      <c r="G3214" s="1" t="b">
        <v>1</v>
      </c>
      <c r="H3214" s="1" t="b">
        <v>1</v>
      </c>
      <c r="I3214" s="1">
        <v>22.0</v>
      </c>
      <c r="J3214" s="7" t="str">
        <f>vlookup(I3214,Cats!$A:$B,2,false)</f>
        <v>E</v>
      </c>
    </row>
    <row r="3215">
      <c r="A3215" s="1">
        <v>140224.0</v>
      </c>
      <c r="B3215" s="1">
        <v>534.0</v>
      </c>
      <c r="C3215" s="1">
        <v>4.0</v>
      </c>
      <c r="D3215" s="1" t="s">
        <v>57</v>
      </c>
      <c r="E3215" s="1">
        <v>44.0</v>
      </c>
      <c r="F3215" s="7" t="str">
        <f>vlookup(E3215,Teams!A:B,2,false)</f>
        <v>University</v>
      </c>
      <c r="G3215" s="1" t="b">
        <v>0</v>
      </c>
      <c r="H3215" s="1" t="b">
        <v>0</v>
      </c>
      <c r="I3215" s="1">
        <v>22.0</v>
      </c>
      <c r="J3215" s="7" t="str">
        <f>vlookup(I3215,Cats!$A:$B,2,false)</f>
        <v>E</v>
      </c>
    </row>
    <row r="3216">
      <c r="A3216" s="1">
        <v>140225.0</v>
      </c>
      <c r="B3216" s="1">
        <v>534.0</v>
      </c>
      <c r="C3216" s="1">
        <v>14.0</v>
      </c>
      <c r="D3216" s="1" t="s">
        <v>112</v>
      </c>
      <c r="E3216" s="1">
        <v>26.0</v>
      </c>
      <c r="F3216" s="7" t="str">
        <f>vlookup(E3216,Teams!A:B,2,false)</f>
        <v>Lynbrook</v>
      </c>
      <c r="G3216" s="1" t="b">
        <v>1</v>
      </c>
      <c r="H3216" s="1" t="b">
        <v>0</v>
      </c>
      <c r="I3216" s="1">
        <v>23.0</v>
      </c>
      <c r="J3216" s="7" t="str">
        <f>vlookup(I3216,Cats!$A:$B,2,false)</f>
        <v>B</v>
      </c>
    </row>
    <row r="3217">
      <c r="A3217" s="1">
        <v>140226.0</v>
      </c>
      <c r="B3217" s="1">
        <v>534.0</v>
      </c>
      <c r="C3217" s="1">
        <v>0.0</v>
      </c>
      <c r="D3217" s="1" t="s">
        <v>32</v>
      </c>
      <c r="E3217" s="1">
        <v>44.0</v>
      </c>
      <c r="F3217" s="7" t="str">
        <f>vlookup(E3217,Teams!A:B,2,false)</f>
        <v>University</v>
      </c>
      <c r="G3217" s="1" t="b">
        <v>0</v>
      </c>
      <c r="H3217" s="1" t="b">
        <v>1</v>
      </c>
      <c r="I3217" s="1">
        <v>23.0</v>
      </c>
      <c r="J3217" s="7" t="str">
        <f>vlookup(I3217,Cats!$A:$B,2,false)</f>
        <v>B</v>
      </c>
    </row>
    <row r="3218">
      <c r="A3218" s="1">
        <v>140227.0</v>
      </c>
      <c r="B3218" s="1">
        <v>534.0</v>
      </c>
      <c r="C3218" s="1">
        <v>14.0</v>
      </c>
      <c r="D3218" s="1" t="s">
        <v>202</v>
      </c>
      <c r="E3218" s="1">
        <v>26.0</v>
      </c>
      <c r="F3218" s="7" t="str">
        <f>vlookup(E3218,Teams!A:B,2,false)</f>
        <v>Lynbrook</v>
      </c>
      <c r="G3218" s="1" t="b">
        <v>1</v>
      </c>
      <c r="H3218" s="1" t="b">
        <v>0</v>
      </c>
      <c r="I3218" s="1">
        <v>24.0</v>
      </c>
      <c r="J3218" s="7" t="str">
        <f>vlookup(I3218,Cats!$A:$B,2,false)</f>
        <v>P</v>
      </c>
    </row>
    <row r="3219">
      <c r="A3219" s="1">
        <v>140228.0</v>
      </c>
      <c r="B3219" s="1">
        <v>534.0</v>
      </c>
      <c r="C3219" s="1">
        <v>0.0</v>
      </c>
      <c r="D3219" s="1" t="s">
        <v>32</v>
      </c>
      <c r="E3219" s="1">
        <v>44.0</v>
      </c>
      <c r="F3219" s="7" t="str">
        <f>vlookup(E3219,Teams!A:B,2,false)</f>
        <v>University</v>
      </c>
      <c r="G3219" s="1" t="b">
        <v>0</v>
      </c>
      <c r="H3219" s="1" t="b">
        <v>1</v>
      </c>
      <c r="I3219" s="1">
        <v>24.0</v>
      </c>
      <c r="J3219" s="7" t="str">
        <f>vlookup(I3219,Cats!$A:$B,2,false)</f>
        <v>P</v>
      </c>
    </row>
    <row r="3220">
      <c r="A3220" s="1">
        <v>140229.0</v>
      </c>
      <c r="B3220" s="1">
        <v>535.0</v>
      </c>
      <c r="C3220" s="1">
        <v>4.0</v>
      </c>
      <c r="D3220" s="1" t="s">
        <v>189</v>
      </c>
      <c r="E3220" s="1">
        <v>38.0</v>
      </c>
      <c r="F3220" s="7" t="str">
        <f>vlookup(E3220,Teams!A:B,2,false)</f>
        <v>RMHS</v>
      </c>
      <c r="G3220" s="1" t="b">
        <v>1</v>
      </c>
      <c r="H3220" s="1" t="b">
        <v>0</v>
      </c>
      <c r="I3220" s="1">
        <v>1.0</v>
      </c>
      <c r="J3220" s="7" t="str">
        <f>vlookup(I3220,Cats!$A:$B,2,false)</f>
        <v>X</v>
      </c>
    </row>
    <row r="3221">
      <c r="A3221" s="1">
        <v>140230.0</v>
      </c>
      <c r="B3221" s="1">
        <v>535.0</v>
      </c>
      <c r="C3221" s="1">
        <v>0.0</v>
      </c>
      <c r="D3221" s="1" t="s">
        <v>32</v>
      </c>
      <c r="E3221" s="1">
        <v>46.0</v>
      </c>
      <c r="F3221" s="7" t="str">
        <f>vlookup(E3221,Teams!A:B,2,false)</f>
        <v>Wayzata</v>
      </c>
      <c r="G3221" s="1" t="b">
        <v>0</v>
      </c>
      <c r="H3221" s="1" t="b">
        <v>1</v>
      </c>
      <c r="I3221" s="1">
        <v>1.0</v>
      </c>
      <c r="J3221" s="7" t="str">
        <f>vlookup(I3221,Cats!$A:$B,2,false)</f>
        <v>X</v>
      </c>
    </row>
    <row r="3222">
      <c r="A3222" s="1">
        <v>140231.0</v>
      </c>
      <c r="B3222" s="1">
        <v>535.0</v>
      </c>
      <c r="C3222" s="1">
        <v>4.0</v>
      </c>
      <c r="D3222" s="1" t="s">
        <v>184</v>
      </c>
      <c r="E3222" s="1">
        <v>38.0</v>
      </c>
      <c r="F3222" s="7" t="str">
        <f>vlookup(E3222,Teams!A:B,2,false)</f>
        <v>RMHS</v>
      </c>
      <c r="G3222" s="1" t="b">
        <v>1</v>
      </c>
      <c r="H3222" s="1" t="b">
        <v>0</v>
      </c>
      <c r="I3222" s="1">
        <v>2.0</v>
      </c>
      <c r="J3222" s="7" t="str">
        <f>vlookup(I3222,Cats!$A:$B,2,false)</f>
        <v>M</v>
      </c>
    </row>
    <row r="3223">
      <c r="A3223" s="1">
        <v>140232.0</v>
      </c>
      <c r="B3223" s="1">
        <v>535.0</v>
      </c>
      <c r="C3223" s="1">
        <v>0.0</v>
      </c>
      <c r="D3223" s="1" t="s">
        <v>158</v>
      </c>
      <c r="E3223" s="1">
        <v>46.0</v>
      </c>
      <c r="F3223" s="7" t="str">
        <f>vlookup(E3223,Teams!A:B,2,false)</f>
        <v>Wayzata</v>
      </c>
      <c r="G3223" s="1" t="b">
        <v>0</v>
      </c>
      <c r="H3223" s="1" t="b">
        <v>0</v>
      </c>
      <c r="I3223" s="1">
        <v>2.0</v>
      </c>
      <c r="J3223" s="7" t="str">
        <f>vlookup(I3223,Cats!$A:$B,2,false)</f>
        <v>M</v>
      </c>
    </row>
    <row r="3224">
      <c r="A3224" s="1">
        <v>140233.0</v>
      </c>
      <c r="B3224" s="1">
        <v>535.0</v>
      </c>
      <c r="C3224" s="1">
        <v>-4.0</v>
      </c>
      <c r="D3224" s="1" t="s">
        <v>185</v>
      </c>
      <c r="E3224" s="1">
        <v>38.0</v>
      </c>
      <c r="F3224" s="7" t="str">
        <f>vlookup(E3224,Teams!A:B,2,false)</f>
        <v>RMHS</v>
      </c>
      <c r="G3224" s="1" t="b">
        <v>1</v>
      </c>
      <c r="H3224" s="1" t="b">
        <v>0</v>
      </c>
      <c r="I3224" s="1">
        <v>3.0</v>
      </c>
      <c r="J3224" s="7" t="str">
        <f>vlookup(I3224,Cats!$A:$B,2,false)</f>
        <v>C</v>
      </c>
    </row>
    <row r="3225">
      <c r="A3225" s="1">
        <v>140234.0</v>
      </c>
      <c r="B3225" s="1">
        <v>535.0</v>
      </c>
      <c r="C3225" s="1">
        <v>4.0</v>
      </c>
      <c r="D3225" s="1" t="s">
        <v>163</v>
      </c>
      <c r="E3225" s="1">
        <v>46.0</v>
      </c>
      <c r="F3225" s="7" t="str">
        <f>vlookup(E3225,Teams!A:B,2,false)</f>
        <v>Wayzata</v>
      </c>
      <c r="G3225" s="1" t="b">
        <v>0</v>
      </c>
      <c r="H3225" s="1" t="b">
        <v>0</v>
      </c>
      <c r="I3225" s="1">
        <v>3.0</v>
      </c>
      <c r="J3225" s="7" t="str">
        <f>vlookup(I3225,Cats!$A:$B,2,false)</f>
        <v>C</v>
      </c>
    </row>
    <row r="3226">
      <c r="A3226" s="1">
        <v>140235.0</v>
      </c>
      <c r="B3226" s="1">
        <v>535.0</v>
      </c>
      <c r="C3226" s="1">
        <v>0.0</v>
      </c>
      <c r="D3226" s="1" t="s">
        <v>189</v>
      </c>
      <c r="E3226" s="1">
        <v>38.0</v>
      </c>
      <c r="F3226" s="7" t="str">
        <f>vlookup(E3226,Teams!A:B,2,false)</f>
        <v>RMHS</v>
      </c>
      <c r="G3226" s="1" t="b">
        <v>1</v>
      </c>
      <c r="H3226" s="1" t="b">
        <v>0</v>
      </c>
      <c r="I3226" s="1">
        <v>4.0</v>
      </c>
      <c r="J3226" s="7" t="str">
        <f>vlookup(I3226,Cats!$A:$B,2,false)</f>
        <v>E</v>
      </c>
    </row>
    <row r="3227">
      <c r="A3227" s="1">
        <v>140236.0</v>
      </c>
      <c r="B3227" s="1">
        <v>535.0</v>
      </c>
      <c r="C3227" s="1">
        <v>0.0</v>
      </c>
      <c r="D3227" s="1" t="s">
        <v>159</v>
      </c>
      <c r="E3227" s="1">
        <v>46.0</v>
      </c>
      <c r="F3227" s="7" t="str">
        <f>vlookup(E3227,Teams!A:B,2,false)</f>
        <v>Wayzata</v>
      </c>
      <c r="G3227" s="1" t="b">
        <v>0</v>
      </c>
      <c r="H3227" s="1" t="b">
        <v>0</v>
      </c>
      <c r="I3227" s="1">
        <v>4.0</v>
      </c>
      <c r="J3227" s="7" t="str">
        <f>vlookup(I3227,Cats!$A:$B,2,false)</f>
        <v>E</v>
      </c>
    </row>
    <row r="3228">
      <c r="A3228" s="1">
        <v>140237.0</v>
      </c>
      <c r="B3228" s="1">
        <v>535.0</v>
      </c>
      <c r="C3228" s="1">
        <v>0.0</v>
      </c>
      <c r="D3228" s="1" t="s">
        <v>32</v>
      </c>
      <c r="E3228" s="1">
        <v>38.0</v>
      </c>
      <c r="F3228" s="7" t="str">
        <f>vlookup(E3228,Teams!A:B,2,false)</f>
        <v>RMHS</v>
      </c>
      <c r="G3228" s="1" t="b">
        <v>1</v>
      </c>
      <c r="H3228" s="1" t="b">
        <v>1</v>
      </c>
      <c r="I3228" s="1">
        <v>5.0</v>
      </c>
      <c r="J3228" s="7" t="str">
        <f>vlookup(I3228,Cats!$A:$B,2,false)</f>
        <v>B</v>
      </c>
    </row>
    <row r="3229">
      <c r="A3229" s="1">
        <v>140238.0</v>
      </c>
      <c r="B3229" s="1">
        <v>535.0</v>
      </c>
      <c r="C3229" s="1">
        <v>4.0</v>
      </c>
      <c r="D3229" s="1" t="s">
        <v>163</v>
      </c>
      <c r="E3229" s="1">
        <v>46.0</v>
      </c>
      <c r="F3229" s="7" t="str">
        <f>vlookup(E3229,Teams!A:B,2,false)</f>
        <v>Wayzata</v>
      </c>
      <c r="G3229" s="1" t="b">
        <v>0</v>
      </c>
      <c r="H3229" s="1" t="b">
        <v>0</v>
      </c>
      <c r="I3229" s="1">
        <v>5.0</v>
      </c>
      <c r="J3229" s="7" t="str">
        <f>vlookup(I3229,Cats!$A:$B,2,false)</f>
        <v>B</v>
      </c>
    </row>
    <row r="3230">
      <c r="A3230" s="1">
        <v>140239.0</v>
      </c>
      <c r="B3230" s="1">
        <v>535.0</v>
      </c>
      <c r="C3230" s="1">
        <v>0.0</v>
      </c>
      <c r="D3230" s="1" t="s">
        <v>185</v>
      </c>
      <c r="E3230" s="1">
        <v>38.0</v>
      </c>
      <c r="F3230" s="7" t="str">
        <f>vlookup(E3230,Teams!A:B,2,false)</f>
        <v>RMHS</v>
      </c>
      <c r="G3230" s="1" t="b">
        <v>1</v>
      </c>
      <c r="H3230" s="1" t="b">
        <v>0</v>
      </c>
      <c r="I3230" s="1">
        <v>6.0</v>
      </c>
      <c r="J3230" s="7" t="str">
        <f>vlookup(I3230,Cats!$A:$B,2,false)</f>
        <v>P</v>
      </c>
    </row>
    <row r="3231">
      <c r="A3231" s="1">
        <v>140240.0</v>
      </c>
      <c r="B3231" s="1">
        <v>535.0</v>
      </c>
      <c r="C3231" s="1">
        <v>4.0</v>
      </c>
      <c r="D3231" s="1" t="s">
        <v>158</v>
      </c>
      <c r="E3231" s="1">
        <v>46.0</v>
      </c>
      <c r="F3231" s="7" t="str">
        <f>vlookup(E3231,Teams!A:B,2,false)</f>
        <v>Wayzata</v>
      </c>
      <c r="G3231" s="1" t="b">
        <v>0</v>
      </c>
      <c r="H3231" s="1" t="b">
        <v>0</v>
      </c>
      <c r="I3231" s="1">
        <v>6.0</v>
      </c>
      <c r="J3231" s="7" t="str">
        <f>vlookup(I3231,Cats!$A:$B,2,false)</f>
        <v>P</v>
      </c>
    </row>
    <row r="3232">
      <c r="A3232" s="1">
        <v>140241.0</v>
      </c>
      <c r="B3232" s="1">
        <v>535.0</v>
      </c>
      <c r="C3232" s="1">
        <v>0.0</v>
      </c>
      <c r="D3232" s="1" t="s">
        <v>189</v>
      </c>
      <c r="E3232" s="1">
        <v>38.0</v>
      </c>
      <c r="F3232" s="7" t="str">
        <f>vlookup(E3232,Teams!A:B,2,false)</f>
        <v>RMHS</v>
      </c>
      <c r="G3232" s="1" t="b">
        <v>1</v>
      </c>
      <c r="H3232" s="1" t="b">
        <v>0</v>
      </c>
      <c r="I3232" s="1">
        <v>7.0</v>
      </c>
      <c r="J3232" s="7" t="str">
        <f>vlookup(I3232,Cats!$A:$B,2,false)</f>
        <v>X</v>
      </c>
    </row>
    <row r="3233">
      <c r="A3233" s="1">
        <v>140242.0</v>
      </c>
      <c r="B3233" s="1">
        <v>535.0</v>
      </c>
      <c r="C3233" s="1">
        <v>0.0</v>
      </c>
      <c r="D3233" s="1" t="s">
        <v>158</v>
      </c>
      <c r="E3233" s="1">
        <v>46.0</v>
      </c>
      <c r="F3233" s="7" t="str">
        <f>vlookup(E3233,Teams!A:B,2,false)</f>
        <v>Wayzata</v>
      </c>
      <c r="G3233" s="1" t="b">
        <v>0</v>
      </c>
      <c r="H3233" s="1" t="b">
        <v>0</v>
      </c>
      <c r="I3233" s="1">
        <v>7.0</v>
      </c>
      <c r="J3233" s="7" t="str">
        <f>vlookup(I3233,Cats!$A:$B,2,false)</f>
        <v>X</v>
      </c>
    </row>
    <row r="3234">
      <c r="A3234" s="1">
        <v>140243.0</v>
      </c>
      <c r="B3234" s="1">
        <v>535.0</v>
      </c>
      <c r="C3234" s="1">
        <v>4.0</v>
      </c>
      <c r="D3234" s="1" t="s">
        <v>184</v>
      </c>
      <c r="E3234" s="1">
        <v>38.0</v>
      </c>
      <c r="F3234" s="7" t="str">
        <f>vlookup(E3234,Teams!A:B,2,false)</f>
        <v>RMHS</v>
      </c>
      <c r="G3234" s="1" t="b">
        <v>1</v>
      </c>
      <c r="H3234" s="1" t="b">
        <v>0</v>
      </c>
      <c r="I3234" s="1">
        <v>8.0</v>
      </c>
      <c r="J3234" s="7" t="str">
        <f>vlookup(I3234,Cats!$A:$B,2,false)</f>
        <v>M</v>
      </c>
    </row>
    <row r="3235">
      <c r="A3235" s="1">
        <v>140244.0</v>
      </c>
      <c r="B3235" s="1">
        <v>535.0</v>
      </c>
      <c r="C3235" s="1">
        <v>0.0</v>
      </c>
      <c r="D3235" s="1" t="s">
        <v>32</v>
      </c>
      <c r="E3235" s="1">
        <v>46.0</v>
      </c>
      <c r="F3235" s="7" t="str">
        <f>vlookup(E3235,Teams!A:B,2,false)</f>
        <v>Wayzata</v>
      </c>
      <c r="G3235" s="1" t="b">
        <v>0</v>
      </c>
      <c r="H3235" s="1" t="b">
        <v>1</v>
      </c>
      <c r="I3235" s="1">
        <v>8.0</v>
      </c>
      <c r="J3235" s="7" t="str">
        <f>vlookup(I3235,Cats!$A:$B,2,false)</f>
        <v>M</v>
      </c>
    </row>
    <row r="3236">
      <c r="A3236" s="1">
        <v>140245.0</v>
      </c>
      <c r="B3236" s="1">
        <v>535.0</v>
      </c>
      <c r="C3236" s="1">
        <v>4.0</v>
      </c>
      <c r="D3236" s="1" t="s">
        <v>185</v>
      </c>
      <c r="E3236" s="1">
        <v>38.0</v>
      </c>
      <c r="F3236" s="7" t="str">
        <f>vlookup(E3236,Teams!A:B,2,false)</f>
        <v>RMHS</v>
      </c>
      <c r="G3236" s="1" t="b">
        <v>1</v>
      </c>
      <c r="H3236" s="1" t="b">
        <v>0</v>
      </c>
      <c r="I3236" s="1">
        <v>9.0</v>
      </c>
      <c r="J3236" s="7" t="str">
        <f>vlookup(I3236,Cats!$A:$B,2,false)</f>
        <v>C</v>
      </c>
    </row>
    <row r="3237">
      <c r="A3237" s="1">
        <v>140246.0</v>
      </c>
      <c r="B3237" s="1">
        <v>535.0</v>
      </c>
      <c r="C3237" s="1">
        <v>0.0</v>
      </c>
      <c r="D3237" s="1" t="s">
        <v>32</v>
      </c>
      <c r="E3237" s="1">
        <v>46.0</v>
      </c>
      <c r="F3237" s="7" t="str">
        <f>vlookup(E3237,Teams!A:B,2,false)</f>
        <v>Wayzata</v>
      </c>
      <c r="G3237" s="1" t="b">
        <v>0</v>
      </c>
      <c r="H3237" s="1" t="b">
        <v>1</v>
      </c>
      <c r="I3237" s="1">
        <v>9.0</v>
      </c>
      <c r="J3237" s="7" t="str">
        <f>vlookup(I3237,Cats!$A:$B,2,false)</f>
        <v>C</v>
      </c>
    </row>
    <row r="3238">
      <c r="A3238" s="1">
        <v>140247.0</v>
      </c>
      <c r="B3238" s="1">
        <v>535.0</v>
      </c>
      <c r="C3238" s="1">
        <v>0.0</v>
      </c>
      <c r="D3238" s="1" t="s">
        <v>185</v>
      </c>
      <c r="E3238" s="1">
        <v>38.0</v>
      </c>
      <c r="F3238" s="7" t="str">
        <f>vlookup(E3238,Teams!A:B,2,false)</f>
        <v>RMHS</v>
      </c>
      <c r="G3238" s="1" t="b">
        <v>1</v>
      </c>
      <c r="H3238" s="1" t="b">
        <v>0</v>
      </c>
      <c r="I3238" s="1">
        <v>10.0</v>
      </c>
      <c r="J3238" s="7" t="str">
        <f>vlookup(I3238,Cats!$A:$B,2,false)</f>
        <v>E</v>
      </c>
    </row>
    <row r="3239">
      <c r="A3239" s="1">
        <v>140248.0</v>
      </c>
      <c r="B3239" s="1">
        <v>535.0</v>
      </c>
      <c r="C3239" s="1">
        <v>4.0</v>
      </c>
      <c r="D3239" s="1" t="s">
        <v>158</v>
      </c>
      <c r="E3239" s="1">
        <v>46.0</v>
      </c>
      <c r="F3239" s="7" t="str">
        <f>vlookup(E3239,Teams!A:B,2,false)</f>
        <v>Wayzata</v>
      </c>
      <c r="G3239" s="1" t="b">
        <v>0</v>
      </c>
      <c r="H3239" s="1" t="b">
        <v>0</v>
      </c>
      <c r="I3239" s="1">
        <v>10.0</v>
      </c>
      <c r="J3239" s="7" t="str">
        <f>vlookup(I3239,Cats!$A:$B,2,false)</f>
        <v>E</v>
      </c>
    </row>
    <row r="3240">
      <c r="A3240" s="1">
        <v>140249.0</v>
      </c>
      <c r="B3240" s="1">
        <v>535.0</v>
      </c>
      <c r="C3240" s="1">
        <v>0.0</v>
      </c>
      <c r="D3240" s="1" t="s">
        <v>185</v>
      </c>
      <c r="E3240" s="1">
        <v>38.0</v>
      </c>
      <c r="F3240" s="7" t="str">
        <f>vlookup(E3240,Teams!A:B,2,false)</f>
        <v>RMHS</v>
      </c>
      <c r="G3240" s="1" t="b">
        <v>1</v>
      </c>
      <c r="H3240" s="1" t="b">
        <v>1</v>
      </c>
      <c r="I3240" s="1">
        <v>11.0</v>
      </c>
      <c r="J3240" s="7" t="str">
        <f>vlookup(I3240,Cats!$A:$B,2,false)</f>
        <v>B</v>
      </c>
    </row>
    <row r="3241">
      <c r="A3241" s="1">
        <v>140250.0</v>
      </c>
      <c r="B3241" s="1">
        <v>535.0</v>
      </c>
      <c r="C3241" s="1">
        <v>4.0</v>
      </c>
      <c r="D3241" s="1" t="s">
        <v>163</v>
      </c>
      <c r="E3241" s="1">
        <v>46.0</v>
      </c>
      <c r="F3241" s="7" t="str">
        <f>vlookup(E3241,Teams!A:B,2,false)</f>
        <v>Wayzata</v>
      </c>
      <c r="G3241" s="1" t="b">
        <v>0</v>
      </c>
      <c r="H3241" s="1" t="b">
        <v>0</v>
      </c>
      <c r="I3241" s="1">
        <v>11.0</v>
      </c>
      <c r="J3241" s="7" t="str">
        <f>vlookup(I3241,Cats!$A:$B,2,false)</f>
        <v>B</v>
      </c>
    </row>
    <row r="3242">
      <c r="A3242" s="1">
        <v>140251.0</v>
      </c>
      <c r="B3242" s="1">
        <v>535.0</v>
      </c>
      <c r="C3242" s="1">
        <v>0.0</v>
      </c>
      <c r="D3242" s="1" t="s">
        <v>32</v>
      </c>
      <c r="E3242" s="1">
        <v>38.0</v>
      </c>
      <c r="F3242" s="7" t="str">
        <f>vlookup(E3242,Teams!A:B,2,false)</f>
        <v>RMHS</v>
      </c>
      <c r="G3242" s="1" t="b">
        <v>1</v>
      </c>
      <c r="H3242" s="1" t="b">
        <v>1</v>
      </c>
      <c r="I3242" s="1">
        <v>12.0</v>
      </c>
      <c r="J3242" s="7" t="str">
        <f>vlookup(I3242,Cats!$A:$B,2,false)</f>
        <v>P</v>
      </c>
    </row>
    <row r="3243">
      <c r="A3243" s="1">
        <v>140252.0</v>
      </c>
      <c r="B3243" s="1">
        <v>535.0</v>
      </c>
      <c r="C3243" s="1">
        <v>4.0</v>
      </c>
      <c r="D3243" s="1" t="s">
        <v>159</v>
      </c>
      <c r="E3243" s="1">
        <v>46.0</v>
      </c>
      <c r="F3243" s="7" t="str">
        <f>vlookup(E3243,Teams!A:B,2,false)</f>
        <v>Wayzata</v>
      </c>
      <c r="G3243" s="1" t="b">
        <v>0</v>
      </c>
      <c r="H3243" s="1" t="b">
        <v>0</v>
      </c>
      <c r="I3243" s="1">
        <v>12.0</v>
      </c>
      <c r="J3243" s="7" t="str">
        <f>vlookup(I3243,Cats!$A:$B,2,false)</f>
        <v>P</v>
      </c>
    </row>
    <row r="3244">
      <c r="A3244" s="1">
        <v>140253.0</v>
      </c>
      <c r="B3244" s="1">
        <v>535.0</v>
      </c>
      <c r="C3244" s="1">
        <v>0.0</v>
      </c>
      <c r="D3244" s="1" t="s">
        <v>32</v>
      </c>
      <c r="E3244" s="1">
        <v>38.0</v>
      </c>
      <c r="F3244" s="7" t="str">
        <f>vlookup(E3244,Teams!A:B,2,false)</f>
        <v>RMHS</v>
      </c>
      <c r="G3244" s="1" t="b">
        <v>1</v>
      </c>
      <c r="H3244" s="1" t="b">
        <v>1</v>
      </c>
      <c r="I3244" s="1">
        <v>13.0</v>
      </c>
      <c r="J3244" s="7" t="str">
        <f>vlookup(I3244,Cats!$A:$B,2,false)</f>
        <v>X</v>
      </c>
    </row>
    <row r="3245">
      <c r="A3245" s="1">
        <v>140254.0</v>
      </c>
      <c r="B3245" s="1">
        <v>535.0</v>
      </c>
      <c r="C3245" s="1">
        <v>14.0</v>
      </c>
      <c r="D3245" s="1" t="s">
        <v>157</v>
      </c>
      <c r="E3245" s="1">
        <v>46.0</v>
      </c>
      <c r="F3245" s="7" t="str">
        <f>vlookup(E3245,Teams!A:B,2,false)</f>
        <v>Wayzata</v>
      </c>
      <c r="G3245" s="1" t="b">
        <v>0</v>
      </c>
      <c r="H3245" s="1" t="b">
        <v>0</v>
      </c>
      <c r="I3245" s="1">
        <v>13.0</v>
      </c>
      <c r="J3245" s="7" t="str">
        <f>vlookup(I3245,Cats!$A:$B,2,false)</f>
        <v>X</v>
      </c>
    </row>
    <row r="3246">
      <c r="A3246" s="1">
        <v>140255.0</v>
      </c>
      <c r="B3246" s="1">
        <v>535.0</v>
      </c>
      <c r="C3246" s="1">
        <v>0.0</v>
      </c>
      <c r="D3246" s="1" t="s">
        <v>32</v>
      </c>
      <c r="E3246" s="1">
        <v>38.0</v>
      </c>
      <c r="F3246" s="7" t="str">
        <f>vlookup(E3246,Teams!A:B,2,false)</f>
        <v>RMHS</v>
      </c>
      <c r="G3246" s="1" t="b">
        <v>1</v>
      </c>
      <c r="H3246" s="1" t="b">
        <v>1</v>
      </c>
      <c r="I3246" s="1">
        <v>14.0</v>
      </c>
      <c r="J3246" s="7" t="str">
        <f>vlookup(I3246,Cats!$A:$B,2,false)</f>
        <v>M</v>
      </c>
    </row>
    <row r="3247">
      <c r="A3247" s="1">
        <v>140256.0</v>
      </c>
      <c r="B3247" s="1">
        <v>535.0</v>
      </c>
      <c r="C3247" s="1">
        <v>4.0</v>
      </c>
      <c r="D3247" s="1" t="s">
        <v>158</v>
      </c>
      <c r="E3247" s="1">
        <v>46.0</v>
      </c>
      <c r="F3247" s="7" t="str">
        <f>vlookup(E3247,Teams!A:B,2,false)</f>
        <v>Wayzata</v>
      </c>
      <c r="G3247" s="1" t="b">
        <v>0</v>
      </c>
      <c r="H3247" s="1" t="b">
        <v>0</v>
      </c>
      <c r="I3247" s="1">
        <v>14.0</v>
      </c>
      <c r="J3247" s="7" t="str">
        <f>vlookup(I3247,Cats!$A:$B,2,false)</f>
        <v>M</v>
      </c>
    </row>
    <row r="3248">
      <c r="A3248" s="1">
        <v>140257.0</v>
      </c>
      <c r="B3248" s="1">
        <v>535.0</v>
      </c>
      <c r="C3248" s="1">
        <v>0.0</v>
      </c>
      <c r="D3248" s="1" t="s">
        <v>185</v>
      </c>
      <c r="E3248" s="1">
        <v>38.0</v>
      </c>
      <c r="F3248" s="7" t="str">
        <f>vlookup(E3248,Teams!A:B,2,false)</f>
        <v>RMHS</v>
      </c>
      <c r="G3248" s="1" t="b">
        <v>1</v>
      </c>
      <c r="H3248" s="1" t="b">
        <v>0</v>
      </c>
      <c r="I3248" s="1">
        <v>15.0</v>
      </c>
      <c r="J3248" s="7" t="str">
        <f>vlookup(I3248,Cats!$A:$B,2,false)</f>
        <v>C</v>
      </c>
    </row>
    <row r="3249">
      <c r="A3249" s="1">
        <v>140258.0</v>
      </c>
      <c r="B3249" s="1">
        <v>535.0</v>
      </c>
      <c r="C3249" s="1">
        <v>0.0</v>
      </c>
      <c r="D3249" s="1" t="s">
        <v>159</v>
      </c>
      <c r="E3249" s="1">
        <v>46.0</v>
      </c>
      <c r="F3249" s="7" t="str">
        <f>vlookup(E3249,Teams!A:B,2,false)</f>
        <v>Wayzata</v>
      </c>
      <c r="G3249" s="1" t="b">
        <v>0</v>
      </c>
      <c r="H3249" s="1" t="b">
        <v>0</v>
      </c>
      <c r="I3249" s="1">
        <v>15.0</v>
      </c>
      <c r="J3249" s="7" t="str">
        <f>vlookup(I3249,Cats!$A:$B,2,false)</f>
        <v>C</v>
      </c>
    </row>
    <row r="3250">
      <c r="A3250" s="1">
        <v>140259.0</v>
      </c>
      <c r="B3250" s="1">
        <v>535.0</v>
      </c>
      <c r="C3250" s="1">
        <v>0.0</v>
      </c>
      <c r="D3250" s="1" t="s">
        <v>185</v>
      </c>
      <c r="E3250" s="1">
        <v>38.0</v>
      </c>
      <c r="F3250" s="7" t="str">
        <f>vlookup(E3250,Teams!A:B,2,false)</f>
        <v>RMHS</v>
      </c>
      <c r="G3250" s="1" t="b">
        <v>1</v>
      </c>
      <c r="H3250" s="1" t="b">
        <v>0</v>
      </c>
      <c r="I3250" s="1">
        <v>16.0</v>
      </c>
      <c r="J3250" s="7" t="str">
        <f>vlookup(I3250,Cats!$A:$B,2,false)</f>
        <v>E</v>
      </c>
    </row>
    <row r="3251">
      <c r="A3251" s="1">
        <v>140260.0</v>
      </c>
      <c r="B3251" s="1">
        <v>535.0</v>
      </c>
      <c r="C3251" s="1">
        <v>0.0</v>
      </c>
      <c r="D3251" s="1" t="s">
        <v>163</v>
      </c>
      <c r="E3251" s="1">
        <v>46.0</v>
      </c>
      <c r="F3251" s="7" t="str">
        <f>vlookup(E3251,Teams!A:B,2,false)</f>
        <v>Wayzata</v>
      </c>
      <c r="G3251" s="1" t="b">
        <v>0</v>
      </c>
      <c r="H3251" s="1" t="b">
        <v>0</v>
      </c>
      <c r="I3251" s="1">
        <v>16.0</v>
      </c>
      <c r="J3251" s="7" t="str">
        <f>vlookup(I3251,Cats!$A:$B,2,false)</f>
        <v>E</v>
      </c>
    </row>
    <row r="3252">
      <c r="A3252" s="1">
        <v>140261.0</v>
      </c>
      <c r="B3252" s="1">
        <v>535.0</v>
      </c>
      <c r="C3252" s="1">
        <v>0.0</v>
      </c>
      <c r="D3252" s="1" t="s">
        <v>32</v>
      </c>
      <c r="E3252" s="1">
        <v>38.0</v>
      </c>
      <c r="F3252" s="7" t="str">
        <f>vlookup(E3252,Teams!A:B,2,false)</f>
        <v>RMHS</v>
      </c>
      <c r="G3252" s="1" t="b">
        <v>1</v>
      </c>
      <c r="H3252" s="1" t="b">
        <v>1</v>
      </c>
      <c r="I3252" s="1">
        <v>17.0</v>
      </c>
      <c r="J3252" s="7" t="str">
        <f>vlookup(I3252,Cats!$A:$B,2,false)</f>
        <v>B</v>
      </c>
    </row>
    <row r="3253">
      <c r="A3253" s="1">
        <v>140262.0</v>
      </c>
      <c r="B3253" s="1">
        <v>535.0</v>
      </c>
      <c r="C3253" s="1">
        <v>4.0</v>
      </c>
      <c r="D3253" s="1" t="s">
        <v>163</v>
      </c>
      <c r="E3253" s="1">
        <v>46.0</v>
      </c>
      <c r="F3253" s="7" t="str">
        <f>vlookup(E3253,Teams!A:B,2,false)</f>
        <v>Wayzata</v>
      </c>
      <c r="G3253" s="1" t="b">
        <v>0</v>
      </c>
      <c r="H3253" s="1" t="b">
        <v>0</v>
      </c>
      <c r="I3253" s="1">
        <v>17.0</v>
      </c>
      <c r="J3253" s="7" t="str">
        <f>vlookup(I3253,Cats!$A:$B,2,false)</f>
        <v>B</v>
      </c>
    </row>
    <row r="3254">
      <c r="A3254" s="1">
        <v>140263.0</v>
      </c>
      <c r="B3254" s="1">
        <v>535.0</v>
      </c>
      <c r="C3254" s="1">
        <v>4.0</v>
      </c>
      <c r="D3254" s="1" t="s">
        <v>189</v>
      </c>
      <c r="E3254" s="1">
        <v>38.0</v>
      </c>
      <c r="F3254" s="7" t="str">
        <f>vlookup(E3254,Teams!A:B,2,false)</f>
        <v>RMHS</v>
      </c>
      <c r="G3254" s="1" t="b">
        <v>1</v>
      </c>
      <c r="H3254" s="1" t="b">
        <v>0</v>
      </c>
      <c r="I3254" s="1">
        <v>18.0</v>
      </c>
      <c r="J3254" s="7" t="str">
        <f>vlookup(I3254,Cats!$A:$B,2,false)</f>
        <v>P</v>
      </c>
    </row>
    <row r="3255">
      <c r="A3255" s="1">
        <v>140264.0</v>
      </c>
      <c r="B3255" s="1">
        <v>535.0</v>
      </c>
      <c r="C3255" s="1">
        <v>0.0</v>
      </c>
      <c r="D3255" s="1" t="s">
        <v>163</v>
      </c>
      <c r="E3255" s="1">
        <v>46.0</v>
      </c>
      <c r="F3255" s="7" t="str">
        <f>vlookup(E3255,Teams!A:B,2,false)</f>
        <v>Wayzata</v>
      </c>
      <c r="G3255" s="1" t="b">
        <v>0</v>
      </c>
      <c r="H3255" s="1" t="b">
        <v>0</v>
      </c>
      <c r="I3255" s="1">
        <v>18.0</v>
      </c>
      <c r="J3255" s="7" t="str">
        <f>vlookup(I3255,Cats!$A:$B,2,false)</f>
        <v>P</v>
      </c>
    </row>
    <row r="3256">
      <c r="A3256" s="1">
        <v>140265.0</v>
      </c>
      <c r="B3256" s="1">
        <v>535.0</v>
      </c>
      <c r="C3256" s="1">
        <v>-4.0</v>
      </c>
      <c r="D3256" s="1" t="s">
        <v>185</v>
      </c>
      <c r="E3256" s="1">
        <v>38.0</v>
      </c>
      <c r="F3256" s="7" t="str">
        <f>vlookup(E3256,Teams!A:B,2,false)</f>
        <v>RMHS</v>
      </c>
      <c r="G3256" s="1" t="b">
        <v>1</v>
      </c>
      <c r="H3256" s="1" t="b">
        <v>0</v>
      </c>
      <c r="I3256" s="1">
        <v>19.0</v>
      </c>
      <c r="J3256" s="7" t="str">
        <f>vlookup(I3256,Cats!$A:$B,2,false)</f>
        <v>X</v>
      </c>
    </row>
    <row r="3257">
      <c r="A3257" s="1">
        <v>140266.0</v>
      </c>
      <c r="B3257" s="1">
        <v>535.0</v>
      </c>
      <c r="C3257" s="1">
        <v>0.0</v>
      </c>
      <c r="D3257" s="1" t="s">
        <v>159</v>
      </c>
      <c r="E3257" s="1">
        <v>46.0</v>
      </c>
      <c r="F3257" s="7" t="str">
        <f>vlookup(E3257,Teams!A:B,2,false)</f>
        <v>Wayzata</v>
      </c>
      <c r="G3257" s="1" t="b">
        <v>0</v>
      </c>
      <c r="H3257" s="1" t="b">
        <v>0</v>
      </c>
      <c r="I3257" s="1">
        <v>19.0</v>
      </c>
      <c r="J3257" s="7" t="str">
        <f>vlookup(I3257,Cats!$A:$B,2,false)</f>
        <v>X</v>
      </c>
    </row>
    <row r="3258">
      <c r="A3258" s="1">
        <v>140267.0</v>
      </c>
      <c r="B3258" s="1">
        <v>535.0</v>
      </c>
      <c r="C3258" s="1">
        <v>4.0</v>
      </c>
      <c r="D3258" s="1" t="s">
        <v>184</v>
      </c>
      <c r="E3258" s="1">
        <v>38.0</v>
      </c>
      <c r="F3258" s="7" t="str">
        <f>vlookup(E3258,Teams!A:B,2,false)</f>
        <v>RMHS</v>
      </c>
      <c r="G3258" s="1" t="b">
        <v>1</v>
      </c>
      <c r="H3258" s="1" t="b">
        <v>0</v>
      </c>
      <c r="I3258" s="1">
        <v>20.0</v>
      </c>
      <c r="J3258" s="7" t="str">
        <f>vlookup(I3258,Cats!$A:$B,2,false)</f>
        <v>M</v>
      </c>
    </row>
    <row r="3259">
      <c r="A3259" s="1">
        <v>140268.0</v>
      </c>
      <c r="B3259" s="1">
        <v>535.0</v>
      </c>
      <c r="C3259" s="1">
        <v>0.0</v>
      </c>
      <c r="D3259" s="1" t="s">
        <v>158</v>
      </c>
      <c r="E3259" s="1">
        <v>46.0</v>
      </c>
      <c r="F3259" s="7" t="str">
        <f>vlookup(E3259,Teams!A:B,2,false)</f>
        <v>Wayzata</v>
      </c>
      <c r="G3259" s="1" t="b">
        <v>0</v>
      </c>
      <c r="H3259" s="1" t="b">
        <v>1</v>
      </c>
      <c r="I3259" s="1">
        <v>20.0</v>
      </c>
      <c r="J3259" s="7" t="str">
        <f>vlookup(I3259,Cats!$A:$B,2,false)</f>
        <v>M</v>
      </c>
    </row>
    <row r="3260">
      <c r="A3260" s="1">
        <v>140269.0</v>
      </c>
      <c r="B3260" s="1">
        <v>535.0</v>
      </c>
      <c r="C3260" s="1">
        <v>0.0</v>
      </c>
      <c r="D3260" s="1" t="s">
        <v>32</v>
      </c>
      <c r="E3260" s="1">
        <v>38.0</v>
      </c>
      <c r="F3260" s="7" t="str">
        <f>vlookup(E3260,Teams!A:B,2,false)</f>
        <v>RMHS</v>
      </c>
      <c r="G3260" s="1" t="b">
        <v>1</v>
      </c>
      <c r="H3260" s="1" t="b">
        <v>1</v>
      </c>
      <c r="I3260" s="1">
        <v>21.0</v>
      </c>
      <c r="J3260" s="7" t="str">
        <f>vlookup(I3260,Cats!$A:$B,2,false)</f>
        <v>C</v>
      </c>
    </row>
    <row r="3261">
      <c r="A3261" s="1">
        <v>140270.0</v>
      </c>
      <c r="B3261" s="1">
        <v>535.0</v>
      </c>
      <c r="C3261" s="1">
        <v>4.0</v>
      </c>
      <c r="D3261" s="1" t="s">
        <v>163</v>
      </c>
      <c r="E3261" s="1">
        <v>46.0</v>
      </c>
      <c r="F3261" s="7" t="str">
        <f>vlookup(E3261,Teams!A:B,2,false)</f>
        <v>Wayzata</v>
      </c>
      <c r="G3261" s="1" t="b">
        <v>0</v>
      </c>
      <c r="H3261" s="1" t="b">
        <v>0</v>
      </c>
      <c r="I3261" s="1">
        <v>21.0</v>
      </c>
      <c r="J3261" s="7" t="str">
        <f>vlookup(I3261,Cats!$A:$B,2,false)</f>
        <v>C</v>
      </c>
    </row>
    <row r="3262">
      <c r="A3262" s="1">
        <v>140271.0</v>
      </c>
      <c r="B3262" s="1">
        <v>535.0</v>
      </c>
      <c r="C3262" s="1">
        <v>0.0</v>
      </c>
      <c r="D3262" s="1" t="s">
        <v>185</v>
      </c>
      <c r="E3262" s="1">
        <v>38.0</v>
      </c>
      <c r="F3262" s="7" t="str">
        <f>vlookup(E3262,Teams!A:B,2,false)</f>
        <v>RMHS</v>
      </c>
      <c r="G3262" s="1" t="b">
        <v>1</v>
      </c>
      <c r="H3262" s="1" t="b">
        <v>0</v>
      </c>
      <c r="I3262" s="1">
        <v>22.0</v>
      </c>
      <c r="J3262" s="7" t="str">
        <f>vlookup(I3262,Cats!$A:$B,2,false)</f>
        <v>E</v>
      </c>
    </row>
    <row r="3263">
      <c r="A3263" s="1">
        <v>140272.0</v>
      </c>
      <c r="B3263" s="1">
        <v>535.0</v>
      </c>
      <c r="C3263" s="1">
        <v>0.0</v>
      </c>
      <c r="D3263" s="1" t="s">
        <v>158</v>
      </c>
      <c r="E3263" s="1">
        <v>46.0</v>
      </c>
      <c r="F3263" s="7" t="str">
        <f>vlookup(E3263,Teams!A:B,2,false)</f>
        <v>Wayzata</v>
      </c>
      <c r="G3263" s="1" t="b">
        <v>0</v>
      </c>
      <c r="H3263" s="1" t="b">
        <v>0</v>
      </c>
      <c r="I3263" s="1">
        <v>22.0</v>
      </c>
      <c r="J3263" s="7" t="str">
        <f>vlookup(I3263,Cats!$A:$B,2,false)</f>
        <v>E</v>
      </c>
    </row>
    <row r="3264">
      <c r="A3264" s="1">
        <v>140273.0</v>
      </c>
      <c r="B3264" s="1">
        <v>535.0</v>
      </c>
      <c r="C3264" s="1">
        <v>-4.0</v>
      </c>
      <c r="D3264" s="1" t="s">
        <v>185</v>
      </c>
      <c r="E3264" s="1">
        <v>38.0</v>
      </c>
      <c r="F3264" s="7" t="str">
        <f>vlookup(E3264,Teams!A:B,2,false)</f>
        <v>RMHS</v>
      </c>
      <c r="G3264" s="1" t="b">
        <v>1</v>
      </c>
      <c r="H3264" s="1" t="b">
        <v>0</v>
      </c>
      <c r="I3264" s="1">
        <v>23.0</v>
      </c>
      <c r="J3264" s="7" t="str">
        <f>vlookup(I3264,Cats!$A:$B,2,false)</f>
        <v>B</v>
      </c>
    </row>
    <row r="3265">
      <c r="A3265" s="1">
        <v>140274.0</v>
      </c>
      <c r="B3265" s="1">
        <v>535.0</v>
      </c>
      <c r="C3265" s="1">
        <v>14.0</v>
      </c>
      <c r="D3265" s="1" t="s">
        <v>163</v>
      </c>
      <c r="E3265" s="1">
        <v>46.0</v>
      </c>
      <c r="F3265" s="7" t="str">
        <f>vlookup(E3265,Teams!A:B,2,false)</f>
        <v>Wayzata</v>
      </c>
      <c r="G3265" s="1" t="b">
        <v>0</v>
      </c>
      <c r="H3265" s="1" t="b">
        <v>0</v>
      </c>
      <c r="I3265" s="1">
        <v>23.0</v>
      </c>
      <c r="J3265" s="7" t="str">
        <f>vlookup(I3265,Cats!$A:$B,2,false)</f>
        <v>B</v>
      </c>
    </row>
    <row r="3266">
      <c r="A3266" s="1">
        <v>140275.0</v>
      </c>
      <c r="B3266" s="1">
        <v>535.0</v>
      </c>
      <c r="C3266" s="1">
        <v>-4.0</v>
      </c>
      <c r="D3266" s="1" t="s">
        <v>189</v>
      </c>
      <c r="E3266" s="1">
        <v>38.0</v>
      </c>
      <c r="F3266" s="7" t="str">
        <f>vlookup(E3266,Teams!A:B,2,false)</f>
        <v>RMHS</v>
      </c>
      <c r="G3266" s="1" t="b">
        <v>1</v>
      </c>
      <c r="H3266" s="1" t="b">
        <v>0</v>
      </c>
      <c r="I3266" s="1">
        <v>24.0</v>
      </c>
      <c r="J3266" s="7" t="str">
        <f>vlookup(I3266,Cats!$A:$B,2,false)</f>
        <v>P</v>
      </c>
    </row>
    <row r="3267">
      <c r="A3267" s="1">
        <v>140276.0</v>
      </c>
      <c r="B3267" s="1">
        <v>535.0</v>
      </c>
      <c r="C3267" s="1">
        <v>0.0</v>
      </c>
      <c r="D3267" s="1" t="s">
        <v>163</v>
      </c>
      <c r="E3267" s="1">
        <v>46.0</v>
      </c>
      <c r="F3267" s="7" t="str">
        <f>vlookup(E3267,Teams!A:B,2,false)</f>
        <v>Wayzata</v>
      </c>
      <c r="G3267" s="1" t="b">
        <v>0</v>
      </c>
      <c r="H3267" s="1" t="b">
        <v>0</v>
      </c>
      <c r="I3267" s="1">
        <v>24.0</v>
      </c>
      <c r="J3267" s="7" t="str">
        <f>vlookup(I3267,Cats!$A:$B,2,false)</f>
        <v>P</v>
      </c>
    </row>
    <row r="3268">
      <c r="A3268" s="1">
        <v>140277.0</v>
      </c>
      <c r="B3268" s="1">
        <v>536.0</v>
      </c>
      <c r="C3268" s="1">
        <v>14.0</v>
      </c>
      <c r="D3268" s="1" t="s">
        <v>204</v>
      </c>
      <c r="E3268" s="1">
        <v>2.0</v>
      </c>
      <c r="F3268" s="7" t="str">
        <f>vlookup(E3268,Teams!A:B,2,false)</f>
        <v>Blair A</v>
      </c>
      <c r="G3268" s="1" t="b">
        <v>1</v>
      </c>
      <c r="H3268" s="1" t="b">
        <v>0</v>
      </c>
      <c r="I3268" s="1">
        <v>1.0</v>
      </c>
      <c r="J3268" s="7" t="str">
        <f>vlookup(I3268,Cats!$A:$B,2,false)</f>
        <v>X</v>
      </c>
    </row>
    <row r="3269">
      <c r="A3269" s="1">
        <v>140278.0</v>
      </c>
      <c r="B3269" s="1">
        <v>536.0</v>
      </c>
      <c r="C3269" s="1">
        <v>-4.0</v>
      </c>
      <c r="D3269" s="1" t="s">
        <v>114</v>
      </c>
      <c r="E3269" s="1">
        <v>37.0</v>
      </c>
      <c r="F3269" s="7" t="str">
        <f>vlookup(E3269,Teams!A:B,2,false)</f>
        <v>Pullman</v>
      </c>
      <c r="G3269" s="1" t="b">
        <v>0</v>
      </c>
      <c r="H3269" s="1" t="b">
        <v>0</v>
      </c>
      <c r="I3269" s="1">
        <v>1.0</v>
      </c>
      <c r="J3269" s="7" t="str">
        <f>vlookup(I3269,Cats!$A:$B,2,false)</f>
        <v>X</v>
      </c>
    </row>
    <row r="3270">
      <c r="A3270" s="1">
        <v>140279.0</v>
      </c>
      <c r="B3270" s="1">
        <v>536.0</v>
      </c>
      <c r="C3270" s="1">
        <v>0.0</v>
      </c>
      <c r="D3270" s="1" t="s">
        <v>32</v>
      </c>
      <c r="E3270" s="1">
        <v>2.0</v>
      </c>
      <c r="F3270" s="7" t="str">
        <f>vlookup(E3270,Teams!A:B,2,false)</f>
        <v>Blair A</v>
      </c>
      <c r="G3270" s="1" t="b">
        <v>1</v>
      </c>
      <c r="H3270" s="1" t="b">
        <v>1</v>
      </c>
      <c r="I3270" s="1">
        <v>2.0</v>
      </c>
      <c r="J3270" s="7" t="str">
        <f>vlookup(I3270,Cats!$A:$B,2,false)</f>
        <v>M</v>
      </c>
    </row>
    <row r="3271">
      <c r="A3271" s="1">
        <v>140280.0</v>
      </c>
      <c r="B3271" s="1">
        <v>536.0</v>
      </c>
      <c r="C3271" s="1">
        <v>14.0</v>
      </c>
      <c r="D3271" s="1" t="s">
        <v>111</v>
      </c>
      <c r="E3271" s="1">
        <v>37.0</v>
      </c>
      <c r="F3271" s="7" t="str">
        <f>vlookup(E3271,Teams!A:B,2,false)</f>
        <v>Pullman</v>
      </c>
      <c r="G3271" s="1" t="b">
        <v>0</v>
      </c>
      <c r="H3271" s="1" t="b">
        <v>0</v>
      </c>
      <c r="I3271" s="1">
        <v>2.0</v>
      </c>
      <c r="J3271" s="7" t="str">
        <f>vlookup(I3271,Cats!$A:$B,2,false)</f>
        <v>M</v>
      </c>
    </row>
    <row r="3272">
      <c r="A3272" s="1">
        <v>140281.0</v>
      </c>
      <c r="B3272" s="1">
        <v>536.0</v>
      </c>
      <c r="C3272" s="1">
        <v>14.0</v>
      </c>
      <c r="D3272" s="1" t="s">
        <v>96</v>
      </c>
      <c r="E3272" s="1">
        <v>2.0</v>
      </c>
      <c r="F3272" s="7" t="str">
        <f>vlookup(E3272,Teams!A:B,2,false)</f>
        <v>Blair A</v>
      </c>
      <c r="G3272" s="1" t="b">
        <v>1</v>
      </c>
      <c r="H3272" s="1" t="b">
        <v>0</v>
      </c>
      <c r="I3272" s="1">
        <v>3.0</v>
      </c>
      <c r="J3272" s="7" t="str">
        <f>vlookup(I3272,Cats!$A:$B,2,false)</f>
        <v>C</v>
      </c>
    </row>
    <row r="3273">
      <c r="A3273" s="1">
        <v>140282.0</v>
      </c>
      <c r="B3273" s="1">
        <v>536.0</v>
      </c>
      <c r="C3273" s="1">
        <v>0.0</v>
      </c>
      <c r="D3273" s="1" t="s">
        <v>32</v>
      </c>
      <c r="E3273" s="1">
        <v>37.0</v>
      </c>
      <c r="F3273" s="7" t="str">
        <f>vlookup(E3273,Teams!A:B,2,false)</f>
        <v>Pullman</v>
      </c>
      <c r="G3273" s="1" t="b">
        <v>0</v>
      </c>
      <c r="H3273" s="1" t="b">
        <v>1</v>
      </c>
      <c r="I3273" s="1">
        <v>3.0</v>
      </c>
      <c r="J3273" s="7" t="str">
        <f>vlookup(I3273,Cats!$A:$B,2,false)</f>
        <v>C</v>
      </c>
    </row>
    <row r="3274">
      <c r="A3274" s="1">
        <v>140283.0</v>
      </c>
      <c r="B3274" s="1">
        <v>536.0</v>
      </c>
      <c r="C3274" s="1">
        <v>4.0</v>
      </c>
      <c r="D3274" s="1" t="s">
        <v>204</v>
      </c>
      <c r="E3274" s="1">
        <v>2.0</v>
      </c>
      <c r="F3274" s="7" t="str">
        <f>vlookup(E3274,Teams!A:B,2,false)</f>
        <v>Blair A</v>
      </c>
      <c r="G3274" s="1" t="b">
        <v>1</v>
      </c>
      <c r="H3274" s="1" t="b">
        <v>0</v>
      </c>
      <c r="I3274" s="1">
        <v>4.0</v>
      </c>
      <c r="J3274" s="7" t="str">
        <f>vlookup(I3274,Cats!$A:$B,2,false)</f>
        <v>E</v>
      </c>
    </row>
    <row r="3275">
      <c r="A3275" s="1">
        <v>140284.0</v>
      </c>
      <c r="B3275" s="1">
        <v>536.0</v>
      </c>
      <c r="C3275" s="1">
        <v>0.0</v>
      </c>
      <c r="D3275" s="1" t="s">
        <v>32</v>
      </c>
      <c r="E3275" s="1">
        <v>37.0</v>
      </c>
      <c r="F3275" s="7" t="str">
        <f>vlookup(E3275,Teams!A:B,2,false)</f>
        <v>Pullman</v>
      </c>
      <c r="G3275" s="1" t="b">
        <v>0</v>
      </c>
      <c r="H3275" s="1" t="b">
        <v>1</v>
      </c>
      <c r="I3275" s="1">
        <v>4.0</v>
      </c>
      <c r="J3275" s="7" t="str">
        <f>vlookup(I3275,Cats!$A:$B,2,false)</f>
        <v>E</v>
      </c>
    </row>
    <row r="3276">
      <c r="A3276" s="1">
        <v>140285.0</v>
      </c>
      <c r="B3276" s="1">
        <v>536.0</v>
      </c>
      <c r="C3276" s="1">
        <v>14.0</v>
      </c>
      <c r="D3276" s="1" t="s">
        <v>96</v>
      </c>
      <c r="E3276" s="1">
        <v>2.0</v>
      </c>
      <c r="F3276" s="7" t="str">
        <f>vlookup(E3276,Teams!A:B,2,false)</f>
        <v>Blair A</v>
      </c>
      <c r="G3276" s="1" t="b">
        <v>1</v>
      </c>
      <c r="H3276" s="1" t="b">
        <v>0</v>
      </c>
      <c r="I3276" s="1">
        <v>5.0</v>
      </c>
      <c r="J3276" s="7" t="str">
        <f>vlookup(I3276,Cats!$A:$B,2,false)</f>
        <v>B</v>
      </c>
    </row>
    <row r="3277">
      <c r="A3277" s="1">
        <v>140286.0</v>
      </c>
      <c r="B3277" s="1">
        <v>536.0</v>
      </c>
      <c r="C3277" s="1">
        <v>0.0</v>
      </c>
      <c r="D3277" s="1" t="s">
        <v>32</v>
      </c>
      <c r="E3277" s="1">
        <v>37.0</v>
      </c>
      <c r="F3277" s="7" t="str">
        <f>vlookup(E3277,Teams!A:B,2,false)</f>
        <v>Pullman</v>
      </c>
      <c r="G3277" s="1" t="b">
        <v>0</v>
      </c>
      <c r="H3277" s="1" t="b">
        <v>1</v>
      </c>
      <c r="I3277" s="1">
        <v>5.0</v>
      </c>
      <c r="J3277" s="7" t="str">
        <f>vlookup(I3277,Cats!$A:$B,2,false)</f>
        <v>B</v>
      </c>
    </row>
    <row r="3278">
      <c r="A3278" s="1">
        <v>140287.0</v>
      </c>
      <c r="B3278" s="1">
        <v>536.0</v>
      </c>
      <c r="C3278" s="1">
        <v>0.0</v>
      </c>
      <c r="D3278" s="1" t="s">
        <v>32</v>
      </c>
      <c r="E3278" s="1">
        <v>2.0</v>
      </c>
      <c r="F3278" s="7" t="str">
        <f>vlookup(E3278,Teams!A:B,2,false)</f>
        <v>Blair A</v>
      </c>
      <c r="G3278" s="1" t="b">
        <v>1</v>
      </c>
      <c r="H3278" s="1" t="b">
        <v>1</v>
      </c>
      <c r="I3278" s="1">
        <v>6.0</v>
      </c>
      <c r="J3278" s="7" t="str">
        <f>vlookup(I3278,Cats!$A:$B,2,false)</f>
        <v>P</v>
      </c>
    </row>
    <row r="3279">
      <c r="A3279" s="1">
        <v>140288.0</v>
      </c>
      <c r="B3279" s="1">
        <v>536.0</v>
      </c>
      <c r="C3279" s="1">
        <v>4.0</v>
      </c>
      <c r="D3279" s="1" t="s">
        <v>111</v>
      </c>
      <c r="E3279" s="1">
        <v>37.0</v>
      </c>
      <c r="F3279" s="7" t="str">
        <f>vlookup(E3279,Teams!A:B,2,false)</f>
        <v>Pullman</v>
      </c>
      <c r="G3279" s="1" t="b">
        <v>0</v>
      </c>
      <c r="H3279" s="1" t="b">
        <v>0</v>
      </c>
      <c r="I3279" s="1">
        <v>6.0</v>
      </c>
      <c r="J3279" s="7" t="str">
        <f>vlookup(I3279,Cats!$A:$B,2,false)</f>
        <v>P</v>
      </c>
    </row>
    <row r="3280">
      <c r="A3280" s="1">
        <v>140289.0</v>
      </c>
      <c r="B3280" s="1">
        <v>536.0</v>
      </c>
      <c r="C3280" s="1">
        <v>14.0</v>
      </c>
      <c r="D3280" s="1" t="s">
        <v>96</v>
      </c>
      <c r="E3280" s="1">
        <v>2.0</v>
      </c>
      <c r="F3280" s="7" t="str">
        <f>vlookup(E3280,Teams!A:B,2,false)</f>
        <v>Blair A</v>
      </c>
      <c r="G3280" s="1" t="b">
        <v>1</v>
      </c>
      <c r="H3280" s="1" t="b">
        <v>0</v>
      </c>
      <c r="I3280" s="1">
        <v>7.0</v>
      </c>
      <c r="J3280" s="7" t="str">
        <f>vlookup(I3280,Cats!$A:$B,2,false)</f>
        <v>X</v>
      </c>
    </row>
    <row r="3281">
      <c r="A3281" s="1">
        <v>140290.0</v>
      </c>
      <c r="B3281" s="1">
        <v>536.0</v>
      </c>
      <c r="C3281" s="1">
        <v>0.0</v>
      </c>
      <c r="D3281" s="1" t="s">
        <v>32</v>
      </c>
      <c r="E3281" s="1">
        <v>37.0</v>
      </c>
      <c r="F3281" s="7" t="str">
        <f>vlookup(E3281,Teams!A:B,2,false)</f>
        <v>Pullman</v>
      </c>
      <c r="G3281" s="1" t="b">
        <v>0</v>
      </c>
      <c r="H3281" s="1" t="b">
        <v>1</v>
      </c>
      <c r="I3281" s="1">
        <v>7.0</v>
      </c>
      <c r="J3281" s="7" t="str">
        <f>vlookup(I3281,Cats!$A:$B,2,false)</f>
        <v>X</v>
      </c>
    </row>
    <row r="3282">
      <c r="A3282" s="1">
        <v>140291.0</v>
      </c>
      <c r="B3282" s="1">
        <v>536.0</v>
      </c>
      <c r="C3282" s="1">
        <v>0.0</v>
      </c>
      <c r="D3282" s="1" t="s">
        <v>32</v>
      </c>
      <c r="E3282" s="1">
        <v>2.0</v>
      </c>
      <c r="F3282" s="7" t="str">
        <f>vlookup(E3282,Teams!A:B,2,false)</f>
        <v>Blair A</v>
      </c>
      <c r="G3282" s="1" t="b">
        <v>1</v>
      </c>
      <c r="H3282" s="1" t="b">
        <v>1</v>
      </c>
      <c r="I3282" s="1">
        <v>8.0</v>
      </c>
      <c r="J3282" s="7" t="str">
        <f>vlookup(I3282,Cats!$A:$B,2,false)</f>
        <v>M</v>
      </c>
    </row>
    <row r="3283">
      <c r="A3283" s="1">
        <v>140292.0</v>
      </c>
      <c r="B3283" s="1">
        <v>536.0</v>
      </c>
      <c r="C3283" s="1">
        <v>14.0</v>
      </c>
      <c r="D3283" s="1" t="s">
        <v>111</v>
      </c>
      <c r="E3283" s="1">
        <v>37.0</v>
      </c>
      <c r="F3283" s="7" t="str">
        <f>vlookup(E3283,Teams!A:B,2,false)</f>
        <v>Pullman</v>
      </c>
      <c r="G3283" s="1" t="b">
        <v>0</v>
      </c>
      <c r="H3283" s="1" t="b">
        <v>0</v>
      </c>
      <c r="I3283" s="1">
        <v>8.0</v>
      </c>
      <c r="J3283" s="7" t="str">
        <f>vlookup(I3283,Cats!$A:$B,2,false)</f>
        <v>M</v>
      </c>
    </row>
    <row r="3284">
      <c r="A3284" s="1">
        <v>140293.0</v>
      </c>
      <c r="B3284" s="1">
        <v>536.0</v>
      </c>
      <c r="C3284" s="1">
        <v>14.0</v>
      </c>
      <c r="D3284" s="1" t="s">
        <v>96</v>
      </c>
      <c r="E3284" s="1">
        <v>2.0</v>
      </c>
      <c r="F3284" s="7" t="str">
        <f>vlookup(E3284,Teams!A:B,2,false)</f>
        <v>Blair A</v>
      </c>
      <c r="G3284" s="1" t="b">
        <v>1</v>
      </c>
      <c r="H3284" s="1" t="b">
        <v>0</v>
      </c>
      <c r="I3284" s="1">
        <v>9.0</v>
      </c>
      <c r="J3284" s="7" t="str">
        <f>vlookup(I3284,Cats!$A:$B,2,false)</f>
        <v>C</v>
      </c>
    </row>
    <row r="3285">
      <c r="A3285" s="1">
        <v>140294.0</v>
      </c>
      <c r="B3285" s="1">
        <v>536.0</v>
      </c>
      <c r="C3285" s="1">
        <v>0.0</v>
      </c>
      <c r="D3285" s="1" t="s">
        <v>32</v>
      </c>
      <c r="E3285" s="1">
        <v>37.0</v>
      </c>
      <c r="F3285" s="7" t="str">
        <f>vlookup(E3285,Teams!A:B,2,false)</f>
        <v>Pullman</v>
      </c>
      <c r="G3285" s="1" t="b">
        <v>0</v>
      </c>
      <c r="H3285" s="1" t="b">
        <v>1</v>
      </c>
      <c r="I3285" s="1">
        <v>9.0</v>
      </c>
      <c r="J3285" s="7" t="str">
        <f>vlookup(I3285,Cats!$A:$B,2,false)</f>
        <v>C</v>
      </c>
    </row>
    <row r="3286">
      <c r="A3286" s="1">
        <v>140295.0</v>
      </c>
      <c r="B3286" s="1">
        <v>536.0</v>
      </c>
      <c r="C3286" s="1">
        <v>0.0</v>
      </c>
      <c r="D3286" s="1" t="s">
        <v>204</v>
      </c>
      <c r="E3286" s="1">
        <v>2.0</v>
      </c>
      <c r="F3286" s="7" t="str">
        <f>vlookup(E3286,Teams!A:B,2,false)</f>
        <v>Blair A</v>
      </c>
      <c r="G3286" s="1" t="b">
        <v>1</v>
      </c>
      <c r="H3286" s="1" t="b">
        <v>0</v>
      </c>
      <c r="I3286" s="1">
        <v>10.0</v>
      </c>
      <c r="J3286" s="7" t="str">
        <f>vlookup(I3286,Cats!$A:$B,2,false)</f>
        <v>E</v>
      </c>
    </row>
    <row r="3287">
      <c r="A3287" s="1">
        <v>140296.0</v>
      </c>
      <c r="B3287" s="1">
        <v>536.0</v>
      </c>
      <c r="C3287" s="1">
        <v>0.0</v>
      </c>
      <c r="D3287" s="1" t="s">
        <v>114</v>
      </c>
      <c r="E3287" s="1">
        <v>37.0</v>
      </c>
      <c r="F3287" s="7" t="str">
        <f>vlookup(E3287,Teams!A:B,2,false)</f>
        <v>Pullman</v>
      </c>
      <c r="G3287" s="1" t="b">
        <v>0</v>
      </c>
      <c r="H3287" s="1" t="b">
        <v>0</v>
      </c>
      <c r="I3287" s="1">
        <v>10.0</v>
      </c>
      <c r="J3287" s="7" t="str">
        <f>vlookup(I3287,Cats!$A:$B,2,false)</f>
        <v>E</v>
      </c>
    </row>
    <row r="3288">
      <c r="A3288" s="1">
        <v>140297.0</v>
      </c>
      <c r="B3288" s="1">
        <v>536.0</v>
      </c>
      <c r="C3288" s="1">
        <v>14.0</v>
      </c>
      <c r="D3288" s="1" t="s">
        <v>96</v>
      </c>
      <c r="E3288" s="1">
        <v>2.0</v>
      </c>
      <c r="F3288" s="7" t="str">
        <f>vlookup(E3288,Teams!A:B,2,false)</f>
        <v>Blair A</v>
      </c>
      <c r="G3288" s="1" t="b">
        <v>1</v>
      </c>
      <c r="H3288" s="1" t="b">
        <v>0</v>
      </c>
      <c r="I3288" s="1">
        <v>11.0</v>
      </c>
      <c r="J3288" s="7" t="str">
        <f>vlookup(I3288,Cats!$A:$B,2,false)</f>
        <v>B</v>
      </c>
    </row>
    <row r="3289">
      <c r="A3289" s="1">
        <v>140298.0</v>
      </c>
      <c r="B3289" s="1">
        <v>536.0</v>
      </c>
      <c r="C3289" s="1">
        <v>0.0</v>
      </c>
      <c r="D3289" s="1" t="s">
        <v>32</v>
      </c>
      <c r="E3289" s="1">
        <v>37.0</v>
      </c>
      <c r="F3289" s="7" t="str">
        <f>vlookup(E3289,Teams!A:B,2,false)</f>
        <v>Pullman</v>
      </c>
      <c r="G3289" s="1" t="b">
        <v>0</v>
      </c>
      <c r="H3289" s="1" t="b">
        <v>1</v>
      </c>
      <c r="I3289" s="1">
        <v>11.0</v>
      </c>
      <c r="J3289" s="7" t="str">
        <f>vlookup(I3289,Cats!$A:$B,2,false)</f>
        <v>B</v>
      </c>
    </row>
    <row r="3290">
      <c r="A3290" s="1">
        <v>140299.0</v>
      </c>
      <c r="B3290" s="1">
        <v>536.0</v>
      </c>
      <c r="C3290" s="1">
        <v>14.0</v>
      </c>
      <c r="D3290" s="1" t="s">
        <v>204</v>
      </c>
      <c r="E3290" s="1">
        <v>2.0</v>
      </c>
      <c r="F3290" s="7" t="str">
        <f>vlookup(E3290,Teams!A:B,2,false)</f>
        <v>Blair A</v>
      </c>
      <c r="G3290" s="1" t="b">
        <v>1</v>
      </c>
      <c r="H3290" s="1" t="b">
        <v>0</v>
      </c>
      <c r="I3290" s="1">
        <v>12.0</v>
      </c>
      <c r="J3290" s="7" t="str">
        <f>vlookup(I3290,Cats!$A:$B,2,false)</f>
        <v>P</v>
      </c>
    </row>
    <row r="3291">
      <c r="A3291" s="1">
        <v>140300.0</v>
      </c>
      <c r="B3291" s="1">
        <v>536.0</v>
      </c>
      <c r="C3291" s="1">
        <v>0.0</v>
      </c>
      <c r="D3291" s="1" t="s">
        <v>32</v>
      </c>
      <c r="E3291" s="1">
        <v>37.0</v>
      </c>
      <c r="F3291" s="7" t="str">
        <f>vlookup(E3291,Teams!A:B,2,false)</f>
        <v>Pullman</v>
      </c>
      <c r="G3291" s="1" t="b">
        <v>0</v>
      </c>
      <c r="H3291" s="1" t="b">
        <v>1</v>
      </c>
      <c r="I3291" s="1">
        <v>12.0</v>
      </c>
      <c r="J3291" s="7" t="str">
        <f>vlookup(I3291,Cats!$A:$B,2,false)</f>
        <v>P</v>
      </c>
    </row>
    <row r="3292">
      <c r="A3292" s="1">
        <v>140301.0</v>
      </c>
      <c r="B3292" s="1">
        <v>536.0</v>
      </c>
      <c r="C3292" s="1">
        <v>14.0</v>
      </c>
      <c r="D3292" s="1" t="s">
        <v>96</v>
      </c>
      <c r="E3292" s="1">
        <v>2.0</v>
      </c>
      <c r="F3292" s="7" t="str">
        <f>vlookup(E3292,Teams!A:B,2,false)</f>
        <v>Blair A</v>
      </c>
      <c r="G3292" s="1" t="b">
        <v>1</v>
      </c>
      <c r="H3292" s="1" t="b">
        <v>0</v>
      </c>
      <c r="I3292" s="1">
        <v>13.0</v>
      </c>
      <c r="J3292" s="7" t="str">
        <f>vlookup(I3292,Cats!$A:$B,2,false)</f>
        <v>X</v>
      </c>
    </row>
    <row r="3293">
      <c r="A3293" s="1">
        <v>140302.0</v>
      </c>
      <c r="B3293" s="1">
        <v>536.0</v>
      </c>
      <c r="C3293" s="1">
        <v>0.0</v>
      </c>
      <c r="D3293" s="1" t="s">
        <v>32</v>
      </c>
      <c r="E3293" s="1">
        <v>37.0</v>
      </c>
      <c r="F3293" s="7" t="str">
        <f>vlookup(E3293,Teams!A:B,2,false)</f>
        <v>Pullman</v>
      </c>
      <c r="G3293" s="1" t="b">
        <v>0</v>
      </c>
      <c r="H3293" s="1" t="b">
        <v>1</v>
      </c>
      <c r="I3293" s="1">
        <v>13.0</v>
      </c>
      <c r="J3293" s="7" t="str">
        <f>vlookup(I3293,Cats!$A:$B,2,false)</f>
        <v>X</v>
      </c>
    </row>
    <row r="3294">
      <c r="A3294" s="1">
        <v>140303.0</v>
      </c>
      <c r="B3294" s="1">
        <v>536.0</v>
      </c>
      <c r="C3294" s="1">
        <v>14.0</v>
      </c>
      <c r="D3294" s="1" t="s">
        <v>96</v>
      </c>
      <c r="E3294" s="1">
        <v>2.0</v>
      </c>
      <c r="F3294" s="7" t="str">
        <f>vlookup(E3294,Teams!A:B,2,false)</f>
        <v>Blair A</v>
      </c>
      <c r="G3294" s="1" t="b">
        <v>1</v>
      </c>
      <c r="H3294" s="1" t="b">
        <v>0</v>
      </c>
      <c r="I3294" s="1">
        <v>14.0</v>
      </c>
      <c r="J3294" s="7" t="str">
        <f>vlookup(I3294,Cats!$A:$B,2,false)</f>
        <v>M</v>
      </c>
    </row>
    <row r="3295">
      <c r="A3295" s="1">
        <v>140304.0</v>
      </c>
      <c r="B3295" s="1">
        <v>536.0</v>
      </c>
      <c r="C3295" s="1">
        <v>0.0</v>
      </c>
      <c r="D3295" s="1" t="s">
        <v>32</v>
      </c>
      <c r="E3295" s="1">
        <v>37.0</v>
      </c>
      <c r="F3295" s="7" t="str">
        <f>vlookup(E3295,Teams!A:B,2,false)</f>
        <v>Pullman</v>
      </c>
      <c r="G3295" s="1" t="b">
        <v>0</v>
      </c>
      <c r="H3295" s="1" t="b">
        <v>1</v>
      </c>
      <c r="I3295" s="1">
        <v>14.0</v>
      </c>
      <c r="J3295" s="7" t="str">
        <f>vlookup(I3295,Cats!$A:$B,2,false)</f>
        <v>M</v>
      </c>
    </row>
    <row r="3296">
      <c r="A3296" s="1">
        <v>140305.0</v>
      </c>
      <c r="B3296" s="1">
        <v>536.0</v>
      </c>
      <c r="C3296" s="1">
        <v>14.0</v>
      </c>
      <c r="D3296" s="1" t="s">
        <v>96</v>
      </c>
      <c r="E3296" s="1">
        <v>2.0</v>
      </c>
      <c r="F3296" s="7" t="str">
        <f>vlookup(E3296,Teams!A:B,2,false)</f>
        <v>Blair A</v>
      </c>
      <c r="G3296" s="1" t="b">
        <v>1</v>
      </c>
      <c r="H3296" s="1" t="b">
        <v>0</v>
      </c>
      <c r="I3296" s="1">
        <v>15.0</v>
      </c>
      <c r="J3296" s="7" t="str">
        <f>vlookup(I3296,Cats!$A:$B,2,false)</f>
        <v>C</v>
      </c>
    </row>
    <row r="3297">
      <c r="A3297" s="1">
        <v>140306.0</v>
      </c>
      <c r="B3297" s="1">
        <v>536.0</v>
      </c>
      <c r="C3297" s="1">
        <v>0.0</v>
      </c>
      <c r="D3297" s="1" t="s">
        <v>32</v>
      </c>
      <c r="E3297" s="1">
        <v>37.0</v>
      </c>
      <c r="F3297" s="7" t="str">
        <f>vlookup(E3297,Teams!A:B,2,false)</f>
        <v>Pullman</v>
      </c>
      <c r="G3297" s="1" t="b">
        <v>0</v>
      </c>
      <c r="H3297" s="1" t="b">
        <v>1</v>
      </c>
      <c r="I3297" s="1">
        <v>15.0</v>
      </c>
      <c r="J3297" s="7" t="str">
        <f>vlookup(I3297,Cats!$A:$B,2,false)</f>
        <v>C</v>
      </c>
    </row>
    <row r="3298">
      <c r="A3298" s="1">
        <v>140307.0</v>
      </c>
      <c r="B3298" s="1">
        <v>536.0</v>
      </c>
      <c r="C3298" s="1">
        <v>-4.0</v>
      </c>
      <c r="D3298" s="1" t="s">
        <v>96</v>
      </c>
      <c r="E3298" s="1">
        <v>2.0</v>
      </c>
      <c r="F3298" s="7" t="str">
        <f>vlookup(E3298,Teams!A:B,2,false)</f>
        <v>Blair A</v>
      </c>
      <c r="G3298" s="1" t="b">
        <v>1</v>
      </c>
      <c r="H3298" s="1" t="b">
        <v>0</v>
      </c>
      <c r="I3298" s="1">
        <v>16.0</v>
      </c>
      <c r="J3298" s="7" t="str">
        <f>vlookup(I3298,Cats!$A:$B,2,false)</f>
        <v>E</v>
      </c>
    </row>
    <row r="3299">
      <c r="A3299" s="1">
        <v>140308.0</v>
      </c>
      <c r="B3299" s="1">
        <v>536.0</v>
      </c>
      <c r="C3299" s="1">
        <v>14.0</v>
      </c>
      <c r="D3299" s="1" t="s">
        <v>115</v>
      </c>
      <c r="E3299" s="1">
        <v>37.0</v>
      </c>
      <c r="F3299" s="7" t="str">
        <f>vlookup(E3299,Teams!A:B,2,false)</f>
        <v>Pullman</v>
      </c>
      <c r="G3299" s="1" t="b">
        <v>0</v>
      </c>
      <c r="H3299" s="1" t="b">
        <v>0</v>
      </c>
      <c r="I3299" s="1">
        <v>16.0</v>
      </c>
      <c r="J3299" s="7" t="str">
        <f>vlookup(I3299,Cats!$A:$B,2,false)</f>
        <v>E</v>
      </c>
    </row>
    <row r="3300">
      <c r="A3300" s="1">
        <v>140309.0</v>
      </c>
      <c r="B3300" s="1">
        <v>536.0</v>
      </c>
      <c r="C3300" s="1">
        <v>4.0</v>
      </c>
      <c r="D3300" s="1" t="s">
        <v>96</v>
      </c>
      <c r="E3300" s="1">
        <v>2.0</v>
      </c>
      <c r="F3300" s="7" t="str">
        <f>vlookup(E3300,Teams!A:B,2,false)</f>
        <v>Blair A</v>
      </c>
      <c r="G3300" s="1" t="b">
        <v>1</v>
      </c>
      <c r="H3300" s="1" t="b">
        <v>0</v>
      </c>
      <c r="I3300" s="1">
        <v>17.0</v>
      </c>
      <c r="J3300" s="7" t="str">
        <f>vlookup(I3300,Cats!$A:$B,2,false)</f>
        <v>B</v>
      </c>
    </row>
    <row r="3301">
      <c r="A3301" s="1">
        <v>140310.0</v>
      </c>
      <c r="B3301" s="1">
        <v>536.0</v>
      </c>
      <c r="C3301" s="1">
        <v>0.0</v>
      </c>
      <c r="D3301" s="1" t="s">
        <v>32</v>
      </c>
      <c r="E3301" s="1">
        <v>37.0</v>
      </c>
      <c r="F3301" s="7" t="str">
        <f>vlookup(E3301,Teams!A:B,2,false)</f>
        <v>Pullman</v>
      </c>
      <c r="G3301" s="1" t="b">
        <v>0</v>
      </c>
      <c r="H3301" s="1" t="b">
        <v>1</v>
      </c>
      <c r="I3301" s="1">
        <v>17.0</v>
      </c>
      <c r="J3301" s="7" t="str">
        <f>vlookup(I3301,Cats!$A:$B,2,false)</f>
        <v>B</v>
      </c>
    </row>
    <row r="3302">
      <c r="A3302" s="1">
        <v>140311.0</v>
      </c>
      <c r="B3302" s="1">
        <v>536.0</v>
      </c>
      <c r="C3302" s="1">
        <v>-4.0</v>
      </c>
      <c r="D3302" s="1" t="s">
        <v>96</v>
      </c>
      <c r="E3302" s="1">
        <v>2.0</v>
      </c>
      <c r="F3302" s="7" t="str">
        <f>vlookup(E3302,Teams!A:B,2,false)</f>
        <v>Blair A</v>
      </c>
      <c r="G3302" s="1" t="b">
        <v>1</v>
      </c>
      <c r="H3302" s="1" t="b">
        <v>0</v>
      </c>
      <c r="I3302" s="1">
        <v>18.0</v>
      </c>
      <c r="J3302" s="7" t="str">
        <f>vlookup(I3302,Cats!$A:$B,2,false)</f>
        <v>P</v>
      </c>
    </row>
    <row r="3303">
      <c r="A3303" s="1">
        <v>140312.0</v>
      </c>
      <c r="B3303" s="1">
        <v>536.0</v>
      </c>
      <c r="C3303" s="1">
        <v>0.0</v>
      </c>
      <c r="D3303" s="1" t="s">
        <v>116</v>
      </c>
      <c r="E3303" s="1">
        <v>37.0</v>
      </c>
      <c r="F3303" s="7" t="str">
        <f>vlookup(E3303,Teams!A:B,2,false)</f>
        <v>Pullman</v>
      </c>
      <c r="G3303" s="1" t="b">
        <v>0</v>
      </c>
      <c r="H3303" s="1" t="b">
        <v>0</v>
      </c>
      <c r="I3303" s="1">
        <v>18.0</v>
      </c>
      <c r="J3303" s="7" t="str">
        <f>vlookup(I3303,Cats!$A:$B,2,false)</f>
        <v>P</v>
      </c>
    </row>
    <row r="3304">
      <c r="A3304" s="1">
        <v>140313.0</v>
      </c>
      <c r="B3304" s="1">
        <v>536.0</v>
      </c>
      <c r="C3304" s="1">
        <v>4.0</v>
      </c>
      <c r="D3304" s="1" t="s">
        <v>204</v>
      </c>
      <c r="E3304" s="1">
        <v>2.0</v>
      </c>
      <c r="F3304" s="7" t="str">
        <f>vlookup(E3304,Teams!A:B,2,false)</f>
        <v>Blair A</v>
      </c>
      <c r="G3304" s="1" t="b">
        <v>1</v>
      </c>
      <c r="H3304" s="1" t="b">
        <v>0</v>
      </c>
      <c r="I3304" s="1">
        <v>19.0</v>
      </c>
      <c r="J3304" s="7" t="str">
        <f>vlookup(I3304,Cats!$A:$B,2,false)</f>
        <v>X</v>
      </c>
    </row>
    <row r="3305">
      <c r="A3305" s="1">
        <v>140314.0</v>
      </c>
      <c r="B3305" s="1">
        <v>536.0</v>
      </c>
      <c r="C3305" s="1">
        <v>0.0</v>
      </c>
      <c r="D3305" s="1" t="s">
        <v>32</v>
      </c>
      <c r="E3305" s="1">
        <v>37.0</v>
      </c>
      <c r="F3305" s="7" t="str">
        <f>vlookup(E3305,Teams!A:B,2,false)</f>
        <v>Pullman</v>
      </c>
      <c r="G3305" s="1" t="b">
        <v>0</v>
      </c>
      <c r="H3305" s="1" t="b">
        <v>1</v>
      </c>
      <c r="I3305" s="1">
        <v>19.0</v>
      </c>
      <c r="J3305" s="7" t="str">
        <f>vlookup(I3305,Cats!$A:$B,2,false)</f>
        <v>X</v>
      </c>
    </row>
    <row r="3306">
      <c r="A3306" s="1">
        <v>140315.0</v>
      </c>
      <c r="B3306" s="1">
        <v>536.0</v>
      </c>
      <c r="C3306" s="1">
        <v>14.0</v>
      </c>
      <c r="D3306" s="1" t="s">
        <v>204</v>
      </c>
      <c r="E3306" s="1">
        <v>2.0</v>
      </c>
      <c r="F3306" s="7" t="str">
        <f>vlookup(E3306,Teams!A:B,2,false)</f>
        <v>Blair A</v>
      </c>
      <c r="G3306" s="1" t="b">
        <v>1</v>
      </c>
      <c r="H3306" s="1" t="b">
        <v>0</v>
      </c>
      <c r="I3306" s="1">
        <v>20.0</v>
      </c>
      <c r="J3306" s="7" t="str">
        <f>vlookup(I3306,Cats!$A:$B,2,false)</f>
        <v>M</v>
      </c>
    </row>
    <row r="3307">
      <c r="A3307" s="1">
        <v>140316.0</v>
      </c>
      <c r="B3307" s="1">
        <v>536.0</v>
      </c>
      <c r="C3307" s="1">
        <v>0.0</v>
      </c>
      <c r="D3307" s="1" t="s">
        <v>32</v>
      </c>
      <c r="E3307" s="1">
        <v>37.0</v>
      </c>
      <c r="F3307" s="7" t="str">
        <f>vlookup(E3307,Teams!A:B,2,false)</f>
        <v>Pullman</v>
      </c>
      <c r="G3307" s="1" t="b">
        <v>0</v>
      </c>
      <c r="H3307" s="1" t="b">
        <v>1</v>
      </c>
      <c r="I3307" s="1">
        <v>20.0</v>
      </c>
      <c r="J3307" s="7" t="str">
        <f>vlookup(I3307,Cats!$A:$B,2,false)</f>
        <v>M</v>
      </c>
    </row>
    <row r="3308">
      <c r="A3308" s="1">
        <v>140317.0</v>
      </c>
      <c r="B3308" s="1">
        <v>536.0</v>
      </c>
      <c r="C3308" s="1">
        <v>4.0</v>
      </c>
      <c r="D3308" s="1" t="s">
        <v>96</v>
      </c>
      <c r="E3308" s="1">
        <v>2.0</v>
      </c>
      <c r="F3308" s="7" t="str">
        <f>vlookup(E3308,Teams!A:B,2,false)</f>
        <v>Blair A</v>
      </c>
      <c r="G3308" s="1" t="b">
        <v>1</v>
      </c>
      <c r="H3308" s="1" t="b">
        <v>0</v>
      </c>
      <c r="I3308" s="1">
        <v>21.0</v>
      </c>
      <c r="J3308" s="7" t="str">
        <f>vlookup(I3308,Cats!$A:$B,2,false)</f>
        <v>C</v>
      </c>
    </row>
    <row r="3309">
      <c r="A3309" s="1">
        <v>140318.0</v>
      </c>
      <c r="B3309" s="1">
        <v>536.0</v>
      </c>
      <c r="C3309" s="1">
        <v>0.0</v>
      </c>
      <c r="D3309" s="1" t="s">
        <v>32</v>
      </c>
      <c r="E3309" s="1">
        <v>37.0</v>
      </c>
      <c r="F3309" s="7" t="str">
        <f>vlookup(E3309,Teams!A:B,2,false)</f>
        <v>Pullman</v>
      </c>
      <c r="G3309" s="1" t="b">
        <v>0</v>
      </c>
      <c r="H3309" s="1" t="b">
        <v>1</v>
      </c>
      <c r="I3309" s="1">
        <v>21.0</v>
      </c>
      <c r="J3309" s="7" t="str">
        <f>vlookup(I3309,Cats!$A:$B,2,false)</f>
        <v>C</v>
      </c>
    </row>
    <row r="3310">
      <c r="A3310" s="1">
        <v>140319.0</v>
      </c>
      <c r="B3310" s="1">
        <v>536.0</v>
      </c>
      <c r="C3310" s="1">
        <v>4.0</v>
      </c>
      <c r="D3310" s="1" t="s">
        <v>204</v>
      </c>
      <c r="E3310" s="1">
        <v>2.0</v>
      </c>
      <c r="F3310" s="7" t="str">
        <f>vlookup(E3310,Teams!A:B,2,false)</f>
        <v>Blair A</v>
      </c>
      <c r="G3310" s="1" t="b">
        <v>1</v>
      </c>
      <c r="H3310" s="1" t="b">
        <v>0</v>
      </c>
      <c r="I3310" s="1">
        <v>22.0</v>
      </c>
      <c r="J3310" s="7" t="str">
        <f>vlookup(I3310,Cats!$A:$B,2,false)</f>
        <v>E</v>
      </c>
    </row>
    <row r="3311">
      <c r="A3311" s="1">
        <v>140320.0</v>
      </c>
      <c r="B3311" s="1">
        <v>536.0</v>
      </c>
      <c r="C3311" s="1">
        <v>0.0</v>
      </c>
      <c r="D3311" s="1" t="s">
        <v>32</v>
      </c>
      <c r="E3311" s="1">
        <v>37.0</v>
      </c>
      <c r="F3311" s="7" t="str">
        <f>vlookup(E3311,Teams!A:B,2,false)</f>
        <v>Pullman</v>
      </c>
      <c r="G3311" s="1" t="b">
        <v>0</v>
      </c>
      <c r="H3311" s="1" t="b">
        <v>1</v>
      </c>
      <c r="I3311" s="1">
        <v>22.0</v>
      </c>
      <c r="J3311" s="7" t="str">
        <f>vlookup(I3311,Cats!$A:$B,2,false)</f>
        <v>E</v>
      </c>
    </row>
    <row r="3312">
      <c r="A3312" s="1">
        <v>140321.0</v>
      </c>
      <c r="B3312" s="1">
        <v>536.0</v>
      </c>
      <c r="C3312" s="1">
        <v>14.0</v>
      </c>
      <c r="D3312" s="1" t="s">
        <v>96</v>
      </c>
      <c r="E3312" s="1">
        <v>2.0</v>
      </c>
      <c r="F3312" s="7" t="str">
        <f>vlookup(E3312,Teams!A:B,2,false)</f>
        <v>Blair A</v>
      </c>
      <c r="G3312" s="1" t="b">
        <v>1</v>
      </c>
      <c r="H3312" s="1" t="b">
        <v>0</v>
      </c>
      <c r="I3312" s="1">
        <v>23.0</v>
      </c>
      <c r="J3312" s="7" t="str">
        <f>vlookup(I3312,Cats!$A:$B,2,false)</f>
        <v>B</v>
      </c>
    </row>
    <row r="3313">
      <c r="A3313" s="1">
        <v>140322.0</v>
      </c>
      <c r="B3313" s="1">
        <v>536.0</v>
      </c>
      <c r="C3313" s="1">
        <v>0.0</v>
      </c>
      <c r="D3313" s="1" t="s">
        <v>32</v>
      </c>
      <c r="E3313" s="1">
        <v>37.0</v>
      </c>
      <c r="F3313" s="7" t="str">
        <f>vlookup(E3313,Teams!A:B,2,false)</f>
        <v>Pullman</v>
      </c>
      <c r="G3313" s="1" t="b">
        <v>0</v>
      </c>
      <c r="H3313" s="1" t="b">
        <v>1</v>
      </c>
      <c r="I3313" s="1">
        <v>23.0</v>
      </c>
      <c r="J3313" s="7" t="str">
        <f>vlookup(I3313,Cats!$A:$B,2,false)</f>
        <v>B</v>
      </c>
    </row>
    <row r="3314">
      <c r="A3314" s="1">
        <v>140323.0</v>
      </c>
      <c r="B3314" s="1">
        <v>536.0</v>
      </c>
      <c r="C3314" s="1">
        <v>14.0</v>
      </c>
      <c r="D3314" s="1" t="s">
        <v>96</v>
      </c>
      <c r="E3314" s="1">
        <v>2.0</v>
      </c>
      <c r="F3314" s="7" t="str">
        <f>vlookup(E3314,Teams!A:B,2,false)</f>
        <v>Blair A</v>
      </c>
      <c r="G3314" s="1" t="b">
        <v>1</v>
      </c>
      <c r="H3314" s="1" t="b">
        <v>0</v>
      </c>
      <c r="I3314" s="1">
        <v>24.0</v>
      </c>
      <c r="J3314" s="7" t="str">
        <f>vlookup(I3314,Cats!$A:$B,2,false)</f>
        <v>P</v>
      </c>
    </row>
    <row r="3315">
      <c r="A3315" s="1">
        <v>140324.0</v>
      </c>
      <c r="B3315" s="1">
        <v>536.0</v>
      </c>
      <c r="C3315" s="1">
        <v>0.0</v>
      </c>
      <c r="D3315" s="1" t="s">
        <v>32</v>
      </c>
      <c r="E3315" s="1">
        <v>37.0</v>
      </c>
      <c r="F3315" s="7" t="str">
        <f>vlookup(E3315,Teams!A:B,2,false)</f>
        <v>Pullman</v>
      </c>
      <c r="G3315" s="1" t="b">
        <v>0</v>
      </c>
      <c r="H3315" s="1" t="b">
        <v>1</v>
      </c>
      <c r="I3315" s="1">
        <v>24.0</v>
      </c>
      <c r="J3315" s="7" t="str">
        <f>vlookup(I3315,Cats!$A:$B,2,false)</f>
        <v>P</v>
      </c>
    </row>
    <row r="3316">
      <c r="A3316" s="1">
        <v>140325.0</v>
      </c>
      <c r="B3316" s="1">
        <v>537.0</v>
      </c>
      <c r="C3316" s="1">
        <v>4.0</v>
      </c>
      <c r="D3316" s="1" t="s">
        <v>209</v>
      </c>
      <c r="E3316" s="1">
        <v>14.0</v>
      </c>
      <c r="F3316" s="7" t="str">
        <f>vlookup(E3316,Teams!A:B,2,false)</f>
        <v>Dulles</v>
      </c>
      <c r="G3316" s="1" t="b">
        <v>1</v>
      </c>
      <c r="H3316" s="1" t="b">
        <v>0</v>
      </c>
      <c r="I3316" s="1">
        <v>1.0</v>
      </c>
      <c r="J3316" s="7" t="str">
        <f>vlookup(I3316,Cats!$A:$B,2,false)</f>
        <v>X</v>
      </c>
    </row>
    <row r="3317">
      <c r="A3317" s="1">
        <v>140326.0</v>
      </c>
      <c r="B3317" s="1">
        <v>537.0</v>
      </c>
      <c r="C3317" s="1">
        <v>0.0</v>
      </c>
      <c r="D3317" s="1" t="s">
        <v>32</v>
      </c>
      <c r="E3317" s="1">
        <v>19.0</v>
      </c>
      <c r="F3317" s="7" t="str">
        <f>vlookup(E3317,Teams!A:B,2,false)</f>
        <v>Interlake A</v>
      </c>
      <c r="G3317" s="1" t="b">
        <v>0</v>
      </c>
      <c r="H3317" s="1" t="b">
        <v>1</v>
      </c>
      <c r="I3317" s="1">
        <v>1.0</v>
      </c>
      <c r="J3317" s="7" t="str">
        <f>vlookup(I3317,Cats!$A:$B,2,false)</f>
        <v>X</v>
      </c>
    </row>
    <row r="3318">
      <c r="A3318" s="1">
        <v>140327.0</v>
      </c>
      <c r="B3318" s="1">
        <v>537.0</v>
      </c>
      <c r="C3318" s="1">
        <v>0.0</v>
      </c>
      <c r="D3318" s="1" t="s">
        <v>32</v>
      </c>
      <c r="E3318" s="1">
        <v>14.0</v>
      </c>
      <c r="F3318" s="7" t="str">
        <f>vlookup(E3318,Teams!A:B,2,false)</f>
        <v>Dulles</v>
      </c>
      <c r="G3318" s="1" t="b">
        <v>1</v>
      </c>
      <c r="H3318" s="1" t="b">
        <v>1</v>
      </c>
      <c r="I3318" s="1">
        <v>2.0</v>
      </c>
      <c r="J3318" s="7" t="str">
        <f>vlookup(I3318,Cats!$A:$B,2,false)</f>
        <v>M</v>
      </c>
    </row>
    <row r="3319">
      <c r="A3319" s="1">
        <v>140328.0</v>
      </c>
      <c r="B3319" s="1">
        <v>537.0</v>
      </c>
      <c r="C3319" s="1">
        <v>14.0</v>
      </c>
      <c r="D3319" s="1" t="s">
        <v>164</v>
      </c>
      <c r="E3319" s="1">
        <v>19.0</v>
      </c>
      <c r="F3319" s="7" t="str">
        <f>vlookup(E3319,Teams!A:B,2,false)</f>
        <v>Interlake A</v>
      </c>
      <c r="G3319" s="1" t="b">
        <v>0</v>
      </c>
      <c r="H3319" s="1" t="b">
        <v>0</v>
      </c>
      <c r="I3319" s="1">
        <v>2.0</v>
      </c>
      <c r="J3319" s="7" t="str">
        <f>vlookup(I3319,Cats!$A:$B,2,false)</f>
        <v>M</v>
      </c>
    </row>
    <row r="3320">
      <c r="A3320" s="1">
        <v>140329.0</v>
      </c>
      <c r="B3320" s="1">
        <v>537.0</v>
      </c>
      <c r="C3320" s="1">
        <v>14.0</v>
      </c>
      <c r="D3320" s="1" t="s">
        <v>61</v>
      </c>
      <c r="E3320" s="1">
        <v>14.0</v>
      </c>
      <c r="F3320" s="7" t="str">
        <f>vlookup(E3320,Teams!A:B,2,false)</f>
        <v>Dulles</v>
      </c>
      <c r="G3320" s="1" t="b">
        <v>1</v>
      </c>
      <c r="H3320" s="1" t="b">
        <v>0</v>
      </c>
      <c r="I3320" s="1">
        <v>3.0</v>
      </c>
      <c r="J3320" s="7" t="str">
        <f>vlookup(I3320,Cats!$A:$B,2,false)</f>
        <v>C</v>
      </c>
    </row>
    <row r="3321">
      <c r="A3321" s="1">
        <v>140330.0</v>
      </c>
      <c r="B3321" s="1">
        <v>537.0</v>
      </c>
      <c r="C3321" s="1">
        <v>0.0</v>
      </c>
      <c r="D3321" s="1" t="s">
        <v>32</v>
      </c>
      <c r="E3321" s="1">
        <v>19.0</v>
      </c>
      <c r="F3321" s="7" t="str">
        <f>vlookup(E3321,Teams!A:B,2,false)</f>
        <v>Interlake A</v>
      </c>
      <c r="G3321" s="1" t="b">
        <v>0</v>
      </c>
      <c r="H3321" s="1" t="b">
        <v>1</v>
      </c>
      <c r="I3321" s="1">
        <v>3.0</v>
      </c>
      <c r="J3321" s="7" t="str">
        <f>vlookup(I3321,Cats!$A:$B,2,false)</f>
        <v>C</v>
      </c>
    </row>
    <row r="3322">
      <c r="A3322" s="1">
        <v>140331.0</v>
      </c>
      <c r="B3322" s="1">
        <v>537.0</v>
      </c>
      <c r="C3322" s="1">
        <v>0.0</v>
      </c>
      <c r="D3322" s="1" t="s">
        <v>32</v>
      </c>
      <c r="E3322" s="1">
        <v>14.0</v>
      </c>
      <c r="F3322" s="7" t="str">
        <f>vlookup(E3322,Teams!A:B,2,false)</f>
        <v>Dulles</v>
      </c>
      <c r="G3322" s="1" t="b">
        <v>1</v>
      </c>
      <c r="H3322" s="1" t="b">
        <v>1</v>
      </c>
      <c r="I3322" s="1">
        <v>4.0</v>
      </c>
      <c r="J3322" s="7" t="str">
        <f>vlookup(I3322,Cats!$A:$B,2,false)</f>
        <v>E</v>
      </c>
    </row>
    <row r="3323">
      <c r="A3323" s="1">
        <v>140332.0</v>
      </c>
      <c r="B3323" s="1">
        <v>537.0</v>
      </c>
      <c r="C3323" s="1">
        <v>4.0</v>
      </c>
      <c r="D3323" s="1" t="s">
        <v>160</v>
      </c>
      <c r="E3323" s="1">
        <v>19.0</v>
      </c>
      <c r="F3323" s="7" t="str">
        <f>vlookup(E3323,Teams!A:B,2,false)</f>
        <v>Interlake A</v>
      </c>
      <c r="G3323" s="1" t="b">
        <v>0</v>
      </c>
      <c r="H3323" s="1" t="b">
        <v>0</v>
      </c>
      <c r="I3323" s="1">
        <v>4.0</v>
      </c>
      <c r="J3323" s="7" t="str">
        <f>vlookup(I3323,Cats!$A:$B,2,false)</f>
        <v>E</v>
      </c>
    </row>
    <row r="3324">
      <c r="A3324" s="1">
        <v>140333.0</v>
      </c>
      <c r="B3324" s="1">
        <v>537.0</v>
      </c>
      <c r="C3324" s="1">
        <v>0.0</v>
      </c>
      <c r="D3324" s="1" t="s">
        <v>32</v>
      </c>
      <c r="E3324" s="1">
        <v>14.0</v>
      </c>
      <c r="F3324" s="7" t="str">
        <f>vlookup(E3324,Teams!A:B,2,false)</f>
        <v>Dulles</v>
      </c>
      <c r="G3324" s="1" t="b">
        <v>1</v>
      </c>
      <c r="H3324" s="1" t="b">
        <v>1</v>
      </c>
      <c r="I3324" s="1">
        <v>5.0</v>
      </c>
      <c r="J3324" s="7" t="str">
        <f>vlookup(I3324,Cats!$A:$B,2,false)</f>
        <v>B</v>
      </c>
    </row>
    <row r="3325">
      <c r="A3325" s="1">
        <v>140334.0</v>
      </c>
      <c r="B3325" s="1">
        <v>537.0</v>
      </c>
      <c r="C3325" s="1">
        <v>4.0</v>
      </c>
      <c r="D3325" s="1" t="s">
        <v>165</v>
      </c>
      <c r="E3325" s="1">
        <v>19.0</v>
      </c>
      <c r="F3325" s="7" t="str">
        <f>vlookup(E3325,Teams!A:B,2,false)</f>
        <v>Interlake A</v>
      </c>
      <c r="G3325" s="1" t="b">
        <v>0</v>
      </c>
      <c r="H3325" s="1" t="b">
        <v>0</v>
      </c>
      <c r="I3325" s="1">
        <v>5.0</v>
      </c>
      <c r="J3325" s="7" t="str">
        <f>vlookup(I3325,Cats!$A:$B,2,false)</f>
        <v>B</v>
      </c>
    </row>
    <row r="3326">
      <c r="A3326" s="1">
        <v>140335.0</v>
      </c>
      <c r="B3326" s="1">
        <v>537.0</v>
      </c>
      <c r="C3326" s="1">
        <v>4.0</v>
      </c>
      <c r="D3326" s="1" t="s">
        <v>65</v>
      </c>
      <c r="E3326" s="1">
        <v>14.0</v>
      </c>
      <c r="F3326" s="7" t="str">
        <f>vlookup(E3326,Teams!A:B,2,false)</f>
        <v>Dulles</v>
      </c>
      <c r="G3326" s="1" t="b">
        <v>1</v>
      </c>
      <c r="H3326" s="1" t="b">
        <v>0</v>
      </c>
      <c r="I3326" s="1">
        <v>6.0</v>
      </c>
      <c r="J3326" s="7" t="str">
        <f>vlookup(I3326,Cats!$A:$B,2,false)</f>
        <v>P</v>
      </c>
    </row>
    <row r="3327">
      <c r="A3327" s="1">
        <v>140336.0</v>
      </c>
      <c r="B3327" s="1">
        <v>537.0</v>
      </c>
      <c r="C3327" s="1">
        <v>-4.0</v>
      </c>
      <c r="D3327" s="1" t="s">
        <v>164</v>
      </c>
      <c r="E3327" s="1">
        <v>19.0</v>
      </c>
      <c r="F3327" s="7" t="str">
        <f>vlookup(E3327,Teams!A:B,2,false)</f>
        <v>Interlake A</v>
      </c>
      <c r="G3327" s="1" t="b">
        <v>0</v>
      </c>
      <c r="H3327" s="1" t="b">
        <v>0</v>
      </c>
      <c r="I3327" s="1">
        <v>6.0</v>
      </c>
      <c r="J3327" s="7" t="str">
        <f>vlookup(I3327,Cats!$A:$B,2,false)</f>
        <v>P</v>
      </c>
    </row>
    <row r="3328">
      <c r="A3328" s="1">
        <v>140337.0</v>
      </c>
      <c r="B3328" s="1">
        <v>537.0</v>
      </c>
      <c r="C3328" s="1">
        <v>14.0</v>
      </c>
      <c r="D3328" s="1" t="s">
        <v>209</v>
      </c>
      <c r="E3328" s="1">
        <v>14.0</v>
      </c>
      <c r="F3328" s="7" t="str">
        <f>vlookup(E3328,Teams!A:B,2,false)</f>
        <v>Dulles</v>
      </c>
      <c r="G3328" s="1" t="b">
        <v>1</v>
      </c>
      <c r="H3328" s="1" t="b">
        <v>0</v>
      </c>
      <c r="I3328" s="1">
        <v>7.0</v>
      </c>
      <c r="J3328" s="7" t="str">
        <f>vlookup(I3328,Cats!$A:$B,2,false)</f>
        <v>X</v>
      </c>
    </row>
    <row r="3329">
      <c r="A3329" s="1">
        <v>140338.0</v>
      </c>
      <c r="B3329" s="1">
        <v>537.0</v>
      </c>
      <c r="C3329" s="1">
        <v>0.0</v>
      </c>
      <c r="D3329" s="1" t="s">
        <v>32</v>
      </c>
      <c r="E3329" s="1">
        <v>19.0</v>
      </c>
      <c r="F3329" s="7" t="str">
        <f>vlookup(E3329,Teams!A:B,2,false)</f>
        <v>Interlake A</v>
      </c>
      <c r="G3329" s="1" t="b">
        <v>0</v>
      </c>
      <c r="H3329" s="1" t="b">
        <v>1</v>
      </c>
      <c r="I3329" s="1">
        <v>7.0</v>
      </c>
      <c r="J3329" s="7" t="str">
        <f>vlookup(I3329,Cats!$A:$B,2,false)</f>
        <v>X</v>
      </c>
    </row>
    <row r="3330">
      <c r="A3330" s="1">
        <v>140339.0</v>
      </c>
      <c r="B3330" s="1">
        <v>537.0</v>
      </c>
      <c r="C3330" s="1">
        <v>0.0</v>
      </c>
      <c r="D3330" s="1" t="s">
        <v>32</v>
      </c>
      <c r="E3330" s="1">
        <v>14.0</v>
      </c>
      <c r="F3330" s="7" t="str">
        <f>vlookup(E3330,Teams!A:B,2,false)</f>
        <v>Dulles</v>
      </c>
      <c r="G3330" s="1" t="b">
        <v>1</v>
      </c>
      <c r="H3330" s="1" t="b">
        <v>1</v>
      </c>
      <c r="I3330" s="1">
        <v>8.0</v>
      </c>
      <c r="J3330" s="7" t="str">
        <f>vlookup(I3330,Cats!$A:$B,2,false)</f>
        <v>M</v>
      </c>
    </row>
    <row r="3331">
      <c r="A3331" s="1">
        <v>140340.0</v>
      </c>
      <c r="B3331" s="1">
        <v>537.0</v>
      </c>
      <c r="C3331" s="1">
        <v>14.0</v>
      </c>
      <c r="D3331" s="1" t="s">
        <v>164</v>
      </c>
      <c r="E3331" s="1">
        <v>19.0</v>
      </c>
      <c r="F3331" s="7" t="str">
        <f>vlookup(E3331,Teams!A:B,2,false)</f>
        <v>Interlake A</v>
      </c>
      <c r="G3331" s="1" t="b">
        <v>0</v>
      </c>
      <c r="H3331" s="1" t="b">
        <v>0</v>
      </c>
      <c r="I3331" s="1">
        <v>8.0</v>
      </c>
      <c r="J3331" s="7" t="str">
        <f>vlookup(I3331,Cats!$A:$B,2,false)</f>
        <v>M</v>
      </c>
    </row>
    <row r="3332">
      <c r="A3332" s="1">
        <v>140341.0</v>
      </c>
      <c r="B3332" s="1">
        <v>537.0</v>
      </c>
      <c r="C3332" s="1">
        <v>0.0</v>
      </c>
      <c r="D3332" s="1" t="s">
        <v>32</v>
      </c>
      <c r="E3332" s="1">
        <v>14.0</v>
      </c>
      <c r="F3332" s="7" t="str">
        <f>vlookup(E3332,Teams!A:B,2,false)</f>
        <v>Dulles</v>
      </c>
      <c r="G3332" s="1" t="b">
        <v>1</v>
      </c>
      <c r="H3332" s="1" t="b">
        <v>1</v>
      </c>
      <c r="I3332" s="1">
        <v>9.0</v>
      </c>
      <c r="J3332" s="7" t="str">
        <f>vlookup(I3332,Cats!$A:$B,2,false)</f>
        <v>C</v>
      </c>
    </row>
    <row r="3333">
      <c r="A3333" s="1">
        <v>140342.0</v>
      </c>
      <c r="B3333" s="1">
        <v>537.0</v>
      </c>
      <c r="C3333" s="1">
        <v>4.0</v>
      </c>
      <c r="D3333" s="1" t="s">
        <v>162</v>
      </c>
      <c r="E3333" s="1">
        <v>19.0</v>
      </c>
      <c r="F3333" s="7" t="str">
        <f>vlookup(E3333,Teams!A:B,2,false)</f>
        <v>Interlake A</v>
      </c>
      <c r="G3333" s="1" t="b">
        <v>0</v>
      </c>
      <c r="H3333" s="1" t="b">
        <v>0</v>
      </c>
      <c r="I3333" s="1">
        <v>9.0</v>
      </c>
      <c r="J3333" s="7" t="str">
        <f>vlookup(I3333,Cats!$A:$B,2,false)</f>
        <v>C</v>
      </c>
    </row>
    <row r="3334">
      <c r="A3334" s="1">
        <v>140343.0</v>
      </c>
      <c r="B3334" s="1">
        <v>537.0</v>
      </c>
      <c r="C3334" s="1">
        <v>14.0</v>
      </c>
      <c r="D3334" s="1" t="s">
        <v>65</v>
      </c>
      <c r="E3334" s="1">
        <v>14.0</v>
      </c>
      <c r="F3334" s="7" t="str">
        <f>vlookup(E3334,Teams!A:B,2,false)</f>
        <v>Dulles</v>
      </c>
      <c r="G3334" s="1" t="b">
        <v>1</v>
      </c>
      <c r="H3334" s="1" t="b">
        <v>0</v>
      </c>
      <c r="I3334" s="1">
        <v>10.0</v>
      </c>
      <c r="J3334" s="7" t="str">
        <f>vlookup(I3334,Cats!$A:$B,2,false)</f>
        <v>E</v>
      </c>
    </row>
    <row r="3335">
      <c r="A3335" s="1">
        <v>140344.0</v>
      </c>
      <c r="B3335" s="1">
        <v>537.0</v>
      </c>
      <c r="C3335" s="1">
        <v>0.0</v>
      </c>
      <c r="D3335" s="1" t="s">
        <v>160</v>
      </c>
      <c r="E3335" s="1">
        <v>19.0</v>
      </c>
      <c r="F3335" s="7" t="str">
        <f>vlookup(E3335,Teams!A:B,2,false)</f>
        <v>Interlake A</v>
      </c>
      <c r="G3335" s="1" t="b">
        <v>0</v>
      </c>
      <c r="H3335" s="1" t="b">
        <v>0</v>
      </c>
      <c r="I3335" s="1">
        <v>10.0</v>
      </c>
      <c r="J3335" s="7" t="str">
        <f>vlookup(I3335,Cats!$A:$B,2,false)</f>
        <v>E</v>
      </c>
    </row>
    <row r="3336">
      <c r="A3336" s="1">
        <v>140345.0</v>
      </c>
      <c r="B3336" s="1">
        <v>537.0</v>
      </c>
      <c r="C3336" s="1">
        <v>4.0</v>
      </c>
      <c r="D3336" s="1" t="s">
        <v>209</v>
      </c>
      <c r="E3336" s="1">
        <v>14.0</v>
      </c>
      <c r="F3336" s="7" t="str">
        <f>vlookup(E3336,Teams!A:B,2,false)</f>
        <v>Dulles</v>
      </c>
      <c r="G3336" s="1" t="b">
        <v>1</v>
      </c>
      <c r="H3336" s="1" t="b">
        <v>0</v>
      </c>
      <c r="I3336" s="1">
        <v>11.0</v>
      </c>
      <c r="J3336" s="7" t="str">
        <f>vlookup(I3336,Cats!$A:$B,2,false)</f>
        <v>B</v>
      </c>
    </row>
    <row r="3337">
      <c r="A3337" s="1">
        <v>140346.0</v>
      </c>
      <c r="B3337" s="1">
        <v>537.0</v>
      </c>
      <c r="C3337" s="1">
        <v>0.0</v>
      </c>
      <c r="D3337" s="1" t="s">
        <v>32</v>
      </c>
      <c r="E3337" s="1">
        <v>19.0</v>
      </c>
      <c r="F3337" s="7" t="str">
        <f>vlookup(E3337,Teams!A:B,2,false)</f>
        <v>Interlake A</v>
      </c>
      <c r="G3337" s="1" t="b">
        <v>0</v>
      </c>
      <c r="H3337" s="1" t="b">
        <v>1</v>
      </c>
      <c r="I3337" s="1">
        <v>11.0</v>
      </c>
      <c r="J3337" s="7" t="str">
        <f>vlookup(I3337,Cats!$A:$B,2,false)</f>
        <v>B</v>
      </c>
    </row>
    <row r="3338">
      <c r="A3338" s="1">
        <v>140347.0</v>
      </c>
      <c r="B3338" s="1">
        <v>537.0</v>
      </c>
      <c r="C3338" s="1">
        <v>14.0</v>
      </c>
      <c r="D3338" s="1" t="s">
        <v>61</v>
      </c>
      <c r="E3338" s="1">
        <v>14.0</v>
      </c>
      <c r="F3338" s="7" t="str">
        <f>vlookup(E3338,Teams!A:B,2,false)</f>
        <v>Dulles</v>
      </c>
      <c r="G3338" s="1" t="b">
        <v>1</v>
      </c>
      <c r="H3338" s="1" t="b">
        <v>0</v>
      </c>
      <c r="I3338" s="1">
        <v>12.0</v>
      </c>
      <c r="J3338" s="7" t="str">
        <f>vlookup(I3338,Cats!$A:$B,2,false)</f>
        <v>P</v>
      </c>
    </row>
    <row r="3339">
      <c r="A3339" s="1">
        <v>140348.0</v>
      </c>
      <c r="B3339" s="1">
        <v>537.0</v>
      </c>
      <c r="C3339" s="1">
        <v>0.0</v>
      </c>
      <c r="D3339" s="1" t="s">
        <v>32</v>
      </c>
      <c r="E3339" s="1">
        <v>19.0</v>
      </c>
      <c r="F3339" s="7" t="str">
        <f>vlookup(E3339,Teams!A:B,2,false)</f>
        <v>Interlake A</v>
      </c>
      <c r="G3339" s="1" t="b">
        <v>0</v>
      </c>
      <c r="H3339" s="1" t="b">
        <v>1</v>
      </c>
      <c r="I3339" s="1">
        <v>12.0</v>
      </c>
      <c r="J3339" s="7" t="str">
        <f>vlookup(I3339,Cats!$A:$B,2,false)</f>
        <v>P</v>
      </c>
    </row>
    <row r="3340">
      <c r="A3340" s="1">
        <v>140349.0</v>
      </c>
      <c r="B3340" s="1">
        <v>537.0</v>
      </c>
      <c r="C3340" s="1">
        <v>-4.0</v>
      </c>
      <c r="D3340" s="1" t="s">
        <v>209</v>
      </c>
      <c r="E3340" s="1">
        <v>14.0</v>
      </c>
      <c r="F3340" s="7" t="str">
        <f>vlookup(E3340,Teams!A:B,2,false)</f>
        <v>Dulles</v>
      </c>
      <c r="G3340" s="1" t="b">
        <v>1</v>
      </c>
      <c r="H3340" s="1" t="b">
        <v>0</v>
      </c>
      <c r="I3340" s="1">
        <v>13.0</v>
      </c>
      <c r="J3340" s="7" t="str">
        <f>vlookup(I3340,Cats!$A:$B,2,false)</f>
        <v>X</v>
      </c>
    </row>
    <row r="3341">
      <c r="A3341" s="1">
        <v>140350.0</v>
      </c>
      <c r="B3341" s="1">
        <v>537.0</v>
      </c>
      <c r="C3341" s="1">
        <v>14.0</v>
      </c>
      <c r="D3341" s="1" t="s">
        <v>165</v>
      </c>
      <c r="E3341" s="1">
        <v>19.0</v>
      </c>
      <c r="F3341" s="7" t="str">
        <f>vlookup(E3341,Teams!A:B,2,false)</f>
        <v>Interlake A</v>
      </c>
      <c r="G3341" s="1" t="b">
        <v>0</v>
      </c>
      <c r="H3341" s="1" t="b">
        <v>0</v>
      </c>
      <c r="I3341" s="1">
        <v>13.0</v>
      </c>
      <c r="J3341" s="7" t="str">
        <f>vlookup(I3341,Cats!$A:$B,2,false)</f>
        <v>X</v>
      </c>
    </row>
    <row r="3342">
      <c r="A3342" s="1">
        <v>140351.0</v>
      </c>
      <c r="B3342" s="1">
        <v>537.0</v>
      </c>
      <c r="C3342" s="1">
        <v>0.0</v>
      </c>
      <c r="D3342" s="1" t="s">
        <v>32</v>
      </c>
      <c r="E3342" s="1">
        <v>14.0</v>
      </c>
      <c r="F3342" s="7" t="str">
        <f>vlookup(E3342,Teams!A:B,2,false)</f>
        <v>Dulles</v>
      </c>
      <c r="G3342" s="1" t="b">
        <v>1</v>
      </c>
      <c r="H3342" s="1" t="b">
        <v>1</v>
      </c>
      <c r="I3342" s="1">
        <v>14.0</v>
      </c>
      <c r="J3342" s="7" t="str">
        <f>vlookup(I3342,Cats!$A:$B,2,false)</f>
        <v>M</v>
      </c>
    </row>
    <row r="3343">
      <c r="A3343" s="1">
        <v>140352.0</v>
      </c>
      <c r="B3343" s="1">
        <v>537.0</v>
      </c>
      <c r="C3343" s="1">
        <v>4.0</v>
      </c>
      <c r="D3343" s="1" t="s">
        <v>161</v>
      </c>
      <c r="E3343" s="1">
        <v>19.0</v>
      </c>
      <c r="F3343" s="7" t="str">
        <f>vlookup(E3343,Teams!A:B,2,false)</f>
        <v>Interlake A</v>
      </c>
      <c r="G3343" s="1" t="b">
        <v>0</v>
      </c>
      <c r="H3343" s="1" t="b">
        <v>0</v>
      </c>
      <c r="I3343" s="1">
        <v>14.0</v>
      </c>
      <c r="J3343" s="7" t="str">
        <f>vlookup(I3343,Cats!$A:$B,2,false)</f>
        <v>M</v>
      </c>
    </row>
    <row r="3344">
      <c r="A3344" s="1">
        <v>140353.0</v>
      </c>
      <c r="B3344" s="1">
        <v>537.0</v>
      </c>
      <c r="C3344" s="1">
        <v>14.0</v>
      </c>
      <c r="D3344" s="1" t="s">
        <v>61</v>
      </c>
      <c r="E3344" s="1">
        <v>14.0</v>
      </c>
      <c r="F3344" s="7" t="str">
        <f>vlookup(E3344,Teams!A:B,2,false)</f>
        <v>Dulles</v>
      </c>
      <c r="G3344" s="1" t="b">
        <v>1</v>
      </c>
      <c r="H3344" s="1" t="b">
        <v>0</v>
      </c>
      <c r="I3344" s="1">
        <v>15.0</v>
      </c>
      <c r="J3344" s="7" t="str">
        <f>vlookup(I3344,Cats!$A:$B,2,false)</f>
        <v>C</v>
      </c>
    </row>
    <row r="3345">
      <c r="A3345" s="1">
        <v>140354.0</v>
      </c>
      <c r="B3345" s="1">
        <v>537.0</v>
      </c>
      <c r="C3345" s="1">
        <v>0.0</v>
      </c>
      <c r="D3345" s="1" t="s">
        <v>32</v>
      </c>
      <c r="E3345" s="1">
        <v>19.0</v>
      </c>
      <c r="F3345" s="7" t="str">
        <f>vlookup(E3345,Teams!A:B,2,false)</f>
        <v>Interlake A</v>
      </c>
      <c r="G3345" s="1" t="b">
        <v>0</v>
      </c>
      <c r="H3345" s="1" t="b">
        <v>1</v>
      </c>
      <c r="I3345" s="1">
        <v>15.0</v>
      </c>
      <c r="J3345" s="7" t="str">
        <f>vlookup(I3345,Cats!$A:$B,2,false)</f>
        <v>C</v>
      </c>
    </row>
    <row r="3346">
      <c r="A3346" s="1">
        <v>140355.0</v>
      </c>
      <c r="B3346" s="1">
        <v>537.0</v>
      </c>
      <c r="C3346" s="1">
        <v>4.0</v>
      </c>
      <c r="D3346" s="1" t="s">
        <v>61</v>
      </c>
      <c r="E3346" s="1">
        <v>14.0</v>
      </c>
      <c r="F3346" s="7" t="str">
        <f>vlookup(E3346,Teams!A:B,2,false)</f>
        <v>Dulles</v>
      </c>
      <c r="G3346" s="1" t="b">
        <v>1</v>
      </c>
      <c r="H3346" s="1" t="b">
        <v>0</v>
      </c>
      <c r="I3346" s="1">
        <v>16.0</v>
      </c>
      <c r="J3346" s="7" t="str">
        <f>vlookup(I3346,Cats!$A:$B,2,false)</f>
        <v>E</v>
      </c>
    </row>
    <row r="3347">
      <c r="A3347" s="1">
        <v>140356.0</v>
      </c>
      <c r="B3347" s="1">
        <v>537.0</v>
      </c>
      <c r="C3347" s="1">
        <v>-4.0</v>
      </c>
      <c r="D3347" s="1" t="s">
        <v>160</v>
      </c>
      <c r="E3347" s="1">
        <v>19.0</v>
      </c>
      <c r="F3347" s="7" t="str">
        <f>vlookup(E3347,Teams!A:B,2,false)</f>
        <v>Interlake A</v>
      </c>
      <c r="G3347" s="1" t="b">
        <v>0</v>
      </c>
      <c r="H3347" s="1" t="b">
        <v>0</v>
      </c>
      <c r="I3347" s="1">
        <v>16.0</v>
      </c>
      <c r="J3347" s="7" t="str">
        <f>vlookup(I3347,Cats!$A:$B,2,false)</f>
        <v>E</v>
      </c>
    </row>
    <row r="3348">
      <c r="A3348" s="1">
        <v>140357.0</v>
      </c>
      <c r="B3348" s="1">
        <v>537.0</v>
      </c>
      <c r="C3348" s="1">
        <v>4.0</v>
      </c>
      <c r="D3348" s="1" t="s">
        <v>209</v>
      </c>
      <c r="E3348" s="1">
        <v>14.0</v>
      </c>
      <c r="F3348" s="7" t="str">
        <f>vlookup(E3348,Teams!A:B,2,false)</f>
        <v>Dulles</v>
      </c>
      <c r="G3348" s="1" t="b">
        <v>1</v>
      </c>
      <c r="H3348" s="1" t="b">
        <v>0</v>
      </c>
      <c r="I3348" s="1">
        <v>17.0</v>
      </c>
      <c r="J3348" s="7" t="str">
        <f>vlookup(I3348,Cats!$A:$B,2,false)</f>
        <v>B</v>
      </c>
    </row>
    <row r="3349">
      <c r="A3349" s="1">
        <v>140358.0</v>
      </c>
      <c r="B3349" s="1">
        <v>537.0</v>
      </c>
      <c r="C3349" s="1">
        <v>-4.0</v>
      </c>
      <c r="D3349" s="1" t="s">
        <v>165</v>
      </c>
      <c r="E3349" s="1">
        <v>19.0</v>
      </c>
      <c r="F3349" s="7" t="str">
        <f>vlookup(E3349,Teams!A:B,2,false)</f>
        <v>Interlake A</v>
      </c>
      <c r="G3349" s="1" t="b">
        <v>0</v>
      </c>
      <c r="H3349" s="1" t="b">
        <v>0</v>
      </c>
      <c r="I3349" s="1">
        <v>17.0</v>
      </c>
      <c r="J3349" s="7" t="str">
        <f>vlookup(I3349,Cats!$A:$B,2,false)</f>
        <v>B</v>
      </c>
    </row>
    <row r="3350">
      <c r="A3350" s="1">
        <v>140359.0</v>
      </c>
      <c r="B3350" s="1">
        <v>537.0</v>
      </c>
      <c r="C3350" s="1">
        <v>14.0</v>
      </c>
      <c r="D3350" s="1" t="s">
        <v>61</v>
      </c>
      <c r="E3350" s="1">
        <v>14.0</v>
      </c>
      <c r="F3350" s="7" t="str">
        <f>vlookup(E3350,Teams!A:B,2,false)</f>
        <v>Dulles</v>
      </c>
      <c r="G3350" s="1" t="b">
        <v>1</v>
      </c>
      <c r="H3350" s="1" t="b">
        <v>0</v>
      </c>
      <c r="I3350" s="1">
        <v>18.0</v>
      </c>
      <c r="J3350" s="7" t="str">
        <f>vlookup(I3350,Cats!$A:$B,2,false)</f>
        <v>P</v>
      </c>
    </row>
    <row r="3351">
      <c r="A3351" s="1">
        <v>140360.0</v>
      </c>
      <c r="B3351" s="1">
        <v>537.0</v>
      </c>
      <c r="C3351" s="1">
        <v>0.0</v>
      </c>
      <c r="D3351" s="1" t="s">
        <v>164</v>
      </c>
      <c r="E3351" s="1">
        <v>19.0</v>
      </c>
      <c r="F3351" s="7" t="str">
        <f>vlookup(E3351,Teams!A:B,2,false)</f>
        <v>Interlake A</v>
      </c>
      <c r="G3351" s="1" t="b">
        <v>0</v>
      </c>
      <c r="H3351" s="1" t="b">
        <v>0</v>
      </c>
      <c r="I3351" s="1">
        <v>18.0</v>
      </c>
      <c r="J3351" s="7" t="str">
        <f>vlookup(I3351,Cats!$A:$B,2,false)</f>
        <v>P</v>
      </c>
    </row>
    <row r="3352">
      <c r="A3352" s="1">
        <v>140361.0</v>
      </c>
      <c r="B3352" s="1">
        <v>537.0</v>
      </c>
      <c r="C3352" s="1">
        <v>0.0</v>
      </c>
      <c r="D3352" s="1" t="s">
        <v>32</v>
      </c>
      <c r="E3352" s="1">
        <v>14.0</v>
      </c>
      <c r="F3352" s="7" t="str">
        <f>vlookup(E3352,Teams!A:B,2,false)</f>
        <v>Dulles</v>
      </c>
      <c r="G3352" s="1" t="b">
        <v>1</v>
      </c>
      <c r="H3352" s="1" t="b">
        <v>1</v>
      </c>
      <c r="I3352" s="1">
        <v>19.0</v>
      </c>
      <c r="J3352" s="7" t="str">
        <f>vlookup(I3352,Cats!$A:$B,2,false)</f>
        <v>X</v>
      </c>
    </row>
    <row r="3353">
      <c r="A3353" s="1">
        <v>140362.0</v>
      </c>
      <c r="B3353" s="1">
        <v>537.0</v>
      </c>
      <c r="C3353" s="1">
        <v>14.0</v>
      </c>
      <c r="D3353" s="1" t="s">
        <v>160</v>
      </c>
      <c r="E3353" s="1">
        <v>19.0</v>
      </c>
      <c r="F3353" s="7" t="str">
        <f>vlookup(E3353,Teams!A:B,2,false)</f>
        <v>Interlake A</v>
      </c>
      <c r="G3353" s="1" t="b">
        <v>0</v>
      </c>
      <c r="H3353" s="1" t="b">
        <v>0</v>
      </c>
      <c r="I3353" s="1">
        <v>19.0</v>
      </c>
      <c r="J3353" s="7" t="str">
        <f>vlookup(I3353,Cats!$A:$B,2,false)</f>
        <v>X</v>
      </c>
    </row>
    <row r="3354">
      <c r="A3354" s="1">
        <v>140363.0</v>
      </c>
      <c r="B3354" s="1">
        <v>537.0</v>
      </c>
      <c r="C3354" s="1">
        <v>14.0</v>
      </c>
      <c r="D3354" s="1" t="s">
        <v>65</v>
      </c>
      <c r="E3354" s="1">
        <v>14.0</v>
      </c>
      <c r="F3354" s="7" t="str">
        <f>vlookup(E3354,Teams!A:B,2,false)</f>
        <v>Dulles</v>
      </c>
      <c r="G3354" s="1" t="b">
        <v>1</v>
      </c>
      <c r="H3354" s="1" t="b">
        <v>0</v>
      </c>
      <c r="I3354" s="1">
        <v>20.0</v>
      </c>
      <c r="J3354" s="7" t="str">
        <f>vlookup(I3354,Cats!$A:$B,2,false)</f>
        <v>M</v>
      </c>
    </row>
    <row r="3355">
      <c r="A3355" s="1">
        <v>140364.0</v>
      </c>
      <c r="B3355" s="1">
        <v>537.0</v>
      </c>
      <c r="C3355" s="1">
        <v>0.0</v>
      </c>
      <c r="D3355" s="1" t="s">
        <v>32</v>
      </c>
      <c r="E3355" s="1">
        <v>19.0</v>
      </c>
      <c r="F3355" s="7" t="str">
        <f>vlookup(E3355,Teams!A:B,2,false)</f>
        <v>Interlake A</v>
      </c>
      <c r="G3355" s="1" t="b">
        <v>0</v>
      </c>
      <c r="H3355" s="1" t="b">
        <v>1</v>
      </c>
      <c r="I3355" s="1">
        <v>20.0</v>
      </c>
      <c r="J3355" s="7" t="str">
        <f>vlookup(I3355,Cats!$A:$B,2,false)</f>
        <v>M</v>
      </c>
    </row>
    <row r="3356">
      <c r="A3356" s="1">
        <v>140365.0</v>
      </c>
      <c r="B3356" s="1">
        <v>537.0</v>
      </c>
      <c r="C3356" s="1">
        <v>14.0</v>
      </c>
      <c r="D3356" s="1" t="s">
        <v>61</v>
      </c>
      <c r="E3356" s="1">
        <v>14.0</v>
      </c>
      <c r="F3356" s="7" t="str">
        <f>vlookup(E3356,Teams!A:B,2,false)</f>
        <v>Dulles</v>
      </c>
      <c r="G3356" s="1" t="b">
        <v>1</v>
      </c>
      <c r="H3356" s="1" t="b">
        <v>0</v>
      </c>
      <c r="I3356" s="1">
        <v>21.0</v>
      </c>
      <c r="J3356" s="7" t="str">
        <f>vlookup(I3356,Cats!$A:$B,2,false)</f>
        <v>C</v>
      </c>
    </row>
    <row r="3357">
      <c r="A3357" s="1">
        <v>140366.0</v>
      </c>
      <c r="B3357" s="1">
        <v>537.0</v>
      </c>
      <c r="C3357" s="1">
        <v>0.0</v>
      </c>
      <c r="D3357" s="1" t="s">
        <v>32</v>
      </c>
      <c r="E3357" s="1">
        <v>19.0</v>
      </c>
      <c r="F3357" s="7" t="str">
        <f>vlookup(E3357,Teams!A:B,2,false)</f>
        <v>Interlake A</v>
      </c>
      <c r="G3357" s="1" t="b">
        <v>0</v>
      </c>
      <c r="H3357" s="1" t="b">
        <v>1</v>
      </c>
      <c r="I3357" s="1">
        <v>21.0</v>
      </c>
      <c r="J3357" s="7" t="str">
        <f>vlookup(I3357,Cats!$A:$B,2,false)</f>
        <v>C</v>
      </c>
    </row>
    <row r="3358">
      <c r="A3358" s="1">
        <v>140367.0</v>
      </c>
      <c r="B3358" s="1">
        <v>537.0</v>
      </c>
      <c r="C3358" s="1">
        <v>0.0</v>
      </c>
      <c r="D3358" s="1" t="s">
        <v>32</v>
      </c>
      <c r="E3358" s="1">
        <v>14.0</v>
      </c>
      <c r="F3358" s="7" t="str">
        <f>vlookup(E3358,Teams!A:B,2,false)</f>
        <v>Dulles</v>
      </c>
      <c r="G3358" s="1" t="b">
        <v>1</v>
      </c>
      <c r="H3358" s="1" t="b">
        <v>1</v>
      </c>
      <c r="I3358" s="1">
        <v>22.0</v>
      </c>
      <c r="J3358" s="7" t="str">
        <f>vlookup(I3358,Cats!$A:$B,2,false)</f>
        <v>E</v>
      </c>
    </row>
    <row r="3359">
      <c r="A3359" s="1">
        <v>140368.0</v>
      </c>
      <c r="B3359" s="1">
        <v>537.0</v>
      </c>
      <c r="C3359" s="1">
        <v>4.0</v>
      </c>
      <c r="D3359" s="1" t="s">
        <v>160</v>
      </c>
      <c r="E3359" s="1">
        <v>19.0</v>
      </c>
      <c r="F3359" s="7" t="str">
        <f>vlookup(E3359,Teams!A:B,2,false)</f>
        <v>Interlake A</v>
      </c>
      <c r="G3359" s="1" t="b">
        <v>0</v>
      </c>
      <c r="H3359" s="1" t="b">
        <v>0</v>
      </c>
      <c r="I3359" s="1">
        <v>22.0</v>
      </c>
      <c r="J3359" s="7" t="str">
        <f>vlookup(I3359,Cats!$A:$B,2,false)</f>
        <v>E</v>
      </c>
    </row>
    <row r="3360">
      <c r="A3360" s="1">
        <v>140369.0</v>
      </c>
      <c r="B3360" s="1">
        <v>537.0</v>
      </c>
      <c r="C3360" s="1">
        <v>0.0</v>
      </c>
      <c r="D3360" s="1" t="s">
        <v>32</v>
      </c>
      <c r="E3360" s="1">
        <v>14.0</v>
      </c>
      <c r="F3360" s="7" t="str">
        <f>vlookup(E3360,Teams!A:B,2,false)</f>
        <v>Dulles</v>
      </c>
      <c r="G3360" s="1" t="b">
        <v>1</v>
      </c>
      <c r="H3360" s="1" t="b">
        <v>1</v>
      </c>
      <c r="I3360" s="1">
        <v>23.0</v>
      </c>
      <c r="J3360" s="7" t="str">
        <f>vlookup(I3360,Cats!$A:$B,2,false)</f>
        <v>B</v>
      </c>
    </row>
    <row r="3361">
      <c r="A3361" s="1">
        <v>140370.0</v>
      </c>
      <c r="B3361" s="1">
        <v>537.0</v>
      </c>
      <c r="C3361" s="1">
        <v>14.0</v>
      </c>
      <c r="D3361" s="1" t="s">
        <v>165</v>
      </c>
      <c r="E3361" s="1">
        <v>19.0</v>
      </c>
      <c r="F3361" s="7" t="str">
        <f>vlookup(E3361,Teams!A:B,2,false)</f>
        <v>Interlake A</v>
      </c>
      <c r="G3361" s="1" t="b">
        <v>0</v>
      </c>
      <c r="H3361" s="1" t="b">
        <v>0</v>
      </c>
      <c r="I3361" s="1">
        <v>23.0</v>
      </c>
      <c r="J3361" s="7" t="str">
        <f>vlookup(I3361,Cats!$A:$B,2,false)</f>
        <v>B</v>
      </c>
    </row>
    <row r="3362">
      <c r="A3362" s="1">
        <v>140371.0</v>
      </c>
      <c r="B3362" s="1">
        <v>537.0</v>
      </c>
      <c r="C3362" s="1">
        <v>14.0</v>
      </c>
      <c r="D3362" s="1" t="s">
        <v>65</v>
      </c>
      <c r="E3362" s="1">
        <v>14.0</v>
      </c>
      <c r="F3362" s="7" t="str">
        <f>vlookup(E3362,Teams!A:B,2,false)</f>
        <v>Dulles</v>
      </c>
      <c r="G3362" s="1" t="b">
        <v>1</v>
      </c>
      <c r="H3362" s="1" t="b">
        <v>0</v>
      </c>
      <c r="I3362" s="1">
        <v>24.0</v>
      </c>
      <c r="J3362" s="7" t="str">
        <f>vlookup(I3362,Cats!$A:$B,2,false)</f>
        <v>P</v>
      </c>
    </row>
    <row r="3363">
      <c r="A3363" s="1">
        <v>140372.0</v>
      </c>
      <c r="B3363" s="1">
        <v>537.0</v>
      </c>
      <c r="C3363" s="1">
        <v>-4.0</v>
      </c>
      <c r="D3363" s="1" t="s">
        <v>164</v>
      </c>
      <c r="E3363" s="1">
        <v>19.0</v>
      </c>
      <c r="F3363" s="7" t="str">
        <f>vlookup(E3363,Teams!A:B,2,false)</f>
        <v>Interlake A</v>
      </c>
      <c r="G3363" s="1" t="b">
        <v>0</v>
      </c>
      <c r="H3363" s="1" t="b">
        <v>0</v>
      </c>
      <c r="I3363" s="1">
        <v>24.0</v>
      </c>
      <c r="J3363" s="7" t="str">
        <f>vlookup(I3363,Cats!$A:$B,2,false)</f>
        <v>P</v>
      </c>
    </row>
    <row r="3364">
      <c r="A3364" s="1">
        <v>140373.0</v>
      </c>
      <c r="B3364" s="1">
        <v>538.0</v>
      </c>
      <c r="C3364" s="1">
        <v>0.0</v>
      </c>
      <c r="D3364" s="1" t="s">
        <v>32</v>
      </c>
      <c r="E3364" s="1">
        <v>10.0</v>
      </c>
      <c r="F3364" s="7" t="str">
        <f>vlookup(E3364,Teams!A:B,2,false)</f>
        <v>Collierville</v>
      </c>
      <c r="G3364" s="1" t="b">
        <v>1</v>
      </c>
      <c r="H3364" s="1" t="b">
        <v>1</v>
      </c>
      <c r="I3364" s="1">
        <v>1.0</v>
      </c>
      <c r="J3364" s="7" t="str">
        <f>vlookup(I3364,Cats!$A:$B,2,false)</f>
        <v>X</v>
      </c>
    </row>
    <row r="3365">
      <c r="A3365" s="1">
        <v>140374.0</v>
      </c>
      <c r="B3365" s="1">
        <v>538.0</v>
      </c>
      <c r="C3365" s="1">
        <v>14.0</v>
      </c>
      <c r="D3365" s="1" t="s">
        <v>187</v>
      </c>
      <c r="E3365" s="1">
        <v>45.0</v>
      </c>
      <c r="F3365" s="7" t="str">
        <f>vlookup(E3365,Teams!A:B,2,false)</f>
        <v>Venice</v>
      </c>
      <c r="G3365" s="1" t="b">
        <v>0</v>
      </c>
      <c r="H3365" s="1" t="b">
        <v>0</v>
      </c>
      <c r="I3365" s="1">
        <v>1.0</v>
      </c>
      <c r="J3365" s="7" t="str">
        <f>vlookup(I3365,Cats!$A:$B,2,false)</f>
        <v>X</v>
      </c>
    </row>
    <row r="3366">
      <c r="A3366" s="1">
        <v>140375.0</v>
      </c>
      <c r="B3366" s="1">
        <v>538.0</v>
      </c>
      <c r="C3366" s="1">
        <v>0.0</v>
      </c>
      <c r="D3366" s="1" t="s">
        <v>32</v>
      </c>
      <c r="E3366" s="1">
        <v>10.0</v>
      </c>
      <c r="F3366" s="7" t="str">
        <f>vlookup(E3366,Teams!A:B,2,false)</f>
        <v>Collierville</v>
      </c>
      <c r="G3366" s="1" t="b">
        <v>1</v>
      </c>
      <c r="H3366" s="1" t="b">
        <v>1</v>
      </c>
      <c r="I3366" s="1">
        <v>2.0</v>
      </c>
      <c r="J3366" s="7" t="str">
        <f>vlookup(I3366,Cats!$A:$B,2,false)</f>
        <v>M</v>
      </c>
    </row>
    <row r="3367">
      <c r="A3367" s="1">
        <v>140376.0</v>
      </c>
      <c r="B3367" s="1">
        <v>538.0</v>
      </c>
      <c r="C3367" s="1">
        <v>14.0</v>
      </c>
      <c r="D3367" s="1" t="s">
        <v>186</v>
      </c>
      <c r="E3367" s="1">
        <v>45.0</v>
      </c>
      <c r="F3367" s="7" t="str">
        <f>vlookup(E3367,Teams!A:B,2,false)</f>
        <v>Venice</v>
      </c>
      <c r="G3367" s="1" t="b">
        <v>0</v>
      </c>
      <c r="H3367" s="1" t="b">
        <v>0</v>
      </c>
      <c r="I3367" s="1">
        <v>2.0</v>
      </c>
      <c r="J3367" s="7" t="str">
        <f>vlookup(I3367,Cats!$A:$B,2,false)</f>
        <v>M</v>
      </c>
    </row>
    <row r="3368">
      <c r="A3368" s="1">
        <v>140377.0</v>
      </c>
      <c r="B3368" s="1">
        <v>538.0</v>
      </c>
      <c r="C3368" s="1">
        <v>4.0</v>
      </c>
      <c r="D3368" s="1" t="s">
        <v>66</v>
      </c>
      <c r="E3368" s="1">
        <v>10.0</v>
      </c>
      <c r="F3368" s="7" t="str">
        <f>vlookup(E3368,Teams!A:B,2,false)</f>
        <v>Collierville</v>
      </c>
      <c r="G3368" s="1" t="b">
        <v>1</v>
      </c>
      <c r="H3368" s="1" t="b">
        <v>0</v>
      </c>
      <c r="I3368" s="1">
        <v>3.0</v>
      </c>
      <c r="J3368" s="7" t="str">
        <f>vlookup(I3368,Cats!$A:$B,2,false)</f>
        <v>C</v>
      </c>
    </row>
    <row r="3369">
      <c r="A3369" s="1">
        <v>140378.0</v>
      </c>
      <c r="B3369" s="1">
        <v>538.0</v>
      </c>
      <c r="C3369" s="1">
        <v>0.0</v>
      </c>
      <c r="D3369" s="1" t="s">
        <v>188</v>
      </c>
      <c r="E3369" s="1">
        <v>45.0</v>
      </c>
      <c r="F3369" s="7" t="str">
        <f>vlookup(E3369,Teams!A:B,2,false)</f>
        <v>Venice</v>
      </c>
      <c r="G3369" s="1" t="b">
        <v>0</v>
      </c>
      <c r="H3369" s="1" t="b">
        <v>0</v>
      </c>
      <c r="I3369" s="1">
        <v>3.0</v>
      </c>
      <c r="J3369" s="7" t="str">
        <f>vlookup(I3369,Cats!$A:$B,2,false)</f>
        <v>C</v>
      </c>
    </row>
    <row r="3370">
      <c r="A3370" s="1">
        <v>140379.0</v>
      </c>
      <c r="B3370" s="1">
        <v>538.0</v>
      </c>
      <c r="C3370" s="1">
        <v>0.0</v>
      </c>
      <c r="D3370" s="1" t="s">
        <v>63</v>
      </c>
      <c r="E3370" s="1">
        <v>10.0</v>
      </c>
      <c r="F3370" s="7" t="str">
        <f>vlookup(E3370,Teams!A:B,2,false)</f>
        <v>Collierville</v>
      </c>
      <c r="G3370" s="1" t="b">
        <v>1</v>
      </c>
      <c r="H3370" s="1" t="b">
        <v>0</v>
      </c>
      <c r="I3370" s="1">
        <v>4.0</v>
      </c>
      <c r="J3370" s="7" t="str">
        <f>vlookup(I3370,Cats!$A:$B,2,false)</f>
        <v>E</v>
      </c>
    </row>
    <row r="3371">
      <c r="A3371" s="1">
        <v>140380.0</v>
      </c>
      <c r="B3371" s="1">
        <v>538.0</v>
      </c>
      <c r="C3371" s="1">
        <v>14.0</v>
      </c>
      <c r="D3371" s="1" t="s">
        <v>188</v>
      </c>
      <c r="E3371" s="1">
        <v>45.0</v>
      </c>
      <c r="F3371" s="7" t="str">
        <f>vlookup(E3371,Teams!A:B,2,false)</f>
        <v>Venice</v>
      </c>
      <c r="G3371" s="1" t="b">
        <v>0</v>
      </c>
      <c r="H3371" s="1" t="b">
        <v>0</v>
      </c>
      <c r="I3371" s="1">
        <v>4.0</v>
      </c>
      <c r="J3371" s="7" t="str">
        <f>vlookup(I3371,Cats!$A:$B,2,false)</f>
        <v>E</v>
      </c>
    </row>
    <row r="3372">
      <c r="A3372" s="1">
        <v>140381.0</v>
      </c>
      <c r="B3372" s="1">
        <v>538.0</v>
      </c>
      <c r="C3372" s="1">
        <v>0.0</v>
      </c>
      <c r="D3372" s="1" t="s">
        <v>32</v>
      </c>
      <c r="E3372" s="1">
        <v>10.0</v>
      </c>
      <c r="F3372" s="7" t="str">
        <f>vlookup(E3372,Teams!A:B,2,false)</f>
        <v>Collierville</v>
      </c>
      <c r="G3372" s="1" t="b">
        <v>1</v>
      </c>
      <c r="H3372" s="1" t="b">
        <v>1</v>
      </c>
      <c r="I3372" s="1">
        <v>5.0</v>
      </c>
      <c r="J3372" s="7" t="str">
        <f>vlookup(I3372,Cats!$A:$B,2,false)</f>
        <v>B</v>
      </c>
    </row>
    <row r="3373">
      <c r="A3373" s="1">
        <v>140382.0</v>
      </c>
      <c r="B3373" s="1">
        <v>538.0</v>
      </c>
      <c r="C3373" s="1">
        <v>4.0</v>
      </c>
      <c r="D3373" s="1" t="s">
        <v>186</v>
      </c>
      <c r="E3373" s="1">
        <v>45.0</v>
      </c>
      <c r="F3373" s="7" t="str">
        <f>vlookup(E3373,Teams!A:B,2,false)</f>
        <v>Venice</v>
      </c>
      <c r="G3373" s="1" t="b">
        <v>0</v>
      </c>
      <c r="H3373" s="1" t="b">
        <v>0</v>
      </c>
      <c r="I3373" s="1">
        <v>5.0</v>
      </c>
      <c r="J3373" s="7" t="str">
        <f>vlookup(I3373,Cats!$A:$B,2,false)</f>
        <v>B</v>
      </c>
    </row>
    <row r="3374">
      <c r="A3374" s="1">
        <v>140383.0</v>
      </c>
      <c r="B3374" s="1">
        <v>538.0</v>
      </c>
      <c r="C3374" s="1">
        <v>0.0</v>
      </c>
      <c r="D3374" s="1" t="s">
        <v>66</v>
      </c>
      <c r="E3374" s="1">
        <v>10.0</v>
      </c>
      <c r="F3374" s="7" t="str">
        <f>vlookup(E3374,Teams!A:B,2,false)</f>
        <v>Collierville</v>
      </c>
      <c r="G3374" s="1" t="b">
        <v>1</v>
      </c>
      <c r="H3374" s="1" t="b">
        <v>0</v>
      </c>
      <c r="I3374" s="1">
        <v>6.0</v>
      </c>
      <c r="J3374" s="7" t="str">
        <f>vlookup(I3374,Cats!$A:$B,2,false)</f>
        <v>P</v>
      </c>
    </row>
    <row r="3375">
      <c r="A3375" s="1">
        <v>140384.0</v>
      </c>
      <c r="B3375" s="1">
        <v>538.0</v>
      </c>
      <c r="C3375" s="1">
        <v>0.0</v>
      </c>
      <c r="D3375" s="1" t="s">
        <v>187</v>
      </c>
      <c r="E3375" s="1">
        <v>45.0</v>
      </c>
      <c r="F3375" s="7" t="str">
        <f>vlookup(E3375,Teams!A:B,2,false)</f>
        <v>Venice</v>
      </c>
      <c r="G3375" s="1" t="b">
        <v>0</v>
      </c>
      <c r="H3375" s="1" t="b">
        <v>0</v>
      </c>
      <c r="I3375" s="1">
        <v>6.0</v>
      </c>
      <c r="J3375" s="7" t="str">
        <f>vlookup(I3375,Cats!$A:$B,2,false)</f>
        <v>P</v>
      </c>
    </row>
    <row r="3376">
      <c r="A3376" s="1">
        <v>140385.0</v>
      </c>
      <c r="B3376" s="1">
        <v>538.0</v>
      </c>
      <c r="C3376" s="1">
        <v>0.0</v>
      </c>
      <c r="D3376" s="1" t="s">
        <v>63</v>
      </c>
      <c r="E3376" s="1">
        <v>10.0</v>
      </c>
      <c r="F3376" s="7" t="str">
        <f>vlookup(E3376,Teams!A:B,2,false)</f>
        <v>Collierville</v>
      </c>
      <c r="G3376" s="1" t="b">
        <v>1</v>
      </c>
      <c r="H3376" s="1" t="b">
        <v>0</v>
      </c>
      <c r="I3376" s="1">
        <v>7.0</v>
      </c>
      <c r="J3376" s="7" t="str">
        <f>vlookup(I3376,Cats!$A:$B,2,false)</f>
        <v>X</v>
      </c>
    </row>
    <row r="3377">
      <c r="A3377" s="1">
        <v>140386.0</v>
      </c>
      <c r="B3377" s="1">
        <v>538.0</v>
      </c>
      <c r="C3377" s="1">
        <v>4.0</v>
      </c>
      <c r="D3377" s="1" t="s">
        <v>183</v>
      </c>
      <c r="E3377" s="1">
        <v>45.0</v>
      </c>
      <c r="F3377" s="7" t="str">
        <f>vlookup(E3377,Teams!A:B,2,false)</f>
        <v>Venice</v>
      </c>
      <c r="G3377" s="1" t="b">
        <v>0</v>
      </c>
      <c r="H3377" s="1" t="b">
        <v>0</v>
      </c>
      <c r="I3377" s="1">
        <v>7.0</v>
      </c>
      <c r="J3377" s="7" t="str">
        <f>vlookup(I3377,Cats!$A:$B,2,false)</f>
        <v>X</v>
      </c>
    </row>
    <row r="3378">
      <c r="A3378" s="1">
        <v>140387.0</v>
      </c>
      <c r="B3378" s="1">
        <v>538.0</v>
      </c>
      <c r="C3378" s="1">
        <v>0.0</v>
      </c>
      <c r="D3378" s="1" t="s">
        <v>32</v>
      </c>
      <c r="E3378" s="1">
        <v>10.0</v>
      </c>
      <c r="F3378" s="7" t="str">
        <f>vlookup(E3378,Teams!A:B,2,false)</f>
        <v>Collierville</v>
      </c>
      <c r="G3378" s="1" t="b">
        <v>1</v>
      </c>
      <c r="H3378" s="1" t="b">
        <v>1</v>
      </c>
      <c r="I3378" s="1">
        <v>8.0</v>
      </c>
      <c r="J3378" s="7" t="str">
        <f>vlookup(I3378,Cats!$A:$B,2,false)</f>
        <v>M</v>
      </c>
    </row>
    <row r="3379">
      <c r="A3379" s="1">
        <v>140388.0</v>
      </c>
      <c r="B3379" s="1">
        <v>538.0</v>
      </c>
      <c r="C3379" s="1">
        <v>14.0</v>
      </c>
      <c r="D3379" s="1" t="s">
        <v>187</v>
      </c>
      <c r="E3379" s="1">
        <v>45.0</v>
      </c>
      <c r="F3379" s="7" t="str">
        <f>vlookup(E3379,Teams!A:B,2,false)</f>
        <v>Venice</v>
      </c>
      <c r="G3379" s="1" t="b">
        <v>0</v>
      </c>
      <c r="H3379" s="1" t="b">
        <v>0</v>
      </c>
      <c r="I3379" s="1">
        <v>8.0</v>
      </c>
      <c r="J3379" s="7" t="str">
        <f>vlookup(I3379,Cats!$A:$B,2,false)</f>
        <v>M</v>
      </c>
    </row>
    <row r="3380">
      <c r="A3380" s="1">
        <v>140389.0</v>
      </c>
      <c r="B3380" s="1">
        <v>538.0</v>
      </c>
      <c r="C3380" s="1">
        <v>0.0</v>
      </c>
      <c r="D3380" s="1" t="s">
        <v>32</v>
      </c>
      <c r="E3380" s="1">
        <v>10.0</v>
      </c>
      <c r="F3380" s="7" t="str">
        <f>vlookup(E3380,Teams!A:B,2,false)</f>
        <v>Collierville</v>
      </c>
      <c r="G3380" s="1" t="b">
        <v>1</v>
      </c>
      <c r="H3380" s="1" t="b">
        <v>1</v>
      </c>
      <c r="I3380" s="1">
        <v>9.0</v>
      </c>
      <c r="J3380" s="7" t="str">
        <f>vlookup(I3380,Cats!$A:$B,2,false)</f>
        <v>C</v>
      </c>
    </row>
    <row r="3381">
      <c r="A3381" s="1">
        <v>140390.0</v>
      </c>
      <c r="B3381" s="1">
        <v>538.0</v>
      </c>
      <c r="C3381" s="1">
        <v>14.0</v>
      </c>
      <c r="D3381" s="1" t="s">
        <v>188</v>
      </c>
      <c r="E3381" s="1">
        <v>45.0</v>
      </c>
      <c r="F3381" s="7" t="str">
        <f>vlookup(E3381,Teams!A:B,2,false)</f>
        <v>Venice</v>
      </c>
      <c r="G3381" s="1" t="b">
        <v>0</v>
      </c>
      <c r="H3381" s="1" t="b">
        <v>0</v>
      </c>
      <c r="I3381" s="1">
        <v>9.0</v>
      </c>
      <c r="J3381" s="7" t="str">
        <f>vlookup(I3381,Cats!$A:$B,2,false)</f>
        <v>C</v>
      </c>
    </row>
    <row r="3382">
      <c r="A3382" s="1">
        <v>140391.0</v>
      </c>
      <c r="B3382" s="1">
        <v>538.0</v>
      </c>
      <c r="C3382" s="1">
        <v>0.0</v>
      </c>
      <c r="D3382" s="1" t="s">
        <v>63</v>
      </c>
      <c r="E3382" s="1">
        <v>10.0</v>
      </c>
      <c r="F3382" s="7" t="str">
        <f>vlookup(E3382,Teams!A:B,2,false)</f>
        <v>Collierville</v>
      </c>
      <c r="G3382" s="1" t="b">
        <v>1</v>
      </c>
      <c r="H3382" s="1" t="b">
        <v>0</v>
      </c>
      <c r="I3382" s="1">
        <v>10.0</v>
      </c>
      <c r="J3382" s="7" t="str">
        <f>vlookup(I3382,Cats!$A:$B,2,false)</f>
        <v>E</v>
      </c>
    </row>
    <row r="3383">
      <c r="A3383" s="1">
        <v>140392.0</v>
      </c>
      <c r="B3383" s="1">
        <v>538.0</v>
      </c>
      <c r="C3383" s="1">
        <v>4.0</v>
      </c>
      <c r="D3383" s="1" t="s">
        <v>183</v>
      </c>
      <c r="E3383" s="1">
        <v>45.0</v>
      </c>
      <c r="F3383" s="7" t="str">
        <f>vlookup(E3383,Teams!A:B,2,false)</f>
        <v>Venice</v>
      </c>
      <c r="G3383" s="1" t="b">
        <v>0</v>
      </c>
      <c r="H3383" s="1" t="b">
        <v>0</v>
      </c>
      <c r="I3383" s="1">
        <v>10.0</v>
      </c>
      <c r="J3383" s="7" t="str">
        <f>vlookup(I3383,Cats!$A:$B,2,false)</f>
        <v>E</v>
      </c>
    </row>
    <row r="3384">
      <c r="A3384" s="1">
        <v>140393.0</v>
      </c>
      <c r="B3384" s="1">
        <v>538.0</v>
      </c>
      <c r="C3384" s="1">
        <v>0.0</v>
      </c>
      <c r="D3384" s="1" t="s">
        <v>32</v>
      </c>
      <c r="E3384" s="1">
        <v>10.0</v>
      </c>
      <c r="F3384" s="7" t="str">
        <f>vlookup(E3384,Teams!A:B,2,false)</f>
        <v>Collierville</v>
      </c>
      <c r="G3384" s="1" t="b">
        <v>1</v>
      </c>
      <c r="H3384" s="1" t="b">
        <v>1</v>
      </c>
      <c r="I3384" s="1">
        <v>11.0</v>
      </c>
      <c r="J3384" s="7" t="str">
        <f>vlookup(I3384,Cats!$A:$B,2,false)</f>
        <v>B</v>
      </c>
    </row>
    <row r="3385">
      <c r="A3385" s="1">
        <v>140394.0</v>
      </c>
      <c r="B3385" s="1">
        <v>538.0</v>
      </c>
      <c r="C3385" s="1">
        <v>4.0</v>
      </c>
      <c r="D3385" s="1" t="s">
        <v>186</v>
      </c>
      <c r="E3385" s="1">
        <v>45.0</v>
      </c>
      <c r="F3385" s="7" t="str">
        <f>vlookup(E3385,Teams!A:B,2,false)</f>
        <v>Venice</v>
      </c>
      <c r="G3385" s="1" t="b">
        <v>0</v>
      </c>
      <c r="H3385" s="1" t="b">
        <v>0</v>
      </c>
      <c r="I3385" s="1">
        <v>11.0</v>
      </c>
      <c r="J3385" s="7" t="str">
        <f>vlookup(I3385,Cats!$A:$B,2,false)</f>
        <v>B</v>
      </c>
    </row>
    <row r="3386">
      <c r="A3386" s="1">
        <v>140395.0</v>
      </c>
      <c r="B3386" s="1">
        <v>538.0</v>
      </c>
      <c r="C3386" s="1">
        <v>4.0</v>
      </c>
      <c r="D3386" s="1" t="s">
        <v>63</v>
      </c>
      <c r="E3386" s="1">
        <v>10.0</v>
      </c>
      <c r="F3386" s="7" t="str">
        <f>vlookup(E3386,Teams!A:B,2,false)</f>
        <v>Collierville</v>
      </c>
      <c r="G3386" s="1" t="b">
        <v>1</v>
      </c>
      <c r="H3386" s="1" t="b">
        <v>0</v>
      </c>
      <c r="I3386" s="1">
        <v>12.0</v>
      </c>
      <c r="J3386" s="7" t="str">
        <f>vlookup(I3386,Cats!$A:$B,2,false)</f>
        <v>P</v>
      </c>
    </row>
    <row r="3387">
      <c r="A3387" s="1">
        <v>140396.0</v>
      </c>
      <c r="B3387" s="1">
        <v>538.0</v>
      </c>
      <c r="C3387" s="1">
        <v>0.0</v>
      </c>
      <c r="D3387" s="1" t="s">
        <v>32</v>
      </c>
      <c r="E3387" s="1">
        <v>45.0</v>
      </c>
      <c r="F3387" s="7" t="str">
        <f>vlookup(E3387,Teams!A:B,2,false)</f>
        <v>Venice</v>
      </c>
      <c r="G3387" s="1" t="b">
        <v>0</v>
      </c>
      <c r="H3387" s="1" t="b">
        <v>1</v>
      </c>
      <c r="I3387" s="1">
        <v>12.0</v>
      </c>
      <c r="J3387" s="7" t="str">
        <f>vlookup(I3387,Cats!$A:$B,2,false)</f>
        <v>P</v>
      </c>
    </row>
    <row r="3388">
      <c r="A3388" s="1">
        <v>140397.0</v>
      </c>
      <c r="B3388" s="1">
        <v>538.0</v>
      </c>
      <c r="C3388" s="1">
        <v>0.0</v>
      </c>
      <c r="D3388" s="1" t="s">
        <v>32</v>
      </c>
      <c r="E3388" s="1">
        <v>10.0</v>
      </c>
      <c r="F3388" s="7" t="str">
        <f>vlookup(E3388,Teams!A:B,2,false)</f>
        <v>Collierville</v>
      </c>
      <c r="G3388" s="1" t="b">
        <v>1</v>
      </c>
      <c r="H3388" s="1" t="b">
        <v>1</v>
      </c>
      <c r="I3388" s="1">
        <v>13.0</v>
      </c>
      <c r="J3388" s="7" t="str">
        <f>vlookup(I3388,Cats!$A:$B,2,false)</f>
        <v>X</v>
      </c>
    </row>
    <row r="3389">
      <c r="A3389" s="1">
        <v>140398.0</v>
      </c>
      <c r="B3389" s="1">
        <v>538.0</v>
      </c>
      <c r="C3389" s="1">
        <v>4.0</v>
      </c>
      <c r="D3389" s="1" t="s">
        <v>183</v>
      </c>
      <c r="E3389" s="1">
        <v>45.0</v>
      </c>
      <c r="F3389" s="7" t="str">
        <f>vlookup(E3389,Teams!A:B,2,false)</f>
        <v>Venice</v>
      </c>
      <c r="G3389" s="1" t="b">
        <v>0</v>
      </c>
      <c r="H3389" s="1" t="b">
        <v>0</v>
      </c>
      <c r="I3389" s="1">
        <v>13.0</v>
      </c>
      <c r="J3389" s="7" t="str">
        <f>vlookup(I3389,Cats!$A:$B,2,false)</f>
        <v>X</v>
      </c>
    </row>
    <row r="3390">
      <c r="A3390" s="1">
        <v>140399.0</v>
      </c>
      <c r="B3390" s="1">
        <v>538.0</v>
      </c>
      <c r="C3390" s="1">
        <v>0.0</v>
      </c>
      <c r="D3390" s="1" t="s">
        <v>32</v>
      </c>
      <c r="E3390" s="1">
        <v>10.0</v>
      </c>
      <c r="F3390" s="7" t="str">
        <f>vlookup(E3390,Teams!A:B,2,false)</f>
        <v>Collierville</v>
      </c>
      <c r="G3390" s="1" t="b">
        <v>1</v>
      </c>
      <c r="H3390" s="1" t="b">
        <v>1</v>
      </c>
      <c r="I3390" s="1">
        <v>14.0</v>
      </c>
      <c r="J3390" s="7" t="str">
        <f>vlookup(I3390,Cats!$A:$B,2,false)</f>
        <v>M</v>
      </c>
    </row>
    <row r="3391">
      <c r="A3391" s="1">
        <v>140400.0</v>
      </c>
      <c r="B3391" s="1">
        <v>538.0</v>
      </c>
      <c r="C3391" s="1">
        <v>4.0</v>
      </c>
      <c r="D3391" s="1" t="s">
        <v>187</v>
      </c>
      <c r="E3391" s="1">
        <v>45.0</v>
      </c>
      <c r="F3391" s="7" t="str">
        <f>vlookup(E3391,Teams!A:B,2,false)</f>
        <v>Venice</v>
      </c>
      <c r="G3391" s="1" t="b">
        <v>0</v>
      </c>
      <c r="H3391" s="1" t="b">
        <v>0</v>
      </c>
      <c r="I3391" s="1">
        <v>14.0</v>
      </c>
      <c r="J3391" s="7" t="str">
        <f>vlookup(I3391,Cats!$A:$B,2,false)</f>
        <v>M</v>
      </c>
    </row>
    <row r="3392">
      <c r="A3392" s="1">
        <v>140401.0</v>
      </c>
      <c r="B3392" s="1">
        <v>538.0</v>
      </c>
      <c r="C3392" s="1">
        <v>4.0</v>
      </c>
      <c r="D3392" s="1" t="s">
        <v>69</v>
      </c>
      <c r="E3392" s="1">
        <v>10.0</v>
      </c>
      <c r="F3392" s="7" t="str">
        <f>vlookup(E3392,Teams!A:B,2,false)</f>
        <v>Collierville</v>
      </c>
      <c r="G3392" s="1" t="b">
        <v>1</v>
      </c>
      <c r="H3392" s="1" t="b">
        <v>0</v>
      </c>
      <c r="I3392" s="1">
        <v>15.0</v>
      </c>
      <c r="J3392" s="7" t="str">
        <f>vlookup(I3392,Cats!$A:$B,2,false)</f>
        <v>C</v>
      </c>
    </row>
    <row r="3393">
      <c r="A3393" s="1">
        <v>140402.0</v>
      </c>
      <c r="B3393" s="1">
        <v>538.0</v>
      </c>
      <c r="C3393" s="1">
        <v>0.0</v>
      </c>
      <c r="D3393" s="1" t="s">
        <v>188</v>
      </c>
      <c r="E3393" s="1">
        <v>45.0</v>
      </c>
      <c r="F3393" s="7" t="str">
        <f>vlookup(E3393,Teams!A:B,2,false)</f>
        <v>Venice</v>
      </c>
      <c r="G3393" s="1" t="b">
        <v>0</v>
      </c>
      <c r="H3393" s="1" t="b">
        <v>0</v>
      </c>
      <c r="I3393" s="1">
        <v>15.0</v>
      </c>
      <c r="J3393" s="7" t="str">
        <f>vlookup(I3393,Cats!$A:$B,2,false)</f>
        <v>C</v>
      </c>
    </row>
    <row r="3394">
      <c r="A3394" s="1">
        <v>140403.0</v>
      </c>
      <c r="B3394" s="1">
        <v>538.0</v>
      </c>
      <c r="C3394" s="1">
        <v>0.0</v>
      </c>
      <c r="D3394" s="1" t="s">
        <v>32</v>
      </c>
      <c r="E3394" s="1">
        <v>10.0</v>
      </c>
      <c r="F3394" s="7" t="str">
        <f>vlookup(E3394,Teams!A:B,2,false)</f>
        <v>Collierville</v>
      </c>
      <c r="G3394" s="1" t="b">
        <v>1</v>
      </c>
      <c r="H3394" s="1" t="b">
        <v>1</v>
      </c>
      <c r="I3394" s="1">
        <v>16.0</v>
      </c>
      <c r="J3394" s="7" t="str">
        <f>vlookup(I3394,Cats!$A:$B,2,false)</f>
        <v>E</v>
      </c>
    </row>
    <row r="3395">
      <c r="A3395" s="1">
        <v>140404.0</v>
      </c>
      <c r="B3395" s="1">
        <v>538.0</v>
      </c>
      <c r="C3395" s="1">
        <v>14.0</v>
      </c>
      <c r="D3395" s="1" t="s">
        <v>183</v>
      </c>
      <c r="E3395" s="1">
        <v>45.0</v>
      </c>
      <c r="F3395" s="7" t="str">
        <f>vlookup(E3395,Teams!A:B,2,false)</f>
        <v>Venice</v>
      </c>
      <c r="G3395" s="1" t="b">
        <v>0</v>
      </c>
      <c r="H3395" s="1" t="b">
        <v>0</v>
      </c>
      <c r="I3395" s="1">
        <v>16.0</v>
      </c>
      <c r="J3395" s="7" t="str">
        <f>vlookup(I3395,Cats!$A:$B,2,false)</f>
        <v>E</v>
      </c>
    </row>
    <row r="3396">
      <c r="A3396" s="1">
        <v>140405.0</v>
      </c>
      <c r="B3396" s="1">
        <v>538.0</v>
      </c>
      <c r="C3396" s="1">
        <v>0.0</v>
      </c>
      <c r="D3396" s="1" t="s">
        <v>32</v>
      </c>
      <c r="E3396" s="1">
        <v>10.0</v>
      </c>
      <c r="F3396" s="7" t="str">
        <f>vlookup(E3396,Teams!A:B,2,false)</f>
        <v>Collierville</v>
      </c>
      <c r="G3396" s="1" t="b">
        <v>1</v>
      </c>
      <c r="H3396" s="1" t="b">
        <v>1</v>
      </c>
      <c r="I3396" s="1">
        <v>17.0</v>
      </c>
      <c r="J3396" s="7" t="str">
        <f>vlookup(I3396,Cats!$A:$B,2,false)</f>
        <v>B</v>
      </c>
    </row>
    <row r="3397">
      <c r="A3397" s="1">
        <v>140406.0</v>
      </c>
      <c r="B3397" s="1">
        <v>538.0</v>
      </c>
      <c r="C3397" s="1">
        <v>4.0</v>
      </c>
      <c r="D3397" s="1" t="s">
        <v>186</v>
      </c>
      <c r="E3397" s="1">
        <v>45.0</v>
      </c>
      <c r="F3397" s="7" t="str">
        <f>vlookup(E3397,Teams!A:B,2,false)</f>
        <v>Venice</v>
      </c>
      <c r="G3397" s="1" t="b">
        <v>0</v>
      </c>
      <c r="H3397" s="1" t="b">
        <v>0</v>
      </c>
      <c r="I3397" s="1">
        <v>17.0</v>
      </c>
      <c r="J3397" s="7" t="str">
        <f>vlookup(I3397,Cats!$A:$B,2,false)</f>
        <v>B</v>
      </c>
    </row>
    <row r="3398">
      <c r="A3398" s="1">
        <v>140407.0</v>
      </c>
      <c r="B3398" s="1">
        <v>538.0</v>
      </c>
      <c r="C3398" s="1">
        <v>-4.0</v>
      </c>
      <c r="D3398" s="1" t="s">
        <v>66</v>
      </c>
      <c r="E3398" s="1">
        <v>10.0</v>
      </c>
      <c r="F3398" s="7" t="str">
        <f>vlookup(E3398,Teams!A:B,2,false)</f>
        <v>Collierville</v>
      </c>
      <c r="G3398" s="1" t="b">
        <v>1</v>
      </c>
      <c r="H3398" s="1" t="b">
        <v>0</v>
      </c>
      <c r="I3398" s="1">
        <v>18.0</v>
      </c>
      <c r="J3398" s="7" t="str">
        <f>vlookup(I3398,Cats!$A:$B,2,false)</f>
        <v>P</v>
      </c>
    </row>
    <row r="3399">
      <c r="A3399" s="1">
        <v>140408.0</v>
      </c>
      <c r="B3399" s="1">
        <v>538.0</v>
      </c>
      <c r="C3399" s="1">
        <v>0.0</v>
      </c>
      <c r="D3399" s="1" t="s">
        <v>188</v>
      </c>
      <c r="E3399" s="1">
        <v>45.0</v>
      </c>
      <c r="F3399" s="7" t="str">
        <f>vlookup(E3399,Teams!A:B,2,false)</f>
        <v>Venice</v>
      </c>
      <c r="G3399" s="1" t="b">
        <v>0</v>
      </c>
      <c r="H3399" s="1" t="b">
        <v>0</v>
      </c>
      <c r="I3399" s="1">
        <v>18.0</v>
      </c>
      <c r="J3399" s="7" t="str">
        <f>vlookup(I3399,Cats!$A:$B,2,false)</f>
        <v>P</v>
      </c>
    </row>
    <row r="3400">
      <c r="A3400" s="1">
        <v>140409.0</v>
      </c>
      <c r="B3400" s="1">
        <v>538.0</v>
      </c>
      <c r="C3400" s="1">
        <v>0.0</v>
      </c>
      <c r="D3400" s="1" t="s">
        <v>63</v>
      </c>
      <c r="E3400" s="1">
        <v>10.0</v>
      </c>
      <c r="F3400" s="7" t="str">
        <f>vlookup(E3400,Teams!A:B,2,false)</f>
        <v>Collierville</v>
      </c>
      <c r="G3400" s="1" t="b">
        <v>1</v>
      </c>
      <c r="H3400" s="1" t="b">
        <v>0</v>
      </c>
      <c r="I3400" s="1">
        <v>19.0</v>
      </c>
      <c r="J3400" s="7" t="str">
        <f>vlookup(I3400,Cats!$A:$B,2,false)</f>
        <v>X</v>
      </c>
    </row>
    <row r="3401">
      <c r="A3401" s="1">
        <v>140410.0</v>
      </c>
      <c r="B3401" s="1">
        <v>538.0</v>
      </c>
      <c r="C3401" s="1">
        <v>14.0</v>
      </c>
      <c r="D3401" s="1" t="s">
        <v>183</v>
      </c>
      <c r="E3401" s="1">
        <v>45.0</v>
      </c>
      <c r="F3401" s="7" t="str">
        <f>vlookup(E3401,Teams!A:B,2,false)</f>
        <v>Venice</v>
      </c>
      <c r="G3401" s="1" t="b">
        <v>0</v>
      </c>
      <c r="H3401" s="1" t="b">
        <v>0</v>
      </c>
      <c r="I3401" s="1">
        <v>19.0</v>
      </c>
      <c r="J3401" s="7" t="str">
        <f>vlookup(I3401,Cats!$A:$B,2,false)</f>
        <v>X</v>
      </c>
    </row>
    <row r="3402">
      <c r="A3402" s="1">
        <v>140411.0</v>
      </c>
      <c r="B3402" s="1">
        <v>538.0</v>
      </c>
      <c r="C3402" s="1">
        <v>0.0</v>
      </c>
      <c r="D3402" s="1" t="s">
        <v>68</v>
      </c>
      <c r="E3402" s="1">
        <v>10.0</v>
      </c>
      <c r="F3402" s="7" t="str">
        <f>vlookup(E3402,Teams!A:B,2,false)</f>
        <v>Collierville</v>
      </c>
      <c r="G3402" s="1" t="b">
        <v>1</v>
      </c>
      <c r="H3402" s="1" t="b">
        <v>0</v>
      </c>
      <c r="I3402" s="1">
        <v>20.0</v>
      </c>
      <c r="J3402" s="7" t="str">
        <f>vlookup(I3402,Cats!$A:$B,2,false)</f>
        <v>M</v>
      </c>
    </row>
    <row r="3403">
      <c r="A3403" s="1">
        <v>140412.0</v>
      </c>
      <c r="B3403" s="1">
        <v>538.0</v>
      </c>
      <c r="C3403" s="1">
        <v>0.0</v>
      </c>
      <c r="D3403" s="1" t="s">
        <v>186</v>
      </c>
      <c r="E3403" s="1">
        <v>45.0</v>
      </c>
      <c r="F3403" s="7" t="str">
        <f>vlookup(E3403,Teams!A:B,2,false)</f>
        <v>Venice</v>
      </c>
      <c r="G3403" s="1" t="b">
        <v>0</v>
      </c>
      <c r="H3403" s="1" t="b">
        <v>0</v>
      </c>
      <c r="I3403" s="1">
        <v>20.0</v>
      </c>
      <c r="J3403" s="7" t="str">
        <f>vlookup(I3403,Cats!$A:$B,2,false)</f>
        <v>M</v>
      </c>
    </row>
    <row r="3404">
      <c r="A3404" s="1">
        <v>140413.0</v>
      </c>
      <c r="B3404" s="1">
        <v>538.0</v>
      </c>
      <c r="C3404" s="1">
        <v>0.0</v>
      </c>
      <c r="D3404" s="1" t="s">
        <v>32</v>
      </c>
      <c r="E3404" s="1">
        <v>10.0</v>
      </c>
      <c r="F3404" s="7" t="str">
        <f>vlookup(E3404,Teams!A:B,2,false)</f>
        <v>Collierville</v>
      </c>
      <c r="G3404" s="1" t="b">
        <v>1</v>
      </c>
      <c r="H3404" s="1" t="b">
        <v>1</v>
      </c>
      <c r="I3404" s="1">
        <v>21.0</v>
      </c>
      <c r="J3404" s="7" t="str">
        <f>vlookup(I3404,Cats!$A:$B,2,false)</f>
        <v>C</v>
      </c>
    </row>
    <row r="3405">
      <c r="A3405" s="1">
        <v>140414.0</v>
      </c>
      <c r="B3405" s="1">
        <v>538.0</v>
      </c>
      <c r="C3405" s="1">
        <v>0.0</v>
      </c>
      <c r="D3405" s="1" t="s">
        <v>32</v>
      </c>
      <c r="E3405" s="1">
        <v>45.0</v>
      </c>
      <c r="F3405" s="7" t="str">
        <f>vlookup(E3405,Teams!A:B,2,false)</f>
        <v>Venice</v>
      </c>
      <c r="G3405" s="1" t="b">
        <v>0</v>
      </c>
      <c r="H3405" s="1" t="b">
        <v>1</v>
      </c>
      <c r="I3405" s="1">
        <v>21.0</v>
      </c>
      <c r="J3405" s="7" t="str">
        <f>vlookup(I3405,Cats!$A:$B,2,false)</f>
        <v>C</v>
      </c>
    </row>
    <row r="3406">
      <c r="A3406" s="1">
        <v>140415.0</v>
      </c>
      <c r="B3406" s="1">
        <v>538.0</v>
      </c>
      <c r="C3406" s="1">
        <v>4.0</v>
      </c>
      <c r="D3406" s="1" t="s">
        <v>63</v>
      </c>
      <c r="E3406" s="1">
        <v>10.0</v>
      </c>
      <c r="F3406" s="7" t="str">
        <f>vlookup(E3406,Teams!A:B,2,false)</f>
        <v>Collierville</v>
      </c>
      <c r="G3406" s="1" t="b">
        <v>1</v>
      </c>
      <c r="H3406" s="1" t="b">
        <v>0</v>
      </c>
      <c r="I3406" s="1">
        <v>22.0</v>
      </c>
      <c r="J3406" s="7" t="str">
        <f>vlookup(I3406,Cats!$A:$B,2,false)</f>
        <v>E</v>
      </c>
    </row>
    <row r="3407">
      <c r="A3407" s="1">
        <v>140416.0</v>
      </c>
      <c r="B3407" s="1">
        <v>538.0</v>
      </c>
      <c r="C3407" s="1">
        <v>-4.0</v>
      </c>
      <c r="D3407" s="1" t="s">
        <v>183</v>
      </c>
      <c r="E3407" s="1">
        <v>45.0</v>
      </c>
      <c r="F3407" s="7" t="str">
        <f>vlookup(E3407,Teams!A:B,2,false)</f>
        <v>Venice</v>
      </c>
      <c r="G3407" s="1" t="b">
        <v>0</v>
      </c>
      <c r="H3407" s="1" t="b">
        <v>0</v>
      </c>
      <c r="I3407" s="1">
        <v>22.0</v>
      </c>
      <c r="J3407" s="7" t="str">
        <f>vlookup(I3407,Cats!$A:$B,2,false)</f>
        <v>E</v>
      </c>
    </row>
    <row r="3408">
      <c r="A3408" s="1">
        <v>140417.0</v>
      </c>
      <c r="B3408" s="1">
        <v>538.0</v>
      </c>
      <c r="C3408" s="1">
        <v>0.0</v>
      </c>
      <c r="D3408" s="1" t="s">
        <v>64</v>
      </c>
      <c r="E3408" s="1">
        <v>10.0</v>
      </c>
      <c r="F3408" s="7" t="str">
        <f>vlookup(E3408,Teams!A:B,2,false)</f>
        <v>Collierville</v>
      </c>
      <c r="G3408" s="1" t="b">
        <v>1</v>
      </c>
      <c r="H3408" s="1" t="b">
        <v>0</v>
      </c>
      <c r="I3408" s="1">
        <v>23.0</v>
      </c>
      <c r="J3408" s="7" t="str">
        <f>vlookup(I3408,Cats!$A:$B,2,false)</f>
        <v>B</v>
      </c>
    </row>
    <row r="3409">
      <c r="A3409" s="1">
        <v>140418.0</v>
      </c>
      <c r="B3409" s="1">
        <v>538.0</v>
      </c>
      <c r="C3409" s="1">
        <v>0.0</v>
      </c>
      <c r="D3409" s="1" t="s">
        <v>186</v>
      </c>
      <c r="E3409" s="1">
        <v>45.0</v>
      </c>
      <c r="F3409" s="7" t="str">
        <f>vlookup(E3409,Teams!A:B,2,false)</f>
        <v>Venice</v>
      </c>
      <c r="G3409" s="1" t="b">
        <v>0</v>
      </c>
      <c r="H3409" s="1" t="b">
        <v>0</v>
      </c>
      <c r="I3409" s="1">
        <v>23.0</v>
      </c>
      <c r="J3409" s="7" t="str">
        <f>vlookup(I3409,Cats!$A:$B,2,false)</f>
        <v>B</v>
      </c>
    </row>
    <row r="3410">
      <c r="A3410" s="1">
        <v>140419.0</v>
      </c>
      <c r="B3410" s="1">
        <v>538.0</v>
      </c>
      <c r="C3410" s="1">
        <v>0.0</v>
      </c>
      <c r="D3410" s="1" t="s">
        <v>66</v>
      </c>
      <c r="E3410" s="1">
        <v>10.0</v>
      </c>
      <c r="F3410" s="7" t="str">
        <f>vlookup(E3410,Teams!A:B,2,false)</f>
        <v>Collierville</v>
      </c>
      <c r="G3410" s="1" t="b">
        <v>1</v>
      </c>
      <c r="H3410" s="1" t="b">
        <v>0</v>
      </c>
      <c r="I3410" s="1">
        <v>24.0</v>
      </c>
      <c r="J3410" s="7" t="str">
        <f>vlookup(I3410,Cats!$A:$B,2,false)</f>
        <v>P</v>
      </c>
    </row>
    <row r="3411">
      <c r="A3411" s="1">
        <v>140420.0</v>
      </c>
      <c r="B3411" s="1">
        <v>538.0</v>
      </c>
      <c r="C3411" s="1">
        <v>14.0</v>
      </c>
      <c r="D3411" s="1" t="s">
        <v>187</v>
      </c>
      <c r="E3411" s="1">
        <v>45.0</v>
      </c>
      <c r="F3411" s="7" t="str">
        <f>vlookup(E3411,Teams!A:B,2,false)</f>
        <v>Venice</v>
      </c>
      <c r="G3411" s="1" t="b">
        <v>0</v>
      </c>
      <c r="H3411" s="1" t="b">
        <v>0</v>
      </c>
      <c r="I3411" s="1">
        <v>24.0</v>
      </c>
      <c r="J3411" s="7" t="str">
        <f>vlookup(I3411,Cats!$A:$B,2,false)</f>
        <v>P</v>
      </c>
    </row>
    <row r="3412">
      <c r="A3412" s="1">
        <v>140421.0</v>
      </c>
      <c r="B3412" s="1">
        <v>539.0</v>
      </c>
      <c r="C3412" s="1">
        <v>0.0</v>
      </c>
      <c r="D3412" s="1" t="s">
        <v>32</v>
      </c>
      <c r="E3412" s="1">
        <v>29.0</v>
      </c>
      <c r="F3412" s="7" t="str">
        <f>vlookup(E3412,Teams!A:B,2,false)</f>
        <v>MSJ</v>
      </c>
      <c r="G3412" s="1" t="b">
        <v>1</v>
      </c>
      <c r="H3412" s="1" t="b">
        <v>1</v>
      </c>
      <c r="I3412" s="1">
        <v>1.0</v>
      </c>
      <c r="J3412" s="7" t="str">
        <f>vlookup(I3412,Cats!$A:$B,2,false)</f>
        <v>X</v>
      </c>
    </row>
    <row r="3413">
      <c r="A3413" s="1">
        <v>140422.0</v>
      </c>
      <c r="B3413" s="1">
        <v>539.0</v>
      </c>
      <c r="C3413" s="1">
        <v>4.0</v>
      </c>
      <c r="D3413" s="1" t="s">
        <v>71</v>
      </c>
      <c r="E3413" s="1">
        <v>34.0</v>
      </c>
      <c r="F3413" s="7" t="str">
        <f>vlookup(E3413,Teams!A:B,2,false)</f>
        <v>Niskayuna</v>
      </c>
      <c r="G3413" s="1" t="b">
        <v>0</v>
      </c>
      <c r="H3413" s="1" t="b">
        <v>0</v>
      </c>
      <c r="I3413" s="1">
        <v>1.0</v>
      </c>
      <c r="J3413" s="7" t="str">
        <f>vlookup(I3413,Cats!$A:$B,2,false)</f>
        <v>X</v>
      </c>
    </row>
    <row r="3414">
      <c r="A3414" s="1">
        <v>140423.0</v>
      </c>
      <c r="B3414" s="1">
        <v>539.0</v>
      </c>
      <c r="C3414" s="1">
        <v>4.0</v>
      </c>
      <c r="D3414" s="1" t="s">
        <v>88</v>
      </c>
      <c r="E3414" s="1">
        <v>29.0</v>
      </c>
      <c r="F3414" s="7" t="str">
        <f>vlookup(E3414,Teams!A:B,2,false)</f>
        <v>MSJ</v>
      </c>
      <c r="G3414" s="1" t="b">
        <v>1</v>
      </c>
      <c r="H3414" s="1" t="b">
        <v>0</v>
      </c>
      <c r="I3414" s="1">
        <v>2.0</v>
      </c>
      <c r="J3414" s="7" t="str">
        <f>vlookup(I3414,Cats!$A:$B,2,false)</f>
        <v>M</v>
      </c>
    </row>
    <row r="3415">
      <c r="A3415" s="1">
        <v>140424.0</v>
      </c>
      <c r="B3415" s="1">
        <v>539.0</v>
      </c>
      <c r="C3415" s="1">
        <v>0.0</v>
      </c>
      <c r="D3415" s="1" t="s">
        <v>32</v>
      </c>
      <c r="E3415" s="1">
        <v>34.0</v>
      </c>
      <c r="F3415" s="7" t="str">
        <f>vlookup(E3415,Teams!A:B,2,false)</f>
        <v>Niskayuna</v>
      </c>
      <c r="G3415" s="1" t="b">
        <v>0</v>
      </c>
      <c r="H3415" s="1" t="b">
        <v>1</v>
      </c>
      <c r="I3415" s="1">
        <v>2.0</v>
      </c>
      <c r="J3415" s="7" t="str">
        <f>vlookup(I3415,Cats!$A:$B,2,false)</f>
        <v>M</v>
      </c>
    </row>
    <row r="3416">
      <c r="A3416" s="1">
        <v>140425.0</v>
      </c>
      <c r="B3416" s="1">
        <v>539.0</v>
      </c>
      <c r="C3416" s="1">
        <v>4.0</v>
      </c>
      <c r="D3416" s="1" t="s">
        <v>89</v>
      </c>
      <c r="E3416" s="1">
        <v>29.0</v>
      </c>
      <c r="F3416" s="7" t="str">
        <f>vlookup(E3416,Teams!A:B,2,false)</f>
        <v>MSJ</v>
      </c>
      <c r="G3416" s="1" t="b">
        <v>1</v>
      </c>
      <c r="H3416" s="1" t="b">
        <v>0</v>
      </c>
      <c r="I3416" s="1">
        <v>3.0</v>
      </c>
      <c r="J3416" s="7" t="str">
        <f>vlookup(I3416,Cats!$A:$B,2,false)</f>
        <v>C</v>
      </c>
    </row>
    <row r="3417">
      <c r="A3417" s="1">
        <v>140426.0</v>
      </c>
      <c r="B3417" s="1">
        <v>539.0</v>
      </c>
      <c r="C3417" s="1">
        <v>0.0</v>
      </c>
      <c r="D3417" s="1" t="s">
        <v>71</v>
      </c>
      <c r="E3417" s="1">
        <v>34.0</v>
      </c>
      <c r="F3417" s="7" t="str">
        <f>vlookup(E3417,Teams!A:B,2,false)</f>
        <v>Niskayuna</v>
      </c>
      <c r="G3417" s="1" t="b">
        <v>0</v>
      </c>
      <c r="H3417" s="1" t="b">
        <v>0</v>
      </c>
      <c r="I3417" s="1">
        <v>3.0</v>
      </c>
      <c r="J3417" s="7" t="str">
        <f>vlookup(I3417,Cats!$A:$B,2,false)</f>
        <v>C</v>
      </c>
    </row>
    <row r="3418">
      <c r="A3418" s="1">
        <v>140427.0</v>
      </c>
      <c r="B3418" s="1">
        <v>539.0</v>
      </c>
      <c r="C3418" s="1">
        <v>4.0</v>
      </c>
      <c r="D3418" s="1" t="s">
        <v>90</v>
      </c>
      <c r="E3418" s="1">
        <v>29.0</v>
      </c>
      <c r="F3418" s="7" t="str">
        <f>vlookup(E3418,Teams!A:B,2,false)</f>
        <v>MSJ</v>
      </c>
      <c r="G3418" s="1" t="b">
        <v>1</v>
      </c>
      <c r="H3418" s="1" t="b">
        <v>0</v>
      </c>
      <c r="I3418" s="1">
        <v>4.0</v>
      </c>
      <c r="J3418" s="7" t="str">
        <f>vlookup(I3418,Cats!$A:$B,2,false)</f>
        <v>E</v>
      </c>
    </row>
    <row r="3419">
      <c r="A3419" s="1">
        <v>140428.0</v>
      </c>
      <c r="B3419" s="1">
        <v>539.0</v>
      </c>
      <c r="C3419" s="1">
        <v>0.0</v>
      </c>
      <c r="D3419" s="1" t="s">
        <v>32</v>
      </c>
      <c r="E3419" s="1">
        <v>34.0</v>
      </c>
      <c r="F3419" s="7" t="str">
        <f>vlookup(E3419,Teams!A:B,2,false)</f>
        <v>Niskayuna</v>
      </c>
      <c r="G3419" s="1" t="b">
        <v>0</v>
      </c>
      <c r="H3419" s="1" t="b">
        <v>1</v>
      </c>
      <c r="I3419" s="1">
        <v>4.0</v>
      </c>
      <c r="J3419" s="7" t="str">
        <f>vlookup(I3419,Cats!$A:$B,2,false)</f>
        <v>E</v>
      </c>
    </row>
    <row r="3420">
      <c r="A3420" s="1">
        <v>140429.0</v>
      </c>
      <c r="B3420" s="1">
        <v>539.0</v>
      </c>
      <c r="C3420" s="1">
        <v>4.0</v>
      </c>
      <c r="D3420" s="1" t="s">
        <v>89</v>
      </c>
      <c r="E3420" s="1">
        <v>29.0</v>
      </c>
      <c r="F3420" s="7" t="str">
        <f>vlookup(E3420,Teams!A:B,2,false)</f>
        <v>MSJ</v>
      </c>
      <c r="G3420" s="1" t="b">
        <v>1</v>
      </c>
      <c r="H3420" s="1" t="b">
        <v>0</v>
      </c>
      <c r="I3420" s="1">
        <v>5.0</v>
      </c>
      <c r="J3420" s="7" t="str">
        <f>vlookup(I3420,Cats!$A:$B,2,false)</f>
        <v>B</v>
      </c>
    </row>
    <row r="3421">
      <c r="A3421" s="1">
        <v>140430.0</v>
      </c>
      <c r="B3421" s="1">
        <v>539.0</v>
      </c>
      <c r="C3421" s="1">
        <v>0.0</v>
      </c>
      <c r="D3421" s="1" t="s">
        <v>32</v>
      </c>
      <c r="E3421" s="1">
        <v>34.0</v>
      </c>
      <c r="F3421" s="7" t="str">
        <f>vlookup(E3421,Teams!A:B,2,false)</f>
        <v>Niskayuna</v>
      </c>
      <c r="G3421" s="1" t="b">
        <v>0</v>
      </c>
      <c r="H3421" s="1" t="b">
        <v>1</v>
      </c>
      <c r="I3421" s="1">
        <v>5.0</v>
      </c>
      <c r="J3421" s="7" t="str">
        <f>vlookup(I3421,Cats!$A:$B,2,false)</f>
        <v>B</v>
      </c>
    </row>
    <row r="3422">
      <c r="A3422" s="1">
        <v>140431.0</v>
      </c>
      <c r="B3422" s="1">
        <v>539.0</v>
      </c>
      <c r="C3422" s="1">
        <v>4.0</v>
      </c>
      <c r="D3422" s="1" t="s">
        <v>88</v>
      </c>
      <c r="E3422" s="1">
        <v>29.0</v>
      </c>
      <c r="F3422" s="7" t="str">
        <f>vlookup(E3422,Teams!A:B,2,false)</f>
        <v>MSJ</v>
      </c>
      <c r="G3422" s="1" t="b">
        <v>1</v>
      </c>
      <c r="H3422" s="1" t="b">
        <v>0</v>
      </c>
      <c r="I3422" s="1">
        <v>6.0</v>
      </c>
      <c r="J3422" s="7" t="str">
        <f>vlookup(I3422,Cats!$A:$B,2,false)</f>
        <v>P</v>
      </c>
    </row>
    <row r="3423">
      <c r="A3423" s="1">
        <v>140432.0</v>
      </c>
      <c r="B3423" s="1">
        <v>539.0</v>
      </c>
      <c r="C3423" s="1">
        <v>0.0</v>
      </c>
      <c r="D3423" s="1" t="s">
        <v>32</v>
      </c>
      <c r="E3423" s="1">
        <v>34.0</v>
      </c>
      <c r="F3423" s="7" t="str">
        <f>vlookup(E3423,Teams!A:B,2,false)</f>
        <v>Niskayuna</v>
      </c>
      <c r="G3423" s="1" t="b">
        <v>0</v>
      </c>
      <c r="H3423" s="1" t="b">
        <v>1</v>
      </c>
      <c r="I3423" s="1">
        <v>6.0</v>
      </c>
      <c r="J3423" s="7" t="str">
        <f>vlookup(I3423,Cats!$A:$B,2,false)</f>
        <v>P</v>
      </c>
    </row>
    <row r="3424">
      <c r="A3424" s="1">
        <v>140433.0</v>
      </c>
      <c r="B3424" s="1">
        <v>539.0</v>
      </c>
      <c r="C3424" s="1">
        <v>-4.0</v>
      </c>
      <c r="D3424" s="1" t="s">
        <v>87</v>
      </c>
      <c r="E3424" s="1">
        <v>29.0</v>
      </c>
      <c r="F3424" s="7" t="str">
        <f>vlookup(E3424,Teams!A:B,2,false)</f>
        <v>MSJ</v>
      </c>
      <c r="G3424" s="1" t="b">
        <v>1</v>
      </c>
      <c r="H3424" s="1" t="b">
        <v>0</v>
      </c>
      <c r="I3424" s="1">
        <v>7.0</v>
      </c>
      <c r="J3424" s="7" t="str">
        <f>vlookup(I3424,Cats!$A:$B,2,false)</f>
        <v>X</v>
      </c>
    </row>
    <row r="3425">
      <c r="A3425" s="1">
        <v>140434.0</v>
      </c>
      <c r="B3425" s="1">
        <v>539.0</v>
      </c>
      <c r="C3425" s="1">
        <v>4.0</v>
      </c>
      <c r="D3425" s="1" t="s">
        <v>71</v>
      </c>
      <c r="E3425" s="1">
        <v>34.0</v>
      </c>
      <c r="F3425" s="7" t="str">
        <f>vlookup(E3425,Teams!A:B,2,false)</f>
        <v>Niskayuna</v>
      </c>
      <c r="G3425" s="1" t="b">
        <v>0</v>
      </c>
      <c r="H3425" s="1" t="b">
        <v>0</v>
      </c>
      <c r="I3425" s="1">
        <v>7.0</v>
      </c>
      <c r="J3425" s="7" t="str">
        <f>vlookup(I3425,Cats!$A:$B,2,false)</f>
        <v>X</v>
      </c>
    </row>
    <row r="3426">
      <c r="A3426" s="1">
        <v>140435.0</v>
      </c>
      <c r="B3426" s="1">
        <v>539.0</v>
      </c>
      <c r="C3426" s="1">
        <v>14.0</v>
      </c>
      <c r="D3426" s="1" t="s">
        <v>88</v>
      </c>
      <c r="E3426" s="1">
        <v>29.0</v>
      </c>
      <c r="F3426" s="7" t="str">
        <f>vlookup(E3426,Teams!A:B,2,false)</f>
        <v>MSJ</v>
      </c>
      <c r="G3426" s="1" t="b">
        <v>1</v>
      </c>
      <c r="H3426" s="1" t="b">
        <v>0</v>
      </c>
      <c r="I3426" s="1">
        <v>8.0</v>
      </c>
      <c r="J3426" s="7" t="str">
        <f>vlookup(I3426,Cats!$A:$B,2,false)</f>
        <v>M</v>
      </c>
    </row>
    <row r="3427">
      <c r="A3427" s="1">
        <v>140436.0</v>
      </c>
      <c r="B3427" s="1">
        <v>539.0</v>
      </c>
      <c r="C3427" s="1">
        <v>0.0</v>
      </c>
      <c r="D3427" s="1" t="s">
        <v>32</v>
      </c>
      <c r="E3427" s="1">
        <v>34.0</v>
      </c>
      <c r="F3427" s="7" t="str">
        <f>vlookup(E3427,Teams!A:B,2,false)</f>
        <v>Niskayuna</v>
      </c>
      <c r="G3427" s="1" t="b">
        <v>0</v>
      </c>
      <c r="H3427" s="1" t="b">
        <v>1</v>
      </c>
      <c r="I3427" s="1">
        <v>8.0</v>
      </c>
      <c r="J3427" s="7" t="str">
        <f>vlookup(I3427,Cats!$A:$B,2,false)</f>
        <v>M</v>
      </c>
    </row>
    <row r="3428">
      <c r="A3428" s="1">
        <v>140437.0</v>
      </c>
      <c r="B3428" s="1">
        <v>539.0</v>
      </c>
      <c r="C3428" s="1">
        <v>14.0</v>
      </c>
      <c r="D3428" s="1" t="s">
        <v>91</v>
      </c>
      <c r="E3428" s="1">
        <v>29.0</v>
      </c>
      <c r="F3428" s="7" t="str">
        <f>vlookup(E3428,Teams!A:B,2,false)</f>
        <v>MSJ</v>
      </c>
      <c r="G3428" s="1" t="b">
        <v>1</v>
      </c>
      <c r="H3428" s="1" t="b">
        <v>0</v>
      </c>
      <c r="I3428" s="1">
        <v>9.0</v>
      </c>
      <c r="J3428" s="7" t="str">
        <f>vlookup(I3428,Cats!$A:$B,2,false)</f>
        <v>C</v>
      </c>
    </row>
    <row r="3429">
      <c r="A3429" s="1">
        <v>140438.0</v>
      </c>
      <c r="B3429" s="1">
        <v>539.0</v>
      </c>
      <c r="C3429" s="1">
        <v>0.0</v>
      </c>
      <c r="D3429" s="1" t="s">
        <v>32</v>
      </c>
      <c r="E3429" s="1">
        <v>34.0</v>
      </c>
      <c r="F3429" s="7" t="str">
        <f>vlookup(E3429,Teams!A:B,2,false)</f>
        <v>Niskayuna</v>
      </c>
      <c r="G3429" s="1" t="b">
        <v>0</v>
      </c>
      <c r="H3429" s="1" t="b">
        <v>1</v>
      </c>
      <c r="I3429" s="1">
        <v>9.0</v>
      </c>
      <c r="J3429" s="7" t="str">
        <f>vlookup(I3429,Cats!$A:$B,2,false)</f>
        <v>C</v>
      </c>
    </row>
    <row r="3430">
      <c r="A3430" s="1">
        <v>140439.0</v>
      </c>
      <c r="B3430" s="1">
        <v>539.0</v>
      </c>
      <c r="C3430" s="1">
        <v>0.0</v>
      </c>
      <c r="D3430" s="1" t="s">
        <v>87</v>
      </c>
      <c r="E3430" s="1">
        <v>29.0</v>
      </c>
      <c r="F3430" s="7" t="str">
        <f>vlookup(E3430,Teams!A:B,2,false)</f>
        <v>MSJ</v>
      </c>
      <c r="G3430" s="1" t="b">
        <v>1</v>
      </c>
      <c r="H3430" s="1" t="b">
        <v>0</v>
      </c>
      <c r="I3430" s="1">
        <v>10.0</v>
      </c>
      <c r="J3430" s="7" t="str">
        <f>vlookup(I3430,Cats!$A:$B,2,false)</f>
        <v>E</v>
      </c>
    </row>
    <row r="3431">
      <c r="A3431" s="1">
        <v>140440.0</v>
      </c>
      <c r="B3431" s="1">
        <v>539.0</v>
      </c>
      <c r="C3431" s="1">
        <v>0.0</v>
      </c>
      <c r="D3431" s="1" t="s">
        <v>71</v>
      </c>
      <c r="E3431" s="1">
        <v>34.0</v>
      </c>
      <c r="F3431" s="7" t="str">
        <f>vlookup(E3431,Teams!A:B,2,false)</f>
        <v>Niskayuna</v>
      </c>
      <c r="G3431" s="1" t="b">
        <v>0</v>
      </c>
      <c r="H3431" s="1" t="b">
        <v>0</v>
      </c>
      <c r="I3431" s="1">
        <v>10.0</v>
      </c>
      <c r="J3431" s="7" t="str">
        <f>vlookup(I3431,Cats!$A:$B,2,false)</f>
        <v>E</v>
      </c>
    </row>
    <row r="3432">
      <c r="A3432" s="1">
        <v>140441.0</v>
      </c>
      <c r="B3432" s="1">
        <v>539.0</v>
      </c>
      <c r="C3432" s="1">
        <v>0.0</v>
      </c>
      <c r="D3432" s="1" t="s">
        <v>89</v>
      </c>
      <c r="E3432" s="1">
        <v>29.0</v>
      </c>
      <c r="F3432" s="7" t="str">
        <f>vlookup(E3432,Teams!A:B,2,false)</f>
        <v>MSJ</v>
      </c>
      <c r="G3432" s="1" t="b">
        <v>1</v>
      </c>
      <c r="H3432" s="1" t="b">
        <v>0</v>
      </c>
      <c r="I3432" s="1">
        <v>11.0</v>
      </c>
      <c r="J3432" s="7" t="str">
        <f>vlookup(I3432,Cats!$A:$B,2,false)</f>
        <v>B</v>
      </c>
    </row>
    <row r="3433">
      <c r="A3433" s="1">
        <v>140442.0</v>
      </c>
      <c r="B3433" s="1">
        <v>539.0</v>
      </c>
      <c r="C3433" s="1">
        <v>0.0</v>
      </c>
      <c r="D3433" s="1" t="s">
        <v>71</v>
      </c>
      <c r="E3433" s="1">
        <v>34.0</v>
      </c>
      <c r="F3433" s="7" t="str">
        <f>vlookup(E3433,Teams!A:B,2,false)</f>
        <v>Niskayuna</v>
      </c>
      <c r="G3433" s="1" t="b">
        <v>0</v>
      </c>
      <c r="H3433" s="1" t="b">
        <v>0</v>
      </c>
      <c r="I3433" s="1">
        <v>11.0</v>
      </c>
      <c r="J3433" s="7" t="str">
        <f>vlookup(I3433,Cats!$A:$B,2,false)</f>
        <v>B</v>
      </c>
    </row>
    <row r="3434">
      <c r="A3434" s="1">
        <v>140443.0</v>
      </c>
      <c r="B3434" s="1">
        <v>539.0</v>
      </c>
      <c r="C3434" s="1">
        <v>0.0</v>
      </c>
      <c r="D3434" s="1" t="s">
        <v>32</v>
      </c>
      <c r="E3434" s="1">
        <v>29.0</v>
      </c>
      <c r="F3434" s="7" t="str">
        <f>vlookup(E3434,Teams!A:B,2,false)</f>
        <v>MSJ</v>
      </c>
      <c r="G3434" s="1" t="b">
        <v>1</v>
      </c>
      <c r="H3434" s="1" t="b">
        <v>1</v>
      </c>
      <c r="I3434" s="1">
        <v>12.0</v>
      </c>
      <c r="J3434" s="7" t="str">
        <f>vlookup(I3434,Cats!$A:$B,2,false)</f>
        <v>P</v>
      </c>
    </row>
    <row r="3435">
      <c r="A3435" s="1">
        <v>140444.0</v>
      </c>
      <c r="B3435" s="1">
        <v>539.0</v>
      </c>
      <c r="C3435" s="1">
        <v>4.0</v>
      </c>
      <c r="D3435" s="1" t="s">
        <v>77</v>
      </c>
      <c r="E3435" s="1">
        <v>34.0</v>
      </c>
      <c r="F3435" s="7" t="str">
        <f>vlookup(E3435,Teams!A:B,2,false)</f>
        <v>Niskayuna</v>
      </c>
      <c r="G3435" s="1" t="b">
        <v>0</v>
      </c>
      <c r="H3435" s="1" t="b">
        <v>0</v>
      </c>
      <c r="I3435" s="1">
        <v>12.0</v>
      </c>
      <c r="J3435" s="7" t="str">
        <f>vlookup(I3435,Cats!$A:$B,2,false)</f>
        <v>P</v>
      </c>
    </row>
    <row r="3436">
      <c r="A3436" s="1">
        <v>140445.0</v>
      </c>
      <c r="B3436" s="1">
        <v>539.0</v>
      </c>
      <c r="C3436" s="1">
        <v>4.0</v>
      </c>
      <c r="D3436" s="1" t="s">
        <v>87</v>
      </c>
      <c r="E3436" s="1">
        <v>29.0</v>
      </c>
      <c r="F3436" s="7" t="str">
        <f>vlookup(E3436,Teams!A:B,2,false)</f>
        <v>MSJ</v>
      </c>
      <c r="G3436" s="1" t="b">
        <v>1</v>
      </c>
      <c r="H3436" s="1" t="b">
        <v>0</v>
      </c>
      <c r="I3436" s="1">
        <v>13.0</v>
      </c>
      <c r="J3436" s="7" t="str">
        <f>vlookup(I3436,Cats!$A:$B,2,false)</f>
        <v>X</v>
      </c>
    </row>
    <row r="3437">
      <c r="A3437" s="1">
        <v>140446.0</v>
      </c>
      <c r="B3437" s="1">
        <v>539.0</v>
      </c>
      <c r="C3437" s="1">
        <v>0.0</v>
      </c>
      <c r="D3437" s="1" t="s">
        <v>32</v>
      </c>
      <c r="E3437" s="1">
        <v>34.0</v>
      </c>
      <c r="F3437" s="7" t="str">
        <f>vlookup(E3437,Teams!A:B,2,false)</f>
        <v>Niskayuna</v>
      </c>
      <c r="G3437" s="1" t="b">
        <v>0</v>
      </c>
      <c r="H3437" s="1" t="b">
        <v>1</v>
      </c>
      <c r="I3437" s="1">
        <v>13.0</v>
      </c>
      <c r="J3437" s="7" t="str">
        <f>vlookup(I3437,Cats!$A:$B,2,false)</f>
        <v>X</v>
      </c>
    </row>
    <row r="3438">
      <c r="A3438" s="1">
        <v>140447.0</v>
      </c>
      <c r="B3438" s="1">
        <v>539.0</v>
      </c>
      <c r="C3438" s="1">
        <v>14.0</v>
      </c>
      <c r="D3438" s="1" t="s">
        <v>88</v>
      </c>
      <c r="E3438" s="1">
        <v>29.0</v>
      </c>
      <c r="F3438" s="7" t="str">
        <f>vlookup(E3438,Teams!A:B,2,false)</f>
        <v>MSJ</v>
      </c>
      <c r="G3438" s="1" t="b">
        <v>1</v>
      </c>
      <c r="H3438" s="1" t="b">
        <v>0</v>
      </c>
      <c r="I3438" s="1">
        <v>14.0</v>
      </c>
      <c r="J3438" s="7" t="str">
        <f>vlookup(I3438,Cats!$A:$B,2,false)</f>
        <v>M</v>
      </c>
    </row>
    <row r="3439">
      <c r="A3439" s="1">
        <v>140448.0</v>
      </c>
      <c r="B3439" s="1">
        <v>539.0</v>
      </c>
      <c r="C3439" s="1">
        <v>0.0</v>
      </c>
      <c r="D3439" s="1" t="s">
        <v>32</v>
      </c>
      <c r="E3439" s="1">
        <v>34.0</v>
      </c>
      <c r="F3439" s="7" t="str">
        <f>vlookup(E3439,Teams!A:B,2,false)</f>
        <v>Niskayuna</v>
      </c>
      <c r="G3439" s="1" t="b">
        <v>0</v>
      </c>
      <c r="H3439" s="1" t="b">
        <v>1</v>
      </c>
      <c r="I3439" s="1">
        <v>14.0</v>
      </c>
      <c r="J3439" s="7" t="str">
        <f>vlookup(I3439,Cats!$A:$B,2,false)</f>
        <v>M</v>
      </c>
    </row>
    <row r="3440">
      <c r="A3440" s="1">
        <v>140449.0</v>
      </c>
      <c r="B3440" s="1">
        <v>539.0</v>
      </c>
      <c r="C3440" s="1">
        <v>14.0</v>
      </c>
      <c r="D3440" s="1" t="s">
        <v>91</v>
      </c>
      <c r="E3440" s="1">
        <v>29.0</v>
      </c>
      <c r="F3440" s="7" t="str">
        <f>vlookup(E3440,Teams!A:B,2,false)</f>
        <v>MSJ</v>
      </c>
      <c r="G3440" s="1" t="b">
        <v>1</v>
      </c>
      <c r="H3440" s="1" t="b">
        <v>0</v>
      </c>
      <c r="I3440" s="1">
        <v>15.0</v>
      </c>
      <c r="J3440" s="7" t="str">
        <f>vlookup(I3440,Cats!$A:$B,2,false)</f>
        <v>C</v>
      </c>
    </row>
    <row r="3441">
      <c r="A3441" s="1">
        <v>140450.0</v>
      </c>
      <c r="B3441" s="1">
        <v>539.0</v>
      </c>
      <c r="C3441" s="1">
        <v>0.0</v>
      </c>
      <c r="D3441" s="1" t="s">
        <v>32</v>
      </c>
      <c r="E3441" s="1">
        <v>34.0</v>
      </c>
      <c r="F3441" s="7" t="str">
        <f>vlookup(E3441,Teams!A:B,2,false)</f>
        <v>Niskayuna</v>
      </c>
      <c r="G3441" s="1" t="b">
        <v>0</v>
      </c>
      <c r="H3441" s="1" t="b">
        <v>1</v>
      </c>
      <c r="I3441" s="1">
        <v>15.0</v>
      </c>
      <c r="J3441" s="7" t="str">
        <f>vlookup(I3441,Cats!$A:$B,2,false)</f>
        <v>C</v>
      </c>
    </row>
    <row r="3442">
      <c r="A3442" s="1">
        <v>140451.0</v>
      </c>
      <c r="B3442" s="1">
        <v>539.0</v>
      </c>
      <c r="C3442" s="1">
        <v>4.0</v>
      </c>
      <c r="D3442" s="1" t="s">
        <v>90</v>
      </c>
      <c r="E3442" s="1">
        <v>29.0</v>
      </c>
      <c r="F3442" s="7" t="str">
        <f>vlookup(E3442,Teams!A:B,2,false)</f>
        <v>MSJ</v>
      </c>
      <c r="G3442" s="1" t="b">
        <v>1</v>
      </c>
      <c r="H3442" s="1" t="b">
        <v>0</v>
      </c>
      <c r="I3442" s="1">
        <v>16.0</v>
      </c>
      <c r="J3442" s="7" t="str">
        <f>vlookup(I3442,Cats!$A:$B,2,false)</f>
        <v>E</v>
      </c>
    </row>
    <row r="3443">
      <c r="A3443" s="1">
        <v>140452.0</v>
      </c>
      <c r="B3443" s="1">
        <v>539.0</v>
      </c>
      <c r="C3443" s="1">
        <v>0.0</v>
      </c>
      <c r="D3443" s="1" t="s">
        <v>71</v>
      </c>
      <c r="E3443" s="1">
        <v>34.0</v>
      </c>
      <c r="F3443" s="7" t="str">
        <f>vlookup(E3443,Teams!A:B,2,false)</f>
        <v>Niskayuna</v>
      </c>
      <c r="G3443" s="1" t="b">
        <v>0</v>
      </c>
      <c r="H3443" s="1" t="b">
        <v>0</v>
      </c>
      <c r="I3443" s="1">
        <v>16.0</v>
      </c>
      <c r="J3443" s="7" t="str">
        <f>vlookup(I3443,Cats!$A:$B,2,false)</f>
        <v>E</v>
      </c>
    </row>
    <row r="3444">
      <c r="A3444" s="1">
        <v>140453.0</v>
      </c>
      <c r="B3444" s="1">
        <v>539.0</v>
      </c>
      <c r="C3444" s="1">
        <v>0.0</v>
      </c>
      <c r="D3444" s="1" t="s">
        <v>32</v>
      </c>
      <c r="E3444" s="1">
        <v>29.0</v>
      </c>
      <c r="F3444" s="7" t="str">
        <f>vlookup(E3444,Teams!A:B,2,false)</f>
        <v>MSJ</v>
      </c>
      <c r="G3444" s="1" t="b">
        <v>1</v>
      </c>
      <c r="H3444" s="1" t="b">
        <v>1</v>
      </c>
      <c r="I3444" s="1">
        <v>17.0</v>
      </c>
      <c r="J3444" s="7" t="str">
        <f>vlookup(I3444,Cats!$A:$B,2,false)</f>
        <v>B</v>
      </c>
    </row>
    <row r="3445">
      <c r="A3445" s="1">
        <v>140454.0</v>
      </c>
      <c r="B3445" s="1">
        <v>539.0</v>
      </c>
      <c r="C3445" s="1">
        <v>4.0</v>
      </c>
      <c r="D3445" s="1" t="s">
        <v>71</v>
      </c>
      <c r="E3445" s="1">
        <v>34.0</v>
      </c>
      <c r="F3445" s="7" t="str">
        <f>vlookup(E3445,Teams!A:B,2,false)</f>
        <v>Niskayuna</v>
      </c>
      <c r="G3445" s="1" t="b">
        <v>0</v>
      </c>
      <c r="H3445" s="1" t="b">
        <v>0</v>
      </c>
      <c r="I3445" s="1">
        <v>17.0</v>
      </c>
      <c r="J3445" s="7" t="str">
        <f>vlookup(I3445,Cats!$A:$B,2,false)</f>
        <v>B</v>
      </c>
    </row>
    <row r="3446">
      <c r="A3446" s="1">
        <v>140455.0</v>
      </c>
      <c r="B3446" s="1">
        <v>539.0</v>
      </c>
      <c r="C3446" s="1">
        <v>4.0</v>
      </c>
      <c r="D3446" s="1" t="s">
        <v>90</v>
      </c>
      <c r="E3446" s="1">
        <v>29.0</v>
      </c>
      <c r="F3446" s="7" t="str">
        <f>vlookup(E3446,Teams!A:B,2,false)</f>
        <v>MSJ</v>
      </c>
      <c r="G3446" s="1" t="b">
        <v>1</v>
      </c>
      <c r="H3446" s="1" t="b">
        <v>0</v>
      </c>
      <c r="I3446" s="1">
        <v>18.0</v>
      </c>
      <c r="J3446" s="7" t="str">
        <f>vlookup(I3446,Cats!$A:$B,2,false)</f>
        <v>P</v>
      </c>
    </row>
    <row r="3447">
      <c r="A3447" s="1">
        <v>140456.0</v>
      </c>
      <c r="B3447" s="1">
        <v>539.0</v>
      </c>
      <c r="C3447" s="1">
        <v>0.0</v>
      </c>
      <c r="D3447" s="1" t="s">
        <v>71</v>
      </c>
      <c r="E3447" s="1">
        <v>34.0</v>
      </c>
      <c r="F3447" s="7" t="str">
        <f>vlookup(E3447,Teams!A:B,2,false)</f>
        <v>Niskayuna</v>
      </c>
      <c r="G3447" s="1" t="b">
        <v>0</v>
      </c>
      <c r="H3447" s="1" t="b">
        <v>0</v>
      </c>
      <c r="I3447" s="1">
        <v>18.0</v>
      </c>
      <c r="J3447" s="7" t="str">
        <f>vlookup(I3447,Cats!$A:$B,2,false)</f>
        <v>P</v>
      </c>
    </row>
    <row r="3448">
      <c r="A3448" s="1">
        <v>140457.0</v>
      </c>
      <c r="B3448" s="1">
        <v>539.0</v>
      </c>
      <c r="C3448" s="1">
        <v>14.0</v>
      </c>
      <c r="D3448" s="1" t="s">
        <v>88</v>
      </c>
      <c r="E3448" s="1">
        <v>29.0</v>
      </c>
      <c r="F3448" s="7" t="str">
        <f>vlookup(E3448,Teams!A:B,2,false)</f>
        <v>MSJ</v>
      </c>
      <c r="G3448" s="1" t="b">
        <v>1</v>
      </c>
      <c r="H3448" s="1" t="b">
        <v>0</v>
      </c>
      <c r="I3448" s="1">
        <v>19.0</v>
      </c>
      <c r="J3448" s="7" t="str">
        <f>vlookup(I3448,Cats!$A:$B,2,false)</f>
        <v>X</v>
      </c>
    </row>
    <row r="3449">
      <c r="A3449" s="1">
        <v>140458.0</v>
      </c>
      <c r="B3449" s="1">
        <v>539.0</v>
      </c>
      <c r="C3449" s="1">
        <v>0.0</v>
      </c>
      <c r="D3449" s="1" t="s">
        <v>32</v>
      </c>
      <c r="E3449" s="1">
        <v>34.0</v>
      </c>
      <c r="F3449" s="7" t="str">
        <f>vlookup(E3449,Teams!A:B,2,false)</f>
        <v>Niskayuna</v>
      </c>
      <c r="G3449" s="1" t="b">
        <v>0</v>
      </c>
      <c r="H3449" s="1" t="b">
        <v>1</v>
      </c>
      <c r="I3449" s="1">
        <v>19.0</v>
      </c>
      <c r="J3449" s="7" t="str">
        <f>vlookup(I3449,Cats!$A:$B,2,false)</f>
        <v>X</v>
      </c>
    </row>
    <row r="3450">
      <c r="A3450" s="1">
        <v>140459.0</v>
      </c>
      <c r="B3450" s="1">
        <v>539.0</v>
      </c>
      <c r="C3450" s="1">
        <v>4.0</v>
      </c>
      <c r="D3450" s="1" t="s">
        <v>91</v>
      </c>
      <c r="E3450" s="1">
        <v>29.0</v>
      </c>
      <c r="F3450" s="7" t="str">
        <f>vlookup(E3450,Teams!A:B,2,false)</f>
        <v>MSJ</v>
      </c>
      <c r="G3450" s="1" t="b">
        <v>1</v>
      </c>
      <c r="H3450" s="1" t="b">
        <v>0</v>
      </c>
      <c r="I3450" s="1">
        <v>20.0</v>
      </c>
      <c r="J3450" s="7" t="str">
        <f>vlookup(I3450,Cats!$A:$B,2,false)</f>
        <v>M</v>
      </c>
    </row>
    <row r="3451">
      <c r="A3451" s="1">
        <v>140460.0</v>
      </c>
      <c r="B3451" s="1">
        <v>539.0</v>
      </c>
      <c r="C3451" s="1">
        <v>0.0</v>
      </c>
      <c r="D3451" s="1" t="s">
        <v>32</v>
      </c>
      <c r="E3451" s="1">
        <v>34.0</v>
      </c>
      <c r="F3451" s="7" t="str">
        <f>vlookup(E3451,Teams!A:B,2,false)</f>
        <v>Niskayuna</v>
      </c>
      <c r="G3451" s="1" t="b">
        <v>0</v>
      </c>
      <c r="H3451" s="1" t="b">
        <v>1</v>
      </c>
      <c r="I3451" s="1">
        <v>20.0</v>
      </c>
      <c r="J3451" s="7" t="str">
        <f>vlookup(I3451,Cats!$A:$B,2,false)</f>
        <v>M</v>
      </c>
    </row>
    <row r="3452">
      <c r="A3452" s="1">
        <v>140461.0</v>
      </c>
      <c r="B3452" s="1">
        <v>539.0</v>
      </c>
      <c r="C3452" s="1">
        <v>14.0</v>
      </c>
      <c r="D3452" s="1" t="s">
        <v>87</v>
      </c>
      <c r="E3452" s="1">
        <v>29.0</v>
      </c>
      <c r="F3452" s="7" t="str">
        <f>vlookup(E3452,Teams!A:B,2,false)</f>
        <v>MSJ</v>
      </c>
      <c r="G3452" s="1" t="b">
        <v>1</v>
      </c>
      <c r="H3452" s="1" t="b">
        <v>0</v>
      </c>
      <c r="I3452" s="1">
        <v>21.0</v>
      </c>
      <c r="J3452" s="7" t="str">
        <f>vlookup(I3452,Cats!$A:$B,2,false)</f>
        <v>C</v>
      </c>
    </row>
    <row r="3453">
      <c r="A3453" s="1">
        <v>140462.0</v>
      </c>
      <c r="B3453" s="1">
        <v>539.0</v>
      </c>
      <c r="C3453" s="1">
        <v>-4.0</v>
      </c>
      <c r="D3453" s="1" t="s">
        <v>223</v>
      </c>
      <c r="E3453" s="1">
        <v>34.0</v>
      </c>
      <c r="F3453" s="7" t="str">
        <f>vlookup(E3453,Teams!A:B,2,false)</f>
        <v>Niskayuna</v>
      </c>
      <c r="G3453" s="1" t="b">
        <v>0</v>
      </c>
      <c r="H3453" s="1" t="b">
        <v>0</v>
      </c>
      <c r="I3453" s="1">
        <v>21.0</v>
      </c>
      <c r="J3453" s="7" t="str">
        <f>vlookup(I3453,Cats!$A:$B,2,false)</f>
        <v>C</v>
      </c>
    </row>
    <row r="3454">
      <c r="A3454" s="1">
        <v>140463.0</v>
      </c>
      <c r="B3454" s="1">
        <v>539.0</v>
      </c>
      <c r="C3454" s="1">
        <v>14.0</v>
      </c>
      <c r="D3454" s="1" t="s">
        <v>89</v>
      </c>
      <c r="E3454" s="1">
        <v>29.0</v>
      </c>
      <c r="F3454" s="7" t="str">
        <f>vlookup(E3454,Teams!A:B,2,false)</f>
        <v>MSJ</v>
      </c>
      <c r="G3454" s="1" t="b">
        <v>1</v>
      </c>
      <c r="H3454" s="1" t="b">
        <v>0</v>
      </c>
      <c r="I3454" s="1">
        <v>22.0</v>
      </c>
      <c r="J3454" s="7" t="str">
        <f>vlookup(I3454,Cats!$A:$B,2,false)</f>
        <v>E</v>
      </c>
    </row>
    <row r="3455">
      <c r="A3455" s="1">
        <v>140464.0</v>
      </c>
      <c r="B3455" s="1">
        <v>539.0</v>
      </c>
      <c r="C3455" s="1">
        <v>0.0</v>
      </c>
      <c r="D3455" s="1" t="s">
        <v>32</v>
      </c>
      <c r="E3455" s="1">
        <v>34.0</v>
      </c>
      <c r="F3455" s="7" t="str">
        <f>vlookup(E3455,Teams!A:B,2,false)</f>
        <v>Niskayuna</v>
      </c>
      <c r="G3455" s="1" t="b">
        <v>0</v>
      </c>
      <c r="H3455" s="1" t="b">
        <v>1</v>
      </c>
      <c r="I3455" s="1">
        <v>22.0</v>
      </c>
      <c r="J3455" s="7" t="str">
        <f>vlookup(I3455,Cats!$A:$B,2,false)</f>
        <v>E</v>
      </c>
    </row>
    <row r="3456">
      <c r="A3456" s="1">
        <v>140465.0</v>
      </c>
      <c r="B3456" s="1">
        <v>539.0</v>
      </c>
      <c r="C3456" s="1">
        <v>0.0</v>
      </c>
      <c r="D3456" s="1" t="s">
        <v>88</v>
      </c>
      <c r="E3456" s="1">
        <v>29.0</v>
      </c>
      <c r="F3456" s="7" t="str">
        <f>vlookup(E3456,Teams!A:B,2,false)</f>
        <v>MSJ</v>
      </c>
      <c r="G3456" s="1" t="b">
        <v>1</v>
      </c>
      <c r="H3456" s="1" t="b">
        <v>0</v>
      </c>
      <c r="I3456" s="1">
        <v>23.0</v>
      </c>
      <c r="J3456" s="7" t="str">
        <f>vlookup(I3456,Cats!$A:$B,2,false)</f>
        <v>B</v>
      </c>
    </row>
    <row r="3457">
      <c r="A3457" s="1">
        <v>140466.0</v>
      </c>
      <c r="B3457" s="1">
        <v>539.0</v>
      </c>
      <c r="C3457" s="1">
        <v>0.0</v>
      </c>
      <c r="D3457" s="1" t="s">
        <v>76</v>
      </c>
      <c r="E3457" s="1">
        <v>34.0</v>
      </c>
      <c r="F3457" s="7" t="str">
        <f>vlookup(E3457,Teams!A:B,2,false)</f>
        <v>Niskayuna</v>
      </c>
      <c r="G3457" s="1" t="b">
        <v>0</v>
      </c>
      <c r="H3457" s="1" t="b">
        <v>0</v>
      </c>
      <c r="I3457" s="1">
        <v>23.0</v>
      </c>
      <c r="J3457" s="7" t="str">
        <f>vlookup(I3457,Cats!$A:$B,2,false)</f>
        <v>B</v>
      </c>
    </row>
    <row r="3458">
      <c r="A3458" s="1">
        <v>140467.0</v>
      </c>
      <c r="B3458" s="1">
        <v>539.0</v>
      </c>
      <c r="C3458" s="1">
        <v>0.0</v>
      </c>
      <c r="D3458" s="1" t="s">
        <v>32</v>
      </c>
      <c r="E3458" s="1">
        <v>29.0</v>
      </c>
      <c r="F3458" s="7" t="str">
        <f>vlookup(E3458,Teams!A:B,2,false)</f>
        <v>MSJ</v>
      </c>
      <c r="G3458" s="1" t="b">
        <v>1</v>
      </c>
      <c r="H3458" s="1" t="b">
        <v>1</v>
      </c>
      <c r="I3458" s="1">
        <v>24.0</v>
      </c>
      <c r="J3458" s="7" t="str">
        <f>vlookup(I3458,Cats!$A:$B,2,false)</f>
        <v>P</v>
      </c>
    </row>
    <row r="3459">
      <c r="A3459" s="1">
        <v>140468.0</v>
      </c>
      <c r="B3459" s="1">
        <v>539.0</v>
      </c>
      <c r="C3459" s="1">
        <v>0.0</v>
      </c>
      <c r="D3459" s="1" t="s">
        <v>76</v>
      </c>
      <c r="E3459" s="1">
        <v>34.0</v>
      </c>
      <c r="F3459" s="7" t="str">
        <f>vlookup(E3459,Teams!A:B,2,false)</f>
        <v>Niskayuna</v>
      </c>
      <c r="G3459" s="1" t="b">
        <v>0</v>
      </c>
      <c r="H3459" s="1" t="b">
        <v>0</v>
      </c>
      <c r="I3459" s="1">
        <v>24.0</v>
      </c>
      <c r="J3459" s="7" t="str">
        <f>vlookup(I3459,Cats!$A:$B,2,false)</f>
        <v>P</v>
      </c>
    </row>
    <row r="3460">
      <c r="A3460" s="1">
        <v>140469.0</v>
      </c>
      <c r="B3460" s="1">
        <v>539.0</v>
      </c>
      <c r="C3460" s="1">
        <v>-4.0</v>
      </c>
      <c r="D3460" s="1" t="s">
        <v>88</v>
      </c>
      <c r="E3460" s="1">
        <v>29.0</v>
      </c>
      <c r="F3460" s="7" t="str">
        <f>vlookup(E3460,Teams!A:B,2,false)</f>
        <v>MSJ</v>
      </c>
      <c r="G3460" s="1" t="b">
        <v>1</v>
      </c>
      <c r="H3460" s="1" t="b">
        <v>0</v>
      </c>
      <c r="I3460" s="1">
        <v>25.0</v>
      </c>
      <c r="J3460" s="7" t="str">
        <f>vlookup(I3460,Cats!$A:$B,2,false)</f>
        <v>#N/A</v>
      </c>
    </row>
    <row r="3461">
      <c r="A3461" s="1">
        <v>140470.0</v>
      </c>
      <c r="B3461" s="1">
        <v>539.0</v>
      </c>
      <c r="C3461" s="1">
        <v>0.0</v>
      </c>
      <c r="D3461" s="1" t="s">
        <v>32</v>
      </c>
      <c r="E3461" s="1">
        <v>34.0</v>
      </c>
      <c r="F3461" s="7" t="str">
        <f>vlookup(E3461,Teams!A:B,2,false)</f>
        <v>Niskayuna</v>
      </c>
      <c r="G3461" s="1" t="b">
        <v>0</v>
      </c>
      <c r="H3461" s="1" t="b">
        <v>1</v>
      </c>
      <c r="I3461" s="1">
        <v>25.0</v>
      </c>
      <c r="J3461" s="7" t="str">
        <f>vlookup(I3461,Cats!$A:$B,2,false)</f>
        <v>#N/A</v>
      </c>
    </row>
    <row r="3462">
      <c r="A3462" s="1">
        <v>140471.0</v>
      </c>
      <c r="B3462" s="1">
        <v>540.0</v>
      </c>
      <c r="C3462" s="1">
        <v>0.0</v>
      </c>
      <c r="D3462" s="1" t="s">
        <v>32</v>
      </c>
      <c r="E3462" s="1">
        <v>4.0</v>
      </c>
      <c r="F3462" s="7" t="str">
        <f>vlookup(E3462,Teams!A:B,2,false)</f>
        <v>Blair C</v>
      </c>
      <c r="G3462" s="1" t="b">
        <v>1</v>
      </c>
      <c r="H3462" s="1" t="b">
        <v>1</v>
      </c>
      <c r="I3462" s="1">
        <v>1.0</v>
      </c>
      <c r="J3462" s="7" t="str">
        <f>vlookup(I3462,Cats!$A:$B,2,false)</f>
        <v>X</v>
      </c>
    </row>
    <row r="3463">
      <c r="A3463" s="1">
        <v>140472.0</v>
      </c>
      <c r="B3463" s="1">
        <v>540.0</v>
      </c>
      <c r="C3463" s="1">
        <v>4.0</v>
      </c>
      <c r="D3463" s="1" t="s">
        <v>35</v>
      </c>
      <c r="E3463" s="1">
        <v>12.0</v>
      </c>
      <c r="F3463" s="7" t="str">
        <f>vlookup(E3463,Teams!A:B,2,false)</f>
        <v>Davidson</v>
      </c>
      <c r="G3463" s="1" t="b">
        <v>0</v>
      </c>
      <c r="H3463" s="1" t="b">
        <v>0</v>
      </c>
      <c r="I3463" s="1">
        <v>1.0</v>
      </c>
      <c r="J3463" s="7" t="str">
        <f>vlookup(I3463,Cats!$A:$B,2,false)</f>
        <v>X</v>
      </c>
    </row>
    <row r="3464">
      <c r="A3464" s="1">
        <v>140473.0</v>
      </c>
      <c r="B3464" s="1">
        <v>540.0</v>
      </c>
      <c r="C3464" s="1">
        <v>0.0</v>
      </c>
      <c r="D3464" s="1" t="s">
        <v>32</v>
      </c>
      <c r="E3464" s="1">
        <v>4.0</v>
      </c>
      <c r="F3464" s="7" t="str">
        <f>vlookup(E3464,Teams!A:B,2,false)</f>
        <v>Blair C</v>
      </c>
      <c r="G3464" s="1" t="b">
        <v>1</v>
      </c>
      <c r="H3464" s="1" t="b">
        <v>1</v>
      </c>
      <c r="I3464" s="1">
        <v>2.0</v>
      </c>
      <c r="J3464" s="7" t="str">
        <f>vlookup(I3464,Cats!$A:$B,2,false)</f>
        <v>M</v>
      </c>
    </row>
    <row r="3465">
      <c r="A3465" s="1">
        <v>140474.0</v>
      </c>
      <c r="B3465" s="1">
        <v>540.0</v>
      </c>
      <c r="C3465" s="1">
        <v>4.0</v>
      </c>
      <c r="D3465" s="1" t="s">
        <v>33</v>
      </c>
      <c r="E3465" s="1">
        <v>12.0</v>
      </c>
      <c r="F3465" s="7" t="str">
        <f>vlookup(E3465,Teams!A:B,2,false)</f>
        <v>Davidson</v>
      </c>
      <c r="G3465" s="1" t="b">
        <v>0</v>
      </c>
      <c r="H3465" s="1" t="b">
        <v>0</v>
      </c>
      <c r="I3465" s="1">
        <v>2.0</v>
      </c>
      <c r="J3465" s="7" t="str">
        <f>vlookup(I3465,Cats!$A:$B,2,false)</f>
        <v>M</v>
      </c>
    </row>
    <row r="3466">
      <c r="A3466" s="1">
        <v>140475.0</v>
      </c>
      <c r="B3466" s="1">
        <v>540.0</v>
      </c>
      <c r="C3466" s="1">
        <v>4.0</v>
      </c>
      <c r="D3466" s="1" t="s">
        <v>42</v>
      </c>
      <c r="E3466" s="1">
        <v>4.0</v>
      </c>
      <c r="F3466" s="7" t="str">
        <f>vlookup(E3466,Teams!A:B,2,false)</f>
        <v>Blair C</v>
      </c>
      <c r="G3466" s="1" t="b">
        <v>1</v>
      </c>
      <c r="H3466" s="1" t="b">
        <v>0</v>
      </c>
      <c r="I3466" s="1">
        <v>3.0</v>
      </c>
      <c r="J3466" s="7" t="str">
        <f>vlookup(I3466,Cats!$A:$B,2,false)</f>
        <v>C</v>
      </c>
    </row>
    <row r="3467">
      <c r="A3467" s="1">
        <v>140476.0</v>
      </c>
      <c r="B3467" s="1">
        <v>540.0</v>
      </c>
      <c r="C3467" s="1">
        <v>0.0</v>
      </c>
      <c r="D3467" s="1" t="s">
        <v>32</v>
      </c>
      <c r="E3467" s="1">
        <v>12.0</v>
      </c>
      <c r="F3467" s="7" t="str">
        <f>vlookup(E3467,Teams!A:B,2,false)</f>
        <v>Davidson</v>
      </c>
      <c r="G3467" s="1" t="b">
        <v>0</v>
      </c>
      <c r="H3467" s="1" t="b">
        <v>1</v>
      </c>
      <c r="I3467" s="1">
        <v>3.0</v>
      </c>
      <c r="J3467" s="7" t="str">
        <f>vlookup(I3467,Cats!$A:$B,2,false)</f>
        <v>C</v>
      </c>
    </row>
    <row r="3468">
      <c r="A3468" s="1">
        <v>140477.0</v>
      </c>
      <c r="B3468" s="1">
        <v>540.0</v>
      </c>
      <c r="C3468" s="1">
        <v>0.0</v>
      </c>
      <c r="D3468" s="1" t="s">
        <v>32</v>
      </c>
      <c r="E3468" s="1">
        <v>4.0</v>
      </c>
      <c r="F3468" s="7" t="str">
        <f>vlookup(E3468,Teams!A:B,2,false)</f>
        <v>Blair C</v>
      </c>
      <c r="G3468" s="1" t="b">
        <v>1</v>
      </c>
      <c r="H3468" s="1" t="b">
        <v>1</v>
      </c>
      <c r="I3468" s="1">
        <v>4.0</v>
      </c>
      <c r="J3468" s="7" t="str">
        <f>vlookup(I3468,Cats!$A:$B,2,false)</f>
        <v>E</v>
      </c>
    </row>
    <row r="3469">
      <c r="A3469" s="1">
        <v>140478.0</v>
      </c>
      <c r="B3469" s="1">
        <v>540.0</v>
      </c>
      <c r="C3469" s="1">
        <v>4.0</v>
      </c>
      <c r="D3469" s="1" t="s">
        <v>19</v>
      </c>
      <c r="E3469" s="1">
        <v>12.0</v>
      </c>
      <c r="F3469" s="7" t="str">
        <f>vlookup(E3469,Teams!A:B,2,false)</f>
        <v>Davidson</v>
      </c>
      <c r="G3469" s="1" t="b">
        <v>0</v>
      </c>
      <c r="H3469" s="1" t="b">
        <v>0</v>
      </c>
      <c r="I3469" s="1">
        <v>4.0</v>
      </c>
      <c r="J3469" s="7" t="str">
        <f>vlookup(I3469,Cats!$A:$B,2,false)</f>
        <v>E</v>
      </c>
    </row>
    <row r="3470">
      <c r="A3470" s="1">
        <v>140479.0</v>
      </c>
      <c r="B3470" s="1">
        <v>540.0</v>
      </c>
      <c r="C3470" s="1">
        <v>0.0</v>
      </c>
      <c r="D3470" s="1" t="s">
        <v>224</v>
      </c>
      <c r="E3470" s="1">
        <v>4.0</v>
      </c>
      <c r="F3470" s="7" t="str">
        <f>vlookup(E3470,Teams!A:B,2,false)</f>
        <v>Blair C</v>
      </c>
      <c r="G3470" s="1" t="b">
        <v>1</v>
      </c>
      <c r="H3470" s="1" t="b">
        <v>0</v>
      </c>
      <c r="I3470" s="1">
        <v>5.0</v>
      </c>
      <c r="J3470" s="7" t="str">
        <f>vlookup(I3470,Cats!$A:$B,2,false)</f>
        <v>B</v>
      </c>
    </row>
    <row r="3471">
      <c r="A3471" s="1">
        <v>140480.0</v>
      </c>
      <c r="B3471" s="1">
        <v>540.0</v>
      </c>
      <c r="C3471" s="1">
        <v>0.0</v>
      </c>
      <c r="D3471" s="1" t="s">
        <v>35</v>
      </c>
      <c r="E3471" s="1">
        <v>12.0</v>
      </c>
      <c r="F3471" s="7" t="str">
        <f>vlookup(E3471,Teams!A:B,2,false)</f>
        <v>Davidson</v>
      </c>
      <c r="G3471" s="1" t="b">
        <v>0</v>
      </c>
      <c r="H3471" s="1" t="b">
        <v>0</v>
      </c>
      <c r="I3471" s="1">
        <v>5.0</v>
      </c>
      <c r="J3471" s="7" t="str">
        <f>vlookup(I3471,Cats!$A:$B,2,false)</f>
        <v>B</v>
      </c>
    </row>
    <row r="3472">
      <c r="A3472" s="1">
        <v>140481.0</v>
      </c>
      <c r="B3472" s="1">
        <v>540.0</v>
      </c>
      <c r="C3472" s="1">
        <v>4.0</v>
      </c>
      <c r="D3472" s="1" t="s">
        <v>42</v>
      </c>
      <c r="E3472" s="1">
        <v>4.0</v>
      </c>
      <c r="F3472" s="7" t="str">
        <f>vlookup(E3472,Teams!A:B,2,false)</f>
        <v>Blair C</v>
      </c>
      <c r="G3472" s="1" t="b">
        <v>1</v>
      </c>
      <c r="H3472" s="1" t="b">
        <v>0</v>
      </c>
      <c r="I3472" s="1">
        <v>6.0</v>
      </c>
      <c r="J3472" s="7" t="str">
        <f>vlookup(I3472,Cats!$A:$B,2,false)</f>
        <v>P</v>
      </c>
    </row>
    <row r="3473">
      <c r="A3473" s="1">
        <v>140482.0</v>
      </c>
      <c r="B3473" s="1">
        <v>540.0</v>
      </c>
      <c r="C3473" s="1">
        <v>0.0</v>
      </c>
      <c r="D3473" s="1" t="s">
        <v>32</v>
      </c>
      <c r="E3473" s="1">
        <v>12.0</v>
      </c>
      <c r="F3473" s="7" t="str">
        <f>vlookup(E3473,Teams!A:B,2,false)</f>
        <v>Davidson</v>
      </c>
      <c r="G3473" s="1" t="b">
        <v>0</v>
      </c>
      <c r="H3473" s="1" t="b">
        <v>1</v>
      </c>
      <c r="I3473" s="1">
        <v>6.0</v>
      </c>
      <c r="J3473" s="7" t="str">
        <f>vlookup(I3473,Cats!$A:$B,2,false)</f>
        <v>P</v>
      </c>
    </row>
    <row r="3474">
      <c r="A3474" s="1">
        <v>140483.0</v>
      </c>
      <c r="B3474" s="1">
        <v>540.0</v>
      </c>
      <c r="C3474" s="1">
        <v>0.0</v>
      </c>
      <c r="D3474" s="1" t="s">
        <v>32</v>
      </c>
      <c r="E3474" s="1">
        <v>4.0</v>
      </c>
      <c r="F3474" s="7" t="str">
        <f>vlookup(E3474,Teams!A:B,2,false)</f>
        <v>Blair C</v>
      </c>
      <c r="G3474" s="1" t="b">
        <v>1</v>
      </c>
      <c r="H3474" s="1" t="b">
        <v>1</v>
      </c>
      <c r="I3474" s="1">
        <v>7.0</v>
      </c>
      <c r="J3474" s="7" t="str">
        <f>vlookup(I3474,Cats!$A:$B,2,false)</f>
        <v>X</v>
      </c>
    </row>
    <row r="3475">
      <c r="A3475" s="1">
        <v>140484.0</v>
      </c>
      <c r="B3475" s="1">
        <v>540.0</v>
      </c>
      <c r="C3475" s="1">
        <v>4.0</v>
      </c>
      <c r="D3475" s="1" t="s">
        <v>19</v>
      </c>
      <c r="E3475" s="1">
        <v>12.0</v>
      </c>
      <c r="F3475" s="7" t="str">
        <f>vlookup(E3475,Teams!A:B,2,false)</f>
        <v>Davidson</v>
      </c>
      <c r="G3475" s="1" t="b">
        <v>0</v>
      </c>
      <c r="H3475" s="1" t="b">
        <v>0</v>
      </c>
      <c r="I3475" s="1">
        <v>7.0</v>
      </c>
      <c r="J3475" s="7" t="str">
        <f>vlookup(I3475,Cats!$A:$B,2,false)</f>
        <v>X</v>
      </c>
    </row>
    <row r="3476">
      <c r="A3476" s="1">
        <v>140485.0</v>
      </c>
      <c r="B3476" s="1">
        <v>540.0</v>
      </c>
      <c r="C3476" s="1">
        <v>14.0</v>
      </c>
      <c r="D3476" s="1" t="s">
        <v>42</v>
      </c>
      <c r="E3476" s="1">
        <v>4.0</v>
      </c>
      <c r="F3476" s="7" t="str">
        <f>vlookup(E3476,Teams!A:B,2,false)</f>
        <v>Blair C</v>
      </c>
      <c r="G3476" s="1" t="b">
        <v>1</v>
      </c>
      <c r="H3476" s="1" t="b">
        <v>0</v>
      </c>
      <c r="I3476" s="1">
        <v>8.0</v>
      </c>
      <c r="J3476" s="7" t="str">
        <f>vlookup(I3476,Cats!$A:$B,2,false)</f>
        <v>M</v>
      </c>
    </row>
    <row r="3477">
      <c r="A3477" s="1">
        <v>140486.0</v>
      </c>
      <c r="B3477" s="1">
        <v>540.0</v>
      </c>
      <c r="C3477" s="1">
        <v>0.0</v>
      </c>
      <c r="D3477" s="1" t="s">
        <v>32</v>
      </c>
      <c r="E3477" s="1">
        <v>12.0</v>
      </c>
      <c r="F3477" s="7" t="str">
        <f>vlookup(E3477,Teams!A:B,2,false)</f>
        <v>Davidson</v>
      </c>
      <c r="G3477" s="1" t="b">
        <v>0</v>
      </c>
      <c r="H3477" s="1" t="b">
        <v>1</v>
      </c>
      <c r="I3477" s="1">
        <v>8.0</v>
      </c>
      <c r="J3477" s="7" t="str">
        <f>vlookup(I3477,Cats!$A:$B,2,false)</f>
        <v>M</v>
      </c>
    </row>
    <row r="3478">
      <c r="A3478" s="1">
        <v>140487.0</v>
      </c>
      <c r="B3478" s="1">
        <v>540.0</v>
      </c>
      <c r="C3478" s="1">
        <v>4.0</v>
      </c>
      <c r="D3478" s="1" t="s">
        <v>42</v>
      </c>
      <c r="E3478" s="1">
        <v>4.0</v>
      </c>
      <c r="F3478" s="7" t="str">
        <f>vlookup(E3478,Teams!A:B,2,false)</f>
        <v>Blair C</v>
      </c>
      <c r="G3478" s="1" t="b">
        <v>1</v>
      </c>
      <c r="H3478" s="1" t="b">
        <v>0</v>
      </c>
      <c r="I3478" s="1">
        <v>9.0</v>
      </c>
      <c r="J3478" s="7" t="str">
        <f>vlookup(I3478,Cats!$A:$B,2,false)</f>
        <v>C</v>
      </c>
    </row>
    <row r="3479">
      <c r="A3479" s="1">
        <v>140488.0</v>
      </c>
      <c r="B3479" s="1">
        <v>540.0</v>
      </c>
      <c r="C3479" s="1">
        <v>-4.0</v>
      </c>
      <c r="D3479" s="1" t="s">
        <v>35</v>
      </c>
      <c r="E3479" s="1">
        <v>12.0</v>
      </c>
      <c r="F3479" s="7" t="str">
        <f>vlookup(E3479,Teams!A:B,2,false)</f>
        <v>Davidson</v>
      </c>
      <c r="G3479" s="1" t="b">
        <v>0</v>
      </c>
      <c r="H3479" s="1" t="b">
        <v>0</v>
      </c>
      <c r="I3479" s="1">
        <v>9.0</v>
      </c>
      <c r="J3479" s="7" t="str">
        <f>vlookup(I3479,Cats!$A:$B,2,false)</f>
        <v>C</v>
      </c>
    </row>
    <row r="3480">
      <c r="A3480" s="1">
        <v>140489.0</v>
      </c>
      <c r="B3480" s="1">
        <v>540.0</v>
      </c>
      <c r="C3480" s="1">
        <v>0.0</v>
      </c>
      <c r="D3480" s="1" t="s">
        <v>32</v>
      </c>
      <c r="E3480" s="1">
        <v>4.0</v>
      </c>
      <c r="F3480" s="7" t="str">
        <f>vlookup(E3480,Teams!A:B,2,false)</f>
        <v>Blair C</v>
      </c>
      <c r="G3480" s="1" t="b">
        <v>1</v>
      </c>
      <c r="H3480" s="1" t="b">
        <v>1</v>
      </c>
      <c r="I3480" s="1">
        <v>10.0</v>
      </c>
      <c r="J3480" s="7" t="str">
        <f>vlookup(I3480,Cats!$A:$B,2,false)</f>
        <v>E</v>
      </c>
    </row>
    <row r="3481">
      <c r="A3481" s="1">
        <v>140490.0</v>
      </c>
      <c r="B3481" s="1">
        <v>540.0</v>
      </c>
      <c r="C3481" s="1">
        <v>4.0</v>
      </c>
      <c r="D3481" s="1" t="s">
        <v>19</v>
      </c>
      <c r="E3481" s="1">
        <v>12.0</v>
      </c>
      <c r="F3481" s="7" t="str">
        <f>vlookup(E3481,Teams!A:B,2,false)</f>
        <v>Davidson</v>
      </c>
      <c r="G3481" s="1" t="b">
        <v>0</v>
      </c>
      <c r="H3481" s="1" t="b">
        <v>0</v>
      </c>
      <c r="I3481" s="1">
        <v>10.0</v>
      </c>
      <c r="J3481" s="7" t="str">
        <f>vlookup(I3481,Cats!$A:$B,2,false)</f>
        <v>E</v>
      </c>
    </row>
    <row r="3482">
      <c r="A3482" s="1">
        <v>140491.0</v>
      </c>
      <c r="B3482" s="1">
        <v>540.0</v>
      </c>
      <c r="C3482" s="1">
        <v>0.0</v>
      </c>
      <c r="D3482" s="1" t="s">
        <v>197</v>
      </c>
      <c r="E3482" s="1">
        <v>4.0</v>
      </c>
      <c r="F3482" s="7" t="str">
        <f>vlookup(E3482,Teams!A:B,2,false)</f>
        <v>Blair C</v>
      </c>
      <c r="G3482" s="1" t="b">
        <v>1</v>
      </c>
      <c r="H3482" s="1" t="b">
        <v>0</v>
      </c>
      <c r="I3482" s="1">
        <v>11.0</v>
      </c>
      <c r="J3482" s="7" t="str">
        <f>vlookup(I3482,Cats!$A:$B,2,false)</f>
        <v>B</v>
      </c>
    </row>
    <row r="3483">
      <c r="A3483" s="1">
        <v>140492.0</v>
      </c>
      <c r="B3483" s="1">
        <v>540.0</v>
      </c>
      <c r="C3483" s="1">
        <v>-4.0</v>
      </c>
      <c r="D3483" s="1" t="s">
        <v>37</v>
      </c>
      <c r="E3483" s="1">
        <v>12.0</v>
      </c>
      <c r="F3483" s="7" t="str">
        <f>vlookup(E3483,Teams!A:B,2,false)</f>
        <v>Davidson</v>
      </c>
      <c r="G3483" s="1" t="b">
        <v>0</v>
      </c>
      <c r="H3483" s="1" t="b">
        <v>0</v>
      </c>
      <c r="I3483" s="1">
        <v>11.0</v>
      </c>
      <c r="J3483" s="7" t="str">
        <f>vlookup(I3483,Cats!$A:$B,2,false)</f>
        <v>B</v>
      </c>
    </row>
    <row r="3484">
      <c r="A3484" s="1">
        <v>140493.0</v>
      </c>
      <c r="B3484" s="1">
        <v>540.0</v>
      </c>
      <c r="C3484" s="1">
        <v>4.0</v>
      </c>
      <c r="D3484" s="1" t="s">
        <v>42</v>
      </c>
      <c r="E3484" s="1">
        <v>4.0</v>
      </c>
      <c r="F3484" s="7" t="str">
        <f>vlookup(E3484,Teams!A:B,2,false)</f>
        <v>Blair C</v>
      </c>
      <c r="G3484" s="1" t="b">
        <v>1</v>
      </c>
      <c r="H3484" s="1" t="b">
        <v>0</v>
      </c>
      <c r="I3484" s="1">
        <v>12.0</v>
      </c>
      <c r="J3484" s="7" t="str">
        <f>vlookup(I3484,Cats!$A:$B,2,false)</f>
        <v>P</v>
      </c>
    </row>
    <row r="3485">
      <c r="A3485" s="1">
        <v>140494.0</v>
      </c>
      <c r="B3485" s="1">
        <v>540.0</v>
      </c>
      <c r="C3485" s="1">
        <v>-4.0</v>
      </c>
      <c r="D3485" s="1" t="s">
        <v>19</v>
      </c>
      <c r="E3485" s="1">
        <v>12.0</v>
      </c>
      <c r="F3485" s="7" t="str">
        <f>vlookup(E3485,Teams!A:B,2,false)</f>
        <v>Davidson</v>
      </c>
      <c r="G3485" s="1" t="b">
        <v>0</v>
      </c>
      <c r="H3485" s="1" t="b">
        <v>0</v>
      </c>
      <c r="I3485" s="1">
        <v>12.0</v>
      </c>
      <c r="J3485" s="7" t="str">
        <f>vlookup(I3485,Cats!$A:$B,2,false)</f>
        <v>P</v>
      </c>
    </row>
    <row r="3486">
      <c r="A3486" s="1">
        <v>140495.0</v>
      </c>
      <c r="B3486" s="1">
        <v>540.0</v>
      </c>
      <c r="C3486" s="1">
        <v>0.0</v>
      </c>
      <c r="D3486" s="1" t="s">
        <v>32</v>
      </c>
      <c r="E3486" s="1">
        <v>4.0</v>
      </c>
      <c r="F3486" s="7" t="str">
        <f>vlookup(E3486,Teams!A:B,2,false)</f>
        <v>Blair C</v>
      </c>
      <c r="G3486" s="1" t="b">
        <v>1</v>
      </c>
      <c r="H3486" s="1" t="b">
        <v>1</v>
      </c>
      <c r="I3486" s="1">
        <v>13.0</v>
      </c>
      <c r="J3486" s="7" t="str">
        <f>vlookup(I3486,Cats!$A:$B,2,false)</f>
        <v>X</v>
      </c>
    </row>
    <row r="3487">
      <c r="A3487" s="1">
        <v>140496.0</v>
      </c>
      <c r="B3487" s="1">
        <v>540.0</v>
      </c>
      <c r="C3487" s="1">
        <v>14.0</v>
      </c>
      <c r="D3487" s="1" t="s">
        <v>35</v>
      </c>
      <c r="E3487" s="1">
        <v>12.0</v>
      </c>
      <c r="F3487" s="7" t="str">
        <f>vlookup(E3487,Teams!A:B,2,false)</f>
        <v>Davidson</v>
      </c>
      <c r="G3487" s="1" t="b">
        <v>0</v>
      </c>
      <c r="H3487" s="1" t="b">
        <v>0</v>
      </c>
      <c r="I3487" s="1">
        <v>13.0</v>
      </c>
      <c r="J3487" s="7" t="str">
        <f>vlookup(I3487,Cats!$A:$B,2,false)</f>
        <v>X</v>
      </c>
    </row>
    <row r="3488">
      <c r="A3488" s="1">
        <v>140497.0</v>
      </c>
      <c r="B3488" s="1">
        <v>540.0</v>
      </c>
      <c r="C3488" s="1">
        <v>14.0</v>
      </c>
      <c r="D3488" s="1" t="s">
        <v>224</v>
      </c>
      <c r="E3488" s="1">
        <v>4.0</v>
      </c>
      <c r="F3488" s="7" t="str">
        <f>vlookup(E3488,Teams!A:B,2,false)</f>
        <v>Blair C</v>
      </c>
      <c r="G3488" s="1" t="b">
        <v>1</v>
      </c>
      <c r="H3488" s="1" t="b">
        <v>0</v>
      </c>
      <c r="I3488" s="1">
        <v>14.0</v>
      </c>
      <c r="J3488" s="7" t="str">
        <f>vlookup(I3488,Cats!$A:$B,2,false)</f>
        <v>M</v>
      </c>
    </row>
    <row r="3489">
      <c r="A3489" s="1">
        <v>140498.0</v>
      </c>
      <c r="B3489" s="1">
        <v>540.0</v>
      </c>
      <c r="C3489" s="1">
        <v>-4.0</v>
      </c>
      <c r="D3489" s="1" t="s">
        <v>33</v>
      </c>
      <c r="E3489" s="1">
        <v>12.0</v>
      </c>
      <c r="F3489" s="7" t="str">
        <f>vlookup(E3489,Teams!A:B,2,false)</f>
        <v>Davidson</v>
      </c>
      <c r="G3489" s="1" t="b">
        <v>0</v>
      </c>
      <c r="H3489" s="1" t="b">
        <v>0</v>
      </c>
      <c r="I3489" s="1">
        <v>14.0</v>
      </c>
      <c r="J3489" s="7" t="str">
        <f>vlookup(I3489,Cats!$A:$B,2,false)</f>
        <v>M</v>
      </c>
    </row>
    <row r="3490">
      <c r="A3490" s="1">
        <v>140499.0</v>
      </c>
      <c r="B3490" s="1">
        <v>540.0</v>
      </c>
      <c r="C3490" s="1">
        <v>0.0</v>
      </c>
      <c r="D3490" s="1" t="s">
        <v>32</v>
      </c>
      <c r="E3490" s="1">
        <v>4.0</v>
      </c>
      <c r="F3490" s="7" t="str">
        <f>vlookup(E3490,Teams!A:B,2,false)</f>
        <v>Blair C</v>
      </c>
      <c r="G3490" s="1" t="b">
        <v>1</v>
      </c>
      <c r="H3490" s="1" t="b">
        <v>1</v>
      </c>
      <c r="I3490" s="1">
        <v>15.0</v>
      </c>
      <c r="J3490" s="7" t="str">
        <f>vlookup(I3490,Cats!$A:$B,2,false)</f>
        <v>C</v>
      </c>
    </row>
    <row r="3491">
      <c r="A3491" s="1">
        <v>140500.0</v>
      </c>
      <c r="B3491" s="1">
        <v>540.0</v>
      </c>
      <c r="C3491" s="1">
        <v>14.0</v>
      </c>
      <c r="D3491" s="1" t="s">
        <v>37</v>
      </c>
      <c r="E3491" s="1">
        <v>12.0</v>
      </c>
      <c r="F3491" s="7" t="str">
        <f>vlookup(E3491,Teams!A:B,2,false)</f>
        <v>Davidson</v>
      </c>
      <c r="G3491" s="1" t="b">
        <v>0</v>
      </c>
      <c r="H3491" s="1" t="b">
        <v>0</v>
      </c>
      <c r="I3491" s="1">
        <v>15.0</v>
      </c>
      <c r="J3491" s="7" t="str">
        <f>vlookup(I3491,Cats!$A:$B,2,false)</f>
        <v>C</v>
      </c>
    </row>
    <row r="3492">
      <c r="A3492" s="1">
        <v>140501.0</v>
      </c>
      <c r="B3492" s="1">
        <v>540.0</v>
      </c>
      <c r="C3492" s="1">
        <v>0.0</v>
      </c>
      <c r="D3492" s="1" t="s">
        <v>32</v>
      </c>
      <c r="E3492" s="1">
        <v>4.0</v>
      </c>
      <c r="F3492" s="7" t="str">
        <f>vlookup(E3492,Teams!A:B,2,false)</f>
        <v>Blair C</v>
      </c>
      <c r="G3492" s="1" t="b">
        <v>1</v>
      </c>
      <c r="H3492" s="1" t="b">
        <v>1</v>
      </c>
      <c r="I3492" s="1">
        <v>16.0</v>
      </c>
      <c r="J3492" s="7" t="str">
        <f>vlookup(I3492,Cats!$A:$B,2,false)</f>
        <v>E</v>
      </c>
    </row>
    <row r="3493">
      <c r="A3493" s="1">
        <v>140502.0</v>
      </c>
      <c r="B3493" s="1">
        <v>540.0</v>
      </c>
      <c r="C3493" s="1">
        <v>14.0</v>
      </c>
      <c r="D3493" s="1" t="s">
        <v>19</v>
      </c>
      <c r="E3493" s="1">
        <v>12.0</v>
      </c>
      <c r="F3493" s="7" t="str">
        <f>vlookup(E3493,Teams!A:B,2,false)</f>
        <v>Davidson</v>
      </c>
      <c r="G3493" s="1" t="b">
        <v>0</v>
      </c>
      <c r="H3493" s="1" t="b">
        <v>0</v>
      </c>
      <c r="I3493" s="1">
        <v>16.0</v>
      </c>
      <c r="J3493" s="7" t="str">
        <f>vlookup(I3493,Cats!$A:$B,2,false)</f>
        <v>E</v>
      </c>
    </row>
    <row r="3494">
      <c r="A3494" s="1">
        <v>140503.0</v>
      </c>
      <c r="B3494" s="1">
        <v>540.0</v>
      </c>
      <c r="C3494" s="1">
        <v>0.0</v>
      </c>
      <c r="D3494" s="1" t="s">
        <v>32</v>
      </c>
      <c r="E3494" s="1">
        <v>4.0</v>
      </c>
      <c r="F3494" s="7" t="str">
        <f>vlookup(E3494,Teams!A:B,2,false)</f>
        <v>Blair C</v>
      </c>
      <c r="G3494" s="1" t="b">
        <v>1</v>
      </c>
      <c r="H3494" s="1" t="b">
        <v>1</v>
      </c>
      <c r="I3494" s="1">
        <v>17.0</v>
      </c>
      <c r="J3494" s="7" t="str">
        <f>vlookup(I3494,Cats!$A:$B,2,false)</f>
        <v>B</v>
      </c>
    </row>
    <row r="3495">
      <c r="A3495" s="1">
        <v>140504.0</v>
      </c>
      <c r="B3495" s="1">
        <v>540.0</v>
      </c>
      <c r="C3495" s="1">
        <v>4.0</v>
      </c>
      <c r="D3495" s="1" t="s">
        <v>35</v>
      </c>
      <c r="E3495" s="1">
        <v>12.0</v>
      </c>
      <c r="F3495" s="7" t="str">
        <f>vlookup(E3495,Teams!A:B,2,false)</f>
        <v>Davidson</v>
      </c>
      <c r="G3495" s="1" t="b">
        <v>0</v>
      </c>
      <c r="H3495" s="1" t="b">
        <v>0</v>
      </c>
      <c r="I3495" s="1">
        <v>17.0</v>
      </c>
      <c r="J3495" s="7" t="str">
        <f>vlookup(I3495,Cats!$A:$B,2,false)</f>
        <v>B</v>
      </c>
    </row>
    <row r="3496">
      <c r="A3496" s="1">
        <v>140505.0</v>
      </c>
      <c r="B3496" s="1">
        <v>540.0</v>
      </c>
      <c r="C3496" s="1">
        <v>0.0</v>
      </c>
      <c r="D3496" s="1" t="s">
        <v>32</v>
      </c>
      <c r="E3496" s="1">
        <v>4.0</v>
      </c>
      <c r="F3496" s="7" t="str">
        <f>vlookup(E3496,Teams!A:B,2,false)</f>
        <v>Blair C</v>
      </c>
      <c r="G3496" s="1" t="b">
        <v>1</v>
      </c>
      <c r="H3496" s="1" t="b">
        <v>1</v>
      </c>
      <c r="I3496" s="1">
        <v>18.0</v>
      </c>
      <c r="J3496" s="7" t="str">
        <f>vlookup(I3496,Cats!$A:$B,2,false)</f>
        <v>P</v>
      </c>
    </row>
    <row r="3497">
      <c r="A3497" s="1">
        <v>140506.0</v>
      </c>
      <c r="B3497" s="1">
        <v>540.0</v>
      </c>
      <c r="C3497" s="1">
        <v>14.0</v>
      </c>
      <c r="D3497" s="1" t="s">
        <v>33</v>
      </c>
      <c r="E3497" s="1">
        <v>12.0</v>
      </c>
      <c r="F3497" s="7" t="str">
        <f>vlookup(E3497,Teams!A:B,2,false)</f>
        <v>Davidson</v>
      </c>
      <c r="G3497" s="1" t="b">
        <v>0</v>
      </c>
      <c r="H3497" s="1" t="b">
        <v>0</v>
      </c>
      <c r="I3497" s="1">
        <v>18.0</v>
      </c>
      <c r="J3497" s="7" t="str">
        <f>vlookup(I3497,Cats!$A:$B,2,false)</f>
        <v>P</v>
      </c>
    </row>
    <row r="3498">
      <c r="A3498" s="1">
        <v>140507.0</v>
      </c>
      <c r="B3498" s="1">
        <v>540.0</v>
      </c>
      <c r="C3498" s="1">
        <v>0.0</v>
      </c>
      <c r="D3498" s="1" t="s">
        <v>32</v>
      </c>
      <c r="E3498" s="1">
        <v>4.0</v>
      </c>
      <c r="F3498" s="7" t="str">
        <f>vlookup(E3498,Teams!A:B,2,false)</f>
        <v>Blair C</v>
      </c>
      <c r="G3498" s="1" t="b">
        <v>1</v>
      </c>
      <c r="H3498" s="1" t="b">
        <v>1</v>
      </c>
      <c r="I3498" s="1">
        <v>19.0</v>
      </c>
      <c r="J3498" s="7" t="str">
        <f>vlookup(I3498,Cats!$A:$B,2,false)</f>
        <v>X</v>
      </c>
    </row>
    <row r="3499">
      <c r="A3499" s="1">
        <v>140508.0</v>
      </c>
      <c r="B3499" s="1">
        <v>540.0</v>
      </c>
      <c r="C3499" s="1">
        <v>4.0</v>
      </c>
      <c r="D3499" s="1" t="s">
        <v>35</v>
      </c>
      <c r="E3499" s="1">
        <v>12.0</v>
      </c>
      <c r="F3499" s="7" t="str">
        <f>vlookup(E3499,Teams!A:B,2,false)</f>
        <v>Davidson</v>
      </c>
      <c r="G3499" s="1" t="b">
        <v>0</v>
      </c>
      <c r="H3499" s="1" t="b">
        <v>0</v>
      </c>
      <c r="I3499" s="1">
        <v>19.0</v>
      </c>
      <c r="J3499" s="7" t="str">
        <f>vlookup(I3499,Cats!$A:$B,2,false)</f>
        <v>X</v>
      </c>
    </row>
    <row r="3500">
      <c r="A3500" s="1">
        <v>140509.0</v>
      </c>
      <c r="B3500" s="1">
        <v>540.0</v>
      </c>
      <c r="C3500" s="1">
        <v>0.0</v>
      </c>
      <c r="D3500" s="1" t="s">
        <v>43</v>
      </c>
      <c r="E3500" s="1">
        <v>4.0</v>
      </c>
      <c r="F3500" s="7" t="str">
        <f>vlookup(E3500,Teams!A:B,2,false)</f>
        <v>Blair C</v>
      </c>
      <c r="G3500" s="1" t="b">
        <v>1</v>
      </c>
      <c r="H3500" s="1" t="b">
        <v>0</v>
      </c>
      <c r="I3500" s="1">
        <v>20.0</v>
      </c>
      <c r="J3500" s="7" t="str">
        <f>vlookup(I3500,Cats!$A:$B,2,false)</f>
        <v>M</v>
      </c>
    </row>
    <row r="3501">
      <c r="A3501" s="1">
        <v>140510.0</v>
      </c>
      <c r="B3501" s="1">
        <v>540.0</v>
      </c>
      <c r="C3501" s="1">
        <v>0.0</v>
      </c>
      <c r="D3501" s="1" t="s">
        <v>33</v>
      </c>
      <c r="E3501" s="1">
        <v>12.0</v>
      </c>
      <c r="F3501" s="7" t="str">
        <f>vlookup(E3501,Teams!A:B,2,false)</f>
        <v>Davidson</v>
      </c>
      <c r="G3501" s="1" t="b">
        <v>0</v>
      </c>
      <c r="H3501" s="1" t="b">
        <v>0</v>
      </c>
      <c r="I3501" s="1">
        <v>20.0</v>
      </c>
      <c r="J3501" s="7" t="str">
        <f>vlookup(I3501,Cats!$A:$B,2,false)</f>
        <v>M</v>
      </c>
    </row>
    <row r="3502">
      <c r="A3502" s="1">
        <v>140511.0</v>
      </c>
      <c r="B3502" s="1">
        <v>540.0</v>
      </c>
      <c r="C3502" s="1">
        <v>0.0</v>
      </c>
      <c r="D3502" s="1" t="s">
        <v>42</v>
      </c>
      <c r="E3502" s="1">
        <v>4.0</v>
      </c>
      <c r="F3502" s="7" t="str">
        <f>vlookup(E3502,Teams!A:B,2,false)</f>
        <v>Blair C</v>
      </c>
      <c r="G3502" s="1" t="b">
        <v>1</v>
      </c>
      <c r="H3502" s="1" t="b">
        <v>0</v>
      </c>
      <c r="I3502" s="1">
        <v>21.0</v>
      </c>
      <c r="J3502" s="7" t="str">
        <f>vlookup(I3502,Cats!$A:$B,2,false)</f>
        <v>C</v>
      </c>
    </row>
    <row r="3503">
      <c r="A3503" s="1">
        <v>140512.0</v>
      </c>
      <c r="B3503" s="1">
        <v>540.0</v>
      </c>
      <c r="C3503" s="1">
        <v>0.0</v>
      </c>
      <c r="D3503" s="1" t="s">
        <v>37</v>
      </c>
      <c r="E3503" s="1">
        <v>12.0</v>
      </c>
      <c r="F3503" s="7" t="str">
        <f>vlookup(E3503,Teams!A:B,2,false)</f>
        <v>Davidson</v>
      </c>
      <c r="G3503" s="1" t="b">
        <v>0</v>
      </c>
      <c r="H3503" s="1" t="b">
        <v>0</v>
      </c>
      <c r="I3503" s="1">
        <v>21.0</v>
      </c>
      <c r="J3503" s="7" t="str">
        <f>vlookup(I3503,Cats!$A:$B,2,false)</f>
        <v>C</v>
      </c>
    </row>
    <row r="3504">
      <c r="A3504" s="1">
        <v>140513.0</v>
      </c>
      <c r="B3504" s="1">
        <v>540.0</v>
      </c>
      <c r="C3504" s="1">
        <v>-4.0</v>
      </c>
      <c r="D3504" s="1" t="s">
        <v>43</v>
      </c>
      <c r="E3504" s="1">
        <v>4.0</v>
      </c>
      <c r="F3504" s="7" t="str">
        <f>vlookup(E3504,Teams!A:B,2,false)</f>
        <v>Blair C</v>
      </c>
      <c r="G3504" s="1" t="b">
        <v>1</v>
      </c>
      <c r="H3504" s="1" t="b">
        <v>0</v>
      </c>
      <c r="I3504" s="1">
        <v>22.0</v>
      </c>
      <c r="J3504" s="7" t="str">
        <f>vlookup(I3504,Cats!$A:$B,2,false)</f>
        <v>E</v>
      </c>
    </row>
    <row r="3505">
      <c r="A3505" s="1">
        <v>140514.0</v>
      </c>
      <c r="B3505" s="1">
        <v>540.0</v>
      </c>
      <c r="C3505" s="1">
        <v>14.0</v>
      </c>
      <c r="D3505" s="1" t="s">
        <v>35</v>
      </c>
      <c r="E3505" s="1">
        <v>12.0</v>
      </c>
      <c r="F3505" s="7" t="str">
        <f>vlookup(E3505,Teams!A:B,2,false)</f>
        <v>Davidson</v>
      </c>
      <c r="G3505" s="1" t="b">
        <v>0</v>
      </c>
      <c r="H3505" s="1" t="b">
        <v>0</v>
      </c>
      <c r="I3505" s="1">
        <v>22.0</v>
      </c>
      <c r="J3505" s="7" t="str">
        <f>vlookup(I3505,Cats!$A:$B,2,false)</f>
        <v>E</v>
      </c>
    </row>
    <row r="3506">
      <c r="A3506" s="1">
        <v>140515.0</v>
      </c>
      <c r="B3506" s="1">
        <v>540.0</v>
      </c>
      <c r="C3506" s="1">
        <v>0.0</v>
      </c>
      <c r="D3506" s="1" t="s">
        <v>42</v>
      </c>
      <c r="E3506" s="1">
        <v>4.0</v>
      </c>
      <c r="F3506" s="7" t="str">
        <f>vlookup(E3506,Teams!A:B,2,false)</f>
        <v>Blair C</v>
      </c>
      <c r="G3506" s="1" t="b">
        <v>1</v>
      </c>
      <c r="H3506" s="1" t="b">
        <v>0</v>
      </c>
      <c r="I3506" s="1">
        <v>23.0</v>
      </c>
      <c r="J3506" s="7" t="str">
        <f>vlookup(I3506,Cats!$A:$B,2,false)</f>
        <v>B</v>
      </c>
    </row>
    <row r="3507">
      <c r="A3507" s="1">
        <v>140516.0</v>
      </c>
      <c r="B3507" s="1">
        <v>540.0</v>
      </c>
      <c r="C3507" s="1">
        <v>-4.0</v>
      </c>
      <c r="D3507" s="1" t="s">
        <v>37</v>
      </c>
      <c r="E3507" s="1">
        <v>12.0</v>
      </c>
      <c r="F3507" s="7" t="str">
        <f>vlookup(E3507,Teams!A:B,2,false)</f>
        <v>Davidson</v>
      </c>
      <c r="G3507" s="1" t="b">
        <v>0</v>
      </c>
      <c r="H3507" s="1" t="b">
        <v>0</v>
      </c>
      <c r="I3507" s="1">
        <v>23.0</v>
      </c>
      <c r="J3507" s="7" t="str">
        <f>vlookup(I3507,Cats!$A:$B,2,false)</f>
        <v>B</v>
      </c>
    </row>
    <row r="3508">
      <c r="A3508" s="1">
        <v>140517.0</v>
      </c>
      <c r="B3508" s="1">
        <v>540.0</v>
      </c>
      <c r="C3508" s="1">
        <v>4.0</v>
      </c>
      <c r="D3508" s="1" t="s">
        <v>42</v>
      </c>
      <c r="E3508" s="1">
        <v>4.0</v>
      </c>
      <c r="F3508" s="7" t="str">
        <f>vlookup(E3508,Teams!A:B,2,false)</f>
        <v>Blair C</v>
      </c>
      <c r="G3508" s="1" t="b">
        <v>1</v>
      </c>
      <c r="H3508" s="1" t="b">
        <v>0</v>
      </c>
      <c r="I3508" s="1">
        <v>24.0</v>
      </c>
      <c r="J3508" s="7" t="str">
        <f>vlookup(I3508,Cats!$A:$B,2,false)</f>
        <v>P</v>
      </c>
    </row>
    <row r="3509">
      <c r="A3509" s="1">
        <v>140518.0</v>
      </c>
      <c r="B3509" s="1">
        <v>540.0</v>
      </c>
      <c r="C3509" s="1">
        <v>0.0</v>
      </c>
      <c r="D3509" s="1" t="s">
        <v>32</v>
      </c>
      <c r="E3509" s="1">
        <v>12.0</v>
      </c>
      <c r="F3509" s="7" t="str">
        <f>vlookup(E3509,Teams!A:B,2,false)</f>
        <v>Davidson</v>
      </c>
      <c r="G3509" s="1" t="b">
        <v>0</v>
      </c>
      <c r="H3509" s="1" t="b">
        <v>1</v>
      </c>
      <c r="I3509" s="1">
        <v>24.0</v>
      </c>
      <c r="J3509" s="7" t="str">
        <f>vlookup(I3509,Cats!$A:$B,2,false)</f>
        <v>P</v>
      </c>
    </row>
    <row r="3510">
      <c r="A3510" s="1">
        <v>140519.0</v>
      </c>
      <c r="B3510" s="1">
        <v>541.0</v>
      </c>
      <c r="C3510" s="1">
        <v>4.0</v>
      </c>
      <c r="D3510" s="1" t="s">
        <v>31</v>
      </c>
      <c r="E3510" s="1">
        <v>9.0</v>
      </c>
      <c r="F3510" s="7" t="str">
        <f>vlookup(E3510,Teams!A:B,2,false)</f>
        <v>Centennial</v>
      </c>
      <c r="G3510" s="1" t="b">
        <v>1</v>
      </c>
      <c r="H3510" s="1" t="b">
        <v>0</v>
      </c>
      <c r="I3510" s="1">
        <v>1.0</v>
      </c>
      <c r="J3510" s="7" t="str">
        <f>vlookup(I3510,Cats!$A:$B,2,false)</f>
        <v>X</v>
      </c>
    </row>
    <row r="3511">
      <c r="A3511" s="1">
        <v>140520.0</v>
      </c>
      <c r="B3511" s="1">
        <v>541.0</v>
      </c>
      <c r="C3511" s="1">
        <v>0.0</v>
      </c>
      <c r="D3511" s="1" t="s">
        <v>32</v>
      </c>
      <c r="E3511" s="1">
        <v>23.0</v>
      </c>
      <c r="F3511" s="7" t="str">
        <f>vlookup(E3511,Teams!A:B,2,false)</f>
        <v>Lakeside</v>
      </c>
      <c r="G3511" s="1" t="b">
        <v>0</v>
      </c>
      <c r="H3511" s="1" t="b">
        <v>1</v>
      </c>
      <c r="I3511" s="1">
        <v>1.0</v>
      </c>
      <c r="J3511" s="7" t="str">
        <f>vlookup(I3511,Cats!$A:$B,2,false)</f>
        <v>X</v>
      </c>
    </row>
    <row r="3512">
      <c r="A3512" s="1">
        <v>140521.0</v>
      </c>
      <c r="B3512" s="1">
        <v>541.0</v>
      </c>
      <c r="C3512" s="1">
        <v>14.0</v>
      </c>
      <c r="D3512" s="1" t="s">
        <v>31</v>
      </c>
      <c r="E3512" s="1">
        <v>9.0</v>
      </c>
      <c r="F3512" s="7" t="str">
        <f>vlookup(E3512,Teams!A:B,2,false)</f>
        <v>Centennial</v>
      </c>
      <c r="G3512" s="1" t="b">
        <v>1</v>
      </c>
      <c r="H3512" s="1" t="b">
        <v>0</v>
      </c>
      <c r="I3512" s="1">
        <v>2.0</v>
      </c>
      <c r="J3512" s="7" t="str">
        <f>vlookup(I3512,Cats!$A:$B,2,false)</f>
        <v>M</v>
      </c>
    </row>
    <row r="3513">
      <c r="A3513" s="1">
        <v>140522.0</v>
      </c>
      <c r="B3513" s="1">
        <v>541.0</v>
      </c>
      <c r="C3513" s="1">
        <v>0.0</v>
      </c>
      <c r="D3513" s="1" t="s">
        <v>32</v>
      </c>
      <c r="E3513" s="1">
        <v>23.0</v>
      </c>
      <c r="F3513" s="7" t="str">
        <f>vlookup(E3513,Teams!A:B,2,false)</f>
        <v>Lakeside</v>
      </c>
      <c r="G3513" s="1" t="b">
        <v>0</v>
      </c>
      <c r="H3513" s="1" t="b">
        <v>1</v>
      </c>
      <c r="I3513" s="1">
        <v>2.0</v>
      </c>
      <c r="J3513" s="7" t="str">
        <f>vlookup(I3513,Cats!$A:$B,2,false)</f>
        <v>M</v>
      </c>
    </row>
    <row r="3514">
      <c r="A3514" s="1">
        <v>140523.0</v>
      </c>
      <c r="B3514" s="1">
        <v>541.0</v>
      </c>
      <c r="C3514" s="1">
        <v>14.0</v>
      </c>
      <c r="D3514" s="1" t="s">
        <v>31</v>
      </c>
      <c r="E3514" s="1">
        <v>9.0</v>
      </c>
      <c r="F3514" s="7" t="str">
        <f>vlookup(E3514,Teams!A:B,2,false)</f>
        <v>Centennial</v>
      </c>
      <c r="G3514" s="1" t="b">
        <v>1</v>
      </c>
      <c r="H3514" s="1" t="b">
        <v>0</v>
      </c>
      <c r="I3514" s="1">
        <v>3.0</v>
      </c>
      <c r="J3514" s="7" t="str">
        <f>vlookup(I3514,Cats!$A:$B,2,false)</f>
        <v>C</v>
      </c>
    </row>
    <row r="3515">
      <c r="A3515" s="1">
        <v>140524.0</v>
      </c>
      <c r="B3515" s="1">
        <v>541.0</v>
      </c>
      <c r="C3515" s="1">
        <v>0.0</v>
      </c>
      <c r="D3515" s="1" t="s">
        <v>32</v>
      </c>
      <c r="E3515" s="1">
        <v>23.0</v>
      </c>
      <c r="F3515" s="7" t="str">
        <f>vlookup(E3515,Teams!A:B,2,false)</f>
        <v>Lakeside</v>
      </c>
      <c r="G3515" s="1" t="b">
        <v>0</v>
      </c>
      <c r="H3515" s="1" t="b">
        <v>1</v>
      </c>
      <c r="I3515" s="1">
        <v>3.0</v>
      </c>
      <c r="J3515" s="7" t="str">
        <f>vlookup(I3515,Cats!$A:$B,2,false)</f>
        <v>C</v>
      </c>
    </row>
    <row r="3516">
      <c r="A3516" s="1">
        <v>140525.0</v>
      </c>
      <c r="B3516" s="1">
        <v>541.0</v>
      </c>
      <c r="C3516" s="1">
        <v>0.0</v>
      </c>
      <c r="D3516" s="1" t="s">
        <v>32</v>
      </c>
      <c r="E3516" s="1">
        <v>9.0</v>
      </c>
      <c r="F3516" s="7" t="str">
        <f>vlookup(E3516,Teams!A:B,2,false)</f>
        <v>Centennial</v>
      </c>
      <c r="G3516" s="1" t="b">
        <v>1</v>
      </c>
      <c r="H3516" s="1" t="b">
        <v>1</v>
      </c>
      <c r="I3516" s="1">
        <v>4.0</v>
      </c>
      <c r="J3516" s="7" t="str">
        <f>vlookup(I3516,Cats!$A:$B,2,false)</f>
        <v>E</v>
      </c>
    </row>
    <row r="3517">
      <c r="A3517" s="1">
        <v>140526.0</v>
      </c>
      <c r="B3517" s="1">
        <v>541.0</v>
      </c>
      <c r="C3517" s="1">
        <v>14.0</v>
      </c>
      <c r="D3517" s="1" t="s">
        <v>41</v>
      </c>
      <c r="E3517" s="1">
        <v>23.0</v>
      </c>
      <c r="F3517" s="7" t="str">
        <f>vlookup(E3517,Teams!A:B,2,false)</f>
        <v>Lakeside</v>
      </c>
      <c r="G3517" s="1" t="b">
        <v>0</v>
      </c>
      <c r="H3517" s="1" t="b">
        <v>0</v>
      </c>
      <c r="I3517" s="1">
        <v>4.0</v>
      </c>
      <c r="J3517" s="7" t="str">
        <f>vlookup(I3517,Cats!$A:$B,2,false)</f>
        <v>E</v>
      </c>
    </row>
    <row r="3518">
      <c r="A3518" s="1">
        <v>140527.0</v>
      </c>
      <c r="B3518" s="1">
        <v>541.0</v>
      </c>
      <c r="C3518" s="1">
        <v>0.0</v>
      </c>
      <c r="D3518" s="1" t="s">
        <v>215</v>
      </c>
      <c r="E3518" s="1">
        <v>9.0</v>
      </c>
      <c r="F3518" s="7" t="str">
        <f>vlookup(E3518,Teams!A:B,2,false)</f>
        <v>Centennial</v>
      </c>
      <c r="G3518" s="1" t="b">
        <v>1</v>
      </c>
      <c r="H3518" s="1" t="b">
        <v>0</v>
      </c>
      <c r="I3518" s="1">
        <v>5.0</v>
      </c>
      <c r="J3518" s="7" t="str">
        <f>vlookup(I3518,Cats!$A:$B,2,false)</f>
        <v>B</v>
      </c>
    </row>
    <row r="3519">
      <c r="A3519" s="1">
        <v>140528.0</v>
      </c>
      <c r="B3519" s="1">
        <v>541.0</v>
      </c>
      <c r="C3519" s="1">
        <v>0.0</v>
      </c>
      <c r="D3519" s="1" t="s">
        <v>41</v>
      </c>
      <c r="E3519" s="1">
        <v>23.0</v>
      </c>
      <c r="F3519" s="7" t="str">
        <f>vlookup(E3519,Teams!A:B,2,false)</f>
        <v>Lakeside</v>
      </c>
      <c r="G3519" s="1" t="b">
        <v>0</v>
      </c>
      <c r="H3519" s="1" t="b">
        <v>0</v>
      </c>
      <c r="I3519" s="1">
        <v>5.0</v>
      </c>
      <c r="J3519" s="7" t="str">
        <f>vlookup(I3519,Cats!$A:$B,2,false)</f>
        <v>B</v>
      </c>
    </row>
    <row r="3520">
      <c r="A3520" s="1">
        <v>140529.0</v>
      </c>
      <c r="B3520" s="1">
        <v>541.0</v>
      </c>
      <c r="C3520" s="1">
        <v>4.0</v>
      </c>
      <c r="D3520" s="1" t="s">
        <v>31</v>
      </c>
      <c r="E3520" s="1">
        <v>9.0</v>
      </c>
      <c r="F3520" s="7" t="str">
        <f>vlookup(E3520,Teams!A:B,2,false)</f>
        <v>Centennial</v>
      </c>
      <c r="G3520" s="1" t="b">
        <v>1</v>
      </c>
      <c r="H3520" s="1" t="b">
        <v>0</v>
      </c>
      <c r="I3520" s="1">
        <v>6.0</v>
      </c>
      <c r="J3520" s="7" t="str">
        <f>vlookup(I3520,Cats!$A:$B,2,false)</f>
        <v>P</v>
      </c>
    </row>
    <row r="3521">
      <c r="A3521" s="1">
        <v>140530.0</v>
      </c>
      <c r="B3521" s="1">
        <v>541.0</v>
      </c>
      <c r="C3521" s="1">
        <v>0.0</v>
      </c>
      <c r="D3521" s="1" t="s">
        <v>32</v>
      </c>
      <c r="E3521" s="1">
        <v>23.0</v>
      </c>
      <c r="F3521" s="7" t="str">
        <f>vlookup(E3521,Teams!A:B,2,false)</f>
        <v>Lakeside</v>
      </c>
      <c r="G3521" s="1" t="b">
        <v>0</v>
      </c>
      <c r="H3521" s="1" t="b">
        <v>1</v>
      </c>
      <c r="I3521" s="1">
        <v>6.0</v>
      </c>
      <c r="J3521" s="7" t="str">
        <f>vlookup(I3521,Cats!$A:$B,2,false)</f>
        <v>P</v>
      </c>
    </row>
    <row r="3522">
      <c r="A3522" s="1">
        <v>140531.0</v>
      </c>
      <c r="B3522" s="1">
        <v>541.0</v>
      </c>
      <c r="C3522" s="1">
        <v>0.0</v>
      </c>
      <c r="D3522" s="1" t="s">
        <v>32</v>
      </c>
      <c r="E3522" s="1">
        <v>9.0</v>
      </c>
      <c r="F3522" s="7" t="str">
        <f>vlookup(E3522,Teams!A:B,2,false)</f>
        <v>Centennial</v>
      </c>
      <c r="G3522" s="1" t="b">
        <v>1</v>
      </c>
      <c r="H3522" s="1" t="b">
        <v>1</v>
      </c>
      <c r="I3522" s="1">
        <v>7.0</v>
      </c>
      <c r="J3522" s="7" t="str">
        <f>vlookup(I3522,Cats!$A:$B,2,false)</f>
        <v>X</v>
      </c>
    </row>
    <row r="3523">
      <c r="A3523" s="1">
        <v>140532.0</v>
      </c>
      <c r="B3523" s="1">
        <v>541.0</v>
      </c>
      <c r="C3523" s="1">
        <v>4.0</v>
      </c>
      <c r="D3523" s="1" t="s">
        <v>41</v>
      </c>
      <c r="E3523" s="1">
        <v>23.0</v>
      </c>
      <c r="F3523" s="7" t="str">
        <f>vlookup(E3523,Teams!A:B,2,false)</f>
        <v>Lakeside</v>
      </c>
      <c r="G3523" s="1" t="b">
        <v>0</v>
      </c>
      <c r="H3523" s="1" t="b">
        <v>0</v>
      </c>
      <c r="I3523" s="1">
        <v>7.0</v>
      </c>
      <c r="J3523" s="7" t="str">
        <f>vlookup(I3523,Cats!$A:$B,2,false)</f>
        <v>X</v>
      </c>
    </row>
    <row r="3524">
      <c r="A3524" s="1">
        <v>140533.0</v>
      </c>
      <c r="B3524" s="1">
        <v>541.0</v>
      </c>
      <c r="C3524" s="1">
        <v>0.0</v>
      </c>
      <c r="D3524" s="1" t="s">
        <v>32</v>
      </c>
      <c r="E3524" s="1">
        <v>9.0</v>
      </c>
      <c r="F3524" s="7" t="str">
        <f>vlookup(E3524,Teams!A:B,2,false)</f>
        <v>Centennial</v>
      </c>
      <c r="G3524" s="1" t="b">
        <v>1</v>
      </c>
      <c r="H3524" s="1" t="b">
        <v>1</v>
      </c>
      <c r="I3524" s="1">
        <v>8.0</v>
      </c>
      <c r="J3524" s="7" t="str">
        <f>vlookup(I3524,Cats!$A:$B,2,false)</f>
        <v>M</v>
      </c>
    </row>
    <row r="3525">
      <c r="A3525" s="1">
        <v>140534.0</v>
      </c>
      <c r="B3525" s="1">
        <v>541.0</v>
      </c>
      <c r="C3525" s="1">
        <v>14.0</v>
      </c>
      <c r="D3525" s="1" t="s">
        <v>41</v>
      </c>
      <c r="E3525" s="1">
        <v>23.0</v>
      </c>
      <c r="F3525" s="7" t="str">
        <f>vlookup(E3525,Teams!A:B,2,false)</f>
        <v>Lakeside</v>
      </c>
      <c r="G3525" s="1" t="b">
        <v>0</v>
      </c>
      <c r="H3525" s="1" t="b">
        <v>0</v>
      </c>
      <c r="I3525" s="1">
        <v>8.0</v>
      </c>
      <c r="J3525" s="7" t="str">
        <f>vlookup(I3525,Cats!$A:$B,2,false)</f>
        <v>M</v>
      </c>
    </row>
    <row r="3526">
      <c r="A3526" s="1">
        <v>140535.0</v>
      </c>
      <c r="B3526" s="1">
        <v>541.0</v>
      </c>
      <c r="C3526" s="1">
        <v>14.0</v>
      </c>
      <c r="D3526" s="1" t="s">
        <v>31</v>
      </c>
      <c r="E3526" s="1">
        <v>9.0</v>
      </c>
      <c r="F3526" s="7" t="str">
        <f>vlookup(E3526,Teams!A:B,2,false)</f>
        <v>Centennial</v>
      </c>
      <c r="G3526" s="1" t="b">
        <v>1</v>
      </c>
      <c r="H3526" s="1" t="b">
        <v>0</v>
      </c>
      <c r="I3526" s="1">
        <v>9.0</v>
      </c>
      <c r="J3526" s="7" t="str">
        <f>vlookup(I3526,Cats!$A:$B,2,false)</f>
        <v>C</v>
      </c>
    </row>
    <row r="3527">
      <c r="A3527" s="1">
        <v>140536.0</v>
      </c>
      <c r="B3527" s="1">
        <v>541.0</v>
      </c>
      <c r="C3527" s="1">
        <v>0.0</v>
      </c>
      <c r="D3527" s="1" t="s">
        <v>32</v>
      </c>
      <c r="E3527" s="1">
        <v>23.0</v>
      </c>
      <c r="F3527" s="7" t="str">
        <f>vlookup(E3527,Teams!A:B,2,false)</f>
        <v>Lakeside</v>
      </c>
      <c r="G3527" s="1" t="b">
        <v>0</v>
      </c>
      <c r="H3527" s="1" t="b">
        <v>1</v>
      </c>
      <c r="I3527" s="1">
        <v>9.0</v>
      </c>
      <c r="J3527" s="7" t="str">
        <f>vlookup(I3527,Cats!$A:$B,2,false)</f>
        <v>C</v>
      </c>
    </row>
    <row r="3528">
      <c r="A3528" s="1">
        <v>140537.0</v>
      </c>
      <c r="B3528" s="1">
        <v>541.0</v>
      </c>
      <c r="C3528" s="1">
        <v>4.0</v>
      </c>
      <c r="D3528" s="1" t="s">
        <v>55</v>
      </c>
      <c r="E3528" s="1">
        <v>9.0</v>
      </c>
      <c r="F3528" s="7" t="str">
        <f>vlookup(E3528,Teams!A:B,2,false)</f>
        <v>Centennial</v>
      </c>
      <c r="G3528" s="1" t="b">
        <v>1</v>
      </c>
      <c r="H3528" s="1" t="b">
        <v>0</v>
      </c>
      <c r="I3528" s="1">
        <v>10.0</v>
      </c>
      <c r="J3528" s="7" t="str">
        <f>vlookup(I3528,Cats!$A:$B,2,false)</f>
        <v>E</v>
      </c>
    </row>
    <row r="3529">
      <c r="A3529" s="1">
        <v>140538.0</v>
      </c>
      <c r="B3529" s="1">
        <v>541.0</v>
      </c>
      <c r="C3529" s="1">
        <v>0.0</v>
      </c>
      <c r="D3529" s="1" t="s">
        <v>32</v>
      </c>
      <c r="E3529" s="1">
        <v>23.0</v>
      </c>
      <c r="F3529" s="7" t="str">
        <f>vlookup(E3529,Teams!A:B,2,false)</f>
        <v>Lakeside</v>
      </c>
      <c r="G3529" s="1" t="b">
        <v>0</v>
      </c>
      <c r="H3529" s="1" t="b">
        <v>1</v>
      </c>
      <c r="I3529" s="1">
        <v>10.0</v>
      </c>
      <c r="J3529" s="7" t="str">
        <f>vlookup(I3529,Cats!$A:$B,2,false)</f>
        <v>E</v>
      </c>
    </row>
    <row r="3530">
      <c r="A3530" s="1">
        <v>140539.0</v>
      </c>
      <c r="B3530" s="1">
        <v>541.0</v>
      </c>
      <c r="C3530" s="1">
        <v>-4.0</v>
      </c>
      <c r="D3530" s="1" t="s">
        <v>31</v>
      </c>
      <c r="E3530" s="1">
        <v>9.0</v>
      </c>
      <c r="F3530" s="7" t="str">
        <f>vlookup(E3530,Teams!A:B,2,false)</f>
        <v>Centennial</v>
      </c>
      <c r="G3530" s="1" t="b">
        <v>1</v>
      </c>
      <c r="H3530" s="1" t="b">
        <v>0</v>
      </c>
      <c r="I3530" s="1">
        <v>11.0</v>
      </c>
      <c r="J3530" s="7" t="str">
        <f>vlookup(I3530,Cats!$A:$B,2,false)</f>
        <v>B</v>
      </c>
    </row>
    <row r="3531">
      <c r="A3531" s="1">
        <v>140540.0</v>
      </c>
      <c r="B3531" s="1">
        <v>541.0</v>
      </c>
      <c r="C3531" s="1">
        <v>14.0</v>
      </c>
      <c r="D3531" s="1" t="s">
        <v>41</v>
      </c>
      <c r="E3531" s="1">
        <v>23.0</v>
      </c>
      <c r="F3531" s="7" t="str">
        <f>vlookup(E3531,Teams!A:B,2,false)</f>
        <v>Lakeside</v>
      </c>
      <c r="G3531" s="1" t="b">
        <v>0</v>
      </c>
      <c r="H3531" s="1" t="b">
        <v>0</v>
      </c>
      <c r="I3531" s="1">
        <v>11.0</v>
      </c>
      <c r="J3531" s="7" t="str">
        <f>vlookup(I3531,Cats!$A:$B,2,false)</f>
        <v>B</v>
      </c>
    </row>
    <row r="3532">
      <c r="A3532" s="1">
        <v>140541.0</v>
      </c>
      <c r="B3532" s="1">
        <v>541.0</v>
      </c>
      <c r="C3532" s="1">
        <v>14.0</v>
      </c>
      <c r="D3532" s="1" t="s">
        <v>31</v>
      </c>
      <c r="E3532" s="1">
        <v>9.0</v>
      </c>
      <c r="F3532" s="7" t="str">
        <f>vlookup(E3532,Teams!A:B,2,false)</f>
        <v>Centennial</v>
      </c>
      <c r="G3532" s="1" t="b">
        <v>1</v>
      </c>
      <c r="H3532" s="1" t="b">
        <v>0</v>
      </c>
      <c r="I3532" s="1">
        <v>12.0</v>
      </c>
      <c r="J3532" s="7" t="str">
        <f>vlookup(I3532,Cats!$A:$B,2,false)</f>
        <v>P</v>
      </c>
    </row>
    <row r="3533">
      <c r="A3533" s="1">
        <v>140542.0</v>
      </c>
      <c r="B3533" s="1">
        <v>541.0</v>
      </c>
      <c r="C3533" s="1">
        <v>0.0</v>
      </c>
      <c r="D3533" s="1" t="s">
        <v>32</v>
      </c>
      <c r="E3533" s="1">
        <v>23.0</v>
      </c>
      <c r="F3533" s="7" t="str">
        <f>vlookup(E3533,Teams!A:B,2,false)</f>
        <v>Lakeside</v>
      </c>
      <c r="G3533" s="1" t="b">
        <v>0</v>
      </c>
      <c r="H3533" s="1" t="b">
        <v>1</v>
      </c>
      <c r="I3533" s="1">
        <v>12.0</v>
      </c>
      <c r="J3533" s="7" t="str">
        <f>vlookup(I3533,Cats!$A:$B,2,false)</f>
        <v>P</v>
      </c>
    </row>
    <row r="3534">
      <c r="A3534" s="1">
        <v>140543.0</v>
      </c>
      <c r="B3534" s="1">
        <v>541.0</v>
      </c>
      <c r="C3534" s="1">
        <v>0.0</v>
      </c>
      <c r="D3534" s="1" t="s">
        <v>225</v>
      </c>
      <c r="E3534" s="1">
        <v>9.0</v>
      </c>
      <c r="F3534" s="7" t="str">
        <f>vlookup(E3534,Teams!A:B,2,false)</f>
        <v>Centennial</v>
      </c>
      <c r="G3534" s="1" t="b">
        <v>1</v>
      </c>
      <c r="H3534" s="1" t="b">
        <v>0</v>
      </c>
      <c r="I3534" s="1">
        <v>13.0</v>
      </c>
      <c r="J3534" s="7" t="str">
        <f>vlookup(I3534,Cats!$A:$B,2,false)</f>
        <v>X</v>
      </c>
    </row>
    <row r="3535">
      <c r="A3535" s="1">
        <v>140544.0</v>
      </c>
      <c r="B3535" s="1">
        <v>541.0</v>
      </c>
      <c r="C3535" s="1">
        <v>0.0</v>
      </c>
      <c r="D3535" s="1" t="s">
        <v>41</v>
      </c>
      <c r="E3535" s="1">
        <v>23.0</v>
      </c>
      <c r="F3535" s="7" t="str">
        <f>vlookup(E3535,Teams!A:B,2,false)</f>
        <v>Lakeside</v>
      </c>
      <c r="G3535" s="1" t="b">
        <v>0</v>
      </c>
      <c r="H3535" s="1" t="b">
        <v>0</v>
      </c>
      <c r="I3535" s="1">
        <v>13.0</v>
      </c>
      <c r="J3535" s="7" t="str">
        <f>vlookup(I3535,Cats!$A:$B,2,false)</f>
        <v>X</v>
      </c>
    </row>
    <row r="3536">
      <c r="A3536" s="1">
        <v>140545.0</v>
      </c>
      <c r="B3536" s="1">
        <v>541.0</v>
      </c>
      <c r="C3536" s="1">
        <v>14.0</v>
      </c>
      <c r="D3536" s="1" t="s">
        <v>31</v>
      </c>
      <c r="E3536" s="1">
        <v>9.0</v>
      </c>
      <c r="F3536" s="7" t="str">
        <f>vlookup(E3536,Teams!A:B,2,false)</f>
        <v>Centennial</v>
      </c>
      <c r="G3536" s="1" t="b">
        <v>1</v>
      </c>
      <c r="H3536" s="1" t="b">
        <v>0</v>
      </c>
      <c r="I3536" s="1">
        <v>14.0</v>
      </c>
      <c r="J3536" s="7" t="str">
        <f>vlookup(I3536,Cats!$A:$B,2,false)</f>
        <v>M</v>
      </c>
    </row>
    <row r="3537">
      <c r="A3537" s="1">
        <v>140546.0</v>
      </c>
      <c r="B3537" s="1">
        <v>541.0</v>
      </c>
      <c r="C3537" s="1">
        <v>-4.0</v>
      </c>
      <c r="D3537" s="1" t="s">
        <v>218</v>
      </c>
      <c r="E3537" s="1">
        <v>23.0</v>
      </c>
      <c r="F3537" s="7" t="str">
        <f>vlookup(E3537,Teams!A:B,2,false)</f>
        <v>Lakeside</v>
      </c>
      <c r="G3537" s="1" t="b">
        <v>0</v>
      </c>
      <c r="H3537" s="1" t="b">
        <v>0</v>
      </c>
      <c r="I3537" s="1">
        <v>14.0</v>
      </c>
      <c r="J3537" s="7" t="str">
        <f>vlookup(I3537,Cats!$A:$B,2,false)</f>
        <v>M</v>
      </c>
    </row>
    <row r="3538">
      <c r="A3538" s="1">
        <v>140547.0</v>
      </c>
      <c r="B3538" s="1">
        <v>541.0</v>
      </c>
      <c r="C3538" s="1">
        <v>14.0</v>
      </c>
      <c r="D3538" s="1" t="s">
        <v>31</v>
      </c>
      <c r="E3538" s="1">
        <v>9.0</v>
      </c>
      <c r="F3538" s="7" t="str">
        <f>vlookup(E3538,Teams!A:B,2,false)</f>
        <v>Centennial</v>
      </c>
      <c r="G3538" s="1" t="b">
        <v>1</v>
      </c>
      <c r="H3538" s="1" t="b">
        <v>0</v>
      </c>
      <c r="I3538" s="1">
        <v>15.0</v>
      </c>
      <c r="J3538" s="7" t="str">
        <f>vlookup(I3538,Cats!$A:$B,2,false)</f>
        <v>C</v>
      </c>
    </row>
    <row r="3539">
      <c r="A3539" s="1">
        <v>140548.0</v>
      </c>
      <c r="B3539" s="1">
        <v>541.0</v>
      </c>
      <c r="C3539" s="1">
        <v>0.0</v>
      </c>
      <c r="D3539" s="1" t="s">
        <v>32</v>
      </c>
      <c r="E3539" s="1">
        <v>23.0</v>
      </c>
      <c r="F3539" s="7" t="str">
        <f>vlookup(E3539,Teams!A:B,2,false)</f>
        <v>Lakeside</v>
      </c>
      <c r="G3539" s="1" t="b">
        <v>0</v>
      </c>
      <c r="H3539" s="1" t="b">
        <v>1</v>
      </c>
      <c r="I3539" s="1">
        <v>15.0</v>
      </c>
      <c r="J3539" s="7" t="str">
        <f>vlookup(I3539,Cats!$A:$B,2,false)</f>
        <v>C</v>
      </c>
    </row>
    <row r="3540">
      <c r="A3540" s="1">
        <v>140549.0</v>
      </c>
      <c r="B3540" s="1">
        <v>541.0</v>
      </c>
      <c r="C3540" s="1">
        <v>0.0</v>
      </c>
      <c r="D3540" s="1" t="s">
        <v>32</v>
      </c>
      <c r="E3540" s="1">
        <v>9.0</v>
      </c>
      <c r="F3540" s="7" t="str">
        <f>vlookup(E3540,Teams!A:B,2,false)</f>
        <v>Centennial</v>
      </c>
      <c r="G3540" s="1" t="b">
        <v>1</v>
      </c>
      <c r="H3540" s="1" t="b">
        <v>1</v>
      </c>
      <c r="I3540" s="1">
        <v>16.0</v>
      </c>
      <c r="J3540" s="7" t="str">
        <f>vlookup(I3540,Cats!$A:$B,2,false)</f>
        <v>E</v>
      </c>
    </row>
    <row r="3541">
      <c r="A3541" s="1">
        <v>140550.0</v>
      </c>
      <c r="B3541" s="1">
        <v>541.0</v>
      </c>
      <c r="C3541" s="1">
        <v>14.0</v>
      </c>
      <c r="D3541" s="1" t="s">
        <v>41</v>
      </c>
      <c r="E3541" s="1">
        <v>23.0</v>
      </c>
      <c r="F3541" s="7" t="str">
        <f>vlookup(E3541,Teams!A:B,2,false)</f>
        <v>Lakeside</v>
      </c>
      <c r="G3541" s="1" t="b">
        <v>0</v>
      </c>
      <c r="H3541" s="1" t="b">
        <v>0</v>
      </c>
      <c r="I3541" s="1">
        <v>16.0</v>
      </c>
      <c r="J3541" s="7" t="str">
        <f>vlookup(I3541,Cats!$A:$B,2,false)</f>
        <v>E</v>
      </c>
    </row>
    <row r="3542">
      <c r="A3542" s="1">
        <v>140551.0</v>
      </c>
      <c r="B3542" s="1">
        <v>541.0</v>
      </c>
      <c r="C3542" s="1">
        <v>4.0</v>
      </c>
      <c r="D3542" s="1" t="s">
        <v>31</v>
      </c>
      <c r="E3542" s="1">
        <v>9.0</v>
      </c>
      <c r="F3542" s="7" t="str">
        <f>vlookup(E3542,Teams!A:B,2,false)</f>
        <v>Centennial</v>
      </c>
      <c r="G3542" s="1" t="b">
        <v>1</v>
      </c>
      <c r="H3542" s="1" t="b">
        <v>0</v>
      </c>
      <c r="I3542" s="1">
        <v>17.0</v>
      </c>
      <c r="J3542" s="7" t="str">
        <f>vlookup(I3542,Cats!$A:$B,2,false)</f>
        <v>B</v>
      </c>
    </row>
    <row r="3543">
      <c r="A3543" s="1">
        <v>140552.0</v>
      </c>
      <c r="B3543" s="1">
        <v>541.0</v>
      </c>
      <c r="C3543" s="1">
        <v>0.0</v>
      </c>
      <c r="D3543" s="1" t="s">
        <v>32</v>
      </c>
      <c r="E3543" s="1">
        <v>23.0</v>
      </c>
      <c r="F3543" s="7" t="str">
        <f>vlookup(E3543,Teams!A:B,2,false)</f>
        <v>Lakeside</v>
      </c>
      <c r="G3543" s="1" t="b">
        <v>0</v>
      </c>
      <c r="H3543" s="1" t="b">
        <v>1</v>
      </c>
      <c r="I3543" s="1">
        <v>17.0</v>
      </c>
      <c r="J3543" s="7" t="str">
        <f>vlookup(I3543,Cats!$A:$B,2,false)</f>
        <v>B</v>
      </c>
    </row>
    <row r="3544">
      <c r="A3544" s="1">
        <v>140553.0</v>
      </c>
      <c r="B3544" s="1">
        <v>541.0</v>
      </c>
      <c r="C3544" s="1">
        <v>0.0</v>
      </c>
      <c r="D3544" s="1" t="s">
        <v>32</v>
      </c>
      <c r="E3544" s="1">
        <v>9.0</v>
      </c>
      <c r="F3544" s="7" t="str">
        <f>vlookup(E3544,Teams!A:B,2,false)</f>
        <v>Centennial</v>
      </c>
      <c r="G3544" s="1" t="b">
        <v>1</v>
      </c>
      <c r="H3544" s="1" t="b">
        <v>1</v>
      </c>
      <c r="I3544" s="1">
        <v>18.0</v>
      </c>
      <c r="J3544" s="7" t="str">
        <f>vlookup(I3544,Cats!$A:$B,2,false)</f>
        <v>P</v>
      </c>
    </row>
    <row r="3545">
      <c r="A3545" s="1">
        <v>140554.0</v>
      </c>
      <c r="B3545" s="1">
        <v>541.0</v>
      </c>
      <c r="C3545" s="1">
        <v>4.0</v>
      </c>
      <c r="D3545" s="1" t="s">
        <v>41</v>
      </c>
      <c r="E3545" s="1">
        <v>23.0</v>
      </c>
      <c r="F3545" s="7" t="str">
        <f>vlookup(E3545,Teams!A:B,2,false)</f>
        <v>Lakeside</v>
      </c>
      <c r="G3545" s="1" t="b">
        <v>0</v>
      </c>
      <c r="H3545" s="1" t="b">
        <v>0</v>
      </c>
      <c r="I3545" s="1">
        <v>18.0</v>
      </c>
      <c r="J3545" s="7" t="str">
        <f>vlookup(I3545,Cats!$A:$B,2,false)</f>
        <v>P</v>
      </c>
    </row>
    <row r="3546">
      <c r="A3546" s="1">
        <v>140555.0</v>
      </c>
      <c r="B3546" s="1">
        <v>541.0</v>
      </c>
      <c r="C3546" s="1">
        <v>14.0</v>
      </c>
      <c r="D3546" s="1" t="s">
        <v>31</v>
      </c>
      <c r="E3546" s="1">
        <v>9.0</v>
      </c>
      <c r="F3546" s="7" t="str">
        <f>vlookup(E3546,Teams!A:B,2,false)</f>
        <v>Centennial</v>
      </c>
      <c r="G3546" s="1" t="b">
        <v>1</v>
      </c>
      <c r="H3546" s="1" t="b">
        <v>0</v>
      </c>
      <c r="I3546" s="1">
        <v>19.0</v>
      </c>
      <c r="J3546" s="7" t="str">
        <f>vlookup(I3546,Cats!$A:$B,2,false)</f>
        <v>X</v>
      </c>
    </row>
    <row r="3547">
      <c r="A3547" s="1">
        <v>140556.0</v>
      </c>
      <c r="B3547" s="1">
        <v>541.0</v>
      </c>
      <c r="C3547" s="1">
        <v>0.0</v>
      </c>
      <c r="D3547" s="1" t="s">
        <v>32</v>
      </c>
      <c r="E3547" s="1">
        <v>23.0</v>
      </c>
      <c r="F3547" s="7" t="str">
        <f>vlookup(E3547,Teams!A:B,2,false)</f>
        <v>Lakeside</v>
      </c>
      <c r="G3547" s="1" t="b">
        <v>0</v>
      </c>
      <c r="H3547" s="1" t="b">
        <v>1</v>
      </c>
      <c r="I3547" s="1">
        <v>19.0</v>
      </c>
      <c r="J3547" s="7" t="str">
        <f>vlookup(I3547,Cats!$A:$B,2,false)</f>
        <v>X</v>
      </c>
    </row>
    <row r="3548">
      <c r="A3548" s="1">
        <v>140557.0</v>
      </c>
      <c r="B3548" s="1">
        <v>541.0</v>
      </c>
      <c r="C3548" s="1">
        <v>0.0</v>
      </c>
      <c r="D3548" s="1" t="s">
        <v>31</v>
      </c>
      <c r="E3548" s="1">
        <v>9.0</v>
      </c>
      <c r="F3548" s="7" t="str">
        <f>vlookup(E3548,Teams!A:B,2,false)</f>
        <v>Centennial</v>
      </c>
      <c r="G3548" s="1" t="b">
        <v>1</v>
      </c>
      <c r="H3548" s="1" t="b">
        <v>0</v>
      </c>
      <c r="I3548" s="1">
        <v>20.0</v>
      </c>
      <c r="J3548" s="7" t="str">
        <f>vlookup(I3548,Cats!$A:$B,2,false)</f>
        <v>M</v>
      </c>
    </row>
    <row r="3549">
      <c r="A3549" s="1">
        <v>140558.0</v>
      </c>
      <c r="B3549" s="1">
        <v>541.0</v>
      </c>
      <c r="C3549" s="1">
        <v>0.0</v>
      </c>
      <c r="D3549" s="1" t="s">
        <v>218</v>
      </c>
      <c r="E3549" s="1">
        <v>23.0</v>
      </c>
      <c r="F3549" s="7" t="str">
        <f>vlookup(E3549,Teams!A:B,2,false)</f>
        <v>Lakeside</v>
      </c>
      <c r="G3549" s="1" t="b">
        <v>0</v>
      </c>
      <c r="H3549" s="1" t="b">
        <v>0</v>
      </c>
      <c r="I3549" s="1">
        <v>20.0</v>
      </c>
      <c r="J3549" s="7" t="str">
        <f>vlookup(I3549,Cats!$A:$B,2,false)</f>
        <v>M</v>
      </c>
    </row>
    <row r="3550">
      <c r="A3550" s="1">
        <v>140559.0</v>
      </c>
      <c r="B3550" s="1">
        <v>541.0</v>
      </c>
      <c r="C3550" s="1">
        <v>0.0</v>
      </c>
      <c r="D3550" s="1" t="s">
        <v>31</v>
      </c>
      <c r="E3550" s="1">
        <v>9.0</v>
      </c>
      <c r="F3550" s="7" t="str">
        <f>vlookup(E3550,Teams!A:B,2,false)</f>
        <v>Centennial</v>
      </c>
      <c r="G3550" s="1" t="b">
        <v>1</v>
      </c>
      <c r="H3550" s="1" t="b">
        <v>0</v>
      </c>
      <c r="I3550" s="1">
        <v>21.0</v>
      </c>
      <c r="J3550" s="7" t="str">
        <f>vlookup(I3550,Cats!$A:$B,2,false)</f>
        <v>C</v>
      </c>
    </row>
    <row r="3551">
      <c r="A3551" s="1">
        <v>140560.0</v>
      </c>
      <c r="B3551" s="1">
        <v>541.0</v>
      </c>
      <c r="C3551" s="1">
        <v>0.0</v>
      </c>
      <c r="D3551" s="1" t="s">
        <v>41</v>
      </c>
      <c r="E3551" s="1">
        <v>23.0</v>
      </c>
      <c r="F3551" s="7" t="str">
        <f>vlookup(E3551,Teams!A:B,2,false)</f>
        <v>Lakeside</v>
      </c>
      <c r="G3551" s="1" t="b">
        <v>0</v>
      </c>
      <c r="H3551" s="1" t="b">
        <v>0</v>
      </c>
      <c r="I3551" s="1">
        <v>21.0</v>
      </c>
      <c r="J3551" s="7" t="str">
        <f>vlookup(I3551,Cats!$A:$B,2,false)</f>
        <v>C</v>
      </c>
    </row>
    <row r="3552">
      <c r="A3552" s="1">
        <v>140561.0</v>
      </c>
      <c r="B3552" s="1">
        <v>541.0</v>
      </c>
      <c r="C3552" s="1">
        <v>14.0</v>
      </c>
      <c r="D3552" s="1" t="s">
        <v>31</v>
      </c>
      <c r="E3552" s="1">
        <v>9.0</v>
      </c>
      <c r="F3552" s="7" t="str">
        <f>vlookup(E3552,Teams!A:B,2,false)</f>
        <v>Centennial</v>
      </c>
      <c r="G3552" s="1" t="b">
        <v>1</v>
      </c>
      <c r="H3552" s="1" t="b">
        <v>0</v>
      </c>
      <c r="I3552" s="1">
        <v>22.0</v>
      </c>
      <c r="J3552" s="7" t="str">
        <f>vlookup(I3552,Cats!$A:$B,2,false)</f>
        <v>E</v>
      </c>
    </row>
    <row r="3553">
      <c r="A3553" s="1">
        <v>140562.0</v>
      </c>
      <c r="B3553" s="1">
        <v>541.0</v>
      </c>
      <c r="C3553" s="1">
        <v>0.0</v>
      </c>
      <c r="D3553" s="1" t="s">
        <v>32</v>
      </c>
      <c r="E3553" s="1">
        <v>23.0</v>
      </c>
      <c r="F3553" s="7" t="str">
        <f>vlookup(E3553,Teams!A:B,2,false)</f>
        <v>Lakeside</v>
      </c>
      <c r="G3553" s="1" t="b">
        <v>0</v>
      </c>
      <c r="H3553" s="1" t="b">
        <v>1</v>
      </c>
      <c r="I3553" s="1">
        <v>22.0</v>
      </c>
      <c r="J3553" s="7" t="str">
        <f>vlookup(I3553,Cats!$A:$B,2,false)</f>
        <v>E</v>
      </c>
    </row>
    <row r="3554">
      <c r="A3554" s="1">
        <v>140563.0</v>
      </c>
      <c r="B3554" s="1">
        <v>541.0</v>
      </c>
      <c r="C3554" s="1">
        <v>0.0</v>
      </c>
      <c r="D3554" s="1" t="s">
        <v>215</v>
      </c>
      <c r="E3554" s="1">
        <v>9.0</v>
      </c>
      <c r="F3554" s="7" t="str">
        <f>vlookup(E3554,Teams!A:B,2,false)</f>
        <v>Centennial</v>
      </c>
      <c r="G3554" s="1" t="b">
        <v>1</v>
      </c>
      <c r="H3554" s="1" t="b">
        <v>0</v>
      </c>
      <c r="I3554" s="1">
        <v>23.0</v>
      </c>
      <c r="J3554" s="7" t="str">
        <f>vlookup(I3554,Cats!$A:$B,2,false)</f>
        <v>B</v>
      </c>
    </row>
    <row r="3555">
      <c r="A3555" s="1">
        <v>140564.0</v>
      </c>
      <c r="B3555" s="1">
        <v>541.0</v>
      </c>
      <c r="C3555" s="1">
        <v>14.0</v>
      </c>
      <c r="D3555" s="1" t="s">
        <v>41</v>
      </c>
      <c r="E3555" s="1">
        <v>23.0</v>
      </c>
      <c r="F3555" s="7" t="str">
        <f>vlookup(E3555,Teams!A:B,2,false)</f>
        <v>Lakeside</v>
      </c>
      <c r="G3555" s="1" t="b">
        <v>0</v>
      </c>
      <c r="H3555" s="1" t="b">
        <v>0</v>
      </c>
      <c r="I3555" s="1">
        <v>23.0</v>
      </c>
      <c r="J3555" s="7" t="str">
        <f>vlookup(I3555,Cats!$A:$B,2,false)</f>
        <v>B</v>
      </c>
    </row>
    <row r="3556">
      <c r="A3556" s="1">
        <v>140565.0</v>
      </c>
      <c r="B3556" s="1">
        <v>541.0</v>
      </c>
      <c r="C3556" s="1">
        <v>-4.0</v>
      </c>
      <c r="D3556" s="1" t="s">
        <v>31</v>
      </c>
      <c r="E3556" s="1">
        <v>9.0</v>
      </c>
      <c r="F3556" s="7" t="str">
        <f>vlookup(E3556,Teams!A:B,2,false)</f>
        <v>Centennial</v>
      </c>
      <c r="G3556" s="1" t="b">
        <v>1</v>
      </c>
      <c r="H3556" s="1" t="b">
        <v>0</v>
      </c>
      <c r="I3556" s="1">
        <v>24.0</v>
      </c>
      <c r="J3556" s="7" t="str">
        <f>vlookup(I3556,Cats!$A:$B,2,false)</f>
        <v>P</v>
      </c>
    </row>
    <row r="3557">
      <c r="A3557" s="1">
        <v>140566.0</v>
      </c>
      <c r="B3557" s="1">
        <v>541.0</v>
      </c>
      <c r="C3557" s="1">
        <v>4.0</v>
      </c>
      <c r="D3557" s="1" t="s">
        <v>41</v>
      </c>
      <c r="E3557" s="1">
        <v>23.0</v>
      </c>
      <c r="F3557" s="7" t="str">
        <f>vlookup(E3557,Teams!A:B,2,false)</f>
        <v>Lakeside</v>
      </c>
      <c r="G3557" s="1" t="b">
        <v>0</v>
      </c>
      <c r="H3557" s="1" t="b">
        <v>0</v>
      </c>
      <c r="I3557" s="1">
        <v>24.0</v>
      </c>
      <c r="J3557" s="7" t="str">
        <f>vlookup(I3557,Cats!$A:$B,2,false)</f>
        <v>P</v>
      </c>
    </row>
    <row r="3558">
      <c r="A3558" s="1">
        <v>140567.0</v>
      </c>
      <c r="B3558" s="1">
        <v>542.0</v>
      </c>
      <c r="C3558" s="1">
        <v>0.0</v>
      </c>
      <c r="D3558" s="1" t="s">
        <v>32</v>
      </c>
      <c r="E3558" s="1">
        <v>5.0</v>
      </c>
      <c r="F3558" s="7" t="str">
        <f>vlookup(E3558,Teams!A:B,2,false)</f>
        <v>Brookfield</v>
      </c>
      <c r="G3558" s="1" t="b">
        <v>1</v>
      </c>
      <c r="H3558" s="1" t="b">
        <v>1</v>
      </c>
      <c r="I3558" s="1">
        <v>1.0</v>
      </c>
      <c r="J3558" s="7" t="str">
        <f>vlookup(I3558,Cats!$A:$B,2,false)</f>
        <v>X</v>
      </c>
    </row>
    <row r="3559">
      <c r="A3559" s="1">
        <v>140568.0</v>
      </c>
      <c r="B3559" s="1">
        <v>542.0</v>
      </c>
      <c r="C3559" s="1">
        <v>14.0</v>
      </c>
      <c r="D3559" s="1" t="s">
        <v>106</v>
      </c>
      <c r="E3559" s="1">
        <v>28.0</v>
      </c>
      <c r="F3559" s="7" t="str">
        <f>vlookup(E3559,Teams!A:B,2,false)</f>
        <v>Mira Loma</v>
      </c>
      <c r="G3559" s="1" t="b">
        <v>0</v>
      </c>
      <c r="H3559" s="1" t="b">
        <v>0</v>
      </c>
      <c r="I3559" s="1">
        <v>1.0</v>
      </c>
      <c r="J3559" s="7" t="str">
        <f>vlookup(I3559,Cats!$A:$B,2,false)</f>
        <v>X</v>
      </c>
    </row>
    <row r="3560">
      <c r="A3560" s="1">
        <v>140569.0</v>
      </c>
      <c r="B3560" s="1">
        <v>542.0</v>
      </c>
      <c r="C3560" s="1">
        <v>14.0</v>
      </c>
      <c r="D3560" s="1" t="s">
        <v>30</v>
      </c>
      <c r="E3560" s="1">
        <v>5.0</v>
      </c>
      <c r="F3560" s="7" t="str">
        <f>vlookup(E3560,Teams!A:B,2,false)</f>
        <v>Brookfield</v>
      </c>
      <c r="G3560" s="1" t="b">
        <v>1</v>
      </c>
      <c r="H3560" s="1" t="b">
        <v>0</v>
      </c>
      <c r="I3560" s="1">
        <v>2.0</v>
      </c>
      <c r="J3560" s="7" t="str">
        <f>vlookup(I3560,Cats!$A:$B,2,false)</f>
        <v>M</v>
      </c>
    </row>
    <row r="3561">
      <c r="A3561" s="1">
        <v>140570.0</v>
      </c>
      <c r="B3561" s="1">
        <v>542.0</v>
      </c>
      <c r="C3561" s="1">
        <v>0.0</v>
      </c>
      <c r="D3561" s="1" t="s">
        <v>32</v>
      </c>
      <c r="E3561" s="1">
        <v>28.0</v>
      </c>
      <c r="F3561" s="7" t="str">
        <f>vlookup(E3561,Teams!A:B,2,false)</f>
        <v>Mira Loma</v>
      </c>
      <c r="G3561" s="1" t="b">
        <v>0</v>
      </c>
      <c r="H3561" s="1" t="b">
        <v>1</v>
      </c>
      <c r="I3561" s="1">
        <v>2.0</v>
      </c>
      <c r="J3561" s="7" t="str">
        <f>vlookup(I3561,Cats!$A:$B,2,false)</f>
        <v>M</v>
      </c>
    </row>
    <row r="3562">
      <c r="A3562" s="1">
        <v>140571.0</v>
      </c>
      <c r="B3562" s="1">
        <v>542.0</v>
      </c>
      <c r="C3562" s="1">
        <v>0.0</v>
      </c>
      <c r="D3562" s="1" t="s">
        <v>32</v>
      </c>
      <c r="E3562" s="1">
        <v>5.0</v>
      </c>
      <c r="F3562" s="7" t="str">
        <f>vlookup(E3562,Teams!A:B,2,false)</f>
        <v>Brookfield</v>
      </c>
      <c r="G3562" s="1" t="b">
        <v>1</v>
      </c>
      <c r="H3562" s="1" t="b">
        <v>1</v>
      </c>
      <c r="I3562" s="1">
        <v>3.0</v>
      </c>
      <c r="J3562" s="7" t="str">
        <f>vlookup(I3562,Cats!$A:$B,2,false)</f>
        <v>C</v>
      </c>
    </row>
    <row r="3563">
      <c r="A3563" s="1">
        <v>140572.0</v>
      </c>
      <c r="B3563" s="1">
        <v>542.0</v>
      </c>
      <c r="C3563" s="1">
        <v>4.0</v>
      </c>
      <c r="D3563" s="1" t="s">
        <v>107</v>
      </c>
      <c r="E3563" s="1">
        <v>28.0</v>
      </c>
      <c r="F3563" s="7" t="str">
        <f>vlookup(E3563,Teams!A:B,2,false)</f>
        <v>Mira Loma</v>
      </c>
      <c r="G3563" s="1" t="b">
        <v>0</v>
      </c>
      <c r="H3563" s="1" t="b">
        <v>0</v>
      </c>
      <c r="I3563" s="1">
        <v>3.0</v>
      </c>
      <c r="J3563" s="7" t="str">
        <f>vlookup(I3563,Cats!$A:$B,2,false)</f>
        <v>C</v>
      </c>
    </row>
    <row r="3564">
      <c r="A3564" s="1">
        <v>140573.0</v>
      </c>
      <c r="B3564" s="1">
        <v>542.0</v>
      </c>
      <c r="C3564" s="1">
        <v>0.0</v>
      </c>
      <c r="D3564" s="1" t="s">
        <v>32</v>
      </c>
      <c r="E3564" s="1">
        <v>5.0</v>
      </c>
      <c r="F3564" s="7" t="str">
        <f>vlookup(E3564,Teams!A:B,2,false)</f>
        <v>Brookfield</v>
      </c>
      <c r="G3564" s="1" t="b">
        <v>1</v>
      </c>
      <c r="H3564" s="1" t="b">
        <v>1</v>
      </c>
      <c r="I3564" s="1">
        <v>4.0</v>
      </c>
      <c r="J3564" s="7" t="str">
        <f>vlookup(I3564,Cats!$A:$B,2,false)</f>
        <v>E</v>
      </c>
    </row>
    <row r="3565">
      <c r="A3565" s="1">
        <v>140574.0</v>
      </c>
      <c r="B3565" s="1">
        <v>542.0</v>
      </c>
      <c r="C3565" s="1">
        <v>14.0</v>
      </c>
      <c r="D3565" s="1" t="s">
        <v>106</v>
      </c>
      <c r="E3565" s="1">
        <v>28.0</v>
      </c>
      <c r="F3565" s="7" t="str">
        <f>vlookup(E3565,Teams!A:B,2,false)</f>
        <v>Mira Loma</v>
      </c>
      <c r="G3565" s="1" t="b">
        <v>0</v>
      </c>
      <c r="H3565" s="1" t="b">
        <v>0</v>
      </c>
      <c r="I3565" s="1">
        <v>4.0</v>
      </c>
      <c r="J3565" s="7" t="str">
        <f>vlookup(I3565,Cats!$A:$B,2,false)</f>
        <v>E</v>
      </c>
    </row>
    <row r="3566">
      <c r="A3566" s="1">
        <v>140575.0</v>
      </c>
      <c r="B3566" s="1">
        <v>542.0</v>
      </c>
      <c r="C3566" s="1">
        <v>0.0</v>
      </c>
      <c r="D3566" s="1" t="s">
        <v>32</v>
      </c>
      <c r="E3566" s="1">
        <v>5.0</v>
      </c>
      <c r="F3566" s="7" t="str">
        <f>vlookup(E3566,Teams!A:B,2,false)</f>
        <v>Brookfield</v>
      </c>
      <c r="G3566" s="1" t="b">
        <v>1</v>
      </c>
      <c r="H3566" s="1" t="b">
        <v>1</v>
      </c>
      <c r="I3566" s="1">
        <v>5.0</v>
      </c>
      <c r="J3566" s="7" t="str">
        <f>vlookup(I3566,Cats!$A:$B,2,false)</f>
        <v>B</v>
      </c>
    </row>
    <row r="3567">
      <c r="A3567" s="1">
        <v>140576.0</v>
      </c>
      <c r="B3567" s="1">
        <v>542.0</v>
      </c>
      <c r="C3567" s="1">
        <v>4.0</v>
      </c>
      <c r="D3567" s="1" t="s">
        <v>106</v>
      </c>
      <c r="E3567" s="1">
        <v>28.0</v>
      </c>
      <c r="F3567" s="7" t="str">
        <f>vlookup(E3567,Teams!A:B,2,false)</f>
        <v>Mira Loma</v>
      </c>
      <c r="G3567" s="1" t="b">
        <v>0</v>
      </c>
      <c r="H3567" s="1" t="b">
        <v>0</v>
      </c>
      <c r="I3567" s="1">
        <v>5.0</v>
      </c>
      <c r="J3567" s="7" t="str">
        <f>vlookup(I3567,Cats!$A:$B,2,false)</f>
        <v>B</v>
      </c>
    </row>
    <row r="3568">
      <c r="A3568" s="1">
        <v>140577.0</v>
      </c>
      <c r="B3568" s="1">
        <v>542.0</v>
      </c>
      <c r="C3568" s="1">
        <v>4.0</v>
      </c>
      <c r="D3568" s="1" t="s">
        <v>30</v>
      </c>
      <c r="E3568" s="1">
        <v>5.0</v>
      </c>
      <c r="F3568" s="7" t="str">
        <f>vlookup(E3568,Teams!A:B,2,false)</f>
        <v>Brookfield</v>
      </c>
      <c r="G3568" s="1" t="b">
        <v>1</v>
      </c>
      <c r="H3568" s="1" t="b">
        <v>0</v>
      </c>
      <c r="I3568" s="1">
        <v>6.0</v>
      </c>
      <c r="J3568" s="7" t="str">
        <f>vlookup(I3568,Cats!$A:$B,2,false)</f>
        <v>P</v>
      </c>
    </row>
    <row r="3569">
      <c r="A3569" s="1">
        <v>140578.0</v>
      </c>
      <c r="B3569" s="1">
        <v>542.0</v>
      </c>
      <c r="C3569" s="1">
        <v>0.0</v>
      </c>
      <c r="D3569" s="1" t="s">
        <v>32</v>
      </c>
      <c r="E3569" s="1">
        <v>28.0</v>
      </c>
      <c r="F3569" s="7" t="str">
        <f>vlookup(E3569,Teams!A:B,2,false)</f>
        <v>Mira Loma</v>
      </c>
      <c r="G3569" s="1" t="b">
        <v>0</v>
      </c>
      <c r="H3569" s="1" t="b">
        <v>1</v>
      </c>
      <c r="I3569" s="1">
        <v>6.0</v>
      </c>
      <c r="J3569" s="7" t="str">
        <f>vlookup(I3569,Cats!$A:$B,2,false)</f>
        <v>P</v>
      </c>
    </row>
    <row r="3570">
      <c r="A3570" s="1">
        <v>140579.0</v>
      </c>
      <c r="B3570" s="1">
        <v>542.0</v>
      </c>
      <c r="C3570" s="1">
        <v>4.0</v>
      </c>
      <c r="D3570" s="1" t="s">
        <v>30</v>
      </c>
      <c r="E3570" s="1">
        <v>5.0</v>
      </c>
      <c r="F3570" s="7" t="str">
        <f>vlookup(E3570,Teams!A:B,2,false)</f>
        <v>Brookfield</v>
      </c>
      <c r="G3570" s="1" t="b">
        <v>1</v>
      </c>
      <c r="H3570" s="1" t="b">
        <v>0</v>
      </c>
      <c r="I3570" s="1">
        <v>7.0</v>
      </c>
      <c r="J3570" s="7" t="str">
        <f>vlookup(I3570,Cats!$A:$B,2,false)</f>
        <v>X</v>
      </c>
    </row>
    <row r="3571">
      <c r="A3571" s="1">
        <v>140580.0</v>
      </c>
      <c r="B3571" s="1">
        <v>542.0</v>
      </c>
      <c r="C3571" s="1">
        <v>0.0</v>
      </c>
      <c r="D3571" s="1" t="s">
        <v>32</v>
      </c>
      <c r="E3571" s="1">
        <v>28.0</v>
      </c>
      <c r="F3571" s="7" t="str">
        <f>vlookup(E3571,Teams!A:B,2,false)</f>
        <v>Mira Loma</v>
      </c>
      <c r="G3571" s="1" t="b">
        <v>0</v>
      </c>
      <c r="H3571" s="1" t="b">
        <v>1</v>
      </c>
      <c r="I3571" s="1">
        <v>7.0</v>
      </c>
      <c r="J3571" s="7" t="str">
        <f>vlookup(I3571,Cats!$A:$B,2,false)</f>
        <v>X</v>
      </c>
    </row>
    <row r="3572">
      <c r="A3572" s="1">
        <v>140581.0</v>
      </c>
      <c r="B3572" s="1">
        <v>542.0</v>
      </c>
      <c r="C3572" s="1">
        <v>0.0</v>
      </c>
      <c r="D3572" s="1" t="s">
        <v>32</v>
      </c>
      <c r="E3572" s="1">
        <v>5.0</v>
      </c>
      <c r="F3572" s="7" t="str">
        <f>vlookup(E3572,Teams!A:B,2,false)</f>
        <v>Brookfield</v>
      </c>
      <c r="G3572" s="1" t="b">
        <v>1</v>
      </c>
      <c r="H3572" s="1" t="b">
        <v>1</v>
      </c>
      <c r="I3572" s="1">
        <v>8.0</v>
      </c>
      <c r="J3572" s="7" t="str">
        <f>vlookup(I3572,Cats!$A:$B,2,false)</f>
        <v>M</v>
      </c>
    </row>
    <row r="3573">
      <c r="A3573" s="1">
        <v>140582.0</v>
      </c>
      <c r="B3573" s="1">
        <v>542.0</v>
      </c>
      <c r="C3573" s="1">
        <v>14.0</v>
      </c>
      <c r="D3573" s="1" t="s">
        <v>106</v>
      </c>
      <c r="E3573" s="1">
        <v>28.0</v>
      </c>
      <c r="F3573" s="7" t="str">
        <f>vlookup(E3573,Teams!A:B,2,false)</f>
        <v>Mira Loma</v>
      </c>
      <c r="G3573" s="1" t="b">
        <v>0</v>
      </c>
      <c r="H3573" s="1" t="b">
        <v>0</v>
      </c>
      <c r="I3573" s="1">
        <v>8.0</v>
      </c>
      <c r="J3573" s="7" t="str">
        <f>vlookup(I3573,Cats!$A:$B,2,false)</f>
        <v>M</v>
      </c>
    </row>
    <row r="3574">
      <c r="A3574" s="1">
        <v>140583.0</v>
      </c>
      <c r="B3574" s="1">
        <v>542.0</v>
      </c>
      <c r="C3574" s="1">
        <v>4.0</v>
      </c>
      <c r="D3574" s="1" t="s">
        <v>30</v>
      </c>
      <c r="E3574" s="1">
        <v>5.0</v>
      </c>
      <c r="F3574" s="7" t="str">
        <f>vlookup(E3574,Teams!A:B,2,false)</f>
        <v>Brookfield</v>
      </c>
      <c r="G3574" s="1" t="b">
        <v>1</v>
      </c>
      <c r="H3574" s="1" t="b">
        <v>0</v>
      </c>
      <c r="I3574" s="1">
        <v>9.0</v>
      </c>
      <c r="J3574" s="7" t="str">
        <f>vlookup(I3574,Cats!$A:$B,2,false)</f>
        <v>C</v>
      </c>
    </row>
    <row r="3575">
      <c r="A3575" s="1">
        <v>140584.0</v>
      </c>
      <c r="B3575" s="1">
        <v>542.0</v>
      </c>
      <c r="C3575" s="1">
        <v>-4.0</v>
      </c>
      <c r="D3575" s="1" t="s">
        <v>107</v>
      </c>
      <c r="E3575" s="1">
        <v>28.0</v>
      </c>
      <c r="F3575" s="7" t="str">
        <f>vlookup(E3575,Teams!A:B,2,false)</f>
        <v>Mira Loma</v>
      </c>
      <c r="G3575" s="1" t="b">
        <v>0</v>
      </c>
      <c r="H3575" s="1" t="b">
        <v>0</v>
      </c>
      <c r="I3575" s="1">
        <v>9.0</v>
      </c>
      <c r="J3575" s="7" t="str">
        <f>vlookup(I3575,Cats!$A:$B,2,false)</f>
        <v>C</v>
      </c>
    </row>
    <row r="3576">
      <c r="A3576" s="1">
        <v>140585.0</v>
      </c>
      <c r="B3576" s="1">
        <v>542.0</v>
      </c>
      <c r="C3576" s="1">
        <v>14.0</v>
      </c>
      <c r="D3576" s="1" t="s">
        <v>30</v>
      </c>
      <c r="E3576" s="1">
        <v>5.0</v>
      </c>
      <c r="F3576" s="7" t="str">
        <f>vlookup(E3576,Teams!A:B,2,false)</f>
        <v>Brookfield</v>
      </c>
      <c r="G3576" s="1" t="b">
        <v>1</v>
      </c>
      <c r="H3576" s="1" t="b">
        <v>0</v>
      </c>
      <c r="I3576" s="1">
        <v>10.0</v>
      </c>
      <c r="J3576" s="7" t="str">
        <f>vlookup(I3576,Cats!$A:$B,2,false)</f>
        <v>E</v>
      </c>
    </row>
    <row r="3577">
      <c r="A3577" s="1">
        <v>140586.0</v>
      </c>
      <c r="B3577" s="1">
        <v>542.0</v>
      </c>
      <c r="C3577" s="1">
        <v>0.0</v>
      </c>
      <c r="D3577" s="1" t="s">
        <v>32</v>
      </c>
      <c r="E3577" s="1">
        <v>28.0</v>
      </c>
      <c r="F3577" s="7" t="str">
        <f>vlookup(E3577,Teams!A:B,2,false)</f>
        <v>Mira Loma</v>
      </c>
      <c r="G3577" s="1" t="b">
        <v>0</v>
      </c>
      <c r="H3577" s="1" t="b">
        <v>1</v>
      </c>
      <c r="I3577" s="1">
        <v>10.0</v>
      </c>
      <c r="J3577" s="7" t="str">
        <f>vlookup(I3577,Cats!$A:$B,2,false)</f>
        <v>E</v>
      </c>
    </row>
    <row r="3578">
      <c r="A3578" s="1">
        <v>140587.0</v>
      </c>
      <c r="B3578" s="1">
        <v>542.0</v>
      </c>
      <c r="C3578" s="1">
        <v>0.0</v>
      </c>
      <c r="D3578" s="1" t="s">
        <v>32</v>
      </c>
      <c r="E3578" s="1">
        <v>5.0</v>
      </c>
      <c r="F3578" s="7" t="str">
        <f>vlookup(E3578,Teams!A:B,2,false)</f>
        <v>Brookfield</v>
      </c>
      <c r="G3578" s="1" t="b">
        <v>1</v>
      </c>
      <c r="H3578" s="1" t="b">
        <v>1</v>
      </c>
      <c r="I3578" s="1">
        <v>11.0</v>
      </c>
      <c r="J3578" s="7" t="str">
        <f>vlookup(I3578,Cats!$A:$B,2,false)</f>
        <v>B</v>
      </c>
    </row>
    <row r="3579">
      <c r="A3579" s="1">
        <v>140588.0</v>
      </c>
      <c r="B3579" s="1">
        <v>542.0</v>
      </c>
      <c r="C3579" s="1">
        <v>14.0</v>
      </c>
      <c r="D3579" s="1" t="s">
        <v>106</v>
      </c>
      <c r="E3579" s="1">
        <v>28.0</v>
      </c>
      <c r="F3579" s="7" t="str">
        <f>vlookup(E3579,Teams!A:B,2,false)</f>
        <v>Mira Loma</v>
      </c>
      <c r="G3579" s="1" t="b">
        <v>0</v>
      </c>
      <c r="H3579" s="1" t="b">
        <v>0</v>
      </c>
      <c r="I3579" s="1">
        <v>11.0</v>
      </c>
      <c r="J3579" s="7" t="str">
        <f>vlookup(I3579,Cats!$A:$B,2,false)</f>
        <v>B</v>
      </c>
    </row>
    <row r="3580">
      <c r="A3580" s="1">
        <v>140589.0</v>
      </c>
      <c r="B3580" s="1">
        <v>542.0</v>
      </c>
      <c r="C3580" s="1">
        <v>4.0</v>
      </c>
      <c r="D3580" s="1" t="s">
        <v>177</v>
      </c>
      <c r="E3580" s="1">
        <v>5.0</v>
      </c>
      <c r="F3580" s="7" t="str">
        <f>vlookup(E3580,Teams!A:B,2,false)</f>
        <v>Brookfield</v>
      </c>
      <c r="G3580" s="1" t="b">
        <v>1</v>
      </c>
      <c r="H3580" s="1" t="b">
        <v>0</v>
      </c>
      <c r="I3580" s="1">
        <v>12.0</v>
      </c>
      <c r="J3580" s="7" t="str">
        <f>vlookup(I3580,Cats!$A:$B,2,false)</f>
        <v>P</v>
      </c>
    </row>
    <row r="3581">
      <c r="A3581" s="1">
        <v>140590.0</v>
      </c>
      <c r="B3581" s="1">
        <v>542.0</v>
      </c>
      <c r="C3581" s="1">
        <v>-4.0</v>
      </c>
      <c r="D3581" s="1" t="s">
        <v>106</v>
      </c>
      <c r="E3581" s="1">
        <v>28.0</v>
      </c>
      <c r="F3581" s="7" t="str">
        <f>vlookup(E3581,Teams!A:B,2,false)</f>
        <v>Mira Loma</v>
      </c>
      <c r="G3581" s="1" t="b">
        <v>0</v>
      </c>
      <c r="H3581" s="1" t="b">
        <v>0</v>
      </c>
      <c r="I3581" s="1">
        <v>12.0</v>
      </c>
      <c r="J3581" s="7" t="str">
        <f>vlookup(I3581,Cats!$A:$B,2,false)</f>
        <v>P</v>
      </c>
    </row>
    <row r="3582">
      <c r="A3582" s="1">
        <v>140591.0</v>
      </c>
      <c r="B3582" s="1">
        <v>542.0</v>
      </c>
      <c r="C3582" s="1">
        <v>0.0</v>
      </c>
      <c r="D3582" s="1" t="s">
        <v>30</v>
      </c>
      <c r="E3582" s="1">
        <v>5.0</v>
      </c>
      <c r="F3582" s="7" t="str">
        <f>vlookup(E3582,Teams!A:B,2,false)</f>
        <v>Brookfield</v>
      </c>
      <c r="G3582" s="1" t="b">
        <v>1</v>
      </c>
      <c r="H3582" s="1" t="b">
        <v>0</v>
      </c>
      <c r="I3582" s="1">
        <v>13.0</v>
      </c>
      <c r="J3582" s="7" t="str">
        <f>vlookup(I3582,Cats!$A:$B,2,false)</f>
        <v>X</v>
      </c>
    </row>
    <row r="3583">
      <c r="A3583" s="1">
        <v>140592.0</v>
      </c>
      <c r="B3583" s="1">
        <v>542.0</v>
      </c>
      <c r="C3583" s="1">
        <v>0.0</v>
      </c>
      <c r="D3583" s="1" t="s">
        <v>106</v>
      </c>
      <c r="E3583" s="1">
        <v>28.0</v>
      </c>
      <c r="F3583" s="7" t="str">
        <f>vlookup(E3583,Teams!A:B,2,false)</f>
        <v>Mira Loma</v>
      </c>
      <c r="G3583" s="1" t="b">
        <v>0</v>
      </c>
      <c r="H3583" s="1" t="b">
        <v>0</v>
      </c>
      <c r="I3583" s="1">
        <v>13.0</v>
      </c>
      <c r="J3583" s="7" t="str">
        <f>vlookup(I3583,Cats!$A:$B,2,false)</f>
        <v>X</v>
      </c>
    </row>
    <row r="3584">
      <c r="A3584" s="1">
        <v>140593.0</v>
      </c>
      <c r="B3584" s="1">
        <v>542.0</v>
      </c>
      <c r="C3584" s="1">
        <v>0.0</v>
      </c>
      <c r="D3584" s="1" t="s">
        <v>32</v>
      </c>
      <c r="E3584" s="1">
        <v>5.0</v>
      </c>
      <c r="F3584" s="7" t="str">
        <f>vlookup(E3584,Teams!A:B,2,false)</f>
        <v>Brookfield</v>
      </c>
      <c r="G3584" s="1" t="b">
        <v>1</v>
      </c>
      <c r="H3584" s="1" t="b">
        <v>1</v>
      </c>
      <c r="I3584" s="1">
        <v>14.0</v>
      </c>
      <c r="J3584" s="7" t="str">
        <f>vlookup(I3584,Cats!$A:$B,2,false)</f>
        <v>M</v>
      </c>
    </row>
    <row r="3585">
      <c r="A3585" s="1">
        <v>140594.0</v>
      </c>
      <c r="B3585" s="1">
        <v>542.0</v>
      </c>
      <c r="C3585" s="1">
        <v>14.0</v>
      </c>
      <c r="D3585" s="1" t="s">
        <v>106</v>
      </c>
      <c r="E3585" s="1">
        <v>28.0</v>
      </c>
      <c r="F3585" s="7" t="str">
        <f>vlookup(E3585,Teams!A:B,2,false)</f>
        <v>Mira Loma</v>
      </c>
      <c r="G3585" s="1" t="b">
        <v>0</v>
      </c>
      <c r="H3585" s="1" t="b">
        <v>0</v>
      </c>
      <c r="I3585" s="1">
        <v>14.0</v>
      </c>
      <c r="J3585" s="7" t="str">
        <f>vlookup(I3585,Cats!$A:$B,2,false)</f>
        <v>M</v>
      </c>
    </row>
    <row r="3586">
      <c r="A3586" s="1">
        <v>140595.0</v>
      </c>
      <c r="B3586" s="1">
        <v>542.0</v>
      </c>
      <c r="C3586" s="1">
        <v>0.0</v>
      </c>
      <c r="D3586" s="1" t="s">
        <v>32</v>
      </c>
      <c r="E3586" s="1">
        <v>5.0</v>
      </c>
      <c r="F3586" s="7" t="str">
        <f>vlookup(E3586,Teams!A:B,2,false)</f>
        <v>Brookfield</v>
      </c>
      <c r="G3586" s="1" t="b">
        <v>1</v>
      </c>
      <c r="H3586" s="1" t="b">
        <v>1</v>
      </c>
      <c r="I3586" s="1">
        <v>15.0</v>
      </c>
      <c r="J3586" s="7" t="str">
        <f>vlookup(I3586,Cats!$A:$B,2,false)</f>
        <v>C</v>
      </c>
    </row>
    <row r="3587">
      <c r="A3587" s="1">
        <v>140596.0</v>
      </c>
      <c r="B3587" s="1">
        <v>542.0</v>
      </c>
      <c r="C3587" s="1">
        <v>14.0</v>
      </c>
      <c r="D3587" s="1" t="s">
        <v>107</v>
      </c>
      <c r="E3587" s="1">
        <v>28.0</v>
      </c>
      <c r="F3587" s="7" t="str">
        <f>vlookup(E3587,Teams!A:B,2,false)</f>
        <v>Mira Loma</v>
      </c>
      <c r="G3587" s="1" t="b">
        <v>0</v>
      </c>
      <c r="H3587" s="1" t="b">
        <v>0</v>
      </c>
      <c r="I3587" s="1">
        <v>15.0</v>
      </c>
      <c r="J3587" s="7" t="str">
        <f>vlookup(I3587,Cats!$A:$B,2,false)</f>
        <v>C</v>
      </c>
    </row>
    <row r="3588">
      <c r="A3588" s="1">
        <v>140597.0</v>
      </c>
      <c r="B3588" s="1">
        <v>542.0</v>
      </c>
      <c r="C3588" s="1">
        <v>0.0</v>
      </c>
      <c r="D3588" s="1" t="s">
        <v>32</v>
      </c>
      <c r="E3588" s="1">
        <v>5.0</v>
      </c>
      <c r="F3588" s="7" t="str">
        <f>vlookup(E3588,Teams!A:B,2,false)</f>
        <v>Brookfield</v>
      </c>
      <c r="G3588" s="1" t="b">
        <v>1</v>
      </c>
      <c r="H3588" s="1" t="b">
        <v>1</v>
      </c>
      <c r="I3588" s="1">
        <v>16.0</v>
      </c>
      <c r="J3588" s="7" t="str">
        <f>vlookup(I3588,Cats!$A:$B,2,false)</f>
        <v>E</v>
      </c>
    </row>
    <row r="3589">
      <c r="A3589" s="1">
        <v>140598.0</v>
      </c>
      <c r="B3589" s="1">
        <v>542.0</v>
      </c>
      <c r="C3589" s="1">
        <v>14.0</v>
      </c>
      <c r="D3589" s="1" t="s">
        <v>107</v>
      </c>
      <c r="E3589" s="1">
        <v>28.0</v>
      </c>
      <c r="F3589" s="7" t="str">
        <f>vlookup(E3589,Teams!A:B,2,false)</f>
        <v>Mira Loma</v>
      </c>
      <c r="G3589" s="1" t="b">
        <v>0</v>
      </c>
      <c r="H3589" s="1" t="b">
        <v>0</v>
      </c>
      <c r="I3589" s="1">
        <v>16.0</v>
      </c>
      <c r="J3589" s="7" t="str">
        <f>vlookup(I3589,Cats!$A:$B,2,false)</f>
        <v>E</v>
      </c>
    </row>
    <row r="3590">
      <c r="A3590" s="1">
        <v>140599.0</v>
      </c>
      <c r="B3590" s="1">
        <v>542.0</v>
      </c>
      <c r="C3590" s="1">
        <v>0.0</v>
      </c>
      <c r="D3590" s="1" t="s">
        <v>32</v>
      </c>
      <c r="E3590" s="1">
        <v>5.0</v>
      </c>
      <c r="F3590" s="7" t="str">
        <f>vlookup(E3590,Teams!A:B,2,false)</f>
        <v>Brookfield</v>
      </c>
      <c r="G3590" s="1" t="b">
        <v>1</v>
      </c>
      <c r="H3590" s="1" t="b">
        <v>1</v>
      </c>
      <c r="I3590" s="1">
        <v>17.0</v>
      </c>
      <c r="J3590" s="7" t="str">
        <f>vlookup(I3590,Cats!$A:$B,2,false)</f>
        <v>B</v>
      </c>
    </row>
    <row r="3591">
      <c r="A3591" s="1">
        <v>140600.0</v>
      </c>
      <c r="B3591" s="1">
        <v>542.0</v>
      </c>
      <c r="C3591" s="1">
        <v>14.0</v>
      </c>
      <c r="D3591" s="1" t="s">
        <v>106</v>
      </c>
      <c r="E3591" s="1">
        <v>28.0</v>
      </c>
      <c r="F3591" s="7" t="str">
        <f>vlookup(E3591,Teams!A:B,2,false)</f>
        <v>Mira Loma</v>
      </c>
      <c r="G3591" s="1" t="b">
        <v>0</v>
      </c>
      <c r="H3591" s="1" t="b">
        <v>0</v>
      </c>
      <c r="I3591" s="1">
        <v>17.0</v>
      </c>
      <c r="J3591" s="7" t="str">
        <f>vlookup(I3591,Cats!$A:$B,2,false)</f>
        <v>B</v>
      </c>
    </row>
    <row r="3592">
      <c r="A3592" s="1">
        <v>140601.0</v>
      </c>
      <c r="B3592" s="1">
        <v>542.0</v>
      </c>
      <c r="C3592" s="1">
        <v>0.0</v>
      </c>
      <c r="D3592" s="1" t="s">
        <v>32</v>
      </c>
      <c r="E3592" s="1">
        <v>5.0</v>
      </c>
      <c r="F3592" s="7" t="str">
        <f>vlookup(E3592,Teams!A:B,2,false)</f>
        <v>Brookfield</v>
      </c>
      <c r="G3592" s="1" t="b">
        <v>1</v>
      </c>
      <c r="H3592" s="1" t="b">
        <v>1</v>
      </c>
      <c r="I3592" s="1">
        <v>18.0</v>
      </c>
      <c r="J3592" s="7" t="str">
        <f>vlookup(I3592,Cats!$A:$B,2,false)</f>
        <v>P</v>
      </c>
    </row>
    <row r="3593">
      <c r="A3593" s="1">
        <v>140602.0</v>
      </c>
      <c r="B3593" s="1">
        <v>542.0</v>
      </c>
      <c r="C3593" s="1">
        <v>14.0</v>
      </c>
      <c r="D3593" s="1" t="s">
        <v>106</v>
      </c>
      <c r="E3593" s="1">
        <v>28.0</v>
      </c>
      <c r="F3593" s="7" t="str">
        <f>vlookup(E3593,Teams!A:B,2,false)</f>
        <v>Mira Loma</v>
      </c>
      <c r="G3593" s="1" t="b">
        <v>0</v>
      </c>
      <c r="H3593" s="1" t="b">
        <v>0</v>
      </c>
      <c r="I3593" s="1">
        <v>18.0</v>
      </c>
      <c r="J3593" s="7" t="str">
        <f>vlookup(I3593,Cats!$A:$B,2,false)</f>
        <v>P</v>
      </c>
    </row>
    <row r="3594">
      <c r="A3594" s="1">
        <v>140603.0</v>
      </c>
      <c r="B3594" s="1">
        <v>542.0</v>
      </c>
      <c r="C3594" s="1">
        <v>4.0</v>
      </c>
      <c r="D3594" s="1" t="s">
        <v>30</v>
      </c>
      <c r="E3594" s="1">
        <v>5.0</v>
      </c>
      <c r="F3594" s="7" t="str">
        <f>vlookup(E3594,Teams!A:B,2,false)</f>
        <v>Brookfield</v>
      </c>
      <c r="G3594" s="1" t="b">
        <v>1</v>
      </c>
      <c r="H3594" s="1" t="b">
        <v>0</v>
      </c>
      <c r="I3594" s="1">
        <v>19.0</v>
      </c>
      <c r="J3594" s="7" t="str">
        <f>vlookup(I3594,Cats!$A:$B,2,false)</f>
        <v>X</v>
      </c>
    </row>
    <row r="3595">
      <c r="A3595" s="1">
        <v>140604.0</v>
      </c>
      <c r="B3595" s="1">
        <v>542.0</v>
      </c>
      <c r="C3595" s="1">
        <v>0.0</v>
      </c>
      <c r="D3595" s="1" t="s">
        <v>32</v>
      </c>
      <c r="E3595" s="1">
        <v>28.0</v>
      </c>
      <c r="F3595" s="7" t="str">
        <f>vlookup(E3595,Teams!A:B,2,false)</f>
        <v>Mira Loma</v>
      </c>
      <c r="G3595" s="1" t="b">
        <v>0</v>
      </c>
      <c r="H3595" s="1" t="b">
        <v>1</v>
      </c>
      <c r="I3595" s="1">
        <v>19.0</v>
      </c>
      <c r="J3595" s="7" t="str">
        <f>vlookup(I3595,Cats!$A:$B,2,false)</f>
        <v>X</v>
      </c>
    </row>
    <row r="3596">
      <c r="A3596" s="1">
        <v>140605.0</v>
      </c>
      <c r="B3596" s="1">
        <v>542.0</v>
      </c>
      <c r="C3596" s="1">
        <v>0.0</v>
      </c>
      <c r="D3596" s="1" t="s">
        <v>30</v>
      </c>
      <c r="E3596" s="1">
        <v>5.0</v>
      </c>
      <c r="F3596" s="7" t="str">
        <f>vlookup(E3596,Teams!A:B,2,false)</f>
        <v>Brookfield</v>
      </c>
      <c r="G3596" s="1" t="b">
        <v>1</v>
      </c>
      <c r="H3596" s="1" t="b">
        <v>0</v>
      </c>
      <c r="I3596" s="1">
        <v>20.0</v>
      </c>
      <c r="J3596" s="7" t="str">
        <f>vlookup(I3596,Cats!$A:$B,2,false)</f>
        <v>M</v>
      </c>
    </row>
    <row r="3597">
      <c r="A3597" s="1">
        <v>140606.0</v>
      </c>
      <c r="B3597" s="1">
        <v>542.0</v>
      </c>
      <c r="C3597" s="1">
        <v>0.0</v>
      </c>
      <c r="D3597" s="1" t="s">
        <v>107</v>
      </c>
      <c r="E3597" s="1">
        <v>28.0</v>
      </c>
      <c r="F3597" s="7" t="str">
        <f>vlookup(E3597,Teams!A:B,2,false)</f>
        <v>Mira Loma</v>
      </c>
      <c r="G3597" s="1" t="b">
        <v>0</v>
      </c>
      <c r="H3597" s="1" t="b">
        <v>0</v>
      </c>
      <c r="I3597" s="1">
        <v>20.0</v>
      </c>
      <c r="J3597" s="7" t="str">
        <f>vlookup(I3597,Cats!$A:$B,2,false)</f>
        <v>M</v>
      </c>
    </row>
    <row r="3598">
      <c r="A3598" s="1">
        <v>140607.0</v>
      </c>
      <c r="B3598" s="1">
        <v>542.0</v>
      </c>
      <c r="C3598" s="1">
        <v>0.0</v>
      </c>
      <c r="D3598" s="1" t="s">
        <v>30</v>
      </c>
      <c r="E3598" s="1">
        <v>5.0</v>
      </c>
      <c r="F3598" s="7" t="str">
        <f>vlookup(E3598,Teams!A:B,2,false)</f>
        <v>Brookfield</v>
      </c>
      <c r="G3598" s="1" t="b">
        <v>1</v>
      </c>
      <c r="H3598" s="1" t="b">
        <v>0</v>
      </c>
      <c r="I3598" s="1">
        <v>21.0</v>
      </c>
      <c r="J3598" s="7" t="str">
        <f>vlookup(I3598,Cats!$A:$B,2,false)</f>
        <v>C</v>
      </c>
    </row>
    <row r="3599">
      <c r="A3599" s="1">
        <v>140608.0</v>
      </c>
      <c r="B3599" s="1">
        <v>542.0</v>
      </c>
      <c r="C3599" s="1">
        <v>0.0</v>
      </c>
      <c r="D3599" s="1" t="s">
        <v>107</v>
      </c>
      <c r="E3599" s="1">
        <v>28.0</v>
      </c>
      <c r="F3599" s="7" t="str">
        <f>vlookup(E3599,Teams!A:B,2,false)</f>
        <v>Mira Loma</v>
      </c>
      <c r="G3599" s="1" t="b">
        <v>0</v>
      </c>
      <c r="H3599" s="1" t="b">
        <v>0</v>
      </c>
      <c r="I3599" s="1">
        <v>21.0</v>
      </c>
      <c r="J3599" s="7" t="str">
        <f>vlookup(I3599,Cats!$A:$B,2,false)</f>
        <v>C</v>
      </c>
    </row>
    <row r="3600">
      <c r="A3600" s="1">
        <v>140609.0</v>
      </c>
      <c r="B3600" s="1">
        <v>542.0</v>
      </c>
      <c r="C3600" s="1">
        <v>14.0</v>
      </c>
      <c r="D3600" s="1" t="s">
        <v>30</v>
      </c>
      <c r="E3600" s="1">
        <v>5.0</v>
      </c>
      <c r="F3600" s="7" t="str">
        <f>vlookup(E3600,Teams!A:B,2,false)</f>
        <v>Brookfield</v>
      </c>
      <c r="G3600" s="1" t="b">
        <v>1</v>
      </c>
      <c r="H3600" s="1" t="b">
        <v>0</v>
      </c>
      <c r="I3600" s="1">
        <v>22.0</v>
      </c>
      <c r="J3600" s="7" t="str">
        <f>vlookup(I3600,Cats!$A:$B,2,false)</f>
        <v>E</v>
      </c>
    </row>
    <row r="3601">
      <c r="A3601" s="1">
        <v>140610.0</v>
      </c>
      <c r="B3601" s="1">
        <v>542.0</v>
      </c>
      <c r="C3601" s="1">
        <v>-4.0</v>
      </c>
      <c r="D3601" s="1" t="s">
        <v>106</v>
      </c>
      <c r="E3601" s="1">
        <v>28.0</v>
      </c>
      <c r="F3601" s="7" t="str">
        <f>vlookup(E3601,Teams!A:B,2,false)</f>
        <v>Mira Loma</v>
      </c>
      <c r="G3601" s="1" t="b">
        <v>0</v>
      </c>
      <c r="H3601" s="1" t="b">
        <v>0</v>
      </c>
      <c r="I3601" s="1">
        <v>22.0</v>
      </c>
      <c r="J3601" s="7" t="str">
        <f>vlookup(I3601,Cats!$A:$B,2,false)</f>
        <v>E</v>
      </c>
    </row>
    <row r="3602">
      <c r="A3602" s="1">
        <v>140611.0</v>
      </c>
      <c r="B3602" s="1">
        <v>542.0</v>
      </c>
      <c r="C3602" s="1">
        <v>4.0</v>
      </c>
      <c r="D3602" s="1" t="s">
        <v>30</v>
      </c>
      <c r="E3602" s="1">
        <v>5.0</v>
      </c>
      <c r="F3602" s="7" t="str">
        <f>vlookup(E3602,Teams!A:B,2,false)</f>
        <v>Brookfield</v>
      </c>
      <c r="G3602" s="1" t="b">
        <v>1</v>
      </c>
      <c r="H3602" s="1" t="b">
        <v>0</v>
      </c>
      <c r="I3602" s="1">
        <v>23.0</v>
      </c>
      <c r="J3602" s="7" t="str">
        <f>vlookup(I3602,Cats!$A:$B,2,false)</f>
        <v>B</v>
      </c>
    </row>
    <row r="3603">
      <c r="A3603" s="1">
        <v>140612.0</v>
      </c>
      <c r="B3603" s="1">
        <v>542.0</v>
      </c>
      <c r="C3603" s="1">
        <v>-4.0</v>
      </c>
      <c r="D3603" s="1" t="s">
        <v>106</v>
      </c>
      <c r="E3603" s="1">
        <v>28.0</v>
      </c>
      <c r="F3603" s="7" t="str">
        <f>vlookup(E3603,Teams!A:B,2,false)</f>
        <v>Mira Loma</v>
      </c>
      <c r="G3603" s="1" t="b">
        <v>0</v>
      </c>
      <c r="H3603" s="1" t="b">
        <v>0</v>
      </c>
      <c r="I3603" s="1">
        <v>23.0</v>
      </c>
      <c r="J3603" s="7" t="str">
        <f>vlookup(I3603,Cats!$A:$B,2,false)</f>
        <v>B</v>
      </c>
    </row>
    <row r="3604">
      <c r="A3604" s="1">
        <v>140613.0</v>
      </c>
      <c r="B3604" s="1">
        <v>542.0</v>
      </c>
      <c r="C3604" s="1">
        <v>4.0</v>
      </c>
      <c r="D3604" s="1" t="s">
        <v>177</v>
      </c>
      <c r="E3604" s="1">
        <v>5.0</v>
      </c>
      <c r="F3604" s="7" t="str">
        <f>vlookup(E3604,Teams!A:B,2,false)</f>
        <v>Brookfield</v>
      </c>
      <c r="G3604" s="1" t="b">
        <v>1</v>
      </c>
      <c r="H3604" s="1" t="b">
        <v>0</v>
      </c>
      <c r="I3604" s="1">
        <v>24.0</v>
      </c>
      <c r="J3604" s="7" t="str">
        <f>vlookup(I3604,Cats!$A:$B,2,false)</f>
        <v>P</v>
      </c>
    </row>
    <row r="3605">
      <c r="A3605" s="1">
        <v>140614.0</v>
      </c>
      <c r="B3605" s="1">
        <v>542.0</v>
      </c>
      <c r="C3605" s="1">
        <v>0.0</v>
      </c>
      <c r="D3605" s="1" t="s">
        <v>32</v>
      </c>
      <c r="E3605" s="1">
        <v>28.0</v>
      </c>
      <c r="F3605" s="7" t="str">
        <f>vlookup(E3605,Teams!A:B,2,false)</f>
        <v>Mira Loma</v>
      </c>
      <c r="G3605" s="1" t="b">
        <v>0</v>
      </c>
      <c r="H3605" s="1" t="b">
        <v>1</v>
      </c>
      <c r="I3605" s="1">
        <v>24.0</v>
      </c>
      <c r="J3605" s="7" t="str">
        <f>vlookup(I3605,Cats!$A:$B,2,false)</f>
        <v>P</v>
      </c>
    </row>
    <row r="3606">
      <c r="A3606" s="1">
        <v>140615.0</v>
      </c>
      <c r="B3606" s="1">
        <v>543.0</v>
      </c>
      <c r="C3606" s="1">
        <v>0.0</v>
      </c>
      <c r="D3606" s="1" t="s">
        <v>32</v>
      </c>
      <c r="E3606" s="1">
        <v>16.0</v>
      </c>
      <c r="F3606" s="7" t="str">
        <f>vlookup(E3606,Teams!A:B,2,false)</f>
        <v>Enloe B</v>
      </c>
      <c r="G3606" s="1" t="b">
        <v>1</v>
      </c>
      <c r="H3606" s="1" t="b">
        <v>1</v>
      </c>
      <c r="I3606" s="1">
        <v>1.0</v>
      </c>
      <c r="J3606" s="7" t="str">
        <f>vlookup(I3606,Cats!$A:$B,2,false)</f>
        <v>X</v>
      </c>
    </row>
    <row r="3607">
      <c r="A3607" s="1">
        <v>140616.0</v>
      </c>
      <c r="B3607" s="1">
        <v>543.0</v>
      </c>
      <c r="C3607" s="1">
        <v>14.0</v>
      </c>
      <c r="D3607" s="1" t="s">
        <v>48</v>
      </c>
      <c r="E3607" s="1">
        <v>48.0</v>
      </c>
      <c r="F3607" s="7" t="str">
        <f>vlookup(E3607,Teams!A:B,2,false)</f>
        <v>WWPN</v>
      </c>
      <c r="G3607" s="1" t="b">
        <v>0</v>
      </c>
      <c r="H3607" s="1" t="b">
        <v>0</v>
      </c>
      <c r="I3607" s="1">
        <v>1.0</v>
      </c>
      <c r="J3607" s="7" t="str">
        <f>vlookup(I3607,Cats!$A:$B,2,false)</f>
        <v>X</v>
      </c>
    </row>
    <row r="3608">
      <c r="A3608" s="1">
        <v>140617.0</v>
      </c>
      <c r="B3608" s="1">
        <v>543.0</v>
      </c>
      <c r="C3608" s="1">
        <v>4.0</v>
      </c>
      <c r="D3608" s="1" t="s">
        <v>59</v>
      </c>
      <c r="E3608" s="1">
        <v>16.0</v>
      </c>
      <c r="F3608" s="7" t="str">
        <f>vlookup(E3608,Teams!A:B,2,false)</f>
        <v>Enloe B</v>
      </c>
      <c r="G3608" s="1" t="b">
        <v>1</v>
      </c>
      <c r="H3608" s="1" t="b">
        <v>0</v>
      </c>
      <c r="I3608" s="1">
        <v>2.0</v>
      </c>
      <c r="J3608" s="7" t="str">
        <f>vlookup(I3608,Cats!$A:$B,2,false)</f>
        <v>M</v>
      </c>
    </row>
    <row r="3609">
      <c r="A3609" s="1">
        <v>140618.0</v>
      </c>
      <c r="B3609" s="1">
        <v>543.0</v>
      </c>
      <c r="C3609" s="1">
        <v>0.0</v>
      </c>
      <c r="D3609" s="1" t="s">
        <v>32</v>
      </c>
      <c r="E3609" s="1">
        <v>48.0</v>
      </c>
      <c r="F3609" s="7" t="str">
        <f>vlookup(E3609,Teams!A:B,2,false)</f>
        <v>WWPN</v>
      </c>
      <c r="G3609" s="1" t="b">
        <v>0</v>
      </c>
      <c r="H3609" s="1" t="b">
        <v>1</v>
      </c>
      <c r="I3609" s="1">
        <v>2.0</v>
      </c>
      <c r="J3609" s="7" t="str">
        <f>vlookup(I3609,Cats!$A:$B,2,false)</f>
        <v>M</v>
      </c>
    </row>
    <row r="3610">
      <c r="A3610" s="1">
        <v>140619.0</v>
      </c>
      <c r="B3610" s="1">
        <v>543.0</v>
      </c>
      <c r="C3610" s="1">
        <v>4.0</v>
      </c>
      <c r="D3610" s="1" t="s">
        <v>54</v>
      </c>
      <c r="E3610" s="1">
        <v>16.0</v>
      </c>
      <c r="F3610" s="7" t="str">
        <f>vlookup(E3610,Teams!A:B,2,false)</f>
        <v>Enloe B</v>
      </c>
      <c r="G3610" s="1" t="b">
        <v>1</v>
      </c>
      <c r="H3610" s="1" t="b">
        <v>0</v>
      </c>
      <c r="I3610" s="1">
        <v>3.0</v>
      </c>
      <c r="J3610" s="7" t="str">
        <f>vlookup(I3610,Cats!$A:$B,2,false)</f>
        <v>C</v>
      </c>
    </row>
    <row r="3611">
      <c r="A3611" s="1">
        <v>140620.0</v>
      </c>
      <c r="B3611" s="1">
        <v>543.0</v>
      </c>
      <c r="C3611" s="1">
        <v>0.0</v>
      </c>
      <c r="D3611" s="1" t="s">
        <v>32</v>
      </c>
      <c r="E3611" s="1">
        <v>48.0</v>
      </c>
      <c r="F3611" s="7" t="str">
        <f>vlookup(E3611,Teams!A:B,2,false)</f>
        <v>WWPN</v>
      </c>
      <c r="G3611" s="1" t="b">
        <v>0</v>
      </c>
      <c r="H3611" s="1" t="b">
        <v>1</v>
      </c>
      <c r="I3611" s="1">
        <v>3.0</v>
      </c>
      <c r="J3611" s="7" t="str">
        <f>vlookup(I3611,Cats!$A:$B,2,false)</f>
        <v>C</v>
      </c>
    </row>
    <row r="3612">
      <c r="A3612" s="1">
        <v>140621.0</v>
      </c>
      <c r="B3612" s="1">
        <v>543.0</v>
      </c>
      <c r="C3612" s="1">
        <v>4.0</v>
      </c>
      <c r="D3612" s="1" t="s">
        <v>54</v>
      </c>
      <c r="E3612" s="1">
        <v>16.0</v>
      </c>
      <c r="F3612" s="7" t="str">
        <f>vlookup(E3612,Teams!A:B,2,false)</f>
        <v>Enloe B</v>
      </c>
      <c r="G3612" s="1" t="b">
        <v>1</v>
      </c>
      <c r="H3612" s="1" t="b">
        <v>0</v>
      </c>
      <c r="I3612" s="1">
        <v>4.0</v>
      </c>
      <c r="J3612" s="7" t="str">
        <f>vlookup(I3612,Cats!$A:$B,2,false)</f>
        <v>E</v>
      </c>
    </row>
    <row r="3613">
      <c r="A3613" s="1">
        <v>140622.0</v>
      </c>
      <c r="B3613" s="1">
        <v>543.0</v>
      </c>
      <c r="C3613" s="1">
        <v>0.0</v>
      </c>
      <c r="D3613" s="1" t="s">
        <v>51</v>
      </c>
      <c r="E3613" s="1">
        <v>48.0</v>
      </c>
      <c r="F3613" s="7" t="str">
        <f>vlookup(E3613,Teams!A:B,2,false)</f>
        <v>WWPN</v>
      </c>
      <c r="G3613" s="1" t="b">
        <v>0</v>
      </c>
      <c r="H3613" s="1" t="b">
        <v>0</v>
      </c>
      <c r="I3613" s="1">
        <v>4.0</v>
      </c>
      <c r="J3613" s="7" t="str">
        <f>vlookup(I3613,Cats!$A:$B,2,false)</f>
        <v>E</v>
      </c>
    </row>
    <row r="3614">
      <c r="A3614" s="1">
        <v>140623.0</v>
      </c>
      <c r="B3614" s="1">
        <v>543.0</v>
      </c>
      <c r="C3614" s="1">
        <v>0.0</v>
      </c>
      <c r="D3614" s="1" t="s">
        <v>58</v>
      </c>
      <c r="E3614" s="1">
        <v>16.0</v>
      </c>
      <c r="F3614" s="7" t="str">
        <f>vlookup(E3614,Teams!A:B,2,false)</f>
        <v>Enloe B</v>
      </c>
      <c r="G3614" s="1" t="b">
        <v>1</v>
      </c>
      <c r="H3614" s="1" t="b">
        <v>0</v>
      </c>
      <c r="I3614" s="1">
        <v>5.0</v>
      </c>
      <c r="J3614" s="7" t="str">
        <f>vlookup(I3614,Cats!$A:$B,2,false)</f>
        <v>B</v>
      </c>
    </row>
    <row r="3615">
      <c r="A3615" s="1">
        <v>140624.0</v>
      </c>
      <c r="B3615" s="1">
        <v>543.0</v>
      </c>
      <c r="C3615" s="1">
        <v>0.0</v>
      </c>
      <c r="D3615" s="1" t="s">
        <v>51</v>
      </c>
      <c r="E3615" s="1">
        <v>48.0</v>
      </c>
      <c r="F3615" s="7" t="str">
        <f>vlookup(E3615,Teams!A:B,2,false)</f>
        <v>WWPN</v>
      </c>
      <c r="G3615" s="1" t="b">
        <v>0</v>
      </c>
      <c r="H3615" s="1" t="b">
        <v>0</v>
      </c>
      <c r="I3615" s="1">
        <v>5.0</v>
      </c>
      <c r="J3615" s="7" t="str">
        <f>vlookup(I3615,Cats!$A:$B,2,false)</f>
        <v>B</v>
      </c>
    </row>
    <row r="3616">
      <c r="A3616" s="1">
        <v>140625.0</v>
      </c>
      <c r="B3616" s="1">
        <v>543.0</v>
      </c>
      <c r="C3616" s="1">
        <v>14.0</v>
      </c>
      <c r="D3616" s="1" t="s">
        <v>54</v>
      </c>
      <c r="E3616" s="1">
        <v>16.0</v>
      </c>
      <c r="F3616" s="7" t="str">
        <f>vlookup(E3616,Teams!A:B,2,false)</f>
        <v>Enloe B</v>
      </c>
      <c r="G3616" s="1" t="b">
        <v>1</v>
      </c>
      <c r="H3616" s="1" t="b">
        <v>0</v>
      </c>
      <c r="I3616" s="1">
        <v>6.0</v>
      </c>
      <c r="J3616" s="7" t="str">
        <f>vlookup(I3616,Cats!$A:$B,2,false)</f>
        <v>P</v>
      </c>
    </row>
    <row r="3617">
      <c r="A3617" s="1">
        <v>140626.0</v>
      </c>
      <c r="B3617" s="1">
        <v>543.0</v>
      </c>
      <c r="C3617" s="1">
        <v>0.0</v>
      </c>
      <c r="D3617" s="1" t="s">
        <v>32</v>
      </c>
      <c r="E3617" s="1">
        <v>48.0</v>
      </c>
      <c r="F3617" s="7" t="str">
        <f>vlookup(E3617,Teams!A:B,2,false)</f>
        <v>WWPN</v>
      </c>
      <c r="G3617" s="1" t="b">
        <v>0</v>
      </c>
      <c r="H3617" s="1" t="b">
        <v>1</v>
      </c>
      <c r="I3617" s="1">
        <v>6.0</v>
      </c>
      <c r="J3617" s="7" t="str">
        <f>vlookup(I3617,Cats!$A:$B,2,false)</f>
        <v>P</v>
      </c>
    </row>
    <row r="3618">
      <c r="A3618" s="1">
        <v>140627.0</v>
      </c>
      <c r="B3618" s="1">
        <v>543.0</v>
      </c>
      <c r="C3618" s="1">
        <v>0.0</v>
      </c>
      <c r="D3618" s="1" t="s">
        <v>32</v>
      </c>
      <c r="E3618" s="1">
        <v>16.0</v>
      </c>
      <c r="F3618" s="7" t="str">
        <f>vlookup(E3618,Teams!A:B,2,false)</f>
        <v>Enloe B</v>
      </c>
      <c r="G3618" s="1" t="b">
        <v>1</v>
      </c>
      <c r="H3618" s="1" t="b">
        <v>1</v>
      </c>
      <c r="I3618" s="1">
        <v>7.0</v>
      </c>
      <c r="J3618" s="7" t="str">
        <f>vlookup(I3618,Cats!$A:$B,2,false)</f>
        <v>X</v>
      </c>
    </row>
    <row r="3619">
      <c r="A3619" s="1">
        <v>140628.0</v>
      </c>
      <c r="B3619" s="1">
        <v>543.0</v>
      </c>
      <c r="C3619" s="1">
        <v>14.0</v>
      </c>
      <c r="D3619" s="1" t="s">
        <v>48</v>
      </c>
      <c r="E3619" s="1">
        <v>48.0</v>
      </c>
      <c r="F3619" s="7" t="str">
        <f>vlookup(E3619,Teams!A:B,2,false)</f>
        <v>WWPN</v>
      </c>
      <c r="G3619" s="1" t="b">
        <v>0</v>
      </c>
      <c r="H3619" s="1" t="b">
        <v>0</v>
      </c>
      <c r="I3619" s="1">
        <v>7.0</v>
      </c>
      <c r="J3619" s="7" t="str">
        <f>vlookup(I3619,Cats!$A:$B,2,false)</f>
        <v>X</v>
      </c>
    </row>
    <row r="3620">
      <c r="A3620" s="1">
        <v>140629.0</v>
      </c>
      <c r="B3620" s="1">
        <v>543.0</v>
      </c>
      <c r="C3620" s="1">
        <v>14.0</v>
      </c>
      <c r="D3620" s="1" t="s">
        <v>59</v>
      </c>
      <c r="E3620" s="1">
        <v>16.0</v>
      </c>
      <c r="F3620" s="7" t="str">
        <f>vlookup(E3620,Teams!A:B,2,false)</f>
        <v>Enloe B</v>
      </c>
      <c r="G3620" s="1" t="b">
        <v>1</v>
      </c>
      <c r="H3620" s="1" t="b">
        <v>0</v>
      </c>
      <c r="I3620" s="1">
        <v>8.0</v>
      </c>
      <c r="J3620" s="7" t="str">
        <f>vlookup(I3620,Cats!$A:$B,2,false)</f>
        <v>M</v>
      </c>
    </row>
    <row r="3621">
      <c r="A3621" s="1">
        <v>140630.0</v>
      </c>
      <c r="B3621" s="1">
        <v>543.0</v>
      </c>
      <c r="C3621" s="1">
        <v>-4.0</v>
      </c>
      <c r="D3621" s="1" t="s">
        <v>53</v>
      </c>
      <c r="E3621" s="1">
        <v>48.0</v>
      </c>
      <c r="F3621" s="7" t="str">
        <f>vlookup(E3621,Teams!A:B,2,false)</f>
        <v>WWPN</v>
      </c>
      <c r="G3621" s="1" t="b">
        <v>0</v>
      </c>
      <c r="H3621" s="1" t="b">
        <v>0</v>
      </c>
      <c r="I3621" s="1">
        <v>8.0</v>
      </c>
      <c r="J3621" s="7" t="str">
        <f>vlookup(I3621,Cats!$A:$B,2,false)</f>
        <v>M</v>
      </c>
    </row>
    <row r="3622">
      <c r="A3622" s="1">
        <v>140631.0</v>
      </c>
      <c r="B3622" s="1">
        <v>543.0</v>
      </c>
      <c r="C3622" s="1">
        <v>-4.0</v>
      </c>
      <c r="D3622" s="1" t="s">
        <v>54</v>
      </c>
      <c r="E3622" s="1">
        <v>16.0</v>
      </c>
      <c r="F3622" s="7" t="str">
        <f>vlookup(E3622,Teams!A:B,2,false)</f>
        <v>Enloe B</v>
      </c>
      <c r="G3622" s="1" t="b">
        <v>1</v>
      </c>
      <c r="H3622" s="1" t="b">
        <v>0</v>
      </c>
      <c r="I3622" s="1">
        <v>9.0</v>
      </c>
      <c r="J3622" s="7" t="str">
        <f>vlookup(I3622,Cats!$A:$B,2,false)</f>
        <v>C</v>
      </c>
    </row>
    <row r="3623">
      <c r="A3623" s="1">
        <v>140632.0</v>
      </c>
      <c r="B3623" s="1">
        <v>543.0</v>
      </c>
      <c r="C3623" s="1">
        <v>0.0</v>
      </c>
      <c r="D3623" s="1" t="s">
        <v>46</v>
      </c>
      <c r="E3623" s="1">
        <v>48.0</v>
      </c>
      <c r="F3623" s="7" t="str">
        <f>vlookup(E3623,Teams!A:B,2,false)</f>
        <v>WWPN</v>
      </c>
      <c r="G3623" s="1" t="b">
        <v>0</v>
      </c>
      <c r="H3623" s="1" t="b">
        <v>0</v>
      </c>
      <c r="I3623" s="1">
        <v>9.0</v>
      </c>
      <c r="J3623" s="7" t="str">
        <f>vlookup(I3623,Cats!$A:$B,2,false)</f>
        <v>C</v>
      </c>
    </row>
    <row r="3624">
      <c r="A3624" s="1">
        <v>140633.0</v>
      </c>
      <c r="B3624" s="1">
        <v>543.0</v>
      </c>
      <c r="C3624" s="1">
        <v>0.0</v>
      </c>
      <c r="D3624" s="1" t="s">
        <v>32</v>
      </c>
      <c r="E3624" s="1">
        <v>16.0</v>
      </c>
      <c r="F3624" s="7" t="str">
        <f>vlookup(E3624,Teams!A:B,2,false)</f>
        <v>Enloe B</v>
      </c>
      <c r="G3624" s="1" t="b">
        <v>1</v>
      </c>
      <c r="H3624" s="1" t="b">
        <v>1</v>
      </c>
      <c r="I3624" s="1">
        <v>10.0</v>
      </c>
      <c r="J3624" s="7" t="str">
        <f>vlookup(I3624,Cats!$A:$B,2,false)</f>
        <v>E</v>
      </c>
    </row>
    <row r="3625">
      <c r="A3625" s="1">
        <v>140634.0</v>
      </c>
      <c r="B3625" s="1">
        <v>543.0</v>
      </c>
      <c r="C3625" s="1">
        <v>4.0</v>
      </c>
      <c r="D3625" s="1" t="s">
        <v>46</v>
      </c>
      <c r="E3625" s="1">
        <v>48.0</v>
      </c>
      <c r="F3625" s="7" t="str">
        <f>vlookup(E3625,Teams!A:B,2,false)</f>
        <v>WWPN</v>
      </c>
      <c r="G3625" s="1" t="b">
        <v>0</v>
      </c>
      <c r="H3625" s="1" t="b">
        <v>0</v>
      </c>
      <c r="I3625" s="1">
        <v>10.0</v>
      </c>
      <c r="J3625" s="7" t="str">
        <f>vlookup(I3625,Cats!$A:$B,2,false)</f>
        <v>E</v>
      </c>
    </row>
    <row r="3626">
      <c r="A3626" s="1">
        <v>140635.0</v>
      </c>
      <c r="B3626" s="1">
        <v>543.0</v>
      </c>
      <c r="C3626" s="1">
        <v>0.0</v>
      </c>
      <c r="D3626" s="1" t="s">
        <v>58</v>
      </c>
      <c r="E3626" s="1">
        <v>16.0</v>
      </c>
      <c r="F3626" s="7" t="str">
        <f>vlookup(E3626,Teams!A:B,2,false)</f>
        <v>Enloe B</v>
      </c>
      <c r="G3626" s="1" t="b">
        <v>1</v>
      </c>
      <c r="H3626" s="1" t="b">
        <v>0</v>
      </c>
      <c r="I3626" s="1">
        <v>11.0</v>
      </c>
      <c r="J3626" s="7" t="str">
        <f>vlookup(I3626,Cats!$A:$B,2,false)</f>
        <v>B</v>
      </c>
    </row>
    <row r="3627">
      <c r="A3627" s="1">
        <v>140636.0</v>
      </c>
      <c r="B3627" s="1">
        <v>543.0</v>
      </c>
      <c r="C3627" s="1">
        <v>14.0</v>
      </c>
      <c r="D3627" s="1" t="s">
        <v>51</v>
      </c>
      <c r="E3627" s="1">
        <v>48.0</v>
      </c>
      <c r="F3627" s="7" t="str">
        <f>vlookup(E3627,Teams!A:B,2,false)</f>
        <v>WWPN</v>
      </c>
      <c r="G3627" s="1" t="b">
        <v>0</v>
      </c>
      <c r="H3627" s="1" t="b">
        <v>0</v>
      </c>
      <c r="I3627" s="1">
        <v>11.0</v>
      </c>
      <c r="J3627" s="7" t="str">
        <f>vlookup(I3627,Cats!$A:$B,2,false)</f>
        <v>B</v>
      </c>
    </row>
    <row r="3628">
      <c r="A3628" s="1">
        <v>140637.0</v>
      </c>
      <c r="B3628" s="1">
        <v>543.0</v>
      </c>
      <c r="C3628" s="1">
        <v>-4.0</v>
      </c>
      <c r="D3628" s="1" t="s">
        <v>54</v>
      </c>
      <c r="E3628" s="1">
        <v>16.0</v>
      </c>
      <c r="F3628" s="7" t="str">
        <f>vlookup(E3628,Teams!A:B,2,false)</f>
        <v>Enloe B</v>
      </c>
      <c r="G3628" s="1" t="b">
        <v>1</v>
      </c>
      <c r="H3628" s="1" t="b">
        <v>0</v>
      </c>
      <c r="I3628" s="1">
        <v>12.0</v>
      </c>
      <c r="J3628" s="7" t="str">
        <f>vlookup(I3628,Cats!$A:$B,2,false)</f>
        <v>P</v>
      </c>
    </row>
    <row r="3629">
      <c r="A3629" s="1">
        <v>140638.0</v>
      </c>
      <c r="B3629" s="1">
        <v>543.0</v>
      </c>
      <c r="C3629" s="1">
        <v>0.0</v>
      </c>
      <c r="D3629" s="1" t="s">
        <v>49</v>
      </c>
      <c r="E3629" s="1">
        <v>48.0</v>
      </c>
      <c r="F3629" s="7" t="str">
        <f>vlookup(E3629,Teams!A:B,2,false)</f>
        <v>WWPN</v>
      </c>
      <c r="G3629" s="1" t="b">
        <v>0</v>
      </c>
      <c r="H3629" s="1" t="b">
        <v>0</v>
      </c>
      <c r="I3629" s="1">
        <v>12.0</v>
      </c>
      <c r="J3629" s="7" t="str">
        <f>vlookup(I3629,Cats!$A:$B,2,false)</f>
        <v>P</v>
      </c>
    </row>
    <row r="3630">
      <c r="A3630" s="1">
        <v>140639.0</v>
      </c>
      <c r="B3630" s="1">
        <v>543.0</v>
      </c>
      <c r="C3630" s="1">
        <v>0.0</v>
      </c>
      <c r="D3630" s="1" t="s">
        <v>56</v>
      </c>
      <c r="E3630" s="1">
        <v>16.0</v>
      </c>
      <c r="F3630" s="7" t="str">
        <f>vlookup(E3630,Teams!A:B,2,false)</f>
        <v>Enloe B</v>
      </c>
      <c r="G3630" s="1" t="b">
        <v>1</v>
      </c>
      <c r="H3630" s="1" t="b">
        <v>0</v>
      </c>
      <c r="I3630" s="1">
        <v>13.0</v>
      </c>
      <c r="J3630" s="7" t="str">
        <f>vlookup(I3630,Cats!$A:$B,2,false)</f>
        <v>X</v>
      </c>
    </row>
    <row r="3631">
      <c r="A3631" s="1">
        <v>140640.0</v>
      </c>
      <c r="B3631" s="1">
        <v>543.0</v>
      </c>
      <c r="C3631" s="1">
        <v>0.0</v>
      </c>
      <c r="D3631" s="1" t="s">
        <v>32</v>
      </c>
      <c r="E3631" s="1">
        <v>48.0</v>
      </c>
      <c r="F3631" s="7" t="str">
        <f>vlookup(E3631,Teams!A:B,2,false)</f>
        <v>WWPN</v>
      </c>
      <c r="G3631" s="1" t="b">
        <v>0</v>
      </c>
      <c r="H3631" s="1" t="b">
        <v>1</v>
      </c>
      <c r="I3631" s="1">
        <v>13.0</v>
      </c>
      <c r="J3631" s="7" t="str">
        <f>vlookup(I3631,Cats!$A:$B,2,false)</f>
        <v>X</v>
      </c>
    </row>
    <row r="3632">
      <c r="A3632" s="1">
        <v>140641.0</v>
      </c>
      <c r="B3632" s="1">
        <v>543.0</v>
      </c>
      <c r="C3632" s="1">
        <v>14.0</v>
      </c>
      <c r="D3632" s="1" t="s">
        <v>59</v>
      </c>
      <c r="E3632" s="1">
        <v>16.0</v>
      </c>
      <c r="F3632" s="7" t="str">
        <f>vlookup(E3632,Teams!A:B,2,false)</f>
        <v>Enloe B</v>
      </c>
      <c r="G3632" s="1" t="b">
        <v>1</v>
      </c>
      <c r="H3632" s="1" t="b">
        <v>0</v>
      </c>
      <c r="I3632" s="1">
        <v>14.0</v>
      </c>
      <c r="J3632" s="7" t="str">
        <f>vlookup(I3632,Cats!$A:$B,2,false)</f>
        <v>M</v>
      </c>
    </row>
    <row r="3633">
      <c r="A3633" s="1">
        <v>140642.0</v>
      </c>
      <c r="B3633" s="1">
        <v>543.0</v>
      </c>
      <c r="C3633" s="1">
        <v>0.0</v>
      </c>
      <c r="D3633" s="1" t="s">
        <v>53</v>
      </c>
      <c r="E3633" s="1">
        <v>48.0</v>
      </c>
      <c r="F3633" s="7" t="str">
        <f>vlookup(E3633,Teams!A:B,2,false)</f>
        <v>WWPN</v>
      </c>
      <c r="G3633" s="1" t="b">
        <v>0</v>
      </c>
      <c r="H3633" s="1" t="b">
        <v>0</v>
      </c>
      <c r="I3633" s="1">
        <v>14.0</v>
      </c>
      <c r="J3633" s="7" t="str">
        <f>vlookup(I3633,Cats!$A:$B,2,false)</f>
        <v>M</v>
      </c>
    </row>
    <row r="3634">
      <c r="A3634" s="1">
        <v>140643.0</v>
      </c>
      <c r="B3634" s="1">
        <v>543.0</v>
      </c>
      <c r="C3634" s="1">
        <v>14.0</v>
      </c>
      <c r="D3634" s="1" t="s">
        <v>54</v>
      </c>
      <c r="E3634" s="1">
        <v>16.0</v>
      </c>
      <c r="F3634" s="7" t="str">
        <f>vlookup(E3634,Teams!A:B,2,false)</f>
        <v>Enloe B</v>
      </c>
      <c r="G3634" s="1" t="b">
        <v>1</v>
      </c>
      <c r="H3634" s="1" t="b">
        <v>0</v>
      </c>
      <c r="I3634" s="1">
        <v>15.0</v>
      </c>
      <c r="J3634" s="7" t="str">
        <f>vlookup(I3634,Cats!$A:$B,2,false)</f>
        <v>C</v>
      </c>
    </row>
    <row r="3635">
      <c r="A3635" s="1">
        <v>140644.0</v>
      </c>
      <c r="B3635" s="1">
        <v>543.0</v>
      </c>
      <c r="C3635" s="1">
        <v>0.0</v>
      </c>
      <c r="D3635" s="1" t="s">
        <v>32</v>
      </c>
      <c r="E3635" s="1">
        <v>48.0</v>
      </c>
      <c r="F3635" s="7" t="str">
        <f>vlookup(E3635,Teams!A:B,2,false)</f>
        <v>WWPN</v>
      </c>
      <c r="G3635" s="1" t="b">
        <v>0</v>
      </c>
      <c r="H3635" s="1" t="b">
        <v>1</v>
      </c>
      <c r="I3635" s="1">
        <v>15.0</v>
      </c>
      <c r="J3635" s="7" t="str">
        <f>vlookup(I3635,Cats!$A:$B,2,false)</f>
        <v>C</v>
      </c>
    </row>
    <row r="3636">
      <c r="A3636" s="1">
        <v>140645.0</v>
      </c>
      <c r="B3636" s="1">
        <v>543.0</v>
      </c>
      <c r="C3636" s="1">
        <v>14.0</v>
      </c>
      <c r="D3636" s="1" t="s">
        <v>196</v>
      </c>
      <c r="E3636" s="1">
        <v>16.0</v>
      </c>
      <c r="F3636" s="7" t="str">
        <f>vlookup(E3636,Teams!A:B,2,false)</f>
        <v>Enloe B</v>
      </c>
      <c r="G3636" s="1" t="b">
        <v>1</v>
      </c>
      <c r="H3636" s="1" t="b">
        <v>0</v>
      </c>
      <c r="I3636" s="1">
        <v>16.0</v>
      </c>
      <c r="J3636" s="7" t="str">
        <f>vlookup(I3636,Cats!$A:$B,2,false)</f>
        <v>E</v>
      </c>
    </row>
    <row r="3637">
      <c r="A3637" s="1">
        <v>140646.0</v>
      </c>
      <c r="B3637" s="1">
        <v>543.0</v>
      </c>
      <c r="C3637" s="1">
        <v>0.0</v>
      </c>
      <c r="D3637" s="1" t="s">
        <v>32</v>
      </c>
      <c r="E3637" s="1">
        <v>48.0</v>
      </c>
      <c r="F3637" s="7" t="str">
        <f>vlookup(E3637,Teams!A:B,2,false)</f>
        <v>WWPN</v>
      </c>
      <c r="G3637" s="1" t="b">
        <v>0</v>
      </c>
      <c r="H3637" s="1" t="b">
        <v>1</v>
      </c>
      <c r="I3637" s="1">
        <v>16.0</v>
      </c>
      <c r="J3637" s="7" t="str">
        <f>vlookup(I3637,Cats!$A:$B,2,false)</f>
        <v>E</v>
      </c>
    </row>
    <row r="3638">
      <c r="A3638" s="1">
        <v>140647.0</v>
      </c>
      <c r="B3638" s="1">
        <v>543.0</v>
      </c>
      <c r="C3638" s="1">
        <v>4.0</v>
      </c>
      <c r="D3638" s="1" t="s">
        <v>56</v>
      </c>
      <c r="E3638" s="1">
        <v>16.0</v>
      </c>
      <c r="F3638" s="7" t="str">
        <f>vlookup(E3638,Teams!A:B,2,false)</f>
        <v>Enloe B</v>
      </c>
      <c r="G3638" s="1" t="b">
        <v>1</v>
      </c>
      <c r="H3638" s="1" t="b">
        <v>0</v>
      </c>
      <c r="I3638" s="1">
        <v>17.0</v>
      </c>
      <c r="J3638" s="7" t="str">
        <f>vlookup(I3638,Cats!$A:$B,2,false)</f>
        <v>B</v>
      </c>
    </row>
    <row r="3639">
      <c r="A3639" s="1">
        <v>140648.0</v>
      </c>
      <c r="B3639" s="1">
        <v>543.0</v>
      </c>
      <c r="C3639" s="1">
        <v>0.0</v>
      </c>
      <c r="D3639" s="1" t="s">
        <v>32</v>
      </c>
      <c r="E3639" s="1">
        <v>48.0</v>
      </c>
      <c r="F3639" s="7" t="str">
        <f>vlookup(E3639,Teams!A:B,2,false)</f>
        <v>WWPN</v>
      </c>
      <c r="G3639" s="1" t="b">
        <v>0</v>
      </c>
      <c r="H3639" s="1" t="b">
        <v>1</v>
      </c>
      <c r="I3639" s="1">
        <v>17.0</v>
      </c>
      <c r="J3639" s="7" t="str">
        <f>vlookup(I3639,Cats!$A:$B,2,false)</f>
        <v>B</v>
      </c>
    </row>
    <row r="3640">
      <c r="A3640" s="1">
        <v>140649.0</v>
      </c>
      <c r="B3640" s="1">
        <v>543.0</v>
      </c>
      <c r="C3640" s="1">
        <v>14.0</v>
      </c>
      <c r="D3640" s="1" t="s">
        <v>54</v>
      </c>
      <c r="E3640" s="1">
        <v>16.0</v>
      </c>
      <c r="F3640" s="7" t="str">
        <f>vlookup(E3640,Teams!A:B,2,false)</f>
        <v>Enloe B</v>
      </c>
      <c r="G3640" s="1" t="b">
        <v>1</v>
      </c>
      <c r="H3640" s="1" t="b">
        <v>0</v>
      </c>
      <c r="I3640" s="1">
        <v>18.0</v>
      </c>
      <c r="J3640" s="7" t="str">
        <f>vlookup(I3640,Cats!$A:$B,2,false)</f>
        <v>P</v>
      </c>
    </row>
    <row r="3641">
      <c r="A3641" s="1">
        <v>140650.0</v>
      </c>
      <c r="B3641" s="1">
        <v>543.0</v>
      </c>
      <c r="C3641" s="1">
        <v>0.0</v>
      </c>
      <c r="D3641" s="1" t="s">
        <v>32</v>
      </c>
      <c r="E3641" s="1">
        <v>48.0</v>
      </c>
      <c r="F3641" s="7" t="str">
        <f>vlookup(E3641,Teams!A:B,2,false)</f>
        <v>WWPN</v>
      </c>
      <c r="G3641" s="1" t="b">
        <v>0</v>
      </c>
      <c r="H3641" s="1" t="b">
        <v>1</v>
      </c>
      <c r="I3641" s="1">
        <v>18.0</v>
      </c>
      <c r="J3641" s="7" t="str">
        <f>vlookup(I3641,Cats!$A:$B,2,false)</f>
        <v>P</v>
      </c>
    </row>
    <row r="3642">
      <c r="A3642" s="1">
        <v>140651.0</v>
      </c>
      <c r="B3642" s="1">
        <v>543.0</v>
      </c>
      <c r="C3642" s="1">
        <v>4.0</v>
      </c>
      <c r="D3642" s="1" t="s">
        <v>54</v>
      </c>
      <c r="E3642" s="1">
        <v>16.0</v>
      </c>
      <c r="F3642" s="7" t="str">
        <f>vlookup(E3642,Teams!A:B,2,false)</f>
        <v>Enloe B</v>
      </c>
      <c r="G3642" s="1" t="b">
        <v>1</v>
      </c>
      <c r="H3642" s="1" t="b">
        <v>0</v>
      </c>
      <c r="I3642" s="1">
        <v>19.0</v>
      </c>
      <c r="J3642" s="7" t="str">
        <f>vlookup(I3642,Cats!$A:$B,2,false)</f>
        <v>X</v>
      </c>
    </row>
    <row r="3643">
      <c r="A3643" s="1">
        <v>140652.0</v>
      </c>
      <c r="B3643" s="1">
        <v>543.0</v>
      </c>
      <c r="C3643" s="1">
        <v>0.0</v>
      </c>
      <c r="D3643" s="1" t="s">
        <v>32</v>
      </c>
      <c r="E3643" s="1">
        <v>48.0</v>
      </c>
      <c r="F3643" s="7" t="str">
        <f>vlookup(E3643,Teams!A:B,2,false)</f>
        <v>WWPN</v>
      </c>
      <c r="G3643" s="1" t="b">
        <v>0</v>
      </c>
      <c r="H3643" s="1" t="b">
        <v>1</v>
      </c>
      <c r="I3643" s="1">
        <v>19.0</v>
      </c>
      <c r="J3643" s="7" t="str">
        <f>vlookup(I3643,Cats!$A:$B,2,false)</f>
        <v>X</v>
      </c>
    </row>
    <row r="3644">
      <c r="A3644" s="1">
        <v>140653.0</v>
      </c>
      <c r="B3644" s="1">
        <v>543.0</v>
      </c>
      <c r="C3644" s="1">
        <v>0.0</v>
      </c>
      <c r="D3644" s="1" t="s">
        <v>59</v>
      </c>
      <c r="E3644" s="1">
        <v>16.0</v>
      </c>
      <c r="F3644" s="7" t="str">
        <f>vlookup(E3644,Teams!A:B,2,false)</f>
        <v>Enloe B</v>
      </c>
      <c r="G3644" s="1" t="b">
        <v>1</v>
      </c>
      <c r="H3644" s="1" t="b">
        <v>0</v>
      </c>
      <c r="I3644" s="1">
        <v>20.0</v>
      </c>
      <c r="J3644" s="7" t="str">
        <f>vlookup(I3644,Cats!$A:$B,2,false)</f>
        <v>M</v>
      </c>
    </row>
    <row r="3645">
      <c r="A3645" s="1">
        <v>140654.0</v>
      </c>
      <c r="B3645" s="1">
        <v>543.0</v>
      </c>
      <c r="C3645" s="1">
        <v>0.0</v>
      </c>
      <c r="D3645" s="1" t="s">
        <v>53</v>
      </c>
      <c r="E3645" s="1">
        <v>48.0</v>
      </c>
      <c r="F3645" s="7" t="str">
        <f>vlookup(E3645,Teams!A:B,2,false)</f>
        <v>WWPN</v>
      </c>
      <c r="G3645" s="1" t="b">
        <v>0</v>
      </c>
      <c r="H3645" s="1" t="b">
        <v>0</v>
      </c>
      <c r="I3645" s="1">
        <v>20.0</v>
      </c>
      <c r="J3645" s="7" t="str">
        <f>vlookup(I3645,Cats!$A:$B,2,false)</f>
        <v>M</v>
      </c>
    </row>
    <row r="3646">
      <c r="A3646" s="1">
        <v>140655.0</v>
      </c>
      <c r="B3646" s="1">
        <v>543.0</v>
      </c>
      <c r="C3646" s="1">
        <v>14.0</v>
      </c>
      <c r="D3646" s="1" t="s">
        <v>54</v>
      </c>
      <c r="E3646" s="1">
        <v>16.0</v>
      </c>
      <c r="F3646" s="7" t="str">
        <f>vlookup(E3646,Teams!A:B,2,false)</f>
        <v>Enloe B</v>
      </c>
      <c r="G3646" s="1" t="b">
        <v>1</v>
      </c>
      <c r="H3646" s="1" t="b">
        <v>0</v>
      </c>
      <c r="I3646" s="1">
        <v>21.0</v>
      </c>
      <c r="J3646" s="7" t="str">
        <f>vlookup(I3646,Cats!$A:$B,2,false)</f>
        <v>C</v>
      </c>
    </row>
    <row r="3647">
      <c r="A3647" s="1">
        <v>140656.0</v>
      </c>
      <c r="B3647" s="1">
        <v>543.0</v>
      </c>
      <c r="C3647" s="1">
        <v>0.0</v>
      </c>
      <c r="D3647" s="1" t="s">
        <v>32</v>
      </c>
      <c r="E3647" s="1">
        <v>48.0</v>
      </c>
      <c r="F3647" s="7" t="str">
        <f>vlookup(E3647,Teams!A:B,2,false)</f>
        <v>WWPN</v>
      </c>
      <c r="G3647" s="1" t="b">
        <v>0</v>
      </c>
      <c r="H3647" s="1" t="b">
        <v>1</v>
      </c>
      <c r="I3647" s="1">
        <v>21.0</v>
      </c>
      <c r="J3647" s="7" t="str">
        <f>vlookup(I3647,Cats!$A:$B,2,false)</f>
        <v>C</v>
      </c>
    </row>
    <row r="3648">
      <c r="A3648" s="1">
        <v>140657.0</v>
      </c>
      <c r="B3648" s="1">
        <v>543.0</v>
      </c>
      <c r="C3648" s="1">
        <v>4.0</v>
      </c>
      <c r="D3648" s="1" t="s">
        <v>54</v>
      </c>
      <c r="E3648" s="1">
        <v>16.0</v>
      </c>
      <c r="F3648" s="7" t="str">
        <f>vlookup(E3648,Teams!A:B,2,false)</f>
        <v>Enloe B</v>
      </c>
      <c r="G3648" s="1" t="b">
        <v>1</v>
      </c>
      <c r="H3648" s="1" t="b">
        <v>0</v>
      </c>
      <c r="I3648" s="1">
        <v>22.0</v>
      </c>
      <c r="J3648" s="7" t="str">
        <f>vlookup(I3648,Cats!$A:$B,2,false)</f>
        <v>E</v>
      </c>
    </row>
    <row r="3649">
      <c r="A3649" s="1">
        <v>140658.0</v>
      </c>
      <c r="B3649" s="1">
        <v>543.0</v>
      </c>
      <c r="C3649" s="1">
        <v>0.0</v>
      </c>
      <c r="D3649" s="1" t="s">
        <v>32</v>
      </c>
      <c r="E3649" s="1">
        <v>48.0</v>
      </c>
      <c r="F3649" s="7" t="str">
        <f>vlookup(E3649,Teams!A:B,2,false)</f>
        <v>WWPN</v>
      </c>
      <c r="G3649" s="1" t="b">
        <v>0</v>
      </c>
      <c r="H3649" s="1" t="b">
        <v>1</v>
      </c>
      <c r="I3649" s="1">
        <v>22.0</v>
      </c>
      <c r="J3649" s="7" t="str">
        <f>vlookup(I3649,Cats!$A:$B,2,false)</f>
        <v>E</v>
      </c>
    </row>
    <row r="3650">
      <c r="A3650" s="1">
        <v>140659.0</v>
      </c>
      <c r="B3650" s="1">
        <v>543.0</v>
      </c>
      <c r="C3650" s="1">
        <v>0.0</v>
      </c>
      <c r="D3650" s="1" t="s">
        <v>32</v>
      </c>
      <c r="E3650" s="1">
        <v>16.0</v>
      </c>
      <c r="F3650" s="7" t="str">
        <f>vlookup(E3650,Teams!A:B,2,false)</f>
        <v>Enloe B</v>
      </c>
      <c r="G3650" s="1" t="b">
        <v>1</v>
      </c>
      <c r="H3650" s="1" t="b">
        <v>1</v>
      </c>
      <c r="I3650" s="1">
        <v>23.0</v>
      </c>
      <c r="J3650" s="7" t="str">
        <f>vlookup(I3650,Cats!$A:$B,2,false)</f>
        <v>B</v>
      </c>
    </row>
    <row r="3651">
      <c r="A3651" s="1">
        <v>140660.0</v>
      </c>
      <c r="B3651" s="1">
        <v>543.0</v>
      </c>
      <c r="C3651" s="1">
        <v>14.0</v>
      </c>
      <c r="D3651" s="1" t="s">
        <v>51</v>
      </c>
      <c r="E3651" s="1">
        <v>48.0</v>
      </c>
      <c r="F3651" s="7" t="str">
        <f>vlookup(E3651,Teams!A:B,2,false)</f>
        <v>WWPN</v>
      </c>
      <c r="G3651" s="1" t="b">
        <v>0</v>
      </c>
      <c r="H3651" s="1" t="b">
        <v>0</v>
      </c>
      <c r="I3651" s="1">
        <v>23.0</v>
      </c>
      <c r="J3651" s="7" t="str">
        <f>vlookup(I3651,Cats!$A:$B,2,false)</f>
        <v>B</v>
      </c>
    </row>
    <row r="3652">
      <c r="A3652" s="1">
        <v>140661.0</v>
      </c>
      <c r="B3652" s="1">
        <v>543.0</v>
      </c>
      <c r="C3652" s="1">
        <v>4.0</v>
      </c>
      <c r="D3652" s="1" t="s">
        <v>54</v>
      </c>
      <c r="E3652" s="1">
        <v>16.0</v>
      </c>
      <c r="F3652" s="7" t="str">
        <f>vlookup(E3652,Teams!A:B,2,false)</f>
        <v>Enloe B</v>
      </c>
      <c r="G3652" s="1" t="b">
        <v>1</v>
      </c>
      <c r="H3652" s="1" t="b">
        <v>0</v>
      </c>
      <c r="I3652" s="1">
        <v>24.0</v>
      </c>
      <c r="J3652" s="7" t="str">
        <f>vlookup(I3652,Cats!$A:$B,2,false)</f>
        <v>P</v>
      </c>
    </row>
    <row r="3653">
      <c r="A3653" s="1">
        <v>140662.0</v>
      </c>
      <c r="B3653" s="1">
        <v>543.0</v>
      </c>
      <c r="C3653" s="1">
        <v>0.0</v>
      </c>
      <c r="D3653" s="1" t="s">
        <v>32</v>
      </c>
      <c r="E3653" s="1">
        <v>48.0</v>
      </c>
      <c r="F3653" s="7" t="str">
        <f>vlookup(E3653,Teams!A:B,2,false)</f>
        <v>WWPN</v>
      </c>
      <c r="G3653" s="1" t="b">
        <v>0</v>
      </c>
      <c r="H3653" s="1" t="b">
        <v>1</v>
      </c>
      <c r="I3653" s="1">
        <v>24.0</v>
      </c>
      <c r="J3653" s="7" t="str">
        <f>vlookup(I3653,Cats!$A:$B,2,false)</f>
        <v>P</v>
      </c>
    </row>
    <row r="3654">
      <c r="A3654" s="1">
        <v>140663.0</v>
      </c>
      <c r="B3654" s="1">
        <v>544.0</v>
      </c>
      <c r="C3654" s="1">
        <v>4.0</v>
      </c>
      <c r="D3654" s="1" t="s">
        <v>50</v>
      </c>
      <c r="E3654" s="1">
        <v>134.0</v>
      </c>
      <c r="F3654" s="7" t="str">
        <f>vlookup(E3654,Teams!A:B,2,false)</f>
        <v>Iolani</v>
      </c>
      <c r="G3654" s="1" t="b">
        <v>1</v>
      </c>
      <c r="H3654" s="1" t="b">
        <v>0</v>
      </c>
      <c r="I3654" s="1">
        <v>1.0</v>
      </c>
      <c r="J3654" s="7" t="str">
        <f>vlookup(I3654,Cats!$A:$B,2,false)</f>
        <v>X</v>
      </c>
    </row>
    <row r="3655">
      <c r="A3655" s="1">
        <v>140664.0</v>
      </c>
      <c r="B3655" s="1">
        <v>544.0</v>
      </c>
      <c r="C3655" s="1">
        <v>0.0</v>
      </c>
      <c r="D3655" s="1" t="s">
        <v>32</v>
      </c>
      <c r="E3655" s="1">
        <v>36.0</v>
      </c>
      <c r="F3655" s="7" t="str">
        <f>vlookup(E3655,Teams!A:B,2,false)</f>
        <v>PRISMS</v>
      </c>
      <c r="G3655" s="1" t="b">
        <v>0</v>
      </c>
      <c r="H3655" s="1" t="b">
        <v>1</v>
      </c>
      <c r="I3655" s="1">
        <v>1.0</v>
      </c>
      <c r="J3655" s="7" t="str">
        <f>vlookup(I3655,Cats!$A:$B,2,false)</f>
        <v>X</v>
      </c>
    </row>
    <row r="3656">
      <c r="A3656" s="1">
        <v>140665.0</v>
      </c>
      <c r="B3656" s="1">
        <v>544.0</v>
      </c>
      <c r="C3656" s="1">
        <v>0.0</v>
      </c>
      <c r="D3656" s="1" t="s">
        <v>32</v>
      </c>
      <c r="E3656" s="1">
        <v>134.0</v>
      </c>
      <c r="F3656" s="7" t="str">
        <f>vlookup(E3656,Teams!A:B,2,false)</f>
        <v>Iolani</v>
      </c>
      <c r="G3656" s="1" t="b">
        <v>1</v>
      </c>
      <c r="H3656" s="1" t="b">
        <v>1</v>
      </c>
      <c r="I3656" s="1">
        <v>2.0</v>
      </c>
      <c r="J3656" s="7" t="str">
        <f>vlookup(I3656,Cats!$A:$B,2,false)</f>
        <v>M</v>
      </c>
    </row>
    <row r="3657">
      <c r="A3657" s="1">
        <v>140666.0</v>
      </c>
      <c r="B3657" s="1">
        <v>544.0</v>
      </c>
      <c r="C3657" s="1">
        <v>14.0</v>
      </c>
      <c r="D3657" s="1" t="s">
        <v>195</v>
      </c>
      <c r="E3657" s="1">
        <v>36.0</v>
      </c>
      <c r="F3657" s="7" t="str">
        <f>vlookup(E3657,Teams!A:B,2,false)</f>
        <v>PRISMS</v>
      </c>
      <c r="G3657" s="1" t="b">
        <v>0</v>
      </c>
      <c r="H3657" s="1" t="b">
        <v>0</v>
      </c>
      <c r="I3657" s="1">
        <v>2.0</v>
      </c>
      <c r="J3657" s="7" t="str">
        <f>vlookup(I3657,Cats!$A:$B,2,false)</f>
        <v>M</v>
      </c>
    </row>
    <row r="3658">
      <c r="A3658" s="1">
        <v>140667.0</v>
      </c>
      <c r="B3658" s="1">
        <v>544.0</v>
      </c>
      <c r="C3658" s="1">
        <v>14.0</v>
      </c>
      <c r="D3658" s="1" t="s">
        <v>50</v>
      </c>
      <c r="E3658" s="1">
        <v>134.0</v>
      </c>
      <c r="F3658" s="7" t="str">
        <f>vlookup(E3658,Teams!A:B,2,false)</f>
        <v>Iolani</v>
      </c>
      <c r="G3658" s="1" t="b">
        <v>1</v>
      </c>
      <c r="H3658" s="1" t="b">
        <v>0</v>
      </c>
      <c r="I3658" s="1">
        <v>3.0</v>
      </c>
      <c r="J3658" s="7" t="str">
        <f>vlookup(I3658,Cats!$A:$B,2,false)</f>
        <v>C</v>
      </c>
    </row>
    <row r="3659">
      <c r="A3659" s="1">
        <v>140668.0</v>
      </c>
      <c r="B3659" s="1">
        <v>544.0</v>
      </c>
      <c r="C3659" s="1">
        <v>0.0</v>
      </c>
      <c r="D3659" s="1" t="s">
        <v>32</v>
      </c>
      <c r="E3659" s="1">
        <v>36.0</v>
      </c>
      <c r="F3659" s="7" t="str">
        <f>vlookup(E3659,Teams!A:B,2,false)</f>
        <v>PRISMS</v>
      </c>
      <c r="G3659" s="1" t="b">
        <v>0</v>
      </c>
      <c r="H3659" s="1" t="b">
        <v>1</v>
      </c>
      <c r="I3659" s="1">
        <v>3.0</v>
      </c>
      <c r="J3659" s="7" t="str">
        <f>vlookup(I3659,Cats!$A:$B,2,false)</f>
        <v>C</v>
      </c>
    </row>
    <row r="3660">
      <c r="A3660" s="1">
        <v>140669.0</v>
      </c>
      <c r="B3660" s="1">
        <v>544.0</v>
      </c>
      <c r="C3660" s="1">
        <v>0.0</v>
      </c>
      <c r="D3660" s="1" t="s">
        <v>50</v>
      </c>
      <c r="E3660" s="1">
        <v>134.0</v>
      </c>
      <c r="F3660" s="7" t="str">
        <f>vlookup(E3660,Teams!A:B,2,false)</f>
        <v>Iolani</v>
      </c>
      <c r="G3660" s="1" t="b">
        <v>1</v>
      </c>
      <c r="H3660" s="1" t="b">
        <v>0</v>
      </c>
      <c r="I3660" s="1">
        <v>4.0</v>
      </c>
      <c r="J3660" s="7" t="str">
        <f>vlookup(I3660,Cats!$A:$B,2,false)</f>
        <v>E</v>
      </c>
    </row>
    <row r="3661">
      <c r="A3661" s="1">
        <v>140670.0</v>
      </c>
      <c r="B3661" s="1">
        <v>544.0</v>
      </c>
      <c r="C3661" s="1">
        <v>4.0</v>
      </c>
      <c r="D3661" s="1" t="s">
        <v>93</v>
      </c>
      <c r="E3661" s="1">
        <v>36.0</v>
      </c>
      <c r="F3661" s="7" t="str">
        <f>vlookup(E3661,Teams!A:B,2,false)</f>
        <v>PRISMS</v>
      </c>
      <c r="G3661" s="1" t="b">
        <v>0</v>
      </c>
      <c r="H3661" s="1" t="b">
        <v>0</v>
      </c>
      <c r="I3661" s="1">
        <v>4.0</v>
      </c>
      <c r="J3661" s="7" t="str">
        <f>vlookup(I3661,Cats!$A:$B,2,false)</f>
        <v>E</v>
      </c>
    </row>
    <row r="3662">
      <c r="A3662" s="1">
        <v>140671.0</v>
      </c>
      <c r="B3662" s="1">
        <v>544.0</v>
      </c>
      <c r="C3662" s="1">
        <v>4.0</v>
      </c>
      <c r="D3662" s="1" t="s">
        <v>50</v>
      </c>
      <c r="E3662" s="1">
        <v>134.0</v>
      </c>
      <c r="F3662" s="7" t="str">
        <f>vlookup(E3662,Teams!A:B,2,false)</f>
        <v>Iolani</v>
      </c>
      <c r="G3662" s="1" t="b">
        <v>1</v>
      </c>
      <c r="H3662" s="1" t="b">
        <v>0</v>
      </c>
      <c r="I3662" s="1">
        <v>5.0</v>
      </c>
      <c r="J3662" s="7" t="str">
        <f>vlookup(I3662,Cats!$A:$B,2,false)</f>
        <v>B</v>
      </c>
    </row>
    <row r="3663">
      <c r="A3663" s="1">
        <v>140672.0</v>
      </c>
      <c r="B3663" s="1">
        <v>544.0</v>
      </c>
      <c r="C3663" s="1">
        <v>0.0</v>
      </c>
      <c r="D3663" s="1" t="s">
        <v>93</v>
      </c>
      <c r="E3663" s="1">
        <v>36.0</v>
      </c>
      <c r="F3663" s="7" t="str">
        <f>vlookup(E3663,Teams!A:B,2,false)</f>
        <v>PRISMS</v>
      </c>
      <c r="G3663" s="1" t="b">
        <v>0</v>
      </c>
      <c r="H3663" s="1" t="b">
        <v>0</v>
      </c>
      <c r="I3663" s="1">
        <v>5.0</v>
      </c>
      <c r="J3663" s="7" t="str">
        <f>vlookup(I3663,Cats!$A:$B,2,false)</f>
        <v>B</v>
      </c>
    </row>
    <row r="3664">
      <c r="A3664" s="1">
        <v>140673.0</v>
      </c>
      <c r="B3664" s="1">
        <v>544.0</v>
      </c>
      <c r="C3664" s="1">
        <v>0.0</v>
      </c>
      <c r="D3664" s="1" t="s">
        <v>47</v>
      </c>
      <c r="E3664" s="1">
        <v>134.0</v>
      </c>
      <c r="F3664" s="7" t="str">
        <f>vlookup(E3664,Teams!A:B,2,false)</f>
        <v>Iolani</v>
      </c>
      <c r="G3664" s="1" t="b">
        <v>1</v>
      </c>
      <c r="H3664" s="1" t="b">
        <v>0</v>
      </c>
      <c r="I3664" s="1">
        <v>6.0</v>
      </c>
      <c r="J3664" s="7" t="str">
        <f>vlookup(I3664,Cats!$A:$B,2,false)</f>
        <v>P</v>
      </c>
    </row>
    <row r="3665">
      <c r="A3665" s="1">
        <v>140674.0</v>
      </c>
      <c r="B3665" s="1">
        <v>544.0</v>
      </c>
      <c r="C3665" s="1">
        <v>0.0</v>
      </c>
      <c r="D3665" s="1" t="s">
        <v>94</v>
      </c>
      <c r="E3665" s="1">
        <v>36.0</v>
      </c>
      <c r="F3665" s="7" t="str">
        <f>vlookup(E3665,Teams!A:B,2,false)</f>
        <v>PRISMS</v>
      </c>
      <c r="G3665" s="1" t="b">
        <v>0</v>
      </c>
      <c r="H3665" s="1" t="b">
        <v>0</v>
      </c>
      <c r="I3665" s="1">
        <v>6.0</v>
      </c>
      <c r="J3665" s="7" t="str">
        <f>vlookup(I3665,Cats!$A:$B,2,false)</f>
        <v>P</v>
      </c>
    </row>
    <row r="3666">
      <c r="A3666" s="1">
        <v>140675.0</v>
      </c>
      <c r="B3666" s="1">
        <v>544.0</v>
      </c>
      <c r="C3666" s="1">
        <v>4.0</v>
      </c>
      <c r="D3666" s="1" t="s">
        <v>50</v>
      </c>
      <c r="E3666" s="1">
        <v>134.0</v>
      </c>
      <c r="F3666" s="7" t="str">
        <f>vlookup(E3666,Teams!A:B,2,false)</f>
        <v>Iolani</v>
      </c>
      <c r="G3666" s="1" t="b">
        <v>1</v>
      </c>
      <c r="H3666" s="1" t="b">
        <v>0</v>
      </c>
      <c r="I3666" s="1">
        <v>7.0</v>
      </c>
      <c r="J3666" s="7" t="str">
        <f>vlookup(I3666,Cats!$A:$B,2,false)</f>
        <v>X</v>
      </c>
    </row>
    <row r="3667">
      <c r="A3667" s="1">
        <v>140676.0</v>
      </c>
      <c r="B3667" s="1">
        <v>544.0</v>
      </c>
      <c r="C3667" s="1">
        <v>0.0</v>
      </c>
      <c r="D3667" s="1" t="s">
        <v>93</v>
      </c>
      <c r="E3667" s="1">
        <v>36.0</v>
      </c>
      <c r="F3667" s="7" t="str">
        <f>vlookup(E3667,Teams!A:B,2,false)</f>
        <v>PRISMS</v>
      </c>
      <c r="G3667" s="1" t="b">
        <v>0</v>
      </c>
      <c r="H3667" s="1" t="b">
        <v>0</v>
      </c>
      <c r="I3667" s="1">
        <v>7.0</v>
      </c>
      <c r="J3667" s="7" t="str">
        <f>vlookup(I3667,Cats!$A:$B,2,false)</f>
        <v>X</v>
      </c>
    </row>
    <row r="3668">
      <c r="A3668" s="1">
        <v>140677.0</v>
      </c>
      <c r="B3668" s="1">
        <v>544.0</v>
      </c>
      <c r="C3668" s="1">
        <v>0.0</v>
      </c>
      <c r="D3668" s="1" t="s">
        <v>32</v>
      </c>
      <c r="E3668" s="1">
        <v>134.0</v>
      </c>
      <c r="F3668" s="7" t="str">
        <f>vlookup(E3668,Teams!A:B,2,false)</f>
        <v>Iolani</v>
      </c>
      <c r="G3668" s="1" t="b">
        <v>1</v>
      </c>
      <c r="H3668" s="1" t="b">
        <v>1</v>
      </c>
      <c r="I3668" s="1">
        <v>8.0</v>
      </c>
      <c r="J3668" s="7" t="str">
        <f>vlookup(I3668,Cats!$A:$B,2,false)</f>
        <v>M</v>
      </c>
    </row>
    <row r="3669">
      <c r="A3669" s="1">
        <v>140678.0</v>
      </c>
      <c r="B3669" s="1">
        <v>544.0</v>
      </c>
      <c r="C3669" s="1">
        <v>14.0</v>
      </c>
      <c r="D3669" s="1" t="s">
        <v>93</v>
      </c>
      <c r="E3669" s="1">
        <v>36.0</v>
      </c>
      <c r="F3669" s="7" t="str">
        <f>vlookup(E3669,Teams!A:B,2,false)</f>
        <v>PRISMS</v>
      </c>
      <c r="G3669" s="1" t="b">
        <v>0</v>
      </c>
      <c r="H3669" s="1" t="b">
        <v>0</v>
      </c>
      <c r="I3669" s="1">
        <v>8.0</v>
      </c>
      <c r="J3669" s="7" t="str">
        <f>vlookup(I3669,Cats!$A:$B,2,false)</f>
        <v>M</v>
      </c>
    </row>
    <row r="3670">
      <c r="A3670" s="1">
        <v>140679.0</v>
      </c>
      <c r="B3670" s="1">
        <v>544.0</v>
      </c>
      <c r="C3670" s="1">
        <v>4.0</v>
      </c>
      <c r="D3670" s="1" t="s">
        <v>47</v>
      </c>
      <c r="E3670" s="1">
        <v>134.0</v>
      </c>
      <c r="F3670" s="7" t="str">
        <f>vlookup(E3670,Teams!A:B,2,false)</f>
        <v>Iolani</v>
      </c>
      <c r="G3670" s="1" t="b">
        <v>1</v>
      </c>
      <c r="H3670" s="1" t="b">
        <v>0</v>
      </c>
      <c r="I3670" s="1">
        <v>9.0</v>
      </c>
      <c r="J3670" s="7" t="str">
        <f>vlookup(I3670,Cats!$A:$B,2,false)</f>
        <v>C</v>
      </c>
    </row>
    <row r="3671">
      <c r="A3671" s="1">
        <v>140680.0</v>
      </c>
      <c r="B3671" s="1">
        <v>544.0</v>
      </c>
      <c r="C3671" s="1">
        <v>0.0</v>
      </c>
      <c r="D3671" s="1" t="s">
        <v>93</v>
      </c>
      <c r="E3671" s="1">
        <v>36.0</v>
      </c>
      <c r="F3671" s="7" t="str">
        <f>vlookup(E3671,Teams!A:B,2,false)</f>
        <v>PRISMS</v>
      </c>
      <c r="G3671" s="1" t="b">
        <v>0</v>
      </c>
      <c r="H3671" s="1" t="b">
        <v>0</v>
      </c>
      <c r="I3671" s="1">
        <v>9.0</v>
      </c>
      <c r="J3671" s="7" t="str">
        <f>vlookup(I3671,Cats!$A:$B,2,false)</f>
        <v>C</v>
      </c>
    </row>
    <row r="3672">
      <c r="A3672" s="1">
        <v>140681.0</v>
      </c>
      <c r="B3672" s="1">
        <v>544.0</v>
      </c>
      <c r="C3672" s="1">
        <v>4.0</v>
      </c>
      <c r="D3672" s="1" t="s">
        <v>47</v>
      </c>
      <c r="E3672" s="1">
        <v>134.0</v>
      </c>
      <c r="F3672" s="7" t="str">
        <f>vlookup(E3672,Teams!A:B,2,false)</f>
        <v>Iolani</v>
      </c>
      <c r="G3672" s="1" t="b">
        <v>1</v>
      </c>
      <c r="H3672" s="1" t="b">
        <v>0</v>
      </c>
      <c r="I3672" s="1">
        <v>10.0</v>
      </c>
      <c r="J3672" s="7" t="str">
        <f>vlookup(I3672,Cats!$A:$B,2,false)</f>
        <v>E</v>
      </c>
    </row>
    <row r="3673">
      <c r="A3673" s="1">
        <v>140682.0</v>
      </c>
      <c r="B3673" s="1">
        <v>544.0</v>
      </c>
      <c r="C3673" s="1">
        <v>0.0</v>
      </c>
      <c r="D3673" s="1" t="s">
        <v>32</v>
      </c>
      <c r="E3673" s="1">
        <v>36.0</v>
      </c>
      <c r="F3673" s="7" t="str">
        <f>vlookup(E3673,Teams!A:B,2,false)</f>
        <v>PRISMS</v>
      </c>
      <c r="G3673" s="1" t="b">
        <v>0</v>
      </c>
      <c r="H3673" s="1" t="b">
        <v>1</v>
      </c>
      <c r="I3673" s="1">
        <v>10.0</v>
      </c>
      <c r="J3673" s="7" t="str">
        <f>vlookup(I3673,Cats!$A:$B,2,false)</f>
        <v>E</v>
      </c>
    </row>
    <row r="3674">
      <c r="A3674" s="1">
        <v>140683.0</v>
      </c>
      <c r="B3674" s="1">
        <v>544.0</v>
      </c>
      <c r="C3674" s="1">
        <v>0.0</v>
      </c>
      <c r="D3674" s="1" t="s">
        <v>50</v>
      </c>
      <c r="E3674" s="1">
        <v>134.0</v>
      </c>
      <c r="F3674" s="7" t="str">
        <f>vlookup(E3674,Teams!A:B,2,false)</f>
        <v>Iolani</v>
      </c>
      <c r="G3674" s="1" t="b">
        <v>1</v>
      </c>
      <c r="H3674" s="1" t="b">
        <v>0</v>
      </c>
      <c r="I3674" s="1">
        <v>11.0</v>
      </c>
      <c r="J3674" s="7" t="str">
        <f>vlookup(I3674,Cats!$A:$B,2,false)</f>
        <v>B</v>
      </c>
    </row>
    <row r="3675">
      <c r="A3675" s="1">
        <v>140684.0</v>
      </c>
      <c r="B3675" s="1">
        <v>544.0</v>
      </c>
      <c r="C3675" s="1">
        <v>0.0</v>
      </c>
      <c r="D3675" s="1" t="s">
        <v>32</v>
      </c>
      <c r="E3675" s="1">
        <v>36.0</v>
      </c>
      <c r="F3675" s="7" t="str">
        <f>vlookup(E3675,Teams!A:B,2,false)</f>
        <v>PRISMS</v>
      </c>
      <c r="G3675" s="1" t="b">
        <v>0</v>
      </c>
      <c r="H3675" s="1" t="b">
        <v>1</v>
      </c>
      <c r="I3675" s="1">
        <v>11.0</v>
      </c>
      <c r="J3675" s="7" t="str">
        <f>vlookup(I3675,Cats!$A:$B,2,false)</f>
        <v>B</v>
      </c>
    </row>
    <row r="3676">
      <c r="A3676" s="1">
        <v>140685.0</v>
      </c>
      <c r="B3676" s="1">
        <v>544.0</v>
      </c>
      <c r="C3676" s="1">
        <v>0.0</v>
      </c>
      <c r="D3676" s="1" t="s">
        <v>47</v>
      </c>
      <c r="E3676" s="1">
        <v>134.0</v>
      </c>
      <c r="F3676" s="7" t="str">
        <f>vlookup(E3676,Teams!A:B,2,false)</f>
        <v>Iolani</v>
      </c>
      <c r="G3676" s="1" t="b">
        <v>1</v>
      </c>
      <c r="H3676" s="1" t="b">
        <v>0</v>
      </c>
      <c r="I3676" s="1">
        <v>12.0</v>
      </c>
      <c r="J3676" s="7" t="str">
        <f>vlookup(I3676,Cats!$A:$B,2,false)</f>
        <v>P</v>
      </c>
    </row>
    <row r="3677">
      <c r="A3677" s="1">
        <v>140686.0</v>
      </c>
      <c r="B3677" s="1">
        <v>544.0</v>
      </c>
      <c r="C3677" s="1">
        <v>4.0</v>
      </c>
      <c r="D3677" s="1" t="s">
        <v>195</v>
      </c>
      <c r="E3677" s="1">
        <v>36.0</v>
      </c>
      <c r="F3677" s="7" t="str">
        <f>vlookup(E3677,Teams!A:B,2,false)</f>
        <v>PRISMS</v>
      </c>
      <c r="G3677" s="1" t="b">
        <v>0</v>
      </c>
      <c r="H3677" s="1" t="b">
        <v>0</v>
      </c>
      <c r="I3677" s="1">
        <v>12.0</v>
      </c>
      <c r="J3677" s="7" t="str">
        <f>vlookup(I3677,Cats!$A:$B,2,false)</f>
        <v>P</v>
      </c>
    </row>
    <row r="3678">
      <c r="A3678" s="1">
        <v>140687.0</v>
      </c>
      <c r="B3678" s="1">
        <v>544.0</v>
      </c>
      <c r="C3678" s="1">
        <v>0.0</v>
      </c>
      <c r="D3678" s="1" t="s">
        <v>50</v>
      </c>
      <c r="E3678" s="1">
        <v>134.0</v>
      </c>
      <c r="F3678" s="7" t="str">
        <f>vlookup(E3678,Teams!A:B,2,false)</f>
        <v>Iolani</v>
      </c>
      <c r="G3678" s="1" t="b">
        <v>1</v>
      </c>
      <c r="H3678" s="1" t="b">
        <v>0</v>
      </c>
      <c r="I3678" s="1">
        <v>13.0</v>
      </c>
      <c r="J3678" s="7" t="str">
        <f>vlookup(I3678,Cats!$A:$B,2,false)</f>
        <v>X</v>
      </c>
    </row>
    <row r="3679">
      <c r="A3679" s="1">
        <v>140688.0</v>
      </c>
      <c r="B3679" s="1">
        <v>544.0</v>
      </c>
      <c r="C3679" s="1">
        <v>0.0</v>
      </c>
      <c r="D3679" s="1" t="s">
        <v>32</v>
      </c>
      <c r="E3679" s="1">
        <v>36.0</v>
      </c>
      <c r="F3679" s="7" t="str">
        <f>vlookup(E3679,Teams!A:B,2,false)</f>
        <v>PRISMS</v>
      </c>
      <c r="G3679" s="1" t="b">
        <v>0</v>
      </c>
      <c r="H3679" s="1" t="b">
        <v>1</v>
      </c>
      <c r="I3679" s="1">
        <v>13.0</v>
      </c>
      <c r="J3679" s="7" t="str">
        <f>vlookup(I3679,Cats!$A:$B,2,false)</f>
        <v>X</v>
      </c>
    </row>
    <row r="3680">
      <c r="A3680" s="1">
        <v>140689.0</v>
      </c>
      <c r="B3680" s="1">
        <v>544.0</v>
      </c>
      <c r="C3680" s="1">
        <v>14.0</v>
      </c>
      <c r="D3680" s="1" t="s">
        <v>50</v>
      </c>
      <c r="E3680" s="1">
        <v>134.0</v>
      </c>
      <c r="F3680" s="7" t="str">
        <f>vlookup(E3680,Teams!A:B,2,false)</f>
        <v>Iolani</v>
      </c>
      <c r="G3680" s="1" t="b">
        <v>1</v>
      </c>
      <c r="H3680" s="1" t="b">
        <v>0</v>
      </c>
      <c r="I3680" s="1">
        <v>14.0</v>
      </c>
      <c r="J3680" s="7" t="str">
        <f>vlookup(I3680,Cats!$A:$B,2,false)</f>
        <v>M</v>
      </c>
    </row>
    <row r="3681">
      <c r="A3681" s="1">
        <v>140690.0</v>
      </c>
      <c r="B3681" s="1">
        <v>544.0</v>
      </c>
      <c r="C3681" s="1">
        <v>0.0</v>
      </c>
      <c r="D3681" s="1" t="s">
        <v>32</v>
      </c>
      <c r="E3681" s="1">
        <v>36.0</v>
      </c>
      <c r="F3681" s="7" t="str">
        <f>vlookup(E3681,Teams!A:B,2,false)</f>
        <v>PRISMS</v>
      </c>
      <c r="G3681" s="1" t="b">
        <v>0</v>
      </c>
      <c r="H3681" s="1" t="b">
        <v>1</v>
      </c>
      <c r="I3681" s="1">
        <v>14.0</v>
      </c>
      <c r="J3681" s="7" t="str">
        <f>vlookup(I3681,Cats!$A:$B,2,false)</f>
        <v>M</v>
      </c>
    </row>
    <row r="3682">
      <c r="A3682" s="1">
        <v>140691.0</v>
      </c>
      <c r="B3682" s="1">
        <v>544.0</v>
      </c>
      <c r="C3682" s="1">
        <v>14.0</v>
      </c>
      <c r="D3682" s="1" t="s">
        <v>50</v>
      </c>
      <c r="E3682" s="1">
        <v>134.0</v>
      </c>
      <c r="F3682" s="7" t="str">
        <f>vlookup(E3682,Teams!A:B,2,false)</f>
        <v>Iolani</v>
      </c>
      <c r="G3682" s="1" t="b">
        <v>1</v>
      </c>
      <c r="H3682" s="1" t="b">
        <v>0</v>
      </c>
      <c r="I3682" s="1">
        <v>15.0</v>
      </c>
      <c r="J3682" s="7" t="str">
        <f>vlookup(I3682,Cats!$A:$B,2,false)</f>
        <v>C</v>
      </c>
    </row>
    <row r="3683">
      <c r="A3683" s="1">
        <v>140692.0</v>
      </c>
      <c r="B3683" s="1">
        <v>544.0</v>
      </c>
      <c r="C3683" s="1">
        <v>0.0</v>
      </c>
      <c r="D3683" s="1" t="s">
        <v>32</v>
      </c>
      <c r="E3683" s="1">
        <v>36.0</v>
      </c>
      <c r="F3683" s="7" t="str">
        <f>vlookup(E3683,Teams!A:B,2,false)</f>
        <v>PRISMS</v>
      </c>
      <c r="G3683" s="1" t="b">
        <v>0</v>
      </c>
      <c r="H3683" s="1" t="b">
        <v>1</v>
      </c>
      <c r="I3683" s="1">
        <v>15.0</v>
      </c>
      <c r="J3683" s="7" t="str">
        <f>vlookup(I3683,Cats!$A:$B,2,false)</f>
        <v>C</v>
      </c>
    </row>
    <row r="3684">
      <c r="A3684" s="1">
        <v>140693.0</v>
      </c>
      <c r="B3684" s="1">
        <v>544.0</v>
      </c>
      <c r="C3684" s="1">
        <v>14.0</v>
      </c>
      <c r="D3684" s="1" t="s">
        <v>50</v>
      </c>
      <c r="E3684" s="1">
        <v>134.0</v>
      </c>
      <c r="F3684" s="7" t="str">
        <f>vlookup(E3684,Teams!A:B,2,false)</f>
        <v>Iolani</v>
      </c>
      <c r="G3684" s="1" t="b">
        <v>1</v>
      </c>
      <c r="H3684" s="1" t="b">
        <v>0</v>
      </c>
      <c r="I3684" s="1">
        <v>16.0</v>
      </c>
      <c r="J3684" s="7" t="str">
        <f>vlookup(I3684,Cats!$A:$B,2,false)</f>
        <v>E</v>
      </c>
    </row>
    <row r="3685">
      <c r="A3685" s="1">
        <v>140694.0</v>
      </c>
      <c r="B3685" s="1">
        <v>544.0</v>
      </c>
      <c r="C3685" s="1">
        <v>0.0</v>
      </c>
      <c r="D3685" s="1" t="s">
        <v>32</v>
      </c>
      <c r="E3685" s="1">
        <v>36.0</v>
      </c>
      <c r="F3685" s="7" t="str">
        <f>vlookup(E3685,Teams!A:B,2,false)</f>
        <v>PRISMS</v>
      </c>
      <c r="G3685" s="1" t="b">
        <v>0</v>
      </c>
      <c r="H3685" s="1" t="b">
        <v>1</v>
      </c>
      <c r="I3685" s="1">
        <v>16.0</v>
      </c>
      <c r="J3685" s="7" t="str">
        <f>vlookup(I3685,Cats!$A:$B,2,false)</f>
        <v>E</v>
      </c>
    </row>
    <row r="3686">
      <c r="A3686" s="1">
        <v>140695.0</v>
      </c>
      <c r="B3686" s="1">
        <v>544.0</v>
      </c>
      <c r="C3686" s="1">
        <v>0.0</v>
      </c>
      <c r="D3686" s="1" t="s">
        <v>50</v>
      </c>
      <c r="E3686" s="1">
        <v>134.0</v>
      </c>
      <c r="F3686" s="7" t="str">
        <f>vlookup(E3686,Teams!A:B,2,false)</f>
        <v>Iolani</v>
      </c>
      <c r="G3686" s="1" t="b">
        <v>1</v>
      </c>
      <c r="H3686" s="1" t="b">
        <v>0</v>
      </c>
      <c r="I3686" s="1">
        <v>17.0</v>
      </c>
      <c r="J3686" s="7" t="str">
        <f>vlookup(I3686,Cats!$A:$B,2,false)</f>
        <v>B</v>
      </c>
    </row>
    <row r="3687">
      <c r="A3687" s="1">
        <v>140696.0</v>
      </c>
      <c r="B3687" s="1">
        <v>544.0</v>
      </c>
      <c r="C3687" s="1">
        <v>0.0</v>
      </c>
      <c r="D3687" s="1" t="s">
        <v>93</v>
      </c>
      <c r="E3687" s="1">
        <v>36.0</v>
      </c>
      <c r="F3687" s="7" t="str">
        <f>vlookup(E3687,Teams!A:B,2,false)</f>
        <v>PRISMS</v>
      </c>
      <c r="G3687" s="1" t="b">
        <v>0</v>
      </c>
      <c r="H3687" s="1" t="b">
        <v>0</v>
      </c>
      <c r="I3687" s="1">
        <v>17.0</v>
      </c>
      <c r="J3687" s="7" t="str">
        <f>vlookup(I3687,Cats!$A:$B,2,false)</f>
        <v>B</v>
      </c>
    </row>
    <row r="3688">
      <c r="A3688" s="1">
        <v>140697.0</v>
      </c>
      <c r="B3688" s="1">
        <v>544.0</v>
      </c>
      <c r="C3688" s="1">
        <v>0.0</v>
      </c>
      <c r="D3688" s="1" t="s">
        <v>32</v>
      </c>
      <c r="E3688" s="1">
        <v>134.0</v>
      </c>
      <c r="F3688" s="7" t="str">
        <f>vlookup(E3688,Teams!A:B,2,false)</f>
        <v>Iolani</v>
      </c>
      <c r="G3688" s="1" t="b">
        <v>1</v>
      </c>
      <c r="H3688" s="1" t="b">
        <v>1</v>
      </c>
      <c r="I3688" s="1">
        <v>18.0</v>
      </c>
      <c r="J3688" s="7" t="str">
        <f>vlookup(I3688,Cats!$A:$B,2,false)</f>
        <v>P</v>
      </c>
    </row>
    <row r="3689">
      <c r="A3689" s="1">
        <v>140698.0</v>
      </c>
      <c r="B3689" s="1">
        <v>544.0</v>
      </c>
      <c r="C3689" s="1">
        <v>4.0</v>
      </c>
      <c r="D3689" s="1" t="s">
        <v>93</v>
      </c>
      <c r="E3689" s="1">
        <v>36.0</v>
      </c>
      <c r="F3689" s="7" t="str">
        <f>vlookup(E3689,Teams!A:B,2,false)</f>
        <v>PRISMS</v>
      </c>
      <c r="G3689" s="1" t="b">
        <v>0</v>
      </c>
      <c r="H3689" s="1" t="b">
        <v>0</v>
      </c>
      <c r="I3689" s="1">
        <v>18.0</v>
      </c>
      <c r="J3689" s="7" t="str">
        <f>vlookup(I3689,Cats!$A:$B,2,false)</f>
        <v>P</v>
      </c>
    </row>
    <row r="3690">
      <c r="A3690" s="1">
        <v>140699.0</v>
      </c>
      <c r="B3690" s="1">
        <v>544.0</v>
      </c>
      <c r="C3690" s="1">
        <v>4.0</v>
      </c>
      <c r="D3690" s="1" t="s">
        <v>50</v>
      </c>
      <c r="E3690" s="1">
        <v>134.0</v>
      </c>
      <c r="F3690" s="7" t="str">
        <f>vlookup(E3690,Teams!A:B,2,false)</f>
        <v>Iolani</v>
      </c>
      <c r="G3690" s="1" t="b">
        <v>1</v>
      </c>
      <c r="H3690" s="1" t="b">
        <v>0</v>
      </c>
      <c r="I3690" s="1">
        <v>19.0</v>
      </c>
      <c r="J3690" s="7" t="str">
        <f>vlookup(I3690,Cats!$A:$B,2,false)</f>
        <v>X</v>
      </c>
    </row>
    <row r="3691">
      <c r="A3691" s="1">
        <v>140700.0</v>
      </c>
      <c r="B3691" s="1">
        <v>544.0</v>
      </c>
      <c r="C3691" s="1">
        <v>0.0</v>
      </c>
      <c r="D3691" s="1" t="s">
        <v>32</v>
      </c>
      <c r="E3691" s="1">
        <v>36.0</v>
      </c>
      <c r="F3691" s="7" t="str">
        <f>vlookup(E3691,Teams!A:B,2,false)</f>
        <v>PRISMS</v>
      </c>
      <c r="G3691" s="1" t="b">
        <v>0</v>
      </c>
      <c r="H3691" s="1" t="b">
        <v>1</v>
      </c>
      <c r="I3691" s="1">
        <v>19.0</v>
      </c>
      <c r="J3691" s="7" t="str">
        <f>vlookup(I3691,Cats!$A:$B,2,false)</f>
        <v>X</v>
      </c>
    </row>
    <row r="3692">
      <c r="A3692" s="1">
        <v>140701.0</v>
      </c>
      <c r="B3692" s="1">
        <v>544.0</v>
      </c>
      <c r="C3692" s="1">
        <v>0.0</v>
      </c>
      <c r="D3692" s="1" t="s">
        <v>32</v>
      </c>
      <c r="E3692" s="1">
        <v>134.0</v>
      </c>
      <c r="F3692" s="7" t="str">
        <f>vlookup(E3692,Teams!A:B,2,false)</f>
        <v>Iolani</v>
      </c>
      <c r="G3692" s="1" t="b">
        <v>1</v>
      </c>
      <c r="H3692" s="1" t="b">
        <v>1</v>
      </c>
      <c r="I3692" s="1">
        <v>20.0</v>
      </c>
      <c r="J3692" s="7" t="str">
        <f>vlookup(I3692,Cats!$A:$B,2,false)</f>
        <v>M</v>
      </c>
    </row>
    <row r="3693">
      <c r="A3693" s="1">
        <v>140702.0</v>
      </c>
      <c r="B3693" s="1">
        <v>544.0</v>
      </c>
      <c r="C3693" s="1">
        <v>0.0</v>
      </c>
      <c r="D3693" s="1" t="s">
        <v>32</v>
      </c>
      <c r="E3693" s="1">
        <v>36.0</v>
      </c>
      <c r="F3693" s="7" t="str">
        <f>vlookup(E3693,Teams!A:B,2,false)</f>
        <v>PRISMS</v>
      </c>
      <c r="G3693" s="1" t="b">
        <v>0</v>
      </c>
      <c r="H3693" s="1" t="b">
        <v>1</v>
      </c>
      <c r="I3693" s="1">
        <v>20.0</v>
      </c>
      <c r="J3693" s="7" t="str">
        <f>vlookup(I3693,Cats!$A:$B,2,false)</f>
        <v>M</v>
      </c>
    </row>
    <row r="3694">
      <c r="A3694" s="1">
        <v>140703.0</v>
      </c>
      <c r="B3694" s="1">
        <v>544.0</v>
      </c>
      <c r="C3694" s="1">
        <v>4.0</v>
      </c>
      <c r="D3694" s="1" t="s">
        <v>50</v>
      </c>
      <c r="E3694" s="1">
        <v>134.0</v>
      </c>
      <c r="F3694" s="7" t="str">
        <f>vlookup(E3694,Teams!A:B,2,false)</f>
        <v>Iolani</v>
      </c>
      <c r="G3694" s="1" t="b">
        <v>1</v>
      </c>
      <c r="H3694" s="1" t="b">
        <v>0</v>
      </c>
      <c r="I3694" s="1">
        <v>21.0</v>
      </c>
      <c r="J3694" s="7" t="str">
        <f>vlookup(I3694,Cats!$A:$B,2,false)</f>
        <v>C</v>
      </c>
    </row>
    <row r="3695">
      <c r="A3695" s="1">
        <v>140704.0</v>
      </c>
      <c r="B3695" s="1">
        <v>544.0</v>
      </c>
      <c r="C3695" s="1">
        <v>0.0</v>
      </c>
      <c r="D3695" s="1" t="s">
        <v>93</v>
      </c>
      <c r="E3695" s="1">
        <v>36.0</v>
      </c>
      <c r="F3695" s="7" t="str">
        <f>vlookup(E3695,Teams!A:B,2,false)</f>
        <v>PRISMS</v>
      </c>
      <c r="G3695" s="1" t="b">
        <v>0</v>
      </c>
      <c r="H3695" s="1" t="b">
        <v>0</v>
      </c>
      <c r="I3695" s="1">
        <v>21.0</v>
      </c>
      <c r="J3695" s="7" t="str">
        <f>vlookup(I3695,Cats!$A:$B,2,false)</f>
        <v>C</v>
      </c>
    </row>
    <row r="3696">
      <c r="A3696" s="1">
        <v>140705.0</v>
      </c>
      <c r="B3696" s="1">
        <v>544.0</v>
      </c>
      <c r="C3696" s="1">
        <v>14.0</v>
      </c>
      <c r="D3696" s="1" t="s">
        <v>47</v>
      </c>
      <c r="E3696" s="1">
        <v>134.0</v>
      </c>
      <c r="F3696" s="7" t="str">
        <f>vlookup(E3696,Teams!A:B,2,false)</f>
        <v>Iolani</v>
      </c>
      <c r="G3696" s="1" t="b">
        <v>1</v>
      </c>
      <c r="H3696" s="1" t="b">
        <v>0</v>
      </c>
      <c r="I3696" s="1">
        <v>22.0</v>
      </c>
      <c r="J3696" s="7" t="str">
        <f>vlookup(I3696,Cats!$A:$B,2,false)</f>
        <v>E</v>
      </c>
    </row>
    <row r="3697">
      <c r="A3697" s="1">
        <v>140706.0</v>
      </c>
      <c r="B3697" s="1">
        <v>544.0</v>
      </c>
      <c r="C3697" s="1">
        <v>0.0</v>
      </c>
      <c r="D3697" s="1" t="s">
        <v>32</v>
      </c>
      <c r="E3697" s="1">
        <v>36.0</v>
      </c>
      <c r="F3697" s="7" t="str">
        <f>vlookup(E3697,Teams!A:B,2,false)</f>
        <v>PRISMS</v>
      </c>
      <c r="G3697" s="1" t="b">
        <v>0</v>
      </c>
      <c r="H3697" s="1" t="b">
        <v>1</v>
      </c>
      <c r="I3697" s="1">
        <v>22.0</v>
      </c>
      <c r="J3697" s="7" t="str">
        <f>vlookup(I3697,Cats!$A:$B,2,false)</f>
        <v>E</v>
      </c>
    </row>
    <row r="3698">
      <c r="A3698" s="1">
        <v>140707.0</v>
      </c>
      <c r="B3698" s="1">
        <v>544.0</v>
      </c>
      <c r="C3698" s="1">
        <v>0.0</v>
      </c>
      <c r="D3698" s="1" t="s">
        <v>50</v>
      </c>
      <c r="E3698" s="1">
        <v>134.0</v>
      </c>
      <c r="F3698" s="7" t="str">
        <f>vlookup(E3698,Teams!A:B,2,false)</f>
        <v>Iolani</v>
      </c>
      <c r="G3698" s="1" t="b">
        <v>1</v>
      </c>
      <c r="H3698" s="1" t="b">
        <v>0</v>
      </c>
      <c r="I3698" s="1">
        <v>23.0</v>
      </c>
      <c r="J3698" s="7" t="str">
        <f>vlookup(I3698,Cats!$A:$B,2,false)</f>
        <v>B</v>
      </c>
    </row>
    <row r="3699">
      <c r="A3699" s="1">
        <v>140708.0</v>
      </c>
      <c r="B3699" s="1">
        <v>544.0</v>
      </c>
      <c r="C3699" s="1">
        <v>0.0</v>
      </c>
      <c r="D3699" s="1" t="s">
        <v>93</v>
      </c>
      <c r="E3699" s="1">
        <v>36.0</v>
      </c>
      <c r="F3699" s="7" t="str">
        <f>vlookup(E3699,Teams!A:B,2,false)</f>
        <v>PRISMS</v>
      </c>
      <c r="G3699" s="1" t="b">
        <v>0</v>
      </c>
      <c r="H3699" s="1" t="b">
        <v>0</v>
      </c>
      <c r="I3699" s="1">
        <v>23.0</v>
      </c>
      <c r="J3699" s="7" t="str">
        <f>vlookup(I3699,Cats!$A:$B,2,false)</f>
        <v>B</v>
      </c>
    </row>
    <row r="3700">
      <c r="A3700" s="1">
        <v>140709.0</v>
      </c>
      <c r="B3700" s="1">
        <v>544.0</v>
      </c>
      <c r="C3700" s="1">
        <v>4.0</v>
      </c>
      <c r="D3700" s="1" t="s">
        <v>50</v>
      </c>
      <c r="E3700" s="1">
        <v>134.0</v>
      </c>
      <c r="F3700" s="7" t="str">
        <f>vlookup(E3700,Teams!A:B,2,false)</f>
        <v>Iolani</v>
      </c>
      <c r="G3700" s="1" t="b">
        <v>1</v>
      </c>
      <c r="H3700" s="1" t="b">
        <v>0</v>
      </c>
      <c r="I3700" s="1">
        <v>24.0</v>
      </c>
      <c r="J3700" s="7" t="str">
        <f>vlookup(I3700,Cats!$A:$B,2,false)</f>
        <v>P</v>
      </c>
    </row>
    <row r="3701">
      <c r="A3701" s="1">
        <v>140710.0</v>
      </c>
      <c r="B3701" s="1">
        <v>544.0</v>
      </c>
      <c r="C3701" s="1">
        <v>0.0</v>
      </c>
      <c r="D3701" s="1" t="s">
        <v>32</v>
      </c>
      <c r="E3701" s="1">
        <v>36.0</v>
      </c>
      <c r="F3701" s="7" t="str">
        <f>vlookup(E3701,Teams!A:B,2,false)</f>
        <v>PRISMS</v>
      </c>
      <c r="G3701" s="1" t="b">
        <v>0</v>
      </c>
      <c r="H3701" s="1" t="b">
        <v>1</v>
      </c>
      <c r="I3701" s="1">
        <v>24.0</v>
      </c>
      <c r="J3701" s="7" t="str">
        <f>vlookup(I3701,Cats!$A:$B,2,false)</f>
        <v>P</v>
      </c>
    </row>
    <row r="3702">
      <c r="A3702" s="1">
        <v>140711.0</v>
      </c>
      <c r="B3702" s="1">
        <v>545.0</v>
      </c>
      <c r="C3702" s="1">
        <v>0.0</v>
      </c>
      <c r="D3702" s="1" t="s">
        <v>32</v>
      </c>
      <c r="E3702" s="1">
        <v>3.0</v>
      </c>
      <c r="F3702" s="7" t="str">
        <f>vlookup(E3702,Teams!A:B,2,false)</f>
        <v>Blair B</v>
      </c>
      <c r="G3702" s="1" t="b">
        <v>1</v>
      </c>
      <c r="H3702" s="1" t="b">
        <v>1</v>
      </c>
      <c r="I3702" s="1">
        <v>1.0</v>
      </c>
      <c r="J3702" s="7" t="str">
        <f>vlookup(I3702,Cats!$A:$B,2,false)</f>
        <v>X</v>
      </c>
    </row>
    <row r="3703">
      <c r="A3703" s="1">
        <v>140712.0</v>
      </c>
      <c r="B3703" s="1">
        <v>545.0</v>
      </c>
      <c r="C3703" s="1">
        <v>0.0</v>
      </c>
      <c r="D3703" s="1" t="s">
        <v>179</v>
      </c>
      <c r="E3703" s="1">
        <v>43.0</v>
      </c>
      <c r="F3703" s="7" t="str">
        <f>vlookup(E3703,Teams!A:B,2,false)</f>
        <v>Troy</v>
      </c>
      <c r="G3703" s="1" t="b">
        <v>0</v>
      </c>
      <c r="H3703" s="1" t="b">
        <v>0</v>
      </c>
      <c r="I3703" s="1">
        <v>1.0</v>
      </c>
      <c r="J3703" s="7" t="str">
        <f>vlookup(I3703,Cats!$A:$B,2,false)</f>
        <v>X</v>
      </c>
    </row>
    <row r="3704">
      <c r="A3704" s="1">
        <v>140713.0</v>
      </c>
      <c r="B3704" s="1">
        <v>545.0</v>
      </c>
      <c r="C3704" s="1">
        <v>0.0</v>
      </c>
      <c r="D3704" s="1" t="s">
        <v>32</v>
      </c>
      <c r="E3704" s="1">
        <v>3.0</v>
      </c>
      <c r="F3704" s="7" t="str">
        <f>vlookup(E3704,Teams!A:B,2,false)</f>
        <v>Blair B</v>
      </c>
      <c r="G3704" s="1" t="b">
        <v>1</v>
      </c>
      <c r="H3704" s="1" t="b">
        <v>1</v>
      </c>
      <c r="I3704" s="1">
        <v>2.0</v>
      </c>
      <c r="J3704" s="7" t="str">
        <f>vlookup(I3704,Cats!$A:$B,2,false)</f>
        <v>M</v>
      </c>
    </row>
    <row r="3705">
      <c r="A3705" s="1">
        <v>140714.0</v>
      </c>
      <c r="B3705" s="1">
        <v>545.0</v>
      </c>
      <c r="C3705" s="1">
        <v>0.0</v>
      </c>
      <c r="D3705" s="1" t="s">
        <v>32</v>
      </c>
      <c r="E3705" s="1">
        <v>43.0</v>
      </c>
      <c r="F3705" s="7" t="str">
        <f>vlookup(E3705,Teams!A:B,2,false)</f>
        <v>Troy</v>
      </c>
      <c r="G3705" s="1" t="b">
        <v>0</v>
      </c>
      <c r="H3705" s="1" t="b">
        <v>1</v>
      </c>
      <c r="I3705" s="1">
        <v>2.0</v>
      </c>
      <c r="J3705" s="7" t="str">
        <f>vlookup(I3705,Cats!$A:$B,2,false)</f>
        <v>M</v>
      </c>
    </row>
    <row r="3706">
      <c r="A3706" s="1">
        <v>140715.0</v>
      </c>
      <c r="B3706" s="1">
        <v>545.0</v>
      </c>
      <c r="C3706" s="1">
        <v>0.0</v>
      </c>
      <c r="D3706" s="1" t="s">
        <v>32</v>
      </c>
      <c r="E3706" s="1">
        <v>3.0</v>
      </c>
      <c r="F3706" s="7" t="str">
        <f>vlookup(E3706,Teams!A:B,2,false)</f>
        <v>Blair B</v>
      </c>
      <c r="G3706" s="1" t="b">
        <v>1</v>
      </c>
      <c r="H3706" s="1" t="b">
        <v>1</v>
      </c>
      <c r="I3706" s="1">
        <v>3.0</v>
      </c>
      <c r="J3706" s="7" t="str">
        <f>vlookup(I3706,Cats!$A:$B,2,false)</f>
        <v>C</v>
      </c>
    </row>
    <row r="3707">
      <c r="A3707" s="1">
        <v>140716.0</v>
      </c>
      <c r="B3707" s="1">
        <v>545.0</v>
      </c>
      <c r="C3707" s="1">
        <v>4.0</v>
      </c>
      <c r="D3707" s="1" t="s">
        <v>178</v>
      </c>
      <c r="E3707" s="1">
        <v>43.0</v>
      </c>
      <c r="F3707" s="7" t="str">
        <f>vlookup(E3707,Teams!A:B,2,false)</f>
        <v>Troy</v>
      </c>
      <c r="G3707" s="1" t="b">
        <v>0</v>
      </c>
      <c r="H3707" s="1" t="b">
        <v>0</v>
      </c>
      <c r="I3707" s="1">
        <v>3.0</v>
      </c>
      <c r="J3707" s="7" t="str">
        <f>vlookup(I3707,Cats!$A:$B,2,false)</f>
        <v>C</v>
      </c>
    </row>
    <row r="3708">
      <c r="A3708" s="1">
        <v>140717.0</v>
      </c>
      <c r="B3708" s="1">
        <v>545.0</v>
      </c>
      <c r="C3708" s="1">
        <v>0.0</v>
      </c>
      <c r="D3708" s="1" t="s">
        <v>32</v>
      </c>
      <c r="E3708" s="1">
        <v>3.0</v>
      </c>
      <c r="F3708" s="7" t="str">
        <f>vlookup(E3708,Teams!A:B,2,false)</f>
        <v>Blair B</v>
      </c>
      <c r="G3708" s="1" t="b">
        <v>1</v>
      </c>
      <c r="H3708" s="1" t="b">
        <v>1</v>
      </c>
      <c r="I3708" s="1">
        <v>4.0</v>
      </c>
      <c r="J3708" s="7" t="str">
        <f>vlookup(I3708,Cats!$A:$B,2,false)</f>
        <v>E</v>
      </c>
    </row>
    <row r="3709">
      <c r="A3709" s="1">
        <v>140718.0</v>
      </c>
      <c r="B3709" s="1">
        <v>545.0</v>
      </c>
      <c r="C3709" s="1">
        <v>4.0</v>
      </c>
      <c r="D3709" s="1" t="s">
        <v>178</v>
      </c>
      <c r="E3709" s="1">
        <v>43.0</v>
      </c>
      <c r="F3709" s="7" t="str">
        <f>vlookup(E3709,Teams!A:B,2,false)</f>
        <v>Troy</v>
      </c>
      <c r="G3709" s="1" t="b">
        <v>0</v>
      </c>
      <c r="H3709" s="1" t="b">
        <v>0</v>
      </c>
      <c r="I3709" s="1">
        <v>4.0</v>
      </c>
      <c r="J3709" s="7" t="str">
        <f>vlookup(I3709,Cats!$A:$B,2,false)</f>
        <v>E</v>
      </c>
    </row>
    <row r="3710">
      <c r="A3710" s="1">
        <v>140719.0</v>
      </c>
      <c r="B3710" s="1">
        <v>545.0</v>
      </c>
      <c r="C3710" s="1">
        <v>0.0</v>
      </c>
      <c r="D3710" s="1" t="s">
        <v>32</v>
      </c>
      <c r="E3710" s="1">
        <v>3.0</v>
      </c>
      <c r="F3710" s="7" t="str">
        <f>vlookup(E3710,Teams!A:B,2,false)</f>
        <v>Blair B</v>
      </c>
      <c r="G3710" s="1" t="b">
        <v>1</v>
      </c>
      <c r="H3710" s="1" t="b">
        <v>1</v>
      </c>
      <c r="I3710" s="1">
        <v>5.0</v>
      </c>
      <c r="J3710" s="7" t="str">
        <f>vlookup(I3710,Cats!$A:$B,2,false)</f>
        <v>B</v>
      </c>
    </row>
    <row r="3711">
      <c r="A3711" s="1">
        <v>140720.0</v>
      </c>
      <c r="B3711" s="1">
        <v>545.0</v>
      </c>
      <c r="C3711" s="1">
        <v>14.0</v>
      </c>
      <c r="D3711" s="1" t="s">
        <v>178</v>
      </c>
      <c r="E3711" s="1">
        <v>43.0</v>
      </c>
      <c r="F3711" s="7" t="str">
        <f>vlookup(E3711,Teams!A:B,2,false)</f>
        <v>Troy</v>
      </c>
      <c r="G3711" s="1" t="b">
        <v>0</v>
      </c>
      <c r="H3711" s="1" t="b">
        <v>0</v>
      </c>
      <c r="I3711" s="1">
        <v>5.0</v>
      </c>
      <c r="J3711" s="7" t="str">
        <f>vlookup(I3711,Cats!$A:$B,2,false)</f>
        <v>B</v>
      </c>
    </row>
    <row r="3712">
      <c r="A3712" s="1">
        <v>140721.0</v>
      </c>
      <c r="B3712" s="1">
        <v>545.0</v>
      </c>
      <c r="C3712" s="1">
        <v>0.0</v>
      </c>
      <c r="D3712" s="1" t="s">
        <v>32</v>
      </c>
      <c r="E3712" s="1">
        <v>3.0</v>
      </c>
      <c r="F3712" s="7" t="str">
        <f>vlookup(E3712,Teams!A:B,2,false)</f>
        <v>Blair B</v>
      </c>
      <c r="G3712" s="1" t="b">
        <v>1</v>
      </c>
      <c r="H3712" s="1" t="b">
        <v>1</v>
      </c>
      <c r="I3712" s="1">
        <v>6.0</v>
      </c>
      <c r="J3712" s="7" t="str">
        <f>vlookup(I3712,Cats!$A:$B,2,false)</f>
        <v>P</v>
      </c>
    </row>
    <row r="3713">
      <c r="A3713" s="1">
        <v>140722.0</v>
      </c>
      <c r="B3713" s="1">
        <v>545.0</v>
      </c>
      <c r="C3713" s="1">
        <v>0.0</v>
      </c>
      <c r="D3713" s="1" t="s">
        <v>179</v>
      </c>
      <c r="E3713" s="1">
        <v>43.0</v>
      </c>
      <c r="F3713" s="7" t="str">
        <f>vlookup(E3713,Teams!A:B,2,false)</f>
        <v>Troy</v>
      </c>
      <c r="G3713" s="1" t="b">
        <v>0</v>
      </c>
      <c r="H3713" s="1" t="b">
        <v>0</v>
      </c>
      <c r="I3713" s="1">
        <v>6.0</v>
      </c>
      <c r="J3713" s="7" t="str">
        <f>vlookup(I3713,Cats!$A:$B,2,false)</f>
        <v>P</v>
      </c>
    </row>
    <row r="3714">
      <c r="A3714" s="1">
        <v>140723.0</v>
      </c>
      <c r="B3714" s="1">
        <v>545.0</v>
      </c>
      <c r="C3714" s="1">
        <v>0.0</v>
      </c>
      <c r="D3714" s="1" t="s">
        <v>32</v>
      </c>
      <c r="E3714" s="1">
        <v>3.0</v>
      </c>
      <c r="F3714" s="7" t="str">
        <f>vlookup(E3714,Teams!A:B,2,false)</f>
        <v>Blair B</v>
      </c>
      <c r="G3714" s="1" t="b">
        <v>1</v>
      </c>
      <c r="H3714" s="1" t="b">
        <v>1</v>
      </c>
      <c r="I3714" s="1">
        <v>7.0</v>
      </c>
      <c r="J3714" s="7" t="str">
        <f>vlookup(I3714,Cats!$A:$B,2,false)</f>
        <v>X</v>
      </c>
    </row>
    <row r="3715">
      <c r="A3715" s="1">
        <v>140724.0</v>
      </c>
      <c r="B3715" s="1">
        <v>545.0</v>
      </c>
      <c r="C3715" s="1">
        <v>4.0</v>
      </c>
      <c r="D3715" s="1" t="s">
        <v>176</v>
      </c>
      <c r="E3715" s="1">
        <v>43.0</v>
      </c>
      <c r="F3715" s="7" t="str">
        <f>vlookup(E3715,Teams!A:B,2,false)</f>
        <v>Troy</v>
      </c>
      <c r="G3715" s="1" t="b">
        <v>0</v>
      </c>
      <c r="H3715" s="1" t="b">
        <v>0</v>
      </c>
      <c r="I3715" s="1">
        <v>7.0</v>
      </c>
      <c r="J3715" s="7" t="str">
        <f>vlookup(I3715,Cats!$A:$B,2,false)</f>
        <v>X</v>
      </c>
    </row>
    <row r="3716">
      <c r="A3716" s="1">
        <v>140725.0</v>
      </c>
      <c r="B3716" s="1">
        <v>545.0</v>
      </c>
      <c r="C3716" s="1">
        <v>0.0</v>
      </c>
      <c r="D3716" s="1" t="s">
        <v>32</v>
      </c>
      <c r="E3716" s="1">
        <v>3.0</v>
      </c>
      <c r="F3716" s="7" t="str">
        <f>vlookup(E3716,Teams!A:B,2,false)</f>
        <v>Blair B</v>
      </c>
      <c r="G3716" s="1" t="b">
        <v>1</v>
      </c>
      <c r="H3716" s="1" t="b">
        <v>1</v>
      </c>
      <c r="I3716" s="1">
        <v>8.0</v>
      </c>
      <c r="J3716" s="7" t="str">
        <f>vlookup(I3716,Cats!$A:$B,2,false)</f>
        <v>M</v>
      </c>
    </row>
    <row r="3717">
      <c r="A3717" s="1">
        <v>140726.0</v>
      </c>
      <c r="B3717" s="1">
        <v>545.0</v>
      </c>
      <c r="C3717" s="1">
        <v>4.0</v>
      </c>
      <c r="D3717" s="1" t="s">
        <v>174</v>
      </c>
      <c r="E3717" s="1">
        <v>43.0</v>
      </c>
      <c r="F3717" s="7" t="str">
        <f>vlookup(E3717,Teams!A:B,2,false)</f>
        <v>Troy</v>
      </c>
      <c r="G3717" s="1" t="b">
        <v>0</v>
      </c>
      <c r="H3717" s="1" t="b">
        <v>0</v>
      </c>
      <c r="I3717" s="1">
        <v>8.0</v>
      </c>
      <c r="J3717" s="7" t="str">
        <f>vlookup(I3717,Cats!$A:$B,2,false)</f>
        <v>M</v>
      </c>
    </row>
    <row r="3718">
      <c r="A3718" s="1">
        <v>140727.0</v>
      </c>
      <c r="B3718" s="1">
        <v>545.0</v>
      </c>
      <c r="C3718" s="1">
        <v>0.0</v>
      </c>
      <c r="D3718" s="1" t="s">
        <v>32</v>
      </c>
      <c r="E3718" s="1">
        <v>3.0</v>
      </c>
      <c r="F3718" s="7" t="str">
        <f>vlookup(E3718,Teams!A:B,2,false)</f>
        <v>Blair B</v>
      </c>
      <c r="G3718" s="1" t="b">
        <v>1</v>
      </c>
      <c r="H3718" s="1" t="b">
        <v>1</v>
      </c>
      <c r="I3718" s="1">
        <v>9.0</v>
      </c>
      <c r="J3718" s="7" t="str">
        <f>vlookup(I3718,Cats!$A:$B,2,false)</f>
        <v>C</v>
      </c>
    </row>
    <row r="3719">
      <c r="A3719" s="1">
        <v>140728.0</v>
      </c>
      <c r="B3719" s="1">
        <v>545.0</v>
      </c>
      <c r="C3719" s="1">
        <v>4.0</v>
      </c>
      <c r="D3719" s="1" t="s">
        <v>174</v>
      </c>
      <c r="E3719" s="1">
        <v>43.0</v>
      </c>
      <c r="F3719" s="7" t="str">
        <f>vlookup(E3719,Teams!A:B,2,false)</f>
        <v>Troy</v>
      </c>
      <c r="G3719" s="1" t="b">
        <v>0</v>
      </c>
      <c r="H3719" s="1" t="b">
        <v>0</v>
      </c>
      <c r="I3719" s="1">
        <v>9.0</v>
      </c>
      <c r="J3719" s="7" t="str">
        <f>vlookup(I3719,Cats!$A:$B,2,false)</f>
        <v>C</v>
      </c>
    </row>
    <row r="3720">
      <c r="A3720" s="1">
        <v>140729.0</v>
      </c>
      <c r="B3720" s="1">
        <v>545.0</v>
      </c>
      <c r="C3720" s="1">
        <v>0.0</v>
      </c>
      <c r="D3720" s="1" t="s">
        <v>32</v>
      </c>
      <c r="E3720" s="1">
        <v>3.0</v>
      </c>
      <c r="F3720" s="7" t="str">
        <f>vlookup(E3720,Teams!A:B,2,false)</f>
        <v>Blair B</v>
      </c>
      <c r="G3720" s="1" t="b">
        <v>1</v>
      </c>
      <c r="H3720" s="1" t="b">
        <v>1</v>
      </c>
      <c r="I3720" s="1">
        <v>10.0</v>
      </c>
      <c r="J3720" s="7" t="str">
        <f>vlookup(I3720,Cats!$A:$B,2,false)</f>
        <v>E</v>
      </c>
    </row>
    <row r="3721">
      <c r="A3721" s="1">
        <v>140730.0</v>
      </c>
      <c r="B3721" s="1">
        <v>545.0</v>
      </c>
      <c r="C3721" s="1">
        <v>4.0</v>
      </c>
      <c r="D3721" s="1" t="s">
        <v>176</v>
      </c>
      <c r="E3721" s="1">
        <v>43.0</v>
      </c>
      <c r="F3721" s="7" t="str">
        <f>vlookup(E3721,Teams!A:B,2,false)</f>
        <v>Troy</v>
      </c>
      <c r="G3721" s="1" t="b">
        <v>0</v>
      </c>
      <c r="H3721" s="1" t="b">
        <v>0</v>
      </c>
      <c r="I3721" s="1">
        <v>10.0</v>
      </c>
      <c r="J3721" s="7" t="str">
        <f>vlookup(I3721,Cats!$A:$B,2,false)</f>
        <v>E</v>
      </c>
    </row>
    <row r="3722">
      <c r="A3722" s="1">
        <v>140731.0</v>
      </c>
      <c r="B3722" s="1">
        <v>545.0</v>
      </c>
      <c r="C3722" s="1">
        <v>0.0</v>
      </c>
      <c r="D3722" s="1" t="s">
        <v>32</v>
      </c>
      <c r="E3722" s="1">
        <v>3.0</v>
      </c>
      <c r="F3722" s="7" t="str">
        <f>vlookup(E3722,Teams!A:B,2,false)</f>
        <v>Blair B</v>
      </c>
      <c r="G3722" s="1" t="b">
        <v>1</v>
      </c>
      <c r="H3722" s="1" t="b">
        <v>1</v>
      </c>
      <c r="I3722" s="1">
        <v>11.0</v>
      </c>
      <c r="J3722" s="7" t="str">
        <f>vlookup(I3722,Cats!$A:$B,2,false)</f>
        <v>B</v>
      </c>
    </row>
    <row r="3723">
      <c r="A3723" s="1">
        <v>140732.0</v>
      </c>
      <c r="B3723" s="1">
        <v>545.0</v>
      </c>
      <c r="C3723" s="1">
        <v>14.0</v>
      </c>
      <c r="D3723" s="1" t="s">
        <v>178</v>
      </c>
      <c r="E3723" s="1">
        <v>43.0</v>
      </c>
      <c r="F3723" s="7" t="str">
        <f>vlookup(E3723,Teams!A:B,2,false)</f>
        <v>Troy</v>
      </c>
      <c r="G3723" s="1" t="b">
        <v>0</v>
      </c>
      <c r="H3723" s="1" t="b">
        <v>0</v>
      </c>
      <c r="I3723" s="1">
        <v>11.0</v>
      </c>
      <c r="J3723" s="7" t="str">
        <f>vlookup(I3723,Cats!$A:$B,2,false)</f>
        <v>B</v>
      </c>
    </row>
    <row r="3724">
      <c r="A3724" s="1">
        <v>140733.0</v>
      </c>
      <c r="B3724" s="1">
        <v>545.0</v>
      </c>
      <c r="C3724" s="1">
        <v>0.0</v>
      </c>
      <c r="D3724" s="1" t="s">
        <v>32</v>
      </c>
      <c r="E3724" s="1">
        <v>3.0</v>
      </c>
      <c r="F3724" s="7" t="str">
        <f>vlookup(E3724,Teams!A:B,2,false)</f>
        <v>Blair B</v>
      </c>
      <c r="G3724" s="1" t="b">
        <v>1</v>
      </c>
      <c r="H3724" s="1" t="b">
        <v>1</v>
      </c>
      <c r="I3724" s="1">
        <v>12.0</v>
      </c>
      <c r="J3724" s="7" t="str">
        <f>vlookup(I3724,Cats!$A:$B,2,false)</f>
        <v>P</v>
      </c>
    </row>
    <row r="3725">
      <c r="A3725" s="1">
        <v>140734.0</v>
      </c>
      <c r="B3725" s="1">
        <v>545.0</v>
      </c>
      <c r="C3725" s="1">
        <v>-4.0</v>
      </c>
      <c r="D3725" s="1" t="s">
        <v>176</v>
      </c>
      <c r="E3725" s="1">
        <v>43.0</v>
      </c>
      <c r="F3725" s="7" t="str">
        <f>vlookup(E3725,Teams!A:B,2,false)</f>
        <v>Troy</v>
      </c>
      <c r="G3725" s="1" t="b">
        <v>0</v>
      </c>
      <c r="H3725" s="1" t="b">
        <v>0</v>
      </c>
      <c r="I3725" s="1">
        <v>12.0</v>
      </c>
      <c r="J3725" s="7" t="str">
        <f>vlookup(I3725,Cats!$A:$B,2,false)</f>
        <v>P</v>
      </c>
    </row>
    <row r="3726">
      <c r="A3726" s="1">
        <v>140735.0</v>
      </c>
      <c r="B3726" s="1">
        <v>545.0</v>
      </c>
      <c r="C3726" s="1">
        <v>0.0</v>
      </c>
      <c r="D3726" s="1" t="s">
        <v>32</v>
      </c>
      <c r="E3726" s="1">
        <v>3.0</v>
      </c>
      <c r="F3726" s="7" t="str">
        <f>vlookup(E3726,Teams!A:B,2,false)</f>
        <v>Blair B</v>
      </c>
      <c r="G3726" s="1" t="b">
        <v>1</v>
      </c>
      <c r="H3726" s="1" t="b">
        <v>1</v>
      </c>
      <c r="I3726" s="1">
        <v>13.0</v>
      </c>
      <c r="J3726" s="7" t="str">
        <f>vlookup(I3726,Cats!$A:$B,2,false)</f>
        <v>X</v>
      </c>
    </row>
    <row r="3727">
      <c r="A3727" s="1">
        <v>140736.0</v>
      </c>
      <c r="B3727" s="1">
        <v>545.0</v>
      </c>
      <c r="C3727" s="1">
        <v>0.0</v>
      </c>
      <c r="D3727" s="1" t="s">
        <v>175</v>
      </c>
      <c r="E3727" s="1">
        <v>43.0</v>
      </c>
      <c r="F3727" s="7" t="str">
        <f>vlookup(E3727,Teams!A:B,2,false)</f>
        <v>Troy</v>
      </c>
      <c r="G3727" s="1" t="b">
        <v>0</v>
      </c>
      <c r="H3727" s="1" t="b">
        <v>0</v>
      </c>
      <c r="I3727" s="1">
        <v>13.0</v>
      </c>
      <c r="J3727" s="7" t="str">
        <f>vlookup(I3727,Cats!$A:$B,2,false)</f>
        <v>X</v>
      </c>
    </row>
    <row r="3728">
      <c r="A3728" s="1">
        <v>140737.0</v>
      </c>
      <c r="B3728" s="1">
        <v>545.0</v>
      </c>
      <c r="C3728" s="1">
        <v>0.0</v>
      </c>
      <c r="D3728" s="1" t="s">
        <v>32</v>
      </c>
      <c r="E3728" s="1">
        <v>3.0</v>
      </c>
      <c r="F3728" s="7" t="str">
        <f>vlookup(E3728,Teams!A:B,2,false)</f>
        <v>Blair B</v>
      </c>
      <c r="G3728" s="1" t="b">
        <v>1</v>
      </c>
      <c r="H3728" s="1" t="b">
        <v>1</v>
      </c>
      <c r="I3728" s="1">
        <v>14.0</v>
      </c>
      <c r="J3728" s="7" t="str">
        <f>vlookup(I3728,Cats!$A:$B,2,false)</f>
        <v>M</v>
      </c>
    </row>
    <row r="3729">
      <c r="A3729" s="1">
        <v>140738.0</v>
      </c>
      <c r="B3729" s="1">
        <v>545.0</v>
      </c>
      <c r="C3729" s="1">
        <v>14.0</v>
      </c>
      <c r="D3729" s="1" t="s">
        <v>179</v>
      </c>
      <c r="E3729" s="1">
        <v>43.0</v>
      </c>
      <c r="F3729" s="7" t="str">
        <f>vlookup(E3729,Teams!A:B,2,false)</f>
        <v>Troy</v>
      </c>
      <c r="G3729" s="1" t="b">
        <v>0</v>
      </c>
      <c r="H3729" s="1" t="b">
        <v>0</v>
      </c>
      <c r="I3729" s="1">
        <v>14.0</v>
      </c>
      <c r="J3729" s="7" t="str">
        <f>vlookup(I3729,Cats!$A:$B,2,false)</f>
        <v>M</v>
      </c>
    </row>
    <row r="3730">
      <c r="A3730" s="1">
        <v>140739.0</v>
      </c>
      <c r="B3730" s="1">
        <v>545.0</v>
      </c>
      <c r="C3730" s="1">
        <v>0.0</v>
      </c>
      <c r="D3730" s="1" t="s">
        <v>32</v>
      </c>
      <c r="E3730" s="1">
        <v>3.0</v>
      </c>
      <c r="F3730" s="7" t="str">
        <f>vlookup(E3730,Teams!A:B,2,false)</f>
        <v>Blair B</v>
      </c>
      <c r="G3730" s="1" t="b">
        <v>1</v>
      </c>
      <c r="H3730" s="1" t="b">
        <v>1</v>
      </c>
      <c r="I3730" s="1">
        <v>15.0</v>
      </c>
      <c r="J3730" s="7" t="str">
        <f>vlookup(I3730,Cats!$A:$B,2,false)</f>
        <v>C</v>
      </c>
    </row>
    <row r="3731">
      <c r="A3731" s="1">
        <v>140740.0</v>
      </c>
      <c r="B3731" s="1">
        <v>545.0</v>
      </c>
      <c r="C3731" s="1">
        <v>14.0</v>
      </c>
      <c r="D3731" s="1" t="s">
        <v>178</v>
      </c>
      <c r="E3731" s="1">
        <v>43.0</v>
      </c>
      <c r="F3731" s="7" t="str">
        <f>vlookup(E3731,Teams!A:B,2,false)</f>
        <v>Troy</v>
      </c>
      <c r="G3731" s="1" t="b">
        <v>0</v>
      </c>
      <c r="H3731" s="1" t="b">
        <v>0</v>
      </c>
      <c r="I3731" s="1">
        <v>15.0</v>
      </c>
      <c r="J3731" s="7" t="str">
        <f>vlookup(I3731,Cats!$A:$B,2,false)</f>
        <v>C</v>
      </c>
    </row>
    <row r="3732">
      <c r="A3732" s="1">
        <v>140741.0</v>
      </c>
      <c r="B3732" s="1">
        <v>545.0</v>
      </c>
      <c r="C3732" s="1">
        <v>0.0</v>
      </c>
      <c r="D3732" s="1" t="s">
        <v>32</v>
      </c>
      <c r="E3732" s="1">
        <v>3.0</v>
      </c>
      <c r="F3732" s="7" t="str">
        <f>vlookup(E3732,Teams!A:B,2,false)</f>
        <v>Blair B</v>
      </c>
      <c r="G3732" s="1" t="b">
        <v>1</v>
      </c>
      <c r="H3732" s="1" t="b">
        <v>1</v>
      </c>
      <c r="I3732" s="1">
        <v>16.0</v>
      </c>
      <c r="J3732" s="7" t="str">
        <f>vlookup(I3732,Cats!$A:$B,2,false)</f>
        <v>E</v>
      </c>
    </row>
    <row r="3733">
      <c r="A3733" s="1">
        <v>140742.0</v>
      </c>
      <c r="B3733" s="1">
        <v>545.0</v>
      </c>
      <c r="C3733" s="1">
        <v>0.0</v>
      </c>
      <c r="D3733" s="1" t="s">
        <v>178</v>
      </c>
      <c r="E3733" s="1">
        <v>43.0</v>
      </c>
      <c r="F3733" s="7" t="str">
        <f>vlookup(E3733,Teams!A:B,2,false)</f>
        <v>Troy</v>
      </c>
      <c r="G3733" s="1" t="b">
        <v>0</v>
      </c>
      <c r="H3733" s="1" t="b">
        <v>0</v>
      </c>
      <c r="I3733" s="1">
        <v>16.0</v>
      </c>
      <c r="J3733" s="7" t="str">
        <f>vlookup(I3733,Cats!$A:$B,2,false)</f>
        <v>E</v>
      </c>
    </row>
    <row r="3734">
      <c r="A3734" s="1">
        <v>140743.0</v>
      </c>
      <c r="B3734" s="1">
        <v>545.0</v>
      </c>
      <c r="C3734" s="1">
        <v>0.0</v>
      </c>
      <c r="D3734" s="1" t="s">
        <v>32</v>
      </c>
      <c r="E3734" s="1">
        <v>3.0</v>
      </c>
      <c r="F3734" s="7" t="str">
        <f>vlookup(E3734,Teams!A:B,2,false)</f>
        <v>Blair B</v>
      </c>
      <c r="G3734" s="1" t="b">
        <v>1</v>
      </c>
      <c r="H3734" s="1" t="b">
        <v>1</v>
      </c>
      <c r="I3734" s="1">
        <v>17.0</v>
      </c>
      <c r="J3734" s="7" t="str">
        <f>vlookup(I3734,Cats!$A:$B,2,false)</f>
        <v>B</v>
      </c>
    </row>
    <row r="3735">
      <c r="A3735" s="1">
        <v>140744.0</v>
      </c>
      <c r="B3735" s="1">
        <v>545.0</v>
      </c>
      <c r="C3735" s="1">
        <v>14.0</v>
      </c>
      <c r="D3735" s="1" t="s">
        <v>178</v>
      </c>
      <c r="E3735" s="1">
        <v>43.0</v>
      </c>
      <c r="F3735" s="7" t="str">
        <f>vlookup(E3735,Teams!A:B,2,false)</f>
        <v>Troy</v>
      </c>
      <c r="G3735" s="1" t="b">
        <v>0</v>
      </c>
      <c r="H3735" s="1" t="b">
        <v>0</v>
      </c>
      <c r="I3735" s="1">
        <v>17.0</v>
      </c>
      <c r="J3735" s="7" t="str">
        <f>vlookup(I3735,Cats!$A:$B,2,false)</f>
        <v>B</v>
      </c>
    </row>
    <row r="3736">
      <c r="A3736" s="1">
        <v>140745.0</v>
      </c>
      <c r="B3736" s="1">
        <v>545.0</v>
      </c>
      <c r="C3736" s="1">
        <v>0.0</v>
      </c>
      <c r="D3736" s="1" t="s">
        <v>32</v>
      </c>
      <c r="E3736" s="1">
        <v>3.0</v>
      </c>
      <c r="F3736" s="7" t="str">
        <f>vlookup(E3736,Teams!A:B,2,false)</f>
        <v>Blair B</v>
      </c>
      <c r="G3736" s="1" t="b">
        <v>1</v>
      </c>
      <c r="H3736" s="1" t="b">
        <v>1</v>
      </c>
      <c r="I3736" s="1">
        <v>18.0</v>
      </c>
      <c r="J3736" s="7" t="str">
        <f>vlookup(I3736,Cats!$A:$B,2,false)</f>
        <v>P</v>
      </c>
    </row>
    <row r="3737">
      <c r="A3737" s="1">
        <v>140746.0</v>
      </c>
      <c r="B3737" s="1">
        <v>545.0</v>
      </c>
      <c r="C3737" s="1">
        <v>14.0</v>
      </c>
      <c r="D3737" s="1" t="s">
        <v>176</v>
      </c>
      <c r="E3737" s="1">
        <v>43.0</v>
      </c>
      <c r="F3737" s="7" t="str">
        <f>vlookup(E3737,Teams!A:B,2,false)</f>
        <v>Troy</v>
      </c>
      <c r="G3737" s="1" t="b">
        <v>0</v>
      </c>
      <c r="H3737" s="1" t="b">
        <v>0</v>
      </c>
      <c r="I3737" s="1">
        <v>18.0</v>
      </c>
      <c r="J3737" s="7" t="str">
        <f>vlookup(I3737,Cats!$A:$B,2,false)</f>
        <v>P</v>
      </c>
    </row>
    <row r="3738">
      <c r="A3738" s="1">
        <v>140747.0</v>
      </c>
      <c r="B3738" s="1">
        <v>545.0</v>
      </c>
      <c r="C3738" s="1">
        <v>0.0</v>
      </c>
      <c r="D3738" s="1" t="s">
        <v>32</v>
      </c>
      <c r="E3738" s="1">
        <v>3.0</v>
      </c>
      <c r="F3738" s="7" t="str">
        <f>vlookup(E3738,Teams!A:B,2,false)</f>
        <v>Blair B</v>
      </c>
      <c r="G3738" s="1" t="b">
        <v>1</v>
      </c>
      <c r="H3738" s="1" t="b">
        <v>1</v>
      </c>
      <c r="I3738" s="1">
        <v>19.0</v>
      </c>
      <c r="J3738" s="7" t="str">
        <f>vlookup(I3738,Cats!$A:$B,2,false)</f>
        <v>X</v>
      </c>
    </row>
    <row r="3739">
      <c r="A3739" s="1">
        <v>140748.0</v>
      </c>
      <c r="B3739" s="1">
        <v>545.0</v>
      </c>
      <c r="C3739" s="1">
        <v>4.0</v>
      </c>
      <c r="D3739" s="1" t="s">
        <v>176</v>
      </c>
      <c r="E3739" s="1">
        <v>43.0</v>
      </c>
      <c r="F3739" s="7" t="str">
        <f>vlookup(E3739,Teams!A:B,2,false)</f>
        <v>Troy</v>
      </c>
      <c r="G3739" s="1" t="b">
        <v>0</v>
      </c>
      <c r="H3739" s="1" t="b">
        <v>0</v>
      </c>
      <c r="I3739" s="1">
        <v>19.0</v>
      </c>
      <c r="J3739" s="7" t="str">
        <f>vlookup(I3739,Cats!$A:$B,2,false)</f>
        <v>X</v>
      </c>
    </row>
    <row r="3740">
      <c r="A3740" s="1">
        <v>140749.0</v>
      </c>
      <c r="B3740" s="1">
        <v>545.0</v>
      </c>
      <c r="C3740" s="1">
        <v>0.0</v>
      </c>
      <c r="D3740" s="1" t="s">
        <v>32</v>
      </c>
      <c r="E3740" s="1">
        <v>3.0</v>
      </c>
      <c r="F3740" s="7" t="str">
        <f>vlookup(E3740,Teams!A:B,2,false)</f>
        <v>Blair B</v>
      </c>
      <c r="G3740" s="1" t="b">
        <v>1</v>
      </c>
      <c r="H3740" s="1" t="b">
        <v>1</v>
      </c>
      <c r="I3740" s="1">
        <v>20.0</v>
      </c>
      <c r="J3740" s="7" t="str">
        <f>vlookup(I3740,Cats!$A:$B,2,false)</f>
        <v>M</v>
      </c>
    </row>
    <row r="3741">
      <c r="A3741" s="1">
        <v>140750.0</v>
      </c>
      <c r="B3741" s="1">
        <v>545.0</v>
      </c>
      <c r="C3741" s="1">
        <v>0.0</v>
      </c>
      <c r="D3741" s="1" t="s">
        <v>179</v>
      </c>
      <c r="E3741" s="1">
        <v>43.0</v>
      </c>
      <c r="F3741" s="7" t="str">
        <f>vlookup(E3741,Teams!A:B,2,false)</f>
        <v>Troy</v>
      </c>
      <c r="G3741" s="1" t="b">
        <v>0</v>
      </c>
      <c r="H3741" s="1" t="b">
        <v>0</v>
      </c>
      <c r="I3741" s="1">
        <v>20.0</v>
      </c>
      <c r="J3741" s="7" t="str">
        <f>vlookup(I3741,Cats!$A:$B,2,false)</f>
        <v>M</v>
      </c>
    </row>
    <row r="3742">
      <c r="A3742" s="1">
        <v>140751.0</v>
      </c>
      <c r="B3742" s="1">
        <v>545.0</v>
      </c>
      <c r="C3742" s="1">
        <v>0.0</v>
      </c>
      <c r="D3742" s="1" t="s">
        <v>32</v>
      </c>
      <c r="E3742" s="1">
        <v>3.0</v>
      </c>
      <c r="F3742" s="7" t="str">
        <f>vlookup(E3742,Teams!A:B,2,false)</f>
        <v>Blair B</v>
      </c>
      <c r="G3742" s="1" t="b">
        <v>1</v>
      </c>
      <c r="H3742" s="1" t="b">
        <v>1</v>
      </c>
      <c r="I3742" s="1">
        <v>21.0</v>
      </c>
      <c r="J3742" s="7" t="str">
        <f>vlookup(I3742,Cats!$A:$B,2,false)</f>
        <v>C</v>
      </c>
    </row>
    <row r="3743">
      <c r="A3743" s="1">
        <v>140752.0</v>
      </c>
      <c r="B3743" s="1">
        <v>545.0</v>
      </c>
      <c r="C3743" s="1">
        <v>0.0</v>
      </c>
      <c r="D3743" s="1" t="s">
        <v>176</v>
      </c>
      <c r="E3743" s="1">
        <v>43.0</v>
      </c>
      <c r="F3743" s="7" t="str">
        <f>vlookup(E3743,Teams!A:B,2,false)</f>
        <v>Troy</v>
      </c>
      <c r="G3743" s="1" t="b">
        <v>0</v>
      </c>
      <c r="H3743" s="1" t="b">
        <v>0</v>
      </c>
      <c r="I3743" s="1">
        <v>21.0</v>
      </c>
      <c r="J3743" s="7" t="str">
        <f>vlookup(I3743,Cats!$A:$B,2,false)</f>
        <v>C</v>
      </c>
    </row>
    <row r="3744">
      <c r="A3744" s="1">
        <v>140753.0</v>
      </c>
      <c r="B3744" s="1">
        <v>545.0</v>
      </c>
      <c r="C3744" s="1">
        <v>0.0</v>
      </c>
      <c r="D3744" s="1" t="s">
        <v>32</v>
      </c>
      <c r="E3744" s="1">
        <v>3.0</v>
      </c>
      <c r="F3744" s="7" t="str">
        <f>vlookup(E3744,Teams!A:B,2,false)</f>
        <v>Blair B</v>
      </c>
      <c r="G3744" s="1" t="b">
        <v>1</v>
      </c>
      <c r="H3744" s="1" t="b">
        <v>1</v>
      </c>
      <c r="I3744" s="1">
        <v>22.0</v>
      </c>
      <c r="J3744" s="7" t="str">
        <f>vlookup(I3744,Cats!$A:$B,2,false)</f>
        <v>E</v>
      </c>
    </row>
    <row r="3745">
      <c r="A3745" s="1">
        <v>140754.0</v>
      </c>
      <c r="B3745" s="1">
        <v>545.0</v>
      </c>
      <c r="C3745" s="1">
        <v>0.0</v>
      </c>
      <c r="D3745" s="1" t="s">
        <v>176</v>
      </c>
      <c r="E3745" s="1">
        <v>43.0</v>
      </c>
      <c r="F3745" s="7" t="str">
        <f>vlookup(E3745,Teams!A:B,2,false)</f>
        <v>Troy</v>
      </c>
      <c r="G3745" s="1" t="b">
        <v>0</v>
      </c>
      <c r="H3745" s="1" t="b">
        <v>0</v>
      </c>
      <c r="I3745" s="1">
        <v>22.0</v>
      </c>
      <c r="J3745" s="7" t="str">
        <f>vlookup(I3745,Cats!$A:$B,2,false)</f>
        <v>E</v>
      </c>
    </row>
    <row r="3746">
      <c r="A3746" s="1">
        <v>140755.0</v>
      </c>
      <c r="B3746" s="1">
        <v>545.0</v>
      </c>
      <c r="C3746" s="1">
        <v>0.0</v>
      </c>
      <c r="D3746" s="1" t="s">
        <v>32</v>
      </c>
      <c r="E3746" s="1">
        <v>3.0</v>
      </c>
      <c r="F3746" s="7" t="str">
        <f>vlookup(E3746,Teams!A:B,2,false)</f>
        <v>Blair B</v>
      </c>
      <c r="G3746" s="1" t="b">
        <v>1</v>
      </c>
      <c r="H3746" s="1" t="b">
        <v>1</v>
      </c>
      <c r="I3746" s="1">
        <v>23.0</v>
      </c>
      <c r="J3746" s="7" t="str">
        <f>vlookup(I3746,Cats!$A:$B,2,false)</f>
        <v>B</v>
      </c>
    </row>
    <row r="3747">
      <c r="A3747" s="1">
        <v>140756.0</v>
      </c>
      <c r="B3747" s="1">
        <v>545.0</v>
      </c>
      <c r="C3747" s="1">
        <v>-4.0</v>
      </c>
      <c r="D3747" s="1" t="s">
        <v>178</v>
      </c>
      <c r="E3747" s="1">
        <v>43.0</v>
      </c>
      <c r="F3747" s="7" t="str">
        <f>vlookup(E3747,Teams!A:B,2,false)</f>
        <v>Troy</v>
      </c>
      <c r="G3747" s="1" t="b">
        <v>0</v>
      </c>
      <c r="H3747" s="1" t="b">
        <v>0</v>
      </c>
      <c r="I3747" s="1">
        <v>23.0</v>
      </c>
      <c r="J3747" s="7" t="str">
        <f>vlookup(I3747,Cats!$A:$B,2,false)</f>
        <v>B</v>
      </c>
    </row>
    <row r="3748">
      <c r="A3748" s="1">
        <v>140757.0</v>
      </c>
      <c r="B3748" s="1">
        <v>545.0</v>
      </c>
      <c r="C3748" s="1">
        <v>0.0</v>
      </c>
      <c r="D3748" s="1" t="s">
        <v>32</v>
      </c>
      <c r="E3748" s="1">
        <v>3.0</v>
      </c>
      <c r="F3748" s="7" t="str">
        <f>vlookup(E3748,Teams!A:B,2,false)</f>
        <v>Blair B</v>
      </c>
      <c r="G3748" s="1" t="b">
        <v>1</v>
      </c>
      <c r="H3748" s="1" t="b">
        <v>1</v>
      </c>
      <c r="I3748" s="1">
        <v>24.0</v>
      </c>
      <c r="J3748" s="7" t="str">
        <f>vlookup(I3748,Cats!$A:$B,2,false)</f>
        <v>P</v>
      </c>
    </row>
    <row r="3749">
      <c r="A3749" s="1">
        <v>140758.0</v>
      </c>
      <c r="B3749" s="1">
        <v>545.0</v>
      </c>
      <c r="C3749" s="1">
        <v>0.0</v>
      </c>
      <c r="D3749" s="1" t="s">
        <v>176</v>
      </c>
      <c r="E3749" s="1">
        <v>43.0</v>
      </c>
      <c r="F3749" s="7" t="str">
        <f>vlookup(E3749,Teams!A:B,2,false)</f>
        <v>Troy</v>
      </c>
      <c r="G3749" s="1" t="b">
        <v>0</v>
      </c>
      <c r="H3749" s="1" t="b">
        <v>0</v>
      </c>
      <c r="I3749" s="1">
        <v>24.0</v>
      </c>
      <c r="J3749" s="7" t="str">
        <f>vlookup(I3749,Cats!$A:$B,2,false)</f>
        <v>P</v>
      </c>
    </row>
    <row r="3750">
      <c r="A3750" s="1">
        <v>140759.0</v>
      </c>
      <c r="B3750" s="1">
        <v>546.0</v>
      </c>
      <c r="C3750" s="1">
        <v>4.0</v>
      </c>
      <c r="D3750" s="1" t="s">
        <v>123</v>
      </c>
      <c r="E3750" s="1">
        <v>8.0</v>
      </c>
      <c r="F3750" s="7" t="str">
        <f>vlookup(E3750,Teams!A:B,2,false)</f>
        <v>Canyon Crest</v>
      </c>
      <c r="G3750" s="1" t="b">
        <v>1</v>
      </c>
      <c r="H3750" s="1" t="b">
        <v>0</v>
      </c>
      <c r="I3750" s="1">
        <v>1.0</v>
      </c>
      <c r="J3750" s="7" t="str">
        <f>vlookup(I3750,Cats!$A:$B,2,false)</f>
        <v>X</v>
      </c>
    </row>
    <row r="3751">
      <c r="A3751" s="1">
        <v>140760.0</v>
      </c>
      <c r="B3751" s="1">
        <v>546.0</v>
      </c>
      <c r="C3751" s="1">
        <v>0.0</v>
      </c>
      <c r="D3751" s="1" t="s">
        <v>32</v>
      </c>
      <c r="E3751" s="1">
        <v>35.0</v>
      </c>
      <c r="F3751" s="7" t="str">
        <f>vlookup(E3751,Teams!A:B,2,false)</f>
        <v>NoHo</v>
      </c>
      <c r="G3751" s="1" t="b">
        <v>0</v>
      </c>
      <c r="H3751" s="1" t="b">
        <v>1</v>
      </c>
      <c r="I3751" s="1">
        <v>1.0</v>
      </c>
      <c r="J3751" s="7" t="str">
        <f>vlookup(I3751,Cats!$A:$B,2,false)</f>
        <v>X</v>
      </c>
    </row>
    <row r="3752">
      <c r="A3752" s="1">
        <v>140761.0</v>
      </c>
      <c r="B3752" s="1">
        <v>546.0</v>
      </c>
      <c r="C3752" s="1">
        <v>0.0</v>
      </c>
      <c r="D3752" s="1" t="s">
        <v>32</v>
      </c>
      <c r="E3752" s="1">
        <v>8.0</v>
      </c>
      <c r="F3752" s="7" t="str">
        <f>vlookup(E3752,Teams!A:B,2,false)</f>
        <v>Canyon Crest</v>
      </c>
      <c r="G3752" s="1" t="b">
        <v>1</v>
      </c>
      <c r="H3752" s="1" t="b">
        <v>1</v>
      </c>
      <c r="I3752" s="1">
        <v>2.0</v>
      </c>
      <c r="J3752" s="7" t="str">
        <f>vlookup(I3752,Cats!$A:$B,2,false)</f>
        <v>M</v>
      </c>
    </row>
    <row r="3753">
      <c r="A3753" s="1">
        <v>140762.0</v>
      </c>
      <c r="B3753" s="1">
        <v>546.0</v>
      </c>
      <c r="C3753" s="1">
        <v>4.0</v>
      </c>
      <c r="D3753" s="1" t="s">
        <v>167</v>
      </c>
      <c r="E3753" s="1">
        <v>35.0</v>
      </c>
      <c r="F3753" s="7" t="str">
        <f>vlookup(E3753,Teams!A:B,2,false)</f>
        <v>NoHo</v>
      </c>
      <c r="G3753" s="1" t="b">
        <v>0</v>
      </c>
      <c r="H3753" s="1" t="b">
        <v>0</v>
      </c>
      <c r="I3753" s="1">
        <v>2.0</v>
      </c>
      <c r="J3753" s="7" t="str">
        <f>vlookup(I3753,Cats!$A:$B,2,false)</f>
        <v>M</v>
      </c>
    </row>
    <row r="3754">
      <c r="A3754" s="1">
        <v>140763.0</v>
      </c>
      <c r="B3754" s="1">
        <v>546.0</v>
      </c>
      <c r="C3754" s="1">
        <v>0.0</v>
      </c>
      <c r="D3754" s="1" t="s">
        <v>32</v>
      </c>
      <c r="E3754" s="1">
        <v>8.0</v>
      </c>
      <c r="F3754" s="7" t="str">
        <f>vlookup(E3754,Teams!A:B,2,false)</f>
        <v>Canyon Crest</v>
      </c>
      <c r="G3754" s="1" t="b">
        <v>1</v>
      </c>
      <c r="H3754" s="1" t="b">
        <v>1</v>
      </c>
      <c r="I3754" s="1">
        <v>3.0</v>
      </c>
      <c r="J3754" s="7" t="str">
        <f>vlookup(I3754,Cats!$A:$B,2,false)</f>
        <v>C</v>
      </c>
    </row>
    <row r="3755">
      <c r="A3755" s="1">
        <v>140764.0</v>
      </c>
      <c r="B3755" s="1">
        <v>546.0</v>
      </c>
      <c r="C3755" s="1">
        <v>4.0</v>
      </c>
      <c r="D3755" s="1" t="s">
        <v>169</v>
      </c>
      <c r="E3755" s="1">
        <v>35.0</v>
      </c>
      <c r="F3755" s="7" t="str">
        <f>vlookup(E3755,Teams!A:B,2,false)</f>
        <v>NoHo</v>
      </c>
      <c r="G3755" s="1" t="b">
        <v>0</v>
      </c>
      <c r="H3755" s="1" t="b">
        <v>0</v>
      </c>
      <c r="I3755" s="1">
        <v>3.0</v>
      </c>
      <c r="J3755" s="7" t="str">
        <f>vlookup(I3755,Cats!$A:$B,2,false)</f>
        <v>C</v>
      </c>
    </row>
    <row r="3756">
      <c r="A3756" s="1">
        <v>140765.0</v>
      </c>
      <c r="B3756" s="1">
        <v>546.0</v>
      </c>
      <c r="C3756" s="1">
        <v>0.0</v>
      </c>
      <c r="D3756" s="1" t="s">
        <v>32</v>
      </c>
      <c r="E3756" s="1">
        <v>8.0</v>
      </c>
      <c r="F3756" s="7" t="str">
        <f>vlookup(E3756,Teams!A:B,2,false)</f>
        <v>Canyon Crest</v>
      </c>
      <c r="G3756" s="1" t="b">
        <v>1</v>
      </c>
      <c r="H3756" s="1" t="b">
        <v>1</v>
      </c>
      <c r="I3756" s="1">
        <v>4.0</v>
      </c>
      <c r="J3756" s="7" t="str">
        <f>vlookup(I3756,Cats!$A:$B,2,false)</f>
        <v>E</v>
      </c>
    </row>
    <row r="3757">
      <c r="A3757" s="1">
        <v>140766.0</v>
      </c>
      <c r="B3757" s="1">
        <v>546.0</v>
      </c>
      <c r="C3757" s="1">
        <v>14.0</v>
      </c>
      <c r="D3757" s="1" t="s">
        <v>166</v>
      </c>
      <c r="E3757" s="1">
        <v>35.0</v>
      </c>
      <c r="F3757" s="7" t="str">
        <f>vlookup(E3757,Teams!A:B,2,false)</f>
        <v>NoHo</v>
      </c>
      <c r="G3757" s="1" t="b">
        <v>0</v>
      </c>
      <c r="H3757" s="1" t="b">
        <v>0</v>
      </c>
      <c r="I3757" s="1">
        <v>4.0</v>
      </c>
      <c r="J3757" s="7" t="str">
        <f>vlookup(I3757,Cats!$A:$B,2,false)</f>
        <v>E</v>
      </c>
    </row>
    <row r="3758">
      <c r="A3758" s="1">
        <v>140767.0</v>
      </c>
      <c r="B3758" s="1">
        <v>546.0</v>
      </c>
      <c r="C3758" s="1">
        <v>0.0</v>
      </c>
      <c r="D3758" s="1" t="s">
        <v>32</v>
      </c>
      <c r="E3758" s="1">
        <v>8.0</v>
      </c>
      <c r="F3758" s="7" t="str">
        <f>vlookup(E3758,Teams!A:B,2,false)</f>
        <v>Canyon Crest</v>
      </c>
      <c r="G3758" s="1" t="b">
        <v>1</v>
      </c>
      <c r="H3758" s="1" t="b">
        <v>1</v>
      </c>
      <c r="I3758" s="1">
        <v>5.0</v>
      </c>
      <c r="J3758" s="7" t="str">
        <f>vlookup(I3758,Cats!$A:$B,2,false)</f>
        <v>B</v>
      </c>
    </row>
    <row r="3759">
      <c r="A3759" s="1">
        <v>140768.0</v>
      </c>
      <c r="B3759" s="1">
        <v>546.0</v>
      </c>
      <c r="C3759" s="1">
        <v>14.0</v>
      </c>
      <c r="D3759" s="1" t="s">
        <v>171</v>
      </c>
      <c r="E3759" s="1">
        <v>35.0</v>
      </c>
      <c r="F3759" s="7" t="str">
        <f>vlookup(E3759,Teams!A:B,2,false)</f>
        <v>NoHo</v>
      </c>
      <c r="G3759" s="1" t="b">
        <v>0</v>
      </c>
      <c r="H3759" s="1" t="b">
        <v>0</v>
      </c>
      <c r="I3759" s="1">
        <v>5.0</v>
      </c>
      <c r="J3759" s="7" t="str">
        <f>vlookup(I3759,Cats!$A:$B,2,false)</f>
        <v>B</v>
      </c>
    </row>
    <row r="3760">
      <c r="A3760" s="1">
        <v>140769.0</v>
      </c>
      <c r="B3760" s="1">
        <v>546.0</v>
      </c>
      <c r="C3760" s="1">
        <v>0.0</v>
      </c>
      <c r="D3760" s="1" t="s">
        <v>32</v>
      </c>
      <c r="E3760" s="1">
        <v>8.0</v>
      </c>
      <c r="F3760" s="7" t="str">
        <f>vlookup(E3760,Teams!A:B,2,false)</f>
        <v>Canyon Crest</v>
      </c>
      <c r="G3760" s="1" t="b">
        <v>1</v>
      </c>
      <c r="H3760" s="1" t="b">
        <v>1</v>
      </c>
      <c r="I3760" s="1">
        <v>6.0</v>
      </c>
      <c r="J3760" s="7" t="str">
        <f>vlookup(I3760,Cats!$A:$B,2,false)</f>
        <v>P</v>
      </c>
    </row>
    <row r="3761">
      <c r="A3761" s="1">
        <v>140770.0</v>
      </c>
      <c r="B3761" s="1">
        <v>546.0</v>
      </c>
      <c r="C3761" s="1">
        <v>0.0</v>
      </c>
      <c r="D3761" s="1" t="s">
        <v>166</v>
      </c>
      <c r="E3761" s="1">
        <v>35.0</v>
      </c>
      <c r="F3761" s="7" t="str">
        <f>vlookup(E3761,Teams!A:B,2,false)</f>
        <v>NoHo</v>
      </c>
      <c r="G3761" s="1" t="b">
        <v>0</v>
      </c>
      <c r="H3761" s="1" t="b">
        <v>0</v>
      </c>
      <c r="I3761" s="1">
        <v>6.0</v>
      </c>
      <c r="J3761" s="7" t="str">
        <f>vlookup(I3761,Cats!$A:$B,2,false)</f>
        <v>P</v>
      </c>
    </row>
    <row r="3762">
      <c r="A3762" s="1">
        <v>140771.0</v>
      </c>
      <c r="B3762" s="1">
        <v>546.0</v>
      </c>
      <c r="C3762" s="1">
        <v>0.0</v>
      </c>
      <c r="D3762" s="1" t="s">
        <v>32</v>
      </c>
      <c r="E3762" s="1">
        <v>8.0</v>
      </c>
      <c r="F3762" s="7" t="str">
        <f>vlookup(E3762,Teams!A:B,2,false)</f>
        <v>Canyon Crest</v>
      </c>
      <c r="G3762" s="1" t="b">
        <v>1</v>
      </c>
      <c r="H3762" s="1" t="b">
        <v>1</v>
      </c>
      <c r="I3762" s="1">
        <v>7.0</v>
      </c>
      <c r="J3762" s="7" t="str">
        <f>vlookup(I3762,Cats!$A:$B,2,false)</f>
        <v>X</v>
      </c>
    </row>
    <row r="3763">
      <c r="A3763" s="1">
        <v>140772.0</v>
      </c>
      <c r="B3763" s="1">
        <v>546.0</v>
      </c>
      <c r="C3763" s="1">
        <v>4.0</v>
      </c>
      <c r="D3763" s="1" t="s">
        <v>166</v>
      </c>
      <c r="E3763" s="1">
        <v>35.0</v>
      </c>
      <c r="F3763" s="7" t="str">
        <f>vlookup(E3763,Teams!A:B,2,false)</f>
        <v>NoHo</v>
      </c>
      <c r="G3763" s="1" t="b">
        <v>0</v>
      </c>
      <c r="H3763" s="1" t="b">
        <v>0</v>
      </c>
      <c r="I3763" s="1">
        <v>7.0</v>
      </c>
      <c r="J3763" s="7" t="str">
        <f>vlookup(I3763,Cats!$A:$B,2,false)</f>
        <v>X</v>
      </c>
    </row>
    <row r="3764">
      <c r="A3764" s="1">
        <v>140773.0</v>
      </c>
      <c r="B3764" s="1">
        <v>546.0</v>
      </c>
      <c r="C3764" s="1">
        <v>0.0</v>
      </c>
      <c r="D3764" s="1" t="s">
        <v>32</v>
      </c>
      <c r="E3764" s="1">
        <v>8.0</v>
      </c>
      <c r="F3764" s="7" t="str">
        <f>vlookup(E3764,Teams!A:B,2,false)</f>
        <v>Canyon Crest</v>
      </c>
      <c r="G3764" s="1" t="b">
        <v>1</v>
      </c>
      <c r="H3764" s="1" t="b">
        <v>1</v>
      </c>
      <c r="I3764" s="1">
        <v>8.0</v>
      </c>
      <c r="J3764" s="7" t="str">
        <f>vlookup(I3764,Cats!$A:$B,2,false)</f>
        <v>M</v>
      </c>
    </row>
    <row r="3765">
      <c r="A3765" s="1">
        <v>140774.0</v>
      </c>
      <c r="B3765" s="1">
        <v>546.0</v>
      </c>
      <c r="C3765" s="1">
        <v>14.0</v>
      </c>
      <c r="D3765" s="1" t="s">
        <v>167</v>
      </c>
      <c r="E3765" s="1">
        <v>35.0</v>
      </c>
      <c r="F3765" s="7" t="str">
        <f>vlookup(E3765,Teams!A:B,2,false)</f>
        <v>NoHo</v>
      </c>
      <c r="G3765" s="1" t="b">
        <v>0</v>
      </c>
      <c r="H3765" s="1" t="b">
        <v>0</v>
      </c>
      <c r="I3765" s="1">
        <v>8.0</v>
      </c>
      <c r="J3765" s="7" t="str">
        <f>vlookup(I3765,Cats!$A:$B,2,false)</f>
        <v>M</v>
      </c>
    </row>
    <row r="3766">
      <c r="A3766" s="1">
        <v>140775.0</v>
      </c>
      <c r="B3766" s="1">
        <v>546.0</v>
      </c>
      <c r="C3766" s="1">
        <v>4.0</v>
      </c>
      <c r="D3766" s="1" t="s">
        <v>121</v>
      </c>
      <c r="E3766" s="1">
        <v>8.0</v>
      </c>
      <c r="F3766" s="7" t="str">
        <f>vlookup(E3766,Teams!A:B,2,false)</f>
        <v>Canyon Crest</v>
      </c>
      <c r="G3766" s="1" t="b">
        <v>1</v>
      </c>
      <c r="H3766" s="1" t="b">
        <v>0</v>
      </c>
      <c r="I3766" s="1">
        <v>9.0</v>
      </c>
      <c r="J3766" s="7" t="str">
        <f>vlookup(I3766,Cats!$A:$B,2,false)</f>
        <v>C</v>
      </c>
    </row>
    <row r="3767">
      <c r="A3767" s="1">
        <v>140776.0</v>
      </c>
      <c r="B3767" s="1">
        <v>546.0</v>
      </c>
      <c r="C3767" s="1">
        <v>0.0</v>
      </c>
      <c r="D3767" s="1" t="s">
        <v>32</v>
      </c>
      <c r="E3767" s="1">
        <v>35.0</v>
      </c>
      <c r="F3767" s="7" t="str">
        <f>vlookup(E3767,Teams!A:B,2,false)</f>
        <v>NoHo</v>
      </c>
      <c r="G3767" s="1" t="b">
        <v>0</v>
      </c>
      <c r="H3767" s="1" t="b">
        <v>1</v>
      </c>
      <c r="I3767" s="1">
        <v>9.0</v>
      </c>
      <c r="J3767" s="7" t="str">
        <f>vlookup(I3767,Cats!$A:$B,2,false)</f>
        <v>C</v>
      </c>
    </row>
    <row r="3768">
      <c r="A3768" s="1">
        <v>140777.0</v>
      </c>
      <c r="B3768" s="1">
        <v>546.0</v>
      </c>
      <c r="C3768" s="1">
        <v>0.0</v>
      </c>
      <c r="D3768" s="1" t="s">
        <v>32</v>
      </c>
      <c r="E3768" s="1">
        <v>8.0</v>
      </c>
      <c r="F3768" s="7" t="str">
        <f>vlookup(E3768,Teams!A:B,2,false)</f>
        <v>Canyon Crest</v>
      </c>
      <c r="G3768" s="1" t="b">
        <v>1</v>
      </c>
      <c r="H3768" s="1" t="b">
        <v>1</v>
      </c>
      <c r="I3768" s="1">
        <v>10.0</v>
      </c>
      <c r="J3768" s="7" t="str">
        <f>vlookup(I3768,Cats!$A:$B,2,false)</f>
        <v>E</v>
      </c>
    </row>
    <row r="3769">
      <c r="A3769" s="1">
        <v>140778.0</v>
      </c>
      <c r="B3769" s="1">
        <v>546.0</v>
      </c>
      <c r="C3769" s="1">
        <v>14.0</v>
      </c>
      <c r="D3769" s="1" t="s">
        <v>166</v>
      </c>
      <c r="E3769" s="1">
        <v>35.0</v>
      </c>
      <c r="F3769" s="7" t="str">
        <f>vlookup(E3769,Teams!A:B,2,false)</f>
        <v>NoHo</v>
      </c>
      <c r="G3769" s="1" t="b">
        <v>0</v>
      </c>
      <c r="H3769" s="1" t="b">
        <v>0</v>
      </c>
      <c r="I3769" s="1">
        <v>10.0</v>
      </c>
      <c r="J3769" s="7" t="str">
        <f>vlookup(I3769,Cats!$A:$B,2,false)</f>
        <v>E</v>
      </c>
    </row>
    <row r="3770">
      <c r="A3770" s="1">
        <v>140779.0</v>
      </c>
      <c r="B3770" s="1">
        <v>546.0</v>
      </c>
      <c r="C3770" s="1">
        <v>4.0</v>
      </c>
      <c r="D3770" s="1" t="s">
        <v>121</v>
      </c>
      <c r="E3770" s="1">
        <v>8.0</v>
      </c>
      <c r="F3770" s="7" t="str">
        <f>vlookup(E3770,Teams!A:B,2,false)</f>
        <v>Canyon Crest</v>
      </c>
      <c r="G3770" s="1" t="b">
        <v>1</v>
      </c>
      <c r="H3770" s="1" t="b">
        <v>0</v>
      </c>
      <c r="I3770" s="1">
        <v>11.0</v>
      </c>
      <c r="J3770" s="7" t="str">
        <f>vlookup(I3770,Cats!$A:$B,2,false)</f>
        <v>B</v>
      </c>
    </row>
    <row r="3771">
      <c r="A3771" s="1">
        <v>140780.0</v>
      </c>
      <c r="B3771" s="1">
        <v>546.0</v>
      </c>
      <c r="C3771" s="1">
        <v>0.0</v>
      </c>
      <c r="D3771" s="1" t="s">
        <v>32</v>
      </c>
      <c r="E3771" s="1">
        <v>35.0</v>
      </c>
      <c r="F3771" s="7" t="str">
        <f>vlookup(E3771,Teams!A:B,2,false)</f>
        <v>NoHo</v>
      </c>
      <c r="G3771" s="1" t="b">
        <v>0</v>
      </c>
      <c r="H3771" s="1" t="b">
        <v>1</v>
      </c>
      <c r="I3771" s="1">
        <v>11.0</v>
      </c>
      <c r="J3771" s="7" t="str">
        <f>vlookup(I3771,Cats!$A:$B,2,false)</f>
        <v>B</v>
      </c>
    </row>
    <row r="3772">
      <c r="A3772" s="1">
        <v>140781.0</v>
      </c>
      <c r="B3772" s="1">
        <v>546.0</v>
      </c>
      <c r="C3772" s="1">
        <v>0.0</v>
      </c>
      <c r="D3772" s="1" t="s">
        <v>32</v>
      </c>
      <c r="E3772" s="1">
        <v>8.0</v>
      </c>
      <c r="F3772" s="7" t="str">
        <f>vlookup(E3772,Teams!A:B,2,false)</f>
        <v>Canyon Crest</v>
      </c>
      <c r="G3772" s="1" t="b">
        <v>1</v>
      </c>
      <c r="H3772" s="1" t="b">
        <v>1</v>
      </c>
      <c r="I3772" s="1">
        <v>12.0</v>
      </c>
      <c r="J3772" s="7" t="str">
        <f>vlookup(I3772,Cats!$A:$B,2,false)</f>
        <v>P</v>
      </c>
    </row>
    <row r="3773">
      <c r="A3773" s="1">
        <v>140782.0</v>
      </c>
      <c r="B3773" s="1">
        <v>546.0</v>
      </c>
      <c r="C3773" s="1">
        <v>4.0</v>
      </c>
      <c r="D3773" s="1" t="s">
        <v>167</v>
      </c>
      <c r="E3773" s="1">
        <v>35.0</v>
      </c>
      <c r="F3773" s="7" t="str">
        <f>vlookup(E3773,Teams!A:B,2,false)</f>
        <v>NoHo</v>
      </c>
      <c r="G3773" s="1" t="b">
        <v>0</v>
      </c>
      <c r="H3773" s="1" t="b">
        <v>0</v>
      </c>
      <c r="I3773" s="1">
        <v>12.0</v>
      </c>
      <c r="J3773" s="7" t="str">
        <f>vlookup(I3773,Cats!$A:$B,2,false)</f>
        <v>P</v>
      </c>
    </row>
    <row r="3774">
      <c r="A3774" s="1">
        <v>140783.0</v>
      </c>
      <c r="B3774" s="1">
        <v>546.0</v>
      </c>
      <c r="C3774" s="1">
        <v>0.0</v>
      </c>
      <c r="D3774" s="1" t="s">
        <v>121</v>
      </c>
      <c r="E3774" s="1">
        <v>8.0</v>
      </c>
      <c r="F3774" s="7" t="str">
        <f>vlookup(E3774,Teams!A:B,2,false)</f>
        <v>Canyon Crest</v>
      </c>
      <c r="G3774" s="1" t="b">
        <v>1</v>
      </c>
      <c r="H3774" s="1" t="b">
        <v>0</v>
      </c>
      <c r="I3774" s="1">
        <v>13.0</v>
      </c>
      <c r="J3774" s="7" t="str">
        <f>vlookup(I3774,Cats!$A:$B,2,false)</f>
        <v>X</v>
      </c>
    </row>
    <row r="3775">
      <c r="A3775" s="1">
        <v>140784.0</v>
      </c>
      <c r="B3775" s="1">
        <v>546.0</v>
      </c>
      <c r="C3775" s="1">
        <v>0.0</v>
      </c>
      <c r="D3775" s="1" t="s">
        <v>166</v>
      </c>
      <c r="E3775" s="1">
        <v>35.0</v>
      </c>
      <c r="F3775" s="7" t="str">
        <f>vlookup(E3775,Teams!A:B,2,false)</f>
        <v>NoHo</v>
      </c>
      <c r="G3775" s="1" t="b">
        <v>0</v>
      </c>
      <c r="H3775" s="1" t="b">
        <v>0</v>
      </c>
      <c r="I3775" s="1">
        <v>13.0</v>
      </c>
      <c r="J3775" s="7" t="str">
        <f>vlookup(I3775,Cats!$A:$B,2,false)</f>
        <v>X</v>
      </c>
    </row>
    <row r="3776">
      <c r="A3776" s="1">
        <v>140785.0</v>
      </c>
      <c r="B3776" s="1">
        <v>546.0</v>
      </c>
      <c r="C3776" s="1">
        <v>14.0</v>
      </c>
      <c r="D3776" s="1" t="s">
        <v>121</v>
      </c>
      <c r="E3776" s="1">
        <v>8.0</v>
      </c>
      <c r="F3776" s="7" t="str">
        <f>vlookup(E3776,Teams!A:B,2,false)</f>
        <v>Canyon Crest</v>
      </c>
      <c r="G3776" s="1" t="b">
        <v>1</v>
      </c>
      <c r="H3776" s="1" t="b">
        <v>0</v>
      </c>
      <c r="I3776" s="1">
        <v>14.0</v>
      </c>
      <c r="J3776" s="7" t="str">
        <f>vlookup(I3776,Cats!$A:$B,2,false)</f>
        <v>M</v>
      </c>
    </row>
    <row r="3777">
      <c r="A3777" s="1">
        <v>140786.0</v>
      </c>
      <c r="B3777" s="1">
        <v>546.0</v>
      </c>
      <c r="C3777" s="1">
        <v>0.0</v>
      </c>
      <c r="D3777" s="1" t="s">
        <v>32</v>
      </c>
      <c r="E3777" s="1">
        <v>35.0</v>
      </c>
      <c r="F3777" s="7" t="str">
        <f>vlookup(E3777,Teams!A:B,2,false)</f>
        <v>NoHo</v>
      </c>
      <c r="G3777" s="1" t="b">
        <v>0</v>
      </c>
      <c r="H3777" s="1" t="b">
        <v>1</v>
      </c>
      <c r="I3777" s="1">
        <v>14.0</v>
      </c>
      <c r="J3777" s="7" t="str">
        <f>vlookup(I3777,Cats!$A:$B,2,false)</f>
        <v>M</v>
      </c>
    </row>
    <row r="3778">
      <c r="A3778" s="1">
        <v>140787.0</v>
      </c>
      <c r="B3778" s="1">
        <v>546.0</v>
      </c>
      <c r="C3778" s="1">
        <v>0.0</v>
      </c>
      <c r="D3778" s="1" t="s">
        <v>32</v>
      </c>
      <c r="E3778" s="1">
        <v>8.0</v>
      </c>
      <c r="F3778" s="7" t="str">
        <f>vlookup(E3778,Teams!A:B,2,false)</f>
        <v>Canyon Crest</v>
      </c>
      <c r="G3778" s="1" t="b">
        <v>1</v>
      </c>
      <c r="H3778" s="1" t="b">
        <v>1</v>
      </c>
      <c r="I3778" s="1">
        <v>15.0</v>
      </c>
      <c r="J3778" s="7" t="str">
        <f>vlookup(I3778,Cats!$A:$B,2,false)</f>
        <v>C</v>
      </c>
    </row>
    <row r="3779">
      <c r="A3779" s="1">
        <v>140788.0</v>
      </c>
      <c r="B3779" s="1">
        <v>546.0</v>
      </c>
      <c r="C3779" s="1">
        <v>14.0</v>
      </c>
      <c r="D3779" s="1" t="s">
        <v>169</v>
      </c>
      <c r="E3779" s="1">
        <v>35.0</v>
      </c>
      <c r="F3779" s="7" t="str">
        <f>vlookup(E3779,Teams!A:B,2,false)</f>
        <v>NoHo</v>
      </c>
      <c r="G3779" s="1" t="b">
        <v>0</v>
      </c>
      <c r="H3779" s="1" t="b">
        <v>0</v>
      </c>
      <c r="I3779" s="1">
        <v>15.0</v>
      </c>
      <c r="J3779" s="7" t="str">
        <f>vlookup(I3779,Cats!$A:$B,2,false)</f>
        <v>C</v>
      </c>
    </row>
    <row r="3780">
      <c r="A3780" s="1">
        <v>140789.0</v>
      </c>
      <c r="B3780" s="1">
        <v>546.0</v>
      </c>
      <c r="C3780" s="1">
        <v>0.0</v>
      </c>
      <c r="D3780" s="1" t="s">
        <v>32</v>
      </c>
      <c r="E3780" s="1">
        <v>8.0</v>
      </c>
      <c r="F3780" s="7" t="str">
        <f>vlookup(E3780,Teams!A:B,2,false)</f>
        <v>Canyon Crest</v>
      </c>
      <c r="G3780" s="1" t="b">
        <v>1</v>
      </c>
      <c r="H3780" s="1" t="b">
        <v>1</v>
      </c>
      <c r="I3780" s="1">
        <v>16.0</v>
      </c>
      <c r="J3780" s="7" t="str">
        <f>vlookup(I3780,Cats!$A:$B,2,false)</f>
        <v>E</v>
      </c>
    </row>
    <row r="3781">
      <c r="A3781" s="1">
        <v>140790.0</v>
      </c>
      <c r="B3781" s="1">
        <v>546.0</v>
      </c>
      <c r="C3781" s="1">
        <v>14.0</v>
      </c>
      <c r="D3781" s="1" t="s">
        <v>166</v>
      </c>
      <c r="E3781" s="1">
        <v>35.0</v>
      </c>
      <c r="F3781" s="7" t="str">
        <f>vlookup(E3781,Teams!A:B,2,false)</f>
        <v>NoHo</v>
      </c>
      <c r="G3781" s="1" t="b">
        <v>0</v>
      </c>
      <c r="H3781" s="1" t="b">
        <v>0</v>
      </c>
      <c r="I3781" s="1">
        <v>16.0</v>
      </c>
      <c r="J3781" s="7" t="str">
        <f>vlookup(I3781,Cats!$A:$B,2,false)</f>
        <v>E</v>
      </c>
    </row>
    <row r="3782">
      <c r="A3782" s="1">
        <v>140791.0</v>
      </c>
      <c r="B3782" s="1">
        <v>546.0</v>
      </c>
      <c r="C3782" s="1">
        <v>0.0</v>
      </c>
      <c r="D3782" s="1" t="s">
        <v>32</v>
      </c>
      <c r="E3782" s="1">
        <v>8.0</v>
      </c>
      <c r="F3782" s="7" t="str">
        <f>vlookup(E3782,Teams!A:B,2,false)</f>
        <v>Canyon Crest</v>
      </c>
      <c r="G3782" s="1" t="b">
        <v>1</v>
      </c>
      <c r="H3782" s="1" t="b">
        <v>1</v>
      </c>
      <c r="I3782" s="1">
        <v>17.0</v>
      </c>
      <c r="J3782" s="7" t="str">
        <f>vlookup(I3782,Cats!$A:$B,2,false)</f>
        <v>B</v>
      </c>
    </row>
    <row r="3783">
      <c r="A3783" s="1">
        <v>140792.0</v>
      </c>
      <c r="B3783" s="1">
        <v>546.0</v>
      </c>
      <c r="C3783" s="1">
        <v>14.0</v>
      </c>
      <c r="D3783" s="1" t="s">
        <v>171</v>
      </c>
      <c r="E3783" s="1">
        <v>35.0</v>
      </c>
      <c r="F3783" s="7" t="str">
        <f>vlookup(E3783,Teams!A:B,2,false)</f>
        <v>NoHo</v>
      </c>
      <c r="G3783" s="1" t="b">
        <v>0</v>
      </c>
      <c r="H3783" s="1" t="b">
        <v>0</v>
      </c>
      <c r="I3783" s="1">
        <v>17.0</v>
      </c>
      <c r="J3783" s="7" t="str">
        <f>vlookup(I3783,Cats!$A:$B,2,false)</f>
        <v>B</v>
      </c>
    </row>
    <row r="3784">
      <c r="A3784" s="1">
        <v>140793.0</v>
      </c>
      <c r="B3784" s="1">
        <v>546.0</v>
      </c>
      <c r="C3784" s="1">
        <v>0.0</v>
      </c>
      <c r="D3784" s="1" t="s">
        <v>32</v>
      </c>
      <c r="E3784" s="1">
        <v>8.0</v>
      </c>
      <c r="F3784" s="7" t="str">
        <f>vlookup(E3784,Teams!A:B,2,false)</f>
        <v>Canyon Crest</v>
      </c>
      <c r="G3784" s="1" t="b">
        <v>1</v>
      </c>
      <c r="H3784" s="1" t="b">
        <v>1</v>
      </c>
      <c r="I3784" s="1">
        <v>18.0</v>
      </c>
      <c r="J3784" s="7" t="str">
        <f>vlookup(I3784,Cats!$A:$B,2,false)</f>
        <v>P</v>
      </c>
    </row>
    <row r="3785">
      <c r="A3785" s="1">
        <v>140794.0</v>
      </c>
      <c r="B3785" s="1">
        <v>546.0</v>
      </c>
      <c r="C3785" s="1">
        <v>14.0</v>
      </c>
      <c r="D3785" s="1" t="s">
        <v>167</v>
      </c>
      <c r="E3785" s="1">
        <v>35.0</v>
      </c>
      <c r="F3785" s="7" t="str">
        <f>vlookup(E3785,Teams!A:B,2,false)</f>
        <v>NoHo</v>
      </c>
      <c r="G3785" s="1" t="b">
        <v>0</v>
      </c>
      <c r="H3785" s="1" t="b">
        <v>0</v>
      </c>
      <c r="I3785" s="1">
        <v>18.0</v>
      </c>
      <c r="J3785" s="7" t="str">
        <f>vlookup(I3785,Cats!$A:$B,2,false)</f>
        <v>P</v>
      </c>
    </row>
    <row r="3786">
      <c r="A3786" s="1">
        <v>140795.0</v>
      </c>
      <c r="B3786" s="1">
        <v>546.0</v>
      </c>
      <c r="C3786" s="1">
        <v>4.0</v>
      </c>
      <c r="D3786" s="1" t="s">
        <v>121</v>
      </c>
      <c r="E3786" s="1">
        <v>8.0</v>
      </c>
      <c r="F3786" s="7" t="str">
        <f>vlookup(E3786,Teams!A:B,2,false)</f>
        <v>Canyon Crest</v>
      </c>
      <c r="G3786" s="1" t="b">
        <v>1</v>
      </c>
      <c r="H3786" s="1" t="b">
        <v>0</v>
      </c>
      <c r="I3786" s="1">
        <v>19.0</v>
      </c>
      <c r="J3786" s="7" t="str">
        <f>vlookup(I3786,Cats!$A:$B,2,false)</f>
        <v>X</v>
      </c>
    </row>
    <row r="3787">
      <c r="A3787" s="1">
        <v>140796.0</v>
      </c>
      <c r="B3787" s="1">
        <v>546.0</v>
      </c>
      <c r="C3787" s="1">
        <v>0.0</v>
      </c>
      <c r="D3787" s="1" t="s">
        <v>32</v>
      </c>
      <c r="E3787" s="1">
        <v>35.0</v>
      </c>
      <c r="F3787" s="7" t="str">
        <f>vlookup(E3787,Teams!A:B,2,false)</f>
        <v>NoHo</v>
      </c>
      <c r="G3787" s="1" t="b">
        <v>0</v>
      </c>
      <c r="H3787" s="1" t="b">
        <v>1</v>
      </c>
      <c r="I3787" s="1">
        <v>19.0</v>
      </c>
      <c r="J3787" s="7" t="str">
        <f>vlookup(I3787,Cats!$A:$B,2,false)</f>
        <v>X</v>
      </c>
    </row>
    <row r="3788">
      <c r="A3788" s="1">
        <v>140797.0</v>
      </c>
      <c r="B3788" s="1">
        <v>546.0</v>
      </c>
      <c r="C3788" s="1">
        <v>0.0</v>
      </c>
      <c r="D3788" s="1" t="s">
        <v>124</v>
      </c>
      <c r="E3788" s="1">
        <v>8.0</v>
      </c>
      <c r="F3788" s="7" t="str">
        <f>vlookup(E3788,Teams!A:B,2,false)</f>
        <v>Canyon Crest</v>
      </c>
      <c r="G3788" s="1" t="b">
        <v>1</v>
      </c>
      <c r="H3788" s="1" t="b">
        <v>0</v>
      </c>
      <c r="I3788" s="1">
        <v>20.0</v>
      </c>
      <c r="J3788" s="7" t="str">
        <f>vlookup(I3788,Cats!$A:$B,2,false)</f>
        <v>M</v>
      </c>
    </row>
    <row r="3789">
      <c r="A3789" s="1">
        <v>140798.0</v>
      </c>
      <c r="B3789" s="1">
        <v>546.0</v>
      </c>
      <c r="C3789" s="1">
        <v>0.0</v>
      </c>
      <c r="D3789" s="1" t="s">
        <v>167</v>
      </c>
      <c r="E3789" s="1">
        <v>35.0</v>
      </c>
      <c r="F3789" s="7" t="str">
        <f>vlookup(E3789,Teams!A:B,2,false)</f>
        <v>NoHo</v>
      </c>
      <c r="G3789" s="1" t="b">
        <v>0</v>
      </c>
      <c r="H3789" s="1" t="b">
        <v>0</v>
      </c>
      <c r="I3789" s="1">
        <v>20.0</v>
      </c>
      <c r="J3789" s="7" t="str">
        <f>vlookup(I3789,Cats!$A:$B,2,false)</f>
        <v>M</v>
      </c>
    </row>
    <row r="3790">
      <c r="A3790" s="1">
        <v>140799.0</v>
      </c>
      <c r="B3790" s="1">
        <v>546.0</v>
      </c>
      <c r="C3790" s="1">
        <v>0.0</v>
      </c>
      <c r="D3790" s="1" t="s">
        <v>32</v>
      </c>
      <c r="E3790" s="1">
        <v>8.0</v>
      </c>
      <c r="F3790" s="7" t="str">
        <f>vlookup(E3790,Teams!A:B,2,false)</f>
        <v>Canyon Crest</v>
      </c>
      <c r="G3790" s="1" t="b">
        <v>1</v>
      </c>
      <c r="H3790" s="1" t="b">
        <v>1</v>
      </c>
      <c r="I3790" s="1">
        <v>21.0</v>
      </c>
      <c r="J3790" s="7" t="str">
        <f>vlookup(I3790,Cats!$A:$B,2,false)</f>
        <v>C</v>
      </c>
    </row>
    <row r="3791">
      <c r="A3791" s="1">
        <v>140800.0</v>
      </c>
      <c r="B3791" s="1">
        <v>546.0</v>
      </c>
      <c r="C3791" s="1">
        <v>14.0</v>
      </c>
      <c r="D3791" s="1" t="s">
        <v>169</v>
      </c>
      <c r="E3791" s="1">
        <v>35.0</v>
      </c>
      <c r="F3791" s="7" t="str">
        <f>vlookup(E3791,Teams!A:B,2,false)</f>
        <v>NoHo</v>
      </c>
      <c r="G3791" s="1" t="b">
        <v>0</v>
      </c>
      <c r="H3791" s="1" t="b">
        <v>0</v>
      </c>
      <c r="I3791" s="1">
        <v>21.0</v>
      </c>
      <c r="J3791" s="7" t="str">
        <f>vlookup(I3791,Cats!$A:$B,2,false)</f>
        <v>C</v>
      </c>
    </row>
    <row r="3792">
      <c r="A3792" s="1">
        <v>140801.0</v>
      </c>
      <c r="B3792" s="1">
        <v>546.0</v>
      </c>
      <c r="C3792" s="1">
        <v>0.0</v>
      </c>
      <c r="D3792" s="1" t="s">
        <v>32</v>
      </c>
      <c r="E3792" s="1">
        <v>8.0</v>
      </c>
      <c r="F3792" s="7" t="str">
        <f>vlookup(E3792,Teams!A:B,2,false)</f>
        <v>Canyon Crest</v>
      </c>
      <c r="G3792" s="1" t="b">
        <v>1</v>
      </c>
      <c r="H3792" s="1" t="b">
        <v>1</v>
      </c>
      <c r="I3792" s="1">
        <v>22.0</v>
      </c>
      <c r="J3792" s="7" t="str">
        <f>vlookup(I3792,Cats!$A:$B,2,false)</f>
        <v>E</v>
      </c>
    </row>
    <row r="3793">
      <c r="A3793" s="1">
        <v>140802.0</v>
      </c>
      <c r="B3793" s="1">
        <v>546.0</v>
      </c>
      <c r="C3793" s="1">
        <v>14.0</v>
      </c>
      <c r="D3793" s="1" t="s">
        <v>166</v>
      </c>
      <c r="E3793" s="1">
        <v>35.0</v>
      </c>
      <c r="F3793" s="7" t="str">
        <f>vlookup(E3793,Teams!A:B,2,false)</f>
        <v>NoHo</v>
      </c>
      <c r="G3793" s="1" t="b">
        <v>0</v>
      </c>
      <c r="H3793" s="1" t="b">
        <v>0</v>
      </c>
      <c r="I3793" s="1">
        <v>22.0</v>
      </c>
      <c r="J3793" s="7" t="str">
        <f>vlookup(I3793,Cats!$A:$B,2,false)</f>
        <v>E</v>
      </c>
    </row>
    <row r="3794">
      <c r="A3794" s="1">
        <v>140803.0</v>
      </c>
      <c r="B3794" s="1">
        <v>546.0</v>
      </c>
      <c r="C3794" s="1">
        <v>0.0</v>
      </c>
      <c r="D3794" s="1" t="s">
        <v>123</v>
      </c>
      <c r="E3794" s="1">
        <v>8.0</v>
      </c>
      <c r="F3794" s="7" t="str">
        <f>vlookup(E3794,Teams!A:B,2,false)</f>
        <v>Canyon Crest</v>
      </c>
      <c r="G3794" s="1" t="b">
        <v>1</v>
      </c>
      <c r="H3794" s="1" t="b">
        <v>0</v>
      </c>
      <c r="I3794" s="1">
        <v>23.0</v>
      </c>
      <c r="J3794" s="7" t="str">
        <f>vlookup(I3794,Cats!$A:$B,2,false)</f>
        <v>B</v>
      </c>
    </row>
    <row r="3795">
      <c r="A3795" s="1">
        <v>140804.0</v>
      </c>
      <c r="B3795" s="1">
        <v>546.0</v>
      </c>
      <c r="C3795" s="1">
        <v>-4.0</v>
      </c>
      <c r="D3795" s="1" t="s">
        <v>166</v>
      </c>
      <c r="E3795" s="1">
        <v>35.0</v>
      </c>
      <c r="F3795" s="7" t="str">
        <f>vlookup(E3795,Teams!A:B,2,false)</f>
        <v>NoHo</v>
      </c>
      <c r="G3795" s="1" t="b">
        <v>0</v>
      </c>
      <c r="H3795" s="1" t="b">
        <v>0</v>
      </c>
      <c r="I3795" s="1">
        <v>23.0</v>
      </c>
      <c r="J3795" s="7" t="str">
        <f>vlookup(I3795,Cats!$A:$B,2,false)</f>
        <v>B</v>
      </c>
    </row>
    <row r="3796">
      <c r="A3796" s="1">
        <v>140805.0</v>
      </c>
      <c r="B3796" s="1">
        <v>546.0</v>
      </c>
      <c r="C3796" s="1">
        <v>0.0</v>
      </c>
      <c r="D3796" s="1" t="s">
        <v>32</v>
      </c>
      <c r="E3796" s="1">
        <v>8.0</v>
      </c>
      <c r="F3796" s="7" t="str">
        <f>vlookup(E3796,Teams!A:B,2,false)</f>
        <v>Canyon Crest</v>
      </c>
      <c r="G3796" s="1" t="b">
        <v>1</v>
      </c>
      <c r="H3796" s="1" t="b">
        <v>1</v>
      </c>
      <c r="I3796" s="1">
        <v>24.0</v>
      </c>
      <c r="J3796" s="7" t="str">
        <f>vlookup(I3796,Cats!$A:$B,2,false)</f>
        <v>P</v>
      </c>
    </row>
    <row r="3797">
      <c r="A3797" s="1">
        <v>140806.0</v>
      </c>
      <c r="B3797" s="1">
        <v>546.0</v>
      </c>
      <c r="C3797" s="1">
        <v>4.0</v>
      </c>
      <c r="D3797" s="1" t="s">
        <v>166</v>
      </c>
      <c r="E3797" s="1">
        <v>35.0</v>
      </c>
      <c r="F3797" s="7" t="str">
        <f>vlookup(E3797,Teams!A:B,2,false)</f>
        <v>NoHo</v>
      </c>
      <c r="G3797" s="1" t="b">
        <v>0</v>
      </c>
      <c r="H3797" s="1" t="b">
        <v>0</v>
      </c>
      <c r="I3797" s="1">
        <v>24.0</v>
      </c>
      <c r="J3797" s="7" t="str">
        <f>vlookup(I3797,Cats!$A:$B,2,false)</f>
        <v>P</v>
      </c>
    </row>
    <row r="3798">
      <c r="A3798" s="1">
        <v>140807.0</v>
      </c>
      <c r="B3798" s="1">
        <v>547.0</v>
      </c>
      <c r="C3798" s="1">
        <v>0.0</v>
      </c>
      <c r="D3798" s="1" t="s">
        <v>32</v>
      </c>
      <c r="E3798" s="1">
        <v>135.0</v>
      </c>
      <c r="F3798" s="7" t="str">
        <f>vlookup(E3798,Teams!A:B,2,false)</f>
        <v>AHS Broward</v>
      </c>
      <c r="G3798" s="1" t="b">
        <v>1</v>
      </c>
      <c r="H3798" s="1" t="b">
        <v>1</v>
      </c>
      <c r="I3798" s="1">
        <v>1.0</v>
      </c>
      <c r="J3798" s="7" t="str">
        <f>vlookup(I3798,Cats!$A:$B,2,false)</f>
        <v>X</v>
      </c>
    </row>
    <row r="3799">
      <c r="A3799" s="1">
        <v>140808.0</v>
      </c>
      <c r="B3799" s="1">
        <v>547.0</v>
      </c>
      <c r="C3799" s="1">
        <v>4.0</v>
      </c>
      <c r="D3799" s="1" t="s">
        <v>155</v>
      </c>
      <c r="E3799" s="1">
        <v>32.0</v>
      </c>
      <c r="F3799" s="7" t="str">
        <f>vlookup(E3799,Teams!A:B,2,false)</f>
        <v>NCSSM A</v>
      </c>
      <c r="G3799" s="1" t="b">
        <v>0</v>
      </c>
      <c r="H3799" s="1" t="b">
        <v>0</v>
      </c>
      <c r="I3799" s="1">
        <v>1.0</v>
      </c>
      <c r="J3799" s="7" t="str">
        <f>vlookup(I3799,Cats!$A:$B,2,false)</f>
        <v>X</v>
      </c>
    </row>
    <row r="3800">
      <c r="A3800" s="1">
        <v>140809.0</v>
      </c>
      <c r="B3800" s="1">
        <v>547.0</v>
      </c>
      <c r="C3800" s="1">
        <v>0.0</v>
      </c>
      <c r="D3800" s="1" t="s">
        <v>32</v>
      </c>
      <c r="E3800" s="1">
        <v>135.0</v>
      </c>
      <c r="F3800" s="7" t="str">
        <f>vlookup(E3800,Teams!A:B,2,false)</f>
        <v>AHS Broward</v>
      </c>
      <c r="G3800" s="1" t="b">
        <v>1</v>
      </c>
      <c r="H3800" s="1" t="b">
        <v>1</v>
      </c>
      <c r="I3800" s="1">
        <v>2.0</v>
      </c>
      <c r="J3800" s="7" t="str">
        <f>vlookup(I3800,Cats!$A:$B,2,false)</f>
        <v>M</v>
      </c>
    </row>
    <row r="3801">
      <c r="A3801" s="1">
        <v>140810.0</v>
      </c>
      <c r="B3801" s="1">
        <v>547.0</v>
      </c>
      <c r="C3801" s="1">
        <v>14.0</v>
      </c>
      <c r="D3801" s="1" t="s">
        <v>153</v>
      </c>
      <c r="E3801" s="1">
        <v>32.0</v>
      </c>
      <c r="F3801" s="7" t="str">
        <f>vlookup(E3801,Teams!A:B,2,false)</f>
        <v>NCSSM A</v>
      </c>
      <c r="G3801" s="1" t="b">
        <v>0</v>
      </c>
      <c r="H3801" s="1" t="b">
        <v>0</v>
      </c>
      <c r="I3801" s="1">
        <v>2.0</v>
      </c>
      <c r="J3801" s="7" t="str">
        <f>vlookup(I3801,Cats!$A:$B,2,false)</f>
        <v>M</v>
      </c>
    </row>
    <row r="3802">
      <c r="A3802" s="1">
        <v>140811.0</v>
      </c>
      <c r="B3802" s="1">
        <v>547.0</v>
      </c>
      <c r="C3802" s="1">
        <v>0.0</v>
      </c>
      <c r="D3802" s="1" t="s">
        <v>32</v>
      </c>
      <c r="E3802" s="1">
        <v>135.0</v>
      </c>
      <c r="F3802" s="7" t="str">
        <f>vlookup(E3802,Teams!A:B,2,false)</f>
        <v>AHS Broward</v>
      </c>
      <c r="G3802" s="1" t="b">
        <v>1</v>
      </c>
      <c r="H3802" s="1" t="b">
        <v>1</v>
      </c>
      <c r="I3802" s="1">
        <v>3.0</v>
      </c>
      <c r="J3802" s="7" t="str">
        <f>vlookup(I3802,Cats!$A:$B,2,false)</f>
        <v>C</v>
      </c>
    </row>
    <row r="3803">
      <c r="A3803" s="1">
        <v>140812.0</v>
      </c>
      <c r="B3803" s="1">
        <v>547.0</v>
      </c>
      <c r="C3803" s="1">
        <v>4.0</v>
      </c>
      <c r="D3803" s="1" t="s">
        <v>152</v>
      </c>
      <c r="E3803" s="1">
        <v>32.0</v>
      </c>
      <c r="F3803" s="7" t="str">
        <f>vlookup(E3803,Teams!A:B,2,false)</f>
        <v>NCSSM A</v>
      </c>
      <c r="G3803" s="1" t="b">
        <v>0</v>
      </c>
      <c r="H3803" s="1" t="b">
        <v>0</v>
      </c>
      <c r="I3803" s="1">
        <v>3.0</v>
      </c>
      <c r="J3803" s="7" t="str">
        <f>vlookup(I3803,Cats!$A:$B,2,false)</f>
        <v>C</v>
      </c>
    </row>
    <row r="3804">
      <c r="A3804" s="1">
        <v>140813.0</v>
      </c>
      <c r="B3804" s="1">
        <v>547.0</v>
      </c>
      <c r="C3804" s="1">
        <v>4.0</v>
      </c>
      <c r="D3804" s="1" t="s">
        <v>201</v>
      </c>
      <c r="E3804" s="1">
        <v>135.0</v>
      </c>
      <c r="F3804" s="7" t="str">
        <f>vlookup(E3804,Teams!A:B,2,false)</f>
        <v>AHS Broward</v>
      </c>
      <c r="G3804" s="1" t="b">
        <v>1</v>
      </c>
      <c r="H3804" s="1" t="b">
        <v>0</v>
      </c>
      <c r="I3804" s="1">
        <v>4.0</v>
      </c>
      <c r="J3804" s="7" t="str">
        <f>vlookup(I3804,Cats!$A:$B,2,false)</f>
        <v>E</v>
      </c>
    </row>
    <row r="3805">
      <c r="A3805" s="1">
        <v>140814.0</v>
      </c>
      <c r="B3805" s="1">
        <v>547.0</v>
      </c>
      <c r="C3805" s="1">
        <v>0.0</v>
      </c>
      <c r="D3805" s="1" t="s">
        <v>152</v>
      </c>
      <c r="E3805" s="1">
        <v>32.0</v>
      </c>
      <c r="F3805" s="7" t="str">
        <f>vlookup(E3805,Teams!A:B,2,false)</f>
        <v>NCSSM A</v>
      </c>
      <c r="G3805" s="1" t="b">
        <v>0</v>
      </c>
      <c r="H3805" s="1" t="b">
        <v>0</v>
      </c>
      <c r="I3805" s="1">
        <v>4.0</v>
      </c>
      <c r="J3805" s="7" t="str">
        <f>vlookup(I3805,Cats!$A:$B,2,false)</f>
        <v>E</v>
      </c>
    </row>
    <row r="3806">
      <c r="A3806" s="1">
        <v>140815.0</v>
      </c>
      <c r="B3806" s="1">
        <v>547.0</v>
      </c>
      <c r="C3806" s="1">
        <v>0.0</v>
      </c>
      <c r="D3806" s="1" t="s">
        <v>149</v>
      </c>
      <c r="E3806" s="1">
        <v>135.0</v>
      </c>
      <c r="F3806" s="7" t="str">
        <f>vlookup(E3806,Teams!A:B,2,false)</f>
        <v>AHS Broward</v>
      </c>
      <c r="G3806" s="1" t="b">
        <v>1</v>
      </c>
      <c r="H3806" s="1" t="b">
        <v>0</v>
      </c>
      <c r="I3806" s="1">
        <v>5.0</v>
      </c>
      <c r="J3806" s="7" t="str">
        <f>vlookup(I3806,Cats!$A:$B,2,false)</f>
        <v>B</v>
      </c>
    </row>
    <row r="3807">
      <c r="A3807" s="1">
        <v>140816.0</v>
      </c>
      <c r="B3807" s="1">
        <v>547.0</v>
      </c>
      <c r="C3807" s="1">
        <v>0.0</v>
      </c>
      <c r="D3807" s="1" t="s">
        <v>152</v>
      </c>
      <c r="E3807" s="1">
        <v>32.0</v>
      </c>
      <c r="F3807" s="7" t="str">
        <f>vlookup(E3807,Teams!A:B,2,false)</f>
        <v>NCSSM A</v>
      </c>
      <c r="G3807" s="1" t="b">
        <v>0</v>
      </c>
      <c r="H3807" s="1" t="b">
        <v>0</v>
      </c>
      <c r="I3807" s="1">
        <v>5.0</v>
      </c>
      <c r="J3807" s="7" t="str">
        <f>vlookup(I3807,Cats!$A:$B,2,false)</f>
        <v>B</v>
      </c>
    </row>
    <row r="3808">
      <c r="A3808" s="1">
        <v>140817.0</v>
      </c>
      <c r="B3808" s="1">
        <v>547.0</v>
      </c>
      <c r="C3808" s="1">
        <v>0.0</v>
      </c>
      <c r="D3808" s="1" t="s">
        <v>32</v>
      </c>
      <c r="E3808" s="1">
        <v>135.0</v>
      </c>
      <c r="F3808" s="7" t="str">
        <f>vlookup(E3808,Teams!A:B,2,false)</f>
        <v>AHS Broward</v>
      </c>
      <c r="G3808" s="1" t="b">
        <v>1</v>
      </c>
      <c r="H3808" s="1" t="b">
        <v>1</v>
      </c>
      <c r="I3808" s="1">
        <v>6.0</v>
      </c>
      <c r="J3808" s="7" t="str">
        <f>vlookup(I3808,Cats!$A:$B,2,false)</f>
        <v>P</v>
      </c>
    </row>
    <row r="3809">
      <c r="A3809" s="1">
        <v>140818.0</v>
      </c>
      <c r="B3809" s="1">
        <v>547.0</v>
      </c>
      <c r="C3809" s="1">
        <v>4.0</v>
      </c>
      <c r="D3809" s="1" t="s">
        <v>154</v>
      </c>
      <c r="E3809" s="1">
        <v>32.0</v>
      </c>
      <c r="F3809" s="7" t="str">
        <f>vlookup(E3809,Teams!A:B,2,false)</f>
        <v>NCSSM A</v>
      </c>
      <c r="G3809" s="1" t="b">
        <v>0</v>
      </c>
      <c r="H3809" s="1" t="b">
        <v>0</v>
      </c>
      <c r="I3809" s="1">
        <v>6.0</v>
      </c>
      <c r="J3809" s="7" t="str">
        <f>vlookup(I3809,Cats!$A:$B,2,false)</f>
        <v>P</v>
      </c>
    </row>
    <row r="3810">
      <c r="A3810" s="1">
        <v>140819.0</v>
      </c>
      <c r="B3810" s="1">
        <v>547.0</v>
      </c>
      <c r="C3810" s="1">
        <v>0.0</v>
      </c>
      <c r="D3810" s="1" t="s">
        <v>32</v>
      </c>
      <c r="E3810" s="1">
        <v>135.0</v>
      </c>
      <c r="F3810" s="7" t="str">
        <f>vlookup(E3810,Teams!A:B,2,false)</f>
        <v>AHS Broward</v>
      </c>
      <c r="G3810" s="1" t="b">
        <v>1</v>
      </c>
      <c r="H3810" s="1" t="b">
        <v>1</v>
      </c>
      <c r="I3810" s="1">
        <v>7.0</v>
      </c>
      <c r="J3810" s="7" t="str">
        <f>vlookup(I3810,Cats!$A:$B,2,false)</f>
        <v>X</v>
      </c>
    </row>
    <row r="3811">
      <c r="A3811" s="1">
        <v>140820.0</v>
      </c>
      <c r="B3811" s="1">
        <v>547.0</v>
      </c>
      <c r="C3811" s="1">
        <v>14.0</v>
      </c>
      <c r="D3811" s="1" t="s">
        <v>152</v>
      </c>
      <c r="E3811" s="1">
        <v>32.0</v>
      </c>
      <c r="F3811" s="7" t="str">
        <f>vlookup(E3811,Teams!A:B,2,false)</f>
        <v>NCSSM A</v>
      </c>
      <c r="G3811" s="1" t="b">
        <v>0</v>
      </c>
      <c r="H3811" s="1" t="b">
        <v>0</v>
      </c>
      <c r="I3811" s="1">
        <v>7.0</v>
      </c>
      <c r="J3811" s="7" t="str">
        <f>vlookup(I3811,Cats!$A:$B,2,false)</f>
        <v>X</v>
      </c>
    </row>
    <row r="3812">
      <c r="A3812" s="1">
        <v>140821.0</v>
      </c>
      <c r="B3812" s="1">
        <v>547.0</v>
      </c>
      <c r="C3812" s="1">
        <v>4.0</v>
      </c>
      <c r="D3812" s="1" t="s">
        <v>201</v>
      </c>
      <c r="E3812" s="1">
        <v>135.0</v>
      </c>
      <c r="F3812" s="7" t="str">
        <f>vlookup(E3812,Teams!A:B,2,false)</f>
        <v>AHS Broward</v>
      </c>
      <c r="G3812" s="1" t="b">
        <v>1</v>
      </c>
      <c r="H3812" s="1" t="b">
        <v>0</v>
      </c>
      <c r="I3812" s="1">
        <v>8.0</v>
      </c>
      <c r="J3812" s="7" t="str">
        <f>vlookup(I3812,Cats!$A:$B,2,false)</f>
        <v>M</v>
      </c>
    </row>
    <row r="3813">
      <c r="A3813" s="1">
        <v>140822.0</v>
      </c>
      <c r="B3813" s="1">
        <v>547.0</v>
      </c>
      <c r="C3813" s="1">
        <v>0.0</v>
      </c>
      <c r="D3813" s="1" t="s">
        <v>32</v>
      </c>
      <c r="E3813" s="1">
        <v>32.0</v>
      </c>
      <c r="F3813" s="7" t="str">
        <f>vlookup(E3813,Teams!A:B,2,false)</f>
        <v>NCSSM A</v>
      </c>
      <c r="G3813" s="1" t="b">
        <v>0</v>
      </c>
      <c r="H3813" s="1" t="b">
        <v>1</v>
      </c>
      <c r="I3813" s="1">
        <v>8.0</v>
      </c>
      <c r="J3813" s="7" t="str">
        <f>vlookup(I3813,Cats!$A:$B,2,false)</f>
        <v>M</v>
      </c>
    </row>
    <row r="3814">
      <c r="A3814" s="1">
        <v>140823.0</v>
      </c>
      <c r="B3814" s="1">
        <v>547.0</v>
      </c>
      <c r="C3814" s="1">
        <v>0.0</v>
      </c>
      <c r="D3814" s="1" t="s">
        <v>32</v>
      </c>
      <c r="E3814" s="1">
        <v>135.0</v>
      </c>
      <c r="F3814" s="7" t="str">
        <f>vlookup(E3814,Teams!A:B,2,false)</f>
        <v>AHS Broward</v>
      </c>
      <c r="G3814" s="1" t="b">
        <v>1</v>
      </c>
      <c r="H3814" s="1" t="b">
        <v>1</v>
      </c>
      <c r="I3814" s="1">
        <v>9.0</v>
      </c>
      <c r="J3814" s="7" t="str">
        <f>vlookup(I3814,Cats!$A:$B,2,false)</f>
        <v>C</v>
      </c>
    </row>
    <row r="3815">
      <c r="A3815" s="1">
        <v>140824.0</v>
      </c>
      <c r="B3815" s="1">
        <v>547.0</v>
      </c>
      <c r="C3815" s="1">
        <v>4.0</v>
      </c>
      <c r="D3815" s="1" t="s">
        <v>155</v>
      </c>
      <c r="E3815" s="1">
        <v>32.0</v>
      </c>
      <c r="F3815" s="7" t="str">
        <f>vlookup(E3815,Teams!A:B,2,false)</f>
        <v>NCSSM A</v>
      </c>
      <c r="G3815" s="1" t="b">
        <v>0</v>
      </c>
      <c r="H3815" s="1" t="b">
        <v>0</v>
      </c>
      <c r="I3815" s="1">
        <v>9.0</v>
      </c>
      <c r="J3815" s="7" t="str">
        <f>vlookup(I3815,Cats!$A:$B,2,false)</f>
        <v>C</v>
      </c>
    </row>
    <row r="3816">
      <c r="A3816" s="1">
        <v>140825.0</v>
      </c>
      <c r="B3816" s="1">
        <v>547.0</v>
      </c>
      <c r="C3816" s="1">
        <v>0.0</v>
      </c>
      <c r="D3816" s="1" t="s">
        <v>201</v>
      </c>
      <c r="E3816" s="1">
        <v>135.0</v>
      </c>
      <c r="F3816" s="7" t="str">
        <f>vlookup(E3816,Teams!A:B,2,false)</f>
        <v>AHS Broward</v>
      </c>
      <c r="G3816" s="1" t="b">
        <v>1</v>
      </c>
      <c r="H3816" s="1" t="b">
        <v>0</v>
      </c>
      <c r="I3816" s="1">
        <v>10.0</v>
      </c>
      <c r="J3816" s="7" t="str">
        <f>vlookup(I3816,Cats!$A:$B,2,false)</f>
        <v>E</v>
      </c>
    </row>
    <row r="3817">
      <c r="A3817" s="1">
        <v>140826.0</v>
      </c>
      <c r="B3817" s="1">
        <v>547.0</v>
      </c>
      <c r="C3817" s="1">
        <v>0.0</v>
      </c>
      <c r="D3817" s="1" t="s">
        <v>153</v>
      </c>
      <c r="E3817" s="1">
        <v>32.0</v>
      </c>
      <c r="F3817" s="7" t="str">
        <f>vlookup(E3817,Teams!A:B,2,false)</f>
        <v>NCSSM A</v>
      </c>
      <c r="G3817" s="1" t="b">
        <v>0</v>
      </c>
      <c r="H3817" s="1" t="b">
        <v>0</v>
      </c>
      <c r="I3817" s="1">
        <v>10.0</v>
      </c>
      <c r="J3817" s="7" t="str">
        <f>vlookup(I3817,Cats!$A:$B,2,false)</f>
        <v>E</v>
      </c>
    </row>
    <row r="3818">
      <c r="A3818" s="1">
        <v>140827.0</v>
      </c>
      <c r="B3818" s="1">
        <v>547.0</v>
      </c>
      <c r="C3818" s="1">
        <v>0.0</v>
      </c>
      <c r="D3818" s="1" t="s">
        <v>149</v>
      </c>
      <c r="E3818" s="1">
        <v>135.0</v>
      </c>
      <c r="F3818" s="7" t="str">
        <f>vlookup(E3818,Teams!A:B,2,false)</f>
        <v>AHS Broward</v>
      </c>
      <c r="G3818" s="1" t="b">
        <v>1</v>
      </c>
      <c r="H3818" s="1" t="b">
        <v>0</v>
      </c>
      <c r="I3818" s="1">
        <v>11.0</v>
      </c>
      <c r="J3818" s="7" t="str">
        <f>vlookup(I3818,Cats!$A:$B,2,false)</f>
        <v>B</v>
      </c>
    </row>
    <row r="3819">
      <c r="A3819" s="1">
        <v>140828.0</v>
      </c>
      <c r="B3819" s="1">
        <v>547.0</v>
      </c>
      <c r="C3819" s="1">
        <v>0.0</v>
      </c>
      <c r="D3819" s="1" t="s">
        <v>155</v>
      </c>
      <c r="E3819" s="1">
        <v>32.0</v>
      </c>
      <c r="F3819" s="7" t="str">
        <f>vlookup(E3819,Teams!A:B,2,false)</f>
        <v>NCSSM A</v>
      </c>
      <c r="G3819" s="1" t="b">
        <v>0</v>
      </c>
      <c r="H3819" s="1" t="b">
        <v>0</v>
      </c>
      <c r="I3819" s="1">
        <v>11.0</v>
      </c>
      <c r="J3819" s="7" t="str">
        <f>vlookup(I3819,Cats!$A:$B,2,false)</f>
        <v>B</v>
      </c>
    </row>
    <row r="3820">
      <c r="A3820" s="1">
        <v>140829.0</v>
      </c>
      <c r="B3820" s="1">
        <v>547.0</v>
      </c>
      <c r="C3820" s="1">
        <v>14.0</v>
      </c>
      <c r="D3820" s="1" t="s">
        <v>150</v>
      </c>
      <c r="E3820" s="1">
        <v>135.0</v>
      </c>
      <c r="F3820" s="7" t="str">
        <f>vlookup(E3820,Teams!A:B,2,false)</f>
        <v>AHS Broward</v>
      </c>
      <c r="G3820" s="1" t="b">
        <v>1</v>
      </c>
      <c r="H3820" s="1" t="b">
        <v>0</v>
      </c>
      <c r="I3820" s="1">
        <v>12.0</v>
      </c>
      <c r="J3820" s="7" t="str">
        <f>vlookup(I3820,Cats!$A:$B,2,false)</f>
        <v>P</v>
      </c>
    </row>
    <row r="3821">
      <c r="A3821" s="1">
        <v>140830.0</v>
      </c>
      <c r="B3821" s="1">
        <v>547.0</v>
      </c>
      <c r="C3821" s="1">
        <v>-4.0</v>
      </c>
      <c r="D3821" s="1" t="s">
        <v>154</v>
      </c>
      <c r="E3821" s="1">
        <v>32.0</v>
      </c>
      <c r="F3821" s="7" t="str">
        <f>vlookup(E3821,Teams!A:B,2,false)</f>
        <v>NCSSM A</v>
      </c>
      <c r="G3821" s="1" t="b">
        <v>0</v>
      </c>
      <c r="H3821" s="1" t="b">
        <v>0</v>
      </c>
      <c r="I3821" s="1">
        <v>12.0</v>
      </c>
      <c r="J3821" s="7" t="str">
        <f>vlookup(I3821,Cats!$A:$B,2,false)</f>
        <v>P</v>
      </c>
    </row>
    <row r="3822">
      <c r="A3822" s="1">
        <v>140831.0</v>
      </c>
      <c r="B3822" s="1">
        <v>547.0</v>
      </c>
      <c r="C3822" s="1">
        <v>0.0</v>
      </c>
      <c r="D3822" s="1" t="s">
        <v>146</v>
      </c>
      <c r="E3822" s="1">
        <v>135.0</v>
      </c>
      <c r="F3822" s="7" t="str">
        <f>vlookup(E3822,Teams!A:B,2,false)</f>
        <v>AHS Broward</v>
      </c>
      <c r="G3822" s="1" t="b">
        <v>1</v>
      </c>
      <c r="H3822" s="1" t="b">
        <v>0</v>
      </c>
      <c r="I3822" s="1">
        <v>13.0</v>
      </c>
      <c r="J3822" s="7" t="str">
        <f>vlookup(I3822,Cats!$A:$B,2,false)</f>
        <v>X</v>
      </c>
    </row>
    <row r="3823">
      <c r="A3823" s="1">
        <v>140832.0</v>
      </c>
      <c r="B3823" s="1">
        <v>547.0</v>
      </c>
      <c r="C3823" s="1">
        <v>0.0</v>
      </c>
      <c r="D3823" s="1" t="s">
        <v>153</v>
      </c>
      <c r="E3823" s="1">
        <v>32.0</v>
      </c>
      <c r="F3823" s="7" t="str">
        <f>vlookup(E3823,Teams!A:B,2,false)</f>
        <v>NCSSM A</v>
      </c>
      <c r="G3823" s="1" t="b">
        <v>0</v>
      </c>
      <c r="H3823" s="1" t="b">
        <v>0</v>
      </c>
      <c r="I3823" s="1">
        <v>13.0</v>
      </c>
      <c r="J3823" s="7" t="str">
        <f>vlookup(I3823,Cats!$A:$B,2,false)</f>
        <v>X</v>
      </c>
    </row>
    <row r="3824">
      <c r="A3824" s="1">
        <v>140833.0</v>
      </c>
      <c r="B3824" s="1">
        <v>547.0</v>
      </c>
      <c r="C3824" s="1">
        <v>0.0</v>
      </c>
      <c r="D3824" s="1" t="s">
        <v>32</v>
      </c>
      <c r="E3824" s="1">
        <v>135.0</v>
      </c>
      <c r="F3824" s="7" t="str">
        <f>vlookup(E3824,Teams!A:B,2,false)</f>
        <v>AHS Broward</v>
      </c>
      <c r="G3824" s="1" t="b">
        <v>1</v>
      </c>
      <c r="H3824" s="1" t="b">
        <v>1</v>
      </c>
      <c r="I3824" s="1">
        <v>14.0</v>
      </c>
      <c r="J3824" s="7" t="str">
        <f>vlookup(I3824,Cats!$A:$B,2,false)</f>
        <v>M</v>
      </c>
    </row>
    <row r="3825">
      <c r="A3825" s="1">
        <v>140834.0</v>
      </c>
      <c r="B3825" s="1">
        <v>547.0</v>
      </c>
      <c r="C3825" s="1">
        <v>14.0</v>
      </c>
      <c r="D3825" s="1" t="s">
        <v>153</v>
      </c>
      <c r="E3825" s="1">
        <v>32.0</v>
      </c>
      <c r="F3825" s="7" t="str">
        <f>vlookup(E3825,Teams!A:B,2,false)</f>
        <v>NCSSM A</v>
      </c>
      <c r="G3825" s="1" t="b">
        <v>0</v>
      </c>
      <c r="H3825" s="1" t="b">
        <v>0</v>
      </c>
      <c r="I3825" s="1">
        <v>14.0</v>
      </c>
      <c r="J3825" s="7" t="str">
        <f>vlookup(I3825,Cats!$A:$B,2,false)</f>
        <v>M</v>
      </c>
    </row>
    <row r="3826">
      <c r="A3826" s="1">
        <v>140835.0</v>
      </c>
      <c r="B3826" s="1">
        <v>547.0</v>
      </c>
      <c r="C3826" s="1">
        <v>0.0</v>
      </c>
      <c r="D3826" s="1" t="s">
        <v>32</v>
      </c>
      <c r="E3826" s="1">
        <v>135.0</v>
      </c>
      <c r="F3826" s="7" t="str">
        <f>vlookup(E3826,Teams!A:B,2,false)</f>
        <v>AHS Broward</v>
      </c>
      <c r="G3826" s="1" t="b">
        <v>1</v>
      </c>
      <c r="H3826" s="1" t="b">
        <v>1</v>
      </c>
      <c r="I3826" s="1">
        <v>15.0</v>
      </c>
      <c r="J3826" s="7" t="str">
        <f>vlookup(I3826,Cats!$A:$B,2,false)</f>
        <v>C</v>
      </c>
    </row>
    <row r="3827">
      <c r="A3827" s="1">
        <v>140836.0</v>
      </c>
      <c r="B3827" s="1">
        <v>547.0</v>
      </c>
      <c r="C3827" s="1">
        <v>14.0</v>
      </c>
      <c r="D3827" s="1" t="s">
        <v>155</v>
      </c>
      <c r="E3827" s="1">
        <v>32.0</v>
      </c>
      <c r="F3827" s="7" t="str">
        <f>vlookup(E3827,Teams!A:B,2,false)</f>
        <v>NCSSM A</v>
      </c>
      <c r="G3827" s="1" t="b">
        <v>0</v>
      </c>
      <c r="H3827" s="1" t="b">
        <v>0</v>
      </c>
      <c r="I3827" s="1">
        <v>15.0</v>
      </c>
      <c r="J3827" s="7" t="str">
        <f>vlookup(I3827,Cats!$A:$B,2,false)</f>
        <v>C</v>
      </c>
    </row>
    <row r="3828">
      <c r="A3828" s="1">
        <v>140837.0</v>
      </c>
      <c r="B3828" s="1">
        <v>547.0</v>
      </c>
      <c r="C3828" s="1">
        <v>0.0</v>
      </c>
      <c r="D3828" s="1" t="s">
        <v>32</v>
      </c>
      <c r="E3828" s="1">
        <v>135.0</v>
      </c>
      <c r="F3828" s="7" t="str">
        <f>vlookup(E3828,Teams!A:B,2,false)</f>
        <v>AHS Broward</v>
      </c>
      <c r="G3828" s="1" t="b">
        <v>1</v>
      </c>
      <c r="H3828" s="1" t="b">
        <v>1</v>
      </c>
      <c r="I3828" s="1">
        <v>16.0</v>
      </c>
      <c r="J3828" s="7" t="str">
        <f>vlookup(I3828,Cats!$A:$B,2,false)</f>
        <v>E</v>
      </c>
    </row>
    <row r="3829">
      <c r="A3829" s="1">
        <v>140838.0</v>
      </c>
      <c r="B3829" s="1">
        <v>547.0</v>
      </c>
      <c r="C3829" s="1">
        <v>14.0</v>
      </c>
      <c r="D3829" s="1" t="s">
        <v>152</v>
      </c>
      <c r="E3829" s="1">
        <v>32.0</v>
      </c>
      <c r="F3829" s="7" t="str">
        <f>vlookup(E3829,Teams!A:B,2,false)</f>
        <v>NCSSM A</v>
      </c>
      <c r="G3829" s="1" t="b">
        <v>0</v>
      </c>
      <c r="H3829" s="1" t="b">
        <v>0</v>
      </c>
      <c r="I3829" s="1">
        <v>16.0</v>
      </c>
      <c r="J3829" s="7" t="str">
        <f>vlookup(I3829,Cats!$A:$B,2,false)</f>
        <v>E</v>
      </c>
    </row>
    <row r="3830">
      <c r="A3830" s="1">
        <v>140839.0</v>
      </c>
      <c r="B3830" s="1">
        <v>547.0</v>
      </c>
      <c r="C3830" s="1">
        <v>0.0</v>
      </c>
      <c r="D3830" s="1" t="s">
        <v>32</v>
      </c>
      <c r="E3830" s="1">
        <v>135.0</v>
      </c>
      <c r="F3830" s="7" t="str">
        <f>vlookup(E3830,Teams!A:B,2,false)</f>
        <v>AHS Broward</v>
      </c>
      <c r="G3830" s="1" t="b">
        <v>1</v>
      </c>
      <c r="H3830" s="1" t="b">
        <v>1</v>
      </c>
      <c r="I3830" s="1">
        <v>17.0</v>
      </c>
      <c r="J3830" s="7" t="str">
        <f>vlookup(I3830,Cats!$A:$B,2,false)</f>
        <v>B</v>
      </c>
    </row>
    <row r="3831">
      <c r="A3831" s="1">
        <v>140840.0</v>
      </c>
      <c r="B3831" s="1">
        <v>547.0</v>
      </c>
      <c r="C3831" s="1">
        <v>4.0</v>
      </c>
      <c r="D3831" s="1" t="s">
        <v>152</v>
      </c>
      <c r="E3831" s="1">
        <v>32.0</v>
      </c>
      <c r="F3831" s="7" t="str">
        <f>vlookup(E3831,Teams!A:B,2,false)</f>
        <v>NCSSM A</v>
      </c>
      <c r="G3831" s="1" t="b">
        <v>0</v>
      </c>
      <c r="H3831" s="1" t="b">
        <v>0</v>
      </c>
      <c r="I3831" s="1">
        <v>17.0</v>
      </c>
      <c r="J3831" s="7" t="str">
        <f>vlookup(I3831,Cats!$A:$B,2,false)</f>
        <v>B</v>
      </c>
    </row>
    <row r="3832">
      <c r="A3832" s="1">
        <v>140841.0</v>
      </c>
      <c r="B3832" s="1">
        <v>547.0</v>
      </c>
      <c r="C3832" s="1">
        <v>14.0</v>
      </c>
      <c r="D3832" s="1" t="s">
        <v>150</v>
      </c>
      <c r="E3832" s="1">
        <v>135.0</v>
      </c>
      <c r="F3832" s="7" t="str">
        <f>vlookup(E3832,Teams!A:B,2,false)</f>
        <v>AHS Broward</v>
      </c>
      <c r="G3832" s="1" t="b">
        <v>1</v>
      </c>
      <c r="H3832" s="1" t="b">
        <v>0</v>
      </c>
      <c r="I3832" s="1">
        <v>18.0</v>
      </c>
      <c r="J3832" s="7" t="str">
        <f>vlookup(I3832,Cats!$A:$B,2,false)</f>
        <v>P</v>
      </c>
    </row>
    <row r="3833">
      <c r="A3833" s="1">
        <v>140842.0</v>
      </c>
      <c r="B3833" s="1">
        <v>547.0</v>
      </c>
      <c r="C3833" s="1">
        <v>0.0</v>
      </c>
      <c r="D3833" s="1" t="s">
        <v>32</v>
      </c>
      <c r="E3833" s="1">
        <v>32.0</v>
      </c>
      <c r="F3833" s="7" t="str">
        <f>vlookup(E3833,Teams!A:B,2,false)</f>
        <v>NCSSM A</v>
      </c>
      <c r="G3833" s="1" t="b">
        <v>0</v>
      </c>
      <c r="H3833" s="1" t="b">
        <v>1</v>
      </c>
      <c r="I3833" s="1">
        <v>18.0</v>
      </c>
      <c r="J3833" s="7" t="str">
        <f>vlookup(I3833,Cats!$A:$B,2,false)</f>
        <v>P</v>
      </c>
    </row>
    <row r="3834">
      <c r="A3834" s="1">
        <v>140843.0</v>
      </c>
      <c r="B3834" s="1">
        <v>547.0</v>
      </c>
      <c r="C3834" s="1">
        <v>0.0</v>
      </c>
      <c r="D3834" s="1" t="s">
        <v>32</v>
      </c>
      <c r="E3834" s="1">
        <v>135.0</v>
      </c>
      <c r="F3834" s="7" t="str">
        <f>vlookup(E3834,Teams!A:B,2,false)</f>
        <v>AHS Broward</v>
      </c>
      <c r="G3834" s="1" t="b">
        <v>1</v>
      </c>
      <c r="H3834" s="1" t="b">
        <v>1</v>
      </c>
      <c r="I3834" s="1">
        <v>19.0</v>
      </c>
      <c r="J3834" s="7" t="str">
        <f>vlookup(I3834,Cats!$A:$B,2,false)</f>
        <v>X</v>
      </c>
    </row>
    <row r="3835">
      <c r="A3835" s="1">
        <v>140844.0</v>
      </c>
      <c r="B3835" s="1">
        <v>547.0</v>
      </c>
      <c r="C3835" s="1">
        <v>4.0</v>
      </c>
      <c r="D3835" s="1" t="s">
        <v>155</v>
      </c>
      <c r="E3835" s="1">
        <v>32.0</v>
      </c>
      <c r="F3835" s="7" t="str">
        <f>vlookup(E3835,Teams!A:B,2,false)</f>
        <v>NCSSM A</v>
      </c>
      <c r="G3835" s="1" t="b">
        <v>0</v>
      </c>
      <c r="H3835" s="1" t="b">
        <v>0</v>
      </c>
      <c r="I3835" s="1">
        <v>19.0</v>
      </c>
      <c r="J3835" s="7" t="str">
        <f>vlookup(I3835,Cats!$A:$B,2,false)</f>
        <v>X</v>
      </c>
    </row>
    <row r="3836">
      <c r="A3836" s="1">
        <v>140845.0</v>
      </c>
      <c r="B3836" s="1">
        <v>547.0</v>
      </c>
      <c r="C3836" s="1">
        <v>0.0</v>
      </c>
      <c r="D3836" s="1" t="s">
        <v>146</v>
      </c>
      <c r="E3836" s="1">
        <v>135.0</v>
      </c>
      <c r="F3836" s="7" t="str">
        <f>vlookup(E3836,Teams!A:B,2,false)</f>
        <v>AHS Broward</v>
      </c>
      <c r="G3836" s="1" t="b">
        <v>1</v>
      </c>
      <c r="H3836" s="1" t="b">
        <v>0</v>
      </c>
      <c r="I3836" s="1">
        <v>20.0</v>
      </c>
      <c r="J3836" s="7" t="str">
        <f>vlookup(I3836,Cats!$A:$B,2,false)</f>
        <v>M</v>
      </c>
    </row>
    <row r="3837">
      <c r="A3837" s="1">
        <v>140846.0</v>
      </c>
      <c r="B3837" s="1">
        <v>547.0</v>
      </c>
      <c r="C3837" s="1">
        <v>0.0</v>
      </c>
      <c r="D3837" s="1" t="s">
        <v>152</v>
      </c>
      <c r="E3837" s="1">
        <v>32.0</v>
      </c>
      <c r="F3837" s="7" t="str">
        <f>vlookup(E3837,Teams!A:B,2,false)</f>
        <v>NCSSM A</v>
      </c>
      <c r="G3837" s="1" t="b">
        <v>0</v>
      </c>
      <c r="H3837" s="1" t="b">
        <v>0</v>
      </c>
      <c r="I3837" s="1">
        <v>20.0</v>
      </c>
      <c r="J3837" s="7" t="str">
        <f>vlookup(I3837,Cats!$A:$B,2,false)</f>
        <v>M</v>
      </c>
    </row>
    <row r="3838">
      <c r="A3838" s="1">
        <v>140847.0</v>
      </c>
      <c r="B3838" s="1">
        <v>547.0</v>
      </c>
      <c r="C3838" s="1">
        <v>0.0</v>
      </c>
      <c r="D3838" s="1" t="s">
        <v>146</v>
      </c>
      <c r="E3838" s="1">
        <v>135.0</v>
      </c>
      <c r="F3838" s="7" t="str">
        <f>vlookup(E3838,Teams!A:B,2,false)</f>
        <v>AHS Broward</v>
      </c>
      <c r="G3838" s="1" t="b">
        <v>1</v>
      </c>
      <c r="H3838" s="1" t="b">
        <v>0</v>
      </c>
      <c r="I3838" s="1">
        <v>21.0</v>
      </c>
      <c r="J3838" s="7" t="str">
        <f>vlookup(I3838,Cats!$A:$B,2,false)</f>
        <v>C</v>
      </c>
    </row>
    <row r="3839">
      <c r="A3839" s="1">
        <v>140848.0</v>
      </c>
      <c r="B3839" s="1">
        <v>547.0</v>
      </c>
      <c r="C3839" s="1">
        <v>0.0</v>
      </c>
      <c r="D3839" s="1" t="s">
        <v>155</v>
      </c>
      <c r="E3839" s="1">
        <v>32.0</v>
      </c>
      <c r="F3839" s="7" t="str">
        <f>vlookup(E3839,Teams!A:B,2,false)</f>
        <v>NCSSM A</v>
      </c>
      <c r="G3839" s="1" t="b">
        <v>0</v>
      </c>
      <c r="H3839" s="1" t="b">
        <v>0</v>
      </c>
      <c r="I3839" s="1">
        <v>21.0</v>
      </c>
      <c r="J3839" s="7" t="str">
        <f>vlookup(I3839,Cats!$A:$B,2,false)</f>
        <v>C</v>
      </c>
    </row>
    <row r="3840">
      <c r="A3840" s="1">
        <v>140849.0</v>
      </c>
      <c r="B3840" s="1">
        <v>547.0</v>
      </c>
      <c r="C3840" s="1">
        <v>4.0</v>
      </c>
      <c r="D3840" s="1" t="s">
        <v>201</v>
      </c>
      <c r="E3840" s="1">
        <v>135.0</v>
      </c>
      <c r="F3840" s="7" t="str">
        <f>vlookup(E3840,Teams!A:B,2,false)</f>
        <v>AHS Broward</v>
      </c>
      <c r="G3840" s="1" t="b">
        <v>1</v>
      </c>
      <c r="H3840" s="1" t="b">
        <v>0</v>
      </c>
      <c r="I3840" s="1">
        <v>22.0</v>
      </c>
      <c r="J3840" s="7" t="str">
        <f>vlookup(I3840,Cats!$A:$B,2,false)</f>
        <v>E</v>
      </c>
    </row>
    <row r="3841">
      <c r="A3841" s="1">
        <v>140850.0</v>
      </c>
      <c r="B3841" s="1">
        <v>547.0</v>
      </c>
      <c r="C3841" s="1">
        <v>-4.0</v>
      </c>
      <c r="D3841" s="1" t="s">
        <v>155</v>
      </c>
      <c r="E3841" s="1">
        <v>32.0</v>
      </c>
      <c r="F3841" s="7" t="str">
        <f>vlookup(E3841,Teams!A:B,2,false)</f>
        <v>NCSSM A</v>
      </c>
      <c r="G3841" s="1" t="b">
        <v>0</v>
      </c>
      <c r="H3841" s="1" t="b">
        <v>0</v>
      </c>
      <c r="I3841" s="1">
        <v>22.0</v>
      </c>
      <c r="J3841" s="7" t="str">
        <f>vlookup(I3841,Cats!$A:$B,2,false)</f>
        <v>E</v>
      </c>
    </row>
    <row r="3842">
      <c r="A3842" s="1">
        <v>140851.0</v>
      </c>
      <c r="B3842" s="1">
        <v>547.0</v>
      </c>
      <c r="C3842" s="1">
        <v>4.0</v>
      </c>
      <c r="D3842" s="1" t="s">
        <v>149</v>
      </c>
      <c r="E3842" s="1">
        <v>135.0</v>
      </c>
      <c r="F3842" s="7" t="str">
        <f>vlookup(E3842,Teams!A:B,2,false)</f>
        <v>AHS Broward</v>
      </c>
      <c r="G3842" s="1" t="b">
        <v>1</v>
      </c>
      <c r="H3842" s="1" t="b">
        <v>0</v>
      </c>
      <c r="I3842" s="1">
        <v>23.0</v>
      </c>
      <c r="J3842" s="7" t="str">
        <f>vlookup(I3842,Cats!$A:$B,2,false)</f>
        <v>B</v>
      </c>
    </row>
    <row r="3843">
      <c r="A3843" s="1">
        <v>140852.0</v>
      </c>
      <c r="B3843" s="1">
        <v>547.0</v>
      </c>
      <c r="C3843" s="1">
        <v>0.0</v>
      </c>
      <c r="D3843" s="1" t="s">
        <v>152</v>
      </c>
      <c r="E3843" s="1">
        <v>32.0</v>
      </c>
      <c r="F3843" s="7" t="str">
        <f>vlookup(E3843,Teams!A:B,2,false)</f>
        <v>NCSSM A</v>
      </c>
      <c r="G3843" s="1" t="b">
        <v>0</v>
      </c>
      <c r="H3843" s="1" t="b">
        <v>0</v>
      </c>
      <c r="I3843" s="1">
        <v>23.0</v>
      </c>
      <c r="J3843" s="7" t="str">
        <f>vlookup(I3843,Cats!$A:$B,2,false)</f>
        <v>B</v>
      </c>
    </row>
    <row r="3844">
      <c r="A3844" s="1">
        <v>140853.0</v>
      </c>
      <c r="B3844" s="1">
        <v>547.0</v>
      </c>
      <c r="C3844" s="1">
        <v>0.0</v>
      </c>
      <c r="D3844" s="1" t="s">
        <v>32</v>
      </c>
      <c r="E3844" s="1">
        <v>135.0</v>
      </c>
      <c r="F3844" s="7" t="str">
        <f>vlookup(E3844,Teams!A:B,2,false)</f>
        <v>AHS Broward</v>
      </c>
      <c r="G3844" s="1" t="b">
        <v>1</v>
      </c>
      <c r="H3844" s="1" t="b">
        <v>1</v>
      </c>
      <c r="I3844" s="1">
        <v>24.0</v>
      </c>
      <c r="J3844" s="7" t="str">
        <f>vlookup(I3844,Cats!$A:$B,2,false)</f>
        <v>P</v>
      </c>
    </row>
    <row r="3845">
      <c r="A3845" s="1">
        <v>140854.0</v>
      </c>
      <c r="B3845" s="1">
        <v>547.0</v>
      </c>
      <c r="C3845" s="1">
        <v>4.0</v>
      </c>
      <c r="D3845" s="1" t="s">
        <v>154</v>
      </c>
      <c r="E3845" s="1">
        <v>32.0</v>
      </c>
      <c r="F3845" s="7" t="str">
        <f>vlookup(E3845,Teams!A:B,2,false)</f>
        <v>NCSSM A</v>
      </c>
      <c r="G3845" s="1" t="b">
        <v>0</v>
      </c>
      <c r="H3845" s="1" t="b">
        <v>0</v>
      </c>
      <c r="I3845" s="1">
        <v>24.0</v>
      </c>
      <c r="J3845" s="7" t="str">
        <f>vlookup(I3845,Cats!$A:$B,2,false)</f>
        <v>P</v>
      </c>
    </row>
    <row r="3846">
      <c r="A3846" s="1">
        <v>140855.0</v>
      </c>
      <c r="B3846" s="1">
        <v>548.0</v>
      </c>
      <c r="C3846" s="1">
        <v>0.0</v>
      </c>
      <c r="D3846" s="1" t="s">
        <v>32</v>
      </c>
      <c r="E3846" s="1">
        <v>31.0</v>
      </c>
      <c r="F3846" s="7" t="str">
        <f>vlookup(E3846,Teams!A:B,2,false)</f>
        <v>Naperville North</v>
      </c>
      <c r="G3846" s="1" t="b">
        <v>1</v>
      </c>
      <c r="H3846" s="1" t="b">
        <v>1</v>
      </c>
      <c r="I3846" s="1">
        <v>1.0</v>
      </c>
      <c r="J3846" s="7" t="str">
        <f>vlookup(I3846,Cats!$A:$B,2,false)</f>
        <v>X</v>
      </c>
    </row>
    <row r="3847">
      <c r="A3847" s="1">
        <v>140856.0</v>
      </c>
      <c r="B3847" s="1">
        <v>548.0</v>
      </c>
      <c r="C3847" s="1">
        <v>4.0</v>
      </c>
      <c r="D3847" s="1" t="s">
        <v>170</v>
      </c>
      <c r="E3847" s="1">
        <v>40.0</v>
      </c>
      <c r="F3847" s="7" t="str">
        <f>vlookup(E3847,Teams!A:B,2,false)</f>
        <v>Seven Lakes</v>
      </c>
      <c r="G3847" s="1" t="b">
        <v>0</v>
      </c>
      <c r="H3847" s="1" t="b">
        <v>0</v>
      </c>
      <c r="I3847" s="1">
        <v>1.0</v>
      </c>
      <c r="J3847" s="7" t="str">
        <f>vlookup(I3847,Cats!$A:$B,2,false)</f>
        <v>X</v>
      </c>
    </row>
    <row r="3848">
      <c r="A3848" s="1">
        <v>140857.0</v>
      </c>
      <c r="B3848" s="1">
        <v>548.0</v>
      </c>
      <c r="C3848" s="1">
        <v>14.0</v>
      </c>
      <c r="D3848" s="1" t="s">
        <v>226</v>
      </c>
      <c r="E3848" s="1">
        <v>31.0</v>
      </c>
      <c r="F3848" s="7" t="str">
        <f>vlookup(E3848,Teams!A:B,2,false)</f>
        <v>Naperville North</v>
      </c>
      <c r="G3848" s="1" t="b">
        <v>1</v>
      </c>
      <c r="H3848" s="1" t="b">
        <v>0</v>
      </c>
      <c r="I3848" s="1">
        <v>2.0</v>
      </c>
      <c r="J3848" s="7" t="str">
        <f>vlookup(I3848,Cats!$A:$B,2,false)</f>
        <v>M</v>
      </c>
    </row>
    <row r="3849">
      <c r="A3849" s="1">
        <v>140858.0</v>
      </c>
      <c r="B3849" s="1">
        <v>548.0</v>
      </c>
      <c r="C3849" s="1">
        <v>0.0</v>
      </c>
      <c r="D3849" s="1" t="s">
        <v>168</v>
      </c>
      <c r="E3849" s="1">
        <v>40.0</v>
      </c>
      <c r="F3849" s="7" t="str">
        <f>vlookup(E3849,Teams!A:B,2,false)</f>
        <v>Seven Lakes</v>
      </c>
      <c r="G3849" s="1" t="b">
        <v>0</v>
      </c>
      <c r="H3849" s="1" t="b">
        <v>0</v>
      </c>
      <c r="I3849" s="1">
        <v>2.0</v>
      </c>
      <c r="J3849" s="7" t="str">
        <f>vlookup(I3849,Cats!$A:$B,2,false)</f>
        <v>M</v>
      </c>
    </row>
    <row r="3850">
      <c r="A3850" s="1">
        <v>140859.0</v>
      </c>
      <c r="B3850" s="1">
        <v>548.0</v>
      </c>
      <c r="C3850" s="1">
        <v>0.0</v>
      </c>
      <c r="D3850" s="1" t="s">
        <v>32</v>
      </c>
      <c r="E3850" s="1">
        <v>31.0</v>
      </c>
      <c r="F3850" s="7" t="str">
        <f>vlookup(E3850,Teams!A:B,2,false)</f>
        <v>Naperville North</v>
      </c>
      <c r="G3850" s="1" t="b">
        <v>1</v>
      </c>
      <c r="H3850" s="1" t="b">
        <v>1</v>
      </c>
      <c r="I3850" s="1">
        <v>3.0</v>
      </c>
      <c r="J3850" s="7" t="str">
        <f>vlookup(I3850,Cats!$A:$B,2,false)</f>
        <v>C</v>
      </c>
    </row>
    <row r="3851">
      <c r="A3851" s="1">
        <v>140860.0</v>
      </c>
      <c r="B3851" s="1">
        <v>548.0</v>
      </c>
      <c r="C3851" s="1">
        <v>14.0</v>
      </c>
      <c r="D3851" s="1" t="s">
        <v>170</v>
      </c>
      <c r="E3851" s="1">
        <v>40.0</v>
      </c>
      <c r="F3851" s="7" t="str">
        <f>vlookup(E3851,Teams!A:B,2,false)</f>
        <v>Seven Lakes</v>
      </c>
      <c r="G3851" s="1" t="b">
        <v>0</v>
      </c>
      <c r="H3851" s="1" t="b">
        <v>0</v>
      </c>
      <c r="I3851" s="1">
        <v>3.0</v>
      </c>
      <c r="J3851" s="7" t="str">
        <f>vlookup(I3851,Cats!$A:$B,2,false)</f>
        <v>C</v>
      </c>
    </row>
    <row r="3852">
      <c r="A3852" s="1">
        <v>140861.0</v>
      </c>
      <c r="B3852" s="1">
        <v>548.0</v>
      </c>
      <c r="C3852" s="1">
        <v>4.0</v>
      </c>
      <c r="D3852" s="1" t="s">
        <v>126</v>
      </c>
      <c r="E3852" s="1">
        <v>31.0</v>
      </c>
      <c r="F3852" s="7" t="str">
        <f>vlookup(E3852,Teams!A:B,2,false)</f>
        <v>Naperville North</v>
      </c>
      <c r="G3852" s="1" t="b">
        <v>1</v>
      </c>
      <c r="H3852" s="1" t="b">
        <v>0</v>
      </c>
      <c r="I3852" s="1">
        <v>4.0</v>
      </c>
      <c r="J3852" s="7" t="str">
        <f>vlookup(I3852,Cats!$A:$B,2,false)</f>
        <v>E</v>
      </c>
    </row>
    <row r="3853">
      <c r="A3853" s="1">
        <v>140862.0</v>
      </c>
      <c r="B3853" s="1">
        <v>548.0</v>
      </c>
      <c r="C3853" s="1">
        <v>0.0</v>
      </c>
      <c r="D3853" s="1" t="s">
        <v>32</v>
      </c>
      <c r="E3853" s="1">
        <v>40.0</v>
      </c>
      <c r="F3853" s="7" t="str">
        <f>vlookup(E3853,Teams!A:B,2,false)</f>
        <v>Seven Lakes</v>
      </c>
      <c r="G3853" s="1" t="b">
        <v>0</v>
      </c>
      <c r="H3853" s="1" t="b">
        <v>1</v>
      </c>
      <c r="I3853" s="1">
        <v>4.0</v>
      </c>
      <c r="J3853" s="7" t="str">
        <f>vlookup(I3853,Cats!$A:$B,2,false)</f>
        <v>E</v>
      </c>
    </row>
    <row r="3854">
      <c r="A3854" s="1">
        <v>140863.0</v>
      </c>
      <c r="B3854" s="1">
        <v>548.0</v>
      </c>
      <c r="C3854" s="1">
        <v>0.0</v>
      </c>
      <c r="D3854" s="1" t="s">
        <v>32</v>
      </c>
      <c r="E3854" s="1">
        <v>31.0</v>
      </c>
      <c r="F3854" s="7" t="str">
        <f>vlookup(E3854,Teams!A:B,2,false)</f>
        <v>Naperville North</v>
      </c>
      <c r="G3854" s="1" t="b">
        <v>1</v>
      </c>
      <c r="H3854" s="1" t="b">
        <v>1</v>
      </c>
      <c r="I3854" s="1">
        <v>5.0</v>
      </c>
      <c r="J3854" s="7" t="str">
        <f>vlookup(I3854,Cats!$A:$B,2,false)</f>
        <v>B</v>
      </c>
    </row>
    <row r="3855">
      <c r="A3855" s="1">
        <v>140864.0</v>
      </c>
      <c r="B3855" s="1">
        <v>548.0</v>
      </c>
      <c r="C3855" s="1">
        <v>4.0</v>
      </c>
      <c r="D3855" s="1" t="s">
        <v>172</v>
      </c>
      <c r="E3855" s="1">
        <v>40.0</v>
      </c>
      <c r="F3855" s="7" t="str">
        <f>vlookup(E3855,Teams!A:B,2,false)</f>
        <v>Seven Lakes</v>
      </c>
      <c r="G3855" s="1" t="b">
        <v>0</v>
      </c>
      <c r="H3855" s="1" t="b">
        <v>0</v>
      </c>
      <c r="I3855" s="1">
        <v>5.0</v>
      </c>
      <c r="J3855" s="7" t="str">
        <f>vlookup(I3855,Cats!$A:$B,2,false)</f>
        <v>B</v>
      </c>
    </row>
    <row r="3856">
      <c r="A3856" s="1">
        <v>140865.0</v>
      </c>
      <c r="B3856" s="1">
        <v>548.0</v>
      </c>
      <c r="C3856" s="1">
        <v>14.0</v>
      </c>
      <c r="D3856" s="1" t="s">
        <v>126</v>
      </c>
      <c r="E3856" s="1">
        <v>31.0</v>
      </c>
      <c r="F3856" s="7" t="str">
        <f>vlookup(E3856,Teams!A:B,2,false)</f>
        <v>Naperville North</v>
      </c>
      <c r="G3856" s="1" t="b">
        <v>1</v>
      </c>
      <c r="H3856" s="1" t="b">
        <v>0</v>
      </c>
      <c r="I3856" s="1">
        <v>6.0</v>
      </c>
      <c r="J3856" s="7" t="str">
        <f>vlookup(I3856,Cats!$A:$B,2,false)</f>
        <v>P</v>
      </c>
    </row>
    <row r="3857">
      <c r="A3857" s="1">
        <v>140866.0</v>
      </c>
      <c r="B3857" s="1">
        <v>548.0</v>
      </c>
      <c r="C3857" s="1">
        <v>0.0</v>
      </c>
      <c r="D3857" s="1" t="s">
        <v>32</v>
      </c>
      <c r="E3857" s="1">
        <v>40.0</v>
      </c>
      <c r="F3857" s="7" t="str">
        <f>vlookup(E3857,Teams!A:B,2,false)</f>
        <v>Seven Lakes</v>
      </c>
      <c r="G3857" s="1" t="b">
        <v>0</v>
      </c>
      <c r="H3857" s="1" t="b">
        <v>1</v>
      </c>
      <c r="I3857" s="1">
        <v>6.0</v>
      </c>
      <c r="J3857" s="7" t="str">
        <f>vlookup(I3857,Cats!$A:$B,2,false)</f>
        <v>P</v>
      </c>
    </row>
    <row r="3858">
      <c r="A3858" s="1">
        <v>140867.0</v>
      </c>
      <c r="B3858" s="1">
        <v>548.0</v>
      </c>
      <c r="C3858" s="1">
        <v>0.0</v>
      </c>
      <c r="D3858" s="1" t="s">
        <v>127</v>
      </c>
      <c r="E3858" s="1">
        <v>31.0</v>
      </c>
      <c r="F3858" s="7" t="str">
        <f>vlookup(E3858,Teams!A:B,2,false)</f>
        <v>Naperville North</v>
      </c>
      <c r="G3858" s="1" t="b">
        <v>1</v>
      </c>
      <c r="H3858" s="1" t="b">
        <v>0</v>
      </c>
      <c r="I3858" s="1">
        <v>7.0</v>
      </c>
      <c r="J3858" s="7" t="str">
        <f>vlookup(I3858,Cats!$A:$B,2,false)</f>
        <v>X</v>
      </c>
    </row>
    <row r="3859">
      <c r="A3859" s="1">
        <v>140868.0</v>
      </c>
      <c r="B3859" s="1">
        <v>548.0</v>
      </c>
      <c r="C3859" s="1">
        <v>0.0</v>
      </c>
      <c r="D3859" s="1" t="s">
        <v>173</v>
      </c>
      <c r="E3859" s="1">
        <v>40.0</v>
      </c>
      <c r="F3859" s="7" t="str">
        <f>vlookup(E3859,Teams!A:B,2,false)</f>
        <v>Seven Lakes</v>
      </c>
      <c r="G3859" s="1" t="b">
        <v>0</v>
      </c>
      <c r="H3859" s="1" t="b">
        <v>0</v>
      </c>
      <c r="I3859" s="1">
        <v>7.0</v>
      </c>
      <c r="J3859" s="7" t="str">
        <f>vlookup(I3859,Cats!$A:$B,2,false)</f>
        <v>X</v>
      </c>
    </row>
    <row r="3860">
      <c r="A3860" s="1">
        <v>140869.0</v>
      </c>
      <c r="B3860" s="1">
        <v>548.0</v>
      </c>
      <c r="C3860" s="1">
        <v>4.0</v>
      </c>
      <c r="D3860" s="1" t="s">
        <v>127</v>
      </c>
      <c r="E3860" s="1">
        <v>31.0</v>
      </c>
      <c r="F3860" s="7" t="str">
        <f>vlookup(E3860,Teams!A:B,2,false)</f>
        <v>Naperville North</v>
      </c>
      <c r="G3860" s="1" t="b">
        <v>1</v>
      </c>
      <c r="H3860" s="1" t="b">
        <v>0</v>
      </c>
      <c r="I3860" s="1">
        <v>8.0</v>
      </c>
      <c r="J3860" s="7" t="str">
        <f>vlookup(I3860,Cats!$A:$B,2,false)</f>
        <v>M</v>
      </c>
    </row>
    <row r="3861">
      <c r="A3861" s="1">
        <v>140870.0</v>
      </c>
      <c r="B3861" s="1">
        <v>548.0</v>
      </c>
      <c r="C3861" s="1">
        <v>0.0</v>
      </c>
      <c r="D3861" s="1" t="s">
        <v>32</v>
      </c>
      <c r="E3861" s="1">
        <v>40.0</v>
      </c>
      <c r="F3861" s="7" t="str">
        <f>vlookup(E3861,Teams!A:B,2,false)</f>
        <v>Seven Lakes</v>
      </c>
      <c r="G3861" s="1" t="b">
        <v>0</v>
      </c>
      <c r="H3861" s="1" t="b">
        <v>1</v>
      </c>
      <c r="I3861" s="1">
        <v>8.0</v>
      </c>
      <c r="J3861" s="7" t="str">
        <f>vlookup(I3861,Cats!$A:$B,2,false)</f>
        <v>M</v>
      </c>
    </row>
    <row r="3862">
      <c r="A3862" s="1">
        <v>140871.0</v>
      </c>
      <c r="B3862" s="1">
        <v>548.0</v>
      </c>
      <c r="C3862" s="1">
        <v>4.0</v>
      </c>
      <c r="D3862" s="1" t="s">
        <v>126</v>
      </c>
      <c r="E3862" s="1">
        <v>31.0</v>
      </c>
      <c r="F3862" s="7" t="str">
        <f>vlookup(E3862,Teams!A:B,2,false)</f>
        <v>Naperville North</v>
      </c>
      <c r="G3862" s="1" t="b">
        <v>1</v>
      </c>
      <c r="H3862" s="1" t="b">
        <v>0</v>
      </c>
      <c r="I3862" s="1">
        <v>9.0</v>
      </c>
      <c r="J3862" s="7" t="str">
        <f>vlookup(I3862,Cats!$A:$B,2,false)</f>
        <v>C</v>
      </c>
    </row>
    <row r="3863">
      <c r="A3863" s="1">
        <v>140872.0</v>
      </c>
      <c r="B3863" s="1">
        <v>548.0</v>
      </c>
      <c r="C3863" s="1">
        <v>0.0</v>
      </c>
      <c r="D3863" s="1" t="s">
        <v>32</v>
      </c>
      <c r="E3863" s="1">
        <v>40.0</v>
      </c>
      <c r="F3863" s="7" t="str">
        <f>vlookup(E3863,Teams!A:B,2,false)</f>
        <v>Seven Lakes</v>
      </c>
      <c r="G3863" s="1" t="b">
        <v>0</v>
      </c>
      <c r="H3863" s="1" t="b">
        <v>1</v>
      </c>
      <c r="I3863" s="1">
        <v>9.0</v>
      </c>
      <c r="J3863" s="7" t="str">
        <f>vlookup(I3863,Cats!$A:$B,2,false)</f>
        <v>C</v>
      </c>
    </row>
    <row r="3864">
      <c r="A3864" s="1">
        <v>140873.0</v>
      </c>
      <c r="B3864" s="1">
        <v>548.0</v>
      </c>
      <c r="C3864" s="1">
        <v>0.0</v>
      </c>
      <c r="D3864" s="1" t="s">
        <v>208</v>
      </c>
      <c r="E3864" s="1">
        <v>31.0</v>
      </c>
      <c r="F3864" s="7" t="str">
        <f>vlookup(E3864,Teams!A:B,2,false)</f>
        <v>Naperville North</v>
      </c>
      <c r="G3864" s="1" t="b">
        <v>1</v>
      </c>
      <c r="H3864" s="1" t="b">
        <v>0</v>
      </c>
      <c r="I3864" s="1">
        <v>10.0</v>
      </c>
      <c r="J3864" s="7" t="str">
        <f>vlookup(I3864,Cats!$A:$B,2,false)</f>
        <v>E</v>
      </c>
    </row>
    <row r="3865">
      <c r="A3865" s="1">
        <v>140874.0</v>
      </c>
      <c r="B3865" s="1">
        <v>548.0</v>
      </c>
      <c r="C3865" s="1">
        <v>0.0</v>
      </c>
      <c r="D3865" s="1" t="s">
        <v>170</v>
      </c>
      <c r="E3865" s="1">
        <v>40.0</v>
      </c>
      <c r="F3865" s="7" t="str">
        <f>vlookup(E3865,Teams!A:B,2,false)</f>
        <v>Seven Lakes</v>
      </c>
      <c r="G3865" s="1" t="b">
        <v>0</v>
      </c>
      <c r="H3865" s="1" t="b">
        <v>0</v>
      </c>
      <c r="I3865" s="1">
        <v>10.0</v>
      </c>
      <c r="J3865" s="7" t="str">
        <f>vlookup(I3865,Cats!$A:$B,2,false)</f>
        <v>E</v>
      </c>
    </row>
    <row r="3866">
      <c r="A3866" s="1">
        <v>140875.0</v>
      </c>
      <c r="B3866" s="1">
        <v>548.0</v>
      </c>
      <c r="C3866" s="1">
        <v>0.0</v>
      </c>
      <c r="D3866" s="1" t="s">
        <v>32</v>
      </c>
      <c r="E3866" s="1">
        <v>31.0</v>
      </c>
      <c r="F3866" s="7" t="str">
        <f>vlookup(E3866,Teams!A:B,2,false)</f>
        <v>Naperville North</v>
      </c>
      <c r="G3866" s="1" t="b">
        <v>1</v>
      </c>
      <c r="H3866" s="1" t="b">
        <v>1</v>
      </c>
      <c r="I3866" s="1">
        <v>11.0</v>
      </c>
      <c r="J3866" s="7" t="str">
        <f>vlookup(I3866,Cats!$A:$B,2,false)</f>
        <v>B</v>
      </c>
    </row>
    <row r="3867">
      <c r="A3867" s="1">
        <v>140876.0</v>
      </c>
      <c r="B3867" s="1">
        <v>548.0</v>
      </c>
      <c r="C3867" s="1">
        <v>14.0</v>
      </c>
      <c r="D3867" s="1" t="s">
        <v>172</v>
      </c>
      <c r="E3867" s="1">
        <v>40.0</v>
      </c>
      <c r="F3867" s="7" t="str">
        <f>vlookup(E3867,Teams!A:B,2,false)</f>
        <v>Seven Lakes</v>
      </c>
      <c r="G3867" s="1" t="b">
        <v>0</v>
      </c>
      <c r="H3867" s="1" t="b">
        <v>0</v>
      </c>
      <c r="I3867" s="1">
        <v>11.0</v>
      </c>
      <c r="J3867" s="7" t="str">
        <f>vlookup(I3867,Cats!$A:$B,2,false)</f>
        <v>B</v>
      </c>
    </row>
    <row r="3868">
      <c r="A3868" s="1">
        <v>140877.0</v>
      </c>
      <c r="B3868" s="1">
        <v>548.0</v>
      </c>
      <c r="C3868" s="1">
        <v>4.0</v>
      </c>
      <c r="D3868" s="1" t="s">
        <v>127</v>
      </c>
      <c r="E3868" s="1">
        <v>31.0</v>
      </c>
      <c r="F3868" s="7" t="str">
        <f>vlookup(E3868,Teams!A:B,2,false)</f>
        <v>Naperville North</v>
      </c>
      <c r="G3868" s="1" t="b">
        <v>1</v>
      </c>
      <c r="H3868" s="1" t="b">
        <v>0</v>
      </c>
      <c r="I3868" s="1">
        <v>12.0</v>
      </c>
      <c r="J3868" s="7" t="str">
        <f>vlookup(I3868,Cats!$A:$B,2,false)</f>
        <v>P</v>
      </c>
    </row>
    <row r="3869">
      <c r="A3869" s="1">
        <v>140878.0</v>
      </c>
      <c r="B3869" s="1">
        <v>548.0</v>
      </c>
      <c r="C3869" s="1">
        <v>-4.0</v>
      </c>
      <c r="D3869" s="1" t="s">
        <v>170</v>
      </c>
      <c r="E3869" s="1">
        <v>40.0</v>
      </c>
      <c r="F3869" s="7" t="str">
        <f>vlookup(E3869,Teams!A:B,2,false)</f>
        <v>Seven Lakes</v>
      </c>
      <c r="G3869" s="1" t="b">
        <v>0</v>
      </c>
      <c r="H3869" s="1" t="b">
        <v>0</v>
      </c>
      <c r="I3869" s="1">
        <v>12.0</v>
      </c>
      <c r="J3869" s="7" t="str">
        <f>vlookup(I3869,Cats!$A:$B,2,false)</f>
        <v>P</v>
      </c>
    </row>
    <row r="3870">
      <c r="A3870" s="1">
        <v>140879.0</v>
      </c>
      <c r="B3870" s="1">
        <v>548.0</v>
      </c>
      <c r="C3870" s="1">
        <v>0.0</v>
      </c>
      <c r="D3870" s="1" t="s">
        <v>127</v>
      </c>
      <c r="E3870" s="1">
        <v>31.0</v>
      </c>
      <c r="F3870" s="7" t="str">
        <f>vlookup(E3870,Teams!A:B,2,false)</f>
        <v>Naperville North</v>
      </c>
      <c r="G3870" s="1" t="b">
        <v>1</v>
      </c>
      <c r="H3870" s="1" t="b">
        <v>0</v>
      </c>
      <c r="I3870" s="1">
        <v>13.0</v>
      </c>
      <c r="J3870" s="7" t="str">
        <f>vlookup(I3870,Cats!$A:$B,2,false)</f>
        <v>X</v>
      </c>
    </row>
    <row r="3871">
      <c r="A3871" s="1">
        <v>140880.0</v>
      </c>
      <c r="B3871" s="1">
        <v>548.0</v>
      </c>
      <c r="C3871" s="1">
        <v>0.0</v>
      </c>
      <c r="D3871" s="1" t="s">
        <v>32</v>
      </c>
      <c r="E3871" s="1">
        <v>40.0</v>
      </c>
      <c r="F3871" s="7" t="str">
        <f>vlookup(E3871,Teams!A:B,2,false)</f>
        <v>Seven Lakes</v>
      </c>
      <c r="G3871" s="1" t="b">
        <v>0</v>
      </c>
      <c r="H3871" s="1" t="b">
        <v>1</v>
      </c>
      <c r="I3871" s="1">
        <v>13.0</v>
      </c>
      <c r="J3871" s="7" t="str">
        <f>vlookup(I3871,Cats!$A:$B,2,false)</f>
        <v>X</v>
      </c>
    </row>
    <row r="3872">
      <c r="A3872" s="1">
        <v>140881.0</v>
      </c>
      <c r="B3872" s="1">
        <v>548.0</v>
      </c>
      <c r="C3872" s="1">
        <v>0.0</v>
      </c>
      <c r="D3872" s="1" t="s">
        <v>32</v>
      </c>
      <c r="E3872" s="1">
        <v>31.0</v>
      </c>
      <c r="F3872" s="7" t="str">
        <f>vlookup(E3872,Teams!A:B,2,false)</f>
        <v>Naperville North</v>
      </c>
      <c r="G3872" s="1" t="b">
        <v>1</v>
      </c>
      <c r="H3872" s="1" t="b">
        <v>1</v>
      </c>
      <c r="I3872" s="1">
        <v>14.0</v>
      </c>
      <c r="J3872" s="7" t="str">
        <f>vlookup(I3872,Cats!$A:$B,2,false)</f>
        <v>M</v>
      </c>
    </row>
    <row r="3873">
      <c r="A3873" s="1">
        <v>140882.0</v>
      </c>
      <c r="B3873" s="1">
        <v>548.0</v>
      </c>
      <c r="C3873" s="1">
        <v>14.0</v>
      </c>
      <c r="D3873" s="1" t="s">
        <v>170</v>
      </c>
      <c r="E3873" s="1">
        <v>40.0</v>
      </c>
      <c r="F3873" s="7" t="str">
        <f>vlookup(E3873,Teams!A:B,2,false)</f>
        <v>Seven Lakes</v>
      </c>
      <c r="G3873" s="1" t="b">
        <v>0</v>
      </c>
      <c r="H3873" s="1" t="b">
        <v>0</v>
      </c>
      <c r="I3873" s="1">
        <v>14.0</v>
      </c>
      <c r="J3873" s="7" t="str">
        <f>vlookup(I3873,Cats!$A:$B,2,false)</f>
        <v>M</v>
      </c>
    </row>
    <row r="3874">
      <c r="A3874" s="1">
        <v>140883.0</v>
      </c>
      <c r="B3874" s="1">
        <v>548.0</v>
      </c>
      <c r="C3874" s="1">
        <v>0.0</v>
      </c>
      <c r="D3874" s="1" t="s">
        <v>32</v>
      </c>
      <c r="E3874" s="1">
        <v>31.0</v>
      </c>
      <c r="F3874" s="7" t="str">
        <f>vlookup(E3874,Teams!A:B,2,false)</f>
        <v>Naperville North</v>
      </c>
      <c r="G3874" s="1" t="b">
        <v>1</v>
      </c>
      <c r="H3874" s="1" t="b">
        <v>1</v>
      </c>
      <c r="I3874" s="1">
        <v>15.0</v>
      </c>
      <c r="J3874" s="7" t="str">
        <f>vlookup(I3874,Cats!$A:$B,2,false)</f>
        <v>C</v>
      </c>
    </row>
    <row r="3875">
      <c r="A3875" s="1">
        <v>140884.0</v>
      </c>
      <c r="B3875" s="1">
        <v>548.0</v>
      </c>
      <c r="C3875" s="1">
        <v>14.0</v>
      </c>
      <c r="D3875" s="1" t="s">
        <v>170</v>
      </c>
      <c r="E3875" s="1">
        <v>40.0</v>
      </c>
      <c r="F3875" s="7" t="str">
        <f>vlookup(E3875,Teams!A:B,2,false)</f>
        <v>Seven Lakes</v>
      </c>
      <c r="G3875" s="1" t="b">
        <v>0</v>
      </c>
      <c r="H3875" s="1" t="b">
        <v>0</v>
      </c>
      <c r="I3875" s="1">
        <v>15.0</v>
      </c>
      <c r="J3875" s="7" t="str">
        <f>vlookup(I3875,Cats!$A:$B,2,false)</f>
        <v>C</v>
      </c>
    </row>
    <row r="3876">
      <c r="A3876" s="1">
        <v>140885.0</v>
      </c>
      <c r="B3876" s="1">
        <v>548.0</v>
      </c>
      <c r="C3876" s="1">
        <v>4.0</v>
      </c>
      <c r="D3876" s="1" t="s">
        <v>208</v>
      </c>
      <c r="E3876" s="1">
        <v>31.0</v>
      </c>
      <c r="F3876" s="7" t="str">
        <f>vlookup(E3876,Teams!A:B,2,false)</f>
        <v>Naperville North</v>
      </c>
      <c r="G3876" s="1" t="b">
        <v>1</v>
      </c>
      <c r="H3876" s="1" t="b">
        <v>0</v>
      </c>
      <c r="I3876" s="1">
        <v>16.0</v>
      </c>
      <c r="J3876" s="7" t="str">
        <f>vlookup(I3876,Cats!$A:$B,2,false)</f>
        <v>E</v>
      </c>
    </row>
    <row r="3877">
      <c r="A3877" s="1">
        <v>140886.0</v>
      </c>
      <c r="B3877" s="1">
        <v>548.0</v>
      </c>
      <c r="C3877" s="1">
        <v>0.0</v>
      </c>
      <c r="D3877" s="1" t="s">
        <v>173</v>
      </c>
      <c r="E3877" s="1">
        <v>40.0</v>
      </c>
      <c r="F3877" s="7" t="str">
        <f>vlookup(E3877,Teams!A:B,2,false)</f>
        <v>Seven Lakes</v>
      </c>
      <c r="G3877" s="1" t="b">
        <v>0</v>
      </c>
      <c r="H3877" s="1" t="b">
        <v>0</v>
      </c>
      <c r="I3877" s="1">
        <v>16.0</v>
      </c>
      <c r="J3877" s="7" t="str">
        <f>vlookup(I3877,Cats!$A:$B,2,false)</f>
        <v>E</v>
      </c>
    </row>
    <row r="3878">
      <c r="A3878" s="1">
        <v>140887.0</v>
      </c>
      <c r="B3878" s="1">
        <v>548.0</v>
      </c>
      <c r="C3878" s="1">
        <v>0.0</v>
      </c>
      <c r="D3878" s="1" t="s">
        <v>32</v>
      </c>
      <c r="E3878" s="1">
        <v>31.0</v>
      </c>
      <c r="F3878" s="7" t="str">
        <f>vlookup(E3878,Teams!A:B,2,false)</f>
        <v>Naperville North</v>
      </c>
      <c r="G3878" s="1" t="b">
        <v>1</v>
      </c>
      <c r="H3878" s="1" t="b">
        <v>1</v>
      </c>
      <c r="I3878" s="1">
        <v>17.0</v>
      </c>
      <c r="J3878" s="7" t="str">
        <f>vlookup(I3878,Cats!$A:$B,2,false)</f>
        <v>B</v>
      </c>
    </row>
    <row r="3879">
      <c r="A3879" s="1">
        <v>140888.0</v>
      </c>
      <c r="B3879" s="1">
        <v>548.0</v>
      </c>
      <c r="C3879" s="1">
        <v>14.0</v>
      </c>
      <c r="D3879" s="1" t="s">
        <v>172</v>
      </c>
      <c r="E3879" s="1">
        <v>40.0</v>
      </c>
      <c r="F3879" s="7" t="str">
        <f>vlookup(E3879,Teams!A:B,2,false)</f>
        <v>Seven Lakes</v>
      </c>
      <c r="G3879" s="1" t="b">
        <v>0</v>
      </c>
      <c r="H3879" s="1" t="b">
        <v>0</v>
      </c>
      <c r="I3879" s="1">
        <v>17.0</v>
      </c>
      <c r="J3879" s="7" t="str">
        <f>vlookup(I3879,Cats!$A:$B,2,false)</f>
        <v>B</v>
      </c>
    </row>
    <row r="3880">
      <c r="A3880" s="1">
        <v>140889.0</v>
      </c>
      <c r="B3880" s="1">
        <v>548.0</v>
      </c>
      <c r="C3880" s="1">
        <v>14.0</v>
      </c>
      <c r="D3880" s="1" t="s">
        <v>127</v>
      </c>
      <c r="E3880" s="1">
        <v>31.0</v>
      </c>
      <c r="F3880" s="7" t="str">
        <f>vlookup(E3880,Teams!A:B,2,false)</f>
        <v>Naperville North</v>
      </c>
      <c r="G3880" s="1" t="b">
        <v>1</v>
      </c>
      <c r="H3880" s="1" t="b">
        <v>0</v>
      </c>
      <c r="I3880" s="1">
        <v>18.0</v>
      </c>
      <c r="J3880" s="7" t="str">
        <f>vlookup(I3880,Cats!$A:$B,2,false)</f>
        <v>P</v>
      </c>
    </row>
    <row r="3881">
      <c r="A3881" s="1">
        <v>140890.0</v>
      </c>
      <c r="B3881" s="1">
        <v>548.0</v>
      </c>
      <c r="C3881" s="1">
        <v>0.0</v>
      </c>
      <c r="D3881" s="1" t="s">
        <v>32</v>
      </c>
      <c r="E3881" s="1">
        <v>40.0</v>
      </c>
      <c r="F3881" s="7" t="str">
        <f>vlookup(E3881,Teams!A:B,2,false)</f>
        <v>Seven Lakes</v>
      </c>
      <c r="G3881" s="1" t="b">
        <v>0</v>
      </c>
      <c r="H3881" s="1" t="b">
        <v>1</v>
      </c>
      <c r="I3881" s="1">
        <v>18.0</v>
      </c>
      <c r="J3881" s="7" t="str">
        <f>vlookup(I3881,Cats!$A:$B,2,false)</f>
        <v>P</v>
      </c>
    </row>
    <row r="3882">
      <c r="A3882" s="1">
        <v>140891.0</v>
      </c>
      <c r="B3882" s="1">
        <v>548.0</v>
      </c>
      <c r="C3882" s="1">
        <v>0.0</v>
      </c>
      <c r="D3882" s="1" t="s">
        <v>32</v>
      </c>
      <c r="E3882" s="1">
        <v>31.0</v>
      </c>
      <c r="F3882" s="7" t="str">
        <f>vlookup(E3882,Teams!A:B,2,false)</f>
        <v>Naperville North</v>
      </c>
      <c r="G3882" s="1" t="b">
        <v>1</v>
      </c>
      <c r="H3882" s="1" t="b">
        <v>1</v>
      </c>
      <c r="I3882" s="1">
        <v>19.0</v>
      </c>
      <c r="J3882" s="7" t="str">
        <f>vlookup(I3882,Cats!$A:$B,2,false)</f>
        <v>X</v>
      </c>
    </row>
    <row r="3883">
      <c r="A3883" s="1">
        <v>140892.0</v>
      </c>
      <c r="B3883" s="1">
        <v>548.0</v>
      </c>
      <c r="C3883" s="1">
        <v>4.0</v>
      </c>
      <c r="D3883" s="1" t="s">
        <v>170</v>
      </c>
      <c r="E3883" s="1">
        <v>40.0</v>
      </c>
      <c r="F3883" s="7" t="str">
        <f>vlookup(E3883,Teams!A:B,2,false)</f>
        <v>Seven Lakes</v>
      </c>
      <c r="G3883" s="1" t="b">
        <v>0</v>
      </c>
      <c r="H3883" s="1" t="b">
        <v>0</v>
      </c>
      <c r="I3883" s="1">
        <v>19.0</v>
      </c>
      <c r="J3883" s="7" t="str">
        <f>vlookup(I3883,Cats!$A:$B,2,false)</f>
        <v>X</v>
      </c>
    </row>
    <row r="3884">
      <c r="A3884" s="1">
        <v>140893.0</v>
      </c>
      <c r="B3884" s="1">
        <v>548.0</v>
      </c>
      <c r="C3884" s="1">
        <v>0.0</v>
      </c>
      <c r="D3884" s="1" t="s">
        <v>127</v>
      </c>
      <c r="E3884" s="1">
        <v>31.0</v>
      </c>
      <c r="F3884" s="7" t="str">
        <f>vlookup(E3884,Teams!A:B,2,false)</f>
        <v>Naperville North</v>
      </c>
      <c r="G3884" s="1" t="b">
        <v>1</v>
      </c>
      <c r="H3884" s="1" t="b">
        <v>0</v>
      </c>
      <c r="I3884" s="1">
        <v>20.0</v>
      </c>
      <c r="J3884" s="7" t="str">
        <f>vlookup(I3884,Cats!$A:$B,2,false)</f>
        <v>M</v>
      </c>
    </row>
    <row r="3885">
      <c r="A3885" s="1">
        <v>140894.0</v>
      </c>
      <c r="B3885" s="1">
        <v>548.0</v>
      </c>
      <c r="C3885" s="1">
        <v>0.0</v>
      </c>
      <c r="D3885" s="1" t="s">
        <v>168</v>
      </c>
      <c r="E3885" s="1">
        <v>40.0</v>
      </c>
      <c r="F3885" s="7" t="str">
        <f>vlookup(E3885,Teams!A:B,2,false)</f>
        <v>Seven Lakes</v>
      </c>
      <c r="G3885" s="1" t="b">
        <v>0</v>
      </c>
      <c r="H3885" s="1" t="b">
        <v>0</v>
      </c>
      <c r="I3885" s="1">
        <v>20.0</v>
      </c>
      <c r="J3885" s="7" t="str">
        <f>vlookup(I3885,Cats!$A:$B,2,false)</f>
        <v>M</v>
      </c>
    </row>
    <row r="3886">
      <c r="A3886" s="1">
        <v>140895.0</v>
      </c>
      <c r="B3886" s="1">
        <v>548.0</v>
      </c>
      <c r="C3886" s="1">
        <v>0.0</v>
      </c>
      <c r="D3886" s="1" t="s">
        <v>32</v>
      </c>
      <c r="E3886" s="1">
        <v>31.0</v>
      </c>
      <c r="F3886" s="7" t="str">
        <f>vlookup(E3886,Teams!A:B,2,false)</f>
        <v>Naperville North</v>
      </c>
      <c r="G3886" s="1" t="b">
        <v>1</v>
      </c>
      <c r="H3886" s="1" t="b">
        <v>1</v>
      </c>
      <c r="I3886" s="1">
        <v>21.0</v>
      </c>
      <c r="J3886" s="7" t="str">
        <f>vlookup(I3886,Cats!$A:$B,2,false)</f>
        <v>C</v>
      </c>
    </row>
    <row r="3887">
      <c r="A3887" s="1">
        <v>140896.0</v>
      </c>
      <c r="B3887" s="1">
        <v>548.0</v>
      </c>
      <c r="C3887" s="1">
        <v>14.0</v>
      </c>
      <c r="D3887" s="1" t="s">
        <v>170</v>
      </c>
      <c r="E3887" s="1">
        <v>40.0</v>
      </c>
      <c r="F3887" s="7" t="str">
        <f>vlookup(E3887,Teams!A:B,2,false)</f>
        <v>Seven Lakes</v>
      </c>
      <c r="G3887" s="1" t="b">
        <v>0</v>
      </c>
      <c r="H3887" s="1" t="b">
        <v>0</v>
      </c>
      <c r="I3887" s="1">
        <v>21.0</v>
      </c>
      <c r="J3887" s="7" t="str">
        <f>vlookup(I3887,Cats!$A:$B,2,false)</f>
        <v>C</v>
      </c>
    </row>
    <row r="3888">
      <c r="A3888" s="1">
        <v>140897.0</v>
      </c>
      <c r="B3888" s="1">
        <v>548.0</v>
      </c>
      <c r="C3888" s="1">
        <v>4.0</v>
      </c>
      <c r="D3888" s="1" t="s">
        <v>127</v>
      </c>
      <c r="E3888" s="1">
        <v>31.0</v>
      </c>
      <c r="F3888" s="7" t="str">
        <f>vlookup(E3888,Teams!A:B,2,false)</f>
        <v>Naperville North</v>
      </c>
      <c r="G3888" s="1" t="b">
        <v>1</v>
      </c>
      <c r="H3888" s="1" t="b">
        <v>0</v>
      </c>
      <c r="I3888" s="1">
        <v>22.0</v>
      </c>
      <c r="J3888" s="7" t="str">
        <f>vlookup(I3888,Cats!$A:$B,2,false)</f>
        <v>E</v>
      </c>
    </row>
    <row r="3889">
      <c r="A3889" s="1">
        <v>140898.0</v>
      </c>
      <c r="B3889" s="1">
        <v>548.0</v>
      </c>
      <c r="C3889" s="1">
        <v>0.0</v>
      </c>
      <c r="D3889" s="1" t="s">
        <v>173</v>
      </c>
      <c r="E3889" s="1">
        <v>40.0</v>
      </c>
      <c r="F3889" s="7" t="str">
        <f>vlookup(E3889,Teams!A:B,2,false)</f>
        <v>Seven Lakes</v>
      </c>
      <c r="G3889" s="1" t="b">
        <v>0</v>
      </c>
      <c r="H3889" s="1" t="b">
        <v>0</v>
      </c>
      <c r="I3889" s="1">
        <v>22.0</v>
      </c>
      <c r="J3889" s="7" t="str">
        <f>vlookup(I3889,Cats!$A:$B,2,false)</f>
        <v>E</v>
      </c>
    </row>
    <row r="3890">
      <c r="A3890" s="1">
        <v>140899.0</v>
      </c>
      <c r="B3890" s="1">
        <v>548.0</v>
      </c>
      <c r="C3890" s="1">
        <v>4.0</v>
      </c>
      <c r="D3890" s="1" t="s">
        <v>126</v>
      </c>
      <c r="E3890" s="1">
        <v>31.0</v>
      </c>
      <c r="F3890" s="7" t="str">
        <f>vlookup(E3890,Teams!A:B,2,false)</f>
        <v>Naperville North</v>
      </c>
      <c r="G3890" s="1" t="b">
        <v>1</v>
      </c>
      <c r="H3890" s="1" t="b">
        <v>0</v>
      </c>
      <c r="I3890" s="1">
        <v>23.0</v>
      </c>
      <c r="J3890" s="7" t="str">
        <f>vlookup(I3890,Cats!$A:$B,2,false)</f>
        <v>B</v>
      </c>
    </row>
    <row r="3891">
      <c r="A3891" s="1">
        <v>140900.0</v>
      </c>
      <c r="B3891" s="1">
        <v>548.0</v>
      </c>
      <c r="C3891" s="1">
        <v>0.0</v>
      </c>
      <c r="D3891" s="1" t="s">
        <v>32</v>
      </c>
      <c r="E3891" s="1">
        <v>40.0</v>
      </c>
      <c r="F3891" s="7" t="str">
        <f>vlookup(E3891,Teams!A:B,2,false)</f>
        <v>Seven Lakes</v>
      </c>
      <c r="G3891" s="1" t="b">
        <v>0</v>
      </c>
      <c r="H3891" s="1" t="b">
        <v>1</v>
      </c>
      <c r="I3891" s="1">
        <v>23.0</v>
      </c>
      <c r="J3891" s="7" t="str">
        <f>vlookup(I3891,Cats!$A:$B,2,false)</f>
        <v>B</v>
      </c>
    </row>
    <row r="3892">
      <c r="A3892" s="1">
        <v>140901.0</v>
      </c>
      <c r="B3892" s="1">
        <v>548.0</v>
      </c>
      <c r="C3892" s="1">
        <v>14.0</v>
      </c>
      <c r="D3892" s="1" t="s">
        <v>127</v>
      </c>
      <c r="E3892" s="1">
        <v>31.0</v>
      </c>
      <c r="F3892" s="7" t="str">
        <f>vlookup(E3892,Teams!A:B,2,false)</f>
        <v>Naperville North</v>
      </c>
      <c r="G3892" s="1" t="b">
        <v>1</v>
      </c>
      <c r="H3892" s="1" t="b">
        <v>0</v>
      </c>
      <c r="I3892" s="1">
        <v>24.0</v>
      </c>
      <c r="J3892" s="7" t="str">
        <f>vlookup(I3892,Cats!$A:$B,2,false)</f>
        <v>P</v>
      </c>
    </row>
    <row r="3893">
      <c r="A3893" s="1">
        <v>140902.0</v>
      </c>
      <c r="B3893" s="1">
        <v>548.0</v>
      </c>
      <c r="C3893" s="1">
        <v>0.0</v>
      </c>
      <c r="D3893" s="1" t="s">
        <v>32</v>
      </c>
      <c r="E3893" s="1">
        <v>40.0</v>
      </c>
      <c r="F3893" s="7" t="str">
        <f>vlookup(E3893,Teams!A:B,2,false)</f>
        <v>Seven Lakes</v>
      </c>
      <c r="G3893" s="1" t="b">
        <v>0</v>
      </c>
      <c r="H3893" s="1" t="b">
        <v>1</v>
      </c>
      <c r="I3893" s="1">
        <v>24.0</v>
      </c>
      <c r="J3893" s="7" t="str">
        <f>vlookup(I3893,Cats!$A:$B,2,false)</f>
        <v>P</v>
      </c>
    </row>
    <row r="3894">
      <c r="A3894" s="1">
        <v>140903.0</v>
      </c>
      <c r="B3894" s="1">
        <v>549.0</v>
      </c>
      <c r="C3894" s="1">
        <v>14.0</v>
      </c>
      <c r="D3894" s="1" t="s">
        <v>86</v>
      </c>
      <c r="E3894" s="1">
        <v>22.0</v>
      </c>
      <c r="F3894" s="7" t="str">
        <f>vlookup(E3894,Teams!A:B,2,false)</f>
        <v>Ladue</v>
      </c>
      <c r="G3894" s="1" t="b">
        <v>1</v>
      </c>
      <c r="H3894" s="1" t="b">
        <v>0</v>
      </c>
      <c r="I3894" s="1">
        <v>1.0</v>
      </c>
      <c r="J3894" s="7" t="str">
        <f>vlookup(I3894,Cats!$A:$B,2,false)</f>
        <v>X</v>
      </c>
    </row>
    <row r="3895">
      <c r="A3895" s="1">
        <v>140904.0</v>
      </c>
      <c r="B3895" s="1">
        <v>549.0</v>
      </c>
      <c r="C3895" s="1">
        <v>0.0</v>
      </c>
      <c r="D3895" s="1" t="s">
        <v>32</v>
      </c>
      <c r="E3895" s="1">
        <v>29.0</v>
      </c>
      <c r="F3895" s="7" t="str">
        <f>vlookup(E3895,Teams!A:B,2,false)</f>
        <v>MSJ</v>
      </c>
      <c r="G3895" s="1" t="b">
        <v>0</v>
      </c>
      <c r="H3895" s="1" t="b">
        <v>1</v>
      </c>
      <c r="I3895" s="1">
        <v>1.0</v>
      </c>
      <c r="J3895" s="7" t="str">
        <f>vlookup(I3895,Cats!$A:$B,2,false)</f>
        <v>X</v>
      </c>
    </row>
    <row r="3896">
      <c r="A3896" s="1">
        <v>140905.0</v>
      </c>
      <c r="B3896" s="1">
        <v>549.0</v>
      </c>
      <c r="C3896" s="1">
        <v>4.0</v>
      </c>
      <c r="D3896" s="1" t="s">
        <v>85</v>
      </c>
      <c r="E3896" s="1">
        <v>22.0</v>
      </c>
      <c r="F3896" s="7" t="str">
        <f>vlookup(E3896,Teams!A:B,2,false)</f>
        <v>Ladue</v>
      </c>
      <c r="G3896" s="1" t="b">
        <v>1</v>
      </c>
      <c r="H3896" s="1" t="b">
        <v>0</v>
      </c>
      <c r="I3896" s="1">
        <v>2.0</v>
      </c>
      <c r="J3896" s="7" t="str">
        <f>vlookup(I3896,Cats!$A:$B,2,false)</f>
        <v>M</v>
      </c>
    </row>
    <row r="3897">
      <c r="A3897" s="1">
        <v>140906.0</v>
      </c>
      <c r="B3897" s="1">
        <v>549.0</v>
      </c>
      <c r="C3897" s="1">
        <v>0.0</v>
      </c>
      <c r="D3897" s="1" t="s">
        <v>32</v>
      </c>
      <c r="E3897" s="1">
        <v>29.0</v>
      </c>
      <c r="F3897" s="7" t="str">
        <f>vlookup(E3897,Teams!A:B,2,false)</f>
        <v>MSJ</v>
      </c>
      <c r="G3897" s="1" t="b">
        <v>0</v>
      </c>
      <c r="H3897" s="1" t="b">
        <v>1</v>
      </c>
      <c r="I3897" s="1">
        <v>2.0</v>
      </c>
      <c r="J3897" s="7" t="str">
        <f>vlookup(I3897,Cats!$A:$B,2,false)</f>
        <v>M</v>
      </c>
    </row>
    <row r="3898">
      <c r="A3898" s="1">
        <v>140907.0</v>
      </c>
      <c r="B3898" s="1">
        <v>549.0</v>
      </c>
      <c r="C3898" s="1">
        <v>4.0</v>
      </c>
      <c r="D3898" s="1" t="s">
        <v>82</v>
      </c>
      <c r="E3898" s="1">
        <v>22.0</v>
      </c>
      <c r="F3898" s="7" t="str">
        <f>vlookup(E3898,Teams!A:B,2,false)</f>
        <v>Ladue</v>
      </c>
      <c r="G3898" s="1" t="b">
        <v>1</v>
      </c>
      <c r="H3898" s="1" t="b">
        <v>0</v>
      </c>
      <c r="I3898" s="1">
        <v>3.0</v>
      </c>
      <c r="J3898" s="7" t="str">
        <f>vlookup(I3898,Cats!$A:$B,2,false)</f>
        <v>C</v>
      </c>
    </row>
    <row r="3899">
      <c r="A3899" s="1">
        <v>140908.0</v>
      </c>
      <c r="B3899" s="1">
        <v>549.0</v>
      </c>
      <c r="C3899" s="1">
        <v>0.0</v>
      </c>
      <c r="D3899" s="1" t="s">
        <v>32</v>
      </c>
      <c r="E3899" s="1">
        <v>29.0</v>
      </c>
      <c r="F3899" s="7" t="str">
        <f>vlookup(E3899,Teams!A:B,2,false)</f>
        <v>MSJ</v>
      </c>
      <c r="G3899" s="1" t="b">
        <v>0</v>
      </c>
      <c r="H3899" s="1" t="b">
        <v>1</v>
      </c>
      <c r="I3899" s="1">
        <v>3.0</v>
      </c>
      <c r="J3899" s="7" t="str">
        <f>vlookup(I3899,Cats!$A:$B,2,false)</f>
        <v>C</v>
      </c>
    </row>
    <row r="3900">
      <c r="A3900" s="1">
        <v>140909.0</v>
      </c>
      <c r="B3900" s="1">
        <v>549.0</v>
      </c>
      <c r="C3900" s="1">
        <v>4.0</v>
      </c>
      <c r="D3900" s="1" t="s">
        <v>86</v>
      </c>
      <c r="E3900" s="1">
        <v>22.0</v>
      </c>
      <c r="F3900" s="7" t="str">
        <f>vlookup(E3900,Teams!A:B,2,false)</f>
        <v>Ladue</v>
      </c>
      <c r="G3900" s="1" t="b">
        <v>1</v>
      </c>
      <c r="H3900" s="1" t="b">
        <v>0</v>
      </c>
      <c r="I3900" s="1">
        <v>4.0</v>
      </c>
      <c r="J3900" s="7" t="str">
        <f>vlookup(I3900,Cats!$A:$B,2,false)</f>
        <v>E</v>
      </c>
    </row>
    <row r="3901">
      <c r="A3901" s="1">
        <v>140910.0</v>
      </c>
      <c r="B3901" s="1">
        <v>549.0</v>
      </c>
      <c r="C3901" s="1">
        <v>-4.0</v>
      </c>
      <c r="D3901" s="1" t="s">
        <v>87</v>
      </c>
      <c r="E3901" s="1">
        <v>29.0</v>
      </c>
      <c r="F3901" s="7" t="str">
        <f>vlookup(E3901,Teams!A:B,2,false)</f>
        <v>MSJ</v>
      </c>
      <c r="G3901" s="1" t="b">
        <v>0</v>
      </c>
      <c r="H3901" s="1" t="b">
        <v>0</v>
      </c>
      <c r="I3901" s="1">
        <v>4.0</v>
      </c>
      <c r="J3901" s="7" t="str">
        <f>vlookup(I3901,Cats!$A:$B,2,false)</f>
        <v>E</v>
      </c>
    </row>
    <row r="3902">
      <c r="A3902" s="1">
        <v>140911.0</v>
      </c>
      <c r="B3902" s="1">
        <v>549.0</v>
      </c>
      <c r="C3902" s="1">
        <v>0.0</v>
      </c>
      <c r="D3902" s="1" t="s">
        <v>82</v>
      </c>
      <c r="E3902" s="1">
        <v>22.0</v>
      </c>
      <c r="F3902" s="7" t="str">
        <f>vlookup(E3902,Teams!A:B,2,false)</f>
        <v>Ladue</v>
      </c>
      <c r="G3902" s="1" t="b">
        <v>1</v>
      </c>
      <c r="H3902" s="1" t="b">
        <v>0</v>
      </c>
      <c r="I3902" s="1">
        <v>5.0</v>
      </c>
      <c r="J3902" s="7" t="str">
        <f>vlookup(I3902,Cats!$A:$B,2,false)</f>
        <v>B</v>
      </c>
    </row>
    <row r="3903">
      <c r="A3903" s="1">
        <v>140912.0</v>
      </c>
      <c r="B3903" s="1">
        <v>549.0</v>
      </c>
      <c r="C3903" s="1">
        <v>0.0</v>
      </c>
      <c r="D3903" s="1" t="s">
        <v>90</v>
      </c>
      <c r="E3903" s="1">
        <v>29.0</v>
      </c>
      <c r="F3903" s="7" t="str">
        <f>vlookup(E3903,Teams!A:B,2,false)</f>
        <v>MSJ</v>
      </c>
      <c r="G3903" s="1" t="b">
        <v>0</v>
      </c>
      <c r="H3903" s="1" t="b">
        <v>0</v>
      </c>
      <c r="I3903" s="1">
        <v>5.0</v>
      </c>
      <c r="J3903" s="7" t="str">
        <f>vlookup(I3903,Cats!$A:$B,2,false)</f>
        <v>B</v>
      </c>
    </row>
    <row r="3904">
      <c r="A3904" s="1">
        <v>140913.0</v>
      </c>
      <c r="B3904" s="1">
        <v>549.0</v>
      </c>
      <c r="C3904" s="1">
        <v>0.0</v>
      </c>
      <c r="D3904" s="1" t="s">
        <v>32</v>
      </c>
      <c r="E3904" s="1">
        <v>22.0</v>
      </c>
      <c r="F3904" s="7" t="str">
        <f>vlookup(E3904,Teams!A:B,2,false)</f>
        <v>Ladue</v>
      </c>
      <c r="G3904" s="1" t="b">
        <v>1</v>
      </c>
      <c r="H3904" s="1" t="b">
        <v>1</v>
      </c>
      <c r="I3904" s="1">
        <v>6.0</v>
      </c>
      <c r="J3904" s="7" t="str">
        <f>vlookup(I3904,Cats!$A:$B,2,false)</f>
        <v>P</v>
      </c>
    </row>
    <row r="3905">
      <c r="A3905" s="1">
        <v>140914.0</v>
      </c>
      <c r="B3905" s="1">
        <v>549.0</v>
      </c>
      <c r="C3905" s="1">
        <v>14.0</v>
      </c>
      <c r="D3905" s="1" t="s">
        <v>88</v>
      </c>
      <c r="E3905" s="1">
        <v>29.0</v>
      </c>
      <c r="F3905" s="7" t="str">
        <f>vlookup(E3905,Teams!A:B,2,false)</f>
        <v>MSJ</v>
      </c>
      <c r="G3905" s="1" t="b">
        <v>0</v>
      </c>
      <c r="H3905" s="1" t="b">
        <v>0</v>
      </c>
      <c r="I3905" s="1">
        <v>6.0</v>
      </c>
      <c r="J3905" s="7" t="str">
        <f>vlookup(I3905,Cats!$A:$B,2,false)</f>
        <v>P</v>
      </c>
    </row>
    <row r="3906">
      <c r="A3906" s="1">
        <v>140915.0</v>
      </c>
      <c r="B3906" s="1">
        <v>549.0</v>
      </c>
      <c r="C3906" s="1">
        <v>14.0</v>
      </c>
      <c r="D3906" s="1" t="s">
        <v>81</v>
      </c>
      <c r="E3906" s="1">
        <v>22.0</v>
      </c>
      <c r="F3906" s="7" t="str">
        <f>vlookup(E3906,Teams!A:B,2,false)</f>
        <v>Ladue</v>
      </c>
      <c r="G3906" s="1" t="b">
        <v>1</v>
      </c>
      <c r="H3906" s="1" t="b">
        <v>0</v>
      </c>
      <c r="I3906" s="1">
        <v>7.0</v>
      </c>
      <c r="J3906" s="7" t="str">
        <f>vlookup(I3906,Cats!$A:$B,2,false)</f>
        <v>X</v>
      </c>
    </row>
    <row r="3907">
      <c r="A3907" s="1">
        <v>140916.0</v>
      </c>
      <c r="B3907" s="1">
        <v>549.0</v>
      </c>
      <c r="C3907" s="1">
        <v>0.0</v>
      </c>
      <c r="D3907" s="1" t="s">
        <v>32</v>
      </c>
      <c r="E3907" s="1">
        <v>29.0</v>
      </c>
      <c r="F3907" s="7" t="str">
        <f>vlookup(E3907,Teams!A:B,2,false)</f>
        <v>MSJ</v>
      </c>
      <c r="G3907" s="1" t="b">
        <v>0</v>
      </c>
      <c r="H3907" s="1" t="b">
        <v>1</v>
      </c>
      <c r="I3907" s="1">
        <v>7.0</v>
      </c>
      <c r="J3907" s="7" t="str">
        <f>vlookup(I3907,Cats!$A:$B,2,false)</f>
        <v>X</v>
      </c>
    </row>
    <row r="3908">
      <c r="A3908" s="1">
        <v>140917.0</v>
      </c>
      <c r="B3908" s="1">
        <v>549.0</v>
      </c>
      <c r="C3908" s="1">
        <v>4.0</v>
      </c>
      <c r="D3908" s="1" t="s">
        <v>85</v>
      </c>
      <c r="E3908" s="1">
        <v>22.0</v>
      </c>
      <c r="F3908" s="7" t="str">
        <f>vlookup(E3908,Teams!A:B,2,false)</f>
        <v>Ladue</v>
      </c>
      <c r="G3908" s="1" t="b">
        <v>1</v>
      </c>
      <c r="H3908" s="1" t="b">
        <v>0</v>
      </c>
      <c r="I3908" s="1">
        <v>8.0</v>
      </c>
      <c r="J3908" s="7" t="str">
        <f>vlookup(I3908,Cats!$A:$B,2,false)</f>
        <v>M</v>
      </c>
    </row>
    <row r="3909">
      <c r="A3909" s="1">
        <v>140918.0</v>
      </c>
      <c r="B3909" s="1">
        <v>549.0</v>
      </c>
      <c r="C3909" s="1">
        <v>-4.0</v>
      </c>
      <c r="D3909" s="1" t="s">
        <v>88</v>
      </c>
      <c r="E3909" s="1">
        <v>29.0</v>
      </c>
      <c r="F3909" s="7" t="str">
        <f>vlookup(E3909,Teams!A:B,2,false)</f>
        <v>MSJ</v>
      </c>
      <c r="G3909" s="1" t="b">
        <v>0</v>
      </c>
      <c r="H3909" s="1" t="b">
        <v>0</v>
      </c>
      <c r="I3909" s="1">
        <v>8.0</v>
      </c>
      <c r="J3909" s="7" t="str">
        <f>vlookup(I3909,Cats!$A:$B,2,false)</f>
        <v>M</v>
      </c>
    </row>
    <row r="3910">
      <c r="A3910" s="1">
        <v>140919.0</v>
      </c>
      <c r="B3910" s="1">
        <v>549.0</v>
      </c>
      <c r="C3910" s="1">
        <v>14.0</v>
      </c>
      <c r="D3910" s="1" t="s">
        <v>82</v>
      </c>
      <c r="E3910" s="1">
        <v>22.0</v>
      </c>
      <c r="F3910" s="7" t="str">
        <f>vlookup(E3910,Teams!A:B,2,false)</f>
        <v>Ladue</v>
      </c>
      <c r="G3910" s="1" t="b">
        <v>1</v>
      </c>
      <c r="H3910" s="1" t="b">
        <v>0</v>
      </c>
      <c r="I3910" s="1">
        <v>9.0</v>
      </c>
      <c r="J3910" s="7" t="str">
        <f>vlookup(I3910,Cats!$A:$B,2,false)</f>
        <v>C</v>
      </c>
    </row>
    <row r="3911">
      <c r="A3911" s="1">
        <v>140920.0</v>
      </c>
      <c r="B3911" s="1">
        <v>549.0</v>
      </c>
      <c r="C3911" s="1">
        <v>-4.0</v>
      </c>
      <c r="D3911" s="1" t="s">
        <v>88</v>
      </c>
      <c r="E3911" s="1">
        <v>29.0</v>
      </c>
      <c r="F3911" s="7" t="str">
        <f>vlookup(E3911,Teams!A:B,2,false)</f>
        <v>MSJ</v>
      </c>
      <c r="G3911" s="1" t="b">
        <v>0</v>
      </c>
      <c r="H3911" s="1" t="b">
        <v>0</v>
      </c>
      <c r="I3911" s="1">
        <v>9.0</v>
      </c>
      <c r="J3911" s="7" t="str">
        <f>vlookup(I3911,Cats!$A:$B,2,false)</f>
        <v>C</v>
      </c>
    </row>
    <row r="3912">
      <c r="A3912" s="1">
        <v>140921.0</v>
      </c>
      <c r="B3912" s="1">
        <v>549.0</v>
      </c>
      <c r="C3912" s="1">
        <v>0.0</v>
      </c>
      <c r="D3912" s="1" t="s">
        <v>32</v>
      </c>
      <c r="E3912" s="1">
        <v>22.0</v>
      </c>
      <c r="F3912" s="7" t="str">
        <f>vlookup(E3912,Teams!A:B,2,false)</f>
        <v>Ladue</v>
      </c>
      <c r="G3912" s="1" t="b">
        <v>1</v>
      </c>
      <c r="H3912" s="1" t="b">
        <v>1</v>
      </c>
      <c r="I3912" s="1">
        <v>10.0</v>
      </c>
      <c r="J3912" s="7" t="str">
        <f>vlookup(I3912,Cats!$A:$B,2,false)</f>
        <v>E</v>
      </c>
    </row>
    <row r="3913">
      <c r="A3913" s="1">
        <v>140922.0</v>
      </c>
      <c r="B3913" s="1">
        <v>549.0</v>
      </c>
      <c r="C3913" s="1">
        <v>4.0</v>
      </c>
      <c r="D3913" s="1" t="s">
        <v>87</v>
      </c>
      <c r="E3913" s="1">
        <v>29.0</v>
      </c>
      <c r="F3913" s="7" t="str">
        <f>vlookup(E3913,Teams!A:B,2,false)</f>
        <v>MSJ</v>
      </c>
      <c r="G3913" s="1" t="b">
        <v>0</v>
      </c>
      <c r="H3913" s="1" t="b">
        <v>0</v>
      </c>
      <c r="I3913" s="1">
        <v>10.0</v>
      </c>
      <c r="J3913" s="7" t="str">
        <f>vlookup(I3913,Cats!$A:$B,2,false)</f>
        <v>E</v>
      </c>
    </row>
    <row r="3914">
      <c r="A3914" s="1">
        <v>140923.0</v>
      </c>
      <c r="B3914" s="1">
        <v>549.0</v>
      </c>
      <c r="C3914" s="1">
        <v>0.0</v>
      </c>
      <c r="D3914" s="1" t="s">
        <v>32</v>
      </c>
      <c r="E3914" s="1">
        <v>22.0</v>
      </c>
      <c r="F3914" s="7" t="str">
        <f>vlookup(E3914,Teams!A:B,2,false)</f>
        <v>Ladue</v>
      </c>
      <c r="G3914" s="1" t="b">
        <v>1</v>
      </c>
      <c r="H3914" s="1" t="b">
        <v>1</v>
      </c>
      <c r="I3914" s="1">
        <v>11.0</v>
      </c>
      <c r="J3914" s="7" t="str">
        <f>vlookup(I3914,Cats!$A:$B,2,false)</f>
        <v>B</v>
      </c>
    </row>
    <row r="3915">
      <c r="A3915" s="1">
        <v>140924.0</v>
      </c>
      <c r="B3915" s="1">
        <v>549.0</v>
      </c>
      <c r="C3915" s="1">
        <v>14.0</v>
      </c>
      <c r="D3915" s="1" t="s">
        <v>89</v>
      </c>
      <c r="E3915" s="1">
        <v>29.0</v>
      </c>
      <c r="F3915" s="7" t="str">
        <f>vlookup(E3915,Teams!A:B,2,false)</f>
        <v>MSJ</v>
      </c>
      <c r="G3915" s="1" t="b">
        <v>0</v>
      </c>
      <c r="H3915" s="1" t="b">
        <v>0</v>
      </c>
      <c r="I3915" s="1">
        <v>11.0</v>
      </c>
      <c r="J3915" s="7" t="str">
        <f>vlookup(I3915,Cats!$A:$B,2,false)</f>
        <v>B</v>
      </c>
    </row>
    <row r="3916">
      <c r="A3916" s="1">
        <v>140925.0</v>
      </c>
      <c r="B3916" s="1">
        <v>549.0</v>
      </c>
      <c r="C3916" s="1">
        <v>0.0</v>
      </c>
      <c r="D3916" s="1" t="s">
        <v>32</v>
      </c>
      <c r="E3916" s="1">
        <v>22.0</v>
      </c>
      <c r="F3916" s="7" t="str">
        <f>vlookup(E3916,Teams!A:B,2,false)</f>
        <v>Ladue</v>
      </c>
      <c r="G3916" s="1" t="b">
        <v>1</v>
      </c>
      <c r="H3916" s="1" t="b">
        <v>1</v>
      </c>
      <c r="I3916" s="1">
        <v>12.0</v>
      </c>
      <c r="J3916" s="7" t="str">
        <f>vlookup(I3916,Cats!$A:$B,2,false)</f>
        <v>P</v>
      </c>
    </row>
    <row r="3917">
      <c r="A3917" s="1">
        <v>140926.0</v>
      </c>
      <c r="B3917" s="1">
        <v>549.0</v>
      </c>
      <c r="C3917" s="1">
        <v>4.0</v>
      </c>
      <c r="D3917" s="1" t="s">
        <v>88</v>
      </c>
      <c r="E3917" s="1">
        <v>29.0</v>
      </c>
      <c r="F3917" s="7" t="str">
        <f>vlookup(E3917,Teams!A:B,2,false)</f>
        <v>MSJ</v>
      </c>
      <c r="G3917" s="1" t="b">
        <v>0</v>
      </c>
      <c r="H3917" s="1" t="b">
        <v>0</v>
      </c>
      <c r="I3917" s="1">
        <v>12.0</v>
      </c>
      <c r="J3917" s="7" t="str">
        <f>vlookup(I3917,Cats!$A:$B,2,false)</f>
        <v>P</v>
      </c>
    </row>
    <row r="3918">
      <c r="A3918" s="1">
        <v>140927.0</v>
      </c>
      <c r="B3918" s="1">
        <v>549.0</v>
      </c>
      <c r="C3918" s="1">
        <v>0.0</v>
      </c>
      <c r="D3918" s="1" t="s">
        <v>82</v>
      </c>
      <c r="E3918" s="1">
        <v>22.0</v>
      </c>
      <c r="F3918" s="7" t="str">
        <f>vlookup(E3918,Teams!A:B,2,false)</f>
        <v>Ladue</v>
      </c>
      <c r="G3918" s="1" t="b">
        <v>1</v>
      </c>
      <c r="H3918" s="1" t="b">
        <v>0</v>
      </c>
      <c r="I3918" s="1">
        <v>13.0</v>
      </c>
      <c r="J3918" s="7" t="str">
        <f>vlookup(I3918,Cats!$A:$B,2,false)</f>
        <v>X</v>
      </c>
    </row>
    <row r="3919">
      <c r="A3919" s="1">
        <v>140928.0</v>
      </c>
      <c r="B3919" s="1">
        <v>549.0</v>
      </c>
      <c r="C3919" s="1">
        <v>14.0</v>
      </c>
      <c r="D3919" s="1" t="s">
        <v>87</v>
      </c>
      <c r="E3919" s="1">
        <v>29.0</v>
      </c>
      <c r="F3919" s="7" t="str">
        <f>vlookup(E3919,Teams!A:B,2,false)</f>
        <v>MSJ</v>
      </c>
      <c r="G3919" s="1" t="b">
        <v>0</v>
      </c>
      <c r="H3919" s="1" t="b">
        <v>0</v>
      </c>
      <c r="I3919" s="1">
        <v>13.0</v>
      </c>
      <c r="J3919" s="7" t="str">
        <f>vlookup(I3919,Cats!$A:$B,2,false)</f>
        <v>X</v>
      </c>
    </row>
    <row r="3920">
      <c r="A3920" s="1">
        <v>140929.0</v>
      </c>
      <c r="B3920" s="1">
        <v>549.0</v>
      </c>
      <c r="C3920" s="1">
        <v>14.0</v>
      </c>
      <c r="D3920" s="1" t="s">
        <v>85</v>
      </c>
      <c r="E3920" s="1">
        <v>22.0</v>
      </c>
      <c r="F3920" s="7" t="str">
        <f>vlookup(E3920,Teams!A:B,2,false)</f>
        <v>Ladue</v>
      </c>
      <c r="G3920" s="1" t="b">
        <v>1</v>
      </c>
      <c r="H3920" s="1" t="b">
        <v>0</v>
      </c>
      <c r="I3920" s="1">
        <v>14.0</v>
      </c>
      <c r="J3920" s="7" t="str">
        <f>vlookup(I3920,Cats!$A:$B,2,false)</f>
        <v>M</v>
      </c>
    </row>
    <row r="3921">
      <c r="A3921" s="1">
        <v>140930.0</v>
      </c>
      <c r="B3921" s="1">
        <v>549.0</v>
      </c>
      <c r="C3921" s="1">
        <v>-4.0</v>
      </c>
      <c r="D3921" s="1" t="s">
        <v>88</v>
      </c>
      <c r="E3921" s="1">
        <v>29.0</v>
      </c>
      <c r="F3921" s="7" t="str">
        <f>vlookup(E3921,Teams!A:B,2,false)</f>
        <v>MSJ</v>
      </c>
      <c r="G3921" s="1" t="b">
        <v>0</v>
      </c>
      <c r="H3921" s="1" t="b">
        <v>0</v>
      </c>
      <c r="I3921" s="1">
        <v>14.0</v>
      </c>
      <c r="J3921" s="7" t="str">
        <f>vlookup(I3921,Cats!$A:$B,2,false)</f>
        <v>M</v>
      </c>
    </row>
    <row r="3922">
      <c r="A3922" s="1">
        <v>140931.0</v>
      </c>
      <c r="B3922" s="1">
        <v>549.0</v>
      </c>
      <c r="C3922" s="1">
        <v>0.0</v>
      </c>
      <c r="D3922" s="1" t="s">
        <v>32</v>
      </c>
      <c r="E3922" s="1">
        <v>22.0</v>
      </c>
      <c r="F3922" s="7" t="str">
        <f>vlookup(E3922,Teams!A:B,2,false)</f>
        <v>Ladue</v>
      </c>
      <c r="G3922" s="1" t="b">
        <v>1</v>
      </c>
      <c r="H3922" s="1" t="b">
        <v>1</v>
      </c>
      <c r="I3922" s="1">
        <v>15.0</v>
      </c>
      <c r="J3922" s="7" t="str">
        <f>vlookup(I3922,Cats!$A:$B,2,false)</f>
        <v>C</v>
      </c>
    </row>
    <row r="3923">
      <c r="A3923" s="1">
        <v>140932.0</v>
      </c>
      <c r="B3923" s="1">
        <v>549.0</v>
      </c>
      <c r="C3923" s="1">
        <v>14.0</v>
      </c>
      <c r="D3923" s="1" t="s">
        <v>91</v>
      </c>
      <c r="E3923" s="1">
        <v>29.0</v>
      </c>
      <c r="F3923" s="7" t="str">
        <f>vlookup(E3923,Teams!A:B,2,false)</f>
        <v>MSJ</v>
      </c>
      <c r="G3923" s="1" t="b">
        <v>0</v>
      </c>
      <c r="H3923" s="1" t="b">
        <v>0</v>
      </c>
      <c r="I3923" s="1">
        <v>15.0</v>
      </c>
      <c r="J3923" s="7" t="str">
        <f>vlookup(I3923,Cats!$A:$B,2,false)</f>
        <v>C</v>
      </c>
    </row>
    <row r="3924">
      <c r="A3924" s="1">
        <v>140933.0</v>
      </c>
      <c r="B3924" s="1">
        <v>549.0</v>
      </c>
      <c r="C3924" s="1">
        <v>0.0</v>
      </c>
      <c r="D3924" s="1" t="s">
        <v>32</v>
      </c>
      <c r="E3924" s="1">
        <v>22.0</v>
      </c>
      <c r="F3924" s="7" t="str">
        <f>vlookup(E3924,Teams!A:B,2,false)</f>
        <v>Ladue</v>
      </c>
      <c r="G3924" s="1" t="b">
        <v>1</v>
      </c>
      <c r="H3924" s="1" t="b">
        <v>1</v>
      </c>
      <c r="I3924" s="1">
        <v>16.0</v>
      </c>
      <c r="J3924" s="7" t="str">
        <f>vlookup(I3924,Cats!$A:$B,2,false)</f>
        <v>E</v>
      </c>
    </row>
    <row r="3925">
      <c r="A3925" s="1">
        <v>140934.0</v>
      </c>
      <c r="B3925" s="1">
        <v>549.0</v>
      </c>
      <c r="C3925" s="1">
        <v>14.0</v>
      </c>
      <c r="D3925" s="1" t="s">
        <v>87</v>
      </c>
      <c r="E3925" s="1">
        <v>29.0</v>
      </c>
      <c r="F3925" s="7" t="str">
        <f>vlookup(E3925,Teams!A:B,2,false)</f>
        <v>MSJ</v>
      </c>
      <c r="G3925" s="1" t="b">
        <v>0</v>
      </c>
      <c r="H3925" s="1" t="b">
        <v>0</v>
      </c>
      <c r="I3925" s="1">
        <v>16.0</v>
      </c>
      <c r="J3925" s="7" t="str">
        <f>vlookup(I3925,Cats!$A:$B,2,false)</f>
        <v>E</v>
      </c>
    </row>
    <row r="3926">
      <c r="A3926" s="1">
        <v>140935.0</v>
      </c>
      <c r="B3926" s="1">
        <v>549.0</v>
      </c>
      <c r="C3926" s="1">
        <v>0.0</v>
      </c>
      <c r="D3926" s="1" t="s">
        <v>32</v>
      </c>
      <c r="E3926" s="1">
        <v>22.0</v>
      </c>
      <c r="F3926" s="7" t="str">
        <f>vlookup(E3926,Teams!A:B,2,false)</f>
        <v>Ladue</v>
      </c>
      <c r="G3926" s="1" t="b">
        <v>1</v>
      </c>
      <c r="H3926" s="1" t="b">
        <v>1</v>
      </c>
      <c r="I3926" s="1">
        <v>17.0</v>
      </c>
      <c r="J3926" s="7" t="str">
        <f>vlookup(I3926,Cats!$A:$B,2,false)</f>
        <v>B</v>
      </c>
    </row>
    <row r="3927">
      <c r="A3927" s="1">
        <v>140936.0</v>
      </c>
      <c r="B3927" s="1">
        <v>549.0</v>
      </c>
      <c r="C3927" s="1">
        <v>4.0</v>
      </c>
      <c r="D3927" s="1" t="s">
        <v>89</v>
      </c>
      <c r="E3927" s="1">
        <v>29.0</v>
      </c>
      <c r="F3927" s="7" t="str">
        <f>vlookup(E3927,Teams!A:B,2,false)</f>
        <v>MSJ</v>
      </c>
      <c r="G3927" s="1" t="b">
        <v>0</v>
      </c>
      <c r="H3927" s="1" t="b">
        <v>0</v>
      </c>
      <c r="I3927" s="1">
        <v>17.0</v>
      </c>
      <c r="J3927" s="7" t="str">
        <f>vlookup(I3927,Cats!$A:$B,2,false)</f>
        <v>B</v>
      </c>
    </row>
    <row r="3928">
      <c r="A3928" s="1">
        <v>140937.0</v>
      </c>
      <c r="B3928" s="1">
        <v>549.0</v>
      </c>
      <c r="C3928" s="1">
        <v>0.0</v>
      </c>
      <c r="D3928" s="1" t="s">
        <v>32</v>
      </c>
      <c r="E3928" s="1">
        <v>22.0</v>
      </c>
      <c r="F3928" s="7" t="str">
        <f>vlookup(E3928,Teams!A:B,2,false)</f>
        <v>Ladue</v>
      </c>
      <c r="G3928" s="1" t="b">
        <v>1</v>
      </c>
      <c r="H3928" s="1" t="b">
        <v>1</v>
      </c>
      <c r="I3928" s="1">
        <v>18.0</v>
      </c>
      <c r="J3928" s="7" t="str">
        <f>vlookup(I3928,Cats!$A:$B,2,false)</f>
        <v>P</v>
      </c>
    </row>
    <row r="3929">
      <c r="A3929" s="1">
        <v>140938.0</v>
      </c>
      <c r="B3929" s="1">
        <v>549.0</v>
      </c>
      <c r="C3929" s="1">
        <v>14.0</v>
      </c>
      <c r="D3929" s="1" t="s">
        <v>90</v>
      </c>
      <c r="E3929" s="1">
        <v>29.0</v>
      </c>
      <c r="F3929" s="7" t="str">
        <f>vlookup(E3929,Teams!A:B,2,false)</f>
        <v>MSJ</v>
      </c>
      <c r="G3929" s="1" t="b">
        <v>0</v>
      </c>
      <c r="H3929" s="1" t="b">
        <v>0</v>
      </c>
      <c r="I3929" s="1">
        <v>18.0</v>
      </c>
      <c r="J3929" s="7" t="str">
        <f>vlookup(I3929,Cats!$A:$B,2,false)</f>
        <v>P</v>
      </c>
    </row>
    <row r="3930">
      <c r="A3930" s="1">
        <v>140939.0</v>
      </c>
      <c r="B3930" s="1">
        <v>549.0</v>
      </c>
      <c r="C3930" s="1">
        <v>0.0</v>
      </c>
      <c r="D3930" s="1" t="s">
        <v>32</v>
      </c>
      <c r="E3930" s="1">
        <v>22.0</v>
      </c>
      <c r="F3930" s="7" t="str">
        <f>vlookup(E3930,Teams!A:B,2,false)</f>
        <v>Ladue</v>
      </c>
      <c r="G3930" s="1" t="b">
        <v>1</v>
      </c>
      <c r="H3930" s="1" t="b">
        <v>1</v>
      </c>
      <c r="I3930" s="1">
        <v>19.0</v>
      </c>
      <c r="J3930" s="7" t="str">
        <f>vlookup(I3930,Cats!$A:$B,2,false)</f>
        <v>X</v>
      </c>
    </row>
    <row r="3931">
      <c r="A3931" s="1">
        <v>140940.0</v>
      </c>
      <c r="B3931" s="1">
        <v>549.0</v>
      </c>
      <c r="C3931" s="1">
        <v>4.0</v>
      </c>
      <c r="D3931" s="1" t="s">
        <v>88</v>
      </c>
      <c r="E3931" s="1">
        <v>29.0</v>
      </c>
      <c r="F3931" s="7" t="str">
        <f>vlookup(E3931,Teams!A:B,2,false)</f>
        <v>MSJ</v>
      </c>
      <c r="G3931" s="1" t="b">
        <v>0</v>
      </c>
      <c r="H3931" s="1" t="b">
        <v>0</v>
      </c>
      <c r="I3931" s="1">
        <v>19.0</v>
      </c>
      <c r="J3931" s="7" t="str">
        <f>vlookup(I3931,Cats!$A:$B,2,false)</f>
        <v>X</v>
      </c>
    </row>
    <row r="3932">
      <c r="A3932" s="1">
        <v>140941.0</v>
      </c>
      <c r="B3932" s="1">
        <v>549.0</v>
      </c>
      <c r="C3932" s="1">
        <v>0.0</v>
      </c>
      <c r="D3932" s="1" t="s">
        <v>85</v>
      </c>
      <c r="E3932" s="1">
        <v>22.0</v>
      </c>
      <c r="F3932" s="7" t="str">
        <f>vlookup(E3932,Teams!A:B,2,false)</f>
        <v>Ladue</v>
      </c>
      <c r="G3932" s="1" t="b">
        <v>1</v>
      </c>
      <c r="H3932" s="1" t="b">
        <v>0</v>
      </c>
      <c r="I3932" s="1">
        <v>20.0</v>
      </c>
      <c r="J3932" s="7" t="str">
        <f>vlookup(I3932,Cats!$A:$B,2,false)</f>
        <v>M</v>
      </c>
    </row>
    <row r="3933">
      <c r="A3933" s="1">
        <v>140942.0</v>
      </c>
      <c r="B3933" s="1">
        <v>549.0</v>
      </c>
      <c r="C3933" s="1">
        <v>0.0</v>
      </c>
      <c r="D3933" s="1" t="s">
        <v>88</v>
      </c>
      <c r="E3933" s="1">
        <v>29.0</v>
      </c>
      <c r="F3933" s="7" t="str">
        <f>vlookup(E3933,Teams!A:B,2,false)</f>
        <v>MSJ</v>
      </c>
      <c r="G3933" s="1" t="b">
        <v>0</v>
      </c>
      <c r="H3933" s="1" t="b">
        <v>0</v>
      </c>
      <c r="I3933" s="1">
        <v>20.0</v>
      </c>
      <c r="J3933" s="7" t="str">
        <f>vlookup(I3933,Cats!$A:$B,2,false)</f>
        <v>M</v>
      </c>
    </row>
    <row r="3934">
      <c r="A3934" s="1">
        <v>140943.0</v>
      </c>
      <c r="B3934" s="1">
        <v>549.0</v>
      </c>
      <c r="C3934" s="1">
        <v>0.0</v>
      </c>
      <c r="D3934" s="1" t="s">
        <v>86</v>
      </c>
      <c r="E3934" s="1">
        <v>22.0</v>
      </c>
      <c r="F3934" s="7" t="str">
        <f>vlookup(E3934,Teams!A:B,2,false)</f>
        <v>Ladue</v>
      </c>
      <c r="G3934" s="1" t="b">
        <v>1</v>
      </c>
      <c r="H3934" s="1" t="b">
        <v>0</v>
      </c>
      <c r="I3934" s="1">
        <v>21.0</v>
      </c>
      <c r="J3934" s="7" t="str">
        <f>vlookup(I3934,Cats!$A:$B,2,false)</f>
        <v>C</v>
      </c>
    </row>
    <row r="3935">
      <c r="A3935" s="1">
        <v>140944.0</v>
      </c>
      <c r="B3935" s="1">
        <v>549.0</v>
      </c>
      <c r="C3935" s="1">
        <v>0.0</v>
      </c>
      <c r="D3935" s="1" t="s">
        <v>91</v>
      </c>
      <c r="E3935" s="1">
        <v>29.0</v>
      </c>
      <c r="F3935" s="7" t="str">
        <f>vlookup(E3935,Teams!A:B,2,false)</f>
        <v>MSJ</v>
      </c>
      <c r="G3935" s="1" t="b">
        <v>0</v>
      </c>
      <c r="H3935" s="1" t="b">
        <v>0</v>
      </c>
      <c r="I3935" s="1">
        <v>21.0</v>
      </c>
      <c r="J3935" s="7" t="str">
        <f>vlookup(I3935,Cats!$A:$B,2,false)</f>
        <v>C</v>
      </c>
    </row>
    <row r="3936">
      <c r="A3936" s="1">
        <v>140945.0</v>
      </c>
      <c r="B3936" s="1">
        <v>549.0</v>
      </c>
      <c r="C3936" s="1">
        <v>0.0</v>
      </c>
      <c r="D3936" s="1" t="s">
        <v>32</v>
      </c>
      <c r="E3936" s="1">
        <v>22.0</v>
      </c>
      <c r="F3936" s="7" t="str">
        <f>vlookup(E3936,Teams!A:B,2,false)</f>
        <v>Ladue</v>
      </c>
      <c r="G3936" s="1" t="b">
        <v>1</v>
      </c>
      <c r="H3936" s="1" t="b">
        <v>1</v>
      </c>
      <c r="I3936" s="1">
        <v>22.0</v>
      </c>
      <c r="J3936" s="7" t="str">
        <f>vlookup(I3936,Cats!$A:$B,2,false)</f>
        <v>E</v>
      </c>
    </row>
    <row r="3937">
      <c r="A3937" s="1">
        <v>140946.0</v>
      </c>
      <c r="B3937" s="1">
        <v>549.0</v>
      </c>
      <c r="C3937" s="1">
        <v>4.0</v>
      </c>
      <c r="D3937" s="1" t="s">
        <v>90</v>
      </c>
      <c r="E3937" s="1">
        <v>29.0</v>
      </c>
      <c r="F3937" s="7" t="str">
        <f>vlookup(E3937,Teams!A:B,2,false)</f>
        <v>MSJ</v>
      </c>
      <c r="G3937" s="1" t="b">
        <v>0</v>
      </c>
      <c r="H3937" s="1" t="b">
        <v>0</v>
      </c>
      <c r="I3937" s="1">
        <v>22.0</v>
      </c>
      <c r="J3937" s="7" t="str">
        <f>vlookup(I3937,Cats!$A:$B,2,false)</f>
        <v>E</v>
      </c>
    </row>
    <row r="3938">
      <c r="A3938" s="1">
        <v>140947.0</v>
      </c>
      <c r="B3938" s="1">
        <v>549.0</v>
      </c>
      <c r="C3938" s="1">
        <v>0.0</v>
      </c>
      <c r="D3938" s="1" t="s">
        <v>32</v>
      </c>
      <c r="E3938" s="1">
        <v>22.0</v>
      </c>
      <c r="F3938" s="7" t="str">
        <f>vlookup(E3938,Teams!A:B,2,false)</f>
        <v>Ladue</v>
      </c>
      <c r="G3938" s="1" t="b">
        <v>1</v>
      </c>
      <c r="H3938" s="1" t="b">
        <v>1</v>
      </c>
      <c r="I3938" s="1">
        <v>23.0</v>
      </c>
      <c r="J3938" s="7" t="str">
        <f>vlookup(I3938,Cats!$A:$B,2,false)</f>
        <v>B</v>
      </c>
    </row>
    <row r="3939">
      <c r="A3939" s="1">
        <v>140948.0</v>
      </c>
      <c r="B3939" s="1">
        <v>549.0</v>
      </c>
      <c r="C3939" s="1">
        <v>14.0</v>
      </c>
      <c r="D3939" s="1" t="s">
        <v>89</v>
      </c>
      <c r="E3939" s="1">
        <v>29.0</v>
      </c>
      <c r="F3939" s="7" t="str">
        <f>vlookup(E3939,Teams!A:B,2,false)</f>
        <v>MSJ</v>
      </c>
      <c r="G3939" s="1" t="b">
        <v>0</v>
      </c>
      <c r="H3939" s="1" t="b">
        <v>0</v>
      </c>
      <c r="I3939" s="1">
        <v>23.0</v>
      </c>
      <c r="J3939" s="7" t="str">
        <f>vlookup(I3939,Cats!$A:$B,2,false)</f>
        <v>B</v>
      </c>
    </row>
    <row r="3940">
      <c r="A3940" s="1">
        <v>140949.0</v>
      </c>
      <c r="B3940" s="1">
        <v>549.0</v>
      </c>
      <c r="C3940" s="1">
        <v>0.0</v>
      </c>
      <c r="D3940" s="1" t="s">
        <v>32</v>
      </c>
      <c r="E3940" s="1">
        <v>22.0</v>
      </c>
      <c r="F3940" s="7" t="str">
        <f>vlookup(E3940,Teams!A:B,2,false)</f>
        <v>Ladue</v>
      </c>
      <c r="G3940" s="1" t="b">
        <v>1</v>
      </c>
      <c r="H3940" s="1" t="b">
        <v>1</v>
      </c>
      <c r="I3940" s="1">
        <v>24.0</v>
      </c>
      <c r="J3940" s="7" t="str">
        <f>vlookup(I3940,Cats!$A:$B,2,false)</f>
        <v>P</v>
      </c>
    </row>
    <row r="3941">
      <c r="A3941" s="1">
        <v>140950.0</v>
      </c>
      <c r="B3941" s="1">
        <v>549.0</v>
      </c>
      <c r="C3941" s="1">
        <v>14.0</v>
      </c>
      <c r="D3941" s="1" t="s">
        <v>88</v>
      </c>
      <c r="E3941" s="1">
        <v>29.0</v>
      </c>
      <c r="F3941" s="7" t="str">
        <f>vlookup(E3941,Teams!A:B,2,false)</f>
        <v>MSJ</v>
      </c>
      <c r="G3941" s="1" t="b">
        <v>0</v>
      </c>
      <c r="H3941" s="1" t="b">
        <v>0</v>
      </c>
      <c r="I3941" s="1">
        <v>24.0</v>
      </c>
      <c r="J3941" s="7" t="str">
        <f>vlookup(I3941,Cats!$A:$B,2,false)</f>
        <v>P</v>
      </c>
    </row>
    <row r="3942">
      <c r="A3942" s="1">
        <v>140951.0</v>
      </c>
      <c r="B3942" s="1">
        <v>550.0</v>
      </c>
      <c r="C3942" s="1">
        <v>4.0</v>
      </c>
      <c r="D3942" s="1" t="s">
        <v>70</v>
      </c>
      <c r="E3942" s="1">
        <v>27.0</v>
      </c>
      <c r="F3942" s="7" t="str">
        <f>vlookup(E3942,Teams!A:B,2,false)</f>
        <v>Middleton</v>
      </c>
      <c r="G3942" s="1" t="b">
        <v>1</v>
      </c>
      <c r="H3942" s="1" t="b">
        <v>0</v>
      </c>
      <c r="I3942" s="1">
        <v>1.0</v>
      </c>
      <c r="J3942" s="7" t="str">
        <f>vlookup(I3942,Cats!$A:$B,2,false)</f>
        <v>X</v>
      </c>
    </row>
    <row r="3943">
      <c r="A3943" s="1">
        <v>140952.0</v>
      </c>
      <c r="B3943" s="1">
        <v>550.0</v>
      </c>
      <c r="C3943" s="1">
        <v>0.0</v>
      </c>
      <c r="D3943" s="1" t="s">
        <v>32</v>
      </c>
      <c r="E3943" s="1">
        <v>30.0</v>
      </c>
      <c r="F3943" s="7" t="str">
        <f>vlookup(E3943,Teams!A:B,2,false)</f>
        <v>#N/A</v>
      </c>
      <c r="G3943" s="1" t="b">
        <v>0</v>
      </c>
      <c r="H3943" s="1" t="b">
        <v>1</v>
      </c>
      <c r="I3943" s="1">
        <v>1.0</v>
      </c>
      <c r="J3943" s="7" t="str">
        <f>vlookup(I3943,Cats!$A:$B,2,false)</f>
        <v>X</v>
      </c>
    </row>
    <row r="3944">
      <c r="A3944" s="1">
        <v>140953.0</v>
      </c>
      <c r="B3944" s="1">
        <v>550.0</v>
      </c>
      <c r="C3944" s="1">
        <v>4.0</v>
      </c>
      <c r="D3944" s="1" t="s">
        <v>70</v>
      </c>
      <c r="E3944" s="1">
        <v>27.0</v>
      </c>
      <c r="F3944" s="7" t="str">
        <f>vlookup(E3944,Teams!A:B,2,false)</f>
        <v>Middleton</v>
      </c>
      <c r="G3944" s="1" t="b">
        <v>1</v>
      </c>
      <c r="H3944" s="1" t="b">
        <v>0</v>
      </c>
      <c r="I3944" s="1">
        <v>2.0</v>
      </c>
      <c r="J3944" s="7" t="str">
        <f>vlookup(I3944,Cats!$A:$B,2,false)</f>
        <v>M</v>
      </c>
    </row>
    <row r="3945">
      <c r="A3945" s="1">
        <v>140954.0</v>
      </c>
      <c r="B3945" s="1">
        <v>550.0</v>
      </c>
      <c r="C3945" s="1">
        <v>0.0</v>
      </c>
      <c r="D3945" s="1" t="s">
        <v>32</v>
      </c>
      <c r="E3945" s="1">
        <v>30.0</v>
      </c>
      <c r="F3945" s="7" t="str">
        <f>vlookup(E3945,Teams!A:B,2,false)</f>
        <v>#N/A</v>
      </c>
      <c r="G3945" s="1" t="b">
        <v>0</v>
      </c>
      <c r="H3945" s="1" t="b">
        <v>1</v>
      </c>
      <c r="I3945" s="1">
        <v>2.0</v>
      </c>
      <c r="J3945" s="7" t="str">
        <f>vlookup(I3945,Cats!$A:$B,2,false)</f>
        <v>M</v>
      </c>
    </row>
    <row r="3946">
      <c r="A3946" s="1">
        <v>140955.0</v>
      </c>
      <c r="B3946" s="1">
        <v>550.0</v>
      </c>
      <c r="C3946" s="1">
        <v>4.0</v>
      </c>
      <c r="D3946" s="1" t="s">
        <v>72</v>
      </c>
      <c r="E3946" s="1">
        <v>27.0</v>
      </c>
      <c r="F3946" s="7" t="str">
        <f>vlookup(E3946,Teams!A:B,2,false)</f>
        <v>Middleton</v>
      </c>
      <c r="G3946" s="1" t="b">
        <v>1</v>
      </c>
      <c r="H3946" s="1" t="b">
        <v>0</v>
      </c>
      <c r="I3946" s="1">
        <v>3.0</v>
      </c>
      <c r="J3946" s="7" t="str">
        <f>vlookup(I3946,Cats!$A:$B,2,false)</f>
        <v>C</v>
      </c>
    </row>
    <row r="3947">
      <c r="A3947" s="1">
        <v>140956.0</v>
      </c>
      <c r="B3947" s="1">
        <v>550.0</v>
      </c>
      <c r="C3947" s="1">
        <v>0.0</v>
      </c>
      <c r="D3947" s="1" t="s">
        <v>32</v>
      </c>
      <c r="E3947" s="1">
        <v>30.0</v>
      </c>
      <c r="F3947" s="7" t="str">
        <f>vlookup(E3947,Teams!A:B,2,false)</f>
        <v>#N/A</v>
      </c>
      <c r="G3947" s="1" t="b">
        <v>0</v>
      </c>
      <c r="H3947" s="1" t="b">
        <v>1</v>
      </c>
      <c r="I3947" s="1">
        <v>3.0</v>
      </c>
      <c r="J3947" s="7" t="str">
        <f>vlookup(I3947,Cats!$A:$B,2,false)</f>
        <v>C</v>
      </c>
    </row>
    <row r="3948">
      <c r="A3948" s="1">
        <v>140957.0</v>
      </c>
      <c r="B3948" s="1">
        <v>550.0</v>
      </c>
      <c r="C3948" s="1">
        <v>4.0</v>
      </c>
      <c r="D3948" s="1" t="s">
        <v>73</v>
      </c>
      <c r="E3948" s="1">
        <v>27.0</v>
      </c>
      <c r="F3948" s="7" t="str">
        <f>vlookup(E3948,Teams!A:B,2,false)</f>
        <v>Middleton</v>
      </c>
      <c r="G3948" s="1" t="b">
        <v>1</v>
      </c>
      <c r="H3948" s="1" t="b">
        <v>0</v>
      </c>
      <c r="I3948" s="1">
        <v>4.0</v>
      </c>
      <c r="J3948" s="7" t="str">
        <f>vlookup(I3948,Cats!$A:$B,2,false)</f>
        <v>E</v>
      </c>
    </row>
    <row r="3949">
      <c r="A3949" s="1">
        <v>140958.0</v>
      </c>
      <c r="B3949" s="1">
        <v>550.0</v>
      </c>
      <c r="C3949" s="1">
        <v>0.0</v>
      </c>
      <c r="D3949" s="1" t="s">
        <v>32</v>
      </c>
      <c r="E3949" s="1">
        <v>30.0</v>
      </c>
      <c r="F3949" s="7" t="str">
        <f>vlookup(E3949,Teams!A:B,2,false)</f>
        <v>#N/A</v>
      </c>
      <c r="G3949" s="1" t="b">
        <v>0</v>
      </c>
      <c r="H3949" s="1" t="b">
        <v>1</v>
      </c>
      <c r="I3949" s="1">
        <v>4.0</v>
      </c>
      <c r="J3949" s="7" t="str">
        <f>vlookup(I3949,Cats!$A:$B,2,false)</f>
        <v>E</v>
      </c>
    </row>
    <row r="3950">
      <c r="A3950" s="1">
        <v>140959.0</v>
      </c>
      <c r="B3950" s="1">
        <v>550.0</v>
      </c>
      <c r="C3950" s="1">
        <v>14.0</v>
      </c>
      <c r="D3950" s="1" t="s">
        <v>73</v>
      </c>
      <c r="E3950" s="1">
        <v>27.0</v>
      </c>
      <c r="F3950" s="7" t="str">
        <f>vlookup(E3950,Teams!A:B,2,false)</f>
        <v>Middleton</v>
      </c>
      <c r="G3950" s="1" t="b">
        <v>1</v>
      </c>
      <c r="H3950" s="1" t="b">
        <v>0</v>
      </c>
      <c r="I3950" s="1">
        <v>5.0</v>
      </c>
      <c r="J3950" s="7" t="str">
        <f>vlookup(I3950,Cats!$A:$B,2,false)</f>
        <v>B</v>
      </c>
    </row>
    <row r="3951">
      <c r="A3951" s="1">
        <v>140960.0</v>
      </c>
      <c r="B3951" s="1">
        <v>550.0</v>
      </c>
      <c r="C3951" s="1">
        <v>0.0</v>
      </c>
      <c r="D3951" s="1" t="s">
        <v>32</v>
      </c>
      <c r="E3951" s="1">
        <v>30.0</v>
      </c>
      <c r="F3951" s="7" t="str">
        <f>vlookup(E3951,Teams!A:B,2,false)</f>
        <v>#N/A</v>
      </c>
      <c r="G3951" s="1" t="b">
        <v>0</v>
      </c>
      <c r="H3951" s="1" t="b">
        <v>1</v>
      </c>
      <c r="I3951" s="1">
        <v>5.0</v>
      </c>
      <c r="J3951" s="7" t="str">
        <f>vlookup(I3951,Cats!$A:$B,2,false)</f>
        <v>B</v>
      </c>
    </row>
    <row r="3952">
      <c r="A3952" s="1">
        <v>140961.0</v>
      </c>
      <c r="B3952" s="1">
        <v>550.0</v>
      </c>
      <c r="C3952" s="1">
        <v>14.0</v>
      </c>
      <c r="D3952" s="1" t="s">
        <v>73</v>
      </c>
      <c r="E3952" s="1">
        <v>27.0</v>
      </c>
      <c r="F3952" s="7" t="str">
        <f>vlookup(E3952,Teams!A:B,2,false)</f>
        <v>Middleton</v>
      </c>
      <c r="G3952" s="1" t="b">
        <v>1</v>
      </c>
      <c r="H3952" s="1" t="b">
        <v>0</v>
      </c>
      <c r="I3952" s="1">
        <v>6.0</v>
      </c>
      <c r="J3952" s="7" t="str">
        <f>vlookup(I3952,Cats!$A:$B,2,false)</f>
        <v>P</v>
      </c>
    </row>
    <row r="3953">
      <c r="A3953" s="1">
        <v>140962.0</v>
      </c>
      <c r="B3953" s="1">
        <v>550.0</v>
      </c>
      <c r="C3953" s="1">
        <v>0.0</v>
      </c>
      <c r="D3953" s="1" t="s">
        <v>32</v>
      </c>
      <c r="E3953" s="1">
        <v>30.0</v>
      </c>
      <c r="F3953" s="7" t="str">
        <f>vlookup(E3953,Teams!A:B,2,false)</f>
        <v>#N/A</v>
      </c>
      <c r="G3953" s="1" t="b">
        <v>0</v>
      </c>
      <c r="H3953" s="1" t="b">
        <v>1</v>
      </c>
      <c r="I3953" s="1">
        <v>6.0</v>
      </c>
      <c r="J3953" s="7" t="str">
        <f>vlookup(I3953,Cats!$A:$B,2,false)</f>
        <v>P</v>
      </c>
    </row>
    <row r="3954">
      <c r="A3954" s="1">
        <v>140963.0</v>
      </c>
      <c r="B3954" s="1">
        <v>550.0</v>
      </c>
      <c r="C3954" s="1">
        <v>4.0</v>
      </c>
      <c r="D3954" s="1" t="s">
        <v>73</v>
      </c>
      <c r="E3954" s="1">
        <v>27.0</v>
      </c>
      <c r="F3954" s="7" t="str">
        <f>vlookup(E3954,Teams!A:B,2,false)</f>
        <v>Middleton</v>
      </c>
      <c r="G3954" s="1" t="b">
        <v>1</v>
      </c>
      <c r="H3954" s="1" t="b">
        <v>0</v>
      </c>
      <c r="I3954" s="1">
        <v>7.0</v>
      </c>
      <c r="J3954" s="7" t="str">
        <f>vlookup(I3954,Cats!$A:$B,2,false)</f>
        <v>X</v>
      </c>
    </row>
    <row r="3955">
      <c r="A3955" s="1">
        <v>140964.0</v>
      </c>
      <c r="B3955" s="1">
        <v>550.0</v>
      </c>
      <c r="C3955" s="1">
        <v>0.0</v>
      </c>
      <c r="D3955" s="1" t="s">
        <v>32</v>
      </c>
      <c r="E3955" s="1">
        <v>30.0</v>
      </c>
      <c r="F3955" s="7" t="str">
        <f>vlookup(E3955,Teams!A:B,2,false)</f>
        <v>#N/A</v>
      </c>
      <c r="G3955" s="1" t="b">
        <v>0</v>
      </c>
      <c r="H3955" s="1" t="b">
        <v>1</v>
      </c>
      <c r="I3955" s="1">
        <v>7.0</v>
      </c>
      <c r="J3955" s="7" t="str">
        <f>vlookup(I3955,Cats!$A:$B,2,false)</f>
        <v>X</v>
      </c>
    </row>
    <row r="3956">
      <c r="A3956" s="1">
        <v>140965.0</v>
      </c>
      <c r="B3956" s="1">
        <v>550.0</v>
      </c>
      <c r="C3956" s="1">
        <v>14.0</v>
      </c>
      <c r="D3956" s="1" t="s">
        <v>73</v>
      </c>
      <c r="E3956" s="1">
        <v>27.0</v>
      </c>
      <c r="F3956" s="7" t="str">
        <f>vlookup(E3956,Teams!A:B,2,false)</f>
        <v>Middleton</v>
      </c>
      <c r="G3956" s="1" t="b">
        <v>1</v>
      </c>
      <c r="H3956" s="1" t="b">
        <v>0</v>
      </c>
      <c r="I3956" s="1">
        <v>8.0</v>
      </c>
      <c r="J3956" s="7" t="str">
        <f>vlookup(I3956,Cats!$A:$B,2,false)</f>
        <v>M</v>
      </c>
    </row>
    <row r="3957">
      <c r="A3957" s="1">
        <v>140966.0</v>
      </c>
      <c r="B3957" s="1">
        <v>550.0</v>
      </c>
      <c r="C3957" s="1">
        <v>0.0</v>
      </c>
      <c r="D3957" s="1" t="s">
        <v>32</v>
      </c>
      <c r="E3957" s="1">
        <v>30.0</v>
      </c>
      <c r="F3957" s="7" t="str">
        <f>vlookup(E3957,Teams!A:B,2,false)</f>
        <v>#N/A</v>
      </c>
      <c r="G3957" s="1" t="b">
        <v>0</v>
      </c>
      <c r="H3957" s="1" t="b">
        <v>1</v>
      </c>
      <c r="I3957" s="1">
        <v>8.0</v>
      </c>
      <c r="J3957" s="7" t="str">
        <f>vlookup(I3957,Cats!$A:$B,2,false)</f>
        <v>M</v>
      </c>
    </row>
    <row r="3958">
      <c r="A3958" s="1">
        <v>140967.0</v>
      </c>
      <c r="B3958" s="1">
        <v>550.0</v>
      </c>
      <c r="C3958" s="1">
        <v>14.0</v>
      </c>
      <c r="D3958" s="1" t="s">
        <v>70</v>
      </c>
      <c r="E3958" s="1">
        <v>27.0</v>
      </c>
      <c r="F3958" s="7" t="str">
        <f>vlookup(E3958,Teams!A:B,2,false)</f>
        <v>Middleton</v>
      </c>
      <c r="G3958" s="1" t="b">
        <v>1</v>
      </c>
      <c r="H3958" s="1" t="b">
        <v>0</v>
      </c>
      <c r="I3958" s="1">
        <v>9.0</v>
      </c>
      <c r="J3958" s="7" t="str">
        <f>vlookup(I3958,Cats!$A:$B,2,false)</f>
        <v>C</v>
      </c>
    </row>
    <row r="3959">
      <c r="A3959" s="1">
        <v>140968.0</v>
      </c>
      <c r="B3959" s="1">
        <v>550.0</v>
      </c>
      <c r="C3959" s="1">
        <v>0.0</v>
      </c>
      <c r="D3959" s="1" t="s">
        <v>32</v>
      </c>
      <c r="E3959" s="1">
        <v>30.0</v>
      </c>
      <c r="F3959" s="7" t="str">
        <f>vlookup(E3959,Teams!A:B,2,false)</f>
        <v>#N/A</v>
      </c>
      <c r="G3959" s="1" t="b">
        <v>0</v>
      </c>
      <c r="H3959" s="1" t="b">
        <v>1</v>
      </c>
      <c r="I3959" s="1">
        <v>9.0</v>
      </c>
      <c r="J3959" s="7" t="str">
        <f>vlookup(I3959,Cats!$A:$B,2,false)</f>
        <v>C</v>
      </c>
    </row>
    <row r="3960">
      <c r="A3960" s="1">
        <v>140969.0</v>
      </c>
      <c r="B3960" s="1">
        <v>550.0</v>
      </c>
      <c r="C3960" s="1">
        <v>14.0</v>
      </c>
      <c r="D3960" s="1" t="s">
        <v>70</v>
      </c>
      <c r="E3960" s="1">
        <v>27.0</v>
      </c>
      <c r="F3960" s="7" t="str">
        <f>vlookup(E3960,Teams!A:B,2,false)</f>
        <v>Middleton</v>
      </c>
      <c r="G3960" s="1" t="b">
        <v>1</v>
      </c>
      <c r="H3960" s="1" t="b">
        <v>0</v>
      </c>
      <c r="I3960" s="1">
        <v>10.0</v>
      </c>
      <c r="J3960" s="7" t="str">
        <f>vlookup(I3960,Cats!$A:$B,2,false)</f>
        <v>E</v>
      </c>
    </row>
    <row r="3961">
      <c r="A3961" s="1">
        <v>140970.0</v>
      </c>
      <c r="B3961" s="1">
        <v>550.0</v>
      </c>
      <c r="C3961" s="1">
        <v>0.0</v>
      </c>
      <c r="D3961" s="1" t="s">
        <v>32</v>
      </c>
      <c r="E3961" s="1">
        <v>30.0</v>
      </c>
      <c r="F3961" s="7" t="str">
        <f>vlookup(E3961,Teams!A:B,2,false)</f>
        <v>#N/A</v>
      </c>
      <c r="G3961" s="1" t="b">
        <v>0</v>
      </c>
      <c r="H3961" s="1" t="b">
        <v>1</v>
      </c>
      <c r="I3961" s="1">
        <v>10.0</v>
      </c>
      <c r="J3961" s="7" t="str">
        <f>vlookup(I3961,Cats!$A:$B,2,false)</f>
        <v>E</v>
      </c>
    </row>
    <row r="3962">
      <c r="A3962" s="1">
        <v>140971.0</v>
      </c>
      <c r="B3962" s="1">
        <v>550.0</v>
      </c>
      <c r="C3962" s="1">
        <v>14.0</v>
      </c>
      <c r="D3962" s="1" t="s">
        <v>70</v>
      </c>
      <c r="E3962" s="1">
        <v>27.0</v>
      </c>
      <c r="F3962" s="7" t="str">
        <f>vlookup(E3962,Teams!A:B,2,false)</f>
        <v>Middleton</v>
      </c>
      <c r="G3962" s="1" t="b">
        <v>1</v>
      </c>
      <c r="H3962" s="1" t="b">
        <v>0</v>
      </c>
      <c r="I3962" s="1">
        <v>11.0</v>
      </c>
      <c r="J3962" s="7" t="str">
        <f>vlookup(I3962,Cats!$A:$B,2,false)</f>
        <v>B</v>
      </c>
    </row>
    <row r="3963">
      <c r="A3963" s="1">
        <v>140972.0</v>
      </c>
      <c r="B3963" s="1">
        <v>550.0</v>
      </c>
      <c r="C3963" s="1">
        <v>0.0</v>
      </c>
      <c r="D3963" s="1" t="s">
        <v>32</v>
      </c>
      <c r="E3963" s="1">
        <v>30.0</v>
      </c>
      <c r="F3963" s="7" t="str">
        <f>vlookup(E3963,Teams!A:B,2,false)</f>
        <v>#N/A</v>
      </c>
      <c r="G3963" s="1" t="b">
        <v>0</v>
      </c>
      <c r="H3963" s="1" t="b">
        <v>1</v>
      </c>
      <c r="I3963" s="1">
        <v>11.0</v>
      </c>
      <c r="J3963" s="7" t="str">
        <f>vlookup(I3963,Cats!$A:$B,2,false)</f>
        <v>B</v>
      </c>
    </row>
    <row r="3964">
      <c r="A3964" s="1">
        <v>140973.0</v>
      </c>
      <c r="B3964" s="1">
        <v>550.0</v>
      </c>
      <c r="C3964" s="1">
        <v>14.0</v>
      </c>
      <c r="D3964" s="1" t="s">
        <v>70</v>
      </c>
      <c r="E3964" s="1">
        <v>27.0</v>
      </c>
      <c r="F3964" s="7" t="str">
        <f>vlookup(E3964,Teams!A:B,2,false)</f>
        <v>Middleton</v>
      </c>
      <c r="G3964" s="1" t="b">
        <v>1</v>
      </c>
      <c r="H3964" s="1" t="b">
        <v>0</v>
      </c>
      <c r="I3964" s="1">
        <v>12.0</v>
      </c>
      <c r="J3964" s="7" t="str">
        <f>vlookup(I3964,Cats!$A:$B,2,false)</f>
        <v>P</v>
      </c>
    </row>
    <row r="3965">
      <c r="A3965" s="1">
        <v>140974.0</v>
      </c>
      <c r="B3965" s="1">
        <v>550.0</v>
      </c>
      <c r="C3965" s="1">
        <v>0.0</v>
      </c>
      <c r="D3965" s="1" t="s">
        <v>32</v>
      </c>
      <c r="E3965" s="1">
        <v>30.0</v>
      </c>
      <c r="F3965" s="7" t="str">
        <f>vlookup(E3965,Teams!A:B,2,false)</f>
        <v>#N/A</v>
      </c>
      <c r="G3965" s="1" t="b">
        <v>0</v>
      </c>
      <c r="H3965" s="1" t="b">
        <v>1</v>
      </c>
      <c r="I3965" s="1">
        <v>12.0</v>
      </c>
      <c r="J3965" s="7" t="str">
        <f>vlookup(I3965,Cats!$A:$B,2,false)</f>
        <v>P</v>
      </c>
    </row>
    <row r="3966">
      <c r="A3966" s="1">
        <v>140975.0</v>
      </c>
      <c r="B3966" s="1">
        <v>550.0</v>
      </c>
      <c r="C3966" s="1">
        <v>14.0</v>
      </c>
      <c r="D3966" s="1" t="s">
        <v>73</v>
      </c>
      <c r="E3966" s="1">
        <v>27.0</v>
      </c>
      <c r="F3966" s="7" t="str">
        <f>vlookup(E3966,Teams!A:B,2,false)</f>
        <v>Middleton</v>
      </c>
      <c r="G3966" s="1" t="b">
        <v>1</v>
      </c>
      <c r="H3966" s="1" t="b">
        <v>0</v>
      </c>
      <c r="I3966" s="1">
        <v>13.0</v>
      </c>
      <c r="J3966" s="7" t="str">
        <f>vlookup(I3966,Cats!$A:$B,2,false)</f>
        <v>X</v>
      </c>
    </row>
    <row r="3967">
      <c r="A3967" s="1">
        <v>140976.0</v>
      </c>
      <c r="B3967" s="1">
        <v>550.0</v>
      </c>
      <c r="C3967" s="1">
        <v>0.0</v>
      </c>
      <c r="D3967" s="1" t="s">
        <v>32</v>
      </c>
      <c r="E3967" s="1">
        <v>30.0</v>
      </c>
      <c r="F3967" s="7" t="str">
        <f>vlookup(E3967,Teams!A:B,2,false)</f>
        <v>#N/A</v>
      </c>
      <c r="G3967" s="1" t="b">
        <v>0</v>
      </c>
      <c r="H3967" s="1" t="b">
        <v>1</v>
      </c>
      <c r="I3967" s="1">
        <v>13.0</v>
      </c>
      <c r="J3967" s="7" t="str">
        <f>vlookup(I3967,Cats!$A:$B,2,false)</f>
        <v>X</v>
      </c>
    </row>
    <row r="3968">
      <c r="A3968" s="1">
        <v>140977.0</v>
      </c>
      <c r="B3968" s="1">
        <v>550.0</v>
      </c>
      <c r="C3968" s="1">
        <v>14.0</v>
      </c>
      <c r="D3968" s="1" t="s">
        <v>73</v>
      </c>
      <c r="E3968" s="1">
        <v>27.0</v>
      </c>
      <c r="F3968" s="7" t="str">
        <f>vlookup(E3968,Teams!A:B,2,false)</f>
        <v>Middleton</v>
      </c>
      <c r="G3968" s="1" t="b">
        <v>1</v>
      </c>
      <c r="H3968" s="1" t="b">
        <v>0</v>
      </c>
      <c r="I3968" s="1">
        <v>14.0</v>
      </c>
      <c r="J3968" s="7" t="str">
        <f>vlookup(I3968,Cats!$A:$B,2,false)</f>
        <v>M</v>
      </c>
    </row>
    <row r="3969">
      <c r="A3969" s="1">
        <v>140978.0</v>
      </c>
      <c r="B3969" s="1">
        <v>550.0</v>
      </c>
      <c r="C3969" s="1">
        <v>0.0</v>
      </c>
      <c r="D3969" s="1" t="s">
        <v>32</v>
      </c>
      <c r="E3969" s="1">
        <v>30.0</v>
      </c>
      <c r="F3969" s="7" t="str">
        <f>vlookup(E3969,Teams!A:B,2,false)</f>
        <v>#N/A</v>
      </c>
      <c r="G3969" s="1" t="b">
        <v>0</v>
      </c>
      <c r="H3969" s="1" t="b">
        <v>1</v>
      </c>
      <c r="I3969" s="1">
        <v>14.0</v>
      </c>
      <c r="J3969" s="7" t="str">
        <f>vlookup(I3969,Cats!$A:$B,2,false)</f>
        <v>M</v>
      </c>
    </row>
    <row r="3970">
      <c r="A3970" s="1">
        <v>140979.0</v>
      </c>
      <c r="B3970" s="1">
        <v>550.0</v>
      </c>
      <c r="C3970" s="1">
        <v>14.0</v>
      </c>
      <c r="D3970" s="1" t="s">
        <v>70</v>
      </c>
      <c r="E3970" s="1">
        <v>27.0</v>
      </c>
      <c r="F3970" s="7" t="str">
        <f>vlookup(E3970,Teams!A:B,2,false)</f>
        <v>Middleton</v>
      </c>
      <c r="G3970" s="1" t="b">
        <v>1</v>
      </c>
      <c r="H3970" s="1" t="b">
        <v>0</v>
      </c>
      <c r="I3970" s="1">
        <v>15.0</v>
      </c>
      <c r="J3970" s="7" t="str">
        <f>vlookup(I3970,Cats!$A:$B,2,false)</f>
        <v>C</v>
      </c>
    </row>
    <row r="3971">
      <c r="A3971" s="1">
        <v>140980.0</v>
      </c>
      <c r="B3971" s="1">
        <v>550.0</v>
      </c>
      <c r="C3971" s="1">
        <v>0.0</v>
      </c>
      <c r="D3971" s="1" t="s">
        <v>32</v>
      </c>
      <c r="E3971" s="1">
        <v>30.0</v>
      </c>
      <c r="F3971" s="7" t="str">
        <f>vlookup(E3971,Teams!A:B,2,false)</f>
        <v>#N/A</v>
      </c>
      <c r="G3971" s="1" t="b">
        <v>0</v>
      </c>
      <c r="H3971" s="1" t="b">
        <v>1</v>
      </c>
      <c r="I3971" s="1">
        <v>15.0</v>
      </c>
      <c r="J3971" s="7" t="str">
        <f>vlookup(I3971,Cats!$A:$B,2,false)</f>
        <v>C</v>
      </c>
    </row>
    <row r="3972">
      <c r="A3972" s="1">
        <v>140981.0</v>
      </c>
      <c r="B3972" s="1">
        <v>550.0</v>
      </c>
      <c r="C3972" s="1">
        <v>4.0</v>
      </c>
      <c r="D3972" s="1" t="s">
        <v>72</v>
      </c>
      <c r="E3972" s="1">
        <v>27.0</v>
      </c>
      <c r="F3972" s="7" t="str">
        <f>vlookup(E3972,Teams!A:B,2,false)</f>
        <v>Middleton</v>
      </c>
      <c r="G3972" s="1" t="b">
        <v>1</v>
      </c>
      <c r="H3972" s="1" t="b">
        <v>0</v>
      </c>
      <c r="I3972" s="1">
        <v>16.0</v>
      </c>
      <c r="J3972" s="7" t="str">
        <f>vlookup(I3972,Cats!$A:$B,2,false)</f>
        <v>E</v>
      </c>
    </row>
    <row r="3973">
      <c r="A3973" s="1">
        <v>140982.0</v>
      </c>
      <c r="B3973" s="1">
        <v>550.0</v>
      </c>
      <c r="C3973" s="1">
        <v>0.0</v>
      </c>
      <c r="D3973" s="1" t="s">
        <v>32</v>
      </c>
      <c r="E3973" s="1">
        <v>30.0</v>
      </c>
      <c r="F3973" s="7" t="str">
        <f>vlookup(E3973,Teams!A:B,2,false)</f>
        <v>#N/A</v>
      </c>
      <c r="G3973" s="1" t="b">
        <v>0</v>
      </c>
      <c r="H3973" s="1" t="b">
        <v>1</v>
      </c>
      <c r="I3973" s="1">
        <v>16.0</v>
      </c>
      <c r="J3973" s="7" t="str">
        <f>vlookup(I3973,Cats!$A:$B,2,false)</f>
        <v>E</v>
      </c>
    </row>
    <row r="3974">
      <c r="A3974" s="1">
        <v>140983.0</v>
      </c>
      <c r="B3974" s="1">
        <v>550.0</v>
      </c>
      <c r="C3974" s="1">
        <v>4.0</v>
      </c>
      <c r="D3974" s="1" t="s">
        <v>73</v>
      </c>
      <c r="E3974" s="1">
        <v>27.0</v>
      </c>
      <c r="F3974" s="7" t="str">
        <f>vlookup(E3974,Teams!A:B,2,false)</f>
        <v>Middleton</v>
      </c>
      <c r="G3974" s="1" t="b">
        <v>1</v>
      </c>
      <c r="H3974" s="1" t="b">
        <v>0</v>
      </c>
      <c r="I3974" s="1">
        <v>17.0</v>
      </c>
      <c r="J3974" s="7" t="str">
        <f>vlookup(I3974,Cats!$A:$B,2,false)</f>
        <v>B</v>
      </c>
    </row>
    <row r="3975">
      <c r="A3975" s="1">
        <v>140984.0</v>
      </c>
      <c r="B3975" s="1">
        <v>550.0</v>
      </c>
      <c r="C3975" s="1">
        <v>0.0</v>
      </c>
      <c r="D3975" s="1" t="s">
        <v>32</v>
      </c>
      <c r="E3975" s="1">
        <v>30.0</v>
      </c>
      <c r="F3975" s="7" t="str">
        <f>vlookup(E3975,Teams!A:B,2,false)</f>
        <v>#N/A</v>
      </c>
      <c r="G3975" s="1" t="b">
        <v>0</v>
      </c>
      <c r="H3975" s="1" t="b">
        <v>1</v>
      </c>
      <c r="I3975" s="1">
        <v>17.0</v>
      </c>
      <c r="J3975" s="7" t="str">
        <f>vlookup(I3975,Cats!$A:$B,2,false)</f>
        <v>B</v>
      </c>
    </row>
    <row r="3976">
      <c r="A3976" s="1">
        <v>140985.0</v>
      </c>
      <c r="B3976" s="1">
        <v>550.0</v>
      </c>
      <c r="C3976" s="1">
        <v>0.0</v>
      </c>
      <c r="D3976" s="1" t="s">
        <v>32</v>
      </c>
      <c r="E3976" s="1">
        <v>27.0</v>
      </c>
      <c r="F3976" s="7" t="str">
        <f>vlookup(E3976,Teams!A:B,2,false)</f>
        <v>Middleton</v>
      </c>
      <c r="G3976" s="1" t="b">
        <v>1</v>
      </c>
      <c r="H3976" s="1" t="b">
        <v>1</v>
      </c>
      <c r="I3976" s="1">
        <v>18.0</v>
      </c>
      <c r="J3976" s="7" t="str">
        <f>vlookup(I3976,Cats!$A:$B,2,false)</f>
        <v>P</v>
      </c>
    </row>
    <row r="3977">
      <c r="A3977" s="1">
        <v>140986.0</v>
      </c>
      <c r="B3977" s="1">
        <v>550.0</v>
      </c>
      <c r="C3977" s="1">
        <v>0.0</v>
      </c>
      <c r="D3977" s="1" t="s">
        <v>32</v>
      </c>
      <c r="E3977" s="1">
        <v>30.0</v>
      </c>
      <c r="F3977" s="7" t="str">
        <f>vlookup(E3977,Teams!A:B,2,false)</f>
        <v>#N/A</v>
      </c>
      <c r="G3977" s="1" t="b">
        <v>0</v>
      </c>
      <c r="H3977" s="1" t="b">
        <v>1</v>
      </c>
      <c r="I3977" s="1">
        <v>18.0</v>
      </c>
      <c r="J3977" s="7" t="str">
        <f>vlookup(I3977,Cats!$A:$B,2,false)</f>
        <v>P</v>
      </c>
    </row>
    <row r="3978">
      <c r="A3978" s="1">
        <v>140987.0</v>
      </c>
      <c r="B3978" s="1">
        <v>550.0</v>
      </c>
      <c r="C3978" s="1">
        <v>0.0</v>
      </c>
      <c r="D3978" s="1" t="s">
        <v>32</v>
      </c>
      <c r="E3978" s="1">
        <v>27.0</v>
      </c>
      <c r="F3978" s="7" t="str">
        <f>vlookup(E3978,Teams!A:B,2,false)</f>
        <v>Middleton</v>
      </c>
      <c r="G3978" s="1" t="b">
        <v>1</v>
      </c>
      <c r="H3978" s="1" t="b">
        <v>1</v>
      </c>
      <c r="I3978" s="1">
        <v>19.0</v>
      </c>
      <c r="J3978" s="7" t="str">
        <f>vlookup(I3978,Cats!$A:$B,2,false)</f>
        <v>X</v>
      </c>
    </row>
    <row r="3979">
      <c r="A3979" s="1">
        <v>140988.0</v>
      </c>
      <c r="B3979" s="1">
        <v>550.0</v>
      </c>
      <c r="C3979" s="1">
        <v>0.0</v>
      </c>
      <c r="D3979" s="1" t="s">
        <v>32</v>
      </c>
      <c r="E3979" s="1">
        <v>30.0</v>
      </c>
      <c r="F3979" s="7" t="str">
        <f>vlookup(E3979,Teams!A:B,2,false)</f>
        <v>#N/A</v>
      </c>
      <c r="G3979" s="1" t="b">
        <v>0</v>
      </c>
      <c r="H3979" s="1" t="b">
        <v>1</v>
      </c>
      <c r="I3979" s="1">
        <v>19.0</v>
      </c>
      <c r="J3979" s="7" t="str">
        <f>vlookup(I3979,Cats!$A:$B,2,false)</f>
        <v>X</v>
      </c>
    </row>
    <row r="3980">
      <c r="A3980" s="1">
        <v>140989.0</v>
      </c>
      <c r="B3980" s="1">
        <v>550.0</v>
      </c>
      <c r="C3980" s="1">
        <v>0.0</v>
      </c>
      <c r="D3980" s="1" t="s">
        <v>32</v>
      </c>
      <c r="E3980" s="1">
        <v>27.0</v>
      </c>
      <c r="F3980" s="7" t="str">
        <f>vlookup(E3980,Teams!A:B,2,false)</f>
        <v>Middleton</v>
      </c>
      <c r="G3980" s="1" t="b">
        <v>1</v>
      </c>
      <c r="H3980" s="1" t="b">
        <v>1</v>
      </c>
      <c r="I3980" s="1">
        <v>20.0</v>
      </c>
      <c r="J3980" s="7" t="str">
        <f>vlookup(I3980,Cats!$A:$B,2,false)</f>
        <v>M</v>
      </c>
    </row>
    <row r="3981">
      <c r="A3981" s="1">
        <v>140990.0</v>
      </c>
      <c r="B3981" s="1">
        <v>550.0</v>
      </c>
      <c r="C3981" s="1">
        <v>0.0</v>
      </c>
      <c r="D3981" s="1" t="s">
        <v>32</v>
      </c>
      <c r="E3981" s="1">
        <v>30.0</v>
      </c>
      <c r="F3981" s="7" t="str">
        <f>vlookup(E3981,Teams!A:B,2,false)</f>
        <v>#N/A</v>
      </c>
      <c r="G3981" s="1" t="b">
        <v>0</v>
      </c>
      <c r="H3981" s="1" t="b">
        <v>1</v>
      </c>
      <c r="I3981" s="1">
        <v>20.0</v>
      </c>
      <c r="J3981" s="7" t="str">
        <f>vlookup(I3981,Cats!$A:$B,2,false)</f>
        <v>M</v>
      </c>
    </row>
    <row r="3982">
      <c r="A3982" s="1">
        <v>140991.0</v>
      </c>
      <c r="B3982" s="1">
        <v>550.0</v>
      </c>
      <c r="C3982" s="1">
        <v>0.0</v>
      </c>
      <c r="D3982" s="1" t="s">
        <v>32</v>
      </c>
      <c r="E3982" s="1">
        <v>27.0</v>
      </c>
      <c r="F3982" s="7" t="str">
        <f>vlookup(E3982,Teams!A:B,2,false)</f>
        <v>Middleton</v>
      </c>
      <c r="G3982" s="1" t="b">
        <v>1</v>
      </c>
      <c r="H3982" s="1" t="b">
        <v>1</v>
      </c>
      <c r="I3982" s="1">
        <v>21.0</v>
      </c>
      <c r="J3982" s="7" t="str">
        <f>vlookup(I3982,Cats!$A:$B,2,false)</f>
        <v>C</v>
      </c>
    </row>
    <row r="3983">
      <c r="A3983" s="1">
        <v>140992.0</v>
      </c>
      <c r="B3983" s="1">
        <v>550.0</v>
      </c>
      <c r="C3983" s="1">
        <v>0.0</v>
      </c>
      <c r="D3983" s="1" t="s">
        <v>32</v>
      </c>
      <c r="E3983" s="1">
        <v>30.0</v>
      </c>
      <c r="F3983" s="7" t="str">
        <f>vlookup(E3983,Teams!A:B,2,false)</f>
        <v>#N/A</v>
      </c>
      <c r="G3983" s="1" t="b">
        <v>0</v>
      </c>
      <c r="H3983" s="1" t="b">
        <v>1</v>
      </c>
      <c r="I3983" s="1">
        <v>21.0</v>
      </c>
      <c r="J3983" s="7" t="str">
        <f>vlookup(I3983,Cats!$A:$B,2,false)</f>
        <v>C</v>
      </c>
    </row>
    <row r="3984">
      <c r="A3984" s="1">
        <v>140993.0</v>
      </c>
      <c r="B3984" s="1">
        <v>550.0</v>
      </c>
      <c r="C3984" s="1">
        <v>0.0</v>
      </c>
      <c r="D3984" s="1" t="s">
        <v>32</v>
      </c>
      <c r="E3984" s="1">
        <v>27.0</v>
      </c>
      <c r="F3984" s="7" t="str">
        <f>vlookup(E3984,Teams!A:B,2,false)</f>
        <v>Middleton</v>
      </c>
      <c r="G3984" s="1" t="b">
        <v>1</v>
      </c>
      <c r="H3984" s="1" t="b">
        <v>1</v>
      </c>
      <c r="I3984" s="1">
        <v>22.0</v>
      </c>
      <c r="J3984" s="7" t="str">
        <f>vlookup(I3984,Cats!$A:$B,2,false)</f>
        <v>E</v>
      </c>
    </row>
    <row r="3985">
      <c r="A3985" s="1">
        <v>140994.0</v>
      </c>
      <c r="B3985" s="1">
        <v>550.0</v>
      </c>
      <c r="C3985" s="1">
        <v>0.0</v>
      </c>
      <c r="D3985" s="1" t="s">
        <v>32</v>
      </c>
      <c r="E3985" s="1">
        <v>30.0</v>
      </c>
      <c r="F3985" s="7" t="str">
        <f>vlookup(E3985,Teams!A:B,2,false)</f>
        <v>#N/A</v>
      </c>
      <c r="G3985" s="1" t="b">
        <v>0</v>
      </c>
      <c r="H3985" s="1" t="b">
        <v>1</v>
      </c>
      <c r="I3985" s="1">
        <v>22.0</v>
      </c>
      <c r="J3985" s="7" t="str">
        <f>vlookup(I3985,Cats!$A:$B,2,false)</f>
        <v>E</v>
      </c>
    </row>
    <row r="3986">
      <c r="A3986" s="1">
        <v>140995.0</v>
      </c>
      <c r="B3986" s="1">
        <v>550.0</v>
      </c>
      <c r="C3986" s="1">
        <v>0.0</v>
      </c>
      <c r="D3986" s="1" t="s">
        <v>32</v>
      </c>
      <c r="E3986" s="1">
        <v>27.0</v>
      </c>
      <c r="F3986" s="7" t="str">
        <f>vlookup(E3986,Teams!A:B,2,false)</f>
        <v>Middleton</v>
      </c>
      <c r="G3986" s="1" t="b">
        <v>1</v>
      </c>
      <c r="H3986" s="1" t="b">
        <v>1</v>
      </c>
      <c r="I3986" s="1">
        <v>23.0</v>
      </c>
      <c r="J3986" s="7" t="str">
        <f>vlookup(I3986,Cats!$A:$B,2,false)</f>
        <v>B</v>
      </c>
    </row>
    <row r="3987">
      <c r="A3987" s="1">
        <v>140996.0</v>
      </c>
      <c r="B3987" s="1">
        <v>550.0</v>
      </c>
      <c r="C3987" s="1">
        <v>0.0</v>
      </c>
      <c r="D3987" s="1" t="s">
        <v>32</v>
      </c>
      <c r="E3987" s="1">
        <v>30.0</v>
      </c>
      <c r="F3987" s="7" t="str">
        <f>vlookup(E3987,Teams!A:B,2,false)</f>
        <v>#N/A</v>
      </c>
      <c r="G3987" s="1" t="b">
        <v>0</v>
      </c>
      <c r="H3987" s="1" t="b">
        <v>1</v>
      </c>
      <c r="I3987" s="1">
        <v>23.0</v>
      </c>
      <c r="J3987" s="7" t="str">
        <f>vlookup(I3987,Cats!$A:$B,2,false)</f>
        <v>B</v>
      </c>
    </row>
    <row r="3988">
      <c r="A3988" s="1">
        <v>140997.0</v>
      </c>
      <c r="B3988" s="1">
        <v>550.0</v>
      </c>
      <c r="C3988" s="1">
        <v>0.0</v>
      </c>
      <c r="D3988" s="1" t="s">
        <v>32</v>
      </c>
      <c r="E3988" s="1">
        <v>27.0</v>
      </c>
      <c r="F3988" s="7" t="str">
        <f>vlookup(E3988,Teams!A:B,2,false)</f>
        <v>Middleton</v>
      </c>
      <c r="G3988" s="1" t="b">
        <v>1</v>
      </c>
      <c r="H3988" s="1" t="b">
        <v>1</v>
      </c>
      <c r="I3988" s="1">
        <v>24.0</v>
      </c>
      <c r="J3988" s="7" t="str">
        <f>vlookup(I3988,Cats!$A:$B,2,false)</f>
        <v>P</v>
      </c>
    </row>
    <row r="3989">
      <c r="A3989" s="1">
        <v>140998.0</v>
      </c>
      <c r="B3989" s="1">
        <v>550.0</v>
      </c>
      <c r="C3989" s="1">
        <v>0.0</v>
      </c>
      <c r="D3989" s="1" t="s">
        <v>32</v>
      </c>
      <c r="E3989" s="1">
        <v>30.0</v>
      </c>
      <c r="F3989" s="7" t="str">
        <f>vlookup(E3989,Teams!A:B,2,false)</f>
        <v>#N/A</v>
      </c>
      <c r="G3989" s="1" t="b">
        <v>0</v>
      </c>
      <c r="H3989" s="1" t="b">
        <v>1</v>
      </c>
      <c r="I3989" s="1">
        <v>24.0</v>
      </c>
      <c r="J3989" s="7" t="str">
        <f>vlookup(I3989,Cats!$A:$B,2,false)</f>
        <v>P</v>
      </c>
    </row>
    <row r="3990">
      <c r="A3990" s="1">
        <v>140999.0</v>
      </c>
      <c r="B3990" s="1">
        <v>551.0</v>
      </c>
      <c r="C3990" s="1">
        <v>0.0</v>
      </c>
      <c r="D3990" s="1" t="s">
        <v>32</v>
      </c>
      <c r="E3990" s="1">
        <v>17.0</v>
      </c>
      <c r="F3990" s="7" t="str">
        <f>vlookup(E3990,Teams!A:B,2,false)</f>
        <v>Green Hope</v>
      </c>
      <c r="G3990" s="1" t="b">
        <v>1</v>
      </c>
      <c r="H3990" s="1" t="b">
        <v>1</v>
      </c>
      <c r="I3990" s="1">
        <v>1.0</v>
      </c>
      <c r="J3990" s="7" t="str">
        <f>vlookup(I3990,Cats!$A:$B,2,false)</f>
        <v>X</v>
      </c>
    </row>
    <row r="3991">
      <c r="A3991" s="1">
        <v>141000.0</v>
      </c>
      <c r="B3991" s="1">
        <v>551.0</v>
      </c>
      <c r="C3991" s="1">
        <v>14.0</v>
      </c>
      <c r="D3991" s="1" t="s">
        <v>111</v>
      </c>
      <c r="E3991" s="1">
        <v>37.0</v>
      </c>
      <c r="F3991" s="7" t="str">
        <f>vlookup(E3991,Teams!A:B,2,false)</f>
        <v>Pullman</v>
      </c>
      <c r="G3991" s="1" t="b">
        <v>0</v>
      </c>
      <c r="H3991" s="1" t="b">
        <v>0</v>
      </c>
      <c r="I3991" s="1">
        <v>1.0</v>
      </c>
      <c r="J3991" s="7" t="str">
        <f>vlookup(I3991,Cats!$A:$B,2,false)</f>
        <v>X</v>
      </c>
    </row>
    <row r="3992">
      <c r="A3992" s="1">
        <v>141001.0</v>
      </c>
      <c r="B3992" s="1">
        <v>551.0</v>
      </c>
      <c r="C3992" s="1">
        <v>0.0</v>
      </c>
      <c r="D3992" s="1" t="s">
        <v>32</v>
      </c>
      <c r="E3992" s="1">
        <v>17.0</v>
      </c>
      <c r="F3992" s="7" t="str">
        <f>vlookup(E3992,Teams!A:B,2,false)</f>
        <v>Green Hope</v>
      </c>
      <c r="G3992" s="1" t="b">
        <v>1</v>
      </c>
      <c r="H3992" s="1" t="b">
        <v>1</v>
      </c>
      <c r="I3992" s="1">
        <v>2.0</v>
      </c>
      <c r="J3992" s="7" t="str">
        <f>vlookup(I3992,Cats!$A:$B,2,false)</f>
        <v>M</v>
      </c>
    </row>
    <row r="3993">
      <c r="A3993" s="1">
        <v>141002.0</v>
      </c>
      <c r="B3993" s="1">
        <v>551.0</v>
      </c>
      <c r="C3993" s="1">
        <v>4.0</v>
      </c>
      <c r="D3993" s="1" t="s">
        <v>111</v>
      </c>
      <c r="E3993" s="1">
        <v>37.0</v>
      </c>
      <c r="F3993" s="7" t="str">
        <f>vlookup(E3993,Teams!A:B,2,false)</f>
        <v>Pullman</v>
      </c>
      <c r="G3993" s="1" t="b">
        <v>0</v>
      </c>
      <c r="H3993" s="1" t="b">
        <v>0</v>
      </c>
      <c r="I3993" s="1">
        <v>2.0</v>
      </c>
      <c r="J3993" s="7" t="str">
        <f>vlookup(I3993,Cats!$A:$B,2,false)</f>
        <v>M</v>
      </c>
    </row>
    <row r="3994">
      <c r="A3994" s="1">
        <v>141003.0</v>
      </c>
      <c r="B3994" s="1">
        <v>551.0</v>
      </c>
      <c r="C3994" s="1">
        <v>4.0</v>
      </c>
      <c r="D3994" s="1" t="s">
        <v>193</v>
      </c>
      <c r="E3994" s="1">
        <v>17.0</v>
      </c>
      <c r="F3994" s="7" t="str">
        <f>vlookup(E3994,Teams!A:B,2,false)</f>
        <v>Green Hope</v>
      </c>
      <c r="G3994" s="1" t="b">
        <v>1</v>
      </c>
      <c r="H3994" s="1" t="b">
        <v>0</v>
      </c>
      <c r="I3994" s="1">
        <v>3.0</v>
      </c>
      <c r="J3994" s="7" t="str">
        <f>vlookup(I3994,Cats!$A:$B,2,false)</f>
        <v>C</v>
      </c>
    </row>
    <row r="3995">
      <c r="A3995" s="1">
        <v>141004.0</v>
      </c>
      <c r="B3995" s="1">
        <v>551.0</v>
      </c>
      <c r="C3995" s="1">
        <v>0.0</v>
      </c>
      <c r="D3995" s="1" t="s">
        <v>32</v>
      </c>
      <c r="E3995" s="1">
        <v>37.0</v>
      </c>
      <c r="F3995" s="7" t="str">
        <f>vlookup(E3995,Teams!A:B,2,false)</f>
        <v>Pullman</v>
      </c>
      <c r="G3995" s="1" t="b">
        <v>0</v>
      </c>
      <c r="H3995" s="1" t="b">
        <v>1</v>
      </c>
      <c r="I3995" s="1">
        <v>3.0</v>
      </c>
      <c r="J3995" s="7" t="str">
        <f>vlookup(I3995,Cats!$A:$B,2,false)</f>
        <v>C</v>
      </c>
    </row>
    <row r="3996">
      <c r="A3996" s="1">
        <v>141005.0</v>
      </c>
      <c r="B3996" s="1">
        <v>551.0</v>
      </c>
      <c r="C3996" s="1">
        <v>4.0</v>
      </c>
      <c r="D3996" s="1" t="s">
        <v>193</v>
      </c>
      <c r="E3996" s="1">
        <v>17.0</v>
      </c>
      <c r="F3996" s="7" t="str">
        <f>vlookup(E3996,Teams!A:B,2,false)</f>
        <v>Green Hope</v>
      </c>
      <c r="G3996" s="1" t="b">
        <v>1</v>
      </c>
      <c r="H3996" s="1" t="b">
        <v>0</v>
      </c>
      <c r="I3996" s="1">
        <v>4.0</v>
      </c>
      <c r="J3996" s="7" t="str">
        <f>vlookup(I3996,Cats!$A:$B,2,false)</f>
        <v>E</v>
      </c>
    </row>
    <row r="3997">
      <c r="A3997" s="1">
        <v>141006.0</v>
      </c>
      <c r="B3997" s="1">
        <v>551.0</v>
      </c>
      <c r="C3997" s="1">
        <v>0.0</v>
      </c>
      <c r="D3997" s="1" t="s">
        <v>32</v>
      </c>
      <c r="E3997" s="1">
        <v>37.0</v>
      </c>
      <c r="F3997" s="7" t="str">
        <f>vlookup(E3997,Teams!A:B,2,false)</f>
        <v>Pullman</v>
      </c>
      <c r="G3997" s="1" t="b">
        <v>0</v>
      </c>
      <c r="H3997" s="1" t="b">
        <v>1</v>
      </c>
      <c r="I3997" s="1">
        <v>4.0</v>
      </c>
      <c r="J3997" s="7" t="str">
        <f>vlookup(I3997,Cats!$A:$B,2,false)</f>
        <v>E</v>
      </c>
    </row>
    <row r="3998">
      <c r="A3998" s="1">
        <v>141007.0</v>
      </c>
      <c r="B3998" s="1">
        <v>551.0</v>
      </c>
      <c r="C3998" s="1">
        <v>0.0</v>
      </c>
      <c r="D3998" s="1" t="s">
        <v>193</v>
      </c>
      <c r="E3998" s="1">
        <v>17.0</v>
      </c>
      <c r="F3998" s="7" t="str">
        <f>vlookup(E3998,Teams!A:B,2,false)</f>
        <v>Green Hope</v>
      </c>
      <c r="G3998" s="1" t="b">
        <v>1</v>
      </c>
      <c r="H3998" s="1" t="b">
        <v>0</v>
      </c>
      <c r="I3998" s="1">
        <v>5.0</v>
      </c>
      <c r="J3998" s="7" t="str">
        <f>vlookup(I3998,Cats!$A:$B,2,false)</f>
        <v>B</v>
      </c>
    </row>
    <row r="3999">
      <c r="A3999" s="1">
        <v>141008.0</v>
      </c>
      <c r="B3999" s="1">
        <v>551.0</v>
      </c>
      <c r="C3999" s="1">
        <v>14.0</v>
      </c>
      <c r="D3999" s="1" t="s">
        <v>115</v>
      </c>
      <c r="E3999" s="1">
        <v>37.0</v>
      </c>
      <c r="F3999" s="7" t="str">
        <f>vlookup(E3999,Teams!A:B,2,false)</f>
        <v>Pullman</v>
      </c>
      <c r="G3999" s="1" t="b">
        <v>0</v>
      </c>
      <c r="H3999" s="1" t="b">
        <v>0</v>
      </c>
      <c r="I3999" s="1">
        <v>5.0</v>
      </c>
      <c r="J3999" s="7" t="str">
        <f>vlookup(I3999,Cats!$A:$B,2,false)</f>
        <v>B</v>
      </c>
    </row>
    <row r="4000">
      <c r="A4000" s="1">
        <v>141009.0</v>
      </c>
      <c r="B4000" s="1">
        <v>551.0</v>
      </c>
      <c r="C4000" s="1">
        <v>4.0</v>
      </c>
      <c r="D4000" s="1" t="s">
        <v>191</v>
      </c>
      <c r="E4000" s="1">
        <v>17.0</v>
      </c>
      <c r="F4000" s="7" t="str">
        <f>vlookup(E4000,Teams!A:B,2,false)</f>
        <v>Green Hope</v>
      </c>
      <c r="G4000" s="1" t="b">
        <v>1</v>
      </c>
      <c r="H4000" s="1" t="b">
        <v>0</v>
      </c>
      <c r="I4000" s="1">
        <v>6.0</v>
      </c>
      <c r="J4000" s="7" t="str">
        <f>vlookup(I4000,Cats!$A:$B,2,false)</f>
        <v>P</v>
      </c>
    </row>
    <row r="4001">
      <c r="A4001" s="1">
        <v>141010.0</v>
      </c>
      <c r="B4001" s="1">
        <v>551.0</v>
      </c>
      <c r="C4001" s="1">
        <v>0.0</v>
      </c>
      <c r="D4001" s="1" t="s">
        <v>32</v>
      </c>
      <c r="E4001" s="1">
        <v>37.0</v>
      </c>
      <c r="F4001" s="7" t="str">
        <f>vlookup(E4001,Teams!A:B,2,false)</f>
        <v>Pullman</v>
      </c>
      <c r="G4001" s="1" t="b">
        <v>0</v>
      </c>
      <c r="H4001" s="1" t="b">
        <v>1</v>
      </c>
      <c r="I4001" s="1">
        <v>6.0</v>
      </c>
      <c r="J4001" s="7" t="str">
        <f>vlookup(I4001,Cats!$A:$B,2,false)</f>
        <v>P</v>
      </c>
    </row>
    <row r="4002">
      <c r="A4002" s="1">
        <v>141011.0</v>
      </c>
      <c r="B4002" s="1">
        <v>551.0</v>
      </c>
      <c r="C4002" s="1">
        <v>4.0</v>
      </c>
      <c r="D4002" s="1" t="s">
        <v>193</v>
      </c>
      <c r="E4002" s="1">
        <v>17.0</v>
      </c>
      <c r="F4002" s="7" t="str">
        <f>vlookup(E4002,Teams!A:B,2,false)</f>
        <v>Green Hope</v>
      </c>
      <c r="G4002" s="1" t="b">
        <v>1</v>
      </c>
      <c r="H4002" s="1" t="b">
        <v>0</v>
      </c>
      <c r="I4002" s="1">
        <v>7.0</v>
      </c>
      <c r="J4002" s="7" t="str">
        <f>vlookup(I4002,Cats!$A:$B,2,false)</f>
        <v>X</v>
      </c>
    </row>
    <row r="4003">
      <c r="A4003" s="1">
        <v>141012.0</v>
      </c>
      <c r="B4003" s="1">
        <v>551.0</v>
      </c>
      <c r="C4003" s="1">
        <v>0.0</v>
      </c>
      <c r="D4003" s="1" t="s">
        <v>32</v>
      </c>
      <c r="E4003" s="1">
        <v>37.0</v>
      </c>
      <c r="F4003" s="7" t="str">
        <f>vlookup(E4003,Teams!A:B,2,false)</f>
        <v>Pullman</v>
      </c>
      <c r="G4003" s="1" t="b">
        <v>0</v>
      </c>
      <c r="H4003" s="1" t="b">
        <v>1</v>
      </c>
      <c r="I4003" s="1">
        <v>7.0</v>
      </c>
      <c r="J4003" s="7" t="str">
        <f>vlookup(I4003,Cats!$A:$B,2,false)</f>
        <v>X</v>
      </c>
    </row>
    <row r="4004">
      <c r="A4004" s="1">
        <v>141013.0</v>
      </c>
      <c r="B4004" s="1">
        <v>551.0</v>
      </c>
      <c r="C4004" s="1">
        <v>4.0</v>
      </c>
      <c r="D4004" s="1" t="s">
        <v>227</v>
      </c>
      <c r="E4004" s="1">
        <v>17.0</v>
      </c>
      <c r="F4004" s="7" t="str">
        <f>vlookup(E4004,Teams!A:B,2,false)</f>
        <v>Green Hope</v>
      </c>
      <c r="G4004" s="1" t="b">
        <v>1</v>
      </c>
      <c r="H4004" s="1" t="b">
        <v>0</v>
      </c>
      <c r="I4004" s="1">
        <v>8.0</v>
      </c>
      <c r="J4004" s="7" t="str">
        <f>vlookup(I4004,Cats!$A:$B,2,false)</f>
        <v>M</v>
      </c>
    </row>
    <row r="4005">
      <c r="A4005" s="1">
        <v>141014.0</v>
      </c>
      <c r="B4005" s="1">
        <v>551.0</v>
      </c>
      <c r="C4005" s="1">
        <v>0.0</v>
      </c>
      <c r="D4005" s="1" t="s">
        <v>32</v>
      </c>
      <c r="E4005" s="1">
        <v>37.0</v>
      </c>
      <c r="F4005" s="7" t="str">
        <f>vlookup(E4005,Teams!A:B,2,false)</f>
        <v>Pullman</v>
      </c>
      <c r="G4005" s="1" t="b">
        <v>0</v>
      </c>
      <c r="H4005" s="1" t="b">
        <v>1</v>
      </c>
      <c r="I4005" s="1">
        <v>8.0</v>
      </c>
      <c r="J4005" s="7" t="str">
        <f>vlookup(I4005,Cats!$A:$B,2,false)</f>
        <v>M</v>
      </c>
    </row>
    <row r="4006">
      <c r="A4006" s="1">
        <v>141015.0</v>
      </c>
      <c r="B4006" s="1">
        <v>551.0</v>
      </c>
      <c r="C4006" s="1">
        <v>0.0</v>
      </c>
      <c r="D4006" s="1" t="s">
        <v>32</v>
      </c>
      <c r="E4006" s="1">
        <v>17.0</v>
      </c>
      <c r="F4006" s="7" t="str">
        <f>vlookup(E4006,Teams!A:B,2,false)</f>
        <v>Green Hope</v>
      </c>
      <c r="G4006" s="1" t="b">
        <v>1</v>
      </c>
      <c r="H4006" s="1" t="b">
        <v>1</v>
      </c>
      <c r="I4006" s="1">
        <v>9.0</v>
      </c>
      <c r="J4006" s="7" t="str">
        <f>vlookup(I4006,Cats!$A:$B,2,false)</f>
        <v>C</v>
      </c>
    </row>
    <row r="4007">
      <c r="A4007" s="1">
        <v>141016.0</v>
      </c>
      <c r="B4007" s="1">
        <v>551.0</v>
      </c>
      <c r="C4007" s="1">
        <v>4.0</v>
      </c>
      <c r="D4007" s="1" t="s">
        <v>111</v>
      </c>
      <c r="E4007" s="1">
        <v>37.0</v>
      </c>
      <c r="F4007" s="7" t="str">
        <f>vlookup(E4007,Teams!A:B,2,false)</f>
        <v>Pullman</v>
      </c>
      <c r="G4007" s="1" t="b">
        <v>0</v>
      </c>
      <c r="H4007" s="1" t="b">
        <v>0</v>
      </c>
      <c r="I4007" s="1">
        <v>9.0</v>
      </c>
      <c r="J4007" s="7" t="str">
        <f>vlookup(I4007,Cats!$A:$B,2,false)</f>
        <v>C</v>
      </c>
    </row>
    <row r="4008">
      <c r="A4008" s="1">
        <v>141017.0</v>
      </c>
      <c r="B4008" s="1">
        <v>551.0</v>
      </c>
      <c r="C4008" s="1">
        <v>4.0</v>
      </c>
      <c r="D4008" s="1" t="s">
        <v>191</v>
      </c>
      <c r="E4008" s="1">
        <v>17.0</v>
      </c>
      <c r="F4008" s="7" t="str">
        <f>vlookup(E4008,Teams!A:B,2,false)</f>
        <v>Green Hope</v>
      </c>
      <c r="G4008" s="1" t="b">
        <v>1</v>
      </c>
      <c r="H4008" s="1" t="b">
        <v>0</v>
      </c>
      <c r="I4008" s="1">
        <v>10.0</v>
      </c>
      <c r="J4008" s="7" t="str">
        <f>vlookup(I4008,Cats!$A:$B,2,false)</f>
        <v>E</v>
      </c>
    </row>
    <row r="4009">
      <c r="A4009" s="1">
        <v>141018.0</v>
      </c>
      <c r="B4009" s="1">
        <v>551.0</v>
      </c>
      <c r="C4009" s="1">
        <v>0.0</v>
      </c>
      <c r="D4009" s="1" t="s">
        <v>32</v>
      </c>
      <c r="E4009" s="1">
        <v>37.0</v>
      </c>
      <c r="F4009" s="7" t="str">
        <f>vlookup(E4009,Teams!A:B,2,false)</f>
        <v>Pullman</v>
      </c>
      <c r="G4009" s="1" t="b">
        <v>0</v>
      </c>
      <c r="H4009" s="1" t="b">
        <v>1</v>
      </c>
      <c r="I4009" s="1">
        <v>10.0</v>
      </c>
      <c r="J4009" s="7" t="str">
        <f>vlookup(I4009,Cats!$A:$B,2,false)</f>
        <v>E</v>
      </c>
    </row>
    <row r="4010">
      <c r="A4010" s="1">
        <v>141019.0</v>
      </c>
      <c r="B4010" s="1">
        <v>551.0</v>
      </c>
      <c r="C4010" s="1">
        <v>0.0</v>
      </c>
      <c r="D4010" s="1" t="s">
        <v>192</v>
      </c>
      <c r="E4010" s="1">
        <v>17.0</v>
      </c>
      <c r="F4010" s="7" t="str">
        <f>vlookup(E4010,Teams!A:B,2,false)</f>
        <v>Green Hope</v>
      </c>
      <c r="G4010" s="1" t="b">
        <v>1</v>
      </c>
      <c r="H4010" s="1" t="b">
        <v>0</v>
      </c>
      <c r="I4010" s="1">
        <v>11.0</v>
      </c>
      <c r="J4010" s="7" t="str">
        <f>vlookup(I4010,Cats!$A:$B,2,false)</f>
        <v>B</v>
      </c>
    </row>
    <row r="4011">
      <c r="A4011" s="1">
        <v>141020.0</v>
      </c>
      <c r="B4011" s="1">
        <v>551.0</v>
      </c>
      <c r="C4011" s="1">
        <v>4.0</v>
      </c>
      <c r="D4011" s="1" t="s">
        <v>115</v>
      </c>
      <c r="E4011" s="1">
        <v>37.0</v>
      </c>
      <c r="F4011" s="7" t="str">
        <f>vlookup(E4011,Teams!A:B,2,false)</f>
        <v>Pullman</v>
      </c>
      <c r="G4011" s="1" t="b">
        <v>0</v>
      </c>
      <c r="H4011" s="1" t="b">
        <v>0</v>
      </c>
      <c r="I4011" s="1">
        <v>11.0</v>
      </c>
      <c r="J4011" s="7" t="str">
        <f>vlookup(I4011,Cats!$A:$B,2,false)</f>
        <v>B</v>
      </c>
    </row>
    <row r="4012">
      <c r="A4012" s="1">
        <v>141021.0</v>
      </c>
      <c r="B4012" s="1">
        <v>551.0</v>
      </c>
      <c r="C4012" s="1">
        <v>-4.0</v>
      </c>
      <c r="D4012" s="1" t="s">
        <v>191</v>
      </c>
      <c r="E4012" s="1">
        <v>17.0</v>
      </c>
      <c r="F4012" s="7" t="str">
        <f>vlookup(E4012,Teams!A:B,2,false)</f>
        <v>Green Hope</v>
      </c>
      <c r="G4012" s="1" t="b">
        <v>1</v>
      </c>
      <c r="H4012" s="1" t="b">
        <v>0</v>
      </c>
      <c r="I4012" s="1">
        <v>12.0</v>
      </c>
      <c r="J4012" s="7" t="str">
        <f>vlookup(I4012,Cats!$A:$B,2,false)</f>
        <v>P</v>
      </c>
    </row>
    <row r="4013">
      <c r="A4013" s="1">
        <v>141022.0</v>
      </c>
      <c r="B4013" s="1">
        <v>551.0</v>
      </c>
      <c r="C4013" s="1">
        <v>0.0</v>
      </c>
      <c r="D4013" s="1" t="s">
        <v>111</v>
      </c>
      <c r="E4013" s="1">
        <v>37.0</v>
      </c>
      <c r="F4013" s="7" t="str">
        <f>vlookup(E4013,Teams!A:B,2,false)</f>
        <v>Pullman</v>
      </c>
      <c r="G4013" s="1" t="b">
        <v>0</v>
      </c>
      <c r="H4013" s="1" t="b">
        <v>0</v>
      </c>
      <c r="I4013" s="1">
        <v>12.0</v>
      </c>
      <c r="J4013" s="7" t="str">
        <f>vlookup(I4013,Cats!$A:$B,2,false)</f>
        <v>P</v>
      </c>
    </row>
    <row r="4014">
      <c r="A4014" s="1">
        <v>141023.0</v>
      </c>
      <c r="B4014" s="1">
        <v>551.0</v>
      </c>
      <c r="C4014" s="1">
        <v>0.0</v>
      </c>
      <c r="D4014" s="1" t="s">
        <v>32</v>
      </c>
      <c r="E4014" s="1">
        <v>17.0</v>
      </c>
      <c r="F4014" s="7" t="str">
        <f>vlookup(E4014,Teams!A:B,2,false)</f>
        <v>Green Hope</v>
      </c>
      <c r="G4014" s="1" t="b">
        <v>1</v>
      </c>
      <c r="H4014" s="1" t="b">
        <v>1</v>
      </c>
      <c r="I4014" s="1">
        <v>13.0</v>
      </c>
      <c r="J4014" s="7" t="str">
        <f>vlookup(I4014,Cats!$A:$B,2,false)</f>
        <v>X</v>
      </c>
    </row>
    <row r="4015">
      <c r="A4015" s="1">
        <v>141024.0</v>
      </c>
      <c r="B4015" s="1">
        <v>551.0</v>
      </c>
      <c r="C4015" s="1">
        <v>4.0</v>
      </c>
      <c r="D4015" s="1" t="s">
        <v>114</v>
      </c>
      <c r="E4015" s="1">
        <v>37.0</v>
      </c>
      <c r="F4015" s="7" t="str">
        <f>vlookup(E4015,Teams!A:B,2,false)</f>
        <v>Pullman</v>
      </c>
      <c r="G4015" s="1" t="b">
        <v>0</v>
      </c>
      <c r="H4015" s="1" t="b">
        <v>0</v>
      </c>
      <c r="I4015" s="1">
        <v>13.0</v>
      </c>
      <c r="J4015" s="7" t="str">
        <f>vlookup(I4015,Cats!$A:$B,2,false)</f>
        <v>X</v>
      </c>
    </row>
    <row r="4016">
      <c r="A4016" s="1">
        <v>141025.0</v>
      </c>
      <c r="B4016" s="1">
        <v>551.0</v>
      </c>
      <c r="C4016" s="1">
        <v>0.0</v>
      </c>
      <c r="D4016" s="1" t="s">
        <v>191</v>
      </c>
      <c r="E4016" s="1">
        <v>17.0</v>
      </c>
      <c r="F4016" s="7" t="str">
        <f>vlookup(E4016,Teams!A:B,2,false)</f>
        <v>Green Hope</v>
      </c>
      <c r="G4016" s="1" t="b">
        <v>1</v>
      </c>
      <c r="H4016" s="1" t="b">
        <v>0</v>
      </c>
      <c r="I4016" s="1">
        <v>14.0</v>
      </c>
      <c r="J4016" s="7" t="str">
        <f>vlookup(I4016,Cats!$A:$B,2,false)</f>
        <v>M</v>
      </c>
    </row>
    <row r="4017">
      <c r="A4017" s="1">
        <v>141026.0</v>
      </c>
      <c r="B4017" s="1">
        <v>551.0</v>
      </c>
      <c r="C4017" s="1">
        <v>-4.0</v>
      </c>
      <c r="D4017" s="1" t="s">
        <v>111</v>
      </c>
      <c r="E4017" s="1">
        <v>37.0</v>
      </c>
      <c r="F4017" s="7" t="str">
        <f>vlookup(E4017,Teams!A:B,2,false)</f>
        <v>Pullman</v>
      </c>
      <c r="G4017" s="1" t="b">
        <v>0</v>
      </c>
      <c r="H4017" s="1" t="b">
        <v>0</v>
      </c>
      <c r="I4017" s="1">
        <v>14.0</v>
      </c>
      <c r="J4017" s="7" t="str">
        <f>vlookup(I4017,Cats!$A:$B,2,false)</f>
        <v>M</v>
      </c>
    </row>
    <row r="4018">
      <c r="A4018" s="1">
        <v>141027.0</v>
      </c>
      <c r="B4018" s="1">
        <v>551.0</v>
      </c>
      <c r="C4018" s="1">
        <v>14.0</v>
      </c>
      <c r="D4018" s="1" t="s">
        <v>193</v>
      </c>
      <c r="E4018" s="1">
        <v>17.0</v>
      </c>
      <c r="F4018" s="7" t="str">
        <f>vlookup(E4018,Teams!A:B,2,false)</f>
        <v>Green Hope</v>
      </c>
      <c r="G4018" s="1" t="b">
        <v>1</v>
      </c>
      <c r="H4018" s="1" t="b">
        <v>0</v>
      </c>
      <c r="I4018" s="1">
        <v>15.0</v>
      </c>
      <c r="J4018" s="7" t="str">
        <f>vlookup(I4018,Cats!$A:$B,2,false)</f>
        <v>C</v>
      </c>
    </row>
    <row r="4019">
      <c r="A4019" s="1">
        <v>141028.0</v>
      </c>
      <c r="B4019" s="1">
        <v>551.0</v>
      </c>
      <c r="C4019" s="1">
        <v>0.0</v>
      </c>
      <c r="D4019" s="1" t="s">
        <v>32</v>
      </c>
      <c r="E4019" s="1">
        <v>37.0</v>
      </c>
      <c r="F4019" s="7" t="str">
        <f>vlookup(E4019,Teams!A:B,2,false)</f>
        <v>Pullman</v>
      </c>
      <c r="G4019" s="1" t="b">
        <v>0</v>
      </c>
      <c r="H4019" s="1" t="b">
        <v>1</v>
      </c>
      <c r="I4019" s="1">
        <v>15.0</v>
      </c>
      <c r="J4019" s="7" t="str">
        <f>vlookup(I4019,Cats!$A:$B,2,false)</f>
        <v>C</v>
      </c>
    </row>
    <row r="4020">
      <c r="A4020" s="1">
        <v>141029.0</v>
      </c>
      <c r="B4020" s="1">
        <v>551.0</v>
      </c>
      <c r="C4020" s="1">
        <v>0.0</v>
      </c>
      <c r="D4020" s="1" t="s">
        <v>191</v>
      </c>
      <c r="E4020" s="1">
        <v>17.0</v>
      </c>
      <c r="F4020" s="7" t="str">
        <f>vlookup(E4020,Teams!A:B,2,false)</f>
        <v>Green Hope</v>
      </c>
      <c r="G4020" s="1" t="b">
        <v>1</v>
      </c>
      <c r="H4020" s="1" t="b">
        <v>0</v>
      </c>
      <c r="I4020" s="1">
        <v>16.0</v>
      </c>
      <c r="J4020" s="7" t="str">
        <f>vlookup(I4020,Cats!$A:$B,2,false)</f>
        <v>E</v>
      </c>
    </row>
    <row r="4021">
      <c r="A4021" s="1">
        <v>141030.0</v>
      </c>
      <c r="B4021" s="1">
        <v>551.0</v>
      </c>
      <c r="C4021" s="1">
        <v>14.0</v>
      </c>
      <c r="D4021" s="1" t="s">
        <v>115</v>
      </c>
      <c r="E4021" s="1">
        <v>37.0</v>
      </c>
      <c r="F4021" s="7" t="str">
        <f>vlookup(E4021,Teams!A:B,2,false)</f>
        <v>Pullman</v>
      </c>
      <c r="G4021" s="1" t="b">
        <v>0</v>
      </c>
      <c r="H4021" s="1" t="b">
        <v>0</v>
      </c>
      <c r="I4021" s="1">
        <v>16.0</v>
      </c>
      <c r="J4021" s="7" t="str">
        <f>vlookup(I4021,Cats!$A:$B,2,false)</f>
        <v>E</v>
      </c>
    </row>
    <row r="4022">
      <c r="A4022" s="1">
        <v>141031.0</v>
      </c>
      <c r="B4022" s="1">
        <v>551.0</v>
      </c>
      <c r="C4022" s="1">
        <v>4.0</v>
      </c>
      <c r="D4022" s="1" t="s">
        <v>192</v>
      </c>
      <c r="E4022" s="1">
        <v>17.0</v>
      </c>
      <c r="F4022" s="7" t="str">
        <f>vlookup(E4022,Teams!A:B,2,false)</f>
        <v>Green Hope</v>
      </c>
      <c r="G4022" s="1" t="b">
        <v>1</v>
      </c>
      <c r="H4022" s="1" t="b">
        <v>0</v>
      </c>
      <c r="I4022" s="1">
        <v>17.0</v>
      </c>
      <c r="J4022" s="7" t="str">
        <f>vlookup(I4022,Cats!$A:$B,2,false)</f>
        <v>B</v>
      </c>
    </row>
    <row r="4023">
      <c r="A4023" s="1">
        <v>141032.0</v>
      </c>
      <c r="B4023" s="1">
        <v>551.0</v>
      </c>
      <c r="C4023" s="1">
        <v>0.0</v>
      </c>
      <c r="D4023" s="1" t="s">
        <v>32</v>
      </c>
      <c r="E4023" s="1">
        <v>37.0</v>
      </c>
      <c r="F4023" s="7" t="str">
        <f>vlookup(E4023,Teams!A:B,2,false)</f>
        <v>Pullman</v>
      </c>
      <c r="G4023" s="1" t="b">
        <v>0</v>
      </c>
      <c r="H4023" s="1" t="b">
        <v>1</v>
      </c>
      <c r="I4023" s="1">
        <v>17.0</v>
      </c>
      <c r="J4023" s="7" t="str">
        <f>vlookup(I4023,Cats!$A:$B,2,false)</f>
        <v>B</v>
      </c>
    </row>
    <row r="4024">
      <c r="A4024" s="1">
        <v>141033.0</v>
      </c>
      <c r="B4024" s="1">
        <v>551.0</v>
      </c>
      <c r="C4024" s="1">
        <v>14.0</v>
      </c>
      <c r="D4024" s="1" t="s">
        <v>193</v>
      </c>
      <c r="E4024" s="1">
        <v>17.0</v>
      </c>
      <c r="F4024" s="7" t="str">
        <f>vlookup(E4024,Teams!A:B,2,false)</f>
        <v>Green Hope</v>
      </c>
      <c r="G4024" s="1" t="b">
        <v>1</v>
      </c>
      <c r="H4024" s="1" t="b">
        <v>0</v>
      </c>
      <c r="I4024" s="1">
        <v>18.0</v>
      </c>
      <c r="J4024" s="7" t="str">
        <f>vlookup(I4024,Cats!$A:$B,2,false)</f>
        <v>P</v>
      </c>
    </row>
    <row r="4025">
      <c r="A4025" s="1">
        <v>141034.0</v>
      </c>
      <c r="B4025" s="1">
        <v>551.0</v>
      </c>
      <c r="C4025" s="1">
        <v>0.0</v>
      </c>
      <c r="D4025" s="1" t="s">
        <v>32</v>
      </c>
      <c r="E4025" s="1">
        <v>37.0</v>
      </c>
      <c r="F4025" s="7" t="str">
        <f>vlookup(E4025,Teams!A:B,2,false)</f>
        <v>Pullman</v>
      </c>
      <c r="G4025" s="1" t="b">
        <v>0</v>
      </c>
      <c r="H4025" s="1" t="b">
        <v>1</v>
      </c>
      <c r="I4025" s="1">
        <v>18.0</v>
      </c>
      <c r="J4025" s="7" t="str">
        <f>vlookup(I4025,Cats!$A:$B,2,false)</f>
        <v>P</v>
      </c>
    </row>
    <row r="4026">
      <c r="A4026" s="1">
        <v>141035.0</v>
      </c>
      <c r="B4026" s="1">
        <v>551.0</v>
      </c>
      <c r="C4026" s="1">
        <v>0.0</v>
      </c>
      <c r="D4026" s="1" t="s">
        <v>192</v>
      </c>
      <c r="E4026" s="1">
        <v>17.0</v>
      </c>
      <c r="F4026" s="7" t="str">
        <f>vlookup(E4026,Teams!A:B,2,false)</f>
        <v>Green Hope</v>
      </c>
      <c r="G4026" s="1" t="b">
        <v>1</v>
      </c>
      <c r="H4026" s="1" t="b">
        <v>0</v>
      </c>
      <c r="I4026" s="1">
        <v>19.0</v>
      </c>
      <c r="J4026" s="7" t="str">
        <f>vlookup(I4026,Cats!$A:$B,2,false)</f>
        <v>X</v>
      </c>
    </row>
    <row r="4027">
      <c r="A4027" s="1">
        <v>141036.0</v>
      </c>
      <c r="B4027" s="1">
        <v>551.0</v>
      </c>
      <c r="C4027" s="1">
        <v>4.0</v>
      </c>
      <c r="D4027" s="1" t="s">
        <v>116</v>
      </c>
      <c r="E4027" s="1">
        <v>37.0</v>
      </c>
      <c r="F4027" s="7" t="str">
        <f>vlookup(E4027,Teams!A:B,2,false)</f>
        <v>Pullman</v>
      </c>
      <c r="G4027" s="1" t="b">
        <v>0</v>
      </c>
      <c r="H4027" s="1" t="b">
        <v>0</v>
      </c>
      <c r="I4027" s="1">
        <v>19.0</v>
      </c>
      <c r="J4027" s="7" t="str">
        <f>vlookup(I4027,Cats!$A:$B,2,false)</f>
        <v>X</v>
      </c>
    </row>
    <row r="4028">
      <c r="A4028" s="1">
        <v>141037.0</v>
      </c>
      <c r="B4028" s="1">
        <v>551.0</v>
      </c>
      <c r="C4028" s="1">
        <v>0.0</v>
      </c>
      <c r="D4028" s="1" t="s">
        <v>191</v>
      </c>
      <c r="E4028" s="1">
        <v>17.0</v>
      </c>
      <c r="F4028" s="7" t="str">
        <f>vlookup(E4028,Teams!A:B,2,false)</f>
        <v>Green Hope</v>
      </c>
      <c r="G4028" s="1" t="b">
        <v>1</v>
      </c>
      <c r="H4028" s="1" t="b">
        <v>0</v>
      </c>
      <c r="I4028" s="1">
        <v>20.0</v>
      </c>
      <c r="J4028" s="7" t="str">
        <f>vlookup(I4028,Cats!$A:$B,2,false)</f>
        <v>M</v>
      </c>
    </row>
    <row r="4029">
      <c r="A4029" s="1">
        <v>141038.0</v>
      </c>
      <c r="B4029" s="1">
        <v>551.0</v>
      </c>
      <c r="C4029" s="1">
        <v>0.0</v>
      </c>
      <c r="D4029" s="1" t="s">
        <v>116</v>
      </c>
      <c r="E4029" s="1">
        <v>37.0</v>
      </c>
      <c r="F4029" s="7" t="str">
        <f>vlookup(E4029,Teams!A:B,2,false)</f>
        <v>Pullman</v>
      </c>
      <c r="G4029" s="1" t="b">
        <v>0</v>
      </c>
      <c r="H4029" s="1" t="b">
        <v>0</v>
      </c>
      <c r="I4029" s="1">
        <v>20.0</v>
      </c>
      <c r="J4029" s="7" t="str">
        <f>vlookup(I4029,Cats!$A:$B,2,false)</f>
        <v>M</v>
      </c>
    </row>
    <row r="4030">
      <c r="A4030" s="1">
        <v>141039.0</v>
      </c>
      <c r="B4030" s="1">
        <v>551.0</v>
      </c>
      <c r="C4030" s="1">
        <v>0.0</v>
      </c>
      <c r="D4030" s="1" t="s">
        <v>192</v>
      </c>
      <c r="E4030" s="1">
        <v>17.0</v>
      </c>
      <c r="F4030" s="7" t="str">
        <f>vlookup(E4030,Teams!A:B,2,false)</f>
        <v>Green Hope</v>
      </c>
      <c r="G4030" s="1" t="b">
        <v>1</v>
      </c>
      <c r="H4030" s="1" t="b">
        <v>0</v>
      </c>
      <c r="I4030" s="1">
        <v>21.0</v>
      </c>
      <c r="J4030" s="7" t="str">
        <f>vlookup(I4030,Cats!$A:$B,2,false)</f>
        <v>C</v>
      </c>
    </row>
    <row r="4031">
      <c r="A4031" s="1">
        <v>141040.0</v>
      </c>
      <c r="B4031" s="1">
        <v>551.0</v>
      </c>
      <c r="C4031" s="1">
        <v>0.0</v>
      </c>
      <c r="D4031" s="1" t="s">
        <v>111</v>
      </c>
      <c r="E4031" s="1">
        <v>37.0</v>
      </c>
      <c r="F4031" s="7" t="str">
        <f>vlookup(E4031,Teams!A:B,2,false)</f>
        <v>Pullman</v>
      </c>
      <c r="G4031" s="1" t="b">
        <v>0</v>
      </c>
      <c r="H4031" s="1" t="b">
        <v>0</v>
      </c>
      <c r="I4031" s="1">
        <v>21.0</v>
      </c>
      <c r="J4031" s="7" t="str">
        <f>vlookup(I4031,Cats!$A:$B,2,false)</f>
        <v>C</v>
      </c>
    </row>
    <row r="4032">
      <c r="A4032" s="1">
        <v>141041.0</v>
      </c>
      <c r="B4032" s="1">
        <v>551.0</v>
      </c>
      <c r="C4032" s="1">
        <v>14.0</v>
      </c>
      <c r="D4032" s="1" t="s">
        <v>191</v>
      </c>
      <c r="E4032" s="1">
        <v>17.0</v>
      </c>
      <c r="F4032" s="7" t="str">
        <f>vlookup(E4032,Teams!A:B,2,false)</f>
        <v>Green Hope</v>
      </c>
      <c r="G4032" s="1" t="b">
        <v>1</v>
      </c>
      <c r="H4032" s="1" t="b">
        <v>0</v>
      </c>
      <c r="I4032" s="1">
        <v>22.0</v>
      </c>
      <c r="J4032" s="7" t="str">
        <f>vlookup(I4032,Cats!$A:$B,2,false)</f>
        <v>E</v>
      </c>
    </row>
    <row r="4033">
      <c r="A4033" s="1">
        <v>141042.0</v>
      </c>
      <c r="B4033" s="1">
        <v>551.0</v>
      </c>
      <c r="C4033" s="1">
        <v>0.0</v>
      </c>
      <c r="D4033" s="1" t="s">
        <v>32</v>
      </c>
      <c r="E4033" s="1">
        <v>37.0</v>
      </c>
      <c r="F4033" s="7" t="str">
        <f>vlookup(E4033,Teams!A:B,2,false)</f>
        <v>Pullman</v>
      </c>
      <c r="G4033" s="1" t="b">
        <v>0</v>
      </c>
      <c r="H4033" s="1" t="b">
        <v>1</v>
      </c>
      <c r="I4033" s="1">
        <v>22.0</v>
      </c>
      <c r="J4033" s="7" t="str">
        <f>vlookup(I4033,Cats!$A:$B,2,false)</f>
        <v>E</v>
      </c>
    </row>
    <row r="4034">
      <c r="A4034" s="1">
        <v>141043.0</v>
      </c>
      <c r="B4034" s="1">
        <v>551.0</v>
      </c>
      <c r="C4034" s="1">
        <v>14.0</v>
      </c>
      <c r="D4034" s="1" t="s">
        <v>192</v>
      </c>
      <c r="E4034" s="1">
        <v>17.0</v>
      </c>
      <c r="F4034" s="7" t="str">
        <f>vlookup(E4034,Teams!A:B,2,false)</f>
        <v>Green Hope</v>
      </c>
      <c r="G4034" s="1" t="b">
        <v>1</v>
      </c>
      <c r="H4034" s="1" t="b">
        <v>0</v>
      </c>
      <c r="I4034" s="1">
        <v>23.0</v>
      </c>
      <c r="J4034" s="7" t="str">
        <f>vlookup(I4034,Cats!$A:$B,2,false)</f>
        <v>B</v>
      </c>
    </row>
    <row r="4035">
      <c r="A4035" s="1">
        <v>141044.0</v>
      </c>
      <c r="B4035" s="1">
        <v>551.0</v>
      </c>
      <c r="C4035" s="1">
        <v>0.0</v>
      </c>
      <c r="D4035" s="1" t="s">
        <v>32</v>
      </c>
      <c r="E4035" s="1">
        <v>37.0</v>
      </c>
      <c r="F4035" s="7" t="str">
        <f>vlookup(E4035,Teams!A:B,2,false)</f>
        <v>Pullman</v>
      </c>
      <c r="G4035" s="1" t="b">
        <v>0</v>
      </c>
      <c r="H4035" s="1" t="b">
        <v>1</v>
      </c>
      <c r="I4035" s="1">
        <v>23.0</v>
      </c>
      <c r="J4035" s="7" t="str">
        <f>vlookup(I4035,Cats!$A:$B,2,false)</f>
        <v>B</v>
      </c>
    </row>
    <row r="4036">
      <c r="A4036" s="1">
        <v>141045.0</v>
      </c>
      <c r="B4036" s="1">
        <v>551.0</v>
      </c>
      <c r="C4036" s="1">
        <v>4.0</v>
      </c>
      <c r="D4036" s="1" t="s">
        <v>191</v>
      </c>
      <c r="E4036" s="1">
        <v>17.0</v>
      </c>
      <c r="F4036" s="7" t="str">
        <f>vlookup(E4036,Teams!A:B,2,false)</f>
        <v>Green Hope</v>
      </c>
      <c r="G4036" s="1" t="b">
        <v>1</v>
      </c>
      <c r="H4036" s="1" t="b">
        <v>0</v>
      </c>
      <c r="I4036" s="1">
        <v>24.0</v>
      </c>
      <c r="J4036" s="7" t="str">
        <f>vlookup(I4036,Cats!$A:$B,2,false)</f>
        <v>P</v>
      </c>
    </row>
    <row r="4037">
      <c r="A4037" s="1">
        <v>141046.0</v>
      </c>
      <c r="B4037" s="1">
        <v>551.0</v>
      </c>
      <c r="C4037" s="1">
        <v>0.0</v>
      </c>
      <c r="D4037" s="1" t="s">
        <v>32</v>
      </c>
      <c r="E4037" s="1">
        <v>37.0</v>
      </c>
      <c r="F4037" s="7" t="str">
        <f>vlookup(E4037,Teams!A:B,2,false)</f>
        <v>Pullman</v>
      </c>
      <c r="G4037" s="1" t="b">
        <v>0</v>
      </c>
      <c r="H4037" s="1" t="b">
        <v>1</v>
      </c>
      <c r="I4037" s="1">
        <v>24.0</v>
      </c>
      <c r="J4037" s="7" t="str">
        <f>vlookup(I4037,Cats!$A:$B,2,false)</f>
        <v>P</v>
      </c>
    </row>
    <row r="4038">
      <c r="A4038" s="1">
        <v>141047.0</v>
      </c>
      <c r="B4038" s="1">
        <v>552.0</v>
      </c>
      <c r="C4038" s="1">
        <v>0.0</v>
      </c>
      <c r="D4038" s="1" t="s">
        <v>32</v>
      </c>
      <c r="E4038" s="1">
        <v>24.0</v>
      </c>
      <c r="F4038" s="7" t="str">
        <f>vlookup(E4038,Teams!A:B,2,false)</f>
        <v>Lexington A</v>
      </c>
      <c r="G4038" s="1" t="b">
        <v>1</v>
      </c>
      <c r="H4038" s="1" t="b">
        <v>1</v>
      </c>
      <c r="I4038" s="1">
        <v>1.0</v>
      </c>
      <c r="J4038" s="7" t="str">
        <f>vlookup(I4038,Cats!$A:$B,2,false)</f>
        <v>X</v>
      </c>
    </row>
    <row r="4039">
      <c r="A4039" s="1">
        <v>141048.0</v>
      </c>
      <c r="B4039" s="1">
        <v>552.0</v>
      </c>
      <c r="C4039" s="1">
        <v>4.0</v>
      </c>
      <c r="D4039" s="1" t="s">
        <v>71</v>
      </c>
      <c r="E4039" s="1">
        <v>34.0</v>
      </c>
      <c r="F4039" s="7" t="str">
        <f>vlookup(E4039,Teams!A:B,2,false)</f>
        <v>Niskayuna</v>
      </c>
      <c r="G4039" s="1" t="b">
        <v>0</v>
      </c>
      <c r="H4039" s="1" t="b">
        <v>0</v>
      </c>
      <c r="I4039" s="1">
        <v>1.0</v>
      </c>
      <c r="J4039" s="7" t="str">
        <f>vlookup(I4039,Cats!$A:$B,2,false)</f>
        <v>X</v>
      </c>
    </row>
    <row r="4040">
      <c r="A4040" s="1">
        <v>141049.0</v>
      </c>
      <c r="B4040" s="1">
        <v>552.0</v>
      </c>
      <c r="C4040" s="1">
        <v>14.0</v>
      </c>
      <c r="D4040" s="1" t="s">
        <v>80</v>
      </c>
      <c r="E4040" s="1">
        <v>24.0</v>
      </c>
      <c r="F4040" s="7" t="str">
        <f>vlookup(E4040,Teams!A:B,2,false)</f>
        <v>Lexington A</v>
      </c>
      <c r="G4040" s="1" t="b">
        <v>1</v>
      </c>
      <c r="H4040" s="1" t="b">
        <v>0</v>
      </c>
      <c r="I4040" s="1">
        <v>2.0</v>
      </c>
      <c r="J4040" s="7" t="str">
        <f>vlookup(I4040,Cats!$A:$B,2,false)</f>
        <v>M</v>
      </c>
    </row>
    <row r="4041">
      <c r="A4041" s="1">
        <v>141050.0</v>
      </c>
      <c r="B4041" s="1">
        <v>552.0</v>
      </c>
      <c r="C4041" s="1">
        <v>0.0</v>
      </c>
      <c r="D4041" s="1" t="s">
        <v>32</v>
      </c>
      <c r="E4041" s="1">
        <v>34.0</v>
      </c>
      <c r="F4041" s="7" t="str">
        <f>vlookup(E4041,Teams!A:B,2,false)</f>
        <v>Niskayuna</v>
      </c>
      <c r="G4041" s="1" t="b">
        <v>0</v>
      </c>
      <c r="H4041" s="1" t="b">
        <v>1</v>
      </c>
      <c r="I4041" s="1">
        <v>2.0</v>
      </c>
      <c r="J4041" s="7" t="str">
        <f>vlookup(I4041,Cats!$A:$B,2,false)</f>
        <v>M</v>
      </c>
    </row>
    <row r="4042">
      <c r="A4042" s="1">
        <v>141051.0</v>
      </c>
      <c r="B4042" s="1">
        <v>552.0</v>
      </c>
      <c r="C4042" s="1">
        <v>0.0</v>
      </c>
      <c r="D4042" s="1" t="s">
        <v>32</v>
      </c>
      <c r="E4042" s="1">
        <v>24.0</v>
      </c>
      <c r="F4042" s="7" t="str">
        <f>vlookup(E4042,Teams!A:B,2,false)</f>
        <v>Lexington A</v>
      </c>
      <c r="G4042" s="1" t="b">
        <v>1</v>
      </c>
      <c r="H4042" s="1" t="b">
        <v>1</v>
      </c>
      <c r="I4042" s="1">
        <v>3.0</v>
      </c>
      <c r="J4042" s="7" t="str">
        <f>vlookup(I4042,Cats!$A:$B,2,false)</f>
        <v>C</v>
      </c>
    </row>
    <row r="4043">
      <c r="A4043" s="1">
        <v>141052.0</v>
      </c>
      <c r="B4043" s="1">
        <v>552.0</v>
      </c>
      <c r="C4043" s="1">
        <v>4.0</v>
      </c>
      <c r="D4043" s="1" t="s">
        <v>77</v>
      </c>
      <c r="E4043" s="1">
        <v>34.0</v>
      </c>
      <c r="F4043" s="7" t="str">
        <f>vlookup(E4043,Teams!A:B,2,false)</f>
        <v>Niskayuna</v>
      </c>
      <c r="G4043" s="1" t="b">
        <v>0</v>
      </c>
      <c r="H4043" s="1" t="b">
        <v>0</v>
      </c>
      <c r="I4043" s="1">
        <v>3.0</v>
      </c>
      <c r="J4043" s="7" t="str">
        <f>vlookup(I4043,Cats!$A:$B,2,false)</f>
        <v>C</v>
      </c>
    </row>
    <row r="4044">
      <c r="A4044" s="1">
        <v>141053.0</v>
      </c>
      <c r="B4044" s="1">
        <v>552.0</v>
      </c>
      <c r="C4044" s="1">
        <v>14.0</v>
      </c>
      <c r="D4044" s="1" t="s">
        <v>79</v>
      </c>
      <c r="E4044" s="1">
        <v>24.0</v>
      </c>
      <c r="F4044" s="7" t="str">
        <f>vlookup(E4044,Teams!A:B,2,false)</f>
        <v>Lexington A</v>
      </c>
      <c r="G4044" s="1" t="b">
        <v>1</v>
      </c>
      <c r="H4044" s="1" t="b">
        <v>0</v>
      </c>
      <c r="I4044" s="1">
        <v>4.0</v>
      </c>
      <c r="J4044" s="7" t="str">
        <f>vlookup(I4044,Cats!$A:$B,2,false)</f>
        <v>E</v>
      </c>
    </row>
    <row r="4045">
      <c r="A4045" s="1">
        <v>141054.0</v>
      </c>
      <c r="B4045" s="1">
        <v>552.0</v>
      </c>
      <c r="C4045" s="1">
        <v>0.0</v>
      </c>
      <c r="D4045" s="1" t="s">
        <v>32</v>
      </c>
      <c r="E4045" s="1">
        <v>34.0</v>
      </c>
      <c r="F4045" s="7" t="str">
        <f>vlookup(E4045,Teams!A:B,2,false)</f>
        <v>Niskayuna</v>
      </c>
      <c r="G4045" s="1" t="b">
        <v>0</v>
      </c>
      <c r="H4045" s="1" t="b">
        <v>1</v>
      </c>
      <c r="I4045" s="1">
        <v>4.0</v>
      </c>
      <c r="J4045" s="7" t="str">
        <f>vlookup(I4045,Cats!$A:$B,2,false)</f>
        <v>E</v>
      </c>
    </row>
    <row r="4046">
      <c r="A4046" s="1">
        <v>141055.0</v>
      </c>
      <c r="B4046" s="1">
        <v>552.0</v>
      </c>
      <c r="C4046" s="1">
        <v>4.0</v>
      </c>
      <c r="D4046" s="1" t="s">
        <v>84</v>
      </c>
      <c r="E4046" s="1">
        <v>24.0</v>
      </c>
      <c r="F4046" s="7" t="str">
        <f>vlookup(E4046,Teams!A:B,2,false)</f>
        <v>Lexington A</v>
      </c>
      <c r="G4046" s="1" t="b">
        <v>1</v>
      </c>
      <c r="H4046" s="1" t="b">
        <v>0</v>
      </c>
      <c r="I4046" s="1">
        <v>5.0</v>
      </c>
      <c r="J4046" s="7" t="str">
        <f>vlookup(I4046,Cats!$A:$B,2,false)</f>
        <v>B</v>
      </c>
    </row>
    <row r="4047">
      <c r="A4047" s="1">
        <v>141056.0</v>
      </c>
      <c r="B4047" s="1">
        <v>552.0</v>
      </c>
      <c r="C4047" s="1">
        <v>0.0</v>
      </c>
      <c r="D4047" s="1" t="s">
        <v>32</v>
      </c>
      <c r="E4047" s="1">
        <v>34.0</v>
      </c>
      <c r="F4047" s="7" t="str">
        <f>vlookup(E4047,Teams!A:B,2,false)</f>
        <v>Niskayuna</v>
      </c>
      <c r="G4047" s="1" t="b">
        <v>0</v>
      </c>
      <c r="H4047" s="1" t="b">
        <v>1</v>
      </c>
      <c r="I4047" s="1">
        <v>5.0</v>
      </c>
      <c r="J4047" s="7" t="str">
        <f>vlookup(I4047,Cats!$A:$B,2,false)</f>
        <v>B</v>
      </c>
    </row>
    <row r="4048">
      <c r="A4048" s="1">
        <v>141057.0</v>
      </c>
      <c r="B4048" s="1">
        <v>552.0</v>
      </c>
      <c r="C4048" s="1">
        <v>14.0</v>
      </c>
      <c r="D4048" s="1" t="s">
        <v>80</v>
      </c>
      <c r="E4048" s="1">
        <v>24.0</v>
      </c>
      <c r="F4048" s="7" t="str">
        <f>vlookup(E4048,Teams!A:B,2,false)</f>
        <v>Lexington A</v>
      </c>
      <c r="G4048" s="1" t="b">
        <v>1</v>
      </c>
      <c r="H4048" s="1" t="b">
        <v>0</v>
      </c>
      <c r="I4048" s="1">
        <v>6.0</v>
      </c>
      <c r="J4048" s="7" t="str">
        <f>vlookup(I4048,Cats!$A:$B,2,false)</f>
        <v>P</v>
      </c>
    </row>
    <row r="4049">
      <c r="A4049" s="1">
        <v>141058.0</v>
      </c>
      <c r="B4049" s="1">
        <v>552.0</v>
      </c>
      <c r="C4049" s="1">
        <v>0.0</v>
      </c>
      <c r="D4049" s="1" t="s">
        <v>32</v>
      </c>
      <c r="E4049" s="1">
        <v>34.0</v>
      </c>
      <c r="F4049" s="7" t="str">
        <f>vlookup(E4049,Teams!A:B,2,false)</f>
        <v>Niskayuna</v>
      </c>
      <c r="G4049" s="1" t="b">
        <v>0</v>
      </c>
      <c r="H4049" s="1" t="b">
        <v>1</v>
      </c>
      <c r="I4049" s="1">
        <v>6.0</v>
      </c>
      <c r="J4049" s="7" t="str">
        <f>vlookup(I4049,Cats!$A:$B,2,false)</f>
        <v>P</v>
      </c>
    </row>
    <row r="4050">
      <c r="A4050" s="1">
        <v>141059.0</v>
      </c>
      <c r="B4050" s="1">
        <v>552.0</v>
      </c>
      <c r="C4050" s="1">
        <v>4.0</v>
      </c>
      <c r="D4050" s="1" t="s">
        <v>80</v>
      </c>
      <c r="E4050" s="1">
        <v>24.0</v>
      </c>
      <c r="F4050" s="7" t="str">
        <f>vlookup(E4050,Teams!A:B,2,false)</f>
        <v>Lexington A</v>
      </c>
      <c r="G4050" s="1" t="b">
        <v>1</v>
      </c>
      <c r="H4050" s="1" t="b">
        <v>0</v>
      </c>
      <c r="I4050" s="1">
        <v>7.0</v>
      </c>
      <c r="J4050" s="7" t="str">
        <f>vlookup(I4050,Cats!$A:$B,2,false)</f>
        <v>X</v>
      </c>
    </row>
    <row r="4051">
      <c r="A4051" s="1">
        <v>141060.0</v>
      </c>
      <c r="B4051" s="1">
        <v>552.0</v>
      </c>
      <c r="C4051" s="1">
        <v>0.0</v>
      </c>
      <c r="D4051" s="1" t="s">
        <v>32</v>
      </c>
      <c r="E4051" s="1">
        <v>34.0</v>
      </c>
      <c r="F4051" s="7" t="str">
        <f>vlookup(E4051,Teams!A:B,2,false)</f>
        <v>Niskayuna</v>
      </c>
      <c r="G4051" s="1" t="b">
        <v>0</v>
      </c>
      <c r="H4051" s="1" t="b">
        <v>1</v>
      </c>
      <c r="I4051" s="1">
        <v>7.0</v>
      </c>
      <c r="J4051" s="7" t="str">
        <f>vlookup(I4051,Cats!$A:$B,2,false)</f>
        <v>X</v>
      </c>
    </row>
    <row r="4052">
      <c r="A4052" s="1">
        <v>141061.0</v>
      </c>
      <c r="B4052" s="1">
        <v>552.0</v>
      </c>
      <c r="C4052" s="1">
        <v>14.0</v>
      </c>
      <c r="D4052" s="1" t="s">
        <v>84</v>
      </c>
      <c r="E4052" s="1">
        <v>24.0</v>
      </c>
      <c r="F4052" s="7" t="str">
        <f>vlookup(E4052,Teams!A:B,2,false)</f>
        <v>Lexington A</v>
      </c>
      <c r="G4052" s="1" t="b">
        <v>1</v>
      </c>
      <c r="H4052" s="1" t="b">
        <v>0</v>
      </c>
      <c r="I4052" s="1">
        <v>8.0</v>
      </c>
      <c r="J4052" s="7" t="str">
        <f>vlookup(I4052,Cats!$A:$B,2,false)</f>
        <v>M</v>
      </c>
    </row>
    <row r="4053">
      <c r="A4053" s="1">
        <v>141062.0</v>
      </c>
      <c r="B4053" s="1">
        <v>552.0</v>
      </c>
      <c r="C4053" s="1">
        <v>0.0</v>
      </c>
      <c r="D4053" s="1" t="s">
        <v>32</v>
      </c>
      <c r="E4053" s="1">
        <v>34.0</v>
      </c>
      <c r="F4053" s="7" t="str">
        <f>vlookup(E4053,Teams!A:B,2,false)</f>
        <v>Niskayuna</v>
      </c>
      <c r="G4053" s="1" t="b">
        <v>0</v>
      </c>
      <c r="H4053" s="1" t="b">
        <v>1</v>
      </c>
      <c r="I4053" s="1">
        <v>8.0</v>
      </c>
      <c r="J4053" s="7" t="str">
        <f>vlookup(I4053,Cats!$A:$B,2,false)</f>
        <v>M</v>
      </c>
    </row>
    <row r="4054">
      <c r="A4054" s="1">
        <v>141063.0</v>
      </c>
      <c r="B4054" s="1">
        <v>552.0</v>
      </c>
      <c r="C4054" s="1">
        <v>-4.0</v>
      </c>
      <c r="D4054" s="1" t="s">
        <v>80</v>
      </c>
      <c r="E4054" s="1">
        <v>24.0</v>
      </c>
      <c r="F4054" s="7" t="str">
        <f>vlookup(E4054,Teams!A:B,2,false)</f>
        <v>Lexington A</v>
      </c>
      <c r="G4054" s="1" t="b">
        <v>1</v>
      </c>
      <c r="H4054" s="1" t="b">
        <v>0</v>
      </c>
      <c r="I4054" s="1">
        <v>9.0</v>
      </c>
      <c r="J4054" s="7" t="str">
        <f>vlookup(I4054,Cats!$A:$B,2,false)</f>
        <v>C</v>
      </c>
    </row>
    <row r="4055">
      <c r="A4055" s="1">
        <v>141064.0</v>
      </c>
      <c r="B4055" s="1">
        <v>552.0</v>
      </c>
      <c r="C4055" s="1">
        <v>0.0</v>
      </c>
      <c r="D4055" s="1" t="s">
        <v>71</v>
      </c>
      <c r="E4055" s="1">
        <v>34.0</v>
      </c>
      <c r="F4055" s="7" t="str">
        <f>vlookup(E4055,Teams!A:B,2,false)</f>
        <v>Niskayuna</v>
      </c>
      <c r="G4055" s="1" t="b">
        <v>0</v>
      </c>
      <c r="H4055" s="1" t="b">
        <v>0</v>
      </c>
      <c r="I4055" s="1">
        <v>9.0</v>
      </c>
      <c r="J4055" s="7" t="str">
        <f>vlookup(I4055,Cats!$A:$B,2,false)</f>
        <v>C</v>
      </c>
    </row>
    <row r="4056">
      <c r="A4056" s="1">
        <v>141065.0</v>
      </c>
      <c r="B4056" s="1">
        <v>552.0</v>
      </c>
      <c r="C4056" s="1">
        <v>14.0</v>
      </c>
      <c r="D4056" s="1" t="s">
        <v>80</v>
      </c>
      <c r="E4056" s="1">
        <v>24.0</v>
      </c>
      <c r="F4056" s="7" t="str">
        <f>vlookup(E4056,Teams!A:B,2,false)</f>
        <v>Lexington A</v>
      </c>
      <c r="G4056" s="1" t="b">
        <v>1</v>
      </c>
      <c r="H4056" s="1" t="b">
        <v>0</v>
      </c>
      <c r="I4056" s="1">
        <v>10.0</v>
      </c>
      <c r="J4056" s="7" t="str">
        <f>vlookup(I4056,Cats!$A:$B,2,false)</f>
        <v>E</v>
      </c>
    </row>
    <row r="4057">
      <c r="A4057" s="1">
        <v>141066.0</v>
      </c>
      <c r="B4057" s="1">
        <v>552.0</v>
      </c>
      <c r="C4057" s="1">
        <v>0.0</v>
      </c>
      <c r="D4057" s="1" t="s">
        <v>32</v>
      </c>
      <c r="E4057" s="1">
        <v>34.0</v>
      </c>
      <c r="F4057" s="7" t="str">
        <f>vlookup(E4057,Teams!A:B,2,false)</f>
        <v>Niskayuna</v>
      </c>
      <c r="G4057" s="1" t="b">
        <v>0</v>
      </c>
      <c r="H4057" s="1" t="b">
        <v>1</v>
      </c>
      <c r="I4057" s="1">
        <v>10.0</v>
      </c>
      <c r="J4057" s="7" t="str">
        <f>vlookup(I4057,Cats!$A:$B,2,false)</f>
        <v>E</v>
      </c>
    </row>
    <row r="4058">
      <c r="A4058" s="1">
        <v>141067.0</v>
      </c>
      <c r="B4058" s="1">
        <v>552.0</v>
      </c>
      <c r="C4058" s="1">
        <v>0.0</v>
      </c>
      <c r="D4058" s="1" t="s">
        <v>32</v>
      </c>
      <c r="E4058" s="1">
        <v>24.0</v>
      </c>
      <c r="F4058" s="7" t="str">
        <f>vlookup(E4058,Teams!A:B,2,false)</f>
        <v>Lexington A</v>
      </c>
      <c r="G4058" s="1" t="b">
        <v>1</v>
      </c>
      <c r="H4058" s="1" t="b">
        <v>1</v>
      </c>
      <c r="I4058" s="1">
        <v>11.0</v>
      </c>
      <c r="J4058" s="7" t="str">
        <f>vlookup(I4058,Cats!$A:$B,2,false)</f>
        <v>B</v>
      </c>
    </row>
    <row r="4059">
      <c r="A4059" s="1">
        <v>141068.0</v>
      </c>
      <c r="B4059" s="1">
        <v>552.0</v>
      </c>
      <c r="C4059" s="1">
        <v>14.0</v>
      </c>
      <c r="D4059" s="1" t="s">
        <v>71</v>
      </c>
      <c r="E4059" s="1">
        <v>34.0</v>
      </c>
      <c r="F4059" s="7" t="str">
        <f>vlookup(E4059,Teams!A:B,2,false)</f>
        <v>Niskayuna</v>
      </c>
      <c r="G4059" s="1" t="b">
        <v>0</v>
      </c>
      <c r="H4059" s="1" t="b">
        <v>0</v>
      </c>
      <c r="I4059" s="1">
        <v>11.0</v>
      </c>
      <c r="J4059" s="7" t="str">
        <f>vlookup(I4059,Cats!$A:$B,2,false)</f>
        <v>B</v>
      </c>
    </row>
    <row r="4060">
      <c r="A4060" s="1">
        <v>141069.0</v>
      </c>
      <c r="B4060" s="1">
        <v>552.0</v>
      </c>
      <c r="C4060" s="1">
        <v>-4.0</v>
      </c>
      <c r="D4060" s="1" t="s">
        <v>80</v>
      </c>
      <c r="E4060" s="1">
        <v>24.0</v>
      </c>
      <c r="F4060" s="7" t="str">
        <f>vlookup(E4060,Teams!A:B,2,false)</f>
        <v>Lexington A</v>
      </c>
      <c r="G4060" s="1" t="b">
        <v>1</v>
      </c>
      <c r="H4060" s="1" t="b">
        <v>0</v>
      </c>
      <c r="I4060" s="1">
        <v>12.0</v>
      </c>
      <c r="J4060" s="7" t="str">
        <f>vlookup(I4060,Cats!$A:$B,2,false)</f>
        <v>P</v>
      </c>
    </row>
    <row r="4061">
      <c r="A4061" s="1">
        <v>141070.0</v>
      </c>
      <c r="B4061" s="1">
        <v>552.0</v>
      </c>
      <c r="C4061" s="1">
        <v>0.0</v>
      </c>
      <c r="D4061" s="1" t="s">
        <v>71</v>
      </c>
      <c r="E4061" s="1">
        <v>34.0</v>
      </c>
      <c r="F4061" s="7" t="str">
        <f>vlookup(E4061,Teams!A:B,2,false)</f>
        <v>Niskayuna</v>
      </c>
      <c r="G4061" s="1" t="b">
        <v>0</v>
      </c>
      <c r="H4061" s="1" t="b">
        <v>0</v>
      </c>
      <c r="I4061" s="1">
        <v>12.0</v>
      </c>
      <c r="J4061" s="7" t="str">
        <f>vlookup(I4061,Cats!$A:$B,2,false)</f>
        <v>P</v>
      </c>
    </row>
    <row r="4062">
      <c r="A4062" s="1">
        <v>141071.0</v>
      </c>
      <c r="B4062" s="1">
        <v>552.0</v>
      </c>
      <c r="C4062" s="1">
        <v>0.0</v>
      </c>
      <c r="D4062" s="1" t="s">
        <v>80</v>
      </c>
      <c r="E4062" s="1">
        <v>24.0</v>
      </c>
      <c r="F4062" s="7" t="str">
        <f>vlookup(E4062,Teams!A:B,2,false)</f>
        <v>Lexington A</v>
      </c>
      <c r="G4062" s="1" t="b">
        <v>1</v>
      </c>
      <c r="H4062" s="1" t="b">
        <v>0</v>
      </c>
      <c r="I4062" s="1">
        <v>13.0</v>
      </c>
      <c r="J4062" s="7" t="str">
        <f>vlookup(I4062,Cats!$A:$B,2,false)</f>
        <v>X</v>
      </c>
    </row>
    <row r="4063">
      <c r="A4063" s="1">
        <v>141072.0</v>
      </c>
      <c r="B4063" s="1">
        <v>552.0</v>
      </c>
      <c r="C4063" s="1">
        <v>0.0</v>
      </c>
      <c r="D4063" s="1" t="s">
        <v>71</v>
      </c>
      <c r="E4063" s="1">
        <v>34.0</v>
      </c>
      <c r="F4063" s="7" t="str">
        <f>vlookup(E4063,Teams!A:B,2,false)</f>
        <v>Niskayuna</v>
      </c>
      <c r="G4063" s="1" t="b">
        <v>0</v>
      </c>
      <c r="H4063" s="1" t="b">
        <v>0</v>
      </c>
      <c r="I4063" s="1">
        <v>13.0</v>
      </c>
      <c r="J4063" s="7" t="str">
        <f>vlookup(I4063,Cats!$A:$B,2,false)</f>
        <v>X</v>
      </c>
    </row>
    <row r="4064">
      <c r="A4064" s="1">
        <v>141073.0</v>
      </c>
      <c r="B4064" s="1">
        <v>552.0</v>
      </c>
      <c r="C4064" s="1">
        <v>-4.0</v>
      </c>
      <c r="D4064" s="1" t="s">
        <v>84</v>
      </c>
      <c r="E4064" s="1">
        <v>24.0</v>
      </c>
      <c r="F4064" s="7" t="str">
        <f>vlookup(E4064,Teams!A:B,2,false)</f>
        <v>Lexington A</v>
      </c>
      <c r="G4064" s="1" t="b">
        <v>1</v>
      </c>
      <c r="H4064" s="1" t="b">
        <v>0</v>
      </c>
      <c r="I4064" s="1">
        <v>14.0</v>
      </c>
      <c r="J4064" s="7" t="str">
        <f>vlookup(I4064,Cats!$A:$B,2,false)</f>
        <v>M</v>
      </c>
    </row>
    <row r="4065">
      <c r="A4065" s="1">
        <v>141074.0</v>
      </c>
      <c r="B4065" s="1">
        <v>552.0</v>
      </c>
      <c r="C4065" s="1">
        <v>14.0</v>
      </c>
      <c r="D4065" s="1" t="s">
        <v>71</v>
      </c>
      <c r="E4065" s="1">
        <v>34.0</v>
      </c>
      <c r="F4065" s="7" t="str">
        <f>vlookup(E4065,Teams!A:B,2,false)</f>
        <v>Niskayuna</v>
      </c>
      <c r="G4065" s="1" t="b">
        <v>0</v>
      </c>
      <c r="H4065" s="1" t="b">
        <v>0</v>
      </c>
      <c r="I4065" s="1">
        <v>14.0</v>
      </c>
      <c r="J4065" s="7" t="str">
        <f>vlookup(I4065,Cats!$A:$B,2,false)</f>
        <v>M</v>
      </c>
    </row>
    <row r="4066">
      <c r="A4066" s="1">
        <v>141075.0</v>
      </c>
      <c r="B4066" s="1">
        <v>552.0</v>
      </c>
      <c r="C4066" s="1">
        <v>14.0</v>
      </c>
      <c r="D4066" s="1" t="s">
        <v>83</v>
      </c>
      <c r="E4066" s="1">
        <v>24.0</v>
      </c>
      <c r="F4066" s="7" t="str">
        <f>vlookup(E4066,Teams!A:B,2,false)</f>
        <v>Lexington A</v>
      </c>
      <c r="G4066" s="1" t="b">
        <v>1</v>
      </c>
      <c r="H4066" s="1" t="b">
        <v>0</v>
      </c>
      <c r="I4066" s="1">
        <v>15.0</v>
      </c>
      <c r="J4066" s="7" t="str">
        <f>vlookup(I4066,Cats!$A:$B,2,false)</f>
        <v>C</v>
      </c>
    </row>
    <row r="4067">
      <c r="A4067" s="1">
        <v>141076.0</v>
      </c>
      <c r="B4067" s="1">
        <v>552.0</v>
      </c>
      <c r="C4067" s="1">
        <v>0.0</v>
      </c>
      <c r="D4067" s="1" t="s">
        <v>32</v>
      </c>
      <c r="E4067" s="1">
        <v>34.0</v>
      </c>
      <c r="F4067" s="7" t="str">
        <f>vlookup(E4067,Teams!A:B,2,false)</f>
        <v>Niskayuna</v>
      </c>
      <c r="G4067" s="1" t="b">
        <v>0</v>
      </c>
      <c r="H4067" s="1" t="b">
        <v>1</v>
      </c>
      <c r="I4067" s="1">
        <v>15.0</v>
      </c>
      <c r="J4067" s="7" t="str">
        <f>vlookup(I4067,Cats!$A:$B,2,false)</f>
        <v>C</v>
      </c>
    </row>
    <row r="4068">
      <c r="A4068" s="1">
        <v>141077.0</v>
      </c>
      <c r="B4068" s="1">
        <v>552.0</v>
      </c>
      <c r="C4068" s="1">
        <v>14.0</v>
      </c>
      <c r="D4068" s="1" t="s">
        <v>84</v>
      </c>
      <c r="E4068" s="1">
        <v>24.0</v>
      </c>
      <c r="F4068" s="7" t="str">
        <f>vlookup(E4068,Teams!A:B,2,false)</f>
        <v>Lexington A</v>
      </c>
      <c r="G4068" s="1" t="b">
        <v>1</v>
      </c>
      <c r="H4068" s="1" t="b">
        <v>0</v>
      </c>
      <c r="I4068" s="1">
        <v>16.0</v>
      </c>
      <c r="J4068" s="7" t="str">
        <f>vlookup(I4068,Cats!$A:$B,2,false)</f>
        <v>E</v>
      </c>
    </row>
    <row r="4069">
      <c r="A4069" s="1">
        <v>141078.0</v>
      </c>
      <c r="B4069" s="1">
        <v>552.0</v>
      </c>
      <c r="C4069" s="1">
        <v>0.0</v>
      </c>
      <c r="D4069" s="1" t="s">
        <v>32</v>
      </c>
      <c r="E4069" s="1">
        <v>34.0</v>
      </c>
      <c r="F4069" s="7" t="str">
        <f>vlookup(E4069,Teams!A:B,2,false)</f>
        <v>Niskayuna</v>
      </c>
      <c r="G4069" s="1" t="b">
        <v>0</v>
      </c>
      <c r="H4069" s="1" t="b">
        <v>1</v>
      </c>
      <c r="I4069" s="1">
        <v>16.0</v>
      </c>
      <c r="J4069" s="7" t="str">
        <f>vlookup(I4069,Cats!$A:$B,2,false)</f>
        <v>E</v>
      </c>
    </row>
    <row r="4070">
      <c r="A4070" s="1">
        <v>141079.0</v>
      </c>
      <c r="B4070" s="1">
        <v>552.0</v>
      </c>
      <c r="C4070" s="1">
        <v>4.0</v>
      </c>
      <c r="D4070" s="1" t="s">
        <v>80</v>
      </c>
      <c r="E4070" s="1">
        <v>24.0</v>
      </c>
      <c r="F4070" s="7" t="str">
        <f>vlookup(E4070,Teams!A:B,2,false)</f>
        <v>Lexington A</v>
      </c>
      <c r="G4070" s="1" t="b">
        <v>1</v>
      </c>
      <c r="H4070" s="1" t="b">
        <v>0</v>
      </c>
      <c r="I4070" s="1">
        <v>17.0</v>
      </c>
      <c r="J4070" s="7" t="str">
        <f>vlookup(I4070,Cats!$A:$B,2,false)</f>
        <v>B</v>
      </c>
    </row>
    <row r="4071">
      <c r="A4071" s="1">
        <v>141080.0</v>
      </c>
      <c r="B4071" s="1">
        <v>552.0</v>
      </c>
      <c r="C4071" s="1">
        <v>0.0</v>
      </c>
      <c r="D4071" s="1" t="s">
        <v>32</v>
      </c>
      <c r="E4071" s="1">
        <v>34.0</v>
      </c>
      <c r="F4071" s="7" t="str">
        <f>vlookup(E4071,Teams!A:B,2,false)</f>
        <v>Niskayuna</v>
      </c>
      <c r="G4071" s="1" t="b">
        <v>0</v>
      </c>
      <c r="H4071" s="1" t="b">
        <v>1</v>
      </c>
      <c r="I4071" s="1">
        <v>17.0</v>
      </c>
      <c r="J4071" s="7" t="str">
        <f>vlookup(I4071,Cats!$A:$B,2,false)</f>
        <v>B</v>
      </c>
    </row>
    <row r="4072">
      <c r="A4072" s="1">
        <v>141081.0</v>
      </c>
      <c r="B4072" s="1">
        <v>552.0</v>
      </c>
      <c r="C4072" s="1">
        <v>14.0</v>
      </c>
      <c r="D4072" s="1" t="s">
        <v>80</v>
      </c>
      <c r="E4072" s="1">
        <v>24.0</v>
      </c>
      <c r="F4072" s="7" t="str">
        <f>vlookup(E4072,Teams!A:B,2,false)</f>
        <v>Lexington A</v>
      </c>
      <c r="G4072" s="1" t="b">
        <v>1</v>
      </c>
      <c r="H4072" s="1" t="b">
        <v>0</v>
      </c>
      <c r="I4072" s="1">
        <v>18.0</v>
      </c>
      <c r="J4072" s="7" t="str">
        <f>vlookup(I4072,Cats!$A:$B,2,false)</f>
        <v>P</v>
      </c>
    </row>
    <row r="4073">
      <c r="A4073" s="1">
        <v>141082.0</v>
      </c>
      <c r="B4073" s="1">
        <v>552.0</v>
      </c>
      <c r="C4073" s="1">
        <v>0.0</v>
      </c>
      <c r="D4073" s="1" t="s">
        <v>32</v>
      </c>
      <c r="E4073" s="1">
        <v>34.0</v>
      </c>
      <c r="F4073" s="7" t="str">
        <f>vlookup(E4073,Teams!A:B,2,false)</f>
        <v>Niskayuna</v>
      </c>
      <c r="G4073" s="1" t="b">
        <v>0</v>
      </c>
      <c r="H4073" s="1" t="b">
        <v>1</v>
      </c>
      <c r="I4073" s="1">
        <v>18.0</v>
      </c>
      <c r="J4073" s="7" t="str">
        <f>vlookup(I4073,Cats!$A:$B,2,false)</f>
        <v>P</v>
      </c>
    </row>
    <row r="4074">
      <c r="A4074" s="1">
        <v>141083.0</v>
      </c>
      <c r="B4074" s="1">
        <v>552.0</v>
      </c>
      <c r="C4074" s="1">
        <v>4.0</v>
      </c>
      <c r="D4074" s="1" t="s">
        <v>80</v>
      </c>
      <c r="E4074" s="1">
        <v>24.0</v>
      </c>
      <c r="F4074" s="7" t="str">
        <f>vlookup(E4074,Teams!A:B,2,false)</f>
        <v>Lexington A</v>
      </c>
      <c r="G4074" s="1" t="b">
        <v>1</v>
      </c>
      <c r="H4074" s="1" t="b">
        <v>0</v>
      </c>
      <c r="I4074" s="1">
        <v>19.0</v>
      </c>
      <c r="J4074" s="7" t="str">
        <f>vlookup(I4074,Cats!$A:$B,2,false)</f>
        <v>X</v>
      </c>
    </row>
    <row r="4075">
      <c r="A4075" s="1">
        <v>141084.0</v>
      </c>
      <c r="B4075" s="1">
        <v>552.0</v>
      </c>
      <c r="C4075" s="1">
        <v>0.0</v>
      </c>
      <c r="D4075" s="1" t="s">
        <v>32</v>
      </c>
      <c r="E4075" s="1">
        <v>34.0</v>
      </c>
      <c r="F4075" s="7" t="str">
        <f>vlookup(E4075,Teams!A:B,2,false)</f>
        <v>Niskayuna</v>
      </c>
      <c r="G4075" s="1" t="b">
        <v>0</v>
      </c>
      <c r="H4075" s="1" t="b">
        <v>1</v>
      </c>
      <c r="I4075" s="1">
        <v>19.0</v>
      </c>
      <c r="J4075" s="7" t="str">
        <f>vlookup(I4075,Cats!$A:$B,2,false)</f>
        <v>X</v>
      </c>
    </row>
    <row r="4076">
      <c r="A4076" s="1">
        <v>141085.0</v>
      </c>
      <c r="B4076" s="1">
        <v>552.0</v>
      </c>
      <c r="C4076" s="1">
        <v>0.0</v>
      </c>
      <c r="D4076" s="1" t="s">
        <v>84</v>
      </c>
      <c r="E4076" s="1">
        <v>24.0</v>
      </c>
      <c r="F4076" s="7" t="str">
        <f>vlookup(E4076,Teams!A:B,2,false)</f>
        <v>Lexington A</v>
      </c>
      <c r="G4076" s="1" t="b">
        <v>1</v>
      </c>
      <c r="H4076" s="1" t="b">
        <v>0</v>
      </c>
      <c r="I4076" s="1">
        <v>20.0</v>
      </c>
      <c r="J4076" s="7" t="str">
        <f>vlookup(I4076,Cats!$A:$B,2,false)</f>
        <v>M</v>
      </c>
    </row>
    <row r="4077">
      <c r="A4077" s="1">
        <v>141086.0</v>
      </c>
      <c r="B4077" s="1">
        <v>552.0</v>
      </c>
      <c r="C4077" s="1">
        <v>0.0</v>
      </c>
      <c r="D4077" s="1" t="s">
        <v>71</v>
      </c>
      <c r="E4077" s="1">
        <v>34.0</v>
      </c>
      <c r="F4077" s="7" t="str">
        <f>vlookup(E4077,Teams!A:B,2,false)</f>
        <v>Niskayuna</v>
      </c>
      <c r="G4077" s="1" t="b">
        <v>0</v>
      </c>
      <c r="H4077" s="1" t="b">
        <v>0</v>
      </c>
      <c r="I4077" s="1">
        <v>20.0</v>
      </c>
      <c r="J4077" s="7" t="str">
        <f>vlookup(I4077,Cats!$A:$B,2,false)</f>
        <v>M</v>
      </c>
    </row>
    <row r="4078">
      <c r="A4078" s="1">
        <v>141087.0</v>
      </c>
      <c r="B4078" s="1">
        <v>552.0</v>
      </c>
      <c r="C4078" s="1">
        <v>4.0</v>
      </c>
      <c r="D4078" s="1" t="s">
        <v>83</v>
      </c>
      <c r="E4078" s="1">
        <v>24.0</v>
      </c>
      <c r="F4078" s="7" t="str">
        <f>vlookup(E4078,Teams!A:B,2,false)</f>
        <v>Lexington A</v>
      </c>
      <c r="G4078" s="1" t="b">
        <v>1</v>
      </c>
      <c r="H4078" s="1" t="b">
        <v>0</v>
      </c>
      <c r="I4078" s="1">
        <v>21.0</v>
      </c>
      <c r="J4078" s="7" t="str">
        <f>vlookup(I4078,Cats!$A:$B,2,false)</f>
        <v>C</v>
      </c>
    </row>
    <row r="4079">
      <c r="A4079" s="1">
        <v>141088.0</v>
      </c>
      <c r="B4079" s="1">
        <v>552.0</v>
      </c>
      <c r="C4079" s="1">
        <v>0.0</v>
      </c>
      <c r="D4079" s="1" t="s">
        <v>71</v>
      </c>
      <c r="E4079" s="1">
        <v>34.0</v>
      </c>
      <c r="F4079" s="7" t="str">
        <f>vlookup(E4079,Teams!A:B,2,false)</f>
        <v>Niskayuna</v>
      </c>
      <c r="G4079" s="1" t="b">
        <v>0</v>
      </c>
      <c r="H4079" s="1" t="b">
        <v>0</v>
      </c>
      <c r="I4079" s="1">
        <v>21.0</v>
      </c>
      <c r="J4079" s="7" t="str">
        <f>vlookup(I4079,Cats!$A:$B,2,false)</f>
        <v>C</v>
      </c>
    </row>
    <row r="4080">
      <c r="A4080" s="1">
        <v>141089.0</v>
      </c>
      <c r="B4080" s="1">
        <v>552.0</v>
      </c>
      <c r="C4080" s="1">
        <v>-4.0</v>
      </c>
      <c r="D4080" s="1" t="s">
        <v>79</v>
      </c>
      <c r="E4080" s="1">
        <v>24.0</v>
      </c>
      <c r="F4080" s="7" t="str">
        <f>vlookup(E4080,Teams!A:B,2,false)</f>
        <v>Lexington A</v>
      </c>
      <c r="G4080" s="1" t="b">
        <v>1</v>
      </c>
      <c r="H4080" s="1" t="b">
        <v>0</v>
      </c>
      <c r="I4080" s="1">
        <v>22.0</v>
      </c>
      <c r="J4080" s="7" t="str">
        <f>vlookup(I4080,Cats!$A:$B,2,false)</f>
        <v>E</v>
      </c>
    </row>
    <row r="4081">
      <c r="A4081" s="1">
        <v>141090.0</v>
      </c>
      <c r="B4081" s="1">
        <v>552.0</v>
      </c>
      <c r="C4081" s="1">
        <v>0.0</v>
      </c>
      <c r="D4081" s="1" t="s">
        <v>71</v>
      </c>
      <c r="E4081" s="1">
        <v>34.0</v>
      </c>
      <c r="F4081" s="7" t="str">
        <f>vlookup(E4081,Teams!A:B,2,false)</f>
        <v>Niskayuna</v>
      </c>
      <c r="G4081" s="1" t="b">
        <v>0</v>
      </c>
      <c r="H4081" s="1" t="b">
        <v>0</v>
      </c>
      <c r="I4081" s="1">
        <v>22.0</v>
      </c>
      <c r="J4081" s="7" t="str">
        <f>vlookup(I4081,Cats!$A:$B,2,false)</f>
        <v>E</v>
      </c>
    </row>
    <row r="4082">
      <c r="A4082" s="1">
        <v>141091.0</v>
      </c>
      <c r="B4082" s="1">
        <v>552.0</v>
      </c>
      <c r="C4082" s="1">
        <v>0.0</v>
      </c>
      <c r="D4082" s="1" t="s">
        <v>32</v>
      </c>
      <c r="E4082" s="1">
        <v>24.0</v>
      </c>
      <c r="F4082" s="7" t="str">
        <f>vlookup(E4082,Teams!A:B,2,false)</f>
        <v>Lexington A</v>
      </c>
      <c r="G4082" s="1" t="b">
        <v>1</v>
      </c>
      <c r="H4082" s="1" t="b">
        <v>1</v>
      </c>
      <c r="I4082" s="1">
        <v>23.0</v>
      </c>
      <c r="J4082" s="7" t="str">
        <f>vlookup(I4082,Cats!$A:$B,2,false)</f>
        <v>B</v>
      </c>
    </row>
    <row r="4083">
      <c r="A4083" s="1">
        <v>141092.0</v>
      </c>
      <c r="B4083" s="1">
        <v>552.0</v>
      </c>
      <c r="C4083" s="1">
        <v>14.0</v>
      </c>
      <c r="D4083" s="1" t="s">
        <v>71</v>
      </c>
      <c r="E4083" s="1">
        <v>34.0</v>
      </c>
      <c r="F4083" s="7" t="str">
        <f>vlookup(E4083,Teams!A:B,2,false)</f>
        <v>Niskayuna</v>
      </c>
      <c r="G4083" s="1" t="b">
        <v>0</v>
      </c>
      <c r="H4083" s="1" t="b">
        <v>0</v>
      </c>
      <c r="I4083" s="1">
        <v>23.0</v>
      </c>
      <c r="J4083" s="7" t="str">
        <f>vlookup(I4083,Cats!$A:$B,2,false)</f>
        <v>B</v>
      </c>
    </row>
    <row r="4084">
      <c r="A4084" s="1">
        <v>141093.0</v>
      </c>
      <c r="B4084" s="1">
        <v>552.0</v>
      </c>
      <c r="C4084" s="1">
        <v>4.0</v>
      </c>
      <c r="D4084" s="1" t="s">
        <v>80</v>
      </c>
      <c r="E4084" s="1">
        <v>24.0</v>
      </c>
      <c r="F4084" s="7" t="str">
        <f>vlookup(E4084,Teams!A:B,2,false)</f>
        <v>Lexington A</v>
      </c>
      <c r="G4084" s="1" t="b">
        <v>1</v>
      </c>
      <c r="H4084" s="1" t="b">
        <v>0</v>
      </c>
      <c r="I4084" s="1">
        <v>24.0</v>
      </c>
      <c r="J4084" s="7" t="str">
        <f>vlookup(I4084,Cats!$A:$B,2,false)</f>
        <v>P</v>
      </c>
    </row>
    <row r="4085">
      <c r="A4085" s="1">
        <v>141094.0</v>
      </c>
      <c r="B4085" s="1">
        <v>552.0</v>
      </c>
      <c r="C4085" s="1">
        <v>0.0</v>
      </c>
      <c r="D4085" s="1" t="s">
        <v>32</v>
      </c>
      <c r="E4085" s="1">
        <v>34.0</v>
      </c>
      <c r="F4085" s="7" t="str">
        <f>vlookup(E4085,Teams!A:B,2,false)</f>
        <v>Niskayuna</v>
      </c>
      <c r="G4085" s="1" t="b">
        <v>0</v>
      </c>
      <c r="H4085" s="1" t="b">
        <v>1</v>
      </c>
      <c r="I4085" s="1">
        <v>24.0</v>
      </c>
      <c r="J4085" s="7" t="str">
        <f>vlookup(I4085,Cats!$A:$B,2,false)</f>
        <v>P</v>
      </c>
    </row>
    <row r="4086">
      <c r="A4086" s="1">
        <v>141095.0</v>
      </c>
      <c r="B4086" s="1">
        <v>553.0</v>
      </c>
      <c r="C4086" s="1">
        <v>0.0</v>
      </c>
      <c r="D4086" s="1" t="s">
        <v>32</v>
      </c>
      <c r="E4086" s="1">
        <v>21.0</v>
      </c>
      <c r="F4086" s="7" t="str">
        <f>vlookup(E4086,Teams!A:B,2,false)</f>
        <v>JP Stevens</v>
      </c>
      <c r="G4086" s="1" t="b">
        <v>1</v>
      </c>
      <c r="H4086" s="1" t="b">
        <v>1</v>
      </c>
      <c r="I4086" s="1">
        <v>1.0</v>
      </c>
      <c r="J4086" s="7" t="str">
        <f>vlookup(I4086,Cats!$A:$B,2,false)</f>
        <v>X</v>
      </c>
    </row>
    <row r="4087">
      <c r="A4087" s="1">
        <v>141096.0</v>
      </c>
      <c r="B4087" s="1">
        <v>553.0</v>
      </c>
      <c r="C4087" s="1">
        <v>14.0</v>
      </c>
      <c r="D4087" s="1" t="s">
        <v>92</v>
      </c>
      <c r="E4087" s="1">
        <v>41.0</v>
      </c>
      <c r="F4087" s="7" t="str">
        <f>vlookup(E4087,Teams!A:B,2,false)</f>
        <v>Shen</v>
      </c>
      <c r="G4087" s="1" t="b">
        <v>0</v>
      </c>
      <c r="H4087" s="1" t="b">
        <v>0</v>
      </c>
      <c r="I4087" s="1">
        <v>1.0</v>
      </c>
      <c r="J4087" s="7" t="str">
        <f>vlookup(I4087,Cats!$A:$B,2,false)</f>
        <v>X</v>
      </c>
    </row>
    <row r="4088">
      <c r="A4088" s="1">
        <v>141097.0</v>
      </c>
      <c r="B4088" s="1">
        <v>553.0</v>
      </c>
      <c r="C4088" s="1">
        <v>0.0</v>
      </c>
      <c r="D4088" s="1" t="s">
        <v>32</v>
      </c>
      <c r="E4088" s="1">
        <v>21.0</v>
      </c>
      <c r="F4088" s="7" t="str">
        <f>vlookup(E4088,Teams!A:B,2,false)</f>
        <v>JP Stevens</v>
      </c>
      <c r="G4088" s="1" t="b">
        <v>1</v>
      </c>
      <c r="H4088" s="1" t="b">
        <v>1</v>
      </c>
      <c r="I4088" s="1">
        <v>2.0</v>
      </c>
      <c r="J4088" s="7" t="str">
        <f>vlookup(I4088,Cats!$A:$B,2,false)</f>
        <v>M</v>
      </c>
    </row>
    <row r="4089">
      <c r="A4089" s="1">
        <v>141098.0</v>
      </c>
      <c r="B4089" s="1">
        <v>553.0</v>
      </c>
      <c r="C4089" s="1">
        <v>4.0</v>
      </c>
      <c r="D4089" s="1" t="s">
        <v>141</v>
      </c>
      <c r="E4089" s="1">
        <v>41.0</v>
      </c>
      <c r="F4089" s="7" t="str">
        <f>vlookup(E4089,Teams!A:B,2,false)</f>
        <v>Shen</v>
      </c>
      <c r="G4089" s="1" t="b">
        <v>0</v>
      </c>
      <c r="H4089" s="1" t="b">
        <v>0</v>
      </c>
      <c r="I4089" s="1">
        <v>2.0</v>
      </c>
      <c r="J4089" s="7" t="str">
        <f>vlookup(I4089,Cats!$A:$B,2,false)</f>
        <v>M</v>
      </c>
    </row>
    <row r="4090">
      <c r="A4090" s="1">
        <v>141099.0</v>
      </c>
      <c r="B4090" s="1">
        <v>553.0</v>
      </c>
      <c r="C4090" s="1">
        <v>0.0</v>
      </c>
      <c r="D4090" s="1" t="s">
        <v>32</v>
      </c>
      <c r="E4090" s="1">
        <v>21.0</v>
      </c>
      <c r="F4090" s="7" t="str">
        <f>vlookup(E4090,Teams!A:B,2,false)</f>
        <v>JP Stevens</v>
      </c>
      <c r="G4090" s="1" t="b">
        <v>1</v>
      </c>
      <c r="H4090" s="1" t="b">
        <v>1</v>
      </c>
      <c r="I4090" s="1">
        <v>3.0</v>
      </c>
      <c r="J4090" s="7" t="str">
        <f>vlookup(I4090,Cats!$A:$B,2,false)</f>
        <v>C</v>
      </c>
    </row>
    <row r="4091">
      <c r="A4091" s="1">
        <v>141100.0</v>
      </c>
      <c r="B4091" s="1">
        <v>553.0</v>
      </c>
      <c r="C4091" s="1">
        <v>14.0</v>
      </c>
      <c r="D4091" s="1" t="s">
        <v>92</v>
      </c>
      <c r="E4091" s="1">
        <v>41.0</v>
      </c>
      <c r="F4091" s="7" t="str">
        <f>vlookup(E4091,Teams!A:B,2,false)</f>
        <v>Shen</v>
      </c>
      <c r="G4091" s="1" t="b">
        <v>0</v>
      </c>
      <c r="H4091" s="1" t="b">
        <v>0</v>
      </c>
      <c r="I4091" s="1">
        <v>3.0</v>
      </c>
      <c r="J4091" s="7" t="str">
        <f>vlookup(I4091,Cats!$A:$B,2,false)</f>
        <v>C</v>
      </c>
    </row>
    <row r="4092">
      <c r="A4092" s="1">
        <v>141101.0</v>
      </c>
      <c r="B4092" s="1">
        <v>553.0</v>
      </c>
      <c r="C4092" s="1">
        <v>0.0</v>
      </c>
      <c r="D4092" s="1" t="s">
        <v>32</v>
      </c>
      <c r="E4092" s="1">
        <v>21.0</v>
      </c>
      <c r="F4092" s="7" t="str">
        <f>vlookup(E4092,Teams!A:B,2,false)</f>
        <v>JP Stevens</v>
      </c>
      <c r="G4092" s="1" t="b">
        <v>1</v>
      </c>
      <c r="H4092" s="1" t="b">
        <v>1</v>
      </c>
      <c r="I4092" s="1">
        <v>4.0</v>
      </c>
      <c r="J4092" s="7" t="str">
        <f>vlookup(I4092,Cats!$A:$B,2,false)</f>
        <v>E</v>
      </c>
    </row>
    <row r="4093">
      <c r="A4093" s="1">
        <v>141102.0</v>
      </c>
      <c r="B4093" s="1">
        <v>553.0</v>
      </c>
      <c r="C4093" s="1">
        <v>14.0</v>
      </c>
      <c r="D4093" s="1" t="s">
        <v>92</v>
      </c>
      <c r="E4093" s="1">
        <v>41.0</v>
      </c>
      <c r="F4093" s="7" t="str">
        <f>vlookup(E4093,Teams!A:B,2,false)</f>
        <v>Shen</v>
      </c>
      <c r="G4093" s="1" t="b">
        <v>0</v>
      </c>
      <c r="H4093" s="1" t="b">
        <v>0</v>
      </c>
      <c r="I4093" s="1">
        <v>4.0</v>
      </c>
      <c r="J4093" s="7" t="str">
        <f>vlookup(I4093,Cats!$A:$B,2,false)</f>
        <v>E</v>
      </c>
    </row>
    <row r="4094">
      <c r="A4094" s="1">
        <v>141103.0</v>
      </c>
      <c r="B4094" s="1">
        <v>553.0</v>
      </c>
      <c r="C4094" s="1">
        <v>0.0</v>
      </c>
      <c r="D4094" s="1" t="s">
        <v>32</v>
      </c>
      <c r="E4094" s="1">
        <v>21.0</v>
      </c>
      <c r="F4094" s="7" t="str">
        <f>vlookup(E4094,Teams!A:B,2,false)</f>
        <v>JP Stevens</v>
      </c>
      <c r="G4094" s="1" t="b">
        <v>1</v>
      </c>
      <c r="H4094" s="1" t="b">
        <v>1</v>
      </c>
      <c r="I4094" s="1">
        <v>5.0</v>
      </c>
      <c r="J4094" s="7" t="str">
        <f>vlookup(I4094,Cats!$A:$B,2,false)</f>
        <v>B</v>
      </c>
    </row>
    <row r="4095">
      <c r="A4095" s="1">
        <v>141104.0</v>
      </c>
      <c r="B4095" s="1">
        <v>553.0</v>
      </c>
      <c r="C4095" s="1">
        <v>14.0</v>
      </c>
      <c r="D4095" s="1" t="s">
        <v>92</v>
      </c>
      <c r="E4095" s="1">
        <v>41.0</v>
      </c>
      <c r="F4095" s="7" t="str">
        <f>vlookup(E4095,Teams!A:B,2,false)</f>
        <v>Shen</v>
      </c>
      <c r="G4095" s="1" t="b">
        <v>0</v>
      </c>
      <c r="H4095" s="1" t="b">
        <v>0</v>
      </c>
      <c r="I4095" s="1">
        <v>5.0</v>
      </c>
      <c r="J4095" s="7" t="str">
        <f>vlookup(I4095,Cats!$A:$B,2,false)</f>
        <v>B</v>
      </c>
    </row>
    <row r="4096">
      <c r="A4096" s="1">
        <v>141105.0</v>
      </c>
      <c r="B4096" s="1">
        <v>553.0</v>
      </c>
      <c r="C4096" s="1">
        <v>0.0</v>
      </c>
      <c r="D4096" s="1" t="s">
        <v>32</v>
      </c>
      <c r="E4096" s="1">
        <v>21.0</v>
      </c>
      <c r="F4096" s="7" t="str">
        <f>vlookup(E4096,Teams!A:B,2,false)</f>
        <v>JP Stevens</v>
      </c>
      <c r="G4096" s="1" t="b">
        <v>1</v>
      </c>
      <c r="H4096" s="1" t="b">
        <v>1</v>
      </c>
      <c r="I4096" s="1">
        <v>6.0</v>
      </c>
      <c r="J4096" s="7" t="str">
        <f>vlookup(I4096,Cats!$A:$B,2,false)</f>
        <v>P</v>
      </c>
    </row>
    <row r="4097">
      <c r="A4097" s="1">
        <v>141106.0</v>
      </c>
      <c r="B4097" s="1">
        <v>553.0</v>
      </c>
      <c r="C4097" s="1">
        <v>4.0</v>
      </c>
      <c r="D4097" s="1" t="s">
        <v>92</v>
      </c>
      <c r="E4097" s="1">
        <v>41.0</v>
      </c>
      <c r="F4097" s="7" t="str">
        <f>vlookup(E4097,Teams!A:B,2,false)</f>
        <v>Shen</v>
      </c>
      <c r="G4097" s="1" t="b">
        <v>0</v>
      </c>
      <c r="H4097" s="1" t="b">
        <v>0</v>
      </c>
      <c r="I4097" s="1">
        <v>6.0</v>
      </c>
      <c r="J4097" s="7" t="str">
        <f>vlookup(I4097,Cats!$A:$B,2,false)</f>
        <v>P</v>
      </c>
    </row>
    <row r="4098">
      <c r="A4098" s="1">
        <v>141107.0</v>
      </c>
      <c r="B4098" s="1">
        <v>553.0</v>
      </c>
      <c r="C4098" s="1">
        <v>0.0</v>
      </c>
      <c r="D4098" s="1" t="s">
        <v>32</v>
      </c>
      <c r="E4098" s="1">
        <v>21.0</v>
      </c>
      <c r="F4098" s="7" t="str">
        <f>vlookup(E4098,Teams!A:B,2,false)</f>
        <v>JP Stevens</v>
      </c>
      <c r="G4098" s="1" t="b">
        <v>1</v>
      </c>
      <c r="H4098" s="1" t="b">
        <v>1</v>
      </c>
      <c r="I4098" s="1">
        <v>7.0</v>
      </c>
      <c r="J4098" s="7" t="str">
        <f>vlookup(I4098,Cats!$A:$B,2,false)</f>
        <v>X</v>
      </c>
    </row>
    <row r="4099">
      <c r="A4099" s="1">
        <v>141108.0</v>
      </c>
      <c r="B4099" s="1">
        <v>553.0</v>
      </c>
      <c r="C4099" s="1">
        <v>4.0</v>
      </c>
      <c r="D4099" s="1" t="s">
        <v>92</v>
      </c>
      <c r="E4099" s="1">
        <v>41.0</v>
      </c>
      <c r="F4099" s="7" t="str">
        <f>vlookup(E4099,Teams!A:B,2,false)</f>
        <v>Shen</v>
      </c>
      <c r="G4099" s="1" t="b">
        <v>0</v>
      </c>
      <c r="H4099" s="1" t="b">
        <v>0</v>
      </c>
      <c r="I4099" s="1">
        <v>7.0</v>
      </c>
      <c r="J4099" s="7" t="str">
        <f>vlookup(I4099,Cats!$A:$B,2,false)</f>
        <v>X</v>
      </c>
    </row>
    <row r="4100">
      <c r="A4100" s="1">
        <v>141109.0</v>
      </c>
      <c r="B4100" s="1">
        <v>553.0</v>
      </c>
      <c r="C4100" s="1">
        <v>0.0</v>
      </c>
      <c r="D4100" s="1" t="s">
        <v>32</v>
      </c>
      <c r="E4100" s="1">
        <v>21.0</v>
      </c>
      <c r="F4100" s="7" t="str">
        <f>vlookup(E4100,Teams!A:B,2,false)</f>
        <v>JP Stevens</v>
      </c>
      <c r="G4100" s="1" t="b">
        <v>1</v>
      </c>
      <c r="H4100" s="1" t="b">
        <v>1</v>
      </c>
      <c r="I4100" s="1">
        <v>8.0</v>
      </c>
      <c r="J4100" s="7" t="str">
        <f>vlookup(I4100,Cats!$A:$B,2,false)</f>
        <v>M</v>
      </c>
    </row>
    <row r="4101">
      <c r="A4101" s="1">
        <v>141110.0</v>
      </c>
      <c r="B4101" s="1">
        <v>553.0</v>
      </c>
      <c r="C4101" s="1">
        <v>4.0</v>
      </c>
      <c r="D4101" s="1" t="s">
        <v>139</v>
      </c>
      <c r="E4101" s="1">
        <v>41.0</v>
      </c>
      <c r="F4101" s="7" t="str">
        <f>vlookup(E4101,Teams!A:B,2,false)</f>
        <v>Shen</v>
      </c>
      <c r="G4101" s="1" t="b">
        <v>0</v>
      </c>
      <c r="H4101" s="1" t="b">
        <v>0</v>
      </c>
      <c r="I4101" s="1">
        <v>8.0</v>
      </c>
      <c r="J4101" s="7" t="str">
        <f>vlookup(I4101,Cats!$A:$B,2,false)</f>
        <v>M</v>
      </c>
    </row>
    <row r="4102">
      <c r="A4102" s="1">
        <v>141111.0</v>
      </c>
      <c r="B4102" s="1">
        <v>553.0</v>
      </c>
      <c r="C4102" s="1">
        <v>0.0</v>
      </c>
      <c r="D4102" s="1" t="s">
        <v>32</v>
      </c>
      <c r="E4102" s="1">
        <v>21.0</v>
      </c>
      <c r="F4102" s="7" t="str">
        <f>vlookup(E4102,Teams!A:B,2,false)</f>
        <v>JP Stevens</v>
      </c>
      <c r="G4102" s="1" t="b">
        <v>1</v>
      </c>
      <c r="H4102" s="1" t="b">
        <v>1</v>
      </c>
      <c r="I4102" s="1">
        <v>9.0</v>
      </c>
      <c r="J4102" s="7" t="str">
        <f>vlookup(I4102,Cats!$A:$B,2,false)</f>
        <v>C</v>
      </c>
    </row>
    <row r="4103">
      <c r="A4103" s="1">
        <v>141112.0</v>
      </c>
      <c r="B4103" s="1">
        <v>553.0</v>
      </c>
      <c r="C4103" s="1">
        <v>4.0</v>
      </c>
      <c r="D4103" s="1" t="s">
        <v>142</v>
      </c>
      <c r="E4103" s="1">
        <v>41.0</v>
      </c>
      <c r="F4103" s="7" t="str">
        <f>vlookup(E4103,Teams!A:B,2,false)</f>
        <v>Shen</v>
      </c>
      <c r="G4103" s="1" t="b">
        <v>0</v>
      </c>
      <c r="H4103" s="1" t="b">
        <v>0</v>
      </c>
      <c r="I4103" s="1">
        <v>9.0</v>
      </c>
      <c r="J4103" s="7" t="str">
        <f>vlookup(I4103,Cats!$A:$B,2,false)</f>
        <v>C</v>
      </c>
    </row>
    <row r="4104">
      <c r="A4104" s="1">
        <v>141113.0</v>
      </c>
      <c r="B4104" s="1">
        <v>553.0</v>
      </c>
      <c r="C4104" s="1">
        <v>14.0</v>
      </c>
      <c r="D4104" s="1" t="s">
        <v>148</v>
      </c>
      <c r="E4104" s="1">
        <v>21.0</v>
      </c>
      <c r="F4104" s="7" t="str">
        <f>vlookup(E4104,Teams!A:B,2,false)</f>
        <v>JP Stevens</v>
      </c>
      <c r="G4104" s="1" t="b">
        <v>1</v>
      </c>
      <c r="H4104" s="1" t="b">
        <v>0</v>
      </c>
      <c r="I4104" s="1">
        <v>10.0</v>
      </c>
      <c r="J4104" s="7" t="str">
        <f>vlookup(I4104,Cats!$A:$B,2,false)</f>
        <v>E</v>
      </c>
    </row>
    <row r="4105">
      <c r="A4105" s="1">
        <v>141114.0</v>
      </c>
      <c r="B4105" s="1">
        <v>553.0</v>
      </c>
      <c r="C4105" s="1">
        <v>0.0</v>
      </c>
      <c r="D4105" s="1" t="s">
        <v>32</v>
      </c>
      <c r="E4105" s="1">
        <v>41.0</v>
      </c>
      <c r="F4105" s="7" t="str">
        <f>vlookup(E4105,Teams!A:B,2,false)</f>
        <v>Shen</v>
      </c>
      <c r="G4105" s="1" t="b">
        <v>0</v>
      </c>
      <c r="H4105" s="1" t="b">
        <v>1</v>
      </c>
      <c r="I4105" s="1">
        <v>10.0</v>
      </c>
      <c r="J4105" s="7" t="str">
        <f>vlookup(I4105,Cats!$A:$B,2,false)</f>
        <v>E</v>
      </c>
    </row>
    <row r="4106">
      <c r="A4106" s="1">
        <v>141115.0</v>
      </c>
      <c r="B4106" s="1">
        <v>553.0</v>
      </c>
      <c r="C4106" s="1">
        <v>0.0</v>
      </c>
      <c r="D4106" s="1" t="s">
        <v>32</v>
      </c>
      <c r="E4106" s="1">
        <v>21.0</v>
      </c>
      <c r="F4106" s="7" t="str">
        <f>vlookup(E4106,Teams!A:B,2,false)</f>
        <v>JP Stevens</v>
      </c>
      <c r="G4106" s="1" t="b">
        <v>1</v>
      </c>
      <c r="H4106" s="1" t="b">
        <v>1</v>
      </c>
      <c r="I4106" s="1">
        <v>11.0</v>
      </c>
      <c r="J4106" s="7" t="str">
        <f>vlookup(I4106,Cats!$A:$B,2,false)</f>
        <v>B</v>
      </c>
    </row>
    <row r="4107">
      <c r="A4107" s="1">
        <v>141116.0</v>
      </c>
      <c r="B4107" s="1">
        <v>553.0</v>
      </c>
      <c r="C4107" s="1">
        <v>14.0</v>
      </c>
      <c r="D4107" s="1" t="s">
        <v>92</v>
      </c>
      <c r="E4107" s="1">
        <v>41.0</v>
      </c>
      <c r="F4107" s="7" t="str">
        <f>vlookup(E4107,Teams!A:B,2,false)</f>
        <v>Shen</v>
      </c>
      <c r="G4107" s="1" t="b">
        <v>0</v>
      </c>
      <c r="H4107" s="1" t="b">
        <v>0</v>
      </c>
      <c r="I4107" s="1">
        <v>11.0</v>
      </c>
      <c r="J4107" s="7" t="str">
        <f>vlookup(I4107,Cats!$A:$B,2,false)</f>
        <v>B</v>
      </c>
    </row>
    <row r="4108">
      <c r="A4108" s="1">
        <v>141117.0</v>
      </c>
      <c r="B4108" s="1">
        <v>553.0</v>
      </c>
      <c r="C4108" s="1">
        <v>4.0</v>
      </c>
      <c r="D4108" s="1" t="s">
        <v>148</v>
      </c>
      <c r="E4108" s="1">
        <v>21.0</v>
      </c>
      <c r="F4108" s="7" t="str">
        <f>vlookup(E4108,Teams!A:B,2,false)</f>
        <v>JP Stevens</v>
      </c>
      <c r="G4108" s="1" t="b">
        <v>1</v>
      </c>
      <c r="H4108" s="1" t="b">
        <v>0</v>
      </c>
      <c r="I4108" s="1">
        <v>12.0</v>
      </c>
      <c r="J4108" s="7" t="str">
        <f>vlookup(I4108,Cats!$A:$B,2,false)</f>
        <v>P</v>
      </c>
    </row>
    <row r="4109">
      <c r="A4109" s="1">
        <v>141118.0</v>
      </c>
      <c r="B4109" s="1">
        <v>553.0</v>
      </c>
      <c r="C4109" s="1">
        <v>-4.0</v>
      </c>
      <c r="D4109" s="1" t="s">
        <v>142</v>
      </c>
      <c r="E4109" s="1">
        <v>41.0</v>
      </c>
      <c r="F4109" s="7" t="str">
        <f>vlookup(E4109,Teams!A:B,2,false)</f>
        <v>Shen</v>
      </c>
      <c r="G4109" s="1" t="b">
        <v>0</v>
      </c>
      <c r="H4109" s="1" t="b">
        <v>0</v>
      </c>
      <c r="I4109" s="1">
        <v>12.0</v>
      </c>
      <c r="J4109" s="7" t="str">
        <f>vlookup(I4109,Cats!$A:$B,2,false)</f>
        <v>P</v>
      </c>
    </row>
    <row r="4110">
      <c r="A4110" s="1">
        <v>141119.0</v>
      </c>
      <c r="B4110" s="1">
        <v>553.0</v>
      </c>
      <c r="C4110" s="1">
        <v>14.0</v>
      </c>
      <c r="D4110" s="1" t="s">
        <v>148</v>
      </c>
      <c r="E4110" s="1">
        <v>21.0</v>
      </c>
      <c r="F4110" s="7" t="str">
        <f>vlookup(E4110,Teams!A:B,2,false)</f>
        <v>JP Stevens</v>
      </c>
      <c r="G4110" s="1" t="b">
        <v>1</v>
      </c>
      <c r="H4110" s="1" t="b">
        <v>0</v>
      </c>
      <c r="I4110" s="1">
        <v>13.0</v>
      </c>
      <c r="J4110" s="7" t="str">
        <f>vlookup(I4110,Cats!$A:$B,2,false)</f>
        <v>X</v>
      </c>
    </row>
    <row r="4111">
      <c r="A4111" s="1">
        <v>141120.0</v>
      </c>
      <c r="B4111" s="1">
        <v>553.0</v>
      </c>
      <c r="C4111" s="1">
        <v>0.0</v>
      </c>
      <c r="D4111" s="1" t="s">
        <v>32</v>
      </c>
      <c r="E4111" s="1">
        <v>41.0</v>
      </c>
      <c r="F4111" s="7" t="str">
        <f>vlookup(E4111,Teams!A:B,2,false)</f>
        <v>Shen</v>
      </c>
      <c r="G4111" s="1" t="b">
        <v>0</v>
      </c>
      <c r="H4111" s="1" t="b">
        <v>1</v>
      </c>
      <c r="I4111" s="1">
        <v>13.0</v>
      </c>
      <c r="J4111" s="7" t="str">
        <f>vlookup(I4111,Cats!$A:$B,2,false)</f>
        <v>X</v>
      </c>
    </row>
    <row r="4112">
      <c r="A4112" s="1">
        <v>141121.0</v>
      </c>
      <c r="B4112" s="1">
        <v>553.0</v>
      </c>
      <c r="C4112" s="1">
        <v>4.0</v>
      </c>
      <c r="D4112" s="1" t="s">
        <v>148</v>
      </c>
      <c r="E4112" s="1">
        <v>21.0</v>
      </c>
      <c r="F4112" s="7" t="str">
        <f>vlookup(E4112,Teams!A:B,2,false)</f>
        <v>JP Stevens</v>
      </c>
      <c r="G4112" s="1" t="b">
        <v>1</v>
      </c>
      <c r="H4112" s="1" t="b">
        <v>0</v>
      </c>
      <c r="I4112" s="1">
        <v>14.0</v>
      </c>
      <c r="J4112" s="7" t="str">
        <f>vlookup(I4112,Cats!$A:$B,2,false)</f>
        <v>M</v>
      </c>
    </row>
    <row r="4113">
      <c r="A4113" s="1">
        <v>141122.0</v>
      </c>
      <c r="B4113" s="1">
        <v>553.0</v>
      </c>
      <c r="C4113" s="1">
        <v>0.0</v>
      </c>
      <c r="D4113" s="1" t="s">
        <v>32</v>
      </c>
      <c r="E4113" s="1">
        <v>41.0</v>
      </c>
      <c r="F4113" s="7" t="str">
        <f>vlookup(E4113,Teams!A:B,2,false)</f>
        <v>Shen</v>
      </c>
      <c r="G4113" s="1" t="b">
        <v>0</v>
      </c>
      <c r="H4113" s="1" t="b">
        <v>1</v>
      </c>
      <c r="I4113" s="1">
        <v>14.0</v>
      </c>
      <c r="J4113" s="7" t="str">
        <f>vlookup(I4113,Cats!$A:$B,2,false)</f>
        <v>M</v>
      </c>
    </row>
    <row r="4114">
      <c r="A4114" s="1">
        <v>141123.0</v>
      </c>
      <c r="B4114" s="1">
        <v>553.0</v>
      </c>
      <c r="C4114" s="1">
        <v>0.0</v>
      </c>
      <c r="D4114" s="1" t="s">
        <v>32</v>
      </c>
      <c r="E4114" s="1">
        <v>21.0</v>
      </c>
      <c r="F4114" s="7" t="str">
        <f>vlookup(E4114,Teams!A:B,2,false)</f>
        <v>JP Stevens</v>
      </c>
      <c r="G4114" s="1" t="b">
        <v>1</v>
      </c>
      <c r="H4114" s="1" t="b">
        <v>1</v>
      </c>
      <c r="I4114" s="1">
        <v>15.0</v>
      </c>
      <c r="J4114" s="7" t="str">
        <f>vlookup(I4114,Cats!$A:$B,2,false)</f>
        <v>C</v>
      </c>
    </row>
    <row r="4115">
      <c r="A4115" s="1">
        <v>141124.0</v>
      </c>
      <c r="B4115" s="1">
        <v>553.0</v>
      </c>
      <c r="C4115" s="1">
        <v>4.0</v>
      </c>
      <c r="D4115" s="1" t="s">
        <v>92</v>
      </c>
      <c r="E4115" s="1">
        <v>41.0</v>
      </c>
      <c r="F4115" s="7" t="str">
        <f>vlookup(E4115,Teams!A:B,2,false)</f>
        <v>Shen</v>
      </c>
      <c r="G4115" s="1" t="b">
        <v>0</v>
      </c>
      <c r="H4115" s="1" t="b">
        <v>0</v>
      </c>
      <c r="I4115" s="1">
        <v>15.0</v>
      </c>
      <c r="J4115" s="7" t="str">
        <f>vlookup(I4115,Cats!$A:$B,2,false)</f>
        <v>C</v>
      </c>
    </row>
    <row r="4116">
      <c r="A4116" s="1">
        <v>141125.0</v>
      </c>
      <c r="B4116" s="1">
        <v>553.0</v>
      </c>
      <c r="C4116" s="1">
        <v>0.0</v>
      </c>
      <c r="D4116" s="1" t="s">
        <v>32</v>
      </c>
      <c r="E4116" s="1">
        <v>21.0</v>
      </c>
      <c r="F4116" s="7" t="str">
        <f>vlookup(E4116,Teams!A:B,2,false)</f>
        <v>JP Stevens</v>
      </c>
      <c r="G4116" s="1" t="b">
        <v>1</v>
      </c>
      <c r="H4116" s="1" t="b">
        <v>1</v>
      </c>
      <c r="I4116" s="1">
        <v>16.0</v>
      </c>
      <c r="J4116" s="7" t="str">
        <f>vlookup(I4116,Cats!$A:$B,2,false)</f>
        <v>E</v>
      </c>
    </row>
    <row r="4117">
      <c r="A4117" s="1">
        <v>141126.0</v>
      </c>
      <c r="B4117" s="1">
        <v>553.0</v>
      </c>
      <c r="C4117" s="1">
        <v>14.0</v>
      </c>
      <c r="D4117" s="1" t="s">
        <v>92</v>
      </c>
      <c r="E4117" s="1">
        <v>41.0</v>
      </c>
      <c r="F4117" s="7" t="str">
        <f>vlookup(E4117,Teams!A:B,2,false)</f>
        <v>Shen</v>
      </c>
      <c r="G4117" s="1" t="b">
        <v>0</v>
      </c>
      <c r="H4117" s="1" t="b">
        <v>0</v>
      </c>
      <c r="I4117" s="1">
        <v>16.0</v>
      </c>
      <c r="J4117" s="7" t="str">
        <f>vlookup(I4117,Cats!$A:$B,2,false)</f>
        <v>E</v>
      </c>
    </row>
    <row r="4118">
      <c r="A4118" s="1">
        <v>141127.0</v>
      </c>
      <c r="B4118" s="1">
        <v>553.0</v>
      </c>
      <c r="C4118" s="1">
        <v>0.0</v>
      </c>
      <c r="D4118" s="1" t="s">
        <v>32</v>
      </c>
      <c r="E4118" s="1">
        <v>21.0</v>
      </c>
      <c r="F4118" s="7" t="str">
        <f>vlookup(E4118,Teams!A:B,2,false)</f>
        <v>JP Stevens</v>
      </c>
      <c r="G4118" s="1" t="b">
        <v>1</v>
      </c>
      <c r="H4118" s="1" t="b">
        <v>1</v>
      </c>
      <c r="I4118" s="1">
        <v>17.0</v>
      </c>
      <c r="J4118" s="7" t="str">
        <f>vlookup(I4118,Cats!$A:$B,2,false)</f>
        <v>B</v>
      </c>
    </row>
    <row r="4119">
      <c r="A4119" s="1">
        <v>141128.0</v>
      </c>
      <c r="B4119" s="1">
        <v>553.0</v>
      </c>
      <c r="C4119" s="1">
        <v>4.0</v>
      </c>
      <c r="D4119" s="1" t="s">
        <v>92</v>
      </c>
      <c r="E4119" s="1">
        <v>41.0</v>
      </c>
      <c r="F4119" s="7" t="str">
        <f>vlookup(E4119,Teams!A:B,2,false)</f>
        <v>Shen</v>
      </c>
      <c r="G4119" s="1" t="b">
        <v>0</v>
      </c>
      <c r="H4119" s="1" t="b">
        <v>0</v>
      </c>
      <c r="I4119" s="1">
        <v>17.0</v>
      </c>
      <c r="J4119" s="7" t="str">
        <f>vlookup(I4119,Cats!$A:$B,2,false)</f>
        <v>B</v>
      </c>
    </row>
    <row r="4120">
      <c r="A4120" s="1">
        <v>141129.0</v>
      </c>
      <c r="B4120" s="1">
        <v>553.0</v>
      </c>
      <c r="C4120" s="1">
        <v>0.0</v>
      </c>
      <c r="D4120" s="1" t="s">
        <v>148</v>
      </c>
      <c r="E4120" s="1">
        <v>21.0</v>
      </c>
      <c r="F4120" s="7" t="str">
        <f>vlookup(E4120,Teams!A:B,2,false)</f>
        <v>JP Stevens</v>
      </c>
      <c r="G4120" s="1" t="b">
        <v>1</v>
      </c>
      <c r="H4120" s="1" t="b">
        <v>0</v>
      </c>
      <c r="I4120" s="1">
        <v>18.0</v>
      </c>
      <c r="J4120" s="7" t="str">
        <f>vlookup(I4120,Cats!$A:$B,2,false)</f>
        <v>P</v>
      </c>
    </row>
    <row r="4121">
      <c r="A4121" s="1">
        <v>141130.0</v>
      </c>
      <c r="B4121" s="1">
        <v>553.0</v>
      </c>
      <c r="C4121" s="1">
        <v>0.0</v>
      </c>
      <c r="D4121" s="1" t="s">
        <v>92</v>
      </c>
      <c r="E4121" s="1">
        <v>41.0</v>
      </c>
      <c r="F4121" s="7" t="str">
        <f>vlookup(E4121,Teams!A:B,2,false)</f>
        <v>Shen</v>
      </c>
      <c r="G4121" s="1" t="b">
        <v>0</v>
      </c>
      <c r="H4121" s="1" t="b">
        <v>0</v>
      </c>
      <c r="I4121" s="1">
        <v>18.0</v>
      </c>
      <c r="J4121" s="7" t="str">
        <f>vlookup(I4121,Cats!$A:$B,2,false)</f>
        <v>P</v>
      </c>
    </row>
    <row r="4122">
      <c r="A4122" s="1">
        <v>141131.0</v>
      </c>
      <c r="B4122" s="1">
        <v>553.0</v>
      </c>
      <c r="C4122" s="1">
        <v>4.0</v>
      </c>
      <c r="D4122" s="1" t="s">
        <v>211</v>
      </c>
      <c r="E4122" s="1">
        <v>21.0</v>
      </c>
      <c r="F4122" s="7" t="str">
        <f>vlookup(E4122,Teams!A:B,2,false)</f>
        <v>JP Stevens</v>
      </c>
      <c r="G4122" s="1" t="b">
        <v>1</v>
      </c>
      <c r="H4122" s="1" t="b">
        <v>0</v>
      </c>
      <c r="I4122" s="1">
        <v>19.0</v>
      </c>
      <c r="J4122" s="7" t="str">
        <f>vlookup(I4122,Cats!$A:$B,2,false)</f>
        <v>X</v>
      </c>
    </row>
    <row r="4123">
      <c r="A4123" s="1">
        <v>141132.0</v>
      </c>
      <c r="B4123" s="1">
        <v>553.0</v>
      </c>
      <c r="C4123" s="1">
        <v>0.0</v>
      </c>
      <c r="D4123" s="1" t="s">
        <v>32</v>
      </c>
      <c r="E4123" s="1">
        <v>41.0</v>
      </c>
      <c r="F4123" s="7" t="str">
        <f>vlookup(E4123,Teams!A:B,2,false)</f>
        <v>Shen</v>
      </c>
      <c r="G4123" s="1" t="b">
        <v>0</v>
      </c>
      <c r="H4123" s="1" t="b">
        <v>1</v>
      </c>
      <c r="I4123" s="1">
        <v>19.0</v>
      </c>
      <c r="J4123" s="7" t="str">
        <f>vlookup(I4123,Cats!$A:$B,2,false)</f>
        <v>X</v>
      </c>
    </row>
    <row r="4124">
      <c r="A4124" s="1">
        <v>141133.0</v>
      </c>
      <c r="B4124" s="1">
        <v>553.0</v>
      </c>
      <c r="C4124" s="1">
        <v>0.0</v>
      </c>
      <c r="D4124" s="1" t="s">
        <v>148</v>
      </c>
      <c r="E4124" s="1">
        <v>21.0</v>
      </c>
      <c r="F4124" s="7" t="str">
        <f>vlookup(E4124,Teams!A:B,2,false)</f>
        <v>JP Stevens</v>
      </c>
      <c r="G4124" s="1" t="b">
        <v>1</v>
      </c>
      <c r="H4124" s="1" t="b">
        <v>0</v>
      </c>
      <c r="I4124" s="1">
        <v>20.0</v>
      </c>
      <c r="J4124" s="7" t="str">
        <f>vlookup(I4124,Cats!$A:$B,2,false)</f>
        <v>M</v>
      </c>
    </row>
    <row r="4125">
      <c r="A4125" s="1">
        <v>141134.0</v>
      </c>
      <c r="B4125" s="1">
        <v>553.0</v>
      </c>
      <c r="C4125" s="1">
        <v>0.0</v>
      </c>
      <c r="D4125" s="1" t="s">
        <v>143</v>
      </c>
      <c r="E4125" s="1">
        <v>41.0</v>
      </c>
      <c r="F4125" s="7" t="str">
        <f>vlookup(E4125,Teams!A:B,2,false)</f>
        <v>Shen</v>
      </c>
      <c r="G4125" s="1" t="b">
        <v>0</v>
      </c>
      <c r="H4125" s="1" t="b">
        <v>0</v>
      </c>
      <c r="I4125" s="1">
        <v>20.0</v>
      </c>
      <c r="J4125" s="7" t="str">
        <f>vlookup(I4125,Cats!$A:$B,2,false)</f>
        <v>M</v>
      </c>
    </row>
    <row r="4126">
      <c r="A4126" s="1">
        <v>141135.0</v>
      </c>
      <c r="B4126" s="1">
        <v>553.0</v>
      </c>
      <c r="C4126" s="1">
        <v>0.0</v>
      </c>
      <c r="D4126" s="1" t="s">
        <v>32</v>
      </c>
      <c r="E4126" s="1">
        <v>21.0</v>
      </c>
      <c r="F4126" s="7" t="str">
        <f>vlookup(E4126,Teams!A:B,2,false)</f>
        <v>JP Stevens</v>
      </c>
      <c r="G4126" s="1" t="b">
        <v>1</v>
      </c>
      <c r="H4126" s="1" t="b">
        <v>1</v>
      </c>
      <c r="I4126" s="1">
        <v>21.0</v>
      </c>
      <c r="J4126" s="7" t="str">
        <f>vlookup(I4126,Cats!$A:$B,2,false)</f>
        <v>C</v>
      </c>
    </row>
    <row r="4127">
      <c r="A4127" s="1">
        <v>141136.0</v>
      </c>
      <c r="B4127" s="1">
        <v>553.0</v>
      </c>
      <c r="C4127" s="1">
        <v>4.0</v>
      </c>
      <c r="D4127" s="1" t="s">
        <v>92</v>
      </c>
      <c r="E4127" s="1">
        <v>41.0</v>
      </c>
      <c r="F4127" s="7" t="str">
        <f>vlookup(E4127,Teams!A:B,2,false)</f>
        <v>Shen</v>
      </c>
      <c r="G4127" s="1" t="b">
        <v>0</v>
      </c>
      <c r="H4127" s="1" t="b">
        <v>0</v>
      </c>
      <c r="I4127" s="1">
        <v>21.0</v>
      </c>
      <c r="J4127" s="7" t="str">
        <f>vlookup(I4127,Cats!$A:$B,2,false)</f>
        <v>C</v>
      </c>
    </row>
    <row r="4128">
      <c r="A4128" s="1">
        <v>141137.0</v>
      </c>
      <c r="B4128" s="1">
        <v>553.0</v>
      </c>
      <c r="C4128" s="1">
        <v>0.0</v>
      </c>
      <c r="D4128" s="1" t="s">
        <v>32</v>
      </c>
      <c r="E4128" s="1">
        <v>21.0</v>
      </c>
      <c r="F4128" s="7" t="str">
        <f>vlookup(E4128,Teams!A:B,2,false)</f>
        <v>JP Stevens</v>
      </c>
      <c r="G4128" s="1" t="b">
        <v>1</v>
      </c>
      <c r="H4128" s="1" t="b">
        <v>1</v>
      </c>
      <c r="I4128" s="1">
        <v>22.0</v>
      </c>
      <c r="J4128" s="7" t="str">
        <f>vlookup(I4128,Cats!$A:$B,2,false)</f>
        <v>E</v>
      </c>
    </row>
    <row r="4129">
      <c r="A4129" s="1">
        <v>141138.0</v>
      </c>
      <c r="B4129" s="1">
        <v>553.0</v>
      </c>
      <c r="C4129" s="1">
        <v>14.0</v>
      </c>
      <c r="D4129" s="1" t="s">
        <v>92</v>
      </c>
      <c r="E4129" s="1">
        <v>41.0</v>
      </c>
      <c r="F4129" s="7" t="str">
        <f>vlookup(E4129,Teams!A:B,2,false)</f>
        <v>Shen</v>
      </c>
      <c r="G4129" s="1" t="b">
        <v>0</v>
      </c>
      <c r="H4129" s="1" t="b">
        <v>0</v>
      </c>
      <c r="I4129" s="1">
        <v>22.0</v>
      </c>
      <c r="J4129" s="7" t="str">
        <f>vlookup(I4129,Cats!$A:$B,2,false)</f>
        <v>E</v>
      </c>
    </row>
    <row r="4130">
      <c r="A4130" s="1">
        <v>141139.0</v>
      </c>
      <c r="B4130" s="1">
        <v>553.0</v>
      </c>
      <c r="C4130" s="1">
        <v>0.0</v>
      </c>
      <c r="D4130" s="1" t="s">
        <v>32</v>
      </c>
      <c r="E4130" s="1">
        <v>21.0</v>
      </c>
      <c r="F4130" s="7" t="str">
        <f>vlookup(E4130,Teams!A:B,2,false)</f>
        <v>JP Stevens</v>
      </c>
      <c r="G4130" s="1" t="b">
        <v>1</v>
      </c>
      <c r="H4130" s="1" t="b">
        <v>1</v>
      </c>
      <c r="I4130" s="1">
        <v>23.0</v>
      </c>
      <c r="J4130" s="7" t="str">
        <f>vlookup(I4130,Cats!$A:$B,2,false)</f>
        <v>B</v>
      </c>
    </row>
    <row r="4131">
      <c r="A4131" s="1">
        <v>141140.0</v>
      </c>
      <c r="B4131" s="1">
        <v>553.0</v>
      </c>
      <c r="C4131" s="1">
        <v>14.0</v>
      </c>
      <c r="D4131" s="1" t="s">
        <v>92</v>
      </c>
      <c r="E4131" s="1">
        <v>41.0</v>
      </c>
      <c r="F4131" s="7" t="str">
        <f>vlookup(E4131,Teams!A:B,2,false)</f>
        <v>Shen</v>
      </c>
      <c r="G4131" s="1" t="b">
        <v>0</v>
      </c>
      <c r="H4131" s="1" t="b">
        <v>0</v>
      </c>
      <c r="I4131" s="1">
        <v>23.0</v>
      </c>
      <c r="J4131" s="7" t="str">
        <f>vlookup(I4131,Cats!$A:$B,2,false)</f>
        <v>B</v>
      </c>
    </row>
    <row r="4132">
      <c r="A4132" s="1">
        <v>141141.0</v>
      </c>
      <c r="B4132" s="1">
        <v>553.0</v>
      </c>
      <c r="C4132" s="1">
        <v>4.0</v>
      </c>
      <c r="D4132" s="1" t="s">
        <v>148</v>
      </c>
      <c r="E4132" s="1">
        <v>21.0</v>
      </c>
      <c r="F4132" s="7" t="str">
        <f>vlookup(E4132,Teams!A:B,2,false)</f>
        <v>JP Stevens</v>
      </c>
      <c r="G4132" s="1" t="b">
        <v>1</v>
      </c>
      <c r="H4132" s="1" t="b">
        <v>0</v>
      </c>
      <c r="I4132" s="1">
        <v>24.0</v>
      </c>
      <c r="J4132" s="7" t="str">
        <f>vlookup(I4132,Cats!$A:$B,2,false)</f>
        <v>P</v>
      </c>
    </row>
    <row r="4133">
      <c r="A4133" s="1">
        <v>141142.0</v>
      </c>
      <c r="B4133" s="1">
        <v>553.0</v>
      </c>
      <c r="C4133" s="1">
        <v>0.0</v>
      </c>
      <c r="D4133" s="1" t="s">
        <v>92</v>
      </c>
      <c r="E4133" s="1">
        <v>41.0</v>
      </c>
      <c r="F4133" s="7" t="str">
        <f>vlookup(E4133,Teams!A:B,2,false)</f>
        <v>Shen</v>
      </c>
      <c r="G4133" s="1" t="b">
        <v>0</v>
      </c>
      <c r="H4133" s="1" t="b">
        <v>0</v>
      </c>
      <c r="I4133" s="1">
        <v>24.0</v>
      </c>
      <c r="J4133" s="7" t="str">
        <f>vlookup(I4133,Cats!$A:$B,2,false)</f>
        <v>P</v>
      </c>
    </row>
    <row r="4134">
      <c r="A4134" s="1">
        <v>141143.0</v>
      </c>
      <c r="B4134" s="1">
        <v>554.0</v>
      </c>
      <c r="C4134" s="1">
        <v>-4.0</v>
      </c>
      <c r="D4134" s="1" t="s">
        <v>119</v>
      </c>
      <c r="E4134" s="1">
        <v>20.0</v>
      </c>
      <c r="F4134" s="7" t="str">
        <f>vlookup(E4134,Teams!A:B,2,false)</f>
        <v>Interlake B</v>
      </c>
      <c r="G4134" s="1" t="b">
        <v>1</v>
      </c>
      <c r="H4134" s="1" t="b">
        <v>0</v>
      </c>
      <c r="I4134" s="1">
        <v>1.0</v>
      </c>
      <c r="J4134" s="7" t="str">
        <f>vlookup(I4134,Cats!$A:$B,2,false)</f>
        <v>X</v>
      </c>
    </row>
    <row r="4135">
      <c r="A4135" s="1">
        <v>141144.0</v>
      </c>
      <c r="B4135" s="1">
        <v>554.0</v>
      </c>
      <c r="C4135" s="1">
        <v>0.0</v>
      </c>
      <c r="D4135" s="1" t="s">
        <v>200</v>
      </c>
      <c r="E4135" s="1">
        <v>47.0</v>
      </c>
      <c r="F4135" s="7" t="str">
        <f>vlookup(E4135,Teams!A:B,2,false)</f>
        <v>Westminster</v>
      </c>
      <c r="G4135" s="1" t="b">
        <v>0</v>
      </c>
      <c r="H4135" s="1" t="b">
        <v>0</v>
      </c>
      <c r="I4135" s="1">
        <v>1.0</v>
      </c>
      <c r="J4135" s="7" t="str">
        <f>vlookup(I4135,Cats!$A:$B,2,false)</f>
        <v>X</v>
      </c>
    </row>
    <row r="4136">
      <c r="A4136" s="1">
        <v>141145.0</v>
      </c>
      <c r="B4136" s="1">
        <v>554.0</v>
      </c>
      <c r="C4136" s="1">
        <v>14.0</v>
      </c>
      <c r="D4136" s="1" t="s">
        <v>118</v>
      </c>
      <c r="E4136" s="1">
        <v>20.0</v>
      </c>
      <c r="F4136" s="7" t="str">
        <f>vlookup(E4136,Teams!A:B,2,false)</f>
        <v>Interlake B</v>
      </c>
      <c r="G4136" s="1" t="b">
        <v>1</v>
      </c>
      <c r="H4136" s="1" t="b">
        <v>0</v>
      </c>
      <c r="I4136" s="1">
        <v>2.0</v>
      </c>
      <c r="J4136" s="7" t="str">
        <f>vlookup(I4136,Cats!$A:$B,2,false)</f>
        <v>M</v>
      </c>
    </row>
    <row r="4137">
      <c r="A4137" s="1">
        <v>141146.0</v>
      </c>
      <c r="B4137" s="1">
        <v>554.0</v>
      </c>
      <c r="C4137" s="1">
        <v>0.0</v>
      </c>
      <c r="D4137" s="1" t="s">
        <v>32</v>
      </c>
      <c r="E4137" s="1">
        <v>47.0</v>
      </c>
      <c r="F4137" s="7" t="str">
        <f>vlookup(E4137,Teams!A:B,2,false)</f>
        <v>Westminster</v>
      </c>
      <c r="G4137" s="1" t="b">
        <v>0</v>
      </c>
      <c r="H4137" s="1" t="b">
        <v>1</v>
      </c>
      <c r="I4137" s="1">
        <v>2.0</v>
      </c>
      <c r="J4137" s="7" t="str">
        <f>vlookup(I4137,Cats!$A:$B,2,false)</f>
        <v>M</v>
      </c>
    </row>
    <row r="4138">
      <c r="A4138" s="1">
        <v>141147.0</v>
      </c>
      <c r="B4138" s="1">
        <v>554.0</v>
      </c>
      <c r="C4138" s="1">
        <v>0.0</v>
      </c>
      <c r="D4138" s="1" t="s">
        <v>32</v>
      </c>
      <c r="E4138" s="1">
        <v>20.0</v>
      </c>
      <c r="F4138" s="7" t="str">
        <f>vlookup(E4138,Teams!A:B,2,false)</f>
        <v>Interlake B</v>
      </c>
      <c r="G4138" s="1" t="b">
        <v>1</v>
      </c>
      <c r="H4138" s="1" t="b">
        <v>1</v>
      </c>
      <c r="I4138" s="1">
        <v>3.0</v>
      </c>
      <c r="J4138" s="7" t="str">
        <f>vlookup(I4138,Cats!$A:$B,2,false)</f>
        <v>C</v>
      </c>
    </row>
    <row r="4139">
      <c r="A4139" s="1">
        <v>141148.0</v>
      </c>
      <c r="B4139" s="1">
        <v>554.0</v>
      </c>
      <c r="C4139" s="1">
        <v>14.0</v>
      </c>
      <c r="D4139" s="1" t="s">
        <v>200</v>
      </c>
      <c r="E4139" s="1">
        <v>47.0</v>
      </c>
      <c r="F4139" s="7" t="str">
        <f>vlookup(E4139,Teams!A:B,2,false)</f>
        <v>Westminster</v>
      </c>
      <c r="G4139" s="1" t="b">
        <v>0</v>
      </c>
      <c r="H4139" s="1" t="b">
        <v>0</v>
      </c>
      <c r="I4139" s="1">
        <v>3.0</v>
      </c>
      <c r="J4139" s="7" t="str">
        <f>vlookup(I4139,Cats!$A:$B,2,false)</f>
        <v>C</v>
      </c>
    </row>
    <row r="4140">
      <c r="A4140" s="1">
        <v>141149.0</v>
      </c>
      <c r="B4140" s="1">
        <v>554.0</v>
      </c>
      <c r="C4140" s="1">
        <v>4.0</v>
      </c>
      <c r="D4140" s="1" t="s">
        <v>119</v>
      </c>
      <c r="E4140" s="1">
        <v>20.0</v>
      </c>
      <c r="F4140" s="7" t="str">
        <f>vlookup(E4140,Teams!A:B,2,false)</f>
        <v>Interlake B</v>
      </c>
      <c r="G4140" s="1" t="b">
        <v>1</v>
      </c>
      <c r="H4140" s="1" t="b">
        <v>0</v>
      </c>
      <c r="I4140" s="1">
        <v>4.0</v>
      </c>
      <c r="J4140" s="7" t="str">
        <f>vlookup(I4140,Cats!$A:$B,2,false)</f>
        <v>E</v>
      </c>
    </row>
    <row r="4141">
      <c r="A4141" s="1">
        <v>141150.0</v>
      </c>
      <c r="B4141" s="1">
        <v>554.0</v>
      </c>
      <c r="C4141" s="1">
        <v>0.0</v>
      </c>
      <c r="D4141" s="1" t="s">
        <v>32</v>
      </c>
      <c r="E4141" s="1">
        <v>47.0</v>
      </c>
      <c r="F4141" s="7" t="str">
        <f>vlookup(E4141,Teams!A:B,2,false)</f>
        <v>Westminster</v>
      </c>
      <c r="G4141" s="1" t="b">
        <v>0</v>
      </c>
      <c r="H4141" s="1" t="b">
        <v>1</v>
      </c>
      <c r="I4141" s="1">
        <v>4.0</v>
      </c>
      <c r="J4141" s="7" t="str">
        <f>vlookup(I4141,Cats!$A:$B,2,false)</f>
        <v>E</v>
      </c>
    </row>
    <row r="4142">
      <c r="A4142" s="1">
        <v>141151.0</v>
      </c>
      <c r="B4142" s="1">
        <v>554.0</v>
      </c>
      <c r="C4142" s="1">
        <v>0.0</v>
      </c>
      <c r="D4142" s="1" t="s">
        <v>32</v>
      </c>
      <c r="E4142" s="1">
        <v>20.0</v>
      </c>
      <c r="F4142" s="7" t="str">
        <f>vlookup(E4142,Teams!A:B,2,false)</f>
        <v>Interlake B</v>
      </c>
      <c r="G4142" s="1" t="b">
        <v>1</v>
      </c>
      <c r="H4142" s="1" t="b">
        <v>1</v>
      </c>
      <c r="I4142" s="1">
        <v>5.0</v>
      </c>
      <c r="J4142" s="7" t="str">
        <f>vlookup(I4142,Cats!$A:$B,2,false)</f>
        <v>B</v>
      </c>
    </row>
    <row r="4143">
      <c r="A4143" s="1">
        <v>141152.0</v>
      </c>
      <c r="B4143" s="1">
        <v>554.0</v>
      </c>
      <c r="C4143" s="1">
        <v>4.0</v>
      </c>
      <c r="D4143" s="1" t="s">
        <v>125</v>
      </c>
      <c r="E4143" s="1">
        <v>47.0</v>
      </c>
      <c r="F4143" s="7" t="str">
        <f>vlookup(E4143,Teams!A:B,2,false)</f>
        <v>Westminster</v>
      </c>
      <c r="G4143" s="1" t="b">
        <v>0</v>
      </c>
      <c r="H4143" s="1" t="b">
        <v>0</v>
      </c>
      <c r="I4143" s="1">
        <v>5.0</v>
      </c>
      <c r="J4143" s="7" t="str">
        <f>vlookup(I4143,Cats!$A:$B,2,false)</f>
        <v>B</v>
      </c>
    </row>
    <row r="4144">
      <c r="A4144" s="1">
        <v>141153.0</v>
      </c>
      <c r="B4144" s="1">
        <v>554.0</v>
      </c>
      <c r="C4144" s="1">
        <v>0.0</v>
      </c>
      <c r="D4144" s="1" t="s">
        <v>119</v>
      </c>
      <c r="E4144" s="1">
        <v>20.0</v>
      </c>
      <c r="F4144" s="7" t="str">
        <f>vlookup(E4144,Teams!A:B,2,false)</f>
        <v>Interlake B</v>
      </c>
      <c r="G4144" s="1" t="b">
        <v>1</v>
      </c>
      <c r="H4144" s="1" t="b">
        <v>0</v>
      </c>
      <c r="I4144" s="1">
        <v>6.0</v>
      </c>
      <c r="J4144" s="7" t="str">
        <f>vlookup(I4144,Cats!$A:$B,2,false)</f>
        <v>P</v>
      </c>
    </row>
    <row r="4145">
      <c r="A4145" s="1">
        <v>141154.0</v>
      </c>
      <c r="B4145" s="1">
        <v>554.0</v>
      </c>
      <c r="C4145" s="1">
        <v>-4.0</v>
      </c>
      <c r="D4145" s="1" t="s">
        <v>128</v>
      </c>
      <c r="E4145" s="1">
        <v>47.0</v>
      </c>
      <c r="F4145" s="7" t="str">
        <f>vlookup(E4145,Teams!A:B,2,false)</f>
        <v>Westminster</v>
      </c>
      <c r="G4145" s="1" t="b">
        <v>0</v>
      </c>
      <c r="H4145" s="1" t="b">
        <v>0</v>
      </c>
      <c r="I4145" s="1">
        <v>6.0</v>
      </c>
      <c r="J4145" s="7" t="str">
        <f>vlookup(I4145,Cats!$A:$B,2,false)</f>
        <v>P</v>
      </c>
    </row>
    <row r="4146">
      <c r="A4146" s="1">
        <v>141155.0</v>
      </c>
      <c r="B4146" s="1">
        <v>554.0</v>
      </c>
      <c r="C4146" s="1">
        <v>0.0</v>
      </c>
      <c r="D4146" s="1" t="s">
        <v>32</v>
      </c>
      <c r="E4146" s="1">
        <v>20.0</v>
      </c>
      <c r="F4146" s="7" t="str">
        <f>vlookup(E4146,Teams!A:B,2,false)</f>
        <v>Interlake B</v>
      </c>
      <c r="G4146" s="1" t="b">
        <v>1</v>
      </c>
      <c r="H4146" s="1" t="b">
        <v>1</v>
      </c>
      <c r="I4146" s="1">
        <v>7.0</v>
      </c>
      <c r="J4146" s="7" t="str">
        <f>vlookup(I4146,Cats!$A:$B,2,false)</f>
        <v>X</v>
      </c>
    </row>
    <row r="4147">
      <c r="A4147" s="1">
        <v>141156.0</v>
      </c>
      <c r="B4147" s="1">
        <v>554.0</v>
      </c>
      <c r="C4147" s="1">
        <v>4.0</v>
      </c>
      <c r="D4147" s="1" t="s">
        <v>125</v>
      </c>
      <c r="E4147" s="1">
        <v>47.0</v>
      </c>
      <c r="F4147" s="7" t="str">
        <f>vlookup(E4147,Teams!A:B,2,false)</f>
        <v>Westminster</v>
      </c>
      <c r="G4147" s="1" t="b">
        <v>0</v>
      </c>
      <c r="H4147" s="1" t="b">
        <v>0</v>
      </c>
      <c r="I4147" s="1">
        <v>7.0</v>
      </c>
      <c r="J4147" s="7" t="str">
        <f>vlookup(I4147,Cats!$A:$B,2,false)</f>
        <v>X</v>
      </c>
    </row>
    <row r="4148">
      <c r="A4148" s="1">
        <v>141157.0</v>
      </c>
      <c r="B4148" s="1">
        <v>554.0</v>
      </c>
      <c r="C4148" s="1">
        <v>0.0</v>
      </c>
      <c r="D4148" s="1" t="s">
        <v>32</v>
      </c>
      <c r="E4148" s="1">
        <v>20.0</v>
      </c>
      <c r="F4148" s="7" t="str">
        <f>vlookup(E4148,Teams!A:B,2,false)</f>
        <v>Interlake B</v>
      </c>
      <c r="G4148" s="1" t="b">
        <v>1</v>
      </c>
      <c r="H4148" s="1" t="b">
        <v>1</v>
      </c>
      <c r="I4148" s="1">
        <v>8.0</v>
      </c>
      <c r="J4148" s="7" t="str">
        <f>vlookup(I4148,Cats!$A:$B,2,false)</f>
        <v>M</v>
      </c>
    </row>
    <row r="4149">
      <c r="A4149" s="1">
        <v>141158.0</v>
      </c>
      <c r="B4149" s="1">
        <v>554.0</v>
      </c>
      <c r="C4149" s="1">
        <v>4.0</v>
      </c>
      <c r="D4149" s="1" t="s">
        <v>200</v>
      </c>
      <c r="E4149" s="1">
        <v>47.0</v>
      </c>
      <c r="F4149" s="7" t="str">
        <f>vlookup(E4149,Teams!A:B,2,false)</f>
        <v>Westminster</v>
      </c>
      <c r="G4149" s="1" t="b">
        <v>0</v>
      </c>
      <c r="H4149" s="1" t="b">
        <v>0</v>
      </c>
      <c r="I4149" s="1">
        <v>8.0</v>
      </c>
      <c r="J4149" s="7" t="str">
        <f>vlookup(I4149,Cats!$A:$B,2,false)</f>
        <v>M</v>
      </c>
    </row>
    <row r="4150">
      <c r="A4150" s="1">
        <v>141159.0</v>
      </c>
      <c r="B4150" s="1">
        <v>554.0</v>
      </c>
      <c r="C4150" s="1">
        <v>4.0</v>
      </c>
      <c r="D4150" s="1" t="s">
        <v>119</v>
      </c>
      <c r="E4150" s="1">
        <v>20.0</v>
      </c>
      <c r="F4150" s="7" t="str">
        <f>vlookup(E4150,Teams!A:B,2,false)</f>
        <v>Interlake B</v>
      </c>
      <c r="G4150" s="1" t="b">
        <v>1</v>
      </c>
      <c r="H4150" s="1" t="b">
        <v>0</v>
      </c>
      <c r="I4150" s="1">
        <v>9.0</v>
      </c>
      <c r="J4150" s="7" t="str">
        <f>vlookup(I4150,Cats!$A:$B,2,false)</f>
        <v>C</v>
      </c>
    </row>
    <row r="4151">
      <c r="A4151" s="1">
        <v>141160.0</v>
      </c>
      <c r="B4151" s="1">
        <v>554.0</v>
      </c>
      <c r="C4151" s="1">
        <v>-4.0</v>
      </c>
      <c r="D4151" s="1" t="s">
        <v>128</v>
      </c>
      <c r="E4151" s="1">
        <v>47.0</v>
      </c>
      <c r="F4151" s="7" t="str">
        <f>vlookup(E4151,Teams!A:B,2,false)</f>
        <v>Westminster</v>
      </c>
      <c r="G4151" s="1" t="b">
        <v>0</v>
      </c>
      <c r="H4151" s="1" t="b">
        <v>0</v>
      </c>
      <c r="I4151" s="1">
        <v>9.0</v>
      </c>
      <c r="J4151" s="7" t="str">
        <f>vlookup(I4151,Cats!$A:$B,2,false)</f>
        <v>C</v>
      </c>
    </row>
    <row r="4152">
      <c r="A4152" s="1">
        <v>141161.0</v>
      </c>
      <c r="B4152" s="1">
        <v>554.0</v>
      </c>
      <c r="C4152" s="1">
        <v>4.0</v>
      </c>
      <c r="D4152" s="1" t="s">
        <v>117</v>
      </c>
      <c r="E4152" s="1">
        <v>20.0</v>
      </c>
      <c r="F4152" s="7" t="str">
        <f>vlookup(E4152,Teams!A:B,2,false)</f>
        <v>Interlake B</v>
      </c>
      <c r="G4152" s="1" t="b">
        <v>1</v>
      </c>
      <c r="H4152" s="1" t="b">
        <v>0</v>
      </c>
      <c r="I4152" s="1">
        <v>10.0</v>
      </c>
      <c r="J4152" s="7" t="str">
        <f>vlookup(I4152,Cats!$A:$B,2,false)</f>
        <v>E</v>
      </c>
    </row>
    <row r="4153">
      <c r="A4153" s="1">
        <v>141162.0</v>
      </c>
      <c r="B4153" s="1">
        <v>554.0</v>
      </c>
      <c r="C4153" s="1">
        <v>-4.0</v>
      </c>
      <c r="D4153" s="1" t="s">
        <v>125</v>
      </c>
      <c r="E4153" s="1">
        <v>47.0</v>
      </c>
      <c r="F4153" s="7" t="str">
        <f>vlookup(E4153,Teams!A:B,2,false)</f>
        <v>Westminster</v>
      </c>
      <c r="G4153" s="1" t="b">
        <v>0</v>
      </c>
      <c r="H4153" s="1" t="b">
        <v>0</v>
      </c>
      <c r="I4153" s="1">
        <v>10.0</v>
      </c>
      <c r="J4153" s="7" t="str">
        <f>vlookup(I4153,Cats!$A:$B,2,false)</f>
        <v>E</v>
      </c>
    </row>
    <row r="4154">
      <c r="A4154" s="1">
        <v>141163.0</v>
      </c>
      <c r="B4154" s="1">
        <v>554.0</v>
      </c>
      <c r="C4154" s="1">
        <v>0.0</v>
      </c>
      <c r="D4154" s="1" t="s">
        <v>120</v>
      </c>
      <c r="E4154" s="1">
        <v>20.0</v>
      </c>
      <c r="F4154" s="7" t="str">
        <f>vlookup(E4154,Teams!A:B,2,false)</f>
        <v>Interlake B</v>
      </c>
      <c r="G4154" s="1" t="b">
        <v>1</v>
      </c>
      <c r="H4154" s="1" t="b">
        <v>0</v>
      </c>
      <c r="I4154" s="1">
        <v>11.0</v>
      </c>
      <c r="J4154" s="7" t="str">
        <f>vlookup(I4154,Cats!$A:$B,2,false)</f>
        <v>B</v>
      </c>
    </row>
    <row r="4155">
      <c r="A4155" s="1">
        <v>141164.0</v>
      </c>
      <c r="B4155" s="1">
        <v>554.0</v>
      </c>
      <c r="C4155" s="1">
        <v>-4.0</v>
      </c>
      <c r="D4155" s="1" t="s">
        <v>125</v>
      </c>
      <c r="E4155" s="1">
        <v>47.0</v>
      </c>
      <c r="F4155" s="7" t="str">
        <f>vlookup(E4155,Teams!A:B,2,false)</f>
        <v>Westminster</v>
      </c>
      <c r="G4155" s="1" t="b">
        <v>0</v>
      </c>
      <c r="H4155" s="1" t="b">
        <v>0</v>
      </c>
      <c r="I4155" s="1">
        <v>11.0</v>
      </c>
      <c r="J4155" s="7" t="str">
        <f>vlookup(I4155,Cats!$A:$B,2,false)</f>
        <v>B</v>
      </c>
    </row>
    <row r="4156">
      <c r="A4156" s="1">
        <v>141165.0</v>
      </c>
      <c r="B4156" s="1">
        <v>554.0</v>
      </c>
      <c r="C4156" s="1">
        <v>0.0</v>
      </c>
      <c r="D4156" s="1" t="s">
        <v>32</v>
      </c>
      <c r="E4156" s="1">
        <v>20.0</v>
      </c>
      <c r="F4156" s="7" t="str">
        <f>vlookup(E4156,Teams!A:B,2,false)</f>
        <v>Interlake B</v>
      </c>
      <c r="G4156" s="1" t="b">
        <v>1</v>
      </c>
      <c r="H4156" s="1" t="b">
        <v>1</v>
      </c>
      <c r="I4156" s="1">
        <v>12.0</v>
      </c>
      <c r="J4156" s="7" t="str">
        <f>vlookup(I4156,Cats!$A:$B,2,false)</f>
        <v>P</v>
      </c>
    </row>
    <row r="4157">
      <c r="A4157" s="1">
        <v>141166.0</v>
      </c>
      <c r="B4157" s="1">
        <v>554.0</v>
      </c>
      <c r="C4157" s="1">
        <v>4.0</v>
      </c>
      <c r="D4157" s="1" t="s">
        <v>125</v>
      </c>
      <c r="E4157" s="1">
        <v>47.0</v>
      </c>
      <c r="F4157" s="7" t="str">
        <f>vlookup(E4157,Teams!A:B,2,false)</f>
        <v>Westminster</v>
      </c>
      <c r="G4157" s="1" t="b">
        <v>0</v>
      </c>
      <c r="H4157" s="1" t="b">
        <v>0</v>
      </c>
      <c r="I4157" s="1">
        <v>12.0</v>
      </c>
      <c r="J4157" s="7" t="str">
        <f>vlookup(I4157,Cats!$A:$B,2,false)</f>
        <v>P</v>
      </c>
    </row>
    <row r="4158">
      <c r="A4158" s="1">
        <v>141167.0</v>
      </c>
      <c r="B4158" s="1">
        <v>554.0</v>
      </c>
      <c r="C4158" s="1">
        <v>0.0</v>
      </c>
      <c r="D4158" s="1" t="s">
        <v>32</v>
      </c>
      <c r="E4158" s="1">
        <v>20.0</v>
      </c>
      <c r="F4158" s="7" t="str">
        <f>vlookup(E4158,Teams!A:B,2,false)</f>
        <v>Interlake B</v>
      </c>
      <c r="G4158" s="1" t="b">
        <v>1</v>
      </c>
      <c r="H4158" s="1" t="b">
        <v>1</v>
      </c>
      <c r="I4158" s="1">
        <v>13.0</v>
      </c>
      <c r="J4158" s="7" t="str">
        <f>vlookup(I4158,Cats!$A:$B,2,false)</f>
        <v>X</v>
      </c>
    </row>
    <row r="4159">
      <c r="A4159" s="1">
        <v>141168.0</v>
      </c>
      <c r="B4159" s="1">
        <v>554.0</v>
      </c>
      <c r="C4159" s="1">
        <v>14.0</v>
      </c>
      <c r="D4159" s="1" t="s">
        <v>129</v>
      </c>
      <c r="E4159" s="1">
        <v>47.0</v>
      </c>
      <c r="F4159" s="7" t="str">
        <f>vlookup(E4159,Teams!A:B,2,false)</f>
        <v>Westminster</v>
      </c>
      <c r="G4159" s="1" t="b">
        <v>0</v>
      </c>
      <c r="H4159" s="1" t="b">
        <v>0</v>
      </c>
      <c r="I4159" s="1">
        <v>13.0</v>
      </c>
      <c r="J4159" s="7" t="str">
        <f>vlookup(I4159,Cats!$A:$B,2,false)</f>
        <v>X</v>
      </c>
    </row>
    <row r="4160">
      <c r="A4160" s="1">
        <v>141169.0</v>
      </c>
      <c r="B4160" s="1">
        <v>554.0</v>
      </c>
      <c r="C4160" s="1">
        <v>14.0</v>
      </c>
      <c r="D4160" s="1" t="s">
        <v>122</v>
      </c>
      <c r="E4160" s="1">
        <v>20.0</v>
      </c>
      <c r="F4160" s="7" t="str">
        <f>vlookup(E4160,Teams!A:B,2,false)</f>
        <v>Interlake B</v>
      </c>
      <c r="G4160" s="1" t="b">
        <v>1</v>
      </c>
      <c r="H4160" s="1" t="b">
        <v>0</v>
      </c>
      <c r="I4160" s="1">
        <v>14.0</v>
      </c>
      <c r="J4160" s="7" t="str">
        <f>vlookup(I4160,Cats!$A:$B,2,false)</f>
        <v>M</v>
      </c>
    </row>
    <row r="4161">
      <c r="A4161" s="1">
        <v>141170.0</v>
      </c>
      <c r="B4161" s="1">
        <v>554.0</v>
      </c>
      <c r="C4161" s="1">
        <v>-4.0</v>
      </c>
      <c r="D4161" s="1" t="s">
        <v>125</v>
      </c>
      <c r="E4161" s="1">
        <v>47.0</v>
      </c>
      <c r="F4161" s="7" t="str">
        <f>vlookup(E4161,Teams!A:B,2,false)</f>
        <v>Westminster</v>
      </c>
      <c r="G4161" s="1" t="b">
        <v>0</v>
      </c>
      <c r="H4161" s="1" t="b">
        <v>0</v>
      </c>
      <c r="I4161" s="1">
        <v>14.0</v>
      </c>
      <c r="J4161" s="7" t="str">
        <f>vlookup(I4161,Cats!$A:$B,2,false)</f>
        <v>M</v>
      </c>
    </row>
    <row r="4162">
      <c r="A4162" s="1">
        <v>141171.0</v>
      </c>
      <c r="B4162" s="1">
        <v>554.0</v>
      </c>
      <c r="C4162" s="1">
        <v>0.0</v>
      </c>
      <c r="D4162" s="1" t="s">
        <v>32</v>
      </c>
      <c r="E4162" s="1">
        <v>20.0</v>
      </c>
      <c r="F4162" s="7" t="str">
        <f>vlookup(E4162,Teams!A:B,2,false)</f>
        <v>Interlake B</v>
      </c>
      <c r="G4162" s="1" t="b">
        <v>1</v>
      </c>
      <c r="H4162" s="1" t="b">
        <v>1</v>
      </c>
      <c r="I4162" s="1">
        <v>15.0</v>
      </c>
      <c r="J4162" s="7" t="str">
        <f>vlookup(I4162,Cats!$A:$B,2,false)</f>
        <v>C</v>
      </c>
    </row>
    <row r="4163">
      <c r="A4163" s="1">
        <v>141172.0</v>
      </c>
      <c r="B4163" s="1">
        <v>554.0</v>
      </c>
      <c r="C4163" s="1">
        <v>4.0</v>
      </c>
      <c r="D4163" s="1" t="s">
        <v>200</v>
      </c>
      <c r="E4163" s="1">
        <v>47.0</v>
      </c>
      <c r="F4163" s="7" t="str">
        <f>vlookup(E4163,Teams!A:B,2,false)</f>
        <v>Westminster</v>
      </c>
      <c r="G4163" s="1" t="b">
        <v>0</v>
      </c>
      <c r="H4163" s="1" t="b">
        <v>0</v>
      </c>
      <c r="I4163" s="1">
        <v>15.0</v>
      </c>
      <c r="J4163" s="7" t="str">
        <f>vlookup(I4163,Cats!$A:$B,2,false)</f>
        <v>C</v>
      </c>
    </row>
    <row r="4164">
      <c r="A4164" s="1">
        <v>141173.0</v>
      </c>
      <c r="B4164" s="1">
        <v>554.0</v>
      </c>
      <c r="C4164" s="1">
        <v>0.0</v>
      </c>
      <c r="D4164" s="1" t="s">
        <v>32</v>
      </c>
      <c r="E4164" s="1">
        <v>20.0</v>
      </c>
      <c r="F4164" s="7" t="str">
        <f>vlookup(E4164,Teams!A:B,2,false)</f>
        <v>Interlake B</v>
      </c>
      <c r="G4164" s="1" t="b">
        <v>1</v>
      </c>
      <c r="H4164" s="1" t="b">
        <v>1</v>
      </c>
      <c r="I4164" s="1">
        <v>16.0</v>
      </c>
      <c r="J4164" s="7" t="str">
        <f>vlookup(I4164,Cats!$A:$B,2,false)</f>
        <v>E</v>
      </c>
    </row>
    <row r="4165">
      <c r="A4165" s="1">
        <v>141174.0</v>
      </c>
      <c r="B4165" s="1">
        <v>554.0</v>
      </c>
      <c r="C4165" s="1">
        <v>14.0</v>
      </c>
      <c r="D4165" s="1" t="s">
        <v>125</v>
      </c>
      <c r="E4165" s="1">
        <v>47.0</v>
      </c>
      <c r="F4165" s="7" t="str">
        <f>vlookup(E4165,Teams!A:B,2,false)</f>
        <v>Westminster</v>
      </c>
      <c r="G4165" s="1" t="b">
        <v>0</v>
      </c>
      <c r="H4165" s="1" t="b">
        <v>0</v>
      </c>
      <c r="I4165" s="1">
        <v>16.0</v>
      </c>
      <c r="J4165" s="7" t="str">
        <f>vlookup(I4165,Cats!$A:$B,2,false)</f>
        <v>E</v>
      </c>
    </row>
    <row r="4166">
      <c r="A4166" s="1">
        <v>141175.0</v>
      </c>
      <c r="B4166" s="1">
        <v>554.0</v>
      </c>
      <c r="C4166" s="1">
        <v>0.0</v>
      </c>
      <c r="D4166" s="1" t="s">
        <v>32</v>
      </c>
      <c r="E4166" s="1">
        <v>20.0</v>
      </c>
      <c r="F4166" s="7" t="str">
        <f>vlookup(E4166,Teams!A:B,2,false)</f>
        <v>Interlake B</v>
      </c>
      <c r="G4166" s="1" t="b">
        <v>1</v>
      </c>
      <c r="H4166" s="1" t="b">
        <v>1</v>
      </c>
      <c r="I4166" s="1">
        <v>17.0</v>
      </c>
      <c r="J4166" s="7" t="str">
        <f>vlookup(I4166,Cats!$A:$B,2,false)</f>
        <v>B</v>
      </c>
    </row>
    <row r="4167">
      <c r="A4167" s="1">
        <v>141176.0</v>
      </c>
      <c r="B4167" s="1">
        <v>554.0</v>
      </c>
      <c r="C4167" s="1">
        <v>4.0</v>
      </c>
      <c r="D4167" s="1" t="s">
        <v>125</v>
      </c>
      <c r="E4167" s="1">
        <v>47.0</v>
      </c>
      <c r="F4167" s="7" t="str">
        <f>vlookup(E4167,Teams!A:B,2,false)</f>
        <v>Westminster</v>
      </c>
      <c r="G4167" s="1" t="b">
        <v>0</v>
      </c>
      <c r="H4167" s="1" t="b">
        <v>0</v>
      </c>
      <c r="I4167" s="1">
        <v>17.0</v>
      </c>
      <c r="J4167" s="7" t="str">
        <f>vlookup(I4167,Cats!$A:$B,2,false)</f>
        <v>B</v>
      </c>
    </row>
    <row r="4168">
      <c r="A4168" s="1">
        <v>141177.0</v>
      </c>
      <c r="B4168" s="1">
        <v>554.0</v>
      </c>
      <c r="C4168" s="1">
        <v>14.0</v>
      </c>
      <c r="D4168" s="1" t="s">
        <v>119</v>
      </c>
      <c r="E4168" s="1">
        <v>20.0</v>
      </c>
      <c r="F4168" s="7" t="str">
        <f>vlookup(E4168,Teams!A:B,2,false)</f>
        <v>Interlake B</v>
      </c>
      <c r="G4168" s="1" t="b">
        <v>1</v>
      </c>
      <c r="H4168" s="1" t="b">
        <v>0</v>
      </c>
      <c r="I4168" s="1">
        <v>18.0</v>
      </c>
      <c r="J4168" s="7" t="str">
        <f>vlookup(I4168,Cats!$A:$B,2,false)</f>
        <v>P</v>
      </c>
    </row>
    <row r="4169">
      <c r="A4169" s="1">
        <v>141178.0</v>
      </c>
      <c r="B4169" s="1">
        <v>554.0</v>
      </c>
      <c r="C4169" s="1">
        <v>0.0</v>
      </c>
      <c r="D4169" s="1" t="s">
        <v>32</v>
      </c>
      <c r="E4169" s="1">
        <v>47.0</v>
      </c>
      <c r="F4169" s="7" t="str">
        <f>vlookup(E4169,Teams!A:B,2,false)</f>
        <v>Westminster</v>
      </c>
      <c r="G4169" s="1" t="b">
        <v>0</v>
      </c>
      <c r="H4169" s="1" t="b">
        <v>1</v>
      </c>
      <c r="I4169" s="1">
        <v>18.0</v>
      </c>
      <c r="J4169" s="7" t="str">
        <f>vlookup(I4169,Cats!$A:$B,2,false)</f>
        <v>P</v>
      </c>
    </row>
    <row r="4170">
      <c r="A4170" s="1">
        <v>141179.0</v>
      </c>
      <c r="B4170" s="1">
        <v>554.0</v>
      </c>
      <c r="C4170" s="1">
        <v>0.0</v>
      </c>
      <c r="D4170" s="1" t="s">
        <v>32</v>
      </c>
      <c r="E4170" s="1">
        <v>20.0</v>
      </c>
      <c r="F4170" s="7" t="str">
        <f>vlookup(E4170,Teams!A:B,2,false)</f>
        <v>Interlake B</v>
      </c>
      <c r="G4170" s="1" t="b">
        <v>1</v>
      </c>
      <c r="H4170" s="1" t="b">
        <v>1</v>
      </c>
      <c r="I4170" s="1">
        <v>19.0</v>
      </c>
      <c r="J4170" s="7" t="str">
        <f>vlookup(I4170,Cats!$A:$B,2,false)</f>
        <v>X</v>
      </c>
    </row>
    <row r="4171">
      <c r="A4171" s="1">
        <v>141180.0</v>
      </c>
      <c r="B4171" s="1">
        <v>554.0</v>
      </c>
      <c r="C4171" s="1">
        <v>4.0</v>
      </c>
      <c r="D4171" s="1" t="s">
        <v>129</v>
      </c>
      <c r="E4171" s="1">
        <v>47.0</v>
      </c>
      <c r="F4171" s="7" t="str">
        <f>vlookup(E4171,Teams!A:B,2,false)</f>
        <v>Westminster</v>
      </c>
      <c r="G4171" s="1" t="b">
        <v>0</v>
      </c>
      <c r="H4171" s="1" t="b">
        <v>0</v>
      </c>
      <c r="I4171" s="1">
        <v>19.0</v>
      </c>
      <c r="J4171" s="7" t="str">
        <f>vlookup(I4171,Cats!$A:$B,2,false)</f>
        <v>X</v>
      </c>
    </row>
    <row r="4172">
      <c r="A4172" s="1">
        <v>141181.0</v>
      </c>
      <c r="B4172" s="1">
        <v>554.0</v>
      </c>
      <c r="C4172" s="1">
        <v>0.0</v>
      </c>
      <c r="D4172" s="1" t="s">
        <v>118</v>
      </c>
      <c r="E4172" s="1">
        <v>20.0</v>
      </c>
      <c r="F4172" s="7" t="str">
        <f>vlookup(E4172,Teams!A:B,2,false)</f>
        <v>Interlake B</v>
      </c>
      <c r="G4172" s="1" t="b">
        <v>1</v>
      </c>
      <c r="H4172" s="1" t="b">
        <v>0</v>
      </c>
      <c r="I4172" s="1">
        <v>20.0</v>
      </c>
      <c r="J4172" s="7" t="str">
        <f>vlookup(I4172,Cats!$A:$B,2,false)</f>
        <v>M</v>
      </c>
    </row>
    <row r="4173">
      <c r="A4173" s="1">
        <v>141182.0</v>
      </c>
      <c r="B4173" s="1">
        <v>554.0</v>
      </c>
      <c r="C4173" s="1">
        <v>0.0</v>
      </c>
      <c r="D4173" s="1" t="s">
        <v>128</v>
      </c>
      <c r="E4173" s="1">
        <v>47.0</v>
      </c>
      <c r="F4173" s="7" t="str">
        <f>vlookup(E4173,Teams!A:B,2,false)</f>
        <v>Westminster</v>
      </c>
      <c r="G4173" s="1" t="b">
        <v>0</v>
      </c>
      <c r="H4173" s="1" t="b">
        <v>0</v>
      </c>
      <c r="I4173" s="1">
        <v>20.0</v>
      </c>
      <c r="J4173" s="7" t="str">
        <f>vlookup(I4173,Cats!$A:$B,2,false)</f>
        <v>M</v>
      </c>
    </row>
    <row r="4174">
      <c r="A4174" s="1">
        <v>141183.0</v>
      </c>
      <c r="B4174" s="1">
        <v>554.0</v>
      </c>
      <c r="C4174" s="1">
        <v>0.0</v>
      </c>
      <c r="D4174" s="1" t="s">
        <v>32</v>
      </c>
      <c r="E4174" s="1">
        <v>20.0</v>
      </c>
      <c r="F4174" s="7" t="str">
        <f>vlookup(E4174,Teams!A:B,2,false)</f>
        <v>Interlake B</v>
      </c>
      <c r="G4174" s="1" t="b">
        <v>1</v>
      </c>
      <c r="H4174" s="1" t="b">
        <v>1</v>
      </c>
      <c r="I4174" s="1">
        <v>21.0</v>
      </c>
      <c r="J4174" s="7" t="str">
        <f>vlookup(I4174,Cats!$A:$B,2,false)</f>
        <v>C</v>
      </c>
    </row>
    <row r="4175">
      <c r="A4175" s="1">
        <v>141184.0</v>
      </c>
      <c r="B4175" s="1">
        <v>554.0</v>
      </c>
      <c r="C4175" s="1">
        <v>14.0</v>
      </c>
      <c r="D4175" s="1" t="s">
        <v>200</v>
      </c>
      <c r="E4175" s="1">
        <v>47.0</v>
      </c>
      <c r="F4175" s="7" t="str">
        <f>vlookup(E4175,Teams!A:B,2,false)</f>
        <v>Westminster</v>
      </c>
      <c r="G4175" s="1" t="b">
        <v>0</v>
      </c>
      <c r="H4175" s="1" t="b">
        <v>0</v>
      </c>
      <c r="I4175" s="1">
        <v>21.0</v>
      </c>
      <c r="J4175" s="7" t="str">
        <f>vlookup(I4175,Cats!$A:$B,2,false)</f>
        <v>C</v>
      </c>
    </row>
    <row r="4176">
      <c r="A4176" s="1">
        <v>141185.0</v>
      </c>
      <c r="B4176" s="1">
        <v>554.0</v>
      </c>
      <c r="C4176" s="1">
        <v>4.0</v>
      </c>
      <c r="D4176" s="1" t="s">
        <v>119</v>
      </c>
      <c r="E4176" s="1">
        <v>20.0</v>
      </c>
      <c r="F4176" s="7" t="str">
        <f>vlookup(E4176,Teams!A:B,2,false)</f>
        <v>Interlake B</v>
      </c>
      <c r="G4176" s="1" t="b">
        <v>1</v>
      </c>
      <c r="H4176" s="1" t="b">
        <v>0</v>
      </c>
      <c r="I4176" s="1">
        <v>22.0</v>
      </c>
      <c r="J4176" s="7" t="str">
        <f>vlookup(I4176,Cats!$A:$B,2,false)</f>
        <v>E</v>
      </c>
    </row>
    <row r="4177">
      <c r="A4177" s="1">
        <v>141186.0</v>
      </c>
      <c r="B4177" s="1">
        <v>554.0</v>
      </c>
      <c r="C4177" s="1">
        <v>0.0</v>
      </c>
      <c r="D4177" s="1" t="s">
        <v>32</v>
      </c>
      <c r="E4177" s="1">
        <v>47.0</v>
      </c>
      <c r="F4177" s="7" t="str">
        <f>vlookup(E4177,Teams!A:B,2,false)</f>
        <v>Westminster</v>
      </c>
      <c r="G4177" s="1" t="b">
        <v>0</v>
      </c>
      <c r="H4177" s="1" t="b">
        <v>1</v>
      </c>
      <c r="I4177" s="1">
        <v>22.0</v>
      </c>
      <c r="J4177" s="7" t="str">
        <f>vlookup(I4177,Cats!$A:$B,2,false)</f>
        <v>E</v>
      </c>
    </row>
    <row r="4178">
      <c r="A4178" s="1">
        <v>141187.0</v>
      </c>
      <c r="B4178" s="1">
        <v>554.0</v>
      </c>
      <c r="C4178" s="1">
        <v>0.0</v>
      </c>
      <c r="D4178" s="1" t="s">
        <v>32</v>
      </c>
      <c r="E4178" s="1">
        <v>20.0</v>
      </c>
      <c r="F4178" s="7" t="str">
        <f>vlookup(E4178,Teams!A:B,2,false)</f>
        <v>Interlake B</v>
      </c>
      <c r="G4178" s="1" t="b">
        <v>1</v>
      </c>
      <c r="H4178" s="1" t="b">
        <v>1</v>
      </c>
      <c r="I4178" s="1">
        <v>23.0</v>
      </c>
      <c r="J4178" s="7" t="str">
        <f>vlookup(I4178,Cats!$A:$B,2,false)</f>
        <v>B</v>
      </c>
    </row>
    <row r="4179">
      <c r="A4179" s="1">
        <v>141188.0</v>
      </c>
      <c r="B4179" s="1">
        <v>554.0</v>
      </c>
      <c r="C4179" s="1">
        <v>14.0</v>
      </c>
      <c r="D4179" s="1" t="s">
        <v>125</v>
      </c>
      <c r="E4179" s="1">
        <v>47.0</v>
      </c>
      <c r="F4179" s="7" t="str">
        <f>vlookup(E4179,Teams!A:B,2,false)</f>
        <v>Westminster</v>
      </c>
      <c r="G4179" s="1" t="b">
        <v>0</v>
      </c>
      <c r="H4179" s="1" t="b">
        <v>0</v>
      </c>
      <c r="I4179" s="1">
        <v>23.0</v>
      </c>
      <c r="J4179" s="7" t="str">
        <f>vlookup(I4179,Cats!$A:$B,2,false)</f>
        <v>B</v>
      </c>
    </row>
    <row r="4180">
      <c r="A4180" s="1">
        <v>141189.0</v>
      </c>
      <c r="B4180" s="1">
        <v>554.0</v>
      </c>
      <c r="C4180" s="1">
        <v>4.0</v>
      </c>
      <c r="D4180" s="1" t="s">
        <v>118</v>
      </c>
      <c r="E4180" s="1">
        <v>20.0</v>
      </c>
      <c r="F4180" s="7" t="str">
        <f>vlookup(E4180,Teams!A:B,2,false)</f>
        <v>Interlake B</v>
      </c>
      <c r="G4180" s="1" t="b">
        <v>1</v>
      </c>
      <c r="H4180" s="1" t="b">
        <v>0</v>
      </c>
      <c r="I4180" s="1">
        <v>24.0</v>
      </c>
      <c r="J4180" s="7" t="str">
        <f>vlookup(I4180,Cats!$A:$B,2,false)</f>
        <v>P</v>
      </c>
    </row>
    <row r="4181">
      <c r="A4181" s="1">
        <v>141190.0</v>
      </c>
      <c r="B4181" s="1">
        <v>554.0</v>
      </c>
      <c r="C4181" s="1">
        <v>0.0</v>
      </c>
      <c r="D4181" s="1" t="s">
        <v>128</v>
      </c>
      <c r="E4181" s="1">
        <v>47.0</v>
      </c>
      <c r="F4181" s="7" t="str">
        <f>vlookup(E4181,Teams!A:B,2,false)</f>
        <v>Westminster</v>
      </c>
      <c r="G4181" s="1" t="b">
        <v>0</v>
      </c>
      <c r="H4181" s="1" t="b">
        <v>1</v>
      </c>
      <c r="I4181" s="1">
        <v>24.0</v>
      </c>
      <c r="J4181" s="7" t="str">
        <f>vlookup(I4181,Cats!$A:$B,2,false)</f>
        <v>P</v>
      </c>
    </row>
    <row r="4182">
      <c r="A4182" s="1">
        <v>141191.0</v>
      </c>
      <c r="B4182" s="1">
        <v>555.0</v>
      </c>
      <c r="C4182" s="1">
        <v>0.0</v>
      </c>
      <c r="D4182" s="1" t="s">
        <v>32</v>
      </c>
      <c r="E4182" s="1">
        <v>14.0</v>
      </c>
      <c r="F4182" s="7" t="str">
        <f>vlookup(E4182,Teams!A:B,2,false)</f>
        <v>Dulles</v>
      </c>
      <c r="G4182" s="1" t="b">
        <v>1</v>
      </c>
      <c r="H4182" s="1" t="b">
        <v>1</v>
      </c>
      <c r="I4182" s="1">
        <v>1.0</v>
      </c>
      <c r="J4182" s="7" t="str">
        <f>vlookup(I4182,Cats!$A:$B,2,false)</f>
        <v>X</v>
      </c>
    </row>
    <row r="4183">
      <c r="A4183" s="1">
        <v>141192.0</v>
      </c>
      <c r="B4183" s="1">
        <v>555.0</v>
      </c>
      <c r="C4183" s="1">
        <v>4.0</v>
      </c>
      <c r="D4183" s="1" t="s">
        <v>163</v>
      </c>
      <c r="E4183" s="1">
        <v>46.0</v>
      </c>
      <c r="F4183" s="7" t="str">
        <f>vlookup(E4183,Teams!A:B,2,false)</f>
        <v>Wayzata</v>
      </c>
      <c r="G4183" s="1" t="b">
        <v>0</v>
      </c>
      <c r="H4183" s="1" t="b">
        <v>0</v>
      </c>
      <c r="I4183" s="1">
        <v>1.0</v>
      </c>
      <c r="J4183" s="7" t="str">
        <f>vlookup(I4183,Cats!$A:$B,2,false)</f>
        <v>X</v>
      </c>
    </row>
    <row r="4184">
      <c r="A4184" s="1">
        <v>141193.0</v>
      </c>
      <c r="B4184" s="1">
        <v>555.0</v>
      </c>
      <c r="C4184" s="1">
        <v>0.0</v>
      </c>
      <c r="D4184" s="1" t="s">
        <v>32</v>
      </c>
      <c r="E4184" s="1">
        <v>14.0</v>
      </c>
      <c r="F4184" s="7" t="str">
        <f>vlookup(E4184,Teams!A:B,2,false)</f>
        <v>Dulles</v>
      </c>
      <c r="G4184" s="1" t="b">
        <v>1</v>
      </c>
      <c r="H4184" s="1" t="b">
        <v>1</v>
      </c>
      <c r="I4184" s="1">
        <v>2.0</v>
      </c>
      <c r="J4184" s="7" t="str">
        <f>vlookup(I4184,Cats!$A:$B,2,false)</f>
        <v>M</v>
      </c>
    </row>
    <row r="4185">
      <c r="A4185" s="1">
        <v>141194.0</v>
      </c>
      <c r="B4185" s="1">
        <v>555.0</v>
      </c>
      <c r="C4185" s="1">
        <v>14.0</v>
      </c>
      <c r="D4185" s="1" t="s">
        <v>158</v>
      </c>
      <c r="E4185" s="1">
        <v>46.0</v>
      </c>
      <c r="F4185" s="7" t="str">
        <f>vlookup(E4185,Teams!A:B,2,false)</f>
        <v>Wayzata</v>
      </c>
      <c r="G4185" s="1" t="b">
        <v>0</v>
      </c>
      <c r="H4185" s="1" t="b">
        <v>0</v>
      </c>
      <c r="I4185" s="1">
        <v>2.0</v>
      </c>
      <c r="J4185" s="7" t="str">
        <f>vlookup(I4185,Cats!$A:$B,2,false)</f>
        <v>M</v>
      </c>
    </row>
    <row r="4186">
      <c r="A4186" s="1">
        <v>141195.0</v>
      </c>
      <c r="B4186" s="1">
        <v>555.0</v>
      </c>
      <c r="C4186" s="1">
        <v>14.0</v>
      </c>
      <c r="D4186" s="1" t="s">
        <v>61</v>
      </c>
      <c r="E4186" s="1">
        <v>14.0</v>
      </c>
      <c r="F4186" s="7" t="str">
        <f>vlookup(E4186,Teams!A:B,2,false)</f>
        <v>Dulles</v>
      </c>
      <c r="G4186" s="1" t="b">
        <v>1</v>
      </c>
      <c r="H4186" s="1" t="b">
        <v>0</v>
      </c>
      <c r="I4186" s="1">
        <v>3.0</v>
      </c>
      <c r="J4186" s="7" t="str">
        <f>vlookup(I4186,Cats!$A:$B,2,false)</f>
        <v>C</v>
      </c>
    </row>
    <row r="4187">
      <c r="A4187" s="1">
        <v>141196.0</v>
      </c>
      <c r="B4187" s="1">
        <v>555.0</v>
      </c>
      <c r="C4187" s="1">
        <v>0.0</v>
      </c>
      <c r="D4187" s="1" t="s">
        <v>32</v>
      </c>
      <c r="E4187" s="1">
        <v>46.0</v>
      </c>
      <c r="F4187" s="7" t="str">
        <f>vlookup(E4187,Teams!A:B,2,false)</f>
        <v>Wayzata</v>
      </c>
      <c r="G4187" s="1" t="b">
        <v>0</v>
      </c>
      <c r="H4187" s="1" t="b">
        <v>1</v>
      </c>
      <c r="I4187" s="1">
        <v>3.0</v>
      </c>
      <c r="J4187" s="7" t="str">
        <f>vlookup(I4187,Cats!$A:$B,2,false)</f>
        <v>C</v>
      </c>
    </row>
    <row r="4188">
      <c r="A4188" s="1">
        <v>141197.0</v>
      </c>
      <c r="B4188" s="1">
        <v>555.0</v>
      </c>
      <c r="C4188" s="1">
        <v>4.0</v>
      </c>
      <c r="D4188" s="1" t="s">
        <v>61</v>
      </c>
      <c r="E4188" s="1">
        <v>14.0</v>
      </c>
      <c r="F4188" s="7" t="str">
        <f>vlookup(E4188,Teams!A:B,2,false)</f>
        <v>Dulles</v>
      </c>
      <c r="G4188" s="1" t="b">
        <v>1</v>
      </c>
      <c r="H4188" s="1" t="b">
        <v>0</v>
      </c>
      <c r="I4188" s="1">
        <v>4.0</v>
      </c>
      <c r="J4188" s="7" t="str">
        <f>vlookup(I4188,Cats!$A:$B,2,false)</f>
        <v>E</v>
      </c>
    </row>
    <row r="4189">
      <c r="A4189" s="1">
        <v>141198.0</v>
      </c>
      <c r="B4189" s="1">
        <v>555.0</v>
      </c>
      <c r="C4189" s="1">
        <v>0.0</v>
      </c>
      <c r="D4189" s="1" t="s">
        <v>32</v>
      </c>
      <c r="E4189" s="1">
        <v>46.0</v>
      </c>
      <c r="F4189" s="7" t="str">
        <f>vlookup(E4189,Teams!A:B,2,false)</f>
        <v>Wayzata</v>
      </c>
      <c r="G4189" s="1" t="b">
        <v>0</v>
      </c>
      <c r="H4189" s="1" t="b">
        <v>1</v>
      </c>
      <c r="I4189" s="1">
        <v>4.0</v>
      </c>
      <c r="J4189" s="7" t="str">
        <f>vlookup(I4189,Cats!$A:$B,2,false)</f>
        <v>E</v>
      </c>
    </row>
    <row r="4190">
      <c r="A4190" s="1">
        <v>141199.0</v>
      </c>
      <c r="B4190" s="1">
        <v>555.0</v>
      </c>
      <c r="C4190" s="1">
        <v>-4.0</v>
      </c>
      <c r="D4190" s="1" t="s">
        <v>209</v>
      </c>
      <c r="E4190" s="1">
        <v>14.0</v>
      </c>
      <c r="F4190" s="7" t="str">
        <f>vlookup(E4190,Teams!A:B,2,false)</f>
        <v>Dulles</v>
      </c>
      <c r="G4190" s="1" t="b">
        <v>1</v>
      </c>
      <c r="H4190" s="1" t="b">
        <v>0</v>
      </c>
      <c r="I4190" s="1">
        <v>5.0</v>
      </c>
      <c r="J4190" s="7" t="str">
        <f>vlookup(I4190,Cats!$A:$B,2,false)</f>
        <v>B</v>
      </c>
    </row>
    <row r="4191">
      <c r="A4191" s="1">
        <v>141200.0</v>
      </c>
      <c r="B4191" s="1">
        <v>555.0</v>
      </c>
      <c r="C4191" s="1">
        <v>14.0</v>
      </c>
      <c r="D4191" s="1" t="s">
        <v>163</v>
      </c>
      <c r="E4191" s="1">
        <v>46.0</v>
      </c>
      <c r="F4191" s="7" t="str">
        <f>vlookup(E4191,Teams!A:B,2,false)</f>
        <v>Wayzata</v>
      </c>
      <c r="G4191" s="1" t="b">
        <v>0</v>
      </c>
      <c r="H4191" s="1" t="b">
        <v>0</v>
      </c>
      <c r="I4191" s="1">
        <v>5.0</v>
      </c>
      <c r="J4191" s="7" t="str">
        <f>vlookup(I4191,Cats!$A:$B,2,false)</f>
        <v>B</v>
      </c>
    </row>
    <row r="4192">
      <c r="A4192" s="1">
        <v>141201.0</v>
      </c>
      <c r="B4192" s="1">
        <v>555.0</v>
      </c>
      <c r="C4192" s="1">
        <v>4.0</v>
      </c>
      <c r="D4192" s="1" t="s">
        <v>65</v>
      </c>
      <c r="E4192" s="1">
        <v>14.0</v>
      </c>
      <c r="F4192" s="7" t="str">
        <f>vlookup(E4192,Teams!A:B,2,false)</f>
        <v>Dulles</v>
      </c>
      <c r="G4192" s="1" t="b">
        <v>1</v>
      </c>
      <c r="H4192" s="1" t="b">
        <v>0</v>
      </c>
      <c r="I4192" s="1">
        <v>6.0</v>
      </c>
      <c r="J4192" s="7" t="str">
        <f>vlookup(I4192,Cats!$A:$B,2,false)</f>
        <v>P</v>
      </c>
    </row>
    <row r="4193">
      <c r="A4193" s="1">
        <v>141202.0</v>
      </c>
      <c r="B4193" s="1">
        <v>555.0</v>
      </c>
      <c r="C4193" s="1">
        <v>0.0</v>
      </c>
      <c r="D4193" s="1" t="s">
        <v>32</v>
      </c>
      <c r="E4193" s="1">
        <v>46.0</v>
      </c>
      <c r="F4193" s="7" t="str">
        <f>vlookup(E4193,Teams!A:B,2,false)</f>
        <v>Wayzata</v>
      </c>
      <c r="G4193" s="1" t="b">
        <v>0</v>
      </c>
      <c r="H4193" s="1" t="b">
        <v>1</v>
      </c>
      <c r="I4193" s="1">
        <v>6.0</v>
      </c>
      <c r="J4193" s="7" t="str">
        <f>vlookup(I4193,Cats!$A:$B,2,false)</f>
        <v>P</v>
      </c>
    </row>
    <row r="4194">
      <c r="A4194" s="1">
        <v>141203.0</v>
      </c>
      <c r="B4194" s="1">
        <v>555.0</v>
      </c>
      <c r="C4194" s="1">
        <v>4.0</v>
      </c>
      <c r="D4194" s="1" t="s">
        <v>61</v>
      </c>
      <c r="E4194" s="1">
        <v>14.0</v>
      </c>
      <c r="F4194" s="7" t="str">
        <f>vlookup(E4194,Teams!A:B,2,false)</f>
        <v>Dulles</v>
      </c>
      <c r="G4194" s="1" t="b">
        <v>1</v>
      </c>
      <c r="H4194" s="1" t="b">
        <v>0</v>
      </c>
      <c r="I4194" s="1">
        <v>7.0</v>
      </c>
      <c r="J4194" s="7" t="str">
        <f>vlookup(I4194,Cats!$A:$B,2,false)</f>
        <v>X</v>
      </c>
    </row>
    <row r="4195">
      <c r="A4195" s="1">
        <v>141204.0</v>
      </c>
      <c r="B4195" s="1">
        <v>555.0</v>
      </c>
      <c r="C4195" s="1">
        <v>0.0</v>
      </c>
      <c r="D4195" s="1" t="s">
        <v>32</v>
      </c>
      <c r="E4195" s="1">
        <v>46.0</v>
      </c>
      <c r="F4195" s="7" t="str">
        <f>vlookup(E4195,Teams!A:B,2,false)</f>
        <v>Wayzata</v>
      </c>
      <c r="G4195" s="1" t="b">
        <v>0</v>
      </c>
      <c r="H4195" s="1" t="b">
        <v>1</v>
      </c>
      <c r="I4195" s="1">
        <v>7.0</v>
      </c>
      <c r="J4195" s="7" t="str">
        <f>vlookup(I4195,Cats!$A:$B,2,false)</f>
        <v>X</v>
      </c>
    </row>
    <row r="4196">
      <c r="A4196" s="1">
        <v>141205.0</v>
      </c>
      <c r="B4196" s="1">
        <v>555.0</v>
      </c>
      <c r="C4196" s="1">
        <v>0.0</v>
      </c>
      <c r="D4196" s="1" t="s">
        <v>32</v>
      </c>
      <c r="E4196" s="1">
        <v>14.0</v>
      </c>
      <c r="F4196" s="7" t="str">
        <f>vlookup(E4196,Teams!A:B,2,false)</f>
        <v>Dulles</v>
      </c>
      <c r="G4196" s="1" t="b">
        <v>1</v>
      </c>
      <c r="H4196" s="1" t="b">
        <v>1</v>
      </c>
      <c r="I4196" s="1">
        <v>8.0</v>
      </c>
      <c r="J4196" s="7" t="str">
        <f>vlookup(I4196,Cats!$A:$B,2,false)</f>
        <v>M</v>
      </c>
    </row>
    <row r="4197">
      <c r="A4197" s="1">
        <v>141206.0</v>
      </c>
      <c r="B4197" s="1">
        <v>555.0</v>
      </c>
      <c r="C4197" s="1">
        <v>4.0</v>
      </c>
      <c r="D4197" s="1" t="s">
        <v>158</v>
      </c>
      <c r="E4197" s="1">
        <v>46.0</v>
      </c>
      <c r="F4197" s="7" t="str">
        <f>vlookup(E4197,Teams!A:B,2,false)</f>
        <v>Wayzata</v>
      </c>
      <c r="G4197" s="1" t="b">
        <v>0</v>
      </c>
      <c r="H4197" s="1" t="b">
        <v>0</v>
      </c>
      <c r="I4197" s="1">
        <v>8.0</v>
      </c>
      <c r="J4197" s="7" t="str">
        <f>vlookup(I4197,Cats!$A:$B,2,false)</f>
        <v>M</v>
      </c>
    </row>
    <row r="4198">
      <c r="A4198" s="1">
        <v>141207.0</v>
      </c>
      <c r="B4198" s="1">
        <v>555.0</v>
      </c>
      <c r="C4198" s="1">
        <v>0.0</v>
      </c>
      <c r="D4198" s="1" t="s">
        <v>32</v>
      </c>
      <c r="E4198" s="1">
        <v>14.0</v>
      </c>
      <c r="F4198" s="7" t="str">
        <f>vlookup(E4198,Teams!A:B,2,false)</f>
        <v>Dulles</v>
      </c>
      <c r="G4198" s="1" t="b">
        <v>1</v>
      </c>
      <c r="H4198" s="1" t="b">
        <v>1</v>
      </c>
      <c r="I4198" s="1">
        <v>9.0</v>
      </c>
      <c r="J4198" s="7" t="str">
        <f>vlookup(I4198,Cats!$A:$B,2,false)</f>
        <v>C</v>
      </c>
    </row>
    <row r="4199">
      <c r="A4199" s="1">
        <v>141208.0</v>
      </c>
      <c r="B4199" s="1">
        <v>555.0</v>
      </c>
      <c r="C4199" s="1">
        <v>14.0</v>
      </c>
      <c r="D4199" s="1" t="s">
        <v>158</v>
      </c>
      <c r="E4199" s="1">
        <v>46.0</v>
      </c>
      <c r="F4199" s="7" t="str">
        <f>vlookup(E4199,Teams!A:B,2,false)</f>
        <v>Wayzata</v>
      </c>
      <c r="G4199" s="1" t="b">
        <v>0</v>
      </c>
      <c r="H4199" s="1" t="b">
        <v>0</v>
      </c>
      <c r="I4199" s="1">
        <v>9.0</v>
      </c>
      <c r="J4199" s="7" t="str">
        <f>vlookup(I4199,Cats!$A:$B,2,false)</f>
        <v>C</v>
      </c>
    </row>
    <row r="4200">
      <c r="A4200" s="1">
        <v>141209.0</v>
      </c>
      <c r="B4200" s="1">
        <v>555.0</v>
      </c>
      <c r="C4200" s="1">
        <v>0.0</v>
      </c>
      <c r="D4200" s="1" t="s">
        <v>32</v>
      </c>
      <c r="E4200" s="1">
        <v>14.0</v>
      </c>
      <c r="F4200" s="7" t="str">
        <f>vlookup(E4200,Teams!A:B,2,false)</f>
        <v>Dulles</v>
      </c>
      <c r="G4200" s="1" t="b">
        <v>1</v>
      </c>
      <c r="H4200" s="1" t="b">
        <v>1</v>
      </c>
      <c r="I4200" s="1">
        <v>10.0</v>
      </c>
      <c r="J4200" s="7" t="str">
        <f>vlookup(I4200,Cats!$A:$B,2,false)</f>
        <v>E</v>
      </c>
    </row>
    <row r="4201">
      <c r="A4201" s="1">
        <v>141210.0</v>
      </c>
      <c r="B4201" s="1">
        <v>555.0</v>
      </c>
      <c r="C4201" s="1">
        <v>4.0</v>
      </c>
      <c r="D4201" s="1" t="s">
        <v>158</v>
      </c>
      <c r="E4201" s="1">
        <v>46.0</v>
      </c>
      <c r="F4201" s="7" t="str">
        <f>vlookup(E4201,Teams!A:B,2,false)</f>
        <v>Wayzata</v>
      </c>
      <c r="G4201" s="1" t="b">
        <v>0</v>
      </c>
      <c r="H4201" s="1" t="b">
        <v>0</v>
      </c>
      <c r="I4201" s="1">
        <v>10.0</v>
      </c>
      <c r="J4201" s="7" t="str">
        <f>vlookup(I4201,Cats!$A:$B,2,false)</f>
        <v>E</v>
      </c>
    </row>
    <row r="4202">
      <c r="A4202" s="1">
        <v>141211.0</v>
      </c>
      <c r="B4202" s="1">
        <v>555.0</v>
      </c>
      <c r="C4202" s="1">
        <v>-4.0</v>
      </c>
      <c r="D4202" s="1" t="s">
        <v>209</v>
      </c>
      <c r="E4202" s="1">
        <v>14.0</v>
      </c>
      <c r="F4202" s="7" t="str">
        <f>vlookup(E4202,Teams!A:B,2,false)</f>
        <v>Dulles</v>
      </c>
      <c r="G4202" s="1" t="b">
        <v>1</v>
      </c>
      <c r="H4202" s="1" t="b">
        <v>0</v>
      </c>
      <c r="I4202" s="1">
        <v>11.0</v>
      </c>
      <c r="J4202" s="7" t="str">
        <f>vlookup(I4202,Cats!$A:$B,2,false)</f>
        <v>B</v>
      </c>
    </row>
    <row r="4203">
      <c r="A4203" s="1">
        <v>141212.0</v>
      </c>
      <c r="B4203" s="1">
        <v>555.0</v>
      </c>
      <c r="C4203" s="1">
        <v>14.0</v>
      </c>
      <c r="D4203" s="1" t="s">
        <v>159</v>
      </c>
      <c r="E4203" s="1">
        <v>46.0</v>
      </c>
      <c r="F4203" s="7" t="str">
        <f>vlookup(E4203,Teams!A:B,2,false)</f>
        <v>Wayzata</v>
      </c>
      <c r="G4203" s="1" t="b">
        <v>0</v>
      </c>
      <c r="H4203" s="1" t="b">
        <v>0</v>
      </c>
      <c r="I4203" s="1">
        <v>11.0</v>
      </c>
      <c r="J4203" s="7" t="str">
        <f>vlookup(I4203,Cats!$A:$B,2,false)</f>
        <v>B</v>
      </c>
    </row>
    <row r="4204">
      <c r="A4204" s="1">
        <v>141213.0</v>
      </c>
      <c r="B4204" s="1">
        <v>555.0</v>
      </c>
      <c r="C4204" s="1">
        <v>4.0</v>
      </c>
      <c r="D4204" s="1" t="s">
        <v>65</v>
      </c>
      <c r="E4204" s="1">
        <v>14.0</v>
      </c>
      <c r="F4204" s="7" t="str">
        <f>vlookup(E4204,Teams!A:B,2,false)</f>
        <v>Dulles</v>
      </c>
      <c r="G4204" s="1" t="b">
        <v>1</v>
      </c>
      <c r="H4204" s="1" t="b">
        <v>0</v>
      </c>
      <c r="I4204" s="1">
        <v>12.0</v>
      </c>
      <c r="J4204" s="7" t="str">
        <f>vlookup(I4204,Cats!$A:$B,2,false)</f>
        <v>P</v>
      </c>
    </row>
    <row r="4205">
      <c r="A4205" s="1">
        <v>141214.0</v>
      </c>
      <c r="B4205" s="1">
        <v>555.0</v>
      </c>
      <c r="C4205" s="1">
        <v>-4.0</v>
      </c>
      <c r="D4205" s="1" t="s">
        <v>163</v>
      </c>
      <c r="E4205" s="1">
        <v>46.0</v>
      </c>
      <c r="F4205" s="7" t="str">
        <f>vlookup(E4205,Teams!A:B,2,false)</f>
        <v>Wayzata</v>
      </c>
      <c r="G4205" s="1" t="b">
        <v>0</v>
      </c>
      <c r="H4205" s="1" t="b">
        <v>0</v>
      </c>
      <c r="I4205" s="1">
        <v>12.0</v>
      </c>
      <c r="J4205" s="7" t="str">
        <f>vlookup(I4205,Cats!$A:$B,2,false)</f>
        <v>P</v>
      </c>
    </row>
    <row r="4206">
      <c r="A4206" s="1">
        <v>141215.0</v>
      </c>
      <c r="B4206" s="1">
        <v>555.0</v>
      </c>
      <c r="C4206" s="1">
        <v>-4.0</v>
      </c>
      <c r="D4206" s="1" t="s">
        <v>61</v>
      </c>
      <c r="E4206" s="1">
        <v>14.0</v>
      </c>
      <c r="F4206" s="7" t="str">
        <f>vlookup(E4206,Teams!A:B,2,false)</f>
        <v>Dulles</v>
      </c>
      <c r="G4206" s="1" t="b">
        <v>1</v>
      </c>
      <c r="H4206" s="1" t="b">
        <v>0</v>
      </c>
      <c r="I4206" s="1">
        <v>13.0</v>
      </c>
      <c r="J4206" s="7" t="str">
        <f>vlookup(I4206,Cats!$A:$B,2,false)</f>
        <v>X</v>
      </c>
    </row>
    <row r="4207">
      <c r="A4207" s="1">
        <v>141216.0</v>
      </c>
      <c r="B4207" s="1">
        <v>555.0</v>
      </c>
      <c r="C4207" s="1">
        <v>0.0</v>
      </c>
      <c r="D4207" s="1" t="s">
        <v>158</v>
      </c>
      <c r="E4207" s="1">
        <v>46.0</v>
      </c>
      <c r="F4207" s="7" t="str">
        <f>vlookup(E4207,Teams!A:B,2,false)</f>
        <v>Wayzata</v>
      </c>
      <c r="G4207" s="1" t="b">
        <v>0</v>
      </c>
      <c r="H4207" s="1" t="b">
        <v>0</v>
      </c>
      <c r="I4207" s="1">
        <v>13.0</v>
      </c>
      <c r="J4207" s="7" t="str">
        <f>vlookup(I4207,Cats!$A:$B,2,false)</f>
        <v>X</v>
      </c>
    </row>
    <row r="4208">
      <c r="A4208" s="1">
        <v>141217.0</v>
      </c>
      <c r="B4208" s="1">
        <v>555.0</v>
      </c>
      <c r="C4208" s="1">
        <v>-4.0</v>
      </c>
      <c r="D4208" s="1" t="s">
        <v>62</v>
      </c>
      <c r="E4208" s="1">
        <v>14.0</v>
      </c>
      <c r="F4208" s="7" t="str">
        <f>vlookup(E4208,Teams!A:B,2,false)</f>
        <v>Dulles</v>
      </c>
      <c r="G4208" s="1" t="b">
        <v>1</v>
      </c>
      <c r="H4208" s="1" t="b">
        <v>0</v>
      </c>
      <c r="I4208" s="1">
        <v>14.0</v>
      </c>
      <c r="J4208" s="7" t="str">
        <f>vlookup(I4208,Cats!$A:$B,2,false)</f>
        <v>M</v>
      </c>
    </row>
    <row r="4209">
      <c r="A4209" s="1">
        <v>141218.0</v>
      </c>
      <c r="B4209" s="1">
        <v>555.0</v>
      </c>
      <c r="C4209" s="1">
        <v>4.0</v>
      </c>
      <c r="D4209" s="1" t="s">
        <v>158</v>
      </c>
      <c r="E4209" s="1">
        <v>46.0</v>
      </c>
      <c r="F4209" s="7" t="str">
        <f>vlookup(E4209,Teams!A:B,2,false)</f>
        <v>Wayzata</v>
      </c>
      <c r="G4209" s="1" t="b">
        <v>0</v>
      </c>
      <c r="H4209" s="1" t="b">
        <v>0</v>
      </c>
      <c r="I4209" s="1">
        <v>14.0</v>
      </c>
      <c r="J4209" s="7" t="str">
        <f>vlookup(I4209,Cats!$A:$B,2,false)</f>
        <v>M</v>
      </c>
    </row>
    <row r="4210">
      <c r="A4210" s="1">
        <v>141219.0</v>
      </c>
      <c r="B4210" s="1">
        <v>555.0</v>
      </c>
      <c r="C4210" s="1">
        <v>14.0</v>
      </c>
      <c r="D4210" s="1" t="s">
        <v>61</v>
      </c>
      <c r="E4210" s="1">
        <v>14.0</v>
      </c>
      <c r="F4210" s="7" t="str">
        <f>vlookup(E4210,Teams!A:B,2,false)</f>
        <v>Dulles</v>
      </c>
      <c r="G4210" s="1" t="b">
        <v>1</v>
      </c>
      <c r="H4210" s="1" t="b">
        <v>0</v>
      </c>
      <c r="I4210" s="1">
        <v>15.0</v>
      </c>
      <c r="J4210" s="7" t="str">
        <f>vlookup(I4210,Cats!$A:$B,2,false)</f>
        <v>C</v>
      </c>
    </row>
    <row r="4211">
      <c r="A4211" s="1">
        <v>141220.0</v>
      </c>
      <c r="B4211" s="1">
        <v>555.0</v>
      </c>
      <c r="C4211" s="1">
        <v>0.0</v>
      </c>
      <c r="D4211" s="1" t="s">
        <v>32</v>
      </c>
      <c r="E4211" s="1">
        <v>46.0</v>
      </c>
      <c r="F4211" s="7" t="str">
        <f>vlookup(E4211,Teams!A:B,2,false)</f>
        <v>Wayzata</v>
      </c>
      <c r="G4211" s="1" t="b">
        <v>0</v>
      </c>
      <c r="H4211" s="1" t="b">
        <v>1</v>
      </c>
      <c r="I4211" s="1">
        <v>15.0</v>
      </c>
      <c r="J4211" s="7" t="str">
        <f>vlookup(I4211,Cats!$A:$B,2,false)</f>
        <v>C</v>
      </c>
    </row>
    <row r="4212">
      <c r="A4212" s="1">
        <v>141221.0</v>
      </c>
      <c r="B4212" s="1">
        <v>555.0</v>
      </c>
      <c r="C4212" s="1">
        <v>0.0</v>
      </c>
      <c r="D4212" s="1" t="s">
        <v>32</v>
      </c>
      <c r="E4212" s="1">
        <v>14.0</v>
      </c>
      <c r="F4212" s="7" t="str">
        <f>vlookup(E4212,Teams!A:B,2,false)</f>
        <v>Dulles</v>
      </c>
      <c r="G4212" s="1" t="b">
        <v>1</v>
      </c>
      <c r="H4212" s="1" t="b">
        <v>1</v>
      </c>
      <c r="I4212" s="1">
        <v>16.0</v>
      </c>
      <c r="J4212" s="7" t="str">
        <f>vlookup(I4212,Cats!$A:$B,2,false)</f>
        <v>E</v>
      </c>
    </row>
    <row r="4213">
      <c r="A4213" s="1">
        <v>141222.0</v>
      </c>
      <c r="B4213" s="1">
        <v>555.0</v>
      </c>
      <c r="C4213" s="1">
        <v>14.0</v>
      </c>
      <c r="D4213" s="1" t="s">
        <v>159</v>
      </c>
      <c r="E4213" s="1">
        <v>46.0</v>
      </c>
      <c r="F4213" s="7" t="str">
        <f>vlookup(E4213,Teams!A:B,2,false)</f>
        <v>Wayzata</v>
      </c>
      <c r="G4213" s="1" t="b">
        <v>0</v>
      </c>
      <c r="H4213" s="1" t="b">
        <v>0</v>
      </c>
      <c r="I4213" s="1">
        <v>16.0</v>
      </c>
      <c r="J4213" s="7" t="str">
        <f>vlookup(I4213,Cats!$A:$B,2,false)</f>
        <v>E</v>
      </c>
    </row>
    <row r="4214">
      <c r="A4214" s="1">
        <v>141223.0</v>
      </c>
      <c r="B4214" s="1">
        <v>555.0</v>
      </c>
      <c r="C4214" s="1">
        <v>0.0</v>
      </c>
      <c r="D4214" s="1" t="s">
        <v>32</v>
      </c>
      <c r="E4214" s="1">
        <v>14.0</v>
      </c>
      <c r="F4214" s="7" t="str">
        <f>vlookup(E4214,Teams!A:B,2,false)</f>
        <v>Dulles</v>
      </c>
      <c r="G4214" s="1" t="b">
        <v>1</v>
      </c>
      <c r="H4214" s="1" t="b">
        <v>1</v>
      </c>
      <c r="I4214" s="1">
        <v>17.0</v>
      </c>
      <c r="J4214" s="7" t="str">
        <f>vlookup(I4214,Cats!$A:$B,2,false)</f>
        <v>B</v>
      </c>
    </row>
    <row r="4215">
      <c r="A4215" s="1">
        <v>141224.0</v>
      </c>
      <c r="B4215" s="1">
        <v>555.0</v>
      </c>
      <c r="C4215" s="1">
        <v>4.0</v>
      </c>
      <c r="D4215" s="1" t="s">
        <v>163</v>
      </c>
      <c r="E4215" s="1">
        <v>46.0</v>
      </c>
      <c r="F4215" s="7" t="str">
        <f>vlookup(E4215,Teams!A:B,2,false)</f>
        <v>Wayzata</v>
      </c>
      <c r="G4215" s="1" t="b">
        <v>0</v>
      </c>
      <c r="H4215" s="1" t="b">
        <v>0</v>
      </c>
      <c r="I4215" s="1">
        <v>17.0</v>
      </c>
      <c r="J4215" s="7" t="str">
        <f>vlookup(I4215,Cats!$A:$B,2,false)</f>
        <v>B</v>
      </c>
    </row>
    <row r="4216">
      <c r="A4216" s="1">
        <v>141225.0</v>
      </c>
      <c r="B4216" s="1">
        <v>555.0</v>
      </c>
      <c r="C4216" s="1">
        <v>14.0</v>
      </c>
      <c r="D4216" s="1" t="s">
        <v>61</v>
      </c>
      <c r="E4216" s="1">
        <v>14.0</v>
      </c>
      <c r="F4216" s="7" t="str">
        <f>vlookup(E4216,Teams!A:B,2,false)</f>
        <v>Dulles</v>
      </c>
      <c r="G4216" s="1" t="b">
        <v>1</v>
      </c>
      <c r="H4216" s="1" t="b">
        <v>0</v>
      </c>
      <c r="I4216" s="1">
        <v>18.0</v>
      </c>
      <c r="J4216" s="7" t="str">
        <f>vlookup(I4216,Cats!$A:$B,2,false)</f>
        <v>P</v>
      </c>
    </row>
    <row r="4217">
      <c r="A4217" s="1">
        <v>141226.0</v>
      </c>
      <c r="B4217" s="1">
        <v>555.0</v>
      </c>
      <c r="C4217" s="1">
        <v>0.0</v>
      </c>
      <c r="D4217" s="1" t="s">
        <v>32</v>
      </c>
      <c r="E4217" s="1">
        <v>46.0</v>
      </c>
      <c r="F4217" s="7" t="str">
        <f>vlookup(E4217,Teams!A:B,2,false)</f>
        <v>Wayzata</v>
      </c>
      <c r="G4217" s="1" t="b">
        <v>0</v>
      </c>
      <c r="H4217" s="1" t="b">
        <v>1</v>
      </c>
      <c r="I4217" s="1">
        <v>18.0</v>
      </c>
      <c r="J4217" s="7" t="str">
        <f>vlookup(I4217,Cats!$A:$B,2,false)</f>
        <v>P</v>
      </c>
    </row>
    <row r="4218">
      <c r="A4218" s="1">
        <v>141227.0</v>
      </c>
      <c r="B4218" s="1">
        <v>555.0</v>
      </c>
      <c r="C4218" s="1">
        <v>0.0</v>
      </c>
      <c r="D4218" s="1" t="s">
        <v>32</v>
      </c>
      <c r="E4218" s="1">
        <v>14.0</v>
      </c>
      <c r="F4218" s="7" t="str">
        <f>vlookup(E4218,Teams!A:B,2,false)</f>
        <v>Dulles</v>
      </c>
      <c r="G4218" s="1" t="b">
        <v>1</v>
      </c>
      <c r="H4218" s="1" t="b">
        <v>1</v>
      </c>
      <c r="I4218" s="1">
        <v>19.0</v>
      </c>
      <c r="J4218" s="7" t="str">
        <f>vlookup(I4218,Cats!$A:$B,2,false)</f>
        <v>X</v>
      </c>
    </row>
    <row r="4219">
      <c r="A4219" s="1">
        <v>141228.0</v>
      </c>
      <c r="B4219" s="1">
        <v>555.0</v>
      </c>
      <c r="C4219" s="1">
        <v>4.0</v>
      </c>
      <c r="D4219" s="1" t="s">
        <v>158</v>
      </c>
      <c r="E4219" s="1">
        <v>46.0</v>
      </c>
      <c r="F4219" s="7" t="str">
        <f>vlookup(E4219,Teams!A:B,2,false)</f>
        <v>Wayzata</v>
      </c>
      <c r="G4219" s="1" t="b">
        <v>0</v>
      </c>
      <c r="H4219" s="1" t="b">
        <v>0</v>
      </c>
      <c r="I4219" s="1">
        <v>19.0</v>
      </c>
      <c r="J4219" s="7" t="str">
        <f>vlookup(I4219,Cats!$A:$B,2,false)</f>
        <v>X</v>
      </c>
    </row>
    <row r="4220">
      <c r="A4220" s="1">
        <v>141229.0</v>
      </c>
      <c r="B4220" s="1">
        <v>555.0</v>
      </c>
      <c r="C4220" s="1">
        <v>0.0</v>
      </c>
      <c r="D4220" s="1" t="s">
        <v>65</v>
      </c>
      <c r="E4220" s="1">
        <v>14.0</v>
      </c>
      <c r="F4220" s="7" t="str">
        <f>vlookup(E4220,Teams!A:B,2,false)</f>
        <v>Dulles</v>
      </c>
      <c r="G4220" s="1" t="b">
        <v>1</v>
      </c>
      <c r="H4220" s="1" t="b">
        <v>0</v>
      </c>
      <c r="I4220" s="1">
        <v>20.0</v>
      </c>
      <c r="J4220" s="7" t="str">
        <f>vlookup(I4220,Cats!$A:$B,2,false)</f>
        <v>M</v>
      </c>
    </row>
    <row r="4221">
      <c r="A4221" s="1">
        <v>141230.0</v>
      </c>
      <c r="B4221" s="1">
        <v>555.0</v>
      </c>
      <c r="C4221" s="1">
        <v>0.0</v>
      </c>
      <c r="D4221" s="1" t="s">
        <v>158</v>
      </c>
      <c r="E4221" s="1">
        <v>46.0</v>
      </c>
      <c r="F4221" s="7" t="str">
        <f>vlookup(E4221,Teams!A:B,2,false)</f>
        <v>Wayzata</v>
      </c>
      <c r="G4221" s="1" t="b">
        <v>0</v>
      </c>
      <c r="H4221" s="1" t="b">
        <v>0</v>
      </c>
      <c r="I4221" s="1">
        <v>20.0</v>
      </c>
      <c r="J4221" s="7" t="str">
        <f>vlookup(I4221,Cats!$A:$B,2,false)</f>
        <v>M</v>
      </c>
    </row>
    <row r="4222">
      <c r="A4222" s="1">
        <v>141231.0</v>
      </c>
      <c r="B4222" s="1">
        <v>555.0</v>
      </c>
      <c r="C4222" s="1">
        <v>14.0</v>
      </c>
      <c r="D4222" s="1" t="s">
        <v>61</v>
      </c>
      <c r="E4222" s="1">
        <v>14.0</v>
      </c>
      <c r="F4222" s="7" t="str">
        <f>vlookup(E4222,Teams!A:B,2,false)</f>
        <v>Dulles</v>
      </c>
      <c r="G4222" s="1" t="b">
        <v>1</v>
      </c>
      <c r="H4222" s="1" t="b">
        <v>0</v>
      </c>
      <c r="I4222" s="1">
        <v>21.0</v>
      </c>
      <c r="J4222" s="7" t="str">
        <f>vlookup(I4222,Cats!$A:$B,2,false)</f>
        <v>C</v>
      </c>
    </row>
    <row r="4223">
      <c r="A4223" s="1">
        <v>141232.0</v>
      </c>
      <c r="B4223" s="1">
        <v>555.0</v>
      </c>
      <c r="C4223" s="1">
        <v>0.0</v>
      </c>
      <c r="D4223" s="1" t="s">
        <v>32</v>
      </c>
      <c r="E4223" s="1">
        <v>46.0</v>
      </c>
      <c r="F4223" s="7" t="str">
        <f>vlookup(E4223,Teams!A:B,2,false)</f>
        <v>Wayzata</v>
      </c>
      <c r="G4223" s="1" t="b">
        <v>0</v>
      </c>
      <c r="H4223" s="1" t="b">
        <v>1</v>
      </c>
      <c r="I4223" s="1">
        <v>21.0</v>
      </c>
      <c r="J4223" s="7" t="str">
        <f>vlookup(I4223,Cats!$A:$B,2,false)</f>
        <v>C</v>
      </c>
    </row>
    <row r="4224">
      <c r="A4224" s="1">
        <v>141233.0</v>
      </c>
      <c r="B4224" s="1">
        <v>555.0</v>
      </c>
      <c r="C4224" s="1">
        <v>14.0</v>
      </c>
      <c r="D4224" s="1" t="s">
        <v>65</v>
      </c>
      <c r="E4224" s="1">
        <v>14.0</v>
      </c>
      <c r="F4224" s="7" t="str">
        <f>vlookup(E4224,Teams!A:B,2,false)</f>
        <v>Dulles</v>
      </c>
      <c r="G4224" s="1" t="b">
        <v>1</v>
      </c>
      <c r="H4224" s="1" t="b">
        <v>0</v>
      </c>
      <c r="I4224" s="1">
        <v>22.0</v>
      </c>
      <c r="J4224" s="7" t="str">
        <f>vlookup(I4224,Cats!$A:$B,2,false)</f>
        <v>E</v>
      </c>
    </row>
    <row r="4225">
      <c r="A4225" s="1">
        <v>141234.0</v>
      </c>
      <c r="B4225" s="1">
        <v>555.0</v>
      </c>
      <c r="C4225" s="1">
        <v>-4.0</v>
      </c>
      <c r="D4225" s="1" t="s">
        <v>158</v>
      </c>
      <c r="E4225" s="1">
        <v>46.0</v>
      </c>
      <c r="F4225" s="7" t="str">
        <f>vlookup(E4225,Teams!A:B,2,false)</f>
        <v>Wayzata</v>
      </c>
      <c r="G4225" s="1" t="b">
        <v>0</v>
      </c>
      <c r="H4225" s="1" t="b">
        <v>0</v>
      </c>
      <c r="I4225" s="1">
        <v>22.0</v>
      </c>
      <c r="J4225" s="7" t="str">
        <f>vlookup(I4225,Cats!$A:$B,2,false)</f>
        <v>E</v>
      </c>
    </row>
    <row r="4226">
      <c r="A4226" s="1">
        <v>141235.0</v>
      </c>
      <c r="B4226" s="1">
        <v>555.0</v>
      </c>
      <c r="C4226" s="1">
        <v>0.0</v>
      </c>
      <c r="D4226" s="1" t="s">
        <v>209</v>
      </c>
      <c r="E4226" s="1">
        <v>14.0</v>
      </c>
      <c r="F4226" s="7" t="str">
        <f>vlookup(E4226,Teams!A:B,2,false)</f>
        <v>Dulles</v>
      </c>
      <c r="G4226" s="1" t="b">
        <v>1</v>
      </c>
      <c r="H4226" s="1" t="b">
        <v>0</v>
      </c>
      <c r="I4226" s="1">
        <v>23.0</v>
      </c>
      <c r="J4226" s="7" t="str">
        <f>vlookup(I4226,Cats!$A:$B,2,false)</f>
        <v>B</v>
      </c>
    </row>
    <row r="4227">
      <c r="A4227" s="1">
        <v>141236.0</v>
      </c>
      <c r="B4227" s="1">
        <v>555.0</v>
      </c>
      <c r="C4227" s="1">
        <v>-4.0</v>
      </c>
      <c r="D4227" s="1" t="s">
        <v>159</v>
      </c>
      <c r="E4227" s="1">
        <v>46.0</v>
      </c>
      <c r="F4227" s="7" t="str">
        <f>vlookup(E4227,Teams!A:B,2,false)</f>
        <v>Wayzata</v>
      </c>
      <c r="G4227" s="1" t="b">
        <v>0</v>
      </c>
      <c r="H4227" s="1" t="b">
        <v>0</v>
      </c>
      <c r="I4227" s="1">
        <v>23.0</v>
      </c>
      <c r="J4227" s="7" t="str">
        <f>vlookup(I4227,Cats!$A:$B,2,false)</f>
        <v>B</v>
      </c>
    </row>
    <row r="4228">
      <c r="A4228" s="1">
        <v>141237.0</v>
      </c>
      <c r="B4228" s="1">
        <v>555.0</v>
      </c>
      <c r="C4228" s="1">
        <v>14.0</v>
      </c>
      <c r="D4228" s="1" t="s">
        <v>61</v>
      </c>
      <c r="E4228" s="1">
        <v>14.0</v>
      </c>
      <c r="F4228" s="7" t="str">
        <f>vlookup(E4228,Teams!A:B,2,false)</f>
        <v>Dulles</v>
      </c>
      <c r="G4228" s="1" t="b">
        <v>1</v>
      </c>
      <c r="H4228" s="1" t="b">
        <v>0</v>
      </c>
      <c r="I4228" s="1">
        <v>24.0</v>
      </c>
      <c r="J4228" s="7" t="str">
        <f>vlookup(I4228,Cats!$A:$B,2,false)</f>
        <v>P</v>
      </c>
    </row>
    <row r="4229">
      <c r="A4229" s="1">
        <v>141238.0</v>
      </c>
      <c r="B4229" s="1">
        <v>555.0</v>
      </c>
      <c r="C4229" s="1">
        <v>0.0</v>
      </c>
      <c r="D4229" s="1" t="s">
        <v>32</v>
      </c>
      <c r="E4229" s="1">
        <v>46.0</v>
      </c>
      <c r="F4229" s="7" t="str">
        <f>vlookup(E4229,Teams!A:B,2,false)</f>
        <v>Wayzata</v>
      </c>
      <c r="G4229" s="1" t="b">
        <v>0</v>
      </c>
      <c r="H4229" s="1" t="b">
        <v>1</v>
      </c>
      <c r="I4229" s="1">
        <v>24.0</v>
      </c>
      <c r="J4229" s="7" t="str">
        <f>vlookup(I4229,Cats!$A:$B,2,false)</f>
        <v>P</v>
      </c>
    </row>
    <row r="4230">
      <c r="A4230" s="1">
        <v>141239.0</v>
      </c>
      <c r="B4230" s="1">
        <v>556.0</v>
      </c>
      <c r="C4230" s="1">
        <v>4.0</v>
      </c>
      <c r="D4230" s="1" t="s">
        <v>67</v>
      </c>
      <c r="E4230" s="1">
        <v>1.0</v>
      </c>
      <c r="F4230" s="7" t="str">
        <f>vlookup(E4230,Teams!A:B,2,false)</f>
        <v>ASFA</v>
      </c>
      <c r="G4230" s="1" t="b">
        <v>1</v>
      </c>
      <c r="H4230" s="1" t="b">
        <v>0</v>
      </c>
      <c r="I4230" s="1">
        <v>1.0</v>
      </c>
      <c r="J4230" s="7" t="str">
        <f>vlookup(I4230,Cats!$A:$B,2,false)</f>
        <v>X</v>
      </c>
    </row>
    <row r="4231">
      <c r="A4231" s="1">
        <v>141240.0</v>
      </c>
      <c r="B4231" s="1">
        <v>556.0</v>
      </c>
      <c r="C4231" s="1">
        <v>0.0</v>
      </c>
      <c r="D4231" s="1" t="s">
        <v>32</v>
      </c>
      <c r="E4231" s="1">
        <v>15.0</v>
      </c>
      <c r="F4231" s="7" t="str">
        <f>vlookup(E4231,Teams!A:B,2,false)</f>
        <v>Enloe A</v>
      </c>
      <c r="G4231" s="1" t="b">
        <v>0</v>
      </c>
      <c r="H4231" s="1" t="b">
        <v>1</v>
      </c>
      <c r="I4231" s="1">
        <v>1.0</v>
      </c>
      <c r="J4231" s="7" t="str">
        <f>vlookup(I4231,Cats!$A:$B,2,false)</f>
        <v>X</v>
      </c>
    </row>
    <row r="4232">
      <c r="A4232" s="1">
        <v>141241.0</v>
      </c>
      <c r="B4232" s="1">
        <v>556.0</v>
      </c>
      <c r="C4232" s="1">
        <v>14.0</v>
      </c>
      <c r="D4232" s="1" t="s">
        <v>67</v>
      </c>
      <c r="E4232" s="1">
        <v>1.0</v>
      </c>
      <c r="F4232" s="7" t="str">
        <f>vlookup(E4232,Teams!A:B,2,false)</f>
        <v>ASFA</v>
      </c>
      <c r="G4232" s="1" t="b">
        <v>1</v>
      </c>
      <c r="H4232" s="1" t="b">
        <v>0</v>
      </c>
      <c r="I4232" s="1">
        <v>2.0</v>
      </c>
      <c r="J4232" s="7" t="str">
        <f>vlookup(I4232,Cats!$A:$B,2,false)</f>
        <v>M</v>
      </c>
    </row>
    <row r="4233">
      <c r="A4233" s="1">
        <v>141242.0</v>
      </c>
      <c r="B4233" s="1">
        <v>556.0</v>
      </c>
      <c r="C4233" s="1">
        <v>0.0</v>
      </c>
      <c r="D4233" s="1" t="s">
        <v>32</v>
      </c>
      <c r="E4233" s="1">
        <v>15.0</v>
      </c>
      <c r="F4233" s="7" t="str">
        <f>vlookup(E4233,Teams!A:B,2,false)</f>
        <v>Enloe A</v>
      </c>
      <c r="G4233" s="1" t="b">
        <v>0</v>
      </c>
      <c r="H4233" s="1" t="b">
        <v>1</v>
      </c>
      <c r="I4233" s="1">
        <v>2.0</v>
      </c>
      <c r="J4233" s="7" t="str">
        <f>vlookup(I4233,Cats!$A:$B,2,false)</f>
        <v>M</v>
      </c>
    </row>
    <row r="4234">
      <c r="A4234" s="1">
        <v>141243.0</v>
      </c>
      <c r="B4234" s="1">
        <v>556.0</v>
      </c>
      <c r="C4234" s="1">
        <v>0.0</v>
      </c>
      <c r="D4234" s="1" t="s">
        <v>32</v>
      </c>
      <c r="E4234" s="1">
        <v>1.0</v>
      </c>
      <c r="F4234" s="7" t="str">
        <f>vlookup(E4234,Teams!A:B,2,false)</f>
        <v>ASFA</v>
      </c>
      <c r="G4234" s="1" t="b">
        <v>1</v>
      </c>
      <c r="H4234" s="1" t="b">
        <v>1</v>
      </c>
      <c r="I4234" s="1">
        <v>3.0</v>
      </c>
      <c r="J4234" s="7" t="str">
        <f>vlookup(I4234,Cats!$A:$B,2,false)</f>
        <v>C</v>
      </c>
    </row>
    <row r="4235">
      <c r="A4235" s="1">
        <v>141244.0</v>
      </c>
      <c r="B4235" s="1">
        <v>556.0</v>
      </c>
      <c r="C4235" s="1">
        <v>4.0</v>
      </c>
      <c r="D4235" s="1" t="s">
        <v>105</v>
      </c>
      <c r="E4235" s="1">
        <v>15.0</v>
      </c>
      <c r="F4235" s="7" t="str">
        <f>vlookup(E4235,Teams!A:B,2,false)</f>
        <v>Enloe A</v>
      </c>
      <c r="G4235" s="1" t="b">
        <v>0</v>
      </c>
      <c r="H4235" s="1" t="b">
        <v>0</v>
      </c>
      <c r="I4235" s="1">
        <v>3.0</v>
      </c>
      <c r="J4235" s="7" t="str">
        <f>vlookup(I4235,Cats!$A:$B,2,false)</f>
        <v>C</v>
      </c>
    </row>
    <row r="4236">
      <c r="A4236" s="1">
        <v>141245.0</v>
      </c>
      <c r="B4236" s="1">
        <v>556.0</v>
      </c>
      <c r="C4236" s="1">
        <v>4.0</v>
      </c>
      <c r="D4236" s="1" t="s">
        <v>67</v>
      </c>
      <c r="E4236" s="1">
        <v>1.0</v>
      </c>
      <c r="F4236" s="7" t="str">
        <f>vlookup(E4236,Teams!A:B,2,false)</f>
        <v>ASFA</v>
      </c>
      <c r="G4236" s="1" t="b">
        <v>1</v>
      </c>
      <c r="H4236" s="1" t="b">
        <v>0</v>
      </c>
      <c r="I4236" s="1">
        <v>4.0</v>
      </c>
      <c r="J4236" s="7" t="str">
        <f>vlookup(I4236,Cats!$A:$B,2,false)</f>
        <v>E</v>
      </c>
    </row>
    <row r="4237">
      <c r="A4237" s="1">
        <v>141246.0</v>
      </c>
      <c r="B4237" s="1">
        <v>556.0</v>
      </c>
      <c r="C4237" s="1">
        <v>0.0</v>
      </c>
      <c r="D4237" s="1" t="s">
        <v>32</v>
      </c>
      <c r="E4237" s="1">
        <v>15.0</v>
      </c>
      <c r="F4237" s="7" t="str">
        <f>vlookup(E4237,Teams!A:B,2,false)</f>
        <v>Enloe A</v>
      </c>
      <c r="G4237" s="1" t="b">
        <v>0</v>
      </c>
      <c r="H4237" s="1" t="b">
        <v>1</v>
      </c>
      <c r="I4237" s="1">
        <v>4.0</v>
      </c>
      <c r="J4237" s="7" t="str">
        <f>vlookup(I4237,Cats!$A:$B,2,false)</f>
        <v>E</v>
      </c>
    </row>
    <row r="4238">
      <c r="A4238" s="1">
        <v>141247.0</v>
      </c>
      <c r="B4238" s="1">
        <v>556.0</v>
      </c>
      <c r="C4238" s="1">
        <v>0.0</v>
      </c>
      <c r="D4238" s="1" t="s">
        <v>32</v>
      </c>
      <c r="E4238" s="1">
        <v>1.0</v>
      </c>
      <c r="F4238" s="7" t="str">
        <f>vlookup(E4238,Teams!A:B,2,false)</f>
        <v>ASFA</v>
      </c>
      <c r="G4238" s="1" t="b">
        <v>1</v>
      </c>
      <c r="H4238" s="1" t="b">
        <v>1</v>
      </c>
      <c r="I4238" s="1">
        <v>5.0</v>
      </c>
      <c r="J4238" s="7" t="str">
        <f>vlookup(I4238,Cats!$A:$B,2,false)</f>
        <v>B</v>
      </c>
    </row>
    <row r="4239">
      <c r="A4239" s="1">
        <v>141248.0</v>
      </c>
      <c r="B4239" s="1">
        <v>556.0</v>
      </c>
      <c r="C4239" s="1">
        <v>14.0</v>
      </c>
      <c r="D4239" s="1" t="s">
        <v>103</v>
      </c>
      <c r="E4239" s="1">
        <v>15.0</v>
      </c>
      <c r="F4239" s="7" t="str">
        <f>vlookup(E4239,Teams!A:B,2,false)</f>
        <v>Enloe A</v>
      </c>
      <c r="G4239" s="1" t="b">
        <v>0</v>
      </c>
      <c r="H4239" s="1" t="b">
        <v>0</v>
      </c>
      <c r="I4239" s="1">
        <v>5.0</v>
      </c>
      <c r="J4239" s="7" t="str">
        <f>vlookup(I4239,Cats!$A:$B,2,false)</f>
        <v>B</v>
      </c>
    </row>
    <row r="4240">
      <c r="A4240" s="1">
        <v>141249.0</v>
      </c>
      <c r="B4240" s="1">
        <v>556.0</v>
      </c>
      <c r="C4240" s="1">
        <v>0.0</v>
      </c>
      <c r="D4240" s="1" t="s">
        <v>32</v>
      </c>
      <c r="E4240" s="1">
        <v>1.0</v>
      </c>
      <c r="F4240" s="7" t="str">
        <f>vlookup(E4240,Teams!A:B,2,false)</f>
        <v>ASFA</v>
      </c>
      <c r="G4240" s="1" t="b">
        <v>1</v>
      </c>
      <c r="H4240" s="1" t="b">
        <v>1</v>
      </c>
      <c r="I4240" s="1">
        <v>6.0</v>
      </c>
      <c r="J4240" s="7" t="str">
        <f>vlookup(I4240,Cats!$A:$B,2,false)</f>
        <v>P</v>
      </c>
    </row>
    <row r="4241">
      <c r="A4241" s="1">
        <v>141250.0</v>
      </c>
      <c r="B4241" s="1">
        <v>556.0</v>
      </c>
      <c r="C4241" s="1">
        <v>14.0</v>
      </c>
      <c r="D4241" s="1" t="s">
        <v>105</v>
      </c>
      <c r="E4241" s="1">
        <v>15.0</v>
      </c>
      <c r="F4241" s="7" t="str">
        <f>vlookup(E4241,Teams!A:B,2,false)</f>
        <v>Enloe A</v>
      </c>
      <c r="G4241" s="1" t="b">
        <v>0</v>
      </c>
      <c r="H4241" s="1" t="b">
        <v>0</v>
      </c>
      <c r="I4241" s="1">
        <v>6.0</v>
      </c>
      <c r="J4241" s="7" t="str">
        <f>vlookup(I4241,Cats!$A:$B,2,false)</f>
        <v>P</v>
      </c>
    </row>
    <row r="4242">
      <c r="A4242" s="1">
        <v>141251.0</v>
      </c>
      <c r="B4242" s="1">
        <v>556.0</v>
      </c>
      <c r="C4242" s="1">
        <v>0.0</v>
      </c>
      <c r="D4242" s="1" t="s">
        <v>32</v>
      </c>
      <c r="E4242" s="1">
        <v>1.0</v>
      </c>
      <c r="F4242" s="7" t="str">
        <f>vlookup(E4242,Teams!A:B,2,false)</f>
        <v>ASFA</v>
      </c>
      <c r="G4242" s="1" t="b">
        <v>1</v>
      </c>
      <c r="H4242" s="1" t="b">
        <v>1</v>
      </c>
      <c r="I4242" s="1">
        <v>7.0</v>
      </c>
      <c r="J4242" s="7" t="str">
        <f>vlookup(I4242,Cats!$A:$B,2,false)</f>
        <v>X</v>
      </c>
    </row>
    <row r="4243">
      <c r="A4243" s="1">
        <v>141252.0</v>
      </c>
      <c r="B4243" s="1">
        <v>556.0</v>
      </c>
      <c r="C4243" s="1">
        <v>14.0</v>
      </c>
      <c r="D4243" s="1" t="s">
        <v>101</v>
      </c>
      <c r="E4243" s="1">
        <v>15.0</v>
      </c>
      <c r="F4243" s="7" t="str">
        <f>vlookup(E4243,Teams!A:B,2,false)</f>
        <v>Enloe A</v>
      </c>
      <c r="G4243" s="1" t="b">
        <v>0</v>
      </c>
      <c r="H4243" s="1" t="b">
        <v>0</v>
      </c>
      <c r="I4243" s="1">
        <v>7.0</v>
      </c>
      <c r="J4243" s="7" t="str">
        <f>vlookup(I4243,Cats!$A:$B,2,false)</f>
        <v>X</v>
      </c>
    </row>
    <row r="4244">
      <c r="A4244" s="1">
        <v>141253.0</v>
      </c>
      <c r="B4244" s="1">
        <v>556.0</v>
      </c>
      <c r="C4244" s="1">
        <v>0.0</v>
      </c>
      <c r="D4244" s="1" t="s">
        <v>32</v>
      </c>
      <c r="E4244" s="1">
        <v>1.0</v>
      </c>
      <c r="F4244" s="7" t="str">
        <f>vlookup(E4244,Teams!A:B,2,false)</f>
        <v>ASFA</v>
      </c>
      <c r="G4244" s="1" t="b">
        <v>1</v>
      </c>
      <c r="H4244" s="1" t="b">
        <v>1</v>
      </c>
      <c r="I4244" s="1">
        <v>8.0</v>
      </c>
      <c r="J4244" s="7" t="str">
        <f>vlookup(I4244,Cats!$A:$B,2,false)</f>
        <v>M</v>
      </c>
    </row>
    <row r="4245">
      <c r="A4245" s="1">
        <v>141254.0</v>
      </c>
      <c r="B4245" s="1">
        <v>556.0</v>
      </c>
      <c r="C4245" s="1">
        <v>4.0</v>
      </c>
      <c r="D4245" s="1" t="s">
        <v>103</v>
      </c>
      <c r="E4245" s="1">
        <v>15.0</v>
      </c>
      <c r="F4245" s="7" t="str">
        <f>vlookup(E4245,Teams!A:B,2,false)</f>
        <v>Enloe A</v>
      </c>
      <c r="G4245" s="1" t="b">
        <v>0</v>
      </c>
      <c r="H4245" s="1" t="b">
        <v>0</v>
      </c>
      <c r="I4245" s="1">
        <v>8.0</v>
      </c>
      <c r="J4245" s="7" t="str">
        <f>vlookup(I4245,Cats!$A:$B,2,false)</f>
        <v>M</v>
      </c>
    </row>
    <row r="4246">
      <c r="A4246" s="1">
        <v>141255.0</v>
      </c>
      <c r="B4246" s="1">
        <v>556.0</v>
      </c>
      <c r="C4246" s="1">
        <v>4.0</v>
      </c>
      <c r="D4246" s="1" t="s">
        <v>67</v>
      </c>
      <c r="E4246" s="1">
        <v>1.0</v>
      </c>
      <c r="F4246" s="7" t="str">
        <f>vlookup(E4246,Teams!A:B,2,false)</f>
        <v>ASFA</v>
      </c>
      <c r="G4246" s="1" t="b">
        <v>1</v>
      </c>
      <c r="H4246" s="1" t="b">
        <v>0</v>
      </c>
      <c r="I4246" s="1">
        <v>9.0</v>
      </c>
      <c r="J4246" s="7" t="str">
        <f>vlookup(I4246,Cats!$A:$B,2,false)</f>
        <v>C</v>
      </c>
    </row>
    <row r="4247">
      <c r="A4247" s="1">
        <v>141256.0</v>
      </c>
      <c r="B4247" s="1">
        <v>556.0</v>
      </c>
      <c r="C4247" s="1">
        <v>-4.0</v>
      </c>
      <c r="D4247" s="1" t="s">
        <v>105</v>
      </c>
      <c r="E4247" s="1">
        <v>15.0</v>
      </c>
      <c r="F4247" s="7" t="str">
        <f>vlookup(E4247,Teams!A:B,2,false)</f>
        <v>Enloe A</v>
      </c>
      <c r="G4247" s="1" t="b">
        <v>0</v>
      </c>
      <c r="H4247" s="1" t="b">
        <v>0</v>
      </c>
      <c r="I4247" s="1">
        <v>9.0</v>
      </c>
      <c r="J4247" s="7" t="str">
        <f>vlookup(I4247,Cats!$A:$B,2,false)</f>
        <v>C</v>
      </c>
    </row>
    <row r="4248">
      <c r="A4248" s="1">
        <v>141257.0</v>
      </c>
      <c r="B4248" s="1">
        <v>556.0</v>
      </c>
      <c r="C4248" s="1">
        <v>0.0</v>
      </c>
      <c r="D4248" s="1" t="s">
        <v>67</v>
      </c>
      <c r="E4248" s="1">
        <v>1.0</v>
      </c>
      <c r="F4248" s="7" t="str">
        <f>vlookup(E4248,Teams!A:B,2,false)</f>
        <v>ASFA</v>
      </c>
      <c r="G4248" s="1" t="b">
        <v>1</v>
      </c>
      <c r="H4248" s="1" t="b">
        <v>0</v>
      </c>
      <c r="I4248" s="1">
        <v>10.0</v>
      </c>
      <c r="J4248" s="7" t="str">
        <f>vlookup(I4248,Cats!$A:$B,2,false)</f>
        <v>E</v>
      </c>
    </row>
    <row r="4249">
      <c r="A4249" s="1">
        <v>141258.0</v>
      </c>
      <c r="B4249" s="1">
        <v>556.0</v>
      </c>
      <c r="C4249" s="1">
        <v>-4.0</v>
      </c>
      <c r="D4249" s="1" t="s">
        <v>102</v>
      </c>
      <c r="E4249" s="1">
        <v>15.0</v>
      </c>
      <c r="F4249" s="7" t="str">
        <f>vlookup(E4249,Teams!A:B,2,false)</f>
        <v>Enloe A</v>
      </c>
      <c r="G4249" s="1" t="b">
        <v>0</v>
      </c>
      <c r="H4249" s="1" t="b">
        <v>0</v>
      </c>
      <c r="I4249" s="1">
        <v>10.0</v>
      </c>
      <c r="J4249" s="7" t="str">
        <f>vlookup(I4249,Cats!$A:$B,2,false)</f>
        <v>E</v>
      </c>
    </row>
    <row r="4250">
      <c r="A4250" s="1">
        <v>141259.0</v>
      </c>
      <c r="B4250" s="1">
        <v>556.0</v>
      </c>
      <c r="C4250" s="1">
        <v>0.0</v>
      </c>
      <c r="D4250" s="1" t="s">
        <v>32</v>
      </c>
      <c r="E4250" s="1">
        <v>1.0</v>
      </c>
      <c r="F4250" s="7" t="str">
        <f>vlookup(E4250,Teams!A:B,2,false)</f>
        <v>ASFA</v>
      </c>
      <c r="G4250" s="1" t="b">
        <v>1</v>
      </c>
      <c r="H4250" s="1" t="b">
        <v>1</v>
      </c>
      <c r="I4250" s="1">
        <v>11.0</v>
      </c>
      <c r="J4250" s="7" t="str">
        <f>vlookup(I4250,Cats!$A:$B,2,false)</f>
        <v>B</v>
      </c>
    </row>
    <row r="4251">
      <c r="A4251" s="1">
        <v>141260.0</v>
      </c>
      <c r="B4251" s="1">
        <v>556.0</v>
      </c>
      <c r="C4251" s="1">
        <v>14.0</v>
      </c>
      <c r="D4251" s="1" t="s">
        <v>103</v>
      </c>
      <c r="E4251" s="1">
        <v>15.0</v>
      </c>
      <c r="F4251" s="7" t="str">
        <f>vlookup(E4251,Teams!A:B,2,false)</f>
        <v>Enloe A</v>
      </c>
      <c r="G4251" s="1" t="b">
        <v>0</v>
      </c>
      <c r="H4251" s="1" t="b">
        <v>0</v>
      </c>
      <c r="I4251" s="1">
        <v>11.0</v>
      </c>
      <c r="J4251" s="7" t="str">
        <f>vlookup(I4251,Cats!$A:$B,2,false)</f>
        <v>B</v>
      </c>
    </row>
    <row r="4252">
      <c r="A4252" s="1">
        <v>141261.0</v>
      </c>
      <c r="B4252" s="1">
        <v>556.0</v>
      </c>
      <c r="C4252" s="1">
        <v>0.0</v>
      </c>
      <c r="D4252" s="1" t="s">
        <v>67</v>
      </c>
      <c r="E4252" s="1">
        <v>1.0</v>
      </c>
      <c r="F4252" s="7" t="str">
        <f>vlookup(E4252,Teams!A:B,2,false)</f>
        <v>ASFA</v>
      </c>
      <c r="G4252" s="1" t="b">
        <v>1</v>
      </c>
      <c r="H4252" s="1" t="b">
        <v>0</v>
      </c>
      <c r="I4252" s="1">
        <v>12.0</v>
      </c>
      <c r="J4252" s="7" t="str">
        <f>vlookup(I4252,Cats!$A:$B,2,false)</f>
        <v>P</v>
      </c>
    </row>
    <row r="4253">
      <c r="A4253" s="1">
        <v>141262.0</v>
      </c>
      <c r="B4253" s="1">
        <v>556.0</v>
      </c>
      <c r="C4253" s="1">
        <v>-4.0</v>
      </c>
      <c r="D4253" s="1" t="s">
        <v>105</v>
      </c>
      <c r="E4253" s="1">
        <v>15.0</v>
      </c>
      <c r="F4253" s="7" t="str">
        <f>vlookup(E4253,Teams!A:B,2,false)</f>
        <v>Enloe A</v>
      </c>
      <c r="G4253" s="1" t="b">
        <v>0</v>
      </c>
      <c r="H4253" s="1" t="b">
        <v>0</v>
      </c>
      <c r="I4253" s="1">
        <v>12.0</v>
      </c>
      <c r="J4253" s="7" t="str">
        <f>vlookup(I4253,Cats!$A:$B,2,false)</f>
        <v>P</v>
      </c>
    </row>
    <row r="4254">
      <c r="A4254" s="1">
        <v>141263.0</v>
      </c>
      <c r="B4254" s="1">
        <v>556.0</v>
      </c>
      <c r="C4254" s="1">
        <v>14.0</v>
      </c>
      <c r="D4254" s="1" t="s">
        <v>100</v>
      </c>
      <c r="E4254" s="1">
        <v>1.0</v>
      </c>
      <c r="F4254" s="7" t="str">
        <f>vlookup(E4254,Teams!A:B,2,false)</f>
        <v>ASFA</v>
      </c>
      <c r="G4254" s="1" t="b">
        <v>1</v>
      </c>
      <c r="H4254" s="1" t="b">
        <v>0</v>
      </c>
      <c r="I4254" s="1">
        <v>13.0</v>
      </c>
      <c r="J4254" s="7" t="str">
        <f>vlookup(I4254,Cats!$A:$B,2,false)</f>
        <v>X</v>
      </c>
    </row>
    <row r="4255">
      <c r="A4255" s="1">
        <v>141264.0</v>
      </c>
      <c r="B4255" s="1">
        <v>556.0</v>
      </c>
      <c r="C4255" s="1">
        <v>0.0</v>
      </c>
      <c r="D4255" s="1" t="s">
        <v>32</v>
      </c>
      <c r="E4255" s="1">
        <v>15.0</v>
      </c>
      <c r="F4255" s="7" t="str">
        <f>vlookup(E4255,Teams!A:B,2,false)</f>
        <v>Enloe A</v>
      </c>
      <c r="G4255" s="1" t="b">
        <v>0</v>
      </c>
      <c r="H4255" s="1" t="b">
        <v>1</v>
      </c>
      <c r="I4255" s="1">
        <v>13.0</v>
      </c>
      <c r="J4255" s="7" t="str">
        <f>vlookup(I4255,Cats!$A:$B,2,false)</f>
        <v>X</v>
      </c>
    </row>
    <row r="4256">
      <c r="A4256" s="1">
        <v>141265.0</v>
      </c>
      <c r="B4256" s="1">
        <v>556.0</v>
      </c>
      <c r="C4256" s="1">
        <v>14.0</v>
      </c>
      <c r="D4256" s="1" t="s">
        <v>67</v>
      </c>
      <c r="E4256" s="1">
        <v>1.0</v>
      </c>
      <c r="F4256" s="7" t="str">
        <f>vlookup(E4256,Teams!A:B,2,false)</f>
        <v>ASFA</v>
      </c>
      <c r="G4256" s="1" t="b">
        <v>1</v>
      </c>
      <c r="H4256" s="1" t="b">
        <v>0</v>
      </c>
      <c r="I4256" s="1">
        <v>14.0</v>
      </c>
      <c r="J4256" s="7" t="str">
        <f>vlookup(I4256,Cats!$A:$B,2,false)</f>
        <v>M</v>
      </c>
    </row>
    <row r="4257">
      <c r="A4257" s="1">
        <v>141266.0</v>
      </c>
      <c r="B4257" s="1">
        <v>556.0</v>
      </c>
      <c r="C4257" s="1">
        <v>0.0</v>
      </c>
      <c r="D4257" s="1" t="s">
        <v>32</v>
      </c>
      <c r="E4257" s="1">
        <v>15.0</v>
      </c>
      <c r="F4257" s="7" t="str">
        <f>vlookup(E4257,Teams!A:B,2,false)</f>
        <v>Enloe A</v>
      </c>
      <c r="G4257" s="1" t="b">
        <v>0</v>
      </c>
      <c r="H4257" s="1" t="b">
        <v>1</v>
      </c>
      <c r="I4257" s="1">
        <v>14.0</v>
      </c>
      <c r="J4257" s="7" t="str">
        <f>vlookup(I4257,Cats!$A:$B,2,false)</f>
        <v>M</v>
      </c>
    </row>
    <row r="4258">
      <c r="A4258" s="1">
        <v>141267.0</v>
      </c>
      <c r="B4258" s="1">
        <v>556.0</v>
      </c>
      <c r="C4258" s="1">
        <v>14.0</v>
      </c>
      <c r="D4258" s="1" t="s">
        <v>67</v>
      </c>
      <c r="E4258" s="1">
        <v>1.0</v>
      </c>
      <c r="F4258" s="7" t="str">
        <f>vlookup(E4258,Teams!A:B,2,false)</f>
        <v>ASFA</v>
      </c>
      <c r="G4258" s="1" t="b">
        <v>1</v>
      </c>
      <c r="H4258" s="1" t="b">
        <v>0</v>
      </c>
      <c r="I4258" s="1">
        <v>15.0</v>
      </c>
      <c r="J4258" s="7" t="str">
        <f>vlookup(I4258,Cats!$A:$B,2,false)</f>
        <v>C</v>
      </c>
    </row>
    <row r="4259">
      <c r="A4259" s="1">
        <v>141268.0</v>
      </c>
      <c r="B4259" s="1">
        <v>556.0</v>
      </c>
      <c r="C4259" s="1">
        <v>0.0</v>
      </c>
      <c r="D4259" s="1" t="s">
        <v>32</v>
      </c>
      <c r="E4259" s="1">
        <v>15.0</v>
      </c>
      <c r="F4259" s="7" t="str">
        <f>vlookup(E4259,Teams!A:B,2,false)</f>
        <v>Enloe A</v>
      </c>
      <c r="G4259" s="1" t="b">
        <v>0</v>
      </c>
      <c r="H4259" s="1" t="b">
        <v>1</v>
      </c>
      <c r="I4259" s="1">
        <v>15.0</v>
      </c>
      <c r="J4259" s="7" t="str">
        <f>vlookup(I4259,Cats!$A:$B,2,false)</f>
        <v>C</v>
      </c>
    </row>
    <row r="4260">
      <c r="A4260" s="1">
        <v>141269.0</v>
      </c>
      <c r="B4260" s="1">
        <v>556.0</v>
      </c>
      <c r="C4260" s="1">
        <v>0.0</v>
      </c>
      <c r="D4260" s="1" t="s">
        <v>32</v>
      </c>
      <c r="E4260" s="1">
        <v>1.0</v>
      </c>
      <c r="F4260" s="7" t="str">
        <f>vlookup(E4260,Teams!A:B,2,false)</f>
        <v>ASFA</v>
      </c>
      <c r="G4260" s="1" t="b">
        <v>1</v>
      </c>
      <c r="H4260" s="1" t="b">
        <v>1</v>
      </c>
      <c r="I4260" s="1">
        <v>16.0</v>
      </c>
      <c r="J4260" s="7" t="str">
        <f>vlookup(I4260,Cats!$A:$B,2,false)</f>
        <v>E</v>
      </c>
    </row>
    <row r="4261">
      <c r="A4261" s="1">
        <v>141270.0</v>
      </c>
      <c r="B4261" s="1">
        <v>556.0</v>
      </c>
      <c r="C4261" s="1">
        <v>4.0</v>
      </c>
      <c r="D4261" s="1" t="s">
        <v>101</v>
      </c>
      <c r="E4261" s="1">
        <v>15.0</v>
      </c>
      <c r="F4261" s="7" t="str">
        <f>vlookup(E4261,Teams!A:B,2,false)</f>
        <v>Enloe A</v>
      </c>
      <c r="G4261" s="1" t="b">
        <v>0</v>
      </c>
      <c r="H4261" s="1" t="b">
        <v>0</v>
      </c>
      <c r="I4261" s="1">
        <v>16.0</v>
      </c>
      <c r="J4261" s="7" t="str">
        <f>vlookup(I4261,Cats!$A:$B,2,false)</f>
        <v>E</v>
      </c>
    </row>
    <row r="4262">
      <c r="A4262" s="1">
        <v>141271.0</v>
      </c>
      <c r="B4262" s="1">
        <v>556.0</v>
      </c>
      <c r="C4262" s="1">
        <v>0.0</v>
      </c>
      <c r="D4262" s="1" t="s">
        <v>32</v>
      </c>
      <c r="E4262" s="1">
        <v>1.0</v>
      </c>
      <c r="F4262" s="7" t="str">
        <f>vlookup(E4262,Teams!A:B,2,false)</f>
        <v>ASFA</v>
      </c>
      <c r="G4262" s="1" t="b">
        <v>1</v>
      </c>
      <c r="H4262" s="1" t="b">
        <v>1</v>
      </c>
      <c r="I4262" s="1">
        <v>17.0</v>
      </c>
      <c r="J4262" s="7" t="str">
        <f>vlookup(I4262,Cats!$A:$B,2,false)</f>
        <v>B</v>
      </c>
    </row>
    <row r="4263">
      <c r="A4263" s="1">
        <v>141272.0</v>
      </c>
      <c r="B4263" s="1">
        <v>556.0</v>
      </c>
      <c r="C4263" s="1">
        <v>14.0</v>
      </c>
      <c r="D4263" s="1" t="s">
        <v>103</v>
      </c>
      <c r="E4263" s="1">
        <v>15.0</v>
      </c>
      <c r="F4263" s="7" t="str">
        <f>vlookup(E4263,Teams!A:B,2,false)</f>
        <v>Enloe A</v>
      </c>
      <c r="G4263" s="1" t="b">
        <v>0</v>
      </c>
      <c r="H4263" s="1" t="b">
        <v>0</v>
      </c>
      <c r="I4263" s="1">
        <v>17.0</v>
      </c>
      <c r="J4263" s="7" t="str">
        <f>vlookup(I4263,Cats!$A:$B,2,false)</f>
        <v>B</v>
      </c>
    </row>
    <row r="4264">
      <c r="A4264" s="1">
        <v>141273.0</v>
      </c>
      <c r="B4264" s="1">
        <v>556.0</v>
      </c>
      <c r="C4264" s="1">
        <v>0.0</v>
      </c>
      <c r="D4264" s="1" t="s">
        <v>32</v>
      </c>
      <c r="E4264" s="1">
        <v>1.0</v>
      </c>
      <c r="F4264" s="7" t="str">
        <f>vlookup(E4264,Teams!A:B,2,false)</f>
        <v>ASFA</v>
      </c>
      <c r="G4264" s="1" t="b">
        <v>1</v>
      </c>
      <c r="H4264" s="1" t="b">
        <v>1</v>
      </c>
      <c r="I4264" s="1">
        <v>18.0</v>
      </c>
      <c r="J4264" s="7" t="str">
        <f>vlookup(I4264,Cats!$A:$B,2,false)</f>
        <v>P</v>
      </c>
    </row>
    <row r="4265">
      <c r="A4265" s="1">
        <v>141274.0</v>
      </c>
      <c r="B4265" s="1">
        <v>556.0</v>
      </c>
      <c r="C4265" s="1">
        <v>4.0</v>
      </c>
      <c r="D4265" s="1" t="s">
        <v>105</v>
      </c>
      <c r="E4265" s="1">
        <v>15.0</v>
      </c>
      <c r="F4265" s="7" t="str">
        <f>vlookup(E4265,Teams!A:B,2,false)</f>
        <v>Enloe A</v>
      </c>
      <c r="G4265" s="1" t="b">
        <v>0</v>
      </c>
      <c r="H4265" s="1" t="b">
        <v>0</v>
      </c>
      <c r="I4265" s="1">
        <v>18.0</v>
      </c>
      <c r="J4265" s="7" t="str">
        <f>vlookup(I4265,Cats!$A:$B,2,false)</f>
        <v>P</v>
      </c>
    </row>
    <row r="4266">
      <c r="A4266" s="1">
        <v>141275.0</v>
      </c>
      <c r="B4266" s="1">
        <v>556.0</v>
      </c>
      <c r="C4266" s="1">
        <v>0.0</v>
      </c>
      <c r="D4266" s="1" t="s">
        <v>32</v>
      </c>
      <c r="E4266" s="1">
        <v>1.0</v>
      </c>
      <c r="F4266" s="7" t="str">
        <f>vlookup(E4266,Teams!A:B,2,false)</f>
        <v>ASFA</v>
      </c>
      <c r="G4266" s="1" t="b">
        <v>1</v>
      </c>
      <c r="H4266" s="1" t="b">
        <v>1</v>
      </c>
      <c r="I4266" s="1">
        <v>19.0</v>
      </c>
      <c r="J4266" s="7" t="str">
        <f>vlookup(I4266,Cats!$A:$B,2,false)</f>
        <v>X</v>
      </c>
    </row>
    <row r="4267">
      <c r="A4267" s="1">
        <v>141276.0</v>
      </c>
      <c r="B4267" s="1">
        <v>556.0</v>
      </c>
      <c r="C4267" s="1">
        <v>14.0</v>
      </c>
      <c r="D4267" s="1" t="s">
        <v>105</v>
      </c>
      <c r="E4267" s="1">
        <v>15.0</v>
      </c>
      <c r="F4267" s="7" t="str">
        <f>vlookup(E4267,Teams!A:B,2,false)</f>
        <v>Enloe A</v>
      </c>
      <c r="G4267" s="1" t="b">
        <v>0</v>
      </c>
      <c r="H4267" s="1" t="b">
        <v>0</v>
      </c>
      <c r="I4267" s="1">
        <v>19.0</v>
      </c>
      <c r="J4267" s="7" t="str">
        <f>vlookup(I4267,Cats!$A:$B,2,false)</f>
        <v>X</v>
      </c>
    </row>
    <row r="4268">
      <c r="A4268" s="1">
        <v>141277.0</v>
      </c>
      <c r="B4268" s="1">
        <v>556.0</v>
      </c>
      <c r="C4268" s="1">
        <v>0.0</v>
      </c>
      <c r="D4268" s="1" t="s">
        <v>67</v>
      </c>
      <c r="E4268" s="1">
        <v>1.0</v>
      </c>
      <c r="F4268" s="7" t="str">
        <f>vlookup(E4268,Teams!A:B,2,false)</f>
        <v>ASFA</v>
      </c>
      <c r="G4268" s="1" t="b">
        <v>1</v>
      </c>
      <c r="H4268" s="1" t="b">
        <v>0</v>
      </c>
      <c r="I4268" s="1">
        <v>20.0</v>
      </c>
      <c r="J4268" s="7" t="str">
        <f>vlookup(I4268,Cats!$A:$B,2,false)</f>
        <v>M</v>
      </c>
    </row>
    <row r="4269">
      <c r="A4269" s="1">
        <v>141278.0</v>
      </c>
      <c r="B4269" s="1">
        <v>556.0</v>
      </c>
      <c r="C4269" s="1">
        <v>0.0</v>
      </c>
      <c r="D4269" s="1" t="s">
        <v>102</v>
      </c>
      <c r="E4269" s="1">
        <v>15.0</v>
      </c>
      <c r="F4269" s="7" t="str">
        <f>vlookup(E4269,Teams!A:B,2,false)</f>
        <v>Enloe A</v>
      </c>
      <c r="G4269" s="1" t="b">
        <v>0</v>
      </c>
      <c r="H4269" s="1" t="b">
        <v>0</v>
      </c>
      <c r="I4269" s="1">
        <v>20.0</v>
      </c>
      <c r="J4269" s="7" t="str">
        <f>vlookup(I4269,Cats!$A:$B,2,false)</f>
        <v>M</v>
      </c>
    </row>
    <row r="4270">
      <c r="A4270" s="1">
        <v>141279.0</v>
      </c>
      <c r="B4270" s="1">
        <v>556.0</v>
      </c>
      <c r="C4270" s="1">
        <v>0.0</v>
      </c>
      <c r="D4270" s="1" t="s">
        <v>67</v>
      </c>
      <c r="E4270" s="1">
        <v>1.0</v>
      </c>
      <c r="F4270" s="7" t="str">
        <f>vlookup(E4270,Teams!A:B,2,false)</f>
        <v>ASFA</v>
      </c>
      <c r="G4270" s="1" t="b">
        <v>1</v>
      </c>
      <c r="H4270" s="1" t="b">
        <v>0</v>
      </c>
      <c r="I4270" s="1">
        <v>21.0</v>
      </c>
      <c r="J4270" s="7" t="str">
        <f>vlookup(I4270,Cats!$A:$B,2,false)</f>
        <v>C</v>
      </c>
    </row>
    <row r="4271">
      <c r="A4271" s="1">
        <v>141280.0</v>
      </c>
      <c r="B4271" s="1">
        <v>556.0</v>
      </c>
      <c r="C4271" s="1">
        <v>14.0</v>
      </c>
      <c r="D4271" s="1" t="s">
        <v>216</v>
      </c>
      <c r="E4271" s="1">
        <v>15.0</v>
      </c>
      <c r="F4271" s="7" t="str">
        <f>vlookup(E4271,Teams!A:B,2,false)</f>
        <v>Enloe A</v>
      </c>
      <c r="G4271" s="1" t="b">
        <v>0</v>
      </c>
      <c r="H4271" s="1" t="b">
        <v>0</v>
      </c>
      <c r="I4271" s="1">
        <v>21.0</v>
      </c>
      <c r="J4271" s="7" t="str">
        <f>vlookup(I4271,Cats!$A:$B,2,false)</f>
        <v>C</v>
      </c>
    </row>
    <row r="4272">
      <c r="A4272" s="1">
        <v>141281.0</v>
      </c>
      <c r="B4272" s="1">
        <v>556.0</v>
      </c>
      <c r="C4272" s="1">
        <v>4.0</v>
      </c>
      <c r="D4272" s="1" t="s">
        <v>67</v>
      </c>
      <c r="E4272" s="1">
        <v>1.0</v>
      </c>
      <c r="F4272" s="7" t="str">
        <f>vlookup(E4272,Teams!A:B,2,false)</f>
        <v>ASFA</v>
      </c>
      <c r="G4272" s="1" t="b">
        <v>1</v>
      </c>
      <c r="H4272" s="1" t="b">
        <v>0</v>
      </c>
      <c r="I4272" s="1">
        <v>22.0</v>
      </c>
      <c r="J4272" s="7" t="str">
        <f>vlookup(I4272,Cats!$A:$B,2,false)</f>
        <v>E</v>
      </c>
    </row>
    <row r="4273">
      <c r="A4273" s="1">
        <v>141282.0</v>
      </c>
      <c r="B4273" s="1">
        <v>556.0</v>
      </c>
      <c r="C4273" s="1">
        <v>-4.0</v>
      </c>
      <c r="D4273" s="1" t="s">
        <v>101</v>
      </c>
      <c r="E4273" s="1">
        <v>15.0</v>
      </c>
      <c r="F4273" s="7" t="str">
        <f>vlookup(E4273,Teams!A:B,2,false)</f>
        <v>Enloe A</v>
      </c>
      <c r="G4273" s="1" t="b">
        <v>0</v>
      </c>
      <c r="H4273" s="1" t="b">
        <v>0</v>
      </c>
      <c r="I4273" s="1">
        <v>22.0</v>
      </c>
      <c r="J4273" s="7" t="str">
        <f>vlookup(I4273,Cats!$A:$B,2,false)</f>
        <v>E</v>
      </c>
    </row>
    <row r="4274">
      <c r="A4274" s="1">
        <v>141283.0</v>
      </c>
      <c r="B4274" s="1">
        <v>556.0</v>
      </c>
      <c r="C4274" s="1">
        <v>14.0</v>
      </c>
      <c r="D4274" s="1" t="s">
        <v>67</v>
      </c>
      <c r="E4274" s="1">
        <v>1.0</v>
      </c>
      <c r="F4274" s="7" t="str">
        <f>vlookup(E4274,Teams!A:B,2,false)</f>
        <v>ASFA</v>
      </c>
      <c r="G4274" s="1" t="b">
        <v>1</v>
      </c>
      <c r="H4274" s="1" t="b">
        <v>0</v>
      </c>
      <c r="I4274" s="1">
        <v>23.0</v>
      </c>
      <c r="J4274" s="7" t="str">
        <f>vlookup(I4274,Cats!$A:$B,2,false)</f>
        <v>B</v>
      </c>
    </row>
    <row r="4275">
      <c r="A4275" s="1">
        <v>141284.0</v>
      </c>
      <c r="B4275" s="1">
        <v>556.0</v>
      </c>
      <c r="C4275" s="1">
        <v>0.0</v>
      </c>
      <c r="D4275" s="1" t="s">
        <v>32</v>
      </c>
      <c r="E4275" s="1">
        <v>15.0</v>
      </c>
      <c r="F4275" s="7" t="str">
        <f>vlookup(E4275,Teams!A:B,2,false)</f>
        <v>Enloe A</v>
      </c>
      <c r="G4275" s="1" t="b">
        <v>0</v>
      </c>
      <c r="H4275" s="1" t="b">
        <v>1</v>
      </c>
      <c r="I4275" s="1">
        <v>23.0</v>
      </c>
      <c r="J4275" s="7" t="str">
        <f>vlookup(I4275,Cats!$A:$B,2,false)</f>
        <v>B</v>
      </c>
    </row>
    <row r="4276">
      <c r="A4276" s="1">
        <v>141285.0</v>
      </c>
      <c r="B4276" s="1">
        <v>556.0</v>
      </c>
      <c r="C4276" s="1">
        <v>0.0</v>
      </c>
      <c r="D4276" s="1" t="s">
        <v>32</v>
      </c>
      <c r="E4276" s="1">
        <v>1.0</v>
      </c>
      <c r="F4276" s="7" t="str">
        <f>vlookup(E4276,Teams!A:B,2,false)</f>
        <v>ASFA</v>
      </c>
      <c r="G4276" s="1" t="b">
        <v>1</v>
      </c>
      <c r="H4276" s="1" t="b">
        <v>1</v>
      </c>
      <c r="I4276" s="1">
        <v>24.0</v>
      </c>
      <c r="J4276" s="7" t="str">
        <f>vlookup(I4276,Cats!$A:$B,2,false)</f>
        <v>P</v>
      </c>
    </row>
    <row r="4277">
      <c r="A4277" s="1">
        <v>141286.0</v>
      </c>
      <c r="B4277" s="1">
        <v>556.0</v>
      </c>
      <c r="C4277" s="1">
        <v>4.0</v>
      </c>
      <c r="D4277" s="1" t="s">
        <v>105</v>
      </c>
      <c r="E4277" s="1">
        <v>15.0</v>
      </c>
      <c r="F4277" s="7" t="str">
        <f>vlookup(E4277,Teams!A:B,2,false)</f>
        <v>Enloe A</v>
      </c>
      <c r="G4277" s="1" t="b">
        <v>0</v>
      </c>
      <c r="H4277" s="1" t="b">
        <v>0</v>
      </c>
      <c r="I4277" s="1">
        <v>24.0</v>
      </c>
      <c r="J4277" s="7" t="str">
        <f>vlookup(I4277,Cats!$A:$B,2,false)</f>
        <v>P</v>
      </c>
    </row>
    <row r="4278">
      <c r="A4278" s="1">
        <v>141287.0</v>
      </c>
      <c r="B4278" s="1">
        <v>557.0</v>
      </c>
      <c r="C4278" s="1">
        <v>0.0</v>
      </c>
      <c r="D4278" s="1" t="s">
        <v>32</v>
      </c>
      <c r="E4278" s="1">
        <v>7.0</v>
      </c>
      <c r="F4278" s="7" t="str">
        <f>vlookup(E4278,Teams!A:B,2,false)</f>
        <v>Buchholz B</v>
      </c>
      <c r="G4278" s="1" t="b">
        <v>1</v>
      </c>
      <c r="H4278" s="1" t="b">
        <v>1</v>
      </c>
      <c r="I4278" s="1">
        <v>1.0</v>
      </c>
      <c r="J4278" s="7" t="str">
        <f>vlookup(I4278,Cats!$A:$B,2,false)</f>
        <v>X</v>
      </c>
    </row>
    <row r="4279">
      <c r="A4279" s="1">
        <v>141288.0</v>
      </c>
      <c r="B4279" s="1">
        <v>557.0</v>
      </c>
      <c r="C4279" s="1">
        <v>14.0</v>
      </c>
      <c r="D4279" s="1" t="s">
        <v>57</v>
      </c>
      <c r="E4279" s="1">
        <v>44.0</v>
      </c>
      <c r="F4279" s="7" t="str">
        <f>vlookup(E4279,Teams!A:B,2,false)</f>
        <v>University</v>
      </c>
      <c r="G4279" s="1" t="b">
        <v>0</v>
      </c>
      <c r="H4279" s="1" t="b">
        <v>0</v>
      </c>
      <c r="I4279" s="1">
        <v>1.0</v>
      </c>
      <c r="J4279" s="7" t="str">
        <f>vlookup(I4279,Cats!$A:$B,2,false)</f>
        <v>X</v>
      </c>
    </row>
    <row r="4280">
      <c r="A4280" s="1">
        <v>141289.0</v>
      </c>
      <c r="B4280" s="1">
        <v>557.0</v>
      </c>
      <c r="C4280" s="1">
        <v>0.0</v>
      </c>
      <c r="D4280" s="1" t="s">
        <v>32</v>
      </c>
      <c r="E4280" s="1">
        <v>7.0</v>
      </c>
      <c r="F4280" s="7" t="str">
        <f>vlookup(E4280,Teams!A:B,2,false)</f>
        <v>Buchholz B</v>
      </c>
      <c r="G4280" s="1" t="b">
        <v>1</v>
      </c>
      <c r="H4280" s="1" t="b">
        <v>1</v>
      </c>
      <c r="I4280" s="1">
        <v>2.0</v>
      </c>
      <c r="J4280" s="7" t="str">
        <f>vlookup(I4280,Cats!$A:$B,2,false)</f>
        <v>M</v>
      </c>
    </row>
    <row r="4281">
      <c r="A4281" s="1">
        <v>141290.0</v>
      </c>
      <c r="B4281" s="1">
        <v>557.0</v>
      </c>
      <c r="C4281" s="1">
        <v>14.0</v>
      </c>
      <c r="D4281" s="1" t="s">
        <v>194</v>
      </c>
      <c r="E4281" s="1">
        <v>44.0</v>
      </c>
      <c r="F4281" s="7" t="str">
        <f>vlookup(E4281,Teams!A:B,2,false)</f>
        <v>University</v>
      </c>
      <c r="G4281" s="1" t="b">
        <v>0</v>
      </c>
      <c r="H4281" s="1" t="b">
        <v>0</v>
      </c>
      <c r="I4281" s="1">
        <v>2.0</v>
      </c>
      <c r="J4281" s="7" t="str">
        <f>vlookup(I4281,Cats!$A:$B,2,false)</f>
        <v>M</v>
      </c>
    </row>
    <row r="4282">
      <c r="A4282" s="1">
        <v>141291.0</v>
      </c>
      <c r="B4282" s="1">
        <v>557.0</v>
      </c>
      <c r="C4282" s="1">
        <v>0.0</v>
      </c>
      <c r="D4282" s="1" t="s">
        <v>32</v>
      </c>
      <c r="E4282" s="1">
        <v>7.0</v>
      </c>
      <c r="F4282" s="7" t="str">
        <f>vlookup(E4282,Teams!A:B,2,false)</f>
        <v>Buchholz B</v>
      </c>
      <c r="G4282" s="1" t="b">
        <v>1</v>
      </c>
      <c r="H4282" s="1" t="b">
        <v>1</v>
      </c>
      <c r="I4282" s="1">
        <v>3.0</v>
      </c>
      <c r="J4282" s="7" t="str">
        <f>vlookup(I4282,Cats!$A:$B,2,false)</f>
        <v>C</v>
      </c>
    </row>
    <row r="4283">
      <c r="A4283" s="1">
        <v>141292.0</v>
      </c>
      <c r="B4283" s="1">
        <v>557.0</v>
      </c>
      <c r="C4283" s="1">
        <v>4.0</v>
      </c>
      <c r="D4283" s="1" t="s">
        <v>57</v>
      </c>
      <c r="E4283" s="1">
        <v>44.0</v>
      </c>
      <c r="F4283" s="7" t="str">
        <f>vlookup(E4283,Teams!A:B,2,false)</f>
        <v>University</v>
      </c>
      <c r="G4283" s="1" t="b">
        <v>0</v>
      </c>
      <c r="H4283" s="1" t="b">
        <v>0</v>
      </c>
      <c r="I4283" s="1">
        <v>3.0</v>
      </c>
      <c r="J4283" s="7" t="str">
        <f>vlookup(I4283,Cats!$A:$B,2,false)</f>
        <v>C</v>
      </c>
    </row>
    <row r="4284">
      <c r="A4284" s="1">
        <v>141293.0</v>
      </c>
      <c r="B4284" s="1">
        <v>557.0</v>
      </c>
      <c r="C4284" s="1">
        <v>-4.0</v>
      </c>
      <c r="D4284" s="1" t="s">
        <v>182</v>
      </c>
      <c r="E4284" s="1">
        <v>7.0</v>
      </c>
      <c r="F4284" s="7" t="str">
        <f>vlookup(E4284,Teams!A:B,2,false)</f>
        <v>Buchholz B</v>
      </c>
      <c r="G4284" s="1" t="b">
        <v>1</v>
      </c>
      <c r="H4284" s="1" t="b">
        <v>0</v>
      </c>
      <c r="I4284" s="1">
        <v>4.0</v>
      </c>
      <c r="J4284" s="7" t="str">
        <f>vlookup(I4284,Cats!$A:$B,2,false)</f>
        <v>E</v>
      </c>
    </row>
    <row r="4285">
      <c r="A4285" s="1">
        <v>141294.0</v>
      </c>
      <c r="B4285" s="1">
        <v>557.0</v>
      </c>
      <c r="C4285" s="1">
        <v>4.0</v>
      </c>
      <c r="D4285" s="1" t="s">
        <v>57</v>
      </c>
      <c r="E4285" s="1">
        <v>44.0</v>
      </c>
      <c r="F4285" s="7" t="str">
        <f>vlookup(E4285,Teams!A:B,2,false)</f>
        <v>University</v>
      </c>
      <c r="G4285" s="1" t="b">
        <v>0</v>
      </c>
      <c r="H4285" s="1" t="b">
        <v>0</v>
      </c>
      <c r="I4285" s="1">
        <v>4.0</v>
      </c>
      <c r="J4285" s="7" t="str">
        <f>vlookup(I4285,Cats!$A:$B,2,false)</f>
        <v>E</v>
      </c>
    </row>
    <row r="4286">
      <c r="A4286" s="1">
        <v>141295.0</v>
      </c>
      <c r="B4286" s="1">
        <v>557.0</v>
      </c>
      <c r="C4286" s="1">
        <v>0.0</v>
      </c>
      <c r="D4286" s="1" t="s">
        <v>32</v>
      </c>
      <c r="E4286" s="1">
        <v>7.0</v>
      </c>
      <c r="F4286" s="7" t="str">
        <f>vlookup(E4286,Teams!A:B,2,false)</f>
        <v>Buchholz B</v>
      </c>
      <c r="G4286" s="1" t="b">
        <v>1</v>
      </c>
      <c r="H4286" s="1" t="b">
        <v>1</v>
      </c>
      <c r="I4286" s="1">
        <v>5.0</v>
      </c>
      <c r="J4286" s="7" t="str">
        <f>vlookup(I4286,Cats!$A:$B,2,false)</f>
        <v>B</v>
      </c>
    </row>
    <row r="4287">
      <c r="A4287" s="1">
        <v>141296.0</v>
      </c>
      <c r="B4287" s="1">
        <v>557.0</v>
      </c>
      <c r="C4287" s="1">
        <v>4.0</v>
      </c>
      <c r="D4287" s="1" t="s">
        <v>57</v>
      </c>
      <c r="E4287" s="1">
        <v>44.0</v>
      </c>
      <c r="F4287" s="7" t="str">
        <f>vlookup(E4287,Teams!A:B,2,false)</f>
        <v>University</v>
      </c>
      <c r="G4287" s="1" t="b">
        <v>0</v>
      </c>
      <c r="H4287" s="1" t="b">
        <v>0</v>
      </c>
      <c r="I4287" s="1">
        <v>5.0</v>
      </c>
      <c r="J4287" s="7" t="str">
        <f>vlookup(I4287,Cats!$A:$B,2,false)</f>
        <v>B</v>
      </c>
    </row>
    <row r="4288">
      <c r="A4288" s="1">
        <v>141297.0</v>
      </c>
      <c r="B4288" s="1">
        <v>557.0</v>
      </c>
      <c r="C4288" s="1">
        <v>0.0</v>
      </c>
      <c r="D4288" s="1" t="s">
        <v>182</v>
      </c>
      <c r="E4288" s="1">
        <v>7.0</v>
      </c>
      <c r="F4288" s="7" t="str">
        <f>vlookup(E4288,Teams!A:B,2,false)</f>
        <v>Buchholz B</v>
      </c>
      <c r="G4288" s="1" t="b">
        <v>1</v>
      </c>
      <c r="H4288" s="1" t="b">
        <v>0</v>
      </c>
      <c r="I4288" s="1">
        <v>6.0</v>
      </c>
      <c r="J4288" s="7" t="str">
        <f>vlookup(I4288,Cats!$A:$B,2,false)</f>
        <v>P</v>
      </c>
    </row>
    <row r="4289">
      <c r="A4289" s="1">
        <v>141298.0</v>
      </c>
      <c r="B4289" s="1">
        <v>557.0</v>
      </c>
      <c r="C4289" s="1">
        <v>14.0</v>
      </c>
      <c r="D4289" s="1" t="s">
        <v>194</v>
      </c>
      <c r="E4289" s="1">
        <v>44.0</v>
      </c>
      <c r="F4289" s="7" t="str">
        <f>vlookup(E4289,Teams!A:B,2,false)</f>
        <v>University</v>
      </c>
      <c r="G4289" s="1" t="b">
        <v>0</v>
      </c>
      <c r="H4289" s="1" t="b">
        <v>0</v>
      </c>
      <c r="I4289" s="1">
        <v>6.0</v>
      </c>
      <c r="J4289" s="7" t="str">
        <f>vlookup(I4289,Cats!$A:$B,2,false)</f>
        <v>P</v>
      </c>
    </row>
    <row r="4290">
      <c r="A4290" s="1">
        <v>141299.0</v>
      </c>
      <c r="B4290" s="1">
        <v>557.0</v>
      </c>
      <c r="C4290" s="1">
        <v>4.0</v>
      </c>
      <c r="D4290" s="1" t="s">
        <v>181</v>
      </c>
      <c r="E4290" s="1">
        <v>7.0</v>
      </c>
      <c r="F4290" s="7" t="str">
        <f>vlookup(E4290,Teams!A:B,2,false)</f>
        <v>Buchholz B</v>
      </c>
      <c r="G4290" s="1" t="b">
        <v>1</v>
      </c>
      <c r="H4290" s="1" t="b">
        <v>0</v>
      </c>
      <c r="I4290" s="1">
        <v>7.0</v>
      </c>
      <c r="J4290" s="7" t="str">
        <f>vlookup(I4290,Cats!$A:$B,2,false)</f>
        <v>X</v>
      </c>
    </row>
    <row r="4291">
      <c r="A4291" s="1">
        <v>141300.0</v>
      </c>
      <c r="B4291" s="1">
        <v>557.0</v>
      </c>
      <c r="C4291" s="1">
        <v>0.0</v>
      </c>
      <c r="D4291" s="1" t="s">
        <v>32</v>
      </c>
      <c r="E4291" s="1">
        <v>44.0</v>
      </c>
      <c r="F4291" s="7" t="str">
        <f>vlookup(E4291,Teams!A:B,2,false)</f>
        <v>University</v>
      </c>
      <c r="G4291" s="1" t="b">
        <v>0</v>
      </c>
      <c r="H4291" s="1" t="b">
        <v>1</v>
      </c>
      <c r="I4291" s="1">
        <v>7.0</v>
      </c>
      <c r="J4291" s="7" t="str">
        <f>vlookup(I4291,Cats!$A:$B,2,false)</f>
        <v>X</v>
      </c>
    </row>
    <row r="4292">
      <c r="A4292" s="1">
        <v>141301.0</v>
      </c>
      <c r="B4292" s="1">
        <v>557.0</v>
      </c>
      <c r="C4292" s="1">
        <v>4.0</v>
      </c>
      <c r="D4292" s="1" t="s">
        <v>182</v>
      </c>
      <c r="E4292" s="1">
        <v>7.0</v>
      </c>
      <c r="F4292" s="7" t="str">
        <f>vlookup(E4292,Teams!A:B,2,false)</f>
        <v>Buchholz B</v>
      </c>
      <c r="G4292" s="1" t="b">
        <v>1</v>
      </c>
      <c r="H4292" s="1" t="b">
        <v>0</v>
      </c>
      <c r="I4292" s="1">
        <v>8.0</v>
      </c>
      <c r="J4292" s="7" t="str">
        <f>vlookup(I4292,Cats!$A:$B,2,false)</f>
        <v>M</v>
      </c>
    </row>
    <row r="4293">
      <c r="A4293" s="1">
        <v>141302.0</v>
      </c>
      <c r="B4293" s="1">
        <v>557.0</v>
      </c>
      <c r="C4293" s="1">
        <v>0.0</v>
      </c>
      <c r="D4293" s="1" t="s">
        <v>32</v>
      </c>
      <c r="E4293" s="1">
        <v>44.0</v>
      </c>
      <c r="F4293" s="7" t="str">
        <f>vlookup(E4293,Teams!A:B,2,false)</f>
        <v>University</v>
      </c>
      <c r="G4293" s="1" t="b">
        <v>0</v>
      </c>
      <c r="H4293" s="1" t="b">
        <v>1</v>
      </c>
      <c r="I4293" s="1">
        <v>8.0</v>
      </c>
      <c r="J4293" s="7" t="str">
        <f>vlookup(I4293,Cats!$A:$B,2,false)</f>
        <v>M</v>
      </c>
    </row>
    <row r="4294">
      <c r="A4294" s="1">
        <v>141303.0</v>
      </c>
      <c r="B4294" s="1">
        <v>557.0</v>
      </c>
      <c r="C4294" s="1">
        <v>-4.0</v>
      </c>
      <c r="D4294" s="1" t="s">
        <v>182</v>
      </c>
      <c r="E4294" s="1">
        <v>7.0</v>
      </c>
      <c r="F4294" s="7" t="str">
        <f>vlookup(E4294,Teams!A:B,2,false)</f>
        <v>Buchholz B</v>
      </c>
      <c r="G4294" s="1" t="b">
        <v>1</v>
      </c>
      <c r="H4294" s="1" t="b">
        <v>0</v>
      </c>
      <c r="I4294" s="1">
        <v>9.0</v>
      </c>
      <c r="J4294" s="7" t="str">
        <f>vlookup(I4294,Cats!$A:$B,2,false)</f>
        <v>C</v>
      </c>
    </row>
    <row r="4295">
      <c r="A4295" s="1">
        <v>141304.0</v>
      </c>
      <c r="B4295" s="1">
        <v>557.0</v>
      </c>
      <c r="C4295" s="1">
        <v>14.0</v>
      </c>
      <c r="D4295" s="1" t="s">
        <v>194</v>
      </c>
      <c r="E4295" s="1">
        <v>44.0</v>
      </c>
      <c r="F4295" s="7" t="str">
        <f>vlookup(E4295,Teams!A:B,2,false)</f>
        <v>University</v>
      </c>
      <c r="G4295" s="1" t="b">
        <v>0</v>
      </c>
      <c r="H4295" s="1" t="b">
        <v>0</v>
      </c>
      <c r="I4295" s="1">
        <v>9.0</v>
      </c>
      <c r="J4295" s="7" t="str">
        <f>vlookup(I4295,Cats!$A:$B,2,false)</f>
        <v>C</v>
      </c>
    </row>
    <row r="4296">
      <c r="A4296" s="1">
        <v>141305.0</v>
      </c>
      <c r="B4296" s="1">
        <v>557.0</v>
      </c>
      <c r="C4296" s="1">
        <v>0.0</v>
      </c>
      <c r="D4296" s="1" t="s">
        <v>181</v>
      </c>
      <c r="E4296" s="1">
        <v>7.0</v>
      </c>
      <c r="F4296" s="7" t="str">
        <f>vlookup(E4296,Teams!A:B,2,false)</f>
        <v>Buchholz B</v>
      </c>
      <c r="G4296" s="1" t="b">
        <v>1</v>
      </c>
      <c r="H4296" s="1" t="b">
        <v>0</v>
      </c>
      <c r="I4296" s="1">
        <v>10.0</v>
      </c>
      <c r="J4296" s="7" t="str">
        <f>vlookup(I4296,Cats!$A:$B,2,false)</f>
        <v>E</v>
      </c>
    </row>
    <row r="4297">
      <c r="A4297" s="1">
        <v>141306.0</v>
      </c>
      <c r="B4297" s="1">
        <v>557.0</v>
      </c>
      <c r="C4297" s="1">
        <v>-4.0</v>
      </c>
      <c r="D4297" s="1" t="s">
        <v>57</v>
      </c>
      <c r="E4297" s="1">
        <v>44.0</v>
      </c>
      <c r="F4297" s="7" t="str">
        <f>vlookup(E4297,Teams!A:B,2,false)</f>
        <v>University</v>
      </c>
      <c r="G4297" s="1" t="b">
        <v>0</v>
      </c>
      <c r="H4297" s="1" t="b">
        <v>0</v>
      </c>
      <c r="I4297" s="1">
        <v>10.0</v>
      </c>
      <c r="J4297" s="7" t="str">
        <f>vlookup(I4297,Cats!$A:$B,2,false)</f>
        <v>E</v>
      </c>
    </row>
    <row r="4298">
      <c r="A4298" s="1">
        <v>141307.0</v>
      </c>
      <c r="B4298" s="1">
        <v>557.0</v>
      </c>
      <c r="C4298" s="1">
        <v>0.0</v>
      </c>
      <c r="D4298" s="1" t="s">
        <v>32</v>
      </c>
      <c r="E4298" s="1">
        <v>7.0</v>
      </c>
      <c r="F4298" s="7" t="str">
        <f>vlookup(E4298,Teams!A:B,2,false)</f>
        <v>Buchholz B</v>
      </c>
      <c r="G4298" s="1" t="b">
        <v>1</v>
      </c>
      <c r="H4298" s="1" t="b">
        <v>1</v>
      </c>
      <c r="I4298" s="1">
        <v>11.0</v>
      </c>
      <c r="J4298" s="7" t="str">
        <f>vlookup(I4298,Cats!$A:$B,2,false)</f>
        <v>B</v>
      </c>
    </row>
    <row r="4299">
      <c r="A4299" s="1">
        <v>141308.0</v>
      </c>
      <c r="B4299" s="1">
        <v>557.0</v>
      </c>
      <c r="C4299" s="1">
        <v>14.0</v>
      </c>
      <c r="D4299" s="1" t="s">
        <v>57</v>
      </c>
      <c r="E4299" s="1">
        <v>44.0</v>
      </c>
      <c r="F4299" s="7" t="str">
        <f>vlookup(E4299,Teams!A:B,2,false)</f>
        <v>University</v>
      </c>
      <c r="G4299" s="1" t="b">
        <v>0</v>
      </c>
      <c r="H4299" s="1" t="b">
        <v>0</v>
      </c>
      <c r="I4299" s="1">
        <v>11.0</v>
      </c>
      <c r="J4299" s="7" t="str">
        <f>vlookup(I4299,Cats!$A:$B,2,false)</f>
        <v>B</v>
      </c>
    </row>
    <row r="4300">
      <c r="A4300" s="1">
        <v>141309.0</v>
      </c>
      <c r="B4300" s="1">
        <v>557.0</v>
      </c>
      <c r="C4300" s="1">
        <v>0.0</v>
      </c>
      <c r="D4300" s="1" t="s">
        <v>32</v>
      </c>
      <c r="E4300" s="1">
        <v>7.0</v>
      </c>
      <c r="F4300" s="7" t="str">
        <f>vlookup(E4300,Teams!A:B,2,false)</f>
        <v>Buchholz B</v>
      </c>
      <c r="G4300" s="1" t="b">
        <v>1</v>
      </c>
      <c r="H4300" s="1" t="b">
        <v>1</v>
      </c>
      <c r="I4300" s="1">
        <v>12.0</v>
      </c>
      <c r="J4300" s="7" t="str">
        <f>vlookup(I4300,Cats!$A:$B,2,false)</f>
        <v>P</v>
      </c>
    </row>
    <row r="4301">
      <c r="A4301" s="1">
        <v>141310.0</v>
      </c>
      <c r="B4301" s="1">
        <v>557.0</v>
      </c>
      <c r="C4301" s="1">
        <v>14.0</v>
      </c>
      <c r="D4301" s="1" t="s">
        <v>194</v>
      </c>
      <c r="E4301" s="1">
        <v>44.0</v>
      </c>
      <c r="F4301" s="7" t="str">
        <f>vlookup(E4301,Teams!A:B,2,false)</f>
        <v>University</v>
      </c>
      <c r="G4301" s="1" t="b">
        <v>0</v>
      </c>
      <c r="H4301" s="1" t="b">
        <v>0</v>
      </c>
      <c r="I4301" s="1">
        <v>12.0</v>
      </c>
      <c r="J4301" s="7" t="str">
        <f>vlookup(I4301,Cats!$A:$B,2,false)</f>
        <v>P</v>
      </c>
    </row>
    <row r="4302">
      <c r="A4302" s="1">
        <v>141311.0</v>
      </c>
      <c r="B4302" s="1">
        <v>557.0</v>
      </c>
      <c r="C4302" s="1">
        <v>0.0</v>
      </c>
      <c r="D4302" s="1" t="s">
        <v>207</v>
      </c>
      <c r="E4302" s="1">
        <v>7.0</v>
      </c>
      <c r="F4302" s="7" t="str">
        <f>vlookup(E4302,Teams!A:B,2,false)</f>
        <v>Buchholz B</v>
      </c>
      <c r="G4302" s="1" t="b">
        <v>1</v>
      </c>
      <c r="H4302" s="1" t="b">
        <v>0</v>
      </c>
      <c r="I4302" s="1">
        <v>13.0</v>
      </c>
      <c r="J4302" s="7" t="str">
        <f>vlookup(I4302,Cats!$A:$B,2,false)</f>
        <v>X</v>
      </c>
    </row>
    <row r="4303">
      <c r="A4303" s="1">
        <v>141312.0</v>
      </c>
      <c r="B4303" s="1">
        <v>557.0</v>
      </c>
      <c r="C4303" s="1">
        <v>0.0</v>
      </c>
      <c r="D4303" s="1" t="s">
        <v>222</v>
      </c>
      <c r="E4303" s="1">
        <v>44.0</v>
      </c>
      <c r="F4303" s="7" t="str">
        <f>vlookup(E4303,Teams!A:B,2,false)</f>
        <v>University</v>
      </c>
      <c r="G4303" s="1" t="b">
        <v>0</v>
      </c>
      <c r="H4303" s="1" t="b">
        <v>0</v>
      </c>
      <c r="I4303" s="1">
        <v>13.0</v>
      </c>
      <c r="J4303" s="7" t="str">
        <f>vlookup(I4303,Cats!$A:$B,2,false)</f>
        <v>X</v>
      </c>
    </row>
    <row r="4304">
      <c r="A4304" s="1">
        <v>141313.0</v>
      </c>
      <c r="B4304" s="1">
        <v>557.0</v>
      </c>
      <c r="C4304" s="1">
        <v>-4.0</v>
      </c>
      <c r="D4304" s="1" t="s">
        <v>182</v>
      </c>
      <c r="E4304" s="1">
        <v>7.0</v>
      </c>
      <c r="F4304" s="7" t="str">
        <f>vlookup(E4304,Teams!A:B,2,false)</f>
        <v>Buchholz B</v>
      </c>
      <c r="G4304" s="1" t="b">
        <v>1</v>
      </c>
      <c r="H4304" s="1" t="b">
        <v>0</v>
      </c>
      <c r="I4304" s="1">
        <v>14.0</v>
      </c>
      <c r="J4304" s="7" t="str">
        <f>vlookup(I4304,Cats!$A:$B,2,false)</f>
        <v>M</v>
      </c>
    </row>
    <row r="4305">
      <c r="A4305" s="1">
        <v>141314.0</v>
      </c>
      <c r="B4305" s="1">
        <v>557.0</v>
      </c>
      <c r="C4305" s="1">
        <v>14.0</v>
      </c>
      <c r="D4305" s="1" t="s">
        <v>222</v>
      </c>
      <c r="E4305" s="1">
        <v>44.0</v>
      </c>
      <c r="F4305" s="7" t="str">
        <f>vlookup(E4305,Teams!A:B,2,false)</f>
        <v>University</v>
      </c>
      <c r="G4305" s="1" t="b">
        <v>0</v>
      </c>
      <c r="H4305" s="1" t="b">
        <v>0</v>
      </c>
      <c r="I4305" s="1">
        <v>14.0</v>
      </c>
      <c r="J4305" s="7" t="str">
        <f>vlookup(I4305,Cats!$A:$B,2,false)</f>
        <v>M</v>
      </c>
    </row>
    <row r="4306">
      <c r="A4306" s="1">
        <v>141315.0</v>
      </c>
      <c r="B4306" s="1">
        <v>557.0</v>
      </c>
      <c r="C4306" s="1">
        <v>0.0</v>
      </c>
      <c r="D4306" s="1" t="s">
        <v>32</v>
      </c>
      <c r="E4306" s="1">
        <v>7.0</v>
      </c>
      <c r="F4306" s="7" t="str">
        <f>vlookup(E4306,Teams!A:B,2,false)</f>
        <v>Buchholz B</v>
      </c>
      <c r="G4306" s="1" t="b">
        <v>1</v>
      </c>
      <c r="H4306" s="1" t="b">
        <v>1</v>
      </c>
      <c r="I4306" s="1">
        <v>15.0</v>
      </c>
      <c r="J4306" s="7" t="str">
        <f>vlookup(I4306,Cats!$A:$B,2,false)</f>
        <v>C</v>
      </c>
    </row>
    <row r="4307">
      <c r="A4307" s="1">
        <v>141316.0</v>
      </c>
      <c r="B4307" s="1">
        <v>557.0</v>
      </c>
      <c r="C4307" s="1">
        <v>14.0</v>
      </c>
      <c r="D4307" s="1" t="s">
        <v>57</v>
      </c>
      <c r="E4307" s="1">
        <v>44.0</v>
      </c>
      <c r="F4307" s="7" t="str">
        <f>vlookup(E4307,Teams!A:B,2,false)</f>
        <v>University</v>
      </c>
      <c r="G4307" s="1" t="b">
        <v>0</v>
      </c>
      <c r="H4307" s="1" t="b">
        <v>0</v>
      </c>
      <c r="I4307" s="1">
        <v>15.0</v>
      </c>
      <c r="J4307" s="7" t="str">
        <f>vlookup(I4307,Cats!$A:$B,2,false)</f>
        <v>C</v>
      </c>
    </row>
    <row r="4308">
      <c r="A4308" s="1">
        <v>141317.0</v>
      </c>
      <c r="B4308" s="1">
        <v>557.0</v>
      </c>
      <c r="C4308" s="1">
        <v>0.0</v>
      </c>
      <c r="D4308" s="1" t="s">
        <v>32</v>
      </c>
      <c r="E4308" s="1">
        <v>7.0</v>
      </c>
      <c r="F4308" s="7" t="str">
        <f>vlookup(E4308,Teams!A:B,2,false)</f>
        <v>Buchholz B</v>
      </c>
      <c r="G4308" s="1" t="b">
        <v>1</v>
      </c>
      <c r="H4308" s="1" t="b">
        <v>1</v>
      </c>
      <c r="I4308" s="1">
        <v>16.0</v>
      </c>
      <c r="J4308" s="7" t="str">
        <f>vlookup(I4308,Cats!$A:$B,2,false)</f>
        <v>E</v>
      </c>
    </row>
    <row r="4309">
      <c r="A4309" s="1">
        <v>141318.0</v>
      </c>
      <c r="B4309" s="1">
        <v>557.0</v>
      </c>
      <c r="C4309" s="1">
        <v>14.0</v>
      </c>
      <c r="D4309" s="1" t="s">
        <v>190</v>
      </c>
      <c r="E4309" s="1">
        <v>44.0</v>
      </c>
      <c r="F4309" s="7" t="str">
        <f>vlookup(E4309,Teams!A:B,2,false)</f>
        <v>University</v>
      </c>
      <c r="G4309" s="1" t="b">
        <v>0</v>
      </c>
      <c r="H4309" s="1" t="b">
        <v>0</v>
      </c>
      <c r="I4309" s="1">
        <v>16.0</v>
      </c>
      <c r="J4309" s="7" t="str">
        <f>vlookup(I4309,Cats!$A:$B,2,false)</f>
        <v>E</v>
      </c>
    </row>
    <row r="4310">
      <c r="A4310" s="1">
        <v>141319.0</v>
      </c>
      <c r="B4310" s="1">
        <v>557.0</v>
      </c>
      <c r="C4310" s="1">
        <v>0.0</v>
      </c>
      <c r="D4310" s="1" t="s">
        <v>32</v>
      </c>
      <c r="E4310" s="1">
        <v>7.0</v>
      </c>
      <c r="F4310" s="7" t="str">
        <f>vlookup(E4310,Teams!A:B,2,false)</f>
        <v>Buchholz B</v>
      </c>
      <c r="G4310" s="1" t="b">
        <v>1</v>
      </c>
      <c r="H4310" s="1" t="b">
        <v>1</v>
      </c>
      <c r="I4310" s="1">
        <v>17.0</v>
      </c>
      <c r="J4310" s="7" t="str">
        <f>vlookup(I4310,Cats!$A:$B,2,false)</f>
        <v>B</v>
      </c>
    </row>
    <row r="4311">
      <c r="A4311" s="1">
        <v>141320.0</v>
      </c>
      <c r="B4311" s="1">
        <v>557.0</v>
      </c>
      <c r="C4311" s="1">
        <v>14.0</v>
      </c>
      <c r="D4311" s="1" t="s">
        <v>57</v>
      </c>
      <c r="E4311" s="1">
        <v>44.0</v>
      </c>
      <c r="F4311" s="7" t="str">
        <f>vlookup(E4311,Teams!A:B,2,false)</f>
        <v>University</v>
      </c>
      <c r="G4311" s="1" t="b">
        <v>0</v>
      </c>
      <c r="H4311" s="1" t="b">
        <v>0</v>
      </c>
      <c r="I4311" s="1">
        <v>17.0</v>
      </c>
      <c r="J4311" s="7" t="str">
        <f>vlookup(I4311,Cats!$A:$B,2,false)</f>
        <v>B</v>
      </c>
    </row>
    <row r="4312">
      <c r="A4312" s="1">
        <v>141321.0</v>
      </c>
      <c r="B4312" s="1">
        <v>557.0</v>
      </c>
      <c r="C4312" s="1">
        <v>0.0</v>
      </c>
      <c r="D4312" s="1" t="s">
        <v>32</v>
      </c>
      <c r="E4312" s="1">
        <v>7.0</v>
      </c>
      <c r="F4312" s="7" t="str">
        <f>vlookup(E4312,Teams!A:B,2,false)</f>
        <v>Buchholz B</v>
      </c>
      <c r="G4312" s="1" t="b">
        <v>1</v>
      </c>
      <c r="H4312" s="1" t="b">
        <v>1</v>
      </c>
      <c r="I4312" s="1">
        <v>18.0</v>
      </c>
      <c r="J4312" s="7" t="str">
        <f>vlookup(I4312,Cats!$A:$B,2,false)</f>
        <v>P</v>
      </c>
    </row>
    <row r="4313">
      <c r="A4313" s="1">
        <v>141322.0</v>
      </c>
      <c r="B4313" s="1">
        <v>557.0</v>
      </c>
      <c r="C4313" s="1">
        <v>14.0</v>
      </c>
      <c r="D4313" s="1" t="s">
        <v>57</v>
      </c>
      <c r="E4313" s="1">
        <v>44.0</v>
      </c>
      <c r="F4313" s="7" t="str">
        <f>vlookup(E4313,Teams!A:B,2,false)</f>
        <v>University</v>
      </c>
      <c r="G4313" s="1" t="b">
        <v>0</v>
      </c>
      <c r="H4313" s="1" t="b">
        <v>0</v>
      </c>
      <c r="I4313" s="1">
        <v>18.0</v>
      </c>
      <c r="J4313" s="7" t="str">
        <f>vlookup(I4313,Cats!$A:$B,2,false)</f>
        <v>P</v>
      </c>
    </row>
    <row r="4314">
      <c r="A4314" s="1">
        <v>141323.0</v>
      </c>
      <c r="B4314" s="1">
        <v>557.0</v>
      </c>
      <c r="C4314" s="1">
        <v>0.0</v>
      </c>
      <c r="D4314" s="1" t="s">
        <v>32</v>
      </c>
      <c r="E4314" s="1">
        <v>7.0</v>
      </c>
      <c r="F4314" s="7" t="str">
        <f>vlookup(E4314,Teams!A:B,2,false)</f>
        <v>Buchholz B</v>
      </c>
      <c r="G4314" s="1" t="b">
        <v>1</v>
      </c>
      <c r="H4314" s="1" t="b">
        <v>1</v>
      </c>
      <c r="I4314" s="1">
        <v>19.0</v>
      </c>
      <c r="J4314" s="7" t="str">
        <f>vlookup(I4314,Cats!$A:$B,2,false)</f>
        <v>X</v>
      </c>
    </row>
    <row r="4315">
      <c r="A4315" s="1">
        <v>141324.0</v>
      </c>
      <c r="B4315" s="1">
        <v>557.0</v>
      </c>
      <c r="C4315" s="1">
        <v>14.0</v>
      </c>
      <c r="D4315" s="1" t="s">
        <v>57</v>
      </c>
      <c r="E4315" s="1">
        <v>44.0</v>
      </c>
      <c r="F4315" s="7" t="str">
        <f>vlookup(E4315,Teams!A:B,2,false)</f>
        <v>University</v>
      </c>
      <c r="G4315" s="1" t="b">
        <v>0</v>
      </c>
      <c r="H4315" s="1" t="b">
        <v>0</v>
      </c>
      <c r="I4315" s="1">
        <v>19.0</v>
      </c>
      <c r="J4315" s="7" t="str">
        <f>vlookup(I4315,Cats!$A:$B,2,false)</f>
        <v>X</v>
      </c>
    </row>
    <row r="4316">
      <c r="A4316" s="1">
        <v>141325.0</v>
      </c>
      <c r="B4316" s="1">
        <v>557.0</v>
      </c>
      <c r="C4316" s="1">
        <v>0.0</v>
      </c>
      <c r="D4316" s="1" t="s">
        <v>182</v>
      </c>
      <c r="E4316" s="1">
        <v>7.0</v>
      </c>
      <c r="F4316" s="7" t="str">
        <f>vlookup(E4316,Teams!A:B,2,false)</f>
        <v>Buchholz B</v>
      </c>
      <c r="G4316" s="1" t="b">
        <v>1</v>
      </c>
      <c r="H4316" s="1" t="b">
        <v>0</v>
      </c>
      <c r="I4316" s="1">
        <v>20.0</v>
      </c>
      <c r="J4316" s="7" t="str">
        <f>vlookup(I4316,Cats!$A:$B,2,false)</f>
        <v>M</v>
      </c>
    </row>
    <row r="4317">
      <c r="A4317" s="1">
        <v>141326.0</v>
      </c>
      <c r="B4317" s="1">
        <v>557.0</v>
      </c>
      <c r="C4317" s="1">
        <v>14.0</v>
      </c>
      <c r="D4317" s="1" t="s">
        <v>194</v>
      </c>
      <c r="E4317" s="1">
        <v>44.0</v>
      </c>
      <c r="F4317" s="7" t="str">
        <f>vlookup(E4317,Teams!A:B,2,false)</f>
        <v>University</v>
      </c>
      <c r="G4317" s="1" t="b">
        <v>0</v>
      </c>
      <c r="H4317" s="1" t="b">
        <v>0</v>
      </c>
      <c r="I4317" s="1">
        <v>20.0</v>
      </c>
      <c r="J4317" s="7" t="str">
        <f>vlookup(I4317,Cats!$A:$B,2,false)</f>
        <v>M</v>
      </c>
    </row>
    <row r="4318">
      <c r="A4318" s="1">
        <v>141327.0</v>
      </c>
      <c r="B4318" s="1">
        <v>557.0</v>
      </c>
      <c r="C4318" s="1">
        <v>0.0</v>
      </c>
      <c r="D4318" s="1" t="s">
        <v>32</v>
      </c>
      <c r="E4318" s="1">
        <v>7.0</v>
      </c>
      <c r="F4318" s="7" t="str">
        <f>vlookup(E4318,Teams!A:B,2,false)</f>
        <v>Buchholz B</v>
      </c>
      <c r="G4318" s="1" t="b">
        <v>1</v>
      </c>
      <c r="H4318" s="1" t="b">
        <v>1</v>
      </c>
      <c r="I4318" s="1">
        <v>21.0</v>
      </c>
      <c r="J4318" s="7" t="str">
        <f>vlookup(I4318,Cats!$A:$B,2,false)</f>
        <v>C</v>
      </c>
    </row>
    <row r="4319">
      <c r="A4319" s="1">
        <v>141328.0</v>
      </c>
      <c r="B4319" s="1">
        <v>557.0</v>
      </c>
      <c r="C4319" s="1">
        <v>14.0</v>
      </c>
      <c r="D4319" s="1" t="s">
        <v>222</v>
      </c>
      <c r="E4319" s="1">
        <v>44.0</v>
      </c>
      <c r="F4319" s="7" t="str">
        <f>vlookup(E4319,Teams!A:B,2,false)</f>
        <v>University</v>
      </c>
      <c r="G4319" s="1" t="b">
        <v>0</v>
      </c>
      <c r="H4319" s="1" t="b">
        <v>0</v>
      </c>
      <c r="I4319" s="1">
        <v>21.0</v>
      </c>
      <c r="J4319" s="7" t="str">
        <f>vlookup(I4319,Cats!$A:$B,2,false)</f>
        <v>C</v>
      </c>
    </row>
    <row r="4320">
      <c r="A4320" s="1">
        <v>141329.0</v>
      </c>
      <c r="B4320" s="1">
        <v>557.0</v>
      </c>
      <c r="C4320" s="1">
        <v>4.0</v>
      </c>
      <c r="D4320" s="1" t="s">
        <v>219</v>
      </c>
      <c r="E4320" s="1">
        <v>7.0</v>
      </c>
      <c r="F4320" s="7" t="str">
        <f>vlookup(E4320,Teams!A:B,2,false)</f>
        <v>Buchholz B</v>
      </c>
      <c r="G4320" s="1" t="b">
        <v>1</v>
      </c>
      <c r="H4320" s="1" t="b">
        <v>0</v>
      </c>
      <c r="I4320" s="1">
        <v>22.0</v>
      </c>
      <c r="J4320" s="7" t="str">
        <f>vlookup(I4320,Cats!$A:$B,2,false)</f>
        <v>E</v>
      </c>
    </row>
    <row r="4321">
      <c r="A4321" s="1">
        <v>141330.0</v>
      </c>
      <c r="B4321" s="1">
        <v>557.0</v>
      </c>
      <c r="C4321" s="1">
        <v>0.0</v>
      </c>
      <c r="D4321" s="1" t="s">
        <v>32</v>
      </c>
      <c r="E4321" s="1">
        <v>44.0</v>
      </c>
      <c r="F4321" s="7" t="str">
        <f>vlookup(E4321,Teams!A:B,2,false)</f>
        <v>University</v>
      </c>
      <c r="G4321" s="1" t="b">
        <v>0</v>
      </c>
      <c r="H4321" s="1" t="b">
        <v>1</v>
      </c>
      <c r="I4321" s="1">
        <v>22.0</v>
      </c>
      <c r="J4321" s="7" t="str">
        <f>vlookup(I4321,Cats!$A:$B,2,false)</f>
        <v>E</v>
      </c>
    </row>
    <row r="4322">
      <c r="A4322" s="1">
        <v>141331.0</v>
      </c>
      <c r="B4322" s="1">
        <v>557.0</v>
      </c>
      <c r="C4322" s="1">
        <v>0.0</v>
      </c>
      <c r="D4322" s="1" t="s">
        <v>32</v>
      </c>
      <c r="E4322" s="1">
        <v>7.0</v>
      </c>
      <c r="F4322" s="7" t="str">
        <f>vlookup(E4322,Teams!A:B,2,false)</f>
        <v>Buchholz B</v>
      </c>
      <c r="G4322" s="1" t="b">
        <v>1</v>
      </c>
      <c r="H4322" s="1" t="b">
        <v>1</v>
      </c>
      <c r="I4322" s="1">
        <v>23.0</v>
      </c>
      <c r="J4322" s="7" t="str">
        <f>vlookup(I4322,Cats!$A:$B,2,false)</f>
        <v>B</v>
      </c>
    </row>
    <row r="4323">
      <c r="A4323" s="1">
        <v>141332.0</v>
      </c>
      <c r="B4323" s="1">
        <v>557.0</v>
      </c>
      <c r="C4323" s="1">
        <v>14.0</v>
      </c>
      <c r="D4323" s="1" t="s">
        <v>57</v>
      </c>
      <c r="E4323" s="1">
        <v>44.0</v>
      </c>
      <c r="F4323" s="7" t="str">
        <f>vlookup(E4323,Teams!A:B,2,false)</f>
        <v>University</v>
      </c>
      <c r="G4323" s="1" t="b">
        <v>0</v>
      </c>
      <c r="H4323" s="1" t="b">
        <v>0</v>
      </c>
      <c r="I4323" s="1">
        <v>23.0</v>
      </c>
      <c r="J4323" s="7" t="str">
        <f>vlookup(I4323,Cats!$A:$B,2,false)</f>
        <v>B</v>
      </c>
    </row>
    <row r="4324">
      <c r="A4324" s="1">
        <v>141333.0</v>
      </c>
      <c r="B4324" s="1">
        <v>557.0</v>
      </c>
      <c r="C4324" s="1">
        <v>4.0</v>
      </c>
      <c r="D4324" s="1" t="s">
        <v>182</v>
      </c>
      <c r="E4324" s="1">
        <v>7.0</v>
      </c>
      <c r="F4324" s="7" t="str">
        <f>vlookup(E4324,Teams!A:B,2,false)</f>
        <v>Buchholz B</v>
      </c>
      <c r="G4324" s="1" t="b">
        <v>1</v>
      </c>
      <c r="H4324" s="1" t="b">
        <v>0</v>
      </c>
      <c r="I4324" s="1">
        <v>24.0</v>
      </c>
      <c r="J4324" s="7" t="str">
        <f>vlookup(I4324,Cats!$A:$B,2,false)</f>
        <v>P</v>
      </c>
    </row>
    <row r="4325">
      <c r="A4325" s="1">
        <v>141334.0</v>
      </c>
      <c r="B4325" s="1">
        <v>557.0</v>
      </c>
      <c r="C4325" s="1">
        <v>-4.0</v>
      </c>
      <c r="D4325" s="1" t="s">
        <v>57</v>
      </c>
      <c r="E4325" s="1">
        <v>44.0</v>
      </c>
      <c r="F4325" s="7" t="str">
        <f>vlookup(E4325,Teams!A:B,2,false)</f>
        <v>University</v>
      </c>
      <c r="G4325" s="1" t="b">
        <v>0</v>
      </c>
      <c r="H4325" s="1" t="b">
        <v>0</v>
      </c>
      <c r="I4325" s="1">
        <v>24.0</v>
      </c>
      <c r="J4325" s="7" t="str">
        <f>vlookup(I4325,Cats!$A:$B,2,false)</f>
        <v>P</v>
      </c>
    </row>
    <row r="4326">
      <c r="A4326" s="1">
        <v>141335.0</v>
      </c>
      <c r="B4326" s="1">
        <v>558.0</v>
      </c>
      <c r="C4326" s="1">
        <v>14.0</v>
      </c>
      <c r="D4326" s="1" t="s">
        <v>96</v>
      </c>
      <c r="E4326" s="1">
        <v>2.0</v>
      </c>
      <c r="F4326" s="7" t="str">
        <f>vlookup(E4326,Teams!A:B,2,false)</f>
        <v>Blair A</v>
      </c>
      <c r="G4326" s="1" t="b">
        <v>1</v>
      </c>
      <c r="H4326" s="1" t="b">
        <v>0</v>
      </c>
      <c r="I4326" s="1">
        <v>1.0</v>
      </c>
      <c r="J4326" s="7" t="str">
        <f>vlookup(I4326,Cats!$A:$B,2,false)</f>
        <v>X</v>
      </c>
    </row>
    <row r="4327">
      <c r="A4327" s="1">
        <v>141336.0</v>
      </c>
      <c r="B4327" s="1">
        <v>558.0</v>
      </c>
      <c r="C4327" s="1">
        <v>0.0</v>
      </c>
      <c r="D4327" s="1" t="s">
        <v>32</v>
      </c>
      <c r="E4327" s="1">
        <v>26.0</v>
      </c>
      <c r="F4327" s="7" t="str">
        <f>vlookup(E4327,Teams!A:B,2,false)</f>
        <v>Lynbrook</v>
      </c>
      <c r="G4327" s="1" t="b">
        <v>0</v>
      </c>
      <c r="H4327" s="1" t="b">
        <v>1</v>
      </c>
      <c r="I4327" s="1">
        <v>1.0</v>
      </c>
      <c r="J4327" s="7" t="str">
        <f>vlookup(I4327,Cats!$A:$B,2,false)</f>
        <v>X</v>
      </c>
    </row>
    <row r="4328">
      <c r="A4328" s="1">
        <v>141337.0</v>
      </c>
      <c r="B4328" s="1">
        <v>558.0</v>
      </c>
      <c r="C4328" s="1">
        <v>0.0</v>
      </c>
      <c r="D4328" s="1" t="s">
        <v>32</v>
      </c>
      <c r="E4328" s="1">
        <v>2.0</v>
      </c>
      <c r="F4328" s="7" t="str">
        <f>vlookup(E4328,Teams!A:B,2,false)</f>
        <v>Blair A</v>
      </c>
      <c r="G4328" s="1" t="b">
        <v>1</v>
      </c>
      <c r="H4328" s="1" t="b">
        <v>1</v>
      </c>
      <c r="I4328" s="1">
        <v>2.0</v>
      </c>
      <c r="J4328" s="7" t="str">
        <f>vlookup(I4328,Cats!$A:$B,2,false)</f>
        <v>M</v>
      </c>
    </row>
    <row r="4329">
      <c r="A4329" s="1">
        <v>141338.0</v>
      </c>
      <c r="B4329" s="1">
        <v>558.0</v>
      </c>
      <c r="C4329" s="1">
        <v>14.0</v>
      </c>
      <c r="D4329" s="1" t="s">
        <v>112</v>
      </c>
      <c r="E4329" s="1">
        <v>26.0</v>
      </c>
      <c r="F4329" s="7" t="str">
        <f>vlookup(E4329,Teams!A:B,2,false)</f>
        <v>Lynbrook</v>
      </c>
      <c r="G4329" s="1" t="b">
        <v>0</v>
      </c>
      <c r="H4329" s="1" t="b">
        <v>0</v>
      </c>
      <c r="I4329" s="1">
        <v>2.0</v>
      </c>
      <c r="J4329" s="7" t="str">
        <f>vlookup(I4329,Cats!$A:$B,2,false)</f>
        <v>M</v>
      </c>
    </row>
    <row r="4330">
      <c r="A4330" s="1">
        <v>141339.0</v>
      </c>
      <c r="B4330" s="1">
        <v>558.0</v>
      </c>
      <c r="C4330" s="1">
        <v>0.0</v>
      </c>
      <c r="D4330" s="1" t="s">
        <v>96</v>
      </c>
      <c r="E4330" s="1">
        <v>2.0</v>
      </c>
      <c r="F4330" s="7" t="str">
        <f>vlookup(E4330,Teams!A:B,2,false)</f>
        <v>Blair A</v>
      </c>
      <c r="G4330" s="1" t="b">
        <v>1</v>
      </c>
      <c r="H4330" s="1" t="b">
        <v>0</v>
      </c>
      <c r="I4330" s="1">
        <v>3.0</v>
      </c>
      <c r="J4330" s="7" t="str">
        <f>vlookup(I4330,Cats!$A:$B,2,false)</f>
        <v>C</v>
      </c>
    </row>
    <row r="4331">
      <c r="A4331" s="1">
        <v>141340.0</v>
      </c>
      <c r="B4331" s="1">
        <v>558.0</v>
      </c>
      <c r="C4331" s="1">
        <v>4.0</v>
      </c>
      <c r="D4331" s="1" t="s">
        <v>112</v>
      </c>
      <c r="E4331" s="1">
        <v>26.0</v>
      </c>
      <c r="F4331" s="7" t="str">
        <f>vlookup(E4331,Teams!A:B,2,false)</f>
        <v>Lynbrook</v>
      </c>
      <c r="G4331" s="1" t="b">
        <v>0</v>
      </c>
      <c r="H4331" s="1" t="b">
        <v>0</v>
      </c>
      <c r="I4331" s="1">
        <v>3.0</v>
      </c>
      <c r="J4331" s="7" t="str">
        <f>vlookup(I4331,Cats!$A:$B,2,false)</f>
        <v>C</v>
      </c>
    </row>
    <row r="4332">
      <c r="A4332" s="1">
        <v>141341.0</v>
      </c>
      <c r="B4332" s="1">
        <v>558.0</v>
      </c>
      <c r="C4332" s="1">
        <v>4.0</v>
      </c>
      <c r="D4332" s="1" t="s">
        <v>96</v>
      </c>
      <c r="E4332" s="1">
        <v>2.0</v>
      </c>
      <c r="F4332" s="7" t="str">
        <f>vlookup(E4332,Teams!A:B,2,false)</f>
        <v>Blair A</v>
      </c>
      <c r="G4332" s="1" t="b">
        <v>1</v>
      </c>
      <c r="H4332" s="1" t="b">
        <v>0</v>
      </c>
      <c r="I4332" s="1">
        <v>4.0</v>
      </c>
      <c r="J4332" s="7" t="str">
        <f>vlookup(I4332,Cats!$A:$B,2,false)</f>
        <v>E</v>
      </c>
    </row>
    <row r="4333">
      <c r="A4333" s="1">
        <v>141342.0</v>
      </c>
      <c r="B4333" s="1">
        <v>558.0</v>
      </c>
      <c r="C4333" s="1">
        <v>0.0</v>
      </c>
      <c r="D4333" s="1" t="s">
        <v>32</v>
      </c>
      <c r="E4333" s="1">
        <v>26.0</v>
      </c>
      <c r="F4333" s="7" t="str">
        <f>vlookup(E4333,Teams!A:B,2,false)</f>
        <v>Lynbrook</v>
      </c>
      <c r="G4333" s="1" t="b">
        <v>0</v>
      </c>
      <c r="H4333" s="1" t="b">
        <v>1</v>
      </c>
      <c r="I4333" s="1">
        <v>4.0</v>
      </c>
      <c r="J4333" s="7" t="str">
        <f>vlookup(I4333,Cats!$A:$B,2,false)</f>
        <v>E</v>
      </c>
    </row>
    <row r="4334">
      <c r="A4334" s="1">
        <v>141343.0</v>
      </c>
      <c r="B4334" s="1">
        <v>558.0</v>
      </c>
      <c r="C4334" s="1">
        <v>-4.0</v>
      </c>
      <c r="D4334" s="1" t="s">
        <v>96</v>
      </c>
      <c r="E4334" s="1">
        <v>2.0</v>
      </c>
      <c r="F4334" s="7" t="str">
        <f>vlookup(E4334,Teams!A:B,2,false)</f>
        <v>Blair A</v>
      </c>
      <c r="G4334" s="1" t="b">
        <v>1</v>
      </c>
      <c r="H4334" s="1" t="b">
        <v>0</v>
      </c>
      <c r="I4334" s="1">
        <v>5.0</v>
      </c>
      <c r="J4334" s="7" t="str">
        <f>vlookup(I4334,Cats!$A:$B,2,false)</f>
        <v>B</v>
      </c>
    </row>
    <row r="4335">
      <c r="A4335" s="1">
        <v>141344.0</v>
      </c>
      <c r="B4335" s="1">
        <v>558.0</v>
      </c>
      <c r="C4335" s="1">
        <v>14.0</v>
      </c>
      <c r="D4335" s="1" t="s">
        <v>109</v>
      </c>
      <c r="E4335" s="1">
        <v>26.0</v>
      </c>
      <c r="F4335" s="7" t="str">
        <f>vlookup(E4335,Teams!A:B,2,false)</f>
        <v>Lynbrook</v>
      </c>
      <c r="G4335" s="1" t="b">
        <v>0</v>
      </c>
      <c r="H4335" s="1" t="b">
        <v>0</v>
      </c>
      <c r="I4335" s="1">
        <v>5.0</v>
      </c>
      <c r="J4335" s="7" t="str">
        <f>vlookup(I4335,Cats!$A:$B,2,false)</f>
        <v>B</v>
      </c>
    </row>
    <row r="4336">
      <c r="A4336" s="1">
        <v>141345.0</v>
      </c>
      <c r="B4336" s="1">
        <v>558.0</v>
      </c>
      <c r="C4336" s="1">
        <v>4.0</v>
      </c>
      <c r="D4336" s="1" t="s">
        <v>180</v>
      </c>
      <c r="E4336" s="1">
        <v>2.0</v>
      </c>
      <c r="F4336" s="7" t="str">
        <f>vlookup(E4336,Teams!A:B,2,false)</f>
        <v>Blair A</v>
      </c>
      <c r="G4336" s="1" t="b">
        <v>1</v>
      </c>
      <c r="H4336" s="1" t="b">
        <v>0</v>
      </c>
      <c r="I4336" s="1">
        <v>6.0</v>
      </c>
      <c r="J4336" s="7" t="str">
        <f>vlookup(I4336,Cats!$A:$B,2,false)</f>
        <v>P</v>
      </c>
    </row>
    <row r="4337">
      <c r="A4337" s="1">
        <v>141346.0</v>
      </c>
      <c r="B4337" s="1">
        <v>558.0</v>
      </c>
      <c r="C4337" s="1">
        <v>0.0</v>
      </c>
      <c r="D4337" s="1" t="s">
        <v>32</v>
      </c>
      <c r="E4337" s="1">
        <v>26.0</v>
      </c>
      <c r="F4337" s="7" t="str">
        <f>vlookup(E4337,Teams!A:B,2,false)</f>
        <v>Lynbrook</v>
      </c>
      <c r="G4337" s="1" t="b">
        <v>0</v>
      </c>
      <c r="H4337" s="1" t="b">
        <v>1</v>
      </c>
      <c r="I4337" s="1">
        <v>6.0</v>
      </c>
      <c r="J4337" s="7" t="str">
        <f>vlookup(I4337,Cats!$A:$B,2,false)</f>
        <v>P</v>
      </c>
    </row>
    <row r="4338">
      <c r="A4338" s="1">
        <v>141347.0</v>
      </c>
      <c r="B4338" s="1">
        <v>558.0</v>
      </c>
      <c r="C4338" s="1">
        <v>0.0</v>
      </c>
      <c r="D4338" s="1" t="s">
        <v>32</v>
      </c>
      <c r="E4338" s="1">
        <v>2.0</v>
      </c>
      <c r="F4338" s="7" t="str">
        <f>vlookup(E4338,Teams!A:B,2,false)</f>
        <v>Blair A</v>
      </c>
      <c r="G4338" s="1" t="b">
        <v>1</v>
      </c>
      <c r="H4338" s="1" t="b">
        <v>1</v>
      </c>
      <c r="I4338" s="1">
        <v>7.0</v>
      </c>
      <c r="J4338" s="7" t="str">
        <f>vlookup(I4338,Cats!$A:$B,2,false)</f>
        <v>X</v>
      </c>
    </row>
    <row r="4339">
      <c r="A4339" s="1">
        <v>141348.0</v>
      </c>
      <c r="B4339" s="1">
        <v>558.0</v>
      </c>
      <c r="C4339" s="1">
        <v>14.0</v>
      </c>
      <c r="D4339" s="1" t="s">
        <v>109</v>
      </c>
      <c r="E4339" s="1">
        <v>26.0</v>
      </c>
      <c r="F4339" s="7" t="str">
        <f>vlookup(E4339,Teams!A:B,2,false)</f>
        <v>Lynbrook</v>
      </c>
      <c r="G4339" s="1" t="b">
        <v>0</v>
      </c>
      <c r="H4339" s="1" t="b">
        <v>0</v>
      </c>
      <c r="I4339" s="1">
        <v>7.0</v>
      </c>
      <c r="J4339" s="7" t="str">
        <f>vlookup(I4339,Cats!$A:$B,2,false)</f>
        <v>X</v>
      </c>
    </row>
    <row r="4340">
      <c r="A4340" s="1">
        <v>141349.0</v>
      </c>
      <c r="B4340" s="1">
        <v>558.0</v>
      </c>
      <c r="C4340" s="1">
        <v>4.0</v>
      </c>
      <c r="D4340" s="1" t="s">
        <v>180</v>
      </c>
      <c r="E4340" s="1">
        <v>2.0</v>
      </c>
      <c r="F4340" s="7" t="str">
        <f>vlookup(E4340,Teams!A:B,2,false)</f>
        <v>Blair A</v>
      </c>
      <c r="G4340" s="1" t="b">
        <v>1</v>
      </c>
      <c r="H4340" s="1" t="b">
        <v>0</v>
      </c>
      <c r="I4340" s="1">
        <v>8.0</v>
      </c>
      <c r="J4340" s="7" t="str">
        <f>vlookup(I4340,Cats!$A:$B,2,false)</f>
        <v>M</v>
      </c>
    </row>
    <row r="4341">
      <c r="A4341" s="1">
        <v>141350.0</v>
      </c>
      <c r="B4341" s="1">
        <v>558.0</v>
      </c>
      <c r="C4341" s="1">
        <v>0.0</v>
      </c>
      <c r="D4341" s="1" t="s">
        <v>32</v>
      </c>
      <c r="E4341" s="1">
        <v>26.0</v>
      </c>
      <c r="F4341" s="7" t="str">
        <f>vlookup(E4341,Teams!A:B,2,false)</f>
        <v>Lynbrook</v>
      </c>
      <c r="G4341" s="1" t="b">
        <v>0</v>
      </c>
      <c r="H4341" s="1" t="b">
        <v>1</v>
      </c>
      <c r="I4341" s="1">
        <v>8.0</v>
      </c>
      <c r="J4341" s="7" t="str">
        <f>vlookup(I4341,Cats!$A:$B,2,false)</f>
        <v>M</v>
      </c>
    </row>
    <row r="4342">
      <c r="A4342" s="1">
        <v>141351.0</v>
      </c>
      <c r="B4342" s="1">
        <v>558.0</v>
      </c>
      <c r="C4342" s="1">
        <v>14.0</v>
      </c>
      <c r="D4342" s="1" t="s">
        <v>96</v>
      </c>
      <c r="E4342" s="1">
        <v>2.0</v>
      </c>
      <c r="F4342" s="7" t="str">
        <f>vlookup(E4342,Teams!A:B,2,false)</f>
        <v>Blair A</v>
      </c>
      <c r="G4342" s="1" t="b">
        <v>1</v>
      </c>
      <c r="H4342" s="1" t="b">
        <v>0</v>
      </c>
      <c r="I4342" s="1">
        <v>9.0</v>
      </c>
      <c r="J4342" s="7" t="str">
        <f>vlookup(I4342,Cats!$A:$B,2,false)</f>
        <v>C</v>
      </c>
    </row>
    <row r="4343">
      <c r="A4343" s="1">
        <v>141352.0</v>
      </c>
      <c r="B4343" s="1">
        <v>558.0</v>
      </c>
      <c r="C4343" s="1">
        <v>-4.0</v>
      </c>
      <c r="D4343" s="1" t="s">
        <v>112</v>
      </c>
      <c r="E4343" s="1">
        <v>26.0</v>
      </c>
      <c r="F4343" s="7" t="str">
        <f>vlookup(E4343,Teams!A:B,2,false)</f>
        <v>Lynbrook</v>
      </c>
      <c r="G4343" s="1" t="b">
        <v>0</v>
      </c>
      <c r="H4343" s="1" t="b">
        <v>0</v>
      </c>
      <c r="I4343" s="1">
        <v>9.0</v>
      </c>
      <c r="J4343" s="7" t="str">
        <f>vlookup(I4343,Cats!$A:$B,2,false)</f>
        <v>C</v>
      </c>
    </row>
    <row r="4344">
      <c r="A4344" s="1">
        <v>141353.0</v>
      </c>
      <c r="B4344" s="1">
        <v>558.0</v>
      </c>
      <c r="C4344" s="1">
        <v>4.0</v>
      </c>
      <c r="D4344" s="1" t="s">
        <v>180</v>
      </c>
      <c r="E4344" s="1">
        <v>2.0</v>
      </c>
      <c r="F4344" s="7" t="str">
        <f>vlookup(E4344,Teams!A:B,2,false)</f>
        <v>Blair A</v>
      </c>
      <c r="G4344" s="1" t="b">
        <v>1</v>
      </c>
      <c r="H4344" s="1" t="b">
        <v>0</v>
      </c>
      <c r="I4344" s="1">
        <v>10.0</v>
      </c>
      <c r="J4344" s="7" t="str">
        <f>vlookup(I4344,Cats!$A:$B,2,false)</f>
        <v>E</v>
      </c>
    </row>
    <row r="4345">
      <c r="A4345" s="1">
        <v>141354.0</v>
      </c>
      <c r="B4345" s="1">
        <v>558.0</v>
      </c>
      <c r="C4345" s="1">
        <v>0.0</v>
      </c>
      <c r="D4345" s="1" t="s">
        <v>32</v>
      </c>
      <c r="E4345" s="1">
        <v>26.0</v>
      </c>
      <c r="F4345" s="7" t="str">
        <f>vlookup(E4345,Teams!A:B,2,false)</f>
        <v>Lynbrook</v>
      </c>
      <c r="G4345" s="1" t="b">
        <v>0</v>
      </c>
      <c r="H4345" s="1" t="b">
        <v>1</v>
      </c>
      <c r="I4345" s="1">
        <v>10.0</v>
      </c>
      <c r="J4345" s="7" t="str">
        <f>vlookup(I4345,Cats!$A:$B,2,false)</f>
        <v>E</v>
      </c>
    </row>
    <row r="4346">
      <c r="A4346" s="1">
        <v>141355.0</v>
      </c>
      <c r="B4346" s="1">
        <v>558.0</v>
      </c>
      <c r="C4346" s="1">
        <v>14.0</v>
      </c>
      <c r="D4346" s="1" t="s">
        <v>96</v>
      </c>
      <c r="E4346" s="1">
        <v>2.0</v>
      </c>
      <c r="F4346" s="7" t="str">
        <f>vlookup(E4346,Teams!A:B,2,false)</f>
        <v>Blair A</v>
      </c>
      <c r="G4346" s="1" t="b">
        <v>1</v>
      </c>
      <c r="H4346" s="1" t="b">
        <v>0</v>
      </c>
      <c r="I4346" s="1">
        <v>11.0</v>
      </c>
      <c r="J4346" s="7" t="str">
        <f>vlookup(I4346,Cats!$A:$B,2,false)</f>
        <v>B</v>
      </c>
    </row>
    <row r="4347">
      <c r="A4347" s="1">
        <v>141356.0</v>
      </c>
      <c r="B4347" s="1">
        <v>558.0</v>
      </c>
      <c r="C4347" s="1">
        <v>0.0</v>
      </c>
      <c r="D4347" s="1" t="s">
        <v>32</v>
      </c>
      <c r="E4347" s="1">
        <v>26.0</v>
      </c>
      <c r="F4347" s="7" t="str">
        <f>vlookup(E4347,Teams!A:B,2,false)</f>
        <v>Lynbrook</v>
      </c>
      <c r="G4347" s="1" t="b">
        <v>0</v>
      </c>
      <c r="H4347" s="1" t="b">
        <v>1</v>
      </c>
      <c r="I4347" s="1">
        <v>11.0</v>
      </c>
      <c r="J4347" s="7" t="str">
        <f>vlookup(I4347,Cats!$A:$B,2,false)</f>
        <v>B</v>
      </c>
    </row>
    <row r="4348">
      <c r="A4348" s="1">
        <v>141357.0</v>
      </c>
      <c r="B4348" s="1">
        <v>558.0</v>
      </c>
      <c r="C4348" s="1">
        <v>-4.0</v>
      </c>
      <c r="D4348" s="1" t="s">
        <v>180</v>
      </c>
      <c r="E4348" s="1">
        <v>2.0</v>
      </c>
      <c r="F4348" s="7" t="str">
        <f>vlookup(E4348,Teams!A:B,2,false)</f>
        <v>Blair A</v>
      </c>
      <c r="G4348" s="1" t="b">
        <v>1</v>
      </c>
      <c r="H4348" s="1" t="b">
        <v>0</v>
      </c>
      <c r="I4348" s="1">
        <v>12.0</v>
      </c>
      <c r="J4348" s="7" t="str">
        <f>vlookup(I4348,Cats!$A:$B,2,false)</f>
        <v>P</v>
      </c>
    </row>
    <row r="4349">
      <c r="A4349" s="1">
        <v>141358.0</v>
      </c>
      <c r="B4349" s="1">
        <v>558.0</v>
      </c>
      <c r="C4349" s="1">
        <v>14.0</v>
      </c>
      <c r="D4349" s="1" t="s">
        <v>202</v>
      </c>
      <c r="E4349" s="1">
        <v>26.0</v>
      </c>
      <c r="F4349" s="7" t="str">
        <f>vlookup(E4349,Teams!A:B,2,false)</f>
        <v>Lynbrook</v>
      </c>
      <c r="G4349" s="1" t="b">
        <v>0</v>
      </c>
      <c r="H4349" s="1" t="b">
        <v>0</v>
      </c>
      <c r="I4349" s="1">
        <v>12.0</v>
      </c>
      <c r="J4349" s="7" t="str">
        <f>vlookup(I4349,Cats!$A:$B,2,false)</f>
        <v>P</v>
      </c>
    </row>
    <row r="4350">
      <c r="A4350" s="1">
        <v>141359.0</v>
      </c>
      <c r="B4350" s="1">
        <v>558.0</v>
      </c>
      <c r="C4350" s="1">
        <v>0.0</v>
      </c>
      <c r="D4350" s="1" t="s">
        <v>96</v>
      </c>
      <c r="E4350" s="1">
        <v>2.0</v>
      </c>
      <c r="F4350" s="7" t="str">
        <f>vlookup(E4350,Teams!A:B,2,false)</f>
        <v>Blair A</v>
      </c>
      <c r="G4350" s="1" t="b">
        <v>1</v>
      </c>
      <c r="H4350" s="1" t="b">
        <v>0</v>
      </c>
      <c r="I4350" s="1">
        <v>13.0</v>
      </c>
      <c r="J4350" s="7" t="str">
        <f>vlookup(I4350,Cats!$A:$B,2,false)</f>
        <v>X</v>
      </c>
    </row>
    <row r="4351">
      <c r="A4351" s="1">
        <v>141360.0</v>
      </c>
      <c r="B4351" s="1">
        <v>558.0</v>
      </c>
      <c r="C4351" s="1">
        <v>0.0</v>
      </c>
      <c r="D4351" s="1" t="s">
        <v>112</v>
      </c>
      <c r="E4351" s="1">
        <v>26.0</v>
      </c>
      <c r="F4351" s="7" t="str">
        <f>vlookup(E4351,Teams!A:B,2,false)</f>
        <v>Lynbrook</v>
      </c>
      <c r="G4351" s="1" t="b">
        <v>0</v>
      </c>
      <c r="H4351" s="1" t="b">
        <v>0</v>
      </c>
      <c r="I4351" s="1">
        <v>13.0</v>
      </c>
      <c r="J4351" s="7" t="str">
        <f>vlookup(I4351,Cats!$A:$B,2,false)</f>
        <v>X</v>
      </c>
    </row>
    <row r="4352">
      <c r="A4352" s="1">
        <v>141361.0</v>
      </c>
      <c r="B4352" s="1">
        <v>558.0</v>
      </c>
      <c r="C4352" s="1">
        <v>14.0</v>
      </c>
      <c r="D4352" s="1" t="s">
        <v>180</v>
      </c>
      <c r="E4352" s="1">
        <v>2.0</v>
      </c>
      <c r="F4352" s="7" t="str">
        <f>vlookup(E4352,Teams!A:B,2,false)</f>
        <v>Blair A</v>
      </c>
      <c r="G4352" s="1" t="b">
        <v>1</v>
      </c>
      <c r="H4352" s="1" t="b">
        <v>0</v>
      </c>
      <c r="I4352" s="1">
        <v>14.0</v>
      </c>
      <c r="J4352" s="7" t="str">
        <f>vlookup(I4352,Cats!$A:$B,2,false)</f>
        <v>M</v>
      </c>
    </row>
    <row r="4353">
      <c r="A4353" s="1">
        <v>141362.0</v>
      </c>
      <c r="B4353" s="1">
        <v>558.0</v>
      </c>
      <c r="C4353" s="1">
        <v>-4.0</v>
      </c>
      <c r="D4353" s="1" t="s">
        <v>110</v>
      </c>
      <c r="E4353" s="1">
        <v>26.0</v>
      </c>
      <c r="F4353" s="7" t="str">
        <f>vlookup(E4353,Teams!A:B,2,false)</f>
        <v>Lynbrook</v>
      </c>
      <c r="G4353" s="1" t="b">
        <v>0</v>
      </c>
      <c r="H4353" s="1" t="b">
        <v>0</v>
      </c>
      <c r="I4353" s="1">
        <v>14.0</v>
      </c>
      <c r="J4353" s="7" t="str">
        <f>vlookup(I4353,Cats!$A:$B,2,false)</f>
        <v>M</v>
      </c>
    </row>
    <row r="4354">
      <c r="A4354" s="1">
        <v>141363.0</v>
      </c>
      <c r="B4354" s="1">
        <v>558.0</v>
      </c>
      <c r="C4354" s="1">
        <v>14.0</v>
      </c>
      <c r="D4354" s="1" t="s">
        <v>96</v>
      </c>
      <c r="E4354" s="1">
        <v>2.0</v>
      </c>
      <c r="F4354" s="7" t="str">
        <f>vlookup(E4354,Teams!A:B,2,false)</f>
        <v>Blair A</v>
      </c>
      <c r="G4354" s="1" t="b">
        <v>1</v>
      </c>
      <c r="H4354" s="1" t="b">
        <v>0</v>
      </c>
      <c r="I4354" s="1">
        <v>15.0</v>
      </c>
      <c r="J4354" s="7" t="str">
        <f>vlookup(I4354,Cats!$A:$B,2,false)</f>
        <v>C</v>
      </c>
    </row>
    <row r="4355">
      <c r="A4355" s="1">
        <v>141364.0</v>
      </c>
      <c r="B4355" s="1">
        <v>558.0</v>
      </c>
      <c r="C4355" s="1">
        <v>0.0</v>
      </c>
      <c r="D4355" s="1" t="s">
        <v>32</v>
      </c>
      <c r="E4355" s="1">
        <v>26.0</v>
      </c>
      <c r="F4355" s="7" t="str">
        <f>vlookup(E4355,Teams!A:B,2,false)</f>
        <v>Lynbrook</v>
      </c>
      <c r="G4355" s="1" t="b">
        <v>0</v>
      </c>
      <c r="H4355" s="1" t="b">
        <v>1</v>
      </c>
      <c r="I4355" s="1">
        <v>15.0</v>
      </c>
      <c r="J4355" s="7" t="str">
        <f>vlookup(I4355,Cats!$A:$B,2,false)</f>
        <v>C</v>
      </c>
    </row>
    <row r="4356">
      <c r="A4356" s="1">
        <v>141365.0</v>
      </c>
      <c r="B4356" s="1">
        <v>558.0</v>
      </c>
      <c r="C4356" s="1">
        <v>0.0</v>
      </c>
      <c r="D4356" s="1" t="s">
        <v>32</v>
      </c>
      <c r="E4356" s="1">
        <v>2.0</v>
      </c>
      <c r="F4356" s="7" t="str">
        <f>vlookup(E4356,Teams!A:B,2,false)</f>
        <v>Blair A</v>
      </c>
      <c r="G4356" s="1" t="b">
        <v>1</v>
      </c>
      <c r="H4356" s="1" t="b">
        <v>1</v>
      </c>
      <c r="I4356" s="1">
        <v>16.0</v>
      </c>
      <c r="J4356" s="7" t="str">
        <f>vlookup(I4356,Cats!$A:$B,2,false)</f>
        <v>E</v>
      </c>
    </row>
    <row r="4357">
      <c r="A4357" s="1">
        <v>141366.0</v>
      </c>
      <c r="B4357" s="1">
        <v>558.0</v>
      </c>
      <c r="C4357" s="1">
        <v>14.0</v>
      </c>
      <c r="D4357" s="1" t="s">
        <v>109</v>
      </c>
      <c r="E4357" s="1">
        <v>26.0</v>
      </c>
      <c r="F4357" s="7" t="str">
        <f>vlookup(E4357,Teams!A:B,2,false)</f>
        <v>Lynbrook</v>
      </c>
      <c r="G4357" s="1" t="b">
        <v>0</v>
      </c>
      <c r="H4357" s="1" t="b">
        <v>0</v>
      </c>
      <c r="I4357" s="1">
        <v>16.0</v>
      </c>
      <c r="J4357" s="7" t="str">
        <f>vlookup(I4357,Cats!$A:$B,2,false)</f>
        <v>E</v>
      </c>
    </row>
    <row r="4358">
      <c r="A4358" s="1">
        <v>141367.0</v>
      </c>
      <c r="B4358" s="1">
        <v>558.0</v>
      </c>
      <c r="C4358" s="1">
        <v>14.0</v>
      </c>
      <c r="D4358" s="1" t="s">
        <v>96</v>
      </c>
      <c r="E4358" s="1">
        <v>2.0</v>
      </c>
      <c r="F4358" s="7" t="str">
        <f>vlookup(E4358,Teams!A:B,2,false)</f>
        <v>Blair A</v>
      </c>
      <c r="G4358" s="1" t="b">
        <v>1</v>
      </c>
      <c r="H4358" s="1" t="b">
        <v>0</v>
      </c>
      <c r="I4358" s="1">
        <v>17.0</v>
      </c>
      <c r="J4358" s="7" t="str">
        <f>vlookup(I4358,Cats!$A:$B,2,false)</f>
        <v>B</v>
      </c>
    </row>
    <row r="4359">
      <c r="A4359" s="1">
        <v>141368.0</v>
      </c>
      <c r="B4359" s="1">
        <v>558.0</v>
      </c>
      <c r="C4359" s="1">
        <v>0.0</v>
      </c>
      <c r="D4359" s="1" t="s">
        <v>32</v>
      </c>
      <c r="E4359" s="1">
        <v>26.0</v>
      </c>
      <c r="F4359" s="7" t="str">
        <f>vlookup(E4359,Teams!A:B,2,false)</f>
        <v>Lynbrook</v>
      </c>
      <c r="G4359" s="1" t="b">
        <v>0</v>
      </c>
      <c r="H4359" s="1" t="b">
        <v>1</v>
      </c>
      <c r="I4359" s="1">
        <v>17.0</v>
      </c>
      <c r="J4359" s="7" t="str">
        <f>vlookup(I4359,Cats!$A:$B,2,false)</f>
        <v>B</v>
      </c>
    </row>
    <row r="4360">
      <c r="A4360" s="1">
        <v>141369.0</v>
      </c>
      <c r="B4360" s="1">
        <v>558.0</v>
      </c>
      <c r="C4360" s="1">
        <v>0.0</v>
      </c>
      <c r="D4360" s="1" t="s">
        <v>32</v>
      </c>
      <c r="E4360" s="1">
        <v>2.0</v>
      </c>
      <c r="F4360" s="7" t="str">
        <f>vlookup(E4360,Teams!A:B,2,false)</f>
        <v>Blair A</v>
      </c>
      <c r="G4360" s="1" t="b">
        <v>1</v>
      </c>
      <c r="H4360" s="1" t="b">
        <v>1</v>
      </c>
      <c r="I4360" s="1">
        <v>18.0</v>
      </c>
      <c r="J4360" s="7" t="str">
        <f>vlookup(I4360,Cats!$A:$B,2,false)</f>
        <v>P</v>
      </c>
    </row>
    <row r="4361">
      <c r="A4361" s="1">
        <v>141370.0</v>
      </c>
      <c r="B4361" s="1">
        <v>558.0</v>
      </c>
      <c r="C4361" s="1">
        <v>14.0</v>
      </c>
      <c r="D4361" s="1" t="s">
        <v>110</v>
      </c>
      <c r="E4361" s="1">
        <v>26.0</v>
      </c>
      <c r="F4361" s="7" t="str">
        <f>vlookup(E4361,Teams!A:B,2,false)</f>
        <v>Lynbrook</v>
      </c>
      <c r="G4361" s="1" t="b">
        <v>0</v>
      </c>
      <c r="H4361" s="1" t="b">
        <v>0</v>
      </c>
      <c r="I4361" s="1">
        <v>18.0</v>
      </c>
      <c r="J4361" s="7" t="str">
        <f>vlookup(I4361,Cats!$A:$B,2,false)</f>
        <v>P</v>
      </c>
    </row>
    <row r="4362">
      <c r="A4362" s="1">
        <v>141371.0</v>
      </c>
      <c r="B4362" s="1">
        <v>558.0</v>
      </c>
      <c r="C4362" s="1">
        <v>14.0</v>
      </c>
      <c r="D4362" s="1" t="s">
        <v>204</v>
      </c>
      <c r="E4362" s="1">
        <v>2.0</v>
      </c>
      <c r="F4362" s="7" t="str">
        <f>vlookup(E4362,Teams!A:B,2,false)</f>
        <v>Blair A</v>
      </c>
      <c r="G4362" s="1" t="b">
        <v>1</v>
      </c>
      <c r="H4362" s="1" t="b">
        <v>0</v>
      </c>
      <c r="I4362" s="1">
        <v>19.0</v>
      </c>
      <c r="J4362" s="7" t="str">
        <f>vlookup(I4362,Cats!$A:$B,2,false)</f>
        <v>X</v>
      </c>
    </row>
    <row r="4363">
      <c r="A4363" s="1">
        <v>141372.0</v>
      </c>
      <c r="B4363" s="1">
        <v>558.0</v>
      </c>
      <c r="C4363" s="1">
        <v>0.0</v>
      </c>
      <c r="D4363" s="1" t="s">
        <v>32</v>
      </c>
      <c r="E4363" s="1">
        <v>26.0</v>
      </c>
      <c r="F4363" s="7" t="str">
        <f>vlookup(E4363,Teams!A:B,2,false)</f>
        <v>Lynbrook</v>
      </c>
      <c r="G4363" s="1" t="b">
        <v>0</v>
      </c>
      <c r="H4363" s="1" t="b">
        <v>1</v>
      </c>
      <c r="I4363" s="1">
        <v>19.0</v>
      </c>
      <c r="J4363" s="7" t="str">
        <f>vlookup(I4363,Cats!$A:$B,2,false)</f>
        <v>X</v>
      </c>
    </row>
    <row r="4364">
      <c r="A4364" s="1">
        <v>141373.0</v>
      </c>
      <c r="B4364" s="1">
        <v>558.0</v>
      </c>
      <c r="C4364" s="1">
        <v>0.0</v>
      </c>
      <c r="D4364" s="1" t="s">
        <v>204</v>
      </c>
      <c r="E4364" s="1">
        <v>2.0</v>
      </c>
      <c r="F4364" s="7" t="str">
        <f>vlookup(E4364,Teams!A:B,2,false)</f>
        <v>Blair A</v>
      </c>
      <c r="G4364" s="1" t="b">
        <v>1</v>
      </c>
      <c r="H4364" s="1" t="b">
        <v>0</v>
      </c>
      <c r="I4364" s="1">
        <v>20.0</v>
      </c>
      <c r="J4364" s="7" t="str">
        <f>vlookup(I4364,Cats!$A:$B,2,false)</f>
        <v>M</v>
      </c>
    </row>
    <row r="4365">
      <c r="A4365" s="1">
        <v>141374.0</v>
      </c>
      <c r="B4365" s="1">
        <v>558.0</v>
      </c>
      <c r="C4365" s="1">
        <v>0.0</v>
      </c>
      <c r="D4365" s="1" t="s">
        <v>112</v>
      </c>
      <c r="E4365" s="1">
        <v>26.0</v>
      </c>
      <c r="F4365" s="7" t="str">
        <f>vlookup(E4365,Teams!A:B,2,false)</f>
        <v>Lynbrook</v>
      </c>
      <c r="G4365" s="1" t="b">
        <v>0</v>
      </c>
      <c r="H4365" s="1" t="b">
        <v>0</v>
      </c>
      <c r="I4365" s="1">
        <v>20.0</v>
      </c>
      <c r="J4365" s="7" t="str">
        <f>vlookup(I4365,Cats!$A:$B,2,false)</f>
        <v>M</v>
      </c>
    </row>
    <row r="4366">
      <c r="A4366" s="1">
        <v>141375.0</v>
      </c>
      <c r="B4366" s="1">
        <v>558.0</v>
      </c>
      <c r="C4366" s="1">
        <v>14.0</v>
      </c>
      <c r="D4366" s="1" t="s">
        <v>96</v>
      </c>
      <c r="E4366" s="1">
        <v>2.0</v>
      </c>
      <c r="F4366" s="7" t="str">
        <f>vlookup(E4366,Teams!A:B,2,false)</f>
        <v>Blair A</v>
      </c>
      <c r="G4366" s="1" t="b">
        <v>1</v>
      </c>
      <c r="H4366" s="1" t="b">
        <v>0</v>
      </c>
      <c r="I4366" s="1">
        <v>21.0</v>
      </c>
      <c r="J4366" s="7" t="str">
        <f>vlookup(I4366,Cats!$A:$B,2,false)</f>
        <v>C</v>
      </c>
    </row>
    <row r="4367">
      <c r="A4367" s="1">
        <v>141376.0</v>
      </c>
      <c r="B4367" s="1">
        <v>558.0</v>
      </c>
      <c r="C4367" s="1">
        <v>0.0</v>
      </c>
      <c r="D4367" s="1" t="s">
        <v>32</v>
      </c>
      <c r="E4367" s="1">
        <v>26.0</v>
      </c>
      <c r="F4367" s="7" t="str">
        <f>vlookup(E4367,Teams!A:B,2,false)</f>
        <v>Lynbrook</v>
      </c>
      <c r="G4367" s="1" t="b">
        <v>0</v>
      </c>
      <c r="H4367" s="1" t="b">
        <v>1</v>
      </c>
      <c r="I4367" s="1">
        <v>21.0</v>
      </c>
      <c r="J4367" s="7" t="str">
        <f>vlookup(I4367,Cats!$A:$B,2,false)</f>
        <v>C</v>
      </c>
    </row>
    <row r="4368">
      <c r="A4368" s="1">
        <v>141377.0</v>
      </c>
      <c r="B4368" s="1">
        <v>558.0</v>
      </c>
      <c r="C4368" s="1">
        <v>4.0</v>
      </c>
      <c r="D4368" s="1" t="s">
        <v>204</v>
      </c>
      <c r="E4368" s="1">
        <v>2.0</v>
      </c>
      <c r="F4368" s="7" t="str">
        <f>vlookup(E4368,Teams!A:B,2,false)</f>
        <v>Blair A</v>
      </c>
      <c r="G4368" s="1" t="b">
        <v>1</v>
      </c>
      <c r="H4368" s="1" t="b">
        <v>0</v>
      </c>
      <c r="I4368" s="1">
        <v>22.0</v>
      </c>
      <c r="J4368" s="7" t="str">
        <f>vlookup(I4368,Cats!$A:$B,2,false)</f>
        <v>E</v>
      </c>
    </row>
    <row r="4369">
      <c r="A4369" s="1">
        <v>141378.0</v>
      </c>
      <c r="B4369" s="1">
        <v>558.0</v>
      </c>
      <c r="C4369" s="1">
        <v>0.0</v>
      </c>
      <c r="D4369" s="1" t="s">
        <v>32</v>
      </c>
      <c r="E4369" s="1">
        <v>26.0</v>
      </c>
      <c r="F4369" s="7" t="str">
        <f>vlookup(E4369,Teams!A:B,2,false)</f>
        <v>Lynbrook</v>
      </c>
      <c r="G4369" s="1" t="b">
        <v>0</v>
      </c>
      <c r="H4369" s="1" t="b">
        <v>1</v>
      </c>
      <c r="I4369" s="1">
        <v>22.0</v>
      </c>
      <c r="J4369" s="7" t="str">
        <f>vlookup(I4369,Cats!$A:$B,2,false)</f>
        <v>E</v>
      </c>
    </row>
    <row r="4370">
      <c r="A4370" s="1">
        <v>141379.0</v>
      </c>
      <c r="B4370" s="1">
        <v>558.0</v>
      </c>
      <c r="C4370" s="1">
        <v>14.0</v>
      </c>
      <c r="D4370" s="1" t="s">
        <v>96</v>
      </c>
      <c r="E4370" s="1">
        <v>2.0</v>
      </c>
      <c r="F4370" s="7" t="str">
        <f>vlookup(E4370,Teams!A:B,2,false)</f>
        <v>Blair A</v>
      </c>
      <c r="G4370" s="1" t="b">
        <v>1</v>
      </c>
      <c r="H4370" s="1" t="b">
        <v>0</v>
      </c>
      <c r="I4370" s="1">
        <v>23.0</v>
      </c>
      <c r="J4370" s="7" t="str">
        <f>vlookup(I4370,Cats!$A:$B,2,false)</f>
        <v>B</v>
      </c>
    </row>
    <row r="4371">
      <c r="A4371" s="1">
        <v>141380.0</v>
      </c>
      <c r="B4371" s="1">
        <v>558.0</v>
      </c>
      <c r="C4371" s="1">
        <v>0.0</v>
      </c>
      <c r="D4371" s="1" t="s">
        <v>32</v>
      </c>
      <c r="E4371" s="1">
        <v>26.0</v>
      </c>
      <c r="F4371" s="7" t="str">
        <f>vlookup(E4371,Teams!A:B,2,false)</f>
        <v>Lynbrook</v>
      </c>
      <c r="G4371" s="1" t="b">
        <v>0</v>
      </c>
      <c r="H4371" s="1" t="b">
        <v>1</v>
      </c>
      <c r="I4371" s="1">
        <v>23.0</v>
      </c>
      <c r="J4371" s="7" t="str">
        <f>vlookup(I4371,Cats!$A:$B,2,false)</f>
        <v>B</v>
      </c>
    </row>
    <row r="4372">
      <c r="A4372" s="1">
        <v>141381.0</v>
      </c>
      <c r="B4372" s="1">
        <v>558.0</v>
      </c>
      <c r="C4372" s="1">
        <v>-4.0</v>
      </c>
      <c r="D4372" s="1" t="s">
        <v>96</v>
      </c>
      <c r="E4372" s="1">
        <v>2.0</v>
      </c>
      <c r="F4372" s="7" t="str">
        <f>vlookup(E4372,Teams!A:B,2,false)</f>
        <v>Blair A</v>
      </c>
      <c r="G4372" s="1" t="b">
        <v>1</v>
      </c>
      <c r="H4372" s="1" t="b">
        <v>0</v>
      </c>
      <c r="I4372" s="1">
        <v>24.0</v>
      </c>
      <c r="J4372" s="7" t="str">
        <f>vlookup(I4372,Cats!$A:$B,2,false)</f>
        <v>P</v>
      </c>
    </row>
    <row r="4373">
      <c r="A4373" s="1">
        <v>141382.0</v>
      </c>
      <c r="B4373" s="1">
        <v>558.0</v>
      </c>
      <c r="C4373" s="1">
        <v>4.0</v>
      </c>
      <c r="D4373" s="1" t="s">
        <v>202</v>
      </c>
      <c r="E4373" s="1">
        <v>26.0</v>
      </c>
      <c r="F4373" s="7" t="str">
        <f>vlookup(E4373,Teams!A:B,2,false)</f>
        <v>Lynbrook</v>
      </c>
      <c r="G4373" s="1" t="b">
        <v>0</v>
      </c>
      <c r="H4373" s="1" t="b">
        <v>0</v>
      </c>
      <c r="I4373" s="1">
        <v>24.0</v>
      </c>
      <c r="J4373" s="7" t="str">
        <f>vlookup(I4373,Cats!$A:$B,2,false)</f>
        <v>P</v>
      </c>
    </row>
    <row r="4374">
      <c r="A4374" s="1">
        <v>141383.0</v>
      </c>
      <c r="B4374" s="1">
        <v>559.0</v>
      </c>
      <c r="C4374" s="1">
        <v>0.0</v>
      </c>
      <c r="D4374" s="1" t="s">
        <v>32</v>
      </c>
      <c r="E4374" s="1">
        <v>6.0</v>
      </c>
      <c r="F4374" s="7" t="str">
        <f>vlookup(E4374,Teams!A:B,2,false)</f>
        <v>Buchholz A</v>
      </c>
      <c r="G4374" s="1" t="b">
        <v>1</v>
      </c>
      <c r="H4374" s="1" t="b">
        <v>1</v>
      </c>
      <c r="I4374" s="1">
        <v>1.0</v>
      </c>
      <c r="J4374" s="7" t="str">
        <f>vlookup(I4374,Cats!$A:$B,2,false)</f>
        <v>X</v>
      </c>
    </row>
    <row r="4375">
      <c r="A4375" s="1">
        <v>141384.0</v>
      </c>
      <c r="B4375" s="1">
        <v>559.0</v>
      </c>
      <c r="C4375" s="1">
        <v>4.0</v>
      </c>
      <c r="D4375" s="1" t="s">
        <v>134</v>
      </c>
      <c r="E4375" s="1">
        <v>42.0</v>
      </c>
      <c r="F4375" s="7" t="str">
        <f>vlookup(E4375,Teams!A:B,2,false)</f>
        <v>Tesla STEM</v>
      </c>
      <c r="G4375" s="1" t="b">
        <v>0</v>
      </c>
      <c r="H4375" s="1" t="b">
        <v>0</v>
      </c>
      <c r="I4375" s="1">
        <v>1.0</v>
      </c>
      <c r="J4375" s="7" t="str">
        <f>vlookup(I4375,Cats!$A:$B,2,false)</f>
        <v>X</v>
      </c>
    </row>
    <row r="4376">
      <c r="A4376" s="1">
        <v>141385.0</v>
      </c>
      <c r="B4376" s="1">
        <v>559.0</v>
      </c>
      <c r="C4376" s="1">
        <v>0.0</v>
      </c>
      <c r="D4376" s="1" t="s">
        <v>32</v>
      </c>
      <c r="E4376" s="1">
        <v>6.0</v>
      </c>
      <c r="F4376" s="7" t="str">
        <f>vlookup(E4376,Teams!A:B,2,false)</f>
        <v>Buchholz A</v>
      </c>
      <c r="G4376" s="1" t="b">
        <v>1</v>
      </c>
      <c r="H4376" s="1" t="b">
        <v>1</v>
      </c>
      <c r="I4376" s="1">
        <v>2.0</v>
      </c>
      <c r="J4376" s="7" t="str">
        <f>vlookup(I4376,Cats!$A:$B,2,false)</f>
        <v>M</v>
      </c>
    </row>
    <row r="4377">
      <c r="A4377" s="1">
        <v>141386.0</v>
      </c>
      <c r="B4377" s="1">
        <v>559.0</v>
      </c>
      <c r="C4377" s="1">
        <v>14.0</v>
      </c>
      <c r="D4377" s="1" t="s">
        <v>133</v>
      </c>
      <c r="E4377" s="1">
        <v>42.0</v>
      </c>
      <c r="F4377" s="7" t="str">
        <f>vlookup(E4377,Teams!A:B,2,false)</f>
        <v>Tesla STEM</v>
      </c>
      <c r="G4377" s="1" t="b">
        <v>0</v>
      </c>
      <c r="H4377" s="1" t="b">
        <v>0</v>
      </c>
      <c r="I4377" s="1">
        <v>2.0</v>
      </c>
      <c r="J4377" s="7" t="str">
        <f>vlookup(I4377,Cats!$A:$B,2,false)</f>
        <v>M</v>
      </c>
    </row>
    <row r="4378">
      <c r="A4378" s="1">
        <v>141387.0</v>
      </c>
      <c r="B4378" s="1">
        <v>559.0</v>
      </c>
      <c r="C4378" s="1">
        <v>4.0</v>
      </c>
      <c r="D4378" s="1" t="s">
        <v>44</v>
      </c>
      <c r="E4378" s="1">
        <v>6.0</v>
      </c>
      <c r="F4378" s="7" t="str">
        <f>vlookup(E4378,Teams!A:B,2,false)</f>
        <v>Buchholz A</v>
      </c>
      <c r="G4378" s="1" t="b">
        <v>1</v>
      </c>
      <c r="H4378" s="1" t="b">
        <v>0</v>
      </c>
      <c r="I4378" s="1">
        <v>3.0</v>
      </c>
      <c r="J4378" s="7" t="str">
        <f>vlookup(I4378,Cats!$A:$B,2,false)</f>
        <v>C</v>
      </c>
    </row>
    <row r="4379">
      <c r="A4379" s="1">
        <v>141388.0</v>
      </c>
      <c r="B4379" s="1">
        <v>559.0</v>
      </c>
      <c r="C4379" s="1">
        <v>0.0</v>
      </c>
      <c r="D4379" s="1" t="s">
        <v>32</v>
      </c>
      <c r="E4379" s="1">
        <v>42.0</v>
      </c>
      <c r="F4379" s="7" t="str">
        <f>vlookup(E4379,Teams!A:B,2,false)</f>
        <v>Tesla STEM</v>
      </c>
      <c r="G4379" s="1" t="b">
        <v>0</v>
      </c>
      <c r="H4379" s="1" t="b">
        <v>1</v>
      </c>
      <c r="I4379" s="1">
        <v>3.0</v>
      </c>
      <c r="J4379" s="7" t="str">
        <f>vlookup(I4379,Cats!$A:$B,2,false)</f>
        <v>C</v>
      </c>
    </row>
    <row r="4380">
      <c r="A4380" s="1">
        <v>141389.0</v>
      </c>
      <c r="B4380" s="1">
        <v>559.0</v>
      </c>
      <c r="C4380" s="1">
        <v>0.0</v>
      </c>
      <c r="D4380" s="1" t="s">
        <v>32</v>
      </c>
      <c r="E4380" s="1">
        <v>6.0</v>
      </c>
      <c r="F4380" s="7" t="str">
        <f>vlookup(E4380,Teams!A:B,2,false)</f>
        <v>Buchholz A</v>
      </c>
      <c r="G4380" s="1" t="b">
        <v>1</v>
      </c>
      <c r="H4380" s="1" t="b">
        <v>1</v>
      </c>
      <c r="I4380" s="1">
        <v>4.0</v>
      </c>
      <c r="J4380" s="7" t="str">
        <f>vlookup(I4380,Cats!$A:$B,2,false)</f>
        <v>E</v>
      </c>
    </row>
    <row r="4381">
      <c r="A4381" s="1">
        <v>141390.0</v>
      </c>
      <c r="B4381" s="1">
        <v>559.0</v>
      </c>
      <c r="C4381" s="1">
        <v>14.0</v>
      </c>
      <c r="D4381" s="1" t="s">
        <v>130</v>
      </c>
      <c r="E4381" s="1">
        <v>42.0</v>
      </c>
      <c r="F4381" s="7" t="str">
        <f>vlookup(E4381,Teams!A:B,2,false)</f>
        <v>Tesla STEM</v>
      </c>
      <c r="G4381" s="1" t="b">
        <v>0</v>
      </c>
      <c r="H4381" s="1" t="b">
        <v>0</v>
      </c>
      <c r="I4381" s="1">
        <v>4.0</v>
      </c>
      <c r="J4381" s="7" t="str">
        <f>vlookup(I4381,Cats!$A:$B,2,false)</f>
        <v>E</v>
      </c>
    </row>
    <row r="4382">
      <c r="A4382" s="1">
        <v>141391.0</v>
      </c>
      <c r="B4382" s="1">
        <v>559.0</v>
      </c>
      <c r="C4382" s="1">
        <v>4.0</v>
      </c>
      <c r="D4382" s="1" t="s">
        <v>40</v>
      </c>
      <c r="E4382" s="1">
        <v>6.0</v>
      </c>
      <c r="F4382" s="7" t="str">
        <f>vlookup(E4382,Teams!A:B,2,false)</f>
        <v>Buchholz A</v>
      </c>
      <c r="G4382" s="1" t="b">
        <v>1</v>
      </c>
      <c r="H4382" s="1" t="b">
        <v>0</v>
      </c>
      <c r="I4382" s="1">
        <v>5.0</v>
      </c>
      <c r="J4382" s="7" t="str">
        <f>vlookup(I4382,Cats!$A:$B,2,false)</f>
        <v>B</v>
      </c>
    </row>
    <row r="4383">
      <c r="A4383" s="1">
        <v>141392.0</v>
      </c>
      <c r="B4383" s="1">
        <v>559.0</v>
      </c>
      <c r="C4383" s="1">
        <v>0.0</v>
      </c>
      <c r="D4383" s="1" t="s">
        <v>32</v>
      </c>
      <c r="E4383" s="1">
        <v>42.0</v>
      </c>
      <c r="F4383" s="7" t="str">
        <f>vlookup(E4383,Teams!A:B,2,false)</f>
        <v>Tesla STEM</v>
      </c>
      <c r="G4383" s="1" t="b">
        <v>0</v>
      </c>
      <c r="H4383" s="1" t="b">
        <v>1</v>
      </c>
      <c r="I4383" s="1">
        <v>5.0</v>
      </c>
      <c r="J4383" s="7" t="str">
        <f>vlookup(I4383,Cats!$A:$B,2,false)</f>
        <v>B</v>
      </c>
    </row>
    <row r="4384">
      <c r="A4384" s="1">
        <v>141393.0</v>
      </c>
      <c r="B4384" s="1">
        <v>559.0</v>
      </c>
      <c r="C4384" s="1">
        <v>0.0</v>
      </c>
      <c r="D4384" s="1" t="s">
        <v>32</v>
      </c>
      <c r="E4384" s="1">
        <v>6.0</v>
      </c>
      <c r="F4384" s="7" t="str">
        <f>vlookup(E4384,Teams!A:B,2,false)</f>
        <v>Buchholz A</v>
      </c>
      <c r="G4384" s="1" t="b">
        <v>1</v>
      </c>
      <c r="H4384" s="1" t="b">
        <v>1</v>
      </c>
      <c r="I4384" s="1">
        <v>6.0</v>
      </c>
      <c r="J4384" s="7" t="str">
        <f>vlookup(I4384,Cats!$A:$B,2,false)</f>
        <v>P</v>
      </c>
    </row>
    <row r="4385">
      <c r="A4385" s="1">
        <v>141394.0</v>
      </c>
      <c r="B4385" s="1">
        <v>559.0</v>
      </c>
      <c r="C4385" s="1">
        <v>4.0</v>
      </c>
      <c r="D4385" s="1" t="s">
        <v>133</v>
      </c>
      <c r="E4385" s="1">
        <v>42.0</v>
      </c>
      <c r="F4385" s="7" t="str">
        <f>vlookup(E4385,Teams!A:B,2,false)</f>
        <v>Tesla STEM</v>
      </c>
      <c r="G4385" s="1" t="b">
        <v>0</v>
      </c>
      <c r="H4385" s="1" t="b">
        <v>0</v>
      </c>
      <c r="I4385" s="1">
        <v>6.0</v>
      </c>
      <c r="J4385" s="7" t="str">
        <f>vlookup(I4385,Cats!$A:$B,2,false)</f>
        <v>P</v>
      </c>
    </row>
    <row r="4386">
      <c r="A4386" s="1">
        <v>141395.0</v>
      </c>
      <c r="B4386" s="1">
        <v>559.0</v>
      </c>
      <c r="C4386" s="1">
        <v>14.0</v>
      </c>
      <c r="D4386" s="1" t="s">
        <v>39</v>
      </c>
      <c r="E4386" s="1">
        <v>6.0</v>
      </c>
      <c r="F4386" s="7" t="str">
        <f>vlookup(E4386,Teams!A:B,2,false)</f>
        <v>Buchholz A</v>
      </c>
      <c r="G4386" s="1" t="b">
        <v>1</v>
      </c>
      <c r="H4386" s="1" t="b">
        <v>0</v>
      </c>
      <c r="I4386" s="1">
        <v>7.0</v>
      </c>
      <c r="J4386" s="7" t="str">
        <f>vlookup(I4386,Cats!$A:$B,2,false)</f>
        <v>X</v>
      </c>
    </row>
    <row r="4387">
      <c r="A4387" s="1">
        <v>141396.0</v>
      </c>
      <c r="B4387" s="1">
        <v>559.0</v>
      </c>
      <c r="C4387" s="1">
        <v>0.0</v>
      </c>
      <c r="D4387" s="1" t="s">
        <v>32</v>
      </c>
      <c r="E4387" s="1">
        <v>42.0</v>
      </c>
      <c r="F4387" s="7" t="str">
        <f>vlookup(E4387,Teams!A:B,2,false)</f>
        <v>Tesla STEM</v>
      </c>
      <c r="G4387" s="1" t="b">
        <v>0</v>
      </c>
      <c r="H4387" s="1" t="b">
        <v>1</v>
      </c>
      <c r="I4387" s="1">
        <v>7.0</v>
      </c>
      <c r="J4387" s="7" t="str">
        <f>vlookup(I4387,Cats!$A:$B,2,false)</f>
        <v>X</v>
      </c>
    </row>
    <row r="4388">
      <c r="A4388" s="1">
        <v>141397.0</v>
      </c>
      <c r="B4388" s="1">
        <v>559.0</v>
      </c>
      <c r="C4388" s="1">
        <v>14.0</v>
      </c>
      <c r="D4388" s="1" t="s">
        <v>40</v>
      </c>
      <c r="E4388" s="1">
        <v>6.0</v>
      </c>
      <c r="F4388" s="7" t="str">
        <f>vlookup(E4388,Teams!A:B,2,false)</f>
        <v>Buchholz A</v>
      </c>
      <c r="G4388" s="1" t="b">
        <v>1</v>
      </c>
      <c r="H4388" s="1" t="b">
        <v>0</v>
      </c>
      <c r="I4388" s="1">
        <v>8.0</v>
      </c>
      <c r="J4388" s="7" t="str">
        <f>vlookup(I4388,Cats!$A:$B,2,false)</f>
        <v>M</v>
      </c>
    </row>
    <row r="4389">
      <c r="A4389" s="1">
        <v>141398.0</v>
      </c>
      <c r="B4389" s="1">
        <v>559.0</v>
      </c>
      <c r="C4389" s="1">
        <v>0.0</v>
      </c>
      <c r="D4389" s="1" t="s">
        <v>32</v>
      </c>
      <c r="E4389" s="1">
        <v>42.0</v>
      </c>
      <c r="F4389" s="7" t="str">
        <f>vlookup(E4389,Teams!A:B,2,false)</f>
        <v>Tesla STEM</v>
      </c>
      <c r="G4389" s="1" t="b">
        <v>0</v>
      </c>
      <c r="H4389" s="1" t="b">
        <v>1</v>
      </c>
      <c r="I4389" s="1">
        <v>8.0</v>
      </c>
      <c r="J4389" s="7" t="str">
        <f>vlookup(I4389,Cats!$A:$B,2,false)</f>
        <v>M</v>
      </c>
    </row>
    <row r="4390">
      <c r="A4390" s="1">
        <v>141399.0</v>
      </c>
      <c r="B4390" s="1">
        <v>559.0</v>
      </c>
      <c r="C4390" s="1">
        <v>4.0</v>
      </c>
      <c r="D4390" s="1" t="s">
        <v>45</v>
      </c>
      <c r="E4390" s="1">
        <v>6.0</v>
      </c>
      <c r="F4390" s="7" t="str">
        <f>vlookup(E4390,Teams!A:B,2,false)</f>
        <v>Buchholz A</v>
      </c>
      <c r="G4390" s="1" t="b">
        <v>1</v>
      </c>
      <c r="H4390" s="1" t="b">
        <v>0</v>
      </c>
      <c r="I4390" s="1">
        <v>9.0</v>
      </c>
      <c r="J4390" s="7" t="str">
        <f>vlookup(I4390,Cats!$A:$B,2,false)</f>
        <v>C</v>
      </c>
    </row>
    <row r="4391">
      <c r="A4391" s="1">
        <v>141400.0</v>
      </c>
      <c r="B4391" s="1">
        <v>559.0</v>
      </c>
      <c r="C4391" s="1">
        <v>0.0</v>
      </c>
      <c r="D4391" s="1" t="s">
        <v>32</v>
      </c>
      <c r="E4391" s="1">
        <v>42.0</v>
      </c>
      <c r="F4391" s="7" t="str">
        <f>vlookup(E4391,Teams!A:B,2,false)</f>
        <v>Tesla STEM</v>
      </c>
      <c r="G4391" s="1" t="b">
        <v>0</v>
      </c>
      <c r="H4391" s="1" t="b">
        <v>1</v>
      </c>
      <c r="I4391" s="1">
        <v>9.0</v>
      </c>
      <c r="J4391" s="7" t="str">
        <f>vlookup(I4391,Cats!$A:$B,2,false)</f>
        <v>C</v>
      </c>
    </row>
    <row r="4392">
      <c r="A4392" s="1">
        <v>141401.0</v>
      </c>
      <c r="B4392" s="1">
        <v>559.0</v>
      </c>
      <c r="C4392" s="1">
        <v>4.0</v>
      </c>
      <c r="D4392" s="1" t="s">
        <v>40</v>
      </c>
      <c r="E4392" s="1">
        <v>6.0</v>
      </c>
      <c r="F4392" s="7" t="str">
        <f>vlookup(E4392,Teams!A:B,2,false)</f>
        <v>Buchholz A</v>
      </c>
      <c r="G4392" s="1" t="b">
        <v>1</v>
      </c>
      <c r="H4392" s="1" t="b">
        <v>0</v>
      </c>
      <c r="I4392" s="1">
        <v>10.0</v>
      </c>
      <c r="J4392" s="7" t="str">
        <f>vlookup(I4392,Cats!$A:$B,2,false)</f>
        <v>E</v>
      </c>
    </row>
    <row r="4393">
      <c r="A4393" s="1">
        <v>141402.0</v>
      </c>
      <c r="B4393" s="1">
        <v>559.0</v>
      </c>
      <c r="C4393" s="1">
        <v>0.0</v>
      </c>
      <c r="D4393" s="1" t="s">
        <v>32</v>
      </c>
      <c r="E4393" s="1">
        <v>42.0</v>
      </c>
      <c r="F4393" s="7" t="str">
        <f>vlookup(E4393,Teams!A:B,2,false)</f>
        <v>Tesla STEM</v>
      </c>
      <c r="G4393" s="1" t="b">
        <v>0</v>
      </c>
      <c r="H4393" s="1" t="b">
        <v>1</v>
      </c>
      <c r="I4393" s="1">
        <v>10.0</v>
      </c>
      <c r="J4393" s="7" t="str">
        <f>vlookup(I4393,Cats!$A:$B,2,false)</f>
        <v>E</v>
      </c>
    </row>
    <row r="4394">
      <c r="A4394" s="1">
        <v>141403.0</v>
      </c>
      <c r="B4394" s="1">
        <v>559.0</v>
      </c>
      <c r="C4394" s="1">
        <v>-4.0</v>
      </c>
      <c r="D4394" s="1" t="s">
        <v>40</v>
      </c>
      <c r="E4394" s="1">
        <v>6.0</v>
      </c>
      <c r="F4394" s="7" t="str">
        <f>vlookup(E4394,Teams!A:B,2,false)</f>
        <v>Buchholz A</v>
      </c>
      <c r="G4394" s="1" t="b">
        <v>1</v>
      </c>
      <c r="H4394" s="1" t="b">
        <v>0</v>
      </c>
      <c r="I4394" s="1">
        <v>11.0</v>
      </c>
      <c r="J4394" s="7" t="str">
        <f>vlookup(I4394,Cats!$A:$B,2,false)</f>
        <v>B</v>
      </c>
    </row>
    <row r="4395">
      <c r="A4395" s="1">
        <v>141404.0</v>
      </c>
      <c r="B4395" s="1">
        <v>559.0</v>
      </c>
      <c r="C4395" s="1">
        <v>0.0</v>
      </c>
      <c r="D4395" s="1" t="s">
        <v>130</v>
      </c>
      <c r="E4395" s="1">
        <v>42.0</v>
      </c>
      <c r="F4395" s="7" t="str">
        <f>vlookup(E4395,Teams!A:B,2,false)</f>
        <v>Tesla STEM</v>
      </c>
      <c r="G4395" s="1" t="b">
        <v>0</v>
      </c>
      <c r="H4395" s="1" t="b">
        <v>0</v>
      </c>
      <c r="I4395" s="1">
        <v>11.0</v>
      </c>
      <c r="J4395" s="7" t="str">
        <f>vlookup(I4395,Cats!$A:$B,2,false)</f>
        <v>B</v>
      </c>
    </row>
    <row r="4396">
      <c r="A4396" s="1">
        <v>141405.0</v>
      </c>
      <c r="B4396" s="1">
        <v>559.0</v>
      </c>
      <c r="C4396" s="1">
        <v>-4.0</v>
      </c>
      <c r="D4396" s="1" t="s">
        <v>45</v>
      </c>
      <c r="E4396" s="1">
        <v>6.0</v>
      </c>
      <c r="F4396" s="7" t="str">
        <f>vlookup(E4396,Teams!A:B,2,false)</f>
        <v>Buchholz A</v>
      </c>
      <c r="G4396" s="1" t="b">
        <v>1</v>
      </c>
      <c r="H4396" s="1" t="b">
        <v>0</v>
      </c>
      <c r="I4396" s="1">
        <v>12.0</v>
      </c>
      <c r="J4396" s="7" t="str">
        <f>vlookup(I4396,Cats!$A:$B,2,false)</f>
        <v>P</v>
      </c>
    </row>
    <row r="4397">
      <c r="A4397" s="1">
        <v>141406.0</v>
      </c>
      <c r="B4397" s="1">
        <v>559.0</v>
      </c>
      <c r="C4397" s="1">
        <v>4.0</v>
      </c>
      <c r="D4397" s="1" t="s">
        <v>134</v>
      </c>
      <c r="E4397" s="1">
        <v>42.0</v>
      </c>
      <c r="F4397" s="7" t="str">
        <f>vlookup(E4397,Teams!A:B,2,false)</f>
        <v>Tesla STEM</v>
      </c>
      <c r="G4397" s="1" t="b">
        <v>0</v>
      </c>
      <c r="H4397" s="1" t="b">
        <v>0</v>
      </c>
      <c r="I4397" s="1">
        <v>12.0</v>
      </c>
      <c r="J4397" s="7" t="str">
        <f>vlookup(I4397,Cats!$A:$B,2,false)</f>
        <v>P</v>
      </c>
    </row>
    <row r="4398">
      <c r="A4398" s="1">
        <v>141407.0</v>
      </c>
      <c r="B4398" s="1">
        <v>559.0</v>
      </c>
      <c r="C4398" s="1">
        <v>0.0</v>
      </c>
      <c r="D4398" s="1" t="s">
        <v>32</v>
      </c>
      <c r="E4398" s="1">
        <v>6.0</v>
      </c>
      <c r="F4398" s="7" t="str">
        <f>vlookup(E4398,Teams!A:B,2,false)</f>
        <v>Buchholz A</v>
      </c>
      <c r="G4398" s="1" t="b">
        <v>1</v>
      </c>
      <c r="H4398" s="1" t="b">
        <v>1</v>
      </c>
      <c r="I4398" s="1">
        <v>13.0</v>
      </c>
      <c r="J4398" s="7" t="str">
        <f>vlookup(I4398,Cats!$A:$B,2,false)</f>
        <v>X</v>
      </c>
    </row>
    <row r="4399">
      <c r="A4399" s="1">
        <v>141408.0</v>
      </c>
      <c r="B4399" s="1">
        <v>559.0</v>
      </c>
      <c r="C4399" s="1">
        <v>14.0</v>
      </c>
      <c r="D4399" s="1" t="s">
        <v>135</v>
      </c>
      <c r="E4399" s="1">
        <v>42.0</v>
      </c>
      <c r="F4399" s="7" t="str">
        <f>vlookup(E4399,Teams!A:B,2,false)</f>
        <v>Tesla STEM</v>
      </c>
      <c r="G4399" s="1" t="b">
        <v>0</v>
      </c>
      <c r="H4399" s="1" t="b">
        <v>0</v>
      </c>
      <c r="I4399" s="1">
        <v>13.0</v>
      </c>
      <c r="J4399" s="7" t="str">
        <f>vlookup(I4399,Cats!$A:$B,2,false)</f>
        <v>X</v>
      </c>
    </row>
    <row r="4400">
      <c r="A4400" s="1">
        <v>141409.0</v>
      </c>
      <c r="B4400" s="1">
        <v>559.0</v>
      </c>
      <c r="C4400" s="1">
        <v>0.0</v>
      </c>
      <c r="D4400" s="1" t="s">
        <v>32</v>
      </c>
      <c r="E4400" s="1">
        <v>6.0</v>
      </c>
      <c r="F4400" s="7" t="str">
        <f>vlookup(E4400,Teams!A:B,2,false)</f>
        <v>Buchholz A</v>
      </c>
      <c r="G4400" s="1" t="b">
        <v>1</v>
      </c>
      <c r="H4400" s="1" t="b">
        <v>1</v>
      </c>
      <c r="I4400" s="1">
        <v>14.0</v>
      </c>
      <c r="J4400" s="7" t="str">
        <f>vlookup(I4400,Cats!$A:$B,2,false)</f>
        <v>M</v>
      </c>
    </row>
    <row r="4401">
      <c r="A4401" s="1">
        <v>141410.0</v>
      </c>
      <c r="B4401" s="1">
        <v>559.0</v>
      </c>
      <c r="C4401" s="1">
        <v>14.0</v>
      </c>
      <c r="D4401" s="1" t="s">
        <v>134</v>
      </c>
      <c r="E4401" s="1">
        <v>42.0</v>
      </c>
      <c r="F4401" s="7" t="str">
        <f>vlookup(E4401,Teams!A:B,2,false)</f>
        <v>Tesla STEM</v>
      </c>
      <c r="G4401" s="1" t="b">
        <v>0</v>
      </c>
      <c r="H4401" s="1" t="b">
        <v>0</v>
      </c>
      <c r="I4401" s="1">
        <v>14.0</v>
      </c>
      <c r="J4401" s="7" t="str">
        <f>vlookup(I4401,Cats!$A:$B,2,false)</f>
        <v>M</v>
      </c>
    </row>
    <row r="4402">
      <c r="A4402" s="1">
        <v>141411.0</v>
      </c>
      <c r="B4402" s="1">
        <v>559.0</v>
      </c>
      <c r="C4402" s="1">
        <v>0.0</v>
      </c>
      <c r="D4402" s="1" t="s">
        <v>32</v>
      </c>
      <c r="E4402" s="1">
        <v>6.0</v>
      </c>
      <c r="F4402" s="7" t="str">
        <f>vlookup(E4402,Teams!A:B,2,false)</f>
        <v>Buchholz A</v>
      </c>
      <c r="G4402" s="1" t="b">
        <v>1</v>
      </c>
      <c r="H4402" s="1" t="b">
        <v>1</v>
      </c>
      <c r="I4402" s="1">
        <v>15.0</v>
      </c>
      <c r="J4402" s="7" t="str">
        <f>vlookup(I4402,Cats!$A:$B,2,false)</f>
        <v>C</v>
      </c>
    </row>
    <row r="4403">
      <c r="A4403" s="1">
        <v>141412.0</v>
      </c>
      <c r="B4403" s="1">
        <v>559.0</v>
      </c>
      <c r="C4403" s="1">
        <v>14.0</v>
      </c>
      <c r="D4403" s="1" t="s">
        <v>134</v>
      </c>
      <c r="E4403" s="1">
        <v>42.0</v>
      </c>
      <c r="F4403" s="7" t="str">
        <f>vlookup(E4403,Teams!A:B,2,false)</f>
        <v>Tesla STEM</v>
      </c>
      <c r="G4403" s="1" t="b">
        <v>0</v>
      </c>
      <c r="H4403" s="1" t="b">
        <v>0</v>
      </c>
      <c r="I4403" s="1">
        <v>15.0</v>
      </c>
      <c r="J4403" s="7" t="str">
        <f>vlookup(I4403,Cats!$A:$B,2,false)</f>
        <v>C</v>
      </c>
    </row>
    <row r="4404">
      <c r="A4404" s="1">
        <v>141413.0</v>
      </c>
      <c r="B4404" s="1">
        <v>559.0</v>
      </c>
      <c r="C4404" s="1">
        <v>0.0</v>
      </c>
      <c r="D4404" s="1" t="s">
        <v>39</v>
      </c>
      <c r="E4404" s="1">
        <v>6.0</v>
      </c>
      <c r="F4404" s="7" t="str">
        <f>vlookup(E4404,Teams!A:B,2,false)</f>
        <v>Buchholz A</v>
      </c>
      <c r="G4404" s="1" t="b">
        <v>1</v>
      </c>
      <c r="H4404" s="1" t="b">
        <v>0</v>
      </c>
      <c r="I4404" s="1">
        <v>16.0</v>
      </c>
      <c r="J4404" s="7" t="str">
        <f>vlookup(I4404,Cats!$A:$B,2,false)</f>
        <v>E</v>
      </c>
    </row>
    <row r="4405">
      <c r="A4405" s="1">
        <v>141414.0</v>
      </c>
      <c r="B4405" s="1">
        <v>559.0</v>
      </c>
      <c r="C4405" s="1">
        <v>14.0</v>
      </c>
      <c r="D4405" s="1" t="s">
        <v>130</v>
      </c>
      <c r="E4405" s="1">
        <v>42.0</v>
      </c>
      <c r="F4405" s="7" t="str">
        <f>vlookup(E4405,Teams!A:B,2,false)</f>
        <v>Tesla STEM</v>
      </c>
      <c r="G4405" s="1" t="b">
        <v>0</v>
      </c>
      <c r="H4405" s="1" t="b">
        <v>0</v>
      </c>
      <c r="I4405" s="1">
        <v>16.0</v>
      </c>
      <c r="J4405" s="7" t="str">
        <f>vlookup(I4405,Cats!$A:$B,2,false)</f>
        <v>E</v>
      </c>
    </row>
    <row r="4406">
      <c r="A4406" s="1">
        <v>141415.0</v>
      </c>
      <c r="B4406" s="1">
        <v>559.0</v>
      </c>
      <c r="C4406" s="1">
        <v>4.0</v>
      </c>
      <c r="D4406" s="1" t="s">
        <v>40</v>
      </c>
      <c r="E4406" s="1">
        <v>6.0</v>
      </c>
      <c r="F4406" s="7" t="str">
        <f>vlookup(E4406,Teams!A:B,2,false)</f>
        <v>Buchholz A</v>
      </c>
      <c r="G4406" s="1" t="b">
        <v>1</v>
      </c>
      <c r="H4406" s="1" t="b">
        <v>0</v>
      </c>
      <c r="I4406" s="1">
        <v>17.0</v>
      </c>
      <c r="J4406" s="7" t="str">
        <f>vlookup(I4406,Cats!$A:$B,2,false)</f>
        <v>B</v>
      </c>
    </row>
    <row r="4407">
      <c r="A4407" s="1">
        <v>141416.0</v>
      </c>
      <c r="B4407" s="1">
        <v>559.0</v>
      </c>
      <c r="C4407" s="1">
        <v>0.0</v>
      </c>
      <c r="D4407" s="1" t="s">
        <v>32</v>
      </c>
      <c r="E4407" s="1">
        <v>42.0</v>
      </c>
      <c r="F4407" s="7" t="str">
        <f>vlookup(E4407,Teams!A:B,2,false)</f>
        <v>Tesla STEM</v>
      </c>
      <c r="G4407" s="1" t="b">
        <v>0</v>
      </c>
      <c r="H4407" s="1" t="b">
        <v>1</v>
      </c>
      <c r="I4407" s="1">
        <v>17.0</v>
      </c>
      <c r="J4407" s="7" t="str">
        <f>vlookup(I4407,Cats!$A:$B,2,false)</f>
        <v>B</v>
      </c>
    </row>
    <row r="4408">
      <c r="A4408" s="1">
        <v>141417.0</v>
      </c>
      <c r="B4408" s="1">
        <v>559.0</v>
      </c>
      <c r="C4408" s="1">
        <v>0.0</v>
      </c>
      <c r="D4408" s="1" t="s">
        <v>32</v>
      </c>
      <c r="E4408" s="1">
        <v>6.0</v>
      </c>
      <c r="F4408" s="7" t="str">
        <f>vlookup(E4408,Teams!A:B,2,false)</f>
        <v>Buchholz A</v>
      </c>
      <c r="G4408" s="1" t="b">
        <v>1</v>
      </c>
      <c r="H4408" s="1" t="b">
        <v>1</v>
      </c>
      <c r="I4408" s="1">
        <v>18.0</v>
      </c>
      <c r="J4408" s="7" t="str">
        <f>vlookup(I4408,Cats!$A:$B,2,false)</f>
        <v>P</v>
      </c>
    </row>
    <row r="4409">
      <c r="A4409" s="1">
        <v>141418.0</v>
      </c>
      <c r="B4409" s="1">
        <v>559.0</v>
      </c>
      <c r="C4409" s="1">
        <v>14.0</v>
      </c>
      <c r="D4409" s="1" t="s">
        <v>134</v>
      </c>
      <c r="E4409" s="1">
        <v>42.0</v>
      </c>
      <c r="F4409" s="7" t="str">
        <f>vlookup(E4409,Teams!A:B,2,false)</f>
        <v>Tesla STEM</v>
      </c>
      <c r="G4409" s="1" t="b">
        <v>0</v>
      </c>
      <c r="H4409" s="1" t="b">
        <v>0</v>
      </c>
      <c r="I4409" s="1">
        <v>18.0</v>
      </c>
      <c r="J4409" s="7" t="str">
        <f>vlookup(I4409,Cats!$A:$B,2,false)</f>
        <v>P</v>
      </c>
    </row>
    <row r="4410">
      <c r="A4410" s="1">
        <v>141419.0</v>
      </c>
      <c r="B4410" s="1">
        <v>559.0</v>
      </c>
      <c r="C4410" s="1">
        <v>0.0</v>
      </c>
      <c r="D4410" s="1" t="s">
        <v>32</v>
      </c>
      <c r="E4410" s="1">
        <v>6.0</v>
      </c>
      <c r="F4410" s="7" t="str">
        <f>vlookup(E4410,Teams!A:B,2,false)</f>
        <v>Buchholz A</v>
      </c>
      <c r="G4410" s="1" t="b">
        <v>1</v>
      </c>
      <c r="H4410" s="1" t="b">
        <v>1</v>
      </c>
      <c r="I4410" s="1">
        <v>19.0</v>
      </c>
      <c r="J4410" s="7" t="str">
        <f>vlookup(I4410,Cats!$A:$B,2,false)</f>
        <v>X</v>
      </c>
    </row>
    <row r="4411">
      <c r="A4411" s="1">
        <v>141420.0</v>
      </c>
      <c r="B4411" s="1">
        <v>559.0</v>
      </c>
      <c r="C4411" s="1">
        <v>14.0</v>
      </c>
      <c r="D4411" s="1" t="s">
        <v>130</v>
      </c>
      <c r="E4411" s="1">
        <v>42.0</v>
      </c>
      <c r="F4411" s="7" t="str">
        <f>vlookup(E4411,Teams!A:B,2,false)</f>
        <v>Tesla STEM</v>
      </c>
      <c r="G4411" s="1" t="b">
        <v>0</v>
      </c>
      <c r="H4411" s="1" t="b">
        <v>0</v>
      </c>
      <c r="I4411" s="1">
        <v>19.0</v>
      </c>
      <c r="J4411" s="7" t="str">
        <f>vlookup(I4411,Cats!$A:$B,2,false)</f>
        <v>X</v>
      </c>
    </row>
    <row r="4412">
      <c r="A4412" s="1">
        <v>141421.0</v>
      </c>
      <c r="B4412" s="1">
        <v>559.0</v>
      </c>
      <c r="C4412" s="1">
        <v>14.0</v>
      </c>
      <c r="D4412" s="1" t="s">
        <v>44</v>
      </c>
      <c r="E4412" s="1">
        <v>6.0</v>
      </c>
      <c r="F4412" s="7" t="str">
        <f>vlookup(E4412,Teams!A:B,2,false)</f>
        <v>Buchholz A</v>
      </c>
      <c r="G4412" s="1" t="b">
        <v>1</v>
      </c>
      <c r="H4412" s="1" t="b">
        <v>0</v>
      </c>
      <c r="I4412" s="1">
        <v>20.0</v>
      </c>
      <c r="J4412" s="7" t="str">
        <f>vlookup(I4412,Cats!$A:$B,2,false)</f>
        <v>M</v>
      </c>
    </row>
    <row r="4413">
      <c r="A4413" s="1">
        <v>141422.0</v>
      </c>
      <c r="B4413" s="1">
        <v>559.0</v>
      </c>
      <c r="C4413" s="1">
        <v>0.0</v>
      </c>
      <c r="D4413" s="1" t="s">
        <v>32</v>
      </c>
      <c r="E4413" s="1">
        <v>42.0</v>
      </c>
      <c r="F4413" s="7" t="str">
        <f>vlookup(E4413,Teams!A:B,2,false)</f>
        <v>Tesla STEM</v>
      </c>
      <c r="G4413" s="1" t="b">
        <v>0</v>
      </c>
      <c r="H4413" s="1" t="b">
        <v>1</v>
      </c>
      <c r="I4413" s="1">
        <v>20.0</v>
      </c>
      <c r="J4413" s="7" t="str">
        <f>vlookup(I4413,Cats!$A:$B,2,false)</f>
        <v>M</v>
      </c>
    </row>
    <row r="4414">
      <c r="A4414" s="1">
        <v>141423.0</v>
      </c>
      <c r="B4414" s="1">
        <v>559.0</v>
      </c>
      <c r="C4414" s="1">
        <v>0.0</v>
      </c>
      <c r="D4414" s="1" t="s">
        <v>44</v>
      </c>
      <c r="E4414" s="1">
        <v>6.0</v>
      </c>
      <c r="F4414" s="7" t="str">
        <f>vlookup(E4414,Teams!A:B,2,false)</f>
        <v>Buchholz A</v>
      </c>
      <c r="G4414" s="1" t="b">
        <v>1</v>
      </c>
      <c r="H4414" s="1" t="b">
        <v>0</v>
      </c>
      <c r="I4414" s="1">
        <v>21.0</v>
      </c>
      <c r="J4414" s="7" t="str">
        <f>vlookup(I4414,Cats!$A:$B,2,false)</f>
        <v>C</v>
      </c>
    </row>
    <row r="4415">
      <c r="A4415" s="1">
        <v>141424.0</v>
      </c>
      <c r="B4415" s="1">
        <v>559.0</v>
      </c>
      <c r="C4415" s="1">
        <v>0.0</v>
      </c>
      <c r="D4415" s="1" t="s">
        <v>134</v>
      </c>
      <c r="E4415" s="1">
        <v>42.0</v>
      </c>
      <c r="F4415" s="7" t="str">
        <f>vlookup(E4415,Teams!A:B,2,false)</f>
        <v>Tesla STEM</v>
      </c>
      <c r="G4415" s="1" t="b">
        <v>0</v>
      </c>
      <c r="H4415" s="1" t="b">
        <v>0</v>
      </c>
      <c r="I4415" s="1">
        <v>21.0</v>
      </c>
      <c r="J4415" s="7" t="str">
        <f>vlookup(I4415,Cats!$A:$B,2,false)</f>
        <v>C</v>
      </c>
    </row>
    <row r="4416">
      <c r="A4416" s="1">
        <v>141425.0</v>
      </c>
      <c r="B4416" s="1">
        <v>559.0</v>
      </c>
      <c r="C4416" s="1">
        <v>14.0</v>
      </c>
      <c r="D4416" s="1" t="s">
        <v>40</v>
      </c>
      <c r="E4416" s="1">
        <v>6.0</v>
      </c>
      <c r="F4416" s="7" t="str">
        <f>vlookup(E4416,Teams!A:B,2,false)</f>
        <v>Buchholz A</v>
      </c>
      <c r="G4416" s="1" t="b">
        <v>1</v>
      </c>
      <c r="H4416" s="1" t="b">
        <v>0</v>
      </c>
      <c r="I4416" s="1">
        <v>22.0</v>
      </c>
      <c r="J4416" s="7" t="str">
        <f>vlookup(I4416,Cats!$A:$B,2,false)</f>
        <v>E</v>
      </c>
    </row>
    <row r="4417">
      <c r="A4417" s="1">
        <v>141426.0</v>
      </c>
      <c r="B4417" s="1">
        <v>559.0</v>
      </c>
      <c r="C4417" s="1">
        <v>0.0</v>
      </c>
      <c r="D4417" s="1" t="s">
        <v>32</v>
      </c>
      <c r="E4417" s="1">
        <v>42.0</v>
      </c>
      <c r="F4417" s="7" t="str">
        <f>vlookup(E4417,Teams!A:B,2,false)</f>
        <v>Tesla STEM</v>
      </c>
      <c r="G4417" s="1" t="b">
        <v>0</v>
      </c>
      <c r="H4417" s="1" t="b">
        <v>1</v>
      </c>
      <c r="I4417" s="1">
        <v>22.0</v>
      </c>
      <c r="J4417" s="7" t="str">
        <f>vlookup(I4417,Cats!$A:$B,2,false)</f>
        <v>E</v>
      </c>
    </row>
    <row r="4418">
      <c r="A4418" s="1">
        <v>141427.0</v>
      </c>
      <c r="B4418" s="1">
        <v>559.0</v>
      </c>
      <c r="C4418" s="1">
        <v>14.0</v>
      </c>
      <c r="D4418" s="1" t="s">
        <v>40</v>
      </c>
      <c r="E4418" s="1">
        <v>6.0</v>
      </c>
      <c r="F4418" s="7" t="str">
        <f>vlookup(E4418,Teams!A:B,2,false)</f>
        <v>Buchholz A</v>
      </c>
      <c r="G4418" s="1" t="b">
        <v>1</v>
      </c>
      <c r="H4418" s="1" t="b">
        <v>0</v>
      </c>
      <c r="I4418" s="1">
        <v>23.0</v>
      </c>
      <c r="J4418" s="7" t="str">
        <f>vlookup(I4418,Cats!$A:$B,2,false)</f>
        <v>B</v>
      </c>
    </row>
    <row r="4419">
      <c r="A4419" s="1">
        <v>141428.0</v>
      </c>
      <c r="B4419" s="1">
        <v>559.0</v>
      </c>
      <c r="C4419" s="1">
        <v>-4.0</v>
      </c>
      <c r="D4419" s="1" t="s">
        <v>134</v>
      </c>
      <c r="E4419" s="1">
        <v>42.0</v>
      </c>
      <c r="F4419" s="7" t="str">
        <f>vlookup(E4419,Teams!A:B,2,false)</f>
        <v>Tesla STEM</v>
      </c>
      <c r="G4419" s="1" t="b">
        <v>0</v>
      </c>
      <c r="H4419" s="1" t="b">
        <v>0</v>
      </c>
      <c r="I4419" s="1">
        <v>23.0</v>
      </c>
      <c r="J4419" s="7" t="str">
        <f>vlookup(I4419,Cats!$A:$B,2,false)</f>
        <v>B</v>
      </c>
    </row>
    <row r="4420">
      <c r="A4420" s="1">
        <v>141429.0</v>
      </c>
      <c r="B4420" s="1">
        <v>559.0</v>
      </c>
      <c r="C4420" s="1">
        <v>14.0</v>
      </c>
      <c r="D4420" s="1" t="s">
        <v>40</v>
      </c>
      <c r="E4420" s="1">
        <v>6.0</v>
      </c>
      <c r="F4420" s="7" t="str">
        <f>vlookup(E4420,Teams!A:B,2,false)</f>
        <v>Buchholz A</v>
      </c>
      <c r="G4420" s="1" t="b">
        <v>1</v>
      </c>
      <c r="H4420" s="1" t="b">
        <v>0</v>
      </c>
      <c r="I4420" s="1">
        <v>24.0</v>
      </c>
      <c r="J4420" s="7" t="str">
        <f>vlookup(I4420,Cats!$A:$B,2,false)</f>
        <v>P</v>
      </c>
    </row>
    <row r="4421">
      <c r="A4421" s="1">
        <v>141430.0</v>
      </c>
      <c r="B4421" s="1">
        <v>559.0</v>
      </c>
      <c r="C4421" s="1">
        <v>0.0</v>
      </c>
      <c r="D4421" s="1" t="s">
        <v>32</v>
      </c>
      <c r="E4421" s="1">
        <v>42.0</v>
      </c>
      <c r="F4421" s="7" t="str">
        <f>vlookup(E4421,Teams!A:B,2,false)</f>
        <v>Tesla STEM</v>
      </c>
      <c r="G4421" s="1" t="b">
        <v>0</v>
      </c>
      <c r="H4421" s="1" t="b">
        <v>1</v>
      </c>
      <c r="I4421" s="1">
        <v>24.0</v>
      </c>
      <c r="J4421" s="7" t="str">
        <f>vlookup(I4421,Cats!$A:$B,2,false)</f>
        <v>P</v>
      </c>
    </row>
    <row r="4422">
      <c r="A4422" s="1">
        <v>141431.0</v>
      </c>
      <c r="B4422" s="1">
        <v>560.0</v>
      </c>
      <c r="C4422" s="1">
        <v>4.0</v>
      </c>
      <c r="D4422" s="1" t="s">
        <v>131</v>
      </c>
      <c r="E4422" s="1">
        <v>11.0</v>
      </c>
      <c r="F4422" s="7" t="str">
        <f>vlookup(E4422,Teams!A:B,2,false)</f>
        <v>Cupertino</v>
      </c>
      <c r="G4422" s="1" t="b">
        <v>1</v>
      </c>
      <c r="H4422" s="1" t="b">
        <v>0</v>
      </c>
      <c r="I4422" s="1">
        <v>1.0</v>
      </c>
      <c r="J4422" s="7" t="str">
        <f>vlookup(I4422,Cats!$A:$B,2,false)</f>
        <v>X</v>
      </c>
    </row>
    <row r="4423">
      <c r="A4423" s="1">
        <v>141432.0</v>
      </c>
      <c r="B4423" s="1">
        <v>560.0</v>
      </c>
      <c r="C4423" s="1">
        <v>0.0</v>
      </c>
      <c r="D4423" s="1" t="s">
        <v>32</v>
      </c>
      <c r="E4423" s="1">
        <v>33.0</v>
      </c>
      <c r="F4423" s="7" t="str">
        <f>vlookup(E4423,Teams!A:B,2,false)</f>
        <v>NCSSM B</v>
      </c>
      <c r="G4423" s="1" t="b">
        <v>0</v>
      </c>
      <c r="H4423" s="1" t="b">
        <v>1</v>
      </c>
      <c r="I4423" s="1">
        <v>1.0</v>
      </c>
      <c r="J4423" s="7" t="str">
        <f>vlookup(I4423,Cats!$A:$B,2,false)</f>
        <v>X</v>
      </c>
    </row>
    <row r="4424">
      <c r="A4424" s="1">
        <v>141433.0</v>
      </c>
      <c r="B4424" s="1">
        <v>560.0</v>
      </c>
      <c r="C4424" s="1">
        <v>4.0</v>
      </c>
      <c r="D4424" s="1" t="s">
        <v>131</v>
      </c>
      <c r="E4424" s="1">
        <v>11.0</v>
      </c>
      <c r="F4424" s="7" t="str">
        <f>vlookup(E4424,Teams!A:B,2,false)</f>
        <v>Cupertino</v>
      </c>
      <c r="G4424" s="1" t="b">
        <v>1</v>
      </c>
      <c r="H4424" s="1" t="b">
        <v>0</v>
      </c>
      <c r="I4424" s="1">
        <v>2.0</v>
      </c>
      <c r="J4424" s="7" t="str">
        <f>vlookup(I4424,Cats!$A:$B,2,false)</f>
        <v>M</v>
      </c>
    </row>
    <row r="4425">
      <c r="A4425" s="1">
        <v>141434.0</v>
      </c>
      <c r="B4425" s="1">
        <v>560.0</v>
      </c>
      <c r="C4425" s="1">
        <v>0.0</v>
      </c>
      <c r="D4425" s="1" t="s">
        <v>32</v>
      </c>
      <c r="E4425" s="1">
        <v>33.0</v>
      </c>
      <c r="F4425" s="7" t="str">
        <f>vlookup(E4425,Teams!A:B,2,false)</f>
        <v>NCSSM B</v>
      </c>
      <c r="G4425" s="1" t="b">
        <v>0</v>
      </c>
      <c r="H4425" s="1" t="b">
        <v>1</v>
      </c>
      <c r="I4425" s="1">
        <v>2.0</v>
      </c>
      <c r="J4425" s="7" t="str">
        <f>vlookup(I4425,Cats!$A:$B,2,false)</f>
        <v>M</v>
      </c>
    </row>
    <row r="4426">
      <c r="A4426" s="1">
        <v>141435.0</v>
      </c>
      <c r="B4426" s="1">
        <v>560.0</v>
      </c>
      <c r="C4426" s="1">
        <v>4.0</v>
      </c>
      <c r="D4426" s="1" t="s">
        <v>132</v>
      </c>
      <c r="E4426" s="1">
        <v>11.0</v>
      </c>
      <c r="F4426" s="7" t="str">
        <f>vlookup(E4426,Teams!A:B,2,false)</f>
        <v>Cupertino</v>
      </c>
      <c r="G4426" s="1" t="b">
        <v>1</v>
      </c>
      <c r="H4426" s="1" t="b">
        <v>0</v>
      </c>
      <c r="I4426" s="1">
        <v>3.0</v>
      </c>
      <c r="J4426" s="7" t="str">
        <f>vlookup(I4426,Cats!$A:$B,2,false)</f>
        <v>C</v>
      </c>
    </row>
    <row r="4427">
      <c r="A4427" s="1">
        <v>141436.0</v>
      </c>
      <c r="B4427" s="1">
        <v>560.0</v>
      </c>
      <c r="C4427" s="1">
        <v>0.0</v>
      </c>
      <c r="D4427" s="1" t="s">
        <v>32</v>
      </c>
      <c r="E4427" s="1">
        <v>33.0</v>
      </c>
      <c r="F4427" s="7" t="str">
        <f>vlookup(E4427,Teams!A:B,2,false)</f>
        <v>NCSSM B</v>
      </c>
      <c r="G4427" s="1" t="b">
        <v>0</v>
      </c>
      <c r="H4427" s="1" t="b">
        <v>1</v>
      </c>
      <c r="I4427" s="1">
        <v>3.0</v>
      </c>
      <c r="J4427" s="7" t="str">
        <f>vlookup(I4427,Cats!$A:$B,2,false)</f>
        <v>C</v>
      </c>
    </row>
    <row r="4428">
      <c r="A4428" s="1">
        <v>141437.0</v>
      </c>
      <c r="B4428" s="1">
        <v>560.0</v>
      </c>
      <c r="C4428" s="1">
        <v>4.0</v>
      </c>
      <c r="D4428" s="1" t="s">
        <v>228</v>
      </c>
      <c r="E4428" s="1">
        <v>11.0</v>
      </c>
      <c r="F4428" s="7" t="str">
        <f>vlookup(E4428,Teams!A:B,2,false)</f>
        <v>Cupertino</v>
      </c>
      <c r="G4428" s="1" t="b">
        <v>1</v>
      </c>
      <c r="H4428" s="1" t="b">
        <v>0</v>
      </c>
      <c r="I4428" s="1">
        <v>4.0</v>
      </c>
      <c r="J4428" s="7" t="str">
        <f>vlookup(I4428,Cats!$A:$B,2,false)</f>
        <v>E</v>
      </c>
    </row>
    <row r="4429">
      <c r="A4429" s="1">
        <v>141438.0</v>
      </c>
      <c r="B4429" s="1">
        <v>560.0</v>
      </c>
      <c r="C4429" s="1">
        <v>-4.0</v>
      </c>
      <c r="D4429" s="1" t="s">
        <v>36</v>
      </c>
      <c r="E4429" s="1">
        <v>33.0</v>
      </c>
      <c r="F4429" s="7" t="str">
        <f>vlookup(E4429,Teams!A:B,2,false)</f>
        <v>NCSSM B</v>
      </c>
      <c r="G4429" s="1" t="b">
        <v>0</v>
      </c>
      <c r="H4429" s="1" t="b">
        <v>0</v>
      </c>
      <c r="I4429" s="1">
        <v>4.0</v>
      </c>
      <c r="J4429" s="7" t="str">
        <f>vlookup(I4429,Cats!$A:$B,2,false)</f>
        <v>E</v>
      </c>
    </row>
    <row r="4430">
      <c r="A4430" s="1">
        <v>141439.0</v>
      </c>
      <c r="B4430" s="1">
        <v>560.0</v>
      </c>
      <c r="C4430" s="1">
        <v>0.0</v>
      </c>
      <c r="D4430" s="1" t="s">
        <v>228</v>
      </c>
      <c r="E4430" s="1">
        <v>11.0</v>
      </c>
      <c r="F4430" s="7" t="str">
        <f>vlookup(E4430,Teams!A:B,2,false)</f>
        <v>Cupertino</v>
      </c>
      <c r="G4430" s="1" t="b">
        <v>1</v>
      </c>
      <c r="H4430" s="1" t="b">
        <v>0</v>
      </c>
      <c r="I4430" s="1">
        <v>5.0</v>
      </c>
      <c r="J4430" s="7" t="str">
        <f>vlookup(I4430,Cats!$A:$B,2,false)</f>
        <v>B</v>
      </c>
    </row>
    <row r="4431">
      <c r="A4431" s="1">
        <v>141440.0</v>
      </c>
      <c r="B4431" s="1">
        <v>560.0</v>
      </c>
      <c r="C4431" s="1">
        <v>0.0</v>
      </c>
      <c r="D4431" s="1" t="s">
        <v>38</v>
      </c>
      <c r="E4431" s="1">
        <v>33.0</v>
      </c>
      <c r="F4431" s="7" t="str">
        <f>vlookup(E4431,Teams!A:B,2,false)</f>
        <v>NCSSM B</v>
      </c>
      <c r="G4431" s="1" t="b">
        <v>0</v>
      </c>
      <c r="H4431" s="1" t="b">
        <v>0</v>
      </c>
      <c r="I4431" s="1">
        <v>5.0</v>
      </c>
      <c r="J4431" s="7" t="str">
        <f>vlookup(I4431,Cats!$A:$B,2,false)</f>
        <v>B</v>
      </c>
    </row>
    <row r="4432">
      <c r="A4432" s="1">
        <v>141441.0</v>
      </c>
      <c r="B4432" s="1">
        <v>560.0</v>
      </c>
      <c r="C4432" s="1">
        <v>0.0</v>
      </c>
      <c r="D4432" s="1" t="s">
        <v>32</v>
      </c>
      <c r="E4432" s="1">
        <v>11.0</v>
      </c>
      <c r="F4432" s="7" t="str">
        <f>vlookup(E4432,Teams!A:B,2,false)</f>
        <v>Cupertino</v>
      </c>
      <c r="G4432" s="1" t="b">
        <v>1</v>
      </c>
      <c r="H4432" s="1" t="b">
        <v>1</v>
      </c>
      <c r="I4432" s="1">
        <v>6.0</v>
      </c>
      <c r="J4432" s="7" t="str">
        <f>vlookup(I4432,Cats!$A:$B,2,false)</f>
        <v>P</v>
      </c>
    </row>
    <row r="4433">
      <c r="A4433" s="1">
        <v>141442.0</v>
      </c>
      <c r="B4433" s="1">
        <v>560.0</v>
      </c>
      <c r="C4433" s="1">
        <v>4.0</v>
      </c>
      <c r="D4433" s="1" t="s">
        <v>36</v>
      </c>
      <c r="E4433" s="1">
        <v>33.0</v>
      </c>
      <c r="F4433" s="7" t="str">
        <f>vlookup(E4433,Teams!A:B,2,false)</f>
        <v>NCSSM B</v>
      </c>
      <c r="G4433" s="1" t="b">
        <v>0</v>
      </c>
      <c r="H4433" s="1" t="b">
        <v>0</v>
      </c>
      <c r="I4433" s="1">
        <v>6.0</v>
      </c>
      <c r="J4433" s="7" t="str">
        <f>vlookup(I4433,Cats!$A:$B,2,false)</f>
        <v>P</v>
      </c>
    </row>
    <row r="4434">
      <c r="A4434" s="1">
        <v>141443.0</v>
      </c>
      <c r="B4434" s="1">
        <v>560.0</v>
      </c>
      <c r="C4434" s="1">
        <v>14.0</v>
      </c>
      <c r="D4434" s="1" t="s">
        <v>131</v>
      </c>
      <c r="E4434" s="1">
        <v>11.0</v>
      </c>
      <c r="F4434" s="7" t="str">
        <f>vlookup(E4434,Teams!A:B,2,false)</f>
        <v>Cupertino</v>
      </c>
      <c r="G4434" s="1" t="b">
        <v>1</v>
      </c>
      <c r="H4434" s="1" t="b">
        <v>0</v>
      </c>
      <c r="I4434" s="1">
        <v>7.0</v>
      </c>
      <c r="J4434" s="7" t="str">
        <f>vlookup(I4434,Cats!$A:$B,2,false)</f>
        <v>X</v>
      </c>
    </row>
    <row r="4435">
      <c r="A4435" s="1">
        <v>141444.0</v>
      </c>
      <c r="B4435" s="1">
        <v>560.0</v>
      </c>
      <c r="C4435" s="1">
        <v>0.0</v>
      </c>
      <c r="D4435" s="1" t="s">
        <v>32</v>
      </c>
      <c r="E4435" s="1">
        <v>33.0</v>
      </c>
      <c r="F4435" s="7" t="str">
        <f>vlookup(E4435,Teams!A:B,2,false)</f>
        <v>NCSSM B</v>
      </c>
      <c r="G4435" s="1" t="b">
        <v>0</v>
      </c>
      <c r="H4435" s="1" t="b">
        <v>1</v>
      </c>
      <c r="I4435" s="1">
        <v>7.0</v>
      </c>
      <c r="J4435" s="7" t="str">
        <f>vlookup(I4435,Cats!$A:$B,2,false)</f>
        <v>X</v>
      </c>
    </row>
    <row r="4436">
      <c r="A4436" s="1">
        <v>141445.0</v>
      </c>
      <c r="B4436" s="1">
        <v>560.0</v>
      </c>
      <c r="C4436" s="1">
        <v>0.0</v>
      </c>
      <c r="D4436" s="1" t="s">
        <v>32</v>
      </c>
      <c r="E4436" s="1">
        <v>11.0</v>
      </c>
      <c r="F4436" s="7" t="str">
        <f>vlookup(E4436,Teams!A:B,2,false)</f>
        <v>Cupertino</v>
      </c>
      <c r="G4436" s="1" t="b">
        <v>1</v>
      </c>
      <c r="H4436" s="1" t="b">
        <v>1</v>
      </c>
      <c r="I4436" s="1">
        <v>8.0</v>
      </c>
      <c r="J4436" s="7" t="str">
        <f>vlookup(I4436,Cats!$A:$B,2,false)</f>
        <v>M</v>
      </c>
    </row>
    <row r="4437">
      <c r="A4437" s="1">
        <v>141446.0</v>
      </c>
      <c r="B4437" s="1">
        <v>560.0</v>
      </c>
      <c r="C4437" s="1">
        <v>14.0</v>
      </c>
      <c r="D4437" s="1" t="s">
        <v>36</v>
      </c>
      <c r="E4437" s="1">
        <v>33.0</v>
      </c>
      <c r="F4437" s="7" t="str">
        <f>vlookup(E4437,Teams!A:B,2,false)</f>
        <v>NCSSM B</v>
      </c>
      <c r="G4437" s="1" t="b">
        <v>0</v>
      </c>
      <c r="H4437" s="1" t="b">
        <v>0</v>
      </c>
      <c r="I4437" s="1">
        <v>8.0</v>
      </c>
      <c r="J4437" s="7" t="str">
        <f>vlookup(I4437,Cats!$A:$B,2,false)</f>
        <v>M</v>
      </c>
    </row>
    <row r="4438">
      <c r="A4438" s="1">
        <v>141447.0</v>
      </c>
      <c r="B4438" s="1">
        <v>560.0</v>
      </c>
      <c r="C4438" s="1">
        <v>4.0</v>
      </c>
      <c r="D4438" s="1" t="s">
        <v>131</v>
      </c>
      <c r="E4438" s="1">
        <v>11.0</v>
      </c>
      <c r="F4438" s="7" t="str">
        <f>vlookup(E4438,Teams!A:B,2,false)</f>
        <v>Cupertino</v>
      </c>
      <c r="G4438" s="1" t="b">
        <v>1</v>
      </c>
      <c r="H4438" s="1" t="b">
        <v>0</v>
      </c>
      <c r="I4438" s="1">
        <v>9.0</v>
      </c>
      <c r="J4438" s="7" t="str">
        <f>vlookup(I4438,Cats!$A:$B,2,false)</f>
        <v>C</v>
      </c>
    </row>
    <row r="4439">
      <c r="A4439" s="1">
        <v>141448.0</v>
      </c>
      <c r="B4439" s="1">
        <v>560.0</v>
      </c>
      <c r="C4439" s="1">
        <v>0.0</v>
      </c>
      <c r="D4439" s="1" t="s">
        <v>32</v>
      </c>
      <c r="E4439" s="1">
        <v>33.0</v>
      </c>
      <c r="F4439" s="7" t="str">
        <f>vlookup(E4439,Teams!A:B,2,false)</f>
        <v>NCSSM B</v>
      </c>
      <c r="G4439" s="1" t="b">
        <v>0</v>
      </c>
      <c r="H4439" s="1" t="b">
        <v>1</v>
      </c>
      <c r="I4439" s="1">
        <v>9.0</v>
      </c>
      <c r="J4439" s="7" t="str">
        <f>vlookup(I4439,Cats!$A:$B,2,false)</f>
        <v>C</v>
      </c>
    </row>
    <row r="4440">
      <c r="A4440" s="1">
        <v>141449.0</v>
      </c>
      <c r="B4440" s="1">
        <v>560.0</v>
      </c>
      <c r="C4440" s="1">
        <v>-4.0</v>
      </c>
      <c r="D4440" s="1" t="s">
        <v>132</v>
      </c>
      <c r="E4440" s="1">
        <v>11.0</v>
      </c>
      <c r="F4440" s="7" t="str">
        <f>vlookup(E4440,Teams!A:B,2,false)</f>
        <v>Cupertino</v>
      </c>
      <c r="G4440" s="1" t="b">
        <v>1</v>
      </c>
      <c r="H4440" s="1" t="b">
        <v>0</v>
      </c>
      <c r="I4440" s="1">
        <v>10.0</v>
      </c>
      <c r="J4440" s="7" t="str">
        <f>vlookup(I4440,Cats!$A:$B,2,false)</f>
        <v>E</v>
      </c>
    </row>
    <row r="4441">
      <c r="A4441" s="1">
        <v>141450.0</v>
      </c>
      <c r="B4441" s="1">
        <v>560.0</v>
      </c>
      <c r="C4441" s="1">
        <v>0.0</v>
      </c>
      <c r="D4441" s="1" t="s">
        <v>38</v>
      </c>
      <c r="E4441" s="1">
        <v>33.0</v>
      </c>
      <c r="F4441" s="7" t="str">
        <f>vlookup(E4441,Teams!A:B,2,false)</f>
        <v>NCSSM B</v>
      </c>
      <c r="G4441" s="1" t="b">
        <v>0</v>
      </c>
      <c r="H4441" s="1" t="b">
        <v>0</v>
      </c>
      <c r="I4441" s="1">
        <v>10.0</v>
      </c>
      <c r="J4441" s="7" t="str">
        <f>vlookup(I4441,Cats!$A:$B,2,false)</f>
        <v>E</v>
      </c>
    </row>
    <row r="4442">
      <c r="A4442" s="1">
        <v>141451.0</v>
      </c>
      <c r="B4442" s="1">
        <v>560.0</v>
      </c>
      <c r="C4442" s="1">
        <v>14.0</v>
      </c>
      <c r="D4442" s="1" t="s">
        <v>132</v>
      </c>
      <c r="E4442" s="1">
        <v>11.0</v>
      </c>
      <c r="F4442" s="7" t="str">
        <f>vlookup(E4442,Teams!A:B,2,false)</f>
        <v>Cupertino</v>
      </c>
      <c r="G4442" s="1" t="b">
        <v>1</v>
      </c>
      <c r="H4442" s="1" t="b">
        <v>0</v>
      </c>
      <c r="I4442" s="1">
        <v>11.0</v>
      </c>
      <c r="J4442" s="7" t="str">
        <f>vlookup(I4442,Cats!$A:$B,2,false)</f>
        <v>B</v>
      </c>
    </row>
    <row r="4443">
      <c r="A4443" s="1">
        <v>141452.0</v>
      </c>
      <c r="B4443" s="1">
        <v>560.0</v>
      </c>
      <c r="C4443" s="1">
        <v>0.0</v>
      </c>
      <c r="D4443" s="1" t="s">
        <v>32</v>
      </c>
      <c r="E4443" s="1">
        <v>33.0</v>
      </c>
      <c r="F4443" s="7" t="str">
        <f>vlookup(E4443,Teams!A:B,2,false)</f>
        <v>NCSSM B</v>
      </c>
      <c r="G4443" s="1" t="b">
        <v>0</v>
      </c>
      <c r="H4443" s="1" t="b">
        <v>1</v>
      </c>
      <c r="I4443" s="1">
        <v>11.0</v>
      </c>
      <c r="J4443" s="7" t="str">
        <f>vlookup(I4443,Cats!$A:$B,2,false)</f>
        <v>B</v>
      </c>
    </row>
    <row r="4444">
      <c r="A4444" s="1">
        <v>141453.0</v>
      </c>
      <c r="B4444" s="1">
        <v>560.0</v>
      </c>
      <c r="C4444" s="1">
        <v>4.0</v>
      </c>
      <c r="D4444" s="1" t="s">
        <v>131</v>
      </c>
      <c r="E4444" s="1">
        <v>11.0</v>
      </c>
      <c r="F4444" s="7" t="str">
        <f>vlookup(E4444,Teams!A:B,2,false)</f>
        <v>Cupertino</v>
      </c>
      <c r="G4444" s="1" t="b">
        <v>1</v>
      </c>
      <c r="H4444" s="1" t="b">
        <v>0</v>
      </c>
      <c r="I4444" s="1">
        <v>12.0</v>
      </c>
      <c r="J4444" s="7" t="str">
        <f>vlookup(I4444,Cats!$A:$B,2,false)</f>
        <v>P</v>
      </c>
    </row>
    <row r="4445">
      <c r="A4445" s="1">
        <v>141454.0</v>
      </c>
      <c r="B4445" s="1">
        <v>560.0</v>
      </c>
      <c r="C4445" s="1">
        <v>-4.0</v>
      </c>
      <c r="D4445" s="1" t="s">
        <v>36</v>
      </c>
      <c r="E4445" s="1">
        <v>33.0</v>
      </c>
      <c r="F4445" s="7" t="str">
        <f>vlookup(E4445,Teams!A:B,2,false)</f>
        <v>NCSSM B</v>
      </c>
      <c r="G4445" s="1" t="b">
        <v>0</v>
      </c>
      <c r="H4445" s="1" t="b">
        <v>0</v>
      </c>
      <c r="I4445" s="1">
        <v>12.0</v>
      </c>
      <c r="J4445" s="7" t="str">
        <f>vlookup(I4445,Cats!$A:$B,2,false)</f>
        <v>P</v>
      </c>
    </row>
    <row r="4446">
      <c r="A4446" s="1">
        <v>141455.0</v>
      </c>
      <c r="B4446" s="1">
        <v>560.0</v>
      </c>
      <c r="C4446" s="1">
        <v>0.0</v>
      </c>
      <c r="D4446" s="1" t="s">
        <v>132</v>
      </c>
      <c r="E4446" s="1">
        <v>11.0</v>
      </c>
      <c r="F4446" s="7" t="str">
        <f>vlookup(E4446,Teams!A:B,2,false)</f>
        <v>Cupertino</v>
      </c>
      <c r="G4446" s="1" t="b">
        <v>1</v>
      </c>
      <c r="H4446" s="1" t="b">
        <v>0</v>
      </c>
      <c r="I4446" s="1">
        <v>13.0</v>
      </c>
      <c r="J4446" s="7" t="str">
        <f>vlookup(I4446,Cats!$A:$B,2,false)</f>
        <v>X</v>
      </c>
    </row>
    <row r="4447">
      <c r="A4447" s="1">
        <v>141456.0</v>
      </c>
      <c r="B4447" s="1">
        <v>560.0</v>
      </c>
      <c r="C4447" s="1">
        <v>0.0</v>
      </c>
      <c r="D4447" s="1" t="s">
        <v>38</v>
      </c>
      <c r="E4447" s="1">
        <v>33.0</v>
      </c>
      <c r="F4447" s="7" t="str">
        <f>vlookup(E4447,Teams!A:B,2,false)</f>
        <v>NCSSM B</v>
      </c>
      <c r="G4447" s="1" t="b">
        <v>0</v>
      </c>
      <c r="H4447" s="1" t="b">
        <v>0</v>
      </c>
      <c r="I4447" s="1">
        <v>13.0</v>
      </c>
      <c r="J4447" s="7" t="str">
        <f>vlookup(I4447,Cats!$A:$B,2,false)</f>
        <v>X</v>
      </c>
    </row>
    <row r="4448">
      <c r="A4448" s="1">
        <v>141457.0</v>
      </c>
      <c r="B4448" s="1">
        <v>560.0</v>
      </c>
      <c r="C4448" s="1">
        <v>4.0</v>
      </c>
      <c r="D4448" s="1" t="s">
        <v>136</v>
      </c>
      <c r="E4448" s="1">
        <v>11.0</v>
      </c>
      <c r="F4448" s="7" t="str">
        <f>vlookup(E4448,Teams!A:B,2,false)</f>
        <v>Cupertino</v>
      </c>
      <c r="G4448" s="1" t="b">
        <v>1</v>
      </c>
      <c r="H4448" s="1" t="b">
        <v>0</v>
      </c>
      <c r="I4448" s="1">
        <v>14.0</v>
      </c>
      <c r="J4448" s="7" t="str">
        <f>vlookup(I4448,Cats!$A:$B,2,false)</f>
        <v>M</v>
      </c>
    </row>
    <row r="4449">
      <c r="A4449" s="1">
        <v>141458.0</v>
      </c>
      <c r="B4449" s="1">
        <v>560.0</v>
      </c>
      <c r="C4449" s="1">
        <v>-4.0</v>
      </c>
      <c r="D4449" s="1" t="s">
        <v>34</v>
      </c>
      <c r="E4449" s="1">
        <v>33.0</v>
      </c>
      <c r="F4449" s="7" t="str">
        <f>vlookup(E4449,Teams!A:B,2,false)</f>
        <v>NCSSM B</v>
      </c>
      <c r="G4449" s="1" t="b">
        <v>0</v>
      </c>
      <c r="H4449" s="1" t="b">
        <v>0</v>
      </c>
      <c r="I4449" s="1">
        <v>14.0</v>
      </c>
      <c r="J4449" s="7" t="str">
        <f>vlookup(I4449,Cats!$A:$B,2,false)</f>
        <v>M</v>
      </c>
    </row>
    <row r="4450">
      <c r="A4450" s="1">
        <v>141459.0</v>
      </c>
      <c r="B4450" s="1">
        <v>560.0</v>
      </c>
      <c r="C4450" s="1">
        <v>4.0</v>
      </c>
      <c r="D4450" s="1" t="s">
        <v>132</v>
      </c>
      <c r="E4450" s="1">
        <v>11.0</v>
      </c>
      <c r="F4450" s="7" t="str">
        <f>vlookup(E4450,Teams!A:B,2,false)</f>
        <v>Cupertino</v>
      </c>
      <c r="G4450" s="1" t="b">
        <v>1</v>
      </c>
      <c r="H4450" s="1" t="b">
        <v>0</v>
      </c>
      <c r="I4450" s="1">
        <v>15.0</v>
      </c>
      <c r="J4450" s="7" t="str">
        <f>vlookup(I4450,Cats!$A:$B,2,false)</f>
        <v>C</v>
      </c>
    </row>
    <row r="4451">
      <c r="A4451" s="1">
        <v>141460.0</v>
      </c>
      <c r="B4451" s="1">
        <v>560.0</v>
      </c>
      <c r="C4451" s="1">
        <v>0.0</v>
      </c>
      <c r="D4451" s="1" t="s">
        <v>36</v>
      </c>
      <c r="E4451" s="1">
        <v>33.0</v>
      </c>
      <c r="F4451" s="7" t="str">
        <f>vlookup(E4451,Teams!A:B,2,false)</f>
        <v>NCSSM B</v>
      </c>
      <c r="G4451" s="1" t="b">
        <v>0</v>
      </c>
      <c r="H4451" s="1" t="b">
        <v>0</v>
      </c>
      <c r="I4451" s="1">
        <v>15.0</v>
      </c>
      <c r="J4451" s="7" t="str">
        <f>vlookup(I4451,Cats!$A:$B,2,false)</f>
        <v>C</v>
      </c>
    </row>
    <row r="4452">
      <c r="A4452" s="1">
        <v>141461.0</v>
      </c>
      <c r="B4452" s="1">
        <v>560.0</v>
      </c>
      <c r="C4452" s="1">
        <v>14.0</v>
      </c>
      <c r="D4452" s="1" t="s">
        <v>132</v>
      </c>
      <c r="E4452" s="1">
        <v>11.0</v>
      </c>
      <c r="F4452" s="7" t="str">
        <f>vlookup(E4452,Teams!A:B,2,false)</f>
        <v>Cupertino</v>
      </c>
      <c r="G4452" s="1" t="b">
        <v>1</v>
      </c>
      <c r="H4452" s="1" t="b">
        <v>0</v>
      </c>
      <c r="I4452" s="1">
        <v>16.0</v>
      </c>
      <c r="J4452" s="7" t="str">
        <f>vlookup(I4452,Cats!$A:$B,2,false)</f>
        <v>E</v>
      </c>
    </row>
    <row r="4453">
      <c r="A4453" s="1">
        <v>141462.0</v>
      </c>
      <c r="B4453" s="1">
        <v>560.0</v>
      </c>
      <c r="C4453" s="1">
        <v>0.0</v>
      </c>
      <c r="D4453" s="1" t="s">
        <v>32</v>
      </c>
      <c r="E4453" s="1">
        <v>33.0</v>
      </c>
      <c r="F4453" s="7" t="str">
        <f>vlookup(E4453,Teams!A:B,2,false)</f>
        <v>NCSSM B</v>
      </c>
      <c r="G4453" s="1" t="b">
        <v>0</v>
      </c>
      <c r="H4453" s="1" t="b">
        <v>1</v>
      </c>
      <c r="I4453" s="1">
        <v>16.0</v>
      </c>
      <c r="J4453" s="7" t="str">
        <f>vlookup(I4453,Cats!$A:$B,2,false)</f>
        <v>E</v>
      </c>
    </row>
    <row r="4454">
      <c r="A4454" s="1">
        <v>141463.0</v>
      </c>
      <c r="B4454" s="1">
        <v>560.0</v>
      </c>
      <c r="C4454" s="1">
        <v>14.0</v>
      </c>
      <c r="D4454" s="1" t="s">
        <v>136</v>
      </c>
      <c r="E4454" s="1">
        <v>11.0</v>
      </c>
      <c r="F4454" s="7" t="str">
        <f>vlookup(E4454,Teams!A:B,2,false)</f>
        <v>Cupertino</v>
      </c>
      <c r="G4454" s="1" t="b">
        <v>1</v>
      </c>
      <c r="H4454" s="1" t="b">
        <v>0</v>
      </c>
      <c r="I4454" s="1">
        <v>17.0</v>
      </c>
      <c r="J4454" s="7" t="str">
        <f>vlookup(I4454,Cats!$A:$B,2,false)</f>
        <v>B</v>
      </c>
    </row>
    <row r="4455">
      <c r="A4455" s="1">
        <v>141464.0</v>
      </c>
      <c r="B4455" s="1">
        <v>560.0</v>
      </c>
      <c r="C4455" s="1">
        <v>0.0</v>
      </c>
      <c r="D4455" s="1" t="s">
        <v>32</v>
      </c>
      <c r="E4455" s="1">
        <v>33.0</v>
      </c>
      <c r="F4455" s="7" t="str">
        <f>vlookup(E4455,Teams!A:B,2,false)</f>
        <v>NCSSM B</v>
      </c>
      <c r="G4455" s="1" t="b">
        <v>0</v>
      </c>
      <c r="H4455" s="1" t="b">
        <v>1</v>
      </c>
      <c r="I4455" s="1">
        <v>17.0</v>
      </c>
      <c r="J4455" s="7" t="str">
        <f>vlookup(I4455,Cats!$A:$B,2,false)</f>
        <v>B</v>
      </c>
    </row>
    <row r="4456">
      <c r="A4456" s="1">
        <v>141465.0</v>
      </c>
      <c r="B4456" s="1">
        <v>560.0</v>
      </c>
      <c r="C4456" s="1">
        <v>14.0</v>
      </c>
      <c r="D4456" s="1" t="s">
        <v>131</v>
      </c>
      <c r="E4456" s="1">
        <v>11.0</v>
      </c>
      <c r="F4456" s="7" t="str">
        <f>vlookup(E4456,Teams!A:B,2,false)</f>
        <v>Cupertino</v>
      </c>
      <c r="G4456" s="1" t="b">
        <v>1</v>
      </c>
      <c r="H4456" s="1" t="b">
        <v>0</v>
      </c>
      <c r="I4456" s="1">
        <v>18.0</v>
      </c>
      <c r="J4456" s="7" t="str">
        <f>vlookup(I4456,Cats!$A:$B,2,false)</f>
        <v>P</v>
      </c>
    </row>
    <row r="4457">
      <c r="A4457" s="1">
        <v>141466.0</v>
      </c>
      <c r="B4457" s="1">
        <v>560.0</v>
      </c>
      <c r="C4457" s="1">
        <v>0.0</v>
      </c>
      <c r="D4457" s="1" t="s">
        <v>32</v>
      </c>
      <c r="E4457" s="1">
        <v>33.0</v>
      </c>
      <c r="F4457" s="7" t="str">
        <f>vlookup(E4457,Teams!A:B,2,false)</f>
        <v>NCSSM B</v>
      </c>
      <c r="G4457" s="1" t="b">
        <v>0</v>
      </c>
      <c r="H4457" s="1" t="b">
        <v>1</v>
      </c>
      <c r="I4457" s="1">
        <v>18.0</v>
      </c>
      <c r="J4457" s="7" t="str">
        <f>vlookup(I4457,Cats!$A:$B,2,false)</f>
        <v>P</v>
      </c>
    </row>
    <row r="4458">
      <c r="A4458" s="1">
        <v>141467.0</v>
      </c>
      <c r="B4458" s="1">
        <v>560.0</v>
      </c>
      <c r="C4458" s="1">
        <v>4.0</v>
      </c>
      <c r="D4458" s="1" t="s">
        <v>132</v>
      </c>
      <c r="E4458" s="1">
        <v>11.0</v>
      </c>
      <c r="F4458" s="7" t="str">
        <f>vlookup(E4458,Teams!A:B,2,false)</f>
        <v>Cupertino</v>
      </c>
      <c r="G4458" s="1" t="b">
        <v>1</v>
      </c>
      <c r="H4458" s="1" t="b">
        <v>0</v>
      </c>
      <c r="I4458" s="1">
        <v>19.0</v>
      </c>
      <c r="J4458" s="7" t="str">
        <f>vlookup(I4458,Cats!$A:$B,2,false)</f>
        <v>X</v>
      </c>
    </row>
    <row r="4459">
      <c r="A4459" s="1">
        <v>141468.0</v>
      </c>
      <c r="B4459" s="1">
        <v>560.0</v>
      </c>
      <c r="C4459" s="1">
        <v>0.0</v>
      </c>
      <c r="D4459" s="1" t="s">
        <v>32</v>
      </c>
      <c r="E4459" s="1">
        <v>33.0</v>
      </c>
      <c r="F4459" s="7" t="str">
        <f>vlookup(E4459,Teams!A:B,2,false)</f>
        <v>NCSSM B</v>
      </c>
      <c r="G4459" s="1" t="b">
        <v>0</v>
      </c>
      <c r="H4459" s="1" t="b">
        <v>1</v>
      </c>
      <c r="I4459" s="1">
        <v>19.0</v>
      </c>
      <c r="J4459" s="7" t="str">
        <f>vlookup(I4459,Cats!$A:$B,2,false)</f>
        <v>X</v>
      </c>
    </row>
    <row r="4460">
      <c r="A4460" s="1">
        <v>141469.0</v>
      </c>
      <c r="B4460" s="1">
        <v>560.0</v>
      </c>
      <c r="C4460" s="1">
        <v>0.0</v>
      </c>
      <c r="D4460" s="1" t="s">
        <v>228</v>
      </c>
      <c r="E4460" s="1">
        <v>11.0</v>
      </c>
      <c r="F4460" s="7" t="str">
        <f>vlookup(E4460,Teams!A:B,2,false)</f>
        <v>Cupertino</v>
      </c>
      <c r="G4460" s="1" t="b">
        <v>1</v>
      </c>
      <c r="H4460" s="1" t="b">
        <v>0</v>
      </c>
      <c r="I4460" s="1">
        <v>20.0</v>
      </c>
      <c r="J4460" s="7" t="str">
        <f>vlookup(I4460,Cats!$A:$B,2,false)</f>
        <v>M</v>
      </c>
    </row>
    <row r="4461">
      <c r="A4461" s="1">
        <v>141470.0</v>
      </c>
      <c r="B4461" s="1">
        <v>560.0</v>
      </c>
      <c r="C4461" s="1">
        <v>0.0</v>
      </c>
      <c r="D4461" s="1" t="s">
        <v>34</v>
      </c>
      <c r="E4461" s="1">
        <v>33.0</v>
      </c>
      <c r="F4461" s="7" t="str">
        <f>vlookup(E4461,Teams!A:B,2,false)</f>
        <v>NCSSM B</v>
      </c>
      <c r="G4461" s="1" t="b">
        <v>0</v>
      </c>
      <c r="H4461" s="1" t="b">
        <v>0</v>
      </c>
      <c r="I4461" s="1">
        <v>20.0</v>
      </c>
      <c r="J4461" s="7" t="str">
        <f>vlookup(I4461,Cats!$A:$B,2,false)</f>
        <v>M</v>
      </c>
    </row>
    <row r="4462">
      <c r="A4462" s="1">
        <v>141471.0</v>
      </c>
      <c r="B4462" s="1">
        <v>560.0</v>
      </c>
      <c r="C4462" s="1">
        <v>0.0</v>
      </c>
      <c r="D4462" s="1" t="s">
        <v>136</v>
      </c>
      <c r="E4462" s="1">
        <v>11.0</v>
      </c>
      <c r="F4462" s="7" t="str">
        <f>vlookup(E4462,Teams!A:B,2,false)</f>
        <v>Cupertino</v>
      </c>
      <c r="G4462" s="1" t="b">
        <v>1</v>
      </c>
      <c r="H4462" s="1" t="b">
        <v>0</v>
      </c>
      <c r="I4462" s="1">
        <v>21.0</v>
      </c>
      <c r="J4462" s="7" t="str">
        <f>vlookup(I4462,Cats!$A:$B,2,false)</f>
        <v>C</v>
      </c>
    </row>
    <row r="4463">
      <c r="A4463" s="1">
        <v>141472.0</v>
      </c>
      <c r="B4463" s="1">
        <v>560.0</v>
      </c>
      <c r="C4463" s="1">
        <v>0.0</v>
      </c>
      <c r="D4463" s="1" t="s">
        <v>221</v>
      </c>
      <c r="E4463" s="1">
        <v>33.0</v>
      </c>
      <c r="F4463" s="7" t="str">
        <f>vlookup(E4463,Teams!A:B,2,false)</f>
        <v>NCSSM B</v>
      </c>
      <c r="G4463" s="1" t="b">
        <v>0</v>
      </c>
      <c r="H4463" s="1" t="b">
        <v>0</v>
      </c>
      <c r="I4463" s="1">
        <v>21.0</v>
      </c>
      <c r="J4463" s="7" t="str">
        <f>vlookup(I4463,Cats!$A:$B,2,false)</f>
        <v>C</v>
      </c>
    </row>
    <row r="4464">
      <c r="A4464" s="1">
        <v>141473.0</v>
      </c>
      <c r="B4464" s="1">
        <v>560.0</v>
      </c>
      <c r="C4464" s="1">
        <v>4.0</v>
      </c>
      <c r="D4464" s="1" t="s">
        <v>131</v>
      </c>
      <c r="E4464" s="1">
        <v>11.0</v>
      </c>
      <c r="F4464" s="7" t="str">
        <f>vlookup(E4464,Teams!A:B,2,false)</f>
        <v>Cupertino</v>
      </c>
      <c r="G4464" s="1" t="b">
        <v>1</v>
      </c>
      <c r="H4464" s="1" t="b">
        <v>0</v>
      </c>
      <c r="I4464" s="1">
        <v>22.0</v>
      </c>
      <c r="J4464" s="7" t="str">
        <f>vlookup(I4464,Cats!$A:$B,2,false)</f>
        <v>E</v>
      </c>
    </row>
    <row r="4465">
      <c r="A4465" s="1">
        <v>141474.0</v>
      </c>
      <c r="B4465" s="1">
        <v>560.0</v>
      </c>
      <c r="C4465" s="1">
        <v>0.0</v>
      </c>
      <c r="D4465" s="1" t="s">
        <v>32</v>
      </c>
      <c r="E4465" s="1">
        <v>33.0</v>
      </c>
      <c r="F4465" s="7" t="str">
        <f>vlookup(E4465,Teams!A:B,2,false)</f>
        <v>NCSSM B</v>
      </c>
      <c r="G4465" s="1" t="b">
        <v>0</v>
      </c>
      <c r="H4465" s="1" t="b">
        <v>1</v>
      </c>
      <c r="I4465" s="1">
        <v>22.0</v>
      </c>
      <c r="J4465" s="7" t="str">
        <f>vlookup(I4465,Cats!$A:$B,2,false)</f>
        <v>E</v>
      </c>
    </row>
    <row r="4466">
      <c r="A4466" s="1">
        <v>141475.0</v>
      </c>
      <c r="B4466" s="1">
        <v>560.0</v>
      </c>
      <c r="C4466" s="1">
        <v>4.0</v>
      </c>
      <c r="D4466" s="1" t="s">
        <v>132</v>
      </c>
      <c r="E4466" s="1">
        <v>11.0</v>
      </c>
      <c r="F4466" s="7" t="str">
        <f>vlookup(E4466,Teams!A:B,2,false)</f>
        <v>Cupertino</v>
      </c>
      <c r="G4466" s="1" t="b">
        <v>1</v>
      </c>
      <c r="H4466" s="1" t="b">
        <v>0</v>
      </c>
      <c r="I4466" s="1">
        <v>23.0</v>
      </c>
      <c r="J4466" s="7" t="str">
        <f>vlookup(I4466,Cats!$A:$B,2,false)</f>
        <v>B</v>
      </c>
    </row>
    <row r="4467">
      <c r="A4467" s="1">
        <v>141476.0</v>
      </c>
      <c r="B4467" s="1">
        <v>560.0</v>
      </c>
      <c r="C4467" s="1">
        <v>0.0</v>
      </c>
      <c r="D4467" s="1" t="s">
        <v>32</v>
      </c>
      <c r="E4467" s="1">
        <v>33.0</v>
      </c>
      <c r="F4467" s="7" t="str">
        <f>vlookup(E4467,Teams!A:B,2,false)</f>
        <v>NCSSM B</v>
      </c>
      <c r="G4467" s="1" t="b">
        <v>0</v>
      </c>
      <c r="H4467" s="1" t="b">
        <v>1</v>
      </c>
      <c r="I4467" s="1">
        <v>23.0</v>
      </c>
      <c r="J4467" s="7" t="str">
        <f>vlookup(I4467,Cats!$A:$B,2,false)</f>
        <v>B</v>
      </c>
    </row>
    <row r="4468">
      <c r="A4468" s="1">
        <v>141477.0</v>
      </c>
      <c r="B4468" s="1">
        <v>560.0</v>
      </c>
      <c r="C4468" s="1">
        <v>4.0</v>
      </c>
      <c r="D4468" s="1" t="s">
        <v>131</v>
      </c>
      <c r="E4468" s="1">
        <v>11.0</v>
      </c>
      <c r="F4468" s="7" t="str">
        <f>vlookup(E4468,Teams!A:B,2,false)</f>
        <v>Cupertino</v>
      </c>
      <c r="G4468" s="1" t="b">
        <v>1</v>
      </c>
      <c r="H4468" s="1" t="b">
        <v>0</v>
      </c>
      <c r="I4468" s="1">
        <v>24.0</v>
      </c>
      <c r="J4468" s="7" t="str">
        <f>vlookup(I4468,Cats!$A:$B,2,false)</f>
        <v>P</v>
      </c>
    </row>
    <row r="4469">
      <c r="A4469" s="1">
        <v>141478.0</v>
      </c>
      <c r="B4469" s="1">
        <v>560.0</v>
      </c>
      <c r="C4469" s="1">
        <v>0.0</v>
      </c>
      <c r="D4469" s="1" t="s">
        <v>32</v>
      </c>
      <c r="E4469" s="1">
        <v>33.0</v>
      </c>
      <c r="F4469" s="7" t="str">
        <f>vlookup(E4469,Teams!A:B,2,false)</f>
        <v>NCSSM B</v>
      </c>
      <c r="G4469" s="1" t="b">
        <v>0</v>
      </c>
      <c r="H4469" s="1" t="b">
        <v>1</v>
      </c>
      <c r="I4469" s="1">
        <v>24.0</v>
      </c>
      <c r="J4469" s="7" t="str">
        <f>vlookup(I4469,Cats!$A:$B,2,false)</f>
        <v>P</v>
      </c>
    </row>
    <row r="4470">
      <c r="A4470" s="1">
        <v>141479.0</v>
      </c>
      <c r="B4470" s="1">
        <v>561.0</v>
      </c>
      <c r="C4470" s="1">
        <v>14.0</v>
      </c>
      <c r="D4470" s="1" t="s">
        <v>161</v>
      </c>
      <c r="E4470" s="1">
        <v>19.0</v>
      </c>
      <c r="F4470" s="7" t="str">
        <f>vlookup(E4470,Teams!A:B,2,false)</f>
        <v>Interlake A</v>
      </c>
      <c r="G4470" s="1" t="b">
        <v>1</v>
      </c>
      <c r="H4470" s="1" t="b">
        <v>0</v>
      </c>
      <c r="I4470" s="1">
        <v>1.0</v>
      </c>
      <c r="J4470" s="7" t="str">
        <f>vlookup(I4470,Cats!$A:$B,2,false)</f>
        <v>X</v>
      </c>
    </row>
    <row r="4471">
      <c r="A4471" s="1">
        <v>141480.0</v>
      </c>
      <c r="B4471" s="1">
        <v>561.0</v>
      </c>
      <c r="C4471" s="1">
        <v>0.0</v>
      </c>
      <c r="D4471" s="1" t="s">
        <v>32</v>
      </c>
      <c r="E4471" s="1">
        <v>45.0</v>
      </c>
      <c r="F4471" s="7" t="str">
        <f>vlookup(E4471,Teams!A:B,2,false)</f>
        <v>Venice</v>
      </c>
      <c r="G4471" s="1" t="b">
        <v>0</v>
      </c>
      <c r="H4471" s="1" t="b">
        <v>1</v>
      </c>
      <c r="I4471" s="1">
        <v>1.0</v>
      </c>
      <c r="J4471" s="7" t="str">
        <f>vlookup(I4471,Cats!$A:$B,2,false)</f>
        <v>X</v>
      </c>
    </row>
    <row r="4472">
      <c r="A4472" s="1">
        <v>141481.0</v>
      </c>
      <c r="B4472" s="1">
        <v>561.0</v>
      </c>
      <c r="C4472" s="1">
        <v>4.0</v>
      </c>
      <c r="D4472" s="1" t="s">
        <v>164</v>
      </c>
      <c r="E4472" s="1">
        <v>19.0</v>
      </c>
      <c r="F4472" s="7" t="str">
        <f>vlookup(E4472,Teams!A:B,2,false)</f>
        <v>Interlake A</v>
      </c>
      <c r="G4472" s="1" t="b">
        <v>1</v>
      </c>
      <c r="H4472" s="1" t="b">
        <v>0</v>
      </c>
      <c r="I4472" s="1">
        <v>2.0</v>
      </c>
      <c r="J4472" s="7" t="str">
        <f>vlookup(I4472,Cats!$A:$B,2,false)</f>
        <v>M</v>
      </c>
    </row>
    <row r="4473">
      <c r="A4473" s="1">
        <v>141482.0</v>
      </c>
      <c r="B4473" s="1">
        <v>561.0</v>
      </c>
      <c r="C4473" s="1">
        <v>0.0</v>
      </c>
      <c r="D4473" s="1" t="s">
        <v>32</v>
      </c>
      <c r="E4473" s="1">
        <v>45.0</v>
      </c>
      <c r="F4473" s="7" t="str">
        <f>vlookup(E4473,Teams!A:B,2,false)</f>
        <v>Venice</v>
      </c>
      <c r="G4473" s="1" t="b">
        <v>0</v>
      </c>
      <c r="H4473" s="1" t="b">
        <v>1</v>
      </c>
      <c r="I4473" s="1">
        <v>2.0</v>
      </c>
      <c r="J4473" s="7" t="str">
        <f>vlookup(I4473,Cats!$A:$B,2,false)</f>
        <v>M</v>
      </c>
    </row>
    <row r="4474">
      <c r="A4474" s="1">
        <v>141483.0</v>
      </c>
      <c r="B4474" s="1">
        <v>561.0</v>
      </c>
      <c r="C4474" s="1">
        <v>14.0</v>
      </c>
      <c r="D4474" s="1" t="s">
        <v>161</v>
      </c>
      <c r="E4474" s="1">
        <v>19.0</v>
      </c>
      <c r="F4474" s="7" t="str">
        <f>vlookup(E4474,Teams!A:B,2,false)</f>
        <v>Interlake A</v>
      </c>
      <c r="G4474" s="1" t="b">
        <v>1</v>
      </c>
      <c r="H4474" s="1" t="b">
        <v>0</v>
      </c>
      <c r="I4474" s="1">
        <v>3.0</v>
      </c>
      <c r="J4474" s="7" t="str">
        <f>vlookup(I4474,Cats!$A:$B,2,false)</f>
        <v>C</v>
      </c>
    </row>
    <row r="4475">
      <c r="A4475" s="1">
        <v>141484.0</v>
      </c>
      <c r="B4475" s="1">
        <v>561.0</v>
      </c>
      <c r="C4475" s="1">
        <v>0.0</v>
      </c>
      <c r="D4475" s="1" t="s">
        <v>32</v>
      </c>
      <c r="E4475" s="1">
        <v>45.0</v>
      </c>
      <c r="F4475" s="7" t="str">
        <f>vlookup(E4475,Teams!A:B,2,false)</f>
        <v>Venice</v>
      </c>
      <c r="G4475" s="1" t="b">
        <v>0</v>
      </c>
      <c r="H4475" s="1" t="b">
        <v>1</v>
      </c>
      <c r="I4475" s="1">
        <v>3.0</v>
      </c>
      <c r="J4475" s="7" t="str">
        <f>vlookup(I4475,Cats!$A:$B,2,false)</f>
        <v>C</v>
      </c>
    </row>
    <row r="4476">
      <c r="A4476" s="1">
        <v>141485.0</v>
      </c>
      <c r="B4476" s="1">
        <v>561.0</v>
      </c>
      <c r="C4476" s="1">
        <v>0.0</v>
      </c>
      <c r="D4476" s="1" t="s">
        <v>160</v>
      </c>
      <c r="E4476" s="1">
        <v>19.0</v>
      </c>
      <c r="F4476" s="7" t="str">
        <f>vlookup(E4476,Teams!A:B,2,false)</f>
        <v>Interlake A</v>
      </c>
      <c r="G4476" s="1" t="b">
        <v>1</v>
      </c>
      <c r="H4476" s="1" t="b">
        <v>0</v>
      </c>
      <c r="I4476" s="1">
        <v>4.0</v>
      </c>
      <c r="J4476" s="7" t="str">
        <f>vlookup(I4476,Cats!$A:$B,2,false)</f>
        <v>E</v>
      </c>
    </row>
    <row r="4477">
      <c r="A4477" s="1">
        <v>141486.0</v>
      </c>
      <c r="B4477" s="1">
        <v>561.0</v>
      </c>
      <c r="C4477" s="1">
        <v>4.0</v>
      </c>
      <c r="D4477" s="1" t="s">
        <v>183</v>
      </c>
      <c r="E4477" s="1">
        <v>45.0</v>
      </c>
      <c r="F4477" s="7" t="str">
        <f>vlookup(E4477,Teams!A:B,2,false)</f>
        <v>Venice</v>
      </c>
      <c r="G4477" s="1" t="b">
        <v>0</v>
      </c>
      <c r="H4477" s="1" t="b">
        <v>0</v>
      </c>
      <c r="I4477" s="1">
        <v>4.0</v>
      </c>
      <c r="J4477" s="7" t="str">
        <f>vlookup(I4477,Cats!$A:$B,2,false)</f>
        <v>E</v>
      </c>
    </row>
    <row r="4478">
      <c r="A4478" s="1">
        <v>141487.0</v>
      </c>
      <c r="B4478" s="1">
        <v>561.0</v>
      </c>
      <c r="C4478" s="1">
        <v>0.0</v>
      </c>
      <c r="D4478" s="1" t="s">
        <v>32</v>
      </c>
      <c r="E4478" s="1">
        <v>19.0</v>
      </c>
      <c r="F4478" s="7" t="str">
        <f>vlookup(E4478,Teams!A:B,2,false)</f>
        <v>Interlake A</v>
      </c>
      <c r="G4478" s="1" t="b">
        <v>1</v>
      </c>
      <c r="H4478" s="1" t="b">
        <v>1</v>
      </c>
      <c r="I4478" s="1">
        <v>5.0</v>
      </c>
      <c r="J4478" s="7" t="str">
        <f>vlookup(I4478,Cats!$A:$B,2,false)</f>
        <v>B</v>
      </c>
    </row>
    <row r="4479">
      <c r="A4479" s="1">
        <v>141488.0</v>
      </c>
      <c r="B4479" s="1">
        <v>561.0</v>
      </c>
      <c r="C4479" s="1">
        <v>4.0</v>
      </c>
      <c r="D4479" s="1" t="s">
        <v>186</v>
      </c>
      <c r="E4479" s="1">
        <v>45.0</v>
      </c>
      <c r="F4479" s="7" t="str">
        <f>vlookup(E4479,Teams!A:B,2,false)</f>
        <v>Venice</v>
      </c>
      <c r="G4479" s="1" t="b">
        <v>0</v>
      </c>
      <c r="H4479" s="1" t="b">
        <v>0</v>
      </c>
      <c r="I4479" s="1">
        <v>5.0</v>
      </c>
      <c r="J4479" s="7" t="str">
        <f>vlookup(I4479,Cats!$A:$B,2,false)</f>
        <v>B</v>
      </c>
    </row>
    <row r="4480">
      <c r="A4480" s="1">
        <v>141489.0</v>
      </c>
      <c r="B4480" s="1">
        <v>561.0</v>
      </c>
      <c r="C4480" s="1">
        <v>4.0</v>
      </c>
      <c r="D4480" s="1" t="s">
        <v>164</v>
      </c>
      <c r="E4480" s="1">
        <v>19.0</v>
      </c>
      <c r="F4480" s="7" t="str">
        <f>vlookup(E4480,Teams!A:B,2,false)</f>
        <v>Interlake A</v>
      </c>
      <c r="G4480" s="1" t="b">
        <v>1</v>
      </c>
      <c r="H4480" s="1" t="b">
        <v>0</v>
      </c>
      <c r="I4480" s="1">
        <v>6.0</v>
      </c>
      <c r="J4480" s="7" t="str">
        <f>vlookup(I4480,Cats!$A:$B,2,false)</f>
        <v>P</v>
      </c>
    </row>
    <row r="4481">
      <c r="A4481" s="1">
        <v>141490.0</v>
      </c>
      <c r="B4481" s="1">
        <v>561.0</v>
      </c>
      <c r="C4481" s="1">
        <v>0.0</v>
      </c>
      <c r="D4481" s="1" t="s">
        <v>32</v>
      </c>
      <c r="E4481" s="1">
        <v>45.0</v>
      </c>
      <c r="F4481" s="7" t="str">
        <f>vlookup(E4481,Teams!A:B,2,false)</f>
        <v>Venice</v>
      </c>
      <c r="G4481" s="1" t="b">
        <v>0</v>
      </c>
      <c r="H4481" s="1" t="b">
        <v>1</v>
      </c>
      <c r="I4481" s="1">
        <v>6.0</v>
      </c>
      <c r="J4481" s="7" t="str">
        <f>vlookup(I4481,Cats!$A:$B,2,false)</f>
        <v>P</v>
      </c>
    </row>
    <row r="4482">
      <c r="A4482" s="1">
        <v>141491.0</v>
      </c>
      <c r="B4482" s="1">
        <v>561.0</v>
      </c>
      <c r="C4482" s="1">
        <v>14.0</v>
      </c>
      <c r="D4482" s="1" t="s">
        <v>160</v>
      </c>
      <c r="E4482" s="1">
        <v>19.0</v>
      </c>
      <c r="F4482" s="7" t="str">
        <f>vlookup(E4482,Teams!A:B,2,false)</f>
        <v>Interlake A</v>
      </c>
      <c r="G4482" s="1" t="b">
        <v>1</v>
      </c>
      <c r="H4482" s="1" t="b">
        <v>0</v>
      </c>
      <c r="I4482" s="1">
        <v>7.0</v>
      </c>
      <c r="J4482" s="7" t="str">
        <f>vlookup(I4482,Cats!$A:$B,2,false)</f>
        <v>X</v>
      </c>
    </row>
    <row r="4483">
      <c r="A4483" s="1">
        <v>141492.0</v>
      </c>
      <c r="B4483" s="1">
        <v>561.0</v>
      </c>
      <c r="C4483" s="1">
        <v>0.0</v>
      </c>
      <c r="D4483" s="1" t="s">
        <v>32</v>
      </c>
      <c r="E4483" s="1">
        <v>45.0</v>
      </c>
      <c r="F4483" s="7" t="str">
        <f>vlookup(E4483,Teams!A:B,2,false)</f>
        <v>Venice</v>
      </c>
      <c r="G4483" s="1" t="b">
        <v>0</v>
      </c>
      <c r="H4483" s="1" t="b">
        <v>1</v>
      </c>
      <c r="I4483" s="1">
        <v>7.0</v>
      </c>
      <c r="J4483" s="7" t="str">
        <f>vlookup(I4483,Cats!$A:$B,2,false)</f>
        <v>X</v>
      </c>
    </row>
    <row r="4484">
      <c r="A4484" s="1">
        <v>141493.0</v>
      </c>
      <c r="B4484" s="1">
        <v>561.0</v>
      </c>
      <c r="C4484" s="1">
        <v>4.0</v>
      </c>
      <c r="D4484" s="1" t="s">
        <v>164</v>
      </c>
      <c r="E4484" s="1">
        <v>19.0</v>
      </c>
      <c r="F4484" s="7" t="str">
        <f>vlookup(E4484,Teams!A:B,2,false)</f>
        <v>Interlake A</v>
      </c>
      <c r="G4484" s="1" t="b">
        <v>1</v>
      </c>
      <c r="H4484" s="1" t="b">
        <v>0</v>
      </c>
      <c r="I4484" s="1">
        <v>8.0</v>
      </c>
      <c r="J4484" s="7" t="str">
        <f>vlookup(I4484,Cats!$A:$B,2,false)</f>
        <v>M</v>
      </c>
    </row>
    <row r="4485">
      <c r="A4485" s="1">
        <v>141494.0</v>
      </c>
      <c r="B4485" s="1">
        <v>561.0</v>
      </c>
      <c r="C4485" s="1">
        <v>0.0</v>
      </c>
      <c r="D4485" s="1" t="s">
        <v>32</v>
      </c>
      <c r="E4485" s="1">
        <v>45.0</v>
      </c>
      <c r="F4485" s="7" t="str">
        <f>vlookup(E4485,Teams!A:B,2,false)</f>
        <v>Venice</v>
      </c>
      <c r="G4485" s="1" t="b">
        <v>0</v>
      </c>
      <c r="H4485" s="1" t="b">
        <v>1</v>
      </c>
      <c r="I4485" s="1">
        <v>8.0</v>
      </c>
      <c r="J4485" s="7" t="str">
        <f>vlookup(I4485,Cats!$A:$B,2,false)</f>
        <v>M</v>
      </c>
    </row>
    <row r="4486">
      <c r="A4486" s="1">
        <v>141495.0</v>
      </c>
      <c r="B4486" s="1">
        <v>561.0</v>
      </c>
      <c r="C4486" s="1">
        <v>14.0</v>
      </c>
      <c r="D4486" s="1" t="s">
        <v>161</v>
      </c>
      <c r="E4486" s="1">
        <v>19.0</v>
      </c>
      <c r="F4486" s="7" t="str">
        <f>vlookup(E4486,Teams!A:B,2,false)</f>
        <v>Interlake A</v>
      </c>
      <c r="G4486" s="1" t="b">
        <v>1</v>
      </c>
      <c r="H4486" s="1" t="b">
        <v>0</v>
      </c>
      <c r="I4486" s="1">
        <v>9.0</v>
      </c>
      <c r="J4486" s="7" t="str">
        <f>vlookup(I4486,Cats!$A:$B,2,false)</f>
        <v>C</v>
      </c>
    </row>
    <row r="4487">
      <c r="A4487" s="1">
        <v>141496.0</v>
      </c>
      <c r="B4487" s="1">
        <v>561.0</v>
      </c>
      <c r="C4487" s="1">
        <v>-4.0</v>
      </c>
      <c r="D4487" s="1" t="s">
        <v>187</v>
      </c>
      <c r="E4487" s="1">
        <v>45.0</v>
      </c>
      <c r="F4487" s="7" t="str">
        <f>vlookup(E4487,Teams!A:B,2,false)</f>
        <v>Venice</v>
      </c>
      <c r="G4487" s="1" t="b">
        <v>0</v>
      </c>
      <c r="H4487" s="1" t="b">
        <v>0</v>
      </c>
      <c r="I4487" s="1">
        <v>9.0</v>
      </c>
      <c r="J4487" s="7" t="str">
        <f>vlookup(I4487,Cats!$A:$B,2,false)</f>
        <v>C</v>
      </c>
    </row>
    <row r="4488">
      <c r="A4488" s="1">
        <v>141497.0</v>
      </c>
      <c r="B4488" s="1">
        <v>561.0</v>
      </c>
      <c r="C4488" s="1">
        <v>0.0</v>
      </c>
      <c r="D4488" s="1" t="s">
        <v>32</v>
      </c>
      <c r="E4488" s="1">
        <v>19.0</v>
      </c>
      <c r="F4488" s="7" t="str">
        <f>vlookup(E4488,Teams!A:B,2,false)</f>
        <v>Interlake A</v>
      </c>
      <c r="G4488" s="1" t="b">
        <v>1</v>
      </c>
      <c r="H4488" s="1" t="b">
        <v>1</v>
      </c>
      <c r="I4488" s="1">
        <v>10.0</v>
      </c>
      <c r="J4488" s="7" t="str">
        <f>vlookup(I4488,Cats!$A:$B,2,false)</f>
        <v>E</v>
      </c>
    </row>
    <row r="4489">
      <c r="A4489" s="1">
        <v>141498.0</v>
      </c>
      <c r="B4489" s="1">
        <v>561.0</v>
      </c>
      <c r="C4489" s="1">
        <v>4.0</v>
      </c>
      <c r="D4489" s="1" t="s">
        <v>183</v>
      </c>
      <c r="E4489" s="1">
        <v>45.0</v>
      </c>
      <c r="F4489" s="7" t="str">
        <f>vlookup(E4489,Teams!A:B,2,false)</f>
        <v>Venice</v>
      </c>
      <c r="G4489" s="1" t="b">
        <v>0</v>
      </c>
      <c r="H4489" s="1" t="b">
        <v>0</v>
      </c>
      <c r="I4489" s="1">
        <v>10.0</v>
      </c>
      <c r="J4489" s="7" t="str">
        <f>vlookup(I4489,Cats!$A:$B,2,false)</f>
        <v>E</v>
      </c>
    </row>
    <row r="4490">
      <c r="A4490" s="1">
        <v>141499.0</v>
      </c>
      <c r="B4490" s="1">
        <v>561.0</v>
      </c>
      <c r="C4490" s="1">
        <v>0.0</v>
      </c>
      <c r="D4490" s="1" t="s">
        <v>165</v>
      </c>
      <c r="E4490" s="1">
        <v>19.0</v>
      </c>
      <c r="F4490" s="7" t="str">
        <f>vlookup(E4490,Teams!A:B,2,false)</f>
        <v>Interlake A</v>
      </c>
      <c r="G4490" s="1" t="b">
        <v>1</v>
      </c>
      <c r="H4490" s="1" t="b">
        <v>0</v>
      </c>
      <c r="I4490" s="1">
        <v>11.0</v>
      </c>
      <c r="J4490" s="7" t="str">
        <f>vlookup(I4490,Cats!$A:$B,2,false)</f>
        <v>B</v>
      </c>
    </row>
    <row r="4491">
      <c r="A4491" s="1">
        <v>141500.0</v>
      </c>
      <c r="B4491" s="1">
        <v>561.0</v>
      </c>
      <c r="C4491" s="1">
        <v>14.0</v>
      </c>
      <c r="D4491" s="1" t="s">
        <v>186</v>
      </c>
      <c r="E4491" s="1">
        <v>45.0</v>
      </c>
      <c r="F4491" s="7" t="str">
        <f>vlookup(E4491,Teams!A:B,2,false)</f>
        <v>Venice</v>
      </c>
      <c r="G4491" s="1" t="b">
        <v>0</v>
      </c>
      <c r="H4491" s="1" t="b">
        <v>0</v>
      </c>
      <c r="I4491" s="1">
        <v>11.0</v>
      </c>
      <c r="J4491" s="7" t="str">
        <f>vlookup(I4491,Cats!$A:$B,2,false)</f>
        <v>B</v>
      </c>
    </row>
    <row r="4492">
      <c r="A4492" s="1">
        <v>141501.0</v>
      </c>
      <c r="B4492" s="1">
        <v>561.0</v>
      </c>
      <c r="C4492" s="1">
        <v>4.0</v>
      </c>
      <c r="D4492" s="1" t="s">
        <v>164</v>
      </c>
      <c r="E4492" s="1">
        <v>19.0</v>
      </c>
      <c r="F4492" s="7" t="str">
        <f>vlookup(E4492,Teams!A:B,2,false)</f>
        <v>Interlake A</v>
      </c>
      <c r="G4492" s="1" t="b">
        <v>1</v>
      </c>
      <c r="H4492" s="1" t="b">
        <v>0</v>
      </c>
      <c r="I4492" s="1">
        <v>12.0</v>
      </c>
      <c r="J4492" s="7" t="str">
        <f>vlookup(I4492,Cats!$A:$B,2,false)</f>
        <v>P</v>
      </c>
    </row>
    <row r="4493">
      <c r="A4493" s="1">
        <v>141502.0</v>
      </c>
      <c r="B4493" s="1">
        <v>561.0</v>
      </c>
      <c r="C4493" s="1">
        <v>0.0</v>
      </c>
      <c r="D4493" s="1" t="s">
        <v>32</v>
      </c>
      <c r="E4493" s="1">
        <v>45.0</v>
      </c>
      <c r="F4493" s="7" t="str">
        <f>vlookup(E4493,Teams!A:B,2,false)</f>
        <v>Venice</v>
      </c>
      <c r="G4493" s="1" t="b">
        <v>0</v>
      </c>
      <c r="H4493" s="1" t="b">
        <v>1</v>
      </c>
      <c r="I4493" s="1">
        <v>12.0</v>
      </c>
      <c r="J4493" s="7" t="str">
        <f>vlookup(I4493,Cats!$A:$B,2,false)</f>
        <v>P</v>
      </c>
    </row>
    <row r="4494">
      <c r="A4494" s="1">
        <v>141503.0</v>
      </c>
      <c r="B4494" s="1">
        <v>561.0</v>
      </c>
      <c r="C4494" s="1">
        <v>0.0</v>
      </c>
      <c r="D4494" s="1" t="s">
        <v>161</v>
      </c>
      <c r="E4494" s="1">
        <v>19.0</v>
      </c>
      <c r="F4494" s="7" t="str">
        <f>vlookup(E4494,Teams!A:B,2,false)</f>
        <v>Interlake A</v>
      </c>
      <c r="G4494" s="1" t="b">
        <v>1</v>
      </c>
      <c r="H4494" s="1" t="b">
        <v>0</v>
      </c>
      <c r="I4494" s="1">
        <v>13.0</v>
      </c>
      <c r="J4494" s="7" t="str">
        <f>vlookup(I4494,Cats!$A:$B,2,false)</f>
        <v>X</v>
      </c>
    </row>
    <row r="4495">
      <c r="A4495" s="1">
        <v>141504.0</v>
      </c>
      <c r="B4495" s="1">
        <v>561.0</v>
      </c>
      <c r="C4495" s="1">
        <v>0.0</v>
      </c>
      <c r="D4495" s="1" t="s">
        <v>183</v>
      </c>
      <c r="E4495" s="1">
        <v>45.0</v>
      </c>
      <c r="F4495" s="7" t="str">
        <f>vlookup(E4495,Teams!A:B,2,false)</f>
        <v>Venice</v>
      </c>
      <c r="G4495" s="1" t="b">
        <v>0</v>
      </c>
      <c r="H4495" s="1" t="b">
        <v>0</v>
      </c>
      <c r="I4495" s="1">
        <v>13.0</v>
      </c>
      <c r="J4495" s="7" t="str">
        <f>vlookup(I4495,Cats!$A:$B,2,false)</f>
        <v>X</v>
      </c>
    </row>
    <row r="4496">
      <c r="A4496" s="1">
        <v>141505.0</v>
      </c>
      <c r="B4496" s="1">
        <v>561.0</v>
      </c>
      <c r="C4496" s="1">
        <v>-4.0</v>
      </c>
      <c r="D4496" s="1" t="s">
        <v>160</v>
      </c>
      <c r="E4496" s="1">
        <v>19.0</v>
      </c>
      <c r="F4496" s="7" t="str">
        <f>vlookup(E4496,Teams!A:B,2,false)</f>
        <v>Interlake A</v>
      </c>
      <c r="G4496" s="1" t="b">
        <v>1</v>
      </c>
      <c r="H4496" s="1" t="b">
        <v>0</v>
      </c>
      <c r="I4496" s="1">
        <v>14.0</v>
      </c>
      <c r="J4496" s="7" t="str">
        <f>vlookup(I4496,Cats!$A:$B,2,false)</f>
        <v>M</v>
      </c>
    </row>
    <row r="4497">
      <c r="A4497" s="1">
        <v>141506.0</v>
      </c>
      <c r="B4497" s="1">
        <v>561.0</v>
      </c>
      <c r="C4497" s="1">
        <v>0.0</v>
      </c>
      <c r="D4497" s="1" t="s">
        <v>187</v>
      </c>
      <c r="E4497" s="1">
        <v>45.0</v>
      </c>
      <c r="F4497" s="7" t="str">
        <f>vlookup(E4497,Teams!A:B,2,false)</f>
        <v>Venice</v>
      </c>
      <c r="G4497" s="1" t="b">
        <v>0</v>
      </c>
      <c r="H4497" s="1" t="b">
        <v>0</v>
      </c>
      <c r="I4497" s="1">
        <v>14.0</v>
      </c>
      <c r="J4497" s="7" t="str">
        <f>vlookup(I4497,Cats!$A:$B,2,false)</f>
        <v>M</v>
      </c>
    </row>
    <row r="4498">
      <c r="A4498" s="1">
        <v>141507.0</v>
      </c>
      <c r="B4498" s="1">
        <v>561.0</v>
      </c>
      <c r="C4498" s="1">
        <v>0.0</v>
      </c>
      <c r="D4498" s="1" t="s">
        <v>32</v>
      </c>
      <c r="E4498" s="1">
        <v>19.0</v>
      </c>
      <c r="F4498" s="7" t="str">
        <f>vlookup(E4498,Teams!A:B,2,false)</f>
        <v>Interlake A</v>
      </c>
      <c r="G4498" s="1" t="b">
        <v>1</v>
      </c>
      <c r="H4498" s="1" t="b">
        <v>1</v>
      </c>
      <c r="I4498" s="1">
        <v>15.0</v>
      </c>
      <c r="J4498" s="7" t="str">
        <f>vlookup(I4498,Cats!$A:$B,2,false)</f>
        <v>C</v>
      </c>
    </row>
    <row r="4499">
      <c r="A4499" s="1">
        <v>141508.0</v>
      </c>
      <c r="B4499" s="1">
        <v>561.0</v>
      </c>
      <c r="C4499" s="1">
        <v>14.0</v>
      </c>
      <c r="D4499" s="1" t="s">
        <v>188</v>
      </c>
      <c r="E4499" s="1">
        <v>45.0</v>
      </c>
      <c r="F4499" s="7" t="str">
        <f>vlookup(E4499,Teams!A:B,2,false)</f>
        <v>Venice</v>
      </c>
      <c r="G4499" s="1" t="b">
        <v>0</v>
      </c>
      <c r="H4499" s="1" t="b">
        <v>0</v>
      </c>
      <c r="I4499" s="1">
        <v>15.0</v>
      </c>
      <c r="J4499" s="7" t="str">
        <f>vlookup(I4499,Cats!$A:$B,2,false)</f>
        <v>C</v>
      </c>
    </row>
    <row r="4500">
      <c r="A4500" s="1">
        <v>141509.0</v>
      </c>
      <c r="B4500" s="1">
        <v>561.0</v>
      </c>
      <c r="C4500" s="1">
        <v>0.0</v>
      </c>
      <c r="D4500" s="1" t="s">
        <v>32</v>
      </c>
      <c r="E4500" s="1">
        <v>19.0</v>
      </c>
      <c r="F4500" s="7" t="str">
        <f>vlookup(E4500,Teams!A:B,2,false)</f>
        <v>Interlake A</v>
      </c>
      <c r="G4500" s="1" t="b">
        <v>1</v>
      </c>
      <c r="H4500" s="1" t="b">
        <v>1</v>
      </c>
      <c r="I4500" s="1">
        <v>16.0</v>
      </c>
      <c r="J4500" s="7" t="str">
        <f>vlookup(I4500,Cats!$A:$B,2,false)</f>
        <v>E</v>
      </c>
    </row>
    <row r="4501">
      <c r="A4501" s="1">
        <v>141510.0</v>
      </c>
      <c r="B4501" s="1">
        <v>561.0</v>
      </c>
      <c r="C4501" s="1">
        <v>14.0</v>
      </c>
      <c r="D4501" s="1" t="s">
        <v>183</v>
      </c>
      <c r="E4501" s="1">
        <v>45.0</v>
      </c>
      <c r="F4501" s="7" t="str">
        <f>vlookup(E4501,Teams!A:B,2,false)</f>
        <v>Venice</v>
      </c>
      <c r="G4501" s="1" t="b">
        <v>0</v>
      </c>
      <c r="H4501" s="1" t="b">
        <v>0</v>
      </c>
      <c r="I4501" s="1">
        <v>16.0</v>
      </c>
      <c r="J4501" s="7" t="str">
        <f>vlookup(I4501,Cats!$A:$B,2,false)</f>
        <v>E</v>
      </c>
    </row>
    <row r="4502">
      <c r="A4502" s="1">
        <v>141511.0</v>
      </c>
      <c r="B4502" s="1">
        <v>561.0</v>
      </c>
      <c r="C4502" s="1">
        <v>14.0</v>
      </c>
      <c r="D4502" s="1" t="s">
        <v>165</v>
      </c>
      <c r="E4502" s="1">
        <v>19.0</v>
      </c>
      <c r="F4502" s="7" t="str">
        <f>vlookup(E4502,Teams!A:B,2,false)</f>
        <v>Interlake A</v>
      </c>
      <c r="G4502" s="1" t="b">
        <v>1</v>
      </c>
      <c r="H4502" s="1" t="b">
        <v>0</v>
      </c>
      <c r="I4502" s="1">
        <v>17.0</v>
      </c>
      <c r="J4502" s="7" t="str">
        <f>vlookup(I4502,Cats!$A:$B,2,false)</f>
        <v>B</v>
      </c>
    </row>
    <row r="4503">
      <c r="A4503" s="1">
        <v>141512.0</v>
      </c>
      <c r="B4503" s="1">
        <v>561.0</v>
      </c>
      <c r="C4503" s="1">
        <v>0.0</v>
      </c>
      <c r="D4503" s="1" t="s">
        <v>32</v>
      </c>
      <c r="E4503" s="1">
        <v>45.0</v>
      </c>
      <c r="F4503" s="7" t="str">
        <f>vlookup(E4503,Teams!A:B,2,false)</f>
        <v>Venice</v>
      </c>
      <c r="G4503" s="1" t="b">
        <v>0</v>
      </c>
      <c r="H4503" s="1" t="b">
        <v>1</v>
      </c>
      <c r="I4503" s="1">
        <v>17.0</v>
      </c>
      <c r="J4503" s="7" t="str">
        <f>vlookup(I4503,Cats!$A:$B,2,false)</f>
        <v>B</v>
      </c>
    </row>
    <row r="4504">
      <c r="A4504" s="1">
        <v>141513.0</v>
      </c>
      <c r="B4504" s="1">
        <v>561.0</v>
      </c>
      <c r="C4504" s="1">
        <v>14.0</v>
      </c>
      <c r="D4504" s="1" t="s">
        <v>164</v>
      </c>
      <c r="E4504" s="1">
        <v>19.0</v>
      </c>
      <c r="F4504" s="7" t="str">
        <f>vlookup(E4504,Teams!A:B,2,false)</f>
        <v>Interlake A</v>
      </c>
      <c r="G4504" s="1" t="b">
        <v>1</v>
      </c>
      <c r="H4504" s="1" t="b">
        <v>0</v>
      </c>
      <c r="I4504" s="1">
        <v>18.0</v>
      </c>
      <c r="J4504" s="7" t="str">
        <f>vlookup(I4504,Cats!$A:$B,2,false)</f>
        <v>P</v>
      </c>
    </row>
    <row r="4505">
      <c r="A4505" s="1">
        <v>141514.0</v>
      </c>
      <c r="B4505" s="1">
        <v>561.0</v>
      </c>
      <c r="C4505" s="1">
        <v>0.0</v>
      </c>
      <c r="D4505" s="1" t="s">
        <v>32</v>
      </c>
      <c r="E4505" s="1">
        <v>45.0</v>
      </c>
      <c r="F4505" s="7" t="str">
        <f>vlookup(E4505,Teams!A:B,2,false)</f>
        <v>Venice</v>
      </c>
      <c r="G4505" s="1" t="b">
        <v>0</v>
      </c>
      <c r="H4505" s="1" t="b">
        <v>1</v>
      </c>
      <c r="I4505" s="1">
        <v>18.0</v>
      </c>
      <c r="J4505" s="7" t="str">
        <f>vlookup(I4505,Cats!$A:$B,2,false)</f>
        <v>P</v>
      </c>
    </row>
    <row r="4506">
      <c r="A4506" s="1">
        <v>141515.0</v>
      </c>
      <c r="B4506" s="1">
        <v>561.0</v>
      </c>
      <c r="C4506" s="1">
        <v>14.0</v>
      </c>
      <c r="D4506" s="1" t="s">
        <v>164</v>
      </c>
      <c r="E4506" s="1">
        <v>19.0</v>
      </c>
      <c r="F4506" s="7" t="str">
        <f>vlookup(E4506,Teams!A:B,2,false)</f>
        <v>Interlake A</v>
      </c>
      <c r="G4506" s="1" t="b">
        <v>1</v>
      </c>
      <c r="H4506" s="1" t="b">
        <v>0</v>
      </c>
      <c r="I4506" s="1">
        <v>19.0</v>
      </c>
      <c r="J4506" s="7" t="str">
        <f>vlookup(I4506,Cats!$A:$B,2,false)</f>
        <v>X</v>
      </c>
    </row>
    <row r="4507">
      <c r="A4507" s="1">
        <v>141516.0</v>
      </c>
      <c r="B4507" s="1">
        <v>561.0</v>
      </c>
      <c r="C4507" s="1">
        <v>0.0</v>
      </c>
      <c r="D4507" s="1" t="s">
        <v>32</v>
      </c>
      <c r="E4507" s="1">
        <v>45.0</v>
      </c>
      <c r="F4507" s="7" t="str">
        <f>vlookup(E4507,Teams!A:B,2,false)</f>
        <v>Venice</v>
      </c>
      <c r="G4507" s="1" t="b">
        <v>0</v>
      </c>
      <c r="H4507" s="1" t="b">
        <v>1</v>
      </c>
      <c r="I4507" s="1">
        <v>19.0</v>
      </c>
      <c r="J4507" s="7" t="str">
        <f>vlookup(I4507,Cats!$A:$B,2,false)</f>
        <v>X</v>
      </c>
    </row>
    <row r="4508">
      <c r="A4508" s="1">
        <v>141517.0</v>
      </c>
      <c r="B4508" s="1">
        <v>561.0</v>
      </c>
      <c r="C4508" s="1">
        <v>14.0</v>
      </c>
      <c r="D4508" s="1" t="s">
        <v>161</v>
      </c>
      <c r="E4508" s="1">
        <v>19.0</v>
      </c>
      <c r="F4508" s="7" t="str">
        <f>vlookup(E4508,Teams!A:B,2,false)</f>
        <v>Interlake A</v>
      </c>
      <c r="G4508" s="1" t="b">
        <v>1</v>
      </c>
      <c r="H4508" s="1" t="b">
        <v>0</v>
      </c>
      <c r="I4508" s="1">
        <v>20.0</v>
      </c>
      <c r="J4508" s="7" t="str">
        <f>vlookup(I4508,Cats!$A:$B,2,false)</f>
        <v>M</v>
      </c>
    </row>
    <row r="4509">
      <c r="A4509" s="1">
        <v>141518.0</v>
      </c>
      <c r="B4509" s="1">
        <v>561.0</v>
      </c>
      <c r="C4509" s="1">
        <v>0.0</v>
      </c>
      <c r="D4509" s="1" t="s">
        <v>32</v>
      </c>
      <c r="E4509" s="1">
        <v>45.0</v>
      </c>
      <c r="F4509" s="7" t="str">
        <f>vlookup(E4509,Teams!A:B,2,false)</f>
        <v>Venice</v>
      </c>
      <c r="G4509" s="1" t="b">
        <v>0</v>
      </c>
      <c r="H4509" s="1" t="b">
        <v>1</v>
      </c>
      <c r="I4509" s="1">
        <v>20.0</v>
      </c>
      <c r="J4509" s="7" t="str">
        <f>vlookup(I4509,Cats!$A:$B,2,false)</f>
        <v>M</v>
      </c>
    </row>
    <row r="4510">
      <c r="A4510" s="1">
        <v>141519.0</v>
      </c>
      <c r="B4510" s="1">
        <v>561.0</v>
      </c>
      <c r="C4510" s="1">
        <v>14.0</v>
      </c>
      <c r="D4510" s="1" t="s">
        <v>161</v>
      </c>
      <c r="E4510" s="1">
        <v>19.0</v>
      </c>
      <c r="F4510" s="7" t="str">
        <f>vlookup(E4510,Teams!A:B,2,false)</f>
        <v>Interlake A</v>
      </c>
      <c r="G4510" s="1" t="b">
        <v>1</v>
      </c>
      <c r="H4510" s="1" t="b">
        <v>0</v>
      </c>
      <c r="I4510" s="1">
        <v>21.0</v>
      </c>
      <c r="J4510" s="7" t="str">
        <f>vlookup(I4510,Cats!$A:$B,2,false)</f>
        <v>C</v>
      </c>
    </row>
    <row r="4511">
      <c r="A4511" s="1">
        <v>141520.0</v>
      </c>
      <c r="B4511" s="1">
        <v>561.0</v>
      </c>
      <c r="C4511" s="1">
        <v>0.0</v>
      </c>
      <c r="D4511" s="1" t="s">
        <v>32</v>
      </c>
      <c r="E4511" s="1">
        <v>45.0</v>
      </c>
      <c r="F4511" s="7" t="str">
        <f>vlookup(E4511,Teams!A:B,2,false)</f>
        <v>Venice</v>
      </c>
      <c r="G4511" s="1" t="b">
        <v>0</v>
      </c>
      <c r="H4511" s="1" t="b">
        <v>1</v>
      </c>
      <c r="I4511" s="1">
        <v>21.0</v>
      </c>
      <c r="J4511" s="7" t="str">
        <f>vlookup(I4511,Cats!$A:$B,2,false)</f>
        <v>C</v>
      </c>
    </row>
    <row r="4512">
      <c r="A4512" s="1">
        <v>141521.0</v>
      </c>
      <c r="B4512" s="1">
        <v>561.0</v>
      </c>
      <c r="C4512" s="1">
        <v>-4.0</v>
      </c>
      <c r="D4512" s="1" t="s">
        <v>160</v>
      </c>
      <c r="E4512" s="1">
        <v>19.0</v>
      </c>
      <c r="F4512" s="7" t="str">
        <f>vlookup(E4512,Teams!A:B,2,false)</f>
        <v>Interlake A</v>
      </c>
      <c r="G4512" s="1" t="b">
        <v>1</v>
      </c>
      <c r="H4512" s="1" t="b">
        <v>0</v>
      </c>
      <c r="I4512" s="1">
        <v>22.0</v>
      </c>
      <c r="J4512" s="7" t="str">
        <f>vlookup(I4512,Cats!$A:$B,2,false)</f>
        <v>E</v>
      </c>
    </row>
    <row r="4513">
      <c r="A4513" s="1">
        <v>141522.0</v>
      </c>
      <c r="B4513" s="1">
        <v>561.0</v>
      </c>
      <c r="C4513" s="1">
        <v>0.0</v>
      </c>
      <c r="D4513" s="1" t="s">
        <v>183</v>
      </c>
      <c r="E4513" s="1">
        <v>45.0</v>
      </c>
      <c r="F4513" s="7" t="str">
        <f>vlookup(E4513,Teams!A:B,2,false)</f>
        <v>Venice</v>
      </c>
      <c r="G4513" s="1" t="b">
        <v>0</v>
      </c>
      <c r="H4513" s="1" t="b">
        <v>0</v>
      </c>
      <c r="I4513" s="1">
        <v>22.0</v>
      </c>
      <c r="J4513" s="7" t="str">
        <f>vlookup(I4513,Cats!$A:$B,2,false)</f>
        <v>E</v>
      </c>
    </row>
    <row r="4514">
      <c r="A4514" s="1">
        <v>141523.0</v>
      </c>
      <c r="B4514" s="1">
        <v>561.0</v>
      </c>
      <c r="C4514" s="1">
        <v>14.0</v>
      </c>
      <c r="D4514" s="1" t="s">
        <v>165</v>
      </c>
      <c r="E4514" s="1">
        <v>19.0</v>
      </c>
      <c r="F4514" s="7" t="str">
        <f>vlookup(E4514,Teams!A:B,2,false)</f>
        <v>Interlake A</v>
      </c>
      <c r="G4514" s="1" t="b">
        <v>1</v>
      </c>
      <c r="H4514" s="1" t="b">
        <v>0</v>
      </c>
      <c r="I4514" s="1">
        <v>23.0</v>
      </c>
      <c r="J4514" s="7" t="str">
        <f>vlookup(I4514,Cats!$A:$B,2,false)</f>
        <v>B</v>
      </c>
    </row>
    <row r="4515">
      <c r="A4515" s="1">
        <v>141524.0</v>
      </c>
      <c r="B4515" s="1">
        <v>561.0</v>
      </c>
      <c r="C4515" s="1">
        <v>0.0</v>
      </c>
      <c r="D4515" s="1" t="s">
        <v>32</v>
      </c>
      <c r="E4515" s="1">
        <v>45.0</v>
      </c>
      <c r="F4515" s="7" t="str">
        <f>vlookup(E4515,Teams!A:B,2,false)</f>
        <v>Venice</v>
      </c>
      <c r="G4515" s="1" t="b">
        <v>0</v>
      </c>
      <c r="H4515" s="1" t="b">
        <v>1</v>
      </c>
      <c r="I4515" s="1">
        <v>23.0</v>
      </c>
      <c r="J4515" s="7" t="str">
        <f>vlookup(I4515,Cats!$A:$B,2,false)</f>
        <v>B</v>
      </c>
    </row>
    <row r="4516">
      <c r="A4516" s="1">
        <v>141525.0</v>
      </c>
      <c r="B4516" s="1">
        <v>561.0</v>
      </c>
      <c r="C4516" s="1">
        <v>4.0</v>
      </c>
      <c r="D4516" s="1" t="s">
        <v>164</v>
      </c>
      <c r="E4516" s="1">
        <v>19.0</v>
      </c>
      <c r="F4516" s="7" t="str">
        <f>vlookup(E4516,Teams!A:B,2,false)</f>
        <v>Interlake A</v>
      </c>
      <c r="G4516" s="1" t="b">
        <v>1</v>
      </c>
      <c r="H4516" s="1" t="b">
        <v>0</v>
      </c>
      <c r="I4516" s="1">
        <v>24.0</v>
      </c>
      <c r="J4516" s="7" t="str">
        <f>vlookup(I4516,Cats!$A:$B,2,false)</f>
        <v>P</v>
      </c>
    </row>
    <row r="4517">
      <c r="A4517" s="1">
        <v>141526.0</v>
      </c>
      <c r="B4517" s="1">
        <v>561.0</v>
      </c>
      <c r="C4517" s="1">
        <v>0.0</v>
      </c>
      <c r="D4517" s="1" t="s">
        <v>32</v>
      </c>
      <c r="E4517" s="1">
        <v>45.0</v>
      </c>
      <c r="F4517" s="7" t="str">
        <f>vlookup(E4517,Teams!A:B,2,false)</f>
        <v>Venice</v>
      </c>
      <c r="G4517" s="1" t="b">
        <v>0</v>
      </c>
      <c r="H4517" s="1" t="b">
        <v>1</v>
      </c>
      <c r="I4517" s="1">
        <v>24.0</v>
      </c>
      <c r="J4517" s="7" t="str">
        <f>vlookup(I4517,Cats!$A:$B,2,false)</f>
        <v>P</v>
      </c>
    </row>
    <row r="4518">
      <c r="A4518" s="1">
        <v>141527.0</v>
      </c>
      <c r="B4518" s="1">
        <v>562.0</v>
      </c>
      <c r="C4518" s="1">
        <v>4.0</v>
      </c>
      <c r="D4518" s="1" t="s">
        <v>69</v>
      </c>
      <c r="E4518" s="1">
        <v>10.0</v>
      </c>
      <c r="F4518" s="7" t="str">
        <f>vlookup(E4518,Teams!A:B,2,false)</f>
        <v>Collierville</v>
      </c>
      <c r="G4518" s="1" t="b">
        <v>1</v>
      </c>
      <c r="H4518" s="1" t="b">
        <v>0</v>
      </c>
      <c r="I4518" s="1">
        <v>1.0</v>
      </c>
      <c r="J4518" s="7" t="str">
        <f>vlookup(I4518,Cats!$A:$B,2,false)</f>
        <v>X</v>
      </c>
    </row>
    <row r="4519">
      <c r="A4519" s="1">
        <v>141528.0</v>
      </c>
      <c r="B4519" s="1">
        <v>562.0</v>
      </c>
      <c r="C4519" s="1">
        <v>-4.0</v>
      </c>
      <c r="D4519" s="1" t="s">
        <v>185</v>
      </c>
      <c r="E4519" s="1">
        <v>38.0</v>
      </c>
      <c r="F4519" s="7" t="str">
        <f>vlookup(E4519,Teams!A:B,2,false)</f>
        <v>RMHS</v>
      </c>
      <c r="G4519" s="1" t="b">
        <v>0</v>
      </c>
      <c r="H4519" s="1" t="b">
        <v>0</v>
      </c>
      <c r="I4519" s="1">
        <v>1.0</v>
      </c>
      <c r="J4519" s="7" t="str">
        <f>vlookup(I4519,Cats!$A:$B,2,false)</f>
        <v>X</v>
      </c>
    </row>
    <row r="4520">
      <c r="A4520" s="1">
        <v>141529.0</v>
      </c>
      <c r="B4520" s="1">
        <v>562.0</v>
      </c>
      <c r="C4520" s="1">
        <v>0.0</v>
      </c>
      <c r="D4520" s="1" t="s">
        <v>32</v>
      </c>
      <c r="E4520" s="1">
        <v>10.0</v>
      </c>
      <c r="F4520" s="7" t="str">
        <f>vlookup(E4520,Teams!A:B,2,false)</f>
        <v>Collierville</v>
      </c>
      <c r="G4520" s="1" t="b">
        <v>1</v>
      </c>
      <c r="H4520" s="1" t="b">
        <v>1</v>
      </c>
      <c r="I4520" s="1">
        <v>2.0</v>
      </c>
      <c r="J4520" s="7" t="str">
        <f>vlookup(I4520,Cats!$A:$B,2,false)</f>
        <v>M</v>
      </c>
    </row>
    <row r="4521">
      <c r="A4521" s="1">
        <v>141530.0</v>
      </c>
      <c r="B4521" s="1">
        <v>562.0</v>
      </c>
      <c r="C4521" s="1">
        <v>4.0</v>
      </c>
      <c r="D4521" s="1" t="s">
        <v>184</v>
      </c>
      <c r="E4521" s="1">
        <v>38.0</v>
      </c>
      <c r="F4521" s="7" t="str">
        <f>vlookup(E4521,Teams!A:B,2,false)</f>
        <v>RMHS</v>
      </c>
      <c r="G4521" s="1" t="b">
        <v>0</v>
      </c>
      <c r="H4521" s="1" t="b">
        <v>0</v>
      </c>
      <c r="I4521" s="1">
        <v>2.0</v>
      </c>
      <c r="J4521" s="7" t="str">
        <f>vlookup(I4521,Cats!$A:$B,2,false)</f>
        <v>M</v>
      </c>
    </row>
    <row r="4522">
      <c r="A4522" s="1">
        <v>141531.0</v>
      </c>
      <c r="B4522" s="1">
        <v>562.0</v>
      </c>
      <c r="C4522" s="1">
        <v>0.0</v>
      </c>
      <c r="D4522" s="1" t="s">
        <v>32</v>
      </c>
      <c r="E4522" s="1">
        <v>10.0</v>
      </c>
      <c r="F4522" s="7" t="str">
        <f>vlookup(E4522,Teams!A:B,2,false)</f>
        <v>Collierville</v>
      </c>
      <c r="G4522" s="1" t="b">
        <v>1</v>
      </c>
      <c r="H4522" s="1" t="b">
        <v>1</v>
      </c>
      <c r="I4522" s="1">
        <v>3.0</v>
      </c>
      <c r="J4522" s="7" t="str">
        <f>vlookup(I4522,Cats!$A:$B,2,false)</f>
        <v>C</v>
      </c>
    </row>
    <row r="4523">
      <c r="A4523" s="1">
        <v>141532.0</v>
      </c>
      <c r="B4523" s="1">
        <v>562.0</v>
      </c>
      <c r="C4523" s="1">
        <v>4.0</v>
      </c>
      <c r="D4523" s="1" t="s">
        <v>185</v>
      </c>
      <c r="E4523" s="1">
        <v>38.0</v>
      </c>
      <c r="F4523" s="7" t="str">
        <f>vlookup(E4523,Teams!A:B,2,false)</f>
        <v>RMHS</v>
      </c>
      <c r="G4523" s="1" t="b">
        <v>0</v>
      </c>
      <c r="H4523" s="1" t="b">
        <v>0</v>
      </c>
      <c r="I4523" s="1">
        <v>3.0</v>
      </c>
      <c r="J4523" s="7" t="str">
        <f>vlookup(I4523,Cats!$A:$B,2,false)</f>
        <v>C</v>
      </c>
    </row>
    <row r="4524">
      <c r="A4524" s="1">
        <v>141533.0</v>
      </c>
      <c r="B4524" s="1">
        <v>562.0</v>
      </c>
      <c r="C4524" s="1">
        <v>0.0</v>
      </c>
      <c r="D4524" s="1" t="s">
        <v>63</v>
      </c>
      <c r="E4524" s="1">
        <v>10.0</v>
      </c>
      <c r="F4524" s="7" t="str">
        <f>vlookup(E4524,Teams!A:B,2,false)</f>
        <v>Collierville</v>
      </c>
      <c r="G4524" s="1" t="b">
        <v>1</v>
      </c>
      <c r="H4524" s="1" t="b">
        <v>0</v>
      </c>
      <c r="I4524" s="1">
        <v>4.0</v>
      </c>
      <c r="J4524" s="7" t="str">
        <f>vlookup(I4524,Cats!$A:$B,2,false)</f>
        <v>E</v>
      </c>
    </row>
    <row r="4525">
      <c r="A4525" s="1">
        <v>141534.0</v>
      </c>
      <c r="B4525" s="1">
        <v>562.0</v>
      </c>
      <c r="C4525" s="1">
        <v>4.0</v>
      </c>
      <c r="D4525" s="1" t="s">
        <v>185</v>
      </c>
      <c r="E4525" s="1">
        <v>38.0</v>
      </c>
      <c r="F4525" s="7" t="str">
        <f>vlookup(E4525,Teams!A:B,2,false)</f>
        <v>RMHS</v>
      </c>
      <c r="G4525" s="1" t="b">
        <v>0</v>
      </c>
      <c r="H4525" s="1" t="b">
        <v>0</v>
      </c>
      <c r="I4525" s="1">
        <v>4.0</v>
      </c>
      <c r="J4525" s="7" t="str">
        <f>vlookup(I4525,Cats!$A:$B,2,false)</f>
        <v>E</v>
      </c>
    </row>
    <row r="4526">
      <c r="A4526" s="1">
        <v>141535.0</v>
      </c>
      <c r="B4526" s="1">
        <v>562.0</v>
      </c>
      <c r="C4526" s="1">
        <v>0.0</v>
      </c>
      <c r="D4526" s="1" t="s">
        <v>32</v>
      </c>
      <c r="E4526" s="1">
        <v>10.0</v>
      </c>
      <c r="F4526" s="7" t="str">
        <f>vlookup(E4526,Teams!A:B,2,false)</f>
        <v>Collierville</v>
      </c>
      <c r="G4526" s="1" t="b">
        <v>1</v>
      </c>
      <c r="H4526" s="1" t="b">
        <v>1</v>
      </c>
      <c r="I4526" s="1">
        <v>5.0</v>
      </c>
      <c r="J4526" s="7" t="str">
        <f>vlookup(I4526,Cats!$A:$B,2,false)</f>
        <v>B</v>
      </c>
    </row>
    <row r="4527">
      <c r="A4527" s="1">
        <v>141536.0</v>
      </c>
      <c r="B4527" s="1">
        <v>562.0</v>
      </c>
      <c r="C4527" s="1">
        <v>4.0</v>
      </c>
      <c r="D4527" s="1" t="s">
        <v>185</v>
      </c>
      <c r="E4527" s="1">
        <v>38.0</v>
      </c>
      <c r="F4527" s="7" t="str">
        <f>vlookup(E4527,Teams!A:B,2,false)</f>
        <v>RMHS</v>
      </c>
      <c r="G4527" s="1" t="b">
        <v>0</v>
      </c>
      <c r="H4527" s="1" t="b">
        <v>0</v>
      </c>
      <c r="I4527" s="1">
        <v>5.0</v>
      </c>
      <c r="J4527" s="7" t="str">
        <f>vlookup(I4527,Cats!$A:$B,2,false)</f>
        <v>B</v>
      </c>
    </row>
    <row r="4528">
      <c r="A4528" s="1">
        <v>141537.0</v>
      </c>
      <c r="B4528" s="1">
        <v>562.0</v>
      </c>
      <c r="C4528" s="1">
        <v>0.0</v>
      </c>
      <c r="D4528" s="1" t="s">
        <v>66</v>
      </c>
      <c r="E4528" s="1">
        <v>10.0</v>
      </c>
      <c r="F4528" s="7" t="str">
        <f>vlookup(E4528,Teams!A:B,2,false)</f>
        <v>Collierville</v>
      </c>
      <c r="G4528" s="1" t="b">
        <v>1</v>
      </c>
      <c r="H4528" s="1" t="b">
        <v>0</v>
      </c>
      <c r="I4528" s="1">
        <v>6.0</v>
      </c>
      <c r="J4528" s="7" t="str">
        <f>vlookup(I4528,Cats!$A:$B,2,false)</f>
        <v>P</v>
      </c>
    </row>
    <row r="4529">
      <c r="A4529" s="1">
        <v>141538.0</v>
      </c>
      <c r="B4529" s="1">
        <v>562.0</v>
      </c>
      <c r="C4529" s="1">
        <v>0.0</v>
      </c>
      <c r="D4529" s="1" t="s">
        <v>185</v>
      </c>
      <c r="E4529" s="1">
        <v>38.0</v>
      </c>
      <c r="F4529" s="7" t="str">
        <f>vlookup(E4529,Teams!A:B,2,false)</f>
        <v>RMHS</v>
      </c>
      <c r="G4529" s="1" t="b">
        <v>0</v>
      </c>
      <c r="H4529" s="1" t="b">
        <v>0</v>
      </c>
      <c r="I4529" s="1">
        <v>6.0</v>
      </c>
      <c r="J4529" s="7" t="str">
        <f>vlookup(I4529,Cats!$A:$B,2,false)</f>
        <v>P</v>
      </c>
    </row>
    <row r="4530">
      <c r="A4530" s="1">
        <v>141539.0</v>
      </c>
      <c r="B4530" s="1">
        <v>562.0</v>
      </c>
      <c r="C4530" s="1">
        <v>0.0</v>
      </c>
      <c r="D4530" s="1" t="s">
        <v>64</v>
      </c>
      <c r="E4530" s="1">
        <v>10.0</v>
      </c>
      <c r="F4530" s="7" t="str">
        <f>vlookup(E4530,Teams!A:B,2,false)</f>
        <v>Collierville</v>
      </c>
      <c r="G4530" s="1" t="b">
        <v>1</v>
      </c>
      <c r="H4530" s="1" t="b">
        <v>0</v>
      </c>
      <c r="I4530" s="1">
        <v>7.0</v>
      </c>
      <c r="J4530" s="7" t="str">
        <f>vlookup(I4530,Cats!$A:$B,2,false)</f>
        <v>X</v>
      </c>
    </row>
    <row r="4531">
      <c r="A4531" s="1">
        <v>141540.0</v>
      </c>
      <c r="B4531" s="1">
        <v>562.0</v>
      </c>
      <c r="C4531" s="1">
        <v>0.0</v>
      </c>
      <c r="D4531" s="1" t="s">
        <v>185</v>
      </c>
      <c r="E4531" s="1">
        <v>38.0</v>
      </c>
      <c r="F4531" s="7" t="str">
        <f>vlookup(E4531,Teams!A:B,2,false)</f>
        <v>RMHS</v>
      </c>
      <c r="G4531" s="1" t="b">
        <v>0</v>
      </c>
      <c r="H4531" s="1" t="b">
        <v>0</v>
      </c>
      <c r="I4531" s="1">
        <v>7.0</v>
      </c>
      <c r="J4531" s="7" t="str">
        <f>vlookup(I4531,Cats!$A:$B,2,false)</f>
        <v>X</v>
      </c>
    </row>
    <row r="4532">
      <c r="A4532" s="1">
        <v>141541.0</v>
      </c>
      <c r="B4532" s="1">
        <v>562.0</v>
      </c>
      <c r="C4532" s="1">
        <v>4.0</v>
      </c>
      <c r="D4532" s="1" t="s">
        <v>63</v>
      </c>
      <c r="E4532" s="1">
        <v>10.0</v>
      </c>
      <c r="F4532" s="7" t="str">
        <f>vlookup(E4532,Teams!A:B,2,false)</f>
        <v>Collierville</v>
      </c>
      <c r="G4532" s="1" t="b">
        <v>1</v>
      </c>
      <c r="H4532" s="1" t="b">
        <v>0</v>
      </c>
      <c r="I4532" s="1">
        <v>8.0</v>
      </c>
      <c r="J4532" s="7" t="str">
        <f>vlookup(I4532,Cats!$A:$B,2,false)</f>
        <v>M</v>
      </c>
    </row>
    <row r="4533">
      <c r="A4533" s="1">
        <v>141542.0</v>
      </c>
      <c r="B4533" s="1">
        <v>562.0</v>
      </c>
      <c r="C4533" s="1">
        <v>0.0</v>
      </c>
      <c r="D4533" s="1" t="s">
        <v>184</v>
      </c>
      <c r="E4533" s="1">
        <v>38.0</v>
      </c>
      <c r="F4533" s="7" t="str">
        <f>vlookup(E4533,Teams!A:B,2,false)</f>
        <v>RMHS</v>
      </c>
      <c r="G4533" s="1" t="b">
        <v>0</v>
      </c>
      <c r="H4533" s="1" t="b">
        <v>0</v>
      </c>
      <c r="I4533" s="1">
        <v>8.0</v>
      </c>
      <c r="J4533" s="7" t="str">
        <f>vlookup(I4533,Cats!$A:$B,2,false)</f>
        <v>M</v>
      </c>
    </row>
    <row r="4534">
      <c r="A4534" s="1">
        <v>141543.0</v>
      </c>
      <c r="B4534" s="1">
        <v>562.0</v>
      </c>
      <c r="C4534" s="1">
        <v>14.0</v>
      </c>
      <c r="D4534" s="1" t="s">
        <v>68</v>
      </c>
      <c r="E4534" s="1">
        <v>10.0</v>
      </c>
      <c r="F4534" s="7" t="str">
        <f>vlookup(E4534,Teams!A:B,2,false)</f>
        <v>Collierville</v>
      </c>
      <c r="G4534" s="1" t="b">
        <v>1</v>
      </c>
      <c r="H4534" s="1" t="b">
        <v>0</v>
      </c>
      <c r="I4534" s="1">
        <v>9.0</v>
      </c>
      <c r="J4534" s="7" t="str">
        <f>vlookup(I4534,Cats!$A:$B,2,false)</f>
        <v>C</v>
      </c>
    </row>
    <row r="4535">
      <c r="A4535" s="1">
        <v>141544.0</v>
      </c>
      <c r="B4535" s="1">
        <v>562.0</v>
      </c>
      <c r="C4535" s="1">
        <v>0.0</v>
      </c>
      <c r="D4535" s="1" t="s">
        <v>189</v>
      </c>
      <c r="E4535" s="1">
        <v>38.0</v>
      </c>
      <c r="F4535" s="7" t="str">
        <f>vlookup(E4535,Teams!A:B,2,false)</f>
        <v>RMHS</v>
      </c>
      <c r="G4535" s="1" t="b">
        <v>0</v>
      </c>
      <c r="H4535" s="1" t="b">
        <v>0</v>
      </c>
      <c r="I4535" s="1">
        <v>9.0</v>
      </c>
      <c r="J4535" s="7" t="str">
        <f>vlookup(I4535,Cats!$A:$B,2,false)</f>
        <v>C</v>
      </c>
    </row>
    <row r="4536">
      <c r="A4536" s="1">
        <v>141545.0</v>
      </c>
      <c r="B4536" s="1">
        <v>562.0</v>
      </c>
      <c r="C4536" s="1">
        <v>4.0</v>
      </c>
      <c r="D4536" s="1" t="s">
        <v>63</v>
      </c>
      <c r="E4536" s="1">
        <v>10.0</v>
      </c>
      <c r="F4536" s="7" t="str">
        <f>vlookup(E4536,Teams!A:B,2,false)</f>
        <v>Collierville</v>
      </c>
      <c r="G4536" s="1" t="b">
        <v>1</v>
      </c>
      <c r="H4536" s="1" t="b">
        <v>0</v>
      </c>
      <c r="I4536" s="1">
        <v>10.0</v>
      </c>
      <c r="J4536" s="7" t="str">
        <f>vlookup(I4536,Cats!$A:$B,2,false)</f>
        <v>E</v>
      </c>
    </row>
    <row r="4537">
      <c r="A4537" s="1">
        <v>141546.0</v>
      </c>
      <c r="B4537" s="1">
        <v>562.0</v>
      </c>
      <c r="C4537" s="1">
        <v>0.0</v>
      </c>
      <c r="D4537" s="1" t="s">
        <v>32</v>
      </c>
      <c r="E4537" s="1">
        <v>38.0</v>
      </c>
      <c r="F4537" s="7" t="str">
        <f>vlookup(E4537,Teams!A:B,2,false)</f>
        <v>RMHS</v>
      </c>
      <c r="G4537" s="1" t="b">
        <v>0</v>
      </c>
      <c r="H4537" s="1" t="b">
        <v>1</v>
      </c>
      <c r="I4537" s="1">
        <v>10.0</v>
      </c>
      <c r="J4537" s="7" t="str">
        <f>vlookup(I4537,Cats!$A:$B,2,false)</f>
        <v>E</v>
      </c>
    </row>
    <row r="4538">
      <c r="A4538" s="1">
        <v>141547.0</v>
      </c>
      <c r="B4538" s="1">
        <v>562.0</v>
      </c>
      <c r="C4538" s="1">
        <v>14.0</v>
      </c>
      <c r="D4538" s="1" t="s">
        <v>68</v>
      </c>
      <c r="E4538" s="1">
        <v>10.0</v>
      </c>
      <c r="F4538" s="7" t="str">
        <f>vlookup(E4538,Teams!A:B,2,false)</f>
        <v>Collierville</v>
      </c>
      <c r="G4538" s="1" t="b">
        <v>1</v>
      </c>
      <c r="H4538" s="1" t="b">
        <v>0</v>
      </c>
      <c r="I4538" s="1">
        <v>11.0</v>
      </c>
      <c r="J4538" s="7" t="str">
        <f>vlookup(I4538,Cats!$A:$B,2,false)</f>
        <v>B</v>
      </c>
    </row>
    <row r="4539">
      <c r="A4539" s="1">
        <v>141548.0</v>
      </c>
      <c r="B4539" s="1">
        <v>562.0</v>
      </c>
      <c r="C4539" s="1">
        <v>0.0</v>
      </c>
      <c r="D4539" s="1" t="s">
        <v>32</v>
      </c>
      <c r="E4539" s="1">
        <v>38.0</v>
      </c>
      <c r="F4539" s="7" t="str">
        <f>vlookup(E4539,Teams!A:B,2,false)</f>
        <v>RMHS</v>
      </c>
      <c r="G4539" s="1" t="b">
        <v>0</v>
      </c>
      <c r="H4539" s="1" t="b">
        <v>1</v>
      </c>
      <c r="I4539" s="1">
        <v>11.0</v>
      </c>
      <c r="J4539" s="7" t="str">
        <f>vlookup(I4539,Cats!$A:$B,2,false)</f>
        <v>B</v>
      </c>
    </row>
    <row r="4540">
      <c r="A4540" s="1">
        <v>141549.0</v>
      </c>
      <c r="B4540" s="1">
        <v>562.0</v>
      </c>
      <c r="C4540" s="1">
        <v>0.0</v>
      </c>
      <c r="D4540" s="1" t="s">
        <v>32</v>
      </c>
      <c r="E4540" s="1">
        <v>10.0</v>
      </c>
      <c r="F4540" s="7" t="str">
        <f>vlookup(E4540,Teams!A:B,2,false)</f>
        <v>Collierville</v>
      </c>
      <c r="G4540" s="1" t="b">
        <v>1</v>
      </c>
      <c r="H4540" s="1" t="b">
        <v>1</v>
      </c>
      <c r="I4540" s="1">
        <v>12.0</v>
      </c>
      <c r="J4540" s="7" t="str">
        <f>vlookup(I4540,Cats!$A:$B,2,false)</f>
        <v>P</v>
      </c>
    </row>
    <row r="4541">
      <c r="A4541" s="1">
        <v>141550.0</v>
      </c>
      <c r="B4541" s="1">
        <v>562.0</v>
      </c>
      <c r="C4541" s="1">
        <v>4.0</v>
      </c>
      <c r="D4541" s="1" t="s">
        <v>185</v>
      </c>
      <c r="E4541" s="1">
        <v>38.0</v>
      </c>
      <c r="F4541" s="7" t="str">
        <f>vlookup(E4541,Teams!A:B,2,false)</f>
        <v>RMHS</v>
      </c>
      <c r="G4541" s="1" t="b">
        <v>0</v>
      </c>
      <c r="H4541" s="1" t="b">
        <v>0</v>
      </c>
      <c r="I4541" s="1">
        <v>12.0</v>
      </c>
      <c r="J4541" s="7" t="str">
        <f>vlookup(I4541,Cats!$A:$B,2,false)</f>
        <v>P</v>
      </c>
    </row>
    <row r="4542">
      <c r="A4542" s="1">
        <v>141551.0</v>
      </c>
      <c r="B4542" s="1">
        <v>562.0</v>
      </c>
      <c r="C4542" s="1">
        <v>0.0</v>
      </c>
      <c r="D4542" s="1" t="s">
        <v>32</v>
      </c>
      <c r="E4542" s="1">
        <v>10.0</v>
      </c>
      <c r="F4542" s="7" t="str">
        <f>vlookup(E4542,Teams!A:B,2,false)</f>
        <v>Collierville</v>
      </c>
      <c r="G4542" s="1" t="b">
        <v>1</v>
      </c>
      <c r="H4542" s="1" t="b">
        <v>1</v>
      </c>
      <c r="I4542" s="1">
        <v>13.0</v>
      </c>
      <c r="J4542" s="7" t="str">
        <f>vlookup(I4542,Cats!$A:$B,2,false)</f>
        <v>X</v>
      </c>
    </row>
    <row r="4543">
      <c r="A4543" s="1">
        <v>141552.0</v>
      </c>
      <c r="B4543" s="1">
        <v>562.0</v>
      </c>
      <c r="C4543" s="1">
        <v>14.0</v>
      </c>
      <c r="D4543" s="1" t="s">
        <v>189</v>
      </c>
      <c r="E4543" s="1">
        <v>38.0</v>
      </c>
      <c r="F4543" s="7" t="str">
        <f>vlookup(E4543,Teams!A:B,2,false)</f>
        <v>RMHS</v>
      </c>
      <c r="G4543" s="1" t="b">
        <v>0</v>
      </c>
      <c r="H4543" s="1" t="b">
        <v>0</v>
      </c>
      <c r="I4543" s="1">
        <v>13.0</v>
      </c>
      <c r="J4543" s="7" t="str">
        <f>vlookup(I4543,Cats!$A:$B,2,false)</f>
        <v>X</v>
      </c>
    </row>
    <row r="4544">
      <c r="A4544" s="1">
        <v>141553.0</v>
      </c>
      <c r="B4544" s="1">
        <v>562.0</v>
      </c>
      <c r="C4544" s="1">
        <v>-4.0</v>
      </c>
      <c r="D4544" s="1" t="s">
        <v>68</v>
      </c>
      <c r="E4544" s="1">
        <v>10.0</v>
      </c>
      <c r="F4544" s="7" t="str">
        <f>vlookup(E4544,Teams!A:B,2,false)</f>
        <v>Collierville</v>
      </c>
      <c r="G4544" s="1" t="b">
        <v>1</v>
      </c>
      <c r="H4544" s="1" t="b">
        <v>0</v>
      </c>
      <c r="I4544" s="1">
        <v>14.0</v>
      </c>
      <c r="J4544" s="7" t="str">
        <f>vlookup(I4544,Cats!$A:$B,2,false)</f>
        <v>M</v>
      </c>
    </row>
    <row r="4545">
      <c r="A4545" s="1">
        <v>141554.0</v>
      </c>
      <c r="B4545" s="1">
        <v>562.0</v>
      </c>
      <c r="C4545" s="1">
        <v>14.0</v>
      </c>
      <c r="D4545" s="1" t="s">
        <v>184</v>
      </c>
      <c r="E4545" s="1">
        <v>38.0</v>
      </c>
      <c r="F4545" s="7" t="str">
        <f>vlookup(E4545,Teams!A:B,2,false)</f>
        <v>RMHS</v>
      </c>
      <c r="G4545" s="1" t="b">
        <v>0</v>
      </c>
      <c r="H4545" s="1" t="b">
        <v>0</v>
      </c>
      <c r="I4545" s="1">
        <v>14.0</v>
      </c>
      <c r="J4545" s="7" t="str">
        <f>vlookup(I4545,Cats!$A:$B,2,false)</f>
        <v>M</v>
      </c>
    </row>
    <row r="4546">
      <c r="A4546" s="1">
        <v>141555.0</v>
      </c>
      <c r="B4546" s="1">
        <v>562.0</v>
      </c>
      <c r="C4546" s="1">
        <v>0.0</v>
      </c>
      <c r="D4546" s="1" t="s">
        <v>32</v>
      </c>
      <c r="E4546" s="1">
        <v>10.0</v>
      </c>
      <c r="F4546" s="7" t="str">
        <f>vlookup(E4546,Teams!A:B,2,false)</f>
        <v>Collierville</v>
      </c>
      <c r="G4546" s="1" t="b">
        <v>1</v>
      </c>
      <c r="H4546" s="1" t="b">
        <v>1</v>
      </c>
      <c r="I4546" s="1">
        <v>15.0</v>
      </c>
      <c r="J4546" s="7" t="str">
        <f>vlookup(I4546,Cats!$A:$B,2,false)</f>
        <v>C</v>
      </c>
    </row>
    <row r="4547">
      <c r="A4547" s="1">
        <v>141556.0</v>
      </c>
      <c r="B4547" s="1">
        <v>562.0</v>
      </c>
      <c r="C4547" s="1">
        <v>14.0</v>
      </c>
      <c r="D4547" s="1" t="s">
        <v>185</v>
      </c>
      <c r="E4547" s="1">
        <v>38.0</v>
      </c>
      <c r="F4547" s="7" t="str">
        <f>vlookup(E4547,Teams!A:B,2,false)</f>
        <v>RMHS</v>
      </c>
      <c r="G4547" s="1" t="b">
        <v>0</v>
      </c>
      <c r="H4547" s="1" t="b">
        <v>0</v>
      </c>
      <c r="I4547" s="1">
        <v>15.0</v>
      </c>
      <c r="J4547" s="7" t="str">
        <f>vlookup(I4547,Cats!$A:$B,2,false)</f>
        <v>C</v>
      </c>
    </row>
    <row r="4548">
      <c r="A4548" s="1">
        <v>141557.0</v>
      </c>
      <c r="B4548" s="1">
        <v>562.0</v>
      </c>
      <c r="C4548" s="1">
        <v>14.0</v>
      </c>
      <c r="D4548" s="1" t="s">
        <v>63</v>
      </c>
      <c r="E4548" s="1">
        <v>10.0</v>
      </c>
      <c r="F4548" s="7" t="str">
        <f>vlookup(E4548,Teams!A:B,2,false)</f>
        <v>Collierville</v>
      </c>
      <c r="G4548" s="1" t="b">
        <v>1</v>
      </c>
      <c r="H4548" s="1" t="b">
        <v>0</v>
      </c>
      <c r="I4548" s="1">
        <v>16.0</v>
      </c>
      <c r="J4548" s="7" t="str">
        <f>vlookup(I4548,Cats!$A:$B,2,false)</f>
        <v>E</v>
      </c>
    </row>
    <row r="4549">
      <c r="A4549" s="1">
        <v>141558.0</v>
      </c>
      <c r="B4549" s="1">
        <v>562.0</v>
      </c>
      <c r="C4549" s="1">
        <v>0.0</v>
      </c>
      <c r="D4549" s="1" t="s">
        <v>32</v>
      </c>
      <c r="E4549" s="1">
        <v>38.0</v>
      </c>
      <c r="F4549" s="7" t="str">
        <f>vlookup(E4549,Teams!A:B,2,false)</f>
        <v>RMHS</v>
      </c>
      <c r="G4549" s="1" t="b">
        <v>0</v>
      </c>
      <c r="H4549" s="1" t="b">
        <v>1</v>
      </c>
      <c r="I4549" s="1">
        <v>16.0</v>
      </c>
      <c r="J4549" s="7" t="str">
        <f>vlookup(I4549,Cats!$A:$B,2,false)</f>
        <v>E</v>
      </c>
    </row>
    <row r="4550">
      <c r="A4550" s="1">
        <v>141559.0</v>
      </c>
      <c r="B4550" s="1">
        <v>562.0</v>
      </c>
      <c r="C4550" s="1">
        <v>0.0</v>
      </c>
      <c r="D4550" s="1" t="s">
        <v>32</v>
      </c>
      <c r="E4550" s="1">
        <v>10.0</v>
      </c>
      <c r="F4550" s="7" t="str">
        <f>vlookup(E4550,Teams!A:B,2,false)</f>
        <v>Collierville</v>
      </c>
      <c r="G4550" s="1" t="b">
        <v>1</v>
      </c>
      <c r="H4550" s="1" t="b">
        <v>1</v>
      </c>
      <c r="I4550" s="1">
        <v>17.0</v>
      </c>
      <c r="J4550" s="7" t="str">
        <f>vlookup(I4550,Cats!$A:$B,2,false)</f>
        <v>B</v>
      </c>
    </row>
    <row r="4551">
      <c r="A4551" s="1">
        <v>141560.0</v>
      </c>
      <c r="B4551" s="1">
        <v>562.0</v>
      </c>
      <c r="C4551" s="1">
        <v>4.0</v>
      </c>
      <c r="D4551" s="1" t="s">
        <v>185</v>
      </c>
      <c r="E4551" s="1">
        <v>38.0</v>
      </c>
      <c r="F4551" s="7" t="str">
        <f>vlookup(E4551,Teams!A:B,2,false)</f>
        <v>RMHS</v>
      </c>
      <c r="G4551" s="1" t="b">
        <v>0</v>
      </c>
      <c r="H4551" s="1" t="b">
        <v>0</v>
      </c>
      <c r="I4551" s="1">
        <v>17.0</v>
      </c>
      <c r="J4551" s="7" t="str">
        <f>vlookup(I4551,Cats!$A:$B,2,false)</f>
        <v>B</v>
      </c>
    </row>
    <row r="4552">
      <c r="A4552" s="1">
        <v>141561.0</v>
      </c>
      <c r="B4552" s="1">
        <v>562.0</v>
      </c>
      <c r="C4552" s="1">
        <v>14.0</v>
      </c>
      <c r="D4552" s="1" t="s">
        <v>66</v>
      </c>
      <c r="E4552" s="1">
        <v>10.0</v>
      </c>
      <c r="F4552" s="7" t="str">
        <f>vlookup(E4552,Teams!A:B,2,false)</f>
        <v>Collierville</v>
      </c>
      <c r="G4552" s="1" t="b">
        <v>1</v>
      </c>
      <c r="H4552" s="1" t="b">
        <v>0</v>
      </c>
      <c r="I4552" s="1">
        <v>18.0</v>
      </c>
      <c r="J4552" s="7" t="str">
        <f>vlookup(I4552,Cats!$A:$B,2,false)</f>
        <v>P</v>
      </c>
    </row>
    <row r="4553">
      <c r="A4553" s="1">
        <v>141562.0</v>
      </c>
      <c r="B4553" s="1">
        <v>562.0</v>
      </c>
      <c r="C4553" s="1">
        <v>0.0</v>
      </c>
      <c r="D4553" s="1" t="s">
        <v>32</v>
      </c>
      <c r="E4553" s="1">
        <v>38.0</v>
      </c>
      <c r="F4553" s="7" t="str">
        <f>vlookup(E4553,Teams!A:B,2,false)</f>
        <v>RMHS</v>
      </c>
      <c r="G4553" s="1" t="b">
        <v>0</v>
      </c>
      <c r="H4553" s="1" t="b">
        <v>1</v>
      </c>
      <c r="I4553" s="1">
        <v>18.0</v>
      </c>
      <c r="J4553" s="7" t="str">
        <f>vlookup(I4553,Cats!$A:$B,2,false)</f>
        <v>P</v>
      </c>
    </row>
    <row r="4554">
      <c r="A4554" s="1">
        <v>141563.0</v>
      </c>
      <c r="B4554" s="1">
        <v>562.0</v>
      </c>
      <c r="C4554" s="1">
        <v>4.0</v>
      </c>
      <c r="D4554" s="1" t="s">
        <v>63</v>
      </c>
      <c r="E4554" s="1">
        <v>10.0</v>
      </c>
      <c r="F4554" s="7" t="str">
        <f>vlookup(E4554,Teams!A:B,2,false)</f>
        <v>Collierville</v>
      </c>
      <c r="G4554" s="1" t="b">
        <v>1</v>
      </c>
      <c r="H4554" s="1" t="b">
        <v>0</v>
      </c>
      <c r="I4554" s="1">
        <v>19.0</v>
      </c>
      <c r="J4554" s="7" t="str">
        <f>vlookup(I4554,Cats!$A:$B,2,false)</f>
        <v>X</v>
      </c>
    </row>
    <row r="4555">
      <c r="A4555" s="1">
        <v>141564.0</v>
      </c>
      <c r="B4555" s="1">
        <v>562.0</v>
      </c>
      <c r="C4555" s="1">
        <v>0.0</v>
      </c>
      <c r="D4555" s="1" t="s">
        <v>32</v>
      </c>
      <c r="E4555" s="1">
        <v>38.0</v>
      </c>
      <c r="F4555" s="7" t="str">
        <f>vlookup(E4555,Teams!A:B,2,false)</f>
        <v>RMHS</v>
      </c>
      <c r="G4555" s="1" t="b">
        <v>0</v>
      </c>
      <c r="H4555" s="1" t="b">
        <v>1</v>
      </c>
      <c r="I4555" s="1">
        <v>19.0</v>
      </c>
      <c r="J4555" s="7" t="str">
        <f>vlookup(I4555,Cats!$A:$B,2,false)</f>
        <v>X</v>
      </c>
    </row>
    <row r="4556">
      <c r="A4556" s="1">
        <v>141565.0</v>
      </c>
      <c r="B4556" s="1">
        <v>562.0</v>
      </c>
      <c r="C4556" s="1">
        <v>0.0</v>
      </c>
      <c r="D4556" s="1" t="s">
        <v>63</v>
      </c>
      <c r="E4556" s="1">
        <v>10.0</v>
      </c>
      <c r="F4556" s="7" t="str">
        <f>vlookup(E4556,Teams!A:B,2,false)</f>
        <v>Collierville</v>
      </c>
      <c r="G4556" s="1" t="b">
        <v>1</v>
      </c>
      <c r="H4556" s="1" t="b">
        <v>0</v>
      </c>
      <c r="I4556" s="1">
        <v>20.0</v>
      </c>
      <c r="J4556" s="7" t="str">
        <f>vlookup(I4556,Cats!$A:$B,2,false)</f>
        <v>M</v>
      </c>
    </row>
    <row r="4557">
      <c r="A4557" s="1">
        <v>141566.0</v>
      </c>
      <c r="B4557" s="1">
        <v>562.0</v>
      </c>
      <c r="C4557" s="1">
        <v>0.0</v>
      </c>
      <c r="D4557" s="1" t="s">
        <v>184</v>
      </c>
      <c r="E4557" s="1">
        <v>38.0</v>
      </c>
      <c r="F4557" s="7" t="str">
        <f>vlookup(E4557,Teams!A:B,2,false)</f>
        <v>RMHS</v>
      </c>
      <c r="G4557" s="1" t="b">
        <v>0</v>
      </c>
      <c r="H4557" s="1" t="b">
        <v>0</v>
      </c>
      <c r="I4557" s="1">
        <v>20.0</v>
      </c>
      <c r="J4557" s="7" t="str">
        <f>vlookup(I4557,Cats!$A:$B,2,false)</f>
        <v>M</v>
      </c>
    </row>
    <row r="4558">
      <c r="A4558" s="1">
        <v>141567.0</v>
      </c>
      <c r="B4558" s="1">
        <v>562.0</v>
      </c>
      <c r="C4558" s="1">
        <v>0.0</v>
      </c>
      <c r="D4558" s="1" t="s">
        <v>69</v>
      </c>
      <c r="E4558" s="1">
        <v>10.0</v>
      </c>
      <c r="F4558" s="7" t="str">
        <f>vlookup(E4558,Teams!A:B,2,false)</f>
        <v>Collierville</v>
      </c>
      <c r="G4558" s="1" t="b">
        <v>1</v>
      </c>
      <c r="H4558" s="1" t="b">
        <v>0</v>
      </c>
      <c r="I4558" s="1">
        <v>21.0</v>
      </c>
      <c r="J4558" s="7" t="str">
        <f>vlookup(I4558,Cats!$A:$B,2,false)</f>
        <v>C</v>
      </c>
    </row>
    <row r="4559">
      <c r="A4559" s="1">
        <v>141568.0</v>
      </c>
      <c r="B4559" s="1">
        <v>562.0</v>
      </c>
      <c r="C4559" s="1">
        <v>0.0</v>
      </c>
      <c r="D4559" s="1" t="s">
        <v>185</v>
      </c>
      <c r="E4559" s="1">
        <v>38.0</v>
      </c>
      <c r="F4559" s="7" t="str">
        <f>vlookup(E4559,Teams!A:B,2,false)</f>
        <v>RMHS</v>
      </c>
      <c r="G4559" s="1" t="b">
        <v>0</v>
      </c>
      <c r="H4559" s="1" t="b">
        <v>0</v>
      </c>
      <c r="I4559" s="1">
        <v>21.0</v>
      </c>
      <c r="J4559" s="7" t="str">
        <f>vlookup(I4559,Cats!$A:$B,2,false)</f>
        <v>C</v>
      </c>
    </row>
    <row r="4560">
      <c r="A4560" s="1">
        <v>141569.0</v>
      </c>
      <c r="B4560" s="1">
        <v>562.0</v>
      </c>
      <c r="C4560" s="1">
        <v>4.0</v>
      </c>
      <c r="D4560" s="1" t="s">
        <v>63</v>
      </c>
      <c r="E4560" s="1">
        <v>10.0</v>
      </c>
      <c r="F4560" s="7" t="str">
        <f>vlookup(E4560,Teams!A:B,2,false)</f>
        <v>Collierville</v>
      </c>
      <c r="G4560" s="1" t="b">
        <v>1</v>
      </c>
      <c r="H4560" s="1" t="b">
        <v>0</v>
      </c>
      <c r="I4560" s="1">
        <v>22.0</v>
      </c>
      <c r="J4560" s="7" t="str">
        <f>vlookup(I4560,Cats!$A:$B,2,false)</f>
        <v>E</v>
      </c>
    </row>
    <row r="4561">
      <c r="A4561" s="1">
        <v>141570.0</v>
      </c>
      <c r="B4561" s="1">
        <v>562.0</v>
      </c>
      <c r="C4561" s="1">
        <v>0.0</v>
      </c>
      <c r="D4561" s="1" t="s">
        <v>32</v>
      </c>
      <c r="E4561" s="1">
        <v>38.0</v>
      </c>
      <c r="F4561" s="7" t="str">
        <f>vlookup(E4561,Teams!A:B,2,false)</f>
        <v>RMHS</v>
      </c>
      <c r="G4561" s="1" t="b">
        <v>0</v>
      </c>
      <c r="H4561" s="1" t="b">
        <v>1</v>
      </c>
      <c r="I4561" s="1">
        <v>22.0</v>
      </c>
      <c r="J4561" s="7" t="str">
        <f>vlookup(I4561,Cats!$A:$B,2,false)</f>
        <v>E</v>
      </c>
    </row>
    <row r="4562">
      <c r="A4562" s="1">
        <v>141571.0</v>
      </c>
      <c r="B4562" s="1">
        <v>562.0</v>
      </c>
      <c r="C4562" s="1">
        <v>0.0</v>
      </c>
      <c r="D4562" s="1" t="s">
        <v>32</v>
      </c>
      <c r="E4562" s="1">
        <v>10.0</v>
      </c>
      <c r="F4562" s="7" t="str">
        <f>vlookup(E4562,Teams!A:B,2,false)</f>
        <v>Collierville</v>
      </c>
      <c r="G4562" s="1" t="b">
        <v>1</v>
      </c>
      <c r="H4562" s="1" t="b">
        <v>1</v>
      </c>
      <c r="I4562" s="1">
        <v>23.0</v>
      </c>
      <c r="J4562" s="7" t="str">
        <f>vlookup(I4562,Cats!$A:$B,2,false)</f>
        <v>B</v>
      </c>
    </row>
    <row r="4563">
      <c r="A4563" s="1">
        <v>141572.0</v>
      </c>
      <c r="B4563" s="1">
        <v>562.0</v>
      </c>
      <c r="C4563" s="1">
        <v>14.0</v>
      </c>
      <c r="D4563" s="1" t="s">
        <v>185</v>
      </c>
      <c r="E4563" s="1">
        <v>38.0</v>
      </c>
      <c r="F4563" s="7" t="str">
        <f>vlookup(E4563,Teams!A:B,2,false)</f>
        <v>RMHS</v>
      </c>
      <c r="G4563" s="1" t="b">
        <v>0</v>
      </c>
      <c r="H4563" s="1" t="b">
        <v>0</v>
      </c>
      <c r="I4563" s="1">
        <v>23.0</v>
      </c>
      <c r="J4563" s="7" t="str">
        <f>vlookup(I4563,Cats!$A:$B,2,false)</f>
        <v>B</v>
      </c>
    </row>
    <row r="4564">
      <c r="A4564" s="1">
        <v>141573.0</v>
      </c>
      <c r="B4564" s="1">
        <v>562.0</v>
      </c>
      <c r="C4564" s="1">
        <v>4.0</v>
      </c>
      <c r="D4564" s="1" t="s">
        <v>66</v>
      </c>
      <c r="E4564" s="1">
        <v>10.0</v>
      </c>
      <c r="F4564" s="7" t="str">
        <f>vlookup(E4564,Teams!A:B,2,false)</f>
        <v>Collierville</v>
      </c>
      <c r="G4564" s="1" t="b">
        <v>1</v>
      </c>
      <c r="H4564" s="1" t="b">
        <v>0</v>
      </c>
      <c r="I4564" s="1">
        <v>24.0</v>
      </c>
      <c r="J4564" s="7" t="str">
        <f>vlookup(I4564,Cats!$A:$B,2,false)</f>
        <v>P</v>
      </c>
    </row>
    <row r="4565">
      <c r="A4565" s="1">
        <v>141574.0</v>
      </c>
      <c r="B4565" s="1">
        <v>562.0</v>
      </c>
      <c r="C4565" s="1">
        <v>0.0</v>
      </c>
      <c r="D4565" s="1" t="s">
        <v>32</v>
      </c>
      <c r="E4565" s="1">
        <v>38.0</v>
      </c>
      <c r="F4565" s="7" t="str">
        <f>vlookup(E4565,Teams!A:B,2,false)</f>
        <v>RMHS</v>
      </c>
      <c r="G4565" s="1" t="b">
        <v>0</v>
      </c>
      <c r="H4565" s="1" t="b">
        <v>1</v>
      </c>
      <c r="I4565" s="1">
        <v>24.0</v>
      </c>
      <c r="J4565" s="7" t="str">
        <f>vlookup(I4565,Cats!$A:$B,2,false)</f>
        <v>P</v>
      </c>
    </row>
    <row r="4566">
      <c r="A4566" s="1">
        <v>141575.0</v>
      </c>
      <c r="B4566" s="1">
        <v>563.0</v>
      </c>
      <c r="C4566" s="1">
        <v>0.0</v>
      </c>
      <c r="D4566" s="1" t="s">
        <v>32</v>
      </c>
      <c r="E4566" s="1">
        <v>25.0</v>
      </c>
      <c r="F4566" s="7" t="str">
        <f>vlookup(E4566,Teams!A:B,2,false)</f>
        <v>Lexington B</v>
      </c>
      <c r="G4566" s="1" t="b">
        <v>1</v>
      </c>
      <c r="H4566" s="1" t="b">
        <v>1</v>
      </c>
      <c r="I4566" s="1">
        <v>1.0</v>
      </c>
      <c r="J4566" s="7" t="str">
        <f>vlookup(I4566,Cats!$A:$B,2,false)</f>
        <v>X</v>
      </c>
    </row>
    <row r="4567">
      <c r="A4567" s="1">
        <v>141576.0</v>
      </c>
      <c r="B4567" s="1">
        <v>563.0</v>
      </c>
      <c r="C4567" s="1">
        <v>4.0</v>
      </c>
      <c r="D4567" s="1" t="s">
        <v>75</v>
      </c>
      <c r="E4567" s="1">
        <v>136.0</v>
      </c>
      <c r="F4567" s="7" t="str">
        <f>vlookup(E4567,Teams!A:B,2,false)</f>
        <v>NoHo B</v>
      </c>
      <c r="G4567" s="1" t="b">
        <v>0</v>
      </c>
      <c r="H4567" s="1" t="b">
        <v>0</v>
      </c>
      <c r="I4567" s="1">
        <v>1.0</v>
      </c>
      <c r="J4567" s="7" t="str">
        <f>vlookup(I4567,Cats!$A:$B,2,false)</f>
        <v>X</v>
      </c>
    </row>
    <row r="4568">
      <c r="A4568" s="1">
        <v>141577.0</v>
      </c>
      <c r="B4568" s="1">
        <v>563.0</v>
      </c>
      <c r="C4568" s="1">
        <v>14.0</v>
      </c>
      <c r="D4568" s="1" t="s">
        <v>138</v>
      </c>
      <c r="E4568" s="1">
        <v>25.0</v>
      </c>
      <c r="F4568" s="7" t="str">
        <f>vlookup(E4568,Teams!A:B,2,false)</f>
        <v>Lexington B</v>
      </c>
      <c r="G4568" s="1" t="b">
        <v>1</v>
      </c>
      <c r="H4568" s="1" t="b">
        <v>0</v>
      </c>
      <c r="I4568" s="1">
        <v>2.0</v>
      </c>
      <c r="J4568" s="7" t="str">
        <f>vlookup(I4568,Cats!$A:$B,2,false)</f>
        <v>M</v>
      </c>
    </row>
    <row r="4569">
      <c r="A4569" s="1">
        <v>141578.0</v>
      </c>
      <c r="B4569" s="1">
        <v>563.0</v>
      </c>
      <c r="C4569" s="1">
        <v>0.0</v>
      </c>
      <c r="D4569" s="1" t="s">
        <v>32</v>
      </c>
      <c r="E4569" s="1">
        <v>136.0</v>
      </c>
      <c r="F4569" s="7" t="str">
        <f>vlookup(E4569,Teams!A:B,2,false)</f>
        <v>NoHo B</v>
      </c>
      <c r="G4569" s="1" t="b">
        <v>0</v>
      </c>
      <c r="H4569" s="1" t="b">
        <v>1</v>
      </c>
      <c r="I4569" s="1">
        <v>2.0</v>
      </c>
      <c r="J4569" s="7" t="str">
        <f>vlookup(I4569,Cats!$A:$B,2,false)</f>
        <v>M</v>
      </c>
    </row>
    <row r="4570">
      <c r="A4570" s="1">
        <v>141579.0</v>
      </c>
      <c r="B4570" s="1">
        <v>563.0</v>
      </c>
      <c r="C4570" s="1">
        <v>4.0</v>
      </c>
      <c r="D4570" s="1" t="s">
        <v>137</v>
      </c>
      <c r="E4570" s="1">
        <v>25.0</v>
      </c>
      <c r="F4570" s="7" t="str">
        <f>vlookup(E4570,Teams!A:B,2,false)</f>
        <v>Lexington B</v>
      </c>
      <c r="G4570" s="1" t="b">
        <v>1</v>
      </c>
      <c r="H4570" s="1" t="b">
        <v>0</v>
      </c>
      <c r="I4570" s="1">
        <v>3.0</v>
      </c>
      <c r="J4570" s="7" t="str">
        <f>vlookup(I4570,Cats!$A:$B,2,false)</f>
        <v>C</v>
      </c>
    </row>
    <row r="4571">
      <c r="A4571" s="1">
        <v>141580.0</v>
      </c>
      <c r="B4571" s="1">
        <v>563.0</v>
      </c>
      <c r="C4571" s="1">
        <v>0.0</v>
      </c>
      <c r="D4571" s="1" t="s">
        <v>32</v>
      </c>
      <c r="E4571" s="1">
        <v>136.0</v>
      </c>
      <c r="F4571" s="7" t="str">
        <f>vlookup(E4571,Teams!A:B,2,false)</f>
        <v>NoHo B</v>
      </c>
      <c r="G4571" s="1" t="b">
        <v>0</v>
      </c>
      <c r="H4571" s="1" t="b">
        <v>1</v>
      </c>
      <c r="I4571" s="1">
        <v>3.0</v>
      </c>
      <c r="J4571" s="7" t="str">
        <f>vlookup(I4571,Cats!$A:$B,2,false)</f>
        <v>C</v>
      </c>
    </row>
    <row r="4572">
      <c r="A4572" s="1">
        <v>141581.0</v>
      </c>
      <c r="B4572" s="1">
        <v>563.0</v>
      </c>
      <c r="C4572" s="1">
        <v>4.0</v>
      </c>
      <c r="D4572" s="1" t="s">
        <v>137</v>
      </c>
      <c r="E4572" s="1">
        <v>25.0</v>
      </c>
      <c r="F4572" s="7" t="str">
        <f>vlookup(E4572,Teams!A:B,2,false)</f>
        <v>Lexington B</v>
      </c>
      <c r="G4572" s="1" t="b">
        <v>1</v>
      </c>
      <c r="H4572" s="1" t="b">
        <v>0</v>
      </c>
      <c r="I4572" s="1">
        <v>4.0</v>
      </c>
      <c r="J4572" s="7" t="str">
        <f>vlookup(I4572,Cats!$A:$B,2,false)</f>
        <v>E</v>
      </c>
    </row>
    <row r="4573">
      <c r="A4573" s="1">
        <v>141582.0</v>
      </c>
      <c r="B4573" s="1">
        <v>563.0</v>
      </c>
      <c r="C4573" s="1">
        <v>-4.0</v>
      </c>
      <c r="D4573" s="1" t="s">
        <v>75</v>
      </c>
      <c r="E4573" s="1">
        <v>136.0</v>
      </c>
      <c r="F4573" s="7" t="str">
        <f>vlookup(E4573,Teams!A:B,2,false)</f>
        <v>NoHo B</v>
      </c>
      <c r="G4573" s="1" t="b">
        <v>0</v>
      </c>
      <c r="H4573" s="1" t="b">
        <v>0</v>
      </c>
      <c r="I4573" s="1">
        <v>4.0</v>
      </c>
      <c r="J4573" s="7" t="str">
        <f>vlookup(I4573,Cats!$A:$B,2,false)</f>
        <v>E</v>
      </c>
    </row>
    <row r="4574">
      <c r="A4574" s="1">
        <v>141583.0</v>
      </c>
      <c r="B4574" s="1">
        <v>563.0</v>
      </c>
      <c r="C4574" s="1">
        <v>0.0</v>
      </c>
      <c r="D4574" s="1" t="s">
        <v>144</v>
      </c>
      <c r="E4574" s="1">
        <v>25.0</v>
      </c>
      <c r="F4574" s="7" t="str">
        <f>vlookup(E4574,Teams!A:B,2,false)</f>
        <v>Lexington B</v>
      </c>
      <c r="G4574" s="1" t="b">
        <v>1</v>
      </c>
      <c r="H4574" s="1" t="b">
        <v>0</v>
      </c>
      <c r="I4574" s="1">
        <v>5.0</v>
      </c>
      <c r="J4574" s="7" t="str">
        <f>vlookup(I4574,Cats!$A:$B,2,false)</f>
        <v>B</v>
      </c>
    </row>
    <row r="4575">
      <c r="A4575" s="1">
        <v>141584.0</v>
      </c>
      <c r="B4575" s="1">
        <v>563.0</v>
      </c>
      <c r="C4575" s="1">
        <v>0.0</v>
      </c>
      <c r="D4575" s="1" t="s">
        <v>75</v>
      </c>
      <c r="E4575" s="1">
        <v>136.0</v>
      </c>
      <c r="F4575" s="7" t="str">
        <f>vlookup(E4575,Teams!A:B,2,false)</f>
        <v>NoHo B</v>
      </c>
      <c r="G4575" s="1" t="b">
        <v>0</v>
      </c>
      <c r="H4575" s="1" t="b">
        <v>0</v>
      </c>
      <c r="I4575" s="1">
        <v>5.0</v>
      </c>
      <c r="J4575" s="7" t="str">
        <f>vlookup(I4575,Cats!$A:$B,2,false)</f>
        <v>B</v>
      </c>
    </row>
    <row r="4576">
      <c r="A4576" s="1">
        <v>141585.0</v>
      </c>
      <c r="B4576" s="1">
        <v>563.0</v>
      </c>
      <c r="C4576" s="1">
        <v>4.0</v>
      </c>
      <c r="D4576" s="1" t="s">
        <v>140</v>
      </c>
      <c r="E4576" s="1">
        <v>25.0</v>
      </c>
      <c r="F4576" s="7" t="str">
        <f>vlookup(E4576,Teams!A:B,2,false)</f>
        <v>Lexington B</v>
      </c>
      <c r="G4576" s="1" t="b">
        <v>1</v>
      </c>
      <c r="H4576" s="1" t="b">
        <v>0</v>
      </c>
      <c r="I4576" s="1">
        <v>6.0</v>
      </c>
      <c r="J4576" s="7" t="str">
        <f>vlookup(I4576,Cats!$A:$B,2,false)</f>
        <v>P</v>
      </c>
    </row>
    <row r="4577">
      <c r="A4577" s="1">
        <v>141586.0</v>
      </c>
      <c r="B4577" s="1">
        <v>563.0</v>
      </c>
      <c r="C4577" s="1">
        <v>0.0</v>
      </c>
      <c r="D4577" s="1" t="s">
        <v>32</v>
      </c>
      <c r="E4577" s="1">
        <v>136.0</v>
      </c>
      <c r="F4577" s="7" t="str">
        <f>vlookup(E4577,Teams!A:B,2,false)</f>
        <v>NoHo B</v>
      </c>
      <c r="G4577" s="1" t="b">
        <v>0</v>
      </c>
      <c r="H4577" s="1" t="b">
        <v>1</v>
      </c>
      <c r="I4577" s="1">
        <v>6.0</v>
      </c>
      <c r="J4577" s="7" t="str">
        <f>vlookup(I4577,Cats!$A:$B,2,false)</f>
        <v>P</v>
      </c>
    </row>
    <row r="4578">
      <c r="A4578" s="1">
        <v>141587.0</v>
      </c>
      <c r="B4578" s="1">
        <v>563.0</v>
      </c>
      <c r="C4578" s="1">
        <v>0.0</v>
      </c>
      <c r="D4578" s="1" t="s">
        <v>32</v>
      </c>
      <c r="E4578" s="1">
        <v>25.0</v>
      </c>
      <c r="F4578" s="7" t="str">
        <f>vlookup(E4578,Teams!A:B,2,false)</f>
        <v>Lexington B</v>
      </c>
      <c r="G4578" s="1" t="b">
        <v>1</v>
      </c>
      <c r="H4578" s="1" t="b">
        <v>1</v>
      </c>
      <c r="I4578" s="1">
        <v>7.0</v>
      </c>
      <c r="J4578" s="7" t="str">
        <f>vlookup(I4578,Cats!$A:$B,2,false)</f>
        <v>X</v>
      </c>
    </row>
    <row r="4579">
      <c r="A4579" s="1">
        <v>141588.0</v>
      </c>
      <c r="B4579" s="1">
        <v>563.0</v>
      </c>
      <c r="C4579" s="1">
        <v>4.0</v>
      </c>
      <c r="D4579" s="1" t="s">
        <v>75</v>
      </c>
      <c r="E4579" s="1">
        <v>136.0</v>
      </c>
      <c r="F4579" s="7" t="str">
        <f>vlookup(E4579,Teams!A:B,2,false)</f>
        <v>NoHo B</v>
      </c>
      <c r="G4579" s="1" t="b">
        <v>0</v>
      </c>
      <c r="H4579" s="1" t="b">
        <v>0</v>
      </c>
      <c r="I4579" s="1">
        <v>7.0</v>
      </c>
      <c r="J4579" s="7" t="str">
        <f>vlookup(I4579,Cats!$A:$B,2,false)</f>
        <v>X</v>
      </c>
    </row>
    <row r="4580">
      <c r="A4580" s="1">
        <v>141589.0</v>
      </c>
      <c r="B4580" s="1">
        <v>563.0</v>
      </c>
      <c r="C4580" s="1">
        <v>14.0</v>
      </c>
      <c r="D4580" s="1" t="s">
        <v>140</v>
      </c>
      <c r="E4580" s="1">
        <v>25.0</v>
      </c>
      <c r="F4580" s="7" t="str">
        <f>vlookup(E4580,Teams!A:B,2,false)</f>
        <v>Lexington B</v>
      </c>
      <c r="G4580" s="1" t="b">
        <v>1</v>
      </c>
      <c r="H4580" s="1" t="b">
        <v>0</v>
      </c>
      <c r="I4580" s="1">
        <v>8.0</v>
      </c>
      <c r="J4580" s="7" t="str">
        <f>vlookup(I4580,Cats!$A:$B,2,false)</f>
        <v>M</v>
      </c>
    </row>
    <row r="4581">
      <c r="A4581" s="1">
        <v>141590.0</v>
      </c>
      <c r="B4581" s="1">
        <v>563.0</v>
      </c>
      <c r="C4581" s="1">
        <v>0.0</v>
      </c>
      <c r="D4581" s="1" t="s">
        <v>32</v>
      </c>
      <c r="E4581" s="1">
        <v>136.0</v>
      </c>
      <c r="F4581" s="7" t="str">
        <f>vlookup(E4581,Teams!A:B,2,false)</f>
        <v>NoHo B</v>
      </c>
      <c r="G4581" s="1" t="b">
        <v>0</v>
      </c>
      <c r="H4581" s="1" t="b">
        <v>1</v>
      </c>
      <c r="I4581" s="1">
        <v>8.0</v>
      </c>
      <c r="J4581" s="7" t="str">
        <f>vlookup(I4581,Cats!$A:$B,2,false)</f>
        <v>M</v>
      </c>
    </row>
    <row r="4582">
      <c r="A4582" s="1">
        <v>141591.0</v>
      </c>
      <c r="B4582" s="1">
        <v>563.0</v>
      </c>
      <c r="C4582" s="1">
        <v>0.0</v>
      </c>
      <c r="D4582" s="1" t="s">
        <v>32</v>
      </c>
      <c r="E4582" s="1">
        <v>25.0</v>
      </c>
      <c r="F4582" s="7" t="str">
        <f>vlookup(E4582,Teams!A:B,2,false)</f>
        <v>Lexington B</v>
      </c>
      <c r="G4582" s="1" t="b">
        <v>1</v>
      </c>
      <c r="H4582" s="1" t="b">
        <v>1</v>
      </c>
      <c r="I4582" s="1">
        <v>9.0</v>
      </c>
      <c r="J4582" s="7" t="str">
        <f>vlookup(I4582,Cats!$A:$B,2,false)</f>
        <v>C</v>
      </c>
    </row>
    <row r="4583">
      <c r="A4583" s="1">
        <v>141592.0</v>
      </c>
      <c r="B4583" s="1">
        <v>563.0</v>
      </c>
      <c r="C4583" s="1">
        <v>14.0</v>
      </c>
      <c r="D4583" s="1" t="s">
        <v>75</v>
      </c>
      <c r="E4583" s="1">
        <v>136.0</v>
      </c>
      <c r="F4583" s="7" t="str">
        <f>vlookup(E4583,Teams!A:B,2,false)</f>
        <v>NoHo B</v>
      </c>
      <c r="G4583" s="1" t="b">
        <v>0</v>
      </c>
      <c r="H4583" s="1" t="b">
        <v>0</v>
      </c>
      <c r="I4583" s="1">
        <v>9.0</v>
      </c>
      <c r="J4583" s="7" t="str">
        <f>vlookup(I4583,Cats!$A:$B,2,false)</f>
        <v>C</v>
      </c>
    </row>
    <row r="4584">
      <c r="A4584" s="1">
        <v>141593.0</v>
      </c>
      <c r="B4584" s="1">
        <v>563.0</v>
      </c>
      <c r="C4584" s="1">
        <v>0.0</v>
      </c>
      <c r="D4584" s="1" t="s">
        <v>137</v>
      </c>
      <c r="E4584" s="1">
        <v>25.0</v>
      </c>
      <c r="F4584" s="7" t="str">
        <f>vlookup(E4584,Teams!A:B,2,false)</f>
        <v>Lexington B</v>
      </c>
      <c r="G4584" s="1" t="b">
        <v>1</v>
      </c>
      <c r="H4584" s="1" t="b">
        <v>0</v>
      </c>
      <c r="I4584" s="1">
        <v>10.0</v>
      </c>
      <c r="J4584" s="7" t="str">
        <f>vlookup(I4584,Cats!$A:$B,2,false)</f>
        <v>E</v>
      </c>
    </row>
    <row r="4585">
      <c r="A4585" s="1">
        <v>141594.0</v>
      </c>
      <c r="B4585" s="1">
        <v>563.0</v>
      </c>
      <c r="C4585" s="1">
        <v>0.0</v>
      </c>
      <c r="D4585" s="1" t="s">
        <v>75</v>
      </c>
      <c r="E4585" s="1">
        <v>136.0</v>
      </c>
      <c r="F4585" s="7" t="str">
        <f>vlookup(E4585,Teams!A:B,2,false)</f>
        <v>NoHo B</v>
      </c>
      <c r="G4585" s="1" t="b">
        <v>0</v>
      </c>
      <c r="H4585" s="1" t="b">
        <v>0</v>
      </c>
      <c r="I4585" s="1">
        <v>10.0</v>
      </c>
      <c r="J4585" s="7" t="str">
        <f>vlookup(I4585,Cats!$A:$B,2,false)</f>
        <v>E</v>
      </c>
    </row>
    <row r="4586">
      <c r="A4586" s="1">
        <v>141595.0</v>
      </c>
      <c r="B4586" s="1">
        <v>563.0</v>
      </c>
      <c r="C4586" s="1">
        <v>0.0</v>
      </c>
      <c r="D4586" s="1" t="s">
        <v>138</v>
      </c>
      <c r="E4586" s="1">
        <v>25.0</v>
      </c>
      <c r="F4586" s="7" t="str">
        <f>vlookup(E4586,Teams!A:B,2,false)</f>
        <v>Lexington B</v>
      </c>
      <c r="G4586" s="1" t="b">
        <v>1</v>
      </c>
      <c r="H4586" s="1" t="b">
        <v>0</v>
      </c>
      <c r="I4586" s="1">
        <v>11.0</v>
      </c>
      <c r="J4586" s="7" t="str">
        <f>vlookup(I4586,Cats!$A:$B,2,false)</f>
        <v>B</v>
      </c>
    </row>
    <row r="4587">
      <c r="A4587" s="1">
        <v>141596.0</v>
      </c>
      <c r="B4587" s="1">
        <v>563.0</v>
      </c>
      <c r="C4587" s="1">
        <v>0.0</v>
      </c>
      <c r="D4587" s="1" t="s">
        <v>214</v>
      </c>
      <c r="E4587" s="1">
        <v>136.0</v>
      </c>
      <c r="F4587" s="7" t="str">
        <f>vlookup(E4587,Teams!A:B,2,false)</f>
        <v>NoHo B</v>
      </c>
      <c r="G4587" s="1" t="b">
        <v>0</v>
      </c>
      <c r="H4587" s="1" t="b">
        <v>0</v>
      </c>
      <c r="I4587" s="1">
        <v>11.0</v>
      </c>
      <c r="J4587" s="7" t="str">
        <f>vlookup(I4587,Cats!$A:$B,2,false)</f>
        <v>B</v>
      </c>
    </row>
    <row r="4588">
      <c r="A4588" s="1">
        <v>141597.0</v>
      </c>
      <c r="B4588" s="1">
        <v>563.0</v>
      </c>
      <c r="C4588" s="1">
        <v>0.0</v>
      </c>
      <c r="D4588" s="1" t="s">
        <v>32</v>
      </c>
      <c r="E4588" s="1">
        <v>25.0</v>
      </c>
      <c r="F4588" s="7" t="str">
        <f>vlookup(E4588,Teams!A:B,2,false)</f>
        <v>Lexington B</v>
      </c>
      <c r="G4588" s="1" t="b">
        <v>1</v>
      </c>
      <c r="H4588" s="1" t="b">
        <v>1</v>
      </c>
      <c r="I4588" s="1">
        <v>12.0</v>
      </c>
      <c r="J4588" s="7" t="str">
        <f>vlookup(I4588,Cats!$A:$B,2,false)</f>
        <v>P</v>
      </c>
    </row>
    <row r="4589">
      <c r="A4589" s="1">
        <v>141598.0</v>
      </c>
      <c r="B4589" s="1">
        <v>563.0</v>
      </c>
      <c r="C4589" s="1">
        <v>4.0</v>
      </c>
      <c r="D4589" s="1" t="s">
        <v>75</v>
      </c>
      <c r="E4589" s="1">
        <v>136.0</v>
      </c>
      <c r="F4589" s="7" t="str">
        <f>vlookup(E4589,Teams!A:B,2,false)</f>
        <v>NoHo B</v>
      </c>
      <c r="G4589" s="1" t="b">
        <v>0</v>
      </c>
      <c r="H4589" s="1" t="b">
        <v>0</v>
      </c>
      <c r="I4589" s="1">
        <v>12.0</v>
      </c>
      <c r="J4589" s="7" t="str">
        <f>vlookup(I4589,Cats!$A:$B,2,false)</f>
        <v>P</v>
      </c>
    </row>
    <row r="4590">
      <c r="A4590" s="1">
        <v>141599.0</v>
      </c>
      <c r="B4590" s="1">
        <v>563.0</v>
      </c>
      <c r="C4590" s="1">
        <v>0.0</v>
      </c>
      <c r="D4590" s="1" t="s">
        <v>140</v>
      </c>
      <c r="E4590" s="1">
        <v>25.0</v>
      </c>
      <c r="F4590" s="7" t="str">
        <f>vlookup(E4590,Teams!A:B,2,false)</f>
        <v>Lexington B</v>
      </c>
      <c r="G4590" s="1" t="b">
        <v>1</v>
      </c>
      <c r="H4590" s="1" t="b">
        <v>0</v>
      </c>
      <c r="I4590" s="1">
        <v>13.0</v>
      </c>
      <c r="J4590" s="7" t="str">
        <f>vlookup(I4590,Cats!$A:$B,2,false)</f>
        <v>X</v>
      </c>
    </row>
    <row r="4591">
      <c r="A4591" s="1">
        <v>141600.0</v>
      </c>
      <c r="B4591" s="1">
        <v>563.0</v>
      </c>
      <c r="C4591" s="1">
        <v>0.0</v>
      </c>
      <c r="D4591" s="1" t="s">
        <v>212</v>
      </c>
      <c r="E4591" s="1">
        <v>136.0</v>
      </c>
      <c r="F4591" s="7" t="str">
        <f>vlookup(E4591,Teams!A:B,2,false)</f>
        <v>NoHo B</v>
      </c>
      <c r="G4591" s="1" t="b">
        <v>0</v>
      </c>
      <c r="H4591" s="1" t="b">
        <v>0</v>
      </c>
      <c r="I4591" s="1">
        <v>13.0</v>
      </c>
      <c r="J4591" s="7" t="str">
        <f>vlookup(I4591,Cats!$A:$B,2,false)</f>
        <v>X</v>
      </c>
    </row>
    <row r="4592">
      <c r="A4592" s="1">
        <v>141601.0</v>
      </c>
      <c r="B4592" s="1">
        <v>563.0</v>
      </c>
      <c r="C4592" s="1">
        <v>14.0</v>
      </c>
      <c r="D4592" s="1" t="s">
        <v>138</v>
      </c>
      <c r="E4592" s="1">
        <v>25.0</v>
      </c>
      <c r="F4592" s="7" t="str">
        <f>vlookup(E4592,Teams!A:B,2,false)</f>
        <v>Lexington B</v>
      </c>
      <c r="G4592" s="1" t="b">
        <v>1</v>
      </c>
      <c r="H4592" s="1" t="b">
        <v>0</v>
      </c>
      <c r="I4592" s="1">
        <v>14.0</v>
      </c>
      <c r="J4592" s="7" t="str">
        <f>vlookup(I4592,Cats!$A:$B,2,false)</f>
        <v>M</v>
      </c>
    </row>
    <row r="4593">
      <c r="A4593" s="1">
        <v>141602.0</v>
      </c>
      <c r="B4593" s="1">
        <v>563.0</v>
      </c>
      <c r="C4593" s="1">
        <v>0.0</v>
      </c>
      <c r="D4593" s="1" t="s">
        <v>32</v>
      </c>
      <c r="E4593" s="1">
        <v>136.0</v>
      </c>
      <c r="F4593" s="7" t="str">
        <f>vlookup(E4593,Teams!A:B,2,false)</f>
        <v>NoHo B</v>
      </c>
      <c r="G4593" s="1" t="b">
        <v>0</v>
      </c>
      <c r="H4593" s="1" t="b">
        <v>1</v>
      </c>
      <c r="I4593" s="1">
        <v>14.0</v>
      </c>
      <c r="J4593" s="7" t="str">
        <f>vlookup(I4593,Cats!$A:$B,2,false)</f>
        <v>M</v>
      </c>
    </row>
    <row r="4594">
      <c r="A4594" s="1">
        <v>141603.0</v>
      </c>
      <c r="B4594" s="1">
        <v>563.0</v>
      </c>
      <c r="C4594" s="1">
        <v>0.0</v>
      </c>
      <c r="D4594" s="1" t="s">
        <v>32</v>
      </c>
      <c r="E4594" s="1">
        <v>25.0</v>
      </c>
      <c r="F4594" s="7" t="str">
        <f>vlookup(E4594,Teams!A:B,2,false)</f>
        <v>Lexington B</v>
      </c>
      <c r="G4594" s="1" t="b">
        <v>1</v>
      </c>
      <c r="H4594" s="1" t="b">
        <v>1</v>
      </c>
      <c r="I4594" s="1">
        <v>15.0</v>
      </c>
      <c r="J4594" s="7" t="str">
        <f>vlookup(I4594,Cats!$A:$B,2,false)</f>
        <v>C</v>
      </c>
    </row>
    <row r="4595">
      <c r="A4595" s="1">
        <v>141604.0</v>
      </c>
      <c r="B4595" s="1">
        <v>563.0</v>
      </c>
      <c r="C4595" s="1">
        <v>14.0</v>
      </c>
      <c r="D4595" s="1" t="s">
        <v>75</v>
      </c>
      <c r="E4595" s="1">
        <v>136.0</v>
      </c>
      <c r="F4595" s="7" t="str">
        <f>vlookup(E4595,Teams!A:B,2,false)</f>
        <v>NoHo B</v>
      </c>
      <c r="G4595" s="1" t="b">
        <v>0</v>
      </c>
      <c r="H4595" s="1" t="b">
        <v>0</v>
      </c>
      <c r="I4595" s="1">
        <v>15.0</v>
      </c>
      <c r="J4595" s="7" t="str">
        <f>vlookup(I4595,Cats!$A:$B,2,false)</f>
        <v>C</v>
      </c>
    </row>
    <row r="4596">
      <c r="A4596" s="1">
        <v>141605.0</v>
      </c>
      <c r="B4596" s="1">
        <v>563.0</v>
      </c>
      <c r="C4596" s="1">
        <v>14.0</v>
      </c>
      <c r="D4596" s="1" t="s">
        <v>137</v>
      </c>
      <c r="E4596" s="1">
        <v>25.0</v>
      </c>
      <c r="F4596" s="7" t="str">
        <f>vlookup(E4596,Teams!A:B,2,false)</f>
        <v>Lexington B</v>
      </c>
      <c r="G4596" s="1" t="b">
        <v>1</v>
      </c>
      <c r="H4596" s="1" t="b">
        <v>0</v>
      </c>
      <c r="I4596" s="1">
        <v>16.0</v>
      </c>
      <c r="J4596" s="7" t="str">
        <f>vlookup(I4596,Cats!$A:$B,2,false)</f>
        <v>E</v>
      </c>
    </row>
    <row r="4597">
      <c r="A4597" s="1">
        <v>141606.0</v>
      </c>
      <c r="B4597" s="1">
        <v>563.0</v>
      </c>
      <c r="C4597" s="1">
        <v>0.0</v>
      </c>
      <c r="D4597" s="1" t="s">
        <v>32</v>
      </c>
      <c r="E4597" s="1">
        <v>136.0</v>
      </c>
      <c r="F4597" s="7" t="str">
        <f>vlookup(E4597,Teams!A:B,2,false)</f>
        <v>NoHo B</v>
      </c>
      <c r="G4597" s="1" t="b">
        <v>0</v>
      </c>
      <c r="H4597" s="1" t="b">
        <v>1</v>
      </c>
      <c r="I4597" s="1">
        <v>16.0</v>
      </c>
      <c r="J4597" s="7" t="str">
        <f>vlookup(I4597,Cats!$A:$B,2,false)</f>
        <v>E</v>
      </c>
    </row>
    <row r="4598">
      <c r="A4598" s="1">
        <v>141607.0</v>
      </c>
      <c r="B4598" s="1">
        <v>563.0</v>
      </c>
      <c r="C4598" s="1">
        <v>-4.0</v>
      </c>
      <c r="D4598" s="1" t="s">
        <v>138</v>
      </c>
      <c r="E4598" s="1">
        <v>25.0</v>
      </c>
      <c r="F4598" s="7" t="str">
        <f>vlookup(E4598,Teams!A:B,2,false)</f>
        <v>Lexington B</v>
      </c>
      <c r="G4598" s="1" t="b">
        <v>1</v>
      </c>
      <c r="H4598" s="1" t="b">
        <v>0</v>
      </c>
      <c r="I4598" s="1">
        <v>17.0</v>
      </c>
      <c r="J4598" s="7" t="str">
        <f>vlookup(I4598,Cats!$A:$B,2,false)</f>
        <v>B</v>
      </c>
    </row>
    <row r="4599">
      <c r="A4599" s="1">
        <v>141608.0</v>
      </c>
      <c r="B4599" s="1">
        <v>563.0</v>
      </c>
      <c r="C4599" s="1">
        <v>0.0</v>
      </c>
      <c r="D4599" s="1" t="s">
        <v>214</v>
      </c>
      <c r="E4599" s="1">
        <v>136.0</v>
      </c>
      <c r="F4599" s="7" t="str">
        <f>vlookup(E4599,Teams!A:B,2,false)</f>
        <v>NoHo B</v>
      </c>
      <c r="G4599" s="1" t="b">
        <v>0</v>
      </c>
      <c r="H4599" s="1" t="b">
        <v>0</v>
      </c>
      <c r="I4599" s="1">
        <v>17.0</v>
      </c>
      <c r="J4599" s="7" t="str">
        <f>vlookup(I4599,Cats!$A:$B,2,false)</f>
        <v>B</v>
      </c>
    </row>
    <row r="4600">
      <c r="A4600" s="1">
        <v>141609.0</v>
      </c>
      <c r="B4600" s="1">
        <v>563.0</v>
      </c>
      <c r="C4600" s="1">
        <v>14.0</v>
      </c>
      <c r="D4600" s="1" t="s">
        <v>144</v>
      </c>
      <c r="E4600" s="1">
        <v>25.0</v>
      </c>
      <c r="F4600" s="7" t="str">
        <f>vlookup(E4600,Teams!A:B,2,false)</f>
        <v>Lexington B</v>
      </c>
      <c r="G4600" s="1" t="b">
        <v>1</v>
      </c>
      <c r="H4600" s="1" t="b">
        <v>0</v>
      </c>
      <c r="I4600" s="1">
        <v>18.0</v>
      </c>
      <c r="J4600" s="7" t="str">
        <f>vlookup(I4600,Cats!$A:$B,2,false)</f>
        <v>P</v>
      </c>
    </row>
    <row r="4601">
      <c r="A4601" s="1">
        <v>141610.0</v>
      </c>
      <c r="B4601" s="1">
        <v>563.0</v>
      </c>
      <c r="C4601" s="1">
        <v>0.0</v>
      </c>
      <c r="D4601" s="1" t="s">
        <v>32</v>
      </c>
      <c r="E4601" s="1">
        <v>136.0</v>
      </c>
      <c r="F4601" s="7" t="str">
        <f>vlookup(E4601,Teams!A:B,2,false)</f>
        <v>NoHo B</v>
      </c>
      <c r="G4601" s="1" t="b">
        <v>0</v>
      </c>
      <c r="H4601" s="1" t="b">
        <v>1</v>
      </c>
      <c r="I4601" s="1">
        <v>18.0</v>
      </c>
      <c r="J4601" s="7" t="str">
        <f>vlookup(I4601,Cats!$A:$B,2,false)</f>
        <v>P</v>
      </c>
    </row>
    <row r="4602">
      <c r="A4602" s="1">
        <v>141611.0</v>
      </c>
      <c r="B4602" s="1">
        <v>563.0</v>
      </c>
      <c r="C4602" s="1">
        <v>4.0</v>
      </c>
      <c r="D4602" s="1" t="s">
        <v>229</v>
      </c>
      <c r="E4602" s="1">
        <v>25.0</v>
      </c>
      <c r="F4602" s="7" t="str">
        <f>vlookup(E4602,Teams!A:B,2,false)</f>
        <v>Lexington B</v>
      </c>
      <c r="G4602" s="1" t="b">
        <v>1</v>
      </c>
      <c r="H4602" s="1" t="b">
        <v>0</v>
      </c>
      <c r="I4602" s="1">
        <v>19.0</v>
      </c>
      <c r="J4602" s="7" t="str">
        <f>vlookup(I4602,Cats!$A:$B,2,false)</f>
        <v>X</v>
      </c>
    </row>
    <row r="4603">
      <c r="A4603" s="1">
        <v>141612.0</v>
      </c>
      <c r="B4603" s="1">
        <v>563.0</v>
      </c>
      <c r="C4603" s="1">
        <v>0.0</v>
      </c>
      <c r="D4603" s="1" t="s">
        <v>32</v>
      </c>
      <c r="E4603" s="1">
        <v>136.0</v>
      </c>
      <c r="F4603" s="7" t="str">
        <f>vlookup(E4603,Teams!A:B,2,false)</f>
        <v>NoHo B</v>
      </c>
      <c r="G4603" s="1" t="b">
        <v>0</v>
      </c>
      <c r="H4603" s="1" t="b">
        <v>1</v>
      </c>
      <c r="I4603" s="1">
        <v>19.0</v>
      </c>
      <c r="J4603" s="7" t="str">
        <f>vlookup(I4603,Cats!$A:$B,2,false)</f>
        <v>X</v>
      </c>
    </row>
    <row r="4604">
      <c r="A4604" s="1">
        <v>141613.0</v>
      </c>
      <c r="B4604" s="1">
        <v>563.0</v>
      </c>
      <c r="C4604" s="1">
        <v>0.0</v>
      </c>
      <c r="D4604" s="1" t="s">
        <v>138</v>
      </c>
      <c r="E4604" s="1">
        <v>25.0</v>
      </c>
      <c r="F4604" s="7" t="str">
        <f>vlookup(E4604,Teams!A:B,2,false)</f>
        <v>Lexington B</v>
      </c>
      <c r="G4604" s="1" t="b">
        <v>1</v>
      </c>
      <c r="H4604" s="1" t="b">
        <v>0</v>
      </c>
      <c r="I4604" s="1">
        <v>20.0</v>
      </c>
      <c r="J4604" s="7" t="str">
        <f>vlookup(I4604,Cats!$A:$B,2,false)</f>
        <v>M</v>
      </c>
    </row>
    <row r="4605">
      <c r="A4605" s="1">
        <v>141614.0</v>
      </c>
      <c r="B4605" s="1">
        <v>563.0</v>
      </c>
      <c r="C4605" s="1">
        <v>0.0</v>
      </c>
      <c r="D4605" s="1" t="s">
        <v>75</v>
      </c>
      <c r="E4605" s="1">
        <v>136.0</v>
      </c>
      <c r="F4605" s="7" t="str">
        <f>vlookup(E4605,Teams!A:B,2,false)</f>
        <v>NoHo B</v>
      </c>
      <c r="G4605" s="1" t="b">
        <v>0</v>
      </c>
      <c r="H4605" s="1" t="b">
        <v>0</v>
      </c>
      <c r="I4605" s="1">
        <v>20.0</v>
      </c>
      <c r="J4605" s="7" t="str">
        <f>vlookup(I4605,Cats!$A:$B,2,false)</f>
        <v>M</v>
      </c>
    </row>
    <row r="4606">
      <c r="A4606" s="1">
        <v>141615.0</v>
      </c>
      <c r="B4606" s="1">
        <v>563.0</v>
      </c>
      <c r="C4606" s="1">
        <v>0.0</v>
      </c>
      <c r="D4606" s="1" t="s">
        <v>137</v>
      </c>
      <c r="E4606" s="1">
        <v>25.0</v>
      </c>
      <c r="F4606" s="7" t="str">
        <f>vlookup(E4606,Teams!A:B,2,false)</f>
        <v>Lexington B</v>
      </c>
      <c r="G4606" s="1" t="b">
        <v>1</v>
      </c>
      <c r="H4606" s="1" t="b">
        <v>0</v>
      </c>
      <c r="I4606" s="1">
        <v>21.0</v>
      </c>
      <c r="J4606" s="7" t="str">
        <f>vlookup(I4606,Cats!$A:$B,2,false)</f>
        <v>C</v>
      </c>
    </row>
    <row r="4607">
      <c r="A4607" s="1">
        <v>141616.0</v>
      </c>
      <c r="B4607" s="1">
        <v>563.0</v>
      </c>
      <c r="C4607" s="1">
        <v>0.0</v>
      </c>
      <c r="D4607" s="1" t="s">
        <v>75</v>
      </c>
      <c r="E4607" s="1">
        <v>136.0</v>
      </c>
      <c r="F4607" s="7" t="str">
        <f>vlookup(E4607,Teams!A:B,2,false)</f>
        <v>NoHo B</v>
      </c>
      <c r="G4607" s="1" t="b">
        <v>0</v>
      </c>
      <c r="H4607" s="1" t="b">
        <v>0</v>
      </c>
      <c r="I4607" s="1">
        <v>21.0</v>
      </c>
      <c r="J4607" s="7" t="str">
        <f>vlookup(I4607,Cats!$A:$B,2,false)</f>
        <v>C</v>
      </c>
    </row>
    <row r="4608">
      <c r="A4608" s="1">
        <v>141617.0</v>
      </c>
      <c r="B4608" s="1">
        <v>563.0</v>
      </c>
      <c r="C4608" s="1">
        <v>0.0</v>
      </c>
      <c r="D4608" s="1" t="s">
        <v>32</v>
      </c>
      <c r="E4608" s="1">
        <v>25.0</v>
      </c>
      <c r="F4608" s="7" t="str">
        <f>vlookup(E4608,Teams!A:B,2,false)</f>
        <v>Lexington B</v>
      </c>
      <c r="G4608" s="1" t="b">
        <v>1</v>
      </c>
      <c r="H4608" s="1" t="b">
        <v>1</v>
      </c>
      <c r="I4608" s="1">
        <v>22.0</v>
      </c>
      <c r="J4608" s="7" t="str">
        <f>vlookup(I4608,Cats!$A:$B,2,false)</f>
        <v>E</v>
      </c>
    </row>
    <row r="4609">
      <c r="A4609" s="1">
        <v>141618.0</v>
      </c>
      <c r="B4609" s="1">
        <v>563.0</v>
      </c>
      <c r="C4609" s="1">
        <v>14.0</v>
      </c>
      <c r="D4609" s="1" t="s">
        <v>75</v>
      </c>
      <c r="E4609" s="1">
        <v>136.0</v>
      </c>
      <c r="F4609" s="7" t="str">
        <f>vlookup(E4609,Teams!A:B,2,false)</f>
        <v>NoHo B</v>
      </c>
      <c r="G4609" s="1" t="b">
        <v>0</v>
      </c>
      <c r="H4609" s="1" t="b">
        <v>0</v>
      </c>
      <c r="I4609" s="1">
        <v>22.0</v>
      </c>
      <c r="J4609" s="7" t="str">
        <f>vlookup(I4609,Cats!$A:$B,2,false)</f>
        <v>E</v>
      </c>
    </row>
    <row r="4610">
      <c r="A4610" s="1">
        <v>141619.0</v>
      </c>
      <c r="B4610" s="1">
        <v>563.0</v>
      </c>
      <c r="C4610" s="1">
        <v>0.0</v>
      </c>
      <c r="D4610" s="1" t="s">
        <v>138</v>
      </c>
      <c r="E4610" s="1">
        <v>25.0</v>
      </c>
      <c r="F4610" s="7" t="str">
        <f>vlookup(E4610,Teams!A:B,2,false)</f>
        <v>Lexington B</v>
      </c>
      <c r="G4610" s="1" t="b">
        <v>1</v>
      </c>
      <c r="H4610" s="1" t="b">
        <v>0</v>
      </c>
      <c r="I4610" s="1">
        <v>23.0</v>
      </c>
      <c r="J4610" s="7" t="str">
        <f>vlookup(I4610,Cats!$A:$B,2,false)</f>
        <v>B</v>
      </c>
    </row>
    <row r="4611">
      <c r="A4611" s="1">
        <v>141620.0</v>
      </c>
      <c r="B4611" s="1">
        <v>563.0</v>
      </c>
      <c r="C4611" s="1">
        <v>0.0</v>
      </c>
      <c r="D4611" s="1" t="s">
        <v>214</v>
      </c>
      <c r="E4611" s="1">
        <v>136.0</v>
      </c>
      <c r="F4611" s="7" t="str">
        <f>vlookup(E4611,Teams!A:B,2,false)</f>
        <v>NoHo B</v>
      </c>
      <c r="G4611" s="1" t="b">
        <v>0</v>
      </c>
      <c r="H4611" s="1" t="b">
        <v>0</v>
      </c>
      <c r="I4611" s="1">
        <v>23.0</v>
      </c>
      <c r="J4611" s="7" t="str">
        <f>vlookup(I4611,Cats!$A:$B,2,false)</f>
        <v>B</v>
      </c>
    </row>
    <row r="4612">
      <c r="A4612" s="1">
        <v>141621.0</v>
      </c>
      <c r="B4612" s="1">
        <v>563.0</v>
      </c>
      <c r="C4612" s="1">
        <v>0.0</v>
      </c>
      <c r="D4612" s="1" t="s">
        <v>32</v>
      </c>
      <c r="E4612" s="1">
        <v>25.0</v>
      </c>
      <c r="F4612" s="7" t="str">
        <f>vlookup(E4612,Teams!A:B,2,false)</f>
        <v>Lexington B</v>
      </c>
      <c r="G4612" s="1" t="b">
        <v>1</v>
      </c>
      <c r="H4612" s="1" t="b">
        <v>1</v>
      </c>
      <c r="I4612" s="1">
        <v>24.0</v>
      </c>
      <c r="J4612" s="7" t="str">
        <f>vlookup(I4612,Cats!$A:$B,2,false)</f>
        <v>P</v>
      </c>
    </row>
    <row r="4613">
      <c r="A4613" s="1">
        <v>141622.0</v>
      </c>
      <c r="B4613" s="1">
        <v>563.0</v>
      </c>
      <c r="C4613" s="1">
        <v>4.0</v>
      </c>
      <c r="D4613" s="1" t="s">
        <v>75</v>
      </c>
      <c r="E4613" s="1">
        <v>136.0</v>
      </c>
      <c r="F4613" s="7" t="str">
        <f>vlookup(E4613,Teams!A:B,2,false)</f>
        <v>NoHo B</v>
      </c>
      <c r="G4613" s="1" t="b">
        <v>0</v>
      </c>
      <c r="H4613" s="1" t="b">
        <v>0</v>
      </c>
      <c r="I4613" s="1">
        <v>24.0</v>
      </c>
      <c r="J4613" s="7" t="str">
        <f>vlookup(I4613,Cats!$A:$B,2,false)</f>
        <v>P</v>
      </c>
    </row>
    <row r="4614">
      <c r="A4614" s="1">
        <v>141623.0</v>
      </c>
      <c r="B4614" s="1">
        <v>564.0</v>
      </c>
      <c r="C4614" s="1">
        <v>14.0</v>
      </c>
      <c r="D4614" s="1" t="s">
        <v>31</v>
      </c>
      <c r="E4614" s="1">
        <v>9.0</v>
      </c>
      <c r="F4614" s="7" t="str">
        <f>vlookup(E4614,Teams!A:B,2,false)</f>
        <v>Centennial</v>
      </c>
      <c r="G4614" s="1" t="b">
        <v>1</v>
      </c>
      <c r="H4614" s="1" t="b">
        <v>0</v>
      </c>
      <c r="I4614" s="1">
        <v>1.0</v>
      </c>
      <c r="J4614" s="7" t="str">
        <f>vlookup(I4614,Cats!$A:$B,2,false)</f>
        <v>X</v>
      </c>
    </row>
    <row r="4615">
      <c r="A4615" s="1">
        <v>141624.0</v>
      </c>
      <c r="B4615" s="1">
        <v>564.0</v>
      </c>
      <c r="C4615" s="1">
        <v>0.0</v>
      </c>
      <c r="D4615" s="1" t="s">
        <v>32</v>
      </c>
      <c r="E4615" s="1">
        <v>134.0</v>
      </c>
      <c r="F4615" s="7" t="str">
        <f>vlookup(E4615,Teams!A:B,2,false)</f>
        <v>Iolani</v>
      </c>
      <c r="G4615" s="1" t="b">
        <v>0</v>
      </c>
      <c r="H4615" s="1" t="b">
        <v>1</v>
      </c>
      <c r="I4615" s="1">
        <v>1.0</v>
      </c>
      <c r="J4615" s="7" t="str">
        <f>vlookup(I4615,Cats!$A:$B,2,false)</f>
        <v>X</v>
      </c>
    </row>
    <row r="4616">
      <c r="A4616" s="1">
        <v>141625.0</v>
      </c>
      <c r="B4616" s="1">
        <v>564.0</v>
      </c>
      <c r="C4616" s="1">
        <v>0.0</v>
      </c>
      <c r="D4616" s="1" t="s">
        <v>31</v>
      </c>
      <c r="E4616" s="1">
        <v>9.0</v>
      </c>
      <c r="F4616" s="7" t="str">
        <f>vlookup(E4616,Teams!A:B,2,false)</f>
        <v>Centennial</v>
      </c>
      <c r="G4616" s="1" t="b">
        <v>1</v>
      </c>
      <c r="H4616" s="1" t="b">
        <v>0</v>
      </c>
      <c r="I4616" s="1">
        <v>2.0</v>
      </c>
      <c r="J4616" s="7" t="str">
        <f>vlookup(I4616,Cats!$A:$B,2,false)</f>
        <v>M</v>
      </c>
    </row>
    <row r="4617">
      <c r="A4617" s="1">
        <v>141626.0</v>
      </c>
      <c r="B4617" s="1">
        <v>564.0</v>
      </c>
      <c r="C4617" s="1">
        <v>0.0</v>
      </c>
      <c r="D4617" s="1" t="s">
        <v>50</v>
      </c>
      <c r="E4617" s="1">
        <v>134.0</v>
      </c>
      <c r="F4617" s="7" t="str">
        <f>vlookup(E4617,Teams!A:B,2,false)</f>
        <v>Iolani</v>
      </c>
      <c r="G4617" s="1" t="b">
        <v>0</v>
      </c>
      <c r="H4617" s="1" t="b">
        <v>0</v>
      </c>
      <c r="I4617" s="1">
        <v>2.0</v>
      </c>
      <c r="J4617" s="7" t="str">
        <f>vlookup(I4617,Cats!$A:$B,2,false)</f>
        <v>M</v>
      </c>
    </row>
    <row r="4618">
      <c r="A4618" s="1">
        <v>141627.0</v>
      </c>
      <c r="B4618" s="1">
        <v>564.0</v>
      </c>
      <c r="C4618" s="1">
        <v>4.0</v>
      </c>
      <c r="D4618" s="1" t="s">
        <v>31</v>
      </c>
      <c r="E4618" s="1">
        <v>9.0</v>
      </c>
      <c r="F4618" s="7" t="str">
        <f>vlookup(E4618,Teams!A:B,2,false)</f>
        <v>Centennial</v>
      </c>
      <c r="G4618" s="1" t="b">
        <v>1</v>
      </c>
      <c r="H4618" s="1" t="b">
        <v>0</v>
      </c>
      <c r="I4618" s="1">
        <v>3.0</v>
      </c>
      <c r="J4618" s="7" t="str">
        <f>vlookup(I4618,Cats!$A:$B,2,false)</f>
        <v>C</v>
      </c>
    </row>
    <row r="4619">
      <c r="A4619" s="1">
        <v>141628.0</v>
      </c>
      <c r="B4619" s="1">
        <v>564.0</v>
      </c>
      <c r="C4619" s="1">
        <v>0.0</v>
      </c>
      <c r="D4619" s="1" t="s">
        <v>32</v>
      </c>
      <c r="E4619" s="1">
        <v>134.0</v>
      </c>
      <c r="F4619" s="7" t="str">
        <f>vlookup(E4619,Teams!A:B,2,false)</f>
        <v>Iolani</v>
      </c>
      <c r="G4619" s="1" t="b">
        <v>0</v>
      </c>
      <c r="H4619" s="1" t="b">
        <v>1</v>
      </c>
      <c r="I4619" s="1">
        <v>3.0</v>
      </c>
      <c r="J4619" s="7" t="str">
        <f>vlookup(I4619,Cats!$A:$B,2,false)</f>
        <v>C</v>
      </c>
    </row>
    <row r="4620">
      <c r="A4620" s="1">
        <v>141629.0</v>
      </c>
      <c r="B4620" s="1">
        <v>564.0</v>
      </c>
      <c r="C4620" s="1">
        <v>0.0</v>
      </c>
      <c r="D4620" s="1" t="s">
        <v>31</v>
      </c>
      <c r="E4620" s="1">
        <v>9.0</v>
      </c>
      <c r="F4620" s="7" t="str">
        <f>vlookup(E4620,Teams!A:B,2,false)</f>
        <v>Centennial</v>
      </c>
      <c r="G4620" s="1" t="b">
        <v>1</v>
      </c>
      <c r="H4620" s="1" t="b">
        <v>0</v>
      </c>
      <c r="I4620" s="1">
        <v>4.0</v>
      </c>
      <c r="J4620" s="7" t="str">
        <f>vlookup(I4620,Cats!$A:$B,2,false)</f>
        <v>E</v>
      </c>
    </row>
    <row r="4621">
      <c r="A4621" s="1">
        <v>141630.0</v>
      </c>
      <c r="B4621" s="1">
        <v>564.0</v>
      </c>
      <c r="C4621" s="1">
        <v>14.0</v>
      </c>
      <c r="D4621" s="1" t="s">
        <v>50</v>
      </c>
      <c r="E4621" s="1">
        <v>134.0</v>
      </c>
      <c r="F4621" s="7" t="str">
        <f>vlookup(E4621,Teams!A:B,2,false)</f>
        <v>Iolani</v>
      </c>
      <c r="G4621" s="1" t="b">
        <v>0</v>
      </c>
      <c r="H4621" s="1" t="b">
        <v>0</v>
      </c>
      <c r="I4621" s="1">
        <v>4.0</v>
      </c>
      <c r="J4621" s="7" t="str">
        <f>vlookup(I4621,Cats!$A:$B,2,false)</f>
        <v>E</v>
      </c>
    </row>
    <row r="4622">
      <c r="A4622" s="1">
        <v>141631.0</v>
      </c>
      <c r="B4622" s="1">
        <v>564.0</v>
      </c>
      <c r="C4622" s="1">
        <v>4.0</v>
      </c>
      <c r="D4622" s="1" t="s">
        <v>31</v>
      </c>
      <c r="E4622" s="1">
        <v>9.0</v>
      </c>
      <c r="F4622" s="7" t="str">
        <f>vlookup(E4622,Teams!A:B,2,false)</f>
        <v>Centennial</v>
      </c>
      <c r="G4622" s="1" t="b">
        <v>1</v>
      </c>
      <c r="H4622" s="1" t="b">
        <v>0</v>
      </c>
      <c r="I4622" s="1">
        <v>5.0</v>
      </c>
      <c r="J4622" s="7" t="str">
        <f>vlookup(I4622,Cats!$A:$B,2,false)</f>
        <v>B</v>
      </c>
    </row>
    <row r="4623">
      <c r="A4623" s="1">
        <v>141632.0</v>
      </c>
      <c r="B4623" s="1">
        <v>564.0</v>
      </c>
      <c r="C4623" s="1">
        <v>0.0</v>
      </c>
      <c r="D4623" s="1" t="s">
        <v>50</v>
      </c>
      <c r="E4623" s="1">
        <v>134.0</v>
      </c>
      <c r="F4623" s="7" t="str">
        <f>vlookup(E4623,Teams!A:B,2,false)</f>
        <v>Iolani</v>
      </c>
      <c r="G4623" s="1" t="b">
        <v>0</v>
      </c>
      <c r="H4623" s="1" t="b">
        <v>0</v>
      </c>
      <c r="I4623" s="1">
        <v>5.0</v>
      </c>
      <c r="J4623" s="7" t="str">
        <f>vlookup(I4623,Cats!$A:$B,2,false)</f>
        <v>B</v>
      </c>
    </row>
    <row r="4624">
      <c r="A4624" s="1">
        <v>141633.0</v>
      </c>
      <c r="B4624" s="1">
        <v>564.0</v>
      </c>
      <c r="C4624" s="1">
        <v>0.0</v>
      </c>
      <c r="D4624" s="1" t="s">
        <v>32</v>
      </c>
      <c r="E4624" s="1">
        <v>9.0</v>
      </c>
      <c r="F4624" s="7" t="str">
        <f>vlookup(E4624,Teams!A:B,2,false)</f>
        <v>Centennial</v>
      </c>
      <c r="G4624" s="1" t="b">
        <v>1</v>
      </c>
      <c r="H4624" s="1" t="b">
        <v>1</v>
      </c>
      <c r="I4624" s="1">
        <v>6.0</v>
      </c>
      <c r="J4624" s="7" t="str">
        <f>vlookup(I4624,Cats!$A:$B,2,false)</f>
        <v>P</v>
      </c>
    </row>
    <row r="4625">
      <c r="A4625" s="1">
        <v>141634.0</v>
      </c>
      <c r="B4625" s="1">
        <v>564.0</v>
      </c>
      <c r="C4625" s="1">
        <v>14.0</v>
      </c>
      <c r="D4625" s="1" t="s">
        <v>47</v>
      </c>
      <c r="E4625" s="1">
        <v>134.0</v>
      </c>
      <c r="F4625" s="7" t="str">
        <f>vlookup(E4625,Teams!A:B,2,false)</f>
        <v>Iolani</v>
      </c>
      <c r="G4625" s="1" t="b">
        <v>0</v>
      </c>
      <c r="H4625" s="1" t="b">
        <v>0</v>
      </c>
      <c r="I4625" s="1">
        <v>6.0</v>
      </c>
      <c r="J4625" s="7" t="str">
        <f>vlookup(I4625,Cats!$A:$B,2,false)</f>
        <v>P</v>
      </c>
    </row>
    <row r="4626">
      <c r="A4626" s="1">
        <v>141635.0</v>
      </c>
      <c r="B4626" s="1">
        <v>564.0</v>
      </c>
      <c r="C4626" s="1">
        <v>0.0</v>
      </c>
      <c r="D4626" s="1" t="s">
        <v>55</v>
      </c>
      <c r="E4626" s="1">
        <v>9.0</v>
      </c>
      <c r="F4626" s="7" t="str">
        <f>vlookup(E4626,Teams!A:B,2,false)</f>
        <v>Centennial</v>
      </c>
      <c r="G4626" s="1" t="b">
        <v>1</v>
      </c>
      <c r="H4626" s="1" t="b">
        <v>0</v>
      </c>
      <c r="I4626" s="1">
        <v>7.0</v>
      </c>
      <c r="J4626" s="7" t="str">
        <f>vlookup(I4626,Cats!$A:$B,2,false)</f>
        <v>X</v>
      </c>
    </row>
    <row r="4627">
      <c r="A4627" s="1">
        <v>141636.0</v>
      </c>
      <c r="B4627" s="1">
        <v>564.0</v>
      </c>
      <c r="C4627" s="1">
        <v>0.0</v>
      </c>
      <c r="D4627" s="1" t="s">
        <v>50</v>
      </c>
      <c r="E4627" s="1">
        <v>134.0</v>
      </c>
      <c r="F4627" s="7" t="str">
        <f>vlookup(E4627,Teams!A:B,2,false)</f>
        <v>Iolani</v>
      </c>
      <c r="G4627" s="1" t="b">
        <v>0</v>
      </c>
      <c r="H4627" s="1" t="b">
        <v>0</v>
      </c>
      <c r="I4627" s="1">
        <v>7.0</v>
      </c>
      <c r="J4627" s="7" t="str">
        <f>vlookup(I4627,Cats!$A:$B,2,false)</f>
        <v>X</v>
      </c>
    </row>
    <row r="4628">
      <c r="A4628" s="1">
        <v>141637.0</v>
      </c>
      <c r="B4628" s="1">
        <v>564.0</v>
      </c>
      <c r="C4628" s="1">
        <v>4.0</v>
      </c>
      <c r="D4628" s="1" t="s">
        <v>31</v>
      </c>
      <c r="E4628" s="1">
        <v>9.0</v>
      </c>
      <c r="F4628" s="7" t="str">
        <f>vlookup(E4628,Teams!A:B,2,false)</f>
        <v>Centennial</v>
      </c>
      <c r="G4628" s="1" t="b">
        <v>1</v>
      </c>
      <c r="H4628" s="1" t="b">
        <v>0</v>
      </c>
      <c r="I4628" s="1">
        <v>8.0</v>
      </c>
      <c r="J4628" s="7" t="str">
        <f>vlookup(I4628,Cats!$A:$B,2,false)</f>
        <v>M</v>
      </c>
    </row>
    <row r="4629">
      <c r="A4629" s="1">
        <v>141638.0</v>
      </c>
      <c r="B4629" s="1">
        <v>564.0</v>
      </c>
      <c r="C4629" s="1">
        <v>0.0</v>
      </c>
      <c r="D4629" s="1" t="s">
        <v>32</v>
      </c>
      <c r="E4629" s="1">
        <v>134.0</v>
      </c>
      <c r="F4629" s="7" t="str">
        <f>vlookup(E4629,Teams!A:B,2,false)</f>
        <v>Iolani</v>
      </c>
      <c r="G4629" s="1" t="b">
        <v>0</v>
      </c>
      <c r="H4629" s="1" t="b">
        <v>1</v>
      </c>
      <c r="I4629" s="1">
        <v>8.0</v>
      </c>
      <c r="J4629" s="7" t="str">
        <f>vlookup(I4629,Cats!$A:$B,2,false)</f>
        <v>M</v>
      </c>
    </row>
    <row r="4630">
      <c r="A4630" s="1">
        <v>141639.0</v>
      </c>
      <c r="B4630" s="1">
        <v>564.0</v>
      </c>
      <c r="C4630" s="1">
        <v>14.0</v>
      </c>
      <c r="D4630" s="1" t="s">
        <v>31</v>
      </c>
      <c r="E4630" s="1">
        <v>9.0</v>
      </c>
      <c r="F4630" s="7" t="str">
        <f>vlookup(E4630,Teams!A:B,2,false)</f>
        <v>Centennial</v>
      </c>
      <c r="G4630" s="1" t="b">
        <v>1</v>
      </c>
      <c r="H4630" s="1" t="b">
        <v>0</v>
      </c>
      <c r="I4630" s="1">
        <v>9.0</v>
      </c>
      <c r="J4630" s="7" t="str">
        <f>vlookup(I4630,Cats!$A:$B,2,false)</f>
        <v>C</v>
      </c>
    </row>
    <row r="4631">
      <c r="A4631" s="1">
        <v>141640.0</v>
      </c>
      <c r="B4631" s="1">
        <v>564.0</v>
      </c>
      <c r="C4631" s="1">
        <v>0.0</v>
      </c>
      <c r="D4631" s="1" t="s">
        <v>32</v>
      </c>
      <c r="E4631" s="1">
        <v>134.0</v>
      </c>
      <c r="F4631" s="7" t="str">
        <f>vlookup(E4631,Teams!A:B,2,false)</f>
        <v>Iolani</v>
      </c>
      <c r="G4631" s="1" t="b">
        <v>0</v>
      </c>
      <c r="H4631" s="1" t="b">
        <v>1</v>
      </c>
      <c r="I4631" s="1">
        <v>9.0</v>
      </c>
      <c r="J4631" s="7" t="str">
        <f>vlookup(I4631,Cats!$A:$B,2,false)</f>
        <v>C</v>
      </c>
    </row>
    <row r="4632">
      <c r="A4632" s="1">
        <v>141641.0</v>
      </c>
      <c r="B4632" s="1">
        <v>564.0</v>
      </c>
      <c r="C4632" s="1">
        <v>0.0</v>
      </c>
      <c r="D4632" s="1" t="s">
        <v>31</v>
      </c>
      <c r="E4632" s="1">
        <v>9.0</v>
      </c>
      <c r="F4632" s="7" t="str">
        <f>vlookup(E4632,Teams!A:B,2,false)</f>
        <v>Centennial</v>
      </c>
      <c r="G4632" s="1" t="b">
        <v>1</v>
      </c>
      <c r="H4632" s="1" t="b">
        <v>0</v>
      </c>
      <c r="I4632" s="1">
        <v>10.0</v>
      </c>
      <c r="J4632" s="7" t="str">
        <f>vlookup(I4632,Cats!$A:$B,2,false)</f>
        <v>E</v>
      </c>
    </row>
    <row r="4633">
      <c r="A4633" s="1">
        <v>141642.0</v>
      </c>
      <c r="B4633" s="1">
        <v>564.0</v>
      </c>
      <c r="C4633" s="1">
        <v>14.0</v>
      </c>
      <c r="D4633" s="1" t="s">
        <v>47</v>
      </c>
      <c r="E4633" s="1">
        <v>134.0</v>
      </c>
      <c r="F4633" s="7" t="str">
        <f>vlookup(E4633,Teams!A:B,2,false)</f>
        <v>Iolani</v>
      </c>
      <c r="G4633" s="1" t="b">
        <v>0</v>
      </c>
      <c r="H4633" s="1" t="b">
        <v>0</v>
      </c>
      <c r="I4633" s="1">
        <v>10.0</v>
      </c>
      <c r="J4633" s="7" t="str">
        <f>vlookup(I4633,Cats!$A:$B,2,false)</f>
        <v>E</v>
      </c>
    </row>
    <row r="4634">
      <c r="A4634" s="1">
        <v>141643.0</v>
      </c>
      <c r="B4634" s="1">
        <v>564.0</v>
      </c>
      <c r="C4634" s="1">
        <v>14.0</v>
      </c>
      <c r="D4634" s="1" t="s">
        <v>31</v>
      </c>
      <c r="E4634" s="1">
        <v>9.0</v>
      </c>
      <c r="F4634" s="7" t="str">
        <f>vlookup(E4634,Teams!A:B,2,false)</f>
        <v>Centennial</v>
      </c>
      <c r="G4634" s="1" t="b">
        <v>1</v>
      </c>
      <c r="H4634" s="1" t="b">
        <v>0</v>
      </c>
      <c r="I4634" s="1">
        <v>11.0</v>
      </c>
      <c r="J4634" s="7" t="str">
        <f>vlookup(I4634,Cats!$A:$B,2,false)</f>
        <v>B</v>
      </c>
    </row>
    <row r="4635">
      <c r="A4635" s="1">
        <v>141644.0</v>
      </c>
      <c r="B4635" s="1">
        <v>564.0</v>
      </c>
      <c r="C4635" s="1">
        <v>0.0</v>
      </c>
      <c r="D4635" s="1" t="s">
        <v>32</v>
      </c>
      <c r="E4635" s="1">
        <v>134.0</v>
      </c>
      <c r="F4635" s="7" t="str">
        <f>vlookup(E4635,Teams!A:B,2,false)</f>
        <v>Iolani</v>
      </c>
      <c r="G4635" s="1" t="b">
        <v>0</v>
      </c>
      <c r="H4635" s="1" t="b">
        <v>1</v>
      </c>
      <c r="I4635" s="1">
        <v>11.0</v>
      </c>
      <c r="J4635" s="7" t="str">
        <f>vlookup(I4635,Cats!$A:$B,2,false)</f>
        <v>B</v>
      </c>
    </row>
    <row r="4636">
      <c r="A4636" s="1">
        <v>141645.0</v>
      </c>
      <c r="B4636" s="1">
        <v>564.0</v>
      </c>
      <c r="C4636" s="1">
        <v>0.0</v>
      </c>
      <c r="D4636" s="1" t="s">
        <v>31</v>
      </c>
      <c r="E4636" s="1">
        <v>9.0</v>
      </c>
      <c r="F4636" s="7" t="str">
        <f>vlookup(E4636,Teams!A:B,2,false)</f>
        <v>Centennial</v>
      </c>
      <c r="G4636" s="1" t="b">
        <v>1</v>
      </c>
      <c r="H4636" s="1" t="b">
        <v>0</v>
      </c>
      <c r="I4636" s="1">
        <v>12.0</v>
      </c>
      <c r="J4636" s="7" t="str">
        <f>vlookup(I4636,Cats!$A:$B,2,false)</f>
        <v>P</v>
      </c>
    </row>
    <row r="4637">
      <c r="A4637" s="1">
        <v>141646.0</v>
      </c>
      <c r="B4637" s="1">
        <v>564.0</v>
      </c>
      <c r="C4637" s="1">
        <v>0.0</v>
      </c>
      <c r="D4637" s="1" t="s">
        <v>47</v>
      </c>
      <c r="E4637" s="1">
        <v>134.0</v>
      </c>
      <c r="F4637" s="7" t="str">
        <f>vlookup(E4637,Teams!A:B,2,false)</f>
        <v>Iolani</v>
      </c>
      <c r="G4637" s="1" t="b">
        <v>0</v>
      </c>
      <c r="H4637" s="1" t="b">
        <v>0</v>
      </c>
      <c r="I4637" s="1">
        <v>12.0</v>
      </c>
      <c r="J4637" s="7" t="str">
        <f>vlookup(I4637,Cats!$A:$B,2,false)</f>
        <v>P</v>
      </c>
    </row>
    <row r="4638">
      <c r="A4638" s="1">
        <v>141647.0</v>
      </c>
      <c r="B4638" s="1">
        <v>564.0</v>
      </c>
      <c r="C4638" s="1">
        <v>4.0</v>
      </c>
      <c r="D4638" s="1" t="s">
        <v>31</v>
      </c>
      <c r="E4638" s="1">
        <v>9.0</v>
      </c>
      <c r="F4638" s="7" t="str">
        <f>vlookup(E4638,Teams!A:B,2,false)</f>
        <v>Centennial</v>
      </c>
      <c r="G4638" s="1" t="b">
        <v>1</v>
      </c>
      <c r="H4638" s="1" t="b">
        <v>0</v>
      </c>
      <c r="I4638" s="1">
        <v>13.0</v>
      </c>
      <c r="J4638" s="7" t="str">
        <f>vlookup(I4638,Cats!$A:$B,2,false)</f>
        <v>X</v>
      </c>
    </row>
    <row r="4639">
      <c r="A4639" s="1">
        <v>141648.0</v>
      </c>
      <c r="B4639" s="1">
        <v>564.0</v>
      </c>
      <c r="C4639" s="1">
        <v>0.0</v>
      </c>
      <c r="D4639" s="1" t="s">
        <v>32</v>
      </c>
      <c r="E4639" s="1">
        <v>134.0</v>
      </c>
      <c r="F4639" s="7" t="str">
        <f>vlookup(E4639,Teams!A:B,2,false)</f>
        <v>Iolani</v>
      </c>
      <c r="G4639" s="1" t="b">
        <v>0</v>
      </c>
      <c r="H4639" s="1" t="b">
        <v>1</v>
      </c>
      <c r="I4639" s="1">
        <v>13.0</v>
      </c>
      <c r="J4639" s="7" t="str">
        <f>vlookup(I4639,Cats!$A:$B,2,false)</f>
        <v>X</v>
      </c>
    </row>
    <row r="4640">
      <c r="A4640" s="1">
        <v>141649.0</v>
      </c>
      <c r="B4640" s="1">
        <v>564.0</v>
      </c>
      <c r="C4640" s="1">
        <v>0.0</v>
      </c>
      <c r="D4640" s="1" t="s">
        <v>31</v>
      </c>
      <c r="E4640" s="1">
        <v>9.0</v>
      </c>
      <c r="F4640" s="7" t="str">
        <f>vlookup(E4640,Teams!A:B,2,false)</f>
        <v>Centennial</v>
      </c>
      <c r="G4640" s="1" t="b">
        <v>1</v>
      </c>
      <c r="H4640" s="1" t="b">
        <v>0</v>
      </c>
      <c r="I4640" s="1">
        <v>14.0</v>
      </c>
      <c r="J4640" s="7" t="str">
        <f>vlookup(I4640,Cats!$A:$B,2,false)</f>
        <v>M</v>
      </c>
    </row>
    <row r="4641">
      <c r="A4641" s="1">
        <v>141650.0</v>
      </c>
      <c r="B4641" s="1">
        <v>564.0</v>
      </c>
      <c r="C4641" s="1">
        <v>0.0</v>
      </c>
      <c r="D4641" s="1" t="s">
        <v>50</v>
      </c>
      <c r="E4641" s="1">
        <v>134.0</v>
      </c>
      <c r="F4641" s="7" t="str">
        <f>vlookup(E4641,Teams!A:B,2,false)</f>
        <v>Iolani</v>
      </c>
      <c r="G4641" s="1" t="b">
        <v>0</v>
      </c>
      <c r="H4641" s="1" t="b">
        <v>0</v>
      </c>
      <c r="I4641" s="1">
        <v>14.0</v>
      </c>
      <c r="J4641" s="7" t="str">
        <f>vlookup(I4641,Cats!$A:$B,2,false)</f>
        <v>M</v>
      </c>
    </row>
    <row r="4642">
      <c r="A4642" s="1">
        <v>141651.0</v>
      </c>
      <c r="B4642" s="1">
        <v>564.0</v>
      </c>
      <c r="C4642" s="1">
        <v>0.0</v>
      </c>
      <c r="D4642" s="1" t="s">
        <v>31</v>
      </c>
      <c r="E4642" s="1">
        <v>9.0</v>
      </c>
      <c r="F4642" s="7" t="str">
        <f>vlookup(E4642,Teams!A:B,2,false)</f>
        <v>Centennial</v>
      </c>
      <c r="G4642" s="1" t="b">
        <v>1</v>
      </c>
      <c r="H4642" s="1" t="b">
        <v>0</v>
      </c>
      <c r="I4642" s="1">
        <v>15.0</v>
      </c>
      <c r="J4642" s="7" t="str">
        <f>vlookup(I4642,Cats!$A:$B,2,false)</f>
        <v>C</v>
      </c>
    </row>
    <row r="4643">
      <c r="A4643" s="1">
        <v>141652.0</v>
      </c>
      <c r="B4643" s="1">
        <v>564.0</v>
      </c>
      <c r="C4643" s="1">
        <v>0.0</v>
      </c>
      <c r="D4643" s="1" t="s">
        <v>50</v>
      </c>
      <c r="E4643" s="1">
        <v>134.0</v>
      </c>
      <c r="F4643" s="7" t="str">
        <f>vlookup(E4643,Teams!A:B,2,false)</f>
        <v>Iolani</v>
      </c>
      <c r="G4643" s="1" t="b">
        <v>0</v>
      </c>
      <c r="H4643" s="1" t="b">
        <v>0</v>
      </c>
      <c r="I4643" s="1">
        <v>15.0</v>
      </c>
      <c r="J4643" s="7" t="str">
        <f>vlookup(I4643,Cats!$A:$B,2,false)</f>
        <v>C</v>
      </c>
    </row>
    <row r="4644">
      <c r="A4644" s="1">
        <v>141653.0</v>
      </c>
      <c r="B4644" s="1">
        <v>564.0</v>
      </c>
      <c r="C4644" s="1">
        <v>14.0</v>
      </c>
      <c r="D4644" s="1" t="s">
        <v>31</v>
      </c>
      <c r="E4644" s="1">
        <v>9.0</v>
      </c>
      <c r="F4644" s="7" t="str">
        <f>vlookup(E4644,Teams!A:B,2,false)</f>
        <v>Centennial</v>
      </c>
      <c r="G4644" s="1" t="b">
        <v>1</v>
      </c>
      <c r="H4644" s="1" t="b">
        <v>0</v>
      </c>
      <c r="I4644" s="1">
        <v>16.0</v>
      </c>
      <c r="J4644" s="7" t="str">
        <f>vlookup(I4644,Cats!$A:$B,2,false)</f>
        <v>E</v>
      </c>
    </row>
    <row r="4645">
      <c r="A4645" s="1">
        <v>141654.0</v>
      </c>
      <c r="B4645" s="1">
        <v>564.0</v>
      </c>
      <c r="C4645" s="1">
        <v>0.0</v>
      </c>
      <c r="D4645" s="1" t="s">
        <v>50</v>
      </c>
      <c r="E4645" s="1">
        <v>134.0</v>
      </c>
      <c r="F4645" s="7" t="str">
        <f>vlookup(E4645,Teams!A:B,2,false)</f>
        <v>Iolani</v>
      </c>
      <c r="G4645" s="1" t="b">
        <v>0</v>
      </c>
      <c r="H4645" s="1" t="b">
        <v>0</v>
      </c>
      <c r="I4645" s="1">
        <v>16.0</v>
      </c>
      <c r="J4645" s="7" t="str">
        <f>vlookup(I4645,Cats!$A:$B,2,false)</f>
        <v>E</v>
      </c>
    </row>
    <row r="4646">
      <c r="A4646" s="1">
        <v>141655.0</v>
      </c>
      <c r="B4646" s="1">
        <v>564.0</v>
      </c>
      <c r="C4646" s="1">
        <v>0.0</v>
      </c>
      <c r="D4646" s="1" t="s">
        <v>31</v>
      </c>
      <c r="E4646" s="1">
        <v>9.0</v>
      </c>
      <c r="F4646" s="7" t="str">
        <f>vlookup(E4646,Teams!A:B,2,false)</f>
        <v>Centennial</v>
      </c>
      <c r="G4646" s="1" t="b">
        <v>1</v>
      </c>
      <c r="H4646" s="1" t="b">
        <v>0</v>
      </c>
      <c r="I4646" s="1">
        <v>17.0</v>
      </c>
      <c r="J4646" s="7" t="str">
        <f>vlookup(I4646,Cats!$A:$B,2,false)</f>
        <v>B</v>
      </c>
    </row>
    <row r="4647">
      <c r="A4647" s="1">
        <v>141656.0</v>
      </c>
      <c r="B4647" s="1">
        <v>564.0</v>
      </c>
      <c r="C4647" s="1">
        <v>0.0</v>
      </c>
      <c r="D4647" s="1" t="s">
        <v>50</v>
      </c>
      <c r="E4647" s="1">
        <v>134.0</v>
      </c>
      <c r="F4647" s="7" t="str">
        <f>vlookup(E4647,Teams!A:B,2,false)</f>
        <v>Iolani</v>
      </c>
      <c r="G4647" s="1" t="b">
        <v>0</v>
      </c>
      <c r="H4647" s="1" t="b">
        <v>0</v>
      </c>
      <c r="I4647" s="1">
        <v>17.0</v>
      </c>
      <c r="J4647" s="7" t="str">
        <f>vlookup(I4647,Cats!$A:$B,2,false)</f>
        <v>B</v>
      </c>
    </row>
    <row r="4648">
      <c r="A4648" s="1">
        <v>141657.0</v>
      </c>
      <c r="B4648" s="1">
        <v>564.0</v>
      </c>
      <c r="C4648" s="1">
        <v>4.0</v>
      </c>
      <c r="D4648" s="1" t="s">
        <v>31</v>
      </c>
      <c r="E4648" s="1">
        <v>9.0</v>
      </c>
      <c r="F4648" s="7" t="str">
        <f>vlookup(E4648,Teams!A:B,2,false)</f>
        <v>Centennial</v>
      </c>
      <c r="G4648" s="1" t="b">
        <v>1</v>
      </c>
      <c r="H4648" s="1" t="b">
        <v>0</v>
      </c>
      <c r="I4648" s="1">
        <v>18.0</v>
      </c>
      <c r="J4648" s="7" t="str">
        <f>vlookup(I4648,Cats!$A:$B,2,false)</f>
        <v>P</v>
      </c>
    </row>
    <row r="4649">
      <c r="A4649" s="1">
        <v>141658.0</v>
      </c>
      <c r="B4649" s="1">
        <v>564.0</v>
      </c>
      <c r="C4649" s="1">
        <v>0.0</v>
      </c>
      <c r="D4649" s="1" t="s">
        <v>32</v>
      </c>
      <c r="E4649" s="1">
        <v>134.0</v>
      </c>
      <c r="F4649" s="7" t="str">
        <f>vlookup(E4649,Teams!A:B,2,false)</f>
        <v>Iolani</v>
      </c>
      <c r="G4649" s="1" t="b">
        <v>0</v>
      </c>
      <c r="H4649" s="1" t="b">
        <v>1</v>
      </c>
      <c r="I4649" s="1">
        <v>18.0</v>
      </c>
      <c r="J4649" s="7" t="str">
        <f>vlookup(I4649,Cats!$A:$B,2,false)</f>
        <v>P</v>
      </c>
    </row>
    <row r="4650">
      <c r="A4650" s="1">
        <v>141659.0</v>
      </c>
      <c r="B4650" s="1">
        <v>564.0</v>
      </c>
      <c r="C4650" s="1">
        <v>14.0</v>
      </c>
      <c r="D4650" s="1" t="s">
        <v>31</v>
      </c>
      <c r="E4650" s="1">
        <v>9.0</v>
      </c>
      <c r="F4650" s="7" t="str">
        <f>vlookup(E4650,Teams!A:B,2,false)</f>
        <v>Centennial</v>
      </c>
      <c r="G4650" s="1" t="b">
        <v>1</v>
      </c>
      <c r="H4650" s="1" t="b">
        <v>0</v>
      </c>
      <c r="I4650" s="1">
        <v>19.0</v>
      </c>
      <c r="J4650" s="7" t="str">
        <f>vlookup(I4650,Cats!$A:$B,2,false)</f>
        <v>X</v>
      </c>
    </row>
    <row r="4651">
      <c r="A4651" s="1">
        <v>141660.0</v>
      </c>
      <c r="B4651" s="1">
        <v>564.0</v>
      </c>
      <c r="C4651" s="1">
        <v>0.0</v>
      </c>
      <c r="D4651" s="1" t="s">
        <v>32</v>
      </c>
      <c r="E4651" s="1">
        <v>134.0</v>
      </c>
      <c r="F4651" s="7" t="str">
        <f>vlookup(E4651,Teams!A:B,2,false)</f>
        <v>Iolani</v>
      </c>
      <c r="G4651" s="1" t="b">
        <v>0</v>
      </c>
      <c r="H4651" s="1" t="b">
        <v>1</v>
      </c>
      <c r="I4651" s="1">
        <v>19.0</v>
      </c>
      <c r="J4651" s="7" t="str">
        <f>vlookup(I4651,Cats!$A:$B,2,false)</f>
        <v>X</v>
      </c>
    </row>
    <row r="4652">
      <c r="A4652" s="1">
        <v>141661.0</v>
      </c>
      <c r="B4652" s="1">
        <v>564.0</v>
      </c>
      <c r="C4652" s="1">
        <v>14.0</v>
      </c>
      <c r="D4652" s="1" t="s">
        <v>31</v>
      </c>
      <c r="E4652" s="1">
        <v>9.0</v>
      </c>
      <c r="F4652" s="7" t="str">
        <f>vlookup(E4652,Teams!A:B,2,false)</f>
        <v>Centennial</v>
      </c>
      <c r="G4652" s="1" t="b">
        <v>1</v>
      </c>
      <c r="H4652" s="1" t="b">
        <v>0</v>
      </c>
      <c r="I4652" s="1">
        <v>20.0</v>
      </c>
      <c r="J4652" s="7" t="str">
        <f>vlookup(I4652,Cats!$A:$B,2,false)</f>
        <v>M</v>
      </c>
    </row>
    <row r="4653">
      <c r="A4653" s="1">
        <v>141662.0</v>
      </c>
      <c r="B4653" s="1">
        <v>564.0</v>
      </c>
      <c r="C4653" s="1">
        <v>0.0</v>
      </c>
      <c r="D4653" s="1" t="s">
        <v>32</v>
      </c>
      <c r="E4653" s="1">
        <v>134.0</v>
      </c>
      <c r="F4653" s="7" t="str">
        <f>vlookup(E4653,Teams!A:B,2,false)</f>
        <v>Iolani</v>
      </c>
      <c r="G4653" s="1" t="b">
        <v>0</v>
      </c>
      <c r="H4653" s="1" t="b">
        <v>1</v>
      </c>
      <c r="I4653" s="1">
        <v>20.0</v>
      </c>
      <c r="J4653" s="7" t="str">
        <f>vlookup(I4653,Cats!$A:$B,2,false)</f>
        <v>M</v>
      </c>
    </row>
    <row r="4654">
      <c r="A4654" s="1">
        <v>141663.0</v>
      </c>
      <c r="B4654" s="1">
        <v>564.0</v>
      </c>
      <c r="C4654" s="1">
        <v>14.0</v>
      </c>
      <c r="D4654" s="1" t="s">
        <v>31</v>
      </c>
      <c r="E4654" s="1">
        <v>9.0</v>
      </c>
      <c r="F4654" s="7" t="str">
        <f>vlookup(E4654,Teams!A:B,2,false)</f>
        <v>Centennial</v>
      </c>
      <c r="G4654" s="1" t="b">
        <v>1</v>
      </c>
      <c r="H4654" s="1" t="b">
        <v>0</v>
      </c>
      <c r="I4654" s="1">
        <v>21.0</v>
      </c>
      <c r="J4654" s="7" t="str">
        <f>vlookup(I4654,Cats!$A:$B,2,false)</f>
        <v>C</v>
      </c>
    </row>
    <row r="4655">
      <c r="A4655" s="1">
        <v>141664.0</v>
      </c>
      <c r="B4655" s="1">
        <v>564.0</v>
      </c>
      <c r="C4655" s="1">
        <v>0.0</v>
      </c>
      <c r="D4655" s="1" t="s">
        <v>32</v>
      </c>
      <c r="E4655" s="1">
        <v>134.0</v>
      </c>
      <c r="F4655" s="7" t="str">
        <f>vlookup(E4655,Teams!A:B,2,false)</f>
        <v>Iolani</v>
      </c>
      <c r="G4655" s="1" t="b">
        <v>0</v>
      </c>
      <c r="H4655" s="1" t="b">
        <v>1</v>
      </c>
      <c r="I4655" s="1">
        <v>21.0</v>
      </c>
      <c r="J4655" s="7" t="str">
        <f>vlookup(I4655,Cats!$A:$B,2,false)</f>
        <v>C</v>
      </c>
    </row>
    <row r="4656">
      <c r="A4656" s="1">
        <v>141665.0</v>
      </c>
      <c r="B4656" s="1">
        <v>564.0</v>
      </c>
      <c r="C4656" s="1">
        <v>14.0</v>
      </c>
      <c r="D4656" s="1" t="s">
        <v>55</v>
      </c>
      <c r="E4656" s="1">
        <v>9.0</v>
      </c>
      <c r="F4656" s="7" t="str">
        <f>vlookup(E4656,Teams!A:B,2,false)</f>
        <v>Centennial</v>
      </c>
      <c r="G4656" s="1" t="b">
        <v>1</v>
      </c>
      <c r="H4656" s="1" t="b">
        <v>0</v>
      </c>
      <c r="I4656" s="1">
        <v>22.0</v>
      </c>
      <c r="J4656" s="7" t="str">
        <f>vlookup(I4656,Cats!$A:$B,2,false)</f>
        <v>E</v>
      </c>
    </row>
    <row r="4657">
      <c r="A4657" s="1">
        <v>141666.0</v>
      </c>
      <c r="B4657" s="1">
        <v>564.0</v>
      </c>
      <c r="C4657" s="1">
        <v>0.0</v>
      </c>
      <c r="D4657" s="1" t="s">
        <v>47</v>
      </c>
      <c r="E4657" s="1">
        <v>134.0</v>
      </c>
      <c r="F4657" s="7" t="str">
        <f>vlookup(E4657,Teams!A:B,2,false)</f>
        <v>Iolani</v>
      </c>
      <c r="G4657" s="1" t="b">
        <v>0</v>
      </c>
      <c r="H4657" s="1" t="b">
        <v>0</v>
      </c>
      <c r="I4657" s="1">
        <v>22.0</v>
      </c>
      <c r="J4657" s="7" t="str">
        <f>vlookup(I4657,Cats!$A:$B,2,false)</f>
        <v>E</v>
      </c>
    </row>
    <row r="4658">
      <c r="A4658" s="1">
        <v>141667.0</v>
      </c>
      <c r="B4658" s="1">
        <v>564.0</v>
      </c>
      <c r="C4658" s="1">
        <v>-4.0</v>
      </c>
      <c r="D4658" s="1" t="s">
        <v>31</v>
      </c>
      <c r="E4658" s="1">
        <v>9.0</v>
      </c>
      <c r="F4658" s="7" t="str">
        <f>vlookup(E4658,Teams!A:B,2,false)</f>
        <v>Centennial</v>
      </c>
      <c r="G4658" s="1" t="b">
        <v>1</v>
      </c>
      <c r="H4658" s="1" t="b">
        <v>0</v>
      </c>
      <c r="I4658" s="1">
        <v>23.0</v>
      </c>
      <c r="J4658" s="7" t="str">
        <f>vlookup(I4658,Cats!$A:$B,2,false)</f>
        <v>B</v>
      </c>
    </row>
    <row r="4659">
      <c r="A4659" s="1">
        <v>141668.0</v>
      </c>
      <c r="B4659" s="1">
        <v>564.0</v>
      </c>
      <c r="C4659" s="1">
        <v>0.0</v>
      </c>
      <c r="D4659" s="1" t="s">
        <v>32</v>
      </c>
      <c r="E4659" s="1">
        <v>134.0</v>
      </c>
      <c r="F4659" s="7" t="str">
        <f>vlookup(E4659,Teams!A:B,2,false)</f>
        <v>Iolani</v>
      </c>
      <c r="G4659" s="1" t="b">
        <v>0</v>
      </c>
      <c r="H4659" s="1" t="b">
        <v>1</v>
      </c>
      <c r="I4659" s="1">
        <v>23.0</v>
      </c>
      <c r="J4659" s="7" t="str">
        <f>vlookup(I4659,Cats!$A:$B,2,false)</f>
        <v>B</v>
      </c>
    </row>
    <row r="4660">
      <c r="A4660" s="1">
        <v>141669.0</v>
      </c>
      <c r="B4660" s="1">
        <v>564.0</v>
      </c>
      <c r="C4660" s="1">
        <v>14.0</v>
      </c>
      <c r="D4660" s="1" t="s">
        <v>31</v>
      </c>
      <c r="E4660" s="1">
        <v>9.0</v>
      </c>
      <c r="F4660" s="7" t="str">
        <f>vlookup(E4660,Teams!A:B,2,false)</f>
        <v>Centennial</v>
      </c>
      <c r="G4660" s="1" t="b">
        <v>1</v>
      </c>
      <c r="H4660" s="1" t="b">
        <v>0</v>
      </c>
      <c r="I4660" s="1">
        <v>24.0</v>
      </c>
      <c r="J4660" s="7" t="str">
        <f>vlookup(I4660,Cats!$A:$B,2,false)</f>
        <v>P</v>
      </c>
    </row>
    <row r="4661">
      <c r="A4661" s="1">
        <v>141670.0</v>
      </c>
      <c r="B4661" s="1">
        <v>564.0</v>
      </c>
      <c r="C4661" s="1">
        <v>0.0</v>
      </c>
      <c r="D4661" s="1" t="s">
        <v>32</v>
      </c>
      <c r="E4661" s="1">
        <v>134.0</v>
      </c>
      <c r="F4661" s="7" t="str">
        <f>vlookup(E4661,Teams!A:B,2,false)</f>
        <v>Iolani</v>
      </c>
      <c r="G4661" s="1" t="b">
        <v>0</v>
      </c>
      <c r="H4661" s="1" t="b">
        <v>1</v>
      </c>
      <c r="I4661" s="1">
        <v>24.0</v>
      </c>
      <c r="J4661" s="7" t="str">
        <f>vlookup(I4661,Cats!$A:$B,2,false)</f>
        <v>P</v>
      </c>
    </row>
    <row r="4662">
      <c r="A4662" s="1">
        <v>141671.0</v>
      </c>
      <c r="B4662" s="1">
        <v>565.0</v>
      </c>
      <c r="C4662" s="1">
        <v>0.0</v>
      </c>
      <c r="D4662" s="1" t="s">
        <v>32</v>
      </c>
      <c r="E4662" s="1">
        <v>135.0</v>
      </c>
      <c r="F4662" s="7" t="str">
        <f>vlookup(E4662,Teams!A:B,2,false)</f>
        <v>AHS Broward</v>
      </c>
      <c r="G4662" s="1" t="b">
        <v>1</v>
      </c>
      <c r="H4662" s="1" t="b">
        <v>1</v>
      </c>
      <c r="I4662" s="1">
        <v>1.0</v>
      </c>
      <c r="J4662" s="7" t="str">
        <f>vlookup(I4662,Cats!$A:$B,2,false)</f>
        <v>X</v>
      </c>
    </row>
    <row r="4663">
      <c r="A4663" s="1">
        <v>141672.0</v>
      </c>
      <c r="B4663" s="1">
        <v>565.0</v>
      </c>
      <c r="C4663" s="1">
        <v>4.0</v>
      </c>
      <c r="D4663" s="1" t="s">
        <v>144</v>
      </c>
      <c r="E4663" s="1">
        <v>25.0</v>
      </c>
      <c r="F4663" s="7" t="str">
        <f>vlookup(E4663,Teams!A:B,2,false)</f>
        <v>Lexington B</v>
      </c>
      <c r="G4663" s="1" t="b">
        <v>0</v>
      </c>
      <c r="H4663" s="1" t="b">
        <v>0</v>
      </c>
      <c r="I4663" s="1">
        <v>1.0</v>
      </c>
      <c r="J4663" s="7" t="str">
        <f>vlookup(I4663,Cats!$A:$B,2,false)</f>
        <v>X</v>
      </c>
    </row>
    <row r="4664">
      <c r="A4664" s="1">
        <v>141673.0</v>
      </c>
      <c r="B4664" s="1">
        <v>565.0</v>
      </c>
      <c r="C4664" s="1">
        <v>0.0</v>
      </c>
      <c r="D4664" s="1" t="s">
        <v>32</v>
      </c>
      <c r="E4664" s="1">
        <v>135.0</v>
      </c>
      <c r="F4664" s="7" t="str">
        <f>vlookup(E4664,Teams!A:B,2,false)</f>
        <v>AHS Broward</v>
      </c>
      <c r="G4664" s="1" t="b">
        <v>1</v>
      </c>
      <c r="H4664" s="1" t="b">
        <v>1</v>
      </c>
      <c r="I4664" s="1">
        <v>2.0</v>
      </c>
      <c r="J4664" s="7" t="str">
        <f>vlookup(I4664,Cats!$A:$B,2,false)</f>
        <v>M</v>
      </c>
    </row>
    <row r="4665">
      <c r="A4665" s="1">
        <v>141674.0</v>
      </c>
      <c r="B4665" s="1">
        <v>565.0</v>
      </c>
      <c r="C4665" s="1">
        <v>0.0</v>
      </c>
      <c r="D4665" s="1" t="s">
        <v>32</v>
      </c>
      <c r="E4665" s="1">
        <v>25.0</v>
      </c>
      <c r="F4665" s="7" t="str">
        <f>vlookup(E4665,Teams!A:B,2,false)</f>
        <v>Lexington B</v>
      </c>
      <c r="G4665" s="1" t="b">
        <v>0</v>
      </c>
      <c r="H4665" s="1" t="b">
        <v>1</v>
      </c>
      <c r="I4665" s="1">
        <v>2.0</v>
      </c>
      <c r="J4665" s="7" t="str">
        <f>vlookup(I4665,Cats!$A:$B,2,false)</f>
        <v>M</v>
      </c>
    </row>
    <row r="4666">
      <c r="A4666" s="1">
        <v>141675.0</v>
      </c>
      <c r="B4666" s="1">
        <v>565.0</v>
      </c>
      <c r="C4666" s="1">
        <v>-4.0</v>
      </c>
      <c r="D4666" s="1" t="s">
        <v>201</v>
      </c>
      <c r="E4666" s="1">
        <v>135.0</v>
      </c>
      <c r="F4666" s="7" t="str">
        <f>vlookup(E4666,Teams!A:B,2,false)</f>
        <v>AHS Broward</v>
      </c>
      <c r="G4666" s="1" t="b">
        <v>1</v>
      </c>
      <c r="H4666" s="1" t="b">
        <v>0</v>
      </c>
      <c r="I4666" s="1">
        <v>3.0</v>
      </c>
      <c r="J4666" s="7" t="str">
        <f>vlookup(I4666,Cats!$A:$B,2,false)</f>
        <v>C</v>
      </c>
    </row>
    <row r="4667">
      <c r="A4667" s="1">
        <v>141676.0</v>
      </c>
      <c r="B4667" s="1">
        <v>565.0</v>
      </c>
      <c r="C4667" s="1">
        <v>14.0</v>
      </c>
      <c r="D4667" s="1" t="s">
        <v>144</v>
      </c>
      <c r="E4667" s="1">
        <v>25.0</v>
      </c>
      <c r="F4667" s="7" t="str">
        <f>vlookup(E4667,Teams!A:B,2,false)</f>
        <v>Lexington B</v>
      </c>
      <c r="G4667" s="1" t="b">
        <v>0</v>
      </c>
      <c r="H4667" s="1" t="b">
        <v>0</v>
      </c>
      <c r="I4667" s="1">
        <v>3.0</v>
      </c>
      <c r="J4667" s="7" t="str">
        <f>vlookup(I4667,Cats!$A:$B,2,false)</f>
        <v>C</v>
      </c>
    </row>
    <row r="4668">
      <c r="A4668" s="1">
        <v>141677.0</v>
      </c>
      <c r="B4668" s="1">
        <v>565.0</v>
      </c>
      <c r="C4668" s="1">
        <v>0.0</v>
      </c>
      <c r="D4668" s="1" t="s">
        <v>32</v>
      </c>
      <c r="E4668" s="1">
        <v>135.0</v>
      </c>
      <c r="F4668" s="7" t="str">
        <f>vlookup(E4668,Teams!A:B,2,false)</f>
        <v>AHS Broward</v>
      </c>
      <c r="G4668" s="1" t="b">
        <v>1</v>
      </c>
      <c r="H4668" s="1" t="b">
        <v>1</v>
      </c>
      <c r="I4668" s="1">
        <v>4.0</v>
      </c>
      <c r="J4668" s="7" t="str">
        <f>vlookup(I4668,Cats!$A:$B,2,false)</f>
        <v>E</v>
      </c>
    </row>
    <row r="4669">
      <c r="A4669" s="1">
        <v>141678.0</v>
      </c>
      <c r="B4669" s="1">
        <v>565.0</v>
      </c>
      <c r="C4669" s="1">
        <v>4.0</v>
      </c>
      <c r="D4669" s="1" t="s">
        <v>137</v>
      </c>
      <c r="E4669" s="1">
        <v>25.0</v>
      </c>
      <c r="F4669" s="7" t="str">
        <f>vlookup(E4669,Teams!A:B,2,false)</f>
        <v>Lexington B</v>
      </c>
      <c r="G4669" s="1" t="b">
        <v>0</v>
      </c>
      <c r="H4669" s="1" t="b">
        <v>0</v>
      </c>
      <c r="I4669" s="1">
        <v>4.0</v>
      </c>
      <c r="J4669" s="7" t="str">
        <f>vlookup(I4669,Cats!$A:$B,2,false)</f>
        <v>E</v>
      </c>
    </row>
    <row r="4670">
      <c r="A4670" s="1">
        <v>141679.0</v>
      </c>
      <c r="B4670" s="1">
        <v>565.0</v>
      </c>
      <c r="C4670" s="1">
        <v>0.0</v>
      </c>
      <c r="D4670" s="1" t="s">
        <v>145</v>
      </c>
      <c r="E4670" s="1">
        <v>135.0</v>
      </c>
      <c r="F4670" s="7" t="str">
        <f>vlookup(E4670,Teams!A:B,2,false)</f>
        <v>AHS Broward</v>
      </c>
      <c r="G4670" s="1" t="b">
        <v>1</v>
      </c>
      <c r="H4670" s="1" t="b">
        <v>0</v>
      </c>
      <c r="I4670" s="1">
        <v>5.0</v>
      </c>
      <c r="J4670" s="7" t="str">
        <f>vlookup(I4670,Cats!$A:$B,2,false)</f>
        <v>B</v>
      </c>
    </row>
    <row r="4671">
      <c r="A4671" s="1">
        <v>141680.0</v>
      </c>
      <c r="B4671" s="1">
        <v>565.0</v>
      </c>
      <c r="C4671" s="1">
        <v>0.0</v>
      </c>
      <c r="D4671" s="1" t="s">
        <v>138</v>
      </c>
      <c r="E4671" s="1">
        <v>25.0</v>
      </c>
      <c r="F4671" s="7" t="str">
        <f>vlookup(E4671,Teams!A:B,2,false)</f>
        <v>Lexington B</v>
      </c>
      <c r="G4671" s="1" t="b">
        <v>0</v>
      </c>
      <c r="H4671" s="1" t="b">
        <v>0</v>
      </c>
      <c r="I4671" s="1">
        <v>5.0</v>
      </c>
      <c r="J4671" s="7" t="str">
        <f>vlookup(I4671,Cats!$A:$B,2,false)</f>
        <v>B</v>
      </c>
    </row>
    <row r="4672">
      <c r="A4672" s="1">
        <v>141681.0</v>
      </c>
      <c r="B4672" s="1">
        <v>565.0</v>
      </c>
      <c r="C4672" s="1">
        <v>0.0</v>
      </c>
      <c r="D4672" s="1" t="s">
        <v>150</v>
      </c>
      <c r="E4672" s="1">
        <v>135.0</v>
      </c>
      <c r="F4672" s="7" t="str">
        <f>vlookup(E4672,Teams!A:B,2,false)</f>
        <v>AHS Broward</v>
      </c>
      <c r="G4672" s="1" t="b">
        <v>1</v>
      </c>
      <c r="H4672" s="1" t="b">
        <v>0</v>
      </c>
      <c r="I4672" s="1">
        <v>6.0</v>
      </c>
      <c r="J4672" s="7" t="str">
        <f>vlookup(I4672,Cats!$A:$B,2,false)</f>
        <v>P</v>
      </c>
    </row>
    <row r="4673">
      <c r="A4673" s="1">
        <v>141682.0</v>
      </c>
      <c r="B4673" s="1">
        <v>565.0</v>
      </c>
      <c r="C4673" s="1">
        <v>0.0</v>
      </c>
      <c r="D4673" s="1" t="s">
        <v>140</v>
      </c>
      <c r="E4673" s="1">
        <v>25.0</v>
      </c>
      <c r="F4673" s="7" t="str">
        <f>vlookup(E4673,Teams!A:B,2,false)</f>
        <v>Lexington B</v>
      </c>
      <c r="G4673" s="1" t="b">
        <v>0</v>
      </c>
      <c r="H4673" s="1" t="b">
        <v>0</v>
      </c>
      <c r="I4673" s="1">
        <v>6.0</v>
      </c>
      <c r="J4673" s="7" t="str">
        <f>vlookup(I4673,Cats!$A:$B,2,false)</f>
        <v>P</v>
      </c>
    </row>
    <row r="4674">
      <c r="A4674" s="1">
        <v>141683.0</v>
      </c>
      <c r="B4674" s="1">
        <v>565.0</v>
      </c>
      <c r="C4674" s="1">
        <v>0.0</v>
      </c>
      <c r="D4674" s="1" t="s">
        <v>32</v>
      </c>
      <c r="E4674" s="1">
        <v>135.0</v>
      </c>
      <c r="F4674" s="7" t="str">
        <f>vlookup(E4674,Teams!A:B,2,false)</f>
        <v>AHS Broward</v>
      </c>
      <c r="G4674" s="1" t="b">
        <v>1</v>
      </c>
      <c r="H4674" s="1" t="b">
        <v>1</v>
      </c>
      <c r="I4674" s="1">
        <v>7.0</v>
      </c>
      <c r="J4674" s="7" t="str">
        <f>vlookup(I4674,Cats!$A:$B,2,false)</f>
        <v>X</v>
      </c>
    </row>
    <row r="4675">
      <c r="A4675" s="1">
        <v>141684.0</v>
      </c>
      <c r="B4675" s="1">
        <v>565.0</v>
      </c>
      <c r="C4675" s="1">
        <v>4.0</v>
      </c>
      <c r="D4675" s="1" t="s">
        <v>137</v>
      </c>
      <c r="E4675" s="1">
        <v>25.0</v>
      </c>
      <c r="F4675" s="7" t="str">
        <f>vlookup(E4675,Teams!A:B,2,false)</f>
        <v>Lexington B</v>
      </c>
      <c r="G4675" s="1" t="b">
        <v>0</v>
      </c>
      <c r="H4675" s="1" t="b">
        <v>0</v>
      </c>
      <c r="I4675" s="1">
        <v>7.0</v>
      </c>
      <c r="J4675" s="7" t="str">
        <f>vlookup(I4675,Cats!$A:$B,2,false)</f>
        <v>X</v>
      </c>
    </row>
    <row r="4676">
      <c r="A4676" s="1">
        <v>141685.0</v>
      </c>
      <c r="B4676" s="1">
        <v>565.0</v>
      </c>
      <c r="C4676" s="1">
        <v>14.0</v>
      </c>
      <c r="D4676" s="1" t="s">
        <v>149</v>
      </c>
      <c r="E4676" s="1">
        <v>135.0</v>
      </c>
      <c r="F4676" s="7" t="str">
        <f>vlookup(E4676,Teams!A:B,2,false)</f>
        <v>AHS Broward</v>
      </c>
      <c r="G4676" s="1" t="b">
        <v>1</v>
      </c>
      <c r="H4676" s="1" t="b">
        <v>0</v>
      </c>
      <c r="I4676" s="1">
        <v>8.0</v>
      </c>
      <c r="J4676" s="7" t="str">
        <f>vlookup(I4676,Cats!$A:$B,2,false)</f>
        <v>M</v>
      </c>
    </row>
    <row r="4677">
      <c r="A4677" s="1">
        <v>141686.0</v>
      </c>
      <c r="B4677" s="1">
        <v>565.0</v>
      </c>
      <c r="C4677" s="1">
        <v>0.0</v>
      </c>
      <c r="D4677" s="1" t="s">
        <v>32</v>
      </c>
      <c r="E4677" s="1">
        <v>25.0</v>
      </c>
      <c r="F4677" s="7" t="str">
        <f>vlookup(E4677,Teams!A:B,2,false)</f>
        <v>Lexington B</v>
      </c>
      <c r="G4677" s="1" t="b">
        <v>0</v>
      </c>
      <c r="H4677" s="1" t="b">
        <v>1</v>
      </c>
      <c r="I4677" s="1">
        <v>8.0</v>
      </c>
      <c r="J4677" s="7" t="str">
        <f>vlookup(I4677,Cats!$A:$B,2,false)</f>
        <v>M</v>
      </c>
    </row>
    <row r="4678">
      <c r="A4678" s="1">
        <v>141687.0</v>
      </c>
      <c r="B4678" s="1">
        <v>565.0</v>
      </c>
      <c r="C4678" s="1">
        <v>0.0</v>
      </c>
      <c r="D4678" s="1" t="s">
        <v>32</v>
      </c>
      <c r="E4678" s="1">
        <v>135.0</v>
      </c>
      <c r="F4678" s="7" t="str">
        <f>vlookup(E4678,Teams!A:B,2,false)</f>
        <v>AHS Broward</v>
      </c>
      <c r="G4678" s="1" t="b">
        <v>1</v>
      </c>
      <c r="H4678" s="1" t="b">
        <v>1</v>
      </c>
      <c r="I4678" s="1">
        <v>9.0</v>
      </c>
      <c r="J4678" s="7" t="str">
        <f>vlookup(I4678,Cats!$A:$B,2,false)</f>
        <v>C</v>
      </c>
    </row>
    <row r="4679">
      <c r="A4679" s="1">
        <v>141688.0</v>
      </c>
      <c r="B4679" s="1">
        <v>565.0</v>
      </c>
      <c r="C4679" s="1">
        <v>4.0</v>
      </c>
      <c r="D4679" s="1" t="s">
        <v>144</v>
      </c>
      <c r="E4679" s="1">
        <v>25.0</v>
      </c>
      <c r="F4679" s="7" t="str">
        <f>vlookup(E4679,Teams!A:B,2,false)</f>
        <v>Lexington B</v>
      </c>
      <c r="G4679" s="1" t="b">
        <v>0</v>
      </c>
      <c r="H4679" s="1" t="b">
        <v>0</v>
      </c>
      <c r="I4679" s="1">
        <v>9.0</v>
      </c>
      <c r="J4679" s="7" t="str">
        <f>vlookup(I4679,Cats!$A:$B,2,false)</f>
        <v>C</v>
      </c>
    </row>
    <row r="4680">
      <c r="A4680" s="1">
        <v>141689.0</v>
      </c>
      <c r="B4680" s="1">
        <v>565.0</v>
      </c>
      <c r="C4680" s="1">
        <v>0.0</v>
      </c>
      <c r="D4680" s="1" t="s">
        <v>146</v>
      </c>
      <c r="E4680" s="1">
        <v>135.0</v>
      </c>
      <c r="F4680" s="7" t="str">
        <f>vlookup(E4680,Teams!A:B,2,false)</f>
        <v>AHS Broward</v>
      </c>
      <c r="G4680" s="1" t="b">
        <v>1</v>
      </c>
      <c r="H4680" s="1" t="b">
        <v>0</v>
      </c>
      <c r="I4680" s="1">
        <v>10.0</v>
      </c>
      <c r="J4680" s="7" t="str">
        <f>vlookup(I4680,Cats!$A:$B,2,false)</f>
        <v>E</v>
      </c>
    </row>
    <row r="4681">
      <c r="A4681" s="1">
        <v>141690.0</v>
      </c>
      <c r="B4681" s="1">
        <v>565.0</v>
      </c>
      <c r="C4681" s="1">
        <v>0.0</v>
      </c>
      <c r="D4681" s="1" t="s">
        <v>137</v>
      </c>
      <c r="E4681" s="1">
        <v>25.0</v>
      </c>
      <c r="F4681" s="7" t="str">
        <f>vlookup(E4681,Teams!A:B,2,false)</f>
        <v>Lexington B</v>
      </c>
      <c r="G4681" s="1" t="b">
        <v>0</v>
      </c>
      <c r="H4681" s="1" t="b">
        <v>0</v>
      </c>
      <c r="I4681" s="1">
        <v>10.0</v>
      </c>
      <c r="J4681" s="7" t="str">
        <f>vlookup(I4681,Cats!$A:$B,2,false)</f>
        <v>E</v>
      </c>
    </row>
    <row r="4682">
      <c r="A4682" s="1">
        <v>141691.0</v>
      </c>
      <c r="B4682" s="1">
        <v>565.0</v>
      </c>
      <c r="C4682" s="1">
        <v>4.0</v>
      </c>
      <c r="D4682" s="1" t="s">
        <v>149</v>
      </c>
      <c r="E4682" s="1">
        <v>135.0</v>
      </c>
      <c r="F4682" s="7" t="str">
        <f>vlookup(E4682,Teams!A:B,2,false)</f>
        <v>AHS Broward</v>
      </c>
      <c r="G4682" s="1" t="b">
        <v>1</v>
      </c>
      <c r="H4682" s="1" t="b">
        <v>0</v>
      </c>
      <c r="I4682" s="1">
        <v>11.0</v>
      </c>
      <c r="J4682" s="7" t="str">
        <f>vlookup(I4682,Cats!$A:$B,2,false)</f>
        <v>B</v>
      </c>
    </row>
    <row r="4683">
      <c r="A4683" s="1">
        <v>141692.0</v>
      </c>
      <c r="B4683" s="1">
        <v>565.0</v>
      </c>
      <c r="C4683" s="1">
        <v>0.0</v>
      </c>
      <c r="D4683" s="1" t="s">
        <v>144</v>
      </c>
      <c r="E4683" s="1">
        <v>25.0</v>
      </c>
      <c r="F4683" s="7" t="str">
        <f>vlookup(E4683,Teams!A:B,2,false)</f>
        <v>Lexington B</v>
      </c>
      <c r="G4683" s="1" t="b">
        <v>0</v>
      </c>
      <c r="H4683" s="1" t="b">
        <v>0</v>
      </c>
      <c r="I4683" s="1">
        <v>11.0</v>
      </c>
      <c r="J4683" s="7" t="str">
        <f>vlookup(I4683,Cats!$A:$B,2,false)</f>
        <v>B</v>
      </c>
    </row>
    <row r="4684">
      <c r="A4684" s="1">
        <v>141693.0</v>
      </c>
      <c r="B4684" s="1">
        <v>565.0</v>
      </c>
      <c r="C4684" s="1">
        <v>0.0</v>
      </c>
      <c r="D4684" s="1" t="s">
        <v>32</v>
      </c>
      <c r="E4684" s="1">
        <v>135.0</v>
      </c>
      <c r="F4684" s="7" t="str">
        <f>vlookup(E4684,Teams!A:B,2,false)</f>
        <v>AHS Broward</v>
      </c>
      <c r="G4684" s="1" t="b">
        <v>1</v>
      </c>
      <c r="H4684" s="1" t="b">
        <v>1</v>
      </c>
      <c r="I4684" s="1">
        <v>12.0</v>
      </c>
      <c r="J4684" s="7" t="str">
        <f>vlookup(I4684,Cats!$A:$B,2,false)</f>
        <v>P</v>
      </c>
    </row>
    <row r="4685">
      <c r="A4685" s="1">
        <v>141694.0</v>
      </c>
      <c r="B4685" s="1">
        <v>565.0</v>
      </c>
      <c r="C4685" s="1">
        <v>14.0</v>
      </c>
      <c r="D4685" s="1" t="s">
        <v>140</v>
      </c>
      <c r="E4685" s="1">
        <v>25.0</v>
      </c>
      <c r="F4685" s="7" t="str">
        <f>vlookup(E4685,Teams!A:B,2,false)</f>
        <v>Lexington B</v>
      </c>
      <c r="G4685" s="1" t="b">
        <v>0</v>
      </c>
      <c r="H4685" s="1" t="b">
        <v>0</v>
      </c>
      <c r="I4685" s="1">
        <v>12.0</v>
      </c>
      <c r="J4685" s="7" t="str">
        <f>vlookup(I4685,Cats!$A:$B,2,false)</f>
        <v>P</v>
      </c>
    </row>
    <row r="4686">
      <c r="A4686" s="1">
        <v>141695.0</v>
      </c>
      <c r="B4686" s="1">
        <v>565.0</v>
      </c>
      <c r="C4686" s="1">
        <v>0.0</v>
      </c>
      <c r="D4686" s="1" t="s">
        <v>32</v>
      </c>
      <c r="E4686" s="1">
        <v>135.0</v>
      </c>
      <c r="F4686" s="7" t="str">
        <f>vlookup(E4686,Teams!A:B,2,false)</f>
        <v>AHS Broward</v>
      </c>
      <c r="G4686" s="1" t="b">
        <v>1</v>
      </c>
      <c r="H4686" s="1" t="b">
        <v>1</v>
      </c>
      <c r="I4686" s="1">
        <v>13.0</v>
      </c>
      <c r="J4686" s="7" t="str">
        <f>vlookup(I4686,Cats!$A:$B,2,false)</f>
        <v>X</v>
      </c>
    </row>
    <row r="4687">
      <c r="A4687" s="1">
        <v>141696.0</v>
      </c>
      <c r="B4687" s="1">
        <v>565.0</v>
      </c>
      <c r="C4687" s="1">
        <v>14.0</v>
      </c>
      <c r="D4687" s="1" t="s">
        <v>140</v>
      </c>
      <c r="E4687" s="1">
        <v>25.0</v>
      </c>
      <c r="F4687" s="7" t="str">
        <f>vlookup(E4687,Teams!A:B,2,false)</f>
        <v>Lexington B</v>
      </c>
      <c r="G4687" s="1" t="b">
        <v>0</v>
      </c>
      <c r="H4687" s="1" t="b">
        <v>0</v>
      </c>
      <c r="I4687" s="1">
        <v>13.0</v>
      </c>
      <c r="J4687" s="7" t="str">
        <f>vlookup(I4687,Cats!$A:$B,2,false)</f>
        <v>X</v>
      </c>
    </row>
    <row r="4688">
      <c r="A4688" s="1">
        <v>141697.0</v>
      </c>
      <c r="B4688" s="1">
        <v>565.0</v>
      </c>
      <c r="C4688" s="1">
        <v>0.0</v>
      </c>
      <c r="D4688" s="1" t="s">
        <v>201</v>
      </c>
      <c r="E4688" s="1">
        <v>135.0</v>
      </c>
      <c r="F4688" s="7" t="str">
        <f>vlookup(E4688,Teams!A:B,2,false)</f>
        <v>AHS Broward</v>
      </c>
      <c r="G4688" s="1" t="b">
        <v>1</v>
      </c>
      <c r="H4688" s="1" t="b">
        <v>0</v>
      </c>
      <c r="I4688" s="1">
        <v>14.0</v>
      </c>
      <c r="J4688" s="7" t="str">
        <f>vlookup(I4688,Cats!$A:$B,2,false)</f>
        <v>M</v>
      </c>
    </row>
    <row r="4689">
      <c r="A4689" s="1">
        <v>141698.0</v>
      </c>
      <c r="B4689" s="1">
        <v>565.0</v>
      </c>
      <c r="C4689" s="1">
        <v>0.0</v>
      </c>
      <c r="D4689" s="1" t="s">
        <v>138</v>
      </c>
      <c r="E4689" s="1">
        <v>25.0</v>
      </c>
      <c r="F4689" s="7" t="str">
        <f>vlookup(E4689,Teams!A:B,2,false)</f>
        <v>Lexington B</v>
      </c>
      <c r="G4689" s="1" t="b">
        <v>0</v>
      </c>
      <c r="H4689" s="1" t="b">
        <v>0</v>
      </c>
      <c r="I4689" s="1">
        <v>14.0</v>
      </c>
      <c r="J4689" s="7" t="str">
        <f>vlookup(I4689,Cats!$A:$B,2,false)</f>
        <v>M</v>
      </c>
    </row>
    <row r="4690">
      <c r="A4690" s="1">
        <v>141699.0</v>
      </c>
      <c r="B4690" s="1">
        <v>565.0</v>
      </c>
      <c r="C4690" s="1">
        <v>0.0</v>
      </c>
      <c r="D4690" s="1" t="s">
        <v>146</v>
      </c>
      <c r="E4690" s="1">
        <v>135.0</v>
      </c>
      <c r="F4690" s="7" t="str">
        <f>vlookup(E4690,Teams!A:B,2,false)</f>
        <v>AHS Broward</v>
      </c>
      <c r="G4690" s="1" t="b">
        <v>1</v>
      </c>
      <c r="H4690" s="1" t="b">
        <v>0</v>
      </c>
      <c r="I4690" s="1">
        <v>15.0</v>
      </c>
      <c r="J4690" s="7" t="str">
        <f>vlookup(I4690,Cats!$A:$B,2,false)</f>
        <v>C</v>
      </c>
    </row>
    <row r="4691">
      <c r="A4691" s="1">
        <v>141700.0</v>
      </c>
      <c r="B4691" s="1">
        <v>565.0</v>
      </c>
      <c r="C4691" s="1">
        <v>-4.0</v>
      </c>
      <c r="D4691" s="1" t="s">
        <v>144</v>
      </c>
      <c r="E4691" s="1">
        <v>25.0</v>
      </c>
      <c r="F4691" s="7" t="str">
        <f>vlookup(E4691,Teams!A:B,2,false)</f>
        <v>Lexington B</v>
      </c>
      <c r="G4691" s="1" t="b">
        <v>0</v>
      </c>
      <c r="H4691" s="1" t="b">
        <v>0</v>
      </c>
      <c r="I4691" s="1">
        <v>15.0</v>
      </c>
      <c r="J4691" s="7" t="str">
        <f>vlookup(I4691,Cats!$A:$B,2,false)</f>
        <v>C</v>
      </c>
    </row>
    <row r="4692">
      <c r="A4692" s="1">
        <v>141701.0</v>
      </c>
      <c r="B4692" s="1">
        <v>565.0</v>
      </c>
      <c r="C4692" s="1">
        <v>4.0</v>
      </c>
      <c r="D4692" s="1" t="s">
        <v>201</v>
      </c>
      <c r="E4692" s="1">
        <v>135.0</v>
      </c>
      <c r="F4692" s="7" t="str">
        <f>vlookup(E4692,Teams!A:B,2,false)</f>
        <v>AHS Broward</v>
      </c>
      <c r="G4692" s="1" t="b">
        <v>1</v>
      </c>
      <c r="H4692" s="1" t="b">
        <v>0</v>
      </c>
      <c r="I4692" s="1">
        <v>16.0</v>
      </c>
      <c r="J4692" s="7" t="str">
        <f>vlookup(I4692,Cats!$A:$B,2,false)</f>
        <v>E</v>
      </c>
    </row>
    <row r="4693">
      <c r="A4693" s="1">
        <v>141702.0</v>
      </c>
      <c r="B4693" s="1">
        <v>565.0</v>
      </c>
      <c r="C4693" s="1">
        <v>0.0</v>
      </c>
      <c r="D4693" s="1" t="s">
        <v>137</v>
      </c>
      <c r="E4693" s="1">
        <v>25.0</v>
      </c>
      <c r="F4693" s="7" t="str">
        <f>vlookup(E4693,Teams!A:B,2,false)</f>
        <v>Lexington B</v>
      </c>
      <c r="G4693" s="1" t="b">
        <v>0</v>
      </c>
      <c r="H4693" s="1" t="b">
        <v>0</v>
      </c>
      <c r="I4693" s="1">
        <v>16.0</v>
      </c>
      <c r="J4693" s="7" t="str">
        <f>vlookup(I4693,Cats!$A:$B,2,false)</f>
        <v>E</v>
      </c>
    </row>
    <row r="4694">
      <c r="A4694" s="1">
        <v>141703.0</v>
      </c>
      <c r="B4694" s="1">
        <v>565.0</v>
      </c>
      <c r="C4694" s="1">
        <v>0.0</v>
      </c>
      <c r="D4694" s="1" t="s">
        <v>149</v>
      </c>
      <c r="E4694" s="1">
        <v>135.0</v>
      </c>
      <c r="F4694" s="7" t="str">
        <f>vlookup(E4694,Teams!A:B,2,false)</f>
        <v>AHS Broward</v>
      </c>
      <c r="G4694" s="1" t="b">
        <v>1</v>
      </c>
      <c r="H4694" s="1" t="b">
        <v>0</v>
      </c>
      <c r="I4694" s="1">
        <v>17.0</v>
      </c>
      <c r="J4694" s="7" t="str">
        <f>vlookup(I4694,Cats!$A:$B,2,false)</f>
        <v>B</v>
      </c>
    </row>
    <row r="4695">
      <c r="A4695" s="1">
        <v>141704.0</v>
      </c>
      <c r="B4695" s="1">
        <v>565.0</v>
      </c>
      <c r="C4695" s="1">
        <v>0.0</v>
      </c>
      <c r="D4695" s="1" t="s">
        <v>137</v>
      </c>
      <c r="E4695" s="1">
        <v>25.0</v>
      </c>
      <c r="F4695" s="7" t="str">
        <f>vlookup(E4695,Teams!A:B,2,false)</f>
        <v>Lexington B</v>
      </c>
      <c r="G4695" s="1" t="b">
        <v>0</v>
      </c>
      <c r="H4695" s="1" t="b">
        <v>0</v>
      </c>
      <c r="I4695" s="1">
        <v>17.0</v>
      </c>
      <c r="J4695" s="7" t="str">
        <f>vlookup(I4695,Cats!$A:$B,2,false)</f>
        <v>B</v>
      </c>
    </row>
    <row r="4696">
      <c r="A4696" s="1">
        <v>141705.0</v>
      </c>
      <c r="B4696" s="1">
        <v>565.0</v>
      </c>
      <c r="C4696" s="1">
        <v>0.0</v>
      </c>
      <c r="D4696" s="1" t="s">
        <v>32</v>
      </c>
      <c r="E4696" s="1">
        <v>135.0</v>
      </c>
      <c r="F4696" s="7" t="str">
        <f>vlookup(E4696,Teams!A:B,2,false)</f>
        <v>AHS Broward</v>
      </c>
      <c r="G4696" s="1" t="b">
        <v>1</v>
      </c>
      <c r="H4696" s="1" t="b">
        <v>1</v>
      </c>
      <c r="I4696" s="1">
        <v>18.0</v>
      </c>
      <c r="J4696" s="7" t="str">
        <f>vlookup(I4696,Cats!$A:$B,2,false)</f>
        <v>P</v>
      </c>
    </row>
    <row r="4697">
      <c r="A4697" s="1">
        <v>141706.0</v>
      </c>
      <c r="B4697" s="1">
        <v>565.0</v>
      </c>
      <c r="C4697" s="1">
        <v>14.0</v>
      </c>
      <c r="D4697" s="1" t="s">
        <v>140</v>
      </c>
      <c r="E4697" s="1">
        <v>25.0</v>
      </c>
      <c r="F4697" s="7" t="str">
        <f>vlookup(E4697,Teams!A:B,2,false)</f>
        <v>Lexington B</v>
      </c>
      <c r="G4697" s="1" t="b">
        <v>0</v>
      </c>
      <c r="H4697" s="1" t="b">
        <v>0</v>
      </c>
      <c r="I4697" s="1">
        <v>18.0</v>
      </c>
      <c r="J4697" s="7" t="str">
        <f>vlookup(I4697,Cats!$A:$B,2,false)</f>
        <v>P</v>
      </c>
    </row>
    <row r="4698">
      <c r="A4698" s="1">
        <v>141707.0</v>
      </c>
      <c r="B4698" s="1">
        <v>565.0</v>
      </c>
      <c r="C4698" s="1">
        <v>4.0</v>
      </c>
      <c r="D4698" s="1" t="s">
        <v>150</v>
      </c>
      <c r="E4698" s="1">
        <v>135.0</v>
      </c>
      <c r="F4698" s="7" t="str">
        <f>vlookup(E4698,Teams!A:B,2,false)</f>
        <v>AHS Broward</v>
      </c>
      <c r="G4698" s="1" t="b">
        <v>1</v>
      </c>
      <c r="H4698" s="1" t="b">
        <v>0</v>
      </c>
      <c r="I4698" s="1">
        <v>19.0</v>
      </c>
      <c r="J4698" s="7" t="str">
        <f>vlookup(I4698,Cats!$A:$B,2,false)</f>
        <v>X</v>
      </c>
    </row>
    <row r="4699">
      <c r="A4699" s="1">
        <v>141708.0</v>
      </c>
      <c r="B4699" s="1">
        <v>565.0</v>
      </c>
      <c r="C4699" s="1">
        <v>0.0</v>
      </c>
      <c r="D4699" s="1" t="s">
        <v>32</v>
      </c>
      <c r="E4699" s="1">
        <v>25.0</v>
      </c>
      <c r="F4699" s="7" t="str">
        <f>vlookup(E4699,Teams!A:B,2,false)</f>
        <v>Lexington B</v>
      </c>
      <c r="G4699" s="1" t="b">
        <v>0</v>
      </c>
      <c r="H4699" s="1" t="b">
        <v>1</v>
      </c>
      <c r="I4699" s="1">
        <v>19.0</v>
      </c>
      <c r="J4699" s="7" t="str">
        <f>vlookup(I4699,Cats!$A:$B,2,false)</f>
        <v>X</v>
      </c>
    </row>
    <row r="4700">
      <c r="A4700" s="1">
        <v>141709.0</v>
      </c>
      <c r="B4700" s="1">
        <v>565.0</v>
      </c>
      <c r="C4700" s="1">
        <v>0.0</v>
      </c>
      <c r="D4700" s="1" t="s">
        <v>146</v>
      </c>
      <c r="E4700" s="1">
        <v>135.0</v>
      </c>
      <c r="F4700" s="7" t="str">
        <f>vlookup(E4700,Teams!A:B,2,false)</f>
        <v>AHS Broward</v>
      </c>
      <c r="G4700" s="1" t="b">
        <v>1</v>
      </c>
      <c r="H4700" s="1" t="b">
        <v>0</v>
      </c>
      <c r="I4700" s="1">
        <v>20.0</v>
      </c>
      <c r="J4700" s="7" t="str">
        <f>vlookup(I4700,Cats!$A:$B,2,false)</f>
        <v>M</v>
      </c>
    </row>
    <row r="4701">
      <c r="A4701" s="1">
        <v>141710.0</v>
      </c>
      <c r="B4701" s="1">
        <v>565.0</v>
      </c>
      <c r="C4701" s="1">
        <v>0.0</v>
      </c>
      <c r="D4701" s="1" t="s">
        <v>138</v>
      </c>
      <c r="E4701" s="1">
        <v>25.0</v>
      </c>
      <c r="F4701" s="7" t="str">
        <f>vlookup(E4701,Teams!A:B,2,false)</f>
        <v>Lexington B</v>
      </c>
      <c r="G4701" s="1" t="b">
        <v>0</v>
      </c>
      <c r="H4701" s="1" t="b">
        <v>0</v>
      </c>
      <c r="I4701" s="1">
        <v>20.0</v>
      </c>
      <c r="J4701" s="7" t="str">
        <f>vlookup(I4701,Cats!$A:$B,2,false)</f>
        <v>M</v>
      </c>
    </row>
    <row r="4702">
      <c r="A4702" s="1">
        <v>141711.0</v>
      </c>
      <c r="B4702" s="1">
        <v>565.0</v>
      </c>
      <c r="C4702" s="1">
        <v>0.0</v>
      </c>
      <c r="D4702" s="1" t="s">
        <v>149</v>
      </c>
      <c r="E4702" s="1">
        <v>135.0</v>
      </c>
      <c r="F4702" s="7" t="str">
        <f>vlookup(E4702,Teams!A:B,2,false)</f>
        <v>AHS Broward</v>
      </c>
      <c r="G4702" s="1" t="b">
        <v>1</v>
      </c>
      <c r="H4702" s="1" t="b">
        <v>0</v>
      </c>
      <c r="I4702" s="1">
        <v>21.0</v>
      </c>
      <c r="J4702" s="7" t="str">
        <f>vlookup(I4702,Cats!$A:$B,2,false)</f>
        <v>C</v>
      </c>
    </row>
    <row r="4703">
      <c r="A4703" s="1">
        <v>141712.0</v>
      </c>
      <c r="B4703" s="1">
        <v>565.0</v>
      </c>
      <c r="C4703" s="1">
        <v>0.0</v>
      </c>
      <c r="D4703" s="1" t="s">
        <v>137</v>
      </c>
      <c r="E4703" s="1">
        <v>25.0</v>
      </c>
      <c r="F4703" s="7" t="str">
        <f>vlookup(E4703,Teams!A:B,2,false)</f>
        <v>Lexington B</v>
      </c>
      <c r="G4703" s="1" t="b">
        <v>0</v>
      </c>
      <c r="H4703" s="1" t="b">
        <v>0</v>
      </c>
      <c r="I4703" s="1">
        <v>21.0</v>
      </c>
      <c r="J4703" s="7" t="str">
        <f>vlookup(I4703,Cats!$A:$B,2,false)</f>
        <v>C</v>
      </c>
    </row>
    <row r="4704">
      <c r="A4704" s="1">
        <v>141713.0</v>
      </c>
      <c r="B4704" s="1">
        <v>565.0</v>
      </c>
      <c r="C4704" s="1">
        <v>0.0</v>
      </c>
      <c r="D4704" s="1" t="s">
        <v>32</v>
      </c>
      <c r="E4704" s="1">
        <v>135.0</v>
      </c>
      <c r="F4704" s="7" t="str">
        <f>vlookup(E4704,Teams!A:B,2,false)</f>
        <v>AHS Broward</v>
      </c>
      <c r="G4704" s="1" t="b">
        <v>1</v>
      </c>
      <c r="H4704" s="1" t="b">
        <v>1</v>
      </c>
      <c r="I4704" s="1">
        <v>22.0</v>
      </c>
      <c r="J4704" s="7" t="str">
        <f>vlookup(I4704,Cats!$A:$B,2,false)</f>
        <v>E</v>
      </c>
    </row>
    <row r="4705">
      <c r="A4705" s="1">
        <v>141714.0</v>
      </c>
      <c r="B4705" s="1">
        <v>565.0</v>
      </c>
      <c r="C4705" s="1">
        <v>4.0</v>
      </c>
      <c r="D4705" s="1" t="s">
        <v>137</v>
      </c>
      <c r="E4705" s="1">
        <v>25.0</v>
      </c>
      <c r="F4705" s="7" t="str">
        <f>vlookup(E4705,Teams!A:B,2,false)</f>
        <v>Lexington B</v>
      </c>
      <c r="G4705" s="1" t="b">
        <v>0</v>
      </c>
      <c r="H4705" s="1" t="b">
        <v>0</v>
      </c>
      <c r="I4705" s="1">
        <v>22.0</v>
      </c>
      <c r="J4705" s="7" t="str">
        <f>vlookup(I4705,Cats!$A:$B,2,false)</f>
        <v>E</v>
      </c>
    </row>
    <row r="4706">
      <c r="A4706" s="1">
        <v>141715.0</v>
      </c>
      <c r="B4706" s="1">
        <v>565.0</v>
      </c>
      <c r="C4706" s="1">
        <v>0.0</v>
      </c>
      <c r="D4706" s="1" t="s">
        <v>201</v>
      </c>
      <c r="E4706" s="1">
        <v>135.0</v>
      </c>
      <c r="F4706" s="7" t="str">
        <f>vlookup(E4706,Teams!A:B,2,false)</f>
        <v>AHS Broward</v>
      </c>
      <c r="G4706" s="1" t="b">
        <v>1</v>
      </c>
      <c r="H4706" s="1" t="b">
        <v>0</v>
      </c>
      <c r="I4706" s="1">
        <v>23.0</v>
      </c>
      <c r="J4706" s="7" t="str">
        <f>vlookup(I4706,Cats!$A:$B,2,false)</f>
        <v>B</v>
      </c>
    </row>
    <row r="4707">
      <c r="A4707" s="1">
        <v>141716.0</v>
      </c>
      <c r="B4707" s="1">
        <v>565.0</v>
      </c>
      <c r="C4707" s="1">
        <v>0.0</v>
      </c>
      <c r="D4707" s="1" t="s">
        <v>137</v>
      </c>
      <c r="E4707" s="1">
        <v>25.0</v>
      </c>
      <c r="F4707" s="7" t="str">
        <f>vlookup(E4707,Teams!A:B,2,false)</f>
        <v>Lexington B</v>
      </c>
      <c r="G4707" s="1" t="b">
        <v>0</v>
      </c>
      <c r="H4707" s="1" t="b">
        <v>0</v>
      </c>
      <c r="I4707" s="1">
        <v>23.0</v>
      </c>
      <c r="J4707" s="7" t="str">
        <f>vlookup(I4707,Cats!$A:$B,2,false)</f>
        <v>B</v>
      </c>
    </row>
    <row r="4708">
      <c r="A4708" s="1">
        <v>141717.0</v>
      </c>
      <c r="B4708" s="1">
        <v>565.0</v>
      </c>
      <c r="C4708" s="1">
        <v>0.0</v>
      </c>
      <c r="D4708" s="1" t="s">
        <v>32</v>
      </c>
      <c r="E4708" s="1">
        <v>135.0</v>
      </c>
      <c r="F4708" s="7" t="str">
        <f>vlookup(E4708,Teams!A:B,2,false)</f>
        <v>AHS Broward</v>
      </c>
      <c r="G4708" s="1" t="b">
        <v>1</v>
      </c>
      <c r="H4708" s="1" t="b">
        <v>1</v>
      </c>
      <c r="I4708" s="1">
        <v>24.0</v>
      </c>
      <c r="J4708" s="7" t="str">
        <f>vlookup(I4708,Cats!$A:$B,2,false)</f>
        <v>P</v>
      </c>
    </row>
    <row r="4709">
      <c r="A4709" s="1">
        <v>141718.0</v>
      </c>
      <c r="B4709" s="1">
        <v>565.0</v>
      </c>
      <c r="C4709" s="1">
        <v>14.0</v>
      </c>
      <c r="D4709" s="1" t="s">
        <v>140</v>
      </c>
      <c r="E4709" s="1">
        <v>25.0</v>
      </c>
      <c r="F4709" s="7" t="str">
        <f>vlookup(E4709,Teams!A:B,2,false)</f>
        <v>Lexington B</v>
      </c>
      <c r="G4709" s="1" t="b">
        <v>0</v>
      </c>
      <c r="H4709" s="1" t="b">
        <v>0</v>
      </c>
      <c r="I4709" s="1">
        <v>24.0</v>
      </c>
      <c r="J4709" s="7" t="str">
        <f>vlookup(I4709,Cats!$A:$B,2,false)</f>
        <v>P</v>
      </c>
    </row>
    <row r="4710">
      <c r="A4710" s="1">
        <v>141719.0</v>
      </c>
      <c r="B4710" s="1">
        <v>566.0</v>
      </c>
      <c r="C4710" s="1">
        <v>0.0</v>
      </c>
      <c r="D4710" s="1" t="s">
        <v>32</v>
      </c>
      <c r="E4710" s="1">
        <v>30.0</v>
      </c>
      <c r="F4710" s="7" t="str">
        <f>vlookup(E4710,Teams!A:B,2,false)</f>
        <v>#N/A</v>
      </c>
      <c r="G4710" s="1" t="b">
        <v>1</v>
      </c>
      <c r="H4710" s="1" t="b">
        <v>1</v>
      </c>
      <c r="I4710" s="1">
        <v>1.0</v>
      </c>
      <c r="J4710" s="7" t="str">
        <f>vlookup(I4710,Cats!$A:$B,2,false)</f>
        <v>X</v>
      </c>
    </row>
    <row r="4711">
      <c r="A4711" s="1">
        <v>141720.0</v>
      </c>
      <c r="B4711" s="1">
        <v>566.0</v>
      </c>
      <c r="C4711" s="1">
        <v>14.0</v>
      </c>
      <c r="D4711" s="1" t="s">
        <v>71</v>
      </c>
      <c r="E4711" s="1">
        <v>34.0</v>
      </c>
      <c r="F4711" s="7" t="str">
        <f>vlookup(E4711,Teams!A:B,2,false)</f>
        <v>Niskayuna</v>
      </c>
      <c r="G4711" s="1" t="b">
        <v>0</v>
      </c>
      <c r="H4711" s="1" t="b">
        <v>0</v>
      </c>
      <c r="I4711" s="1">
        <v>1.0</v>
      </c>
      <c r="J4711" s="7" t="str">
        <f>vlookup(I4711,Cats!$A:$B,2,false)</f>
        <v>X</v>
      </c>
    </row>
    <row r="4712">
      <c r="A4712" s="1">
        <v>141721.0</v>
      </c>
      <c r="B4712" s="1">
        <v>566.0</v>
      </c>
      <c r="C4712" s="1">
        <v>0.0</v>
      </c>
      <c r="D4712" s="1" t="s">
        <v>32</v>
      </c>
      <c r="E4712" s="1">
        <v>30.0</v>
      </c>
      <c r="F4712" s="7" t="str">
        <f>vlookup(E4712,Teams!A:B,2,false)</f>
        <v>#N/A</v>
      </c>
      <c r="G4712" s="1" t="b">
        <v>1</v>
      </c>
      <c r="H4712" s="1" t="b">
        <v>1</v>
      </c>
      <c r="I4712" s="1">
        <v>2.0</v>
      </c>
      <c r="J4712" s="7" t="str">
        <f>vlookup(I4712,Cats!$A:$B,2,false)</f>
        <v>M</v>
      </c>
    </row>
    <row r="4713">
      <c r="A4713" s="1">
        <v>141722.0</v>
      </c>
      <c r="B4713" s="1">
        <v>566.0</v>
      </c>
      <c r="C4713" s="1">
        <v>14.0</v>
      </c>
      <c r="D4713" s="1" t="s">
        <v>71</v>
      </c>
      <c r="E4713" s="1">
        <v>34.0</v>
      </c>
      <c r="F4713" s="7" t="str">
        <f>vlookup(E4713,Teams!A:B,2,false)</f>
        <v>Niskayuna</v>
      </c>
      <c r="G4713" s="1" t="b">
        <v>0</v>
      </c>
      <c r="H4713" s="1" t="b">
        <v>0</v>
      </c>
      <c r="I4713" s="1">
        <v>2.0</v>
      </c>
      <c r="J4713" s="7" t="str">
        <f>vlookup(I4713,Cats!$A:$B,2,false)</f>
        <v>M</v>
      </c>
    </row>
    <row r="4714">
      <c r="A4714" s="1">
        <v>141723.0</v>
      </c>
      <c r="B4714" s="1">
        <v>566.0</v>
      </c>
      <c r="C4714" s="1">
        <v>0.0</v>
      </c>
      <c r="D4714" s="1" t="s">
        <v>32</v>
      </c>
      <c r="E4714" s="1">
        <v>30.0</v>
      </c>
      <c r="F4714" s="7" t="str">
        <f>vlookup(E4714,Teams!A:B,2,false)</f>
        <v>#N/A</v>
      </c>
      <c r="G4714" s="1" t="b">
        <v>1</v>
      </c>
      <c r="H4714" s="1" t="b">
        <v>1</v>
      </c>
      <c r="I4714" s="1">
        <v>3.0</v>
      </c>
      <c r="J4714" s="7" t="str">
        <f>vlookup(I4714,Cats!$A:$B,2,false)</f>
        <v>C</v>
      </c>
    </row>
    <row r="4715">
      <c r="A4715" s="1">
        <v>141724.0</v>
      </c>
      <c r="B4715" s="1">
        <v>566.0</v>
      </c>
      <c r="C4715" s="1">
        <v>0.0</v>
      </c>
      <c r="D4715" s="1" t="s">
        <v>71</v>
      </c>
      <c r="E4715" s="1">
        <v>34.0</v>
      </c>
      <c r="F4715" s="7" t="str">
        <f>vlookup(E4715,Teams!A:B,2,false)</f>
        <v>Niskayuna</v>
      </c>
      <c r="G4715" s="1" t="b">
        <v>0</v>
      </c>
      <c r="H4715" s="1" t="b">
        <v>0</v>
      </c>
      <c r="I4715" s="1">
        <v>3.0</v>
      </c>
      <c r="J4715" s="7" t="str">
        <f>vlookup(I4715,Cats!$A:$B,2,false)</f>
        <v>C</v>
      </c>
    </row>
    <row r="4716">
      <c r="A4716" s="1">
        <v>141725.0</v>
      </c>
      <c r="B4716" s="1">
        <v>566.0</v>
      </c>
      <c r="C4716" s="1">
        <v>0.0</v>
      </c>
      <c r="D4716" s="1" t="s">
        <v>32</v>
      </c>
      <c r="E4716" s="1">
        <v>30.0</v>
      </c>
      <c r="F4716" s="7" t="str">
        <f>vlookup(E4716,Teams!A:B,2,false)</f>
        <v>#N/A</v>
      </c>
      <c r="G4716" s="1" t="b">
        <v>1</v>
      </c>
      <c r="H4716" s="1" t="b">
        <v>1</v>
      </c>
      <c r="I4716" s="1">
        <v>4.0</v>
      </c>
      <c r="J4716" s="7" t="str">
        <f>vlookup(I4716,Cats!$A:$B,2,false)</f>
        <v>E</v>
      </c>
    </row>
    <row r="4717">
      <c r="A4717" s="1">
        <v>141726.0</v>
      </c>
      <c r="B4717" s="1">
        <v>566.0</v>
      </c>
      <c r="C4717" s="1">
        <v>0.0</v>
      </c>
      <c r="D4717" s="1" t="s">
        <v>223</v>
      </c>
      <c r="E4717" s="1">
        <v>34.0</v>
      </c>
      <c r="F4717" s="7" t="str">
        <f>vlookup(E4717,Teams!A:B,2,false)</f>
        <v>Niskayuna</v>
      </c>
      <c r="G4717" s="1" t="b">
        <v>0</v>
      </c>
      <c r="H4717" s="1" t="b">
        <v>0</v>
      </c>
      <c r="I4717" s="1">
        <v>4.0</v>
      </c>
      <c r="J4717" s="7" t="str">
        <f>vlookup(I4717,Cats!$A:$B,2,false)</f>
        <v>E</v>
      </c>
    </row>
    <row r="4718">
      <c r="A4718" s="1">
        <v>141727.0</v>
      </c>
      <c r="B4718" s="1">
        <v>566.0</v>
      </c>
      <c r="C4718" s="1">
        <v>0.0</v>
      </c>
      <c r="D4718" s="1" t="s">
        <v>32</v>
      </c>
      <c r="E4718" s="1">
        <v>30.0</v>
      </c>
      <c r="F4718" s="7" t="str">
        <f>vlookup(E4718,Teams!A:B,2,false)</f>
        <v>#N/A</v>
      </c>
      <c r="G4718" s="1" t="b">
        <v>1</v>
      </c>
      <c r="H4718" s="1" t="b">
        <v>1</v>
      </c>
      <c r="I4718" s="1">
        <v>5.0</v>
      </c>
      <c r="J4718" s="7" t="str">
        <f>vlookup(I4718,Cats!$A:$B,2,false)</f>
        <v>B</v>
      </c>
    </row>
    <row r="4719">
      <c r="A4719" s="1">
        <v>141728.0</v>
      </c>
      <c r="B4719" s="1">
        <v>566.0</v>
      </c>
      <c r="C4719" s="1">
        <v>0.0</v>
      </c>
      <c r="D4719" s="1" t="s">
        <v>71</v>
      </c>
      <c r="E4719" s="1">
        <v>34.0</v>
      </c>
      <c r="F4719" s="7" t="str">
        <f>vlookup(E4719,Teams!A:B,2,false)</f>
        <v>Niskayuna</v>
      </c>
      <c r="G4719" s="1" t="b">
        <v>0</v>
      </c>
      <c r="H4719" s="1" t="b">
        <v>0</v>
      </c>
      <c r="I4719" s="1">
        <v>5.0</v>
      </c>
      <c r="J4719" s="7" t="str">
        <f>vlookup(I4719,Cats!$A:$B,2,false)</f>
        <v>B</v>
      </c>
    </row>
    <row r="4720">
      <c r="A4720" s="1">
        <v>141729.0</v>
      </c>
      <c r="B4720" s="1">
        <v>566.0</v>
      </c>
      <c r="C4720" s="1">
        <v>0.0</v>
      </c>
      <c r="D4720" s="1" t="s">
        <v>32</v>
      </c>
      <c r="E4720" s="1">
        <v>30.0</v>
      </c>
      <c r="F4720" s="7" t="str">
        <f>vlookup(E4720,Teams!A:B,2,false)</f>
        <v>#N/A</v>
      </c>
      <c r="G4720" s="1" t="b">
        <v>1</v>
      </c>
      <c r="H4720" s="1" t="b">
        <v>1</v>
      </c>
      <c r="I4720" s="1">
        <v>6.0</v>
      </c>
      <c r="J4720" s="7" t="str">
        <f>vlookup(I4720,Cats!$A:$B,2,false)</f>
        <v>P</v>
      </c>
    </row>
    <row r="4721">
      <c r="A4721" s="1">
        <v>141730.0</v>
      </c>
      <c r="B4721" s="1">
        <v>566.0</v>
      </c>
      <c r="C4721" s="1">
        <v>0.0</v>
      </c>
      <c r="D4721" s="1" t="s">
        <v>71</v>
      </c>
      <c r="E4721" s="1">
        <v>34.0</v>
      </c>
      <c r="F4721" s="7" t="str">
        <f>vlookup(E4721,Teams!A:B,2,false)</f>
        <v>Niskayuna</v>
      </c>
      <c r="G4721" s="1" t="b">
        <v>0</v>
      </c>
      <c r="H4721" s="1" t="b">
        <v>0</v>
      </c>
      <c r="I4721" s="1">
        <v>6.0</v>
      </c>
      <c r="J4721" s="7" t="str">
        <f>vlookup(I4721,Cats!$A:$B,2,false)</f>
        <v>P</v>
      </c>
    </row>
    <row r="4722">
      <c r="A4722" s="1">
        <v>141731.0</v>
      </c>
      <c r="B4722" s="1">
        <v>566.0</v>
      </c>
      <c r="C4722" s="1">
        <v>0.0</v>
      </c>
      <c r="D4722" s="1" t="s">
        <v>32</v>
      </c>
      <c r="E4722" s="1">
        <v>30.0</v>
      </c>
      <c r="F4722" s="7" t="str">
        <f>vlookup(E4722,Teams!A:B,2,false)</f>
        <v>#N/A</v>
      </c>
      <c r="G4722" s="1" t="b">
        <v>1</v>
      </c>
      <c r="H4722" s="1" t="b">
        <v>1</v>
      </c>
      <c r="I4722" s="1">
        <v>7.0</v>
      </c>
      <c r="J4722" s="7" t="str">
        <f>vlookup(I4722,Cats!$A:$B,2,false)</f>
        <v>X</v>
      </c>
    </row>
    <row r="4723">
      <c r="A4723" s="1">
        <v>141732.0</v>
      </c>
      <c r="B4723" s="1">
        <v>566.0</v>
      </c>
      <c r="C4723" s="1">
        <v>0.0</v>
      </c>
      <c r="D4723" s="1" t="s">
        <v>223</v>
      </c>
      <c r="E4723" s="1">
        <v>34.0</v>
      </c>
      <c r="F4723" s="7" t="str">
        <f>vlookup(E4723,Teams!A:B,2,false)</f>
        <v>Niskayuna</v>
      </c>
      <c r="G4723" s="1" t="b">
        <v>0</v>
      </c>
      <c r="H4723" s="1" t="b">
        <v>0</v>
      </c>
      <c r="I4723" s="1">
        <v>7.0</v>
      </c>
      <c r="J4723" s="7" t="str">
        <f>vlookup(I4723,Cats!$A:$B,2,false)</f>
        <v>X</v>
      </c>
    </row>
    <row r="4724">
      <c r="A4724" s="1">
        <v>141733.0</v>
      </c>
      <c r="B4724" s="1">
        <v>566.0</v>
      </c>
      <c r="C4724" s="1">
        <v>0.0</v>
      </c>
      <c r="D4724" s="1" t="s">
        <v>32</v>
      </c>
      <c r="E4724" s="1">
        <v>30.0</v>
      </c>
      <c r="F4724" s="7" t="str">
        <f>vlookup(E4724,Teams!A:B,2,false)</f>
        <v>#N/A</v>
      </c>
      <c r="G4724" s="1" t="b">
        <v>1</v>
      </c>
      <c r="H4724" s="1" t="b">
        <v>1</v>
      </c>
      <c r="I4724" s="1">
        <v>8.0</v>
      </c>
      <c r="J4724" s="7" t="str">
        <f>vlookup(I4724,Cats!$A:$B,2,false)</f>
        <v>M</v>
      </c>
    </row>
    <row r="4725">
      <c r="A4725" s="1">
        <v>141734.0</v>
      </c>
      <c r="B4725" s="1">
        <v>566.0</v>
      </c>
      <c r="C4725" s="1">
        <v>0.0</v>
      </c>
      <c r="D4725" s="1" t="s">
        <v>71</v>
      </c>
      <c r="E4725" s="1">
        <v>34.0</v>
      </c>
      <c r="F4725" s="7" t="str">
        <f>vlookup(E4725,Teams!A:B,2,false)</f>
        <v>Niskayuna</v>
      </c>
      <c r="G4725" s="1" t="b">
        <v>0</v>
      </c>
      <c r="H4725" s="1" t="b">
        <v>0</v>
      </c>
      <c r="I4725" s="1">
        <v>8.0</v>
      </c>
      <c r="J4725" s="7" t="str">
        <f>vlookup(I4725,Cats!$A:$B,2,false)</f>
        <v>M</v>
      </c>
    </row>
    <row r="4726">
      <c r="A4726" s="1">
        <v>141735.0</v>
      </c>
      <c r="B4726" s="1">
        <v>566.0</v>
      </c>
      <c r="C4726" s="1">
        <v>0.0</v>
      </c>
      <c r="D4726" s="1" t="s">
        <v>32</v>
      </c>
      <c r="E4726" s="1">
        <v>30.0</v>
      </c>
      <c r="F4726" s="7" t="str">
        <f>vlookup(E4726,Teams!A:B,2,false)</f>
        <v>#N/A</v>
      </c>
      <c r="G4726" s="1" t="b">
        <v>1</v>
      </c>
      <c r="H4726" s="1" t="b">
        <v>1</v>
      </c>
      <c r="I4726" s="1">
        <v>9.0</v>
      </c>
      <c r="J4726" s="7" t="str">
        <f>vlookup(I4726,Cats!$A:$B,2,false)</f>
        <v>C</v>
      </c>
    </row>
    <row r="4727">
      <c r="A4727" s="1">
        <v>141736.0</v>
      </c>
      <c r="B4727" s="1">
        <v>566.0</v>
      </c>
      <c r="C4727" s="1">
        <v>0.0</v>
      </c>
      <c r="D4727" s="1" t="s">
        <v>71</v>
      </c>
      <c r="E4727" s="1">
        <v>34.0</v>
      </c>
      <c r="F4727" s="7" t="str">
        <f>vlookup(E4727,Teams!A:B,2,false)</f>
        <v>Niskayuna</v>
      </c>
      <c r="G4727" s="1" t="b">
        <v>0</v>
      </c>
      <c r="H4727" s="1" t="b">
        <v>0</v>
      </c>
      <c r="I4727" s="1">
        <v>9.0</v>
      </c>
      <c r="J4727" s="7" t="str">
        <f>vlookup(I4727,Cats!$A:$B,2,false)</f>
        <v>C</v>
      </c>
    </row>
    <row r="4728">
      <c r="A4728" s="1">
        <v>141737.0</v>
      </c>
      <c r="B4728" s="1">
        <v>566.0</v>
      </c>
      <c r="C4728" s="1">
        <v>0.0</v>
      </c>
      <c r="D4728" s="1" t="s">
        <v>32</v>
      </c>
      <c r="E4728" s="1">
        <v>30.0</v>
      </c>
      <c r="F4728" s="7" t="str">
        <f>vlookup(E4728,Teams!A:B,2,false)</f>
        <v>#N/A</v>
      </c>
      <c r="G4728" s="1" t="b">
        <v>1</v>
      </c>
      <c r="H4728" s="1" t="b">
        <v>1</v>
      </c>
      <c r="I4728" s="1">
        <v>10.0</v>
      </c>
      <c r="J4728" s="7" t="str">
        <f>vlookup(I4728,Cats!$A:$B,2,false)</f>
        <v>E</v>
      </c>
    </row>
    <row r="4729">
      <c r="A4729" s="1">
        <v>141738.0</v>
      </c>
      <c r="B4729" s="1">
        <v>566.0</v>
      </c>
      <c r="C4729" s="1">
        <v>0.0</v>
      </c>
      <c r="D4729" s="1" t="s">
        <v>76</v>
      </c>
      <c r="E4729" s="1">
        <v>34.0</v>
      </c>
      <c r="F4729" s="7" t="str">
        <f>vlookup(E4729,Teams!A:B,2,false)</f>
        <v>Niskayuna</v>
      </c>
      <c r="G4729" s="1" t="b">
        <v>0</v>
      </c>
      <c r="H4729" s="1" t="b">
        <v>0</v>
      </c>
      <c r="I4729" s="1">
        <v>10.0</v>
      </c>
      <c r="J4729" s="7" t="str">
        <f>vlookup(I4729,Cats!$A:$B,2,false)</f>
        <v>E</v>
      </c>
    </row>
    <row r="4730">
      <c r="A4730" s="1">
        <v>141739.0</v>
      </c>
      <c r="B4730" s="1">
        <v>566.0</v>
      </c>
      <c r="C4730" s="1">
        <v>0.0</v>
      </c>
      <c r="D4730" s="1" t="s">
        <v>32</v>
      </c>
      <c r="E4730" s="1">
        <v>30.0</v>
      </c>
      <c r="F4730" s="7" t="str">
        <f>vlookup(E4730,Teams!A:B,2,false)</f>
        <v>#N/A</v>
      </c>
      <c r="G4730" s="1" t="b">
        <v>1</v>
      </c>
      <c r="H4730" s="1" t="b">
        <v>1</v>
      </c>
      <c r="I4730" s="1">
        <v>11.0</v>
      </c>
      <c r="J4730" s="7" t="str">
        <f>vlookup(I4730,Cats!$A:$B,2,false)</f>
        <v>B</v>
      </c>
    </row>
    <row r="4731">
      <c r="A4731" s="1">
        <v>141740.0</v>
      </c>
      <c r="B4731" s="1">
        <v>566.0</v>
      </c>
      <c r="C4731" s="1">
        <v>4.0</v>
      </c>
      <c r="D4731" s="1" t="s">
        <v>71</v>
      </c>
      <c r="E4731" s="1">
        <v>34.0</v>
      </c>
      <c r="F4731" s="7" t="str">
        <f>vlookup(E4731,Teams!A:B,2,false)</f>
        <v>Niskayuna</v>
      </c>
      <c r="G4731" s="1" t="b">
        <v>0</v>
      </c>
      <c r="H4731" s="1" t="b">
        <v>0</v>
      </c>
      <c r="I4731" s="1">
        <v>11.0</v>
      </c>
      <c r="J4731" s="7" t="str">
        <f>vlookup(I4731,Cats!$A:$B,2,false)</f>
        <v>B</v>
      </c>
    </row>
    <row r="4732">
      <c r="A4732" s="1">
        <v>141741.0</v>
      </c>
      <c r="B4732" s="1">
        <v>566.0</v>
      </c>
      <c r="C4732" s="1">
        <v>0.0</v>
      </c>
      <c r="D4732" s="1" t="s">
        <v>32</v>
      </c>
      <c r="E4732" s="1">
        <v>30.0</v>
      </c>
      <c r="F4732" s="7" t="str">
        <f>vlookup(E4732,Teams!A:B,2,false)</f>
        <v>#N/A</v>
      </c>
      <c r="G4732" s="1" t="b">
        <v>1</v>
      </c>
      <c r="H4732" s="1" t="b">
        <v>1</v>
      </c>
      <c r="I4732" s="1">
        <v>12.0</v>
      </c>
      <c r="J4732" s="7" t="str">
        <f>vlookup(I4732,Cats!$A:$B,2,false)</f>
        <v>P</v>
      </c>
    </row>
    <row r="4733">
      <c r="A4733" s="1">
        <v>141742.0</v>
      </c>
      <c r="B4733" s="1">
        <v>566.0</v>
      </c>
      <c r="C4733" s="1">
        <v>0.0</v>
      </c>
      <c r="D4733" s="1" t="s">
        <v>77</v>
      </c>
      <c r="E4733" s="1">
        <v>34.0</v>
      </c>
      <c r="F4733" s="7" t="str">
        <f>vlookup(E4733,Teams!A:B,2,false)</f>
        <v>Niskayuna</v>
      </c>
      <c r="G4733" s="1" t="b">
        <v>0</v>
      </c>
      <c r="H4733" s="1" t="b">
        <v>0</v>
      </c>
      <c r="I4733" s="1">
        <v>12.0</v>
      </c>
      <c r="J4733" s="7" t="str">
        <f>vlookup(I4733,Cats!$A:$B,2,false)</f>
        <v>P</v>
      </c>
    </row>
    <row r="4734">
      <c r="A4734" s="1">
        <v>141743.0</v>
      </c>
      <c r="B4734" s="1">
        <v>566.0</v>
      </c>
      <c r="C4734" s="1">
        <v>0.0</v>
      </c>
      <c r="D4734" s="1" t="s">
        <v>32</v>
      </c>
      <c r="E4734" s="1">
        <v>30.0</v>
      </c>
      <c r="F4734" s="7" t="str">
        <f>vlookup(E4734,Teams!A:B,2,false)</f>
        <v>#N/A</v>
      </c>
      <c r="G4734" s="1" t="b">
        <v>1</v>
      </c>
      <c r="H4734" s="1" t="b">
        <v>1</v>
      </c>
      <c r="I4734" s="1">
        <v>13.0</v>
      </c>
      <c r="J4734" s="7" t="str">
        <f>vlookup(I4734,Cats!$A:$B,2,false)</f>
        <v>X</v>
      </c>
    </row>
    <row r="4735">
      <c r="A4735" s="1">
        <v>141744.0</v>
      </c>
      <c r="B4735" s="1">
        <v>566.0</v>
      </c>
      <c r="C4735" s="1">
        <v>0.0</v>
      </c>
      <c r="D4735" s="1" t="s">
        <v>71</v>
      </c>
      <c r="E4735" s="1">
        <v>34.0</v>
      </c>
      <c r="F4735" s="7" t="str">
        <f>vlookup(E4735,Teams!A:B,2,false)</f>
        <v>Niskayuna</v>
      </c>
      <c r="G4735" s="1" t="b">
        <v>0</v>
      </c>
      <c r="H4735" s="1" t="b">
        <v>0</v>
      </c>
      <c r="I4735" s="1">
        <v>13.0</v>
      </c>
      <c r="J4735" s="7" t="str">
        <f>vlookup(I4735,Cats!$A:$B,2,false)</f>
        <v>X</v>
      </c>
    </row>
    <row r="4736">
      <c r="A4736" s="1">
        <v>141745.0</v>
      </c>
      <c r="B4736" s="1">
        <v>566.0</v>
      </c>
      <c r="C4736" s="1">
        <v>0.0</v>
      </c>
      <c r="D4736" s="1" t="s">
        <v>32</v>
      </c>
      <c r="E4736" s="1">
        <v>30.0</v>
      </c>
      <c r="F4736" s="7" t="str">
        <f>vlookup(E4736,Teams!A:B,2,false)</f>
        <v>#N/A</v>
      </c>
      <c r="G4736" s="1" t="b">
        <v>1</v>
      </c>
      <c r="H4736" s="1" t="b">
        <v>1</v>
      </c>
      <c r="I4736" s="1">
        <v>14.0</v>
      </c>
      <c r="J4736" s="7" t="str">
        <f>vlookup(I4736,Cats!$A:$B,2,false)</f>
        <v>M</v>
      </c>
    </row>
    <row r="4737">
      <c r="A4737" s="1">
        <v>141746.0</v>
      </c>
      <c r="B4737" s="1">
        <v>566.0</v>
      </c>
      <c r="C4737" s="1">
        <v>4.0</v>
      </c>
      <c r="D4737" s="1" t="s">
        <v>71</v>
      </c>
      <c r="E4737" s="1">
        <v>34.0</v>
      </c>
      <c r="F4737" s="7" t="str">
        <f>vlookup(E4737,Teams!A:B,2,false)</f>
        <v>Niskayuna</v>
      </c>
      <c r="G4737" s="1" t="b">
        <v>0</v>
      </c>
      <c r="H4737" s="1" t="b">
        <v>0</v>
      </c>
      <c r="I4737" s="1">
        <v>14.0</v>
      </c>
      <c r="J4737" s="7" t="str">
        <f>vlookup(I4737,Cats!$A:$B,2,false)</f>
        <v>M</v>
      </c>
    </row>
    <row r="4738">
      <c r="A4738" s="1">
        <v>141747.0</v>
      </c>
      <c r="B4738" s="1">
        <v>566.0</v>
      </c>
      <c r="C4738" s="1">
        <v>0.0</v>
      </c>
      <c r="D4738" s="1" t="s">
        <v>32</v>
      </c>
      <c r="E4738" s="1">
        <v>30.0</v>
      </c>
      <c r="F4738" s="7" t="str">
        <f>vlookup(E4738,Teams!A:B,2,false)</f>
        <v>#N/A</v>
      </c>
      <c r="G4738" s="1" t="b">
        <v>1</v>
      </c>
      <c r="H4738" s="1" t="b">
        <v>1</v>
      </c>
      <c r="I4738" s="1">
        <v>15.0</v>
      </c>
      <c r="J4738" s="7" t="str">
        <f>vlookup(I4738,Cats!$A:$B,2,false)</f>
        <v>C</v>
      </c>
    </row>
    <row r="4739">
      <c r="A4739" s="1">
        <v>141748.0</v>
      </c>
      <c r="B4739" s="1">
        <v>566.0</v>
      </c>
      <c r="C4739" s="1">
        <v>0.0</v>
      </c>
      <c r="D4739" s="1" t="s">
        <v>71</v>
      </c>
      <c r="E4739" s="1">
        <v>34.0</v>
      </c>
      <c r="F4739" s="7" t="str">
        <f>vlookup(E4739,Teams!A:B,2,false)</f>
        <v>Niskayuna</v>
      </c>
      <c r="G4739" s="1" t="b">
        <v>0</v>
      </c>
      <c r="H4739" s="1" t="b">
        <v>0</v>
      </c>
      <c r="I4739" s="1">
        <v>15.0</v>
      </c>
      <c r="J4739" s="7" t="str">
        <f>vlookup(I4739,Cats!$A:$B,2,false)</f>
        <v>C</v>
      </c>
    </row>
    <row r="4740">
      <c r="A4740" s="1">
        <v>141749.0</v>
      </c>
      <c r="B4740" s="1">
        <v>566.0</v>
      </c>
      <c r="C4740" s="1">
        <v>0.0</v>
      </c>
      <c r="D4740" s="1" t="s">
        <v>32</v>
      </c>
      <c r="E4740" s="1">
        <v>30.0</v>
      </c>
      <c r="F4740" s="7" t="str">
        <f>vlookup(E4740,Teams!A:B,2,false)</f>
        <v>#N/A</v>
      </c>
      <c r="G4740" s="1" t="b">
        <v>1</v>
      </c>
      <c r="H4740" s="1" t="b">
        <v>1</v>
      </c>
      <c r="I4740" s="1">
        <v>16.0</v>
      </c>
      <c r="J4740" s="7" t="str">
        <f>vlookup(I4740,Cats!$A:$B,2,false)</f>
        <v>E</v>
      </c>
    </row>
    <row r="4741">
      <c r="A4741" s="1">
        <v>141750.0</v>
      </c>
      <c r="B4741" s="1">
        <v>566.0</v>
      </c>
      <c r="C4741" s="1">
        <v>4.0</v>
      </c>
      <c r="D4741" s="1" t="s">
        <v>223</v>
      </c>
      <c r="E4741" s="1">
        <v>34.0</v>
      </c>
      <c r="F4741" s="7" t="str">
        <f>vlookup(E4741,Teams!A:B,2,false)</f>
        <v>Niskayuna</v>
      </c>
      <c r="G4741" s="1" t="b">
        <v>0</v>
      </c>
      <c r="H4741" s="1" t="b">
        <v>0</v>
      </c>
      <c r="I4741" s="1">
        <v>16.0</v>
      </c>
      <c r="J4741" s="7" t="str">
        <f>vlookup(I4741,Cats!$A:$B,2,false)</f>
        <v>E</v>
      </c>
    </row>
    <row r="4742">
      <c r="A4742" s="1">
        <v>141751.0</v>
      </c>
      <c r="B4742" s="1">
        <v>566.0</v>
      </c>
      <c r="C4742" s="1">
        <v>0.0</v>
      </c>
      <c r="D4742" s="1" t="s">
        <v>32</v>
      </c>
      <c r="E4742" s="1">
        <v>30.0</v>
      </c>
      <c r="F4742" s="7" t="str">
        <f>vlookup(E4742,Teams!A:B,2,false)</f>
        <v>#N/A</v>
      </c>
      <c r="G4742" s="1" t="b">
        <v>1</v>
      </c>
      <c r="H4742" s="1" t="b">
        <v>1</v>
      </c>
      <c r="I4742" s="1">
        <v>17.0</v>
      </c>
      <c r="J4742" s="7" t="str">
        <f>vlookup(I4742,Cats!$A:$B,2,false)</f>
        <v>B</v>
      </c>
    </row>
    <row r="4743">
      <c r="A4743" s="1">
        <v>141752.0</v>
      </c>
      <c r="B4743" s="1">
        <v>566.0</v>
      </c>
      <c r="C4743" s="1">
        <v>0.0</v>
      </c>
      <c r="D4743" s="1" t="s">
        <v>71</v>
      </c>
      <c r="E4743" s="1">
        <v>34.0</v>
      </c>
      <c r="F4743" s="7" t="str">
        <f>vlookup(E4743,Teams!A:B,2,false)</f>
        <v>Niskayuna</v>
      </c>
      <c r="G4743" s="1" t="b">
        <v>0</v>
      </c>
      <c r="H4743" s="1" t="b">
        <v>0</v>
      </c>
      <c r="I4743" s="1">
        <v>17.0</v>
      </c>
      <c r="J4743" s="7" t="str">
        <f>vlookup(I4743,Cats!$A:$B,2,false)</f>
        <v>B</v>
      </c>
    </row>
    <row r="4744">
      <c r="A4744" s="1">
        <v>141753.0</v>
      </c>
      <c r="B4744" s="1">
        <v>566.0</v>
      </c>
      <c r="C4744" s="1">
        <v>0.0</v>
      </c>
      <c r="D4744" s="1" t="s">
        <v>32</v>
      </c>
      <c r="E4744" s="1">
        <v>30.0</v>
      </c>
      <c r="F4744" s="7" t="str">
        <f>vlookup(E4744,Teams!A:B,2,false)</f>
        <v>#N/A</v>
      </c>
      <c r="G4744" s="1" t="b">
        <v>1</v>
      </c>
      <c r="H4744" s="1" t="b">
        <v>1</v>
      </c>
      <c r="I4744" s="1">
        <v>18.0</v>
      </c>
      <c r="J4744" s="7" t="str">
        <f>vlookup(I4744,Cats!$A:$B,2,false)</f>
        <v>P</v>
      </c>
    </row>
    <row r="4745">
      <c r="A4745" s="1">
        <v>141754.0</v>
      </c>
      <c r="B4745" s="1">
        <v>566.0</v>
      </c>
      <c r="C4745" s="1">
        <v>4.0</v>
      </c>
      <c r="D4745" s="1" t="s">
        <v>77</v>
      </c>
      <c r="E4745" s="1">
        <v>34.0</v>
      </c>
      <c r="F4745" s="7" t="str">
        <f>vlookup(E4745,Teams!A:B,2,false)</f>
        <v>Niskayuna</v>
      </c>
      <c r="G4745" s="1" t="b">
        <v>0</v>
      </c>
      <c r="H4745" s="1" t="b">
        <v>0</v>
      </c>
      <c r="I4745" s="1">
        <v>18.0</v>
      </c>
      <c r="J4745" s="7" t="str">
        <f>vlookup(I4745,Cats!$A:$B,2,false)</f>
        <v>P</v>
      </c>
    </row>
    <row r="4746">
      <c r="A4746" s="1">
        <v>141755.0</v>
      </c>
      <c r="B4746" s="1">
        <v>566.0</v>
      </c>
      <c r="C4746" s="1">
        <v>0.0</v>
      </c>
      <c r="D4746" s="1" t="s">
        <v>32</v>
      </c>
      <c r="E4746" s="1">
        <v>30.0</v>
      </c>
      <c r="F4746" s="7" t="str">
        <f>vlookup(E4746,Teams!A:B,2,false)</f>
        <v>#N/A</v>
      </c>
      <c r="G4746" s="1" t="b">
        <v>1</v>
      </c>
      <c r="H4746" s="1" t="b">
        <v>1</v>
      </c>
      <c r="I4746" s="1">
        <v>19.0</v>
      </c>
      <c r="J4746" s="7" t="str">
        <f>vlookup(I4746,Cats!$A:$B,2,false)</f>
        <v>X</v>
      </c>
    </row>
    <row r="4747">
      <c r="A4747" s="1">
        <v>141756.0</v>
      </c>
      <c r="B4747" s="1">
        <v>566.0</v>
      </c>
      <c r="C4747" s="1">
        <v>-4.0</v>
      </c>
      <c r="D4747" s="1" t="s">
        <v>76</v>
      </c>
      <c r="E4747" s="1">
        <v>34.0</v>
      </c>
      <c r="F4747" s="7" t="str">
        <f>vlookup(E4747,Teams!A:B,2,false)</f>
        <v>Niskayuna</v>
      </c>
      <c r="G4747" s="1" t="b">
        <v>0</v>
      </c>
      <c r="H4747" s="1" t="b">
        <v>0</v>
      </c>
      <c r="I4747" s="1">
        <v>19.0</v>
      </c>
      <c r="J4747" s="7" t="str">
        <f>vlookup(I4747,Cats!$A:$B,2,false)</f>
        <v>X</v>
      </c>
    </row>
    <row r="4748">
      <c r="A4748" s="1">
        <v>141757.0</v>
      </c>
      <c r="B4748" s="1">
        <v>566.0</v>
      </c>
      <c r="C4748" s="1">
        <v>0.0</v>
      </c>
      <c r="D4748" s="1" t="s">
        <v>32</v>
      </c>
      <c r="E4748" s="1">
        <v>30.0</v>
      </c>
      <c r="F4748" s="7" t="str">
        <f>vlookup(E4748,Teams!A:B,2,false)</f>
        <v>#N/A</v>
      </c>
      <c r="G4748" s="1" t="b">
        <v>1</v>
      </c>
      <c r="H4748" s="1" t="b">
        <v>1</v>
      </c>
      <c r="I4748" s="1">
        <v>20.0</v>
      </c>
      <c r="J4748" s="7" t="str">
        <f>vlookup(I4748,Cats!$A:$B,2,false)</f>
        <v>M</v>
      </c>
    </row>
    <row r="4749">
      <c r="A4749" s="1">
        <v>141758.0</v>
      </c>
      <c r="B4749" s="1">
        <v>566.0</v>
      </c>
      <c r="C4749" s="1">
        <v>0.0</v>
      </c>
      <c r="D4749" s="1" t="s">
        <v>77</v>
      </c>
      <c r="E4749" s="1">
        <v>34.0</v>
      </c>
      <c r="F4749" s="7" t="str">
        <f>vlookup(E4749,Teams!A:B,2,false)</f>
        <v>Niskayuna</v>
      </c>
      <c r="G4749" s="1" t="b">
        <v>0</v>
      </c>
      <c r="H4749" s="1" t="b">
        <v>0</v>
      </c>
      <c r="I4749" s="1">
        <v>20.0</v>
      </c>
      <c r="J4749" s="7" t="str">
        <f>vlookup(I4749,Cats!$A:$B,2,false)</f>
        <v>M</v>
      </c>
    </row>
    <row r="4750">
      <c r="A4750" s="1">
        <v>141759.0</v>
      </c>
      <c r="B4750" s="1">
        <v>566.0</v>
      </c>
      <c r="C4750" s="1">
        <v>0.0</v>
      </c>
      <c r="D4750" s="1" t="s">
        <v>32</v>
      </c>
      <c r="E4750" s="1">
        <v>30.0</v>
      </c>
      <c r="F4750" s="7" t="str">
        <f>vlookup(E4750,Teams!A:B,2,false)</f>
        <v>#N/A</v>
      </c>
      <c r="G4750" s="1" t="b">
        <v>1</v>
      </c>
      <c r="H4750" s="1" t="b">
        <v>1</v>
      </c>
      <c r="I4750" s="1">
        <v>21.0</v>
      </c>
      <c r="J4750" s="7" t="str">
        <f>vlookup(I4750,Cats!$A:$B,2,false)</f>
        <v>C</v>
      </c>
    </row>
    <row r="4751">
      <c r="A4751" s="1">
        <v>141760.0</v>
      </c>
      <c r="B4751" s="1">
        <v>566.0</v>
      </c>
      <c r="C4751" s="1">
        <v>4.0</v>
      </c>
      <c r="D4751" s="1" t="s">
        <v>71</v>
      </c>
      <c r="E4751" s="1">
        <v>34.0</v>
      </c>
      <c r="F4751" s="7" t="str">
        <f>vlookup(E4751,Teams!A:B,2,false)</f>
        <v>Niskayuna</v>
      </c>
      <c r="G4751" s="1" t="b">
        <v>0</v>
      </c>
      <c r="H4751" s="1" t="b">
        <v>0</v>
      </c>
      <c r="I4751" s="1">
        <v>21.0</v>
      </c>
      <c r="J4751" s="7" t="str">
        <f>vlookup(I4751,Cats!$A:$B,2,false)</f>
        <v>C</v>
      </c>
    </row>
    <row r="4752">
      <c r="A4752" s="1">
        <v>141761.0</v>
      </c>
      <c r="B4752" s="1">
        <v>566.0</v>
      </c>
      <c r="C4752" s="1">
        <v>0.0</v>
      </c>
      <c r="D4752" s="1" t="s">
        <v>32</v>
      </c>
      <c r="E4752" s="1">
        <v>30.0</v>
      </c>
      <c r="F4752" s="7" t="str">
        <f>vlookup(E4752,Teams!A:B,2,false)</f>
        <v>#N/A</v>
      </c>
      <c r="G4752" s="1" t="b">
        <v>1</v>
      </c>
      <c r="H4752" s="1" t="b">
        <v>1</v>
      </c>
      <c r="I4752" s="1">
        <v>22.0</v>
      </c>
      <c r="J4752" s="7" t="str">
        <f>vlookup(I4752,Cats!$A:$B,2,false)</f>
        <v>E</v>
      </c>
    </row>
    <row r="4753">
      <c r="A4753" s="1">
        <v>141762.0</v>
      </c>
      <c r="B4753" s="1">
        <v>566.0</v>
      </c>
      <c r="C4753" s="1">
        <v>4.0</v>
      </c>
      <c r="D4753" s="1" t="s">
        <v>223</v>
      </c>
      <c r="E4753" s="1">
        <v>34.0</v>
      </c>
      <c r="F4753" s="7" t="str">
        <f>vlookup(E4753,Teams!A:B,2,false)</f>
        <v>Niskayuna</v>
      </c>
      <c r="G4753" s="1" t="b">
        <v>0</v>
      </c>
      <c r="H4753" s="1" t="b">
        <v>0</v>
      </c>
      <c r="I4753" s="1">
        <v>22.0</v>
      </c>
      <c r="J4753" s="7" t="str">
        <f>vlookup(I4753,Cats!$A:$B,2,false)</f>
        <v>E</v>
      </c>
    </row>
    <row r="4754">
      <c r="A4754" s="1">
        <v>141763.0</v>
      </c>
      <c r="B4754" s="1">
        <v>566.0</v>
      </c>
      <c r="C4754" s="1">
        <v>0.0</v>
      </c>
      <c r="D4754" s="1" t="s">
        <v>32</v>
      </c>
      <c r="E4754" s="1">
        <v>30.0</v>
      </c>
      <c r="F4754" s="7" t="str">
        <f>vlookup(E4754,Teams!A:B,2,false)</f>
        <v>#N/A</v>
      </c>
      <c r="G4754" s="1" t="b">
        <v>1</v>
      </c>
      <c r="H4754" s="1" t="b">
        <v>1</v>
      </c>
      <c r="I4754" s="1">
        <v>23.0</v>
      </c>
      <c r="J4754" s="7" t="str">
        <f>vlookup(I4754,Cats!$A:$B,2,false)</f>
        <v>B</v>
      </c>
    </row>
    <row r="4755">
      <c r="A4755" s="1">
        <v>141764.0</v>
      </c>
      <c r="B4755" s="1">
        <v>566.0</v>
      </c>
      <c r="C4755" s="1">
        <v>0.0</v>
      </c>
      <c r="D4755" s="1" t="s">
        <v>71</v>
      </c>
      <c r="E4755" s="1">
        <v>34.0</v>
      </c>
      <c r="F4755" s="7" t="str">
        <f>vlookup(E4755,Teams!A:B,2,false)</f>
        <v>Niskayuna</v>
      </c>
      <c r="G4755" s="1" t="b">
        <v>0</v>
      </c>
      <c r="H4755" s="1" t="b">
        <v>0</v>
      </c>
      <c r="I4755" s="1">
        <v>23.0</v>
      </c>
      <c r="J4755" s="7" t="str">
        <f>vlookup(I4755,Cats!$A:$B,2,false)</f>
        <v>B</v>
      </c>
    </row>
    <row r="4756">
      <c r="A4756" s="1">
        <v>141765.0</v>
      </c>
      <c r="B4756" s="1">
        <v>566.0</v>
      </c>
      <c r="C4756" s="1">
        <v>0.0</v>
      </c>
      <c r="D4756" s="1" t="s">
        <v>32</v>
      </c>
      <c r="E4756" s="1">
        <v>30.0</v>
      </c>
      <c r="F4756" s="7" t="str">
        <f>vlookup(E4756,Teams!A:B,2,false)</f>
        <v>#N/A</v>
      </c>
      <c r="G4756" s="1" t="b">
        <v>1</v>
      </c>
      <c r="H4756" s="1" t="b">
        <v>1</v>
      </c>
      <c r="I4756" s="1">
        <v>24.0</v>
      </c>
      <c r="J4756" s="7" t="str">
        <f>vlookup(I4756,Cats!$A:$B,2,false)</f>
        <v>P</v>
      </c>
    </row>
    <row r="4757">
      <c r="A4757" s="1">
        <v>141766.0</v>
      </c>
      <c r="B4757" s="1">
        <v>566.0</v>
      </c>
      <c r="C4757" s="1">
        <v>0.0</v>
      </c>
      <c r="D4757" s="1" t="s">
        <v>71</v>
      </c>
      <c r="E4757" s="1">
        <v>34.0</v>
      </c>
      <c r="F4757" s="7" t="str">
        <f>vlookup(E4757,Teams!A:B,2,false)</f>
        <v>Niskayuna</v>
      </c>
      <c r="G4757" s="1" t="b">
        <v>0</v>
      </c>
      <c r="H4757" s="1" t="b">
        <v>0</v>
      </c>
      <c r="I4757" s="1">
        <v>24.0</v>
      </c>
      <c r="J4757" s="7" t="str">
        <f>vlookup(I4757,Cats!$A:$B,2,false)</f>
        <v>P</v>
      </c>
    </row>
    <row r="4758">
      <c r="A4758" s="1">
        <v>141767.0</v>
      </c>
      <c r="B4758" s="1">
        <v>567.0</v>
      </c>
      <c r="C4758" s="1">
        <v>-4.0</v>
      </c>
      <c r="D4758" s="1" t="s">
        <v>54</v>
      </c>
      <c r="E4758" s="1">
        <v>16.0</v>
      </c>
      <c r="F4758" s="7" t="str">
        <f>vlookup(E4758,Teams!A:B,2,false)</f>
        <v>Enloe B</v>
      </c>
      <c r="G4758" s="1" t="b">
        <v>1</v>
      </c>
      <c r="H4758" s="1" t="b">
        <v>0</v>
      </c>
      <c r="I4758" s="1">
        <v>1.0</v>
      </c>
      <c r="J4758" s="7" t="str">
        <f>vlookup(I4758,Cats!$A:$B,2,false)</f>
        <v>X</v>
      </c>
    </row>
    <row r="4759">
      <c r="A4759" s="1">
        <v>141768.0</v>
      </c>
      <c r="B4759" s="1">
        <v>567.0</v>
      </c>
      <c r="C4759" s="1">
        <v>14.0</v>
      </c>
      <c r="D4759" s="1" t="s">
        <v>41</v>
      </c>
      <c r="E4759" s="1">
        <v>23.0</v>
      </c>
      <c r="F4759" s="7" t="str">
        <f>vlookup(E4759,Teams!A:B,2,false)</f>
        <v>Lakeside</v>
      </c>
      <c r="G4759" s="1" t="b">
        <v>0</v>
      </c>
      <c r="H4759" s="1" t="b">
        <v>0</v>
      </c>
      <c r="I4759" s="1">
        <v>1.0</v>
      </c>
      <c r="J4759" s="7" t="str">
        <f>vlookup(I4759,Cats!$A:$B,2,false)</f>
        <v>X</v>
      </c>
    </row>
    <row r="4760">
      <c r="A4760" s="1">
        <v>141769.0</v>
      </c>
      <c r="B4760" s="1">
        <v>567.0</v>
      </c>
      <c r="C4760" s="1">
        <v>0.0</v>
      </c>
      <c r="D4760" s="1" t="s">
        <v>32</v>
      </c>
      <c r="E4760" s="1">
        <v>16.0</v>
      </c>
      <c r="F4760" s="7" t="str">
        <f>vlookup(E4760,Teams!A:B,2,false)</f>
        <v>Enloe B</v>
      </c>
      <c r="G4760" s="1" t="b">
        <v>1</v>
      </c>
      <c r="H4760" s="1" t="b">
        <v>1</v>
      </c>
      <c r="I4760" s="1">
        <v>2.0</v>
      </c>
      <c r="J4760" s="7" t="str">
        <f>vlookup(I4760,Cats!$A:$B,2,false)</f>
        <v>M</v>
      </c>
    </row>
    <row r="4761">
      <c r="A4761" s="1">
        <v>141770.0</v>
      </c>
      <c r="B4761" s="1">
        <v>567.0</v>
      </c>
      <c r="C4761" s="1">
        <v>14.0</v>
      </c>
      <c r="D4761" s="1" t="s">
        <v>218</v>
      </c>
      <c r="E4761" s="1">
        <v>23.0</v>
      </c>
      <c r="F4761" s="7" t="str">
        <f>vlookup(E4761,Teams!A:B,2,false)</f>
        <v>Lakeside</v>
      </c>
      <c r="G4761" s="1" t="b">
        <v>0</v>
      </c>
      <c r="H4761" s="1" t="b">
        <v>0</v>
      </c>
      <c r="I4761" s="1">
        <v>2.0</v>
      </c>
      <c r="J4761" s="7" t="str">
        <f>vlookup(I4761,Cats!$A:$B,2,false)</f>
        <v>M</v>
      </c>
    </row>
    <row r="4762">
      <c r="A4762" s="1">
        <v>141771.0</v>
      </c>
      <c r="B4762" s="1">
        <v>567.0</v>
      </c>
      <c r="C4762" s="1">
        <v>0.0</v>
      </c>
      <c r="D4762" s="1" t="s">
        <v>32</v>
      </c>
      <c r="E4762" s="1">
        <v>16.0</v>
      </c>
      <c r="F4762" s="7" t="str">
        <f>vlookup(E4762,Teams!A:B,2,false)</f>
        <v>Enloe B</v>
      </c>
      <c r="G4762" s="1" t="b">
        <v>1</v>
      </c>
      <c r="H4762" s="1" t="b">
        <v>1</v>
      </c>
      <c r="I4762" s="1">
        <v>3.0</v>
      </c>
      <c r="J4762" s="7" t="str">
        <f>vlookup(I4762,Cats!$A:$B,2,false)</f>
        <v>C</v>
      </c>
    </row>
    <row r="4763">
      <c r="A4763" s="1">
        <v>141772.0</v>
      </c>
      <c r="B4763" s="1">
        <v>567.0</v>
      </c>
      <c r="C4763" s="1">
        <v>14.0</v>
      </c>
      <c r="D4763" s="1" t="s">
        <v>41</v>
      </c>
      <c r="E4763" s="1">
        <v>23.0</v>
      </c>
      <c r="F4763" s="7" t="str">
        <f>vlookup(E4763,Teams!A:B,2,false)</f>
        <v>Lakeside</v>
      </c>
      <c r="G4763" s="1" t="b">
        <v>0</v>
      </c>
      <c r="H4763" s="1" t="b">
        <v>0</v>
      </c>
      <c r="I4763" s="1">
        <v>3.0</v>
      </c>
      <c r="J4763" s="7" t="str">
        <f>vlookup(I4763,Cats!$A:$B,2,false)</f>
        <v>C</v>
      </c>
    </row>
    <row r="4764">
      <c r="A4764" s="1">
        <v>141773.0</v>
      </c>
      <c r="B4764" s="1">
        <v>567.0</v>
      </c>
      <c r="C4764" s="1">
        <v>4.0</v>
      </c>
      <c r="D4764" s="1" t="s">
        <v>56</v>
      </c>
      <c r="E4764" s="1">
        <v>16.0</v>
      </c>
      <c r="F4764" s="7" t="str">
        <f>vlookup(E4764,Teams!A:B,2,false)</f>
        <v>Enloe B</v>
      </c>
      <c r="G4764" s="1" t="b">
        <v>1</v>
      </c>
      <c r="H4764" s="1" t="b">
        <v>0</v>
      </c>
      <c r="I4764" s="1">
        <v>4.0</v>
      </c>
      <c r="J4764" s="7" t="str">
        <f>vlookup(I4764,Cats!$A:$B,2,false)</f>
        <v>E</v>
      </c>
    </row>
    <row r="4765">
      <c r="A4765" s="1">
        <v>141774.0</v>
      </c>
      <c r="B4765" s="1">
        <v>567.0</v>
      </c>
      <c r="C4765" s="1">
        <v>0.0</v>
      </c>
      <c r="D4765" s="1" t="s">
        <v>32</v>
      </c>
      <c r="E4765" s="1">
        <v>23.0</v>
      </c>
      <c r="F4765" s="7" t="str">
        <f>vlookup(E4765,Teams!A:B,2,false)</f>
        <v>Lakeside</v>
      </c>
      <c r="G4765" s="1" t="b">
        <v>0</v>
      </c>
      <c r="H4765" s="1" t="b">
        <v>1</v>
      </c>
      <c r="I4765" s="1">
        <v>4.0</v>
      </c>
      <c r="J4765" s="7" t="str">
        <f>vlookup(I4765,Cats!$A:$B,2,false)</f>
        <v>E</v>
      </c>
    </row>
    <row r="4766">
      <c r="A4766" s="1">
        <v>141775.0</v>
      </c>
      <c r="B4766" s="1">
        <v>567.0</v>
      </c>
      <c r="C4766" s="1">
        <v>4.0</v>
      </c>
      <c r="D4766" s="1" t="s">
        <v>56</v>
      </c>
      <c r="E4766" s="1">
        <v>16.0</v>
      </c>
      <c r="F4766" s="7" t="str">
        <f>vlookup(E4766,Teams!A:B,2,false)</f>
        <v>Enloe B</v>
      </c>
      <c r="G4766" s="1" t="b">
        <v>1</v>
      </c>
      <c r="H4766" s="1" t="b">
        <v>0</v>
      </c>
      <c r="I4766" s="1">
        <v>5.0</v>
      </c>
      <c r="J4766" s="7" t="str">
        <f>vlookup(I4766,Cats!$A:$B,2,false)</f>
        <v>B</v>
      </c>
    </row>
    <row r="4767">
      <c r="A4767" s="1">
        <v>141776.0</v>
      </c>
      <c r="B4767" s="1">
        <v>567.0</v>
      </c>
      <c r="C4767" s="1">
        <v>0.0</v>
      </c>
      <c r="D4767" s="1" t="s">
        <v>32</v>
      </c>
      <c r="E4767" s="1">
        <v>23.0</v>
      </c>
      <c r="F4767" s="7" t="str">
        <f>vlookup(E4767,Teams!A:B,2,false)</f>
        <v>Lakeside</v>
      </c>
      <c r="G4767" s="1" t="b">
        <v>0</v>
      </c>
      <c r="H4767" s="1" t="b">
        <v>1</v>
      </c>
      <c r="I4767" s="1">
        <v>5.0</v>
      </c>
      <c r="J4767" s="7" t="str">
        <f>vlookup(I4767,Cats!$A:$B,2,false)</f>
        <v>B</v>
      </c>
    </row>
    <row r="4768">
      <c r="A4768" s="1">
        <v>141777.0</v>
      </c>
      <c r="B4768" s="1">
        <v>567.0</v>
      </c>
      <c r="C4768" s="1">
        <v>4.0</v>
      </c>
      <c r="D4768" s="1" t="s">
        <v>54</v>
      </c>
      <c r="E4768" s="1">
        <v>16.0</v>
      </c>
      <c r="F4768" s="7" t="str">
        <f>vlookup(E4768,Teams!A:B,2,false)</f>
        <v>Enloe B</v>
      </c>
      <c r="G4768" s="1" t="b">
        <v>1</v>
      </c>
      <c r="H4768" s="1" t="b">
        <v>0</v>
      </c>
      <c r="I4768" s="1">
        <v>6.0</v>
      </c>
      <c r="J4768" s="7" t="str">
        <f>vlookup(I4768,Cats!$A:$B,2,false)</f>
        <v>P</v>
      </c>
    </row>
    <row r="4769">
      <c r="A4769" s="1">
        <v>141778.0</v>
      </c>
      <c r="B4769" s="1">
        <v>567.0</v>
      </c>
      <c r="C4769" s="1">
        <v>0.0</v>
      </c>
      <c r="D4769" s="1" t="s">
        <v>32</v>
      </c>
      <c r="E4769" s="1">
        <v>23.0</v>
      </c>
      <c r="F4769" s="7" t="str">
        <f>vlookup(E4769,Teams!A:B,2,false)</f>
        <v>Lakeside</v>
      </c>
      <c r="G4769" s="1" t="b">
        <v>0</v>
      </c>
      <c r="H4769" s="1" t="b">
        <v>1</v>
      </c>
      <c r="I4769" s="1">
        <v>6.0</v>
      </c>
      <c r="J4769" s="7" t="str">
        <f>vlookup(I4769,Cats!$A:$B,2,false)</f>
        <v>P</v>
      </c>
    </row>
    <row r="4770">
      <c r="A4770" s="1">
        <v>141779.0</v>
      </c>
      <c r="B4770" s="1">
        <v>567.0</v>
      </c>
      <c r="C4770" s="1">
        <v>4.0</v>
      </c>
      <c r="D4770" s="1" t="s">
        <v>54</v>
      </c>
      <c r="E4770" s="1">
        <v>16.0</v>
      </c>
      <c r="F4770" s="7" t="str">
        <f>vlookup(E4770,Teams!A:B,2,false)</f>
        <v>Enloe B</v>
      </c>
      <c r="G4770" s="1" t="b">
        <v>1</v>
      </c>
      <c r="H4770" s="1" t="b">
        <v>0</v>
      </c>
      <c r="I4770" s="1">
        <v>7.0</v>
      </c>
      <c r="J4770" s="7" t="str">
        <f>vlookup(I4770,Cats!$A:$B,2,false)</f>
        <v>X</v>
      </c>
    </row>
    <row r="4771">
      <c r="A4771" s="1">
        <v>141780.0</v>
      </c>
      <c r="B4771" s="1">
        <v>567.0</v>
      </c>
      <c r="C4771" s="1">
        <v>0.0</v>
      </c>
      <c r="D4771" s="1" t="s">
        <v>32</v>
      </c>
      <c r="E4771" s="1">
        <v>23.0</v>
      </c>
      <c r="F4771" s="7" t="str">
        <f>vlookup(E4771,Teams!A:B,2,false)</f>
        <v>Lakeside</v>
      </c>
      <c r="G4771" s="1" t="b">
        <v>0</v>
      </c>
      <c r="H4771" s="1" t="b">
        <v>1</v>
      </c>
      <c r="I4771" s="1">
        <v>7.0</v>
      </c>
      <c r="J4771" s="7" t="str">
        <f>vlookup(I4771,Cats!$A:$B,2,false)</f>
        <v>X</v>
      </c>
    </row>
    <row r="4772">
      <c r="A4772" s="1">
        <v>141781.0</v>
      </c>
      <c r="B4772" s="1">
        <v>567.0</v>
      </c>
      <c r="C4772" s="1">
        <v>14.0</v>
      </c>
      <c r="D4772" s="1" t="s">
        <v>59</v>
      </c>
      <c r="E4772" s="1">
        <v>16.0</v>
      </c>
      <c r="F4772" s="7" t="str">
        <f>vlookup(E4772,Teams!A:B,2,false)</f>
        <v>Enloe B</v>
      </c>
      <c r="G4772" s="1" t="b">
        <v>1</v>
      </c>
      <c r="H4772" s="1" t="b">
        <v>0</v>
      </c>
      <c r="I4772" s="1">
        <v>8.0</v>
      </c>
      <c r="J4772" s="7" t="str">
        <f>vlookup(I4772,Cats!$A:$B,2,false)</f>
        <v>M</v>
      </c>
    </row>
    <row r="4773">
      <c r="A4773" s="1">
        <v>141782.0</v>
      </c>
      <c r="B4773" s="1">
        <v>567.0</v>
      </c>
      <c r="C4773" s="1">
        <v>0.0</v>
      </c>
      <c r="D4773" s="1" t="s">
        <v>32</v>
      </c>
      <c r="E4773" s="1">
        <v>23.0</v>
      </c>
      <c r="F4773" s="7" t="str">
        <f>vlookup(E4773,Teams!A:B,2,false)</f>
        <v>Lakeside</v>
      </c>
      <c r="G4773" s="1" t="b">
        <v>0</v>
      </c>
      <c r="H4773" s="1" t="b">
        <v>1</v>
      </c>
      <c r="I4773" s="1">
        <v>8.0</v>
      </c>
      <c r="J4773" s="7" t="str">
        <f>vlookup(I4773,Cats!$A:$B,2,false)</f>
        <v>M</v>
      </c>
    </row>
    <row r="4774">
      <c r="A4774" s="1">
        <v>141783.0</v>
      </c>
      <c r="B4774" s="1">
        <v>567.0</v>
      </c>
      <c r="C4774" s="1">
        <v>4.0</v>
      </c>
      <c r="D4774" s="1" t="s">
        <v>54</v>
      </c>
      <c r="E4774" s="1">
        <v>16.0</v>
      </c>
      <c r="F4774" s="7" t="str">
        <f>vlookup(E4774,Teams!A:B,2,false)</f>
        <v>Enloe B</v>
      </c>
      <c r="G4774" s="1" t="b">
        <v>1</v>
      </c>
      <c r="H4774" s="1" t="b">
        <v>0</v>
      </c>
      <c r="I4774" s="1">
        <v>9.0</v>
      </c>
      <c r="J4774" s="7" t="str">
        <f>vlookup(I4774,Cats!$A:$B,2,false)</f>
        <v>C</v>
      </c>
    </row>
    <row r="4775">
      <c r="A4775" s="1">
        <v>141784.0</v>
      </c>
      <c r="B4775" s="1">
        <v>567.0</v>
      </c>
      <c r="C4775" s="1">
        <v>0.0</v>
      </c>
      <c r="D4775" s="1" t="s">
        <v>32</v>
      </c>
      <c r="E4775" s="1">
        <v>23.0</v>
      </c>
      <c r="F4775" s="7" t="str">
        <f>vlookup(E4775,Teams!A:B,2,false)</f>
        <v>Lakeside</v>
      </c>
      <c r="G4775" s="1" t="b">
        <v>0</v>
      </c>
      <c r="H4775" s="1" t="b">
        <v>1</v>
      </c>
      <c r="I4775" s="1">
        <v>9.0</v>
      </c>
      <c r="J4775" s="7" t="str">
        <f>vlookup(I4775,Cats!$A:$B,2,false)</f>
        <v>C</v>
      </c>
    </row>
    <row r="4776">
      <c r="A4776" s="1">
        <v>141785.0</v>
      </c>
      <c r="B4776" s="1">
        <v>567.0</v>
      </c>
      <c r="C4776" s="1">
        <v>14.0</v>
      </c>
      <c r="D4776" s="1" t="s">
        <v>59</v>
      </c>
      <c r="E4776" s="1">
        <v>16.0</v>
      </c>
      <c r="F4776" s="7" t="str">
        <f>vlookup(E4776,Teams!A:B,2,false)</f>
        <v>Enloe B</v>
      </c>
      <c r="G4776" s="1" t="b">
        <v>1</v>
      </c>
      <c r="H4776" s="1" t="b">
        <v>0</v>
      </c>
      <c r="I4776" s="1">
        <v>10.0</v>
      </c>
      <c r="J4776" s="7" t="str">
        <f>vlookup(I4776,Cats!$A:$B,2,false)</f>
        <v>E</v>
      </c>
    </row>
    <row r="4777">
      <c r="A4777" s="1">
        <v>141786.0</v>
      </c>
      <c r="B4777" s="1">
        <v>567.0</v>
      </c>
      <c r="C4777" s="1">
        <v>-4.0</v>
      </c>
      <c r="D4777" s="1" t="s">
        <v>95</v>
      </c>
      <c r="E4777" s="1">
        <v>23.0</v>
      </c>
      <c r="F4777" s="7" t="str">
        <f>vlookup(E4777,Teams!A:B,2,false)</f>
        <v>Lakeside</v>
      </c>
      <c r="G4777" s="1" t="b">
        <v>0</v>
      </c>
      <c r="H4777" s="1" t="b">
        <v>0</v>
      </c>
      <c r="I4777" s="1">
        <v>10.0</v>
      </c>
      <c r="J4777" s="7" t="str">
        <f>vlookup(I4777,Cats!$A:$B,2,false)</f>
        <v>E</v>
      </c>
    </row>
    <row r="4778">
      <c r="A4778" s="1">
        <v>141787.0</v>
      </c>
      <c r="B4778" s="1">
        <v>567.0</v>
      </c>
      <c r="C4778" s="1">
        <v>14.0</v>
      </c>
      <c r="D4778" s="1" t="s">
        <v>58</v>
      </c>
      <c r="E4778" s="1">
        <v>16.0</v>
      </c>
      <c r="F4778" s="7" t="str">
        <f>vlookup(E4778,Teams!A:B,2,false)</f>
        <v>Enloe B</v>
      </c>
      <c r="G4778" s="1" t="b">
        <v>1</v>
      </c>
      <c r="H4778" s="1" t="b">
        <v>0</v>
      </c>
      <c r="I4778" s="1">
        <v>11.0</v>
      </c>
      <c r="J4778" s="7" t="str">
        <f>vlookup(I4778,Cats!$A:$B,2,false)</f>
        <v>B</v>
      </c>
    </row>
    <row r="4779">
      <c r="A4779" s="1">
        <v>141788.0</v>
      </c>
      <c r="B4779" s="1">
        <v>567.0</v>
      </c>
      <c r="C4779" s="1">
        <v>0.0</v>
      </c>
      <c r="D4779" s="1" t="s">
        <v>32</v>
      </c>
      <c r="E4779" s="1">
        <v>23.0</v>
      </c>
      <c r="F4779" s="7" t="str">
        <f>vlookup(E4779,Teams!A:B,2,false)</f>
        <v>Lakeside</v>
      </c>
      <c r="G4779" s="1" t="b">
        <v>0</v>
      </c>
      <c r="H4779" s="1" t="b">
        <v>1</v>
      </c>
      <c r="I4779" s="1">
        <v>11.0</v>
      </c>
      <c r="J4779" s="7" t="str">
        <f>vlookup(I4779,Cats!$A:$B,2,false)</f>
        <v>B</v>
      </c>
    </row>
    <row r="4780">
      <c r="A4780" s="1">
        <v>141789.0</v>
      </c>
      <c r="B4780" s="1">
        <v>567.0</v>
      </c>
      <c r="C4780" s="1">
        <v>0.0</v>
      </c>
      <c r="D4780" s="1" t="s">
        <v>32</v>
      </c>
      <c r="E4780" s="1">
        <v>16.0</v>
      </c>
      <c r="F4780" s="7" t="str">
        <f>vlookup(E4780,Teams!A:B,2,false)</f>
        <v>Enloe B</v>
      </c>
      <c r="G4780" s="1" t="b">
        <v>1</v>
      </c>
      <c r="H4780" s="1" t="b">
        <v>1</v>
      </c>
      <c r="I4780" s="1">
        <v>12.0</v>
      </c>
      <c r="J4780" s="7" t="str">
        <f>vlookup(I4780,Cats!$A:$B,2,false)</f>
        <v>P</v>
      </c>
    </row>
    <row r="4781">
      <c r="A4781" s="1">
        <v>141790.0</v>
      </c>
      <c r="B4781" s="1">
        <v>567.0</v>
      </c>
      <c r="C4781" s="1">
        <v>14.0</v>
      </c>
      <c r="D4781" s="1" t="s">
        <v>41</v>
      </c>
      <c r="E4781" s="1">
        <v>23.0</v>
      </c>
      <c r="F4781" s="7" t="str">
        <f>vlookup(E4781,Teams!A:B,2,false)</f>
        <v>Lakeside</v>
      </c>
      <c r="G4781" s="1" t="b">
        <v>0</v>
      </c>
      <c r="H4781" s="1" t="b">
        <v>0</v>
      </c>
      <c r="I4781" s="1">
        <v>12.0</v>
      </c>
      <c r="J4781" s="7" t="str">
        <f>vlookup(I4781,Cats!$A:$B,2,false)</f>
        <v>P</v>
      </c>
    </row>
    <row r="4782">
      <c r="A4782" s="1">
        <v>141791.0</v>
      </c>
      <c r="B4782" s="1">
        <v>567.0</v>
      </c>
      <c r="C4782" s="1">
        <v>-4.0</v>
      </c>
      <c r="D4782" s="1" t="s">
        <v>54</v>
      </c>
      <c r="E4782" s="1">
        <v>16.0</v>
      </c>
      <c r="F4782" s="7" t="str">
        <f>vlookup(E4782,Teams!A:B,2,false)</f>
        <v>Enloe B</v>
      </c>
      <c r="G4782" s="1" t="b">
        <v>1</v>
      </c>
      <c r="H4782" s="1" t="b">
        <v>0</v>
      </c>
      <c r="I4782" s="1">
        <v>13.0</v>
      </c>
      <c r="J4782" s="7" t="str">
        <f>vlookup(I4782,Cats!$A:$B,2,false)</f>
        <v>X</v>
      </c>
    </row>
    <row r="4783">
      <c r="A4783" s="1">
        <v>141792.0</v>
      </c>
      <c r="B4783" s="1">
        <v>567.0</v>
      </c>
      <c r="C4783" s="1">
        <v>14.0</v>
      </c>
      <c r="D4783" s="1" t="s">
        <v>218</v>
      </c>
      <c r="E4783" s="1">
        <v>23.0</v>
      </c>
      <c r="F4783" s="7" t="str">
        <f>vlookup(E4783,Teams!A:B,2,false)</f>
        <v>Lakeside</v>
      </c>
      <c r="G4783" s="1" t="b">
        <v>0</v>
      </c>
      <c r="H4783" s="1" t="b">
        <v>0</v>
      </c>
      <c r="I4783" s="1">
        <v>13.0</v>
      </c>
      <c r="J4783" s="7" t="str">
        <f>vlookup(I4783,Cats!$A:$B,2,false)</f>
        <v>X</v>
      </c>
    </row>
    <row r="4784">
      <c r="A4784" s="1">
        <v>141793.0</v>
      </c>
      <c r="B4784" s="1">
        <v>567.0</v>
      </c>
      <c r="C4784" s="1">
        <v>0.0</v>
      </c>
      <c r="D4784" s="1" t="s">
        <v>59</v>
      </c>
      <c r="E4784" s="1">
        <v>16.0</v>
      </c>
      <c r="F4784" s="7" t="str">
        <f>vlookup(E4784,Teams!A:B,2,false)</f>
        <v>Enloe B</v>
      </c>
      <c r="G4784" s="1" t="b">
        <v>1</v>
      </c>
      <c r="H4784" s="1" t="b">
        <v>0</v>
      </c>
      <c r="I4784" s="1">
        <v>14.0</v>
      </c>
      <c r="J4784" s="7" t="str">
        <f>vlookup(I4784,Cats!$A:$B,2,false)</f>
        <v>M</v>
      </c>
    </row>
    <row r="4785">
      <c r="A4785" s="1">
        <v>141794.0</v>
      </c>
      <c r="B4785" s="1">
        <v>567.0</v>
      </c>
      <c r="C4785" s="1">
        <v>0.0</v>
      </c>
      <c r="D4785" s="1" t="s">
        <v>218</v>
      </c>
      <c r="E4785" s="1">
        <v>23.0</v>
      </c>
      <c r="F4785" s="7" t="str">
        <f>vlookup(E4785,Teams!A:B,2,false)</f>
        <v>Lakeside</v>
      </c>
      <c r="G4785" s="1" t="b">
        <v>0</v>
      </c>
      <c r="H4785" s="1" t="b">
        <v>0</v>
      </c>
      <c r="I4785" s="1">
        <v>14.0</v>
      </c>
      <c r="J4785" s="7" t="str">
        <f>vlookup(I4785,Cats!$A:$B,2,false)</f>
        <v>M</v>
      </c>
    </row>
    <row r="4786">
      <c r="A4786" s="1">
        <v>141795.0</v>
      </c>
      <c r="B4786" s="1">
        <v>567.0</v>
      </c>
      <c r="C4786" s="1">
        <v>14.0</v>
      </c>
      <c r="D4786" s="1" t="s">
        <v>54</v>
      </c>
      <c r="E4786" s="1">
        <v>16.0</v>
      </c>
      <c r="F4786" s="7" t="str">
        <f>vlookup(E4786,Teams!A:B,2,false)</f>
        <v>Enloe B</v>
      </c>
      <c r="G4786" s="1" t="b">
        <v>1</v>
      </c>
      <c r="H4786" s="1" t="b">
        <v>0</v>
      </c>
      <c r="I4786" s="1">
        <v>15.0</v>
      </c>
      <c r="J4786" s="7" t="str">
        <f>vlookup(I4786,Cats!$A:$B,2,false)</f>
        <v>C</v>
      </c>
    </row>
    <row r="4787">
      <c r="A4787" s="1">
        <v>141796.0</v>
      </c>
      <c r="B4787" s="1">
        <v>567.0</v>
      </c>
      <c r="C4787" s="1">
        <v>0.0</v>
      </c>
      <c r="D4787" s="1" t="s">
        <v>32</v>
      </c>
      <c r="E4787" s="1">
        <v>23.0</v>
      </c>
      <c r="F4787" s="7" t="str">
        <f>vlookup(E4787,Teams!A:B,2,false)</f>
        <v>Lakeside</v>
      </c>
      <c r="G4787" s="1" t="b">
        <v>0</v>
      </c>
      <c r="H4787" s="1" t="b">
        <v>1</v>
      </c>
      <c r="I4787" s="1">
        <v>15.0</v>
      </c>
      <c r="J4787" s="7" t="str">
        <f>vlookup(I4787,Cats!$A:$B,2,false)</f>
        <v>C</v>
      </c>
    </row>
    <row r="4788">
      <c r="A4788" s="1">
        <v>141797.0</v>
      </c>
      <c r="B4788" s="1">
        <v>567.0</v>
      </c>
      <c r="C4788" s="1">
        <v>4.0</v>
      </c>
      <c r="D4788" s="1" t="s">
        <v>56</v>
      </c>
      <c r="E4788" s="1">
        <v>16.0</v>
      </c>
      <c r="F4788" s="7" t="str">
        <f>vlookup(E4788,Teams!A:B,2,false)</f>
        <v>Enloe B</v>
      </c>
      <c r="G4788" s="1" t="b">
        <v>1</v>
      </c>
      <c r="H4788" s="1" t="b">
        <v>0</v>
      </c>
      <c r="I4788" s="1">
        <v>16.0</v>
      </c>
      <c r="J4788" s="7" t="str">
        <f>vlookup(I4788,Cats!$A:$B,2,false)</f>
        <v>E</v>
      </c>
    </row>
    <row r="4789">
      <c r="A4789" s="1">
        <v>141798.0</v>
      </c>
      <c r="B4789" s="1">
        <v>567.0</v>
      </c>
      <c r="C4789" s="1">
        <v>0.0</v>
      </c>
      <c r="D4789" s="1" t="s">
        <v>32</v>
      </c>
      <c r="E4789" s="1">
        <v>23.0</v>
      </c>
      <c r="F4789" s="7" t="str">
        <f>vlookup(E4789,Teams!A:B,2,false)</f>
        <v>Lakeside</v>
      </c>
      <c r="G4789" s="1" t="b">
        <v>0</v>
      </c>
      <c r="H4789" s="1" t="b">
        <v>1</v>
      </c>
      <c r="I4789" s="1">
        <v>16.0</v>
      </c>
      <c r="J4789" s="7" t="str">
        <f>vlookup(I4789,Cats!$A:$B,2,false)</f>
        <v>E</v>
      </c>
    </row>
    <row r="4790">
      <c r="A4790" s="1">
        <v>141799.0</v>
      </c>
      <c r="B4790" s="1">
        <v>567.0</v>
      </c>
      <c r="C4790" s="1">
        <v>0.0</v>
      </c>
      <c r="D4790" s="1" t="s">
        <v>58</v>
      </c>
      <c r="E4790" s="1">
        <v>16.0</v>
      </c>
      <c r="F4790" s="7" t="str">
        <f>vlookup(E4790,Teams!A:B,2,false)</f>
        <v>Enloe B</v>
      </c>
      <c r="G4790" s="1" t="b">
        <v>1</v>
      </c>
      <c r="H4790" s="1" t="b">
        <v>0</v>
      </c>
      <c r="I4790" s="1">
        <v>17.0</v>
      </c>
      <c r="J4790" s="7" t="str">
        <f>vlookup(I4790,Cats!$A:$B,2,false)</f>
        <v>B</v>
      </c>
    </row>
    <row r="4791">
      <c r="A4791" s="1">
        <v>141800.0</v>
      </c>
      <c r="B4791" s="1">
        <v>567.0</v>
      </c>
      <c r="C4791" s="1">
        <v>0.0</v>
      </c>
      <c r="D4791" s="1" t="s">
        <v>41</v>
      </c>
      <c r="E4791" s="1">
        <v>23.0</v>
      </c>
      <c r="F4791" s="7" t="str">
        <f>vlookup(E4791,Teams!A:B,2,false)</f>
        <v>Lakeside</v>
      </c>
      <c r="G4791" s="1" t="b">
        <v>0</v>
      </c>
      <c r="H4791" s="1" t="b">
        <v>0</v>
      </c>
      <c r="I4791" s="1">
        <v>17.0</v>
      </c>
      <c r="J4791" s="7" t="str">
        <f>vlookup(I4791,Cats!$A:$B,2,false)</f>
        <v>B</v>
      </c>
    </row>
    <row r="4792">
      <c r="A4792" s="1">
        <v>141801.0</v>
      </c>
      <c r="B4792" s="1">
        <v>567.0</v>
      </c>
      <c r="C4792" s="1">
        <v>0.0</v>
      </c>
      <c r="D4792" s="1" t="s">
        <v>32</v>
      </c>
      <c r="E4792" s="1">
        <v>16.0</v>
      </c>
      <c r="F4792" s="7" t="str">
        <f>vlookup(E4792,Teams!A:B,2,false)</f>
        <v>Enloe B</v>
      </c>
      <c r="G4792" s="1" t="b">
        <v>1</v>
      </c>
      <c r="H4792" s="1" t="b">
        <v>1</v>
      </c>
      <c r="I4792" s="1">
        <v>18.0</v>
      </c>
      <c r="J4792" s="7" t="str">
        <f>vlookup(I4792,Cats!$A:$B,2,false)</f>
        <v>P</v>
      </c>
    </row>
    <row r="4793">
      <c r="A4793" s="1">
        <v>141802.0</v>
      </c>
      <c r="B4793" s="1">
        <v>567.0</v>
      </c>
      <c r="C4793" s="1">
        <v>14.0</v>
      </c>
      <c r="D4793" s="1" t="s">
        <v>41</v>
      </c>
      <c r="E4793" s="1">
        <v>23.0</v>
      </c>
      <c r="F4793" s="7" t="str">
        <f>vlookup(E4793,Teams!A:B,2,false)</f>
        <v>Lakeside</v>
      </c>
      <c r="G4793" s="1" t="b">
        <v>0</v>
      </c>
      <c r="H4793" s="1" t="b">
        <v>0</v>
      </c>
      <c r="I4793" s="1">
        <v>18.0</v>
      </c>
      <c r="J4793" s="7" t="str">
        <f>vlookup(I4793,Cats!$A:$B,2,false)</f>
        <v>P</v>
      </c>
    </row>
    <row r="4794">
      <c r="A4794" s="1">
        <v>141803.0</v>
      </c>
      <c r="B4794" s="1">
        <v>567.0</v>
      </c>
      <c r="C4794" s="1">
        <v>14.0</v>
      </c>
      <c r="D4794" s="1" t="s">
        <v>54</v>
      </c>
      <c r="E4794" s="1">
        <v>16.0</v>
      </c>
      <c r="F4794" s="7" t="str">
        <f>vlookup(E4794,Teams!A:B,2,false)</f>
        <v>Enloe B</v>
      </c>
      <c r="G4794" s="1" t="b">
        <v>1</v>
      </c>
      <c r="H4794" s="1" t="b">
        <v>0</v>
      </c>
      <c r="I4794" s="1">
        <v>19.0</v>
      </c>
      <c r="J4794" s="7" t="str">
        <f>vlookup(I4794,Cats!$A:$B,2,false)</f>
        <v>X</v>
      </c>
    </row>
    <row r="4795">
      <c r="A4795" s="1">
        <v>141804.0</v>
      </c>
      <c r="B4795" s="1">
        <v>567.0</v>
      </c>
      <c r="C4795" s="1">
        <v>-4.0</v>
      </c>
      <c r="D4795" s="1" t="s">
        <v>41</v>
      </c>
      <c r="E4795" s="1">
        <v>23.0</v>
      </c>
      <c r="F4795" s="7" t="str">
        <f>vlookup(E4795,Teams!A:B,2,false)</f>
        <v>Lakeside</v>
      </c>
      <c r="G4795" s="1" t="b">
        <v>0</v>
      </c>
      <c r="H4795" s="1" t="b">
        <v>0</v>
      </c>
      <c r="I4795" s="1">
        <v>19.0</v>
      </c>
      <c r="J4795" s="7" t="str">
        <f>vlookup(I4795,Cats!$A:$B,2,false)</f>
        <v>X</v>
      </c>
    </row>
    <row r="4796">
      <c r="A4796" s="1">
        <v>141805.0</v>
      </c>
      <c r="B4796" s="1">
        <v>567.0</v>
      </c>
      <c r="C4796" s="1">
        <v>0.0</v>
      </c>
      <c r="D4796" s="1" t="s">
        <v>59</v>
      </c>
      <c r="E4796" s="1">
        <v>16.0</v>
      </c>
      <c r="F4796" s="7" t="str">
        <f>vlookup(E4796,Teams!A:B,2,false)</f>
        <v>Enloe B</v>
      </c>
      <c r="G4796" s="1" t="b">
        <v>1</v>
      </c>
      <c r="H4796" s="1" t="b">
        <v>0</v>
      </c>
      <c r="I4796" s="1">
        <v>20.0</v>
      </c>
      <c r="J4796" s="7" t="str">
        <f>vlookup(I4796,Cats!$A:$B,2,false)</f>
        <v>M</v>
      </c>
    </row>
    <row r="4797">
      <c r="A4797" s="1">
        <v>141806.0</v>
      </c>
      <c r="B4797" s="1">
        <v>567.0</v>
      </c>
      <c r="C4797" s="1">
        <v>0.0</v>
      </c>
      <c r="D4797" s="1" t="s">
        <v>218</v>
      </c>
      <c r="E4797" s="1">
        <v>23.0</v>
      </c>
      <c r="F4797" s="7" t="str">
        <f>vlookup(E4797,Teams!A:B,2,false)</f>
        <v>Lakeside</v>
      </c>
      <c r="G4797" s="1" t="b">
        <v>0</v>
      </c>
      <c r="H4797" s="1" t="b">
        <v>0</v>
      </c>
      <c r="I4797" s="1">
        <v>20.0</v>
      </c>
      <c r="J4797" s="7" t="str">
        <f>vlookup(I4797,Cats!$A:$B,2,false)</f>
        <v>M</v>
      </c>
    </row>
    <row r="4798">
      <c r="A4798" s="1">
        <v>141807.0</v>
      </c>
      <c r="B4798" s="1">
        <v>567.0</v>
      </c>
      <c r="C4798" s="1">
        <v>14.0</v>
      </c>
      <c r="D4798" s="1" t="s">
        <v>54</v>
      </c>
      <c r="E4798" s="1">
        <v>16.0</v>
      </c>
      <c r="F4798" s="7" t="str">
        <f>vlookup(E4798,Teams!A:B,2,false)</f>
        <v>Enloe B</v>
      </c>
      <c r="G4798" s="1" t="b">
        <v>1</v>
      </c>
      <c r="H4798" s="1" t="b">
        <v>0</v>
      </c>
      <c r="I4798" s="1">
        <v>21.0</v>
      </c>
      <c r="J4798" s="7" t="str">
        <f>vlookup(I4798,Cats!$A:$B,2,false)</f>
        <v>C</v>
      </c>
    </row>
    <row r="4799">
      <c r="A4799" s="1">
        <v>141808.0</v>
      </c>
      <c r="B4799" s="1">
        <v>567.0</v>
      </c>
      <c r="C4799" s="1">
        <v>0.0</v>
      </c>
      <c r="D4799" s="1" t="s">
        <v>32</v>
      </c>
      <c r="E4799" s="1">
        <v>23.0</v>
      </c>
      <c r="F4799" s="7" t="str">
        <f>vlookup(E4799,Teams!A:B,2,false)</f>
        <v>Lakeside</v>
      </c>
      <c r="G4799" s="1" t="b">
        <v>0</v>
      </c>
      <c r="H4799" s="1" t="b">
        <v>1</v>
      </c>
      <c r="I4799" s="1">
        <v>21.0</v>
      </c>
      <c r="J4799" s="7" t="str">
        <f>vlookup(I4799,Cats!$A:$B,2,false)</f>
        <v>C</v>
      </c>
    </row>
    <row r="4800">
      <c r="A4800" s="1">
        <v>141809.0</v>
      </c>
      <c r="B4800" s="1">
        <v>567.0</v>
      </c>
      <c r="C4800" s="1">
        <v>0.0</v>
      </c>
      <c r="D4800" s="1" t="s">
        <v>32</v>
      </c>
      <c r="E4800" s="1">
        <v>16.0</v>
      </c>
      <c r="F4800" s="7" t="str">
        <f>vlookup(E4800,Teams!A:B,2,false)</f>
        <v>Enloe B</v>
      </c>
      <c r="G4800" s="1" t="b">
        <v>1</v>
      </c>
      <c r="H4800" s="1" t="b">
        <v>1</v>
      </c>
      <c r="I4800" s="1">
        <v>22.0</v>
      </c>
      <c r="J4800" s="7" t="str">
        <f>vlookup(I4800,Cats!$A:$B,2,false)</f>
        <v>E</v>
      </c>
    </row>
    <row r="4801">
      <c r="A4801" s="1">
        <v>141810.0</v>
      </c>
      <c r="B4801" s="1">
        <v>567.0</v>
      </c>
      <c r="C4801" s="1">
        <v>4.0</v>
      </c>
      <c r="D4801" s="1" t="s">
        <v>41</v>
      </c>
      <c r="E4801" s="1">
        <v>23.0</v>
      </c>
      <c r="F4801" s="7" t="str">
        <f>vlookup(E4801,Teams!A:B,2,false)</f>
        <v>Lakeside</v>
      </c>
      <c r="G4801" s="1" t="b">
        <v>0</v>
      </c>
      <c r="H4801" s="1" t="b">
        <v>0</v>
      </c>
      <c r="I4801" s="1">
        <v>22.0</v>
      </c>
      <c r="J4801" s="7" t="str">
        <f>vlookup(I4801,Cats!$A:$B,2,false)</f>
        <v>E</v>
      </c>
    </row>
    <row r="4802">
      <c r="A4802" s="1">
        <v>141811.0</v>
      </c>
      <c r="B4802" s="1">
        <v>567.0</v>
      </c>
      <c r="C4802" s="1">
        <v>-4.0</v>
      </c>
      <c r="D4802" s="1" t="s">
        <v>56</v>
      </c>
      <c r="E4802" s="1">
        <v>16.0</v>
      </c>
      <c r="F4802" s="7" t="str">
        <f>vlookup(E4802,Teams!A:B,2,false)</f>
        <v>Enloe B</v>
      </c>
      <c r="G4802" s="1" t="b">
        <v>1</v>
      </c>
      <c r="H4802" s="1" t="b">
        <v>0</v>
      </c>
      <c r="I4802" s="1">
        <v>23.0</v>
      </c>
      <c r="J4802" s="7" t="str">
        <f>vlookup(I4802,Cats!$A:$B,2,false)</f>
        <v>B</v>
      </c>
    </row>
    <row r="4803">
      <c r="A4803" s="1">
        <v>141812.0</v>
      </c>
      <c r="B4803" s="1">
        <v>567.0</v>
      </c>
      <c r="C4803" s="1">
        <v>0.0</v>
      </c>
      <c r="D4803" s="1" t="s">
        <v>41</v>
      </c>
      <c r="E4803" s="1">
        <v>23.0</v>
      </c>
      <c r="F4803" s="7" t="str">
        <f>vlookup(E4803,Teams!A:B,2,false)</f>
        <v>Lakeside</v>
      </c>
      <c r="G4803" s="1" t="b">
        <v>0</v>
      </c>
      <c r="H4803" s="1" t="b">
        <v>0</v>
      </c>
      <c r="I4803" s="1">
        <v>23.0</v>
      </c>
      <c r="J4803" s="7" t="str">
        <f>vlookup(I4803,Cats!$A:$B,2,false)</f>
        <v>B</v>
      </c>
    </row>
    <row r="4804">
      <c r="A4804" s="1">
        <v>141813.0</v>
      </c>
      <c r="B4804" s="1">
        <v>567.0</v>
      </c>
      <c r="C4804" s="1">
        <v>14.0</v>
      </c>
      <c r="D4804" s="1" t="s">
        <v>54</v>
      </c>
      <c r="E4804" s="1">
        <v>16.0</v>
      </c>
      <c r="F4804" s="7" t="str">
        <f>vlookup(E4804,Teams!A:B,2,false)</f>
        <v>Enloe B</v>
      </c>
      <c r="G4804" s="1" t="b">
        <v>1</v>
      </c>
      <c r="H4804" s="1" t="b">
        <v>0</v>
      </c>
      <c r="I4804" s="1">
        <v>24.0</v>
      </c>
      <c r="J4804" s="7" t="str">
        <f>vlookup(I4804,Cats!$A:$B,2,false)</f>
        <v>P</v>
      </c>
    </row>
    <row r="4805">
      <c r="A4805" s="1">
        <v>141814.0</v>
      </c>
      <c r="B4805" s="1">
        <v>567.0</v>
      </c>
      <c r="C4805" s="1">
        <v>0.0</v>
      </c>
      <c r="D4805" s="1" t="s">
        <v>32</v>
      </c>
      <c r="E4805" s="1">
        <v>23.0</v>
      </c>
      <c r="F4805" s="7" t="str">
        <f>vlookup(E4805,Teams!A:B,2,false)</f>
        <v>Lakeside</v>
      </c>
      <c r="G4805" s="1" t="b">
        <v>0</v>
      </c>
      <c r="H4805" s="1" t="b">
        <v>1</v>
      </c>
      <c r="I4805" s="1">
        <v>24.0</v>
      </c>
      <c r="J4805" s="7" t="str">
        <f>vlookup(I4805,Cats!$A:$B,2,false)</f>
        <v>P</v>
      </c>
    </row>
    <row r="4806">
      <c r="A4806" s="1">
        <v>141815.0</v>
      </c>
      <c r="B4806" s="1">
        <v>568.0</v>
      </c>
      <c r="C4806" s="1">
        <v>0.0</v>
      </c>
      <c r="D4806" s="1" t="s">
        <v>32</v>
      </c>
      <c r="E4806" s="1">
        <v>3.0</v>
      </c>
      <c r="F4806" s="7" t="str">
        <f>vlookup(E4806,Teams!A:B,2,false)</f>
        <v>Blair B</v>
      </c>
      <c r="G4806" s="1" t="b">
        <v>1</v>
      </c>
      <c r="H4806" s="1" t="b">
        <v>1</v>
      </c>
      <c r="I4806" s="1">
        <v>1.0</v>
      </c>
      <c r="J4806" s="7" t="str">
        <f>vlookup(I4806,Cats!$A:$B,2,false)</f>
        <v>X</v>
      </c>
    </row>
    <row r="4807">
      <c r="A4807" s="1">
        <v>141816.0</v>
      </c>
      <c r="B4807" s="1">
        <v>568.0</v>
      </c>
      <c r="C4807" s="1">
        <v>-4.0</v>
      </c>
      <c r="D4807" s="1" t="s">
        <v>102</v>
      </c>
      <c r="E4807" s="1">
        <v>15.0</v>
      </c>
      <c r="F4807" s="7" t="str">
        <f>vlookup(E4807,Teams!A:B,2,false)</f>
        <v>Enloe A</v>
      </c>
      <c r="G4807" s="1" t="b">
        <v>0</v>
      </c>
      <c r="H4807" s="1" t="b">
        <v>0</v>
      </c>
      <c r="I4807" s="1">
        <v>1.0</v>
      </c>
      <c r="J4807" s="7" t="str">
        <f>vlookup(I4807,Cats!$A:$B,2,false)</f>
        <v>X</v>
      </c>
    </row>
    <row r="4808">
      <c r="A4808" s="1">
        <v>141817.0</v>
      </c>
      <c r="B4808" s="1">
        <v>568.0</v>
      </c>
      <c r="C4808" s="1">
        <v>0.0</v>
      </c>
      <c r="D4808" s="1" t="s">
        <v>32</v>
      </c>
      <c r="E4808" s="1">
        <v>3.0</v>
      </c>
      <c r="F4808" s="7" t="str">
        <f>vlookup(E4808,Teams!A:B,2,false)</f>
        <v>Blair B</v>
      </c>
      <c r="G4808" s="1" t="b">
        <v>1</v>
      </c>
      <c r="H4808" s="1" t="b">
        <v>1</v>
      </c>
      <c r="I4808" s="1">
        <v>2.0</v>
      </c>
      <c r="J4808" s="7" t="str">
        <f>vlookup(I4808,Cats!$A:$B,2,false)</f>
        <v>M</v>
      </c>
    </row>
    <row r="4809">
      <c r="A4809" s="1">
        <v>141818.0</v>
      </c>
      <c r="B4809" s="1">
        <v>568.0</v>
      </c>
      <c r="C4809" s="1">
        <v>0.0</v>
      </c>
      <c r="D4809" s="1" t="s">
        <v>105</v>
      </c>
      <c r="E4809" s="1">
        <v>15.0</v>
      </c>
      <c r="F4809" s="7" t="str">
        <f>vlookup(E4809,Teams!A:B,2,false)</f>
        <v>Enloe A</v>
      </c>
      <c r="G4809" s="1" t="b">
        <v>0</v>
      </c>
      <c r="H4809" s="1" t="b">
        <v>0</v>
      </c>
      <c r="I4809" s="1">
        <v>2.0</v>
      </c>
      <c r="J4809" s="7" t="str">
        <f>vlookup(I4809,Cats!$A:$B,2,false)</f>
        <v>M</v>
      </c>
    </row>
    <row r="4810">
      <c r="A4810" s="1">
        <v>141819.0</v>
      </c>
      <c r="B4810" s="1">
        <v>568.0</v>
      </c>
      <c r="C4810" s="1">
        <v>0.0</v>
      </c>
      <c r="D4810" s="1" t="s">
        <v>32</v>
      </c>
      <c r="E4810" s="1">
        <v>3.0</v>
      </c>
      <c r="F4810" s="7" t="str">
        <f>vlookup(E4810,Teams!A:B,2,false)</f>
        <v>Blair B</v>
      </c>
      <c r="G4810" s="1" t="b">
        <v>1</v>
      </c>
      <c r="H4810" s="1" t="b">
        <v>1</v>
      </c>
      <c r="I4810" s="1">
        <v>3.0</v>
      </c>
      <c r="J4810" s="7" t="str">
        <f>vlookup(I4810,Cats!$A:$B,2,false)</f>
        <v>C</v>
      </c>
    </row>
    <row r="4811">
      <c r="A4811" s="1">
        <v>141820.0</v>
      </c>
      <c r="B4811" s="1">
        <v>568.0</v>
      </c>
      <c r="C4811" s="1">
        <v>14.0</v>
      </c>
      <c r="D4811" s="1" t="s">
        <v>105</v>
      </c>
      <c r="E4811" s="1">
        <v>15.0</v>
      </c>
      <c r="F4811" s="7" t="str">
        <f>vlookup(E4811,Teams!A:B,2,false)</f>
        <v>Enloe A</v>
      </c>
      <c r="G4811" s="1" t="b">
        <v>0</v>
      </c>
      <c r="H4811" s="1" t="b">
        <v>0</v>
      </c>
      <c r="I4811" s="1">
        <v>3.0</v>
      </c>
      <c r="J4811" s="7" t="str">
        <f>vlookup(I4811,Cats!$A:$B,2,false)</f>
        <v>C</v>
      </c>
    </row>
    <row r="4812">
      <c r="A4812" s="1">
        <v>141821.0</v>
      </c>
      <c r="B4812" s="1">
        <v>568.0</v>
      </c>
      <c r="C4812" s="1">
        <v>0.0</v>
      </c>
      <c r="D4812" s="1" t="s">
        <v>32</v>
      </c>
      <c r="E4812" s="1">
        <v>3.0</v>
      </c>
      <c r="F4812" s="7" t="str">
        <f>vlookup(E4812,Teams!A:B,2,false)</f>
        <v>Blair B</v>
      </c>
      <c r="G4812" s="1" t="b">
        <v>1</v>
      </c>
      <c r="H4812" s="1" t="b">
        <v>1</v>
      </c>
      <c r="I4812" s="1">
        <v>4.0</v>
      </c>
      <c r="J4812" s="7" t="str">
        <f>vlookup(I4812,Cats!$A:$B,2,false)</f>
        <v>E</v>
      </c>
    </row>
    <row r="4813">
      <c r="A4813" s="1">
        <v>141822.0</v>
      </c>
      <c r="B4813" s="1">
        <v>568.0</v>
      </c>
      <c r="C4813" s="1">
        <v>0.0</v>
      </c>
      <c r="D4813" s="1" t="s">
        <v>105</v>
      </c>
      <c r="E4813" s="1">
        <v>15.0</v>
      </c>
      <c r="F4813" s="7" t="str">
        <f>vlookup(E4813,Teams!A:B,2,false)</f>
        <v>Enloe A</v>
      </c>
      <c r="G4813" s="1" t="b">
        <v>0</v>
      </c>
      <c r="H4813" s="1" t="b">
        <v>0</v>
      </c>
      <c r="I4813" s="1">
        <v>4.0</v>
      </c>
      <c r="J4813" s="7" t="str">
        <f>vlookup(I4813,Cats!$A:$B,2,false)</f>
        <v>E</v>
      </c>
    </row>
    <row r="4814">
      <c r="A4814" s="1">
        <v>141823.0</v>
      </c>
      <c r="B4814" s="1">
        <v>568.0</v>
      </c>
      <c r="C4814" s="1">
        <v>0.0</v>
      </c>
      <c r="D4814" s="1" t="s">
        <v>32</v>
      </c>
      <c r="E4814" s="1">
        <v>3.0</v>
      </c>
      <c r="F4814" s="7" t="str">
        <f>vlookup(E4814,Teams!A:B,2,false)</f>
        <v>Blair B</v>
      </c>
      <c r="G4814" s="1" t="b">
        <v>1</v>
      </c>
      <c r="H4814" s="1" t="b">
        <v>1</v>
      </c>
      <c r="I4814" s="1">
        <v>5.0</v>
      </c>
      <c r="J4814" s="7" t="str">
        <f>vlookup(I4814,Cats!$A:$B,2,false)</f>
        <v>B</v>
      </c>
    </row>
    <row r="4815">
      <c r="A4815" s="1">
        <v>141824.0</v>
      </c>
      <c r="B4815" s="1">
        <v>568.0</v>
      </c>
      <c r="C4815" s="1">
        <v>0.0</v>
      </c>
      <c r="D4815" s="1" t="s">
        <v>103</v>
      </c>
      <c r="E4815" s="1">
        <v>15.0</v>
      </c>
      <c r="F4815" s="7" t="str">
        <f>vlookup(E4815,Teams!A:B,2,false)</f>
        <v>Enloe A</v>
      </c>
      <c r="G4815" s="1" t="b">
        <v>0</v>
      </c>
      <c r="H4815" s="1" t="b">
        <v>0</v>
      </c>
      <c r="I4815" s="1">
        <v>5.0</v>
      </c>
      <c r="J4815" s="7" t="str">
        <f>vlookup(I4815,Cats!$A:$B,2,false)</f>
        <v>B</v>
      </c>
    </row>
    <row r="4816">
      <c r="A4816" s="1">
        <v>141825.0</v>
      </c>
      <c r="B4816" s="1">
        <v>568.0</v>
      </c>
      <c r="C4816" s="1">
        <v>0.0</v>
      </c>
      <c r="D4816" s="1" t="s">
        <v>32</v>
      </c>
      <c r="E4816" s="1">
        <v>3.0</v>
      </c>
      <c r="F4816" s="7" t="str">
        <f>vlookup(E4816,Teams!A:B,2,false)</f>
        <v>Blair B</v>
      </c>
      <c r="G4816" s="1" t="b">
        <v>1</v>
      </c>
      <c r="H4816" s="1" t="b">
        <v>1</v>
      </c>
      <c r="I4816" s="1">
        <v>6.0</v>
      </c>
      <c r="J4816" s="7" t="str">
        <f>vlookup(I4816,Cats!$A:$B,2,false)</f>
        <v>P</v>
      </c>
    </row>
    <row r="4817">
      <c r="A4817" s="1">
        <v>141826.0</v>
      </c>
      <c r="B4817" s="1">
        <v>568.0</v>
      </c>
      <c r="C4817" s="1">
        <v>14.0</v>
      </c>
      <c r="D4817" s="1" t="s">
        <v>105</v>
      </c>
      <c r="E4817" s="1">
        <v>15.0</v>
      </c>
      <c r="F4817" s="7" t="str">
        <f>vlookup(E4817,Teams!A:B,2,false)</f>
        <v>Enloe A</v>
      </c>
      <c r="G4817" s="1" t="b">
        <v>0</v>
      </c>
      <c r="H4817" s="1" t="b">
        <v>0</v>
      </c>
      <c r="I4817" s="1">
        <v>6.0</v>
      </c>
      <c r="J4817" s="7" t="str">
        <f>vlookup(I4817,Cats!$A:$B,2,false)</f>
        <v>P</v>
      </c>
    </row>
    <row r="4818">
      <c r="A4818" s="1">
        <v>141827.0</v>
      </c>
      <c r="B4818" s="1">
        <v>568.0</v>
      </c>
      <c r="C4818" s="1">
        <v>0.0</v>
      </c>
      <c r="D4818" s="1" t="s">
        <v>32</v>
      </c>
      <c r="E4818" s="1">
        <v>3.0</v>
      </c>
      <c r="F4818" s="7" t="str">
        <f>vlookup(E4818,Teams!A:B,2,false)</f>
        <v>Blair B</v>
      </c>
      <c r="G4818" s="1" t="b">
        <v>1</v>
      </c>
      <c r="H4818" s="1" t="b">
        <v>1</v>
      </c>
      <c r="I4818" s="1">
        <v>7.0</v>
      </c>
      <c r="J4818" s="7" t="str">
        <f>vlookup(I4818,Cats!$A:$B,2,false)</f>
        <v>X</v>
      </c>
    </row>
    <row r="4819">
      <c r="A4819" s="1">
        <v>141828.0</v>
      </c>
      <c r="B4819" s="1">
        <v>568.0</v>
      </c>
      <c r="C4819" s="1">
        <v>4.0</v>
      </c>
      <c r="D4819" s="1" t="s">
        <v>102</v>
      </c>
      <c r="E4819" s="1">
        <v>15.0</v>
      </c>
      <c r="F4819" s="7" t="str">
        <f>vlookup(E4819,Teams!A:B,2,false)</f>
        <v>Enloe A</v>
      </c>
      <c r="G4819" s="1" t="b">
        <v>0</v>
      </c>
      <c r="H4819" s="1" t="b">
        <v>0</v>
      </c>
      <c r="I4819" s="1">
        <v>7.0</v>
      </c>
      <c r="J4819" s="7" t="str">
        <f>vlookup(I4819,Cats!$A:$B,2,false)</f>
        <v>X</v>
      </c>
    </row>
    <row r="4820">
      <c r="A4820" s="1">
        <v>141829.0</v>
      </c>
      <c r="B4820" s="1">
        <v>568.0</v>
      </c>
      <c r="C4820" s="1">
        <v>0.0</v>
      </c>
      <c r="D4820" s="1" t="s">
        <v>32</v>
      </c>
      <c r="E4820" s="1">
        <v>3.0</v>
      </c>
      <c r="F4820" s="7" t="str">
        <f>vlookup(E4820,Teams!A:B,2,false)</f>
        <v>Blair B</v>
      </c>
      <c r="G4820" s="1" t="b">
        <v>1</v>
      </c>
      <c r="H4820" s="1" t="b">
        <v>1</v>
      </c>
      <c r="I4820" s="1">
        <v>8.0</v>
      </c>
      <c r="J4820" s="7" t="str">
        <f>vlookup(I4820,Cats!$A:$B,2,false)</f>
        <v>M</v>
      </c>
    </row>
    <row r="4821">
      <c r="A4821" s="1">
        <v>141830.0</v>
      </c>
      <c r="B4821" s="1">
        <v>568.0</v>
      </c>
      <c r="C4821" s="1">
        <v>0.0</v>
      </c>
      <c r="D4821" s="1" t="s">
        <v>102</v>
      </c>
      <c r="E4821" s="1">
        <v>15.0</v>
      </c>
      <c r="F4821" s="7" t="str">
        <f>vlookup(E4821,Teams!A:B,2,false)</f>
        <v>Enloe A</v>
      </c>
      <c r="G4821" s="1" t="b">
        <v>0</v>
      </c>
      <c r="H4821" s="1" t="b">
        <v>0</v>
      </c>
      <c r="I4821" s="1">
        <v>8.0</v>
      </c>
      <c r="J4821" s="7" t="str">
        <f>vlookup(I4821,Cats!$A:$B,2,false)</f>
        <v>M</v>
      </c>
    </row>
    <row r="4822">
      <c r="A4822" s="1">
        <v>141831.0</v>
      </c>
      <c r="B4822" s="1">
        <v>568.0</v>
      </c>
      <c r="C4822" s="1">
        <v>0.0</v>
      </c>
      <c r="D4822" s="1" t="s">
        <v>32</v>
      </c>
      <c r="E4822" s="1">
        <v>3.0</v>
      </c>
      <c r="F4822" s="7" t="str">
        <f>vlookup(E4822,Teams!A:B,2,false)</f>
        <v>Blair B</v>
      </c>
      <c r="G4822" s="1" t="b">
        <v>1</v>
      </c>
      <c r="H4822" s="1" t="b">
        <v>1</v>
      </c>
      <c r="I4822" s="1">
        <v>9.0</v>
      </c>
      <c r="J4822" s="7" t="str">
        <f>vlookup(I4822,Cats!$A:$B,2,false)</f>
        <v>C</v>
      </c>
    </row>
    <row r="4823">
      <c r="A4823" s="1">
        <v>141832.0</v>
      </c>
      <c r="B4823" s="1">
        <v>568.0</v>
      </c>
      <c r="C4823" s="1">
        <v>4.0</v>
      </c>
      <c r="D4823" s="1" t="s">
        <v>105</v>
      </c>
      <c r="E4823" s="1">
        <v>15.0</v>
      </c>
      <c r="F4823" s="7" t="str">
        <f>vlookup(E4823,Teams!A:B,2,false)</f>
        <v>Enloe A</v>
      </c>
      <c r="G4823" s="1" t="b">
        <v>0</v>
      </c>
      <c r="H4823" s="1" t="b">
        <v>0</v>
      </c>
      <c r="I4823" s="1">
        <v>9.0</v>
      </c>
      <c r="J4823" s="7" t="str">
        <f>vlookup(I4823,Cats!$A:$B,2,false)</f>
        <v>C</v>
      </c>
    </row>
    <row r="4824">
      <c r="A4824" s="1">
        <v>141833.0</v>
      </c>
      <c r="B4824" s="1">
        <v>568.0</v>
      </c>
      <c r="C4824" s="1">
        <v>0.0</v>
      </c>
      <c r="D4824" s="1" t="s">
        <v>32</v>
      </c>
      <c r="E4824" s="1">
        <v>3.0</v>
      </c>
      <c r="F4824" s="7" t="str">
        <f>vlookup(E4824,Teams!A:B,2,false)</f>
        <v>Blair B</v>
      </c>
      <c r="G4824" s="1" t="b">
        <v>1</v>
      </c>
      <c r="H4824" s="1" t="b">
        <v>1</v>
      </c>
      <c r="I4824" s="1">
        <v>10.0</v>
      </c>
      <c r="J4824" s="7" t="str">
        <f>vlookup(I4824,Cats!$A:$B,2,false)</f>
        <v>E</v>
      </c>
    </row>
    <row r="4825">
      <c r="A4825" s="1">
        <v>141834.0</v>
      </c>
      <c r="B4825" s="1">
        <v>568.0</v>
      </c>
      <c r="C4825" s="1">
        <v>-4.0</v>
      </c>
      <c r="D4825" s="1" t="s">
        <v>102</v>
      </c>
      <c r="E4825" s="1">
        <v>15.0</v>
      </c>
      <c r="F4825" s="7" t="str">
        <f>vlookup(E4825,Teams!A:B,2,false)</f>
        <v>Enloe A</v>
      </c>
      <c r="G4825" s="1" t="b">
        <v>0</v>
      </c>
      <c r="H4825" s="1" t="b">
        <v>0</v>
      </c>
      <c r="I4825" s="1">
        <v>10.0</v>
      </c>
      <c r="J4825" s="7" t="str">
        <f>vlookup(I4825,Cats!$A:$B,2,false)</f>
        <v>E</v>
      </c>
    </row>
    <row r="4826">
      <c r="A4826" s="1">
        <v>141835.0</v>
      </c>
      <c r="B4826" s="1">
        <v>568.0</v>
      </c>
      <c r="C4826" s="1">
        <v>0.0</v>
      </c>
      <c r="D4826" s="1" t="s">
        <v>32</v>
      </c>
      <c r="E4826" s="1">
        <v>3.0</v>
      </c>
      <c r="F4826" s="7" t="str">
        <f>vlookup(E4826,Teams!A:B,2,false)</f>
        <v>Blair B</v>
      </c>
      <c r="G4826" s="1" t="b">
        <v>1</v>
      </c>
      <c r="H4826" s="1" t="b">
        <v>1</v>
      </c>
      <c r="I4826" s="1">
        <v>11.0</v>
      </c>
      <c r="J4826" s="7" t="str">
        <f>vlookup(I4826,Cats!$A:$B,2,false)</f>
        <v>B</v>
      </c>
    </row>
    <row r="4827">
      <c r="A4827" s="1">
        <v>141836.0</v>
      </c>
      <c r="B4827" s="1">
        <v>568.0</v>
      </c>
      <c r="C4827" s="1">
        <v>4.0</v>
      </c>
      <c r="D4827" s="1" t="s">
        <v>103</v>
      </c>
      <c r="E4827" s="1">
        <v>15.0</v>
      </c>
      <c r="F4827" s="7" t="str">
        <f>vlookup(E4827,Teams!A:B,2,false)</f>
        <v>Enloe A</v>
      </c>
      <c r="G4827" s="1" t="b">
        <v>0</v>
      </c>
      <c r="H4827" s="1" t="b">
        <v>0</v>
      </c>
      <c r="I4827" s="1">
        <v>11.0</v>
      </c>
      <c r="J4827" s="7" t="str">
        <f>vlookup(I4827,Cats!$A:$B,2,false)</f>
        <v>B</v>
      </c>
    </row>
    <row r="4828">
      <c r="A4828" s="1">
        <v>141837.0</v>
      </c>
      <c r="B4828" s="1">
        <v>568.0</v>
      </c>
      <c r="C4828" s="1">
        <v>0.0</v>
      </c>
      <c r="D4828" s="1" t="s">
        <v>32</v>
      </c>
      <c r="E4828" s="1">
        <v>3.0</v>
      </c>
      <c r="F4828" s="7" t="str">
        <f>vlookup(E4828,Teams!A:B,2,false)</f>
        <v>Blair B</v>
      </c>
      <c r="G4828" s="1" t="b">
        <v>1</v>
      </c>
      <c r="H4828" s="1" t="b">
        <v>1</v>
      </c>
      <c r="I4828" s="1">
        <v>12.0</v>
      </c>
      <c r="J4828" s="7" t="str">
        <f>vlookup(I4828,Cats!$A:$B,2,false)</f>
        <v>P</v>
      </c>
    </row>
    <row r="4829">
      <c r="A4829" s="1">
        <v>141838.0</v>
      </c>
      <c r="B4829" s="1">
        <v>568.0</v>
      </c>
      <c r="C4829" s="1">
        <v>14.0</v>
      </c>
      <c r="D4829" s="1" t="s">
        <v>105</v>
      </c>
      <c r="E4829" s="1">
        <v>15.0</v>
      </c>
      <c r="F4829" s="7" t="str">
        <f>vlookup(E4829,Teams!A:B,2,false)</f>
        <v>Enloe A</v>
      </c>
      <c r="G4829" s="1" t="b">
        <v>0</v>
      </c>
      <c r="H4829" s="1" t="b">
        <v>0</v>
      </c>
      <c r="I4829" s="1">
        <v>12.0</v>
      </c>
      <c r="J4829" s="7" t="str">
        <f>vlookup(I4829,Cats!$A:$B,2,false)</f>
        <v>P</v>
      </c>
    </row>
    <row r="4830">
      <c r="A4830" s="1">
        <v>141839.0</v>
      </c>
      <c r="B4830" s="1">
        <v>568.0</v>
      </c>
      <c r="C4830" s="1">
        <v>0.0</v>
      </c>
      <c r="D4830" s="1" t="s">
        <v>32</v>
      </c>
      <c r="E4830" s="1">
        <v>3.0</v>
      </c>
      <c r="F4830" s="7" t="str">
        <f>vlookup(E4830,Teams!A:B,2,false)</f>
        <v>Blair B</v>
      </c>
      <c r="G4830" s="1" t="b">
        <v>1</v>
      </c>
      <c r="H4830" s="1" t="b">
        <v>1</v>
      </c>
      <c r="I4830" s="1">
        <v>13.0</v>
      </c>
      <c r="J4830" s="7" t="str">
        <f>vlookup(I4830,Cats!$A:$B,2,false)</f>
        <v>X</v>
      </c>
    </row>
    <row r="4831">
      <c r="A4831" s="1">
        <v>141840.0</v>
      </c>
      <c r="B4831" s="1">
        <v>568.0</v>
      </c>
      <c r="C4831" s="1">
        <v>4.0</v>
      </c>
      <c r="D4831" s="1" t="s">
        <v>101</v>
      </c>
      <c r="E4831" s="1">
        <v>15.0</v>
      </c>
      <c r="F4831" s="7" t="str">
        <f>vlookup(E4831,Teams!A:B,2,false)</f>
        <v>Enloe A</v>
      </c>
      <c r="G4831" s="1" t="b">
        <v>0</v>
      </c>
      <c r="H4831" s="1" t="b">
        <v>0</v>
      </c>
      <c r="I4831" s="1">
        <v>13.0</v>
      </c>
      <c r="J4831" s="7" t="str">
        <f>vlookup(I4831,Cats!$A:$B,2,false)</f>
        <v>X</v>
      </c>
    </row>
    <row r="4832">
      <c r="A4832" s="1">
        <v>141841.0</v>
      </c>
      <c r="B4832" s="1">
        <v>568.0</v>
      </c>
      <c r="C4832" s="1">
        <v>0.0</v>
      </c>
      <c r="D4832" s="1" t="s">
        <v>32</v>
      </c>
      <c r="E4832" s="1">
        <v>3.0</v>
      </c>
      <c r="F4832" s="7" t="str">
        <f>vlookup(E4832,Teams!A:B,2,false)</f>
        <v>Blair B</v>
      </c>
      <c r="G4832" s="1" t="b">
        <v>1</v>
      </c>
      <c r="H4832" s="1" t="b">
        <v>1</v>
      </c>
      <c r="I4832" s="1">
        <v>14.0</v>
      </c>
      <c r="J4832" s="7" t="str">
        <f>vlookup(I4832,Cats!$A:$B,2,false)</f>
        <v>M</v>
      </c>
    </row>
    <row r="4833">
      <c r="A4833" s="1">
        <v>141842.0</v>
      </c>
      <c r="B4833" s="1">
        <v>568.0</v>
      </c>
      <c r="C4833" s="1">
        <v>0.0</v>
      </c>
      <c r="D4833" s="1" t="s">
        <v>103</v>
      </c>
      <c r="E4833" s="1">
        <v>15.0</v>
      </c>
      <c r="F4833" s="7" t="str">
        <f>vlookup(E4833,Teams!A:B,2,false)</f>
        <v>Enloe A</v>
      </c>
      <c r="G4833" s="1" t="b">
        <v>0</v>
      </c>
      <c r="H4833" s="1" t="b">
        <v>0</v>
      </c>
      <c r="I4833" s="1">
        <v>14.0</v>
      </c>
      <c r="J4833" s="7" t="str">
        <f>vlookup(I4833,Cats!$A:$B,2,false)</f>
        <v>M</v>
      </c>
    </row>
    <row r="4834">
      <c r="A4834" s="1">
        <v>141843.0</v>
      </c>
      <c r="B4834" s="1">
        <v>568.0</v>
      </c>
      <c r="C4834" s="1">
        <v>0.0</v>
      </c>
      <c r="D4834" s="1" t="s">
        <v>32</v>
      </c>
      <c r="E4834" s="1">
        <v>3.0</v>
      </c>
      <c r="F4834" s="7" t="str">
        <f>vlookup(E4834,Teams!A:B,2,false)</f>
        <v>Blair B</v>
      </c>
      <c r="G4834" s="1" t="b">
        <v>1</v>
      </c>
      <c r="H4834" s="1" t="b">
        <v>1</v>
      </c>
      <c r="I4834" s="1">
        <v>15.0</v>
      </c>
      <c r="J4834" s="7" t="str">
        <f>vlookup(I4834,Cats!$A:$B,2,false)</f>
        <v>C</v>
      </c>
    </row>
    <row r="4835">
      <c r="A4835" s="1">
        <v>141844.0</v>
      </c>
      <c r="B4835" s="1">
        <v>568.0</v>
      </c>
      <c r="C4835" s="1">
        <v>0.0</v>
      </c>
      <c r="D4835" s="1" t="s">
        <v>105</v>
      </c>
      <c r="E4835" s="1">
        <v>15.0</v>
      </c>
      <c r="F4835" s="7" t="str">
        <f>vlookup(E4835,Teams!A:B,2,false)</f>
        <v>Enloe A</v>
      </c>
      <c r="G4835" s="1" t="b">
        <v>0</v>
      </c>
      <c r="H4835" s="1" t="b">
        <v>0</v>
      </c>
      <c r="I4835" s="1">
        <v>15.0</v>
      </c>
      <c r="J4835" s="7" t="str">
        <f>vlookup(I4835,Cats!$A:$B,2,false)</f>
        <v>C</v>
      </c>
    </row>
    <row r="4836">
      <c r="A4836" s="1">
        <v>141845.0</v>
      </c>
      <c r="B4836" s="1">
        <v>568.0</v>
      </c>
      <c r="C4836" s="1">
        <v>0.0</v>
      </c>
      <c r="D4836" s="1" t="s">
        <v>32</v>
      </c>
      <c r="E4836" s="1">
        <v>3.0</v>
      </c>
      <c r="F4836" s="7" t="str">
        <f>vlookup(E4836,Teams!A:B,2,false)</f>
        <v>Blair B</v>
      </c>
      <c r="G4836" s="1" t="b">
        <v>1</v>
      </c>
      <c r="H4836" s="1" t="b">
        <v>1</v>
      </c>
      <c r="I4836" s="1">
        <v>16.0</v>
      </c>
      <c r="J4836" s="7" t="str">
        <f>vlookup(I4836,Cats!$A:$B,2,false)</f>
        <v>E</v>
      </c>
    </row>
    <row r="4837">
      <c r="A4837" s="1">
        <v>141846.0</v>
      </c>
      <c r="B4837" s="1">
        <v>568.0</v>
      </c>
      <c r="C4837" s="1">
        <v>14.0</v>
      </c>
      <c r="D4837" s="1" t="s">
        <v>101</v>
      </c>
      <c r="E4837" s="1">
        <v>15.0</v>
      </c>
      <c r="F4837" s="7" t="str">
        <f>vlookup(E4837,Teams!A:B,2,false)</f>
        <v>Enloe A</v>
      </c>
      <c r="G4837" s="1" t="b">
        <v>0</v>
      </c>
      <c r="H4837" s="1" t="b">
        <v>0</v>
      </c>
      <c r="I4837" s="1">
        <v>16.0</v>
      </c>
      <c r="J4837" s="7" t="str">
        <f>vlookup(I4837,Cats!$A:$B,2,false)</f>
        <v>E</v>
      </c>
    </row>
    <row r="4838">
      <c r="A4838" s="1">
        <v>141847.0</v>
      </c>
      <c r="B4838" s="1">
        <v>568.0</v>
      </c>
      <c r="C4838" s="1">
        <v>0.0</v>
      </c>
      <c r="D4838" s="1" t="s">
        <v>32</v>
      </c>
      <c r="E4838" s="1">
        <v>3.0</v>
      </c>
      <c r="F4838" s="7" t="str">
        <f>vlookup(E4838,Teams!A:B,2,false)</f>
        <v>Blair B</v>
      </c>
      <c r="G4838" s="1" t="b">
        <v>1</v>
      </c>
      <c r="H4838" s="1" t="b">
        <v>1</v>
      </c>
      <c r="I4838" s="1">
        <v>17.0</v>
      </c>
      <c r="J4838" s="7" t="str">
        <f>vlookup(I4838,Cats!$A:$B,2,false)</f>
        <v>B</v>
      </c>
    </row>
    <row r="4839">
      <c r="A4839" s="1">
        <v>141848.0</v>
      </c>
      <c r="B4839" s="1">
        <v>568.0</v>
      </c>
      <c r="C4839" s="1">
        <v>4.0</v>
      </c>
      <c r="D4839" s="1" t="s">
        <v>103</v>
      </c>
      <c r="E4839" s="1">
        <v>15.0</v>
      </c>
      <c r="F4839" s="7" t="str">
        <f>vlookup(E4839,Teams!A:B,2,false)</f>
        <v>Enloe A</v>
      </c>
      <c r="G4839" s="1" t="b">
        <v>0</v>
      </c>
      <c r="H4839" s="1" t="b">
        <v>0</v>
      </c>
      <c r="I4839" s="1">
        <v>17.0</v>
      </c>
      <c r="J4839" s="7" t="str">
        <f>vlookup(I4839,Cats!$A:$B,2,false)</f>
        <v>B</v>
      </c>
    </row>
    <row r="4840">
      <c r="A4840" s="1">
        <v>141849.0</v>
      </c>
      <c r="B4840" s="1">
        <v>568.0</v>
      </c>
      <c r="C4840" s="1">
        <v>0.0</v>
      </c>
      <c r="D4840" s="1" t="s">
        <v>32</v>
      </c>
      <c r="E4840" s="1">
        <v>3.0</v>
      </c>
      <c r="F4840" s="7" t="str">
        <f>vlookup(E4840,Teams!A:B,2,false)</f>
        <v>Blair B</v>
      </c>
      <c r="G4840" s="1" t="b">
        <v>1</v>
      </c>
      <c r="H4840" s="1" t="b">
        <v>1</v>
      </c>
      <c r="I4840" s="1">
        <v>18.0</v>
      </c>
      <c r="J4840" s="7" t="str">
        <f>vlookup(I4840,Cats!$A:$B,2,false)</f>
        <v>P</v>
      </c>
    </row>
    <row r="4841">
      <c r="A4841" s="1">
        <v>141850.0</v>
      </c>
      <c r="B4841" s="1">
        <v>568.0</v>
      </c>
      <c r="C4841" s="1">
        <v>14.0</v>
      </c>
      <c r="D4841" s="1" t="s">
        <v>105</v>
      </c>
      <c r="E4841" s="1">
        <v>15.0</v>
      </c>
      <c r="F4841" s="7" t="str">
        <f>vlookup(E4841,Teams!A:B,2,false)</f>
        <v>Enloe A</v>
      </c>
      <c r="G4841" s="1" t="b">
        <v>0</v>
      </c>
      <c r="H4841" s="1" t="b">
        <v>0</v>
      </c>
      <c r="I4841" s="1">
        <v>18.0</v>
      </c>
      <c r="J4841" s="7" t="str">
        <f>vlookup(I4841,Cats!$A:$B,2,false)</f>
        <v>P</v>
      </c>
    </row>
    <row r="4842">
      <c r="A4842" s="1">
        <v>141851.0</v>
      </c>
      <c r="B4842" s="1">
        <v>568.0</v>
      </c>
      <c r="C4842" s="1">
        <v>0.0</v>
      </c>
      <c r="D4842" s="1" t="s">
        <v>32</v>
      </c>
      <c r="E4842" s="1">
        <v>3.0</v>
      </c>
      <c r="F4842" s="7" t="str">
        <f>vlookup(E4842,Teams!A:B,2,false)</f>
        <v>Blair B</v>
      </c>
      <c r="G4842" s="1" t="b">
        <v>1</v>
      </c>
      <c r="H4842" s="1" t="b">
        <v>1</v>
      </c>
      <c r="I4842" s="1">
        <v>19.0</v>
      </c>
      <c r="J4842" s="7" t="str">
        <f>vlookup(I4842,Cats!$A:$B,2,false)</f>
        <v>X</v>
      </c>
    </row>
    <row r="4843">
      <c r="A4843" s="1">
        <v>141852.0</v>
      </c>
      <c r="B4843" s="1">
        <v>568.0</v>
      </c>
      <c r="C4843" s="1">
        <v>-4.0</v>
      </c>
      <c r="D4843" s="1" t="s">
        <v>105</v>
      </c>
      <c r="E4843" s="1">
        <v>15.0</v>
      </c>
      <c r="F4843" s="7" t="str">
        <f>vlookup(E4843,Teams!A:B,2,false)</f>
        <v>Enloe A</v>
      </c>
      <c r="G4843" s="1" t="b">
        <v>0</v>
      </c>
      <c r="H4843" s="1" t="b">
        <v>0</v>
      </c>
      <c r="I4843" s="1">
        <v>19.0</v>
      </c>
      <c r="J4843" s="7" t="str">
        <f>vlookup(I4843,Cats!$A:$B,2,false)</f>
        <v>X</v>
      </c>
    </row>
    <row r="4844">
      <c r="A4844" s="1">
        <v>141853.0</v>
      </c>
      <c r="B4844" s="1">
        <v>568.0</v>
      </c>
      <c r="C4844" s="1">
        <v>0.0</v>
      </c>
      <c r="D4844" s="1" t="s">
        <v>32</v>
      </c>
      <c r="E4844" s="1">
        <v>3.0</v>
      </c>
      <c r="F4844" s="7" t="str">
        <f>vlookup(E4844,Teams!A:B,2,false)</f>
        <v>Blair B</v>
      </c>
      <c r="G4844" s="1" t="b">
        <v>1</v>
      </c>
      <c r="H4844" s="1" t="b">
        <v>1</v>
      </c>
      <c r="I4844" s="1">
        <v>20.0</v>
      </c>
      <c r="J4844" s="7" t="str">
        <f>vlookup(I4844,Cats!$A:$B,2,false)</f>
        <v>M</v>
      </c>
    </row>
    <row r="4845">
      <c r="A4845" s="1">
        <v>141854.0</v>
      </c>
      <c r="B4845" s="1">
        <v>568.0</v>
      </c>
      <c r="C4845" s="1">
        <v>0.0</v>
      </c>
      <c r="D4845" s="1" t="s">
        <v>102</v>
      </c>
      <c r="E4845" s="1">
        <v>15.0</v>
      </c>
      <c r="F4845" s="7" t="str">
        <f>vlookup(E4845,Teams!A:B,2,false)</f>
        <v>Enloe A</v>
      </c>
      <c r="G4845" s="1" t="b">
        <v>0</v>
      </c>
      <c r="H4845" s="1" t="b">
        <v>0</v>
      </c>
      <c r="I4845" s="1">
        <v>20.0</v>
      </c>
      <c r="J4845" s="7" t="str">
        <f>vlookup(I4845,Cats!$A:$B,2,false)</f>
        <v>M</v>
      </c>
    </row>
    <row r="4846">
      <c r="A4846" s="1">
        <v>141855.0</v>
      </c>
      <c r="B4846" s="1">
        <v>568.0</v>
      </c>
      <c r="C4846" s="1">
        <v>0.0</v>
      </c>
      <c r="D4846" s="1" t="s">
        <v>32</v>
      </c>
      <c r="E4846" s="1">
        <v>3.0</v>
      </c>
      <c r="F4846" s="7" t="str">
        <f>vlookup(E4846,Teams!A:B,2,false)</f>
        <v>Blair B</v>
      </c>
      <c r="G4846" s="1" t="b">
        <v>1</v>
      </c>
      <c r="H4846" s="1" t="b">
        <v>1</v>
      </c>
      <c r="I4846" s="1">
        <v>21.0</v>
      </c>
      <c r="J4846" s="7" t="str">
        <f>vlookup(I4846,Cats!$A:$B,2,false)</f>
        <v>C</v>
      </c>
    </row>
    <row r="4847">
      <c r="A4847" s="1">
        <v>141856.0</v>
      </c>
      <c r="B4847" s="1">
        <v>568.0</v>
      </c>
      <c r="C4847" s="1">
        <v>14.0</v>
      </c>
      <c r="D4847" s="1" t="s">
        <v>105</v>
      </c>
      <c r="E4847" s="1">
        <v>15.0</v>
      </c>
      <c r="F4847" s="7" t="str">
        <f>vlookup(E4847,Teams!A:B,2,false)</f>
        <v>Enloe A</v>
      </c>
      <c r="G4847" s="1" t="b">
        <v>0</v>
      </c>
      <c r="H4847" s="1" t="b">
        <v>0</v>
      </c>
      <c r="I4847" s="1">
        <v>21.0</v>
      </c>
      <c r="J4847" s="7" t="str">
        <f>vlookup(I4847,Cats!$A:$B,2,false)</f>
        <v>C</v>
      </c>
    </row>
    <row r="4848">
      <c r="A4848" s="1">
        <v>141857.0</v>
      </c>
      <c r="B4848" s="1">
        <v>568.0</v>
      </c>
      <c r="C4848" s="1">
        <v>0.0</v>
      </c>
      <c r="D4848" s="1" t="s">
        <v>32</v>
      </c>
      <c r="E4848" s="1">
        <v>3.0</v>
      </c>
      <c r="F4848" s="7" t="str">
        <f>vlookup(E4848,Teams!A:B,2,false)</f>
        <v>Blair B</v>
      </c>
      <c r="G4848" s="1" t="b">
        <v>1</v>
      </c>
      <c r="H4848" s="1" t="b">
        <v>1</v>
      </c>
      <c r="I4848" s="1">
        <v>22.0</v>
      </c>
      <c r="J4848" s="7" t="str">
        <f>vlookup(I4848,Cats!$A:$B,2,false)</f>
        <v>E</v>
      </c>
    </row>
    <row r="4849">
      <c r="A4849" s="1">
        <v>141858.0</v>
      </c>
      <c r="B4849" s="1">
        <v>568.0</v>
      </c>
      <c r="C4849" s="1">
        <v>14.0</v>
      </c>
      <c r="D4849" s="1" t="s">
        <v>102</v>
      </c>
      <c r="E4849" s="1">
        <v>15.0</v>
      </c>
      <c r="F4849" s="7" t="str">
        <f>vlookup(E4849,Teams!A:B,2,false)</f>
        <v>Enloe A</v>
      </c>
      <c r="G4849" s="1" t="b">
        <v>0</v>
      </c>
      <c r="H4849" s="1" t="b">
        <v>0</v>
      </c>
      <c r="I4849" s="1">
        <v>22.0</v>
      </c>
      <c r="J4849" s="7" t="str">
        <f>vlookup(I4849,Cats!$A:$B,2,false)</f>
        <v>E</v>
      </c>
    </row>
    <row r="4850">
      <c r="A4850" s="1">
        <v>141859.0</v>
      </c>
      <c r="B4850" s="1">
        <v>568.0</v>
      </c>
      <c r="C4850" s="1">
        <v>0.0</v>
      </c>
      <c r="D4850" s="1" t="s">
        <v>32</v>
      </c>
      <c r="E4850" s="1">
        <v>3.0</v>
      </c>
      <c r="F4850" s="7" t="str">
        <f>vlookup(E4850,Teams!A:B,2,false)</f>
        <v>Blair B</v>
      </c>
      <c r="G4850" s="1" t="b">
        <v>1</v>
      </c>
      <c r="H4850" s="1" t="b">
        <v>1</v>
      </c>
      <c r="I4850" s="1">
        <v>23.0</v>
      </c>
      <c r="J4850" s="7" t="str">
        <f>vlookup(I4850,Cats!$A:$B,2,false)</f>
        <v>B</v>
      </c>
    </row>
    <row r="4851">
      <c r="A4851" s="1">
        <v>141860.0</v>
      </c>
      <c r="B4851" s="1">
        <v>568.0</v>
      </c>
      <c r="C4851" s="1">
        <v>0.0</v>
      </c>
      <c r="D4851" s="1" t="s">
        <v>32</v>
      </c>
      <c r="E4851" s="1">
        <v>15.0</v>
      </c>
      <c r="F4851" s="7" t="str">
        <f>vlookup(E4851,Teams!A:B,2,false)</f>
        <v>Enloe A</v>
      </c>
      <c r="G4851" s="1" t="b">
        <v>0</v>
      </c>
      <c r="H4851" s="1" t="b">
        <v>1</v>
      </c>
      <c r="I4851" s="1">
        <v>23.0</v>
      </c>
      <c r="J4851" s="7" t="str">
        <f>vlookup(I4851,Cats!$A:$B,2,false)</f>
        <v>B</v>
      </c>
    </row>
    <row r="4852">
      <c r="A4852" s="1">
        <v>141861.0</v>
      </c>
      <c r="B4852" s="1">
        <v>568.0</v>
      </c>
      <c r="C4852" s="1">
        <v>0.0</v>
      </c>
      <c r="D4852" s="1" t="s">
        <v>32</v>
      </c>
      <c r="E4852" s="1">
        <v>3.0</v>
      </c>
      <c r="F4852" s="7" t="str">
        <f>vlookup(E4852,Teams!A:B,2,false)</f>
        <v>Blair B</v>
      </c>
      <c r="G4852" s="1" t="b">
        <v>1</v>
      </c>
      <c r="H4852" s="1" t="b">
        <v>1</v>
      </c>
      <c r="I4852" s="1">
        <v>24.0</v>
      </c>
      <c r="J4852" s="7" t="str">
        <f>vlookup(I4852,Cats!$A:$B,2,false)</f>
        <v>P</v>
      </c>
    </row>
    <row r="4853">
      <c r="A4853" s="1">
        <v>141862.0</v>
      </c>
      <c r="B4853" s="1">
        <v>568.0</v>
      </c>
      <c r="C4853" s="1">
        <v>14.0</v>
      </c>
      <c r="D4853" s="1" t="s">
        <v>102</v>
      </c>
      <c r="E4853" s="1">
        <v>15.0</v>
      </c>
      <c r="F4853" s="7" t="str">
        <f>vlookup(E4853,Teams!A:B,2,false)</f>
        <v>Enloe A</v>
      </c>
      <c r="G4853" s="1" t="b">
        <v>0</v>
      </c>
      <c r="H4853" s="1" t="b">
        <v>0</v>
      </c>
      <c r="I4853" s="1">
        <v>24.0</v>
      </c>
      <c r="J4853" s="7" t="str">
        <f>vlookup(I4853,Cats!$A:$B,2,false)</f>
        <v>P</v>
      </c>
    </row>
    <row r="4854">
      <c r="A4854" s="1">
        <v>141863.0</v>
      </c>
      <c r="B4854" s="1">
        <v>569.0</v>
      </c>
      <c r="C4854" s="1">
        <v>0.0</v>
      </c>
      <c r="D4854" s="1" t="s">
        <v>106</v>
      </c>
      <c r="E4854" s="1">
        <v>28.0</v>
      </c>
      <c r="F4854" s="7" t="str">
        <f>vlookup(E4854,Teams!A:B,2,false)</f>
        <v>Mira Loma</v>
      </c>
      <c r="G4854" s="1" t="b">
        <v>1</v>
      </c>
      <c r="H4854" s="1" t="b">
        <v>0</v>
      </c>
      <c r="I4854" s="1">
        <v>1.0</v>
      </c>
      <c r="J4854" s="7" t="str">
        <f>vlookup(I4854,Cats!$A:$B,2,false)</f>
        <v>X</v>
      </c>
    </row>
    <row r="4855">
      <c r="A4855" s="1">
        <v>141864.0</v>
      </c>
      <c r="B4855" s="1">
        <v>569.0</v>
      </c>
      <c r="C4855" s="1">
        <v>0.0</v>
      </c>
      <c r="D4855" s="1" t="s">
        <v>179</v>
      </c>
      <c r="E4855" s="1">
        <v>43.0</v>
      </c>
      <c r="F4855" s="7" t="str">
        <f>vlookup(E4855,Teams!A:B,2,false)</f>
        <v>Troy</v>
      </c>
      <c r="G4855" s="1" t="b">
        <v>0</v>
      </c>
      <c r="H4855" s="1" t="b">
        <v>0</v>
      </c>
      <c r="I4855" s="1">
        <v>1.0</v>
      </c>
      <c r="J4855" s="7" t="str">
        <f>vlookup(I4855,Cats!$A:$B,2,false)</f>
        <v>X</v>
      </c>
    </row>
    <row r="4856">
      <c r="A4856" s="1">
        <v>141865.0</v>
      </c>
      <c r="B4856" s="1">
        <v>569.0</v>
      </c>
      <c r="C4856" s="1">
        <v>0.0</v>
      </c>
      <c r="D4856" s="1" t="s">
        <v>106</v>
      </c>
      <c r="E4856" s="1">
        <v>28.0</v>
      </c>
      <c r="F4856" s="7" t="str">
        <f>vlookup(E4856,Teams!A:B,2,false)</f>
        <v>Mira Loma</v>
      </c>
      <c r="G4856" s="1" t="b">
        <v>1</v>
      </c>
      <c r="H4856" s="1" t="b">
        <v>0</v>
      </c>
      <c r="I4856" s="1">
        <v>2.0</v>
      </c>
      <c r="J4856" s="7" t="str">
        <f>vlookup(I4856,Cats!$A:$B,2,false)</f>
        <v>M</v>
      </c>
    </row>
    <row r="4857">
      <c r="A4857" s="1">
        <v>141866.0</v>
      </c>
      <c r="B4857" s="1">
        <v>569.0</v>
      </c>
      <c r="C4857" s="1">
        <v>14.0</v>
      </c>
      <c r="D4857" s="1" t="s">
        <v>178</v>
      </c>
      <c r="E4857" s="1">
        <v>43.0</v>
      </c>
      <c r="F4857" s="7" t="str">
        <f>vlookup(E4857,Teams!A:B,2,false)</f>
        <v>Troy</v>
      </c>
      <c r="G4857" s="1" t="b">
        <v>0</v>
      </c>
      <c r="H4857" s="1" t="b">
        <v>0</v>
      </c>
      <c r="I4857" s="1">
        <v>2.0</v>
      </c>
      <c r="J4857" s="7" t="str">
        <f>vlookup(I4857,Cats!$A:$B,2,false)</f>
        <v>M</v>
      </c>
    </row>
    <row r="4858">
      <c r="A4858" s="1">
        <v>141867.0</v>
      </c>
      <c r="B4858" s="1">
        <v>569.0</v>
      </c>
      <c r="C4858" s="1">
        <v>14.0</v>
      </c>
      <c r="D4858" s="1" t="s">
        <v>104</v>
      </c>
      <c r="E4858" s="1">
        <v>28.0</v>
      </c>
      <c r="F4858" s="7" t="str">
        <f>vlookup(E4858,Teams!A:B,2,false)</f>
        <v>Mira Loma</v>
      </c>
      <c r="G4858" s="1" t="b">
        <v>1</v>
      </c>
      <c r="H4858" s="1" t="b">
        <v>0</v>
      </c>
      <c r="I4858" s="1">
        <v>3.0</v>
      </c>
      <c r="J4858" s="7" t="str">
        <f>vlookup(I4858,Cats!$A:$B,2,false)</f>
        <v>C</v>
      </c>
    </row>
    <row r="4859">
      <c r="A4859" s="1">
        <v>141868.0</v>
      </c>
      <c r="B4859" s="1">
        <v>569.0</v>
      </c>
      <c r="C4859" s="1">
        <v>-4.0</v>
      </c>
      <c r="D4859" s="1" t="s">
        <v>174</v>
      </c>
      <c r="E4859" s="1">
        <v>43.0</v>
      </c>
      <c r="F4859" s="7" t="str">
        <f>vlookup(E4859,Teams!A:B,2,false)</f>
        <v>Troy</v>
      </c>
      <c r="G4859" s="1" t="b">
        <v>0</v>
      </c>
      <c r="H4859" s="1" t="b">
        <v>0</v>
      </c>
      <c r="I4859" s="1">
        <v>3.0</v>
      </c>
      <c r="J4859" s="7" t="str">
        <f>vlookup(I4859,Cats!$A:$B,2,false)</f>
        <v>C</v>
      </c>
    </row>
    <row r="4860">
      <c r="A4860" s="1">
        <v>141869.0</v>
      </c>
      <c r="B4860" s="1">
        <v>569.0</v>
      </c>
      <c r="C4860" s="1">
        <v>4.0</v>
      </c>
      <c r="D4860" s="1" t="s">
        <v>106</v>
      </c>
      <c r="E4860" s="1">
        <v>28.0</v>
      </c>
      <c r="F4860" s="7" t="str">
        <f>vlookup(E4860,Teams!A:B,2,false)</f>
        <v>Mira Loma</v>
      </c>
      <c r="G4860" s="1" t="b">
        <v>1</v>
      </c>
      <c r="H4860" s="1" t="b">
        <v>0</v>
      </c>
      <c r="I4860" s="1">
        <v>4.0</v>
      </c>
      <c r="J4860" s="7" t="str">
        <f>vlookup(I4860,Cats!$A:$B,2,false)</f>
        <v>E</v>
      </c>
    </row>
    <row r="4861">
      <c r="A4861" s="1">
        <v>141870.0</v>
      </c>
      <c r="B4861" s="1">
        <v>569.0</v>
      </c>
      <c r="C4861" s="1">
        <v>0.0</v>
      </c>
      <c r="D4861" s="1" t="s">
        <v>32</v>
      </c>
      <c r="E4861" s="1">
        <v>43.0</v>
      </c>
      <c r="F4861" s="7" t="str">
        <f>vlookup(E4861,Teams!A:B,2,false)</f>
        <v>Troy</v>
      </c>
      <c r="G4861" s="1" t="b">
        <v>0</v>
      </c>
      <c r="H4861" s="1" t="b">
        <v>1</v>
      </c>
      <c r="I4861" s="1">
        <v>4.0</v>
      </c>
      <c r="J4861" s="7" t="str">
        <f>vlookup(I4861,Cats!$A:$B,2,false)</f>
        <v>E</v>
      </c>
    </row>
    <row r="4862">
      <c r="A4862" s="1">
        <v>141871.0</v>
      </c>
      <c r="B4862" s="1">
        <v>569.0</v>
      </c>
      <c r="C4862" s="1">
        <v>14.0</v>
      </c>
      <c r="D4862" s="1" t="s">
        <v>106</v>
      </c>
      <c r="E4862" s="1">
        <v>28.0</v>
      </c>
      <c r="F4862" s="7" t="str">
        <f>vlookup(E4862,Teams!A:B,2,false)</f>
        <v>Mira Loma</v>
      </c>
      <c r="G4862" s="1" t="b">
        <v>1</v>
      </c>
      <c r="H4862" s="1" t="b">
        <v>0</v>
      </c>
      <c r="I4862" s="1">
        <v>5.0</v>
      </c>
      <c r="J4862" s="7" t="str">
        <f>vlookup(I4862,Cats!$A:$B,2,false)</f>
        <v>B</v>
      </c>
    </row>
    <row r="4863">
      <c r="A4863" s="1">
        <v>141872.0</v>
      </c>
      <c r="B4863" s="1">
        <v>569.0</v>
      </c>
      <c r="C4863" s="1">
        <v>0.0</v>
      </c>
      <c r="D4863" s="1" t="s">
        <v>32</v>
      </c>
      <c r="E4863" s="1">
        <v>43.0</v>
      </c>
      <c r="F4863" s="7" t="str">
        <f>vlookup(E4863,Teams!A:B,2,false)</f>
        <v>Troy</v>
      </c>
      <c r="G4863" s="1" t="b">
        <v>0</v>
      </c>
      <c r="H4863" s="1" t="b">
        <v>1</v>
      </c>
      <c r="I4863" s="1">
        <v>5.0</v>
      </c>
      <c r="J4863" s="7" t="str">
        <f>vlookup(I4863,Cats!$A:$B,2,false)</f>
        <v>B</v>
      </c>
    </row>
    <row r="4864">
      <c r="A4864" s="1">
        <v>141873.0</v>
      </c>
      <c r="B4864" s="1">
        <v>569.0</v>
      </c>
      <c r="C4864" s="1">
        <v>-4.0</v>
      </c>
      <c r="D4864" s="1" t="s">
        <v>106</v>
      </c>
      <c r="E4864" s="1">
        <v>28.0</v>
      </c>
      <c r="F4864" s="7" t="str">
        <f>vlookup(E4864,Teams!A:B,2,false)</f>
        <v>Mira Loma</v>
      </c>
      <c r="G4864" s="1" t="b">
        <v>1</v>
      </c>
      <c r="H4864" s="1" t="b">
        <v>0</v>
      </c>
      <c r="I4864" s="1">
        <v>6.0</v>
      </c>
      <c r="J4864" s="7" t="str">
        <f>vlookup(I4864,Cats!$A:$B,2,false)</f>
        <v>P</v>
      </c>
    </row>
    <row r="4865">
      <c r="A4865" s="1">
        <v>141874.0</v>
      </c>
      <c r="B4865" s="1">
        <v>569.0</v>
      </c>
      <c r="C4865" s="1">
        <v>-4.0</v>
      </c>
      <c r="D4865" s="1" t="s">
        <v>174</v>
      </c>
      <c r="E4865" s="1">
        <v>43.0</v>
      </c>
      <c r="F4865" s="7" t="str">
        <f>vlookup(E4865,Teams!A:B,2,false)</f>
        <v>Troy</v>
      </c>
      <c r="G4865" s="1" t="b">
        <v>0</v>
      </c>
      <c r="H4865" s="1" t="b">
        <v>0</v>
      </c>
      <c r="I4865" s="1">
        <v>6.0</v>
      </c>
      <c r="J4865" s="7" t="str">
        <f>vlookup(I4865,Cats!$A:$B,2,false)</f>
        <v>P</v>
      </c>
    </row>
    <row r="4866">
      <c r="A4866" s="1">
        <v>141875.0</v>
      </c>
      <c r="B4866" s="1">
        <v>569.0</v>
      </c>
      <c r="C4866" s="1">
        <v>0.0</v>
      </c>
      <c r="D4866" s="1" t="s">
        <v>32</v>
      </c>
      <c r="E4866" s="1">
        <v>28.0</v>
      </c>
      <c r="F4866" s="7" t="str">
        <f>vlookup(E4866,Teams!A:B,2,false)</f>
        <v>Mira Loma</v>
      </c>
      <c r="G4866" s="1" t="b">
        <v>1</v>
      </c>
      <c r="H4866" s="1" t="b">
        <v>1</v>
      </c>
      <c r="I4866" s="1">
        <v>7.0</v>
      </c>
      <c r="J4866" s="7" t="str">
        <f>vlookup(I4866,Cats!$A:$B,2,false)</f>
        <v>X</v>
      </c>
    </row>
    <row r="4867">
      <c r="A4867" s="1">
        <v>141876.0</v>
      </c>
      <c r="B4867" s="1">
        <v>569.0</v>
      </c>
      <c r="C4867" s="1">
        <v>4.0</v>
      </c>
      <c r="D4867" s="1" t="s">
        <v>179</v>
      </c>
      <c r="E4867" s="1">
        <v>43.0</v>
      </c>
      <c r="F4867" s="7" t="str">
        <f>vlookup(E4867,Teams!A:B,2,false)</f>
        <v>Troy</v>
      </c>
      <c r="G4867" s="1" t="b">
        <v>0</v>
      </c>
      <c r="H4867" s="1" t="b">
        <v>0</v>
      </c>
      <c r="I4867" s="1">
        <v>7.0</v>
      </c>
      <c r="J4867" s="7" t="str">
        <f>vlookup(I4867,Cats!$A:$B,2,false)</f>
        <v>X</v>
      </c>
    </row>
    <row r="4868">
      <c r="A4868" s="1">
        <v>141877.0</v>
      </c>
      <c r="B4868" s="1">
        <v>569.0</v>
      </c>
      <c r="C4868" s="1">
        <v>14.0</v>
      </c>
      <c r="D4868" s="1" t="s">
        <v>106</v>
      </c>
      <c r="E4868" s="1">
        <v>28.0</v>
      </c>
      <c r="F4868" s="7" t="str">
        <f>vlookup(E4868,Teams!A:B,2,false)</f>
        <v>Mira Loma</v>
      </c>
      <c r="G4868" s="1" t="b">
        <v>1</v>
      </c>
      <c r="H4868" s="1" t="b">
        <v>0</v>
      </c>
      <c r="I4868" s="1">
        <v>8.0</v>
      </c>
      <c r="J4868" s="7" t="str">
        <f>vlookup(I4868,Cats!$A:$B,2,false)</f>
        <v>M</v>
      </c>
    </row>
    <row r="4869">
      <c r="A4869" s="1">
        <v>141878.0</v>
      </c>
      <c r="B4869" s="1">
        <v>569.0</v>
      </c>
      <c r="C4869" s="1">
        <v>0.0</v>
      </c>
      <c r="D4869" s="1" t="s">
        <v>32</v>
      </c>
      <c r="E4869" s="1">
        <v>43.0</v>
      </c>
      <c r="F4869" s="7" t="str">
        <f>vlookup(E4869,Teams!A:B,2,false)</f>
        <v>Troy</v>
      </c>
      <c r="G4869" s="1" t="b">
        <v>0</v>
      </c>
      <c r="H4869" s="1" t="b">
        <v>1</v>
      </c>
      <c r="I4869" s="1">
        <v>8.0</v>
      </c>
      <c r="J4869" s="7" t="str">
        <f>vlookup(I4869,Cats!$A:$B,2,false)</f>
        <v>M</v>
      </c>
    </row>
    <row r="4870">
      <c r="A4870" s="1">
        <v>141879.0</v>
      </c>
      <c r="B4870" s="1">
        <v>569.0</v>
      </c>
      <c r="C4870" s="1">
        <v>14.0</v>
      </c>
      <c r="D4870" s="1" t="s">
        <v>107</v>
      </c>
      <c r="E4870" s="1">
        <v>28.0</v>
      </c>
      <c r="F4870" s="7" t="str">
        <f>vlookup(E4870,Teams!A:B,2,false)</f>
        <v>Mira Loma</v>
      </c>
      <c r="G4870" s="1" t="b">
        <v>1</v>
      </c>
      <c r="H4870" s="1" t="b">
        <v>0</v>
      </c>
      <c r="I4870" s="1">
        <v>9.0</v>
      </c>
      <c r="J4870" s="7" t="str">
        <f>vlookup(I4870,Cats!$A:$B,2,false)</f>
        <v>C</v>
      </c>
    </row>
    <row r="4871">
      <c r="A4871" s="1">
        <v>141880.0</v>
      </c>
      <c r="B4871" s="1">
        <v>569.0</v>
      </c>
      <c r="C4871" s="1">
        <v>-4.0</v>
      </c>
      <c r="D4871" s="1" t="s">
        <v>178</v>
      </c>
      <c r="E4871" s="1">
        <v>43.0</v>
      </c>
      <c r="F4871" s="7" t="str">
        <f>vlookup(E4871,Teams!A:B,2,false)</f>
        <v>Troy</v>
      </c>
      <c r="G4871" s="1" t="b">
        <v>0</v>
      </c>
      <c r="H4871" s="1" t="b">
        <v>0</v>
      </c>
      <c r="I4871" s="1">
        <v>9.0</v>
      </c>
      <c r="J4871" s="7" t="str">
        <f>vlookup(I4871,Cats!$A:$B,2,false)</f>
        <v>C</v>
      </c>
    </row>
    <row r="4872">
      <c r="A4872" s="1">
        <v>141881.0</v>
      </c>
      <c r="B4872" s="1">
        <v>569.0</v>
      </c>
      <c r="C4872" s="1">
        <v>0.0</v>
      </c>
      <c r="D4872" s="1" t="s">
        <v>32</v>
      </c>
      <c r="E4872" s="1">
        <v>28.0</v>
      </c>
      <c r="F4872" s="7" t="str">
        <f>vlookup(E4872,Teams!A:B,2,false)</f>
        <v>Mira Loma</v>
      </c>
      <c r="G4872" s="1" t="b">
        <v>1</v>
      </c>
      <c r="H4872" s="1" t="b">
        <v>1</v>
      </c>
      <c r="I4872" s="1">
        <v>10.0</v>
      </c>
      <c r="J4872" s="7" t="str">
        <f>vlookup(I4872,Cats!$A:$B,2,false)</f>
        <v>E</v>
      </c>
    </row>
    <row r="4873">
      <c r="A4873" s="1">
        <v>141882.0</v>
      </c>
      <c r="B4873" s="1">
        <v>569.0</v>
      </c>
      <c r="C4873" s="1">
        <v>14.0</v>
      </c>
      <c r="D4873" s="1" t="s">
        <v>176</v>
      </c>
      <c r="E4873" s="1">
        <v>43.0</v>
      </c>
      <c r="F4873" s="7" t="str">
        <f>vlookup(E4873,Teams!A:B,2,false)</f>
        <v>Troy</v>
      </c>
      <c r="G4873" s="1" t="b">
        <v>0</v>
      </c>
      <c r="H4873" s="1" t="b">
        <v>0</v>
      </c>
      <c r="I4873" s="1">
        <v>10.0</v>
      </c>
      <c r="J4873" s="7" t="str">
        <f>vlookup(I4873,Cats!$A:$B,2,false)</f>
        <v>E</v>
      </c>
    </row>
    <row r="4874">
      <c r="A4874" s="1">
        <v>141883.0</v>
      </c>
      <c r="B4874" s="1">
        <v>569.0</v>
      </c>
      <c r="C4874" s="1">
        <v>0.0</v>
      </c>
      <c r="D4874" s="1" t="s">
        <v>106</v>
      </c>
      <c r="E4874" s="1">
        <v>28.0</v>
      </c>
      <c r="F4874" s="7" t="str">
        <f>vlookup(E4874,Teams!A:B,2,false)</f>
        <v>Mira Loma</v>
      </c>
      <c r="G4874" s="1" t="b">
        <v>1</v>
      </c>
      <c r="H4874" s="1" t="b">
        <v>0</v>
      </c>
      <c r="I4874" s="1">
        <v>11.0</v>
      </c>
      <c r="J4874" s="7" t="str">
        <f>vlookup(I4874,Cats!$A:$B,2,false)</f>
        <v>B</v>
      </c>
    </row>
    <row r="4875">
      <c r="A4875" s="1">
        <v>141884.0</v>
      </c>
      <c r="B4875" s="1">
        <v>569.0</v>
      </c>
      <c r="C4875" s="1">
        <v>-4.0</v>
      </c>
      <c r="D4875" s="1" t="s">
        <v>178</v>
      </c>
      <c r="E4875" s="1">
        <v>43.0</v>
      </c>
      <c r="F4875" s="7" t="str">
        <f>vlookup(E4875,Teams!A:B,2,false)</f>
        <v>Troy</v>
      </c>
      <c r="G4875" s="1" t="b">
        <v>0</v>
      </c>
      <c r="H4875" s="1" t="b">
        <v>0</v>
      </c>
      <c r="I4875" s="1">
        <v>11.0</v>
      </c>
      <c r="J4875" s="7" t="str">
        <f>vlookup(I4875,Cats!$A:$B,2,false)</f>
        <v>B</v>
      </c>
    </row>
    <row r="4876">
      <c r="A4876" s="1">
        <v>141885.0</v>
      </c>
      <c r="B4876" s="1">
        <v>569.0</v>
      </c>
      <c r="C4876" s="1">
        <v>0.0</v>
      </c>
      <c r="D4876" s="1" t="s">
        <v>32</v>
      </c>
      <c r="E4876" s="1">
        <v>28.0</v>
      </c>
      <c r="F4876" s="7" t="str">
        <f>vlookup(E4876,Teams!A:B,2,false)</f>
        <v>Mira Loma</v>
      </c>
      <c r="G4876" s="1" t="b">
        <v>1</v>
      </c>
      <c r="H4876" s="1" t="b">
        <v>1</v>
      </c>
      <c r="I4876" s="1">
        <v>12.0</v>
      </c>
      <c r="J4876" s="7" t="str">
        <f>vlookup(I4876,Cats!$A:$B,2,false)</f>
        <v>P</v>
      </c>
    </row>
    <row r="4877">
      <c r="A4877" s="1">
        <v>141886.0</v>
      </c>
      <c r="B4877" s="1">
        <v>569.0</v>
      </c>
      <c r="C4877" s="1">
        <v>14.0</v>
      </c>
      <c r="D4877" s="1" t="s">
        <v>176</v>
      </c>
      <c r="E4877" s="1">
        <v>43.0</v>
      </c>
      <c r="F4877" s="7" t="str">
        <f>vlookup(E4877,Teams!A:B,2,false)</f>
        <v>Troy</v>
      </c>
      <c r="G4877" s="1" t="b">
        <v>0</v>
      </c>
      <c r="H4877" s="1" t="b">
        <v>0</v>
      </c>
      <c r="I4877" s="1">
        <v>12.0</v>
      </c>
      <c r="J4877" s="7" t="str">
        <f>vlookup(I4877,Cats!$A:$B,2,false)</f>
        <v>P</v>
      </c>
    </row>
    <row r="4878">
      <c r="A4878" s="1">
        <v>141887.0</v>
      </c>
      <c r="B4878" s="1">
        <v>569.0</v>
      </c>
      <c r="C4878" s="1">
        <v>4.0</v>
      </c>
      <c r="D4878" s="1" t="s">
        <v>106</v>
      </c>
      <c r="E4878" s="1">
        <v>28.0</v>
      </c>
      <c r="F4878" s="7" t="str">
        <f>vlookup(E4878,Teams!A:B,2,false)</f>
        <v>Mira Loma</v>
      </c>
      <c r="G4878" s="1" t="b">
        <v>1</v>
      </c>
      <c r="H4878" s="1" t="b">
        <v>0</v>
      </c>
      <c r="I4878" s="1">
        <v>13.0</v>
      </c>
      <c r="J4878" s="7" t="str">
        <f>vlookup(I4878,Cats!$A:$B,2,false)</f>
        <v>X</v>
      </c>
    </row>
    <row r="4879">
      <c r="A4879" s="1">
        <v>141888.0</v>
      </c>
      <c r="B4879" s="1">
        <v>569.0</v>
      </c>
      <c r="C4879" s="1">
        <v>0.0</v>
      </c>
      <c r="D4879" s="1" t="s">
        <v>32</v>
      </c>
      <c r="E4879" s="1">
        <v>43.0</v>
      </c>
      <c r="F4879" s="7" t="str">
        <f>vlookup(E4879,Teams!A:B,2,false)</f>
        <v>Troy</v>
      </c>
      <c r="G4879" s="1" t="b">
        <v>0</v>
      </c>
      <c r="H4879" s="1" t="b">
        <v>1</v>
      </c>
      <c r="I4879" s="1">
        <v>13.0</v>
      </c>
      <c r="J4879" s="7" t="str">
        <f>vlookup(I4879,Cats!$A:$B,2,false)</f>
        <v>X</v>
      </c>
    </row>
    <row r="4880">
      <c r="A4880" s="1">
        <v>141889.0</v>
      </c>
      <c r="B4880" s="1">
        <v>569.0</v>
      </c>
      <c r="C4880" s="1">
        <v>0.0</v>
      </c>
      <c r="D4880" s="1" t="s">
        <v>106</v>
      </c>
      <c r="E4880" s="1">
        <v>28.0</v>
      </c>
      <c r="F4880" s="7" t="str">
        <f>vlookup(E4880,Teams!A:B,2,false)</f>
        <v>Mira Loma</v>
      </c>
      <c r="G4880" s="1" t="b">
        <v>1</v>
      </c>
      <c r="H4880" s="1" t="b">
        <v>0</v>
      </c>
      <c r="I4880" s="1">
        <v>14.0</v>
      </c>
      <c r="J4880" s="7" t="str">
        <f>vlookup(I4880,Cats!$A:$B,2,false)</f>
        <v>M</v>
      </c>
    </row>
    <row r="4881">
      <c r="A4881" s="1">
        <v>141890.0</v>
      </c>
      <c r="B4881" s="1">
        <v>569.0</v>
      </c>
      <c r="C4881" s="1">
        <v>0.0</v>
      </c>
      <c r="D4881" s="1" t="s">
        <v>174</v>
      </c>
      <c r="E4881" s="1">
        <v>43.0</v>
      </c>
      <c r="F4881" s="7" t="str">
        <f>vlookup(E4881,Teams!A:B,2,false)</f>
        <v>Troy</v>
      </c>
      <c r="G4881" s="1" t="b">
        <v>0</v>
      </c>
      <c r="H4881" s="1" t="b">
        <v>0</v>
      </c>
      <c r="I4881" s="1">
        <v>14.0</v>
      </c>
      <c r="J4881" s="7" t="str">
        <f>vlookup(I4881,Cats!$A:$B,2,false)</f>
        <v>M</v>
      </c>
    </row>
    <row r="4882">
      <c r="A4882" s="1">
        <v>141891.0</v>
      </c>
      <c r="B4882" s="1">
        <v>569.0</v>
      </c>
      <c r="C4882" s="1">
        <v>14.0</v>
      </c>
      <c r="D4882" s="1" t="s">
        <v>107</v>
      </c>
      <c r="E4882" s="1">
        <v>28.0</v>
      </c>
      <c r="F4882" s="7" t="str">
        <f>vlookup(E4882,Teams!A:B,2,false)</f>
        <v>Mira Loma</v>
      </c>
      <c r="G4882" s="1" t="b">
        <v>1</v>
      </c>
      <c r="H4882" s="1" t="b">
        <v>0</v>
      </c>
      <c r="I4882" s="1">
        <v>15.0</v>
      </c>
      <c r="J4882" s="7" t="str">
        <f>vlookup(I4882,Cats!$A:$B,2,false)</f>
        <v>C</v>
      </c>
    </row>
    <row r="4883">
      <c r="A4883" s="1">
        <v>141892.0</v>
      </c>
      <c r="B4883" s="1">
        <v>569.0</v>
      </c>
      <c r="C4883" s="1">
        <v>0.0</v>
      </c>
      <c r="D4883" s="1" t="s">
        <v>32</v>
      </c>
      <c r="E4883" s="1">
        <v>43.0</v>
      </c>
      <c r="F4883" s="7" t="str">
        <f>vlookup(E4883,Teams!A:B,2,false)</f>
        <v>Troy</v>
      </c>
      <c r="G4883" s="1" t="b">
        <v>0</v>
      </c>
      <c r="H4883" s="1" t="b">
        <v>1</v>
      </c>
      <c r="I4883" s="1">
        <v>15.0</v>
      </c>
      <c r="J4883" s="7" t="str">
        <f>vlookup(I4883,Cats!$A:$B,2,false)</f>
        <v>C</v>
      </c>
    </row>
    <row r="4884">
      <c r="A4884" s="1">
        <v>141893.0</v>
      </c>
      <c r="B4884" s="1">
        <v>569.0</v>
      </c>
      <c r="C4884" s="1">
        <v>0.0</v>
      </c>
      <c r="D4884" s="1" t="s">
        <v>32</v>
      </c>
      <c r="E4884" s="1">
        <v>28.0</v>
      </c>
      <c r="F4884" s="7" t="str">
        <f>vlookup(E4884,Teams!A:B,2,false)</f>
        <v>Mira Loma</v>
      </c>
      <c r="G4884" s="1" t="b">
        <v>1</v>
      </c>
      <c r="H4884" s="1" t="b">
        <v>1</v>
      </c>
      <c r="I4884" s="1">
        <v>16.0</v>
      </c>
      <c r="J4884" s="7" t="str">
        <f>vlookup(I4884,Cats!$A:$B,2,false)</f>
        <v>E</v>
      </c>
    </row>
    <row r="4885">
      <c r="A4885" s="1">
        <v>141894.0</v>
      </c>
      <c r="B4885" s="1">
        <v>569.0</v>
      </c>
      <c r="C4885" s="1">
        <v>14.0</v>
      </c>
      <c r="D4885" s="1" t="s">
        <v>178</v>
      </c>
      <c r="E4885" s="1">
        <v>43.0</v>
      </c>
      <c r="F4885" s="7" t="str">
        <f>vlookup(E4885,Teams!A:B,2,false)</f>
        <v>Troy</v>
      </c>
      <c r="G4885" s="1" t="b">
        <v>0</v>
      </c>
      <c r="H4885" s="1" t="b">
        <v>0</v>
      </c>
      <c r="I4885" s="1">
        <v>16.0</v>
      </c>
      <c r="J4885" s="7" t="str">
        <f>vlookup(I4885,Cats!$A:$B,2,false)</f>
        <v>E</v>
      </c>
    </row>
    <row r="4886">
      <c r="A4886" s="1">
        <v>141895.0</v>
      </c>
      <c r="B4886" s="1">
        <v>569.0</v>
      </c>
      <c r="C4886" s="1">
        <v>4.0</v>
      </c>
      <c r="D4886" s="1" t="s">
        <v>106</v>
      </c>
      <c r="E4886" s="1">
        <v>28.0</v>
      </c>
      <c r="F4886" s="7" t="str">
        <f>vlookup(E4886,Teams!A:B,2,false)</f>
        <v>Mira Loma</v>
      </c>
      <c r="G4886" s="1" t="b">
        <v>1</v>
      </c>
      <c r="H4886" s="1" t="b">
        <v>0</v>
      </c>
      <c r="I4886" s="1">
        <v>17.0</v>
      </c>
      <c r="J4886" s="7" t="str">
        <f>vlookup(I4886,Cats!$A:$B,2,false)</f>
        <v>B</v>
      </c>
    </row>
    <row r="4887">
      <c r="A4887" s="1">
        <v>141896.0</v>
      </c>
      <c r="B4887" s="1">
        <v>569.0</v>
      </c>
      <c r="C4887" s="1">
        <v>0.0</v>
      </c>
      <c r="D4887" s="1" t="s">
        <v>32</v>
      </c>
      <c r="E4887" s="1">
        <v>43.0</v>
      </c>
      <c r="F4887" s="7" t="str">
        <f>vlookup(E4887,Teams!A:B,2,false)</f>
        <v>Troy</v>
      </c>
      <c r="G4887" s="1" t="b">
        <v>0</v>
      </c>
      <c r="H4887" s="1" t="b">
        <v>1</v>
      </c>
      <c r="I4887" s="1">
        <v>17.0</v>
      </c>
      <c r="J4887" s="7" t="str">
        <f>vlookup(I4887,Cats!$A:$B,2,false)</f>
        <v>B</v>
      </c>
    </row>
    <row r="4888">
      <c r="A4888" s="1">
        <v>141897.0</v>
      </c>
      <c r="B4888" s="1">
        <v>569.0</v>
      </c>
      <c r="C4888" s="1">
        <v>14.0</v>
      </c>
      <c r="D4888" s="1" t="s">
        <v>106</v>
      </c>
      <c r="E4888" s="1">
        <v>28.0</v>
      </c>
      <c r="F4888" s="7" t="str">
        <f>vlookup(E4888,Teams!A:B,2,false)</f>
        <v>Mira Loma</v>
      </c>
      <c r="G4888" s="1" t="b">
        <v>1</v>
      </c>
      <c r="H4888" s="1" t="b">
        <v>0</v>
      </c>
      <c r="I4888" s="1">
        <v>18.0</v>
      </c>
      <c r="J4888" s="7" t="str">
        <f>vlookup(I4888,Cats!$A:$B,2,false)</f>
        <v>P</v>
      </c>
    </row>
    <row r="4889">
      <c r="A4889" s="1">
        <v>141898.0</v>
      </c>
      <c r="B4889" s="1">
        <v>569.0</v>
      </c>
      <c r="C4889" s="1">
        <v>0.0</v>
      </c>
      <c r="D4889" s="1" t="s">
        <v>32</v>
      </c>
      <c r="E4889" s="1">
        <v>43.0</v>
      </c>
      <c r="F4889" s="7" t="str">
        <f>vlookup(E4889,Teams!A:B,2,false)</f>
        <v>Troy</v>
      </c>
      <c r="G4889" s="1" t="b">
        <v>0</v>
      </c>
      <c r="H4889" s="1" t="b">
        <v>1</v>
      </c>
      <c r="I4889" s="1">
        <v>18.0</v>
      </c>
      <c r="J4889" s="7" t="str">
        <f>vlookup(I4889,Cats!$A:$B,2,false)</f>
        <v>P</v>
      </c>
    </row>
    <row r="4890">
      <c r="A4890" s="1">
        <v>141899.0</v>
      </c>
      <c r="B4890" s="1">
        <v>569.0</v>
      </c>
      <c r="C4890" s="1">
        <v>0.0</v>
      </c>
      <c r="D4890" s="1" t="s">
        <v>32</v>
      </c>
      <c r="E4890" s="1">
        <v>28.0</v>
      </c>
      <c r="F4890" s="7" t="str">
        <f>vlookup(E4890,Teams!A:B,2,false)</f>
        <v>Mira Loma</v>
      </c>
      <c r="G4890" s="1" t="b">
        <v>1</v>
      </c>
      <c r="H4890" s="1" t="b">
        <v>1</v>
      </c>
      <c r="I4890" s="1">
        <v>19.0</v>
      </c>
      <c r="J4890" s="7" t="str">
        <f>vlookup(I4890,Cats!$A:$B,2,false)</f>
        <v>X</v>
      </c>
    </row>
    <row r="4891">
      <c r="A4891" s="1">
        <v>141900.0</v>
      </c>
      <c r="B4891" s="1">
        <v>569.0</v>
      </c>
      <c r="C4891" s="1">
        <v>14.0</v>
      </c>
      <c r="D4891" s="1" t="s">
        <v>176</v>
      </c>
      <c r="E4891" s="1">
        <v>43.0</v>
      </c>
      <c r="F4891" s="7" t="str">
        <f>vlookup(E4891,Teams!A:B,2,false)</f>
        <v>Troy</v>
      </c>
      <c r="G4891" s="1" t="b">
        <v>0</v>
      </c>
      <c r="H4891" s="1" t="b">
        <v>0</v>
      </c>
      <c r="I4891" s="1">
        <v>19.0</v>
      </c>
      <c r="J4891" s="7" t="str">
        <f>vlookup(I4891,Cats!$A:$B,2,false)</f>
        <v>X</v>
      </c>
    </row>
    <row r="4892">
      <c r="A4892" s="1">
        <v>141901.0</v>
      </c>
      <c r="B4892" s="1">
        <v>569.0</v>
      </c>
      <c r="C4892" s="1">
        <v>-4.0</v>
      </c>
      <c r="D4892" s="1" t="s">
        <v>106</v>
      </c>
      <c r="E4892" s="1">
        <v>28.0</v>
      </c>
      <c r="F4892" s="7" t="str">
        <f>vlookup(E4892,Teams!A:B,2,false)</f>
        <v>Mira Loma</v>
      </c>
      <c r="G4892" s="1" t="b">
        <v>1</v>
      </c>
      <c r="H4892" s="1" t="b">
        <v>0</v>
      </c>
      <c r="I4892" s="1">
        <v>20.0</v>
      </c>
      <c r="J4892" s="7" t="str">
        <f>vlookup(I4892,Cats!$A:$B,2,false)</f>
        <v>M</v>
      </c>
    </row>
    <row r="4893">
      <c r="A4893" s="1">
        <v>141902.0</v>
      </c>
      <c r="B4893" s="1">
        <v>569.0</v>
      </c>
      <c r="C4893" s="1">
        <v>0.0</v>
      </c>
      <c r="D4893" s="1" t="s">
        <v>176</v>
      </c>
      <c r="E4893" s="1">
        <v>43.0</v>
      </c>
      <c r="F4893" s="7" t="str">
        <f>vlookup(E4893,Teams!A:B,2,false)</f>
        <v>Troy</v>
      </c>
      <c r="G4893" s="1" t="b">
        <v>0</v>
      </c>
      <c r="H4893" s="1" t="b">
        <v>0</v>
      </c>
      <c r="I4893" s="1">
        <v>20.0</v>
      </c>
      <c r="J4893" s="7" t="str">
        <f>vlookup(I4893,Cats!$A:$B,2,false)</f>
        <v>M</v>
      </c>
    </row>
    <row r="4894">
      <c r="A4894" s="1">
        <v>141903.0</v>
      </c>
      <c r="B4894" s="1">
        <v>569.0</v>
      </c>
      <c r="C4894" s="1">
        <v>14.0</v>
      </c>
      <c r="D4894" s="1" t="s">
        <v>106</v>
      </c>
      <c r="E4894" s="1">
        <v>28.0</v>
      </c>
      <c r="F4894" s="7" t="str">
        <f>vlookup(E4894,Teams!A:B,2,false)</f>
        <v>Mira Loma</v>
      </c>
      <c r="G4894" s="1" t="b">
        <v>1</v>
      </c>
      <c r="H4894" s="1" t="b">
        <v>0</v>
      </c>
      <c r="I4894" s="1">
        <v>21.0</v>
      </c>
      <c r="J4894" s="7" t="str">
        <f>vlookup(I4894,Cats!$A:$B,2,false)</f>
        <v>C</v>
      </c>
    </row>
    <row r="4895">
      <c r="A4895" s="1">
        <v>141904.0</v>
      </c>
      <c r="B4895" s="1">
        <v>569.0</v>
      </c>
      <c r="C4895" s="1">
        <v>0.0</v>
      </c>
      <c r="D4895" s="1" t="s">
        <v>32</v>
      </c>
      <c r="E4895" s="1">
        <v>43.0</v>
      </c>
      <c r="F4895" s="7" t="str">
        <f>vlookup(E4895,Teams!A:B,2,false)</f>
        <v>Troy</v>
      </c>
      <c r="G4895" s="1" t="b">
        <v>0</v>
      </c>
      <c r="H4895" s="1" t="b">
        <v>1</v>
      </c>
      <c r="I4895" s="1">
        <v>21.0</v>
      </c>
      <c r="J4895" s="7" t="str">
        <f>vlookup(I4895,Cats!$A:$B,2,false)</f>
        <v>C</v>
      </c>
    </row>
    <row r="4896">
      <c r="A4896" s="1">
        <v>141905.0</v>
      </c>
      <c r="B4896" s="1">
        <v>569.0</v>
      </c>
      <c r="C4896" s="1">
        <v>14.0</v>
      </c>
      <c r="D4896" s="1" t="s">
        <v>106</v>
      </c>
      <c r="E4896" s="1">
        <v>28.0</v>
      </c>
      <c r="F4896" s="7" t="str">
        <f>vlookup(E4896,Teams!A:B,2,false)</f>
        <v>Mira Loma</v>
      </c>
      <c r="G4896" s="1" t="b">
        <v>1</v>
      </c>
      <c r="H4896" s="1" t="b">
        <v>0</v>
      </c>
      <c r="I4896" s="1">
        <v>22.0</v>
      </c>
      <c r="J4896" s="7" t="str">
        <f>vlookup(I4896,Cats!$A:$B,2,false)</f>
        <v>E</v>
      </c>
    </row>
    <row r="4897">
      <c r="A4897" s="1">
        <v>141906.0</v>
      </c>
      <c r="B4897" s="1">
        <v>569.0</v>
      </c>
      <c r="C4897" s="1">
        <v>0.0</v>
      </c>
      <c r="D4897" s="1" t="s">
        <v>32</v>
      </c>
      <c r="E4897" s="1">
        <v>43.0</v>
      </c>
      <c r="F4897" s="7" t="str">
        <f>vlookup(E4897,Teams!A:B,2,false)</f>
        <v>Troy</v>
      </c>
      <c r="G4897" s="1" t="b">
        <v>0</v>
      </c>
      <c r="H4897" s="1" t="b">
        <v>1</v>
      </c>
      <c r="I4897" s="1">
        <v>22.0</v>
      </c>
      <c r="J4897" s="7" t="str">
        <f>vlookup(I4897,Cats!$A:$B,2,false)</f>
        <v>E</v>
      </c>
    </row>
    <row r="4898">
      <c r="A4898" s="1">
        <v>141907.0</v>
      </c>
      <c r="B4898" s="1">
        <v>569.0</v>
      </c>
      <c r="C4898" s="1">
        <v>4.0</v>
      </c>
      <c r="D4898" s="1" t="s">
        <v>106</v>
      </c>
      <c r="E4898" s="1">
        <v>28.0</v>
      </c>
      <c r="F4898" s="7" t="str">
        <f>vlookup(E4898,Teams!A:B,2,false)</f>
        <v>Mira Loma</v>
      </c>
      <c r="G4898" s="1" t="b">
        <v>1</v>
      </c>
      <c r="H4898" s="1" t="b">
        <v>0</v>
      </c>
      <c r="I4898" s="1">
        <v>23.0</v>
      </c>
      <c r="J4898" s="7" t="str">
        <f>vlookup(I4898,Cats!$A:$B,2,false)</f>
        <v>B</v>
      </c>
    </row>
    <row r="4899">
      <c r="A4899" s="1">
        <v>141908.0</v>
      </c>
      <c r="B4899" s="1">
        <v>569.0</v>
      </c>
      <c r="C4899" s="1">
        <v>-4.0</v>
      </c>
      <c r="D4899" s="1" t="s">
        <v>178</v>
      </c>
      <c r="E4899" s="1">
        <v>43.0</v>
      </c>
      <c r="F4899" s="7" t="str">
        <f>vlookup(E4899,Teams!A:B,2,false)</f>
        <v>Troy</v>
      </c>
      <c r="G4899" s="1" t="b">
        <v>0</v>
      </c>
      <c r="H4899" s="1" t="b">
        <v>0</v>
      </c>
      <c r="I4899" s="1">
        <v>23.0</v>
      </c>
      <c r="J4899" s="7" t="str">
        <f>vlookup(I4899,Cats!$A:$B,2,false)</f>
        <v>B</v>
      </c>
    </row>
    <row r="4900">
      <c r="A4900" s="1">
        <v>141909.0</v>
      </c>
      <c r="B4900" s="1">
        <v>569.0</v>
      </c>
      <c r="C4900" s="1">
        <v>14.0</v>
      </c>
      <c r="D4900" s="1" t="s">
        <v>104</v>
      </c>
      <c r="E4900" s="1">
        <v>28.0</v>
      </c>
      <c r="F4900" s="7" t="str">
        <f>vlookup(E4900,Teams!A:B,2,false)</f>
        <v>Mira Loma</v>
      </c>
      <c r="G4900" s="1" t="b">
        <v>1</v>
      </c>
      <c r="H4900" s="1" t="b">
        <v>0</v>
      </c>
      <c r="I4900" s="1">
        <v>24.0</v>
      </c>
      <c r="J4900" s="7" t="str">
        <f>vlookup(I4900,Cats!$A:$B,2,false)</f>
        <v>P</v>
      </c>
    </row>
    <row r="4901">
      <c r="A4901" s="1">
        <v>141910.0</v>
      </c>
      <c r="B4901" s="1">
        <v>569.0</v>
      </c>
      <c r="C4901" s="1">
        <v>0.0</v>
      </c>
      <c r="D4901" s="1" t="s">
        <v>32</v>
      </c>
      <c r="E4901" s="1">
        <v>43.0</v>
      </c>
      <c r="F4901" s="7" t="str">
        <f>vlookup(E4901,Teams!A:B,2,false)</f>
        <v>Troy</v>
      </c>
      <c r="G4901" s="1" t="b">
        <v>0</v>
      </c>
      <c r="H4901" s="1" t="b">
        <v>1</v>
      </c>
      <c r="I4901" s="1">
        <v>24.0</v>
      </c>
      <c r="J4901" s="7" t="str">
        <f>vlookup(I4901,Cats!$A:$B,2,false)</f>
        <v>P</v>
      </c>
    </row>
    <row r="4902">
      <c r="A4902" s="1">
        <v>141911.0</v>
      </c>
      <c r="B4902" s="1">
        <v>570.0</v>
      </c>
      <c r="C4902" s="1">
        <v>4.0</v>
      </c>
      <c r="D4902" s="1" t="s">
        <v>61</v>
      </c>
      <c r="E4902" s="1">
        <v>14.0</v>
      </c>
      <c r="F4902" s="7" t="str">
        <f>vlookup(E4902,Teams!A:B,2,false)</f>
        <v>Dulles</v>
      </c>
      <c r="G4902" s="1" t="b">
        <v>1</v>
      </c>
      <c r="H4902" s="1" t="b">
        <v>0</v>
      </c>
      <c r="I4902" s="1">
        <v>1.0</v>
      </c>
      <c r="J4902" s="7" t="str">
        <f>vlookup(I4902,Cats!$A:$B,2,false)</f>
        <v>X</v>
      </c>
    </row>
    <row r="4903">
      <c r="A4903" s="1">
        <v>141912.0</v>
      </c>
      <c r="B4903" s="1">
        <v>570.0</v>
      </c>
      <c r="C4903" s="1">
        <v>0.0</v>
      </c>
      <c r="D4903" s="1" t="s">
        <v>32</v>
      </c>
      <c r="E4903" s="1">
        <v>38.0</v>
      </c>
      <c r="F4903" s="7" t="str">
        <f>vlookup(E4903,Teams!A:B,2,false)</f>
        <v>RMHS</v>
      </c>
      <c r="G4903" s="1" t="b">
        <v>0</v>
      </c>
      <c r="H4903" s="1" t="b">
        <v>1</v>
      </c>
      <c r="I4903" s="1">
        <v>1.0</v>
      </c>
      <c r="J4903" s="7" t="str">
        <f>vlookup(I4903,Cats!$A:$B,2,false)</f>
        <v>X</v>
      </c>
    </row>
    <row r="4904">
      <c r="A4904" s="1">
        <v>141913.0</v>
      </c>
      <c r="B4904" s="1">
        <v>570.0</v>
      </c>
      <c r="C4904" s="1">
        <v>0.0</v>
      </c>
      <c r="D4904" s="1" t="s">
        <v>62</v>
      </c>
      <c r="E4904" s="1">
        <v>14.0</v>
      </c>
      <c r="F4904" s="7" t="str">
        <f>vlookup(E4904,Teams!A:B,2,false)</f>
        <v>Dulles</v>
      </c>
      <c r="G4904" s="1" t="b">
        <v>1</v>
      </c>
      <c r="H4904" s="1" t="b">
        <v>0</v>
      </c>
      <c r="I4904" s="1">
        <v>2.0</v>
      </c>
      <c r="J4904" s="7" t="str">
        <f>vlookup(I4904,Cats!$A:$B,2,false)</f>
        <v>M</v>
      </c>
    </row>
    <row r="4905">
      <c r="A4905" s="1">
        <v>141914.0</v>
      </c>
      <c r="B4905" s="1">
        <v>570.0</v>
      </c>
      <c r="C4905" s="1">
        <v>14.0</v>
      </c>
      <c r="D4905" s="1" t="s">
        <v>184</v>
      </c>
      <c r="E4905" s="1">
        <v>38.0</v>
      </c>
      <c r="F4905" s="7" t="str">
        <f>vlookup(E4905,Teams!A:B,2,false)</f>
        <v>RMHS</v>
      </c>
      <c r="G4905" s="1" t="b">
        <v>0</v>
      </c>
      <c r="H4905" s="1" t="b">
        <v>0</v>
      </c>
      <c r="I4905" s="1">
        <v>2.0</v>
      </c>
      <c r="J4905" s="7" t="str">
        <f>vlookup(I4905,Cats!$A:$B,2,false)</f>
        <v>M</v>
      </c>
    </row>
    <row r="4906">
      <c r="A4906" s="1">
        <v>141915.0</v>
      </c>
      <c r="B4906" s="1">
        <v>570.0</v>
      </c>
      <c r="C4906" s="1">
        <v>4.0</v>
      </c>
      <c r="D4906" s="1" t="s">
        <v>61</v>
      </c>
      <c r="E4906" s="1">
        <v>14.0</v>
      </c>
      <c r="F4906" s="7" t="str">
        <f>vlookup(E4906,Teams!A:B,2,false)</f>
        <v>Dulles</v>
      </c>
      <c r="G4906" s="1" t="b">
        <v>1</v>
      </c>
      <c r="H4906" s="1" t="b">
        <v>0</v>
      </c>
      <c r="I4906" s="1">
        <v>3.0</v>
      </c>
      <c r="J4906" s="7" t="str">
        <f>vlookup(I4906,Cats!$A:$B,2,false)</f>
        <v>C</v>
      </c>
    </row>
    <row r="4907">
      <c r="A4907" s="1">
        <v>141916.0</v>
      </c>
      <c r="B4907" s="1">
        <v>570.0</v>
      </c>
      <c r="C4907" s="1">
        <v>0.0</v>
      </c>
      <c r="D4907" s="1" t="s">
        <v>32</v>
      </c>
      <c r="E4907" s="1">
        <v>38.0</v>
      </c>
      <c r="F4907" s="7" t="str">
        <f>vlookup(E4907,Teams!A:B,2,false)</f>
        <v>RMHS</v>
      </c>
      <c r="G4907" s="1" t="b">
        <v>0</v>
      </c>
      <c r="H4907" s="1" t="b">
        <v>1</v>
      </c>
      <c r="I4907" s="1">
        <v>3.0</v>
      </c>
      <c r="J4907" s="7" t="str">
        <f>vlookup(I4907,Cats!$A:$B,2,false)</f>
        <v>C</v>
      </c>
    </row>
    <row r="4908">
      <c r="A4908" s="1">
        <v>141917.0</v>
      </c>
      <c r="B4908" s="1">
        <v>570.0</v>
      </c>
      <c r="C4908" s="1">
        <v>0.0</v>
      </c>
      <c r="D4908" s="1" t="s">
        <v>32</v>
      </c>
      <c r="E4908" s="1">
        <v>14.0</v>
      </c>
      <c r="F4908" s="7" t="str">
        <f>vlookup(E4908,Teams!A:B,2,false)</f>
        <v>Dulles</v>
      </c>
      <c r="G4908" s="1" t="b">
        <v>1</v>
      </c>
      <c r="H4908" s="1" t="b">
        <v>1</v>
      </c>
      <c r="I4908" s="1">
        <v>4.0</v>
      </c>
      <c r="J4908" s="7" t="str">
        <f>vlookup(I4908,Cats!$A:$B,2,false)</f>
        <v>E</v>
      </c>
    </row>
    <row r="4909">
      <c r="A4909" s="1">
        <v>141918.0</v>
      </c>
      <c r="B4909" s="1">
        <v>570.0</v>
      </c>
      <c r="C4909" s="1">
        <v>14.0</v>
      </c>
      <c r="D4909" s="1" t="s">
        <v>185</v>
      </c>
      <c r="E4909" s="1">
        <v>38.0</v>
      </c>
      <c r="F4909" s="7" t="str">
        <f>vlookup(E4909,Teams!A:B,2,false)</f>
        <v>RMHS</v>
      </c>
      <c r="G4909" s="1" t="b">
        <v>0</v>
      </c>
      <c r="H4909" s="1" t="b">
        <v>0</v>
      </c>
      <c r="I4909" s="1">
        <v>4.0</v>
      </c>
      <c r="J4909" s="7" t="str">
        <f>vlookup(I4909,Cats!$A:$B,2,false)</f>
        <v>E</v>
      </c>
    </row>
    <row r="4910">
      <c r="A4910" s="1">
        <v>141919.0</v>
      </c>
      <c r="B4910" s="1">
        <v>570.0</v>
      </c>
      <c r="C4910" s="1">
        <v>0.0</v>
      </c>
      <c r="D4910" s="1" t="s">
        <v>32</v>
      </c>
      <c r="E4910" s="1">
        <v>14.0</v>
      </c>
      <c r="F4910" s="7" t="str">
        <f>vlookup(E4910,Teams!A:B,2,false)</f>
        <v>Dulles</v>
      </c>
      <c r="G4910" s="1" t="b">
        <v>1</v>
      </c>
      <c r="H4910" s="1" t="b">
        <v>1</v>
      </c>
      <c r="I4910" s="1">
        <v>5.0</v>
      </c>
      <c r="J4910" s="7" t="str">
        <f>vlookup(I4910,Cats!$A:$B,2,false)</f>
        <v>B</v>
      </c>
    </row>
    <row r="4911">
      <c r="A4911" s="1">
        <v>141920.0</v>
      </c>
      <c r="B4911" s="1">
        <v>570.0</v>
      </c>
      <c r="C4911" s="1">
        <v>0.0</v>
      </c>
      <c r="D4911" s="1" t="s">
        <v>185</v>
      </c>
      <c r="E4911" s="1">
        <v>38.0</v>
      </c>
      <c r="F4911" s="7" t="str">
        <f>vlookup(E4911,Teams!A:B,2,false)</f>
        <v>RMHS</v>
      </c>
      <c r="G4911" s="1" t="b">
        <v>0</v>
      </c>
      <c r="H4911" s="1" t="b">
        <v>0</v>
      </c>
      <c r="I4911" s="1">
        <v>5.0</v>
      </c>
      <c r="J4911" s="7" t="str">
        <f>vlookup(I4911,Cats!$A:$B,2,false)</f>
        <v>B</v>
      </c>
    </row>
    <row r="4912">
      <c r="A4912" s="1">
        <v>141921.0</v>
      </c>
      <c r="B4912" s="1">
        <v>570.0</v>
      </c>
      <c r="C4912" s="1">
        <v>14.0</v>
      </c>
      <c r="D4912" s="1" t="s">
        <v>62</v>
      </c>
      <c r="E4912" s="1">
        <v>14.0</v>
      </c>
      <c r="F4912" s="7" t="str">
        <f>vlookup(E4912,Teams!A:B,2,false)</f>
        <v>Dulles</v>
      </c>
      <c r="G4912" s="1" t="b">
        <v>1</v>
      </c>
      <c r="H4912" s="1" t="b">
        <v>0</v>
      </c>
      <c r="I4912" s="1">
        <v>6.0</v>
      </c>
      <c r="J4912" s="7" t="str">
        <f>vlookup(I4912,Cats!$A:$B,2,false)</f>
        <v>P</v>
      </c>
    </row>
    <row r="4913">
      <c r="A4913" s="1">
        <v>141922.0</v>
      </c>
      <c r="B4913" s="1">
        <v>570.0</v>
      </c>
      <c r="C4913" s="1">
        <v>0.0</v>
      </c>
      <c r="D4913" s="1" t="s">
        <v>32</v>
      </c>
      <c r="E4913" s="1">
        <v>38.0</v>
      </c>
      <c r="F4913" s="7" t="str">
        <f>vlookup(E4913,Teams!A:B,2,false)</f>
        <v>RMHS</v>
      </c>
      <c r="G4913" s="1" t="b">
        <v>0</v>
      </c>
      <c r="H4913" s="1" t="b">
        <v>1</v>
      </c>
      <c r="I4913" s="1">
        <v>6.0</v>
      </c>
      <c r="J4913" s="7" t="str">
        <f>vlookup(I4913,Cats!$A:$B,2,false)</f>
        <v>P</v>
      </c>
    </row>
    <row r="4914">
      <c r="A4914" s="1">
        <v>141923.0</v>
      </c>
      <c r="B4914" s="1">
        <v>570.0</v>
      </c>
      <c r="C4914" s="1">
        <v>0.0</v>
      </c>
      <c r="D4914" s="1" t="s">
        <v>209</v>
      </c>
      <c r="E4914" s="1">
        <v>14.0</v>
      </c>
      <c r="F4914" s="7" t="str">
        <f>vlookup(E4914,Teams!A:B,2,false)</f>
        <v>Dulles</v>
      </c>
      <c r="G4914" s="1" t="b">
        <v>1</v>
      </c>
      <c r="H4914" s="1" t="b">
        <v>0</v>
      </c>
      <c r="I4914" s="1">
        <v>7.0</v>
      </c>
      <c r="J4914" s="7" t="str">
        <f>vlookup(I4914,Cats!$A:$B,2,false)</f>
        <v>X</v>
      </c>
    </row>
    <row r="4915">
      <c r="A4915" s="1">
        <v>141924.0</v>
      </c>
      <c r="B4915" s="1">
        <v>570.0</v>
      </c>
      <c r="C4915" s="1">
        <v>0.0</v>
      </c>
      <c r="D4915" s="1" t="s">
        <v>189</v>
      </c>
      <c r="E4915" s="1">
        <v>38.0</v>
      </c>
      <c r="F4915" s="7" t="str">
        <f>vlookup(E4915,Teams!A:B,2,false)</f>
        <v>RMHS</v>
      </c>
      <c r="G4915" s="1" t="b">
        <v>0</v>
      </c>
      <c r="H4915" s="1" t="b">
        <v>0</v>
      </c>
      <c r="I4915" s="1">
        <v>7.0</v>
      </c>
      <c r="J4915" s="7" t="str">
        <f>vlookup(I4915,Cats!$A:$B,2,false)</f>
        <v>X</v>
      </c>
    </row>
    <row r="4916">
      <c r="A4916" s="1">
        <v>141925.0</v>
      </c>
      <c r="B4916" s="1">
        <v>570.0</v>
      </c>
      <c r="C4916" s="1">
        <v>4.0</v>
      </c>
      <c r="D4916" s="1" t="s">
        <v>61</v>
      </c>
      <c r="E4916" s="1">
        <v>14.0</v>
      </c>
      <c r="F4916" s="7" t="str">
        <f>vlookup(E4916,Teams!A:B,2,false)</f>
        <v>Dulles</v>
      </c>
      <c r="G4916" s="1" t="b">
        <v>1</v>
      </c>
      <c r="H4916" s="1" t="b">
        <v>0</v>
      </c>
      <c r="I4916" s="1">
        <v>8.0</v>
      </c>
      <c r="J4916" s="7" t="str">
        <f>vlookup(I4916,Cats!$A:$B,2,false)</f>
        <v>M</v>
      </c>
    </row>
    <row r="4917">
      <c r="A4917" s="1">
        <v>141926.0</v>
      </c>
      <c r="B4917" s="1">
        <v>570.0</v>
      </c>
      <c r="C4917" s="1">
        <v>0.0</v>
      </c>
      <c r="D4917" s="1" t="s">
        <v>32</v>
      </c>
      <c r="E4917" s="1">
        <v>38.0</v>
      </c>
      <c r="F4917" s="7" t="str">
        <f>vlookup(E4917,Teams!A:B,2,false)</f>
        <v>RMHS</v>
      </c>
      <c r="G4917" s="1" t="b">
        <v>0</v>
      </c>
      <c r="H4917" s="1" t="b">
        <v>1</v>
      </c>
      <c r="I4917" s="1">
        <v>8.0</v>
      </c>
      <c r="J4917" s="7" t="str">
        <f>vlookup(I4917,Cats!$A:$B,2,false)</f>
        <v>M</v>
      </c>
    </row>
    <row r="4918">
      <c r="A4918" s="1">
        <v>141927.0</v>
      </c>
      <c r="B4918" s="1">
        <v>570.0</v>
      </c>
      <c r="C4918" s="1">
        <v>14.0</v>
      </c>
      <c r="D4918" s="1" t="s">
        <v>61</v>
      </c>
      <c r="E4918" s="1">
        <v>14.0</v>
      </c>
      <c r="F4918" s="7" t="str">
        <f>vlookup(E4918,Teams!A:B,2,false)</f>
        <v>Dulles</v>
      </c>
      <c r="G4918" s="1" t="b">
        <v>1</v>
      </c>
      <c r="H4918" s="1" t="b">
        <v>0</v>
      </c>
      <c r="I4918" s="1">
        <v>9.0</v>
      </c>
      <c r="J4918" s="7" t="str">
        <f>vlookup(I4918,Cats!$A:$B,2,false)</f>
        <v>C</v>
      </c>
    </row>
    <row r="4919">
      <c r="A4919" s="1">
        <v>141928.0</v>
      </c>
      <c r="B4919" s="1">
        <v>570.0</v>
      </c>
      <c r="C4919" s="1">
        <v>-4.0</v>
      </c>
      <c r="D4919" s="1" t="s">
        <v>185</v>
      </c>
      <c r="E4919" s="1">
        <v>38.0</v>
      </c>
      <c r="F4919" s="7" t="str">
        <f>vlookup(E4919,Teams!A:B,2,false)</f>
        <v>RMHS</v>
      </c>
      <c r="G4919" s="1" t="b">
        <v>0</v>
      </c>
      <c r="H4919" s="1" t="b">
        <v>0</v>
      </c>
      <c r="I4919" s="1">
        <v>9.0</v>
      </c>
      <c r="J4919" s="7" t="str">
        <f>vlookup(I4919,Cats!$A:$B,2,false)</f>
        <v>C</v>
      </c>
    </row>
    <row r="4920">
      <c r="A4920" s="1">
        <v>141929.0</v>
      </c>
      <c r="B4920" s="1">
        <v>570.0</v>
      </c>
      <c r="C4920" s="1">
        <v>0.0</v>
      </c>
      <c r="D4920" s="1" t="s">
        <v>65</v>
      </c>
      <c r="E4920" s="1">
        <v>14.0</v>
      </c>
      <c r="F4920" s="7" t="str">
        <f>vlookup(E4920,Teams!A:B,2,false)</f>
        <v>Dulles</v>
      </c>
      <c r="G4920" s="1" t="b">
        <v>1</v>
      </c>
      <c r="H4920" s="1" t="b">
        <v>0</v>
      </c>
      <c r="I4920" s="1">
        <v>10.0</v>
      </c>
      <c r="J4920" s="7" t="str">
        <f>vlookup(I4920,Cats!$A:$B,2,false)</f>
        <v>E</v>
      </c>
    </row>
    <row r="4921">
      <c r="A4921" s="1">
        <v>141930.0</v>
      </c>
      <c r="B4921" s="1">
        <v>570.0</v>
      </c>
      <c r="C4921" s="1">
        <v>0.0</v>
      </c>
      <c r="D4921" s="1" t="s">
        <v>189</v>
      </c>
      <c r="E4921" s="1">
        <v>38.0</v>
      </c>
      <c r="F4921" s="7" t="str">
        <f>vlookup(E4921,Teams!A:B,2,false)</f>
        <v>RMHS</v>
      </c>
      <c r="G4921" s="1" t="b">
        <v>0</v>
      </c>
      <c r="H4921" s="1" t="b">
        <v>0</v>
      </c>
      <c r="I4921" s="1">
        <v>10.0</v>
      </c>
      <c r="J4921" s="7" t="str">
        <f>vlookup(I4921,Cats!$A:$B,2,false)</f>
        <v>E</v>
      </c>
    </row>
    <row r="4922">
      <c r="A4922" s="1">
        <v>141931.0</v>
      </c>
      <c r="B4922" s="1">
        <v>570.0</v>
      </c>
      <c r="C4922" s="1">
        <v>0.0</v>
      </c>
      <c r="D4922" s="1" t="s">
        <v>209</v>
      </c>
      <c r="E4922" s="1">
        <v>14.0</v>
      </c>
      <c r="F4922" s="7" t="str">
        <f>vlookup(E4922,Teams!A:B,2,false)</f>
        <v>Dulles</v>
      </c>
      <c r="G4922" s="1" t="b">
        <v>1</v>
      </c>
      <c r="H4922" s="1" t="b">
        <v>0</v>
      </c>
      <c r="I4922" s="1">
        <v>11.0</v>
      </c>
      <c r="J4922" s="7" t="str">
        <f>vlookup(I4922,Cats!$A:$B,2,false)</f>
        <v>B</v>
      </c>
    </row>
    <row r="4923">
      <c r="A4923" s="1">
        <v>141932.0</v>
      </c>
      <c r="B4923" s="1">
        <v>570.0</v>
      </c>
      <c r="C4923" s="1">
        <v>-4.0</v>
      </c>
      <c r="D4923" s="1" t="s">
        <v>185</v>
      </c>
      <c r="E4923" s="1">
        <v>38.0</v>
      </c>
      <c r="F4923" s="7" t="str">
        <f>vlookup(E4923,Teams!A:B,2,false)</f>
        <v>RMHS</v>
      </c>
      <c r="G4923" s="1" t="b">
        <v>0</v>
      </c>
      <c r="H4923" s="1" t="b">
        <v>0</v>
      </c>
      <c r="I4923" s="1">
        <v>11.0</v>
      </c>
      <c r="J4923" s="7" t="str">
        <f>vlookup(I4923,Cats!$A:$B,2,false)</f>
        <v>B</v>
      </c>
    </row>
    <row r="4924">
      <c r="A4924" s="1">
        <v>141933.0</v>
      </c>
      <c r="B4924" s="1">
        <v>570.0</v>
      </c>
      <c r="C4924" s="1">
        <v>4.0</v>
      </c>
      <c r="D4924" s="1" t="s">
        <v>61</v>
      </c>
      <c r="E4924" s="1">
        <v>14.0</v>
      </c>
      <c r="F4924" s="7" t="str">
        <f>vlookup(E4924,Teams!A:B,2,false)</f>
        <v>Dulles</v>
      </c>
      <c r="G4924" s="1" t="b">
        <v>1</v>
      </c>
      <c r="H4924" s="1" t="b">
        <v>0</v>
      </c>
      <c r="I4924" s="1">
        <v>12.0</v>
      </c>
      <c r="J4924" s="7" t="str">
        <f>vlookup(I4924,Cats!$A:$B,2,false)</f>
        <v>P</v>
      </c>
    </row>
    <row r="4925">
      <c r="A4925" s="1">
        <v>141934.0</v>
      </c>
      <c r="B4925" s="1">
        <v>570.0</v>
      </c>
      <c r="C4925" s="1">
        <v>0.0</v>
      </c>
      <c r="D4925" s="1" t="s">
        <v>32</v>
      </c>
      <c r="E4925" s="1">
        <v>38.0</v>
      </c>
      <c r="F4925" s="7" t="str">
        <f>vlookup(E4925,Teams!A:B,2,false)</f>
        <v>RMHS</v>
      </c>
      <c r="G4925" s="1" t="b">
        <v>0</v>
      </c>
      <c r="H4925" s="1" t="b">
        <v>1</v>
      </c>
      <c r="I4925" s="1">
        <v>12.0</v>
      </c>
      <c r="J4925" s="7" t="str">
        <f>vlookup(I4925,Cats!$A:$B,2,false)</f>
        <v>P</v>
      </c>
    </row>
    <row r="4926">
      <c r="A4926" s="1">
        <v>141935.0</v>
      </c>
      <c r="B4926" s="1">
        <v>570.0</v>
      </c>
      <c r="C4926" s="1">
        <v>0.0</v>
      </c>
      <c r="D4926" s="1" t="s">
        <v>32</v>
      </c>
      <c r="E4926" s="1">
        <v>14.0</v>
      </c>
      <c r="F4926" s="7" t="str">
        <f>vlookup(E4926,Teams!A:B,2,false)</f>
        <v>Dulles</v>
      </c>
      <c r="G4926" s="1" t="b">
        <v>1</v>
      </c>
      <c r="H4926" s="1" t="b">
        <v>1</v>
      </c>
      <c r="I4926" s="1">
        <v>13.0</v>
      </c>
      <c r="J4926" s="7" t="str">
        <f>vlookup(I4926,Cats!$A:$B,2,false)</f>
        <v>X</v>
      </c>
    </row>
    <row r="4927">
      <c r="A4927" s="1">
        <v>141936.0</v>
      </c>
      <c r="B4927" s="1">
        <v>570.0</v>
      </c>
      <c r="C4927" s="1">
        <v>4.0</v>
      </c>
      <c r="D4927" s="1" t="s">
        <v>185</v>
      </c>
      <c r="E4927" s="1">
        <v>38.0</v>
      </c>
      <c r="F4927" s="7" t="str">
        <f>vlookup(E4927,Teams!A:B,2,false)</f>
        <v>RMHS</v>
      </c>
      <c r="G4927" s="1" t="b">
        <v>0</v>
      </c>
      <c r="H4927" s="1" t="b">
        <v>0</v>
      </c>
      <c r="I4927" s="1">
        <v>13.0</v>
      </c>
      <c r="J4927" s="7" t="str">
        <f>vlookup(I4927,Cats!$A:$B,2,false)</f>
        <v>X</v>
      </c>
    </row>
    <row r="4928">
      <c r="A4928" s="1">
        <v>141937.0</v>
      </c>
      <c r="B4928" s="1">
        <v>570.0</v>
      </c>
      <c r="C4928" s="1">
        <v>4.0</v>
      </c>
      <c r="D4928" s="1" t="s">
        <v>61</v>
      </c>
      <c r="E4928" s="1">
        <v>14.0</v>
      </c>
      <c r="F4928" s="7" t="str">
        <f>vlookup(E4928,Teams!A:B,2,false)</f>
        <v>Dulles</v>
      </c>
      <c r="G4928" s="1" t="b">
        <v>1</v>
      </c>
      <c r="H4928" s="1" t="b">
        <v>0</v>
      </c>
      <c r="I4928" s="1">
        <v>14.0</v>
      </c>
      <c r="J4928" s="7" t="str">
        <f>vlookup(I4928,Cats!$A:$B,2,false)</f>
        <v>M</v>
      </c>
    </row>
    <row r="4929">
      <c r="A4929" s="1">
        <v>141938.0</v>
      </c>
      <c r="B4929" s="1">
        <v>570.0</v>
      </c>
      <c r="C4929" s="1">
        <v>0.0</v>
      </c>
      <c r="D4929" s="1" t="s">
        <v>32</v>
      </c>
      <c r="E4929" s="1">
        <v>38.0</v>
      </c>
      <c r="F4929" s="7" t="str">
        <f>vlookup(E4929,Teams!A:B,2,false)</f>
        <v>RMHS</v>
      </c>
      <c r="G4929" s="1" t="b">
        <v>0</v>
      </c>
      <c r="H4929" s="1" t="b">
        <v>1</v>
      </c>
      <c r="I4929" s="1">
        <v>14.0</v>
      </c>
      <c r="J4929" s="7" t="str">
        <f>vlookup(I4929,Cats!$A:$B,2,false)</f>
        <v>M</v>
      </c>
    </row>
    <row r="4930">
      <c r="A4930" s="1">
        <v>141939.0</v>
      </c>
      <c r="B4930" s="1">
        <v>570.0</v>
      </c>
      <c r="C4930" s="1">
        <v>14.0</v>
      </c>
      <c r="D4930" s="1" t="s">
        <v>61</v>
      </c>
      <c r="E4930" s="1">
        <v>14.0</v>
      </c>
      <c r="F4930" s="7" t="str">
        <f>vlookup(E4930,Teams!A:B,2,false)</f>
        <v>Dulles</v>
      </c>
      <c r="G4930" s="1" t="b">
        <v>1</v>
      </c>
      <c r="H4930" s="1" t="b">
        <v>0</v>
      </c>
      <c r="I4930" s="1">
        <v>15.0</v>
      </c>
      <c r="J4930" s="7" t="str">
        <f>vlookup(I4930,Cats!$A:$B,2,false)</f>
        <v>C</v>
      </c>
    </row>
    <row r="4931">
      <c r="A4931" s="1">
        <v>141940.0</v>
      </c>
      <c r="B4931" s="1">
        <v>570.0</v>
      </c>
      <c r="C4931" s="1">
        <v>0.0</v>
      </c>
      <c r="D4931" s="1" t="s">
        <v>32</v>
      </c>
      <c r="E4931" s="1">
        <v>38.0</v>
      </c>
      <c r="F4931" s="7" t="str">
        <f>vlookup(E4931,Teams!A:B,2,false)</f>
        <v>RMHS</v>
      </c>
      <c r="G4931" s="1" t="b">
        <v>0</v>
      </c>
      <c r="H4931" s="1" t="b">
        <v>1</v>
      </c>
      <c r="I4931" s="1">
        <v>15.0</v>
      </c>
      <c r="J4931" s="7" t="str">
        <f>vlookup(I4931,Cats!$A:$B,2,false)</f>
        <v>C</v>
      </c>
    </row>
    <row r="4932">
      <c r="A4932" s="1">
        <v>141941.0</v>
      </c>
      <c r="B4932" s="1">
        <v>570.0</v>
      </c>
      <c r="C4932" s="1">
        <v>0.0</v>
      </c>
      <c r="D4932" s="1" t="s">
        <v>32</v>
      </c>
      <c r="E4932" s="1">
        <v>14.0</v>
      </c>
      <c r="F4932" s="7" t="str">
        <f>vlookup(E4932,Teams!A:B,2,false)</f>
        <v>Dulles</v>
      </c>
      <c r="G4932" s="1" t="b">
        <v>1</v>
      </c>
      <c r="H4932" s="1" t="b">
        <v>1</v>
      </c>
      <c r="I4932" s="1">
        <v>16.0</v>
      </c>
      <c r="J4932" s="7" t="str">
        <f>vlookup(I4932,Cats!$A:$B,2,false)</f>
        <v>E</v>
      </c>
    </row>
    <row r="4933">
      <c r="A4933" s="1">
        <v>141942.0</v>
      </c>
      <c r="B4933" s="1">
        <v>570.0</v>
      </c>
      <c r="C4933" s="1">
        <v>4.0</v>
      </c>
      <c r="D4933" s="1" t="s">
        <v>185</v>
      </c>
      <c r="E4933" s="1">
        <v>38.0</v>
      </c>
      <c r="F4933" s="7" t="str">
        <f>vlookup(E4933,Teams!A:B,2,false)</f>
        <v>RMHS</v>
      </c>
      <c r="G4933" s="1" t="b">
        <v>0</v>
      </c>
      <c r="H4933" s="1" t="b">
        <v>0</v>
      </c>
      <c r="I4933" s="1">
        <v>16.0</v>
      </c>
      <c r="J4933" s="7" t="str">
        <f>vlookup(I4933,Cats!$A:$B,2,false)</f>
        <v>E</v>
      </c>
    </row>
    <row r="4934">
      <c r="A4934" s="1">
        <v>141943.0</v>
      </c>
      <c r="B4934" s="1">
        <v>570.0</v>
      </c>
      <c r="C4934" s="1">
        <v>4.0</v>
      </c>
      <c r="D4934" s="1" t="s">
        <v>61</v>
      </c>
      <c r="E4934" s="1">
        <v>14.0</v>
      </c>
      <c r="F4934" s="7" t="str">
        <f>vlookup(E4934,Teams!A:B,2,false)</f>
        <v>Dulles</v>
      </c>
      <c r="G4934" s="1" t="b">
        <v>1</v>
      </c>
      <c r="H4934" s="1" t="b">
        <v>0</v>
      </c>
      <c r="I4934" s="1">
        <v>17.0</v>
      </c>
      <c r="J4934" s="7" t="str">
        <f>vlookup(I4934,Cats!$A:$B,2,false)</f>
        <v>B</v>
      </c>
    </row>
    <row r="4935">
      <c r="A4935" s="1">
        <v>141944.0</v>
      </c>
      <c r="B4935" s="1">
        <v>570.0</v>
      </c>
      <c r="C4935" s="1">
        <v>0.0</v>
      </c>
      <c r="D4935" s="1" t="s">
        <v>32</v>
      </c>
      <c r="E4935" s="1">
        <v>38.0</v>
      </c>
      <c r="F4935" s="7" t="str">
        <f>vlookup(E4935,Teams!A:B,2,false)</f>
        <v>RMHS</v>
      </c>
      <c r="G4935" s="1" t="b">
        <v>0</v>
      </c>
      <c r="H4935" s="1" t="b">
        <v>1</v>
      </c>
      <c r="I4935" s="1">
        <v>17.0</v>
      </c>
      <c r="J4935" s="7" t="str">
        <f>vlookup(I4935,Cats!$A:$B,2,false)</f>
        <v>B</v>
      </c>
    </row>
    <row r="4936">
      <c r="A4936" s="1">
        <v>141945.0</v>
      </c>
      <c r="B4936" s="1">
        <v>570.0</v>
      </c>
      <c r="C4936" s="1">
        <v>14.0</v>
      </c>
      <c r="D4936" s="1" t="s">
        <v>65</v>
      </c>
      <c r="E4936" s="1">
        <v>14.0</v>
      </c>
      <c r="F4936" s="7" t="str">
        <f>vlookup(E4936,Teams!A:B,2,false)</f>
        <v>Dulles</v>
      </c>
      <c r="G4936" s="1" t="b">
        <v>1</v>
      </c>
      <c r="H4936" s="1" t="b">
        <v>0</v>
      </c>
      <c r="I4936" s="1">
        <v>18.0</v>
      </c>
      <c r="J4936" s="7" t="str">
        <f>vlookup(I4936,Cats!$A:$B,2,false)</f>
        <v>P</v>
      </c>
    </row>
    <row r="4937">
      <c r="A4937" s="1">
        <v>141946.0</v>
      </c>
      <c r="B4937" s="1">
        <v>570.0</v>
      </c>
      <c r="C4937" s="1">
        <v>0.0</v>
      </c>
      <c r="D4937" s="1" t="s">
        <v>32</v>
      </c>
      <c r="E4937" s="1">
        <v>38.0</v>
      </c>
      <c r="F4937" s="7" t="str">
        <f>vlookup(E4937,Teams!A:B,2,false)</f>
        <v>RMHS</v>
      </c>
      <c r="G4937" s="1" t="b">
        <v>0</v>
      </c>
      <c r="H4937" s="1" t="b">
        <v>1</v>
      </c>
      <c r="I4937" s="1">
        <v>18.0</v>
      </c>
      <c r="J4937" s="7" t="str">
        <f>vlookup(I4937,Cats!$A:$B,2,false)</f>
        <v>P</v>
      </c>
    </row>
    <row r="4938">
      <c r="A4938" s="1">
        <v>141947.0</v>
      </c>
      <c r="B4938" s="1">
        <v>570.0</v>
      </c>
      <c r="C4938" s="1">
        <v>14.0</v>
      </c>
      <c r="D4938" s="1" t="s">
        <v>62</v>
      </c>
      <c r="E4938" s="1">
        <v>14.0</v>
      </c>
      <c r="F4938" s="7" t="str">
        <f>vlookup(E4938,Teams!A:B,2,false)</f>
        <v>Dulles</v>
      </c>
      <c r="G4938" s="1" t="b">
        <v>1</v>
      </c>
      <c r="H4938" s="1" t="b">
        <v>0</v>
      </c>
      <c r="I4938" s="1">
        <v>19.0</v>
      </c>
      <c r="J4938" s="7" t="str">
        <f>vlookup(I4938,Cats!$A:$B,2,false)</f>
        <v>X</v>
      </c>
    </row>
    <row r="4939">
      <c r="A4939" s="1">
        <v>141948.0</v>
      </c>
      <c r="B4939" s="1">
        <v>570.0</v>
      </c>
      <c r="C4939" s="1">
        <v>0.0</v>
      </c>
      <c r="D4939" s="1" t="s">
        <v>32</v>
      </c>
      <c r="E4939" s="1">
        <v>38.0</v>
      </c>
      <c r="F4939" s="7" t="str">
        <f>vlookup(E4939,Teams!A:B,2,false)</f>
        <v>RMHS</v>
      </c>
      <c r="G4939" s="1" t="b">
        <v>0</v>
      </c>
      <c r="H4939" s="1" t="b">
        <v>1</v>
      </c>
      <c r="I4939" s="1">
        <v>19.0</v>
      </c>
      <c r="J4939" s="7" t="str">
        <f>vlookup(I4939,Cats!$A:$B,2,false)</f>
        <v>X</v>
      </c>
    </row>
    <row r="4940">
      <c r="A4940" s="1">
        <v>141949.0</v>
      </c>
      <c r="B4940" s="1">
        <v>570.0</v>
      </c>
      <c r="C4940" s="1">
        <v>14.0</v>
      </c>
      <c r="D4940" s="1" t="s">
        <v>65</v>
      </c>
      <c r="E4940" s="1">
        <v>14.0</v>
      </c>
      <c r="F4940" s="7" t="str">
        <f>vlookup(E4940,Teams!A:B,2,false)</f>
        <v>Dulles</v>
      </c>
      <c r="G4940" s="1" t="b">
        <v>1</v>
      </c>
      <c r="H4940" s="1" t="b">
        <v>0</v>
      </c>
      <c r="I4940" s="1">
        <v>20.0</v>
      </c>
      <c r="J4940" s="7" t="str">
        <f>vlookup(I4940,Cats!$A:$B,2,false)</f>
        <v>M</v>
      </c>
    </row>
    <row r="4941">
      <c r="A4941" s="1">
        <v>141950.0</v>
      </c>
      <c r="B4941" s="1">
        <v>570.0</v>
      </c>
      <c r="C4941" s="1">
        <v>0.0</v>
      </c>
      <c r="D4941" s="1" t="s">
        <v>184</v>
      </c>
      <c r="E4941" s="1">
        <v>38.0</v>
      </c>
      <c r="F4941" s="7" t="str">
        <f>vlookup(E4941,Teams!A:B,2,false)</f>
        <v>RMHS</v>
      </c>
      <c r="G4941" s="1" t="b">
        <v>0</v>
      </c>
      <c r="H4941" s="1" t="b">
        <v>0</v>
      </c>
      <c r="I4941" s="1">
        <v>20.0</v>
      </c>
      <c r="J4941" s="7" t="str">
        <f>vlookup(I4941,Cats!$A:$B,2,false)</f>
        <v>M</v>
      </c>
    </row>
    <row r="4942">
      <c r="A4942" s="1">
        <v>141951.0</v>
      </c>
      <c r="B4942" s="1">
        <v>570.0</v>
      </c>
      <c r="C4942" s="1">
        <v>0.0</v>
      </c>
      <c r="D4942" s="1" t="s">
        <v>61</v>
      </c>
      <c r="E4942" s="1">
        <v>14.0</v>
      </c>
      <c r="F4942" s="7" t="str">
        <f>vlookup(E4942,Teams!A:B,2,false)</f>
        <v>Dulles</v>
      </c>
      <c r="G4942" s="1" t="b">
        <v>1</v>
      </c>
      <c r="H4942" s="1" t="b">
        <v>0</v>
      </c>
      <c r="I4942" s="1">
        <v>21.0</v>
      </c>
      <c r="J4942" s="7" t="str">
        <f>vlookup(I4942,Cats!$A:$B,2,false)</f>
        <v>C</v>
      </c>
    </row>
    <row r="4943">
      <c r="A4943" s="1">
        <v>141952.0</v>
      </c>
      <c r="B4943" s="1">
        <v>570.0</v>
      </c>
      <c r="C4943" s="1">
        <v>0.0</v>
      </c>
      <c r="D4943" s="1" t="s">
        <v>185</v>
      </c>
      <c r="E4943" s="1">
        <v>38.0</v>
      </c>
      <c r="F4943" s="7" t="str">
        <f>vlookup(E4943,Teams!A:B,2,false)</f>
        <v>RMHS</v>
      </c>
      <c r="G4943" s="1" t="b">
        <v>0</v>
      </c>
      <c r="H4943" s="1" t="b">
        <v>0</v>
      </c>
      <c r="I4943" s="1">
        <v>21.0</v>
      </c>
      <c r="J4943" s="7" t="str">
        <f>vlookup(I4943,Cats!$A:$B,2,false)</f>
        <v>C</v>
      </c>
    </row>
    <row r="4944">
      <c r="A4944" s="1">
        <v>141953.0</v>
      </c>
      <c r="B4944" s="1">
        <v>570.0</v>
      </c>
      <c r="C4944" s="1">
        <v>4.0</v>
      </c>
      <c r="D4944" s="1" t="s">
        <v>65</v>
      </c>
      <c r="E4944" s="1">
        <v>14.0</v>
      </c>
      <c r="F4944" s="7" t="str">
        <f>vlookup(E4944,Teams!A:B,2,false)</f>
        <v>Dulles</v>
      </c>
      <c r="G4944" s="1" t="b">
        <v>1</v>
      </c>
      <c r="H4944" s="1" t="b">
        <v>0</v>
      </c>
      <c r="I4944" s="1">
        <v>22.0</v>
      </c>
      <c r="J4944" s="7" t="str">
        <f>vlookup(I4944,Cats!$A:$B,2,false)</f>
        <v>E</v>
      </c>
    </row>
    <row r="4945">
      <c r="A4945" s="1">
        <v>141954.0</v>
      </c>
      <c r="B4945" s="1">
        <v>570.0</v>
      </c>
      <c r="C4945" s="1">
        <v>0.0</v>
      </c>
      <c r="D4945" s="1" t="s">
        <v>32</v>
      </c>
      <c r="E4945" s="1">
        <v>38.0</v>
      </c>
      <c r="F4945" s="7" t="str">
        <f>vlookup(E4945,Teams!A:B,2,false)</f>
        <v>RMHS</v>
      </c>
      <c r="G4945" s="1" t="b">
        <v>0</v>
      </c>
      <c r="H4945" s="1" t="b">
        <v>1</v>
      </c>
      <c r="I4945" s="1">
        <v>22.0</v>
      </c>
      <c r="J4945" s="7" t="str">
        <f>vlookup(I4945,Cats!$A:$B,2,false)</f>
        <v>E</v>
      </c>
    </row>
    <row r="4946">
      <c r="A4946" s="1">
        <v>141955.0</v>
      </c>
      <c r="B4946" s="1">
        <v>570.0</v>
      </c>
      <c r="C4946" s="1">
        <v>0.0</v>
      </c>
      <c r="D4946" s="1" t="s">
        <v>209</v>
      </c>
      <c r="E4946" s="1">
        <v>14.0</v>
      </c>
      <c r="F4946" s="7" t="str">
        <f>vlookup(E4946,Teams!A:B,2,false)</f>
        <v>Dulles</v>
      </c>
      <c r="G4946" s="1" t="b">
        <v>1</v>
      </c>
      <c r="H4946" s="1" t="b">
        <v>0</v>
      </c>
      <c r="I4946" s="1">
        <v>23.0</v>
      </c>
      <c r="J4946" s="7" t="str">
        <f>vlookup(I4946,Cats!$A:$B,2,false)</f>
        <v>B</v>
      </c>
    </row>
    <row r="4947">
      <c r="A4947" s="1">
        <v>141956.0</v>
      </c>
      <c r="B4947" s="1">
        <v>570.0</v>
      </c>
      <c r="C4947" s="1">
        <v>0.0</v>
      </c>
      <c r="D4947" s="1" t="s">
        <v>185</v>
      </c>
      <c r="E4947" s="1">
        <v>38.0</v>
      </c>
      <c r="F4947" s="7" t="str">
        <f>vlookup(E4947,Teams!A:B,2,false)</f>
        <v>RMHS</v>
      </c>
      <c r="G4947" s="1" t="b">
        <v>0</v>
      </c>
      <c r="H4947" s="1" t="b">
        <v>0</v>
      </c>
      <c r="I4947" s="1">
        <v>23.0</v>
      </c>
      <c r="J4947" s="7" t="str">
        <f>vlookup(I4947,Cats!$A:$B,2,false)</f>
        <v>B</v>
      </c>
    </row>
    <row r="4948">
      <c r="A4948" s="1">
        <v>141957.0</v>
      </c>
      <c r="B4948" s="1">
        <v>570.0</v>
      </c>
      <c r="C4948" s="1">
        <v>14.0</v>
      </c>
      <c r="D4948" s="1" t="s">
        <v>65</v>
      </c>
      <c r="E4948" s="1">
        <v>14.0</v>
      </c>
      <c r="F4948" s="7" t="str">
        <f>vlookup(E4948,Teams!A:B,2,false)</f>
        <v>Dulles</v>
      </c>
      <c r="G4948" s="1" t="b">
        <v>1</v>
      </c>
      <c r="H4948" s="1" t="b">
        <v>0</v>
      </c>
      <c r="I4948" s="1">
        <v>24.0</v>
      </c>
      <c r="J4948" s="7" t="str">
        <f>vlookup(I4948,Cats!$A:$B,2,false)</f>
        <v>P</v>
      </c>
    </row>
    <row r="4949">
      <c r="A4949" s="1">
        <v>141958.0</v>
      </c>
      <c r="B4949" s="1">
        <v>570.0</v>
      </c>
      <c r="C4949" s="1">
        <v>0.0</v>
      </c>
      <c r="D4949" s="1" t="s">
        <v>32</v>
      </c>
      <c r="E4949" s="1">
        <v>38.0</v>
      </c>
      <c r="F4949" s="7" t="str">
        <f>vlookup(E4949,Teams!A:B,2,false)</f>
        <v>RMHS</v>
      </c>
      <c r="G4949" s="1" t="b">
        <v>0</v>
      </c>
      <c r="H4949" s="1" t="b">
        <v>1</v>
      </c>
      <c r="I4949" s="1">
        <v>24.0</v>
      </c>
      <c r="J4949" s="7" t="str">
        <f>vlookup(I4949,Cats!$A:$B,2,false)</f>
        <v>P</v>
      </c>
    </row>
    <row r="4950">
      <c r="A4950" s="1">
        <v>141959.0</v>
      </c>
      <c r="B4950" s="1">
        <v>571.0</v>
      </c>
      <c r="C4950" s="1">
        <v>14.0</v>
      </c>
      <c r="D4950" s="1" t="s">
        <v>86</v>
      </c>
      <c r="E4950" s="1">
        <v>22.0</v>
      </c>
      <c r="F4950" s="7" t="str">
        <f>vlookup(E4950,Teams!A:B,2,false)</f>
        <v>Ladue</v>
      </c>
      <c r="G4950" s="1" t="b">
        <v>1</v>
      </c>
      <c r="H4950" s="1" t="b">
        <v>0</v>
      </c>
      <c r="I4950" s="1">
        <v>1.0</v>
      </c>
      <c r="J4950" s="7" t="str">
        <f>vlookup(I4950,Cats!$A:$B,2,false)</f>
        <v>X</v>
      </c>
    </row>
    <row r="4951">
      <c r="A4951" s="1">
        <v>141960.0</v>
      </c>
      <c r="B4951" s="1">
        <v>571.0</v>
      </c>
      <c r="C4951" s="1">
        <v>0.0</v>
      </c>
      <c r="D4951" s="1" t="s">
        <v>32</v>
      </c>
      <c r="E4951" s="1">
        <v>27.0</v>
      </c>
      <c r="F4951" s="7" t="str">
        <f>vlookup(E4951,Teams!A:B,2,false)</f>
        <v>Middleton</v>
      </c>
      <c r="G4951" s="1" t="b">
        <v>0</v>
      </c>
      <c r="H4951" s="1" t="b">
        <v>1</v>
      </c>
      <c r="I4951" s="1">
        <v>1.0</v>
      </c>
      <c r="J4951" s="7" t="str">
        <f>vlookup(I4951,Cats!$A:$B,2,false)</f>
        <v>X</v>
      </c>
    </row>
    <row r="4952">
      <c r="A4952" s="1">
        <v>141961.0</v>
      </c>
      <c r="B4952" s="1">
        <v>571.0</v>
      </c>
      <c r="C4952" s="1">
        <v>0.0</v>
      </c>
      <c r="D4952" s="1" t="s">
        <v>85</v>
      </c>
      <c r="E4952" s="1">
        <v>22.0</v>
      </c>
      <c r="F4952" s="7" t="str">
        <f>vlookup(E4952,Teams!A:B,2,false)</f>
        <v>Ladue</v>
      </c>
      <c r="G4952" s="1" t="b">
        <v>1</v>
      </c>
      <c r="H4952" s="1" t="b">
        <v>0</v>
      </c>
      <c r="I4952" s="1">
        <v>2.0</v>
      </c>
      <c r="J4952" s="7" t="str">
        <f>vlookup(I4952,Cats!$A:$B,2,false)</f>
        <v>M</v>
      </c>
    </row>
    <row r="4953">
      <c r="A4953" s="1">
        <v>141962.0</v>
      </c>
      <c r="B4953" s="1">
        <v>571.0</v>
      </c>
      <c r="C4953" s="1">
        <v>0.0</v>
      </c>
      <c r="D4953" s="1" t="s">
        <v>73</v>
      </c>
      <c r="E4953" s="1">
        <v>27.0</v>
      </c>
      <c r="F4953" s="7" t="str">
        <f>vlookup(E4953,Teams!A:B,2,false)</f>
        <v>Middleton</v>
      </c>
      <c r="G4953" s="1" t="b">
        <v>0</v>
      </c>
      <c r="H4953" s="1" t="b">
        <v>0</v>
      </c>
      <c r="I4953" s="1">
        <v>2.0</v>
      </c>
      <c r="J4953" s="7" t="str">
        <f>vlookup(I4953,Cats!$A:$B,2,false)</f>
        <v>M</v>
      </c>
    </row>
    <row r="4954">
      <c r="A4954" s="1">
        <v>141963.0</v>
      </c>
      <c r="B4954" s="1">
        <v>571.0</v>
      </c>
      <c r="C4954" s="1">
        <v>0.0</v>
      </c>
      <c r="D4954" s="1" t="s">
        <v>32</v>
      </c>
      <c r="E4954" s="1">
        <v>22.0</v>
      </c>
      <c r="F4954" s="7" t="str">
        <f>vlookup(E4954,Teams!A:B,2,false)</f>
        <v>Ladue</v>
      </c>
      <c r="G4954" s="1" t="b">
        <v>1</v>
      </c>
      <c r="H4954" s="1" t="b">
        <v>1</v>
      </c>
      <c r="I4954" s="1">
        <v>3.0</v>
      </c>
      <c r="J4954" s="7" t="str">
        <f>vlookup(I4954,Cats!$A:$B,2,false)</f>
        <v>C</v>
      </c>
    </row>
    <row r="4955">
      <c r="A4955" s="1">
        <v>141964.0</v>
      </c>
      <c r="B4955" s="1">
        <v>571.0</v>
      </c>
      <c r="C4955" s="1">
        <v>14.0</v>
      </c>
      <c r="D4955" s="1" t="s">
        <v>70</v>
      </c>
      <c r="E4955" s="1">
        <v>27.0</v>
      </c>
      <c r="F4955" s="7" t="str">
        <f>vlookup(E4955,Teams!A:B,2,false)</f>
        <v>Middleton</v>
      </c>
      <c r="G4955" s="1" t="b">
        <v>0</v>
      </c>
      <c r="H4955" s="1" t="b">
        <v>0</v>
      </c>
      <c r="I4955" s="1">
        <v>3.0</v>
      </c>
      <c r="J4955" s="7" t="str">
        <f>vlookup(I4955,Cats!$A:$B,2,false)</f>
        <v>C</v>
      </c>
    </row>
    <row r="4956">
      <c r="A4956" s="1">
        <v>141965.0</v>
      </c>
      <c r="B4956" s="1">
        <v>571.0</v>
      </c>
      <c r="C4956" s="1">
        <v>0.0</v>
      </c>
      <c r="D4956" s="1" t="s">
        <v>32</v>
      </c>
      <c r="E4956" s="1">
        <v>22.0</v>
      </c>
      <c r="F4956" s="7" t="str">
        <f>vlookup(E4956,Teams!A:B,2,false)</f>
        <v>Ladue</v>
      </c>
      <c r="G4956" s="1" t="b">
        <v>1</v>
      </c>
      <c r="H4956" s="1" t="b">
        <v>1</v>
      </c>
      <c r="I4956" s="1">
        <v>4.0</v>
      </c>
      <c r="J4956" s="7" t="str">
        <f>vlookup(I4956,Cats!$A:$B,2,false)</f>
        <v>E</v>
      </c>
    </row>
    <row r="4957">
      <c r="A4957" s="1">
        <v>141966.0</v>
      </c>
      <c r="B4957" s="1">
        <v>571.0</v>
      </c>
      <c r="C4957" s="1">
        <v>4.0</v>
      </c>
      <c r="D4957" s="1" t="s">
        <v>70</v>
      </c>
      <c r="E4957" s="1">
        <v>27.0</v>
      </c>
      <c r="F4957" s="7" t="str">
        <f>vlookup(E4957,Teams!A:B,2,false)</f>
        <v>Middleton</v>
      </c>
      <c r="G4957" s="1" t="b">
        <v>0</v>
      </c>
      <c r="H4957" s="1" t="b">
        <v>0</v>
      </c>
      <c r="I4957" s="1">
        <v>4.0</v>
      </c>
      <c r="J4957" s="7" t="str">
        <f>vlookup(I4957,Cats!$A:$B,2,false)</f>
        <v>E</v>
      </c>
    </row>
    <row r="4958">
      <c r="A4958" s="1">
        <v>141967.0</v>
      </c>
      <c r="B4958" s="1">
        <v>571.0</v>
      </c>
      <c r="C4958" s="1">
        <v>4.0</v>
      </c>
      <c r="D4958" s="1" t="s">
        <v>85</v>
      </c>
      <c r="E4958" s="1">
        <v>22.0</v>
      </c>
      <c r="F4958" s="7" t="str">
        <f>vlookup(E4958,Teams!A:B,2,false)</f>
        <v>Ladue</v>
      </c>
      <c r="G4958" s="1" t="b">
        <v>1</v>
      </c>
      <c r="H4958" s="1" t="b">
        <v>0</v>
      </c>
      <c r="I4958" s="1">
        <v>5.0</v>
      </c>
      <c r="J4958" s="7" t="str">
        <f>vlookup(I4958,Cats!$A:$B,2,false)</f>
        <v>B</v>
      </c>
    </row>
    <row r="4959">
      <c r="A4959" s="1">
        <v>141968.0</v>
      </c>
      <c r="B4959" s="1">
        <v>571.0</v>
      </c>
      <c r="C4959" s="1">
        <v>0.0</v>
      </c>
      <c r="D4959" s="1" t="s">
        <v>32</v>
      </c>
      <c r="E4959" s="1">
        <v>27.0</v>
      </c>
      <c r="F4959" s="7" t="str">
        <f>vlookup(E4959,Teams!A:B,2,false)</f>
        <v>Middleton</v>
      </c>
      <c r="G4959" s="1" t="b">
        <v>0</v>
      </c>
      <c r="H4959" s="1" t="b">
        <v>1</v>
      </c>
      <c r="I4959" s="1">
        <v>5.0</v>
      </c>
      <c r="J4959" s="7" t="str">
        <f>vlookup(I4959,Cats!$A:$B,2,false)</f>
        <v>B</v>
      </c>
    </row>
    <row r="4960">
      <c r="A4960" s="1">
        <v>141969.0</v>
      </c>
      <c r="B4960" s="1">
        <v>571.0</v>
      </c>
      <c r="C4960" s="1">
        <v>0.0</v>
      </c>
      <c r="D4960" s="1" t="s">
        <v>32</v>
      </c>
      <c r="E4960" s="1">
        <v>22.0</v>
      </c>
      <c r="F4960" s="7" t="str">
        <f>vlookup(E4960,Teams!A:B,2,false)</f>
        <v>Ladue</v>
      </c>
      <c r="G4960" s="1" t="b">
        <v>1</v>
      </c>
      <c r="H4960" s="1" t="b">
        <v>1</v>
      </c>
      <c r="I4960" s="1">
        <v>6.0</v>
      </c>
      <c r="J4960" s="7" t="str">
        <f>vlookup(I4960,Cats!$A:$B,2,false)</f>
        <v>P</v>
      </c>
    </row>
    <row r="4961">
      <c r="A4961" s="1">
        <v>141970.0</v>
      </c>
      <c r="B4961" s="1">
        <v>571.0</v>
      </c>
      <c r="C4961" s="1">
        <v>4.0</v>
      </c>
      <c r="D4961" s="1" t="s">
        <v>73</v>
      </c>
      <c r="E4961" s="1">
        <v>27.0</v>
      </c>
      <c r="F4961" s="7" t="str">
        <f>vlookup(E4961,Teams!A:B,2,false)</f>
        <v>Middleton</v>
      </c>
      <c r="G4961" s="1" t="b">
        <v>0</v>
      </c>
      <c r="H4961" s="1" t="b">
        <v>0</v>
      </c>
      <c r="I4961" s="1">
        <v>6.0</v>
      </c>
      <c r="J4961" s="7" t="str">
        <f>vlookup(I4961,Cats!$A:$B,2,false)</f>
        <v>P</v>
      </c>
    </row>
    <row r="4962">
      <c r="A4962" s="1">
        <v>141971.0</v>
      </c>
      <c r="B4962" s="1">
        <v>571.0</v>
      </c>
      <c r="C4962" s="1">
        <v>0.0</v>
      </c>
      <c r="D4962" s="1" t="s">
        <v>32</v>
      </c>
      <c r="E4962" s="1">
        <v>22.0</v>
      </c>
      <c r="F4962" s="7" t="str">
        <f>vlookup(E4962,Teams!A:B,2,false)</f>
        <v>Ladue</v>
      </c>
      <c r="G4962" s="1" t="b">
        <v>1</v>
      </c>
      <c r="H4962" s="1" t="b">
        <v>1</v>
      </c>
      <c r="I4962" s="1">
        <v>7.0</v>
      </c>
      <c r="J4962" s="7" t="str">
        <f>vlookup(I4962,Cats!$A:$B,2,false)</f>
        <v>X</v>
      </c>
    </row>
    <row r="4963">
      <c r="A4963" s="1">
        <v>141972.0</v>
      </c>
      <c r="B4963" s="1">
        <v>571.0</v>
      </c>
      <c r="C4963" s="1">
        <v>4.0</v>
      </c>
      <c r="D4963" s="1" t="s">
        <v>70</v>
      </c>
      <c r="E4963" s="1">
        <v>27.0</v>
      </c>
      <c r="F4963" s="7" t="str">
        <f>vlookup(E4963,Teams!A:B,2,false)</f>
        <v>Middleton</v>
      </c>
      <c r="G4963" s="1" t="b">
        <v>0</v>
      </c>
      <c r="H4963" s="1" t="b">
        <v>0</v>
      </c>
      <c r="I4963" s="1">
        <v>7.0</v>
      </c>
      <c r="J4963" s="7" t="str">
        <f>vlookup(I4963,Cats!$A:$B,2,false)</f>
        <v>X</v>
      </c>
    </row>
    <row r="4964">
      <c r="A4964" s="1">
        <v>141973.0</v>
      </c>
      <c r="B4964" s="1">
        <v>571.0</v>
      </c>
      <c r="C4964" s="1">
        <v>4.0</v>
      </c>
      <c r="D4964" s="1" t="s">
        <v>85</v>
      </c>
      <c r="E4964" s="1">
        <v>22.0</v>
      </c>
      <c r="F4964" s="7" t="str">
        <f>vlookup(E4964,Teams!A:B,2,false)</f>
        <v>Ladue</v>
      </c>
      <c r="G4964" s="1" t="b">
        <v>1</v>
      </c>
      <c r="H4964" s="1" t="b">
        <v>0</v>
      </c>
      <c r="I4964" s="1">
        <v>8.0</v>
      </c>
      <c r="J4964" s="7" t="str">
        <f>vlookup(I4964,Cats!$A:$B,2,false)</f>
        <v>M</v>
      </c>
    </row>
    <row r="4965">
      <c r="A4965" s="1">
        <v>141974.0</v>
      </c>
      <c r="B4965" s="1">
        <v>571.0</v>
      </c>
      <c r="C4965" s="1">
        <v>0.0</v>
      </c>
      <c r="D4965" s="1" t="s">
        <v>32</v>
      </c>
      <c r="E4965" s="1">
        <v>27.0</v>
      </c>
      <c r="F4965" s="7" t="str">
        <f>vlookup(E4965,Teams!A:B,2,false)</f>
        <v>Middleton</v>
      </c>
      <c r="G4965" s="1" t="b">
        <v>0</v>
      </c>
      <c r="H4965" s="1" t="b">
        <v>1</v>
      </c>
      <c r="I4965" s="1">
        <v>8.0</v>
      </c>
      <c r="J4965" s="7" t="str">
        <f>vlookup(I4965,Cats!$A:$B,2,false)</f>
        <v>M</v>
      </c>
    </row>
    <row r="4966">
      <c r="A4966" s="1">
        <v>141975.0</v>
      </c>
      <c r="B4966" s="1">
        <v>571.0</v>
      </c>
      <c r="C4966" s="1">
        <v>0.0</v>
      </c>
      <c r="D4966" s="1" t="s">
        <v>32</v>
      </c>
      <c r="E4966" s="1">
        <v>22.0</v>
      </c>
      <c r="F4966" s="7" t="str">
        <f>vlookup(E4966,Teams!A:B,2,false)</f>
        <v>Ladue</v>
      </c>
      <c r="G4966" s="1" t="b">
        <v>1</v>
      </c>
      <c r="H4966" s="1" t="b">
        <v>1</v>
      </c>
      <c r="I4966" s="1">
        <v>9.0</v>
      </c>
      <c r="J4966" s="7" t="str">
        <f>vlookup(I4966,Cats!$A:$B,2,false)</f>
        <v>C</v>
      </c>
    </row>
    <row r="4967">
      <c r="A4967" s="1">
        <v>141976.0</v>
      </c>
      <c r="B4967" s="1">
        <v>571.0</v>
      </c>
      <c r="C4967" s="1">
        <v>14.0</v>
      </c>
      <c r="D4967" s="1" t="s">
        <v>70</v>
      </c>
      <c r="E4967" s="1">
        <v>27.0</v>
      </c>
      <c r="F4967" s="7" t="str">
        <f>vlookup(E4967,Teams!A:B,2,false)</f>
        <v>Middleton</v>
      </c>
      <c r="G4967" s="1" t="b">
        <v>0</v>
      </c>
      <c r="H4967" s="1" t="b">
        <v>0</v>
      </c>
      <c r="I4967" s="1">
        <v>9.0</v>
      </c>
      <c r="J4967" s="7" t="str">
        <f>vlookup(I4967,Cats!$A:$B,2,false)</f>
        <v>C</v>
      </c>
    </row>
    <row r="4968">
      <c r="A4968" s="1">
        <v>141977.0</v>
      </c>
      <c r="B4968" s="1">
        <v>571.0</v>
      </c>
      <c r="C4968" s="1">
        <v>0.0</v>
      </c>
      <c r="D4968" s="1" t="s">
        <v>32</v>
      </c>
      <c r="E4968" s="1">
        <v>22.0</v>
      </c>
      <c r="F4968" s="7" t="str">
        <f>vlookup(E4968,Teams!A:B,2,false)</f>
        <v>Ladue</v>
      </c>
      <c r="G4968" s="1" t="b">
        <v>1</v>
      </c>
      <c r="H4968" s="1" t="b">
        <v>1</v>
      </c>
      <c r="I4968" s="1">
        <v>10.0</v>
      </c>
      <c r="J4968" s="7" t="str">
        <f>vlookup(I4968,Cats!$A:$B,2,false)</f>
        <v>E</v>
      </c>
    </row>
    <row r="4969">
      <c r="A4969" s="1">
        <v>141978.0</v>
      </c>
      <c r="B4969" s="1">
        <v>571.0</v>
      </c>
      <c r="C4969" s="1">
        <v>14.0</v>
      </c>
      <c r="D4969" s="1" t="s">
        <v>73</v>
      </c>
      <c r="E4969" s="1">
        <v>27.0</v>
      </c>
      <c r="F4969" s="7" t="str">
        <f>vlookup(E4969,Teams!A:B,2,false)</f>
        <v>Middleton</v>
      </c>
      <c r="G4969" s="1" t="b">
        <v>0</v>
      </c>
      <c r="H4969" s="1" t="b">
        <v>0</v>
      </c>
      <c r="I4969" s="1">
        <v>10.0</v>
      </c>
      <c r="J4969" s="7" t="str">
        <f>vlookup(I4969,Cats!$A:$B,2,false)</f>
        <v>E</v>
      </c>
    </row>
    <row r="4970">
      <c r="A4970" s="1">
        <v>141979.0</v>
      </c>
      <c r="B4970" s="1">
        <v>571.0</v>
      </c>
      <c r="C4970" s="1">
        <v>0.0</v>
      </c>
      <c r="D4970" s="1" t="s">
        <v>82</v>
      </c>
      <c r="E4970" s="1">
        <v>22.0</v>
      </c>
      <c r="F4970" s="7" t="str">
        <f>vlookup(E4970,Teams!A:B,2,false)</f>
        <v>Ladue</v>
      </c>
      <c r="G4970" s="1" t="b">
        <v>1</v>
      </c>
      <c r="H4970" s="1" t="b">
        <v>1</v>
      </c>
      <c r="I4970" s="1">
        <v>11.0</v>
      </c>
      <c r="J4970" s="7" t="str">
        <f>vlookup(I4970,Cats!$A:$B,2,false)</f>
        <v>B</v>
      </c>
    </row>
    <row r="4971">
      <c r="A4971" s="1">
        <v>141980.0</v>
      </c>
      <c r="B4971" s="1">
        <v>571.0</v>
      </c>
      <c r="C4971" s="1">
        <v>4.0</v>
      </c>
      <c r="D4971" s="1" t="s">
        <v>72</v>
      </c>
      <c r="E4971" s="1">
        <v>27.0</v>
      </c>
      <c r="F4971" s="7" t="str">
        <f>vlookup(E4971,Teams!A:B,2,false)</f>
        <v>Middleton</v>
      </c>
      <c r="G4971" s="1" t="b">
        <v>0</v>
      </c>
      <c r="H4971" s="1" t="b">
        <v>0</v>
      </c>
      <c r="I4971" s="1">
        <v>11.0</v>
      </c>
      <c r="J4971" s="7" t="str">
        <f>vlookup(I4971,Cats!$A:$B,2,false)</f>
        <v>B</v>
      </c>
    </row>
    <row r="4972">
      <c r="A4972" s="1">
        <v>141981.0</v>
      </c>
      <c r="B4972" s="1">
        <v>571.0</v>
      </c>
      <c r="C4972" s="1">
        <v>4.0</v>
      </c>
      <c r="D4972" s="1" t="s">
        <v>81</v>
      </c>
      <c r="E4972" s="1">
        <v>22.0</v>
      </c>
      <c r="F4972" s="7" t="str">
        <f>vlookup(E4972,Teams!A:B,2,false)</f>
        <v>Ladue</v>
      </c>
      <c r="G4972" s="1" t="b">
        <v>1</v>
      </c>
      <c r="H4972" s="1" t="b">
        <v>0</v>
      </c>
      <c r="I4972" s="1">
        <v>12.0</v>
      </c>
      <c r="J4972" s="7" t="str">
        <f>vlookup(I4972,Cats!$A:$B,2,false)</f>
        <v>P</v>
      </c>
    </row>
    <row r="4973">
      <c r="A4973" s="1">
        <v>141982.0</v>
      </c>
      <c r="B4973" s="1">
        <v>571.0</v>
      </c>
      <c r="C4973" s="1">
        <v>-4.0</v>
      </c>
      <c r="D4973" s="1" t="s">
        <v>73</v>
      </c>
      <c r="E4973" s="1">
        <v>27.0</v>
      </c>
      <c r="F4973" s="7" t="str">
        <f>vlookup(E4973,Teams!A:B,2,false)</f>
        <v>Middleton</v>
      </c>
      <c r="G4973" s="1" t="b">
        <v>0</v>
      </c>
      <c r="H4973" s="1" t="b">
        <v>0</v>
      </c>
      <c r="I4973" s="1">
        <v>12.0</v>
      </c>
      <c r="J4973" s="7" t="str">
        <f>vlookup(I4973,Cats!$A:$B,2,false)</f>
        <v>P</v>
      </c>
    </row>
    <row r="4974">
      <c r="A4974" s="1">
        <v>141983.0</v>
      </c>
      <c r="B4974" s="1">
        <v>571.0</v>
      </c>
      <c r="C4974" s="1">
        <v>4.0</v>
      </c>
      <c r="D4974" s="1" t="s">
        <v>86</v>
      </c>
      <c r="E4974" s="1">
        <v>22.0</v>
      </c>
      <c r="F4974" s="7" t="str">
        <f>vlookup(E4974,Teams!A:B,2,false)</f>
        <v>Ladue</v>
      </c>
      <c r="G4974" s="1" t="b">
        <v>1</v>
      </c>
      <c r="H4974" s="1" t="b">
        <v>0</v>
      </c>
      <c r="I4974" s="1">
        <v>13.0</v>
      </c>
      <c r="J4974" s="7" t="str">
        <f>vlookup(I4974,Cats!$A:$B,2,false)</f>
        <v>X</v>
      </c>
    </row>
    <row r="4975">
      <c r="A4975" s="1">
        <v>141984.0</v>
      </c>
      <c r="B4975" s="1">
        <v>571.0</v>
      </c>
      <c r="C4975" s="1">
        <v>0.0</v>
      </c>
      <c r="D4975" s="1" t="s">
        <v>32</v>
      </c>
      <c r="E4975" s="1">
        <v>27.0</v>
      </c>
      <c r="F4975" s="7" t="str">
        <f>vlookup(E4975,Teams!A:B,2,false)</f>
        <v>Middleton</v>
      </c>
      <c r="G4975" s="1" t="b">
        <v>0</v>
      </c>
      <c r="H4975" s="1" t="b">
        <v>1</v>
      </c>
      <c r="I4975" s="1">
        <v>13.0</v>
      </c>
      <c r="J4975" s="7" t="str">
        <f>vlookup(I4975,Cats!$A:$B,2,false)</f>
        <v>X</v>
      </c>
    </row>
    <row r="4976">
      <c r="A4976" s="1">
        <v>141985.0</v>
      </c>
      <c r="B4976" s="1">
        <v>571.0</v>
      </c>
      <c r="C4976" s="1">
        <v>0.0</v>
      </c>
      <c r="D4976" s="1" t="s">
        <v>82</v>
      </c>
      <c r="E4976" s="1">
        <v>22.0</v>
      </c>
      <c r="F4976" s="7" t="str">
        <f>vlookup(E4976,Teams!A:B,2,false)</f>
        <v>Ladue</v>
      </c>
      <c r="G4976" s="1" t="b">
        <v>1</v>
      </c>
      <c r="H4976" s="1" t="b">
        <v>0</v>
      </c>
      <c r="I4976" s="1">
        <v>14.0</v>
      </c>
      <c r="J4976" s="7" t="str">
        <f>vlookup(I4976,Cats!$A:$B,2,false)</f>
        <v>M</v>
      </c>
    </row>
    <row r="4977">
      <c r="A4977" s="1">
        <v>141986.0</v>
      </c>
      <c r="B4977" s="1">
        <v>571.0</v>
      </c>
      <c r="C4977" s="1">
        <v>0.0</v>
      </c>
      <c r="D4977" s="1" t="s">
        <v>70</v>
      </c>
      <c r="E4977" s="1">
        <v>27.0</v>
      </c>
      <c r="F4977" s="7" t="str">
        <f>vlookup(E4977,Teams!A:B,2,false)</f>
        <v>Middleton</v>
      </c>
      <c r="G4977" s="1" t="b">
        <v>0</v>
      </c>
      <c r="H4977" s="1" t="b">
        <v>0</v>
      </c>
      <c r="I4977" s="1">
        <v>14.0</v>
      </c>
      <c r="J4977" s="7" t="str">
        <f>vlookup(I4977,Cats!$A:$B,2,false)</f>
        <v>M</v>
      </c>
    </row>
    <row r="4978">
      <c r="A4978" s="1">
        <v>141987.0</v>
      </c>
      <c r="B4978" s="1">
        <v>571.0</v>
      </c>
      <c r="C4978" s="1">
        <v>0.0</v>
      </c>
      <c r="D4978" s="1" t="s">
        <v>32</v>
      </c>
      <c r="E4978" s="1">
        <v>22.0</v>
      </c>
      <c r="F4978" s="7" t="str">
        <f>vlookup(E4978,Teams!A:B,2,false)</f>
        <v>Ladue</v>
      </c>
      <c r="G4978" s="1" t="b">
        <v>1</v>
      </c>
      <c r="H4978" s="1" t="b">
        <v>1</v>
      </c>
      <c r="I4978" s="1">
        <v>15.0</v>
      </c>
      <c r="J4978" s="7" t="str">
        <f>vlookup(I4978,Cats!$A:$B,2,false)</f>
        <v>C</v>
      </c>
    </row>
    <row r="4979">
      <c r="A4979" s="1">
        <v>141988.0</v>
      </c>
      <c r="B4979" s="1">
        <v>571.0</v>
      </c>
      <c r="C4979" s="1">
        <v>4.0</v>
      </c>
      <c r="D4979" s="1" t="s">
        <v>70</v>
      </c>
      <c r="E4979" s="1">
        <v>27.0</v>
      </c>
      <c r="F4979" s="7" t="str">
        <f>vlookup(E4979,Teams!A:B,2,false)</f>
        <v>Middleton</v>
      </c>
      <c r="G4979" s="1" t="b">
        <v>0</v>
      </c>
      <c r="H4979" s="1" t="b">
        <v>0</v>
      </c>
      <c r="I4979" s="1">
        <v>15.0</v>
      </c>
      <c r="J4979" s="7" t="str">
        <f>vlookup(I4979,Cats!$A:$B,2,false)</f>
        <v>C</v>
      </c>
    </row>
    <row r="4980">
      <c r="A4980" s="1">
        <v>141989.0</v>
      </c>
      <c r="B4980" s="1">
        <v>571.0</v>
      </c>
      <c r="C4980" s="1">
        <v>0.0</v>
      </c>
      <c r="D4980" s="1" t="s">
        <v>32</v>
      </c>
      <c r="E4980" s="1">
        <v>22.0</v>
      </c>
      <c r="F4980" s="7" t="str">
        <f>vlookup(E4980,Teams!A:B,2,false)</f>
        <v>Ladue</v>
      </c>
      <c r="G4980" s="1" t="b">
        <v>1</v>
      </c>
      <c r="H4980" s="1" t="b">
        <v>1</v>
      </c>
      <c r="I4980" s="1">
        <v>16.0</v>
      </c>
      <c r="J4980" s="7" t="str">
        <f>vlookup(I4980,Cats!$A:$B,2,false)</f>
        <v>E</v>
      </c>
    </row>
    <row r="4981">
      <c r="A4981" s="1">
        <v>141990.0</v>
      </c>
      <c r="B4981" s="1">
        <v>571.0</v>
      </c>
      <c r="C4981" s="1">
        <v>4.0</v>
      </c>
      <c r="D4981" s="1" t="s">
        <v>70</v>
      </c>
      <c r="E4981" s="1">
        <v>27.0</v>
      </c>
      <c r="F4981" s="7" t="str">
        <f>vlookup(E4981,Teams!A:B,2,false)</f>
        <v>Middleton</v>
      </c>
      <c r="G4981" s="1" t="b">
        <v>0</v>
      </c>
      <c r="H4981" s="1" t="b">
        <v>0</v>
      </c>
      <c r="I4981" s="1">
        <v>16.0</v>
      </c>
      <c r="J4981" s="7" t="str">
        <f>vlookup(I4981,Cats!$A:$B,2,false)</f>
        <v>E</v>
      </c>
    </row>
    <row r="4982">
      <c r="A4982" s="1">
        <v>141991.0</v>
      </c>
      <c r="B4982" s="1">
        <v>571.0</v>
      </c>
      <c r="C4982" s="1">
        <v>0.0</v>
      </c>
      <c r="D4982" s="1" t="s">
        <v>82</v>
      </c>
      <c r="E4982" s="1">
        <v>22.0</v>
      </c>
      <c r="F4982" s="7" t="str">
        <f>vlookup(E4982,Teams!A:B,2,false)</f>
        <v>Ladue</v>
      </c>
      <c r="G4982" s="1" t="b">
        <v>1</v>
      </c>
      <c r="H4982" s="1" t="b">
        <v>0</v>
      </c>
      <c r="I4982" s="1">
        <v>17.0</v>
      </c>
      <c r="J4982" s="7" t="str">
        <f>vlookup(I4982,Cats!$A:$B,2,false)</f>
        <v>B</v>
      </c>
    </row>
    <row r="4983">
      <c r="A4983" s="1">
        <v>141992.0</v>
      </c>
      <c r="B4983" s="1">
        <v>571.0</v>
      </c>
      <c r="C4983" s="1">
        <v>0.0</v>
      </c>
      <c r="D4983" s="1" t="s">
        <v>72</v>
      </c>
      <c r="E4983" s="1">
        <v>27.0</v>
      </c>
      <c r="F4983" s="7" t="str">
        <f>vlookup(E4983,Teams!A:B,2,false)</f>
        <v>Middleton</v>
      </c>
      <c r="G4983" s="1" t="b">
        <v>0</v>
      </c>
      <c r="H4983" s="1" t="b">
        <v>0</v>
      </c>
      <c r="I4983" s="1">
        <v>17.0</v>
      </c>
      <c r="J4983" s="7" t="str">
        <f>vlookup(I4983,Cats!$A:$B,2,false)</f>
        <v>B</v>
      </c>
    </row>
    <row r="4984">
      <c r="A4984" s="1">
        <v>141993.0</v>
      </c>
      <c r="B4984" s="1">
        <v>571.0</v>
      </c>
      <c r="C4984" s="1">
        <v>14.0</v>
      </c>
      <c r="D4984" s="1" t="s">
        <v>82</v>
      </c>
      <c r="E4984" s="1">
        <v>22.0</v>
      </c>
      <c r="F4984" s="7" t="str">
        <f>vlookup(E4984,Teams!A:B,2,false)</f>
        <v>Ladue</v>
      </c>
      <c r="G4984" s="1" t="b">
        <v>1</v>
      </c>
      <c r="H4984" s="1" t="b">
        <v>0</v>
      </c>
      <c r="I4984" s="1">
        <v>18.0</v>
      </c>
      <c r="J4984" s="7" t="str">
        <f>vlookup(I4984,Cats!$A:$B,2,false)</f>
        <v>P</v>
      </c>
    </row>
    <row r="4985">
      <c r="A4985" s="1">
        <v>141994.0</v>
      </c>
      <c r="B4985" s="1">
        <v>571.0</v>
      </c>
      <c r="C4985" s="1">
        <v>0.0</v>
      </c>
      <c r="D4985" s="1" t="s">
        <v>32</v>
      </c>
      <c r="E4985" s="1">
        <v>27.0</v>
      </c>
      <c r="F4985" s="7" t="str">
        <f>vlookup(E4985,Teams!A:B,2,false)</f>
        <v>Middleton</v>
      </c>
      <c r="G4985" s="1" t="b">
        <v>0</v>
      </c>
      <c r="H4985" s="1" t="b">
        <v>1</v>
      </c>
      <c r="I4985" s="1">
        <v>18.0</v>
      </c>
      <c r="J4985" s="7" t="str">
        <f>vlookup(I4985,Cats!$A:$B,2,false)</f>
        <v>P</v>
      </c>
    </row>
    <row r="4986">
      <c r="A4986" s="1">
        <v>141995.0</v>
      </c>
      <c r="B4986" s="1">
        <v>571.0</v>
      </c>
      <c r="C4986" s="1">
        <v>4.0</v>
      </c>
      <c r="D4986" s="1" t="s">
        <v>85</v>
      </c>
      <c r="E4986" s="1">
        <v>22.0</v>
      </c>
      <c r="F4986" s="7" t="str">
        <f>vlookup(E4986,Teams!A:B,2,false)</f>
        <v>Ladue</v>
      </c>
      <c r="G4986" s="1" t="b">
        <v>1</v>
      </c>
      <c r="H4986" s="1" t="b">
        <v>0</v>
      </c>
      <c r="I4986" s="1">
        <v>19.0</v>
      </c>
      <c r="J4986" s="7" t="str">
        <f>vlookup(I4986,Cats!$A:$B,2,false)</f>
        <v>X</v>
      </c>
    </row>
    <row r="4987">
      <c r="A4987" s="1">
        <v>141996.0</v>
      </c>
      <c r="B4987" s="1">
        <v>571.0</v>
      </c>
      <c r="C4987" s="1">
        <v>0.0</v>
      </c>
      <c r="D4987" s="1" t="s">
        <v>32</v>
      </c>
      <c r="E4987" s="1">
        <v>27.0</v>
      </c>
      <c r="F4987" s="7" t="str">
        <f>vlookup(E4987,Teams!A:B,2,false)</f>
        <v>Middleton</v>
      </c>
      <c r="G4987" s="1" t="b">
        <v>0</v>
      </c>
      <c r="H4987" s="1" t="b">
        <v>1</v>
      </c>
      <c r="I4987" s="1">
        <v>19.0</v>
      </c>
      <c r="J4987" s="7" t="str">
        <f>vlookup(I4987,Cats!$A:$B,2,false)</f>
        <v>X</v>
      </c>
    </row>
    <row r="4988">
      <c r="A4988" s="1">
        <v>141997.0</v>
      </c>
      <c r="B4988" s="1">
        <v>571.0</v>
      </c>
      <c r="C4988" s="1">
        <v>0.0</v>
      </c>
      <c r="D4988" s="1" t="s">
        <v>81</v>
      </c>
      <c r="E4988" s="1">
        <v>22.0</v>
      </c>
      <c r="F4988" s="7" t="str">
        <f>vlookup(E4988,Teams!A:B,2,false)</f>
        <v>Ladue</v>
      </c>
      <c r="G4988" s="1" t="b">
        <v>1</v>
      </c>
      <c r="H4988" s="1" t="b">
        <v>0</v>
      </c>
      <c r="I4988" s="1">
        <v>20.0</v>
      </c>
      <c r="J4988" s="7" t="str">
        <f>vlookup(I4988,Cats!$A:$B,2,false)</f>
        <v>M</v>
      </c>
    </row>
    <row r="4989">
      <c r="A4989" s="1">
        <v>141998.0</v>
      </c>
      <c r="B4989" s="1">
        <v>571.0</v>
      </c>
      <c r="C4989" s="1">
        <v>0.0</v>
      </c>
      <c r="D4989" s="1" t="s">
        <v>70</v>
      </c>
      <c r="E4989" s="1">
        <v>27.0</v>
      </c>
      <c r="F4989" s="7" t="str">
        <f>vlookup(E4989,Teams!A:B,2,false)</f>
        <v>Middleton</v>
      </c>
      <c r="G4989" s="1" t="b">
        <v>0</v>
      </c>
      <c r="H4989" s="1" t="b">
        <v>0</v>
      </c>
      <c r="I4989" s="1">
        <v>20.0</v>
      </c>
      <c r="J4989" s="7" t="str">
        <f>vlookup(I4989,Cats!$A:$B,2,false)</f>
        <v>M</v>
      </c>
    </row>
    <row r="4990">
      <c r="A4990" s="1">
        <v>141999.0</v>
      </c>
      <c r="B4990" s="1">
        <v>571.0</v>
      </c>
      <c r="C4990" s="1">
        <v>0.0</v>
      </c>
      <c r="D4990" s="1" t="s">
        <v>86</v>
      </c>
      <c r="E4990" s="1">
        <v>22.0</v>
      </c>
      <c r="F4990" s="7" t="str">
        <f>vlookup(E4990,Teams!A:B,2,false)</f>
        <v>Ladue</v>
      </c>
      <c r="G4990" s="1" t="b">
        <v>1</v>
      </c>
      <c r="H4990" s="1" t="b">
        <v>0</v>
      </c>
      <c r="I4990" s="1">
        <v>21.0</v>
      </c>
      <c r="J4990" s="7" t="str">
        <f>vlookup(I4990,Cats!$A:$B,2,false)</f>
        <v>C</v>
      </c>
    </row>
    <row r="4991">
      <c r="A4991" s="1">
        <v>142000.0</v>
      </c>
      <c r="B4991" s="1">
        <v>571.0</v>
      </c>
      <c r="C4991" s="1">
        <v>0.0</v>
      </c>
      <c r="D4991" s="1" t="s">
        <v>70</v>
      </c>
      <c r="E4991" s="1">
        <v>27.0</v>
      </c>
      <c r="F4991" s="7" t="str">
        <f>vlookup(E4991,Teams!A:B,2,false)</f>
        <v>Middleton</v>
      </c>
      <c r="G4991" s="1" t="b">
        <v>0</v>
      </c>
      <c r="H4991" s="1" t="b">
        <v>0</v>
      </c>
      <c r="I4991" s="1">
        <v>21.0</v>
      </c>
      <c r="J4991" s="7" t="str">
        <f>vlookup(I4991,Cats!$A:$B,2,false)</f>
        <v>C</v>
      </c>
    </row>
    <row r="4992">
      <c r="A4992" s="1">
        <v>142001.0</v>
      </c>
      <c r="B4992" s="1">
        <v>571.0</v>
      </c>
      <c r="C4992" s="1">
        <v>0.0</v>
      </c>
      <c r="D4992" s="1" t="s">
        <v>32</v>
      </c>
      <c r="E4992" s="1">
        <v>22.0</v>
      </c>
      <c r="F4992" s="7" t="str">
        <f>vlookup(E4992,Teams!A:B,2,false)</f>
        <v>Ladue</v>
      </c>
      <c r="G4992" s="1" t="b">
        <v>1</v>
      </c>
      <c r="H4992" s="1" t="b">
        <v>1</v>
      </c>
      <c r="I4992" s="1">
        <v>22.0</v>
      </c>
      <c r="J4992" s="7" t="str">
        <f>vlookup(I4992,Cats!$A:$B,2,false)</f>
        <v>E</v>
      </c>
    </row>
    <row r="4993">
      <c r="A4993" s="1">
        <v>142002.0</v>
      </c>
      <c r="B4993" s="1">
        <v>571.0</v>
      </c>
      <c r="C4993" s="1">
        <v>4.0</v>
      </c>
      <c r="D4993" s="1" t="s">
        <v>73</v>
      </c>
      <c r="E4993" s="1">
        <v>27.0</v>
      </c>
      <c r="F4993" s="7" t="str">
        <f>vlookup(E4993,Teams!A:B,2,false)</f>
        <v>Middleton</v>
      </c>
      <c r="G4993" s="1" t="b">
        <v>0</v>
      </c>
      <c r="H4993" s="1" t="b">
        <v>0</v>
      </c>
      <c r="I4993" s="1">
        <v>22.0</v>
      </c>
      <c r="J4993" s="7" t="str">
        <f>vlookup(I4993,Cats!$A:$B,2,false)</f>
        <v>E</v>
      </c>
    </row>
    <row r="4994">
      <c r="A4994" s="1">
        <v>142003.0</v>
      </c>
      <c r="B4994" s="1">
        <v>571.0</v>
      </c>
      <c r="C4994" s="1">
        <v>0.0</v>
      </c>
      <c r="D4994" s="1" t="s">
        <v>82</v>
      </c>
      <c r="E4994" s="1">
        <v>22.0</v>
      </c>
      <c r="F4994" s="7" t="str">
        <f>vlookup(E4994,Teams!A:B,2,false)</f>
        <v>Ladue</v>
      </c>
      <c r="G4994" s="1" t="b">
        <v>1</v>
      </c>
      <c r="H4994" s="1" t="b">
        <v>0</v>
      </c>
      <c r="I4994" s="1">
        <v>23.0</v>
      </c>
      <c r="J4994" s="7" t="str">
        <f>vlookup(I4994,Cats!$A:$B,2,false)</f>
        <v>B</v>
      </c>
    </row>
    <row r="4995">
      <c r="A4995" s="1">
        <v>142004.0</v>
      </c>
      <c r="B4995" s="1">
        <v>571.0</v>
      </c>
      <c r="C4995" s="1">
        <v>0.0</v>
      </c>
      <c r="D4995" s="1" t="s">
        <v>72</v>
      </c>
      <c r="E4995" s="1">
        <v>27.0</v>
      </c>
      <c r="F4995" s="7" t="str">
        <f>vlookup(E4995,Teams!A:B,2,false)</f>
        <v>Middleton</v>
      </c>
      <c r="G4995" s="1" t="b">
        <v>0</v>
      </c>
      <c r="H4995" s="1" t="b">
        <v>0</v>
      </c>
      <c r="I4995" s="1">
        <v>23.0</v>
      </c>
      <c r="J4995" s="7" t="str">
        <f>vlookup(I4995,Cats!$A:$B,2,false)</f>
        <v>B</v>
      </c>
    </row>
    <row r="4996">
      <c r="A4996" s="1">
        <v>142005.0</v>
      </c>
      <c r="B4996" s="1">
        <v>571.0</v>
      </c>
      <c r="C4996" s="1">
        <v>0.0</v>
      </c>
      <c r="D4996" s="1" t="s">
        <v>85</v>
      </c>
      <c r="E4996" s="1">
        <v>22.0</v>
      </c>
      <c r="F4996" s="7" t="str">
        <f>vlookup(E4996,Teams!A:B,2,false)</f>
        <v>Ladue</v>
      </c>
      <c r="G4996" s="1" t="b">
        <v>1</v>
      </c>
      <c r="H4996" s="1" t="b">
        <v>0</v>
      </c>
      <c r="I4996" s="1">
        <v>24.0</v>
      </c>
      <c r="J4996" s="7" t="str">
        <f>vlookup(I4996,Cats!$A:$B,2,false)</f>
        <v>P</v>
      </c>
    </row>
    <row r="4997">
      <c r="A4997" s="1">
        <v>142006.0</v>
      </c>
      <c r="B4997" s="1">
        <v>571.0</v>
      </c>
      <c r="C4997" s="1">
        <v>14.0</v>
      </c>
      <c r="D4997" s="1" t="s">
        <v>73</v>
      </c>
      <c r="E4997" s="1">
        <v>27.0</v>
      </c>
      <c r="F4997" s="7" t="str">
        <f>vlookup(E4997,Teams!A:B,2,false)</f>
        <v>Middleton</v>
      </c>
      <c r="G4997" s="1" t="b">
        <v>0</v>
      </c>
      <c r="H4997" s="1" t="b">
        <v>0</v>
      </c>
      <c r="I4997" s="1">
        <v>24.0</v>
      </c>
      <c r="J4997" s="7" t="str">
        <f>vlookup(I4997,Cats!$A:$B,2,false)</f>
        <v>P</v>
      </c>
    </row>
    <row r="4998">
      <c r="A4998" s="1">
        <v>142007.0</v>
      </c>
      <c r="B4998" s="1">
        <v>572.0</v>
      </c>
      <c r="C4998" s="1">
        <v>0.0</v>
      </c>
      <c r="D4998" s="1" t="s">
        <v>93</v>
      </c>
      <c r="E4998" s="1">
        <v>36.0</v>
      </c>
      <c r="F4998" s="7" t="str">
        <f>vlookup(E4998,Teams!A:B,2,false)</f>
        <v>PRISMS</v>
      </c>
      <c r="G4998" s="1" t="b">
        <v>1</v>
      </c>
      <c r="H4998" s="1" t="b">
        <v>0</v>
      </c>
      <c r="I4998" s="1">
        <v>1.0</v>
      </c>
      <c r="J4998" s="7" t="str">
        <f>vlookup(I4998,Cats!$A:$B,2,false)</f>
        <v>X</v>
      </c>
    </row>
    <row r="4999">
      <c r="A4999" s="1">
        <v>142008.0</v>
      </c>
      <c r="B4999" s="1">
        <v>572.0</v>
      </c>
      <c r="C4999" s="1">
        <v>4.0</v>
      </c>
      <c r="D4999" s="1" t="s">
        <v>46</v>
      </c>
      <c r="E4999" s="1">
        <v>48.0</v>
      </c>
      <c r="F4999" s="7" t="str">
        <f>vlookup(E4999,Teams!A:B,2,false)</f>
        <v>WWPN</v>
      </c>
      <c r="G4999" s="1" t="b">
        <v>0</v>
      </c>
      <c r="H4999" s="1" t="b">
        <v>0</v>
      </c>
      <c r="I4999" s="1">
        <v>1.0</v>
      </c>
      <c r="J4999" s="7" t="str">
        <f>vlookup(I4999,Cats!$A:$B,2,false)</f>
        <v>X</v>
      </c>
    </row>
    <row r="5000">
      <c r="A5000" s="1">
        <v>142009.0</v>
      </c>
      <c r="B5000" s="1">
        <v>572.0</v>
      </c>
      <c r="C5000" s="1">
        <v>4.0</v>
      </c>
      <c r="D5000" s="1" t="s">
        <v>195</v>
      </c>
      <c r="E5000" s="1">
        <v>36.0</v>
      </c>
      <c r="F5000" s="7" t="str">
        <f>vlookup(E5000,Teams!A:B,2,false)</f>
        <v>PRISMS</v>
      </c>
      <c r="G5000" s="1" t="b">
        <v>1</v>
      </c>
      <c r="H5000" s="1" t="b">
        <v>0</v>
      </c>
      <c r="I5000" s="1">
        <v>2.0</v>
      </c>
      <c r="J5000" s="7" t="str">
        <f>vlookup(I5000,Cats!$A:$B,2,false)</f>
        <v>M</v>
      </c>
    </row>
    <row r="5001">
      <c r="A5001" s="1">
        <v>142010.0</v>
      </c>
      <c r="B5001" s="1">
        <v>572.0</v>
      </c>
      <c r="C5001" s="1">
        <v>-4.0</v>
      </c>
      <c r="D5001" s="1" t="s">
        <v>48</v>
      </c>
      <c r="E5001" s="1">
        <v>48.0</v>
      </c>
      <c r="F5001" s="7" t="str">
        <f>vlookup(E5001,Teams!A:B,2,false)</f>
        <v>WWPN</v>
      </c>
      <c r="G5001" s="1" t="b">
        <v>0</v>
      </c>
      <c r="H5001" s="1" t="b">
        <v>0</v>
      </c>
      <c r="I5001" s="1">
        <v>2.0</v>
      </c>
      <c r="J5001" s="7" t="str">
        <f>vlookup(I5001,Cats!$A:$B,2,false)</f>
        <v>M</v>
      </c>
    </row>
    <row r="5002">
      <c r="A5002" s="1">
        <v>142011.0</v>
      </c>
      <c r="B5002" s="1">
        <v>572.0</v>
      </c>
      <c r="C5002" s="1">
        <v>4.0</v>
      </c>
      <c r="D5002" s="1" t="s">
        <v>195</v>
      </c>
      <c r="E5002" s="1">
        <v>36.0</v>
      </c>
      <c r="F5002" s="7" t="str">
        <f>vlookup(E5002,Teams!A:B,2,false)</f>
        <v>PRISMS</v>
      </c>
      <c r="G5002" s="1" t="b">
        <v>1</v>
      </c>
      <c r="H5002" s="1" t="b">
        <v>0</v>
      </c>
      <c r="I5002" s="1">
        <v>3.0</v>
      </c>
      <c r="J5002" s="7" t="str">
        <f>vlookup(I5002,Cats!$A:$B,2,false)</f>
        <v>C</v>
      </c>
    </row>
    <row r="5003">
      <c r="A5003" s="1">
        <v>142012.0</v>
      </c>
      <c r="B5003" s="1">
        <v>572.0</v>
      </c>
      <c r="C5003" s="1">
        <v>0.0</v>
      </c>
      <c r="D5003" s="1" t="s">
        <v>32</v>
      </c>
      <c r="E5003" s="1">
        <v>48.0</v>
      </c>
      <c r="F5003" s="7" t="str">
        <f>vlookup(E5003,Teams!A:B,2,false)</f>
        <v>WWPN</v>
      </c>
      <c r="G5003" s="1" t="b">
        <v>0</v>
      </c>
      <c r="H5003" s="1" t="b">
        <v>1</v>
      </c>
      <c r="I5003" s="1">
        <v>3.0</v>
      </c>
      <c r="J5003" s="7" t="str">
        <f>vlookup(I5003,Cats!$A:$B,2,false)</f>
        <v>C</v>
      </c>
    </row>
    <row r="5004">
      <c r="A5004" s="1">
        <v>142013.0</v>
      </c>
      <c r="B5004" s="1">
        <v>572.0</v>
      </c>
      <c r="C5004" s="1">
        <v>0.0</v>
      </c>
      <c r="D5004" s="1" t="s">
        <v>32</v>
      </c>
      <c r="E5004" s="1">
        <v>36.0</v>
      </c>
      <c r="F5004" s="7" t="str">
        <f>vlookup(E5004,Teams!A:B,2,false)</f>
        <v>PRISMS</v>
      </c>
      <c r="G5004" s="1" t="b">
        <v>1</v>
      </c>
      <c r="H5004" s="1" t="b">
        <v>1</v>
      </c>
      <c r="I5004" s="1">
        <v>4.0</v>
      </c>
      <c r="J5004" s="7" t="str">
        <f>vlookup(I5004,Cats!$A:$B,2,false)</f>
        <v>E</v>
      </c>
    </row>
    <row r="5005">
      <c r="A5005" s="1">
        <v>142014.0</v>
      </c>
      <c r="B5005" s="1">
        <v>572.0</v>
      </c>
      <c r="C5005" s="1">
        <v>14.0</v>
      </c>
      <c r="D5005" s="1" t="s">
        <v>46</v>
      </c>
      <c r="E5005" s="1">
        <v>48.0</v>
      </c>
      <c r="F5005" s="7" t="str">
        <f>vlookup(E5005,Teams!A:B,2,false)</f>
        <v>WWPN</v>
      </c>
      <c r="G5005" s="1" t="b">
        <v>0</v>
      </c>
      <c r="H5005" s="1" t="b">
        <v>0</v>
      </c>
      <c r="I5005" s="1">
        <v>4.0</v>
      </c>
      <c r="J5005" s="7" t="str">
        <f>vlookup(I5005,Cats!$A:$B,2,false)</f>
        <v>E</v>
      </c>
    </row>
    <row r="5006">
      <c r="A5006" s="1">
        <v>142015.0</v>
      </c>
      <c r="B5006" s="1">
        <v>572.0</v>
      </c>
      <c r="C5006" s="1">
        <v>0.0</v>
      </c>
      <c r="D5006" s="1" t="s">
        <v>32</v>
      </c>
      <c r="E5006" s="1">
        <v>36.0</v>
      </c>
      <c r="F5006" s="7" t="str">
        <f>vlookup(E5006,Teams!A:B,2,false)</f>
        <v>PRISMS</v>
      </c>
      <c r="G5006" s="1" t="b">
        <v>1</v>
      </c>
      <c r="H5006" s="1" t="b">
        <v>1</v>
      </c>
      <c r="I5006" s="1">
        <v>5.0</v>
      </c>
      <c r="J5006" s="7" t="str">
        <f>vlookup(I5006,Cats!$A:$B,2,false)</f>
        <v>B</v>
      </c>
    </row>
    <row r="5007">
      <c r="A5007" s="1">
        <v>142016.0</v>
      </c>
      <c r="B5007" s="1">
        <v>572.0</v>
      </c>
      <c r="C5007" s="1">
        <v>4.0</v>
      </c>
      <c r="D5007" s="1" t="s">
        <v>51</v>
      </c>
      <c r="E5007" s="1">
        <v>48.0</v>
      </c>
      <c r="F5007" s="7" t="str">
        <f>vlookup(E5007,Teams!A:B,2,false)</f>
        <v>WWPN</v>
      </c>
      <c r="G5007" s="1" t="b">
        <v>0</v>
      </c>
      <c r="H5007" s="1" t="b">
        <v>0</v>
      </c>
      <c r="I5007" s="1">
        <v>5.0</v>
      </c>
      <c r="J5007" s="7" t="str">
        <f>vlookup(I5007,Cats!$A:$B,2,false)</f>
        <v>B</v>
      </c>
    </row>
    <row r="5008">
      <c r="A5008" s="1">
        <v>142017.0</v>
      </c>
      <c r="B5008" s="1">
        <v>572.0</v>
      </c>
      <c r="C5008" s="1">
        <v>0.0</v>
      </c>
      <c r="D5008" s="1" t="s">
        <v>32</v>
      </c>
      <c r="E5008" s="1">
        <v>36.0</v>
      </c>
      <c r="F5008" s="7" t="str">
        <f>vlookup(E5008,Teams!A:B,2,false)</f>
        <v>PRISMS</v>
      </c>
      <c r="G5008" s="1" t="b">
        <v>1</v>
      </c>
      <c r="H5008" s="1" t="b">
        <v>1</v>
      </c>
      <c r="I5008" s="1">
        <v>6.0</v>
      </c>
      <c r="J5008" s="7" t="str">
        <f>vlookup(I5008,Cats!$A:$B,2,false)</f>
        <v>P</v>
      </c>
    </row>
    <row r="5009">
      <c r="A5009" s="1">
        <v>142018.0</v>
      </c>
      <c r="B5009" s="1">
        <v>572.0</v>
      </c>
      <c r="C5009" s="1">
        <v>4.0</v>
      </c>
      <c r="D5009" s="1" t="s">
        <v>46</v>
      </c>
      <c r="E5009" s="1">
        <v>48.0</v>
      </c>
      <c r="F5009" s="7" t="str">
        <f>vlookup(E5009,Teams!A:B,2,false)</f>
        <v>WWPN</v>
      </c>
      <c r="G5009" s="1" t="b">
        <v>0</v>
      </c>
      <c r="H5009" s="1" t="b">
        <v>0</v>
      </c>
      <c r="I5009" s="1">
        <v>6.0</v>
      </c>
      <c r="J5009" s="7" t="str">
        <f>vlookup(I5009,Cats!$A:$B,2,false)</f>
        <v>P</v>
      </c>
    </row>
    <row r="5010">
      <c r="A5010" s="1">
        <v>142019.0</v>
      </c>
      <c r="B5010" s="1">
        <v>572.0</v>
      </c>
      <c r="C5010" s="1">
        <v>0.0</v>
      </c>
      <c r="D5010" s="1" t="s">
        <v>32</v>
      </c>
      <c r="E5010" s="1">
        <v>36.0</v>
      </c>
      <c r="F5010" s="7" t="str">
        <f>vlookup(E5010,Teams!A:B,2,false)</f>
        <v>PRISMS</v>
      </c>
      <c r="G5010" s="1" t="b">
        <v>1</v>
      </c>
      <c r="H5010" s="1" t="b">
        <v>1</v>
      </c>
      <c r="I5010" s="1">
        <v>7.0</v>
      </c>
      <c r="J5010" s="7" t="str">
        <f>vlookup(I5010,Cats!$A:$B,2,false)</f>
        <v>X</v>
      </c>
    </row>
    <row r="5011">
      <c r="A5011" s="1">
        <v>142020.0</v>
      </c>
      <c r="B5011" s="1">
        <v>572.0</v>
      </c>
      <c r="C5011" s="1">
        <v>4.0</v>
      </c>
      <c r="D5011" s="1" t="s">
        <v>48</v>
      </c>
      <c r="E5011" s="1">
        <v>48.0</v>
      </c>
      <c r="F5011" s="7" t="str">
        <f>vlookup(E5011,Teams!A:B,2,false)</f>
        <v>WWPN</v>
      </c>
      <c r="G5011" s="1" t="b">
        <v>0</v>
      </c>
      <c r="H5011" s="1" t="b">
        <v>0</v>
      </c>
      <c r="I5011" s="1">
        <v>7.0</v>
      </c>
      <c r="J5011" s="7" t="str">
        <f>vlookup(I5011,Cats!$A:$B,2,false)</f>
        <v>X</v>
      </c>
    </row>
    <row r="5012">
      <c r="A5012" s="1">
        <v>142021.0</v>
      </c>
      <c r="B5012" s="1">
        <v>572.0</v>
      </c>
      <c r="C5012" s="1">
        <v>0.0</v>
      </c>
      <c r="D5012" s="1" t="s">
        <v>32</v>
      </c>
      <c r="E5012" s="1">
        <v>36.0</v>
      </c>
      <c r="F5012" s="7" t="str">
        <f>vlookup(E5012,Teams!A:B,2,false)</f>
        <v>PRISMS</v>
      </c>
      <c r="G5012" s="1" t="b">
        <v>1</v>
      </c>
      <c r="H5012" s="1" t="b">
        <v>1</v>
      </c>
      <c r="I5012" s="1">
        <v>8.0</v>
      </c>
      <c r="J5012" s="7" t="str">
        <f>vlookup(I5012,Cats!$A:$B,2,false)</f>
        <v>M</v>
      </c>
    </row>
    <row r="5013">
      <c r="A5013" s="1">
        <v>142022.0</v>
      </c>
      <c r="B5013" s="1">
        <v>572.0</v>
      </c>
      <c r="C5013" s="1">
        <v>14.0</v>
      </c>
      <c r="D5013" s="1" t="s">
        <v>53</v>
      </c>
      <c r="E5013" s="1">
        <v>48.0</v>
      </c>
      <c r="F5013" s="7" t="str">
        <f>vlookup(E5013,Teams!A:B,2,false)</f>
        <v>WWPN</v>
      </c>
      <c r="G5013" s="1" t="b">
        <v>0</v>
      </c>
      <c r="H5013" s="1" t="b">
        <v>0</v>
      </c>
      <c r="I5013" s="1">
        <v>8.0</v>
      </c>
      <c r="J5013" s="7" t="str">
        <f>vlookup(I5013,Cats!$A:$B,2,false)</f>
        <v>M</v>
      </c>
    </row>
    <row r="5014">
      <c r="A5014" s="1">
        <v>142023.0</v>
      </c>
      <c r="B5014" s="1">
        <v>572.0</v>
      </c>
      <c r="C5014" s="1">
        <v>0.0</v>
      </c>
      <c r="D5014" s="1" t="s">
        <v>93</v>
      </c>
      <c r="E5014" s="1">
        <v>36.0</v>
      </c>
      <c r="F5014" s="7" t="str">
        <f>vlookup(E5014,Teams!A:B,2,false)</f>
        <v>PRISMS</v>
      </c>
      <c r="G5014" s="1" t="b">
        <v>1</v>
      </c>
      <c r="H5014" s="1" t="b">
        <v>0</v>
      </c>
      <c r="I5014" s="1">
        <v>9.0</v>
      </c>
      <c r="J5014" s="7" t="str">
        <f>vlookup(I5014,Cats!$A:$B,2,false)</f>
        <v>C</v>
      </c>
    </row>
    <row r="5015">
      <c r="A5015" s="1">
        <v>142024.0</v>
      </c>
      <c r="B5015" s="1">
        <v>572.0</v>
      </c>
      <c r="C5015" s="1">
        <v>0.0</v>
      </c>
      <c r="D5015" s="1" t="s">
        <v>46</v>
      </c>
      <c r="E5015" s="1">
        <v>48.0</v>
      </c>
      <c r="F5015" s="7" t="str">
        <f>vlookup(E5015,Teams!A:B,2,false)</f>
        <v>WWPN</v>
      </c>
      <c r="G5015" s="1" t="b">
        <v>0</v>
      </c>
      <c r="H5015" s="1" t="b">
        <v>0</v>
      </c>
      <c r="I5015" s="1">
        <v>9.0</v>
      </c>
      <c r="J5015" s="7" t="str">
        <f>vlookup(I5015,Cats!$A:$B,2,false)</f>
        <v>C</v>
      </c>
    </row>
    <row r="5016">
      <c r="A5016" s="1">
        <v>142025.0</v>
      </c>
      <c r="B5016" s="1">
        <v>572.0</v>
      </c>
      <c r="C5016" s="1">
        <v>4.0</v>
      </c>
      <c r="D5016" s="1" t="s">
        <v>93</v>
      </c>
      <c r="E5016" s="1">
        <v>36.0</v>
      </c>
      <c r="F5016" s="7" t="str">
        <f>vlookup(E5016,Teams!A:B,2,false)</f>
        <v>PRISMS</v>
      </c>
      <c r="G5016" s="1" t="b">
        <v>1</v>
      </c>
      <c r="H5016" s="1" t="b">
        <v>0</v>
      </c>
      <c r="I5016" s="1">
        <v>10.0</v>
      </c>
      <c r="J5016" s="7" t="str">
        <f>vlookup(I5016,Cats!$A:$B,2,false)</f>
        <v>E</v>
      </c>
    </row>
    <row r="5017">
      <c r="A5017" s="1">
        <v>142026.0</v>
      </c>
      <c r="B5017" s="1">
        <v>572.0</v>
      </c>
      <c r="C5017" s="1">
        <v>0.0</v>
      </c>
      <c r="D5017" s="1" t="s">
        <v>49</v>
      </c>
      <c r="E5017" s="1">
        <v>48.0</v>
      </c>
      <c r="F5017" s="7" t="str">
        <f>vlookup(E5017,Teams!A:B,2,false)</f>
        <v>WWPN</v>
      </c>
      <c r="G5017" s="1" t="b">
        <v>0</v>
      </c>
      <c r="H5017" s="1" t="b">
        <v>0</v>
      </c>
      <c r="I5017" s="1">
        <v>10.0</v>
      </c>
      <c r="J5017" s="7" t="str">
        <f>vlookup(I5017,Cats!$A:$B,2,false)</f>
        <v>E</v>
      </c>
    </row>
    <row r="5018">
      <c r="A5018" s="1">
        <v>142027.0</v>
      </c>
      <c r="B5018" s="1">
        <v>572.0</v>
      </c>
      <c r="C5018" s="1">
        <v>0.0</v>
      </c>
      <c r="D5018" s="1" t="s">
        <v>93</v>
      </c>
      <c r="E5018" s="1">
        <v>36.0</v>
      </c>
      <c r="F5018" s="7" t="str">
        <f>vlookup(E5018,Teams!A:B,2,false)</f>
        <v>PRISMS</v>
      </c>
      <c r="G5018" s="1" t="b">
        <v>1</v>
      </c>
      <c r="H5018" s="1" t="b">
        <v>1</v>
      </c>
      <c r="I5018" s="1">
        <v>11.0</v>
      </c>
      <c r="J5018" s="7" t="str">
        <f>vlookup(I5018,Cats!$A:$B,2,false)</f>
        <v>B</v>
      </c>
    </row>
    <row r="5019">
      <c r="A5019" s="1">
        <v>142028.0</v>
      </c>
      <c r="B5019" s="1">
        <v>572.0</v>
      </c>
      <c r="C5019" s="1">
        <v>14.0</v>
      </c>
      <c r="D5019" s="1" t="s">
        <v>51</v>
      </c>
      <c r="E5019" s="1">
        <v>48.0</v>
      </c>
      <c r="F5019" s="7" t="str">
        <f>vlookup(E5019,Teams!A:B,2,false)</f>
        <v>WWPN</v>
      </c>
      <c r="G5019" s="1" t="b">
        <v>0</v>
      </c>
      <c r="H5019" s="1" t="b">
        <v>0</v>
      </c>
      <c r="I5019" s="1">
        <v>11.0</v>
      </c>
      <c r="J5019" s="7" t="str">
        <f>vlookup(I5019,Cats!$A:$B,2,false)</f>
        <v>B</v>
      </c>
    </row>
    <row r="5020">
      <c r="A5020" s="1">
        <v>142029.0</v>
      </c>
      <c r="B5020" s="1">
        <v>572.0</v>
      </c>
      <c r="C5020" s="1">
        <v>0.0</v>
      </c>
      <c r="D5020" s="1" t="s">
        <v>32</v>
      </c>
      <c r="E5020" s="1">
        <v>36.0</v>
      </c>
      <c r="F5020" s="7" t="str">
        <f>vlookup(E5020,Teams!A:B,2,false)</f>
        <v>PRISMS</v>
      </c>
      <c r="G5020" s="1" t="b">
        <v>1</v>
      </c>
      <c r="H5020" s="1" t="b">
        <v>1</v>
      </c>
      <c r="I5020" s="1">
        <v>12.0</v>
      </c>
      <c r="J5020" s="7" t="str">
        <f>vlookup(I5020,Cats!$A:$B,2,false)</f>
        <v>P</v>
      </c>
    </row>
    <row r="5021">
      <c r="A5021" s="1">
        <v>142030.0</v>
      </c>
      <c r="B5021" s="1">
        <v>572.0</v>
      </c>
      <c r="C5021" s="1">
        <v>14.0</v>
      </c>
      <c r="D5021" s="1" t="s">
        <v>46</v>
      </c>
      <c r="E5021" s="1">
        <v>48.0</v>
      </c>
      <c r="F5021" s="7" t="str">
        <f>vlookup(E5021,Teams!A:B,2,false)</f>
        <v>WWPN</v>
      </c>
      <c r="G5021" s="1" t="b">
        <v>0</v>
      </c>
      <c r="H5021" s="1" t="b">
        <v>0</v>
      </c>
      <c r="I5021" s="1">
        <v>12.0</v>
      </c>
      <c r="J5021" s="7" t="str">
        <f>vlookup(I5021,Cats!$A:$B,2,false)</f>
        <v>P</v>
      </c>
    </row>
    <row r="5022">
      <c r="A5022" s="1">
        <v>142031.0</v>
      </c>
      <c r="B5022" s="1">
        <v>572.0</v>
      </c>
      <c r="C5022" s="1">
        <v>4.0</v>
      </c>
      <c r="D5022" s="1" t="s">
        <v>93</v>
      </c>
      <c r="E5022" s="1">
        <v>36.0</v>
      </c>
      <c r="F5022" s="7" t="str">
        <f>vlookup(E5022,Teams!A:B,2,false)</f>
        <v>PRISMS</v>
      </c>
      <c r="G5022" s="1" t="b">
        <v>1</v>
      </c>
      <c r="H5022" s="1" t="b">
        <v>0</v>
      </c>
      <c r="I5022" s="1">
        <v>13.0</v>
      </c>
      <c r="J5022" s="7" t="str">
        <f>vlookup(I5022,Cats!$A:$B,2,false)</f>
        <v>X</v>
      </c>
    </row>
    <row r="5023">
      <c r="A5023" s="1">
        <v>142032.0</v>
      </c>
      <c r="B5023" s="1">
        <v>572.0</v>
      </c>
      <c r="C5023" s="1">
        <v>0.0</v>
      </c>
      <c r="D5023" s="1" t="s">
        <v>51</v>
      </c>
      <c r="E5023" s="1">
        <v>48.0</v>
      </c>
      <c r="F5023" s="7" t="str">
        <f>vlookup(E5023,Teams!A:B,2,false)</f>
        <v>WWPN</v>
      </c>
      <c r="G5023" s="1" t="b">
        <v>0</v>
      </c>
      <c r="H5023" s="1" t="b">
        <v>0</v>
      </c>
      <c r="I5023" s="1">
        <v>13.0</v>
      </c>
      <c r="J5023" s="7" t="str">
        <f>vlookup(I5023,Cats!$A:$B,2,false)</f>
        <v>X</v>
      </c>
    </row>
    <row r="5024">
      <c r="A5024" s="1">
        <v>142033.0</v>
      </c>
      <c r="B5024" s="1">
        <v>572.0</v>
      </c>
      <c r="C5024" s="1">
        <v>14.0</v>
      </c>
      <c r="D5024" s="1" t="s">
        <v>94</v>
      </c>
      <c r="E5024" s="1">
        <v>36.0</v>
      </c>
      <c r="F5024" s="7" t="str">
        <f>vlookup(E5024,Teams!A:B,2,false)</f>
        <v>PRISMS</v>
      </c>
      <c r="G5024" s="1" t="b">
        <v>1</v>
      </c>
      <c r="H5024" s="1" t="b">
        <v>0</v>
      </c>
      <c r="I5024" s="1">
        <v>14.0</v>
      </c>
      <c r="J5024" s="7" t="str">
        <f>vlookup(I5024,Cats!$A:$B,2,false)</f>
        <v>M</v>
      </c>
    </row>
    <row r="5025">
      <c r="A5025" s="1">
        <v>142034.0</v>
      </c>
      <c r="B5025" s="1">
        <v>572.0</v>
      </c>
      <c r="C5025" s="1">
        <v>0.0</v>
      </c>
      <c r="D5025" s="1" t="s">
        <v>48</v>
      </c>
      <c r="E5025" s="1">
        <v>48.0</v>
      </c>
      <c r="F5025" s="7" t="str">
        <f>vlookup(E5025,Teams!A:B,2,false)</f>
        <v>WWPN</v>
      </c>
      <c r="G5025" s="1" t="b">
        <v>0</v>
      </c>
      <c r="H5025" s="1" t="b">
        <v>0</v>
      </c>
      <c r="I5025" s="1">
        <v>14.0</v>
      </c>
      <c r="J5025" s="7" t="str">
        <f>vlookup(I5025,Cats!$A:$B,2,false)</f>
        <v>M</v>
      </c>
    </row>
    <row r="5026">
      <c r="A5026" s="1">
        <v>142035.0</v>
      </c>
      <c r="B5026" s="1">
        <v>572.0</v>
      </c>
      <c r="C5026" s="1">
        <v>0.0</v>
      </c>
      <c r="D5026" s="1" t="s">
        <v>93</v>
      </c>
      <c r="E5026" s="1">
        <v>36.0</v>
      </c>
      <c r="F5026" s="7" t="str">
        <f>vlookup(E5026,Teams!A:B,2,false)</f>
        <v>PRISMS</v>
      </c>
      <c r="G5026" s="1" t="b">
        <v>1</v>
      </c>
      <c r="H5026" s="1" t="b">
        <v>0</v>
      </c>
      <c r="I5026" s="1">
        <v>15.0</v>
      </c>
      <c r="J5026" s="7" t="str">
        <f>vlookup(I5026,Cats!$A:$B,2,false)</f>
        <v>C</v>
      </c>
    </row>
    <row r="5027">
      <c r="A5027" s="1">
        <v>142036.0</v>
      </c>
      <c r="B5027" s="1">
        <v>572.0</v>
      </c>
      <c r="C5027" s="1">
        <v>0.0</v>
      </c>
      <c r="D5027" s="1" t="s">
        <v>49</v>
      </c>
      <c r="E5027" s="1">
        <v>48.0</v>
      </c>
      <c r="F5027" s="7" t="str">
        <f>vlookup(E5027,Teams!A:B,2,false)</f>
        <v>WWPN</v>
      </c>
      <c r="G5027" s="1" t="b">
        <v>0</v>
      </c>
      <c r="H5027" s="1" t="b">
        <v>0</v>
      </c>
      <c r="I5027" s="1">
        <v>15.0</v>
      </c>
      <c r="J5027" s="7" t="str">
        <f>vlookup(I5027,Cats!$A:$B,2,false)</f>
        <v>C</v>
      </c>
    </row>
    <row r="5028">
      <c r="A5028" s="1">
        <v>142037.0</v>
      </c>
      <c r="B5028" s="1">
        <v>572.0</v>
      </c>
      <c r="C5028" s="1">
        <v>0.0</v>
      </c>
      <c r="D5028" s="1" t="s">
        <v>32</v>
      </c>
      <c r="E5028" s="1">
        <v>36.0</v>
      </c>
      <c r="F5028" s="7" t="str">
        <f>vlookup(E5028,Teams!A:B,2,false)</f>
        <v>PRISMS</v>
      </c>
      <c r="G5028" s="1" t="b">
        <v>1</v>
      </c>
      <c r="H5028" s="1" t="b">
        <v>1</v>
      </c>
      <c r="I5028" s="1">
        <v>16.0</v>
      </c>
      <c r="J5028" s="7" t="str">
        <f>vlookup(I5028,Cats!$A:$B,2,false)</f>
        <v>E</v>
      </c>
    </row>
    <row r="5029">
      <c r="A5029" s="1">
        <v>142038.0</v>
      </c>
      <c r="B5029" s="1">
        <v>572.0</v>
      </c>
      <c r="C5029" s="1">
        <v>4.0</v>
      </c>
      <c r="D5029" s="1" t="s">
        <v>46</v>
      </c>
      <c r="E5029" s="1">
        <v>48.0</v>
      </c>
      <c r="F5029" s="7" t="str">
        <f>vlookup(E5029,Teams!A:B,2,false)</f>
        <v>WWPN</v>
      </c>
      <c r="G5029" s="1" t="b">
        <v>0</v>
      </c>
      <c r="H5029" s="1" t="b">
        <v>0</v>
      </c>
      <c r="I5029" s="1">
        <v>16.0</v>
      </c>
      <c r="J5029" s="7" t="str">
        <f>vlookup(I5029,Cats!$A:$B,2,false)</f>
        <v>E</v>
      </c>
    </row>
    <row r="5030">
      <c r="A5030" s="1">
        <v>142039.0</v>
      </c>
      <c r="B5030" s="1">
        <v>572.0</v>
      </c>
      <c r="C5030" s="1">
        <v>0.0</v>
      </c>
      <c r="D5030" s="1" t="s">
        <v>32</v>
      </c>
      <c r="E5030" s="1">
        <v>36.0</v>
      </c>
      <c r="F5030" s="7" t="str">
        <f>vlookup(E5030,Teams!A:B,2,false)</f>
        <v>PRISMS</v>
      </c>
      <c r="G5030" s="1" t="b">
        <v>1</v>
      </c>
      <c r="H5030" s="1" t="b">
        <v>1</v>
      </c>
      <c r="I5030" s="1">
        <v>17.0</v>
      </c>
      <c r="J5030" s="7" t="str">
        <f>vlookup(I5030,Cats!$A:$B,2,false)</f>
        <v>B</v>
      </c>
    </row>
    <row r="5031">
      <c r="A5031" s="1">
        <v>142040.0</v>
      </c>
      <c r="B5031" s="1">
        <v>572.0</v>
      </c>
      <c r="C5031" s="1">
        <v>4.0</v>
      </c>
      <c r="D5031" s="1" t="s">
        <v>51</v>
      </c>
      <c r="E5031" s="1">
        <v>48.0</v>
      </c>
      <c r="F5031" s="7" t="str">
        <f>vlookup(E5031,Teams!A:B,2,false)</f>
        <v>WWPN</v>
      </c>
      <c r="G5031" s="1" t="b">
        <v>0</v>
      </c>
      <c r="H5031" s="1" t="b">
        <v>0</v>
      </c>
      <c r="I5031" s="1">
        <v>17.0</v>
      </c>
      <c r="J5031" s="7" t="str">
        <f>vlookup(I5031,Cats!$A:$B,2,false)</f>
        <v>B</v>
      </c>
    </row>
    <row r="5032">
      <c r="A5032" s="1">
        <v>142041.0</v>
      </c>
      <c r="B5032" s="1">
        <v>572.0</v>
      </c>
      <c r="C5032" s="1">
        <v>0.0</v>
      </c>
      <c r="D5032" s="1" t="s">
        <v>32</v>
      </c>
      <c r="E5032" s="1">
        <v>36.0</v>
      </c>
      <c r="F5032" s="7" t="str">
        <f>vlookup(E5032,Teams!A:B,2,false)</f>
        <v>PRISMS</v>
      </c>
      <c r="G5032" s="1" t="b">
        <v>1</v>
      </c>
      <c r="H5032" s="1" t="b">
        <v>1</v>
      </c>
      <c r="I5032" s="1">
        <v>18.0</v>
      </c>
      <c r="J5032" s="7" t="str">
        <f>vlookup(I5032,Cats!$A:$B,2,false)</f>
        <v>P</v>
      </c>
    </row>
    <row r="5033">
      <c r="A5033" s="1">
        <v>142042.0</v>
      </c>
      <c r="B5033" s="1">
        <v>572.0</v>
      </c>
      <c r="C5033" s="1">
        <v>4.0</v>
      </c>
      <c r="D5033" s="1" t="s">
        <v>46</v>
      </c>
      <c r="E5033" s="1">
        <v>48.0</v>
      </c>
      <c r="F5033" s="7" t="str">
        <f>vlookup(E5033,Teams!A:B,2,false)</f>
        <v>WWPN</v>
      </c>
      <c r="G5033" s="1" t="b">
        <v>0</v>
      </c>
      <c r="H5033" s="1" t="b">
        <v>0</v>
      </c>
      <c r="I5033" s="1">
        <v>18.0</v>
      </c>
      <c r="J5033" s="7" t="str">
        <f>vlookup(I5033,Cats!$A:$B,2,false)</f>
        <v>P</v>
      </c>
    </row>
    <row r="5034">
      <c r="A5034" s="1">
        <v>142043.0</v>
      </c>
      <c r="B5034" s="1">
        <v>572.0</v>
      </c>
      <c r="C5034" s="1">
        <v>0.0</v>
      </c>
      <c r="D5034" s="1" t="s">
        <v>32</v>
      </c>
      <c r="E5034" s="1">
        <v>36.0</v>
      </c>
      <c r="F5034" s="7" t="str">
        <f>vlookup(E5034,Teams!A:B,2,false)</f>
        <v>PRISMS</v>
      </c>
      <c r="G5034" s="1" t="b">
        <v>1</v>
      </c>
      <c r="H5034" s="1" t="b">
        <v>1</v>
      </c>
      <c r="I5034" s="1">
        <v>19.0</v>
      </c>
      <c r="J5034" s="7" t="str">
        <f>vlookup(I5034,Cats!$A:$B,2,false)</f>
        <v>X</v>
      </c>
    </row>
    <row r="5035">
      <c r="A5035" s="1">
        <v>142044.0</v>
      </c>
      <c r="B5035" s="1">
        <v>572.0</v>
      </c>
      <c r="C5035" s="1">
        <v>14.0</v>
      </c>
      <c r="D5035" s="1" t="s">
        <v>46</v>
      </c>
      <c r="E5035" s="1">
        <v>48.0</v>
      </c>
      <c r="F5035" s="7" t="str">
        <f>vlookup(E5035,Teams!A:B,2,false)</f>
        <v>WWPN</v>
      </c>
      <c r="G5035" s="1" t="b">
        <v>0</v>
      </c>
      <c r="H5035" s="1" t="b">
        <v>0</v>
      </c>
      <c r="I5035" s="1">
        <v>19.0</v>
      </c>
      <c r="J5035" s="7" t="str">
        <f>vlookup(I5035,Cats!$A:$B,2,false)</f>
        <v>X</v>
      </c>
    </row>
    <row r="5036">
      <c r="A5036" s="1">
        <v>142045.0</v>
      </c>
      <c r="B5036" s="1">
        <v>572.0</v>
      </c>
      <c r="C5036" s="1">
        <v>4.0</v>
      </c>
      <c r="D5036" s="1" t="s">
        <v>195</v>
      </c>
      <c r="E5036" s="1">
        <v>36.0</v>
      </c>
      <c r="F5036" s="7" t="str">
        <f>vlookup(E5036,Teams!A:B,2,false)</f>
        <v>PRISMS</v>
      </c>
      <c r="G5036" s="1" t="b">
        <v>1</v>
      </c>
      <c r="H5036" s="1" t="b">
        <v>0</v>
      </c>
      <c r="I5036" s="1">
        <v>20.0</v>
      </c>
      <c r="J5036" s="7" t="str">
        <f>vlookup(I5036,Cats!$A:$B,2,false)</f>
        <v>M</v>
      </c>
    </row>
    <row r="5037">
      <c r="A5037" s="1">
        <v>142046.0</v>
      </c>
      <c r="B5037" s="1">
        <v>572.0</v>
      </c>
      <c r="C5037" s="1">
        <v>0.0</v>
      </c>
      <c r="D5037" s="1" t="s">
        <v>32</v>
      </c>
      <c r="E5037" s="1">
        <v>48.0</v>
      </c>
      <c r="F5037" s="7" t="str">
        <f>vlookup(E5037,Teams!A:B,2,false)</f>
        <v>WWPN</v>
      </c>
      <c r="G5037" s="1" t="b">
        <v>0</v>
      </c>
      <c r="H5037" s="1" t="b">
        <v>1</v>
      </c>
      <c r="I5037" s="1">
        <v>20.0</v>
      </c>
      <c r="J5037" s="7" t="str">
        <f>vlookup(I5037,Cats!$A:$B,2,false)</f>
        <v>M</v>
      </c>
    </row>
    <row r="5038">
      <c r="A5038" s="1">
        <v>142047.0</v>
      </c>
      <c r="B5038" s="1">
        <v>572.0</v>
      </c>
      <c r="C5038" s="1">
        <v>4.0</v>
      </c>
      <c r="D5038" s="1" t="s">
        <v>94</v>
      </c>
      <c r="E5038" s="1">
        <v>36.0</v>
      </c>
      <c r="F5038" s="7" t="str">
        <f>vlookup(E5038,Teams!A:B,2,false)</f>
        <v>PRISMS</v>
      </c>
      <c r="G5038" s="1" t="b">
        <v>1</v>
      </c>
      <c r="H5038" s="1" t="b">
        <v>0</v>
      </c>
      <c r="I5038" s="1">
        <v>21.0</v>
      </c>
      <c r="J5038" s="7" t="str">
        <f>vlookup(I5038,Cats!$A:$B,2,false)</f>
        <v>C</v>
      </c>
    </row>
    <row r="5039">
      <c r="A5039" s="1">
        <v>142048.0</v>
      </c>
      <c r="B5039" s="1">
        <v>572.0</v>
      </c>
      <c r="C5039" s="1">
        <v>0.0</v>
      </c>
      <c r="D5039" s="1" t="s">
        <v>49</v>
      </c>
      <c r="E5039" s="1">
        <v>48.0</v>
      </c>
      <c r="F5039" s="7" t="str">
        <f>vlookup(E5039,Teams!A:B,2,false)</f>
        <v>WWPN</v>
      </c>
      <c r="G5039" s="1" t="b">
        <v>0</v>
      </c>
      <c r="H5039" s="1" t="b">
        <v>0</v>
      </c>
      <c r="I5039" s="1">
        <v>21.0</v>
      </c>
      <c r="J5039" s="7" t="str">
        <f>vlookup(I5039,Cats!$A:$B,2,false)</f>
        <v>C</v>
      </c>
    </row>
    <row r="5040">
      <c r="A5040" s="1">
        <v>142049.0</v>
      </c>
      <c r="B5040" s="1">
        <v>572.0</v>
      </c>
      <c r="C5040" s="1">
        <v>0.0</v>
      </c>
      <c r="D5040" s="1" t="s">
        <v>32</v>
      </c>
      <c r="E5040" s="1">
        <v>36.0</v>
      </c>
      <c r="F5040" s="7" t="str">
        <f>vlookup(E5040,Teams!A:B,2,false)</f>
        <v>PRISMS</v>
      </c>
      <c r="G5040" s="1" t="b">
        <v>1</v>
      </c>
      <c r="H5040" s="1" t="b">
        <v>1</v>
      </c>
      <c r="I5040" s="1">
        <v>22.0</v>
      </c>
      <c r="J5040" s="7" t="str">
        <f>vlookup(I5040,Cats!$A:$B,2,false)</f>
        <v>E</v>
      </c>
    </row>
    <row r="5041">
      <c r="A5041" s="1">
        <v>142050.0</v>
      </c>
      <c r="B5041" s="1">
        <v>572.0</v>
      </c>
      <c r="C5041" s="1">
        <v>14.0</v>
      </c>
      <c r="D5041" s="1" t="s">
        <v>46</v>
      </c>
      <c r="E5041" s="1">
        <v>48.0</v>
      </c>
      <c r="F5041" s="7" t="str">
        <f>vlookup(E5041,Teams!A:B,2,false)</f>
        <v>WWPN</v>
      </c>
      <c r="G5041" s="1" t="b">
        <v>0</v>
      </c>
      <c r="H5041" s="1" t="b">
        <v>0</v>
      </c>
      <c r="I5041" s="1">
        <v>22.0</v>
      </c>
      <c r="J5041" s="7" t="str">
        <f>vlookup(I5041,Cats!$A:$B,2,false)</f>
        <v>E</v>
      </c>
    </row>
    <row r="5042">
      <c r="A5042" s="1">
        <v>142051.0</v>
      </c>
      <c r="B5042" s="1">
        <v>572.0</v>
      </c>
      <c r="C5042" s="1">
        <v>0.0</v>
      </c>
      <c r="D5042" s="1" t="s">
        <v>32</v>
      </c>
      <c r="E5042" s="1">
        <v>36.0</v>
      </c>
      <c r="F5042" s="7" t="str">
        <f>vlookup(E5042,Teams!A:B,2,false)</f>
        <v>PRISMS</v>
      </c>
      <c r="G5042" s="1" t="b">
        <v>1</v>
      </c>
      <c r="H5042" s="1" t="b">
        <v>1</v>
      </c>
      <c r="I5042" s="1">
        <v>23.0</v>
      </c>
      <c r="J5042" s="7" t="str">
        <f>vlookup(I5042,Cats!$A:$B,2,false)</f>
        <v>B</v>
      </c>
    </row>
    <row r="5043">
      <c r="A5043" s="1">
        <v>142052.0</v>
      </c>
      <c r="B5043" s="1">
        <v>572.0</v>
      </c>
      <c r="C5043" s="1">
        <v>4.0</v>
      </c>
      <c r="D5043" s="1" t="s">
        <v>51</v>
      </c>
      <c r="E5043" s="1">
        <v>48.0</v>
      </c>
      <c r="F5043" s="7" t="str">
        <f>vlookup(E5043,Teams!A:B,2,false)</f>
        <v>WWPN</v>
      </c>
      <c r="G5043" s="1" t="b">
        <v>0</v>
      </c>
      <c r="H5043" s="1" t="b">
        <v>0</v>
      </c>
      <c r="I5043" s="1">
        <v>23.0</v>
      </c>
      <c r="J5043" s="7" t="str">
        <f>vlookup(I5043,Cats!$A:$B,2,false)</f>
        <v>B</v>
      </c>
    </row>
    <row r="5044">
      <c r="A5044" s="1">
        <v>142053.0</v>
      </c>
      <c r="B5044" s="1">
        <v>572.0</v>
      </c>
      <c r="C5044" s="1">
        <v>0.0</v>
      </c>
      <c r="D5044" s="1" t="s">
        <v>195</v>
      </c>
      <c r="E5044" s="1">
        <v>36.0</v>
      </c>
      <c r="F5044" s="7" t="str">
        <f>vlookup(E5044,Teams!A:B,2,false)</f>
        <v>PRISMS</v>
      </c>
      <c r="G5044" s="1" t="b">
        <v>1</v>
      </c>
      <c r="H5044" s="1" t="b">
        <v>0</v>
      </c>
      <c r="I5044" s="1">
        <v>24.0</v>
      </c>
      <c r="J5044" s="7" t="str">
        <f>vlookup(I5044,Cats!$A:$B,2,false)</f>
        <v>P</v>
      </c>
    </row>
    <row r="5045">
      <c r="A5045" s="1">
        <v>142054.0</v>
      </c>
      <c r="B5045" s="1">
        <v>572.0</v>
      </c>
      <c r="C5045" s="1">
        <v>0.0</v>
      </c>
      <c r="D5045" s="1" t="s">
        <v>48</v>
      </c>
      <c r="E5045" s="1">
        <v>48.0</v>
      </c>
      <c r="F5045" s="7" t="str">
        <f>vlookup(E5045,Teams!A:B,2,false)</f>
        <v>WWPN</v>
      </c>
      <c r="G5045" s="1" t="b">
        <v>0</v>
      </c>
      <c r="H5045" s="1" t="b">
        <v>0</v>
      </c>
      <c r="I5045" s="1">
        <v>24.0</v>
      </c>
      <c r="J5045" s="7" t="str">
        <f>vlookup(I5045,Cats!$A:$B,2,false)</f>
        <v>P</v>
      </c>
    </row>
    <row r="5046">
      <c r="A5046" s="1">
        <v>142055.0</v>
      </c>
      <c r="B5046" s="1">
        <v>573.0</v>
      </c>
      <c r="C5046" s="1">
        <v>0.0</v>
      </c>
      <c r="D5046" s="1" t="s">
        <v>75</v>
      </c>
      <c r="E5046" s="1">
        <v>136.0</v>
      </c>
      <c r="F5046" s="7" t="str">
        <f>vlookup(E5046,Teams!A:B,2,false)</f>
        <v>NoHo B</v>
      </c>
      <c r="G5046" s="1" t="b">
        <v>1</v>
      </c>
      <c r="H5046" s="1" t="b">
        <v>0</v>
      </c>
      <c r="I5046" s="1">
        <v>1.0</v>
      </c>
      <c r="J5046" s="7" t="str">
        <f>vlookup(I5046,Cats!$A:$B,2,false)</f>
        <v>X</v>
      </c>
    </row>
    <row r="5047">
      <c r="A5047" s="1">
        <v>142056.0</v>
      </c>
      <c r="B5047" s="1">
        <v>573.0</v>
      </c>
      <c r="C5047" s="1">
        <v>0.0</v>
      </c>
      <c r="D5047" s="1" t="s">
        <v>142</v>
      </c>
      <c r="E5047" s="1">
        <v>41.0</v>
      </c>
      <c r="F5047" s="7" t="str">
        <f>vlookup(E5047,Teams!A:B,2,false)</f>
        <v>Shen</v>
      </c>
      <c r="G5047" s="1" t="b">
        <v>0</v>
      </c>
      <c r="H5047" s="1" t="b">
        <v>0</v>
      </c>
      <c r="I5047" s="1">
        <v>1.0</v>
      </c>
      <c r="J5047" s="7" t="str">
        <f>vlookup(I5047,Cats!$A:$B,2,false)</f>
        <v>X</v>
      </c>
    </row>
    <row r="5048">
      <c r="A5048" s="1">
        <v>142057.0</v>
      </c>
      <c r="B5048" s="1">
        <v>573.0</v>
      </c>
      <c r="C5048" s="1">
        <v>4.0</v>
      </c>
      <c r="D5048" s="1" t="s">
        <v>214</v>
      </c>
      <c r="E5048" s="1">
        <v>136.0</v>
      </c>
      <c r="F5048" s="7" t="str">
        <f>vlookup(E5048,Teams!A:B,2,false)</f>
        <v>NoHo B</v>
      </c>
      <c r="G5048" s="1" t="b">
        <v>1</v>
      </c>
      <c r="H5048" s="1" t="b">
        <v>0</v>
      </c>
      <c r="I5048" s="1">
        <v>2.0</v>
      </c>
      <c r="J5048" s="7" t="str">
        <f>vlookup(I5048,Cats!$A:$B,2,false)</f>
        <v>M</v>
      </c>
    </row>
    <row r="5049">
      <c r="A5049" s="1">
        <v>142058.0</v>
      </c>
      <c r="B5049" s="1">
        <v>573.0</v>
      </c>
      <c r="C5049" s="1">
        <v>0.0</v>
      </c>
      <c r="D5049" s="1" t="s">
        <v>139</v>
      </c>
      <c r="E5049" s="1">
        <v>41.0</v>
      </c>
      <c r="F5049" s="7" t="str">
        <f>vlookup(E5049,Teams!A:B,2,false)</f>
        <v>Shen</v>
      </c>
      <c r="G5049" s="1" t="b">
        <v>0</v>
      </c>
      <c r="H5049" s="1" t="b">
        <v>0</v>
      </c>
      <c r="I5049" s="1">
        <v>2.0</v>
      </c>
      <c r="J5049" s="7" t="str">
        <f>vlookup(I5049,Cats!$A:$B,2,false)</f>
        <v>M</v>
      </c>
    </row>
    <row r="5050">
      <c r="A5050" s="1">
        <v>142059.0</v>
      </c>
      <c r="B5050" s="1">
        <v>573.0</v>
      </c>
      <c r="C5050" s="1">
        <v>0.0</v>
      </c>
      <c r="D5050" s="1" t="s">
        <v>32</v>
      </c>
      <c r="E5050" s="1">
        <v>136.0</v>
      </c>
      <c r="F5050" s="7" t="str">
        <f>vlookup(E5050,Teams!A:B,2,false)</f>
        <v>NoHo B</v>
      </c>
      <c r="G5050" s="1" t="b">
        <v>1</v>
      </c>
      <c r="H5050" s="1" t="b">
        <v>1</v>
      </c>
      <c r="I5050" s="1">
        <v>3.0</v>
      </c>
      <c r="J5050" s="7" t="str">
        <f>vlookup(I5050,Cats!$A:$B,2,false)</f>
        <v>C</v>
      </c>
    </row>
    <row r="5051">
      <c r="A5051" s="1">
        <v>142060.0</v>
      </c>
      <c r="B5051" s="1">
        <v>573.0</v>
      </c>
      <c r="C5051" s="1">
        <v>14.0</v>
      </c>
      <c r="D5051" s="1" t="s">
        <v>92</v>
      </c>
      <c r="E5051" s="1">
        <v>41.0</v>
      </c>
      <c r="F5051" s="7" t="str">
        <f>vlookup(E5051,Teams!A:B,2,false)</f>
        <v>Shen</v>
      </c>
      <c r="G5051" s="1" t="b">
        <v>0</v>
      </c>
      <c r="H5051" s="1" t="b">
        <v>0</v>
      </c>
      <c r="I5051" s="1">
        <v>3.0</v>
      </c>
      <c r="J5051" s="7" t="str">
        <f>vlookup(I5051,Cats!$A:$B,2,false)</f>
        <v>C</v>
      </c>
    </row>
    <row r="5052">
      <c r="A5052" s="1">
        <v>142061.0</v>
      </c>
      <c r="B5052" s="1">
        <v>573.0</v>
      </c>
      <c r="C5052" s="1">
        <v>0.0</v>
      </c>
      <c r="D5052" s="1" t="s">
        <v>32</v>
      </c>
      <c r="E5052" s="1">
        <v>136.0</v>
      </c>
      <c r="F5052" s="7" t="str">
        <f>vlookup(E5052,Teams!A:B,2,false)</f>
        <v>NoHo B</v>
      </c>
      <c r="G5052" s="1" t="b">
        <v>1</v>
      </c>
      <c r="H5052" s="1" t="b">
        <v>1</v>
      </c>
      <c r="I5052" s="1">
        <v>4.0</v>
      </c>
      <c r="J5052" s="7" t="str">
        <f>vlookup(I5052,Cats!$A:$B,2,false)</f>
        <v>E</v>
      </c>
    </row>
    <row r="5053">
      <c r="A5053" s="1">
        <v>142062.0</v>
      </c>
      <c r="B5053" s="1">
        <v>573.0</v>
      </c>
      <c r="C5053" s="1">
        <v>14.0</v>
      </c>
      <c r="D5053" s="1" t="s">
        <v>92</v>
      </c>
      <c r="E5053" s="1">
        <v>41.0</v>
      </c>
      <c r="F5053" s="7" t="str">
        <f>vlookup(E5053,Teams!A:B,2,false)</f>
        <v>Shen</v>
      </c>
      <c r="G5053" s="1" t="b">
        <v>0</v>
      </c>
      <c r="H5053" s="1" t="b">
        <v>0</v>
      </c>
      <c r="I5053" s="1">
        <v>4.0</v>
      </c>
      <c r="J5053" s="7" t="str">
        <f>vlookup(I5053,Cats!$A:$B,2,false)</f>
        <v>E</v>
      </c>
    </row>
    <row r="5054">
      <c r="A5054" s="1">
        <v>142063.0</v>
      </c>
      <c r="B5054" s="1">
        <v>573.0</v>
      </c>
      <c r="C5054" s="1">
        <v>0.0</v>
      </c>
      <c r="D5054" s="1" t="s">
        <v>32</v>
      </c>
      <c r="E5054" s="1">
        <v>136.0</v>
      </c>
      <c r="F5054" s="7" t="str">
        <f>vlookup(E5054,Teams!A:B,2,false)</f>
        <v>NoHo B</v>
      </c>
      <c r="G5054" s="1" t="b">
        <v>1</v>
      </c>
      <c r="H5054" s="1" t="b">
        <v>1</v>
      </c>
      <c r="I5054" s="1">
        <v>5.0</v>
      </c>
      <c r="J5054" s="7" t="str">
        <f>vlookup(I5054,Cats!$A:$B,2,false)</f>
        <v>B</v>
      </c>
    </row>
    <row r="5055">
      <c r="A5055" s="1">
        <v>142064.0</v>
      </c>
      <c r="B5055" s="1">
        <v>573.0</v>
      </c>
      <c r="C5055" s="1">
        <v>4.0</v>
      </c>
      <c r="D5055" s="1" t="s">
        <v>92</v>
      </c>
      <c r="E5055" s="1">
        <v>41.0</v>
      </c>
      <c r="F5055" s="7" t="str">
        <f>vlookup(E5055,Teams!A:B,2,false)</f>
        <v>Shen</v>
      </c>
      <c r="G5055" s="1" t="b">
        <v>0</v>
      </c>
      <c r="H5055" s="1" t="b">
        <v>0</v>
      </c>
      <c r="I5055" s="1">
        <v>5.0</v>
      </c>
      <c r="J5055" s="7" t="str">
        <f>vlookup(I5055,Cats!$A:$B,2,false)</f>
        <v>B</v>
      </c>
    </row>
    <row r="5056">
      <c r="A5056" s="1">
        <v>142065.0</v>
      </c>
      <c r="B5056" s="1">
        <v>573.0</v>
      </c>
      <c r="C5056" s="1">
        <v>0.0</v>
      </c>
      <c r="D5056" s="1" t="s">
        <v>32</v>
      </c>
      <c r="E5056" s="1">
        <v>136.0</v>
      </c>
      <c r="F5056" s="7" t="str">
        <f>vlookup(E5056,Teams!A:B,2,false)</f>
        <v>NoHo B</v>
      </c>
      <c r="G5056" s="1" t="b">
        <v>1</v>
      </c>
      <c r="H5056" s="1" t="b">
        <v>1</v>
      </c>
      <c r="I5056" s="1">
        <v>6.0</v>
      </c>
      <c r="J5056" s="7" t="str">
        <f>vlookup(I5056,Cats!$A:$B,2,false)</f>
        <v>P</v>
      </c>
    </row>
    <row r="5057">
      <c r="A5057" s="1">
        <v>142066.0</v>
      </c>
      <c r="B5057" s="1">
        <v>573.0</v>
      </c>
      <c r="C5057" s="1">
        <v>4.0</v>
      </c>
      <c r="D5057" s="1" t="s">
        <v>92</v>
      </c>
      <c r="E5057" s="1">
        <v>41.0</v>
      </c>
      <c r="F5057" s="7" t="str">
        <f>vlookup(E5057,Teams!A:B,2,false)</f>
        <v>Shen</v>
      </c>
      <c r="G5057" s="1" t="b">
        <v>0</v>
      </c>
      <c r="H5057" s="1" t="b">
        <v>0</v>
      </c>
      <c r="I5057" s="1">
        <v>6.0</v>
      </c>
      <c r="J5057" s="7" t="str">
        <f>vlookup(I5057,Cats!$A:$B,2,false)</f>
        <v>P</v>
      </c>
    </row>
    <row r="5058">
      <c r="A5058" s="1">
        <v>142067.0</v>
      </c>
      <c r="B5058" s="1">
        <v>573.0</v>
      </c>
      <c r="C5058" s="1">
        <v>4.0</v>
      </c>
      <c r="D5058" s="1" t="s">
        <v>156</v>
      </c>
      <c r="E5058" s="1">
        <v>136.0</v>
      </c>
      <c r="F5058" s="7" t="str">
        <f>vlookup(E5058,Teams!A:B,2,false)</f>
        <v>NoHo B</v>
      </c>
      <c r="G5058" s="1" t="b">
        <v>1</v>
      </c>
      <c r="H5058" s="1" t="b">
        <v>0</v>
      </c>
      <c r="I5058" s="1">
        <v>7.0</v>
      </c>
      <c r="J5058" s="7" t="str">
        <f>vlookup(I5058,Cats!$A:$B,2,false)</f>
        <v>X</v>
      </c>
    </row>
    <row r="5059">
      <c r="A5059" s="1">
        <v>142068.0</v>
      </c>
      <c r="B5059" s="1">
        <v>573.0</v>
      </c>
      <c r="C5059" s="1">
        <v>0.0</v>
      </c>
      <c r="D5059" s="1" t="s">
        <v>92</v>
      </c>
      <c r="E5059" s="1">
        <v>41.0</v>
      </c>
      <c r="F5059" s="7" t="str">
        <f>vlookup(E5059,Teams!A:B,2,false)</f>
        <v>Shen</v>
      </c>
      <c r="G5059" s="1" t="b">
        <v>0</v>
      </c>
      <c r="H5059" s="1" t="b">
        <v>0</v>
      </c>
      <c r="I5059" s="1">
        <v>7.0</v>
      </c>
      <c r="J5059" s="7" t="str">
        <f>vlookup(I5059,Cats!$A:$B,2,false)</f>
        <v>X</v>
      </c>
    </row>
    <row r="5060">
      <c r="A5060" s="1">
        <v>142069.0</v>
      </c>
      <c r="B5060" s="1">
        <v>573.0</v>
      </c>
      <c r="C5060" s="1">
        <v>4.0</v>
      </c>
      <c r="D5060" s="1" t="s">
        <v>75</v>
      </c>
      <c r="E5060" s="1">
        <v>136.0</v>
      </c>
      <c r="F5060" s="7" t="str">
        <f>vlookup(E5060,Teams!A:B,2,false)</f>
        <v>NoHo B</v>
      </c>
      <c r="G5060" s="1" t="b">
        <v>1</v>
      </c>
      <c r="H5060" s="1" t="b">
        <v>0</v>
      </c>
      <c r="I5060" s="1">
        <v>8.0</v>
      </c>
      <c r="J5060" s="7" t="str">
        <f>vlookup(I5060,Cats!$A:$B,2,false)</f>
        <v>M</v>
      </c>
    </row>
    <row r="5061">
      <c r="A5061" s="1">
        <v>142070.0</v>
      </c>
      <c r="B5061" s="1">
        <v>573.0</v>
      </c>
      <c r="C5061" s="1">
        <v>0.0</v>
      </c>
      <c r="D5061" s="1" t="s">
        <v>32</v>
      </c>
      <c r="E5061" s="1">
        <v>41.0</v>
      </c>
      <c r="F5061" s="7" t="str">
        <f>vlookup(E5061,Teams!A:B,2,false)</f>
        <v>Shen</v>
      </c>
      <c r="G5061" s="1" t="b">
        <v>0</v>
      </c>
      <c r="H5061" s="1" t="b">
        <v>1</v>
      </c>
      <c r="I5061" s="1">
        <v>8.0</v>
      </c>
      <c r="J5061" s="7" t="str">
        <f>vlookup(I5061,Cats!$A:$B,2,false)</f>
        <v>M</v>
      </c>
    </row>
    <row r="5062">
      <c r="A5062" s="1">
        <v>142071.0</v>
      </c>
      <c r="B5062" s="1">
        <v>573.0</v>
      </c>
      <c r="C5062" s="1">
        <v>-4.0</v>
      </c>
      <c r="D5062" s="1" t="s">
        <v>75</v>
      </c>
      <c r="E5062" s="1">
        <v>136.0</v>
      </c>
      <c r="F5062" s="7" t="str">
        <f>vlookup(E5062,Teams!A:B,2,false)</f>
        <v>NoHo B</v>
      </c>
      <c r="G5062" s="1" t="b">
        <v>1</v>
      </c>
      <c r="H5062" s="1" t="b">
        <v>0</v>
      </c>
      <c r="I5062" s="1">
        <v>9.0</v>
      </c>
      <c r="J5062" s="7" t="str">
        <f>vlookup(I5062,Cats!$A:$B,2,false)</f>
        <v>C</v>
      </c>
    </row>
    <row r="5063">
      <c r="A5063" s="1">
        <v>142072.0</v>
      </c>
      <c r="B5063" s="1">
        <v>573.0</v>
      </c>
      <c r="C5063" s="1">
        <v>0.0</v>
      </c>
      <c r="D5063" s="1" t="s">
        <v>142</v>
      </c>
      <c r="E5063" s="1">
        <v>41.0</v>
      </c>
      <c r="F5063" s="7" t="str">
        <f>vlookup(E5063,Teams!A:B,2,false)</f>
        <v>Shen</v>
      </c>
      <c r="G5063" s="1" t="b">
        <v>0</v>
      </c>
      <c r="H5063" s="1" t="b">
        <v>0</v>
      </c>
      <c r="I5063" s="1">
        <v>9.0</v>
      </c>
      <c r="J5063" s="7" t="str">
        <f>vlookup(I5063,Cats!$A:$B,2,false)</f>
        <v>C</v>
      </c>
    </row>
    <row r="5064">
      <c r="A5064" s="1">
        <v>142073.0</v>
      </c>
      <c r="B5064" s="1">
        <v>573.0</v>
      </c>
      <c r="C5064" s="1">
        <v>0.0</v>
      </c>
      <c r="D5064" s="1" t="s">
        <v>75</v>
      </c>
      <c r="E5064" s="1">
        <v>136.0</v>
      </c>
      <c r="F5064" s="7" t="str">
        <f>vlookup(E5064,Teams!A:B,2,false)</f>
        <v>NoHo B</v>
      </c>
      <c r="G5064" s="1" t="b">
        <v>1</v>
      </c>
      <c r="H5064" s="1" t="b">
        <v>0</v>
      </c>
      <c r="I5064" s="1">
        <v>10.0</v>
      </c>
      <c r="J5064" s="7" t="str">
        <f>vlookup(I5064,Cats!$A:$B,2,false)</f>
        <v>E</v>
      </c>
    </row>
    <row r="5065">
      <c r="A5065" s="1">
        <v>142074.0</v>
      </c>
      <c r="B5065" s="1">
        <v>573.0</v>
      </c>
      <c r="C5065" s="1">
        <v>0.0</v>
      </c>
      <c r="D5065" s="1" t="s">
        <v>92</v>
      </c>
      <c r="E5065" s="1">
        <v>41.0</v>
      </c>
      <c r="F5065" s="7" t="str">
        <f>vlookup(E5065,Teams!A:B,2,false)</f>
        <v>Shen</v>
      </c>
      <c r="G5065" s="1" t="b">
        <v>0</v>
      </c>
      <c r="H5065" s="1" t="b">
        <v>0</v>
      </c>
      <c r="I5065" s="1">
        <v>10.0</v>
      </c>
      <c r="J5065" s="7" t="str">
        <f>vlookup(I5065,Cats!$A:$B,2,false)</f>
        <v>E</v>
      </c>
    </row>
    <row r="5066">
      <c r="A5066" s="1">
        <v>142075.0</v>
      </c>
      <c r="B5066" s="1">
        <v>573.0</v>
      </c>
      <c r="C5066" s="1">
        <v>0.0</v>
      </c>
      <c r="D5066" s="1" t="s">
        <v>32</v>
      </c>
      <c r="E5066" s="1">
        <v>136.0</v>
      </c>
      <c r="F5066" s="7" t="str">
        <f>vlookup(E5066,Teams!A:B,2,false)</f>
        <v>NoHo B</v>
      </c>
      <c r="G5066" s="1" t="b">
        <v>1</v>
      </c>
      <c r="H5066" s="1" t="b">
        <v>1</v>
      </c>
      <c r="I5066" s="1">
        <v>11.0</v>
      </c>
      <c r="J5066" s="7" t="str">
        <f>vlookup(I5066,Cats!$A:$B,2,false)</f>
        <v>B</v>
      </c>
    </row>
    <row r="5067">
      <c r="A5067" s="1">
        <v>142076.0</v>
      </c>
      <c r="B5067" s="1">
        <v>573.0</v>
      </c>
      <c r="C5067" s="1">
        <v>14.0</v>
      </c>
      <c r="D5067" s="1" t="s">
        <v>92</v>
      </c>
      <c r="E5067" s="1">
        <v>41.0</v>
      </c>
      <c r="F5067" s="7" t="str">
        <f>vlookup(E5067,Teams!A:B,2,false)</f>
        <v>Shen</v>
      </c>
      <c r="G5067" s="1" t="b">
        <v>0</v>
      </c>
      <c r="H5067" s="1" t="b">
        <v>0</v>
      </c>
      <c r="I5067" s="1">
        <v>11.0</v>
      </c>
      <c r="J5067" s="7" t="str">
        <f>vlookup(I5067,Cats!$A:$B,2,false)</f>
        <v>B</v>
      </c>
    </row>
    <row r="5068">
      <c r="A5068" s="1">
        <v>142077.0</v>
      </c>
      <c r="B5068" s="1">
        <v>573.0</v>
      </c>
      <c r="C5068" s="1">
        <v>4.0</v>
      </c>
      <c r="D5068" s="1" t="s">
        <v>75</v>
      </c>
      <c r="E5068" s="1">
        <v>136.0</v>
      </c>
      <c r="F5068" s="7" t="str">
        <f>vlookup(E5068,Teams!A:B,2,false)</f>
        <v>NoHo B</v>
      </c>
      <c r="G5068" s="1" t="b">
        <v>1</v>
      </c>
      <c r="H5068" s="1" t="b">
        <v>0</v>
      </c>
      <c r="I5068" s="1">
        <v>12.0</v>
      </c>
      <c r="J5068" s="7" t="str">
        <f>vlookup(I5068,Cats!$A:$B,2,false)</f>
        <v>P</v>
      </c>
    </row>
    <row r="5069">
      <c r="A5069" s="1">
        <v>142078.0</v>
      </c>
      <c r="B5069" s="1">
        <v>573.0</v>
      </c>
      <c r="C5069" s="1">
        <v>0.0</v>
      </c>
      <c r="D5069" s="1" t="s">
        <v>92</v>
      </c>
      <c r="E5069" s="1">
        <v>41.0</v>
      </c>
      <c r="F5069" s="7" t="str">
        <f>vlookup(E5069,Teams!A:B,2,false)</f>
        <v>Shen</v>
      </c>
      <c r="G5069" s="1" t="b">
        <v>0</v>
      </c>
      <c r="H5069" s="1" t="b">
        <v>1</v>
      </c>
      <c r="I5069" s="1">
        <v>12.0</v>
      </c>
      <c r="J5069" s="7" t="str">
        <f>vlookup(I5069,Cats!$A:$B,2,false)</f>
        <v>P</v>
      </c>
    </row>
    <row r="5070">
      <c r="A5070" s="1">
        <v>142079.0</v>
      </c>
      <c r="B5070" s="1">
        <v>573.0</v>
      </c>
      <c r="C5070" s="1">
        <v>0.0</v>
      </c>
      <c r="D5070" s="1" t="s">
        <v>156</v>
      </c>
      <c r="E5070" s="1">
        <v>136.0</v>
      </c>
      <c r="F5070" s="7" t="str">
        <f>vlookup(E5070,Teams!A:B,2,false)</f>
        <v>NoHo B</v>
      </c>
      <c r="G5070" s="1" t="b">
        <v>1</v>
      </c>
      <c r="H5070" s="1" t="b">
        <v>0</v>
      </c>
      <c r="I5070" s="1">
        <v>13.0</v>
      </c>
      <c r="J5070" s="7" t="str">
        <f>vlookup(I5070,Cats!$A:$B,2,false)</f>
        <v>X</v>
      </c>
    </row>
    <row r="5071">
      <c r="A5071" s="1">
        <v>142080.0</v>
      </c>
      <c r="B5071" s="1">
        <v>573.0</v>
      </c>
      <c r="C5071" s="1">
        <v>0.0</v>
      </c>
      <c r="D5071" s="1" t="s">
        <v>139</v>
      </c>
      <c r="E5071" s="1">
        <v>41.0</v>
      </c>
      <c r="F5071" s="7" t="str">
        <f>vlookup(E5071,Teams!A:B,2,false)</f>
        <v>Shen</v>
      </c>
      <c r="G5071" s="1" t="b">
        <v>0</v>
      </c>
      <c r="H5071" s="1" t="b">
        <v>0</v>
      </c>
      <c r="I5071" s="1">
        <v>13.0</v>
      </c>
      <c r="J5071" s="7" t="str">
        <f>vlookup(I5071,Cats!$A:$B,2,false)</f>
        <v>X</v>
      </c>
    </row>
    <row r="5072">
      <c r="A5072" s="1">
        <v>142081.0</v>
      </c>
      <c r="B5072" s="1">
        <v>573.0</v>
      </c>
      <c r="C5072" s="1">
        <v>4.0</v>
      </c>
      <c r="D5072" s="1" t="s">
        <v>75</v>
      </c>
      <c r="E5072" s="1">
        <v>136.0</v>
      </c>
      <c r="F5072" s="7" t="str">
        <f>vlookup(E5072,Teams!A:B,2,false)</f>
        <v>NoHo B</v>
      </c>
      <c r="G5072" s="1" t="b">
        <v>1</v>
      </c>
      <c r="H5072" s="1" t="b">
        <v>0</v>
      </c>
      <c r="I5072" s="1">
        <v>14.0</v>
      </c>
      <c r="J5072" s="7" t="str">
        <f>vlookup(I5072,Cats!$A:$B,2,false)</f>
        <v>M</v>
      </c>
    </row>
    <row r="5073">
      <c r="A5073" s="1">
        <v>142082.0</v>
      </c>
      <c r="B5073" s="1">
        <v>573.0</v>
      </c>
      <c r="C5073" s="1">
        <v>0.0</v>
      </c>
      <c r="D5073" s="1" t="s">
        <v>32</v>
      </c>
      <c r="E5073" s="1">
        <v>41.0</v>
      </c>
      <c r="F5073" s="7" t="str">
        <f>vlookup(E5073,Teams!A:B,2,false)</f>
        <v>Shen</v>
      </c>
      <c r="G5073" s="1" t="b">
        <v>0</v>
      </c>
      <c r="H5073" s="1" t="b">
        <v>1</v>
      </c>
      <c r="I5073" s="1">
        <v>14.0</v>
      </c>
      <c r="J5073" s="7" t="str">
        <f>vlookup(I5073,Cats!$A:$B,2,false)</f>
        <v>M</v>
      </c>
    </row>
    <row r="5074">
      <c r="A5074" s="1">
        <v>142083.0</v>
      </c>
      <c r="B5074" s="1">
        <v>573.0</v>
      </c>
      <c r="C5074" s="1">
        <v>14.0</v>
      </c>
      <c r="D5074" s="1" t="s">
        <v>75</v>
      </c>
      <c r="E5074" s="1">
        <v>136.0</v>
      </c>
      <c r="F5074" s="7" t="str">
        <f>vlookup(E5074,Teams!A:B,2,false)</f>
        <v>NoHo B</v>
      </c>
      <c r="G5074" s="1" t="b">
        <v>1</v>
      </c>
      <c r="H5074" s="1" t="b">
        <v>0</v>
      </c>
      <c r="I5074" s="1">
        <v>15.0</v>
      </c>
      <c r="J5074" s="7" t="str">
        <f>vlookup(I5074,Cats!$A:$B,2,false)</f>
        <v>C</v>
      </c>
    </row>
    <row r="5075">
      <c r="A5075" s="1">
        <v>142084.0</v>
      </c>
      <c r="B5075" s="1">
        <v>573.0</v>
      </c>
      <c r="C5075" s="1">
        <v>0.0</v>
      </c>
      <c r="D5075" s="1" t="s">
        <v>32</v>
      </c>
      <c r="E5075" s="1">
        <v>41.0</v>
      </c>
      <c r="F5075" s="7" t="str">
        <f>vlookup(E5075,Teams!A:B,2,false)</f>
        <v>Shen</v>
      </c>
      <c r="G5075" s="1" t="b">
        <v>0</v>
      </c>
      <c r="H5075" s="1" t="b">
        <v>1</v>
      </c>
      <c r="I5075" s="1">
        <v>15.0</v>
      </c>
      <c r="J5075" s="7" t="str">
        <f>vlookup(I5075,Cats!$A:$B,2,false)</f>
        <v>C</v>
      </c>
    </row>
    <row r="5076">
      <c r="A5076" s="1">
        <v>142085.0</v>
      </c>
      <c r="B5076" s="1">
        <v>573.0</v>
      </c>
      <c r="C5076" s="1">
        <v>0.0</v>
      </c>
      <c r="D5076" s="1" t="s">
        <v>32</v>
      </c>
      <c r="E5076" s="1">
        <v>136.0</v>
      </c>
      <c r="F5076" s="7" t="str">
        <f>vlookup(E5076,Teams!A:B,2,false)</f>
        <v>NoHo B</v>
      </c>
      <c r="G5076" s="1" t="b">
        <v>1</v>
      </c>
      <c r="H5076" s="1" t="b">
        <v>1</v>
      </c>
      <c r="I5076" s="1">
        <v>16.0</v>
      </c>
      <c r="J5076" s="7" t="str">
        <f>vlookup(I5076,Cats!$A:$B,2,false)</f>
        <v>E</v>
      </c>
    </row>
    <row r="5077">
      <c r="A5077" s="1">
        <v>142086.0</v>
      </c>
      <c r="B5077" s="1">
        <v>573.0</v>
      </c>
      <c r="C5077" s="1">
        <v>14.0</v>
      </c>
      <c r="D5077" s="1" t="s">
        <v>92</v>
      </c>
      <c r="E5077" s="1">
        <v>41.0</v>
      </c>
      <c r="F5077" s="7" t="str">
        <f>vlookup(E5077,Teams!A:B,2,false)</f>
        <v>Shen</v>
      </c>
      <c r="G5077" s="1" t="b">
        <v>0</v>
      </c>
      <c r="H5077" s="1" t="b">
        <v>0</v>
      </c>
      <c r="I5077" s="1">
        <v>16.0</v>
      </c>
      <c r="J5077" s="7" t="str">
        <f>vlookup(I5077,Cats!$A:$B,2,false)</f>
        <v>E</v>
      </c>
    </row>
    <row r="5078">
      <c r="A5078" s="1">
        <v>142087.0</v>
      </c>
      <c r="B5078" s="1">
        <v>573.0</v>
      </c>
      <c r="C5078" s="1">
        <v>4.0</v>
      </c>
      <c r="D5078" s="1" t="s">
        <v>214</v>
      </c>
      <c r="E5078" s="1">
        <v>136.0</v>
      </c>
      <c r="F5078" s="7" t="str">
        <f>vlookup(E5078,Teams!A:B,2,false)</f>
        <v>NoHo B</v>
      </c>
      <c r="G5078" s="1" t="b">
        <v>1</v>
      </c>
      <c r="H5078" s="1" t="b">
        <v>0</v>
      </c>
      <c r="I5078" s="1">
        <v>17.0</v>
      </c>
      <c r="J5078" s="7" t="str">
        <f>vlookup(I5078,Cats!$A:$B,2,false)</f>
        <v>B</v>
      </c>
    </row>
    <row r="5079">
      <c r="A5079" s="1">
        <v>142088.0</v>
      </c>
      <c r="B5079" s="1">
        <v>573.0</v>
      </c>
      <c r="C5079" s="1">
        <v>0.0</v>
      </c>
      <c r="D5079" s="1" t="s">
        <v>32</v>
      </c>
      <c r="E5079" s="1">
        <v>41.0</v>
      </c>
      <c r="F5079" s="7" t="str">
        <f>vlookup(E5079,Teams!A:B,2,false)</f>
        <v>Shen</v>
      </c>
      <c r="G5079" s="1" t="b">
        <v>0</v>
      </c>
      <c r="H5079" s="1" t="b">
        <v>1</v>
      </c>
      <c r="I5079" s="1">
        <v>17.0</v>
      </c>
      <c r="J5079" s="7" t="str">
        <f>vlookup(I5079,Cats!$A:$B,2,false)</f>
        <v>B</v>
      </c>
    </row>
    <row r="5080">
      <c r="A5080" s="1">
        <v>142089.0</v>
      </c>
      <c r="B5080" s="1">
        <v>573.0</v>
      </c>
      <c r="C5080" s="1">
        <v>4.0</v>
      </c>
      <c r="D5080" s="1" t="s">
        <v>75</v>
      </c>
      <c r="E5080" s="1">
        <v>136.0</v>
      </c>
      <c r="F5080" s="7" t="str">
        <f>vlookup(E5080,Teams!A:B,2,false)</f>
        <v>NoHo B</v>
      </c>
      <c r="G5080" s="1" t="b">
        <v>1</v>
      </c>
      <c r="H5080" s="1" t="b">
        <v>0</v>
      </c>
      <c r="I5080" s="1">
        <v>18.0</v>
      </c>
      <c r="J5080" s="7" t="str">
        <f>vlookup(I5080,Cats!$A:$B,2,false)</f>
        <v>P</v>
      </c>
    </row>
    <row r="5081">
      <c r="A5081" s="1">
        <v>142090.0</v>
      </c>
      <c r="B5081" s="1">
        <v>573.0</v>
      </c>
      <c r="C5081" s="1">
        <v>0.0</v>
      </c>
      <c r="D5081" s="1" t="s">
        <v>32</v>
      </c>
      <c r="E5081" s="1">
        <v>41.0</v>
      </c>
      <c r="F5081" s="7" t="str">
        <f>vlookup(E5081,Teams!A:B,2,false)</f>
        <v>Shen</v>
      </c>
      <c r="G5081" s="1" t="b">
        <v>0</v>
      </c>
      <c r="H5081" s="1" t="b">
        <v>1</v>
      </c>
      <c r="I5081" s="1">
        <v>18.0</v>
      </c>
      <c r="J5081" s="7" t="str">
        <f>vlookup(I5081,Cats!$A:$B,2,false)</f>
        <v>P</v>
      </c>
    </row>
    <row r="5082">
      <c r="A5082" s="1">
        <v>142091.0</v>
      </c>
      <c r="B5082" s="1">
        <v>573.0</v>
      </c>
      <c r="C5082" s="1">
        <v>0.0</v>
      </c>
      <c r="D5082" s="1" t="s">
        <v>214</v>
      </c>
      <c r="E5082" s="1">
        <v>136.0</v>
      </c>
      <c r="F5082" s="7" t="str">
        <f>vlookup(E5082,Teams!A:B,2,false)</f>
        <v>NoHo B</v>
      </c>
      <c r="G5082" s="1" t="b">
        <v>1</v>
      </c>
      <c r="H5082" s="1" t="b">
        <v>0</v>
      </c>
      <c r="I5082" s="1">
        <v>19.0</v>
      </c>
      <c r="J5082" s="7" t="str">
        <f>vlookup(I5082,Cats!$A:$B,2,false)</f>
        <v>X</v>
      </c>
    </row>
    <row r="5083">
      <c r="A5083" s="1">
        <v>142092.0</v>
      </c>
      <c r="B5083" s="1">
        <v>573.0</v>
      </c>
      <c r="C5083" s="1">
        <v>0.0</v>
      </c>
      <c r="D5083" s="1" t="s">
        <v>139</v>
      </c>
      <c r="E5083" s="1">
        <v>41.0</v>
      </c>
      <c r="F5083" s="7" t="str">
        <f>vlookup(E5083,Teams!A:B,2,false)</f>
        <v>Shen</v>
      </c>
      <c r="G5083" s="1" t="b">
        <v>0</v>
      </c>
      <c r="H5083" s="1" t="b">
        <v>0</v>
      </c>
      <c r="I5083" s="1">
        <v>19.0</v>
      </c>
      <c r="J5083" s="7" t="str">
        <f>vlookup(I5083,Cats!$A:$B,2,false)</f>
        <v>X</v>
      </c>
    </row>
    <row r="5084">
      <c r="A5084" s="1">
        <v>142093.0</v>
      </c>
      <c r="B5084" s="1">
        <v>573.0</v>
      </c>
      <c r="C5084" s="1">
        <v>0.0</v>
      </c>
      <c r="D5084" s="1" t="s">
        <v>75</v>
      </c>
      <c r="E5084" s="1">
        <v>136.0</v>
      </c>
      <c r="F5084" s="7" t="str">
        <f>vlookup(E5084,Teams!A:B,2,false)</f>
        <v>NoHo B</v>
      </c>
      <c r="G5084" s="1" t="b">
        <v>1</v>
      </c>
      <c r="H5084" s="1" t="b">
        <v>0</v>
      </c>
      <c r="I5084" s="1">
        <v>20.0</v>
      </c>
      <c r="J5084" s="7" t="str">
        <f>vlookup(I5084,Cats!$A:$B,2,false)</f>
        <v>M</v>
      </c>
    </row>
    <row r="5085">
      <c r="A5085" s="1">
        <v>142094.0</v>
      </c>
      <c r="B5085" s="1">
        <v>573.0</v>
      </c>
      <c r="C5085" s="1">
        <v>4.0</v>
      </c>
      <c r="D5085" s="1" t="s">
        <v>92</v>
      </c>
      <c r="E5085" s="1">
        <v>41.0</v>
      </c>
      <c r="F5085" s="7" t="str">
        <f>vlookup(E5085,Teams!A:B,2,false)</f>
        <v>Shen</v>
      </c>
      <c r="G5085" s="1" t="b">
        <v>0</v>
      </c>
      <c r="H5085" s="1" t="b">
        <v>0</v>
      </c>
      <c r="I5085" s="1">
        <v>20.0</v>
      </c>
      <c r="J5085" s="7" t="str">
        <f>vlookup(I5085,Cats!$A:$B,2,false)</f>
        <v>M</v>
      </c>
    </row>
    <row r="5086">
      <c r="A5086" s="1">
        <v>142095.0</v>
      </c>
      <c r="B5086" s="1">
        <v>573.0</v>
      </c>
      <c r="C5086" s="1">
        <v>0.0</v>
      </c>
      <c r="D5086" s="1" t="s">
        <v>75</v>
      </c>
      <c r="E5086" s="1">
        <v>136.0</v>
      </c>
      <c r="F5086" s="7" t="str">
        <f>vlookup(E5086,Teams!A:B,2,false)</f>
        <v>NoHo B</v>
      </c>
      <c r="G5086" s="1" t="b">
        <v>1</v>
      </c>
      <c r="H5086" s="1" t="b">
        <v>0</v>
      </c>
      <c r="I5086" s="1">
        <v>21.0</v>
      </c>
      <c r="J5086" s="7" t="str">
        <f>vlookup(I5086,Cats!$A:$B,2,false)</f>
        <v>C</v>
      </c>
    </row>
    <row r="5087">
      <c r="A5087" s="1">
        <v>142096.0</v>
      </c>
      <c r="B5087" s="1">
        <v>573.0</v>
      </c>
      <c r="C5087" s="1">
        <v>0.0</v>
      </c>
      <c r="D5087" s="1" t="s">
        <v>142</v>
      </c>
      <c r="E5087" s="1">
        <v>41.0</v>
      </c>
      <c r="F5087" s="7" t="str">
        <f>vlookup(E5087,Teams!A:B,2,false)</f>
        <v>Shen</v>
      </c>
      <c r="G5087" s="1" t="b">
        <v>0</v>
      </c>
      <c r="H5087" s="1" t="b">
        <v>0</v>
      </c>
      <c r="I5087" s="1">
        <v>21.0</v>
      </c>
      <c r="J5087" s="7" t="str">
        <f>vlookup(I5087,Cats!$A:$B,2,false)</f>
        <v>C</v>
      </c>
    </row>
    <row r="5088">
      <c r="A5088" s="1">
        <v>142097.0</v>
      </c>
      <c r="B5088" s="1">
        <v>573.0</v>
      </c>
      <c r="C5088" s="1">
        <v>0.0</v>
      </c>
      <c r="D5088" s="1" t="s">
        <v>32</v>
      </c>
      <c r="E5088" s="1">
        <v>136.0</v>
      </c>
      <c r="F5088" s="7" t="str">
        <f>vlookup(E5088,Teams!A:B,2,false)</f>
        <v>NoHo B</v>
      </c>
      <c r="G5088" s="1" t="b">
        <v>1</v>
      </c>
      <c r="H5088" s="1" t="b">
        <v>1</v>
      </c>
      <c r="I5088" s="1">
        <v>22.0</v>
      </c>
      <c r="J5088" s="7" t="str">
        <f>vlookup(I5088,Cats!$A:$B,2,false)</f>
        <v>E</v>
      </c>
    </row>
    <row r="5089">
      <c r="A5089" s="1">
        <v>142098.0</v>
      </c>
      <c r="B5089" s="1">
        <v>573.0</v>
      </c>
      <c r="C5089" s="1">
        <v>14.0</v>
      </c>
      <c r="D5089" s="1" t="s">
        <v>92</v>
      </c>
      <c r="E5089" s="1">
        <v>41.0</v>
      </c>
      <c r="F5089" s="7" t="str">
        <f>vlookup(E5089,Teams!A:B,2,false)</f>
        <v>Shen</v>
      </c>
      <c r="G5089" s="1" t="b">
        <v>0</v>
      </c>
      <c r="H5089" s="1" t="b">
        <v>0</v>
      </c>
      <c r="I5089" s="1">
        <v>22.0</v>
      </c>
      <c r="J5089" s="7" t="str">
        <f>vlookup(I5089,Cats!$A:$B,2,false)</f>
        <v>E</v>
      </c>
    </row>
    <row r="5090">
      <c r="A5090" s="1">
        <v>142099.0</v>
      </c>
      <c r="B5090" s="1">
        <v>573.0</v>
      </c>
      <c r="C5090" s="1">
        <v>0.0</v>
      </c>
      <c r="D5090" s="1" t="s">
        <v>32</v>
      </c>
      <c r="E5090" s="1">
        <v>136.0</v>
      </c>
      <c r="F5090" s="7" t="str">
        <f>vlookup(E5090,Teams!A:B,2,false)</f>
        <v>NoHo B</v>
      </c>
      <c r="G5090" s="1" t="b">
        <v>1</v>
      </c>
      <c r="H5090" s="1" t="b">
        <v>1</v>
      </c>
      <c r="I5090" s="1">
        <v>23.0</v>
      </c>
      <c r="J5090" s="7" t="str">
        <f>vlookup(I5090,Cats!$A:$B,2,false)</f>
        <v>B</v>
      </c>
    </row>
    <row r="5091">
      <c r="A5091" s="1">
        <v>142100.0</v>
      </c>
      <c r="B5091" s="1">
        <v>573.0</v>
      </c>
      <c r="C5091" s="1">
        <v>4.0</v>
      </c>
      <c r="D5091" s="1" t="s">
        <v>92</v>
      </c>
      <c r="E5091" s="1">
        <v>41.0</v>
      </c>
      <c r="F5091" s="7" t="str">
        <f>vlookup(E5091,Teams!A:B,2,false)</f>
        <v>Shen</v>
      </c>
      <c r="G5091" s="1" t="b">
        <v>0</v>
      </c>
      <c r="H5091" s="1" t="b">
        <v>0</v>
      </c>
      <c r="I5091" s="1">
        <v>23.0</v>
      </c>
      <c r="J5091" s="7" t="str">
        <f>vlookup(I5091,Cats!$A:$B,2,false)</f>
        <v>B</v>
      </c>
    </row>
    <row r="5092">
      <c r="A5092" s="1">
        <v>142101.0</v>
      </c>
      <c r="B5092" s="1">
        <v>573.0</v>
      </c>
      <c r="C5092" s="1">
        <v>0.0</v>
      </c>
      <c r="D5092" s="1" t="s">
        <v>32</v>
      </c>
      <c r="E5092" s="1">
        <v>136.0</v>
      </c>
      <c r="F5092" s="7" t="str">
        <f>vlookup(E5092,Teams!A:B,2,false)</f>
        <v>NoHo B</v>
      </c>
      <c r="G5092" s="1" t="b">
        <v>1</v>
      </c>
      <c r="H5092" s="1" t="b">
        <v>1</v>
      </c>
      <c r="I5092" s="1">
        <v>24.0</v>
      </c>
      <c r="J5092" s="7" t="str">
        <f>vlookup(I5092,Cats!$A:$B,2,false)</f>
        <v>P</v>
      </c>
    </row>
    <row r="5093">
      <c r="A5093" s="1">
        <v>142102.0</v>
      </c>
      <c r="B5093" s="1">
        <v>573.0</v>
      </c>
      <c r="C5093" s="1">
        <v>14.0</v>
      </c>
      <c r="D5093" s="1" t="s">
        <v>92</v>
      </c>
      <c r="E5093" s="1">
        <v>41.0</v>
      </c>
      <c r="F5093" s="7" t="str">
        <f>vlookup(E5093,Teams!A:B,2,false)</f>
        <v>Shen</v>
      </c>
      <c r="G5093" s="1" t="b">
        <v>0</v>
      </c>
      <c r="H5093" s="1" t="b">
        <v>0</v>
      </c>
      <c r="I5093" s="1">
        <v>24.0</v>
      </c>
      <c r="J5093" s="7" t="str">
        <f>vlookup(I5093,Cats!$A:$B,2,false)</f>
        <v>P</v>
      </c>
    </row>
    <row r="5094">
      <c r="A5094" s="1">
        <v>142103.0</v>
      </c>
      <c r="B5094" s="1">
        <v>574.0</v>
      </c>
      <c r="C5094" s="1">
        <v>0.0</v>
      </c>
      <c r="D5094" s="1" t="s">
        <v>36</v>
      </c>
      <c r="E5094" s="1">
        <v>33.0</v>
      </c>
      <c r="F5094" s="7" t="str">
        <f>vlookup(E5094,Teams!A:B,2,false)</f>
        <v>NCSSM B</v>
      </c>
      <c r="G5094" s="1" t="b">
        <v>1</v>
      </c>
      <c r="H5094" s="1" t="b">
        <v>0</v>
      </c>
      <c r="I5094" s="1">
        <v>1.0</v>
      </c>
      <c r="J5094" s="7" t="str">
        <f>vlookup(I5094,Cats!$A:$B,2,false)</f>
        <v>X</v>
      </c>
    </row>
    <row r="5095">
      <c r="A5095" s="1">
        <v>142104.0</v>
      </c>
      <c r="B5095" s="1">
        <v>574.0</v>
      </c>
      <c r="C5095" s="1">
        <v>0.0</v>
      </c>
      <c r="D5095" s="1" t="s">
        <v>135</v>
      </c>
      <c r="E5095" s="1">
        <v>42.0</v>
      </c>
      <c r="F5095" s="7" t="str">
        <f>vlookup(E5095,Teams!A:B,2,false)</f>
        <v>Tesla STEM</v>
      </c>
      <c r="G5095" s="1" t="b">
        <v>0</v>
      </c>
      <c r="H5095" s="1" t="b">
        <v>0</v>
      </c>
      <c r="I5095" s="1">
        <v>1.0</v>
      </c>
      <c r="J5095" s="7" t="str">
        <f>vlookup(I5095,Cats!$A:$B,2,false)</f>
        <v>X</v>
      </c>
    </row>
    <row r="5096">
      <c r="A5096" s="1">
        <v>142105.0</v>
      </c>
      <c r="B5096" s="1">
        <v>574.0</v>
      </c>
      <c r="C5096" s="1">
        <v>14.0</v>
      </c>
      <c r="D5096" s="1" t="s">
        <v>34</v>
      </c>
      <c r="E5096" s="1">
        <v>33.0</v>
      </c>
      <c r="F5096" s="7" t="str">
        <f>vlookup(E5096,Teams!A:B,2,false)</f>
        <v>NCSSM B</v>
      </c>
      <c r="G5096" s="1" t="b">
        <v>1</v>
      </c>
      <c r="H5096" s="1" t="b">
        <v>0</v>
      </c>
      <c r="I5096" s="1">
        <v>2.0</v>
      </c>
      <c r="J5096" s="7" t="str">
        <f>vlookup(I5096,Cats!$A:$B,2,false)</f>
        <v>M</v>
      </c>
    </row>
    <row r="5097">
      <c r="A5097" s="1">
        <v>142106.0</v>
      </c>
      <c r="B5097" s="1">
        <v>574.0</v>
      </c>
      <c r="C5097" s="1">
        <v>0.0</v>
      </c>
      <c r="D5097" s="1" t="s">
        <v>133</v>
      </c>
      <c r="E5097" s="1">
        <v>42.0</v>
      </c>
      <c r="F5097" s="7" t="str">
        <f>vlookup(E5097,Teams!A:B,2,false)</f>
        <v>Tesla STEM</v>
      </c>
      <c r="G5097" s="1" t="b">
        <v>0</v>
      </c>
      <c r="H5097" s="1" t="b">
        <v>0</v>
      </c>
      <c r="I5097" s="1">
        <v>2.0</v>
      </c>
      <c r="J5097" s="7" t="str">
        <f>vlookup(I5097,Cats!$A:$B,2,false)</f>
        <v>M</v>
      </c>
    </row>
    <row r="5098">
      <c r="A5098" s="1">
        <v>142107.0</v>
      </c>
      <c r="B5098" s="1">
        <v>574.0</v>
      </c>
      <c r="C5098" s="1">
        <v>4.0</v>
      </c>
      <c r="D5098" s="1" t="s">
        <v>38</v>
      </c>
      <c r="E5098" s="1">
        <v>33.0</v>
      </c>
      <c r="F5098" s="7" t="str">
        <f>vlookup(E5098,Teams!A:B,2,false)</f>
        <v>NCSSM B</v>
      </c>
      <c r="G5098" s="1" t="b">
        <v>1</v>
      </c>
      <c r="H5098" s="1" t="b">
        <v>0</v>
      </c>
      <c r="I5098" s="1">
        <v>3.0</v>
      </c>
      <c r="J5098" s="7" t="str">
        <f>vlookup(I5098,Cats!$A:$B,2,false)</f>
        <v>C</v>
      </c>
    </row>
    <row r="5099">
      <c r="A5099" s="1">
        <v>142108.0</v>
      </c>
      <c r="B5099" s="1">
        <v>574.0</v>
      </c>
      <c r="C5099" s="1">
        <v>0.0</v>
      </c>
      <c r="D5099" s="1" t="s">
        <v>32</v>
      </c>
      <c r="E5099" s="1">
        <v>42.0</v>
      </c>
      <c r="F5099" s="7" t="str">
        <f>vlookup(E5099,Teams!A:B,2,false)</f>
        <v>Tesla STEM</v>
      </c>
      <c r="G5099" s="1" t="b">
        <v>0</v>
      </c>
      <c r="H5099" s="1" t="b">
        <v>1</v>
      </c>
      <c r="I5099" s="1">
        <v>3.0</v>
      </c>
      <c r="J5099" s="7" t="str">
        <f>vlookup(I5099,Cats!$A:$B,2,false)</f>
        <v>C</v>
      </c>
    </row>
    <row r="5100">
      <c r="A5100" s="1">
        <v>142109.0</v>
      </c>
      <c r="B5100" s="1">
        <v>574.0</v>
      </c>
      <c r="C5100" s="1">
        <v>0.0</v>
      </c>
      <c r="D5100" s="1" t="s">
        <v>32</v>
      </c>
      <c r="E5100" s="1">
        <v>33.0</v>
      </c>
      <c r="F5100" s="7" t="str">
        <f>vlookup(E5100,Teams!A:B,2,false)</f>
        <v>NCSSM B</v>
      </c>
      <c r="G5100" s="1" t="b">
        <v>1</v>
      </c>
      <c r="H5100" s="1" t="b">
        <v>1</v>
      </c>
      <c r="I5100" s="1">
        <v>4.0</v>
      </c>
      <c r="J5100" s="7" t="str">
        <f>vlookup(I5100,Cats!$A:$B,2,false)</f>
        <v>E</v>
      </c>
    </row>
    <row r="5101">
      <c r="A5101" s="1">
        <v>142110.0</v>
      </c>
      <c r="B5101" s="1">
        <v>574.0</v>
      </c>
      <c r="C5101" s="1">
        <v>4.0</v>
      </c>
      <c r="D5101" s="1" t="s">
        <v>130</v>
      </c>
      <c r="E5101" s="1">
        <v>42.0</v>
      </c>
      <c r="F5101" s="7" t="str">
        <f>vlookup(E5101,Teams!A:B,2,false)</f>
        <v>Tesla STEM</v>
      </c>
      <c r="G5101" s="1" t="b">
        <v>0</v>
      </c>
      <c r="H5101" s="1" t="b">
        <v>0</v>
      </c>
      <c r="I5101" s="1">
        <v>4.0</v>
      </c>
      <c r="J5101" s="7" t="str">
        <f>vlookup(I5101,Cats!$A:$B,2,false)</f>
        <v>E</v>
      </c>
    </row>
    <row r="5102">
      <c r="A5102" s="1">
        <v>142111.0</v>
      </c>
      <c r="B5102" s="1">
        <v>574.0</v>
      </c>
      <c r="C5102" s="1">
        <v>0.0</v>
      </c>
      <c r="D5102" s="1" t="s">
        <v>38</v>
      </c>
      <c r="E5102" s="1">
        <v>33.0</v>
      </c>
      <c r="F5102" s="7" t="str">
        <f>vlookup(E5102,Teams!A:B,2,false)</f>
        <v>NCSSM B</v>
      </c>
      <c r="G5102" s="1" t="b">
        <v>1</v>
      </c>
      <c r="H5102" s="1" t="b">
        <v>0</v>
      </c>
      <c r="I5102" s="1">
        <v>5.0</v>
      </c>
      <c r="J5102" s="7" t="str">
        <f>vlookup(I5102,Cats!$A:$B,2,false)</f>
        <v>B</v>
      </c>
    </row>
    <row r="5103">
      <c r="A5103" s="1">
        <v>142112.0</v>
      </c>
      <c r="B5103" s="1">
        <v>574.0</v>
      </c>
      <c r="C5103" s="1">
        <v>0.0</v>
      </c>
      <c r="D5103" s="1" t="s">
        <v>230</v>
      </c>
      <c r="E5103" s="1">
        <v>42.0</v>
      </c>
      <c r="F5103" s="7" t="str">
        <f>vlookup(E5103,Teams!A:B,2,false)</f>
        <v>Tesla STEM</v>
      </c>
      <c r="G5103" s="1" t="b">
        <v>0</v>
      </c>
      <c r="H5103" s="1" t="b">
        <v>0</v>
      </c>
      <c r="I5103" s="1">
        <v>5.0</v>
      </c>
      <c r="J5103" s="7" t="str">
        <f>vlookup(I5103,Cats!$A:$B,2,false)</f>
        <v>B</v>
      </c>
    </row>
    <row r="5104">
      <c r="A5104" s="1">
        <v>142113.0</v>
      </c>
      <c r="B5104" s="1">
        <v>574.0</v>
      </c>
      <c r="C5104" s="1">
        <v>0.0</v>
      </c>
      <c r="D5104" s="1" t="s">
        <v>32</v>
      </c>
      <c r="E5104" s="1">
        <v>33.0</v>
      </c>
      <c r="F5104" s="7" t="str">
        <f>vlookup(E5104,Teams!A:B,2,false)</f>
        <v>NCSSM B</v>
      </c>
      <c r="G5104" s="1" t="b">
        <v>1</v>
      </c>
      <c r="H5104" s="1" t="b">
        <v>1</v>
      </c>
      <c r="I5104" s="1">
        <v>6.0</v>
      </c>
      <c r="J5104" s="7" t="str">
        <f>vlookup(I5104,Cats!$A:$B,2,false)</f>
        <v>P</v>
      </c>
    </row>
    <row r="5105">
      <c r="A5105" s="1">
        <v>142114.0</v>
      </c>
      <c r="B5105" s="1">
        <v>574.0</v>
      </c>
      <c r="C5105" s="1">
        <v>14.0</v>
      </c>
      <c r="D5105" s="1" t="s">
        <v>134</v>
      </c>
      <c r="E5105" s="1">
        <v>42.0</v>
      </c>
      <c r="F5105" s="7" t="str">
        <f>vlookup(E5105,Teams!A:B,2,false)</f>
        <v>Tesla STEM</v>
      </c>
      <c r="G5105" s="1" t="b">
        <v>0</v>
      </c>
      <c r="H5105" s="1" t="b">
        <v>0</v>
      </c>
      <c r="I5105" s="1">
        <v>6.0</v>
      </c>
      <c r="J5105" s="7" t="str">
        <f>vlookup(I5105,Cats!$A:$B,2,false)</f>
        <v>P</v>
      </c>
    </row>
    <row r="5106">
      <c r="A5106" s="1">
        <v>142115.0</v>
      </c>
      <c r="B5106" s="1">
        <v>574.0</v>
      </c>
      <c r="C5106" s="1">
        <v>0.0</v>
      </c>
      <c r="D5106" s="1" t="s">
        <v>38</v>
      </c>
      <c r="E5106" s="1">
        <v>33.0</v>
      </c>
      <c r="F5106" s="7" t="str">
        <f>vlookup(E5106,Teams!A:B,2,false)</f>
        <v>NCSSM B</v>
      </c>
      <c r="G5106" s="1" t="b">
        <v>1</v>
      </c>
      <c r="H5106" s="1" t="b">
        <v>0</v>
      </c>
      <c r="I5106" s="1">
        <v>7.0</v>
      </c>
      <c r="J5106" s="7" t="str">
        <f>vlookup(I5106,Cats!$A:$B,2,false)</f>
        <v>X</v>
      </c>
    </row>
    <row r="5107">
      <c r="A5107" s="1">
        <v>142116.0</v>
      </c>
      <c r="B5107" s="1">
        <v>574.0</v>
      </c>
      <c r="C5107" s="1">
        <v>4.0</v>
      </c>
      <c r="D5107" s="1" t="s">
        <v>130</v>
      </c>
      <c r="E5107" s="1">
        <v>42.0</v>
      </c>
      <c r="F5107" s="7" t="str">
        <f>vlookup(E5107,Teams!A:B,2,false)</f>
        <v>Tesla STEM</v>
      </c>
      <c r="G5107" s="1" t="b">
        <v>0</v>
      </c>
      <c r="H5107" s="1" t="b">
        <v>0</v>
      </c>
      <c r="I5107" s="1">
        <v>7.0</v>
      </c>
      <c r="J5107" s="7" t="str">
        <f>vlookup(I5107,Cats!$A:$B,2,false)</f>
        <v>X</v>
      </c>
    </row>
    <row r="5108">
      <c r="A5108" s="1">
        <v>142117.0</v>
      </c>
      <c r="B5108" s="1">
        <v>574.0</v>
      </c>
      <c r="C5108" s="1">
        <v>14.0</v>
      </c>
      <c r="D5108" s="1" t="s">
        <v>36</v>
      </c>
      <c r="E5108" s="1">
        <v>33.0</v>
      </c>
      <c r="F5108" s="7" t="str">
        <f>vlookup(E5108,Teams!A:B,2,false)</f>
        <v>NCSSM B</v>
      </c>
      <c r="G5108" s="1" t="b">
        <v>1</v>
      </c>
      <c r="H5108" s="1" t="b">
        <v>0</v>
      </c>
      <c r="I5108" s="1">
        <v>8.0</v>
      </c>
      <c r="J5108" s="7" t="str">
        <f>vlookup(I5108,Cats!$A:$B,2,false)</f>
        <v>M</v>
      </c>
    </row>
    <row r="5109">
      <c r="A5109" s="1">
        <v>142118.0</v>
      </c>
      <c r="B5109" s="1">
        <v>574.0</v>
      </c>
      <c r="C5109" s="1">
        <v>0.0</v>
      </c>
      <c r="D5109" s="1" t="s">
        <v>133</v>
      </c>
      <c r="E5109" s="1">
        <v>42.0</v>
      </c>
      <c r="F5109" s="7" t="str">
        <f>vlookup(E5109,Teams!A:B,2,false)</f>
        <v>Tesla STEM</v>
      </c>
      <c r="G5109" s="1" t="b">
        <v>0</v>
      </c>
      <c r="H5109" s="1" t="b">
        <v>0</v>
      </c>
      <c r="I5109" s="1">
        <v>8.0</v>
      </c>
      <c r="J5109" s="7" t="str">
        <f>vlookup(I5109,Cats!$A:$B,2,false)</f>
        <v>M</v>
      </c>
    </row>
    <row r="5110">
      <c r="A5110" s="1">
        <v>142119.0</v>
      </c>
      <c r="B5110" s="1">
        <v>574.0</v>
      </c>
      <c r="C5110" s="1">
        <v>0.0</v>
      </c>
      <c r="D5110" s="1" t="s">
        <v>32</v>
      </c>
      <c r="E5110" s="1">
        <v>33.0</v>
      </c>
      <c r="F5110" s="7" t="str">
        <f>vlookup(E5110,Teams!A:B,2,false)</f>
        <v>NCSSM B</v>
      </c>
      <c r="G5110" s="1" t="b">
        <v>1</v>
      </c>
      <c r="H5110" s="1" t="b">
        <v>1</v>
      </c>
      <c r="I5110" s="1">
        <v>9.0</v>
      </c>
      <c r="J5110" s="7" t="str">
        <f>vlookup(I5110,Cats!$A:$B,2,false)</f>
        <v>C</v>
      </c>
    </row>
    <row r="5111">
      <c r="A5111" s="1">
        <v>142120.0</v>
      </c>
      <c r="B5111" s="1">
        <v>574.0</v>
      </c>
      <c r="C5111" s="1">
        <v>4.0</v>
      </c>
      <c r="D5111" s="1" t="s">
        <v>135</v>
      </c>
      <c r="E5111" s="1">
        <v>42.0</v>
      </c>
      <c r="F5111" s="7" t="str">
        <f>vlookup(E5111,Teams!A:B,2,false)</f>
        <v>Tesla STEM</v>
      </c>
      <c r="G5111" s="1" t="b">
        <v>0</v>
      </c>
      <c r="H5111" s="1" t="b">
        <v>0</v>
      </c>
      <c r="I5111" s="1">
        <v>9.0</v>
      </c>
      <c r="J5111" s="7" t="str">
        <f>vlookup(I5111,Cats!$A:$B,2,false)</f>
        <v>C</v>
      </c>
    </row>
    <row r="5112">
      <c r="A5112" s="1">
        <v>142121.0</v>
      </c>
      <c r="B5112" s="1">
        <v>574.0</v>
      </c>
      <c r="C5112" s="1">
        <v>0.0</v>
      </c>
      <c r="D5112" s="1" t="s">
        <v>38</v>
      </c>
      <c r="E5112" s="1">
        <v>33.0</v>
      </c>
      <c r="F5112" s="7" t="str">
        <f>vlookup(E5112,Teams!A:B,2,false)</f>
        <v>NCSSM B</v>
      </c>
      <c r="G5112" s="1" t="b">
        <v>1</v>
      </c>
      <c r="H5112" s="1" t="b">
        <v>0</v>
      </c>
      <c r="I5112" s="1">
        <v>10.0</v>
      </c>
      <c r="J5112" s="7" t="str">
        <f>vlookup(I5112,Cats!$A:$B,2,false)</f>
        <v>E</v>
      </c>
    </row>
    <row r="5113">
      <c r="A5113" s="1">
        <v>142122.0</v>
      </c>
      <c r="B5113" s="1">
        <v>574.0</v>
      </c>
      <c r="C5113" s="1">
        <v>0.0</v>
      </c>
      <c r="D5113" s="1" t="s">
        <v>133</v>
      </c>
      <c r="E5113" s="1">
        <v>42.0</v>
      </c>
      <c r="F5113" s="7" t="str">
        <f>vlookup(E5113,Teams!A:B,2,false)</f>
        <v>Tesla STEM</v>
      </c>
      <c r="G5113" s="1" t="b">
        <v>0</v>
      </c>
      <c r="H5113" s="1" t="b">
        <v>0</v>
      </c>
      <c r="I5113" s="1">
        <v>10.0</v>
      </c>
      <c r="J5113" s="7" t="str">
        <f>vlookup(I5113,Cats!$A:$B,2,false)</f>
        <v>E</v>
      </c>
    </row>
    <row r="5114">
      <c r="A5114" s="1">
        <v>142123.0</v>
      </c>
      <c r="B5114" s="1">
        <v>574.0</v>
      </c>
      <c r="C5114" s="1">
        <v>4.0</v>
      </c>
      <c r="D5114" s="1" t="s">
        <v>38</v>
      </c>
      <c r="E5114" s="1">
        <v>33.0</v>
      </c>
      <c r="F5114" s="7" t="str">
        <f>vlookup(E5114,Teams!A:B,2,false)</f>
        <v>NCSSM B</v>
      </c>
      <c r="G5114" s="1" t="b">
        <v>1</v>
      </c>
      <c r="H5114" s="1" t="b">
        <v>0</v>
      </c>
      <c r="I5114" s="1">
        <v>11.0</v>
      </c>
      <c r="J5114" s="7" t="str">
        <f>vlookup(I5114,Cats!$A:$B,2,false)</f>
        <v>B</v>
      </c>
    </row>
    <row r="5115">
      <c r="A5115" s="1">
        <v>142124.0</v>
      </c>
      <c r="B5115" s="1">
        <v>574.0</v>
      </c>
      <c r="C5115" s="1">
        <v>0.0</v>
      </c>
      <c r="D5115" s="1" t="s">
        <v>230</v>
      </c>
      <c r="E5115" s="1">
        <v>42.0</v>
      </c>
      <c r="F5115" s="7" t="str">
        <f>vlookup(E5115,Teams!A:B,2,false)</f>
        <v>Tesla STEM</v>
      </c>
      <c r="G5115" s="1" t="b">
        <v>0</v>
      </c>
      <c r="H5115" s="1" t="b">
        <v>1</v>
      </c>
      <c r="I5115" s="1">
        <v>11.0</v>
      </c>
      <c r="J5115" s="7" t="str">
        <f>vlookup(I5115,Cats!$A:$B,2,false)</f>
        <v>B</v>
      </c>
    </row>
    <row r="5116">
      <c r="A5116" s="1">
        <v>142125.0</v>
      </c>
      <c r="B5116" s="1">
        <v>574.0</v>
      </c>
      <c r="C5116" s="1">
        <v>4.0</v>
      </c>
      <c r="D5116" s="1" t="s">
        <v>36</v>
      </c>
      <c r="E5116" s="1">
        <v>33.0</v>
      </c>
      <c r="F5116" s="7" t="str">
        <f>vlookup(E5116,Teams!A:B,2,false)</f>
        <v>NCSSM B</v>
      </c>
      <c r="G5116" s="1" t="b">
        <v>1</v>
      </c>
      <c r="H5116" s="1" t="b">
        <v>0</v>
      </c>
      <c r="I5116" s="1">
        <v>12.0</v>
      </c>
      <c r="J5116" s="7" t="str">
        <f>vlookup(I5116,Cats!$A:$B,2,false)</f>
        <v>P</v>
      </c>
    </row>
    <row r="5117">
      <c r="A5117" s="1">
        <v>142126.0</v>
      </c>
      <c r="B5117" s="1">
        <v>574.0</v>
      </c>
      <c r="C5117" s="1">
        <v>0.0</v>
      </c>
      <c r="D5117" s="1" t="s">
        <v>32</v>
      </c>
      <c r="E5117" s="1">
        <v>42.0</v>
      </c>
      <c r="F5117" s="7" t="str">
        <f>vlookup(E5117,Teams!A:B,2,false)</f>
        <v>Tesla STEM</v>
      </c>
      <c r="G5117" s="1" t="b">
        <v>0</v>
      </c>
      <c r="H5117" s="1" t="b">
        <v>1</v>
      </c>
      <c r="I5117" s="1">
        <v>12.0</v>
      </c>
      <c r="J5117" s="7" t="str">
        <f>vlookup(I5117,Cats!$A:$B,2,false)</f>
        <v>P</v>
      </c>
    </row>
    <row r="5118">
      <c r="A5118" s="1">
        <v>142127.0</v>
      </c>
      <c r="B5118" s="1">
        <v>574.0</v>
      </c>
      <c r="C5118" s="1">
        <v>0.0</v>
      </c>
      <c r="D5118" s="1" t="s">
        <v>32</v>
      </c>
      <c r="E5118" s="1">
        <v>33.0</v>
      </c>
      <c r="F5118" s="7" t="str">
        <f>vlookup(E5118,Teams!A:B,2,false)</f>
        <v>NCSSM B</v>
      </c>
      <c r="G5118" s="1" t="b">
        <v>1</v>
      </c>
      <c r="H5118" s="1" t="b">
        <v>1</v>
      </c>
      <c r="I5118" s="1">
        <v>13.0</v>
      </c>
      <c r="J5118" s="7" t="str">
        <f>vlookup(I5118,Cats!$A:$B,2,false)</f>
        <v>X</v>
      </c>
    </row>
    <row r="5119">
      <c r="A5119" s="1">
        <v>142128.0</v>
      </c>
      <c r="B5119" s="1">
        <v>574.0</v>
      </c>
      <c r="C5119" s="1">
        <v>4.0</v>
      </c>
      <c r="D5119" s="1" t="s">
        <v>130</v>
      </c>
      <c r="E5119" s="1">
        <v>42.0</v>
      </c>
      <c r="F5119" s="7" t="str">
        <f>vlookup(E5119,Teams!A:B,2,false)</f>
        <v>Tesla STEM</v>
      </c>
      <c r="G5119" s="1" t="b">
        <v>0</v>
      </c>
      <c r="H5119" s="1" t="b">
        <v>0</v>
      </c>
      <c r="I5119" s="1">
        <v>13.0</v>
      </c>
      <c r="J5119" s="7" t="str">
        <f>vlookup(I5119,Cats!$A:$B,2,false)</f>
        <v>X</v>
      </c>
    </row>
    <row r="5120">
      <c r="A5120" s="1">
        <v>142129.0</v>
      </c>
      <c r="B5120" s="1">
        <v>574.0</v>
      </c>
      <c r="C5120" s="1">
        <v>0.0</v>
      </c>
      <c r="D5120" s="1" t="s">
        <v>34</v>
      </c>
      <c r="E5120" s="1">
        <v>33.0</v>
      </c>
      <c r="F5120" s="7" t="str">
        <f>vlookup(E5120,Teams!A:B,2,false)</f>
        <v>NCSSM B</v>
      </c>
      <c r="G5120" s="1" t="b">
        <v>1</v>
      </c>
      <c r="H5120" s="1" t="b">
        <v>0</v>
      </c>
      <c r="I5120" s="1">
        <v>14.0</v>
      </c>
      <c r="J5120" s="7" t="str">
        <f>vlookup(I5120,Cats!$A:$B,2,false)</f>
        <v>M</v>
      </c>
    </row>
    <row r="5121">
      <c r="A5121" s="1">
        <v>142130.0</v>
      </c>
      <c r="B5121" s="1">
        <v>574.0</v>
      </c>
      <c r="C5121" s="1">
        <v>0.0</v>
      </c>
      <c r="D5121" s="1" t="s">
        <v>133</v>
      </c>
      <c r="E5121" s="1">
        <v>42.0</v>
      </c>
      <c r="F5121" s="7" t="str">
        <f>vlookup(E5121,Teams!A:B,2,false)</f>
        <v>Tesla STEM</v>
      </c>
      <c r="G5121" s="1" t="b">
        <v>0</v>
      </c>
      <c r="H5121" s="1" t="b">
        <v>0</v>
      </c>
      <c r="I5121" s="1">
        <v>14.0</v>
      </c>
      <c r="J5121" s="7" t="str">
        <f>vlookup(I5121,Cats!$A:$B,2,false)</f>
        <v>M</v>
      </c>
    </row>
    <row r="5122">
      <c r="A5122" s="1">
        <v>142131.0</v>
      </c>
      <c r="B5122" s="1">
        <v>574.0</v>
      </c>
      <c r="C5122" s="1">
        <v>0.0</v>
      </c>
      <c r="D5122" s="1" t="s">
        <v>36</v>
      </c>
      <c r="E5122" s="1">
        <v>33.0</v>
      </c>
      <c r="F5122" s="7" t="str">
        <f>vlookup(E5122,Teams!A:B,2,false)</f>
        <v>NCSSM B</v>
      </c>
      <c r="G5122" s="1" t="b">
        <v>1</v>
      </c>
      <c r="H5122" s="1" t="b">
        <v>0</v>
      </c>
      <c r="I5122" s="1">
        <v>15.0</v>
      </c>
      <c r="J5122" s="7" t="str">
        <f>vlookup(I5122,Cats!$A:$B,2,false)</f>
        <v>C</v>
      </c>
    </row>
    <row r="5123">
      <c r="A5123" s="1">
        <v>142132.0</v>
      </c>
      <c r="B5123" s="1">
        <v>574.0</v>
      </c>
      <c r="C5123" s="1">
        <v>0.0</v>
      </c>
      <c r="D5123" s="1" t="s">
        <v>135</v>
      </c>
      <c r="E5123" s="1">
        <v>42.0</v>
      </c>
      <c r="F5123" s="7" t="str">
        <f>vlookup(E5123,Teams!A:B,2,false)</f>
        <v>Tesla STEM</v>
      </c>
      <c r="G5123" s="1" t="b">
        <v>0</v>
      </c>
      <c r="H5123" s="1" t="b">
        <v>0</v>
      </c>
      <c r="I5123" s="1">
        <v>15.0</v>
      </c>
      <c r="J5123" s="7" t="str">
        <f>vlookup(I5123,Cats!$A:$B,2,false)</f>
        <v>C</v>
      </c>
    </row>
    <row r="5124">
      <c r="A5124" s="1">
        <v>142133.0</v>
      </c>
      <c r="B5124" s="1">
        <v>574.0</v>
      </c>
      <c r="C5124" s="1">
        <v>0.0</v>
      </c>
      <c r="D5124" s="1" t="s">
        <v>32</v>
      </c>
      <c r="E5124" s="1">
        <v>33.0</v>
      </c>
      <c r="F5124" s="7" t="str">
        <f>vlookup(E5124,Teams!A:B,2,false)</f>
        <v>NCSSM B</v>
      </c>
      <c r="G5124" s="1" t="b">
        <v>1</v>
      </c>
      <c r="H5124" s="1" t="b">
        <v>1</v>
      </c>
      <c r="I5124" s="1">
        <v>16.0</v>
      </c>
      <c r="J5124" s="7" t="str">
        <f>vlookup(I5124,Cats!$A:$B,2,false)</f>
        <v>E</v>
      </c>
    </row>
    <row r="5125">
      <c r="A5125" s="1">
        <v>142134.0</v>
      </c>
      <c r="B5125" s="1">
        <v>574.0</v>
      </c>
      <c r="C5125" s="1">
        <v>4.0</v>
      </c>
      <c r="D5125" s="1" t="s">
        <v>130</v>
      </c>
      <c r="E5125" s="1">
        <v>42.0</v>
      </c>
      <c r="F5125" s="7" t="str">
        <f>vlookup(E5125,Teams!A:B,2,false)</f>
        <v>Tesla STEM</v>
      </c>
      <c r="G5125" s="1" t="b">
        <v>0</v>
      </c>
      <c r="H5125" s="1" t="b">
        <v>0</v>
      </c>
      <c r="I5125" s="1">
        <v>16.0</v>
      </c>
      <c r="J5125" s="7" t="str">
        <f>vlookup(I5125,Cats!$A:$B,2,false)</f>
        <v>E</v>
      </c>
    </row>
    <row r="5126">
      <c r="A5126" s="1">
        <v>142135.0</v>
      </c>
      <c r="B5126" s="1">
        <v>574.0</v>
      </c>
      <c r="C5126" s="1">
        <v>-4.0</v>
      </c>
      <c r="D5126" s="1" t="s">
        <v>38</v>
      </c>
      <c r="E5126" s="1">
        <v>33.0</v>
      </c>
      <c r="F5126" s="7" t="str">
        <f>vlookup(E5126,Teams!A:B,2,false)</f>
        <v>NCSSM B</v>
      </c>
      <c r="G5126" s="1" t="b">
        <v>1</v>
      </c>
      <c r="H5126" s="1" t="b">
        <v>0</v>
      </c>
      <c r="I5126" s="1">
        <v>17.0</v>
      </c>
      <c r="J5126" s="7" t="str">
        <f>vlookup(I5126,Cats!$A:$B,2,false)</f>
        <v>B</v>
      </c>
    </row>
    <row r="5127">
      <c r="A5127" s="1">
        <v>142136.0</v>
      </c>
      <c r="B5127" s="1">
        <v>574.0</v>
      </c>
      <c r="C5127" s="1">
        <v>0.0</v>
      </c>
      <c r="D5127" s="1" t="s">
        <v>134</v>
      </c>
      <c r="E5127" s="1">
        <v>42.0</v>
      </c>
      <c r="F5127" s="7" t="str">
        <f>vlookup(E5127,Teams!A:B,2,false)</f>
        <v>Tesla STEM</v>
      </c>
      <c r="G5127" s="1" t="b">
        <v>0</v>
      </c>
      <c r="H5127" s="1" t="b">
        <v>0</v>
      </c>
      <c r="I5127" s="1">
        <v>17.0</v>
      </c>
      <c r="J5127" s="7" t="str">
        <f>vlookup(I5127,Cats!$A:$B,2,false)</f>
        <v>B</v>
      </c>
    </row>
    <row r="5128">
      <c r="A5128" s="1">
        <v>142137.0</v>
      </c>
      <c r="B5128" s="1">
        <v>574.0</v>
      </c>
      <c r="C5128" s="1">
        <v>0.0</v>
      </c>
      <c r="D5128" s="1" t="s">
        <v>36</v>
      </c>
      <c r="E5128" s="1">
        <v>33.0</v>
      </c>
      <c r="F5128" s="7" t="str">
        <f>vlookup(E5128,Teams!A:B,2,false)</f>
        <v>NCSSM B</v>
      </c>
      <c r="G5128" s="1" t="b">
        <v>1</v>
      </c>
      <c r="H5128" s="1" t="b">
        <v>0</v>
      </c>
      <c r="I5128" s="1">
        <v>18.0</v>
      </c>
      <c r="J5128" s="7" t="str">
        <f>vlookup(I5128,Cats!$A:$B,2,false)</f>
        <v>P</v>
      </c>
    </row>
    <row r="5129">
      <c r="A5129" s="1">
        <v>142138.0</v>
      </c>
      <c r="B5129" s="1">
        <v>574.0</v>
      </c>
      <c r="C5129" s="1">
        <v>14.0</v>
      </c>
      <c r="D5129" s="1" t="s">
        <v>134</v>
      </c>
      <c r="E5129" s="1">
        <v>42.0</v>
      </c>
      <c r="F5129" s="7" t="str">
        <f>vlookup(E5129,Teams!A:B,2,false)</f>
        <v>Tesla STEM</v>
      </c>
      <c r="G5129" s="1" t="b">
        <v>0</v>
      </c>
      <c r="H5129" s="1" t="b">
        <v>0</v>
      </c>
      <c r="I5129" s="1">
        <v>18.0</v>
      </c>
      <c r="J5129" s="7" t="str">
        <f>vlookup(I5129,Cats!$A:$B,2,false)</f>
        <v>P</v>
      </c>
    </row>
    <row r="5130">
      <c r="A5130" s="1">
        <v>142139.0</v>
      </c>
      <c r="B5130" s="1">
        <v>574.0</v>
      </c>
      <c r="C5130" s="1">
        <v>4.0</v>
      </c>
      <c r="D5130" s="1" t="s">
        <v>34</v>
      </c>
      <c r="E5130" s="1">
        <v>33.0</v>
      </c>
      <c r="F5130" s="7" t="str">
        <f>vlookup(E5130,Teams!A:B,2,false)</f>
        <v>NCSSM B</v>
      </c>
      <c r="G5130" s="1" t="b">
        <v>1</v>
      </c>
      <c r="H5130" s="1" t="b">
        <v>0</v>
      </c>
      <c r="I5130" s="1">
        <v>19.0</v>
      </c>
      <c r="J5130" s="7" t="str">
        <f>vlookup(I5130,Cats!$A:$B,2,false)</f>
        <v>X</v>
      </c>
    </row>
    <row r="5131">
      <c r="A5131" s="1">
        <v>142140.0</v>
      </c>
      <c r="B5131" s="1">
        <v>574.0</v>
      </c>
      <c r="C5131" s="1">
        <v>-4.0</v>
      </c>
      <c r="D5131" s="1" t="s">
        <v>130</v>
      </c>
      <c r="E5131" s="1">
        <v>42.0</v>
      </c>
      <c r="F5131" s="7" t="str">
        <f>vlookup(E5131,Teams!A:B,2,false)</f>
        <v>Tesla STEM</v>
      </c>
      <c r="G5131" s="1" t="b">
        <v>0</v>
      </c>
      <c r="H5131" s="1" t="b">
        <v>0</v>
      </c>
      <c r="I5131" s="1">
        <v>19.0</v>
      </c>
      <c r="J5131" s="7" t="str">
        <f>vlookup(I5131,Cats!$A:$B,2,false)</f>
        <v>X</v>
      </c>
    </row>
    <row r="5132">
      <c r="A5132" s="1">
        <v>142141.0</v>
      </c>
      <c r="B5132" s="1">
        <v>574.0</v>
      </c>
      <c r="C5132" s="1">
        <v>0.0</v>
      </c>
      <c r="D5132" s="1" t="s">
        <v>34</v>
      </c>
      <c r="E5132" s="1">
        <v>33.0</v>
      </c>
      <c r="F5132" s="7" t="str">
        <f>vlookup(E5132,Teams!A:B,2,false)</f>
        <v>NCSSM B</v>
      </c>
      <c r="G5132" s="1" t="b">
        <v>1</v>
      </c>
      <c r="H5132" s="1" t="b">
        <v>0</v>
      </c>
      <c r="I5132" s="1">
        <v>20.0</v>
      </c>
      <c r="J5132" s="7" t="str">
        <f>vlookup(I5132,Cats!$A:$B,2,false)</f>
        <v>M</v>
      </c>
    </row>
    <row r="5133">
      <c r="A5133" s="1">
        <v>142142.0</v>
      </c>
      <c r="B5133" s="1">
        <v>574.0</v>
      </c>
      <c r="C5133" s="1">
        <v>14.0</v>
      </c>
      <c r="D5133" s="1" t="s">
        <v>133</v>
      </c>
      <c r="E5133" s="1">
        <v>42.0</v>
      </c>
      <c r="F5133" s="7" t="str">
        <f>vlookup(E5133,Teams!A:B,2,false)</f>
        <v>Tesla STEM</v>
      </c>
      <c r="G5133" s="1" t="b">
        <v>0</v>
      </c>
      <c r="H5133" s="1" t="b">
        <v>0</v>
      </c>
      <c r="I5133" s="1">
        <v>20.0</v>
      </c>
      <c r="J5133" s="7" t="str">
        <f>vlookup(I5133,Cats!$A:$B,2,false)</f>
        <v>M</v>
      </c>
    </row>
    <row r="5134">
      <c r="A5134" s="1">
        <v>142143.0</v>
      </c>
      <c r="B5134" s="1">
        <v>574.0</v>
      </c>
      <c r="C5134" s="1">
        <v>0.0</v>
      </c>
      <c r="D5134" s="1" t="s">
        <v>32</v>
      </c>
      <c r="E5134" s="1">
        <v>33.0</v>
      </c>
      <c r="F5134" s="7" t="str">
        <f>vlookup(E5134,Teams!A:B,2,false)</f>
        <v>NCSSM B</v>
      </c>
      <c r="G5134" s="1" t="b">
        <v>1</v>
      </c>
      <c r="H5134" s="1" t="b">
        <v>1</v>
      </c>
      <c r="I5134" s="1">
        <v>21.0</v>
      </c>
      <c r="J5134" s="7" t="str">
        <f>vlookup(I5134,Cats!$A:$B,2,false)</f>
        <v>C</v>
      </c>
    </row>
    <row r="5135">
      <c r="A5135" s="1">
        <v>142144.0</v>
      </c>
      <c r="B5135" s="1">
        <v>574.0</v>
      </c>
      <c r="C5135" s="1">
        <v>14.0</v>
      </c>
      <c r="D5135" s="1" t="s">
        <v>135</v>
      </c>
      <c r="E5135" s="1">
        <v>42.0</v>
      </c>
      <c r="F5135" s="7" t="str">
        <f>vlookup(E5135,Teams!A:B,2,false)</f>
        <v>Tesla STEM</v>
      </c>
      <c r="G5135" s="1" t="b">
        <v>0</v>
      </c>
      <c r="H5135" s="1" t="b">
        <v>0</v>
      </c>
      <c r="I5135" s="1">
        <v>21.0</v>
      </c>
      <c r="J5135" s="7" t="str">
        <f>vlookup(I5135,Cats!$A:$B,2,false)</f>
        <v>C</v>
      </c>
    </row>
    <row r="5136">
      <c r="A5136" s="1">
        <v>142145.0</v>
      </c>
      <c r="B5136" s="1">
        <v>574.0</v>
      </c>
      <c r="C5136" s="1">
        <v>14.0</v>
      </c>
      <c r="D5136" s="1" t="s">
        <v>38</v>
      </c>
      <c r="E5136" s="1">
        <v>33.0</v>
      </c>
      <c r="F5136" s="7" t="str">
        <f>vlookup(E5136,Teams!A:B,2,false)</f>
        <v>NCSSM B</v>
      </c>
      <c r="G5136" s="1" t="b">
        <v>1</v>
      </c>
      <c r="H5136" s="1" t="b">
        <v>0</v>
      </c>
      <c r="I5136" s="1">
        <v>22.0</v>
      </c>
      <c r="J5136" s="7" t="str">
        <f>vlookup(I5136,Cats!$A:$B,2,false)</f>
        <v>E</v>
      </c>
    </row>
    <row r="5137">
      <c r="A5137" s="1">
        <v>142146.0</v>
      </c>
      <c r="B5137" s="1">
        <v>574.0</v>
      </c>
      <c r="C5137" s="1">
        <v>0.0</v>
      </c>
      <c r="D5137" s="1" t="s">
        <v>32</v>
      </c>
      <c r="E5137" s="1">
        <v>42.0</v>
      </c>
      <c r="F5137" s="7" t="str">
        <f>vlookup(E5137,Teams!A:B,2,false)</f>
        <v>Tesla STEM</v>
      </c>
      <c r="G5137" s="1" t="b">
        <v>0</v>
      </c>
      <c r="H5137" s="1" t="b">
        <v>1</v>
      </c>
      <c r="I5137" s="1">
        <v>22.0</v>
      </c>
      <c r="J5137" s="7" t="str">
        <f>vlookup(I5137,Cats!$A:$B,2,false)</f>
        <v>E</v>
      </c>
    </row>
    <row r="5138">
      <c r="A5138" s="1">
        <v>142147.0</v>
      </c>
      <c r="B5138" s="1">
        <v>574.0</v>
      </c>
      <c r="C5138" s="1">
        <v>-4.0</v>
      </c>
      <c r="D5138" s="1" t="s">
        <v>36</v>
      </c>
      <c r="E5138" s="1">
        <v>33.0</v>
      </c>
      <c r="F5138" s="7" t="str">
        <f>vlookup(E5138,Teams!A:B,2,false)</f>
        <v>NCSSM B</v>
      </c>
      <c r="G5138" s="1" t="b">
        <v>1</v>
      </c>
      <c r="H5138" s="1" t="b">
        <v>0</v>
      </c>
      <c r="I5138" s="1">
        <v>23.0</v>
      </c>
      <c r="J5138" s="7" t="str">
        <f>vlookup(I5138,Cats!$A:$B,2,false)</f>
        <v>B</v>
      </c>
    </row>
    <row r="5139">
      <c r="A5139" s="1">
        <v>142148.0</v>
      </c>
      <c r="B5139" s="1">
        <v>574.0</v>
      </c>
      <c r="C5139" s="1">
        <v>0.0</v>
      </c>
      <c r="D5139" s="1" t="s">
        <v>230</v>
      </c>
      <c r="E5139" s="1">
        <v>42.0</v>
      </c>
      <c r="F5139" s="7" t="str">
        <f>vlookup(E5139,Teams!A:B,2,false)</f>
        <v>Tesla STEM</v>
      </c>
      <c r="G5139" s="1" t="b">
        <v>0</v>
      </c>
      <c r="H5139" s="1" t="b">
        <v>0</v>
      </c>
      <c r="I5139" s="1">
        <v>23.0</v>
      </c>
      <c r="J5139" s="7" t="str">
        <f>vlookup(I5139,Cats!$A:$B,2,false)</f>
        <v>B</v>
      </c>
    </row>
    <row r="5140">
      <c r="A5140" s="1">
        <v>142149.0</v>
      </c>
      <c r="B5140" s="1">
        <v>574.0</v>
      </c>
      <c r="C5140" s="1">
        <v>14.0</v>
      </c>
      <c r="D5140" s="1" t="s">
        <v>36</v>
      </c>
      <c r="E5140" s="1">
        <v>33.0</v>
      </c>
      <c r="F5140" s="7" t="str">
        <f>vlookup(E5140,Teams!A:B,2,false)</f>
        <v>NCSSM B</v>
      </c>
      <c r="G5140" s="1" t="b">
        <v>1</v>
      </c>
      <c r="H5140" s="1" t="b">
        <v>0</v>
      </c>
      <c r="I5140" s="1">
        <v>24.0</v>
      </c>
      <c r="J5140" s="7" t="str">
        <f>vlookup(I5140,Cats!$A:$B,2,false)</f>
        <v>P</v>
      </c>
    </row>
    <row r="5141">
      <c r="A5141" s="1">
        <v>142150.0</v>
      </c>
      <c r="B5141" s="1">
        <v>574.0</v>
      </c>
      <c r="C5141" s="1">
        <v>0.0</v>
      </c>
      <c r="D5141" s="1" t="s">
        <v>32</v>
      </c>
      <c r="E5141" s="1">
        <v>42.0</v>
      </c>
      <c r="F5141" s="7" t="str">
        <f>vlookup(E5141,Teams!A:B,2,false)</f>
        <v>Tesla STEM</v>
      </c>
      <c r="G5141" s="1" t="b">
        <v>0</v>
      </c>
      <c r="H5141" s="1" t="b">
        <v>1</v>
      </c>
      <c r="I5141" s="1">
        <v>24.0</v>
      </c>
      <c r="J5141" s="7" t="str">
        <f>vlookup(I5141,Cats!$A:$B,2,false)</f>
        <v>P</v>
      </c>
    </row>
    <row r="5142">
      <c r="A5142" s="1">
        <v>142151.0</v>
      </c>
      <c r="B5142" s="1">
        <v>575.0</v>
      </c>
      <c r="C5142" s="1">
        <v>0.0</v>
      </c>
      <c r="D5142" s="1" t="s">
        <v>32</v>
      </c>
      <c r="E5142" s="1">
        <v>37.0</v>
      </c>
      <c r="F5142" s="7" t="str">
        <f>vlookup(E5142,Teams!A:B,2,false)</f>
        <v>Pullman</v>
      </c>
      <c r="G5142" s="1" t="b">
        <v>1</v>
      </c>
      <c r="H5142" s="1" t="b">
        <v>1</v>
      </c>
      <c r="I5142" s="1">
        <v>1.0</v>
      </c>
      <c r="J5142" s="7" t="str">
        <f>vlookup(I5142,Cats!$A:$B,2,false)</f>
        <v>X</v>
      </c>
    </row>
    <row r="5143">
      <c r="A5143" s="1">
        <v>142152.0</v>
      </c>
      <c r="B5143" s="1">
        <v>575.0</v>
      </c>
      <c r="C5143" s="1">
        <v>14.0</v>
      </c>
      <c r="D5143" s="1" t="s">
        <v>57</v>
      </c>
      <c r="E5143" s="1">
        <v>44.0</v>
      </c>
      <c r="F5143" s="7" t="str">
        <f>vlookup(E5143,Teams!A:B,2,false)</f>
        <v>University</v>
      </c>
      <c r="G5143" s="1" t="b">
        <v>0</v>
      </c>
      <c r="H5143" s="1" t="b">
        <v>0</v>
      </c>
      <c r="I5143" s="1">
        <v>1.0</v>
      </c>
      <c r="J5143" s="7" t="str">
        <f>vlookup(I5143,Cats!$A:$B,2,false)</f>
        <v>X</v>
      </c>
    </row>
    <row r="5144">
      <c r="A5144" s="1">
        <v>142153.0</v>
      </c>
      <c r="B5144" s="1">
        <v>575.0</v>
      </c>
      <c r="C5144" s="1">
        <v>0.0</v>
      </c>
      <c r="D5144" s="1" t="s">
        <v>32</v>
      </c>
      <c r="E5144" s="1">
        <v>37.0</v>
      </c>
      <c r="F5144" s="7" t="str">
        <f>vlookup(E5144,Teams!A:B,2,false)</f>
        <v>Pullman</v>
      </c>
      <c r="G5144" s="1" t="b">
        <v>1</v>
      </c>
      <c r="H5144" s="1" t="b">
        <v>1</v>
      </c>
      <c r="I5144" s="1">
        <v>2.0</v>
      </c>
      <c r="J5144" s="7" t="str">
        <f>vlookup(I5144,Cats!$A:$B,2,false)</f>
        <v>M</v>
      </c>
    </row>
    <row r="5145">
      <c r="A5145" s="1">
        <v>142154.0</v>
      </c>
      <c r="B5145" s="1">
        <v>575.0</v>
      </c>
      <c r="C5145" s="1">
        <v>14.0</v>
      </c>
      <c r="D5145" s="1" t="s">
        <v>57</v>
      </c>
      <c r="E5145" s="1">
        <v>44.0</v>
      </c>
      <c r="F5145" s="7" t="str">
        <f>vlookup(E5145,Teams!A:B,2,false)</f>
        <v>University</v>
      </c>
      <c r="G5145" s="1" t="b">
        <v>0</v>
      </c>
      <c r="H5145" s="1" t="b">
        <v>0</v>
      </c>
      <c r="I5145" s="1">
        <v>2.0</v>
      </c>
      <c r="J5145" s="7" t="str">
        <f>vlookup(I5145,Cats!$A:$B,2,false)</f>
        <v>M</v>
      </c>
    </row>
    <row r="5146">
      <c r="A5146" s="1">
        <v>142155.0</v>
      </c>
      <c r="B5146" s="1">
        <v>575.0</v>
      </c>
      <c r="C5146" s="1">
        <v>0.0</v>
      </c>
      <c r="D5146" s="1" t="s">
        <v>32</v>
      </c>
      <c r="E5146" s="1">
        <v>37.0</v>
      </c>
      <c r="F5146" s="7" t="str">
        <f>vlookup(E5146,Teams!A:B,2,false)</f>
        <v>Pullman</v>
      </c>
      <c r="G5146" s="1" t="b">
        <v>1</v>
      </c>
      <c r="H5146" s="1" t="b">
        <v>1</v>
      </c>
      <c r="I5146" s="1">
        <v>3.0</v>
      </c>
      <c r="J5146" s="7" t="str">
        <f>vlookup(I5146,Cats!$A:$B,2,false)</f>
        <v>C</v>
      </c>
    </row>
    <row r="5147">
      <c r="A5147" s="1">
        <v>142156.0</v>
      </c>
      <c r="B5147" s="1">
        <v>575.0</v>
      </c>
      <c r="C5147" s="1">
        <v>4.0</v>
      </c>
      <c r="D5147" s="1" t="s">
        <v>194</v>
      </c>
      <c r="E5147" s="1">
        <v>44.0</v>
      </c>
      <c r="F5147" s="7" t="str">
        <f>vlookup(E5147,Teams!A:B,2,false)</f>
        <v>University</v>
      </c>
      <c r="G5147" s="1" t="b">
        <v>0</v>
      </c>
      <c r="H5147" s="1" t="b">
        <v>0</v>
      </c>
      <c r="I5147" s="1">
        <v>3.0</v>
      </c>
      <c r="J5147" s="7" t="str">
        <f>vlookup(I5147,Cats!$A:$B,2,false)</f>
        <v>C</v>
      </c>
    </row>
    <row r="5148">
      <c r="A5148" s="1">
        <v>142157.0</v>
      </c>
      <c r="B5148" s="1">
        <v>575.0</v>
      </c>
      <c r="C5148" s="1">
        <v>0.0</v>
      </c>
      <c r="D5148" s="1" t="s">
        <v>32</v>
      </c>
      <c r="E5148" s="1">
        <v>37.0</v>
      </c>
      <c r="F5148" s="7" t="str">
        <f>vlookup(E5148,Teams!A:B,2,false)</f>
        <v>Pullman</v>
      </c>
      <c r="G5148" s="1" t="b">
        <v>1</v>
      </c>
      <c r="H5148" s="1" t="b">
        <v>1</v>
      </c>
      <c r="I5148" s="1">
        <v>4.0</v>
      </c>
      <c r="J5148" s="7" t="str">
        <f>vlookup(I5148,Cats!$A:$B,2,false)</f>
        <v>E</v>
      </c>
    </row>
    <row r="5149">
      <c r="A5149" s="1">
        <v>142158.0</v>
      </c>
      <c r="B5149" s="1">
        <v>575.0</v>
      </c>
      <c r="C5149" s="1">
        <v>14.0</v>
      </c>
      <c r="D5149" s="1" t="s">
        <v>57</v>
      </c>
      <c r="E5149" s="1">
        <v>44.0</v>
      </c>
      <c r="F5149" s="7" t="str">
        <f>vlookup(E5149,Teams!A:B,2,false)</f>
        <v>University</v>
      </c>
      <c r="G5149" s="1" t="b">
        <v>0</v>
      </c>
      <c r="H5149" s="1" t="b">
        <v>0</v>
      </c>
      <c r="I5149" s="1">
        <v>4.0</v>
      </c>
      <c r="J5149" s="7" t="str">
        <f>vlookup(I5149,Cats!$A:$B,2,false)</f>
        <v>E</v>
      </c>
    </row>
    <row r="5150">
      <c r="A5150" s="1">
        <v>142159.0</v>
      </c>
      <c r="B5150" s="1">
        <v>575.0</v>
      </c>
      <c r="C5150" s="1">
        <v>0.0</v>
      </c>
      <c r="D5150" s="1" t="s">
        <v>32</v>
      </c>
      <c r="E5150" s="1">
        <v>37.0</v>
      </c>
      <c r="F5150" s="7" t="str">
        <f>vlookup(E5150,Teams!A:B,2,false)</f>
        <v>Pullman</v>
      </c>
      <c r="G5150" s="1" t="b">
        <v>1</v>
      </c>
      <c r="H5150" s="1" t="b">
        <v>1</v>
      </c>
      <c r="I5150" s="1">
        <v>5.0</v>
      </c>
      <c r="J5150" s="7" t="str">
        <f>vlookup(I5150,Cats!$A:$B,2,false)</f>
        <v>B</v>
      </c>
    </row>
    <row r="5151">
      <c r="A5151" s="1">
        <v>142160.0</v>
      </c>
      <c r="B5151" s="1">
        <v>575.0</v>
      </c>
      <c r="C5151" s="1">
        <v>4.0</v>
      </c>
      <c r="D5151" s="1" t="s">
        <v>57</v>
      </c>
      <c r="E5151" s="1">
        <v>44.0</v>
      </c>
      <c r="F5151" s="7" t="str">
        <f>vlookup(E5151,Teams!A:B,2,false)</f>
        <v>University</v>
      </c>
      <c r="G5151" s="1" t="b">
        <v>0</v>
      </c>
      <c r="H5151" s="1" t="b">
        <v>0</v>
      </c>
      <c r="I5151" s="1">
        <v>5.0</v>
      </c>
      <c r="J5151" s="7" t="str">
        <f>vlookup(I5151,Cats!$A:$B,2,false)</f>
        <v>B</v>
      </c>
    </row>
    <row r="5152">
      <c r="A5152" s="1">
        <v>142161.0</v>
      </c>
      <c r="B5152" s="1">
        <v>575.0</v>
      </c>
      <c r="C5152" s="1">
        <v>0.0</v>
      </c>
      <c r="D5152" s="1" t="s">
        <v>32</v>
      </c>
      <c r="E5152" s="1">
        <v>37.0</v>
      </c>
      <c r="F5152" s="7" t="str">
        <f>vlookup(E5152,Teams!A:B,2,false)</f>
        <v>Pullman</v>
      </c>
      <c r="G5152" s="1" t="b">
        <v>1</v>
      </c>
      <c r="H5152" s="1" t="b">
        <v>1</v>
      </c>
      <c r="I5152" s="1">
        <v>6.0</v>
      </c>
      <c r="J5152" s="7" t="str">
        <f>vlookup(I5152,Cats!$A:$B,2,false)</f>
        <v>P</v>
      </c>
    </row>
    <row r="5153">
      <c r="A5153" s="1">
        <v>142162.0</v>
      </c>
      <c r="B5153" s="1">
        <v>575.0</v>
      </c>
      <c r="C5153" s="1">
        <v>14.0</v>
      </c>
      <c r="D5153" s="1" t="s">
        <v>57</v>
      </c>
      <c r="E5153" s="1">
        <v>44.0</v>
      </c>
      <c r="F5153" s="7" t="str">
        <f>vlookup(E5153,Teams!A:B,2,false)</f>
        <v>University</v>
      </c>
      <c r="G5153" s="1" t="b">
        <v>0</v>
      </c>
      <c r="H5153" s="1" t="b">
        <v>0</v>
      </c>
      <c r="I5153" s="1">
        <v>6.0</v>
      </c>
      <c r="J5153" s="7" t="str">
        <f>vlookup(I5153,Cats!$A:$B,2,false)</f>
        <v>P</v>
      </c>
    </row>
    <row r="5154">
      <c r="A5154" s="1">
        <v>142163.0</v>
      </c>
      <c r="B5154" s="1">
        <v>575.0</v>
      </c>
      <c r="C5154" s="1">
        <v>-4.0</v>
      </c>
      <c r="D5154" s="1" t="s">
        <v>115</v>
      </c>
      <c r="E5154" s="1">
        <v>37.0</v>
      </c>
      <c r="F5154" s="7" t="str">
        <f>vlookup(E5154,Teams!A:B,2,false)</f>
        <v>Pullman</v>
      </c>
      <c r="G5154" s="1" t="b">
        <v>1</v>
      </c>
      <c r="H5154" s="1" t="b">
        <v>0</v>
      </c>
      <c r="I5154" s="1">
        <v>7.0</v>
      </c>
      <c r="J5154" s="7" t="str">
        <f>vlookup(I5154,Cats!$A:$B,2,false)</f>
        <v>X</v>
      </c>
    </row>
    <row r="5155">
      <c r="A5155" s="1">
        <v>142164.0</v>
      </c>
      <c r="B5155" s="1">
        <v>575.0</v>
      </c>
      <c r="C5155" s="1">
        <v>4.0</v>
      </c>
      <c r="D5155" s="1" t="s">
        <v>57</v>
      </c>
      <c r="E5155" s="1">
        <v>44.0</v>
      </c>
      <c r="F5155" s="7" t="str">
        <f>vlookup(E5155,Teams!A:B,2,false)</f>
        <v>University</v>
      </c>
      <c r="G5155" s="1" t="b">
        <v>0</v>
      </c>
      <c r="H5155" s="1" t="b">
        <v>0</v>
      </c>
      <c r="I5155" s="1">
        <v>7.0</v>
      </c>
      <c r="J5155" s="7" t="str">
        <f>vlookup(I5155,Cats!$A:$B,2,false)</f>
        <v>X</v>
      </c>
    </row>
    <row r="5156">
      <c r="A5156" s="1">
        <v>142165.0</v>
      </c>
      <c r="B5156" s="1">
        <v>575.0</v>
      </c>
      <c r="C5156" s="1">
        <v>14.0</v>
      </c>
      <c r="D5156" s="1" t="s">
        <v>111</v>
      </c>
      <c r="E5156" s="1">
        <v>37.0</v>
      </c>
      <c r="F5156" s="7" t="str">
        <f>vlookup(E5156,Teams!A:B,2,false)</f>
        <v>Pullman</v>
      </c>
      <c r="G5156" s="1" t="b">
        <v>1</v>
      </c>
      <c r="H5156" s="1" t="b">
        <v>0</v>
      </c>
      <c r="I5156" s="1">
        <v>8.0</v>
      </c>
      <c r="J5156" s="7" t="str">
        <f>vlookup(I5156,Cats!$A:$B,2,false)</f>
        <v>M</v>
      </c>
    </row>
    <row r="5157">
      <c r="A5157" s="1">
        <v>142166.0</v>
      </c>
      <c r="B5157" s="1">
        <v>575.0</v>
      </c>
      <c r="C5157" s="1">
        <v>0.0</v>
      </c>
      <c r="D5157" s="1" t="s">
        <v>194</v>
      </c>
      <c r="E5157" s="1">
        <v>44.0</v>
      </c>
      <c r="F5157" s="7" t="str">
        <f>vlookup(E5157,Teams!A:B,2,false)</f>
        <v>University</v>
      </c>
      <c r="G5157" s="1" t="b">
        <v>0</v>
      </c>
      <c r="H5157" s="1" t="b">
        <v>0</v>
      </c>
      <c r="I5157" s="1">
        <v>8.0</v>
      </c>
      <c r="J5157" s="7" t="str">
        <f>vlookup(I5157,Cats!$A:$B,2,false)</f>
        <v>M</v>
      </c>
    </row>
    <row r="5158">
      <c r="A5158" s="1">
        <v>142167.0</v>
      </c>
      <c r="B5158" s="1">
        <v>575.0</v>
      </c>
      <c r="C5158" s="1">
        <v>0.0</v>
      </c>
      <c r="D5158" s="1" t="s">
        <v>32</v>
      </c>
      <c r="E5158" s="1">
        <v>37.0</v>
      </c>
      <c r="F5158" s="7" t="str">
        <f>vlookup(E5158,Teams!A:B,2,false)</f>
        <v>Pullman</v>
      </c>
      <c r="G5158" s="1" t="b">
        <v>1</v>
      </c>
      <c r="H5158" s="1" t="b">
        <v>1</v>
      </c>
      <c r="I5158" s="1">
        <v>9.0</v>
      </c>
      <c r="J5158" s="7" t="str">
        <f>vlookup(I5158,Cats!$A:$B,2,false)</f>
        <v>C</v>
      </c>
    </row>
    <row r="5159">
      <c r="A5159" s="1">
        <v>142168.0</v>
      </c>
      <c r="B5159" s="1">
        <v>575.0</v>
      </c>
      <c r="C5159" s="1">
        <v>14.0</v>
      </c>
      <c r="D5159" s="1" t="s">
        <v>222</v>
      </c>
      <c r="E5159" s="1">
        <v>44.0</v>
      </c>
      <c r="F5159" s="7" t="str">
        <f>vlookup(E5159,Teams!A:B,2,false)</f>
        <v>University</v>
      </c>
      <c r="G5159" s="1" t="b">
        <v>0</v>
      </c>
      <c r="H5159" s="1" t="b">
        <v>0</v>
      </c>
      <c r="I5159" s="1">
        <v>9.0</v>
      </c>
      <c r="J5159" s="7" t="str">
        <f>vlookup(I5159,Cats!$A:$B,2,false)</f>
        <v>C</v>
      </c>
    </row>
    <row r="5160">
      <c r="A5160" s="1">
        <v>142169.0</v>
      </c>
      <c r="B5160" s="1">
        <v>575.0</v>
      </c>
      <c r="C5160" s="1">
        <v>0.0</v>
      </c>
      <c r="D5160" s="1" t="s">
        <v>115</v>
      </c>
      <c r="E5160" s="1">
        <v>37.0</v>
      </c>
      <c r="F5160" s="7" t="str">
        <f>vlookup(E5160,Teams!A:B,2,false)</f>
        <v>Pullman</v>
      </c>
      <c r="G5160" s="1" t="b">
        <v>1</v>
      </c>
      <c r="H5160" s="1" t="b">
        <v>0</v>
      </c>
      <c r="I5160" s="1">
        <v>10.0</v>
      </c>
      <c r="J5160" s="7" t="str">
        <f>vlookup(I5160,Cats!$A:$B,2,false)</f>
        <v>E</v>
      </c>
    </row>
    <row r="5161">
      <c r="A5161" s="1">
        <v>142170.0</v>
      </c>
      <c r="B5161" s="1">
        <v>575.0</v>
      </c>
      <c r="C5161" s="1">
        <v>-4.0</v>
      </c>
      <c r="D5161" s="1" t="s">
        <v>57</v>
      </c>
      <c r="E5161" s="1">
        <v>44.0</v>
      </c>
      <c r="F5161" s="7" t="str">
        <f>vlookup(E5161,Teams!A:B,2,false)</f>
        <v>University</v>
      </c>
      <c r="G5161" s="1" t="b">
        <v>0</v>
      </c>
      <c r="H5161" s="1" t="b">
        <v>0</v>
      </c>
      <c r="I5161" s="1">
        <v>10.0</v>
      </c>
      <c r="J5161" s="7" t="str">
        <f>vlookup(I5161,Cats!$A:$B,2,false)</f>
        <v>E</v>
      </c>
    </row>
    <row r="5162">
      <c r="A5162" s="1">
        <v>142171.0</v>
      </c>
      <c r="B5162" s="1">
        <v>575.0</v>
      </c>
      <c r="C5162" s="1">
        <v>0.0</v>
      </c>
      <c r="D5162" s="1" t="s">
        <v>111</v>
      </c>
      <c r="E5162" s="1">
        <v>37.0</v>
      </c>
      <c r="F5162" s="7" t="str">
        <f>vlookup(E5162,Teams!A:B,2,false)</f>
        <v>Pullman</v>
      </c>
      <c r="G5162" s="1" t="b">
        <v>1</v>
      </c>
      <c r="H5162" s="1" t="b">
        <v>0</v>
      </c>
      <c r="I5162" s="1">
        <v>11.0</v>
      </c>
      <c r="J5162" s="7" t="str">
        <f>vlookup(I5162,Cats!$A:$B,2,false)</f>
        <v>B</v>
      </c>
    </row>
    <row r="5163">
      <c r="A5163" s="1">
        <v>142172.0</v>
      </c>
      <c r="B5163" s="1">
        <v>575.0</v>
      </c>
      <c r="C5163" s="1">
        <v>-4.0</v>
      </c>
      <c r="D5163" s="1" t="s">
        <v>57</v>
      </c>
      <c r="E5163" s="1">
        <v>44.0</v>
      </c>
      <c r="F5163" s="7" t="str">
        <f>vlookup(E5163,Teams!A:B,2,false)</f>
        <v>University</v>
      </c>
      <c r="G5163" s="1" t="b">
        <v>0</v>
      </c>
      <c r="H5163" s="1" t="b">
        <v>0</v>
      </c>
      <c r="I5163" s="1">
        <v>11.0</v>
      </c>
      <c r="J5163" s="7" t="str">
        <f>vlookup(I5163,Cats!$A:$B,2,false)</f>
        <v>B</v>
      </c>
    </row>
    <row r="5164">
      <c r="A5164" s="1">
        <v>142173.0</v>
      </c>
      <c r="B5164" s="1">
        <v>575.0</v>
      </c>
      <c r="C5164" s="1">
        <v>-4.0</v>
      </c>
      <c r="D5164" s="1" t="s">
        <v>116</v>
      </c>
      <c r="E5164" s="1">
        <v>37.0</v>
      </c>
      <c r="F5164" s="7" t="str">
        <f>vlookup(E5164,Teams!A:B,2,false)</f>
        <v>Pullman</v>
      </c>
      <c r="G5164" s="1" t="b">
        <v>1</v>
      </c>
      <c r="H5164" s="1" t="b">
        <v>0</v>
      </c>
      <c r="I5164" s="1">
        <v>12.0</v>
      </c>
      <c r="J5164" s="7" t="str">
        <f>vlookup(I5164,Cats!$A:$B,2,false)</f>
        <v>P</v>
      </c>
    </row>
    <row r="5165">
      <c r="A5165" s="1">
        <v>142174.0</v>
      </c>
      <c r="B5165" s="1">
        <v>575.0</v>
      </c>
      <c r="C5165" s="1">
        <v>14.0</v>
      </c>
      <c r="D5165" s="1" t="s">
        <v>57</v>
      </c>
      <c r="E5165" s="1">
        <v>44.0</v>
      </c>
      <c r="F5165" s="7" t="str">
        <f>vlookup(E5165,Teams!A:B,2,false)</f>
        <v>University</v>
      </c>
      <c r="G5165" s="1" t="b">
        <v>0</v>
      </c>
      <c r="H5165" s="1" t="b">
        <v>0</v>
      </c>
      <c r="I5165" s="1">
        <v>12.0</v>
      </c>
      <c r="J5165" s="7" t="str">
        <f>vlookup(I5165,Cats!$A:$B,2,false)</f>
        <v>P</v>
      </c>
    </row>
    <row r="5166">
      <c r="A5166" s="1">
        <v>142175.0</v>
      </c>
      <c r="B5166" s="1">
        <v>575.0</v>
      </c>
      <c r="C5166" s="1">
        <v>-4.0</v>
      </c>
      <c r="D5166" s="1" t="s">
        <v>114</v>
      </c>
      <c r="E5166" s="1">
        <v>37.0</v>
      </c>
      <c r="F5166" s="7" t="str">
        <f>vlookup(E5166,Teams!A:B,2,false)</f>
        <v>Pullman</v>
      </c>
      <c r="G5166" s="1" t="b">
        <v>1</v>
      </c>
      <c r="H5166" s="1" t="b">
        <v>0</v>
      </c>
      <c r="I5166" s="1">
        <v>13.0</v>
      </c>
      <c r="J5166" s="7" t="str">
        <f>vlookup(I5166,Cats!$A:$B,2,false)</f>
        <v>X</v>
      </c>
    </row>
    <row r="5167">
      <c r="A5167" s="1">
        <v>142176.0</v>
      </c>
      <c r="B5167" s="1">
        <v>575.0</v>
      </c>
      <c r="C5167" s="1">
        <v>14.0</v>
      </c>
      <c r="D5167" s="1" t="s">
        <v>222</v>
      </c>
      <c r="E5167" s="1">
        <v>44.0</v>
      </c>
      <c r="F5167" s="7" t="str">
        <f>vlookup(E5167,Teams!A:B,2,false)</f>
        <v>University</v>
      </c>
      <c r="G5167" s="1" t="b">
        <v>0</v>
      </c>
      <c r="H5167" s="1" t="b">
        <v>0</v>
      </c>
      <c r="I5167" s="1">
        <v>13.0</v>
      </c>
      <c r="J5167" s="7" t="str">
        <f>vlookup(I5167,Cats!$A:$B,2,false)</f>
        <v>X</v>
      </c>
    </row>
    <row r="5168">
      <c r="A5168" s="1">
        <v>142177.0</v>
      </c>
      <c r="B5168" s="1">
        <v>575.0</v>
      </c>
      <c r="C5168" s="1">
        <v>0.0</v>
      </c>
      <c r="D5168" s="1" t="s">
        <v>32</v>
      </c>
      <c r="E5168" s="1">
        <v>37.0</v>
      </c>
      <c r="F5168" s="7" t="str">
        <f>vlookup(E5168,Teams!A:B,2,false)</f>
        <v>Pullman</v>
      </c>
      <c r="G5168" s="1" t="b">
        <v>1</v>
      </c>
      <c r="H5168" s="1" t="b">
        <v>1</v>
      </c>
      <c r="I5168" s="1">
        <v>14.0</v>
      </c>
      <c r="J5168" s="7" t="str">
        <f>vlookup(I5168,Cats!$A:$B,2,false)</f>
        <v>M</v>
      </c>
    </row>
    <row r="5169">
      <c r="A5169" s="1">
        <v>142178.0</v>
      </c>
      <c r="B5169" s="1">
        <v>575.0</v>
      </c>
      <c r="C5169" s="1">
        <v>4.0</v>
      </c>
      <c r="D5169" s="1" t="s">
        <v>194</v>
      </c>
      <c r="E5169" s="1">
        <v>44.0</v>
      </c>
      <c r="F5169" s="7" t="str">
        <f>vlookup(E5169,Teams!A:B,2,false)</f>
        <v>University</v>
      </c>
      <c r="G5169" s="1" t="b">
        <v>0</v>
      </c>
      <c r="H5169" s="1" t="b">
        <v>0</v>
      </c>
      <c r="I5169" s="1">
        <v>14.0</v>
      </c>
      <c r="J5169" s="7" t="str">
        <f>vlookup(I5169,Cats!$A:$B,2,false)</f>
        <v>M</v>
      </c>
    </row>
    <row r="5170">
      <c r="A5170" s="1">
        <v>142179.0</v>
      </c>
      <c r="B5170" s="1">
        <v>575.0</v>
      </c>
      <c r="C5170" s="1">
        <v>0.0</v>
      </c>
      <c r="D5170" s="1" t="s">
        <v>32</v>
      </c>
      <c r="E5170" s="1">
        <v>37.0</v>
      </c>
      <c r="F5170" s="7" t="str">
        <f>vlookup(E5170,Teams!A:B,2,false)</f>
        <v>Pullman</v>
      </c>
      <c r="G5170" s="1" t="b">
        <v>1</v>
      </c>
      <c r="H5170" s="1" t="b">
        <v>1</v>
      </c>
      <c r="I5170" s="1">
        <v>15.0</v>
      </c>
      <c r="J5170" s="7" t="str">
        <f>vlookup(I5170,Cats!$A:$B,2,false)</f>
        <v>C</v>
      </c>
    </row>
    <row r="5171">
      <c r="A5171" s="1">
        <v>142180.0</v>
      </c>
      <c r="B5171" s="1">
        <v>575.0</v>
      </c>
      <c r="C5171" s="1">
        <v>14.0</v>
      </c>
      <c r="D5171" s="1" t="s">
        <v>222</v>
      </c>
      <c r="E5171" s="1">
        <v>44.0</v>
      </c>
      <c r="F5171" s="7" t="str">
        <f>vlookup(E5171,Teams!A:B,2,false)</f>
        <v>University</v>
      </c>
      <c r="G5171" s="1" t="b">
        <v>0</v>
      </c>
      <c r="H5171" s="1" t="b">
        <v>0</v>
      </c>
      <c r="I5171" s="1">
        <v>15.0</v>
      </c>
      <c r="J5171" s="7" t="str">
        <f>vlookup(I5171,Cats!$A:$B,2,false)</f>
        <v>C</v>
      </c>
    </row>
    <row r="5172">
      <c r="A5172" s="1">
        <v>142181.0</v>
      </c>
      <c r="B5172" s="1">
        <v>575.0</v>
      </c>
      <c r="C5172" s="1">
        <v>0.0</v>
      </c>
      <c r="D5172" s="1" t="s">
        <v>32</v>
      </c>
      <c r="E5172" s="1">
        <v>37.0</v>
      </c>
      <c r="F5172" s="7" t="str">
        <f>vlookup(E5172,Teams!A:B,2,false)</f>
        <v>Pullman</v>
      </c>
      <c r="G5172" s="1" t="b">
        <v>1</v>
      </c>
      <c r="H5172" s="1" t="b">
        <v>1</v>
      </c>
      <c r="I5172" s="1">
        <v>16.0</v>
      </c>
      <c r="J5172" s="7" t="str">
        <f>vlookup(I5172,Cats!$A:$B,2,false)</f>
        <v>E</v>
      </c>
    </row>
    <row r="5173">
      <c r="A5173" s="1">
        <v>142182.0</v>
      </c>
      <c r="B5173" s="1">
        <v>575.0</v>
      </c>
      <c r="C5173" s="1">
        <v>4.0</v>
      </c>
      <c r="D5173" s="1" t="s">
        <v>57</v>
      </c>
      <c r="E5173" s="1">
        <v>44.0</v>
      </c>
      <c r="F5173" s="7" t="str">
        <f>vlookup(E5173,Teams!A:B,2,false)</f>
        <v>University</v>
      </c>
      <c r="G5173" s="1" t="b">
        <v>0</v>
      </c>
      <c r="H5173" s="1" t="b">
        <v>0</v>
      </c>
      <c r="I5173" s="1">
        <v>16.0</v>
      </c>
      <c r="J5173" s="7" t="str">
        <f>vlookup(I5173,Cats!$A:$B,2,false)</f>
        <v>E</v>
      </c>
    </row>
    <row r="5174">
      <c r="A5174" s="1">
        <v>142183.0</v>
      </c>
      <c r="B5174" s="1">
        <v>575.0</v>
      </c>
      <c r="C5174" s="1">
        <v>0.0</v>
      </c>
      <c r="D5174" s="1" t="s">
        <v>111</v>
      </c>
      <c r="E5174" s="1">
        <v>37.0</v>
      </c>
      <c r="F5174" s="7" t="str">
        <f>vlookup(E5174,Teams!A:B,2,false)</f>
        <v>Pullman</v>
      </c>
      <c r="G5174" s="1" t="b">
        <v>1</v>
      </c>
      <c r="H5174" s="1" t="b">
        <v>0</v>
      </c>
      <c r="I5174" s="1">
        <v>17.0</v>
      </c>
      <c r="J5174" s="7" t="str">
        <f>vlookup(I5174,Cats!$A:$B,2,false)</f>
        <v>B</v>
      </c>
    </row>
    <row r="5175">
      <c r="A5175" s="1">
        <v>142184.0</v>
      </c>
      <c r="B5175" s="1">
        <v>575.0</v>
      </c>
      <c r="C5175" s="1">
        <v>-4.0</v>
      </c>
      <c r="D5175" s="1" t="s">
        <v>57</v>
      </c>
      <c r="E5175" s="1">
        <v>44.0</v>
      </c>
      <c r="F5175" s="7" t="str">
        <f>vlookup(E5175,Teams!A:B,2,false)</f>
        <v>University</v>
      </c>
      <c r="G5175" s="1" t="b">
        <v>0</v>
      </c>
      <c r="H5175" s="1" t="b">
        <v>0</v>
      </c>
      <c r="I5175" s="1">
        <v>17.0</v>
      </c>
      <c r="J5175" s="7" t="str">
        <f>vlookup(I5175,Cats!$A:$B,2,false)</f>
        <v>B</v>
      </c>
    </row>
    <row r="5176">
      <c r="A5176" s="1">
        <v>142185.0</v>
      </c>
      <c r="B5176" s="1">
        <v>575.0</v>
      </c>
      <c r="C5176" s="1">
        <v>14.0</v>
      </c>
      <c r="D5176" s="1" t="s">
        <v>111</v>
      </c>
      <c r="E5176" s="1">
        <v>37.0</v>
      </c>
      <c r="F5176" s="7" t="str">
        <f>vlookup(E5176,Teams!A:B,2,false)</f>
        <v>Pullman</v>
      </c>
      <c r="G5176" s="1" t="b">
        <v>1</v>
      </c>
      <c r="H5176" s="1" t="b">
        <v>0</v>
      </c>
      <c r="I5176" s="1">
        <v>18.0</v>
      </c>
      <c r="J5176" s="7" t="str">
        <f>vlookup(I5176,Cats!$A:$B,2,false)</f>
        <v>P</v>
      </c>
    </row>
    <row r="5177">
      <c r="A5177" s="1">
        <v>142186.0</v>
      </c>
      <c r="B5177" s="1">
        <v>575.0</v>
      </c>
      <c r="C5177" s="1">
        <v>0.0</v>
      </c>
      <c r="D5177" s="1" t="s">
        <v>32</v>
      </c>
      <c r="E5177" s="1">
        <v>44.0</v>
      </c>
      <c r="F5177" s="7" t="str">
        <f>vlookup(E5177,Teams!A:B,2,false)</f>
        <v>University</v>
      </c>
      <c r="G5177" s="1" t="b">
        <v>0</v>
      </c>
      <c r="H5177" s="1" t="b">
        <v>1</v>
      </c>
      <c r="I5177" s="1">
        <v>18.0</v>
      </c>
      <c r="J5177" s="7" t="str">
        <f>vlookup(I5177,Cats!$A:$B,2,false)</f>
        <v>P</v>
      </c>
    </row>
    <row r="5178">
      <c r="A5178" s="1">
        <v>142187.0</v>
      </c>
      <c r="B5178" s="1">
        <v>575.0</v>
      </c>
      <c r="C5178" s="1">
        <v>0.0</v>
      </c>
      <c r="D5178" s="1" t="s">
        <v>32</v>
      </c>
      <c r="E5178" s="1">
        <v>37.0</v>
      </c>
      <c r="F5178" s="7" t="str">
        <f>vlookup(E5178,Teams!A:B,2,false)</f>
        <v>Pullman</v>
      </c>
      <c r="G5178" s="1" t="b">
        <v>1</v>
      </c>
      <c r="H5178" s="1" t="b">
        <v>1</v>
      </c>
      <c r="I5178" s="1">
        <v>19.0</v>
      </c>
      <c r="J5178" s="7" t="str">
        <f>vlookup(I5178,Cats!$A:$B,2,false)</f>
        <v>X</v>
      </c>
    </row>
    <row r="5179">
      <c r="A5179" s="1">
        <v>142188.0</v>
      </c>
      <c r="B5179" s="1">
        <v>575.0</v>
      </c>
      <c r="C5179" s="1">
        <v>14.0</v>
      </c>
      <c r="D5179" s="1" t="s">
        <v>222</v>
      </c>
      <c r="E5179" s="1">
        <v>44.0</v>
      </c>
      <c r="F5179" s="7" t="str">
        <f>vlookup(E5179,Teams!A:B,2,false)</f>
        <v>University</v>
      </c>
      <c r="G5179" s="1" t="b">
        <v>0</v>
      </c>
      <c r="H5179" s="1" t="b">
        <v>0</v>
      </c>
      <c r="I5179" s="1">
        <v>19.0</v>
      </c>
      <c r="J5179" s="7" t="str">
        <f>vlookup(I5179,Cats!$A:$B,2,false)</f>
        <v>X</v>
      </c>
    </row>
    <row r="5180">
      <c r="A5180" s="1">
        <v>142189.0</v>
      </c>
      <c r="B5180" s="1">
        <v>575.0</v>
      </c>
      <c r="C5180" s="1">
        <v>0.0</v>
      </c>
      <c r="D5180" s="1" t="s">
        <v>116</v>
      </c>
      <c r="E5180" s="1">
        <v>37.0</v>
      </c>
      <c r="F5180" s="7" t="str">
        <f>vlookup(E5180,Teams!A:B,2,false)</f>
        <v>Pullman</v>
      </c>
      <c r="G5180" s="1" t="b">
        <v>1</v>
      </c>
      <c r="H5180" s="1" t="b">
        <v>0</v>
      </c>
      <c r="I5180" s="1">
        <v>20.0</v>
      </c>
      <c r="J5180" s="7" t="str">
        <f>vlookup(I5180,Cats!$A:$B,2,false)</f>
        <v>M</v>
      </c>
    </row>
    <row r="5181">
      <c r="A5181" s="1">
        <v>142190.0</v>
      </c>
      <c r="B5181" s="1">
        <v>575.0</v>
      </c>
      <c r="C5181" s="1">
        <v>0.0</v>
      </c>
      <c r="D5181" s="1" t="s">
        <v>57</v>
      </c>
      <c r="E5181" s="1">
        <v>44.0</v>
      </c>
      <c r="F5181" s="7" t="str">
        <f>vlookup(E5181,Teams!A:B,2,false)</f>
        <v>University</v>
      </c>
      <c r="G5181" s="1" t="b">
        <v>0</v>
      </c>
      <c r="H5181" s="1" t="b">
        <v>0</v>
      </c>
      <c r="I5181" s="1">
        <v>20.0</v>
      </c>
      <c r="J5181" s="7" t="str">
        <f>vlookup(I5181,Cats!$A:$B,2,false)</f>
        <v>M</v>
      </c>
    </row>
    <row r="5182">
      <c r="A5182" s="1">
        <v>142191.0</v>
      </c>
      <c r="B5182" s="1">
        <v>575.0</v>
      </c>
      <c r="C5182" s="1">
        <v>0.0</v>
      </c>
      <c r="D5182" s="1" t="s">
        <v>32</v>
      </c>
      <c r="E5182" s="1">
        <v>37.0</v>
      </c>
      <c r="F5182" s="7" t="str">
        <f>vlookup(E5182,Teams!A:B,2,false)</f>
        <v>Pullman</v>
      </c>
      <c r="G5182" s="1" t="b">
        <v>1</v>
      </c>
      <c r="H5182" s="1" t="b">
        <v>1</v>
      </c>
      <c r="I5182" s="1">
        <v>21.0</v>
      </c>
      <c r="J5182" s="7" t="str">
        <f>vlookup(I5182,Cats!$A:$B,2,false)</f>
        <v>C</v>
      </c>
    </row>
    <row r="5183">
      <c r="A5183" s="1">
        <v>142192.0</v>
      </c>
      <c r="B5183" s="1">
        <v>575.0</v>
      </c>
      <c r="C5183" s="1">
        <v>14.0</v>
      </c>
      <c r="D5183" s="1" t="s">
        <v>57</v>
      </c>
      <c r="E5183" s="1">
        <v>44.0</v>
      </c>
      <c r="F5183" s="7" t="str">
        <f>vlookup(E5183,Teams!A:B,2,false)</f>
        <v>University</v>
      </c>
      <c r="G5183" s="1" t="b">
        <v>0</v>
      </c>
      <c r="H5183" s="1" t="b">
        <v>0</v>
      </c>
      <c r="I5183" s="1">
        <v>21.0</v>
      </c>
      <c r="J5183" s="7" t="str">
        <f>vlookup(I5183,Cats!$A:$B,2,false)</f>
        <v>C</v>
      </c>
    </row>
    <row r="5184">
      <c r="A5184" s="1">
        <v>142193.0</v>
      </c>
      <c r="B5184" s="1">
        <v>575.0</v>
      </c>
      <c r="C5184" s="1">
        <v>0.0</v>
      </c>
      <c r="D5184" s="1" t="s">
        <v>32</v>
      </c>
      <c r="E5184" s="1">
        <v>37.0</v>
      </c>
      <c r="F5184" s="7" t="str">
        <f>vlookup(E5184,Teams!A:B,2,false)</f>
        <v>Pullman</v>
      </c>
      <c r="G5184" s="1" t="b">
        <v>1</v>
      </c>
      <c r="H5184" s="1" t="b">
        <v>1</v>
      </c>
      <c r="I5184" s="1">
        <v>22.0</v>
      </c>
      <c r="J5184" s="7" t="str">
        <f>vlookup(I5184,Cats!$A:$B,2,false)</f>
        <v>E</v>
      </c>
    </row>
    <row r="5185">
      <c r="A5185" s="1">
        <v>142194.0</v>
      </c>
      <c r="B5185" s="1">
        <v>575.0</v>
      </c>
      <c r="C5185" s="1">
        <v>4.0</v>
      </c>
      <c r="D5185" s="1" t="s">
        <v>57</v>
      </c>
      <c r="E5185" s="1">
        <v>44.0</v>
      </c>
      <c r="F5185" s="7" t="str">
        <f>vlookup(E5185,Teams!A:B,2,false)</f>
        <v>University</v>
      </c>
      <c r="G5185" s="1" t="b">
        <v>0</v>
      </c>
      <c r="H5185" s="1" t="b">
        <v>0</v>
      </c>
      <c r="I5185" s="1">
        <v>22.0</v>
      </c>
      <c r="J5185" s="7" t="str">
        <f>vlookup(I5185,Cats!$A:$B,2,false)</f>
        <v>E</v>
      </c>
    </row>
    <row r="5186">
      <c r="A5186" s="1">
        <v>142195.0</v>
      </c>
      <c r="B5186" s="1">
        <v>575.0</v>
      </c>
      <c r="C5186" s="1">
        <v>0.0</v>
      </c>
      <c r="D5186" s="1" t="s">
        <v>32</v>
      </c>
      <c r="E5186" s="1">
        <v>37.0</v>
      </c>
      <c r="F5186" s="7" t="str">
        <f>vlookup(E5186,Teams!A:B,2,false)</f>
        <v>Pullman</v>
      </c>
      <c r="G5186" s="1" t="b">
        <v>1</v>
      </c>
      <c r="H5186" s="1" t="b">
        <v>1</v>
      </c>
      <c r="I5186" s="1">
        <v>23.0</v>
      </c>
      <c r="J5186" s="7" t="str">
        <f>vlookup(I5186,Cats!$A:$B,2,false)</f>
        <v>B</v>
      </c>
    </row>
    <row r="5187">
      <c r="A5187" s="1">
        <v>142196.0</v>
      </c>
      <c r="B5187" s="1">
        <v>575.0</v>
      </c>
      <c r="C5187" s="1">
        <v>-4.0</v>
      </c>
      <c r="D5187" s="1" t="s">
        <v>57</v>
      </c>
      <c r="E5187" s="1">
        <v>44.0</v>
      </c>
      <c r="F5187" s="7" t="str">
        <f>vlookup(E5187,Teams!A:B,2,false)</f>
        <v>University</v>
      </c>
      <c r="G5187" s="1" t="b">
        <v>0</v>
      </c>
      <c r="H5187" s="1" t="b">
        <v>0</v>
      </c>
      <c r="I5187" s="1">
        <v>23.0</v>
      </c>
      <c r="J5187" s="7" t="str">
        <f>vlookup(I5187,Cats!$A:$B,2,false)</f>
        <v>B</v>
      </c>
    </row>
    <row r="5188">
      <c r="A5188" s="1">
        <v>142197.0</v>
      </c>
      <c r="B5188" s="1">
        <v>575.0</v>
      </c>
      <c r="C5188" s="1">
        <v>0.0</v>
      </c>
      <c r="D5188" s="1" t="s">
        <v>32</v>
      </c>
      <c r="E5188" s="1">
        <v>37.0</v>
      </c>
      <c r="F5188" s="7" t="str">
        <f>vlookup(E5188,Teams!A:B,2,false)</f>
        <v>Pullman</v>
      </c>
      <c r="G5188" s="1" t="b">
        <v>1</v>
      </c>
      <c r="H5188" s="1" t="b">
        <v>1</v>
      </c>
      <c r="I5188" s="1">
        <v>24.0</v>
      </c>
      <c r="J5188" s="7" t="str">
        <f>vlookup(I5188,Cats!$A:$B,2,false)</f>
        <v>P</v>
      </c>
    </row>
    <row r="5189">
      <c r="A5189" s="1">
        <v>142198.0</v>
      </c>
      <c r="B5189" s="1">
        <v>575.0</v>
      </c>
      <c r="C5189" s="1">
        <v>4.0</v>
      </c>
      <c r="D5189" s="1" t="s">
        <v>57</v>
      </c>
      <c r="E5189" s="1">
        <v>44.0</v>
      </c>
      <c r="F5189" s="7" t="str">
        <f>vlookup(E5189,Teams!A:B,2,false)</f>
        <v>University</v>
      </c>
      <c r="G5189" s="1" t="b">
        <v>0</v>
      </c>
      <c r="H5189" s="1" t="b">
        <v>0</v>
      </c>
      <c r="I5189" s="1">
        <v>24.0</v>
      </c>
      <c r="J5189" s="7" t="str">
        <f>vlookup(I5189,Cats!$A:$B,2,false)</f>
        <v>P</v>
      </c>
    </row>
    <row r="5190">
      <c r="A5190" s="1">
        <v>142199.0</v>
      </c>
      <c r="B5190" s="1">
        <v>576.0</v>
      </c>
      <c r="C5190" s="1">
        <v>0.0</v>
      </c>
      <c r="D5190" s="1" t="s">
        <v>32</v>
      </c>
      <c r="E5190" s="1">
        <v>4.0</v>
      </c>
      <c r="F5190" s="7" t="str">
        <f>vlookup(E5190,Teams!A:B,2,false)</f>
        <v>Blair C</v>
      </c>
      <c r="G5190" s="1" t="b">
        <v>1</v>
      </c>
      <c r="H5190" s="1" t="b">
        <v>1</v>
      </c>
      <c r="I5190" s="1">
        <v>1.0</v>
      </c>
      <c r="J5190" s="7" t="str">
        <f>vlookup(I5190,Cats!$A:$B,2,false)</f>
        <v>X</v>
      </c>
    </row>
    <row r="5191">
      <c r="A5191" s="1">
        <v>142200.0</v>
      </c>
      <c r="B5191" s="1">
        <v>576.0</v>
      </c>
      <c r="C5191" s="1">
        <v>14.0</v>
      </c>
      <c r="D5191" s="1" t="s">
        <v>131</v>
      </c>
      <c r="E5191" s="1">
        <v>11.0</v>
      </c>
      <c r="F5191" s="7" t="str">
        <f>vlookup(E5191,Teams!A:B,2,false)</f>
        <v>Cupertino</v>
      </c>
      <c r="G5191" s="1" t="b">
        <v>0</v>
      </c>
      <c r="H5191" s="1" t="b">
        <v>0</v>
      </c>
      <c r="I5191" s="1">
        <v>1.0</v>
      </c>
      <c r="J5191" s="7" t="str">
        <f>vlookup(I5191,Cats!$A:$B,2,false)</f>
        <v>X</v>
      </c>
    </row>
    <row r="5192">
      <c r="A5192" s="1">
        <v>142201.0</v>
      </c>
      <c r="B5192" s="1">
        <v>576.0</v>
      </c>
      <c r="C5192" s="1">
        <v>14.0</v>
      </c>
      <c r="D5192" s="1" t="s">
        <v>43</v>
      </c>
      <c r="E5192" s="1">
        <v>4.0</v>
      </c>
      <c r="F5192" s="7" t="str">
        <f>vlookup(E5192,Teams!A:B,2,false)</f>
        <v>Blair C</v>
      </c>
      <c r="G5192" s="1" t="b">
        <v>1</v>
      </c>
      <c r="H5192" s="1" t="b">
        <v>0</v>
      </c>
      <c r="I5192" s="1">
        <v>2.0</v>
      </c>
      <c r="J5192" s="7" t="str">
        <f>vlookup(I5192,Cats!$A:$B,2,false)</f>
        <v>M</v>
      </c>
    </row>
    <row r="5193">
      <c r="A5193" s="1">
        <v>142202.0</v>
      </c>
      <c r="B5193" s="1">
        <v>576.0</v>
      </c>
      <c r="C5193" s="1">
        <v>0.0</v>
      </c>
      <c r="D5193" s="1" t="s">
        <v>32</v>
      </c>
      <c r="E5193" s="1">
        <v>11.0</v>
      </c>
      <c r="F5193" s="7" t="str">
        <f>vlookup(E5193,Teams!A:B,2,false)</f>
        <v>Cupertino</v>
      </c>
      <c r="G5193" s="1" t="b">
        <v>0</v>
      </c>
      <c r="H5193" s="1" t="b">
        <v>1</v>
      </c>
      <c r="I5193" s="1">
        <v>2.0</v>
      </c>
      <c r="J5193" s="7" t="str">
        <f>vlookup(I5193,Cats!$A:$B,2,false)</f>
        <v>M</v>
      </c>
    </row>
    <row r="5194">
      <c r="A5194" s="1">
        <v>142203.0</v>
      </c>
      <c r="B5194" s="1">
        <v>576.0</v>
      </c>
      <c r="C5194" s="1">
        <v>0.0</v>
      </c>
      <c r="D5194" s="1" t="s">
        <v>32</v>
      </c>
      <c r="E5194" s="1">
        <v>4.0</v>
      </c>
      <c r="F5194" s="7" t="str">
        <f>vlookup(E5194,Teams!A:B,2,false)</f>
        <v>Blair C</v>
      </c>
      <c r="G5194" s="1" t="b">
        <v>1</v>
      </c>
      <c r="H5194" s="1" t="b">
        <v>1</v>
      </c>
      <c r="I5194" s="1">
        <v>3.0</v>
      </c>
      <c r="J5194" s="7" t="str">
        <f>vlookup(I5194,Cats!$A:$B,2,false)</f>
        <v>C</v>
      </c>
    </row>
    <row r="5195">
      <c r="A5195" s="1">
        <v>142204.0</v>
      </c>
      <c r="B5195" s="1">
        <v>576.0</v>
      </c>
      <c r="C5195" s="1">
        <v>4.0</v>
      </c>
      <c r="D5195" s="1" t="s">
        <v>132</v>
      </c>
      <c r="E5195" s="1">
        <v>11.0</v>
      </c>
      <c r="F5195" s="7" t="str">
        <f>vlookup(E5195,Teams!A:B,2,false)</f>
        <v>Cupertino</v>
      </c>
      <c r="G5195" s="1" t="b">
        <v>0</v>
      </c>
      <c r="H5195" s="1" t="b">
        <v>0</v>
      </c>
      <c r="I5195" s="1">
        <v>3.0</v>
      </c>
      <c r="J5195" s="7" t="str">
        <f>vlookup(I5195,Cats!$A:$B,2,false)</f>
        <v>C</v>
      </c>
    </row>
    <row r="5196">
      <c r="A5196" s="1">
        <v>142205.0</v>
      </c>
      <c r="B5196" s="1">
        <v>576.0</v>
      </c>
      <c r="C5196" s="1">
        <v>0.0</v>
      </c>
      <c r="D5196" s="1" t="s">
        <v>43</v>
      </c>
      <c r="E5196" s="1">
        <v>4.0</v>
      </c>
      <c r="F5196" s="7" t="str">
        <f>vlookup(E5196,Teams!A:B,2,false)</f>
        <v>Blair C</v>
      </c>
      <c r="G5196" s="1" t="b">
        <v>1</v>
      </c>
      <c r="H5196" s="1" t="b">
        <v>0</v>
      </c>
      <c r="I5196" s="1">
        <v>4.0</v>
      </c>
      <c r="J5196" s="7" t="str">
        <f>vlookup(I5196,Cats!$A:$B,2,false)</f>
        <v>E</v>
      </c>
    </row>
    <row r="5197">
      <c r="A5197" s="1">
        <v>142206.0</v>
      </c>
      <c r="B5197" s="1">
        <v>576.0</v>
      </c>
      <c r="C5197" s="1">
        <v>0.0</v>
      </c>
      <c r="D5197" s="1" t="s">
        <v>132</v>
      </c>
      <c r="E5197" s="1">
        <v>11.0</v>
      </c>
      <c r="F5197" s="7" t="str">
        <f>vlookup(E5197,Teams!A:B,2,false)</f>
        <v>Cupertino</v>
      </c>
      <c r="G5197" s="1" t="b">
        <v>0</v>
      </c>
      <c r="H5197" s="1" t="b">
        <v>0</v>
      </c>
      <c r="I5197" s="1">
        <v>4.0</v>
      </c>
      <c r="J5197" s="7" t="str">
        <f>vlookup(I5197,Cats!$A:$B,2,false)</f>
        <v>E</v>
      </c>
    </row>
    <row r="5198">
      <c r="A5198" s="1">
        <v>142207.0</v>
      </c>
      <c r="B5198" s="1">
        <v>576.0</v>
      </c>
      <c r="C5198" s="1">
        <v>-4.0</v>
      </c>
      <c r="D5198" s="1" t="s">
        <v>197</v>
      </c>
      <c r="E5198" s="1">
        <v>4.0</v>
      </c>
      <c r="F5198" s="7" t="str">
        <f>vlookup(E5198,Teams!A:B,2,false)</f>
        <v>Blair C</v>
      </c>
      <c r="G5198" s="1" t="b">
        <v>1</v>
      </c>
      <c r="H5198" s="1" t="b">
        <v>0</v>
      </c>
      <c r="I5198" s="1">
        <v>5.0</v>
      </c>
      <c r="J5198" s="7" t="str">
        <f>vlookup(I5198,Cats!$A:$B,2,false)</f>
        <v>B</v>
      </c>
    </row>
    <row r="5199">
      <c r="A5199" s="1">
        <v>142208.0</v>
      </c>
      <c r="B5199" s="1">
        <v>576.0</v>
      </c>
      <c r="C5199" s="1">
        <v>0.0</v>
      </c>
      <c r="D5199" s="1" t="s">
        <v>136</v>
      </c>
      <c r="E5199" s="1">
        <v>11.0</v>
      </c>
      <c r="F5199" s="7" t="str">
        <f>vlookup(E5199,Teams!A:B,2,false)</f>
        <v>Cupertino</v>
      </c>
      <c r="G5199" s="1" t="b">
        <v>0</v>
      </c>
      <c r="H5199" s="1" t="b">
        <v>0</v>
      </c>
      <c r="I5199" s="1">
        <v>5.0</v>
      </c>
      <c r="J5199" s="7" t="str">
        <f>vlookup(I5199,Cats!$A:$B,2,false)</f>
        <v>B</v>
      </c>
    </row>
    <row r="5200">
      <c r="A5200" s="1">
        <v>142209.0</v>
      </c>
      <c r="B5200" s="1">
        <v>576.0</v>
      </c>
      <c r="C5200" s="1">
        <v>0.0</v>
      </c>
      <c r="D5200" s="1" t="s">
        <v>198</v>
      </c>
      <c r="E5200" s="1">
        <v>4.0</v>
      </c>
      <c r="F5200" s="7" t="str">
        <f>vlookup(E5200,Teams!A:B,2,false)</f>
        <v>Blair C</v>
      </c>
      <c r="G5200" s="1" t="b">
        <v>1</v>
      </c>
      <c r="H5200" s="1" t="b">
        <v>0</v>
      </c>
      <c r="I5200" s="1">
        <v>6.0</v>
      </c>
      <c r="J5200" s="7" t="str">
        <f>vlookup(I5200,Cats!$A:$B,2,false)</f>
        <v>P</v>
      </c>
    </row>
    <row r="5201">
      <c r="A5201" s="1">
        <v>142210.0</v>
      </c>
      <c r="B5201" s="1">
        <v>576.0</v>
      </c>
      <c r="C5201" s="1">
        <v>0.0</v>
      </c>
      <c r="D5201" s="1" t="s">
        <v>131</v>
      </c>
      <c r="E5201" s="1">
        <v>11.0</v>
      </c>
      <c r="F5201" s="7" t="str">
        <f>vlookup(E5201,Teams!A:B,2,false)</f>
        <v>Cupertino</v>
      </c>
      <c r="G5201" s="1" t="b">
        <v>0</v>
      </c>
      <c r="H5201" s="1" t="b">
        <v>0</v>
      </c>
      <c r="I5201" s="1">
        <v>6.0</v>
      </c>
      <c r="J5201" s="7" t="str">
        <f>vlookup(I5201,Cats!$A:$B,2,false)</f>
        <v>P</v>
      </c>
    </row>
    <row r="5202">
      <c r="A5202" s="1">
        <v>142211.0</v>
      </c>
      <c r="B5202" s="1">
        <v>576.0</v>
      </c>
      <c r="C5202" s="1">
        <v>0.0</v>
      </c>
      <c r="D5202" s="1" t="s">
        <v>43</v>
      </c>
      <c r="E5202" s="1">
        <v>4.0</v>
      </c>
      <c r="F5202" s="7" t="str">
        <f>vlookup(E5202,Teams!A:B,2,false)</f>
        <v>Blair C</v>
      </c>
      <c r="G5202" s="1" t="b">
        <v>1</v>
      </c>
      <c r="H5202" s="1" t="b">
        <v>0</v>
      </c>
      <c r="I5202" s="1">
        <v>7.0</v>
      </c>
      <c r="J5202" s="7" t="str">
        <f>vlookup(I5202,Cats!$A:$B,2,false)</f>
        <v>X</v>
      </c>
    </row>
    <row r="5203">
      <c r="A5203" s="1">
        <v>142212.0</v>
      </c>
      <c r="B5203" s="1">
        <v>576.0</v>
      </c>
      <c r="C5203" s="1">
        <v>0.0</v>
      </c>
      <c r="D5203" s="1" t="s">
        <v>228</v>
      </c>
      <c r="E5203" s="1">
        <v>11.0</v>
      </c>
      <c r="F5203" s="7" t="str">
        <f>vlookup(E5203,Teams!A:B,2,false)</f>
        <v>Cupertino</v>
      </c>
      <c r="G5203" s="1" t="b">
        <v>0</v>
      </c>
      <c r="H5203" s="1" t="b">
        <v>0</v>
      </c>
      <c r="I5203" s="1">
        <v>7.0</v>
      </c>
      <c r="J5203" s="7" t="str">
        <f>vlookup(I5203,Cats!$A:$B,2,false)</f>
        <v>X</v>
      </c>
    </row>
    <row r="5204">
      <c r="A5204" s="1">
        <v>142213.0</v>
      </c>
      <c r="B5204" s="1">
        <v>576.0</v>
      </c>
      <c r="C5204" s="1">
        <v>0.0</v>
      </c>
      <c r="D5204" s="1" t="s">
        <v>43</v>
      </c>
      <c r="E5204" s="1">
        <v>4.0</v>
      </c>
      <c r="F5204" s="7" t="str">
        <f>vlookup(E5204,Teams!A:B,2,false)</f>
        <v>Blair C</v>
      </c>
      <c r="G5204" s="1" t="b">
        <v>1</v>
      </c>
      <c r="H5204" s="1" t="b">
        <v>0</v>
      </c>
      <c r="I5204" s="1">
        <v>8.0</v>
      </c>
      <c r="J5204" s="7" t="str">
        <f>vlookup(I5204,Cats!$A:$B,2,false)</f>
        <v>M</v>
      </c>
    </row>
    <row r="5205">
      <c r="A5205" s="1">
        <v>142214.0</v>
      </c>
      <c r="B5205" s="1">
        <v>576.0</v>
      </c>
      <c r="C5205" s="1">
        <v>0.0</v>
      </c>
      <c r="D5205" s="1" t="s">
        <v>228</v>
      </c>
      <c r="E5205" s="1">
        <v>11.0</v>
      </c>
      <c r="F5205" s="7" t="str">
        <f>vlookup(E5205,Teams!A:B,2,false)</f>
        <v>Cupertino</v>
      </c>
      <c r="G5205" s="1" t="b">
        <v>0</v>
      </c>
      <c r="H5205" s="1" t="b">
        <v>0</v>
      </c>
      <c r="I5205" s="1">
        <v>8.0</v>
      </c>
      <c r="J5205" s="7" t="str">
        <f>vlookup(I5205,Cats!$A:$B,2,false)</f>
        <v>M</v>
      </c>
    </row>
    <row r="5206">
      <c r="A5206" s="1">
        <v>142215.0</v>
      </c>
      <c r="B5206" s="1">
        <v>576.0</v>
      </c>
      <c r="C5206" s="1">
        <v>4.0</v>
      </c>
      <c r="D5206" s="1" t="s">
        <v>42</v>
      </c>
      <c r="E5206" s="1">
        <v>4.0</v>
      </c>
      <c r="F5206" s="7" t="str">
        <f>vlookup(E5206,Teams!A:B,2,false)</f>
        <v>Blair C</v>
      </c>
      <c r="G5206" s="1" t="b">
        <v>1</v>
      </c>
      <c r="H5206" s="1" t="b">
        <v>0</v>
      </c>
      <c r="I5206" s="1">
        <v>9.0</v>
      </c>
      <c r="J5206" s="7" t="str">
        <f>vlookup(I5206,Cats!$A:$B,2,false)</f>
        <v>C</v>
      </c>
    </row>
    <row r="5207">
      <c r="A5207" s="1">
        <v>142216.0</v>
      </c>
      <c r="B5207" s="1">
        <v>576.0</v>
      </c>
      <c r="C5207" s="1">
        <v>0.0</v>
      </c>
      <c r="D5207" s="1" t="s">
        <v>32</v>
      </c>
      <c r="E5207" s="1">
        <v>11.0</v>
      </c>
      <c r="F5207" s="7" t="str">
        <f>vlookup(E5207,Teams!A:B,2,false)</f>
        <v>Cupertino</v>
      </c>
      <c r="G5207" s="1" t="b">
        <v>0</v>
      </c>
      <c r="H5207" s="1" t="b">
        <v>1</v>
      </c>
      <c r="I5207" s="1">
        <v>9.0</v>
      </c>
      <c r="J5207" s="7" t="str">
        <f>vlookup(I5207,Cats!$A:$B,2,false)</f>
        <v>C</v>
      </c>
    </row>
    <row r="5208">
      <c r="A5208" s="1">
        <v>142217.0</v>
      </c>
      <c r="B5208" s="1">
        <v>576.0</v>
      </c>
      <c r="C5208" s="1">
        <v>0.0</v>
      </c>
      <c r="D5208" s="1" t="s">
        <v>43</v>
      </c>
      <c r="E5208" s="1">
        <v>4.0</v>
      </c>
      <c r="F5208" s="7" t="str">
        <f>vlookup(E5208,Teams!A:B,2,false)</f>
        <v>Blair C</v>
      </c>
      <c r="G5208" s="1" t="b">
        <v>1</v>
      </c>
      <c r="H5208" s="1" t="b">
        <v>0</v>
      </c>
      <c r="I5208" s="1">
        <v>10.0</v>
      </c>
      <c r="J5208" s="7" t="str">
        <f>vlookup(I5208,Cats!$A:$B,2,false)</f>
        <v>E</v>
      </c>
    </row>
    <row r="5209">
      <c r="A5209" s="1">
        <v>142218.0</v>
      </c>
      <c r="B5209" s="1">
        <v>576.0</v>
      </c>
      <c r="C5209" s="1">
        <v>-4.0</v>
      </c>
      <c r="D5209" s="1" t="s">
        <v>131</v>
      </c>
      <c r="E5209" s="1">
        <v>11.0</v>
      </c>
      <c r="F5209" s="7" t="str">
        <f>vlookup(E5209,Teams!A:B,2,false)</f>
        <v>Cupertino</v>
      </c>
      <c r="G5209" s="1" t="b">
        <v>0</v>
      </c>
      <c r="H5209" s="1" t="b">
        <v>0</v>
      </c>
      <c r="I5209" s="1">
        <v>10.0</v>
      </c>
      <c r="J5209" s="7" t="str">
        <f>vlookup(I5209,Cats!$A:$B,2,false)</f>
        <v>E</v>
      </c>
    </row>
    <row r="5210">
      <c r="A5210" s="1">
        <v>142219.0</v>
      </c>
      <c r="B5210" s="1">
        <v>576.0</v>
      </c>
      <c r="C5210" s="1">
        <v>0.0</v>
      </c>
      <c r="D5210" s="1" t="s">
        <v>197</v>
      </c>
      <c r="E5210" s="1">
        <v>4.0</v>
      </c>
      <c r="F5210" s="7" t="str">
        <f>vlookup(E5210,Teams!A:B,2,false)</f>
        <v>Blair C</v>
      </c>
      <c r="G5210" s="1" t="b">
        <v>1</v>
      </c>
      <c r="H5210" s="1" t="b">
        <v>0</v>
      </c>
      <c r="I5210" s="1">
        <v>11.0</v>
      </c>
      <c r="J5210" s="7" t="str">
        <f>vlookup(I5210,Cats!$A:$B,2,false)</f>
        <v>B</v>
      </c>
    </row>
    <row r="5211">
      <c r="A5211" s="1">
        <v>142220.0</v>
      </c>
      <c r="B5211" s="1">
        <v>576.0</v>
      </c>
      <c r="C5211" s="1">
        <v>14.0</v>
      </c>
      <c r="D5211" s="1" t="s">
        <v>132</v>
      </c>
      <c r="E5211" s="1">
        <v>11.0</v>
      </c>
      <c r="F5211" s="7" t="str">
        <f>vlookup(E5211,Teams!A:B,2,false)</f>
        <v>Cupertino</v>
      </c>
      <c r="G5211" s="1" t="b">
        <v>0</v>
      </c>
      <c r="H5211" s="1" t="b">
        <v>0</v>
      </c>
      <c r="I5211" s="1">
        <v>11.0</v>
      </c>
      <c r="J5211" s="7" t="str">
        <f>vlookup(I5211,Cats!$A:$B,2,false)</f>
        <v>B</v>
      </c>
    </row>
    <row r="5212">
      <c r="A5212" s="1">
        <v>142221.0</v>
      </c>
      <c r="B5212" s="1">
        <v>576.0</v>
      </c>
      <c r="C5212" s="1">
        <v>0.0</v>
      </c>
      <c r="D5212" s="1" t="s">
        <v>32</v>
      </c>
      <c r="E5212" s="1">
        <v>4.0</v>
      </c>
      <c r="F5212" s="7" t="str">
        <f>vlookup(E5212,Teams!A:B,2,false)</f>
        <v>Blair C</v>
      </c>
      <c r="G5212" s="1" t="b">
        <v>1</v>
      </c>
      <c r="H5212" s="1" t="b">
        <v>1</v>
      </c>
      <c r="I5212" s="1">
        <v>12.0</v>
      </c>
      <c r="J5212" s="7" t="str">
        <f>vlookup(I5212,Cats!$A:$B,2,false)</f>
        <v>P</v>
      </c>
    </row>
    <row r="5213">
      <c r="A5213" s="1">
        <v>142222.0</v>
      </c>
      <c r="B5213" s="1">
        <v>576.0</v>
      </c>
      <c r="C5213" s="1">
        <v>4.0</v>
      </c>
      <c r="D5213" s="1" t="s">
        <v>131</v>
      </c>
      <c r="E5213" s="1">
        <v>11.0</v>
      </c>
      <c r="F5213" s="7" t="str">
        <f>vlookup(E5213,Teams!A:B,2,false)</f>
        <v>Cupertino</v>
      </c>
      <c r="G5213" s="1" t="b">
        <v>0</v>
      </c>
      <c r="H5213" s="1" t="b">
        <v>0</v>
      </c>
      <c r="I5213" s="1">
        <v>12.0</v>
      </c>
      <c r="J5213" s="7" t="str">
        <f>vlookup(I5213,Cats!$A:$B,2,false)</f>
        <v>P</v>
      </c>
    </row>
    <row r="5214">
      <c r="A5214" s="1">
        <v>142223.0</v>
      </c>
      <c r="B5214" s="1">
        <v>576.0</v>
      </c>
      <c r="C5214" s="1">
        <v>0.0</v>
      </c>
      <c r="D5214" s="1" t="s">
        <v>42</v>
      </c>
      <c r="E5214" s="1">
        <v>4.0</v>
      </c>
      <c r="F5214" s="7" t="str">
        <f>vlookup(E5214,Teams!A:B,2,false)</f>
        <v>Blair C</v>
      </c>
      <c r="G5214" s="1" t="b">
        <v>1</v>
      </c>
      <c r="H5214" s="1" t="b">
        <v>0</v>
      </c>
      <c r="I5214" s="1">
        <v>13.0</v>
      </c>
      <c r="J5214" s="7" t="str">
        <f>vlookup(I5214,Cats!$A:$B,2,false)</f>
        <v>X</v>
      </c>
    </row>
    <row r="5215">
      <c r="A5215" s="1">
        <v>142224.0</v>
      </c>
      <c r="B5215" s="1">
        <v>576.0</v>
      </c>
      <c r="C5215" s="1">
        <v>0.0</v>
      </c>
      <c r="D5215" s="1" t="s">
        <v>132</v>
      </c>
      <c r="E5215" s="1">
        <v>11.0</v>
      </c>
      <c r="F5215" s="7" t="str">
        <f>vlookup(E5215,Teams!A:B,2,false)</f>
        <v>Cupertino</v>
      </c>
      <c r="G5215" s="1" t="b">
        <v>0</v>
      </c>
      <c r="H5215" s="1" t="b">
        <v>0</v>
      </c>
      <c r="I5215" s="1">
        <v>13.0</v>
      </c>
      <c r="J5215" s="7" t="str">
        <f>vlookup(I5215,Cats!$A:$B,2,false)</f>
        <v>X</v>
      </c>
    </row>
    <row r="5216">
      <c r="A5216" s="1">
        <v>142225.0</v>
      </c>
      <c r="B5216" s="1">
        <v>576.0</v>
      </c>
      <c r="C5216" s="1">
        <v>4.0</v>
      </c>
      <c r="D5216" s="1" t="s">
        <v>198</v>
      </c>
      <c r="E5216" s="1">
        <v>4.0</v>
      </c>
      <c r="F5216" s="7" t="str">
        <f>vlookup(E5216,Teams!A:B,2,false)</f>
        <v>Blair C</v>
      </c>
      <c r="G5216" s="1" t="b">
        <v>1</v>
      </c>
      <c r="H5216" s="1" t="b">
        <v>0</v>
      </c>
      <c r="I5216" s="1">
        <v>14.0</v>
      </c>
      <c r="J5216" s="7" t="str">
        <f>vlookup(I5216,Cats!$A:$B,2,false)</f>
        <v>M</v>
      </c>
    </row>
    <row r="5217">
      <c r="A5217" s="1">
        <v>142226.0</v>
      </c>
      <c r="B5217" s="1">
        <v>576.0</v>
      </c>
      <c r="C5217" s="1">
        <v>0.0</v>
      </c>
      <c r="D5217" s="1" t="s">
        <v>32</v>
      </c>
      <c r="E5217" s="1">
        <v>11.0</v>
      </c>
      <c r="F5217" s="7" t="str">
        <f>vlookup(E5217,Teams!A:B,2,false)</f>
        <v>Cupertino</v>
      </c>
      <c r="G5217" s="1" t="b">
        <v>0</v>
      </c>
      <c r="H5217" s="1" t="b">
        <v>1</v>
      </c>
      <c r="I5217" s="1">
        <v>14.0</v>
      </c>
      <c r="J5217" s="7" t="str">
        <f>vlookup(I5217,Cats!$A:$B,2,false)</f>
        <v>M</v>
      </c>
    </row>
    <row r="5218">
      <c r="A5218" s="1">
        <v>142227.0</v>
      </c>
      <c r="B5218" s="1">
        <v>576.0</v>
      </c>
      <c r="C5218" s="1">
        <v>14.0</v>
      </c>
      <c r="D5218" s="1" t="s">
        <v>42</v>
      </c>
      <c r="E5218" s="1">
        <v>4.0</v>
      </c>
      <c r="F5218" s="7" t="str">
        <f>vlookup(E5218,Teams!A:B,2,false)</f>
        <v>Blair C</v>
      </c>
      <c r="G5218" s="1" t="b">
        <v>1</v>
      </c>
      <c r="H5218" s="1" t="b">
        <v>0</v>
      </c>
      <c r="I5218" s="1">
        <v>15.0</v>
      </c>
      <c r="J5218" s="7" t="str">
        <f>vlookup(I5218,Cats!$A:$B,2,false)</f>
        <v>C</v>
      </c>
    </row>
    <row r="5219">
      <c r="A5219" s="1">
        <v>142228.0</v>
      </c>
      <c r="B5219" s="1">
        <v>576.0</v>
      </c>
      <c r="C5219" s="1">
        <v>0.0</v>
      </c>
      <c r="D5219" s="1" t="s">
        <v>32</v>
      </c>
      <c r="E5219" s="1">
        <v>11.0</v>
      </c>
      <c r="F5219" s="7" t="str">
        <f>vlookup(E5219,Teams!A:B,2,false)</f>
        <v>Cupertino</v>
      </c>
      <c r="G5219" s="1" t="b">
        <v>0</v>
      </c>
      <c r="H5219" s="1" t="b">
        <v>1</v>
      </c>
      <c r="I5219" s="1">
        <v>15.0</v>
      </c>
      <c r="J5219" s="7" t="str">
        <f>vlookup(I5219,Cats!$A:$B,2,false)</f>
        <v>C</v>
      </c>
    </row>
    <row r="5220">
      <c r="A5220" s="1">
        <v>142229.0</v>
      </c>
      <c r="B5220" s="1">
        <v>576.0</v>
      </c>
      <c r="C5220" s="1">
        <v>0.0</v>
      </c>
      <c r="D5220" s="1" t="s">
        <v>32</v>
      </c>
      <c r="E5220" s="1">
        <v>4.0</v>
      </c>
      <c r="F5220" s="7" t="str">
        <f>vlookup(E5220,Teams!A:B,2,false)</f>
        <v>Blair C</v>
      </c>
      <c r="G5220" s="1" t="b">
        <v>1</v>
      </c>
      <c r="H5220" s="1" t="b">
        <v>1</v>
      </c>
      <c r="I5220" s="1">
        <v>16.0</v>
      </c>
      <c r="J5220" s="7" t="str">
        <f>vlookup(I5220,Cats!$A:$B,2,false)</f>
        <v>E</v>
      </c>
    </row>
    <row r="5221">
      <c r="A5221" s="1">
        <v>142230.0</v>
      </c>
      <c r="B5221" s="1">
        <v>576.0</v>
      </c>
      <c r="C5221" s="1">
        <v>4.0</v>
      </c>
      <c r="D5221" s="1" t="s">
        <v>131</v>
      </c>
      <c r="E5221" s="1">
        <v>11.0</v>
      </c>
      <c r="F5221" s="7" t="str">
        <f>vlookup(E5221,Teams!A:B,2,false)</f>
        <v>Cupertino</v>
      </c>
      <c r="G5221" s="1" t="b">
        <v>0</v>
      </c>
      <c r="H5221" s="1" t="b">
        <v>0</v>
      </c>
      <c r="I5221" s="1">
        <v>16.0</v>
      </c>
      <c r="J5221" s="7" t="str">
        <f>vlookup(I5221,Cats!$A:$B,2,false)</f>
        <v>E</v>
      </c>
    </row>
    <row r="5222">
      <c r="A5222" s="1">
        <v>142231.0</v>
      </c>
      <c r="B5222" s="1">
        <v>576.0</v>
      </c>
      <c r="C5222" s="1">
        <v>0.0</v>
      </c>
      <c r="D5222" s="1" t="s">
        <v>42</v>
      </c>
      <c r="E5222" s="1">
        <v>4.0</v>
      </c>
      <c r="F5222" s="7" t="str">
        <f>vlookup(E5222,Teams!A:B,2,false)</f>
        <v>Blair C</v>
      </c>
      <c r="G5222" s="1" t="b">
        <v>1</v>
      </c>
      <c r="H5222" s="1" t="b">
        <v>0</v>
      </c>
      <c r="I5222" s="1">
        <v>17.0</v>
      </c>
      <c r="J5222" s="7" t="str">
        <f>vlookup(I5222,Cats!$A:$B,2,false)</f>
        <v>B</v>
      </c>
    </row>
    <row r="5223">
      <c r="A5223" s="1">
        <v>142232.0</v>
      </c>
      <c r="B5223" s="1">
        <v>576.0</v>
      </c>
      <c r="C5223" s="1">
        <v>0.0</v>
      </c>
      <c r="D5223" s="1" t="s">
        <v>132</v>
      </c>
      <c r="E5223" s="1">
        <v>11.0</v>
      </c>
      <c r="F5223" s="7" t="str">
        <f>vlookup(E5223,Teams!A:B,2,false)</f>
        <v>Cupertino</v>
      </c>
      <c r="G5223" s="1" t="b">
        <v>0</v>
      </c>
      <c r="H5223" s="1" t="b">
        <v>0</v>
      </c>
      <c r="I5223" s="1">
        <v>17.0</v>
      </c>
      <c r="J5223" s="7" t="str">
        <f>vlookup(I5223,Cats!$A:$B,2,false)</f>
        <v>B</v>
      </c>
    </row>
    <row r="5224">
      <c r="A5224" s="1">
        <v>142233.0</v>
      </c>
      <c r="B5224" s="1">
        <v>576.0</v>
      </c>
      <c r="C5224" s="1">
        <v>4.0</v>
      </c>
      <c r="D5224" s="1" t="s">
        <v>42</v>
      </c>
      <c r="E5224" s="1">
        <v>4.0</v>
      </c>
      <c r="F5224" s="7" t="str">
        <f>vlookup(E5224,Teams!A:B,2,false)</f>
        <v>Blair C</v>
      </c>
      <c r="G5224" s="1" t="b">
        <v>1</v>
      </c>
      <c r="H5224" s="1" t="b">
        <v>0</v>
      </c>
      <c r="I5224" s="1">
        <v>18.0</v>
      </c>
      <c r="J5224" s="7" t="str">
        <f>vlookup(I5224,Cats!$A:$B,2,false)</f>
        <v>P</v>
      </c>
    </row>
    <row r="5225">
      <c r="A5225" s="1">
        <v>142234.0</v>
      </c>
      <c r="B5225" s="1">
        <v>576.0</v>
      </c>
      <c r="C5225" s="1">
        <v>0.0</v>
      </c>
      <c r="D5225" s="1" t="s">
        <v>32</v>
      </c>
      <c r="E5225" s="1">
        <v>11.0</v>
      </c>
      <c r="F5225" s="7" t="str">
        <f>vlookup(E5225,Teams!A:B,2,false)</f>
        <v>Cupertino</v>
      </c>
      <c r="G5225" s="1" t="b">
        <v>0</v>
      </c>
      <c r="H5225" s="1" t="b">
        <v>1</v>
      </c>
      <c r="I5225" s="1">
        <v>18.0</v>
      </c>
      <c r="J5225" s="7" t="str">
        <f>vlookup(I5225,Cats!$A:$B,2,false)</f>
        <v>P</v>
      </c>
    </row>
    <row r="5226">
      <c r="A5226" s="1">
        <v>142235.0</v>
      </c>
      <c r="B5226" s="1">
        <v>576.0</v>
      </c>
      <c r="C5226" s="1">
        <v>0.0</v>
      </c>
      <c r="D5226" s="1" t="s">
        <v>198</v>
      </c>
      <c r="E5226" s="1">
        <v>4.0</v>
      </c>
      <c r="F5226" s="7" t="str">
        <f>vlookup(E5226,Teams!A:B,2,false)</f>
        <v>Blair C</v>
      </c>
      <c r="G5226" s="1" t="b">
        <v>1</v>
      </c>
      <c r="H5226" s="1" t="b">
        <v>0</v>
      </c>
      <c r="I5226" s="1">
        <v>19.0</v>
      </c>
      <c r="J5226" s="7" t="str">
        <f>vlookup(I5226,Cats!$A:$B,2,false)</f>
        <v>X</v>
      </c>
    </row>
    <row r="5227">
      <c r="A5227" s="1">
        <v>142236.0</v>
      </c>
      <c r="B5227" s="1">
        <v>576.0</v>
      </c>
      <c r="C5227" s="1">
        <v>-4.0</v>
      </c>
      <c r="D5227" s="1" t="s">
        <v>131</v>
      </c>
      <c r="E5227" s="1">
        <v>11.0</v>
      </c>
      <c r="F5227" s="7" t="str">
        <f>vlookup(E5227,Teams!A:B,2,false)</f>
        <v>Cupertino</v>
      </c>
      <c r="G5227" s="1" t="b">
        <v>0</v>
      </c>
      <c r="H5227" s="1" t="b">
        <v>0</v>
      </c>
      <c r="I5227" s="1">
        <v>19.0</v>
      </c>
      <c r="J5227" s="7" t="str">
        <f>vlookup(I5227,Cats!$A:$B,2,false)</f>
        <v>X</v>
      </c>
    </row>
    <row r="5228">
      <c r="A5228" s="1">
        <v>142237.0</v>
      </c>
      <c r="B5228" s="1">
        <v>576.0</v>
      </c>
      <c r="C5228" s="1">
        <v>0.0</v>
      </c>
      <c r="D5228" s="1" t="s">
        <v>43</v>
      </c>
      <c r="E5228" s="1">
        <v>4.0</v>
      </c>
      <c r="F5228" s="7" t="str">
        <f>vlookup(E5228,Teams!A:B,2,false)</f>
        <v>Blair C</v>
      </c>
      <c r="G5228" s="1" t="b">
        <v>1</v>
      </c>
      <c r="H5228" s="1" t="b">
        <v>0</v>
      </c>
      <c r="I5228" s="1">
        <v>20.0</v>
      </c>
      <c r="J5228" s="7" t="str">
        <f>vlookup(I5228,Cats!$A:$B,2,false)</f>
        <v>M</v>
      </c>
    </row>
    <row r="5229">
      <c r="A5229" s="1">
        <v>142238.0</v>
      </c>
      <c r="B5229" s="1">
        <v>576.0</v>
      </c>
      <c r="C5229" s="1">
        <v>0.0</v>
      </c>
      <c r="D5229" s="1" t="s">
        <v>131</v>
      </c>
      <c r="E5229" s="1">
        <v>11.0</v>
      </c>
      <c r="F5229" s="7" t="str">
        <f>vlookup(E5229,Teams!A:B,2,false)</f>
        <v>Cupertino</v>
      </c>
      <c r="G5229" s="1" t="b">
        <v>0</v>
      </c>
      <c r="H5229" s="1" t="b">
        <v>0</v>
      </c>
      <c r="I5229" s="1">
        <v>20.0</v>
      </c>
      <c r="J5229" s="7" t="str">
        <f>vlookup(I5229,Cats!$A:$B,2,false)</f>
        <v>M</v>
      </c>
    </row>
    <row r="5230">
      <c r="A5230" s="1">
        <v>142239.0</v>
      </c>
      <c r="B5230" s="1">
        <v>576.0</v>
      </c>
      <c r="C5230" s="1">
        <v>14.0</v>
      </c>
      <c r="D5230" s="1" t="s">
        <v>42</v>
      </c>
      <c r="E5230" s="1">
        <v>4.0</v>
      </c>
      <c r="F5230" s="7" t="str">
        <f>vlookup(E5230,Teams!A:B,2,false)</f>
        <v>Blair C</v>
      </c>
      <c r="G5230" s="1" t="b">
        <v>1</v>
      </c>
      <c r="H5230" s="1" t="b">
        <v>0</v>
      </c>
      <c r="I5230" s="1">
        <v>21.0</v>
      </c>
      <c r="J5230" s="7" t="str">
        <f>vlookup(I5230,Cats!$A:$B,2,false)</f>
        <v>C</v>
      </c>
    </row>
    <row r="5231">
      <c r="A5231" s="1">
        <v>142240.0</v>
      </c>
      <c r="B5231" s="1">
        <v>576.0</v>
      </c>
      <c r="C5231" s="1">
        <v>0.0</v>
      </c>
      <c r="D5231" s="1" t="s">
        <v>32</v>
      </c>
      <c r="E5231" s="1">
        <v>11.0</v>
      </c>
      <c r="F5231" s="7" t="str">
        <f>vlookup(E5231,Teams!A:B,2,false)</f>
        <v>Cupertino</v>
      </c>
      <c r="G5231" s="1" t="b">
        <v>0</v>
      </c>
      <c r="H5231" s="1" t="b">
        <v>1</v>
      </c>
      <c r="I5231" s="1">
        <v>21.0</v>
      </c>
      <c r="J5231" s="7" t="str">
        <f>vlookup(I5231,Cats!$A:$B,2,false)</f>
        <v>C</v>
      </c>
    </row>
    <row r="5232">
      <c r="A5232" s="1">
        <v>142241.0</v>
      </c>
      <c r="B5232" s="1">
        <v>576.0</v>
      </c>
      <c r="C5232" s="1">
        <v>0.0</v>
      </c>
      <c r="D5232" s="1" t="s">
        <v>43</v>
      </c>
      <c r="E5232" s="1">
        <v>4.0</v>
      </c>
      <c r="F5232" s="7" t="str">
        <f>vlookup(E5232,Teams!A:B,2,false)</f>
        <v>Blair C</v>
      </c>
      <c r="G5232" s="1" t="b">
        <v>1</v>
      </c>
      <c r="H5232" s="1" t="b">
        <v>0</v>
      </c>
      <c r="I5232" s="1">
        <v>22.0</v>
      </c>
      <c r="J5232" s="7" t="str">
        <f>vlookup(I5232,Cats!$A:$B,2,false)</f>
        <v>E</v>
      </c>
    </row>
    <row r="5233">
      <c r="A5233" s="1">
        <v>142242.0</v>
      </c>
      <c r="B5233" s="1">
        <v>576.0</v>
      </c>
      <c r="C5233" s="1">
        <v>0.0</v>
      </c>
      <c r="D5233" s="1" t="s">
        <v>228</v>
      </c>
      <c r="E5233" s="1">
        <v>11.0</v>
      </c>
      <c r="F5233" s="7" t="str">
        <f>vlookup(E5233,Teams!A:B,2,false)</f>
        <v>Cupertino</v>
      </c>
      <c r="G5233" s="1" t="b">
        <v>0</v>
      </c>
      <c r="H5233" s="1" t="b">
        <v>0</v>
      </c>
      <c r="I5233" s="1">
        <v>22.0</v>
      </c>
      <c r="J5233" s="7" t="str">
        <f>vlookup(I5233,Cats!$A:$B,2,false)</f>
        <v>E</v>
      </c>
    </row>
    <row r="5234">
      <c r="A5234" s="1">
        <v>142243.0</v>
      </c>
      <c r="B5234" s="1">
        <v>576.0</v>
      </c>
      <c r="C5234" s="1">
        <v>0.0</v>
      </c>
      <c r="D5234" s="1" t="s">
        <v>32</v>
      </c>
      <c r="E5234" s="1">
        <v>4.0</v>
      </c>
      <c r="F5234" s="7" t="str">
        <f>vlookup(E5234,Teams!A:B,2,false)</f>
        <v>Blair C</v>
      </c>
      <c r="G5234" s="1" t="b">
        <v>1</v>
      </c>
      <c r="H5234" s="1" t="b">
        <v>1</v>
      </c>
      <c r="I5234" s="1">
        <v>23.0</v>
      </c>
      <c r="J5234" s="7" t="str">
        <f>vlookup(I5234,Cats!$A:$B,2,false)</f>
        <v>B</v>
      </c>
    </row>
    <row r="5235">
      <c r="A5235" s="1">
        <v>142244.0</v>
      </c>
      <c r="B5235" s="1">
        <v>576.0</v>
      </c>
      <c r="C5235" s="1">
        <v>0.0</v>
      </c>
      <c r="D5235" s="1" t="s">
        <v>132</v>
      </c>
      <c r="E5235" s="1">
        <v>11.0</v>
      </c>
      <c r="F5235" s="7" t="str">
        <f>vlookup(E5235,Teams!A:B,2,false)</f>
        <v>Cupertino</v>
      </c>
      <c r="G5235" s="1" t="b">
        <v>0</v>
      </c>
      <c r="H5235" s="1" t="b">
        <v>0</v>
      </c>
      <c r="I5235" s="1">
        <v>23.0</v>
      </c>
      <c r="J5235" s="7" t="str">
        <f>vlookup(I5235,Cats!$A:$B,2,false)</f>
        <v>B</v>
      </c>
    </row>
    <row r="5236">
      <c r="A5236" s="1">
        <v>142245.0</v>
      </c>
      <c r="B5236" s="1">
        <v>576.0</v>
      </c>
      <c r="C5236" s="1">
        <v>0.0</v>
      </c>
      <c r="D5236" s="1" t="s">
        <v>32</v>
      </c>
      <c r="E5236" s="1">
        <v>4.0</v>
      </c>
      <c r="F5236" s="7" t="str">
        <f>vlookup(E5236,Teams!A:B,2,false)</f>
        <v>Blair C</v>
      </c>
      <c r="G5236" s="1" t="b">
        <v>1</v>
      </c>
      <c r="H5236" s="1" t="b">
        <v>1</v>
      </c>
      <c r="I5236" s="1">
        <v>24.0</v>
      </c>
      <c r="J5236" s="7" t="str">
        <f>vlookup(I5236,Cats!$A:$B,2,false)</f>
        <v>P</v>
      </c>
    </row>
    <row r="5237">
      <c r="A5237" s="1">
        <v>142246.0</v>
      </c>
      <c r="B5237" s="1">
        <v>576.0</v>
      </c>
      <c r="C5237" s="1">
        <v>14.0</v>
      </c>
      <c r="D5237" s="1" t="s">
        <v>131</v>
      </c>
      <c r="E5237" s="1">
        <v>11.0</v>
      </c>
      <c r="F5237" s="7" t="str">
        <f>vlookup(E5237,Teams!A:B,2,false)</f>
        <v>Cupertino</v>
      </c>
      <c r="G5237" s="1" t="b">
        <v>0</v>
      </c>
      <c r="H5237" s="1" t="b">
        <v>0</v>
      </c>
      <c r="I5237" s="1">
        <v>24.0</v>
      </c>
      <c r="J5237" s="7" t="str">
        <f>vlookup(I5237,Cats!$A:$B,2,false)</f>
        <v>P</v>
      </c>
    </row>
    <row r="5238">
      <c r="A5238" s="1">
        <v>142247.0</v>
      </c>
      <c r="B5238" s="1">
        <v>577.0</v>
      </c>
      <c r="C5238" s="1">
        <v>14.0</v>
      </c>
      <c r="D5238" s="1" t="s">
        <v>80</v>
      </c>
      <c r="E5238" s="1">
        <v>24.0</v>
      </c>
      <c r="F5238" s="7" t="str">
        <f>vlookup(E5238,Teams!A:B,2,false)</f>
        <v>Lexington A</v>
      </c>
      <c r="G5238" s="1" t="b">
        <v>1</v>
      </c>
      <c r="H5238" s="1" t="b">
        <v>0</v>
      </c>
      <c r="I5238" s="1">
        <v>1.0</v>
      </c>
      <c r="J5238" s="7" t="str">
        <f>vlookup(I5238,Cats!$A:$B,2,false)</f>
        <v>X</v>
      </c>
    </row>
    <row r="5239">
      <c r="A5239" s="1">
        <v>142248.0</v>
      </c>
      <c r="B5239" s="1">
        <v>577.0</v>
      </c>
      <c r="C5239" s="1">
        <v>0.0</v>
      </c>
      <c r="D5239" s="1" t="s">
        <v>32</v>
      </c>
      <c r="E5239" s="1">
        <v>29.0</v>
      </c>
      <c r="F5239" s="7" t="str">
        <f>vlookup(E5239,Teams!A:B,2,false)</f>
        <v>MSJ</v>
      </c>
      <c r="G5239" s="1" t="b">
        <v>0</v>
      </c>
      <c r="H5239" s="1" t="b">
        <v>1</v>
      </c>
      <c r="I5239" s="1">
        <v>1.0</v>
      </c>
      <c r="J5239" s="7" t="str">
        <f>vlookup(I5239,Cats!$A:$B,2,false)</f>
        <v>X</v>
      </c>
    </row>
    <row r="5240">
      <c r="A5240" s="1">
        <v>142249.0</v>
      </c>
      <c r="B5240" s="1">
        <v>577.0</v>
      </c>
      <c r="C5240" s="1">
        <v>-4.0</v>
      </c>
      <c r="D5240" s="1" t="s">
        <v>84</v>
      </c>
      <c r="E5240" s="1">
        <v>24.0</v>
      </c>
      <c r="F5240" s="7" t="str">
        <f>vlookup(E5240,Teams!A:B,2,false)</f>
        <v>Lexington A</v>
      </c>
      <c r="G5240" s="1" t="b">
        <v>1</v>
      </c>
      <c r="H5240" s="1" t="b">
        <v>0</v>
      </c>
      <c r="I5240" s="1">
        <v>2.0</v>
      </c>
      <c r="J5240" s="7" t="str">
        <f>vlookup(I5240,Cats!$A:$B,2,false)</f>
        <v>M</v>
      </c>
    </row>
    <row r="5241">
      <c r="A5241" s="1">
        <v>142250.0</v>
      </c>
      <c r="B5241" s="1">
        <v>577.0</v>
      </c>
      <c r="C5241" s="1">
        <v>14.0</v>
      </c>
      <c r="D5241" s="1" t="s">
        <v>88</v>
      </c>
      <c r="E5241" s="1">
        <v>29.0</v>
      </c>
      <c r="F5241" s="7" t="str">
        <f>vlookup(E5241,Teams!A:B,2,false)</f>
        <v>MSJ</v>
      </c>
      <c r="G5241" s="1" t="b">
        <v>0</v>
      </c>
      <c r="H5241" s="1" t="b">
        <v>0</v>
      </c>
      <c r="I5241" s="1">
        <v>2.0</v>
      </c>
      <c r="J5241" s="7" t="str">
        <f>vlookup(I5241,Cats!$A:$B,2,false)</f>
        <v>M</v>
      </c>
    </row>
    <row r="5242">
      <c r="A5242" s="1">
        <v>142251.0</v>
      </c>
      <c r="B5242" s="1">
        <v>577.0</v>
      </c>
      <c r="C5242" s="1">
        <v>0.0</v>
      </c>
      <c r="D5242" s="1" t="s">
        <v>32</v>
      </c>
      <c r="E5242" s="1">
        <v>24.0</v>
      </c>
      <c r="F5242" s="7" t="str">
        <f>vlookup(E5242,Teams!A:B,2,false)</f>
        <v>Lexington A</v>
      </c>
      <c r="G5242" s="1" t="b">
        <v>1</v>
      </c>
      <c r="H5242" s="1" t="b">
        <v>1</v>
      </c>
      <c r="I5242" s="1">
        <v>3.0</v>
      </c>
      <c r="J5242" s="7" t="str">
        <f>vlookup(I5242,Cats!$A:$B,2,false)</f>
        <v>C</v>
      </c>
    </row>
    <row r="5243">
      <c r="A5243" s="1">
        <v>142252.0</v>
      </c>
      <c r="B5243" s="1">
        <v>577.0</v>
      </c>
      <c r="C5243" s="1">
        <v>14.0</v>
      </c>
      <c r="D5243" s="1" t="s">
        <v>91</v>
      </c>
      <c r="E5243" s="1">
        <v>29.0</v>
      </c>
      <c r="F5243" s="7" t="str">
        <f>vlookup(E5243,Teams!A:B,2,false)</f>
        <v>MSJ</v>
      </c>
      <c r="G5243" s="1" t="b">
        <v>0</v>
      </c>
      <c r="H5243" s="1" t="b">
        <v>0</v>
      </c>
      <c r="I5243" s="1">
        <v>3.0</v>
      </c>
      <c r="J5243" s="7" t="str">
        <f>vlookup(I5243,Cats!$A:$B,2,false)</f>
        <v>C</v>
      </c>
    </row>
    <row r="5244">
      <c r="A5244" s="1">
        <v>142253.0</v>
      </c>
      <c r="B5244" s="1">
        <v>577.0</v>
      </c>
      <c r="C5244" s="1">
        <v>14.0</v>
      </c>
      <c r="D5244" s="1" t="s">
        <v>79</v>
      </c>
      <c r="E5244" s="1">
        <v>24.0</v>
      </c>
      <c r="F5244" s="7" t="str">
        <f>vlookup(E5244,Teams!A:B,2,false)</f>
        <v>Lexington A</v>
      </c>
      <c r="G5244" s="1" t="b">
        <v>1</v>
      </c>
      <c r="H5244" s="1" t="b">
        <v>0</v>
      </c>
      <c r="I5244" s="1">
        <v>4.0</v>
      </c>
      <c r="J5244" s="7" t="str">
        <f>vlookup(I5244,Cats!$A:$B,2,false)</f>
        <v>E</v>
      </c>
    </row>
    <row r="5245">
      <c r="A5245" s="1">
        <v>142254.0</v>
      </c>
      <c r="B5245" s="1">
        <v>577.0</v>
      </c>
      <c r="C5245" s="1">
        <v>0.0</v>
      </c>
      <c r="D5245" s="1" t="s">
        <v>32</v>
      </c>
      <c r="E5245" s="1">
        <v>29.0</v>
      </c>
      <c r="F5245" s="7" t="str">
        <f>vlookup(E5245,Teams!A:B,2,false)</f>
        <v>MSJ</v>
      </c>
      <c r="G5245" s="1" t="b">
        <v>0</v>
      </c>
      <c r="H5245" s="1" t="b">
        <v>1</v>
      </c>
      <c r="I5245" s="1">
        <v>4.0</v>
      </c>
      <c r="J5245" s="7" t="str">
        <f>vlookup(I5245,Cats!$A:$B,2,false)</f>
        <v>E</v>
      </c>
    </row>
    <row r="5246">
      <c r="A5246" s="1">
        <v>142255.0</v>
      </c>
      <c r="B5246" s="1">
        <v>577.0</v>
      </c>
      <c r="C5246" s="1">
        <v>0.0</v>
      </c>
      <c r="D5246" s="1" t="s">
        <v>32</v>
      </c>
      <c r="E5246" s="1">
        <v>24.0</v>
      </c>
      <c r="F5246" s="7" t="str">
        <f>vlookup(E5246,Teams!A:B,2,false)</f>
        <v>Lexington A</v>
      </c>
      <c r="G5246" s="1" t="b">
        <v>1</v>
      </c>
      <c r="H5246" s="1" t="b">
        <v>1</v>
      </c>
      <c r="I5246" s="1">
        <v>5.0</v>
      </c>
      <c r="J5246" s="7" t="str">
        <f>vlookup(I5246,Cats!$A:$B,2,false)</f>
        <v>B</v>
      </c>
    </row>
    <row r="5247">
      <c r="A5247" s="1">
        <v>142256.0</v>
      </c>
      <c r="B5247" s="1">
        <v>577.0</v>
      </c>
      <c r="C5247" s="1">
        <v>4.0</v>
      </c>
      <c r="D5247" s="1" t="s">
        <v>89</v>
      </c>
      <c r="E5247" s="1">
        <v>29.0</v>
      </c>
      <c r="F5247" s="7" t="str">
        <f>vlookup(E5247,Teams!A:B,2,false)</f>
        <v>MSJ</v>
      </c>
      <c r="G5247" s="1" t="b">
        <v>0</v>
      </c>
      <c r="H5247" s="1" t="b">
        <v>0</v>
      </c>
      <c r="I5247" s="1">
        <v>5.0</v>
      </c>
      <c r="J5247" s="7" t="str">
        <f>vlookup(I5247,Cats!$A:$B,2,false)</f>
        <v>B</v>
      </c>
    </row>
    <row r="5248">
      <c r="A5248" s="1">
        <v>142257.0</v>
      </c>
      <c r="B5248" s="1">
        <v>577.0</v>
      </c>
      <c r="C5248" s="1">
        <v>4.0</v>
      </c>
      <c r="D5248" s="1" t="s">
        <v>80</v>
      </c>
      <c r="E5248" s="1">
        <v>24.0</v>
      </c>
      <c r="F5248" s="7" t="str">
        <f>vlookup(E5248,Teams!A:B,2,false)</f>
        <v>Lexington A</v>
      </c>
      <c r="G5248" s="1" t="b">
        <v>1</v>
      </c>
      <c r="H5248" s="1" t="b">
        <v>0</v>
      </c>
      <c r="I5248" s="1">
        <v>6.0</v>
      </c>
      <c r="J5248" s="7" t="str">
        <f>vlookup(I5248,Cats!$A:$B,2,false)</f>
        <v>P</v>
      </c>
    </row>
    <row r="5249">
      <c r="A5249" s="1">
        <v>142258.0</v>
      </c>
      <c r="B5249" s="1">
        <v>577.0</v>
      </c>
      <c r="C5249" s="1">
        <v>-4.0</v>
      </c>
      <c r="D5249" s="1" t="s">
        <v>88</v>
      </c>
      <c r="E5249" s="1">
        <v>29.0</v>
      </c>
      <c r="F5249" s="7" t="str">
        <f>vlookup(E5249,Teams!A:B,2,false)</f>
        <v>MSJ</v>
      </c>
      <c r="G5249" s="1" t="b">
        <v>0</v>
      </c>
      <c r="H5249" s="1" t="b">
        <v>0</v>
      </c>
      <c r="I5249" s="1">
        <v>6.0</v>
      </c>
      <c r="J5249" s="7" t="str">
        <f>vlookup(I5249,Cats!$A:$B,2,false)</f>
        <v>P</v>
      </c>
    </row>
    <row r="5250">
      <c r="A5250" s="1">
        <v>142259.0</v>
      </c>
      <c r="B5250" s="1">
        <v>577.0</v>
      </c>
      <c r="C5250" s="1">
        <v>4.0</v>
      </c>
      <c r="D5250" s="1" t="s">
        <v>80</v>
      </c>
      <c r="E5250" s="1">
        <v>24.0</v>
      </c>
      <c r="F5250" s="7" t="str">
        <f>vlookup(E5250,Teams!A:B,2,false)</f>
        <v>Lexington A</v>
      </c>
      <c r="G5250" s="1" t="b">
        <v>1</v>
      </c>
      <c r="H5250" s="1" t="b">
        <v>0</v>
      </c>
      <c r="I5250" s="1">
        <v>7.0</v>
      </c>
      <c r="J5250" s="7" t="str">
        <f>vlookup(I5250,Cats!$A:$B,2,false)</f>
        <v>X</v>
      </c>
    </row>
    <row r="5251">
      <c r="A5251" s="1">
        <v>142260.0</v>
      </c>
      <c r="B5251" s="1">
        <v>577.0</v>
      </c>
      <c r="C5251" s="1">
        <v>0.0</v>
      </c>
      <c r="D5251" s="1" t="s">
        <v>87</v>
      </c>
      <c r="E5251" s="1">
        <v>29.0</v>
      </c>
      <c r="F5251" s="7" t="str">
        <f>vlookup(E5251,Teams!A:B,2,false)</f>
        <v>MSJ</v>
      </c>
      <c r="G5251" s="1" t="b">
        <v>0</v>
      </c>
      <c r="H5251" s="1" t="b">
        <v>0</v>
      </c>
      <c r="I5251" s="1">
        <v>7.0</v>
      </c>
      <c r="J5251" s="7" t="str">
        <f>vlookup(I5251,Cats!$A:$B,2,false)</f>
        <v>X</v>
      </c>
    </row>
    <row r="5252">
      <c r="A5252" s="1">
        <v>142261.0</v>
      </c>
      <c r="B5252" s="1">
        <v>577.0</v>
      </c>
      <c r="C5252" s="1">
        <v>0.0</v>
      </c>
      <c r="D5252" s="1" t="s">
        <v>80</v>
      </c>
      <c r="E5252" s="1">
        <v>24.0</v>
      </c>
      <c r="F5252" s="7" t="str">
        <f>vlookup(E5252,Teams!A:B,2,false)</f>
        <v>Lexington A</v>
      </c>
      <c r="G5252" s="1" t="b">
        <v>1</v>
      </c>
      <c r="H5252" s="1" t="b">
        <v>0</v>
      </c>
      <c r="I5252" s="1">
        <v>8.0</v>
      </c>
      <c r="J5252" s="7" t="str">
        <f>vlookup(I5252,Cats!$A:$B,2,false)</f>
        <v>M</v>
      </c>
    </row>
    <row r="5253">
      <c r="A5253" s="1">
        <v>142262.0</v>
      </c>
      <c r="B5253" s="1">
        <v>577.0</v>
      </c>
      <c r="C5253" s="1">
        <v>4.0</v>
      </c>
      <c r="D5253" s="1" t="s">
        <v>88</v>
      </c>
      <c r="E5253" s="1">
        <v>29.0</v>
      </c>
      <c r="F5253" s="7" t="str">
        <f>vlookup(E5253,Teams!A:B,2,false)</f>
        <v>MSJ</v>
      </c>
      <c r="G5253" s="1" t="b">
        <v>0</v>
      </c>
      <c r="H5253" s="1" t="b">
        <v>0</v>
      </c>
      <c r="I5253" s="1">
        <v>8.0</v>
      </c>
      <c r="J5253" s="7" t="str">
        <f>vlookup(I5253,Cats!$A:$B,2,false)</f>
        <v>M</v>
      </c>
    </row>
    <row r="5254">
      <c r="A5254" s="1">
        <v>142263.0</v>
      </c>
      <c r="B5254" s="1">
        <v>577.0</v>
      </c>
      <c r="C5254" s="1">
        <v>4.0</v>
      </c>
      <c r="D5254" s="1" t="s">
        <v>83</v>
      </c>
      <c r="E5254" s="1">
        <v>24.0</v>
      </c>
      <c r="F5254" s="7" t="str">
        <f>vlookup(E5254,Teams!A:B,2,false)</f>
        <v>Lexington A</v>
      </c>
      <c r="G5254" s="1" t="b">
        <v>1</v>
      </c>
      <c r="H5254" s="1" t="b">
        <v>0</v>
      </c>
      <c r="I5254" s="1">
        <v>9.0</v>
      </c>
      <c r="J5254" s="7" t="str">
        <f>vlookup(I5254,Cats!$A:$B,2,false)</f>
        <v>C</v>
      </c>
    </row>
    <row r="5255">
      <c r="A5255" s="1">
        <v>142264.0</v>
      </c>
      <c r="B5255" s="1">
        <v>577.0</v>
      </c>
      <c r="C5255" s="1">
        <v>-4.0</v>
      </c>
      <c r="D5255" s="1" t="s">
        <v>91</v>
      </c>
      <c r="E5255" s="1">
        <v>29.0</v>
      </c>
      <c r="F5255" s="7" t="str">
        <f>vlookup(E5255,Teams!A:B,2,false)</f>
        <v>MSJ</v>
      </c>
      <c r="G5255" s="1" t="b">
        <v>0</v>
      </c>
      <c r="H5255" s="1" t="b">
        <v>0</v>
      </c>
      <c r="I5255" s="1">
        <v>9.0</v>
      </c>
      <c r="J5255" s="7" t="str">
        <f>vlookup(I5255,Cats!$A:$B,2,false)</f>
        <v>C</v>
      </c>
    </row>
    <row r="5256">
      <c r="A5256" s="1">
        <v>142265.0</v>
      </c>
      <c r="B5256" s="1">
        <v>577.0</v>
      </c>
      <c r="C5256" s="1">
        <v>0.0</v>
      </c>
      <c r="D5256" s="1" t="s">
        <v>32</v>
      </c>
      <c r="E5256" s="1">
        <v>24.0</v>
      </c>
      <c r="F5256" s="7" t="str">
        <f>vlookup(E5256,Teams!A:B,2,false)</f>
        <v>Lexington A</v>
      </c>
      <c r="G5256" s="1" t="b">
        <v>1</v>
      </c>
      <c r="H5256" s="1" t="b">
        <v>1</v>
      </c>
      <c r="I5256" s="1">
        <v>10.0</v>
      </c>
      <c r="J5256" s="7" t="str">
        <f>vlookup(I5256,Cats!$A:$B,2,false)</f>
        <v>E</v>
      </c>
    </row>
    <row r="5257">
      <c r="A5257" s="1">
        <v>142266.0</v>
      </c>
      <c r="B5257" s="1">
        <v>577.0</v>
      </c>
      <c r="C5257" s="1">
        <v>4.0</v>
      </c>
      <c r="D5257" s="1" t="s">
        <v>88</v>
      </c>
      <c r="E5257" s="1">
        <v>29.0</v>
      </c>
      <c r="F5257" s="7" t="str">
        <f>vlookup(E5257,Teams!A:B,2,false)</f>
        <v>MSJ</v>
      </c>
      <c r="G5257" s="1" t="b">
        <v>0</v>
      </c>
      <c r="H5257" s="1" t="b">
        <v>0</v>
      </c>
      <c r="I5257" s="1">
        <v>10.0</v>
      </c>
      <c r="J5257" s="7" t="str">
        <f>vlookup(I5257,Cats!$A:$B,2,false)</f>
        <v>E</v>
      </c>
    </row>
    <row r="5258">
      <c r="A5258" s="1">
        <v>142267.0</v>
      </c>
      <c r="B5258" s="1">
        <v>577.0</v>
      </c>
      <c r="C5258" s="1">
        <v>0.0</v>
      </c>
      <c r="D5258" s="1" t="s">
        <v>83</v>
      </c>
      <c r="E5258" s="1">
        <v>24.0</v>
      </c>
      <c r="F5258" s="7" t="str">
        <f>vlookup(E5258,Teams!A:B,2,false)</f>
        <v>Lexington A</v>
      </c>
      <c r="G5258" s="1" t="b">
        <v>1</v>
      </c>
      <c r="H5258" s="1" t="b">
        <v>0</v>
      </c>
      <c r="I5258" s="1">
        <v>11.0</v>
      </c>
      <c r="J5258" s="7" t="str">
        <f>vlookup(I5258,Cats!$A:$B,2,false)</f>
        <v>B</v>
      </c>
    </row>
    <row r="5259">
      <c r="A5259" s="1">
        <v>142268.0</v>
      </c>
      <c r="B5259" s="1">
        <v>577.0</v>
      </c>
      <c r="C5259" s="1">
        <v>14.0</v>
      </c>
      <c r="D5259" s="1" t="s">
        <v>89</v>
      </c>
      <c r="E5259" s="1">
        <v>29.0</v>
      </c>
      <c r="F5259" s="7" t="str">
        <f>vlookup(E5259,Teams!A:B,2,false)</f>
        <v>MSJ</v>
      </c>
      <c r="G5259" s="1" t="b">
        <v>0</v>
      </c>
      <c r="H5259" s="1" t="b">
        <v>0</v>
      </c>
      <c r="I5259" s="1">
        <v>11.0</v>
      </c>
      <c r="J5259" s="7" t="str">
        <f>vlookup(I5259,Cats!$A:$B,2,false)</f>
        <v>B</v>
      </c>
    </row>
    <row r="5260">
      <c r="A5260" s="1">
        <v>142269.0</v>
      </c>
      <c r="B5260" s="1">
        <v>577.0</v>
      </c>
      <c r="C5260" s="1">
        <v>4.0</v>
      </c>
      <c r="D5260" s="1" t="s">
        <v>80</v>
      </c>
      <c r="E5260" s="1">
        <v>24.0</v>
      </c>
      <c r="F5260" s="7" t="str">
        <f>vlookup(E5260,Teams!A:B,2,false)</f>
        <v>Lexington A</v>
      </c>
      <c r="G5260" s="1" t="b">
        <v>1</v>
      </c>
      <c r="H5260" s="1" t="b">
        <v>0</v>
      </c>
      <c r="I5260" s="1">
        <v>12.0</v>
      </c>
      <c r="J5260" s="7" t="str">
        <f>vlookup(I5260,Cats!$A:$B,2,false)</f>
        <v>P</v>
      </c>
    </row>
    <row r="5261">
      <c r="A5261" s="1">
        <v>142270.0</v>
      </c>
      <c r="B5261" s="1">
        <v>577.0</v>
      </c>
      <c r="C5261" s="1">
        <v>0.0</v>
      </c>
      <c r="D5261" s="1" t="s">
        <v>32</v>
      </c>
      <c r="E5261" s="1">
        <v>29.0</v>
      </c>
      <c r="F5261" s="7" t="str">
        <f>vlookup(E5261,Teams!A:B,2,false)</f>
        <v>MSJ</v>
      </c>
      <c r="G5261" s="1" t="b">
        <v>0</v>
      </c>
      <c r="H5261" s="1" t="b">
        <v>1</v>
      </c>
      <c r="I5261" s="1">
        <v>12.0</v>
      </c>
      <c r="J5261" s="7" t="str">
        <f>vlookup(I5261,Cats!$A:$B,2,false)</f>
        <v>P</v>
      </c>
    </row>
    <row r="5262">
      <c r="A5262" s="1">
        <v>142271.0</v>
      </c>
      <c r="B5262" s="1">
        <v>577.0</v>
      </c>
      <c r="C5262" s="1">
        <v>0.0</v>
      </c>
      <c r="D5262" s="1" t="s">
        <v>32</v>
      </c>
      <c r="E5262" s="1">
        <v>24.0</v>
      </c>
      <c r="F5262" s="7" t="str">
        <f>vlookup(E5262,Teams!A:B,2,false)</f>
        <v>Lexington A</v>
      </c>
      <c r="G5262" s="1" t="b">
        <v>1</v>
      </c>
      <c r="H5262" s="1" t="b">
        <v>1</v>
      </c>
      <c r="I5262" s="1">
        <v>13.0</v>
      </c>
      <c r="J5262" s="7" t="str">
        <f>vlookup(I5262,Cats!$A:$B,2,false)</f>
        <v>X</v>
      </c>
    </row>
    <row r="5263">
      <c r="A5263" s="1">
        <v>142272.0</v>
      </c>
      <c r="B5263" s="1">
        <v>577.0</v>
      </c>
      <c r="C5263" s="1">
        <v>4.0</v>
      </c>
      <c r="D5263" s="1" t="s">
        <v>87</v>
      </c>
      <c r="E5263" s="1">
        <v>29.0</v>
      </c>
      <c r="F5263" s="7" t="str">
        <f>vlookup(E5263,Teams!A:B,2,false)</f>
        <v>MSJ</v>
      </c>
      <c r="G5263" s="1" t="b">
        <v>0</v>
      </c>
      <c r="H5263" s="1" t="b">
        <v>0</v>
      </c>
      <c r="I5263" s="1">
        <v>13.0</v>
      </c>
      <c r="J5263" s="7" t="str">
        <f>vlookup(I5263,Cats!$A:$B,2,false)</f>
        <v>X</v>
      </c>
    </row>
    <row r="5264">
      <c r="A5264" s="1">
        <v>142273.0</v>
      </c>
      <c r="B5264" s="1">
        <v>577.0</v>
      </c>
      <c r="C5264" s="1">
        <v>14.0</v>
      </c>
      <c r="D5264" s="1" t="s">
        <v>80</v>
      </c>
      <c r="E5264" s="1">
        <v>24.0</v>
      </c>
      <c r="F5264" s="7" t="str">
        <f>vlookup(E5264,Teams!A:B,2,false)</f>
        <v>Lexington A</v>
      </c>
      <c r="G5264" s="1" t="b">
        <v>1</v>
      </c>
      <c r="H5264" s="1" t="b">
        <v>0</v>
      </c>
      <c r="I5264" s="1">
        <v>14.0</v>
      </c>
      <c r="J5264" s="7" t="str">
        <f>vlookup(I5264,Cats!$A:$B,2,false)</f>
        <v>M</v>
      </c>
    </row>
    <row r="5265">
      <c r="A5265" s="1">
        <v>142274.0</v>
      </c>
      <c r="B5265" s="1">
        <v>577.0</v>
      </c>
      <c r="C5265" s="1">
        <v>-4.0</v>
      </c>
      <c r="D5265" s="1" t="s">
        <v>88</v>
      </c>
      <c r="E5265" s="1">
        <v>29.0</v>
      </c>
      <c r="F5265" s="7" t="str">
        <f>vlookup(E5265,Teams!A:B,2,false)</f>
        <v>MSJ</v>
      </c>
      <c r="G5265" s="1" t="b">
        <v>0</v>
      </c>
      <c r="H5265" s="1" t="b">
        <v>0</v>
      </c>
      <c r="I5265" s="1">
        <v>14.0</v>
      </c>
      <c r="J5265" s="7" t="str">
        <f>vlookup(I5265,Cats!$A:$B,2,false)</f>
        <v>M</v>
      </c>
    </row>
    <row r="5266">
      <c r="A5266" s="1">
        <v>142275.0</v>
      </c>
      <c r="B5266" s="1">
        <v>577.0</v>
      </c>
      <c r="C5266" s="1">
        <v>-4.0</v>
      </c>
      <c r="D5266" s="1" t="s">
        <v>83</v>
      </c>
      <c r="E5266" s="1">
        <v>24.0</v>
      </c>
      <c r="F5266" s="7" t="str">
        <f>vlookup(E5266,Teams!A:B,2,false)</f>
        <v>Lexington A</v>
      </c>
      <c r="G5266" s="1" t="b">
        <v>1</v>
      </c>
      <c r="H5266" s="1" t="b">
        <v>0</v>
      </c>
      <c r="I5266" s="1">
        <v>15.0</v>
      </c>
      <c r="J5266" s="7" t="str">
        <f>vlookup(I5266,Cats!$A:$B,2,false)</f>
        <v>C</v>
      </c>
    </row>
    <row r="5267">
      <c r="A5267" s="1">
        <v>142276.0</v>
      </c>
      <c r="B5267" s="1">
        <v>577.0</v>
      </c>
      <c r="C5267" s="1">
        <v>0.0</v>
      </c>
      <c r="D5267" s="1" t="s">
        <v>90</v>
      </c>
      <c r="E5267" s="1">
        <v>29.0</v>
      </c>
      <c r="F5267" s="7" t="str">
        <f>vlookup(E5267,Teams!A:B,2,false)</f>
        <v>MSJ</v>
      </c>
      <c r="G5267" s="1" t="b">
        <v>0</v>
      </c>
      <c r="H5267" s="1" t="b">
        <v>0</v>
      </c>
      <c r="I5267" s="1">
        <v>15.0</v>
      </c>
      <c r="J5267" s="7" t="str">
        <f>vlookup(I5267,Cats!$A:$B,2,false)</f>
        <v>C</v>
      </c>
    </row>
    <row r="5268">
      <c r="A5268" s="1">
        <v>142277.0</v>
      </c>
      <c r="B5268" s="1">
        <v>577.0</v>
      </c>
      <c r="C5268" s="1">
        <v>0.0</v>
      </c>
      <c r="D5268" s="1" t="s">
        <v>79</v>
      </c>
      <c r="E5268" s="1">
        <v>24.0</v>
      </c>
      <c r="F5268" s="7" t="str">
        <f>vlookup(E5268,Teams!A:B,2,false)</f>
        <v>Lexington A</v>
      </c>
      <c r="G5268" s="1" t="b">
        <v>1</v>
      </c>
      <c r="H5268" s="1" t="b">
        <v>0</v>
      </c>
      <c r="I5268" s="1">
        <v>16.0</v>
      </c>
      <c r="J5268" s="7" t="str">
        <f>vlookup(I5268,Cats!$A:$B,2,false)</f>
        <v>E</v>
      </c>
    </row>
    <row r="5269">
      <c r="A5269" s="1">
        <v>142278.0</v>
      </c>
      <c r="B5269" s="1">
        <v>577.0</v>
      </c>
      <c r="C5269" s="1">
        <v>-4.0</v>
      </c>
      <c r="D5269" s="1" t="s">
        <v>87</v>
      </c>
      <c r="E5269" s="1">
        <v>29.0</v>
      </c>
      <c r="F5269" s="7" t="str">
        <f>vlookup(E5269,Teams!A:B,2,false)</f>
        <v>MSJ</v>
      </c>
      <c r="G5269" s="1" t="b">
        <v>0</v>
      </c>
      <c r="H5269" s="1" t="b">
        <v>0</v>
      </c>
      <c r="I5269" s="1">
        <v>16.0</v>
      </c>
      <c r="J5269" s="7" t="str">
        <f>vlookup(I5269,Cats!$A:$B,2,false)</f>
        <v>E</v>
      </c>
    </row>
    <row r="5270">
      <c r="A5270" s="1">
        <v>142279.0</v>
      </c>
      <c r="B5270" s="1">
        <v>577.0</v>
      </c>
      <c r="C5270" s="1">
        <v>0.0</v>
      </c>
      <c r="D5270" s="1" t="s">
        <v>32</v>
      </c>
      <c r="E5270" s="1">
        <v>24.0</v>
      </c>
      <c r="F5270" s="7" t="str">
        <f>vlookup(E5270,Teams!A:B,2,false)</f>
        <v>Lexington A</v>
      </c>
      <c r="G5270" s="1" t="b">
        <v>1</v>
      </c>
      <c r="H5270" s="1" t="b">
        <v>1</v>
      </c>
      <c r="I5270" s="1">
        <v>17.0</v>
      </c>
      <c r="J5270" s="7" t="str">
        <f>vlookup(I5270,Cats!$A:$B,2,false)</f>
        <v>B</v>
      </c>
    </row>
    <row r="5271">
      <c r="A5271" s="1">
        <v>142280.0</v>
      </c>
      <c r="B5271" s="1">
        <v>577.0</v>
      </c>
      <c r="C5271" s="1">
        <v>4.0</v>
      </c>
      <c r="D5271" s="1" t="s">
        <v>89</v>
      </c>
      <c r="E5271" s="1">
        <v>29.0</v>
      </c>
      <c r="F5271" s="7" t="str">
        <f>vlookup(E5271,Teams!A:B,2,false)</f>
        <v>MSJ</v>
      </c>
      <c r="G5271" s="1" t="b">
        <v>0</v>
      </c>
      <c r="H5271" s="1" t="b">
        <v>0</v>
      </c>
      <c r="I5271" s="1">
        <v>17.0</v>
      </c>
      <c r="J5271" s="7" t="str">
        <f>vlookup(I5271,Cats!$A:$B,2,false)</f>
        <v>B</v>
      </c>
    </row>
    <row r="5272">
      <c r="A5272" s="1">
        <v>142281.0</v>
      </c>
      <c r="B5272" s="1">
        <v>577.0</v>
      </c>
      <c r="C5272" s="1">
        <v>4.0</v>
      </c>
      <c r="D5272" s="1" t="s">
        <v>80</v>
      </c>
      <c r="E5272" s="1">
        <v>24.0</v>
      </c>
      <c r="F5272" s="7" t="str">
        <f>vlookup(E5272,Teams!A:B,2,false)</f>
        <v>Lexington A</v>
      </c>
      <c r="G5272" s="1" t="b">
        <v>1</v>
      </c>
      <c r="H5272" s="1" t="b">
        <v>0</v>
      </c>
      <c r="I5272" s="1">
        <v>18.0</v>
      </c>
      <c r="J5272" s="7" t="str">
        <f>vlookup(I5272,Cats!$A:$B,2,false)</f>
        <v>P</v>
      </c>
    </row>
    <row r="5273">
      <c r="A5273" s="1">
        <v>142282.0</v>
      </c>
      <c r="B5273" s="1">
        <v>577.0</v>
      </c>
      <c r="C5273" s="1">
        <v>0.0</v>
      </c>
      <c r="D5273" s="1" t="s">
        <v>32</v>
      </c>
      <c r="E5273" s="1">
        <v>29.0</v>
      </c>
      <c r="F5273" s="7" t="str">
        <f>vlookup(E5273,Teams!A:B,2,false)</f>
        <v>MSJ</v>
      </c>
      <c r="G5273" s="1" t="b">
        <v>0</v>
      </c>
      <c r="H5273" s="1" t="b">
        <v>1</v>
      </c>
      <c r="I5273" s="1">
        <v>18.0</v>
      </c>
      <c r="J5273" s="7" t="str">
        <f>vlookup(I5273,Cats!$A:$B,2,false)</f>
        <v>P</v>
      </c>
    </row>
    <row r="5274">
      <c r="A5274" s="1">
        <v>142283.0</v>
      </c>
      <c r="B5274" s="1">
        <v>577.0</v>
      </c>
      <c r="C5274" s="1">
        <v>0.0</v>
      </c>
      <c r="D5274" s="1" t="s">
        <v>32</v>
      </c>
      <c r="E5274" s="1">
        <v>24.0</v>
      </c>
      <c r="F5274" s="7" t="str">
        <f>vlookup(E5274,Teams!A:B,2,false)</f>
        <v>Lexington A</v>
      </c>
      <c r="G5274" s="1" t="b">
        <v>1</v>
      </c>
      <c r="H5274" s="1" t="b">
        <v>1</v>
      </c>
      <c r="I5274" s="1">
        <v>19.0</v>
      </c>
      <c r="J5274" s="7" t="str">
        <f>vlookup(I5274,Cats!$A:$B,2,false)</f>
        <v>X</v>
      </c>
    </row>
    <row r="5275">
      <c r="A5275" s="1">
        <v>142284.0</v>
      </c>
      <c r="B5275" s="1">
        <v>577.0</v>
      </c>
      <c r="C5275" s="1">
        <v>14.0</v>
      </c>
      <c r="D5275" s="1" t="s">
        <v>87</v>
      </c>
      <c r="E5275" s="1">
        <v>29.0</v>
      </c>
      <c r="F5275" s="7" t="str">
        <f>vlookup(E5275,Teams!A:B,2,false)</f>
        <v>MSJ</v>
      </c>
      <c r="G5275" s="1" t="b">
        <v>0</v>
      </c>
      <c r="H5275" s="1" t="b">
        <v>0</v>
      </c>
      <c r="I5275" s="1">
        <v>19.0</v>
      </c>
      <c r="J5275" s="7" t="str">
        <f>vlookup(I5275,Cats!$A:$B,2,false)</f>
        <v>X</v>
      </c>
    </row>
    <row r="5276">
      <c r="A5276" s="1">
        <v>142285.0</v>
      </c>
      <c r="B5276" s="1">
        <v>577.0</v>
      </c>
      <c r="C5276" s="1">
        <v>14.0</v>
      </c>
      <c r="D5276" s="1" t="s">
        <v>80</v>
      </c>
      <c r="E5276" s="1">
        <v>24.0</v>
      </c>
      <c r="F5276" s="7" t="str">
        <f>vlookup(E5276,Teams!A:B,2,false)</f>
        <v>Lexington A</v>
      </c>
      <c r="G5276" s="1" t="b">
        <v>1</v>
      </c>
      <c r="H5276" s="1" t="b">
        <v>0</v>
      </c>
      <c r="I5276" s="1">
        <v>20.0</v>
      </c>
      <c r="J5276" s="7" t="str">
        <f>vlookup(I5276,Cats!$A:$B,2,false)</f>
        <v>M</v>
      </c>
    </row>
    <row r="5277">
      <c r="A5277" s="1">
        <v>142286.0</v>
      </c>
      <c r="B5277" s="1">
        <v>577.0</v>
      </c>
      <c r="C5277" s="1">
        <v>0.0</v>
      </c>
      <c r="D5277" s="1" t="s">
        <v>32</v>
      </c>
      <c r="E5277" s="1">
        <v>29.0</v>
      </c>
      <c r="F5277" s="7" t="str">
        <f>vlookup(E5277,Teams!A:B,2,false)</f>
        <v>MSJ</v>
      </c>
      <c r="G5277" s="1" t="b">
        <v>0</v>
      </c>
      <c r="H5277" s="1" t="b">
        <v>1</v>
      </c>
      <c r="I5277" s="1">
        <v>20.0</v>
      </c>
      <c r="J5277" s="7" t="str">
        <f>vlookup(I5277,Cats!$A:$B,2,false)</f>
        <v>M</v>
      </c>
    </row>
    <row r="5278">
      <c r="A5278" s="1">
        <v>142287.0</v>
      </c>
      <c r="B5278" s="1">
        <v>577.0</v>
      </c>
      <c r="C5278" s="1">
        <v>0.0</v>
      </c>
      <c r="D5278" s="1" t="s">
        <v>83</v>
      </c>
      <c r="E5278" s="1">
        <v>24.0</v>
      </c>
      <c r="F5278" s="7" t="str">
        <f>vlookup(E5278,Teams!A:B,2,false)</f>
        <v>Lexington A</v>
      </c>
      <c r="G5278" s="1" t="b">
        <v>1</v>
      </c>
      <c r="H5278" s="1" t="b">
        <v>0</v>
      </c>
      <c r="I5278" s="1">
        <v>21.0</v>
      </c>
      <c r="J5278" s="7" t="str">
        <f>vlookup(I5278,Cats!$A:$B,2,false)</f>
        <v>C</v>
      </c>
    </row>
    <row r="5279">
      <c r="A5279" s="1">
        <v>142288.0</v>
      </c>
      <c r="B5279" s="1">
        <v>577.0</v>
      </c>
      <c r="C5279" s="1">
        <v>0.0</v>
      </c>
      <c r="D5279" s="1" t="s">
        <v>89</v>
      </c>
      <c r="E5279" s="1">
        <v>29.0</v>
      </c>
      <c r="F5279" s="7" t="str">
        <f>vlookup(E5279,Teams!A:B,2,false)</f>
        <v>MSJ</v>
      </c>
      <c r="G5279" s="1" t="b">
        <v>0</v>
      </c>
      <c r="H5279" s="1" t="b">
        <v>0</v>
      </c>
      <c r="I5279" s="1">
        <v>21.0</v>
      </c>
      <c r="J5279" s="7" t="str">
        <f>vlookup(I5279,Cats!$A:$B,2,false)</f>
        <v>C</v>
      </c>
    </row>
    <row r="5280">
      <c r="A5280" s="1">
        <v>142289.0</v>
      </c>
      <c r="B5280" s="1">
        <v>577.0</v>
      </c>
      <c r="C5280" s="1">
        <v>-4.0</v>
      </c>
      <c r="D5280" s="1" t="s">
        <v>80</v>
      </c>
      <c r="E5280" s="1">
        <v>24.0</v>
      </c>
      <c r="F5280" s="7" t="str">
        <f>vlookup(E5280,Teams!A:B,2,false)</f>
        <v>Lexington A</v>
      </c>
      <c r="G5280" s="1" t="b">
        <v>1</v>
      </c>
      <c r="H5280" s="1" t="b">
        <v>0</v>
      </c>
      <c r="I5280" s="1">
        <v>22.0</v>
      </c>
      <c r="J5280" s="7" t="str">
        <f>vlookup(I5280,Cats!$A:$B,2,false)</f>
        <v>E</v>
      </c>
    </row>
    <row r="5281">
      <c r="A5281" s="1">
        <v>142290.0</v>
      </c>
      <c r="B5281" s="1">
        <v>577.0</v>
      </c>
      <c r="C5281" s="1">
        <v>0.0</v>
      </c>
      <c r="D5281" s="1" t="s">
        <v>87</v>
      </c>
      <c r="E5281" s="1">
        <v>29.0</v>
      </c>
      <c r="F5281" s="7" t="str">
        <f>vlookup(E5281,Teams!A:B,2,false)</f>
        <v>MSJ</v>
      </c>
      <c r="G5281" s="1" t="b">
        <v>0</v>
      </c>
      <c r="H5281" s="1" t="b">
        <v>0</v>
      </c>
      <c r="I5281" s="1">
        <v>22.0</v>
      </c>
      <c r="J5281" s="7" t="str">
        <f>vlookup(I5281,Cats!$A:$B,2,false)</f>
        <v>E</v>
      </c>
    </row>
    <row r="5282">
      <c r="A5282" s="1">
        <v>142291.0</v>
      </c>
      <c r="B5282" s="1">
        <v>577.0</v>
      </c>
      <c r="C5282" s="1">
        <v>0.0</v>
      </c>
      <c r="D5282" s="1" t="s">
        <v>32</v>
      </c>
      <c r="E5282" s="1">
        <v>24.0</v>
      </c>
      <c r="F5282" s="7" t="str">
        <f>vlookup(E5282,Teams!A:B,2,false)</f>
        <v>Lexington A</v>
      </c>
      <c r="G5282" s="1" t="b">
        <v>1</v>
      </c>
      <c r="H5282" s="1" t="b">
        <v>1</v>
      </c>
      <c r="I5282" s="1">
        <v>23.0</v>
      </c>
      <c r="J5282" s="7" t="str">
        <f>vlookup(I5282,Cats!$A:$B,2,false)</f>
        <v>B</v>
      </c>
    </row>
    <row r="5283">
      <c r="A5283" s="1">
        <v>142292.0</v>
      </c>
      <c r="B5283" s="1">
        <v>577.0</v>
      </c>
      <c r="C5283" s="1">
        <v>4.0</v>
      </c>
      <c r="D5283" s="1" t="s">
        <v>89</v>
      </c>
      <c r="E5283" s="1">
        <v>29.0</v>
      </c>
      <c r="F5283" s="7" t="str">
        <f>vlookup(E5283,Teams!A:B,2,false)</f>
        <v>MSJ</v>
      </c>
      <c r="G5283" s="1" t="b">
        <v>0</v>
      </c>
      <c r="H5283" s="1" t="b">
        <v>0</v>
      </c>
      <c r="I5283" s="1">
        <v>23.0</v>
      </c>
      <c r="J5283" s="7" t="str">
        <f>vlookup(I5283,Cats!$A:$B,2,false)</f>
        <v>B</v>
      </c>
    </row>
    <row r="5284">
      <c r="A5284" s="1">
        <v>142293.0</v>
      </c>
      <c r="B5284" s="1">
        <v>577.0</v>
      </c>
      <c r="C5284" s="1">
        <v>14.0</v>
      </c>
      <c r="D5284" s="1" t="s">
        <v>80</v>
      </c>
      <c r="E5284" s="1">
        <v>24.0</v>
      </c>
      <c r="F5284" s="7" t="str">
        <f>vlookup(E5284,Teams!A:B,2,false)</f>
        <v>Lexington A</v>
      </c>
      <c r="G5284" s="1" t="b">
        <v>1</v>
      </c>
      <c r="H5284" s="1" t="b">
        <v>0</v>
      </c>
      <c r="I5284" s="1">
        <v>24.0</v>
      </c>
      <c r="J5284" s="7" t="str">
        <f>vlookup(I5284,Cats!$A:$B,2,false)</f>
        <v>P</v>
      </c>
    </row>
    <row r="5285">
      <c r="A5285" s="1">
        <v>142294.0</v>
      </c>
      <c r="B5285" s="1">
        <v>577.0</v>
      </c>
      <c r="C5285" s="1">
        <v>0.0</v>
      </c>
      <c r="D5285" s="1" t="s">
        <v>32</v>
      </c>
      <c r="E5285" s="1">
        <v>29.0</v>
      </c>
      <c r="F5285" s="7" t="str">
        <f>vlookup(E5285,Teams!A:B,2,false)</f>
        <v>MSJ</v>
      </c>
      <c r="G5285" s="1" t="b">
        <v>0</v>
      </c>
      <c r="H5285" s="1" t="b">
        <v>1</v>
      </c>
      <c r="I5285" s="1">
        <v>24.0</v>
      </c>
      <c r="J5285" s="7" t="str">
        <f>vlookup(I5285,Cats!$A:$B,2,false)</f>
        <v>P</v>
      </c>
    </row>
    <row r="5286">
      <c r="A5286" s="1">
        <v>142295.0</v>
      </c>
      <c r="B5286" s="1">
        <v>578.0</v>
      </c>
      <c r="C5286" s="1">
        <v>0.0</v>
      </c>
      <c r="D5286" s="1" t="s">
        <v>231</v>
      </c>
      <c r="E5286" s="1">
        <v>8.0</v>
      </c>
      <c r="F5286" s="7" t="str">
        <f>vlookup(E5286,Teams!A:B,2,false)</f>
        <v>Canyon Crest</v>
      </c>
      <c r="G5286" s="1" t="b">
        <v>1</v>
      </c>
      <c r="H5286" s="1" t="b">
        <v>0</v>
      </c>
      <c r="I5286" s="1">
        <v>1.0</v>
      </c>
      <c r="J5286" s="7" t="str">
        <f>vlookup(I5286,Cats!$A:$B,2,false)</f>
        <v>X</v>
      </c>
    </row>
    <row r="5287">
      <c r="A5287" s="1">
        <v>142296.0</v>
      </c>
      <c r="B5287" s="1">
        <v>578.0</v>
      </c>
      <c r="C5287" s="1">
        <v>0.0</v>
      </c>
      <c r="D5287" s="1" t="s">
        <v>126</v>
      </c>
      <c r="E5287" s="1">
        <v>31.0</v>
      </c>
      <c r="F5287" s="7" t="str">
        <f>vlookup(E5287,Teams!A:B,2,false)</f>
        <v>Naperville North</v>
      </c>
      <c r="G5287" s="1" t="b">
        <v>0</v>
      </c>
      <c r="H5287" s="1" t="b">
        <v>0</v>
      </c>
      <c r="I5287" s="1">
        <v>1.0</v>
      </c>
      <c r="J5287" s="7" t="str">
        <f>vlookup(I5287,Cats!$A:$B,2,false)</f>
        <v>X</v>
      </c>
    </row>
    <row r="5288">
      <c r="A5288" s="1">
        <v>142297.0</v>
      </c>
      <c r="B5288" s="1">
        <v>578.0</v>
      </c>
      <c r="C5288" s="1">
        <v>0.0</v>
      </c>
      <c r="D5288" s="1" t="s">
        <v>32</v>
      </c>
      <c r="E5288" s="1">
        <v>8.0</v>
      </c>
      <c r="F5288" s="7" t="str">
        <f>vlookup(E5288,Teams!A:B,2,false)</f>
        <v>Canyon Crest</v>
      </c>
      <c r="G5288" s="1" t="b">
        <v>1</v>
      </c>
      <c r="H5288" s="1" t="b">
        <v>1</v>
      </c>
      <c r="I5288" s="1">
        <v>2.0</v>
      </c>
      <c r="J5288" s="7" t="str">
        <f>vlookup(I5288,Cats!$A:$B,2,false)</f>
        <v>M</v>
      </c>
    </row>
    <row r="5289">
      <c r="A5289" s="1">
        <v>142298.0</v>
      </c>
      <c r="B5289" s="1">
        <v>578.0</v>
      </c>
      <c r="C5289" s="1">
        <v>14.0</v>
      </c>
      <c r="D5289" s="1" t="s">
        <v>127</v>
      </c>
      <c r="E5289" s="1">
        <v>31.0</v>
      </c>
      <c r="F5289" s="7" t="str">
        <f>vlookup(E5289,Teams!A:B,2,false)</f>
        <v>Naperville North</v>
      </c>
      <c r="G5289" s="1" t="b">
        <v>0</v>
      </c>
      <c r="H5289" s="1" t="b">
        <v>0</v>
      </c>
      <c r="I5289" s="1">
        <v>2.0</v>
      </c>
      <c r="J5289" s="7" t="str">
        <f>vlookup(I5289,Cats!$A:$B,2,false)</f>
        <v>M</v>
      </c>
    </row>
    <row r="5290">
      <c r="A5290" s="1">
        <v>142299.0</v>
      </c>
      <c r="B5290" s="1">
        <v>578.0</v>
      </c>
      <c r="C5290" s="1">
        <v>0.0</v>
      </c>
      <c r="D5290" s="1" t="s">
        <v>32</v>
      </c>
      <c r="E5290" s="1">
        <v>8.0</v>
      </c>
      <c r="F5290" s="7" t="str">
        <f>vlookup(E5290,Teams!A:B,2,false)</f>
        <v>Canyon Crest</v>
      </c>
      <c r="G5290" s="1" t="b">
        <v>1</v>
      </c>
      <c r="H5290" s="1" t="b">
        <v>1</v>
      </c>
      <c r="I5290" s="1">
        <v>3.0</v>
      </c>
      <c r="J5290" s="7" t="str">
        <f>vlookup(I5290,Cats!$A:$B,2,false)</f>
        <v>C</v>
      </c>
    </row>
    <row r="5291">
      <c r="A5291" s="1">
        <v>142300.0</v>
      </c>
      <c r="B5291" s="1">
        <v>578.0</v>
      </c>
      <c r="C5291" s="1">
        <v>4.0</v>
      </c>
      <c r="D5291" s="1" t="s">
        <v>126</v>
      </c>
      <c r="E5291" s="1">
        <v>31.0</v>
      </c>
      <c r="F5291" s="7" t="str">
        <f>vlookup(E5291,Teams!A:B,2,false)</f>
        <v>Naperville North</v>
      </c>
      <c r="G5291" s="1" t="b">
        <v>0</v>
      </c>
      <c r="H5291" s="1" t="b">
        <v>0</v>
      </c>
      <c r="I5291" s="1">
        <v>3.0</v>
      </c>
      <c r="J5291" s="7" t="str">
        <f>vlookup(I5291,Cats!$A:$B,2,false)</f>
        <v>C</v>
      </c>
    </row>
    <row r="5292">
      <c r="A5292" s="1">
        <v>142301.0</v>
      </c>
      <c r="B5292" s="1">
        <v>578.0</v>
      </c>
      <c r="C5292" s="1">
        <v>4.0</v>
      </c>
      <c r="D5292" s="1" t="s">
        <v>123</v>
      </c>
      <c r="E5292" s="1">
        <v>8.0</v>
      </c>
      <c r="F5292" s="7" t="str">
        <f>vlookup(E5292,Teams!A:B,2,false)</f>
        <v>Canyon Crest</v>
      </c>
      <c r="G5292" s="1" t="b">
        <v>1</v>
      </c>
      <c r="H5292" s="1" t="b">
        <v>0</v>
      </c>
      <c r="I5292" s="1">
        <v>4.0</v>
      </c>
      <c r="J5292" s="7" t="str">
        <f>vlookup(I5292,Cats!$A:$B,2,false)</f>
        <v>E</v>
      </c>
    </row>
    <row r="5293">
      <c r="A5293" s="1">
        <v>142302.0</v>
      </c>
      <c r="B5293" s="1">
        <v>578.0</v>
      </c>
      <c r="C5293" s="1">
        <v>0.0</v>
      </c>
      <c r="D5293" s="1" t="s">
        <v>32</v>
      </c>
      <c r="E5293" s="1">
        <v>31.0</v>
      </c>
      <c r="F5293" s="7" t="str">
        <f>vlookup(E5293,Teams!A:B,2,false)</f>
        <v>Naperville North</v>
      </c>
      <c r="G5293" s="1" t="b">
        <v>0</v>
      </c>
      <c r="H5293" s="1" t="b">
        <v>1</v>
      </c>
      <c r="I5293" s="1">
        <v>4.0</v>
      </c>
      <c r="J5293" s="7" t="str">
        <f>vlookup(I5293,Cats!$A:$B,2,false)</f>
        <v>E</v>
      </c>
    </row>
    <row r="5294">
      <c r="A5294" s="1">
        <v>142303.0</v>
      </c>
      <c r="B5294" s="1">
        <v>578.0</v>
      </c>
      <c r="C5294" s="1">
        <v>0.0</v>
      </c>
      <c r="D5294" s="1" t="s">
        <v>121</v>
      </c>
      <c r="E5294" s="1">
        <v>8.0</v>
      </c>
      <c r="F5294" s="7" t="str">
        <f>vlookup(E5294,Teams!A:B,2,false)</f>
        <v>Canyon Crest</v>
      </c>
      <c r="G5294" s="1" t="b">
        <v>1</v>
      </c>
      <c r="H5294" s="1" t="b">
        <v>0</v>
      </c>
      <c r="I5294" s="1">
        <v>5.0</v>
      </c>
      <c r="J5294" s="7" t="str">
        <f>vlookup(I5294,Cats!$A:$B,2,false)</f>
        <v>B</v>
      </c>
    </row>
    <row r="5295">
      <c r="A5295" s="1">
        <v>142304.0</v>
      </c>
      <c r="B5295" s="1">
        <v>578.0</v>
      </c>
      <c r="C5295" s="1">
        <v>0.0</v>
      </c>
      <c r="D5295" s="1" t="s">
        <v>220</v>
      </c>
      <c r="E5295" s="1">
        <v>31.0</v>
      </c>
      <c r="F5295" s="7" t="str">
        <f>vlookup(E5295,Teams!A:B,2,false)</f>
        <v>Naperville North</v>
      </c>
      <c r="G5295" s="1" t="b">
        <v>0</v>
      </c>
      <c r="H5295" s="1" t="b">
        <v>0</v>
      </c>
      <c r="I5295" s="1">
        <v>5.0</v>
      </c>
      <c r="J5295" s="7" t="str">
        <f>vlookup(I5295,Cats!$A:$B,2,false)</f>
        <v>B</v>
      </c>
    </row>
    <row r="5296">
      <c r="A5296" s="1">
        <v>142305.0</v>
      </c>
      <c r="B5296" s="1">
        <v>578.0</v>
      </c>
      <c r="C5296" s="1">
        <v>0.0</v>
      </c>
      <c r="D5296" s="1" t="s">
        <v>32</v>
      </c>
      <c r="E5296" s="1">
        <v>8.0</v>
      </c>
      <c r="F5296" s="7" t="str">
        <f>vlookup(E5296,Teams!A:B,2,false)</f>
        <v>Canyon Crest</v>
      </c>
      <c r="G5296" s="1" t="b">
        <v>1</v>
      </c>
      <c r="H5296" s="1" t="b">
        <v>1</v>
      </c>
      <c r="I5296" s="1">
        <v>6.0</v>
      </c>
      <c r="J5296" s="7" t="str">
        <f>vlookup(I5296,Cats!$A:$B,2,false)</f>
        <v>P</v>
      </c>
    </row>
    <row r="5297">
      <c r="A5297" s="1">
        <v>142306.0</v>
      </c>
      <c r="B5297" s="1">
        <v>578.0</v>
      </c>
      <c r="C5297" s="1">
        <v>14.0</v>
      </c>
      <c r="D5297" s="1" t="s">
        <v>126</v>
      </c>
      <c r="E5297" s="1">
        <v>31.0</v>
      </c>
      <c r="F5297" s="7" t="str">
        <f>vlookup(E5297,Teams!A:B,2,false)</f>
        <v>Naperville North</v>
      </c>
      <c r="G5297" s="1" t="b">
        <v>0</v>
      </c>
      <c r="H5297" s="1" t="b">
        <v>0</v>
      </c>
      <c r="I5297" s="1">
        <v>6.0</v>
      </c>
      <c r="J5297" s="7" t="str">
        <f>vlookup(I5297,Cats!$A:$B,2,false)</f>
        <v>P</v>
      </c>
    </row>
    <row r="5298">
      <c r="A5298" s="1">
        <v>142307.0</v>
      </c>
      <c r="B5298" s="1">
        <v>578.0</v>
      </c>
      <c r="C5298" s="1">
        <v>0.0</v>
      </c>
      <c r="D5298" s="1" t="s">
        <v>231</v>
      </c>
      <c r="E5298" s="1">
        <v>8.0</v>
      </c>
      <c r="F5298" s="7" t="str">
        <f>vlookup(E5298,Teams!A:B,2,false)</f>
        <v>Canyon Crest</v>
      </c>
      <c r="G5298" s="1" t="b">
        <v>1</v>
      </c>
      <c r="H5298" s="1" t="b">
        <v>0</v>
      </c>
      <c r="I5298" s="1">
        <v>7.0</v>
      </c>
      <c r="J5298" s="7" t="str">
        <f>vlookup(I5298,Cats!$A:$B,2,false)</f>
        <v>X</v>
      </c>
    </row>
    <row r="5299">
      <c r="A5299" s="1">
        <v>142308.0</v>
      </c>
      <c r="B5299" s="1">
        <v>578.0</v>
      </c>
      <c r="C5299" s="1">
        <v>0.0</v>
      </c>
      <c r="D5299" s="1" t="s">
        <v>126</v>
      </c>
      <c r="E5299" s="1">
        <v>31.0</v>
      </c>
      <c r="F5299" s="7" t="str">
        <f>vlookup(E5299,Teams!A:B,2,false)</f>
        <v>Naperville North</v>
      </c>
      <c r="G5299" s="1" t="b">
        <v>0</v>
      </c>
      <c r="H5299" s="1" t="b">
        <v>0</v>
      </c>
      <c r="I5299" s="1">
        <v>7.0</v>
      </c>
      <c r="J5299" s="7" t="str">
        <f>vlookup(I5299,Cats!$A:$B,2,false)</f>
        <v>X</v>
      </c>
    </row>
    <row r="5300">
      <c r="A5300" s="1">
        <v>142309.0</v>
      </c>
      <c r="B5300" s="1">
        <v>578.0</v>
      </c>
      <c r="C5300" s="1">
        <v>0.0</v>
      </c>
      <c r="D5300" s="1" t="s">
        <v>32</v>
      </c>
      <c r="E5300" s="1">
        <v>8.0</v>
      </c>
      <c r="F5300" s="7" t="str">
        <f>vlookup(E5300,Teams!A:B,2,false)</f>
        <v>Canyon Crest</v>
      </c>
      <c r="G5300" s="1" t="b">
        <v>1</v>
      </c>
      <c r="H5300" s="1" t="b">
        <v>1</v>
      </c>
      <c r="I5300" s="1">
        <v>8.0</v>
      </c>
      <c r="J5300" s="7" t="str">
        <f>vlookup(I5300,Cats!$A:$B,2,false)</f>
        <v>M</v>
      </c>
    </row>
    <row r="5301">
      <c r="A5301" s="1">
        <v>142310.0</v>
      </c>
      <c r="B5301" s="1">
        <v>578.0</v>
      </c>
      <c r="C5301" s="1">
        <v>14.0</v>
      </c>
      <c r="D5301" s="1" t="s">
        <v>226</v>
      </c>
      <c r="E5301" s="1">
        <v>31.0</v>
      </c>
      <c r="F5301" s="7" t="str">
        <f>vlookup(E5301,Teams!A:B,2,false)</f>
        <v>Naperville North</v>
      </c>
      <c r="G5301" s="1" t="b">
        <v>0</v>
      </c>
      <c r="H5301" s="1" t="b">
        <v>0</v>
      </c>
      <c r="I5301" s="1">
        <v>8.0</v>
      </c>
      <c r="J5301" s="7" t="str">
        <f>vlookup(I5301,Cats!$A:$B,2,false)</f>
        <v>M</v>
      </c>
    </row>
    <row r="5302">
      <c r="A5302" s="1">
        <v>142311.0</v>
      </c>
      <c r="B5302" s="1">
        <v>578.0</v>
      </c>
      <c r="C5302" s="1">
        <v>0.0</v>
      </c>
      <c r="D5302" s="1" t="s">
        <v>231</v>
      </c>
      <c r="E5302" s="1">
        <v>8.0</v>
      </c>
      <c r="F5302" s="7" t="str">
        <f>vlookup(E5302,Teams!A:B,2,false)</f>
        <v>Canyon Crest</v>
      </c>
      <c r="G5302" s="1" t="b">
        <v>1</v>
      </c>
      <c r="H5302" s="1" t="b">
        <v>0</v>
      </c>
      <c r="I5302" s="1">
        <v>9.0</v>
      </c>
      <c r="J5302" s="7" t="str">
        <f>vlookup(I5302,Cats!$A:$B,2,false)</f>
        <v>C</v>
      </c>
    </row>
    <row r="5303">
      <c r="A5303" s="1">
        <v>142312.0</v>
      </c>
      <c r="B5303" s="1">
        <v>578.0</v>
      </c>
      <c r="C5303" s="1">
        <v>0.0</v>
      </c>
      <c r="D5303" s="1" t="s">
        <v>127</v>
      </c>
      <c r="E5303" s="1">
        <v>31.0</v>
      </c>
      <c r="F5303" s="7" t="str">
        <f>vlookup(E5303,Teams!A:B,2,false)</f>
        <v>Naperville North</v>
      </c>
      <c r="G5303" s="1" t="b">
        <v>0</v>
      </c>
      <c r="H5303" s="1" t="b">
        <v>0</v>
      </c>
      <c r="I5303" s="1">
        <v>9.0</v>
      </c>
      <c r="J5303" s="7" t="str">
        <f>vlookup(I5303,Cats!$A:$B,2,false)</f>
        <v>C</v>
      </c>
    </row>
    <row r="5304">
      <c r="A5304" s="1">
        <v>142313.0</v>
      </c>
      <c r="B5304" s="1">
        <v>578.0</v>
      </c>
      <c r="C5304" s="1">
        <v>4.0</v>
      </c>
      <c r="D5304" s="1" t="s">
        <v>123</v>
      </c>
      <c r="E5304" s="1">
        <v>8.0</v>
      </c>
      <c r="F5304" s="7" t="str">
        <f>vlookup(E5304,Teams!A:B,2,false)</f>
        <v>Canyon Crest</v>
      </c>
      <c r="G5304" s="1" t="b">
        <v>1</v>
      </c>
      <c r="H5304" s="1" t="b">
        <v>0</v>
      </c>
      <c r="I5304" s="1">
        <v>10.0</v>
      </c>
      <c r="J5304" s="7" t="str">
        <f>vlookup(I5304,Cats!$A:$B,2,false)</f>
        <v>E</v>
      </c>
    </row>
    <row r="5305">
      <c r="A5305" s="1">
        <v>142314.0</v>
      </c>
      <c r="B5305" s="1">
        <v>578.0</v>
      </c>
      <c r="C5305" s="1">
        <v>0.0</v>
      </c>
      <c r="D5305" s="1" t="s">
        <v>32</v>
      </c>
      <c r="E5305" s="1">
        <v>31.0</v>
      </c>
      <c r="F5305" s="7" t="str">
        <f>vlookup(E5305,Teams!A:B,2,false)</f>
        <v>Naperville North</v>
      </c>
      <c r="G5305" s="1" t="b">
        <v>0</v>
      </c>
      <c r="H5305" s="1" t="b">
        <v>1</v>
      </c>
      <c r="I5305" s="1">
        <v>10.0</v>
      </c>
      <c r="J5305" s="7" t="str">
        <f>vlookup(I5305,Cats!$A:$B,2,false)</f>
        <v>E</v>
      </c>
    </row>
    <row r="5306">
      <c r="A5306" s="1">
        <v>142315.0</v>
      </c>
      <c r="B5306" s="1">
        <v>578.0</v>
      </c>
      <c r="C5306" s="1">
        <v>4.0</v>
      </c>
      <c r="D5306" s="1" t="s">
        <v>231</v>
      </c>
      <c r="E5306" s="1">
        <v>8.0</v>
      </c>
      <c r="F5306" s="7" t="str">
        <f>vlookup(E5306,Teams!A:B,2,false)</f>
        <v>Canyon Crest</v>
      </c>
      <c r="G5306" s="1" t="b">
        <v>1</v>
      </c>
      <c r="H5306" s="1" t="b">
        <v>0</v>
      </c>
      <c r="I5306" s="1">
        <v>11.0</v>
      </c>
      <c r="J5306" s="7" t="str">
        <f>vlookup(I5306,Cats!$A:$B,2,false)</f>
        <v>B</v>
      </c>
    </row>
    <row r="5307">
      <c r="A5307" s="1">
        <v>142316.0</v>
      </c>
      <c r="B5307" s="1">
        <v>578.0</v>
      </c>
      <c r="C5307" s="1">
        <v>0.0</v>
      </c>
      <c r="D5307" s="1" t="s">
        <v>220</v>
      </c>
      <c r="E5307" s="1">
        <v>31.0</v>
      </c>
      <c r="F5307" s="7" t="str">
        <f>vlookup(E5307,Teams!A:B,2,false)</f>
        <v>Naperville North</v>
      </c>
      <c r="G5307" s="1" t="b">
        <v>0</v>
      </c>
      <c r="H5307" s="1" t="b">
        <v>0</v>
      </c>
      <c r="I5307" s="1">
        <v>11.0</v>
      </c>
      <c r="J5307" s="7" t="str">
        <f>vlookup(I5307,Cats!$A:$B,2,false)</f>
        <v>B</v>
      </c>
    </row>
    <row r="5308">
      <c r="A5308" s="1">
        <v>142317.0</v>
      </c>
      <c r="B5308" s="1">
        <v>578.0</v>
      </c>
      <c r="C5308" s="1">
        <v>0.0</v>
      </c>
      <c r="D5308" s="1" t="s">
        <v>32</v>
      </c>
      <c r="E5308" s="1">
        <v>8.0</v>
      </c>
      <c r="F5308" s="7" t="str">
        <f>vlookup(E5308,Teams!A:B,2,false)</f>
        <v>Canyon Crest</v>
      </c>
      <c r="G5308" s="1" t="b">
        <v>1</v>
      </c>
      <c r="H5308" s="1" t="b">
        <v>1</v>
      </c>
      <c r="I5308" s="1">
        <v>12.0</v>
      </c>
      <c r="J5308" s="7" t="str">
        <f>vlookup(I5308,Cats!$A:$B,2,false)</f>
        <v>P</v>
      </c>
    </row>
    <row r="5309">
      <c r="A5309" s="1">
        <v>142318.0</v>
      </c>
      <c r="B5309" s="1">
        <v>578.0</v>
      </c>
      <c r="C5309" s="1">
        <v>4.0</v>
      </c>
      <c r="D5309" s="1" t="s">
        <v>208</v>
      </c>
      <c r="E5309" s="1">
        <v>31.0</v>
      </c>
      <c r="F5309" s="7" t="str">
        <f>vlookup(E5309,Teams!A:B,2,false)</f>
        <v>Naperville North</v>
      </c>
      <c r="G5309" s="1" t="b">
        <v>0</v>
      </c>
      <c r="H5309" s="1" t="b">
        <v>0</v>
      </c>
      <c r="I5309" s="1">
        <v>12.0</v>
      </c>
      <c r="J5309" s="7" t="str">
        <f>vlookup(I5309,Cats!$A:$B,2,false)</f>
        <v>P</v>
      </c>
    </row>
    <row r="5310">
      <c r="A5310" s="1">
        <v>142319.0</v>
      </c>
      <c r="B5310" s="1">
        <v>578.0</v>
      </c>
      <c r="C5310" s="1">
        <v>0.0</v>
      </c>
      <c r="D5310" s="1" t="s">
        <v>231</v>
      </c>
      <c r="E5310" s="1">
        <v>8.0</v>
      </c>
      <c r="F5310" s="7" t="str">
        <f>vlookup(E5310,Teams!A:B,2,false)</f>
        <v>Canyon Crest</v>
      </c>
      <c r="G5310" s="1" t="b">
        <v>1</v>
      </c>
      <c r="H5310" s="1" t="b">
        <v>0</v>
      </c>
      <c r="I5310" s="1">
        <v>13.0</v>
      </c>
      <c r="J5310" s="7" t="str">
        <f>vlookup(I5310,Cats!$A:$B,2,false)</f>
        <v>X</v>
      </c>
    </row>
    <row r="5311">
      <c r="A5311" s="1">
        <v>142320.0</v>
      </c>
      <c r="B5311" s="1">
        <v>578.0</v>
      </c>
      <c r="C5311" s="1">
        <v>4.0</v>
      </c>
      <c r="D5311" s="1" t="s">
        <v>127</v>
      </c>
      <c r="E5311" s="1">
        <v>31.0</v>
      </c>
      <c r="F5311" s="7" t="str">
        <f>vlookup(E5311,Teams!A:B,2,false)</f>
        <v>Naperville North</v>
      </c>
      <c r="G5311" s="1" t="b">
        <v>0</v>
      </c>
      <c r="H5311" s="1" t="b">
        <v>0</v>
      </c>
      <c r="I5311" s="1">
        <v>13.0</v>
      </c>
      <c r="J5311" s="7" t="str">
        <f>vlookup(I5311,Cats!$A:$B,2,false)</f>
        <v>X</v>
      </c>
    </row>
    <row r="5312">
      <c r="A5312" s="1">
        <v>142321.0</v>
      </c>
      <c r="B5312" s="1">
        <v>578.0</v>
      </c>
      <c r="C5312" s="1">
        <v>0.0</v>
      </c>
      <c r="D5312" s="1" t="s">
        <v>123</v>
      </c>
      <c r="E5312" s="1">
        <v>8.0</v>
      </c>
      <c r="F5312" s="7" t="str">
        <f>vlookup(E5312,Teams!A:B,2,false)</f>
        <v>Canyon Crest</v>
      </c>
      <c r="G5312" s="1" t="b">
        <v>1</v>
      </c>
      <c r="H5312" s="1" t="b">
        <v>0</v>
      </c>
      <c r="I5312" s="1">
        <v>14.0</v>
      </c>
      <c r="J5312" s="7" t="str">
        <f>vlookup(I5312,Cats!$A:$B,2,false)</f>
        <v>M</v>
      </c>
    </row>
    <row r="5313">
      <c r="A5313" s="1">
        <v>142322.0</v>
      </c>
      <c r="B5313" s="1">
        <v>578.0</v>
      </c>
      <c r="C5313" s="1">
        <v>0.0</v>
      </c>
      <c r="D5313" s="1" t="s">
        <v>127</v>
      </c>
      <c r="E5313" s="1">
        <v>31.0</v>
      </c>
      <c r="F5313" s="7" t="str">
        <f>vlookup(E5313,Teams!A:B,2,false)</f>
        <v>Naperville North</v>
      </c>
      <c r="G5313" s="1" t="b">
        <v>0</v>
      </c>
      <c r="H5313" s="1" t="b">
        <v>0</v>
      </c>
      <c r="I5313" s="1">
        <v>14.0</v>
      </c>
      <c r="J5313" s="7" t="str">
        <f>vlookup(I5313,Cats!$A:$B,2,false)</f>
        <v>M</v>
      </c>
    </row>
    <row r="5314">
      <c r="A5314" s="1">
        <v>142323.0</v>
      </c>
      <c r="B5314" s="1">
        <v>578.0</v>
      </c>
      <c r="C5314" s="1">
        <v>0.0</v>
      </c>
      <c r="D5314" s="1" t="s">
        <v>123</v>
      </c>
      <c r="E5314" s="1">
        <v>8.0</v>
      </c>
      <c r="F5314" s="7" t="str">
        <f>vlookup(E5314,Teams!A:B,2,false)</f>
        <v>Canyon Crest</v>
      </c>
      <c r="G5314" s="1" t="b">
        <v>1</v>
      </c>
      <c r="H5314" s="1" t="b">
        <v>0</v>
      </c>
      <c r="I5314" s="1">
        <v>15.0</v>
      </c>
      <c r="J5314" s="7" t="str">
        <f>vlookup(I5314,Cats!$A:$B,2,false)</f>
        <v>C</v>
      </c>
    </row>
    <row r="5315">
      <c r="A5315" s="1">
        <v>142324.0</v>
      </c>
      <c r="B5315" s="1">
        <v>578.0</v>
      </c>
      <c r="C5315" s="1">
        <v>0.0</v>
      </c>
      <c r="D5315" s="1" t="s">
        <v>127</v>
      </c>
      <c r="E5315" s="1">
        <v>31.0</v>
      </c>
      <c r="F5315" s="7" t="str">
        <f>vlookup(E5315,Teams!A:B,2,false)</f>
        <v>Naperville North</v>
      </c>
      <c r="G5315" s="1" t="b">
        <v>0</v>
      </c>
      <c r="H5315" s="1" t="b">
        <v>0</v>
      </c>
      <c r="I5315" s="1">
        <v>15.0</v>
      </c>
      <c r="J5315" s="7" t="str">
        <f>vlookup(I5315,Cats!$A:$B,2,false)</f>
        <v>C</v>
      </c>
    </row>
    <row r="5316">
      <c r="A5316" s="1">
        <v>142325.0</v>
      </c>
      <c r="B5316" s="1">
        <v>578.0</v>
      </c>
      <c r="C5316" s="1">
        <v>4.0</v>
      </c>
      <c r="D5316" s="1" t="s">
        <v>123</v>
      </c>
      <c r="E5316" s="1">
        <v>8.0</v>
      </c>
      <c r="F5316" s="7" t="str">
        <f>vlookup(E5316,Teams!A:B,2,false)</f>
        <v>Canyon Crest</v>
      </c>
      <c r="G5316" s="1" t="b">
        <v>1</v>
      </c>
      <c r="H5316" s="1" t="b">
        <v>0</v>
      </c>
      <c r="I5316" s="1">
        <v>16.0</v>
      </c>
      <c r="J5316" s="7" t="str">
        <f>vlookup(I5316,Cats!$A:$B,2,false)</f>
        <v>E</v>
      </c>
    </row>
    <row r="5317">
      <c r="A5317" s="1">
        <v>142326.0</v>
      </c>
      <c r="B5317" s="1">
        <v>578.0</v>
      </c>
      <c r="C5317" s="1">
        <v>0.0</v>
      </c>
      <c r="D5317" s="1" t="s">
        <v>32</v>
      </c>
      <c r="E5317" s="1">
        <v>31.0</v>
      </c>
      <c r="F5317" s="7" t="str">
        <f>vlookup(E5317,Teams!A:B,2,false)</f>
        <v>Naperville North</v>
      </c>
      <c r="G5317" s="1" t="b">
        <v>0</v>
      </c>
      <c r="H5317" s="1" t="b">
        <v>1</v>
      </c>
      <c r="I5317" s="1">
        <v>16.0</v>
      </c>
      <c r="J5317" s="7" t="str">
        <f>vlookup(I5317,Cats!$A:$B,2,false)</f>
        <v>E</v>
      </c>
    </row>
    <row r="5318">
      <c r="A5318" s="1">
        <v>142327.0</v>
      </c>
      <c r="B5318" s="1">
        <v>578.0</v>
      </c>
      <c r="C5318" s="1">
        <v>0.0</v>
      </c>
      <c r="D5318" s="1" t="s">
        <v>123</v>
      </c>
      <c r="E5318" s="1">
        <v>8.0</v>
      </c>
      <c r="F5318" s="7" t="str">
        <f>vlookup(E5318,Teams!A:B,2,false)</f>
        <v>Canyon Crest</v>
      </c>
      <c r="G5318" s="1" t="b">
        <v>1</v>
      </c>
      <c r="H5318" s="1" t="b">
        <v>0</v>
      </c>
      <c r="I5318" s="1">
        <v>17.0</v>
      </c>
      <c r="J5318" s="7" t="str">
        <f>vlookup(I5318,Cats!$A:$B,2,false)</f>
        <v>B</v>
      </c>
    </row>
    <row r="5319">
      <c r="A5319" s="1">
        <v>142328.0</v>
      </c>
      <c r="B5319" s="1">
        <v>578.0</v>
      </c>
      <c r="C5319" s="1">
        <v>0.0</v>
      </c>
      <c r="D5319" s="1" t="s">
        <v>126</v>
      </c>
      <c r="E5319" s="1">
        <v>31.0</v>
      </c>
      <c r="F5319" s="7" t="str">
        <f>vlookup(E5319,Teams!A:B,2,false)</f>
        <v>Naperville North</v>
      </c>
      <c r="G5319" s="1" t="b">
        <v>0</v>
      </c>
      <c r="H5319" s="1" t="b">
        <v>0</v>
      </c>
      <c r="I5319" s="1">
        <v>17.0</v>
      </c>
      <c r="J5319" s="7" t="str">
        <f>vlookup(I5319,Cats!$A:$B,2,false)</f>
        <v>B</v>
      </c>
    </row>
    <row r="5320">
      <c r="A5320" s="1">
        <v>142329.0</v>
      </c>
      <c r="B5320" s="1">
        <v>578.0</v>
      </c>
      <c r="C5320" s="1">
        <v>4.0</v>
      </c>
      <c r="D5320" s="1" t="s">
        <v>123</v>
      </c>
      <c r="E5320" s="1">
        <v>8.0</v>
      </c>
      <c r="F5320" s="7" t="str">
        <f>vlookup(E5320,Teams!A:B,2,false)</f>
        <v>Canyon Crest</v>
      </c>
      <c r="G5320" s="1" t="b">
        <v>1</v>
      </c>
      <c r="H5320" s="1" t="b">
        <v>0</v>
      </c>
      <c r="I5320" s="1">
        <v>18.0</v>
      </c>
      <c r="J5320" s="7" t="str">
        <f>vlookup(I5320,Cats!$A:$B,2,false)</f>
        <v>P</v>
      </c>
    </row>
    <row r="5321">
      <c r="A5321" s="1">
        <v>142330.0</v>
      </c>
      <c r="B5321" s="1">
        <v>578.0</v>
      </c>
      <c r="C5321" s="1">
        <v>0.0</v>
      </c>
      <c r="D5321" s="1" t="s">
        <v>32</v>
      </c>
      <c r="E5321" s="1">
        <v>31.0</v>
      </c>
      <c r="F5321" s="7" t="str">
        <f>vlookup(E5321,Teams!A:B,2,false)</f>
        <v>Naperville North</v>
      </c>
      <c r="G5321" s="1" t="b">
        <v>0</v>
      </c>
      <c r="H5321" s="1" t="b">
        <v>1</v>
      </c>
      <c r="I5321" s="1">
        <v>18.0</v>
      </c>
      <c r="J5321" s="7" t="str">
        <f>vlookup(I5321,Cats!$A:$B,2,false)</f>
        <v>P</v>
      </c>
    </row>
    <row r="5322">
      <c r="A5322" s="1">
        <v>142331.0</v>
      </c>
      <c r="B5322" s="1">
        <v>578.0</v>
      </c>
      <c r="C5322" s="1">
        <v>0.0</v>
      </c>
      <c r="D5322" s="1" t="s">
        <v>121</v>
      </c>
      <c r="E5322" s="1">
        <v>8.0</v>
      </c>
      <c r="F5322" s="7" t="str">
        <f>vlookup(E5322,Teams!A:B,2,false)</f>
        <v>Canyon Crest</v>
      </c>
      <c r="G5322" s="1" t="b">
        <v>1</v>
      </c>
      <c r="H5322" s="1" t="b">
        <v>0</v>
      </c>
      <c r="I5322" s="1">
        <v>19.0</v>
      </c>
      <c r="J5322" s="7" t="str">
        <f>vlookup(I5322,Cats!$A:$B,2,false)</f>
        <v>X</v>
      </c>
    </row>
    <row r="5323">
      <c r="A5323" s="1">
        <v>142332.0</v>
      </c>
      <c r="B5323" s="1">
        <v>578.0</v>
      </c>
      <c r="C5323" s="1">
        <v>4.0</v>
      </c>
      <c r="D5323" s="1" t="s">
        <v>127</v>
      </c>
      <c r="E5323" s="1">
        <v>31.0</v>
      </c>
      <c r="F5323" s="7" t="str">
        <f>vlookup(E5323,Teams!A:B,2,false)</f>
        <v>Naperville North</v>
      </c>
      <c r="G5323" s="1" t="b">
        <v>0</v>
      </c>
      <c r="H5323" s="1" t="b">
        <v>0</v>
      </c>
      <c r="I5323" s="1">
        <v>19.0</v>
      </c>
      <c r="J5323" s="7" t="str">
        <f>vlookup(I5323,Cats!$A:$B,2,false)</f>
        <v>X</v>
      </c>
    </row>
    <row r="5324">
      <c r="A5324" s="1">
        <v>142333.0</v>
      </c>
      <c r="B5324" s="1">
        <v>578.0</v>
      </c>
      <c r="C5324" s="1">
        <v>0.0</v>
      </c>
      <c r="D5324" s="1" t="s">
        <v>231</v>
      </c>
      <c r="E5324" s="1">
        <v>8.0</v>
      </c>
      <c r="F5324" s="7" t="str">
        <f>vlookup(E5324,Teams!A:B,2,false)</f>
        <v>Canyon Crest</v>
      </c>
      <c r="G5324" s="1" t="b">
        <v>1</v>
      </c>
      <c r="H5324" s="1" t="b">
        <v>0</v>
      </c>
      <c r="I5324" s="1">
        <v>20.0</v>
      </c>
      <c r="J5324" s="7" t="str">
        <f>vlookup(I5324,Cats!$A:$B,2,false)</f>
        <v>M</v>
      </c>
    </row>
    <row r="5325">
      <c r="A5325" s="1">
        <v>142334.0</v>
      </c>
      <c r="B5325" s="1">
        <v>578.0</v>
      </c>
      <c r="C5325" s="1">
        <v>0.0</v>
      </c>
      <c r="D5325" s="1" t="s">
        <v>226</v>
      </c>
      <c r="E5325" s="1">
        <v>31.0</v>
      </c>
      <c r="F5325" s="7" t="str">
        <f>vlookup(E5325,Teams!A:B,2,false)</f>
        <v>Naperville North</v>
      </c>
      <c r="G5325" s="1" t="b">
        <v>0</v>
      </c>
      <c r="H5325" s="1" t="b">
        <v>0</v>
      </c>
      <c r="I5325" s="1">
        <v>20.0</v>
      </c>
      <c r="J5325" s="7" t="str">
        <f>vlookup(I5325,Cats!$A:$B,2,false)</f>
        <v>M</v>
      </c>
    </row>
    <row r="5326">
      <c r="A5326" s="1">
        <v>142335.0</v>
      </c>
      <c r="B5326" s="1">
        <v>578.0</v>
      </c>
      <c r="C5326" s="1">
        <v>0.0</v>
      </c>
      <c r="D5326" s="1" t="s">
        <v>32</v>
      </c>
      <c r="E5326" s="1">
        <v>8.0</v>
      </c>
      <c r="F5326" s="7" t="str">
        <f>vlookup(E5326,Teams!A:B,2,false)</f>
        <v>Canyon Crest</v>
      </c>
      <c r="G5326" s="1" t="b">
        <v>1</v>
      </c>
      <c r="H5326" s="1" t="b">
        <v>1</v>
      </c>
      <c r="I5326" s="1">
        <v>21.0</v>
      </c>
      <c r="J5326" s="7" t="str">
        <f>vlookup(I5326,Cats!$A:$B,2,false)</f>
        <v>C</v>
      </c>
    </row>
    <row r="5327">
      <c r="A5327" s="1">
        <v>142336.0</v>
      </c>
      <c r="B5327" s="1">
        <v>578.0</v>
      </c>
      <c r="C5327" s="1">
        <v>4.0</v>
      </c>
      <c r="D5327" s="1" t="s">
        <v>126</v>
      </c>
      <c r="E5327" s="1">
        <v>31.0</v>
      </c>
      <c r="F5327" s="7" t="str">
        <f>vlookup(E5327,Teams!A:B,2,false)</f>
        <v>Naperville North</v>
      </c>
      <c r="G5327" s="1" t="b">
        <v>0</v>
      </c>
      <c r="H5327" s="1" t="b">
        <v>0</v>
      </c>
      <c r="I5327" s="1">
        <v>21.0</v>
      </c>
      <c r="J5327" s="7" t="str">
        <f>vlookup(I5327,Cats!$A:$B,2,false)</f>
        <v>C</v>
      </c>
    </row>
    <row r="5328">
      <c r="A5328" s="1">
        <v>142337.0</v>
      </c>
      <c r="B5328" s="1">
        <v>578.0</v>
      </c>
      <c r="C5328" s="1">
        <v>0.0</v>
      </c>
      <c r="D5328" s="1" t="s">
        <v>123</v>
      </c>
      <c r="E5328" s="1">
        <v>8.0</v>
      </c>
      <c r="F5328" s="7" t="str">
        <f>vlookup(E5328,Teams!A:B,2,false)</f>
        <v>Canyon Crest</v>
      </c>
      <c r="G5328" s="1" t="b">
        <v>1</v>
      </c>
      <c r="H5328" s="1" t="b">
        <v>0</v>
      </c>
      <c r="I5328" s="1">
        <v>22.0</v>
      </c>
      <c r="J5328" s="7" t="str">
        <f>vlookup(I5328,Cats!$A:$B,2,false)</f>
        <v>E</v>
      </c>
    </row>
    <row r="5329">
      <c r="A5329" s="1">
        <v>142338.0</v>
      </c>
      <c r="B5329" s="1">
        <v>578.0</v>
      </c>
      <c r="C5329" s="1">
        <v>0.0</v>
      </c>
      <c r="D5329" s="1" t="s">
        <v>208</v>
      </c>
      <c r="E5329" s="1">
        <v>31.0</v>
      </c>
      <c r="F5329" s="7" t="str">
        <f>vlookup(E5329,Teams!A:B,2,false)</f>
        <v>Naperville North</v>
      </c>
      <c r="G5329" s="1" t="b">
        <v>0</v>
      </c>
      <c r="H5329" s="1" t="b">
        <v>0</v>
      </c>
      <c r="I5329" s="1">
        <v>22.0</v>
      </c>
      <c r="J5329" s="7" t="str">
        <f>vlookup(I5329,Cats!$A:$B,2,false)</f>
        <v>E</v>
      </c>
    </row>
    <row r="5330">
      <c r="A5330" s="1">
        <v>142339.0</v>
      </c>
      <c r="B5330" s="1">
        <v>578.0</v>
      </c>
      <c r="C5330" s="1">
        <v>0.0</v>
      </c>
      <c r="D5330" s="1" t="s">
        <v>32</v>
      </c>
      <c r="E5330" s="1">
        <v>8.0</v>
      </c>
      <c r="F5330" s="7" t="str">
        <f>vlookup(E5330,Teams!A:B,2,false)</f>
        <v>Canyon Crest</v>
      </c>
      <c r="G5330" s="1" t="b">
        <v>1</v>
      </c>
      <c r="H5330" s="1" t="b">
        <v>1</v>
      </c>
      <c r="I5330" s="1">
        <v>23.0</v>
      </c>
      <c r="J5330" s="7" t="str">
        <f>vlookup(I5330,Cats!$A:$B,2,false)</f>
        <v>B</v>
      </c>
    </row>
    <row r="5331">
      <c r="A5331" s="1">
        <v>142340.0</v>
      </c>
      <c r="B5331" s="1">
        <v>578.0</v>
      </c>
      <c r="C5331" s="1">
        <v>0.0</v>
      </c>
      <c r="D5331" s="1" t="s">
        <v>32</v>
      </c>
      <c r="E5331" s="1">
        <v>31.0</v>
      </c>
      <c r="F5331" s="7" t="str">
        <f>vlookup(E5331,Teams!A:B,2,false)</f>
        <v>Naperville North</v>
      </c>
      <c r="G5331" s="1" t="b">
        <v>0</v>
      </c>
      <c r="H5331" s="1" t="b">
        <v>1</v>
      </c>
      <c r="I5331" s="1">
        <v>23.0</v>
      </c>
      <c r="J5331" s="7" t="str">
        <f>vlookup(I5331,Cats!$A:$B,2,false)</f>
        <v>B</v>
      </c>
    </row>
    <row r="5332">
      <c r="A5332" s="1">
        <v>142341.0</v>
      </c>
      <c r="B5332" s="1">
        <v>578.0</v>
      </c>
      <c r="C5332" s="1">
        <v>0.0</v>
      </c>
      <c r="D5332" s="1" t="s">
        <v>32</v>
      </c>
      <c r="E5332" s="1">
        <v>8.0</v>
      </c>
      <c r="F5332" s="7" t="str">
        <f>vlookup(E5332,Teams!A:B,2,false)</f>
        <v>Canyon Crest</v>
      </c>
      <c r="G5332" s="1" t="b">
        <v>1</v>
      </c>
      <c r="H5332" s="1" t="b">
        <v>1</v>
      </c>
      <c r="I5332" s="1">
        <v>24.0</v>
      </c>
      <c r="J5332" s="7" t="str">
        <f>vlookup(I5332,Cats!$A:$B,2,false)</f>
        <v>P</v>
      </c>
    </row>
    <row r="5333">
      <c r="A5333" s="1">
        <v>142342.0</v>
      </c>
      <c r="B5333" s="1">
        <v>578.0</v>
      </c>
      <c r="C5333" s="1">
        <v>4.0</v>
      </c>
      <c r="D5333" s="1" t="s">
        <v>127</v>
      </c>
      <c r="E5333" s="1">
        <v>31.0</v>
      </c>
      <c r="F5333" s="7" t="str">
        <f>vlookup(E5333,Teams!A:B,2,false)</f>
        <v>Naperville North</v>
      </c>
      <c r="G5333" s="1" t="b">
        <v>0</v>
      </c>
      <c r="H5333" s="1" t="b">
        <v>0</v>
      </c>
      <c r="I5333" s="1">
        <v>24.0</v>
      </c>
      <c r="J5333" s="7" t="str">
        <f>vlookup(I5333,Cats!$A:$B,2,false)</f>
        <v>P</v>
      </c>
    </row>
    <row r="5334">
      <c r="A5334" s="1">
        <v>142343.0</v>
      </c>
      <c r="B5334" s="1">
        <v>579.0</v>
      </c>
      <c r="C5334" s="1">
        <v>0.0</v>
      </c>
      <c r="D5334" s="1" t="s">
        <v>32</v>
      </c>
      <c r="E5334" s="1">
        <v>20.0</v>
      </c>
      <c r="F5334" s="7" t="str">
        <f>vlookup(E5334,Teams!A:B,2,false)</f>
        <v>Interlake B</v>
      </c>
      <c r="G5334" s="1" t="b">
        <v>1</v>
      </c>
      <c r="H5334" s="1" t="b">
        <v>1</v>
      </c>
      <c r="I5334" s="1">
        <v>1.0</v>
      </c>
      <c r="J5334" s="7" t="str">
        <f>vlookup(I5334,Cats!$A:$B,2,false)</f>
        <v>X</v>
      </c>
    </row>
    <row r="5335">
      <c r="A5335" s="1">
        <v>142344.0</v>
      </c>
      <c r="B5335" s="1">
        <v>579.0</v>
      </c>
      <c r="C5335" s="1">
        <v>4.0</v>
      </c>
      <c r="D5335" s="1" t="s">
        <v>167</v>
      </c>
      <c r="E5335" s="1">
        <v>35.0</v>
      </c>
      <c r="F5335" s="7" t="str">
        <f>vlookup(E5335,Teams!A:B,2,false)</f>
        <v>NoHo</v>
      </c>
      <c r="G5335" s="1" t="b">
        <v>0</v>
      </c>
      <c r="H5335" s="1" t="b">
        <v>0</v>
      </c>
      <c r="I5335" s="1">
        <v>1.0</v>
      </c>
      <c r="J5335" s="7" t="str">
        <f>vlookup(I5335,Cats!$A:$B,2,false)</f>
        <v>X</v>
      </c>
    </row>
    <row r="5336">
      <c r="A5336" s="1">
        <v>142345.0</v>
      </c>
      <c r="B5336" s="1">
        <v>579.0</v>
      </c>
      <c r="C5336" s="1">
        <v>4.0</v>
      </c>
      <c r="D5336" s="1" t="s">
        <v>118</v>
      </c>
      <c r="E5336" s="1">
        <v>20.0</v>
      </c>
      <c r="F5336" s="7" t="str">
        <f>vlookup(E5336,Teams!A:B,2,false)</f>
        <v>Interlake B</v>
      </c>
      <c r="G5336" s="1" t="b">
        <v>1</v>
      </c>
      <c r="H5336" s="1" t="b">
        <v>0</v>
      </c>
      <c r="I5336" s="1">
        <v>2.0</v>
      </c>
      <c r="J5336" s="7" t="str">
        <f>vlookup(I5336,Cats!$A:$B,2,false)</f>
        <v>M</v>
      </c>
    </row>
    <row r="5337">
      <c r="A5337" s="1">
        <v>142346.0</v>
      </c>
      <c r="B5337" s="1">
        <v>579.0</v>
      </c>
      <c r="C5337" s="1">
        <v>0.0</v>
      </c>
      <c r="D5337" s="1" t="s">
        <v>32</v>
      </c>
      <c r="E5337" s="1">
        <v>35.0</v>
      </c>
      <c r="F5337" s="7" t="str">
        <f>vlookup(E5337,Teams!A:B,2,false)</f>
        <v>NoHo</v>
      </c>
      <c r="G5337" s="1" t="b">
        <v>0</v>
      </c>
      <c r="H5337" s="1" t="b">
        <v>1</v>
      </c>
      <c r="I5337" s="1">
        <v>2.0</v>
      </c>
      <c r="J5337" s="7" t="str">
        <f>vlookup(I5337,Cats!$A:$B,2,false)</f>
        <v>M</v>
      </c>
    </row>
    <row r="5338">
      <c r="A5338" s="1">
        <v>142347.0</v>
      </c>
      <c r="B5338" s="1">
        <v>579.0</v>
      </c>
      <c r="C5338" s="1">
        <v>4.0</v>
      </c>
      <c r="D5338" s="1" t="s">
        <v>119</v>
      </c>
      <c r="E5338" s="1">
        <v>20.0</v>
      </c>
      <c r="F5338" s="7" t="str">
        <f>vlookup(E5338,Teams!A:B,2,false)</f>
        <v>Interlake B</v>
      </c>
      <c r="G5338" s="1" t="b">
        <v>1</v>
      </c>
      <c r="H5338" s="1" t="b">
        <v>0</v>
      </c>
      <c r="I5338" s="1">
        <v>3.0</v>
      </c>
      <c r="J5338" s="7" t="str">
        <f>vlookup(I5338,Cats!$A:$B,2,false)</f>
        <v>C</v>
      </c>
    </row>
    <row r="5339">
      <c r="A5339" s="1">
        <v>142348.0</v>
      </c>
      <c r="B5339" s="1">
        <v>579.0</v>
      </c>
      <c r="C5339" s="1">
        <v>-4.0</v>
      </c>
      <c r="D5339" s="1" t="s">
        <v>169</v>
      </c>
      <c r="E5339" s="1">
        <v>35.0</v>
      </c>
      <c r="F5339" s="7" t="str">
        <f>vlookup(E5339,Teams!A:B,2,false)</f>
        <v>NoHo</v>
      </c>
      <c r="G5339" s="1" t="b">
        <v>0</v>
      </c>
      <c r="H5339" s="1" t="b">
        <v>0</v>
      </c>
      <c r="I5339" s="1">
        <v>3.0</v>
      </c>
      <c r="J5339" s="7" t="str">
        <f>vlookup(I5339,Cats!$A:$B,2,false)</f>
        <v>C</v>
      </c>
    </row>
    <row r="5340">
      <c r="A5340" s="1">
        <v>142349.0</v>
      </c>
      <c r="B5340" s="1">
        <v>579.0</v>
      </c>
      <c r="C5340" s="1">
        <v>4.0</v>
      </c>
      <c r="D5340" s="1" t="s">
        <v>117</v>
      </c>
      <c r="E5340" s="1">
        <v>20.0</v>
      </c>
      <c r="F5340" s="7" t="str">
        <f>vlookup(E5340,Teams!A:B,2,false)</f>
        <v>Interlake B</v>
      </c>
      <c r="G5340" s="1" t="b">
        <v>1</v>
      </c>
      <c r="H5340" s="1" t="b">
        <v>0</v>
      </c>
      <c r="I5340" s="1">
        <v>4.0</v>
      </c>
      <c r="J5340" s="7" t="str">
        <f>vlookup(I5340,Cats!$A:$B,2,false)</f>
        <v>E</v>
      </c>
    </row>
    <row r="5341">
      <c r="A5341" s="1">
        <v>142350.0</v>
      </c>
      <c r="B5341" s="1">
        <v>579.0</v>
      </c>
      <c r="C5341" s="1">
        <v>0.0</v>
      </c>
      <c r="D5341" s="1" t="s">
        <v>32</v>
      </c>
      <c r="E5341" s="1">
        <v>35.0</v>
      </c>
      <c r="F5341" s="7" t="str">
        <f>vlookup(E5341,Teams!A:B,2,false)</f>
        <v>NoHo</v>
      </c>
      <c r="G5341" s="1" t="b">
        <v>0</v>
      </c>
      <c r="H5341" s="1" t="b">
        <v>1</v>
      </c>
      <c r="I5341" s="1">
        <v>4.0</v>
      </c>
      <c r="J5341" s="7" t="str">
        <f>vlookup(I5341,Cats!$A:$B,2,false)</f>
        <v>E</v>
      </c>
    </row>
    <row r="5342">
      <c r="A5342" s="1">
        <v>142351.0</v>
      </c>
      <c r="B5342" s="1">
        <v>579.0</v>
      </c>
      <c r="C5342" s="1">
        <v>0.0</v>
      </c>
      <c r="D5342" s="1" t="s">
        <v>120</v>
      </c>
      <c r="E5342" s="1">
        <v>20.0</v>
      </c>
      <c r="F5342" s="7" t="str">
        <f>vlookup(E5342,Teams!A:B,2,false)</f>
        <v>Interlake B</v>
      </c>
      <c r="G5342" s="1" t="b">
        <v>1</v>
      </c>
      <c r="H5342" s="1" t="b">
        <v>0</v>
      </c>
      <c r="I5342" s="1">
        <v>5.0</v>
      </c>
      <c r="J5342" s="7" t="str">
        <f>vlookup(I5342,Cats!$A:$B,2,false)</f>
        <v>B</v>
      </c>
    </row>
    <row r="5343">
      <c r="A5343" s="1">
        <v>142352.0</v>
      </c>
      <c r="B5343" s="1">
        <v>579.0</v>
      </c>
      <c r="C5343" s="1">
        <v>0.0</v>
      </c>
      <c r="D5343" s="1" t="s">
        <v>171</v>
      </c>
      <c r="E5343" s="1">
        <v>35.0</v>
      </c>
      <c r="F5343" s="7" t="str">
        <f>vlookup(E5343,Teams!A:B,2,false)</f>
        <v>NoHo</v>
      </c>
      <c r="G5343" s="1" t="b">
        <v>0</v>
      </c>
      <c r="H5343" s="1" t="b">
        <v>0</v>
      </c>
      <c r="I5343" s="1">
        <v>5.0</v>
      </c>
      <c r="J5343" s="7" t="str">
        <f>vlookup(I5343,Cats!$A:$B,2,false)</f>
        <v>B</v>
      </c>
    </row>
    <row r="5344">
      <c r="A5344" s="1">
        <v>142353.0</v>
      </c>
      <c r="B5344" s="1">
        <v>579.0</v>
      </c>
      <c r="C5344" s="1">
        <v>0.0</v>
      </c>
      <c r="D5344" s="1" t="s">
        <v>32</v>
      </c>
      <c r="E5344" s="1">
        <v>20.0</v>
      </c>
      <c r="F5344" s="7" t="str">
        <f>vlookup(E5344,Teams!A:B,2,false)</f>
        <v>Interlake B</v>
      </c>
      <c r="G5344" s="1" t="b">
        <v>1</v>
      </c>
      <c r="H5344" s="1" t="b">
        <v>1</v>
      </c>
      <c r="I5344" s="1">
        <v>6.0</v>
      </c>
      <c r="J5344" s="7" t="str">
        <f>vlookup(I5344,Cats!$A:$B,2,false)</f>
        <v>P</v>
      </c>
    </row>
    <row r="5345">
      <c r="A5345" s="1">
        <v>142354.0</v>
      </c>
      <c r="B5345" s="1">
        <v>579.0</v>
      </c>
      <c r="C5345" s="1">
        <v>4.0</v>
      </c>
      <c r="D5345" s="1" t="s">
        <v>167</v>
      </c>
      <c r="E5345" s="1">
        <v>35.0</v>
      </c>
      <c r="F5345" s="7" t="str">
        <f>vlookup(E5345,Teams!A:B,2,false)</f>
        <v>NoHo</v>
      </c>
      <c r="G5345" s="1" t="b">
        <v>0</v>
      </c>
      <c r="H5345" s="1" t="b">
        <v>0</v>
      </c>
      <c r="I5345" s="1">
        <v>6.0</v>
      </c>
      <c r="J5345" s="7" t="str">
        <f>vlookup(I5345,Cats!$A:$B,2,false)</f>
        <v>P</v>
      </c>
    </row>
    <row r="5346">
      <c r="A5346" s="1">
        <v>142355.0</v>
      </c>
      <c r="B5346" s="1">
        <v>579.0</v>
      </c>
      <c r="C5346" s="1">
        <v>4.0</v>
      </c>
      <c r="D5346" s="1" t="s">
        <v>117</v>
      </c>
      <c r="E5346" s="1">
        <v>20.0</v>
      </c>
      <c r="F5346" s="7" t="str">
        <f>vlookup(E5346,Teams!A:B,2,false)</f>
        <v>Interlake B</v>
      </c>
      <c r="G5346" s="1" t="b">
        <v>1</v>
      </c>
      <c r="H5346" s="1" t="b">
        <v>0</v>
      </c>
      <c r="I5346" s="1">
        <v>7.0</v>
      </c>
      <c r="J5346" s="7" t="str">
        <f>vlookup(I5346,Cats!$A:$B,2,false)</f>
        <v>X</v>
      </c>
    </row>
    <row r="5347">
      <c r="A5347" s="1">
        <v>142356.0</v>
      </c>
      <c r="B5347" s="1">
        <v>579.0</v>
      </c>
      <c r="C5347" s="1">
        <v>0.0</v>
      </c>
      <c r="D5347" s="1" t="s">
        <v>166</v>
      </c>
      <c r="E5347" s="1">
        <v>35.0</v>
      </c>
      <c r="F5347" s="7" t="str">
        <f>vlookup(E5347,Teams!A:B,2,false)</f>
        <v>NoHo</v>
      </c>
      <c r="G5347" s="1" t="b">
        <v>0</v>
      </c>
      <c r="H5347" s="1" t="b">
        <v>0</v>
      </c>
      <c r="I5347" s="1">
        <v>7.0</v>
      </c>
      <c r="J5347" s="7" t="str">
        <f>vlookup(I5347,Cats!$A:$B,2,false)</f>
        <v>X</v>
      </c>
    </row>
    <row r="5348">
      <c r="A5348" s="1">
        <v>142357.0</v>
      </c>
      <c r="B5348" s="1">
        <v>579.0</v>
      </c>
      <c r="C5348" s="1">
        <v>14.0</v>
      </c>
      <c r="D5348" s="1" t="s">
        <v>118</v>
      </c>
      <c r="E5348" s="1">
        <v>20.0</v>
      </c>
      <c r="F5348" s="7" t="str">
        <f>vlookup(E5348,Teams!A:B,2,false)</f>
        <v>Interlake B</v>
      </c>
      <c r="G5348" s="1" t="b">
        <v>1</v>
      </c>
      <c r="H5348" s="1" t="b">
        <v>0</v>
      </c>
      <c r="I5348" s="1">
        <v>8.0</v>
      </c>
      <c r="J5348" s="7" t="str">
        <f>vlookup(I5348,Cats!$A:$B,2,false)</f>
        <v>M</v>
      </c>
    </row>
    <row r="5349">
      <c r="A5349" s="1">
        <v>142358.0</v>
      </c>
      <c r="B5349" s="1">
        <v>579.0</v>
      </c>
      <c r="C5349" s="1">
        <v>0.0</v>
      </c>
      <c r="D5349" s="1" t="s">
        <v>32</v>
      </c>
      <c r="E5349" s="1">
        <v>35.0</v>
      </c>
      <c r="F5349" s="7" t="str">
        <f>vlookup(E5349,Teams!A:B,2,false)</f>
        <v>NoHo</v>
      </c>
      <c r="G5349" s="1" t="b">
        <v>0</v>
      </c>
      <c r="H5349" s="1" t="b">
        <v>1</v>
      </c>
      <c r="I5349" s="1">
        <v>8.0</v>
      </c>
      <c r="J5349" s="7" t="str">
        <f>vlookup(I5349,Cats!$A:$B,2,false)</f>
        <v>M</v>
      </c>
    </row>
    <row r="5350">
      <c r="A5350" s="1">
        <v>142359.0</v>
      </c>
      <c r="B5350" s="1">
        <v>579.0</v>
      </c>
      <c r="C5350" s="1">
        <v>-4.0</v>
      </c>
      <c r="D5350" s="1" t="s">
        <v>119</v>
      </c>
      <c r="E5350" s="1">
        <v>20.0</v>
      </c>
      <c r="F5350" s="7" t="str">
        <f>vlookup(E5350,Teams!A:B,2,false)</f>
        <v>Interlake B</v>
      </c>
      <c r="G5350" s="1" t="b">
        <v>1</v>
      </c>
      <c r="H5350" s="1" t="b">
        <v>0</v>
      </c>
      <c r="I5350" s="1">
        <v>9.0</v>
      </c>
      <c r="J5350" s="7" t="str">
        <f>vlookup(I5350,Cats!$A:$B,2,false)</f>
        <v>C</v>
      </c>
    </row>
    <row r="5351">
      <c r="A5351" s="1">
        <v>142360.0</v>
      </c>
      <c r="B5351" s="1">
        <v>579.0</v>
      </c>
      <c r="C5351" s="1">
        <v>0.0</v>
      </c>
      <c r="D5351" s="1" t="s">
        <v>169</v>
      </c>
      <c r="E5351" s="1">
        <v>35.0</v>
      </c>
      <c r="F5351" s="7" t="str">
        <f>vlookup(E5351,Teams!A:B,2,false)</f>
        <v>NoHo</v>
      </c>
      <c r="G5351" s="1" t="b">
        <v>0</v>
      </c>
      <c r="H5351" s="1" t="b">
        <v>0</v>
      </c>
      <c r="I5351" s="1">
        <v>9.0</v>
      </c>
      <c r="J5351" s="7" t="str">
        <f>vlookup(I5351,Cats!$A:$B,2,false)</f>
        <v>C</v>
      </c>
    </row>
    <row r="5352">
      <c r="A5352" s="1">
        <v>142361.0</v>
      </c>
      <c r="B5352" s="1">
        <v>579.0</v>
      </c>
      <c r="C5352" s="1">
        <v>0.0</v>
      </c>
      <c r="D5352" s="1" t="s">
        <v>117</v>
      </c>
      <c r="E5352" s="1">
        <v>20.0</v>
      </c>
      <c r="F5352" s="7" t="str">
        <f>vlookup(E5352,Teams!A:B,2,false)</f>
        <v>Interlake B</v>
      </c>
      <c r="G5352" s="1" t="b">
        <v>1</v>
      </c>
      <c r="H5352" s="1" t="b">
        <v>0</v>
      </c>
      <c r="I5352" s="1">
        <v>10.0</v>
      </c>
      <c r="J5352" s="7" t="str">
        <f>vlookup(I5352,Cats!$A:$B,2,false)</f>
        <v>E</v>
      </c>
    </row>
    <row r="5353">
      <c r="A5353" s="1">
        <v>142362.0</v>
      </c>
      <c r="B5353" s="1">
        <v>579.0</v>
      </c>
      <c r="C5353" s="1">
        <v>0.0</v>
      </c>
      <c r="D5353" s="1" t="s">
        <v>166</v>
      </c>
      <c r="E5353" s="1">
        <v>35.0</v>
      </c>
      <c r="F5353" s="7" t="str">
        <f>vlookup(E5353,Teams!A:B,2,false)</f>
        <v>NoHo</v>
      </c>
      <c r="G5353" s="1" t="b">
        <v>0</v>
      </c>
      <c r="H5353" s="1" t="b">
        <v>0</v>
      </c>
      <c r="I5353" s="1">
        <v>10.0</v>
      </c>
      <c r="J5353" s="7" t="str">
        <f>vlookup(I5353,Cats!$A:$B,2,false)</f>
        <v>E</v>
      </c>
    </row>
    <row r="5354">
      <c r="A5354" s="1">
        <v>142363.0</v>
      </c>
      <c r="B5354" s="1">
        <v>579.0</v>
      </c>
      <c r="C5354" s="1">
        <v>0.0</v>
      </c>
      <c r="D5354" s="1" t="s">
        <v>120</v>
      </c>
      <c r="E5354" s="1">
        <v>20.0</v>
      </c>
      <c r="F5354" s="7" t="str">
        <f>vlookup(E5354,Teams!A:B,2,false)</f>
        <v>Interlake B</v>
      </c>
      <c r="G5354" s="1" t="b">
        <v>1</v>
      </c>
      <c r="H5354" s="1" t="b">
        <v>0</v>
      </c>
      <c r="I5354" s="1">
        <v>11.0</v>
      </c>
      <c r="J5354" s="7" t="str">
        <f>vlookup(I5354,Cats!$A:$B,2,false)</f>
        <v>B</v>
      </c>
    </row>
    <row r="5355">
      <c r="A5355" s="1">
        <v>142364.0</v>
      </c>
      <c r="B5355" s="1">
        <v>579.0</v>
      </c>
      <c r="C5355" s="1">
        <v>-4.0</v>
      </c>
      <c r="D5355" s="1" t="s">
        <v>171</v>
      </c>
      <c r="E5355" s="1">
        <v>35.0</v>
      </c>
      <c r="F5355" s="7" t="str">
        <f>vlookup(E5355,Teams!A:B,2,false)</f>
        <v>NoHo</v>
      </c>
      <c r="G5355" s="1" t="b">
        <v>0</v>
      </c>
      <c r="H5355" s="1" t="b">
        <v>0</v>
      </c>
      <c r="I5355" s="1">
        <v>11.0</v>
      </c>
      <c r="J5355" s="7" t="str">
        <f>vlookup(I5355,Cats!$A:$B,2,false)</f>
        <v>B</v>
      </c>
    </row>
    <row r="5356">
      <c r="A5356" s="1">
        <v>142365.0</v>
      </c>
      <c r="B5356" s="1">
        <v>579.0</v>
      </c>
      <c r="C5356" s="1">
        <v>4.0</v>
      </c>
      <c r="D5356" s="1" t="s">
        <v>119</v>
      </c>
      <c r="E5356" s="1">
        <v>20.0</v>
      </c>
      <c r="F5356" s="7" t="str">
        <f>vlookup(E5356,Teams!A:B,2,false)</f>
        <v>Interlake B</v>
      </c>
      <c r="G5356" s="1" t="b">
        <v>1</v>
      </c>
      <c r="H5356" s="1" t="b">
        <v>0</v>
      </c>
      <c r="I5356" s="1">
        <v>12.0</v>
      </c>
      <c r="J5356" s="7" t="str">
        <f>vlookup(I5356,Cats!$A:$B,2,false)</f>
        <v>P</v>
      </c>
    </row>
    <row r="5357">
      <c r="A5357" s="1">
        <v>142366.0</v>
      </c>
      <c r="B5357" s="1">
        <v>579.0</v>
      </c>
      <c r="C5357" s="1">
        <v>0.0</v>
      </c>
      <c r="D5357" s="1" t="s">
        <v>32</v>
      </c>
      <c r="E5357" s="1">
        <v>35.0</v>
      </c>
      <c r="F5357" s="7" t="str">
        <f>vlookup(E5357,Teams!A:B,2,false)</f>
        <v>NoHo</v>
      </c>
      <c r="G5357" s="1" t="b">
        <v>0</v>
      </c>
      <c r="H5357" s="1" t="b">
        <v>1</v>
      </c>
      <c r="I5357" s="1">
        <v>12.0</v>
      </c>
      <c r="J5357" s="7" t="str">
        <f>vlookup(I5357,Cats!$A:$B,2,false)</f>
        <v>P</v>
      </c>
    </row>
    <row r="5358">
      <c r="A5358" s="1">
        <v>142367.0</v>
      </c>
      <c r="B5358" s="1">
        <v>579.0</v>
      </c>
      <c r="C5358" s="1">
        <v>4.0</v>
      </c>
      <c r="D5358" s="1" t="s">
        <v>119</v>
      </c>
      <c r="E5358" s="1">
        <v>20.0</v>
      </c>
      <c r="F5358" s="7" t="str">
        <f>vlookup(E5358,Teams!A:B,2,false)</f>
        <v>Interlake B</v>
      </c>
      <c r="G5358" s="1" t="b">
        <v>1</v>
      </c>
      <c r="H5358" s="1" t="b">
        <v>0</v>
      </c>
      <c r="I5358" s="1">
        <v>13.0</v>
      </c>
      <c r="J5358" s="7" t="str">
        <f>vlookup(I5358,Cats!$A:$B,2,false)</f>
        <v>X</v>
      </c>
    </row>
    <row r="5359">
      <c r="A5359" s="1">
        <v>142368.0</v>
      </c>
      <c r="B5359" s="1">
        <v>579.0</v>
      </c>
      <c r="C5359" s="1">
        <v>0.0</v>
      </c>
      <c r="D5359" s="1" t="s">
        <v>32</v>
      </c>
      <c r="E5359" s="1">
        <v>35.0</v>
      </c>
      <c r="F5359" s="7" t="str">
        <f>vlookup(E5359,Teams!A:B,2,false)</f>
        <v>NoHo</v>
      </c>
      <c r="G5359" s="1" t="b">
        <v>0</v>
      </c>
      <c r="H5359" s="1" t="b">
        <v>1</v>
      </c>
      <c r="I5359" s="1">
        <v>13.0</v>
      </c>
      <c r="J5359" s="7" t="str">
        <f>vlookup(I5359,Cats!$A:$B,2,false)</f>
        <v>X</v>
      </c>
    </row>
    <row r="5360">
      <c r="A5360" s="1">
        <v>142369.0</v>
      </c>
      <c r="B5360" s="1">
        <v>579.0</v>
      </c>
      <c r="C5360" s="1">
        <v>0.0</v>
      </c>
      <c r="D5360" s="1" t="s">
        <v>118</v>
      </c>
      <c r="E5360" s="1">
        <v>20.0</v>
      </c>
      <c r="F5360" s="7" t="str">
        <f>vlookup(E5360,Teams!A:B,2,false)</f>
        <v>Interlake B</v>
      </c>
      <c r="G5360" s="1" t="b">
        <v>1</v>
      </c>
      <c r="H5360" s="1" t="b">
        <v>0</v>
      </c>
      <c r="I5360" s="1">
        <v>14.0</v>
      </c>
      <c r="J5360" s="7" t="str">
        <f>vlookup(I5360,Cats!$A:$B,2,false)</f>
        <v>M</v>
      </c>
    </row>
    <row r="5361">
      <c r="A5361" s="1">
        <v>142370.0</v>
      </c>
      <c r="B5361" s="1">
        <v>579.0</v>
      </c>
      <c r="C5361" s="1">
        <v>0.0</v>
      </c>
      <c r="D5361" s="1" t="s">
        <v>167</v>
      </c>
      <c r="E5361" s="1">
        <v>35.0</v>
      </c>
      <c r="F5361" s="7" t="str">
        <f>vlookup(E5361,Teams!A:B,2,false)</f>
        <v>NoHo</v>
      </c>
      <c r="G5361" s="1" t="b">
        <v>0</v>
      </c>
      <c r="H5361" s="1" t="b">
        <v>0</v>
      </c>
      <c r="I5361" s="1">
        <v>14.0</v>
      </c>
      <c r="J5361" s="7" t="str">
        <f>vlookup(I5361,Cats!$A:$B,2,false)</f>
        <v>M</v>
      </c>
    </row>
    <row r="5362">
      <c r="A5362" s="1">
        <v>142371.0</v>
      </c>
      <c r="B5362" s="1">
        <v>579.0</v>
      </c>
      <c r="C5362" s="1">
        <v>0.0</v>
      </c>
      <c r="D5362" s="1" t="s">
        <v>32</v>
      </c>
      <c r="E5362" s="1">
        <v>20.0</v>
      </c>
      <c r="F5362" s="7" t="str">
        <f>vlookup(E5362,Teams!A:B,2,false)</f>
        <v>Interlake B</v>
      </c>
      <c r="G5362" s="1" t="b">
        <v>1</v>
      </c>
      <c r="H5362" s="1" t="b">
        <v>1</v>
      </c>
      <c r="I5362" s="1">
        <v>15.0</v>
      </c>
      <c r="J5362" s="7" t="str">
        <f>vlookup(I5362,Cats!$A:$B,2,false)</f>
        <v>C</v>
      </c>
    </row>
    <row r="5363">
      <c r="A5363" s="1">
        <v>142372.0</v>
      </c>
      <c r="B5363" s="1">
        <v>579.0</v>
      </c>
      <c r="C5363" s="1">
        <v>4.0</v>
      </c>
      <c r="D5363" s="1" t="s">
        <v>166</v>
      </c>
      <c r="E5363" s="1">
        <v>35.0</v>
      </c>
      <c r="F5363" s="7" t="str">
        <f>vlookup(E5363,Teams!A:B,2,false)</f>
        <v>NoHo</v>
      </c>
      <c r="G5363" s="1" t="b">
        <v>0</v>
      </c>
      <c r="H5363" s="1" t="b">
        <v>0</v>
      </c>
      <c r="I5363" s="1">
        <v>15.0</v>
      </c>
      <c r="J5363" s="7" t="str">
        <f>vlookup(I5363,Cats!$A:$B,2,false)</f>
        <v>C</v>
      </c>
    </row>
    <row r="5364">
      <c r="A5364" s="1">
        <v>142373.0</v>
      </c>
      <c r="B5364" s="1">
        <v>579.0</v>
      </c>
      <c r="C5364" s="1">
        <v>0.0</v>
      </c>
      <c r="D5364" s="1" t="s">
        <v>32</v>
      </c>
      <c r="E5364" s="1">
        <v>20.0</v>
      </c>
      <c r="F5364" s="7" t="str">
        <f>vlookup(E5364,Teams!A:B,2,false)</f>
        <v>Interlake B</v>
      </c>
      <c r="G5364" s="1" t="b">
        <v>1</v>
      </c>
      <c r="H5364" s="1" t="b">
        <v>1</v>
      </c>
      <c r="I5364" s="1">
        <v>16.0</v>
      </c>
      <c r="J5364" s="7" t="str">
        <f>vlookup(I5364,Cats!$A:$B,2,false)</f>
        <v>E</v>
      </c>
    </row>
    <row r="5365">
      <c r="A5365" s="1">
        <v>142374.0</v>
      </c>
      <c r="B5365" s="1">
        <v>579.0</v>
      </c>
      <c r="C5365" s="1">
        <v>14.0</v>
      </c>
      <c r="D5365" s="1" t="s">
        <v>166</v>
      </c>
      <c r="E5365" s="1">
        <v>35.0</v>
      </c>
      <c r="F5365" s="7" t="str">
        <f>vlookup(E5365,Teams!A:B,2,false)</f>
        <v>NoHo</v>
      </c>
      <c r="G5365" s="1" t="b">
        <v>0</v>
      </c>
      <c r="H5365" s="1" t="b">
        <v>0</v>
      </c>
      <c r="I5365" s="1">
        <v>16.0</v>
      </c>
      <c r="J5365" s="7" t="str">
        <f>vlookup(I5365,Cats!$A:$B,2,false)</f>
        <v>E</v>
      </c>
    </row>
    <row r="5366">
      <c r="A5366" s="1">
        <v>142375.0</v>
      </c>
      <c r="B5366" s="1">
        <v>579.0</v>
      </c>
      <c r="C5366" s="1">
        <v>14.0</v>
      </c>
      <c r="D5366" s="1" t="s">
        <v>120</v>
      </c>
      <c r="E5366" s="1">
        <v>20.0</v>
      </c>
      <c r="F5366" s="7" t="str">
        <f>vlookup(E5366,Teams!A:B,2,false)</f>
        <v>Interlake B</v>
      </c>
      <c r="G5366" s="1" t="b">
        <v>1</v>
      </c>
      <c r="H5366" s="1" t="b">
        <v>0</v>
      </c>
      <c r="I5366" s="1">
        <v>17.0</v>
      </c>
      <c r="J5366" s="7" t="str">
        <f>vlookup(I5366,Cats!$A:$B,2,false)</f>
        <v>B</v>
      </c>
    </row>
    <row r="5367">
      <c r="A5367" s="1">
        <v>142376.0</v>
      </c>
      <c r="B5367" s="1">
        <v>579.0</v>
      </c>
      <c r="C5367" s="1">
        <v>0.0</v>
      </c>
      <c r="D5367" s="1" t="s">
        <v>32</v>
      </c>
      <c r="E5367" s="1">
        <v>35.0</v>
      </c>
      <c r="F5367" s="7" t="str">
        <f>vlookup(E5367,Teams!A:B,2,false)</f>
        <v>NoHo</v>
      </c>
      <c r="G5367" s="1" t="b">
        <v>0</v>
      </c>
      <c r="H5367" s="1" t="b">
        <v>1</v>
      </c>
      <c r="I5367" s="1">
        <v>17.0</v>
      </c>
      <c r="J5367" s="7" t="str">
        <f>vlookup(I5367,Cats!$A:$B,2,false)</f>
        <v>B</v>
      </c>
    </row>
    <row r="5368">
      <c r="A5368" s="1">
        <v>142377.0</v>
      </c>
      <c r="B5368" s="1">
        <v>579.0</v>
      </c>
      <c r="C5368" s="1">
        <v>0.0</v>
      </c>
      <c r="D5368" s="1" t="s">
        <v>32</v>
      </c>
      <c r="E5368" s="1">
        <v>20.0</v>
      </c>
      <c r="F5368" s="7" t="str">
        <f>vlookup(E5368,Teams!A:B,2,false)</f>
        <v>Interlake B</v>
      </c>
      <c r="G5368" s="1" t="b">
        <v>1</v>
      </c>
      <c r="H5368" s="1" t="b">
        <v>1</v>
      </c>
      <c r="I5368" s="1">
        <v>18.0</v>
      </c>
      <c r="J5368" s="7" t="str">
        <f>vlookup(I5368,Cats!$A:$B,2,false)</f>
        <v>P</v>
      </c>
    </row>
    <row r="5369">
      <c r="A5369" s="1">
        <v>142378.0</v>
      </c>
      <c r="B5369" s="1">
        <v>579.0</v>
      </c>
      <c r="C5369" s="1">
        <v>14.0</v>
      </c>
      <c r="D5369" s="1" t="s">
        <v>171</v>
      </c>
      <c r="E5369" s="1">
        <v>35.0</v>
      </c>
      <c r="F5369" s="7" t="str">
        <f>vlookup(E5369,Teams!A:B,2,false)</f>
        <v>NoHo</v>
      </c>
      <c r="G5369" s="1" t="b">
        <v>0</v>
      </c>
      <c r="H5369" s="1" t="b">
        <v>0</v>
      </c>
      <c r="I5369" s="1">
        <v>18.0</v>
      </c>
      <c r="J5369" s="7" t="str">
        <f>vlookup(I5369,Cats!$A:$B,2,false)</f>
        <v>P</v>
      </c>
    </row>
    <row r="5370">
      <c r="A5370" s="1">
        <v>142379.0</v>
      </c>
      <c r="B5370" s="1">
        <v>579.0</v>
      </c>
      <c r="C5370" s="1">
        <v>0.0</v>
      </c>
      <c r="D5370" s="1" t="s">
        <v>32</v>
      </c>
      <c r="E5370" s="1">
        <v>20.0</v>
      </c>
      <c r="F5370" s="7" t="str">
        <f>vlookup(E5370,Teams!A:B,2,false)</f>
        <v>Interlake B</v>
      </c>
      <c r="G5370" s="1" t="b">
        <v>1</v>
      </c>
      <c r="H5370" s="1" t="b">
        <v>1</v>
      </c>
      <c r="I5370" s="1">
        <v>19.0</v>
      </c>
      <c r="J5370" s="7" t="str">
        <f>vlookup(I5370,Cats!$A:$B,2,false)</f>
        <v>X</v>
      </c>
    </row>
    <row r="5371">
      <c r="A5371" s="1">
        <v>142380.0</v>
      </c>
      <c r="B5371" s="1">
        <v>579.0</v>
      </c>
      <c r="C5371" s="1">
        <v>14.0</v>
      </c>
      <c r="D5371" s="1" t="s">
        <v>169</v>
      </c>
      <c r="E5371" s="1">
        <v>35.0</v>
      </c>
      <c r="F5371" s="7" t="str">
        <f>vlookup(E5371,Teams!A:B,2,false)</f>
        <v>NoHo</v>
      </c>
      <c r="G5371" s="1" t="b">
        <v>0</v>
      </c>
      <c r="H5371" s="1" t="b">
        <v>0</v>
      </c>
      <c r="I5371" s="1">
        <v>19.0</v>
      </c>
      <c r="J5371" s="7" t="str">
        <f>vlookup(I5371,Cats!$A:$B,2,false)</f>
        <v>X</v>
      </c>
    </row>
    <row r="5372">
      <c r="A5372" s="1">
        <v>142381.0</v>
      </c>
      <c r="B5372" s="1">
        <v>579.0</v>
      </c>
      <c r="C5372" s="1">
        <v>0.0</v>
      </c>
      <c r="D5372" s="1" t="s">
        <v>118</v>
      </c>
      <c r="E5372" s="1">
        <v>20.0</v>
      </c>
      <c r="F5372" s="7" t="str">
        <f>vlookup(E5372,Teams!A:B,2,false)</f>
        <v>Interlake B</v>
      </c>
      <c r="G5372" s="1" t="b">
        <v>1</v>
      </c>
      <c r="H5372" s="1" t="b">
        <v>0</v>
      </c>
      <c r="I5372" s="1">
        <v>20.0</v>
      </c>
      <c r="J5372" s="7" t="str">
        <f>vlookup(I5372,Cats!$A:$B,2,false)</f>
        <v>M</v>
      </c>
    </row>
    <row r="5373">
      <c r="A5373" s="1">
        <v>142382.0</v>
      </c>
      <c r="B5373" s="1">
        <v>579.0</v>
      </c>
      <c r="C5373" s="1">
        <v>14.0</v>
      </c>
      <c r="D5373" s="1" t="s">
        <v>167</v>
      </c>
      <c r="E5373" s="1">
        <v>35.0</v>
      </c>
      <c r="F5373" s="7" t="str">
        <f>vlookup(E5373,Teams!A:B,2,false)</f>
        <v>NoHo</v>
      </c>
      <c r="G5373" s="1" t="b">
        <v>0</v>
      </c>
      <c r="H5373" s="1" t="b">
        <v>0</v>
      </c>
      <c r="I5373" s="1">
        <v>20.0</v>
      </c>
      <c r="J5373" s="7" t="str">
        <f>vlookup(I5373,Cats!$A:$B,2,false)</f>
        <v>M</v>
      </c>
    </row>
    <row r="5374">
      <c r="A5374" s="1">
        <v>142383.0</v>
      </c>
      <c r="B5374" s="1">
        <v>579.0</v>
      </c>
      <c r="C5374" s="1">
        <v>0.0</v>
      </c>
      <c r="D5374" s="1" t="s">
        <v>32</v>
      </c>
      <c r="E5374" s="1">
        <v>20.0</v>
      </c>
      <c r="F5374" s="7" t="str">
        <f>vlookup(E5374,Teams!A:B,2,false)</f>
        <v>Interlake B</v>
      </c>
      <c r="G5374" s="1" t="b">
        <v>1</v>
      </c>
      <c r="H5374" s="1" t="b">
        <v>1</v>
      </c>
      <c r="I5374" s="1">
        <v>21.0</v>
      </c>
      <c r="J5374" s="7" t="str">
        <f>vlookup(I5374,Cats!$A:$B,2,false)</f>
        <v>C</v>
      </c>
    </row>
    <row r="5375">
      <c r="A5375" s="1">
        <v>142384.0</v>
      </c>
      <c r="B5375" s="1">
        <v>579.0</v>
      </c>
      <c r="C5375" s="1">
        <v>14.0</v>
      </c>
      <c r="D5375" s="1" t="s">
        <v>166</v>
      </c>
      <c r="E5375" s="1">
        <v>35.0</v>
      </c>
      <c r="F5375" s="7" t="str">
        <f>vlookup(E5375,Teams!A:B,2,false)</f>
        <v>NoHo</v>
      </c>
      <c r="G5375" s="1" t="b">
        <v>0</v>
      </c>
      <c r="H5375" s="1" t="b">
        <v>0</v>
      </c>
      <c r="I5375" s="1">
        <v>21.0</v>
      </c>
      <c r="J5375" s="7" t="str">
        <f>vlookup(I5375,Cats!$A:$B,2,false)</f>
        <v>C</v>
      </c>
    </row>
    <row r="5376">
      <c r="A5376" s="1">
        <v>142385.0</v>
      </c>
      <c r="B5376" s="1">
        <v>579.0</v>
      </c>
      <c r="C5376" s="1">
        <v>0.0</v>
      </c>
      <c r="D5376" s="1" t="s">
        <v>117</v>
      </c>
      <c r="E5376" s="1">
        <v>20.0</v>
      </c>
      <c r="F5376" s="7" t="str">
        <f>vlookup(E5376,Teams!A:B,2,false)</f>
        <v>Interlake B</v>
      </c>
      <c r="G5376" s="1" t="b">
        <v>1</v>
      </c>
      <c r="H5376" s="1" t="b">
        <v>0</v>
      </c>
      <c r="I5376" s="1">
        <v>22.0</v>
      </c>
      <c r="J5376" s="7" t="str">
        <f>vlookup(I5376,Cats!$A:$B,2,false)</f>
        <v>E</v>
      </c>
    </row>
    <row r="5377">
      <c r="A5377" s="1">
        <v>142386.0</v>
      </c>
      <c r="B5377" s="1">
        <v>579.0</v>
      </c>
      <c r="C5377" s="1">
        <v>-4.0</v>
      </c>
      <c r="D5377" s="1" t="s">
        <v>166</v>
      </c>
      <c r="E5377" s="1">
        <v>35.0</v>
      </c>
      <c r="F5377" s="7" t="str">
        <f>vlookup(E5377,Teams!A:B,2,false)</f>
        <v>NoHo</v>
      </c>
      <c r="G5377" s="1" t="b">
        <v>0</v>
      </c>
      <c r="H5377" s="1" t="b">
        <v>0</v>
      </c>
      <c r="I5377" s="1">
        <v>22.0</v>
      </c>
      <c r="J5377" s="7" t="str">
        <f>vlookup(I5377,Cats!$A:$B,2,false)</f>
        <v>E</v>
      </c>
    </row>
    <row r="5378">
      <c r="A5378" s="1">
        <v>142387.0</v>
      </c>
      <c r="B5378" s="1">
        <v>579.0</v>
      </c>
      <c r="C5378" s="1">
        <v>-4.0</v>
      </c>
      <c r="D5378" s="1" t="s">
        <v>120</v>
      </c>
      <c r="E5378" s="1">
        <v>20.0</v>
      </c>
      <c r="F5378" s="7" t="str">
        <f>vlookup(E5378,Teams!A:B,2,false)</f>
        <v>Interlake B</v>
      </c>
      <c r="G5378" s="1" t="b">
        <v>1</v>
      </c>
      <c r="H5378" s="1" t="b">
        <v>0</v>
      </c>
      <c r="I5378" s="1">
        <v>23.0</v>
      </c>
      <c r="J5378" s="7" t="str">
        <f>vlookup(I5378,Cats!$A:$B,2,false)</f>
        <v>B</v>
      </c>
    </row>
    <row r="5379">
      <c r="A5379" s="1">
        <v>142388.0</v>
      </c>
      <c r="B5379" s="1">
        <v>579.0</v>
      </c>
      <c r="C5379" s="1">
        <v>0.0</v>
      </c>
      <c r="D5379" s="1" t="s">
        <v>171</v>
      </c>
      <c r="E5379" s="1">
        <v>35.0</v>
      </c>
      <c r="F5379" s="7" t="str">
        <f>vlookup(E5379,Teams!A:B,2,false)</f>
        <v>NoHo</v>
      </c>
      <c r="G5379" s="1" t="b">
        <v>0</v>
      </c>
      <c r="H5379" s="1" t="b">
        <v>0</v>
      </c>
      <c r="I5379" s="1">
        <v>23.0</v>
      </c>
      <c r="J5379" s="7" t="str">
        <f>vlookup(I5379,Cats!$A:$B,2,false)</f>
        <v>B</v>
      </c>
    </row>
    <row r="5380">
      <c r="A5380" s="1">
        <v>142389.0</v>
      </c>
      <c r="B5380" s="1">
        <v>579.0</v>
      </c>
      <c r="C5380" s="1">
        <v>0.0</v>
      </c>
      <c r="D5380" s="1" t="s">
        <v>118</v>
      </c>
      <c r="E5380" s="1">
        <v>20.0</v>
      </c>
      <c r="F5380" s="7" t="str">
        <f>vlookup(E5380,Teams!A:B,2,false)</f>
        <v>Interlake B</v>
      </c>
      <c r="G5380" s="1" t="b">
        <v>1</v>
      </c>
      <c r="H5380" s="1" t="b">
        <v>0</v>
      </c>
      <c r="I5380" s="1">
        <v>24.0</v>
      </c>
      <c r="J5380" s="7" t="str">
        <f>vlookup(I5380,Cats!$A:$B,2,false)</f>
        <v>P</v>
      </c>
    </row>
    <row r="5381">
      <c r="A5381" s="1">
        <v>142390.0</v>
      </c>
      <c r="B5381" s="1">
        <v>579.0</v>
      </c>
      <c r="C5381" s="1">
        <v>0.0</v>
      </c>
      <c r="D5381" s="1" t="s">
        <v>167</v>
      </c>
      <c r="E5381" s="1">
        <v>35.0</v>
      </c>
      <c r="F5381" s="7" t="str">
        <f>vlookup(E5381,Teams!A:B,2,false)</f>
        <v>NoHo</v>
      </c>
      <c r="G5381" s="1" t="b">
        <v>0</v>
      </c>
      <c r="H5381" s="1" t="b">
        <v>0</v>
      </c>
      <c r="I5381" s="1">
        <v>24.0</v>
      </c>
      <c r="J5381" s="7" t="str">
        <f>vlookup(I5381,Cats!$A:$B,2,false)</f>
        <v>P</v>
      </c>
    </row>
    <row r="5382">
      <c r="A5382" s="1">
        <v>142391.0</v>
      </c>
      <c r="B5382" s="1">
        <v>580.0</v>
      </c>
      <c r="C5382" s="1">
        <v>0.0</v>
      </c>
      <c r="D5382" s="1" t="s">
        <v>66</v>
      </c>
      <c r="E5382" s="1">
        <v>10.0</v>
      </c>
      <c r="F5382" s="7" t="str">
        <f>vlookup(E5382,Teams!A:B,2,false)</f>
        <v>Collierville</v>
      </c>
      <c r="G5382" s="1" t="b">
        <v>1</v>
      </c>
      <c r="H5382" s="1" t="b">
        <v>0</v>
      </c>
      <c r="I5382" s="1">
        <v>1.0</v>
      </c>
      <c r="J5382" s="7" t="str">
        <f>vlookup(I5382,Cats!$A:$B,2,false)</f>
        <v>X</v>
      </c>
    </row>
    <row r="5383">
      <c r="A5383" s="1">
        <v>142392.0</v>
      </c>
      <c r="B5383" s="1">
        <v>580.0</v>
      </c>
      <c r="C5383" s="1">
        <v>0.0</v>
      </c>
      <c r="D5383" s="1" t="s">
        <v>164</v>
      </c>
      <c r="E5383" s="1">
        <v>19.0</v>
      </c>
      <c r="F5383" s="7" t="str">
        <f>vlookup(E5383,Teams!A:B,2,false)</f>
        <v>Interlake A</v>
      </c>
      <c r="G5383" s="1" t="b">
        <v>0</v>
      </c>
      <c r="H5383" s="1" t="b">
        <v>0</v>
      </c>
      <c r="I5383" s="1">
        <v>1.0</v>
      </c>
      <c r="J5383" s="7" t="str">
        <f>vlookup(I5383,Cats!$A:$B,2,false)</f>
        <v>X</v>
      </c>
    </row>
    <row r="5384">
      <c r="A5384" s="1">
        <v>142393.0</v>
      </c>
      <c r="B5384" s="1">
        <v>580.0</v>
      </c>
      <c r="C5384" s="1">
        <v>0.0</v>
      </c>
      <c r="D5384" s="1" t="s">
        <v>32</v>
      </c>
      <c r="E5384" s="1">
        <v>10.0</v>
      </c>
      <c r="F5384" s="7" t="str">
        <f>vlookup(E5384,Teams!A:B,2,false)</f>
        <v>Collierville</v>
      </c>
      <c r="G5384" s="1" t="b">
        <v>1</v>
      </c>
      <c r="H5384" s="1" t="b">
        <v>1</v>
      </c>
      <c r="I5384" s="1">
        <v>2.0</v>
      </c>
      <c r="J5384" s="7" t="str">
        <f>vlookup(I5384,Cats!$A:$B,2,false)</f>
        <v>M</v>
      </c>
    </row>
    <row r="5385">
      <c r="A5385" s="1">
        <v>142394.0</v>
      </c>
      <c r="B5385" s="1">
        <v>580.0</v>
      </c>
      <c r="C5385" s="1">
        <v>14.0</v>
      </c>
      <c r="D5385" s="1" t="s">
        <v>164</v>
      </c>
      <c r="E5385" s="1">
        <v>19.0</v>
      </c>
      <c r="F5385" s="7" t="str">
        <f>vlookup(E5385,Teams!A:B,2,false)</f>
        <v>Interlake A</v>
      </c>
      <c r="G5385" s="1" t="b">
        <v>0</v>
      </c>
      <c r="H5385" s="1" t="b">
        <v>0</v>
      </c>
      <c r="I5385" s="1">
        <v>2.0</v>
      </c>
      <c r="J5385" s="7" t="str">
        <f>vlookup(I5385,Cats!$A:$B,2,false)</f>
        <v>M</v>
      </c>
    </row>
    <row r="5386">
      <c r="A5386" s="1">
        <v>142395.0</v>
      </c>
      <c r="B5386" s="1">
        <v>580.0</v>
      </c>
      <c r="C5386" s="1">
        <v>-4.0</v>
      </c>
      <c r="D5386" s="1" t="s">
        <v>68</v>
      </c>
      <c r="E5386" s="1">
        <v>10.0</v>
      </c>
      <c r="F5386" s="7" t="str">
        <f>vlookup(E5386,Teams!A:B,2,false)</f>
        <v>Collierville</v>
      </c>
      <c r="G5386" s="1" t="b">
        <v>1</v>
      </c>
      <c r="H5386" s="1" t="b">
        <v>0</v>
      </c>
      <c r="I5386" s="1">
        <v>3.0</v>
      </c>
      <c r="J5386" s="7" t="str">
        <f>vlookup(I5386,Cats!$A:$B,2,false)</f>
        <v>C</v>
      </c>
    </row>
    <row r="5387">
      <c r="A5387" s="1">
        <v>142396.0</v>
      </c>
      <c r="B5387" s="1">
        <v>580.0</v>
      </c>
      <c r="C5387" s="1">
        <v>14.0</v>
      </c>
      <c r="D5387" s="1" t="s">
        <v>161</v>
      </c>
      <c r="E5387" s="1">
        <v>19.0</v>
      </c>
      <c r="F5387" s="7" t="str">
        <f>vlookup(E5387,Teams!A:B,2,false)</f>
        <v>Interlake A</v>
      </c>
      <c r="G5387" s="1" t="b">
        <v>0</v>
      </c>
      <c r="H5387" s="1" t="b">
        <v>0</v>
      </c>
      <c r="I5387" s="1">
        <v>3.0</v>
      </c>
      <c r="J5387" s="7" t="str">
        <f>vlookup(I5387,Cats!$A:$B,2,false)</f>
        <v>C</v>
      </c>
    </row>
    <row r="5388">
      <c r="A5388" s="1">
        <v>142397.0</v>
      </c>
      <c r="B5388" s="1">
        <v>580.0</v>
      </c>
      <c r="C5388" s="1">
        <v>4.0</v>
      </c>
      <c r="D5388" s="1" t="s">
        <v>63</v>
      </c>
      <c r="E5388" s="1">
        <v>10.0</v>
      </c>
      <c r="F5388" s="7" t="str">
        <f>vlookup(E5388,Teams!A:B,2,false)</f>
        <v>Collierville</v>
      </c>
      <c r="G5388" s="1" t="b">
        <v>1</v>
      </c>
      <c r="H5388" s="1" t="b">
        <v>0</v>
      </c>
      <c r="I5388" s="1">
        <v>4.0</v>
      </c>
      <c r="J5388" s="7" t="str">
        <f>vlookup(I5388,Cats!$A:$B,2,false)</f>
        <v>E</v>
      </c>
    </row>
    <row r="5389">
      <c r="A5389" s="1">
        <v>142398.0</v>
      </c>
      <c r="B5389" s="1">
        <v>580.0</v>
      </c>
      <c r="C5389" s="1">
        <v>0.0</v>
      </c>
      <c r="D5389" s="1" t="s">
        <v>32</v>
      </c>
      <c r="E5389" s="1">
        <v>19.0</v>
      </c>
      <c r="F5389" s="7" t="str">
        <f>vlookup(E5389,Teams!A:B,2,false)</f>
        <v>Interlake A</v>
      </c>
      <c r="G5389" s="1" t="b">
        <v>0</v>
      </c>
      <c r="H5389" s="1" t="b">
        <v>1</v>
      </c>
      <c r="I5389" s="1">
        <v>4.0</v>
      </c>
      <c r="J5389" s="7" t="str">
        <f>vlookup(I5389,Cats!$A:$B,2,false)</f>
        <v>E</v>
      </c>
    </row>
    <row r="5390">
      <c r="A5390" s="1">
        <v>142399.0</v>
      </c>
      <c r="B5390" s="1">
        <v>580.0</v>
      </c>
      <c r="C5390" s="1">
        <v>0.0</v>
      </c>
      <c r="D5390" s="1" t="s">
        <v>32</v>
      </c>
      <c r="E5390" s="1">
        <v>10.0</v>
      </c>
      <c r="F5390" s="7" t="str">
        <f>vlookup(E5390,Teams!A:B,2,false)</f>
        <v>Collierville</v>
      </c>
      <c r="G5390" s="1" t="b">
        <v>1</v>
      </c>
      <c r="H5390" s="1" t="b">
        <v>1</v>
      </c>
      <c r="I5390" s="1">
        <v>5.0</v>
      </c>
      <c r="J5390" s="7" t="str">
        <f>vlookup(I5390,Cats!$A:$B,2,false)</f>
        <v>B</v>
      </c>
    </row>
    <row r="5391">
      <c r="A5391" s="1">
        <v>142400.0</v>
      </c>
      <c r="B5391" s="1">
        <v>580.0</v>
      </c>
      <c r="C5391" s="1">
        <v>14.0</v>
      </c>
      <c r="D5391" s="1" t="s">
        <v>165</v>
      </c>
      <c r="E5391" s="1">
        <v>19.0</v>
      </c>
      <c r="F5391" s="7" t="str">
        <f>vlookup(E5391,Teams!A:B,2,false)</f>
        <v>Interlake A</v>
      </c>
      <c r="G5391" s="1" t="b">
        <v>0</v>
      </c>
      <c r="H5391" s="1" t="b">
        <v>0</v>
      </c>
      <c r="I5391" s="1">
        <v>5.0</v>
      </c>
      <c r="J5391" s="7" t="str">
        <f>vlookup(I5391,Cats!$A:$B,2,false)</f>
        <v>B</v>
      </c>
    </row>
    <row r="5392">
      <c r="A5392" s="1">
        <v>142401.0</v>
      </c>
      <c r="B5392" s="1">
        <v>580.0</v>
      </c>
      <c r="C5392" s="1">
        <v>0.0</v>
      </c>
      <c r="D5392" s="1" t="s">
        <v>69</v>
      </c>
      <c r="E5392" s="1">
        <v>10.0</v>
      </c>
      <c r="F5392" s="7" t="str">
        <f>vlookup(E5392,Teams!A:B,2,false)</f>
        <v>Collierville</v>
      </c>
      <c r="G5392" s="1" t="b">
        <v>1</v>
      </c>
      <c r="H5392" s="1" t="b">
        <v>0</v>
      </c>
      <c r="I5392" s="1">
        <v>6.0</v>
      </c>
      <c r="J5392" s="7" t="str">
        <f>vlookup(I5392,Cats!$A:$B,2,false)</f>
        <v>P</v>
      </c>
    </row>
    <row r="5393">
      <c r="A5393" s="1">
        <v>142402.0</v>
      </c>
      <c r="B5393" s="1">
        <v>580.0</v>
      </c>
      <c r="C5393" s="1">
        <v>-4.0</v>
      </c>
      <c r="D5393" s="1" t="s">
        <v>164</v>
      </c>
      <c r="E5393" s="1">
        <v>19.0</v>
      </c>
      <c r="F5393" s="7" t="str">
        <f>vlookup(E5393,Teams!A:B,2,false)</f>
        <v>Interlake A</v>
      </c>
      <c r="G5393" s="1" t="b">
        <v>0</v>
      </c>
      <c r="H5393" s="1" t="b">
        <v>0</v>
      </c>
      <c r="I5393" s="1">
        <v>6.0</v>
      </c>
      <c r="J5393" s="7" t="str">
        <f>vlookup(I5393,Cats!$A:$B,2,false)</f>
        <v>P</v>
      </c>
    </row>
    <row r="5394">
      <c r="A5394" s="1">
        <v>142403.0</v>
      </c>
      <c r="B5394" s="1">
        <v>580.0</v>
      </c>
      <c r="C5394" s="1">
        <v>0.0</v>
      </c>
      <c r="D5394" s="1" t="s">
        <v>63</v>
      </c>
      <c r="E5394" s="1">
        <v>10.0</v>
      </c>
      <c r="F5394" s="7" t="str">
        <f>vlookup(E5394,Teams!A:B,2,false)</f>
        <v>Collierville</v>
      </c>
      <c r="G5394" s="1" t="b">
        <v>1</v>
      </c>
      <c r="H5394" s="1" t="b">
        <v>0</v>
      </c>
      <c r="I5394" s="1">
        <v>7.0</v>
      </c>
      <c r="J5394" s="7" t="str">
        <f>vlookup(I5394,Cats!$A:$B,2,false)</f>
        <v>X</v>
      </c>
    </row>
    <row r="5395">
      <c r="A5395" s="1">
        <v>142404.0</v>
      </c>
      <c r="B5395" s="1">
        <v>580.0</v>
      </c>
      <c r="C5395" s="1">
        <v>4.0</v>
      </c>
      <c r="D5395" s="1" t="s">
        <v>160</v>
      </c>
      <c r="E5395" s="1">
        <v>19.0</v>
      </c>
      <c r="F5395" s="7" t="str">
        <f>vlookup(E5395,Teams!A:B,2,false)</f>
        <v>Interlake A</v>
      </c>
      <c r="G5395" s="1" t="b">
        <v>0</v>
      </c>
      <c r="H5395" s="1" t="b">
        <v>0</v>
      </c>
      <c r="I5395" s="1">
        <v>7.0</v>
      </c>
      <c r="J5395" s="7" t="str">
        <f>vlookup(I5395,Cats!$A:$B,2,false)</f>
        <v>X</v>
      </c>
    </row>
    <row r="5396">
      <c r="A5396" s="1">
        <v>142405.0</v>
      </c>
      <c r="B5396" s="1">
        <v>580.0</v>
      </c>
      <c r="C5396" s="1">
        <v>4.0</v>
      </c>
      <c r="D5396" s="1" t="s">
        <v>63</v>
      </c>
      <c r="E5396" s="1">
        <v>10.0</v>
      </c>
      <c r="F5396" s="7" t="str">
        <f>vlookup(E5396,Teams!A:B,2,false)</f>
        <v>Collierville</v>
      </c>
      <c r="G5396" s="1" t="b">
        <v>1</v>
      </c>
      <c r="H5396" s="1" t="b">
        <v>0</v>
      </c>
      <c r="I5396" s="1">
        <v>8.0</v>
      </c>
      <c r="J5396" s="7" t="str">
        <f>vlookup(I5396,Cats!$A:$B,2,false)</f>
        <v>M</v>
      </c>
    </row>
    <row r="5397">
      <c r="A5397" s="1">
        <v>142406.0</v>
      </c>
      <c r="B5397" s="1">
        <v>580.0</v>
      </c>
      <c r="C5397" s="1">
        <v>0.0</v>
      </c>
      <c r="D5397" s="1" t="s">
        <v>164</v>
      </c>
      <c r="E5397" s="1">
        <v>19.0</v>
      </c>
      <c r="F5397" s="7" t="str">
        <f>vlookup(E5397,Teams!A:B,2,false)</f>
        <v>Interlake A</v>
      </c>
      <c r="G5397" s="1" t="b">
        <v>0</v>
      </c>
      <c r="H5397" s="1" t="b">
        <v>0</v>
      </c>
      <c r="I5397" s="1">
        <v>8.0</v>
      </c>
      <c r="J5397" s="7" t="str">
        <f>vlookup(I5397,Cats!$A:$B,2,false)</f>
        <v>M</v>
      </c>
    </row>
    <row r="5398">
      <c r="A5398" s="1">
        <v>142407.0</v>
      </c>
      <c r="B5398" s="1">
        <v>580.0</v>
      </c>
      <c r="C5398" s="1">
        <v>0.0</v>
      </c>
      <c r="D5398" s="1" t="s">
        <v>69</v>
      </c>
      <c r="E5398" s="1">
        <v>10.0</v>
      </c>
      <c r="F5398" s="7" t="str">
        <f>vlookup(E5398,Teams!A:B,2,false)</f>
        <v>Collierville</v>
      </c>
      <c r="G5398" s="1" t="b">
        <v>1</v>
      </c>
      <c r="H5398" s="1" t="b">
        <v>0</v>
      </c>
      <c r="I5398" s="1">
        <v>9.0</v>
      </c>
      <c r="J5398" s="7" t="str">
        <f>vlookup(I5398,Cats!$A:$B,2,false)</f>
        <v>C</v>
      </c>
    </row>
    <row r="5399">
      <c r="A5399" s="1">
        <v>142408.0</v>
      </c>
      <c r="B5399" s="1">
        <v>580.0</v>
      </c>
      <c r="C5399" s="1">
        <v>0.0</v>
      </c>
      <c r="D5399" s="1" t="s">
        <v>161</v>
      </c>
      <c r="E5399" s="1">
        <v>19.0</v>
      </c>
      <c r="F5399" s="7" t="str">
        <f>vlookup(E5399,Teams!A:B,2,false)</f>
        <v>Interlake A</v>
      </c>
      <c r="G5399" s="1" t="b">
        <v>0</v>
      </c>
      <c r="H5399" s="1" t="b">
        <v>0</v>
      </c>
      <c r="I5399" s="1">
        <v>9.0</v>
      </c>
      <c r="J5399" s="7" t="str">
        <f>vlookup(I5399,Cats!$A:$B,2,false)</f>
        <v>C</v>
      </c>
    </row>
    <row r="5400">
      <c r="A5400" s="1">
        <v>142409.0</v>
      </c>
      <c r="B5400" s="1">
        <v>580.0</v>
      </c>
      <c r="C5400" s="1">
        <v>0.0</v>
      </c>
      <c r="D5400" s="1" t="s">
        <v>63</v>
      </c>
      <c r="E5400" s="1">
        <v>10.0</v>
      </c>
      <c r="F5400" s="7" t="str">
        <f>vlookup(E5400,Teams!A:B,2,false)</f>
        <v>Collierville</v>
      </c>
      <c r="G5400" s="1" t="b">
        <v>1</v>
      </c>
      <c r="H5400" s="1" t="b">
        <v>0</v>
      </c>
      <c r="I5400" s="1">
        <v>10.0</v>
      </c>
      <c r="J5400" s="7" t="str">
        <f>vlookup(I5400,Cats!$A:$B,2,false)</f>
        <v>E</v>
      </c>
    </row>
    <row r="5401">
      <c r="A5401" s="1">
        <v>142410.0</v>
      </c>
      <c r="B5401" s="1">
        <v>580.0</v>
      </c>
      <c r="C5401" s="1">
        <v>0.0</v>
      </c>
      <c r="D5401" s="1" t="s">
        <v>160</v>
      </c>
      <c r="E5401" s="1">
        <v>19.0</v>
      </c>
      <c r="F5401" s="7" t="str">
        <f>vlookup(E5401,Teams!A:B,2,false)</f>
        <v>Interlake A</v>
      </c>
      <c r="G5401" s="1" t="b">
        <v>0</v>
      </c>
      <c r="H5401" s="1" t="b">
        <v>0</v>
      </c>
      <c r="I5401" s="1">
        <v>10.0</v>
      </c>
      <c r="J5401" s="7" t="str">
        <f>vlookup(I5401,Cats!$A:$B,2,false)</f>
        <v>E</v>
      </c>
    </row>
    <row r="5402">
      <c r="A5402" s="1">
        <v>142411.0</v>
      </c>
      <c r="B5402" s="1">
        <v>580.0</v>
      </c>
      <c r="C5402" s="1">
        <v>0.0</v>
      </c>
      <c r="D5402" s="1" t="s">
        <v>32</v>
      </c>
      <c r="E5402" s="1">
        <v>10.0</v>
      </c>
      <c r="F5402" s="7" t="str">
        <f>vlookup(E5402,Teams!A:B,2,false)</f>
        <v>Collierville</v>
      </c>
      <c r="G5402" s="1" t="b">
        <v>1</v>
      </c>
      <c r="H5402" s="1" t="b">
        <v>1</v>
      </c>
      <c r="I5402" s="1">
        <v>11.0</v>
      </c>
      <c r="J5402" s="7" t="str">
        <f>vlookup(I5402,Cats!$A:$B,2,false)</f>
        <v>B</v>
      </c>
    </row>
    <row r="5403">
      <c r="A5403" s="1">
        <v>142412.0</v>
      </c>
      <c r="B5403" s="1">
        <v>580.0</v>
      </c>
      <c r="C5403" s="1">
        <v>14.0</v>
      </c>
      <c r="D5403" s="1" t="s">
        <v>165</v>
      </c>
      <c r="E5403" s="1">
        <v>19.0</v>
      </c>
      <c r="F5403" s="7" t="str">
        <f>vlookup(E5403,Teams!A:B,2,false)</f>
        <v>Interlake A</v>
      </c>
      <c r="G5403" s="1" t="b">
        <v>0</v>
      </c>
      <c r="H5403" s="1" t="b">
        <v>0</v>
      </c>
      <c r="I5403" s="1">
        <v>11.0</v>
      </c>
      <c r="J5403" s="7" t="str">
        <f>vlookup(I5403,Cats!$A:$B,2,false)</f>
        <v>B</v>
      </c>
    </row>
    <row r="5404">
      <c r="A5404" s="1">
        <v>142413.0</v>
      </c>
      <c r="B5404" s="1">
        <v>580.0</v>
      </c>
      <c r="C5404" s="1">
        <v>0.0</v>
      </c>
      <c r="D5404" s="1" t="s">
        <v>32</v>
      </c>
      <c r="E5404" s="1">
        <v>10.0</v>
      </c>
      <c r="F5404" s="7" t="str">
        <f>vlookup(E5404,Teams!A:B,2,false)</f>
        <v>Collierville</v>
      </c>
      <c r="G5404" s="1" t="b">
        <v>1</v>
      </c>
      <c r="H5404" s="1" t="b">
        <v>1</v>
      </c>
      <c r="I5404" s="1">
        <v>12.0</v>
      </c>
      <c r="J5404" s="7" t="str">
        <f>vlookup(I5404,Cats!$A:$B,2,false)</f>
        <v>P</v>
      </c>
    </row>
    <row r="5405">
      <c r="A5405" s="1">
        <v>142414.0</v>
      </c>
      <c r="B5405" s="1">
        <v>580.0</v>
      </c>
      <c r="C5405" s="1">
        <v>14.0</v>
      </c>
      <c r="D5405" s="1" t="s">
        <v>161</v>
      </c>
      <c r="E5405" s="1">
        <v>19.0</v>
      </c>
      <c r="F5405" s="7" t="str">
        <f>vlookup(E5405,Teams!A:B,2,false)</f>
        <v>Interlake A</v>
      </c>
      <c r="G5405" s="1" t="b">
        <v>0</v>
      </c>
      <c r="H5405" s="1" t="b">
        <v>0</v>
      </c>
      <c r="I5405" s="1">
        <v>12.0</v>
      </c>
      <c r="J5405" s="7" t="str">
        <f>vlookup(I5405,Cats!$A:$B,2,false)</f>
        <v>P</v>
      </c>
    </row>
    <row r="5406">
      <c r="A5406" s="1">
        <v>142415.0</v>
      </c>
      <c r="B5406" s="1">
        <v>580.0</v>
      </c>
      <c r="C5406" s="1">
        <v>-4.0</v>
      </c>
      <c r="D5406" s="1" t="s">
        <v>66</v>
      </c>
      <c r="E5406" s="1">
        <v>10.0</v>
      </c>
      <c r="F5406" s="7" t="str">
        <f>vlookup(E5406,Teams!A:B,2,false)</f>
        <v>Collierville</v>
      </c>
      <c r="G5406" s="1" t="b">
        <v>1</v>
      </c>
      <c r="H5406" s="1" t="b">
        <v>0</v>
      </c>
      <c r="I5406" s="1">
        <v>13.0</v>
      </c>
      <c r="J5406" s="7" t="str">
        <f>vlookup(I5406,Cats!$A:$B,2,false)</f>
        <v>X</v>
      </c>
    </row>
    <row r="5407">
      <c r="A5407" s="1">
        <v>142416.0</v>
      </c>
      <c r="B5407" s="1">
        <v>580.0</v>
      </c>
      <c r="C5407" s="1">
        <v>0.0</v>
      </c>
      <c r="D5407" s="1" t="s">
        <v>165</v>
      </c>
      <c r="E5407" s="1">
        <v>19.0</v>
      </c>
      <c r="F5407" s="7" t="str">
        <f>vlookup(E5407,Teams!A:B,2,false)</f>
        <v>Interlake A</v>
      </c>
      <c r="G5407" s="1" t="b">
        <v>0</v>
      </c>
      <c r="H5407" s="1" t="b">
        <v>0</v>
      </c>
      <c r="I5407" s="1">
        <v>13.0</v>
      </c>
      <c r="J5407" s="7" t="str">
        <f>vlookup(I5407,Cats!$A:$B,2,false)</f>
        <v>X</v>
      </c>
    </row>
    <row r="5408">
      <c r="A5408" s="1">
        <v>142417.0</v>
      </c>
      <c r="B5408" s="1">
        <v>580.0</v>
      </c>
      <c r="C5408" s="1">
        <v>0.0</v>
      </c>
      <c r="D5408" s="1" t="s">
        <v>63</v>
      </c>
      <c r="E5408" s="1">
        <v>10.0</v>
      </c>
      <c r="F5408" s="7" t="str">
        <f>vlookup(E5408,Teams!A:B,2,false)</f>
        <v>Collierville</v>
      </c>
      <c r="G5408" s="1" t="b">
        <v>1</v>
      </c>
      <c r="H5408" s="1" t="b">
        <v>0</v>
      </c>
      <c r="I5408" s="1">
        <v>14.0</v>
      </c>
      <c r="J5408" s="7" t="str">
        <f>vlookup(I5408,Cats!$A:$B,2,false)</f>
        <v>M</v>
      </c>
    </row>
    <row r="5409">
      <c r="A5409" s="1">
        <v>142418.0</v>
      </c>
      <c r="B5409" s="1">
        <v>580.0</v>
      </c>
      <c r="C5409" s="1">
        <v>0.0</v>
      </c>
      <c r="D5409" s="1" t="s">
        <v>164</v>
      </c>
      <c r="E5409" s="1">
        <v>19.0</v>
      </c>
      <c r="F5409" s="7" t="str">
        <f>vlookup(E5409,Teams!A:B,2,false)</f>
        <v>Interlake A</v>
      </c>
      <c r="G5409" s="1" t="b">
        <v>0</v>
      </c>
      <c r="H5409" s="1" t="b">
        <v>0</v>
      </c>
      <c r="I5409" s="1">
        <v>14.0</v>
      </c>
      <c r="J5409" s="7" t="str">
        <f>vlookup(I5409,Cats!$A:$B,2,false)</f>
        <v>M</v>
      </c>
    </row>
    <row r="5410">
      <c r="A5410" s="1">
        <v>142419.0</v>
      </c>
      <c r="B5410" s="1">
        <v>580.0</v>
      </c>
      <c r="C5410" s="1">
        <v>0.0</v>
      </c>
      <c r="D5410" s="1" t="s">
        <v>63</v>
      </c>
      <c r="E5410" s="1">
        <v>10.0</v>
      </c>
      <c r="F5410" s="7" t="str">
        <f>vlookup(E5410,Teams!A:B,2,false)</f>
        <v>Collierville</v>
      </c>
      <c r="G5410" s="1" t="b">
        <v>1</v>
      </c>
      <c r="H5410" s="1" t="b">
        <v>0</v>
      </c>
      <c r="I5410" s="1">
        <v>15.0</v>
      </c>
      <c r="J5410" s="7" t="str">
        <f>vlookup(I5410,Cats!$A:$B,2,false)</f>
        <v>C</v>
      </c>
    </row>
    <row r="5411">
      <c r="A5411" s="1">
        <v>142420.0</v>
      </c>
      <c r="B5411" s="1">
        <v>580.0</v>
      </c>
      <c r="C5411" s="1">
        <v>0.0</v>
      </c>
      <c r="D5411" s="1" t="s">
        <v>161</v>
      </c>
      <c r="E5411" s="1">
        <v>19.0</v>
      </c>
      <c r="F5411" s="7" t="str">
        <f>vlookup(E5411,Teams!A:B,2,false)</f>
        <v>Interlake A</v>
      </c>
      <c r="G5411" s="1" t="b">
        <v>0</v>
      </c>
      <c r="H5411" s="1" t="b">
        <v>0</v>
      </c>
      <c r="I5411" s="1">
        <v>15.0</v>
      </c>
      <c r="J5411" s="7" t="str">
        <f>vlookup(I5411,Cats!$A:$B,2,false)</f>
        <v>C</v>
      </c>
    </row>
    <row r="5412">
      <c r="A5412" s="1">
        <v>142421.0</v>
      </c>
      <c r="B5412" s="1">
        <v>580.0</v>
      </c>
      <c r="C5412" s="1">
        <v>0.0</v>
      </c>
      <c r="D5412" s="1" t="s">
        <v>32</v>
      </c>
      <c r="E5412" s="1">
        <v>10.0</v>
      </c>
      <c r="F5412" s="7" t="str">
        <f>vlookup(E5412,Teams!A:B,2,false)</f>
        <v>Collierville</v>
      </c>
      <c r="G5412" s="1" t="b">
        <v>1</v>
      </c>
      <c r="H5412" s="1" t="b">
        <v>1</v>
      </c>
      <c r="I5412" s="1">
        <v>16.0</v>
      </c>
      <c r="J5412" s="7" t="str">
        <f>vlookup(I5412,Cats!$A:$B,2,false)</f>
        <v>E</v>
      </c>
    </row>
    <row r="5413">
      <c r="A5413" s="1">
        <v>142422.0</v>
      </c>
      <c r="B5413" s="1">
        <v>580.0</v>
      </c>
      <c r="C5413" s="1">
        <v>14.0</v>
      </c>
      <c r="D5413" s="1" t="s">
        <v>160</v>
      </c>
      <c r="E5413" s="1">
        <v>19.0</v>
      </c>
      <c r="F5413" s="7" t="str">
        <f>vlookup(E5413,Teams!A:B,2,false)</f>
        <v>Interlake A</v>
      </c>
      <c r="G5413" s="1" t="b">
        <v>0</v>
      </c>
      <c r="H5413" s="1" t="b">
        <v>0</v>
      </c>
      <c r="I5413" s="1">
        <v>16.0</v>
      </c>
      <c r="J5413" s="7" t="str">
        <f>vlookup(I5413,Cats!$A:$B,2,false)</f>
        <v>E</v>
      </c>
    </row>
    <row r="5414">
      <c r="A5414" s="1">
        <v>142423.0</v>
      </c>
      <c r="B5414" s="1">
        <v>580.0</v>
      </c>
      <c r="C5414" s="1">
        <v>0.0</v>
      </c>
      <c r="D5414" s="1" t="s">
        <v>68</v>
      </c>
      <c r="E5414" s="1">
        <v>10.0</v>
      </c>
      <c r="F5414" s="7" t="str">
        <f>vlookup(E5414,Teams!A:B,2,false)</f>
        <v>Collierville</v>
      </c>
      <c r="G5414" s="1" t="b">
        <v>1</v>
      </c>
      <c r="H5414" s="1" t="b">
        <v>0</v>
      </c>
      <c r="I5414" s="1">
        <v>17.0</v>
      </c>
      <c r="J5414" s="7" t="str">
        <f>vlookup(I5414,Cats!$A:$B,2,false)</f>
        <v>B</v>
      </c>
    </row>
    <row r="5415">
      <c r="A5415" s="1">
        <v>142424.0</v>
      </c>
      <c r="B5415" s="1">
        <v>580.0</v>
      </c>
      <c r="C5415" s="1">
        <v>0.0</v>
      </c>
      <c r="D5415" s="1" t="s">
        <v>165</v>
      </c>
      <c r="E5415" s="1">
        <v>19.0</v>
      </c>
      <c r="F5415" s="7" t="str">
        <f>vlookup(E5415,Teams!A:B,2,false)</f>
        <v>Interlake A</v>
      </c>
      <c r="G5415" s="1" t="b">
        <v>0</v>
      </c>
      <c r="H5415" s="1" t="b">
        <v>0</v>
      </c>
      <c r="I5415" s="1">
        <v>17.0</v>
      </c>
      <c r="J5415" s="7" t="str">
        <f>vlookup(I5415,Cats!$A:$B,2,false)</f>
        <v>B</v>
      </c>
    </row>
    <row r="5416">
      <c r="A5416" s="1">
        <v>142425.0</v>
      </c>
      <c r="B5416" s="1">
        <v>580.0</v>
      </c>
      <c r="C5416" s="1">
        <v>0.0</v>
      </c>
      <c r="D5416" s="1" t="s">
        <v>32</v>
      </c>
      <c r="E5416" s="1">
        <v>10.0</v>
      </c>
      <c r="F5416" s="7" t="str">
        <f>vlookup(E5416,Teams!A:B,2,false)</f>
        <v>Collierville</v>
      </c>
      <c r="G5416" s="1" t="b">
        <v>1</v>
      </c>
      <c r="H5416" s="1" t="b">
        <v>1</v>
      </c>
      <c r="I5416" s="1">
        <v>18.0</v>
      </c>
      <c r="J5416" s="7" t="str">
        <f>vlookup(I5416,Cats!$A:$B,2,false)</f>
        <v>P</v>
      </c>
    </row>
    <row r="5417">
      <c r="A5417" s="1">
        <v>142426.0</v>
      </c>
      <c r="B5417" s="1">
        <v>580.0</v>
      </c>
      <c r="C5417" s="1">
        <v>4.0</v>
      </c>
      <c r="D5417" s="1" t="s">
        <v>164</v>
      </c>
      <c r="E5417" s="1">
        <v>19.0</v>
      </c>
      <c r="F5417" s="7" t="str">
        <f>vlookup(E5417,Teams!A:B,2,false)</f>
        <v>Interlake A</v>
      </c>
      <c r="G5417" s="1" t="b">
        <v>0</v>
      </c>
      <c r="H5417" s="1" t="b">
        <v>0</v>
      </c>
      <c r="I5417" s="1">
        <v>18.0</v>
      </c>
      <c r="J5417" s="7" t="str">
        <f>vlookup(I5417,Cats!$A:$B,2,false)</f>
        <v>P</v>
      </c>
    </row>
    <row r="5418">
      <c r="A5418" s="1">
        <v>142427.0</v>
      </c>
      <c r="B5418" s="1">
        <v>580.0</v>
      </c>
      <c r="C5418" s="1">
        <v>14.0</v>
      </c>
      <c r="D5418" s="1" t="s">
        <v>63</v>
      </c>
      <c r="E5418" s="1">
        <v>10.0</v>
      </c>
      <c r="F5418" s="7" t="str">
        <f>vlookup(E5418,Teams!A:B,2,false)</f>
        <v>Collierville</v>
      </c>
      <c r="G5418" s="1" t="b">
        <v>1</v>
      </c>
      <c r="H5418" s="1" t="b">
        <v>0</v>
      </c>
      <c r="I5418" s="1">
        <v>19.0</v>
      </c>
      <c r="J5418" s="7" t="str">
        <f>vlookup(I5418,Cats!$A:$B,2,false)</f>
        <v>X</v>
      </c>
    </row>
    <row r="5419">
      <c r="A5419" s="1">
        <v>142428.0</v>
      </c>
      <c r="B5419" s="1">
        <v>580.0</v>
      </c>
      <c r="C5419" s="1">
        <v>-4.0</v>
      </c>
      <c r="D5419" s="1" t="s">
        <v>160</v>
      </c>
      <c r="E5419" s="1">
        <v>19.0</v>
      </c>
      <c r="F5419" s="7" t="str">
        <f>vlookup(E5419,Teams!A:B,2,false)</f>
        <v>Interlake A</v>
      </c>
      <c r="G5419" s="1" t="b">
        <v>0</v>
      </c>
      <c r="H5419" s="1" t="b">
        <v>0</v>
      </c>
      <c r="I5419" s="1">
        <v>19.0</v>
      </c>
      <c r="J5419" s="7" t="str">
        <f>vlookup(I5419,Cats!$A:$B,2,false)</f>
        <v>X</v>
      </c>
    </row>
    <row r="5420">
      <c r="A5420" s="1">
        <v>142429.0</v>
      </c>
      <c r="B5420" s="1">
        <v>580.0</v>
      </c>
      <c r="C5420" s="1">
        <v>0.0</v>
      </c>
      <c r="D5420" s="1" t="s">
        <v>63</v>
      </c>
      <c r="E5420" s="1">
        <v>10.0</v>
      </c>
      <c r="F5420" s="7" t="str">
        <f>vlookup(E5420,Teams!A:B,2,false)</f>
        <v>Collierville</v>
      </c>
      <c r="G5420" s="1" t="b">
        <v>1</v>
      </c>
      <c r="H5420" s="1" t="b">
        <v>0</v>
      </c>
      <c r="I5420" s="1">
        <v>20.0</v>
      </c>
      <c r="J5420" s="7" t="str">
        <f>vlookup(I5420,Cats!$A:$B,2,false)</f>
        <v>M</v>
      </c>
    </row>
    <row r="5421">
      <c r="A5421" s="1">
        <v>142430.0</v>
      </c>
      <c r="B5421" s="1">
        <v>580.0</v>
      </c>
      <c r="C5421" s="1">
        <v>0.0</v>
      </c>
      <c r="D5421" s="1" t="s">
        <v>164</v>
      </c>
      <c r="E5421" s="1">
        <v>19.0</v>
      </c>
      <c r="F5421" s="7" t="str">
        <f>vlookup(E5421,Teams!A:B,2,false)</f>
        <v>Interlake A</v>
      </c>
      <c r="G5421" s="1" t="b">
        <v>0</v>
      </c>
      <c r="H5421" s="1" t="b">
        <v>0</v>
      </c>
      <c r="I5421" s="1">
        <v>20.0</v>
      </c>
      <c r="J5421" s="7" t="str">
        <f>vlookup(I5421,Cats!$A:$B,2,false)</f>
        <v>M</v>
      </c>
    </row>
    <row r="5422">
      <c r="A5422" s="1">
        <v>142431.0</v>
      </c>
      <c r="B5422" s="1">
        <v>580.0</v>
      </c>
      <c r="C5422" s="1">
        <v>0.0</v>
      </c>
      <c r="D5422" s="1" t="s">
        <v>69</v>
      </c>
      <c r="E5422" s="1">
        <v>10.0</v>
      </c>
      <c r="F5422" s="7" t="str">
        <f>vlookup(E5422,Teams!A:B,2,false)</f>
        <v>Collierville</v>
      </c>
      <c r="G5422" s="1" t="b">
        <v>1</v>
      </c>
      <c r="H5422" s="1" t="b">
        <v>0</v>
      </c>
      <c r="I5422" s="1">
        <v>21.0</v>
      </c>
      <c r="J5422" s="7" t="str">
        <f>vlookup(I5422,Cats!$A:$B,2,false)</f>
        <v>C</v>
      </c>
    </row>
    <row r="5423">
      <c r="A5423" s="1">
        <v>142432.0</v>
      </c>
      <c r="B5423" s="1">
        <v>580.0</v>
      </c>
      <c r="C5423" s="1">
        <v>0.0</v>
      </c>
      <c r="D5423" s="1" t="s">
        <v>161</v>
      </c>
      <c r="E5423" s="1">
        <v>19.0</v>
      </c>
      <c r="F5423" s="7" t="str">
        <f>vlookup(E5423,Teams!A:B,2,false)</f>
        <v>Interlake A</v>
      </c>
      <c r="G5423" s="1" t="b">
        <v>0</v>
      </c>
      <c r="H5423" s="1" t="b">
        <v>0</v>
      </c>
      <c r="I5423" s="1">
        <v>21.0</v>
      </c>
      <c r="J5423" s="7" t="str">
        <f>vlookup(I5423,Cats!$A:$B,2,false)</f>
        <v>C</v>
      </c>
    </row>
    <row r="5424">
      <c r="A5424" s="1">
        <v>142433.0</v>
      </c>
      <c r="B5424" s="1">
        <v>580.0</v>
      </c>
      <c r="C5424" s="1">
        <v>0.0</v>
      </c>
      <c r="D5424" s="1" t="s">
        <v>32</v>
      </c>
      <c r="E5424" s="1">
        <v>10.0</v>
      </c>
      <c r="F5424" s="7" t="str">
        <f>vlookup(E5424,Teams!A:B,2,false)</f>
        <v>Collierville</v>
      </c>
      <c r="G5424" s="1" t="b">
        <v>1</v>
      </c>
      <c r="H5424" s="1" t="b">
        <v>1</v>
      </c>
      <c r="I5424" s="1">
        <v>22.0</v>
      </c>
      <c r="J5424" s="7" t="str">
        <f>vlookup(I5424,Cats!$A:$B,2,false)</f>
        <v>E</v>
      </c>
    </row>
    <row r="5425">
      <c r="A5425" s="1">
        <v>142434.0</v>
      </c>
      <c r="B5425" s="1">
        <v>580.0</v>
      </c>
      <c r="C5425" s="1">
        <v>14.0</v>
      </c>
      <c r="D5425" s="1" t="s">
        <v>161</v>
      </c>
      <c r="E5425" s="1">
        <v>19.0</v>
      </c>
      <c r="F5425" s="7" t="str">
        <f>vlookup(E5425,Teams!A:B,2,false)</f>
        <v>Interlake A</v>
      </c>
      <c r="G5425" s="1" t="b">
        <v>0</v>
      </c>
      <c r="H5425" s="1" t="b">
        <v>0</v>
      </c>
      <c r="I5425" s="1">
        <v>22.0</v>
      </c>
      <c r="J5425" s="7" t="str">
        <f>vlookup(I5425,Cats!$A:$B,2,false)</f>
        <v>E</v>
      </c>
    </row>
    <row r="5426">
      <c r="A5426" s="1">
        <v>142435.0</v>
      </c>
      <c r="B5426" s="1">
        <v>580.0</v>
      </c>
      <c r="C5426" s="1">
        <v>0.0</v>
      </c>
      <c r="D5426" s="1" t="s">
        <v>66</v>
      </c>
      <c r="E5426" s="1">
        <v>10.0</v>
      </c>
      <c r="F5426" s="7" t="str">
        <f>vlookup(E5426,Teams!A:B,2,false)</f>
        <v>Collierville</v>
      </c>
      <c r="G5426" s="1" t="b">
        <v>1</v>
      </c>
      <c r="H5426" s="1" t="b">
        <v>0</v>
      </c>
      <c r="I5426" s="1">
        <v>23.0</v>
      </c>
      <c r="J5426" s="7" t="str">
        <f>vlookup(I5426,Cats!$A:$B,2,false)</f>
        <v>B</v>
      </c>
    </row>
    <row r="5427">
      <c r="A5427" s="1">
        <v>142436.0</v>
      </c>
      <c r="B5427" s="1">
        <v>580.0</v>
      </c>
      <c r="C5427" s="1">
        <v>0.0</v>
      </c>
      <c r="D5427" s="1" t="s">
        <v>165</v>
      </c>
      <c r="E5427" s="1">
        <v>19.0</v>
      </c>
      <c r="F5427" s="7" t="str">
        <f>vlookup(E5427,Teams!A:B,2,false)</f>
        <v>Interlake A</v>
      </c>
      <c r="G5427" s="1" t="b">
        <v>0</v>
      </c>
      <c r="H5427" s="1" t="b">
        <v>0</v>
      </c>
      <c r="I5427" s="1">
        <v>23.0</v>
      </c>
      <c r="J5427" s="7" t="str">
        <f>vlookup(I5427,Cats!$A:$B,2,false)</f>
        <v>B</v>
      </c>
    </row>
    <row r="5428">
      <c r="A5428" s="1">
        <v>142437.0</v>
      </c>
      <c r="B5428" s="1">
        <v>580.0</v>
      </c>
      <c r="C5428" s="1">
        <v>0.0</v>
      </c>
      <c r="D5428" s="1" t="s">
        <v>32</v>
      </c>
      <c r="E5428" s="1">
        <v>10.0</v>
      </c>
      <c r="F5428" s="7" t="str">
        <f>vlookup(E5428,Teams!A:B,2,false)</f>
        <v>Collierville</v>
      </c>
      <c r="G5428" s="1" t="b">
        <v>1</v>
      </c>
      <c r="H5428" s="1" t="b">
        <v>1</v>
      </c>
      <c r="I5428" s="1">
        <v>24.0</v>
      </c>
      <c r="J5428" s="7" t="str">
        <f>vlookup(I5428,Cats!$A:$B,2,false)</f>
        <v>P</v>
      </c>
    </row>
    <row r="5429">
      <c r="A5429" s="1">
        <v>142438.0</v>
      </c>
      <c r="B5429" s="1">
        <v>580.0</v>
      </c>
      <c r="C5429" s="1">
        <v>4.0</v>
      </c>
      <c r="D5429" s="1" t="s">
        <v>164</v>
      </c>
      <c r="E5429" s="1">
        <v>19.0</v>
      </c>
      <c r="F5429" s="7" t="str">
        <f>vlookup(E5429,Teams!A:B,2,false)</f>
        <v>Interlake A</v>
      </c>
      <c r="G5429" s="1" t="b">
        <v>0</v>
      </c>
      <c r="H5429" s="1" t="b">
        <v>0</v>
      </c>
      <c r="I5429" s="1">
        <v>24.0</v>
      </c>
      <c r="J5429" s="7" t="str">
        <f>vlookup(I5429,Cats!$A:$B,2,false)</f>
        <v>P</v>
      </c>
    </row>
    <row r="5430">
      <c r="A5430" s="1">
        <v>142439.0</v>
      </c>
      <c r="B5430" s="1">
        <v>581.0</v>
      </c>
      <c r="C5430" s="1">
        <v>14.0</v>
      </c>
      <c r="D5430" s="1" t="s">
        <v>170</v>
      </c>
      <c r="E5430" s="1">
        <v>40.0</v>
      </c>
      <c r="F5430" s="7" t="str">
        <f>vlookup(E5430,Teams!A:B,2,false)</f>
        <v>Seven Lakes</v>
      </c>
      <c r="G5430" s="1" t="b">
        <v>1</v>
      </c>
      <c r="H5430" s="1" t="b">
        <v>0</v>
      </c>
      <c r="I5430" s="1">
        <v>1.0</v>
      </c>
      <c r="J5430" s="7" t="str">
        <f>vlookup(I5430,Cats!$A:$B,2,false)</f>
        <v>X</v>
      </c>
    </row>
    <row r="5431">
      <c r="A5431" s="1">
        <v>142440.0</v>
      </c>
      <c r="B5431" s="1">
        <v>581.0</v>
      </c>
      <c r="C5431" s="1">
        <v>0.0</v>
      </c>
      <c r="D5431" s="1" t="s">
        <v>125</v>
      </c>
      <c r="E5431" s="1">
        <v>47.0</v>
      </c>
      <c r="F5431" s="7" t="str">
        <f>vlookup(E5431,Teams!A:B,2,false)</f>
        <v>Westminster</v>
      </c>
      <c r="G5431" s="1" t="b">
        <v>0</v>
      </c>
      <c r="H5431" s="1" t="b">
        <v>0</v>
      </c>
      <c r="I5431" s="1">
        <v>1.0</v>
      </c>
      <c r="J5431" s="7" t="str">
        <f>vlookup(I5431,Cats!$A:$B,2,false)</f>
        <v>X</v>
      </c>
    </row>
    <row r="5432">
      <c r="A5432" s="1">
        <v>142441.0</v>
      </c>
      <c r="B5432" s="1">
        <v>581.0</v>
      </c>
      <c r="C5432" s="1">
        <v>0.0</v>
      </c>
      <c r="D5432" s="1" t="s">
        <v>170</v>
      </c>
      <c r="E5432" s="1">
        <v>40.0</v>
      </c>
      <c r="F5432" s="7" t="str">
        <f>vlookup(E5432,Teams!A:B,2,false)</f>
        <v>Seven Lakes</v>
      </c>
      <c r="G5432" s="1" t="b">
        <v>1</v>
      </c>
      <c r="H5432" s="1" t="b">
        <v>0</v>
      </c>
      <c r="I5432" s="1">
        <v>2.0</v>
      </c>
      <c r="J5432" s="7" t="str">
        <f>vlookup(I5432,Cats!$A:$B,2,false)</f>
        <v>M</v>
      </c>
    </row>
    <row r="5433">
      <c r="A5433" s="1">
        <v>142442.0</v>
      </c>
      <c r="B5433" s="1">
        <v>581.0</v>
      </c>
      <c r="C5433" s="1">
        <v>0.0</v>
      </c>
      <c r="D5433" s="1" t="s">
        <v>200</v>
      </c>
      <c r="E5433" s="1">
        <v>47.0</v>
      </c>
      <c r="F5433" s="7" t="str">
        <f>vlookup(E5433,Teams!A:B,2,false)</f>
        <v>Westminster</v>
      </c>
      <c r="G5433" s="1" t="b">
        <v>0</v>
      </c>
      <c r="H5433" s="1" t="b">
        <v>0</v>
      </c>
      <c r="I5433" s="1">
        <v>2.0</v>
      </c>
      <c r="J5433" s="7" t="str">
        <f>vlookup(I5433,Cats!$A:$B,2,false)</f>
        <v>M</v>
      </c>
    </row>
    <row r="5434">
      <c r="A5434" s="1">
        <v>142443.0</v>
      </c>
      <c r="B5434" s="1">
        <v>581.0</v>
      </c>
      <c r="C5434" s="1">
        <v>4.0</v>
      </c>
      <c r="D5434" s="1" t="s">
        <v>170</v>
      </c>
      <c r="E5434" s="1">
        <v>40.0</v>
      </c>
      <c r="F5434" s="7" t="str">
        <f>vlookup(E5434,Teams!A:B,2,false)</f>
        <v>Seven Lakes</v>
      </c>
      <c r="G5434" s="1" t="b">
        <v>1</v>
      </c>
      <c r="H5434" s="1" t="b">
        <v>0</v>
      </c>
      <c r="I5434" s="1">
        <v>3.0</v>
      </c>
      <c r="J5434" s="7" t="str">
        <f>vlookup(I5434,Cats!$A:$B,2,false)</f>
        <v>C</v>
      </c>
    </row>
    <row r="5435">
      <c r="A5435" s="1">
        <v>142444.0</v>
      </c>
      <c r="B5435" s="1">
        <v>581.0</v>
      </c>
      <c r="C5435" s="1">
        <v>-4.0</v>
      </c>
      <c r="D5435" s="1" t="s">
        <v>200</v>
      </c>
      <c r="E5435" s="1">
        <v>47.0</v>
      </c>
      <c r="F5435" s="7" t="str">
        <f>vlookup(E5435,Teams!A:B,2,false)</f>
        <v>Westminster</v>
      </c>
      <c r="G5435" s="1" t="b">
        <v>0</v>
      </c>
      <c r="H5435" s="1" t="b">
        <v>0</v>
      </c>
      <c r="I5435" s="1">
        <v>3.0</v>
      </c>
      <c r="J5435" s="7" t="str">
        <f>vlookup(I5435,Cats!$A:$B,2,false)</f>
        <v>C</v>
      </c>
    </row>
    <row r="5436">
      <c r="A5436" s="1">
        <v>142445.0</v>
      </c>
      <c r="B5436" s="1">
        <v>581.0</v>
      </c>
      <c r="C5436" s="1">
        <v>14.0</v>
      </c>
      <c r="D5436" s="1" t="s">
        <v>170</v>
      </c>
      <c r="E5436" s="1">
        <v>40.0</v>
      </c>
      <c r="F5436" s="7" t="str">
        <f>vlookup(E5436,Teams!A:B,2,false)</f>
        <v>Seven Lakes</v>
      </c>
      <c r="G5436" s="1" t="b">
        <v>1</v>
      </c>
      <c r="H5436" s="1" t="b">
        <v>0</v>
      </c>
      <c r="I5436" s="1">
        <v>4.0</v>
      </c>
      <c r="J5436" s="7" t="str">
        <f>vlookup(I5436,Cats!$A:$B,2,false)</f>
        <v>E</v>
      </c>
    </row>
    <row r="5437">
      <c r="A5437" s="1">
        <v>142446.0</v>
      </c>
      <c r="B5437" s="1">
        <v>581.0</v>
      </c>
      <c r="C5437" s="1">
        <v>0.0</v>
      </c>
      <c r="D5437" s="1" t="s">
        <v>125</v>
      </c>
      <c r="E5437" s="1">
        <v>47.0</v>
      </c>
      <c r="F5437" s="7" t="str">
        <f>vlookup(E5437,Teams!A:B,2,false)</f>
        <v>Westminster</v>
      </c>
      <c r="G5437" s="1" t="b">
        <v>0</v>
      </c>
      <c r="H5437" s="1" t="b">
        <v>0</v>
      </c>
      <c r="I5437" s="1">
        <v>4.0</v>
      </c>
      <c r="J5437" s="7" t="str">
        <f>vlookup(I5437,Cats!$A:$B,2,false)</f>
        <v>E</v>
      </c>
    </row>
    <row r="5438">
      <c r="A5438" s="1">
        <v>142447.0</v>
      </c>
      <c r="B5438" s="1">
        <v>581.0</v>
      </c>
      <c r="C5438" s="1">
        <v>14.0</v>
      </c>
      <c r="D5438" s="1" t="s">
        <v>172</v>
      </c>
      <c r="E5438" s="1">
        <v>40.0</v>
      </c>
      <c r="F5438" s="7" t="str">
        <f>vlookup(E5438,Teams!A:B,2,false)</f>
        <v>Seven Lakes</v>
      </c>
      <c r="G5438" s="1" t="b">
        <v>1</v>
      </c>
      <c r="H5438" s="1" t="b">
        <v>0</v>
      </c>
      <c r="I5438" s="1">
        <v>5.0</v>
      </c>
      <c r="J5438" s="7" t="str">
        <f>vlookup(I5438,Cats!$A:$B,2,false)</f>
        <v>B</v>
      </c>
    </row>
    <row r="5439">
      <c r="A5439" s="1">
        <v>142448.0</v>
      </c>
      <c r="B5439" s="1">
        <v>581.0</v>
      </c>
      <c r="C5439" s="1">
        <v>0.0</v>
      </c>
      <c r="D5439" s="1" t="s">
        <v>125</v>
      </c>
      <c r="E5439" s="1">
        <v>47.0</v>
      </c>
      <c r="F5439" s="7" t="str">
        <f>vlookup(E5439,Teams!A:B,2,false)</f>
        <v>Westminster</v>
      </c>
      <c r="G5439" s="1" t="b">
        <v>0</v>
      </c>
      <c r="H5439" s="1" t="b">
        <v>0</v>
      </c>
      <c r="I5439" s="1">
        <v>5.0</v>
      </c>
      <c r="J5439" s="7" t="str">
        <f>vlookup(I5439,Cats!$A:$B,2,false)</f>
        <v>B</v>
      </c>
    </row>
    <row r="5440">
      <c r="A5440" s="1">
        <v>142449.0</v>
      </c>
      <c r="B5440" s="1">
        <v>581.0</v>
      </c>
      <c r="C5440" s="1">
        <v>14.0</v>
      </c>
      <c r="D5440" s="1" t="s">
        <v>170</v>
      </c>
      <c r="E5440" s="1">
        <v>40.0</v>
      </c>
      <c r="F5440" s="7" t="str">
        <f>vlookup(E5440,Teams!A:B,2,false)</f>
        <v>Seven Lakes</v>
      </c>
      <c r="G5440" s="1" t="b">
        <v>1</v>
      </c>
      <c r="H5440" s="1" t="b">
        <v>0</v>
      </c>
      <c r="I5440" s="1">
        <v>6.0</v>
      </c>
      <c r="J5440" s="7" t="str">
        <f>vlookup(I5440,Cats!$A:$B,2,false)</f>
        <v>P</v>
      </c>
    </row>
    <row r="5441">
      <c r="A5441" s="1">
        <v>142450.0</v>
      </c>
      <c r="B5441" s="1">
        <v>581.0</v>
      </c>
      <c r="C5441" s="1">
        <v>0.0</v>
      </c>
      <c r="D5441" s="1" t="s">
        <v>32</v>
      </c>
      <c r="E5441" s="1">
        <v>47.0</v>
      </c>
      <c r="F5441" s="7" t="str">
        <f>vlookup(E5441,Teams!A:B,2,false)</f>
        <v>Westminster</v>
      </c>
      <c r="G5441" s="1" t="b">
        <v>0</v>
      </c>
      <c r="H5441" s="1" t="b">
        <v>1</v>
      </c>
      <c r="I5441" s="1">
        <v>6.0</v>
      </c>
      <c r="J5441" s="7" t="str">
        <f>vlookup(I5441,Cats!$A:$B,2,false)</f>
        <v>P</v>
      </c>
    </row>
    <row r="5442">
      <c r="A5442" s="1">
        <v>142451.0</v>
      </c>
      <c r="B5442" s="1">
        <v>581.0</v>
      </c>
      <c r="C5442" s="1">
        <v>0.0</v>
      </c>
      <c r="D5442" s="1" t="s">
        <v>32</v>
      </c>
      <c r="E5442" s="1">
        <v>40.0</v>
      </c>
      <c r="F5442" s="7" t="str">
        <f>vlookup(E5442,Teams!A:B,2,false)</f>
        <v>Seven Lakes</v>
      </c>
      <c r="G5442" s="1" t="b">
        <v>1</v>
      </c>
      <c r="H5442" s="1" t="b">
        <v>1</v>
      </c>
      <c r="I5442" s="1">
        <v>7.0</v>
      </c>
      <c r="J5442" s="7" t="str">
        <f>vlookup(I5442,Cats!$A:$B,2,false)</f>
        <v>X</v>
      </c>
    </row>
    <row r="5443">
      <c r="A5443" s="1">
        <v>142452.0</v>
      </c>
      <c r="B5443" s="1">
        <v>581.0</v>
      </c>
      <c r="C5443" s="1">
        <v>4.0</v>
      </c>
      <c r="D5443" s="1" t="s">
        <v>125</v>
      </c>
      <c r="E5443" s="1">
        <v>47.0</v>
      </c>
      <c r="F5443" s="7" t="str">
        <f>vlookup(E5443,Teams!A:B,2,false)</f>
        <v>Westminster</v>
      </c>
      <c r="G5443" s="1" t="b">
        <v>0</v>
      </c>
      <c r="H5443" s="1" t="b">
        <v>0</v>
      </c>
      <c r="I5443" s="1">
        <v>7.0</v>
      </c>
      <c r="J5443" s="7" t="str">
        <f>vlookup(I5443,Cats!$A:$B,2,false)</f>
        <v>X</v>
      </c>
    </row>
    <row r="5444">
      <c r="A5444" s="1">
        <v>142453.0</v>
      </c>
      <c r="B5444" s="1">
        <v>581.0</v>
      </c>
      <c r="C5444" s="1">
        <v>0.0</v>
      </c>
      <c r="D5444" s="1" t="s">
        <v>168</v>
      </c>
      <c r="E5444" s="1">
        <v>40.0</v>
      </c>
      <c r="F5444" s="7" t="str">
        <f>vlookup(E5444,Teams!A:B,2,false)</f>
        <v>Seven Lakes</v>
      </c>
      <c r="G5444" s="1" t="b">
        <v>1</v>
      </c>
      <c r="H5444" s="1" t="b">
        <v>0</v>
      </c>
      <c r="I5444" s="1">
        <v>8.0</v>
      </c>
      <c r="J5444" s="7" t="str">
        <f>vlookup(I5444,Cats!$A:$B,2,false)</f>
        <v>M</v>
      </c>
    </row>
    <row r="5445">
      <c r="A5445" s="1">
        <v>142454.0</v>
      </c>
      <c r="B5445" s="1">
        <v>581.0</v>
      </c>
      <c r="C5445" s="1">
        <v>14.0</v>
      </c>
      <c r="D5445" s="1" t="s">
        <v>128</v>
      </c>
      <c r="E5445" s="1">
        <v>47.0</v>
      </c>
      <c r="F5445" s="7" t="str">
        <f>vlookup(E5445,Teams!A:B,2,false)</f>
        <v>Westminster</v>
      </c>
      <c r="G5445" s="1" t="b">
        <v>0</v>
      </c>
      <c r="H5445" s="1" t="b">
        <v>0</v>
      </c>
      <c r="I5445" s="1">
        <v>8.0</v>
      </c>
      <c r="J5445" s="7" t="str">
        <f>vlookup(I5445,Cats!$A:$B,2,false)</f>
        <v>M</v>
      </c>
    </row>
    <row r="5446">
      <c r="A5446" s="1">
        <v>142455.0</v>
      </c>
      <c r="B5446" s="1">
        <v>581.0</v>
      </c>
      <c r="C5446" s="1">
        <v>-4.0</v>
      </c>
      <c r="D5446" s="1" t="s">
        <v>170</v>
      </c>
      <c r="E5446" s="1">
        <v>40.0</v>
      </c>
      <c r="F5446" s="7" t="str">
        <f>vlookup(E5446,Teams!A:B,2,false)</f>
        <v>Seven Lakes</v>
      </c>
      <c r="G5446" s="1" t="b">
        <v>1</v>
      </c>
      <c r="H5446" s="1" t="b">
        <v>0</v>
      </c>
      <c r="I5446" s="1">
        <v>9.0</v>
      </c>
      <c r="J5446" s="7" t="str">
        <f>vlookup(I5446,Cats!$A:$B,2,false)</f>
        <v>C</v>
      </c>
    </row>
    <row r="5447">
      <c r="A5447" s="1">
        <v>142456.0</v>
      </c>
      <c r="B5447" s="1">
        <v>581.0</v>
      </c>
      <c r="C5447" s="1">
        <v>14.0</v>
      </c>
      <c r="D5447" s="1" t="s">
        <v>200</v>
      </c>
      <c r="E5447" s="1">
        <v>47.0</v>
      </c>
      <c r="F5447" s="7" t="str">
        <f>vlookup(E5447,Teams!A:B,2,false)</f>
        <v>Westminster</v>
      </c>
      <c r="G5447" s="1" t="b">
        <v>0</v>
      </c>
      <c r="H5447" s="1" t="b">
        <v>0</v>
      </c>
      <c r="I5447" s="1">
        <v>9.0</v>
      </c>
      <c r="J5447" s="7" t="str">
        <f>vlookup(I5447,Cats!$A:$B,2,false)</f>
        <v>C</v>
      </c>
    </row>
    <row r="5448">
      <c r="A5448" s="1">
        <v>142457.0</v>
      </c>
      <c r="B5448" s="1">
        <v>581.0</v>
      </c>
      <c r="C5448" s="1">
        <v>0.0</v>
      </c>
      <c r="D5448" s="1" t="s">
        <v>173</v>
      </c>
      <c r="E5448" s="1">
        <v>40.0</v>
      </c>
      <c r="F5448" s="7" t="str">
        <f>vlookup(E5448,Teams!A:B,2,false)</f>
        <v>Seven Lakes</v>
      </c>
      <c r="G5448" s="1" t="b">
        <v>1</v>
      </c>
      <c r="H5448" s="1" t="b">
        <v>0</v>
      </c>
      <c r="I5448" s="1">
        <v>10.0</v>
      </c>
      <c r="J5448" s="7" t="str">
        <f>vlookup(I5448,Cats!$A:$B,2,false)</f>
        <v>E</v>
      </c>
    </row>
    <row r="5449">
      <c r="A5449" s="1">
        <v>142458.0</v>
      </c>
      <c r="B5449" s="1">
        <v>581.0</v>
      </c>
      <c r="C5449" s="1">
        <v>0.0</v>
      </c>
      <c r="D5449" s="1" t="s">
        <v>200</v>
      </c>
      <c r="E5449" s="1">
        <v>47.0</v>
      </c>
      <c r="F5449" s="7" t="str">
        <f>vlookup(E5449,Teams!A:B,2,false)</f>
        <v>Westminster</v>
      </c>
      <c r="G5449" s="1" t="b">
        <v>0</v>
      </c>
      <c r="H5449" s="1" t="b">
        <v>0</v>
      </c>
      <c r="I5449" s="1">
        <v>10.0</v>
      </c>
      <c r="J5449" s="7" t="str">
        <f>vlookup(I5449,Cats!$A:$B,2,false)</f>
        <v>E</v>
      </c>
    </row>
    <row r="5450">
      <c r="A5450" s="1">
        <v>142459.0</v>
      </c>
      <c r="B5450" s="1">
        <v>581.0</v>
      </c>
      <c r="C5450" s="1">
        <v>-4.0</v>
      </c>
      <c r="D5450" s="1" t="s">
        <v>172</v>
      </c>
      <c r="E5450" s="1">
        <v>40.0</v>
      </c>
      <c r="F5450" s="7" t="str">
        <f>vlookup(E5450,Teams!A:B,2,false)</f>
        <v>Seven Lakes</v>
      </c>
      <c r="G5450" s="1" t="b">
        <v>1</v>
      </c>
      <c r="H5450" s="1" t="b">
        <v>0</v>
      </c>
      <c r="I5450" s="1">
        <v>11.0</v>
      </c>
      <c r="J5450" s="7" t="str">
        <f>vlookup(I5450,Cats!$A:$B,2,false)</f>
        <v>B</v>
      </c>
    </row>
    <row r="5451">
      <c r="A5451" s="1">
        <v>142460.0</v>
      </c>
      <c r="B5451" s="1">
        <v>581.0</v>
      </c>
      <c r="C5451" s="1">
        <v>4.0</v>
      </c>
      <c r="D5451" s="1" t="s">
        <v>125</v>
      </c>
      <c r="E5451" s="1">
        <v>47.0</v>
      </c>
      <c r="F5451" s="7" t="str">
        <f>vlookup(E5451,Teams!A:B,2,false)</f>
        <v>Westminster</v>
      </c>
      <c r="G5451" s="1" t="b">
        <v>0</v>
      </c>
      <c r="H5451" s="1" t="b">
        <v>0</v>
      </c>
      <c r="I5451" s="1">
        <v>11.0</v>
      </c>
      <c r="J5451" s="7" t="str">
        <f>vlookup(I5451,Cats!$A:$B,2,false)</f>
        <v>B</v>
      </c>
    </row>
    <row r="5452">
      <c r="A5452" s="1">
        <v>142461.0</v>
      </c>
      <c r="B5452" s="1">
        <v>581.0</v>
      </c>
      <c r="C5452" s="1">
        <v>0.0</v>
      </c>
      <c r="D5452" s="1" t="s">
        <v>32</v>
      </c>
      <c r="E5452" s="1">
        <v>40.0</v>
      </c>
      <c r="F5452" s="7" t="str">
        <f>vlookup(E5452,Teams!A:B,2,false)</f>
        <v>Seven Lakes</v>
      </c>
      <c r="G5452" s="1" t="b">
        <v>1</v>
      </c>
      <c r="H5452" s="1" t="b">
        <v>1</v>
      </c>
      <c r="I5452" s="1">
        <v>12.0</v>
      </c>
      <c r="J5452" s="7" t="str">
        <f>vlookup(I5452,Cats!$A:$B,2,false)</f>
        <v>P</v>
      </c>
    </row>
    <row r="5453">
      <c r="A5453" s="1">
        <v>142462.0</v>
      </c>
      <c r="B5453" s="1">
        <v>581.0</v>
      </c>
      <c r="C5453" s="1">
        <v>4.0</v>
      </c>
      <c r="D5453" s="1" t="s">
        <v>125</v>
      </c>
      <c r="E5453" s="1">
        <v>47.0</v>
      </c>
      <c r="F5453" s="7" t="str">
        <f>vlookup(E5453,Teams!A:B,2,false)</f>
        <v>Westminster</v>
      </c>
      <c r="G5453" s="1" t="b">
        <v>0</v>
      </c>
      <c r="H5453" s="1" t="b">
        <v>0</v>
      </c>
      <c r="I5453" s="1">
        <v>12.0</v>
      </c>
      <c r="J5453" s="7" t="str">
        <f>vlookup(I5453,Cats!$A:$B,2,false)</f>
        <v>P</v>
      </c>
    </row>
    <row r="5454">
      <c r="A5454" s="1">
        <v>142463.0</v>
      </c>
      <c r="B5454" s="1">
        <v>581.0</v>
      </c>
      <c r="C5454" s="1">
        <v>14.0</v>
      </c>
      <c r="D5454" s="1" t="s">
        <v>170</v>
      </c>
      <c r="E5454" s="1">
        <v>40.0</v>
      </c>
      <c r="F5454" s="7" t="str">
        <f>vlookup(E5454,Teams!A:B,2,false)</f>
        <v>Seven Lakes</v>
      </c>
      <c r="G5454" s="1" t="b">
        <v>1</v>
      </c>
      <c r="H5454" s="1" t="b">
        <v>0</v>
      </c>
      <c r="I5454" s="1">
        <v>13.0</v>
      </c>
      <c r="J5454" s="7" t="str">
        <f>vlookup(I5454,Cats!$A:$B,2,false)</f>
        <v>X</v>
      </c>
    </row>
    <row r="5455">
      <c r="A5455" s="1">
        <v>142464.0</v>
      </c>
      <c r="B5455" s="1">
        <v>581.0</v>
      </c>
      <c r="C5455" s="1">
        <v>0.0</v>
      </c>
      <c r="D5455" s="1" t="s">
        <v>32</v>
      </c>
      <c r="E5455" s="1">
        <v>47.0</v>
      </c>
      <c r="F5455" s="7" t="str">
        <f>vlookup(E5455,Teams!A:B,2,false)</f>
        <v>Westminster</v>
      </c>
      <c r="G5455" s="1" t="b">
        <v>0</v>
      </c>
      <c r="H5455" s="1" t="b">
        <v>1</v>
      </c>
      <c r="I5455" s="1">
        <v>13.0</v>
      </c>
      <c r="J5455" s="7" t="str">
        <f>vlookup(I5455,Cats!$A:$B,2,false)</f>
        <v>X</v>
      </c>
    </row>
    <row r="5456">
      <c r="A5456" s="1">
        <v>142465.0</v>
      </c>
      <c r="B5456" s="1">
        <v>581.0</v>
      </c>
      <c r="C5456" s="1">
        <v>0.0</v>
      </c>
      <c r="D5456" s="1" t="s">
        <v>172</v>
      </c>
      <c r="E5456" s="1">
        <v>40.0</v>
      </c>
      <c r="F5456" s="7" t="str">
        <f>vlookup(E5456,Teams!A:B,2,false)</f>
        <v>Seven Lakes</v>
      </c>
      <c r="G5456" s="1" t="b">
        <v>1</v>
      </c>
      <c r="H5456" s="1" t="b">
        <v>0</v>
      </c>
      <c r="I5456" s="1">
        <v>14.0</v>
      </c>
      <c r="J5456" s="7" t="str">
        <f>vlookup(I5456,Cats!$A:$B,2,false)</f>
        <v>M</v>
      </c>
    </row>
    <row r="5457">
      <c r="A5457" s="1">
        <v>142466.0</v>
      </c>
      <c r="B5457" s="1">
        <v>581.0</v>
      </c>
      <c r="C5457" s="1">
        <v>0.0</v>
      </c>
      <c r="D5457" s="1" t="s">
        <v>128</v>
      </c>
      <c r="E5457" s="1">
        <v>47.0</v>
      </c>
      <c r="F5457" s="7" t="str">
        <f>vlookup(E5457,Teams!A:B,2,false)</f>
        <v>Westminster</v>
      </c>
      <c r="G5457" s="1" t="b">
        <v>0</v>
      </c>
      <c r="H5457" s="1" t="b">
        <v>0</v>
      </c>
      <c r="I5457" s="1">
        <v>14.0</v>
      </c>
      <c r="J5457" s="7" t="str">
        <f>vlookup(I5457,Cats!$A:$B,2,false)</f>
        <v>M</v>
      </c>
    </row>
    <row r="5458">
      <c r="A5458" s="1">
        <v>142467.0</v>
      </c>
      <c r="B5458" s="1">
        <v>581.0</v>
      </c>
      <c r="C5458" s="1">
        <v>14.0</v>
      </c>
      <c r="D5458" s="1" t="s">
        <v>170</v>
      </c>
      <c r="E5458" s="1">
        <v>40.0</v>
      </c>
      <c r="F5458" s="7" t="str">
        <f>vlookup(E5458,Teams!A:B,2,false)</f>
        <v>Seven Lakes</v>
      </c>
      <c r="G5458" s="1" t="b">
        <v>1</v>
      </c>
      <c r="H5458" s="1" t="b">
        <v>0</v>
      </c>
      <c r="I5458" s="1">
        <v>15.0</v>
      </c>
      <c r="J5458" s="7" t="str">
        <f>vlookup(I5458,Cats!$A:$B,2,false)</f>
        <v>C</v>
      </c>
    </row>
    <row r="5459">
      <c r="A5459" s="1">
        <v>142468.0</v>
      </c>
      <c r="B5459" s="1">
        <v>581.0</v>
      </c>
      <c r="C5459" s="1">
        <v>0.0</v>
      </c>
      <c r="D5459" s="1" t="s">
        <v>200</v>
      </c>
      <c r="E5459" s="1">
        <v>47.0</v>
      </c>
      <c r="F5459" s="7" t="str">
        <f>vlookup(E5459,Teams!A:B,2,false)</f>
        <v>Westminster</v>
      </c>
      <c r="G5459" s="1" t="b">
        <v>0</v>
      </c>
      <c r="H5459" s="1" t="b">
        <v>0</v>
      </c>
      <c r="I5459" s="1">
        <v>15.0</v>
      </c>
      <c r="J5459" s="7" t="str">
        <f>vlookup(I5459,Cats!$A:$B,2,false)</f>
        <v>C</v>
      </c>
    </row>
    <row r="5460">
      <c r="A5460" s="1">
        <v>142469.0</v>
      </c>
      <c r="B5460" s="1">
        <v>581.0</v>
      </c>
      <c r="C5460" s="1">
        <v>0.0</v>
      </c>
      <c r="D5460" s="1" t="s">
        <v>32</v>
      </c>
      <c r="E5460" s="1">
        <v>40.0</v>
      </c>
      <c r="F5460" s="7" t="str">
        <f>vlookup(E5460,Teams!A:B,2,false)</f>
        <v>Seven Lakes</v>
      </c>
      <c r="G5460" s="1" t="b">
        <v>1</v>
      </c>
      <c r="H5460" s="1" t="b">
        <v>1</v>
      </c>
      <c r="I5460" s="1">
        <v>16.0</v>
      </c>
      <c r="J5460" s="7" t="str">
        <f>vlookup(I5460,Cats!$A:$B,2,false)</f>
        <v>E</v>
      </c>
    </row>
    <row r="5461">
      <c r="A5461" s="1">
        <v>142470.0</v>
      </c>
      <c r="B5461" s="1">
        <v>581.0</v>
      </c>
      <c r="C5461" s="1">
        <v>14.0</v>
      </c>
      <c r="D5461" s="1" t="s">
        <v>125</v>
      </c>
      <c r="E5461" s="1">
        <v>47.0</v>
      </c>
      <c r="F5461" s="7" t="str">
        <f>vlookup(E5461,Teams!A:B,2,false)</f>
        <v>Westminster</v>
      </c>
      <c r="G5461" s="1" t="b">
        <v>0</v>
      </c>
      <c r="H5461" s="1" t="b">
        <v>0</v>
      </c>
      <c r="I5461" s="1">
        <v>16.0</v>
      </c>
      <c r="J5461" s="7" t="str">
        <f>vlookup(I5461,Cats!$A:$B,2,false)</f>
        <v>E</v>
      </c>
    </row>
    <row r="5462">
      <c r="A5462" s="1">
        <v>142471.0</v>
      </c>
      <c r="B5462" s="1">
        <v>581.0</v>
      </c>
      <c r="C5462" s="1">
        <v>14.0</v>
      </c>
      <c r="D5462" s="1" t="s">
        <v>172</v>
      </c>
      <c r="E5462" s="1">
        <v>40.0</v>
      </c>
      <c r="F5462" s="7" t="str">
        <f>vlookup(E5462,Teams!A:B,2,false)</f>
        <v>Seven Lakes</v>
      </c>
      <c r="G5462" s="1" t="b">
        <v>1</v>
      </c>
      <c r="H5462" s="1" t="b">
        <v>0</v>
      </c>
      <c r="I5462" s="1">
        <v>17.0</v>
      </c>
      <c r="J5462" s="7" t="str">
        <f>vlookup(I5462,Cats!$A:$B,2,false)</f>
        <v>B</v>
      </c>
    </row>
    <row r="5463">
      <c r="A5463" s="1">
        <v>142472.0</v>
      </c>
      <c r="B5463" s="1">
        <v>581.0</v>
      </c>
      <c r="C5463" s="1">
        <v>0.0</v>
      </c>
      <c r="D5463" s="1" t="s">
        <v>125</v>
      </c>
      <c r="E5463" s="1">
        <v>47.0</v>
      </c>
      <c r="F5463" s="7" t="str">
        <f>vlookup(E5463,Teams!A:B,2,false)</f>
        <v>Westminster</v>
      </c>
      <c r="G5463" s="1" t="b">
        <v>0</v>
      </c>
      <c r="H5463" s="1" t="b">
        <v>0</v>
      </c>
      <c r="I5463" s="1">
        <v>17.0</v>
      </c>
      <c r="J5463" s="7" t="str">
        <f>vlookup(I5463,Cats!$A:$B,2,false)</f>
        <v>B</v>
      </c>
    </row>
    <row r="5464">
      <c r="A5464" s="1">
        <v>142473.0</v>
      </c>
      <c r="B5464" s="1">
        <v>581.0</v>
      </c>
      <c r="C5464" s="1">
        <v>0.0</v>
      </c>
      <c r="D5464" s="1" t="s">
        <v>32</v>
      </c>
      <c r="E5464" s="1">
        <v>40.0</v>
      </c>
      <c r="F5464" s="7" t="str">
        <f>vlookup(E5464,Teams!A:B,2,false)</f>
        <v>Seven Lakes</v>
      </c>
      <c r="G5464" s="1" t="b">
        <v>1</v>
      </c>
      <c r="H5464" s="1" t="b">
        <v>1</v>
      </c>
      <c r="I5464" s="1">
        <v>18.0</v>
      </c>
      <c r="J5464" s="7" t="str">
        <f>vlookup(I5464,Cats!$A:$B,2,false)</f>
        <v>P</v>
      </c>
    </row>
    <row r="5465">
      <c r="A5465" s="1">
        <v>142474.0</v>
      </c>
      <c r="B5465" s="1">
        <v>581.0</v>
      </c>
      <c r="C5465" s="1">
        <v>14.0</v>
      </c>
      <c r="D5465" s="1" t="s">
        <v>125</v>
      </c>
      <c r="E5465" s="1">
        <v>47.0</v>
      </c>
      <c r="F5465" s="7" t="str">
        <f>vlookup(E5465,Teams!A:B,2,false)</f>
        <v>Westminster</v>
      </c>
      <c r="G5465" s="1" t="b">
        <v>0</v>
      </c>
      <c r="H5465" s="1" t="b">
        <v>0</v>
      </c>
      <c r="I5465" s="1">
        <v>18.0</v>
      </c>
      <c r="J5465" s="7" t="str">
        <f>vlookup(I5465,Cats!$A:$B,2,false)</f>
        <v>P</v>
      </c>
    </row>
    <row r="5466">
      <c r="A5466" s="1">
        <v>142475.0</v>
      </c>
      <c r="B5466" s="1">
        <v>581.0</v>
      </c>
      <c r="C5466" s="1">
        <v>4.0</v>
      </c>
      <c r="D5466" s="1" t="s">
        <v>170</v>
      </c>
      <c r="E5466" s="1">
        <v>40.0</v>
      </c>
      <c r="F5466" s="7" t="str">
        <f>vlookup(E5466,Teams!A:B,2,false)</f>
        <v>Seven Lakes</v>
      </c>
      <c r="G5466" s="1" t="b">
        <v>1</v>
      </c>
      <c r="H5466" s="1" t="b">
        <v>0</v>
      </c>
      <c r="I5466" s="1">
        <v>19.0</v>
      </c>
      <c r="J5466" s="7" t="str">
        <f>vlookup(I5466,Cats!$A:$B,2,false)</f>
        <v>X</v>
      </c>
    </row>
    <row r="5467">
      <c r="A5467" s="1">
        <v>142476.0</v>
      </c>
      <c r="B5467" s="1">
        <v>581.0</v>
      </c>
      <c r="C5467" s="1">
        <v>0.0</v>
      </c>
      <c r="D5467" s="1" t="s">
        <v>32</v>
      </c>
      <c r="E5467" s="1">
        <v>47.0</v>
      </c>
      <c r="F5467" s="7" t="str">
        <f>vlookup(E5467,Teams!A:B,2,false)</f>
        <v>Westminster</v>
      </c>
      <c r="G5467" s="1" t="b">
        <v>0</v>
      </c>
      <c r="H5467" s="1" t="b">
        <v>1</v>
      </c>
      <c r="I5467" s="1">
        <v>19.0</v>
      </c>
      <c r="J5467" s="7" t="str">
        <f>vlookup(I5467,Cats!$A:$B,2,false)</f>
        <v>X</v>
      </c>
    </row>
    <row r="5468">
      <c r="A5468" s="1">
        <v>142477.0</v>
      </c>
      <c r="B5468" s="1">
        <v>581.0</v>
      </c>
      <c r="C5468" s="1">
        <v>14.0</v>
      </c>
      <c r="D5468" s="1" t="s">
        <v>168</v>
      </c>
      <c r="E5468" s="1">
        <v>40.0</v>
      </c>
      <c r="F5468" s="7" t="str">
        <f>vlookup(E5468,Teams!A:B,2,false)</f>
        <v>Seven Lakes</v>
      </c>
      <c r="G5468" s="1" t="b">
        <v>1</v>
      </c>
      <c r="H5468" s="1" t="b">
        <v>0</v>
      </c>
      <c r="I5468" s="1">
        <v>20.0</v>
      </c>
      <c r="J5468" s="7" t="str">
        <f>vlookup(I5468,Cats!$A:$B,2,false)</f>
        <v>M</v>
      </c>
    </row>
    <row r="5469">
      <c r="A5469" s="1">
        <v>142478.0</v>
      </c>
      <c r="B5469" s="1">
        <v>581.0</v>
      </c>
      <c r="C5469" s="1">
        <v>0.0</v>
      </c>
      <c r="D5469" s="1" t="s">
        <v>128</v>
      </c>
      <c r="E5469" s="1">
        <v>47.0</v>
      </c>
      <c r="F5469" s="7" t="str">
        <f>vlookup(E5469,Teams!A:B,2,false)</f>
        <v>Westminster</v>
      </c>
      <c r="G5469" s="1" t="b">
        <v>0</v>
      </c>
      <c r="H5469" s="1" t="b">
        <v>0</v>
      </c>
      <c r="I5469" s="1">
        <v>20.0</v>
      </c>
      <c r="J5469" s="7" t="str">
        <f>vlookup(I5469,Cats!$A:$B,2,false)</f>
        <v>M</v>
      </c>
    </row>
    <row r="5470">
      <c r="A5470" s="1">
        <v>142479.0</v>
      </c>
      <c r="B5470" s="1">
        <v>581.0</v>
      </c>
      <c r="C5470" s="1">
        <v>0.0</v>
      </c>
      <c r="D5470" s="1" t="s">
        <v>170</v>
      </c>
      <c r="E5470" s="1">
        <v>40.0</v>
      </c>
      <c r="F5470" s="7" t="str">
        <f>vlookup(E5470,Teams!A:B,2,false)</f>
        <v>Seven Lakes</v>
      </c>
      <c r="G5470" s="1" t="b">
        <v>1</v>
      </c>
      <c r="H5470" s="1" t="b">
        <v>0</v>
      </c>
      <c r="I5470" s="1">
        <v>21.0</v>
      </c>
      <c r="J5470" s="7" t="str">
        <f>vlookup(I5470,Cats!$A:$B,2,false)</f>
        <v>C</v>
      </c>
    </row>
    <row r="5471">
      <c r="A5471" s="1">
        <v>142480.0</v>
      </c>
      <c r="B5471" s="1">
        <v>581.0</v>
      </c>
      <c r="C5471" s="1">
        <v>14.0</v>
      </c>
      <c r="D5471" s="1" t="s">
        <v>200</v>
      </c>
      <c r="E5471" s="1">
        <v>47.0</v>
      </c>
      <c r="F5471" s="7" t="str">
        <f>vlookup(E5471,Teams!A:B,2,false)</f>
        <v>Westminster</v>
      </c>
      <c r="G5471" s="1" t="b">
        <v>0</v>
      </c>
      <c r="H5471" s="1" t="b">
        <v>0</v>
      </c>
      <c r="I5471" s="1">
        <v>21.0</v>
      </c>
      <c r="J5471" s="7" t="str">
        <f>vlookup(I5471,Cats!$A:$B,2,false)</f>
        <v>C</v>
      </c>
    </row>
    <row r="5472">
      <c r="A5472" s="1">
        <v>142481.0</v>
      </c>
      <c r="B5472" s="1">
        <v>581.0</v>
      </c>
      <c r="C5472" s="1">
        <v>4.0</v>
      </c>
      <c r="D5472" s="1" t="s">
        <v>173</v>
      </c>
      <c r="E5472" s="1">
        <v>40.0</v>
      </c>
      <c r="F5472" s="7" t="str">
        <f>vlookup(E5472,Teams!A:B,2,false)</f>
        <v>Seven Lakes</v>
      </c>
      <c r="G5472" s="1" t="b">
        <v>1</v>
      </c>
      <c r="H5472" s="1" t="b">
        <v>0</v>
      </c>
      <c r="I5472" s="1">
        <v>22.0</v>
      </c>
      <c r="J5472" s="7" t="str">
        <f>vlookup(I5472,Cats!$A:$B,2,false)</f>
        <v>E</v>
      </c>
    </row>
    <row r="5473">
      <c r="A5473" s="1">
        <v>142482.0</v>
      </c>
      <c r="B5473" s="1">
        <v>581.0</v>
      </c>
      <c r="C5473" s="1">
        <v>0.0</v>
      </c>
      <c r="D5473" s="1" t="s">
        <v>32</v>
      </c>
      <c r="E5473" s="1">
        <v>47.0</v>
      </c>
      <c r="F5473" s="7" t="str">
        <f>vlookup(E5473,Teams!A:B,2,false)</f>
        <v>Westminster</v>
      </c>
      <c r="G5473" s="1" t="b">
        <v>0</v>
      </c>
      <c r="H5473" s="1" t="b">
        <v>1</v>
      </c>
      <c r="I5473" s="1">
        <v>22.0</v>
      </c>
      <c r="J5473" s="7" t="str">
        <f>vlookup(I5473,Cats!$A:$B,2,false)</f>
        <v>E</v>
      </c>
    </row>
    <row r="5474">
      <c r="A5474" s="1">
        <v>142483.0</v>
      </c>
      <c r="B5474" s="1">
        <v>581.0</v>
      </c>
      <c r="C5474" s="1">
        <v>14.0</v>
      </c>
      <c r="D5474" s="1" t="s">
        <v>172</v>
      </c>
      <c r="E5474" s="1">
        <v>40.0</v>
      </c>
      <c r="F5474" s="7" t="str">
        <f>vlookup(E5474,Teams!A:B,2,false)</f>
        <v>Seven Lakes</v>
      </c>
      <c r="G5474" s="1" t="b">
        <v>1</v>
      </c>
      <c r="H5474" s="1" t="b">
        <v>0</v>
      </c>
      <c r="I5474" s="1">
        <v>23.0</v>
      </c>
      <c r="J5474" s="7" t="str">
        <f>vlookup(I5474,Cats!$A:$B,2,false)</f>
        <v>B</v>
      </c>
    </row>
    <row r="5475">
      <c r="A5475" s="1">
        <v>142484.0</v>
      </c>
      <c r="B5475" s="1">
        <v>581.0</v>
      </c>
      <c r="C5475" s="1">
        <v>-4.0</v>
      </c>
      <c r="D5475" s="1" t="s">
        <v>125</v>
      </c>
      <c r="E5475" s="1">
        <v>47.0</v>
      </c>
      <c r="F5475" s="7" t="str">
        <f>vlookup(E5475,Teams!A:B,2,false)</f>
        <v>Westminster</v>
      </c>
      <c r="G5475" s="1" t="b">
        <v>0</v>
      </c>
      <c r="H5475" s="1" t="b">
        <v>0</v>
      </c>
      <c r="I5475" s="1">
        <v>23.0</v>
      </c>
      <c r="J5475" s="7" t="str">
        <f>vlookup(I5475,Cats!$A:$B,2,false)</f>
        <v>B</v>
      </c>
    </row>
    <row r="5476">
      <c r="A5476" s="1">
        <v>142485.0</v>
      </c>
      <c r="B5476" s="1">
        <v>581.0</v>
      </c>
      <c r="C5476" s="1">
        <v>0.0</v>
      </c>
      <c r="D5476" s="1" t="s">
        <v>32</v>
      </c>
      <c r="E5476" s="1">
        <v>40.0</v>
      </c>
      <c r="F5476" s="7" t="str">
        <f>vlookup(E5476,Teams!A:B,2,false)</f>
        <v>Seven Lakes</v>
      </c>
      <c r="G5476" s="1" t="b">
        <v>1</v>
      </c>
      <c r="H5476" s="1" t="b">
        <v>1</v>
      </c>
      <c r="I5476" s="1">
        <v>24.0</v>
      </c>
      <c r="J5476" s="7" t="str">
        <f>vlookup(I5476,Cats!$A:$B,2,false)</f>
        <v>P</v>
      </c>
    </row>
    <row r="5477">
      <c r="A5477" s="1">
        <v>142486.0</v>
      </c>
      <c r="B5477" s="1">
        <v>581.0</v>
      </c>
      <c r="C5477" s="1">
        <v>14.0</v>
      </c>
      <c r="D5477" s="1" t="s">
        <v>128</v>
      </c>
      <c r="E5477" s="1">
        <v>47.0</v>
      </c>
      <c r="F5477" s="7" t="str">
        <f>vlookup(E5477,Teams!A:B,2,false)</f>
        <v>Westminster</v>
      </c>
      <c r="G5477" s="1" t="b">
        <v>0</v>
      </c>
      <c r="H5477" s="1" t="b">
        <v>0</v>
      </c>
      <c r="I5477" s="1">
        <v>24.0</v>
      </c>
      <c r="J5477" s="7" t="str">
        <f>vlookup(I5477,Cats!$A:$B,2,false)</f>
        <v>P</v>
      </c>
    </row>
    <row r="5478">
      <c r="A5478" s="1">
        <v>142487.0</v>
      </c>
      <c r="B5478" s="1">
        <v>582.0</v>
      </c>
      <c r="C5478" s="1">
        <v>0.0</v>
      </c>
      <c r="D5478" s="1" t="s">
        <v>96</v>
      </c>
      <c r="E5478" s="1">
        <v>2.0</v>
      </c>
      <c r="F5478" s="7" t="str">
        <f>vlookup(E5478,Teams!A:B,2,false)</f>
        <v>Blair A</v>
      </c>
      <c r="G5478" s="1" t="b">
        <v>1</v>
      </c>
      <c r="H5478" s="1" t="b">
        <v>1</v>
      </c>
      <c r="I5478" s="1">
        <v>1.0</v>
      </c>
      <c r="J5478" s="7" t="str">
        <f>vlookup(I5478,Cats!$A:$B,2,false)</f>
        <v>X</v>
      </c>
    </row>
    <row r="5479">
      <c r="A5479" s="1">
        <v>142488.0</v>
      </c>
      <c r="B5479" s="1">
        <v>582.0</v>
      </c>
      <c r="C5479" s="1">
        <v>14.0</v>
      </c>
      <c r="D5479" s="1" t="s">
        <v>193</v>
      </c>
      <c r="E5479" s="1">
        <v>17.0</v>
      </c>
      <c r="F5479" s="7" t="str">
        <f>vlookup(E5479,Teams!A:B,2,false)</f>
        <v>Green Hope</v>
      </c>
      <c r="G5479" s="1" t="b">
        <v>0</v>
      </c>
      <c r="H5479" s="1" t="b">
        <v>0</v>
      </c>
      <c r="I5479" s="1">
        <v>1.0</v>
      </c>
      <c r="J5479" s="7" t="str">
        <f>vlookup(I5479,Cats!$A:$B,2,false)</f>
        <v>X</v>
      </c>
    </row>
    <row r="5480">
      <c r="A5480" s="1">
        <v>142489.0</v>
      </c>
      <c r="B5480" s="1">
        <v>582.0</v>
      </c>
      <c r="C5480" s="1">
        <v>0.0</v>
      </c>
      <c r="D5480" s="1" t="s">
        <v>204</v>
      </c>
      <c r="E5480" s="1">
        <v>2.0</v>
      </c>
      <c r="F5480" s="7" t="str">
        <f>vlookup(E5480,Teams!A:B,2,false)</f>
        <v>Blair A</v>
      </c>
      <c r="G5480" s="1" t="b">
        <v>1</v>
      </c>
      <c r="H5480" s="1" t="b">
        <v>0</v>
      </c>
      <c r="I5480" s="1">
        <v>2.0</v>
      </c>
      <c r="J5480" s="7" t="str">
        <f>vlookup(I5480,Cats!$A:$B,2,false)</f>
        <v>M</v>
      </c>
    </row>
    <row r="5481">
      <c r="A5481" s="1">
        <v>142490.0</v>
      </c>
      <c r="B5481" s="1">
        <v>582.0</v>
      </c>
      <c r="C5481" s="1">
        <v>0.0</v>
      </c>
      <c r="D5481" s="1" t="s">
        <v>203</v>
      </c>
      <c r="E5481" s="1">
        <v>17.0</v>
      </c>
      <c r="F5481" s="7" t="str">
        <f>vlookup(E5481,Teams!A:B,2,false)</f>
        <v>Green Hope</v>
      </c>
      <c r="G5481" s="1" t="b">
        <v>0</v>
      </c>
      <c r="H5481" s="1" t="b">
        <v>0</v>
      </c>
      <c r="I5481" s="1">
        <v>2.0</v>
      </c>
      <c r="J5481" s="7" t="str">
        <f>vlookup(I5481,Cats!$A:$B,2,false)</f>
        <v>M</v>
      </c>
    </row>
    <row r="5482">
      <c r="A5482" s="1">
        <v>142491.0</v>
      </c>
      <c r="B5482" s="1">
        <v>582.0</v>
      </c>
      <c r="C5482" s="1">
        <v>14.0</v>
      </c>
      <c r="D5482" s="1" t="s">
        <v>96</v>
      </c>
      <c r="E5482" s="1">
        <v>2.0</v>
      </c>
      <c r="F5482" s="7" t="str">
        <f>vlookup(E5482,Teams!A:B,2,false)</f>
        <v>Blair A</v>
      </c>
      <c r="G5482" s="1" t="b">
        <v>1</v>
      </c>
      <c r="H5482" s="1" t="b">
        <v>0</v>
      </c>
      <c r="I5482" s="1">
        <v>3.0</v>
      </c>
      <c r="J5482" s="7" t="str">
        <f>vlookup(I5482,Cats!$A:$B,2,false)</f>
        <v>C</v>
      </c>
    </row>
    <row r="5483">
      <c r="A5483" s="1">
        <v>142492.0</v>
      </c>
      <c r="B5483" s="1">
        <v>582.0</v>
      </c>
      <c r="C5483" s="1">
        <v>0.0</v>
      </c>
      <c r="D5483" s="1" t="s">
        <v>227</v>
      </c>
      <c r="E5483" s="1">
        <v>17.0</v>
      </c>
      <c r="F5483" s="7" t="str">
        <f>vlookup(E5483,Teams!A:B,2,false)</f>
        <v>Green Hope</v>
      </c>
      <c r="G5483" s="1" t="b">
        <v>0</v>
      </c>
      <c r="H5483" s="1" t="b">
        <v>0</v>
      </c>
      <c r="I5483" s="1">
        <v>3.0</v>
      </c>
      <c r="J5483" s="7" t="str">
        <f>vlookup(I5483,Cats!$A:$B,2,false)</f>
        <v>C</v>
      </c>
    </row>
    <row r="5484">
      <c r="A5484" s="1">
        <v>142493.0</v>
      </c>
      <c r="B5484" s="1">
        <v>582.0</v>
      </c>
      <c r="C5484" s="1">
        <v>4.0</v>
      </c>
      <c r="D5484" s="1" t="s">
        <v>204</v>
      </c>
      <c r="E5484" s="1">
        <v>2.0</v>
      </c>
      <c r="F5484" s="7" t="str">
        <f>vlookup(E5484,Teams!A:B,2,false)</f>
        <v>Blair A</v>
      </c>
      <c r="G5484" s="1" t="b">
        <v>1</v>
      </c>
      <c r="H5484" s="1" t="b">
        <v>0</v>
      </c>
      <c r="I5484" s="1">
        <v>4.0</v>
      </c>
      <c r="J5484" s="7" t="str">
        <f>vlookup(I5484,Cats!$A:$B,2,false)</f>
        <v>E</v>
      </c>
    </row>
    <row r="5485">
      <c r="A5485" s="1">
        <v>142494.0</v>
      </c>
      <c r="B5485" s="1">
        <v>582.0</v>
      </c>
      <c r="C5485" s="1">
        <v>0.0</v>
      </c>
      <c r="D5485" s="1" t="s">
        <v>203</v>
      </c>
      <c r="E5485" s="1">
        <v>17.0</v>
      </c>
      <c r="F5485" s="7" t="str">
        <f>vlookup(E5485,Teams!A:B,2,false)</f>
        <v>Green Hope</v>
      </c>
      <c r="G5485" s="1" t="b">
        <v>0</v>
      </c>
      <c r="H5485" s="1" t="b">
        <v>0</v>
      </c>
      <c r="I5485" s="1">
        <v>4.0</v>
      </c>
      <c r="J5485" s="7" t="str">
        <f>vlookup(I5485,Cats!$A:$B,2,false)</f>
        <v>E</v>
      </c>
    </row>
    <row r="5486">
      <c r="A5486" s="1">
        <v>142495.0</v>
      </c>
      <c r="B5486" s="1">
        <v>582.0</v>
      </c>
      <c r="C5486" s="1">
        <v>14.0</v>
      </c>
      <c r="D5486" s="1" t="s">
        <v>96</v>
      </c>
      <c r="E5486" s="1">
        <v>2.0</v>
      </c>
      <c r="F5486" s="7" t="str">
        <f>vlookup(E5486,Teams!A:B,2,false)</f>
        <v>Blair A</v>
      </c>
      <c r="G5486" s="1" t="b">
        <v>1</v>
      </c>
      <c r="H5486" s="1" t="b">
        <v>0</v>
      </c>
      <c r="I5486" s="1">
        <v>5.0</v>
      </c>
      <c r="J5486" s="7" t="str">
        <f>vlookup(I5486,Cats!$A:$B,2,false)</f>
        <v>B</v>
      </c>
    </row>
    <row r="5487">
      <c r="A5487" s="1">
        <v>142496.0</v>
      </c>
      <c r="B5487" s="1">
        <v>582.0</v>
      </c>
      <c r="C5487" s="1">
        <v>0.0</v>
      </c>
      <c r="D5487" s="1" t="s">
        <v>32</v>
      </c>
      <c r="E5487" s="1">
        <v>17.0</v>
      </c>
      <c r="F5487" s="7" t="str">
        <f>vlookup(E5487,Teams!A:B,2,false)</f>
        <v>Green Hope</v>
      </c>
      <c r="G5487" s="1" t="b">
        <v>0</v>
      </c>
      <c r="H5487" s="1" t="b">
        <v>1</v>
      </c>
      <c r="I5487" s="1">
        <v>5.0</v>
      </c>
      <c r="J5487" s="7" t="str">
        <f>vlookup(I5487,Cats!$A:$B,2,false)</f>
        <v>B</v>
      </c>
    </row>
    <row r="5488">
      <c r="A5488" s="1">
        <v>142497.0</v>
      </c>
      <c r="B5488" s="1">
        <v>582.0</v>
      </c>
      <c r="C5488" s="1">
        <v>4.0</v>
      </c>
      <c r="D5488" s="1" t="s">
        <v>204</v>
      </c>
      <c r="E5488" s="1">
        <v>2.0</v>
      </c>
      <c r="F5488" s="7" t="str">
        <f>vlookup(E5488,Teams!A:B,2,false)</f>
        <v>Blair A</v>
      </c>
      <c r="G5488" s="1" t="b">
        <v>1</v>
      </c>
      <c r="H5488" s="1" t="b">
        <v>0</v>
      </c>
      <c r="I5488" s="1">
        <v>6.0</v>
      </c>
      <c r="J5488" s="7" t="str">
        <f>vlookup(I5488,Cats!$A:$B,2,false)</f>
        <v>P</v>
      </c>
    </row>
    <row r="5489">
      <c r="A5489" s="1">
        <v>142498.0</v>
      </c>
      <c r="B5489" s="1">
        <v>582.0</v>
      </c>
      <c r="C5489" s="1">
        <v>0.0</v>
      </c>
      <c r="D5489" s="1" t="s">
        <v>32</v>
      </c>
      <c r="E5489" s="1">
        <v>17.0</v>
      </c>
      <c r="F5489" s="7" t="str">
        <f>vlookup(E5489,Teams!A:B,2,false)</f>
        <v>Green Hope</v>
      </c>
      <c r="G5489" s="1" t="b">
        <v>0</v>
      </c>
      <c r="H5489" s="1" t="b">
        <v>1</v>
      </c>
      <c r="I5489" s="1">
        <v>6.0</v>
      </c>
      <c r="J5489" s="7" t="str">
        <f>vlookup(I5489,Cats!$A:$B,2,false)</f>
        <v>P</v>
      </c>
    </row>
    <row r="5490">
      <c r="A5490" s="1">
        <v>142499.0</v>
      </c>
      <c r="B5490" s="1">
        <v>582.0</v>
      </c>
      <c r="C5490" s="1">
        <v>4.0</v>
      </c>
      <c r="D5490" s="1" t="s">
        <v>96</v>
      </c>
      <c r="E5490" s="1">
        <v>2.0</v>
      </c>
      <c r="F5490" s="7" t="str">
        <f>vlookup(E5490,Teams!A:B,2,false)</f>
        <v>Blair A</v>
      </c>
      <c r="G5490" s="1" t="b">
        <v>1</v>
      </c>
      <c r="H5490" s="1" t="b">
        <v>0</v>
      </c>
      <c r="I5490" s="1">
        <v>7.0</v>
      </c>
      <c r="J5490" s="7" t="str">
        <f>vlookup(I5490,Cats!$A:$B,2,false)</f>
        <v>X</v>
      </c>
    </row>
    <row r="5491">
      <c r="A5491" s="1">
        <v>142500.0</v>
      </c>
      <c r="B5491" s="1">
        <v>582.0</v>
      </c>
      <c r="C5491" s="1">
        <v>0.0</v>
      </c>
      <c r="D5491" s="1" t="s">
        <v>32</v>
      </c>
      <c r="E5491" s="1">
        <v>17.0</v>
      </c>
      <c r="F5491" s="7" t="str">
        <f>vlookup(E5491,Teams!A:B,2,false)</f>
        <v>Green Hope</v>
      </c>
      <c r="G5491" s="1" t="b">
        <v>0</v>
      </c>
      <c r="H5491" s="1" t="b">
        <v>1</v>
      </c>
      <c r="I5491" s="1">
        <v>7.0</v>
      </c>
      <c r="J5491" s="7" t="str">
        <f>vlookup(I5491,Cats!$A:$B,2,false)</f>
        <v>X</v>
      </c>
    </row>
    <row r="5492">
      <c r="A5492" s="1">
        <v>142501.0</v>
      </c>
      <c r="B5492" s="1">
        <v>582.0</v>
      </c>
      <c r="C5492" s="1">
        <v>0.0</v>
      </c>
      <c r="D5492" s="1" t="s">
        <v>204</v>
      </c>
      <c r="E5492" s="1">
        <v>2.0</v>
      </c>
      <c r="F5492" s="7" t="str">
        <f>vlookup(E5492,Teams!A:B,2,false)</f>
        <v>Blair A</v>
      </c>
      <c r="G5492" s="1" t="b">
        <v>1</v>
      </c>
      <c r="H5492" s="1" t="b">
        <v>0</v>
      </c>
      <c r="I5492" s="1">
        <v>8.0</v>
      </c>
      <c r="J5492" s="7" t="str">
        <f>vlookup(I5492,Cats!$A:$B,2,false)</f>
        <v>M</v>
      </c>
    </row>
    <row r="5493">
      <c r="A5493" s="1">
        <v>142502.0</v>
      </c>
      <c r="B5493" s="1">
        <v>582.0</v>
      </c>
      <c r="C5493" s="1">
        <v>4.0</v>
      </c>
      <c r="D5493" s="1" t="s">
        <v>203</v>
      </c>
      <c r="E5493" s="1">
        <v>17.0</v>
      </c>
      <c r="F5493" s="7" t="str">
        <f>vlookup(E5493,Teams!A:B,2,false)</f>
        <v>Green Hope</v>
      </c>
      <c r="G5493" s="1" t="b">
        <v>0</v>
      </c>
      <c r="H5493" s="1" t="b">
        <v>0</v>
      </c>
      <c r="I5493" s="1">
        <v>8.0</v>
      </c>
      <c r="J5493" s="7" t="str">
        <f>vlookup(I5493,Cats!$A:$B,2,false)</f>
        <v>M</v>
      </c>
    </row>
    <row r="5494">
      <c r="A5494" s="1">
        <v>142503.0</v>
      </c>
      <c r="B5494" s="1">
        <v>582.0</v>
      </c>
      <c r="C5494" s="1">
        <v>-4.0</v>
      </c>
      <c r="D5494" s="1" t="s">
        <v>96</v>
      </c>
      <c r="E5494" s="1">
        <v>2.0</v>
      </c>
      <c r="F5494" s="7" t="str">
        <f>vlookup(E5494,Teams!A:B,2,false)</f>
        <v>Blair A</v>
      </c>
      <c r="G5494" s="1" t="b">
        <v>1</v>
      </c>
      <c r="H5494" s="1" t="b">
        <v>0</v>
      </c>
      <c r="I5494" s="1">
        <v>9.0</v>
      </c>
      <c r="J5494" s="7" t="str">
        <f>vlookup(I5494,Cats!$A:$B,2,false)</f>
        <v>C</v>
      </c>
    </row>
    <row r="5495">
      <c r="A5495" s="1">
        <v>142504.0</v>
      </c>
      <c r="B5495" s="1">
        <v>582.0</v>
      </c>
      <c r="C5495" s="1">
        <v>0.0</v>
      </c>
      <c r="D5495" s="1" t="s">
        <v>193</v>
      </c>
      <c r="E5495" s="1">
        <v>17.0</v>
      </c>
      <c r="F5495" s="7" t="str">
        <f>vlookup(E5495,Teams!A:B,2,false)</f>
        <v>Green Hope</v>
      </c>
      <c r="G5495" s="1" t="b">
        <v>0</v>
      </c>
      <c r="H5495" s="1" t="b">
        <v>0</v>
      </c>
      <c r="I5495" s="1">
        <v>9.0</v>
      </c>
      <c r="J5495" s="7" t="str">
        <f>vlookup(I5495,Cats!$A:$B,2,false)</f>
        <v>C</v>
      </c>
    </row>
    <row r="5496">
      <c r="A5496" s="1">
        <v>142505.0</v>
      </c>
      <c r="B5496" s="1">
        <v>582.0</v>
      </c>
      <c r="C5496" s="1">
        <v>14.0</v>
      </c>
      <c r="D5496" s="1" t="s">
        <v>96</v>
      </c>
      <c r="E5496" s="1">
        <v>2.0</v>
      </c>
      <c r="F5496" s="7" t="str">
        <f>vlookup(E5496,Teams!A:B,2,false)</f>
        <v>Blair A</v>
      </c>
      <c r="G5496" s="1" t="b">
        <v>1</v>
      </c>
      <c r="H5496" s="1" t="b">
        <v>0</v>
      </c>
      <c r="I5496" s="1">
        <v>10.0</v>
      </c>
      <c r="J5496" s="7" t="str">
        <f>vlookup(I5496,Cats!$A:$B,2,false)</f>
        <v>E</v>
      </c>
    </row>
    <row r="5497">
      <c r="A5497" s="1">
        <v>142506.0</v>
      </c>
      <c r="B5497" s="1">
        <v>582.0</v>
      </c>
      <c r="C5497" s="1">
        <v>0.0</v>
      </c>
      <c r="D5497" s="1" t="s">
        <v>191</v>
      </c>
      <c r="E5497" s="1">
        <v>17.0</v>
      </c>
      <c r="F5497" s="7" t="str">
        <f>vlookup(E5497,Teams!A:B,2,false)</f>
        <v>Green Hope</v>
      </c>
      <c r="G5497" s="1" t="b">
        <v>0</v>
      </c>
      <c r="H5497" s="1" t="b">
        <v>0</v>
      </c>
      <c r="I5497" s="1">
        <v>10.0</v>
      </c>
      <c r="J5497" s="7" t="str">
        <f>vlookup(I5497,Cats!$A:$B,2,false)</f>
        <v>E</v>
      </c>
    </row>
    <row r="5498">
      <c r="A5498" s="1">
        <v>142507.0</v>
      </c>
      <c r="B5498" s="1">
        <v>582.0</v>
      </c>
      <c r="C5498" s="1">
        <v>-4.0</v>
      </c>
      <c r="D5498" s="1" t="s">
        <v>96</v>
      </c>
      <c r="E5498" s="1">
        <v>2.0</v>
      </c>
      <c r="F5498" s="7" t="str">
        <f>vlookup(E5498,Teams!A:B,2,false)</f>
        <v>Blair A</v>
      </c>
      <c r="G5498" s="1" t="b">
        <v>1</v>
      </c>
      <c r="H5498" s="1" t="b">
        <v>0</v>
      </c>
      <c r="I5498" s="1">
        <v>11.0</v>
      </c>
      <c r="J5498" s="7" t="str">
        <f>vlookup(I5498,Cats!$A:$B,2,false)</f>
        <v>B</v>
      </c>
    </row>
    <row r="5499">
      <c r="A5499" s="1">
        <v>142508.0</v>
      </c>
      <c r="B5499" s="1">
        <v>582.0</v>
      </c>
      <c r="C5499" s="1">
        <v>0.0</v>
      </c>
      <c r="D5499" s="1" t="s">
        <v>192</v>
      </c>
      <c r="E5499" s="1">
        <v>17.0</v>
      </c>
      <c r="F5499" s="7" t="str">
        <f>vlookup(E5499,Teams!A:B,2,false)</f>
        <v>Green Hope</v>
      </c>
      <c r="G5499" s="1" t="b">
        <v>0</v>
      </c>
      <c r="H5499" s="1" t="b">
        <v>0</v>
      </c>
      <c r="I5499" s="1">
        <v>11.0</v>
      </c>
      <c r="J5499" s="7" t="str">
        <f>vlookup(I5499,Cats!$A:$B,2,false)</f>
        <v>B</v>
      </c>
    </row>
    <row r="5500">
      <c r="A5500" s="1">
        <v>142509.0</v>
      </c>
      <c r="B5500" s="1">
        <v>582.0</v>
      </c>
      <c r="C5500" s="1">
        <v>4.0</v>
      </c>
      <c r="D5500" s="1" t="s">
        <v>180</v>
      </c>
      <c r="E5500" s="1">
        <v>2.0</v>
      </c>
      <c r="F5500" s="7" t="str">
        <f>vlookup(E5500,Teams!A:B,2,false)</f>
        <v>Blair A</v>
      </c>
      <c r="G5500" s="1" t="b">
        <v>1</v>
      </c>
      <c r="H5500" s="1" t="b">
        <v>0</v>
      </c>
      <c r="I5500" s="1">
        <v>12.0</v>
      </c>
      <c r="J5500" s="7" t="str">
        <f>vlookup(I5500,Cats!$A:$B,2,false)</f>
        <v>P</v>
      </c>
    </row>
    <row r="5501">
      <c r="A5501" s="1">
        <v>142510.0</v>
      </c>
      <c r="B5501" s="1">
        <v>582.0</v>
      </c>
      <c r="C5501" s="1">
        <v>0.0</v>
      </c>
      <c r="D5501" s="1" t="s">
        <v>191</v>
      </c>
      <c r="E5501" s="1">
        <v>17.0</v>
      </c>
      <c r="F5501" s="7" t="str">
        <f>vlookup(E5501,Teams!A:B,2,false)</f>
        <v>Green Hope</v>
      </c>
      <c r="G5501" s="1" t="b">
        <v>0</v>
      </c>
      <c r="H5501" s="1" t="b">
        <v>1</v>
      </c>
      <c r="I5501" s="1">
        <v>12.0</v>
      </c>
      <c r="J5501" s="7" t="str">
        <f>vlookup(I5501,Cats!$A:$B,2,false)</f>
        <v>P</v>
      </c>
    </row>
    <row r="5502">
      <c r="A5502" s="1">
        <v>142511.0</v>
      </c>
      <c r="B5502" s="1">
        <v>582.0</v>
      </c>
      <c r="C5502" s="1">
        <v>4.0</v>
      </c>
      <c r="D5502" s="1" t="s">
        <v>204</v>
      </c>
      <c r="E5502" s="1">
        <v>2.0</v>
      </c>
      <c r="F5502" s="7" t="str">
        <f>vlookup(E5502,Teams!A:B,2,false)</f>
        <v>Blair A</v>
      </c>
      <c r="G5502" s="1" t="b">
        <v>1</v>
      </c>
      <c r="H5502" s="1" t="b">
        <v>0</v>
      </c>
      <c r="I5502" s="1">
        <v>13.0</v>
      </c>
      <c r="J5502" s="7" t="str">
        <f>vlookup(I5502,Cats!$A:$B,2,false)</f>
        <v>X</v>
      </c>
    </row>
    <row r="5503">
      <c r="A5503" s="1">
        <v>142512.0</v>
      </c>
      <c r="B5503" s="1">
        <v>582.0</v>
      </c>
      <c r="C5503" s="1">
        <v>0.0</v>
      </c>
      <c r="D5503" s="1" t="s">
        <v>32</v>
      </c>
      <c r="E5503" s="1">
        <v>17.0</v>
      </c>
      <c r="F5503" s="7" t="str">
        <f>vlookup(E5503,Teams!A:B,2,false)</f>
        <v>Green Hope</v>
      </c>
      <c r="G5503" s="1" t="b">
        <v>0</v>
      </c>
      <c r="H5503" s="1" t="b">
        <v>1</v>
      </c>
      <c r="I5503" s="1">
        <v>13.0</v>
      </c>
      <c r="J5503" s="7" t="str">
        <f>vlookup(I5503,Cats!$A:$B,2,false)</f>
        <v>X</v>
      </c>
    </row>
    <row r="5504">
      <c r="A5504" s="1">
        <v>142513.0</v>
      </c>
      <c r="B5504" s="1">
        <v>582.0</v>
      </c>
      <c r="C5504" s="1">
        <v>14.0</v>
      </c>
      <c r="D5504" s="1" t="s">
        <v>204</v>
      </c>
      <c r="E5504" s="1">
        <v>2.0</v>
      </c>
      <c r="F5504" s="7" t="str">
        <f>vlookup(E5504,Teams!A:B,2,false)</f>
        <v>Blair A</v>
      </c>
      <c r="G5504" s="1" t="b">
        <v>1</v>
      </c>
      <c r="H5504" s="1" t="b">
        <v>0</v>
      </c>
      <c r="I5504" s="1">
        <v>14.0</v>
      </c>
      <c r="J5504" s="7" t="str">
        <f>vlookup(I5504,Cats!$A:$B,2,false)</f>
        <v>M</v>
      </c>
    </row>
    <row r="5505">
      <c r="A5505" s="1">
        <v>142514.0</v>
      </c>
      <c r="B5505" s="1">
        <v>582.0</v>
      </c>
      <c r="C5505" s="1">
        <v>0.0</v>
      </c>
      <c r="D5505" s="1" t="s">
        <v>203</v>
      </c>
      <c r="E5505" s="1">
        <v>17.0</v>
      </c>
      <c r="F5505" s="7" t="str">
        <f>vlookup(E5505,Teams!A:B,2,false)</f>
        <v>Green Hope</v>
      </c>
      <c r="G5505" s="1" t="b">
        <v>0</v>
      </c>
      <c r="H5505" s="1" t="b">
        <v>0</v>
      </c>
      <c r="I5505" s="1">
        <v>14.0</v>
      </c>
      <c r="J5505" s="7" t="str">
        <f>vlookup(I5505,Cats!$A:$B,2,false)</f>
        <v>M</v>
      </c>
    </row>
    <row r="5506">
      <c r="A5506" s="1">
        <v>142515.0</v>
      </c>
      <c r="B5506" s="1">
        <v>582.0</v>
      </c>
      <c r="C5506" s="1">
        <v>14.0</v>
      </c>
      <c r="D5506" s="1" t="s">
        <v>96</v>
      </c>
      <c r="E5506" s="1">
        <v>2.0</v>
      </c>
      <c r="F5506" s="7" t="str">
        <f>vlookup(E5506,Teams!A:B,2,false)</f>
        <v>Blair A</v>
      </c>
      <c r="G5506" s="1" t="b">
        <v>1</v>
      </c>
      <c r="H5506" s="1" t="b">
        <v>0</v>
      </c>
      <c r="I5506" s="1">
        <v>15.0</v>
      </c>
      <c r="J5506" s="7" t="str">
        <f>vlookup(I5506,Cats!$A:$B,2,false)</f>
        <v>C</v>
      </c>
    </row>
    <row r="5507">
      <c r="A5507" s="1">
        <v>142516.0</v>
      </c>
      <c r="B5507" s="1">
        <v>582.0</v>
      </c>
      <c r="C5507" s="1">
        <v>0.0</v>
      </c>
      <c r="D5507" s="1" t="s">
        <v>32</v>
      </c>
      <c r="E5507" s="1">
        <v>17.0</v>
      </c>
      <c r="F5507" s="7" t="str">
        <f>vlookup(E5507,Teams!A:B,2,false)</f>
        <v>Green Hope</v>
      </c>
      <c r="G5507" s="1" t="b">
        <v>0</v>
      </c>
      <c r="H5507" s="1" t="b">
        <v>1</v>
      </c>
      <c r="I5507" s="1">
        <v>15.0</v>
      </c>
      <c r="J5507" s="7" t="str">
        <f>vlookup(I5507,Cats!$A:$B,2,false)</f>
        <v>C</v>
      </c>
    </row>
    <row r="5508">
      <c r="A5508" s="1">
        <v>142517.0</v>
      </c>
      <c r="B5508" s="1">
        <v>582.0</v>
      </c>
      <c r="C5508" s="1">
        <v>0.0</v>
      </c>
      <c r="D5508" s="1" t="s">
        <v>32</v>
      </c>
      <c r="E5508" s="1">
        <v>2.0</v>
      </c>
      <c r="F5508" s="7" t="str">
        <f>vlookup(E5508,Teams!A:B,2,false)</f>
        <v>Blair A</v>
      </c>
      <c r="G5508" s="1" t="b">
        <v>1</v>
      </c>
      <c r="H5508" s="1" t="b">
        <v>1</v>
      </c>
      <c r="I5508" s="1">
        <v>16.0</v>
      </c>
      <c r="J5508" s="7" t="str">
        <f>vlookup(I5508,Cats!$A:$B,2,false)</f>
        <v>E</v>
      </c>
    </row>
    <row r="5509">
      <c r="A5509" s="1">
        <v>142518.0</v>
      </c>
      <c r="B5509" s="1">
        <v>582.0</v>
      </c>
      <c r="C5509" s="1">
        <v>4.0</v>
      </c>
      <c r="D5509" s="1" t="s">
        <v>191</v>
      </c>
      <c r="E5509" s="1">
        <v>17.0</v>
      </c>
      <c r="F5509" s="7" t="str">
        <f>vlookup(E5509,Teams!A:B,2,false)</f>
        <v>Green Hope</v>
      </c>
      <c r="G5509" s="1" t="b">
        <v>0</v>
      </c>
      <c r="H5509" s="1" t="b">
        <v>0</v>
      </c>
      <c r="I5509" s="1">
        <v>16.0</v>
      </c>
      <c r="J5509" s="7" t="str">
        <f>vlookup(I5509,Cats!$A:$B,2,false)</f>
        <v>E</v>
      </c>
    </row>
    <row r="5510">
      <c r="A5510" s="1">
        <v>142519.0</v>
      </c>
      <c r="B5510" s="1">
        <v>582.0</v>
      </c>
      <c r="C5510" s="1">
        <v>-4.0</v>
      </c>
      <c r="D5510" s="1" t="s">
        <v>96</v>
      </c>
      <c r="E5510" s="1">
        <v>2.0</v>
      </c>
      <c r="F5510" s="7" t="str">
        <f>vlookup(E5510,Teams!A:B,2,false)</f>
        <v>Blair A</v>
      </c>
      <c r="G5510" s="1" t="b">
        <v>1</v>
      </c>
      <c r="H5510" s="1" t="b">
        <v>0</v>
      </c>
      <c r="I5510" s="1">
        <v>17.0</v>
      </c>
      <c r="J5510" s="7" t="str">
        <f>vlookup(I5510,Cats!$A:$B,2,false)</f>
        <v>B</v>
      </c>
    </row>
    <row r="5511">
      <c r="A5511" s="1">
        <v>142520.0</v>
      </c>
      <c r="B5511" s="1">
        <v>582.0</v>
      </c>
      <c r="C5511" s="1">
        <v>0.0</v>
      </c>
      <c r="D5511" s="1" t="s">
        <v>192</v>
      </c>
      <c r="E5511" s="1">
        <v>17.0</v>
      </c>
      <c r="F5511" s="7" t="str">
        <f>vlookup(E5511,Teams!A:B,2,false)</f>
        <v>Green Hope</v>
      </c>
      <c r="G5511" s="1" t="b">
        <v>0</v>
      </c>
      <c r="H5511" s="1" t="b">
        <v>0</v>
      </c>
      <c r="I5511" s="1">
        <v>17.0</v>
      </c>
      <c r="J5511" s="7" t="str">
        <f>vlookup(I5511,Cats!$A:$B,2,false)</f>
        <v>B</v>
      </c>
    </row>
    <row r="5512">
      <c r="A5512" s="1">
        <v>142521.0</v>
      </c>
      <c r="B5512" s="1">
        <v>582.0</v>
      </c>
      <c r="C5512" s="1">
        <v>14.0</v>
      </c>
      <c r="D5512" s="1" t="s">
        <v>96</v>
      </c>
      <c r="E5512" s="1">
        <v>2.0</v>
      </c>
      <c r="F5512" s="7" t="str">
        <f>vlookup(E5512,Teams!A:B,2,false)</f>
        <v>Blair A</v>
      </c>
      <c r="G5512" s="1" t="b">
        <v>1</v>
      </c>
      <c r="H5512" s="1" t="b">
        <v>0</v>
      </c>
      <c r="I5512" s="1">
        <v>18.0</v>
      </c>
      <c r="J5512" s="7" t="str">
        <f>vlookup(I5512,Cats!$A:$B,2,false)</f>
        <v>P</v>
      </c>
    </row>
    <row r="5513">
      <c r="A5513" s="1">
        <v>142522.0</v>
      </c>
      <c r="B5513" s="1">
        <v>582.0</v>
      </c>
      <c r="C5513" s="1">
        <v>0.0</v>
      </c>
      <c r="D5513" s="1" t="s">
        <v>32</v>
      </c>
      <c r="E5513" s="1">
        <v>17.0</v>
      </c>
      <c r="F5513" s="7" t="str">
        <f>vlookup(E5513,Teams!A:B,2,false)</f>
        <v>Green Hope</v>
      </c>
      <c r="G5513" s="1" t="b">
        <v>0</v>
      </c>
      <c r="H5513" s="1" t="b">
        <v>1</v>
      </c>
      <c r="I5513" s="1">
        <v>18.0</v>
      </c>
      <c r="J5513" s="7" t="str">
        <f>vlookup(I5513,Cats!$A:$B,2,false)</f>
        <v>P</v>
      </c>
    </row>
    <row r="5514">
      <c r="A5514" s="1">
        <v>142523.0</v>
      </c>
      <c r="B5514" s="1">
        <v>582.0</v>
      </c>
      <c r="C5514" s="1">
        <v>4.0</v>
      </c>
      <c r="D5514" s="1" t="s">
        <v>180</v>
      </c>
      <c r="E5514" s="1">
        <v>2.0</v>
      </c>
      <c r="F5514" s="7" t="str">
        <f>vlookup(E5514,Teams!A:B,2,false)</f>
        <v>Blair A</v>
      </c>
      <c r="G5514" s="1" t="b">
        <v>1</v>
      </c>
      <c r="H5514" s="1" t="b">
        <v>0</v>
      </c>
      <c r="I5514" s="1">
        <v>19.0</v>
      </c>
      <c r="J5514" s="7" t="str">
        <f>vlookup(I5514,Cats!$A:$B,2,false)</f>
        <v>X</v>
      </c>
    </row>
    <row r="5515">
      <c r="A5515" s="1">
        <v>142524.0</v>
      </c>
      <c r="B5515" s="1">
        <v>582.0</v>
      </c>
      <c r="C5515" s="1">
        <v>0.0</v>
      </c>
      <c r="D5515" s="1" t="s">
        <v>32</v>
      </c>
      <c r="E5515" s="1">
        <v>17.0</v>
      </c>
      <c r="F5515" s="7" t="str">
        <f>vlookup(E5515,Teams!A:B,2,false)</f>
        <v>Green Hope</v>
      </c>
      <c r="G5515" s="1" t="b">
        <v>0</v>
      </c>
      <c r="H5515" s="1" t="b">
        <v>1</v>
      </c>
      <c r="I5515" s="1">
        <v>19.0</v>
      </c>
      <c r="J5515" s="7" t="str">
        <f>vlookup(I5515,Cats!$A:$B,2,false)</f>
        <v>X</v>
      </c>
    </row>
    <row r="5516">
      <c r="A5516" s="1">
        <v>142525.0</v>
      </c>
      <c r="B5516" s="1">
        <v>582.0</v>
      </c>
      <c r="C5516" s="1">
        <v>0.0</v>
      </c>
      <c r="D5516" s="1" t="s">
        <v>204</v>
      </c>
      <c r="E5516" s="1">
        <v>2.0</v>
      </c>
      <c r="F5516" s="7" t="str">
        <f>vlookup(E5516,Teams!A:B,2,false)</f>
        <v>Blair A</v>
      </c>
      <c r="G5516" s="1" t="b">
        <v>1</v>
      </c>
      <c r="H5516" s="1" t="b">
        <v>0</v>
      </c>
      <c r="I5516" s="1">
        <v>20.0</v>
      </c>
      <c r="J5516" s="7" t="str">
        <f>vlookup(I5516,Cats!$A:$B,2,false)</f>
        <v>M</v>
      </c>
    </row>
    <row r="5517">
      <c r="A5517" s="1">
        <v>142526.0</v>
      </c>
      <c r="B5517" s="1">
        <v>582.0</v>
      </c>
      <c r="C5517" s="1">
        <v>4.0</v>
      </c>
      <c r="D5517" s="1" t="s">
        <v>227</v>
      </c>
      <c r="E5517" s="1">
        <v>17.0</v>
      </c>
      <c r="F5517" s="7" t="str">
        <f>vlookup(E5517,Teams!A:B,2,false)</f>
        <v>Green Hope</v>
      </c>
      <c r="G5517" s="1" t="b">
        <v>0</v>
      </c>
      <c r="H5517" s="1" t="b">
        <v>0</v>
      </c>
      <c r="I5517" s="1">
        <v>20.0</v>
      </c>
      <c r="J5517" s="7" t="str">
        <f>vlookup(I5517,Cats!$A:$B,2,false)</f>
        <v>M</v>
      </c>
    </row>
    <row r="5518">
      <c r="A5518" s="1">
        <v>142527.0</v>
      </c>
      <c r="B5518" s="1">
        <v>582.0</v>
      </c>
      <c r="C5518" s="1">
        <v>0.0</v>
      </c>
      <c r="D5518" s="1" t="s">
        <v>96</v>
      </c>
      <c r="E5518" s="1">
        <v>2.0</v>
      </c>
      <c r="F5518" s="7" t="str">
        <f>vlookup(E5518,Teams!A:B,2,false)</f>
        <v>Blair A</v>
      </c>
      <c r="G5518" s="1" t="b">
        <v>1</v>
      </c>
      <c r="H5518" s="1" t="b">
        <v>0</v>
      </c>
      <c r="I5518" s="1">
        <v>21.0</v>
      </c>
      <c r="J5518" s="7" t="str">
        <f>vlookup(I5518,Cats!$A:$B,2,false)</f>
        <v>C</v>
      </c>
    </row>
    <row r="5519">
      <c r="A5519" s="1">
        <v>142528.0</v>
      </c>
      <c r="B5519" s="1">
        <v>582.0</v>
      </c>
      <c r="C5519" s="1">
        <v>14.0</v>
      </c>
      <c r="D5519" s="1" t="s">
        <v>193</v>
      </c>
      <c r="E5519" s="1">
        <v>17.0</v>
      </c>
      <c r="F5519" s="7" t="str">
        <f>vlookup(E5519,Teams!A:B,2,false)</f>
        <v>Green Hope</v>
      </c>
      <c r="G5519" s="1" t="b">
        <v>0</v>
      </c>
      <c r="H5519" s="1" t="b">
        <v>0</v>
      </c>
      <c r="I5519" s="1">
        <v>21.0</v>
      </c>
      <c r="J5519" s="7" t="str">
        <f>vlookup(I5519,Cats!$A:$B,2,false)</f>
        <v>C</v>
      </c>
    </row>
    <row r="5520">
      <c r="A5520" s="1">
        <v>142529.0</v>
      </c>
      <c r="B5520" s="1">
        <v>582.0</v>
      </c>
      <c r="C5520" s="1">
        <v>0.0</v>
      </c>
      <c r="D5520" s="1" t="s">
        <v>180</v>
      </c>
      <c r="E5520" s="1">
        <v>2.0</v>
      </c>
      <c r="F5520" s="7" t="str">
        <f>vlookup(E5520,Teams!A:B,2,false)</f>
        <v>Blair A</v>
      </c>
      <c r="G5520" s="1" t="b">
        <v>1</v>
      </c>
      <c r="H5520" s="1" t="b">
        <v>0</v>
      </c>
      <c r="I5520" s="1">
        <v>22.0</v>
      </c>
      <c r="J5520" s="7" t="str">
        <f>vlookup(I5520,Cats!$A:$B,2,false)</f>
        <v>E</v>
      </c>
    </row>
    <row r="5521">
      <c r="A5521" s="1">
        <v>142530.0</v>
      </c>
      <c r="B5521" s="1">
        <v>582.0</v>
      </c>
      <c r="C5521" s="1">
        <v>0.0</v>
      </c>
      <c r="D5521" s="1" t="s">
        <v>191</v>
      </c>
      <c r="E5521" s="1">
        <v>17.0</v>
      </c>
      <c r="F5521" s="7" t="str">
        <f>vlookup(E5521,Teams!A:B,2,false)</f>
        <v>Green Hope</v>
      </c>
      <c r="G5521" s="1" t="b">
        <v>0</v>
      </c>
      <c r="H5521" s="1" t="b">
        <v>0</v>
      </c>
      <c r="I5521" s="1">
        <v>22.0</v>
      </c>
      <c r="J5521" s="7" t="str">
        <f>vlookup(I5521,Cats!$A:$B,2,false)</f>
        <v>E</v>
      </c>
    </row>
    <row r="5522">
      <c r="A5522" s="1">
        <v>142531.0</v>
      </c>
      <c r="B5522" s="1">
        <v>582.0</v>
      </c>
      <c r="C5522" s="1">
        <v>0.0</v>
      </c>
      <c r="D5522" s="1" t="s">
        <v>96</v>
      </c>
      <c r="E5522" s="1">
        <v>2.0</v>
      </c>
      <c r="F5522" s="7" t="str">
        <f>vlookup(E5522,Teams!A:B,2,false)</f>
        <v>Blair A</v>
      </c>
      <c r="G5522" s="1" t="b">
        <v>1</v>
      </c>
      <c r="H5522" s="1" t="b">
        <v>0</v>
      </c>
      <c r="I5522" s="1">
        <v>23.0</v>
      </c>
      <c r="J5522" s="7" t="str">
        <f>vlookup(I5522,Cats!$A:$B,2,false)</f>
        <v>B</v>
      </c>
    </row>
    <row r="5523">
      <c r="A5523" s="1">
        <v>142532.0</v>
      </c>
      <c r="B5523" s="1">
        <v>582.0</v>
      </c>
      <c r="C5523" s="1">
        <v>0.0</v>
      </c>
      <c r="D5523" s="1" t="s">
        <v>192</v>
      </c>
      <c r="E5523" s="1">
        <v>17.0</v>
      </c>
      <c r="F5523" s="7" t="str">
        <f>vlookup(E5523,Teams!A:B,2,false)</f>
        <v>Green Hope</v>
      </c>
      <c r="G5523" s="1" t="b">
        <v>0</v>
      </c>
      <c r="H5523" s="1" t="b">
        <v>0</v>
      </c>
      <c r="I5523" s="1">
        <v>23.0</v>
      </c>
      <c r="J5523" s="7" t="str">
        <f>vlookup(I5523,Cats!$A:$B,2,false)</f>
        <v>B</v>
      </c>
    </row>
    <row r="5524">
      <c r="A5524" s="1">
        <v>142533.0</v>
      </c>
      <c r="B5524" s="1">
        <v>582.0</v>
      </c>
      <c r="C5524" s="1">
        <v>14.0</v>
      </c>
      <c r="D5524" s="1" t="s">
        <v>180</v>
      </c>
      <c r="E5524" s="1">
        <v>2.0</v>
      </c>
      <c r="F5524" s="7" t="str">
        <f>vlookup(E5524,Teams!A:B,2,false)</f>
        <v>Blair A</v>
      </c>
      <c r="G5524" s="1" t="b">
        <v>1</v>
      </c>
      <c r="H5524" s="1" t="b">
        <v>0</v>
      </c>
      <c r="I5524" s="1">
        <v>24.0</v>
      </c>
      <c r="J5524" s="7" t="str">
        <f>vlookup(I5524,Cats!$A:$B,2,false)</f>
        <v>P</v>
      </c>
    </row>
    <row r="5525">
      <c r="A5525" s="1">
        <v>142534.0</v>
      </c>
      <c r="B5525" s="1">
        <v>582.0</v>
      </c>
      <c r="C5525" s="1">
        <v>0.0</v>
      </c>
      <c r="D5525" s="1" t="s">
        <v>32</v>
      </c>
      <c r="E5525" s="1">
        <v>17.0</v>
      </c>
      <c r="F5525" s="7" t="str">
        <f>vlookup(E5525,Teams!A:B,2,false)</f>
        <v>Green Hope</v>
      </c>
      <c r="G5525" s="1" t="b">
        <v>0</v>
      </c>
      <c r="H5525" s="1" t="b">
        <v>1</v>
      </c>
      <c r="I5525" s="1">
        <v>24.0</v>
      </c>
      <c r="J5525" s="7" t="str">
        <f>vlookup(I5525,Cats!$A:$B,2,false)</f>
        <v>P</v>
      </c>
    </row>
    <row r="5526">
      <c r="A5526" s="1">
        <v>142535.0</v>
      </c>
      <c r="B5526" s="1">
        <v>583.0</v>
      </c>
      <c r="C5526" s="1">
        <v>4.0</v>
      </c>
      <c r="D5526" s="1" t="s">
        <v>181</v>
      </c>
      <c r="E5526" s="1">
        <v>7.0</v>
      </c>
      <c r="F5526" s="7" t="str">
        <f>vlookup(E5526,Teams!A:B,2,false)</f>
        <v>Buchholz B</v>
      </c>
      <c r="G5526" s="1" t="b">
        <v>1</v>
      </c>
      <c r="H5526" s="1" t="b">
        <v>0</v>
      </c>
      <c r="I5526" s="1">
        <v>1.0</v>
      </c>
      <c r="J5526" s="7" t="str">
        <f>vlookup(I5526,Cats!$A:$B,2,false)</f>
        <v>X</v>
      </c>
    </row>
    <row r="5527">
      <c r="A5527" s="1">
        <v>142536.0</v>
      </c>
      <c r="B5527" s="1">
        <v>583.0</v>
      </c>
      <c r="C5527" s="1">
        <v>0.0</v>
      </c>
      <c r="D5527" s="1" t="s">
        <v>112</v>
      </c>
      <c r="E5527" s="1">
        <v>26.0</v>
      </c>
      <c r="F5527" s="7" t="str">
        <f>vlookup(E5527,Teams!A:B,2,false)</f>
        <v>Lynbrook</v>
      </c>
      <c r="G5527" s="1" t="b">
        <v>0</v>
      </c>
      <c r="H5527" s="1" t="b">
        <v>0</v>
      </c>
      <c r="I5527" s="1">
        <v>1.0</v>
      </c>
      <c r="J5527" s="7" t="str">
        <f>vlookup(I5527,Cats!$A:$B,2,false)</f>
        <v>X</v>
      </c>
    </row>
    <row r="5528">
      <c r="A5528" s="1">
        <v>142537.0</v>
      </c>
      <c r="B5528" s="1">
        <v>583.0</v>
      </c>
      <c r="C5528" s="1">
        <v>14.0</v>
      </c>
      <c r="D5528" s="1" t="s">
        <v>181</v>
      </c>
      <c r="E5528" s="1">
        <v>7.0</v>
      </c>
      <c r="F5528" s="7" t="str">
        <f>vlookup(E5528,Teams!A:B,2,false)</f>
        <v>Buchholz B</v>
      </c>
      <c r="G5528" s="1" t="b">
        <v>1</v>
      </c>
      <c r="H5528" s="1" t="b">
        <v>0</v>
      </c>
      <c r="I5528" s="1">
        <v>2.0</v>
      </c>
      <c r="J5528" s="7" t="str">
        <f>vlookup(I5528,Cats!$A:$B,2,false)</f>
        <v>M</v>
      </c>
    </row>
    <row r="5529">
      <c r="A5529" s="1">
        <v>142538.0</v>
      </c>
      <c r="B5529" s="1">
        <v>583.0</v>
      </c>
      <c r="C5529" s="1">
        <v>0.0</v>
      </c>
      <c r="D5529" s="1" t="s">
        <v>32</v>
      </c>
      <c r="E5529" s="1">
        <v>26.0</v>
      </c>
      <c r="F5529" s="7" t="str">
        <f>vlookup(E5529,Teams!A:B,2,false)</f>
        <v>Lynbrook</v>
      </c>
      <c r="G5529" s="1" t="b">
        <v>0</v>
      </c>
      <c r="H5529" s="1" t="b">
        <v>1</v>
      </c>
      <c r="I5529" s="1">
        <v>2.0</v>
      </c>
      <c r="J5529" s="7" t="str">
        <f>vlookup(I5529,Cats!$A:$B,2,false)</f>
        <v>M</v>
      </c>
    </row>
    <row r="5530">
      <c r="A5530" s="1">
        <v>142539.0</v>
      </c>
      <c r="B5530" s="1">
        <v>583.0</v>
      </c>
      <c r="C5530" s="1">
        <v>14.0</v>
      </c>
      <c r="D5530" s="1" t="s">
        <v>181</v>
      </c>
      <c r="E5530" s="1">
        <v>7.0</v>
      </c>
      <c r="F5530" s="7" t="str">
        <f>vlookup(E5530,Teams!A:B,2,false)</f>
        <v>Buchholz B</v>
      </c>
      <c r="G5530" s="1" t="b">
        <v>1</v>
      </c>
      <c r="H5530" s="1" t="b">
        <v>0</v>
      </c>
      <c r="I5530" s="1">
        <v>3.0</v>
      </c>
      <c r="J5530" s="7" t="str">
        <f>vlookup(I5530,Cats!$A:$B,2,false)</f>
        <v>C</v>
      </c>
    </row>
    <row r="5531">
      <c r="A5531" s="1">
        <v>142540.0</v>
      </c>
      <c r="B5531" s="1">
        <v>583.0</v>
      </c>
      <c r="C5531" s="1">
        <v>0.0</v>
      </c>
      <c r="D5531" s="1" t="s">
        <v>32</v>
      </c>
      <c r="E5531" s="1">
        <v>26.0</v>
      </c>
      <c r="F5531" s="7" t="str">
        <f>vlookup(E5531,Teams!A:B,2,false)</f>
        <v>Lynbrook</v>
      </c>
      <c r="G5531" s="1" t="b">
        <v>0</v>
      </c>
      <c r="H5531" s="1" t="b">
        <v>1</v>
      </c>
      <c r="I5531" s="1">
        <v>3.0</v>
      </c>
      <c r="J5531" s="7" t="str">
        <f>vlookup(I5531,Cats!$A:$B,2,false)</f>
        <v>C</v>
      </c>
    </row>
    <row r="5532">
      <c r="A5532" s="1">
        <v>142541.0</v>
      </c>
      <c r="B5532" s="1">
        <v>583.0</v>
      </c>
      <c r="C5532" s="1">
        <v>0.0</v>
      </c>
      <c r="D5532" s="1" t="s">
        <v>32</v>
      </c>
      <c r="E5532" s="1">
        <v>7.0</v>
      </c>
      <c r="F5532" s="7" t="str">
        <f>vlookup(E5532,Teams!A:B,2,false)</f>
        <v>Buchholz B</v>
      </c>
      <c r="G5532" s="1" t="b">
        <v>1</v>
      </c>
      <c r="H5532" s="1" t="b">
        <v>1</v>
      </c>
      <c r="I5532" s="1">
        <v>4.0</v>
      </c>
      <c r="J5532" s="7" t="str">
        <f>vlookup(I5532,Cats!$A:$B,2,false)</f>
        <v>E</v>
      </c>
    </row>
    <row r="5533">
      <c r="A5533" s="1">
        <v>142542.0</v>
      </c>
      <c r="B5533" s="1">
        <v>583.0</v>
      </c>
      <c r="C5533" s="1">
        <v>14.0</v>
      </c>
      <c r="D5533" s="1" t="s">
        <v>109</v>
      </c>
      <c r="E5533" s="1">
        <v>26.0</v>
      </c>
      <c r="F5533" s="7" t="str">
        <f>vlookup(E5533,Teams!A:B,2,false)</f>
        <v>Lynbrook</v>
      </c>
      <c r="G5533" s="1" t="b">
        <v>0</v>
      </c>
      <c r="H5533" s="1" t="b">
        <v>0</v>
      </c>
      <c r="I5533" s="1">
        <v>4.0</v>
      </c>
      <c r="J5533" s="7" t="str">
        <f>vlookup(I5533,Cats!$A:$B,2,false)</f>
        <v>E</v>
      </c>
    </row>
    <row r="5534">
      <c r="A5534" s="1">
        <v>142543.0</v>
      </c>
      <c r="B5534" s="1">
        <v>583.0</v>
      </c>
      <c r="C5534" s="1">
        <v>0.0</v>
      </c>
      <c r="D5534" s="1" t="s">
        <v>32</v>
      </c>
      <c r="E5534" s="1">
        <v>7.0</v>
      </c>
      <c r="F5534" s="7" t="str">
        <f>vlookup(E5534,Teams!A:B,2,false)</f>
        <v>Buchholz B</v>
      </c>
      <c r="G5534" s="1" t="b">
        <v>1</v>
      </c>
      <c r="H5534" s="1" t="b">
        <v>1</v>
      </c>
      <c r="I5534" s="1">
        <v>5.0</v>
      </c>
      <c r="J5534" s="7" t="str">
        <f>vlookup(I5534,Cats!$A:$B,2,false)</f>
        <v>B</v>
      </c>
    </row>
    <row r="5535">
      <c r="A5535" s="1">
        <v>142544.0</v>
      </c>
      <c r="B5535" s="1">
        <v>583.0</v>
      </c>
      <c r="C5535" s="1">
        <v>4.0</v>
      </c>
      <c r="D5535" s="1" t="s">
        <v>113</v>
      </c>
      <c r="E5535" s="1">
        <v>26.0</v>
      </c>
      <c r="F5535" s="7" t="str">
        <f>vlookup(E5535,Teams!A:B,2,false)</f>
        <v>Lynbrook</v>
      </c>
      <c r="G5535" s="1" t="b">
        <v>0</v>
      </c>
      <c r="H5535" s="1" t="b">
        <v>0</v>
      </c>
      <c r="I5535" s="1">
        <v>5.0</v>
      </c>
      <c r="J5535" s="7" t="str">
        <f>vlookup(I5535,Cats!$A:$B,2,false)</f>
        <v>B</v>
      </c>
    </row>
    <row r="5536">
      <c r="A5536" s="1">
        <v>142545.0</v>
      </c>
      <c r="B5536" s="1">
        <v>583.0</v>
      </c>
      <c r="C5536" s="1">
        <v>0.0</v>
      </c>
      <c r="D5536" s="1" t="s">
        <v>32</v>
      </c>
      <c r="E5536" s="1">
        <v>7.0</v>
      </c>
      <c r="F5536" s="7" t="str">
        <f>vlookup(E5536,Teams!A:B,2,false)</f>
        <v>Buchholz B</v>
      </c>
      <c r="G5536" s="1" t="b">
        <v>1</v>
      </c>
      <c r="H5536" s="1" t="b">
        <v>1</v>
      </c>
      <c r="I5536" s="1">
        <v>6.0</v>
      </c>
      <c r="J5536" s="7" t="str">
        <f>vlookup(I5536,Cats!$A:$B,2,false)</f>
        <v>P</v>
      </c>
    </row>
    <row r="5537">
      <c r="A5537" s="1">
        <v>142546.0</v>
      </c>
      <c r="B5537" s="1">
        <v>583.0</v>
      </c>
      <c r="C5537" s="1">
        <v>14.0</v>
      </c>
      <c r="D5537" s="1" t="s">
        <v>202</v>
      </c>
      <c r="E5537" s="1">
        <v>26.0</v>
      </c>
      <c r="F5537" s="7" t="str">
        <f>vlookup(E5537,Teams!A:B,2,false)</f>
        <v>Lynbrook</v>
      </c>
      <c r="G5537" s="1" t="b">
        <v>0</v>
      </c>
      <c r="H5537" s="1" t="b">
        <v>0</v>
      </c>
      <c r="I5537" s="1">
        <v>6.0</v>
      </c>
      <c r="J5537" s="7" t="str">
        <f>vlookup(I5537,Cats!$A:$B,2,false)</f>
        <v>P</v>
      </c>
    </row>
    <row r="5538">
      <c r="A5538" s="1">
        <v>142547.0</v>
      </c>
      <c r="B5538" s="1">
        <v>583.0</v>
      </c>
      <c r="C5538" s="1">
        <v>0.0</v>
      </c>
      <c r="D5538" s="1" t="s">
        <v>182</v>
      </c>
      <c r="E5538" s="1">
        <v>7.0</v>
      </c>
      <c r="F5538" s="7" t="str">
        <f>vlookup(E5538,Teams!A:B,2,false)</f>
        <v>Buchholz B</v>
      </c>
      <c r="G5538" s="1" t="b">
        <v>1</v>
      </c>
      <c r="H5538" s="1" t="b">
        <v>0</v>
      </c>
      <c r="I5538" s="1">
        <v>7.0</v>
      </c>
      <c r="J5538" s="7" t="str">
        <f>vlookup(I5538,Cats!$A:$B,2,false)</f>
        <v>X</v>
      </c>
    </row>
    <row r="5539">
      <c r="A5539" s="1">
        <v>142548.0</v>
      </c>
      <c r="B5539" s="1">
        <v>583.0</v>
      </c>
      <c r="C5539" s="1">
        <v>14.0</v>
      </c>
      <c r="D5539" s="1" t="s">
        <v>109</v>
      </c>
      <c r="E5539" s="1">
        <v>26.0</v>
      </c>
      <c r="F5539" s="7" t="str">
        <f>vlookup(E5539,Teams!A:B,2,false)</f>
        <v>Lynbrook</v>
      </c>
      <c r="G5539" s="1" t="b">
        <v>0</v>
      </c>
      <c r="H5539" s="1" t="b">
        <v>0</v>
      </c>
      <c r="I5539" s="1">
        <v>7.0</v>
      </c>
      <c r="J5539" s="7" t="str">
        <f>vlookup(I5539,Cats!$A:$B,2,false)</f>
        <v>X</v>
      </c>
    </row>
    <row r="5540">
      <c r="A5540" s="1">
        <v>142549.0</v>
      </c>
      <c r="B5540" s="1">
        <v>583.0</v>
      </c>
      <c r="C5540" s="1">
        <v>0.0</v>
      </c>
      <c r="D5540" s="1" t="s">
        <v>181</v>
      </c>
      <c r="E5540" s="1">
        <v>7.0</v>
      </c>
      <c r="F5540" s="7" t="str">
        <f>vlookup(E5540,Teams!A:B,2,false)</f>
        <v>Buchholz B</v>
      </c>
      <c r="G5540" s="1" t="b">
        <v>1</v>
      </c>
      <c r="H5540" s="1" t="b">
        <v>0</v>
      </c>
      <c r="I5540" s="1">
        <v>8.0</v>
      </c>
      <c r="J5540" s="7" t="str">
        <f>vlookup(I5540,Cats!$A:$B,2,false)</f>
        <v>M</v>
      </c>
    </row>
    <row r="5541">
      <c r="A5541" s="1">
        <v>142550.0</v>
      </c>
      <c r="B5541" s="1">
        <v>583.0</v>
      </c>
      <c r="C5541" s="1">
        <v>-4.0</v>
      </c>
      <c r="D5541" s="1" t="s">
        <v>110</v>
      </c>
      <c r="E5541" s="1">
        <v>26.0</v>
      </c>
      <c r="F5541" s="7" t="str">
        <f>vlookup(E5541,Teams!A:B,2,false)</f>
        <v>Lynbrook</v>
      </c>
      <c r="G5541" s="1" t="b">
        <v>0</v>
      </c>
      <c r="H5541" s="1" t="b">
        <v>0</v>
      </c>
      <c r="I5541" s="1">
        <v>8.0</v>
      </c>
      <c r="J5541" s="7" t="str">
        <f>vlookup(I5541,Cats!$A:$B,2,false)</f>
        <v>M</v>
      </c>
    </row>
    <row r="5542">
      <c r="A5542" s="1">
        <v>142551.0</v>
      </c>
      <c r="B5542" s="1">
        <v>583.0</v>
      </c>
      <c r="C5542" s="1">
        <v>4.0</v>
      </c>
      <c r="D5542" s="1" t="s">
        <v>182</v>
      </c>
      <c r="E5542" s="1">
        <v>7.0</v>
      </c>
      <c r="F5542" s="7" t="str">
        <f>vlookup(E5542,Teams!A:B,2,false)</f>
        <v>Buchholz B</v>
      </c>
      <c r="G5542" s="1" t="b">
        <v>1</v>
      </c>
      <c r="H5542" s="1" t="b">
        <v>0</v>
      </c>
      <c r="I5542" s="1">
        <v>9.0</v>
      </c>
      <c r="J5542" s="7" t="str">
        <f>vlookup(I5542,Cats!$A:$B,2,false)</f>
        <v>C</v>
      </c>
    </row>
    <row r="5543">
      <c r="A5543" s="1">
        <v>142552.0</v>
      </c>
      <c r="B5543" s="1">
        <v>583.0</v>
      </c>
      <c r="C5543" s="1">
        <v>0.0</v>
      </c>
      <c r="D5543" s="1" t="s">
        <v>32</v>
      </c>
      <c r="E5543" s="1">
        <v>26.0</v>
      </c>
      <c r="F5543" s="7" t="str">
        <f>vlookup(E5543,Teams!A:B,2,false)</f>
        <v>Lynbrook</v>
      </c>
      <c r="G5543" s="1" t="b">
        <v>0</v>
      </c>
      <c r="H5543" s="1" t="b">
        <v>1</v>
      </c>
      <c r="I5543" s="1">
        <v>9.0</v>
      </c>
      <c r="J5543" s="7" t="str">
        <f>vlookup(I5543,Cats!$A:$B,2,false)</f>
        <v>C</v>
      </c>
    </row>
    <row r="5544">
      <c r="A5544" s="1">
        <v>142553.0</v>
      </c>
      <c r="B5544" s="1">
        <v>583.0</v>
      </c>
      <c r="C5544" s="1">
        <v>0.0</v>
      </c>
      <c r="D5544" s="1" t="s">
        <v>181</v>
      </c>
      <c r="E5544" s="1">
        <v>7.0</v>
      </c>
      <c r="F5544" s="7" t="str">
        <f>vlookup(E5544,Teams!A:B,2,false)</f>
        <v>Buchholz B</v>
      </c>
      <c r="G5544" s="1" t="b">
        <v>1</v>
      </c>
      <c r="H5544" s="1" t="b">
        <v>1</v>
      </c>
      <c r="I5544" s="1">
        <v>10.0</v>
      </c>
      <c r="J5544" s="7" t="str">
        <f>vlookup(I5544,Cats!$A:$B,2,false)</f>
        <v>E</v>
      </c>
    </row>
    <row r="5545">
      <c r="A5545" s="1">
        <v>142554.0</v>
      </c>
      <c r="B5545" s="1">
        <v>583.0</v>
      </c>
      <c r="C5545" s="1">
        <v>4.0</v>
      </c>
      <c r="D5545" s="1" t="s">
        <v>112</v>
      </c>
      <c r="E5545" s="1">
        <v>26.0</v>
      </c>
      <c r="F5545" s="7" t="str">
        <f>vlookup(E5545,Teams!A:B,2,false)</f>
        <v>Lynbrook</v>
      </c>
      <c r="G5545" s="1" t="b">
        <v>0</v>
      </c>
      <c r="H5545" s="1" t="b">
        <v>0</v>
      </c>
      <c r="I5545" s="1">
        <v>10.0</v>
      </c>
      <c r="J5545" s="7" t="str">
        <f>vlookup(I5545,Cats!$A:$B,2,false)</f>
        <v>E</v>
      </c>
    </row>
    <row r="5546">
      <c r="A5546" s="1">
        <v>142555.0</v>
      </c>
      <c r="B5546" s="1">
        <v>583.0</v>
      </c>
      <c r="C5546" s="1">
        <v>-4.0</v>
      </c>
      <c r="D5546" s="1" t="s">
        <v>181</v>
      </c>
      <c r="E5546" s="1">
        <v>7.0</v>
      </c>
      <c r="F5546" s="7" t="str">
        <f>vlookup(E5546,Teams!A:B,2,false)</f>
        <v>Buchholz B</v>
      </c>
      <c r="G5546" s="1" t="b">
        <v>1</v>
      </c>
      <c r="H5546" s="1" t="b">
        <v>0</v>
      </c>
      <c r="I5546" s="1">
        <v>11.0</v>
      </c>
      <c r="J5546" s="7" t="str">
        <f>vlookup(I5546,Cats!$A:$B,2,false)</f>
        <v>B</v>
      </c>
    </row>
    <row r="5547">
      <c r="A5547" s="1">
        <v>142556.0</v>
      </c>
      <c r="B5547" s="1">
        <v>583.0</v>
      </c>
      <c r="C5547" s="1">
        <v>-4.0</v>
      </c>
      <c r="D5547" s="1" t="s">
        <v>110</v>
      </c>
      <c r="E5547" s="1">
        <v>26.0</v>
      </c>
      <c r="F5547" s="7" t="str">
        <f>vlookup(E5547,Teams!A:B,2,false)</f>
        <v>Lynbrook</v>
      </c>
      <c r="G5547" s="1" t="b">
        <v>0</v>
      </c>
      <c r="H5547" s="1" t="b">
        <v>0</v>
      </c>
      <c r="I5547" s="1">
        <v>11.0</v>
      </c>
      <c r="J5547" s="7" t="str">
        <f>vlookup(I5547,Cats!$A:$B,2,false)</f>
        <v>B</v>
      </c>
    </row>
    <row r="5548">
      <c r="A5548" s="1">
        <v>142557.0</v>
      </c>
      <c r="B5548" s="1">
        <v>583.0</v>
      </c>
      <c r="C5548" s="1">
        <v>0.0</v>
      </c>
      <c r="D5548" s="1" t="s">
        <v>219</v>
      </c>
      <c r="E5548" s="1">
        <v>7.0</v>
      </c>
      <c r="F5548" s="7" t="str">
        <f>vlookup(E5548,Teams!A:B,2,false)</f>
        <v>Buchholz B</v>
      </c>
      <c r="G5548" s="1" t="b">
        <v>1</v>
      </c>
      <c r="H5548" s="1" t="b">
        <v>0</v>
      </c>
      <c r="I5548" s="1">
        <v>12.0</v>
      </c>
      <c r="J5548" s="7" t="str">
        <f>vlookup(I5548,Cats!$A:$B,2,false)</f>
        <v>P</v>
      </c>
    </row>
    <row r="5549">
      <c r="A5549" s="1">
        <v>142558.0</v>
      </c>
      <c r="B5549" s="1">
        <v>583.0</v>
      </c>
      <c r="C5549" s="1">
        <v>0.0</v>
      </c>
      <c r="D5549" s="1" t="s">
        <v>112</v>
      </c>
      <c r="E5549" s="1">
        <v>26.0</v>
      </c>
      <c r="F5549" s="7" t="str">
        <f>vlookup(E5549,Teams!A:B,2,false)</f>
        <v>Lynbrook</v>
      </c>
      <c r="G5549" s="1" t="b">
        <v>0</v>
      </c>
      <c r="H5549" s="1" t="b">
        <v>0</v>
      </c>
      <c r="I5549" s="1">
        <v>12.0</v>
      </c>
      <c r="J5549" s="7" t="str">
        <f>vlookup(I5549,Cats!$A:$B,2,false)</f>
        <v>P</v>
      </c>
    </row>
    <row r="5550">
      <c r="A5550" s="1">
        <v>142559.0</v>
      </c>
      <c r="B5550" s="1">
        <v>583.0</v>
      </c>
      <c r="C5550" s="1">
        <v>0.0</v>
      </c>
      <c r="D5550" s="1" t="s">
        <v>32</v>
      </c>
      <c r="E5550" s="1">
        <v>7.0</v>
      </c>
      <c r="F5550" s="7" t="str">
        <f>vlookup(E5550,Teams!A:B,2,false)</f>
        <v>Buchholz B</v>
      </c>
      <c r="G5550" s="1" t="b">
        <v>1</v>
      </c>
      <c r="H5550" s="1" t="b">
        <v>1</v>
      </c>
      <c r="I5550" s="1">
        <v>13.0</v>
      </c>
      <c r="J5550" s="7" t="str">
        <f>vlookup(I5550,Cats!$A:$B,2,false)</f>
        <v>X</v>
      </c>
    </row>
    <row r="5551">
      <c r="A5551" s="1">
        <v>142560.0</v>
      </c>
      <c r="B5551" s="1">
        <v>583.0</v>
      </c>
      <c r="C5551" s="1">
        <v>4.0</v>
      </c>
      <c r="D5551" s="1" t="s">
        <v>110</v>
      </c>
      <c r="E5551" s="1">
        <v>26.0</v>
      </c>
      <c r="F5551" s="7" t="str">
        <f>vlookup(E5551,Teams!A:B,2,false)</f>
        <v>Lynbrook</v>
      </c>
      <c r="G5551" s="1" t="b">
        <v>0</v>
      </c>
      <c r="H5551" s="1" t="b">
        <v>0</v>
      </c>
      <c r="I5551" s="1">
        <v>13.0</v>
      </c>
      <c r="J5551" s="7" t="str">
        <f>vlookup(I5551,Cats!$A:$B,2,false)</f>
        <v>X</v>
      </c>
    </row>
    <row r="5552">
      <c r="A5552" s="1">
        <v>142561.0</v>
      </c>
      <c r="B5552" s="1">
        <v>583.0</v>
      </c>
      <c r="C5552" s="1">
        <v>0.0</v>
      </c>
      <c r="D5552" s="1" t="s">
        <v>181</v>
      </c>
      <c r="E5552" s="1">
        <v>7.0</v>
      </c>
      <c r="F5552" s="7" t="str">
        <f>vlookup(E5552,Teams!A:B,2,false)</f>
        <v>Buchholz B</v>
      </c>
      <c r="G5552" s="1" t="b">
        <v>1</v>
      </c>
      <c r="H5552" s="1" t="b">
        <v>0</v>
      </c>
      <c r="I5552" s="1">
        <v>14.0</v>
      </c>
      <c r="J5552" s="7" t="str">
        <f>vlookup(I5552,Cats!$A:$B,2,false)</f>
        <v>M</v>
      </c>
    </row>
    <row r="5553">
      <c r="A5553" s="1">
        <v>142562.0</v>
      </c>
      <c r="B5553" s="1">
        <v>583.0</v>
      </c>
      <c r="C5553" s="1">
        <v>0.0</v>
      </c>
      <c r="D5553" s="1" t="s">
        <v>110</v>
      </c>
      <c r="E5553" s="1">
        <v>26.0</v>
      </c>
      <c r="F5553" s="7" t="str">
        <f>vlookup(E5553,Teams!A:B,2,false)</f>
        <v>Lynbrook</v>
      </c>
      <c r="G5553" s="1" t="b">
        <v>0</v>
      </c>
      <c r="H5553" s="1" t="b">
        <v>0</v>
      </c>
      <c r="I5553" s="1">
        <v>14.0</v>
      </c>
      <c r="J5553" s="7" t="str">
        <f>vlookup(I5553,Cats!$A:$B,2,false)</f>
        <v>M</v>
      </c>
    </row>
    <row r="5554">
      <c r="A5554" s="1">
        <v>142563.0</v>
      </c>
      <c r="B5554" s="1">
        <v>583.0</v>
      </c>
      <c r="C5554" s="1">
        <v>0.0</v>
      </c>
      <c r="D5554" s="1" t="s">
        <v>182</v>
      </c>
      <c r="E5554" s="1">
        <v>7.0</v>
      </c>
      <c r="F5554" s="7" t="str">
        <f>vlookup(E5554,Teams!A:B,2,false)</f>
        <v>Buchholz B</v>
      </c>
      <c r="G5554" s="1" t="b">
        <v>1</v>
      </c>
      <c r="H5554" s="1" t="b">
        <v>0</v>
      </c>
      <c r="I5554" s="1">
        <v>15.0</v>
      </c>
      <c r="J5554" s="7" t="str">
        <f>vlookup(I5554,Cats!$A:$B,2,false)</f>
        <v>C</v>
      </c>
    </row>
    <row r="5555">
      <c r="A5555" s="1">
        <v>142564.0</v>
      </c>
      <c r="B5555" s="1">
        <v>583.0</v>
      </c>
      <c r="C5555" s="1">
        <v>0.0</v>
      </c>
      <c r="D5555" s="1" t="s">
        <v>110</v>
      </c>
      <c r="E5555" s="1">
        <v>26.0</v>
      </c>
      <c r="F5555" s="7" t="str">
        <f>vlookup(E5555,Teams!A:B,2,false)</f>
        <v>Lynbrook</v>
      </c>
      <c r="G5555" s="1" t="b">
        <v>0</v>
      </c>
      <c r="H5555" s="1" t="b">
        <v>0</v>
      </c>
      <c r="I5555" s="1">
        <v>15.0</v>
      </c>
      <c r="J5555" s="7" t="str">
        <f>vlookup(I5555,Cats!$A:$B,2,false)</f>
        <v>C</v>
      </c>
    </row>
    <row r="5556">
      <c r="A5556" s="1">
        <v>142565.0</v>
      </c>
      <c r="B5556" s="1">
        <v>583.0</v>
      </c>
      <c r="C5556" s="1">
        <v>0.0</v>
      </c>
      <c r="D5556" s="1" t="s">
        <v>32</v>
      </c>
      <c r="E5556" s="1">
        <v>7.0</v>
      </c>
      <c r="F5556" s="7" t="str">
        <f>vlookup(E5556,Teams!A:B,2,false)</f>
        <v>Buchholz B</v>
      </c>
      <c r="G5556" s="1" t="b">
        <v>1</v>
      </c>
      <c r="H5556" s="1" t="b">
        <v>1</v>
      </c>
      <c r="I5556" s="1">
        <v>16.0</v>
      </c>
      <c r="J5556" s="7" t="str">
        <f>vlookup(I5556,Cats!$A:$B,2,false)</f>
        <v>E</v>
      </c>
    </row>
    <row r="5557">
      <c r="A5557" s="1">
        <v>142566.0</v>
      </c>
      <c r="B5557" s="1">
        <v>583.0</v>
      </c>
      <c r="C5557" s="1">
        <v>4.0</v>
      </c>
      <c r="D5557" s="1" t="s">
        <v>109</v>
      </c>
      <c r="E5557" s="1">
        <v>26.0</v>
      </c>
      <c r="F5557" s="7" t="str">
        <f>vlookup(E5557,Teams!A:B,2,false)</f>
        <v>Lynbrook</v>
      </c>
      <c r="G5557" s="1" t="b">
        <v>0</v>
      </c>
      <c r="H5557" s="1" t="b">
        <v>0</v>
      </c>
      <c r="I5557" s="1">
        <v>16.0</v>
      </c>
      <c r="J5557" s="7" t="str">
        <f>vlookup(I5557,Cats!$A:$B,2,false)</f>
        <v>E</v>
      </c>
    </row>
    <row r="5558">
      <c r="A5558" s="1">
        <v>142567.0</v>
      </c>
      <c r="B5558" s="1">
        <v>583.0</v>
      </c>
      <c r="C5558" s="1">
        <v>0.0</v>
      </c>
      <c r="D5558" s="1" t="s">
        <v>207</v>
      </c>
      <c r="E5558" s="1">
        <v>7.0</v>
      </c>
      <c r="F5558" s="7" t="str">
        <f>vlookup(E5558,Teams!A:B,2,false)</f>
        <v>Buchholz B</v>
      </c>
      <c r="G5558" s="1" t="b">
        <v>1</v>
      </c>
      <c r="H5558" s="1" t="b">
        <v>0</v>
      </c>
      <c r="I5558" s="1">
        <v>17.0</v>
      </c>
      <c r="J5558" s="7" t="str">
        <f>vlookup(I5558,Cats!$A:$B,2,false)</f>
        <v>B</v>
      </c>
    </row>
    <row r="5559">
      <c r="A5559" s="1">
        <v>142568.0</v>
      </c>
      <c r="B5559" s="1">
        <v>583.0</v>
      </c>
      <c r="C5559" s="1">
        <v>0.0</v>
      </c>
      <c r="D5559" s="1" t="s">
        <v>113</v>
      </c>
      <c r="E5559" s="1">
        <v>26.0</v>
      </c>
      <c r="F5559" s="7" t="str">
        <f>vlookup(E5559,Teams!A:B,2,false)</f>
        <v>Lynbrook</v>
      </c>
      <c r="G5559" s="1" t="b">
        <v>0</v>
      </c>
      <c r="H5559" s="1" t="b">
        <v>0</v>
      </c>
      <c r="I5559" s="1">
        <v>17.0</v>
      </c>
      <c r="J5559" s="7" t="str">
        <f>vlookup(I5559,Cats!$A:$B,2,false)</f>
        <v>B</v>
      </c>
    </row>
    <row r="5560">
      <c r="A5560" s="1">
        <v>142569.0</v>
      </c>
      <c r="B5560" s="1">
        <v>583.0</v>
      </c>
      <c r="C5560" s="1">
        <v>0.0</v>
      </c>
      <c r="D5560" s="1" t="s">
        <v>32</v>
      </c>
      <c r="E5560" s="1">
        <v>7.0</v>
      </c>
      <c r="F5560" s="7" t="str">
        <f>vlookup(E5560,Teams!A:B,2,false)</f>
        <v>Buchholz B</v>
      </c>
      <c r="G5560" s="1" t="b">
        <v>1</v>
      </c>
      <c r="H5560" s="1" t="b">
        <v>1</v>
      </c>
      <c r="I5560" s="1">
        <v>18.0</v>
      </c>
      <c r="J5560" s="7" t="str">
        <f>vlookup(I5560,Cats!$A:$B,2,false)</f>
        <v>P</v>
      </c>
    </row>
    <row r="5561">
      <c r="A5561" s="1">
        <v>142570.0</v>
      </c>
      <c r="B5561" s="1">
        <v>583.0</v>
      </c>
      <c r="C5561" s="1">
        <v>14.0</v>
      </c>
      <c r="D5561" s="1" t="s">
        <v>110</v>
      </c>
      <c r="E5561" s="1">
        <v>26.0</v>
      </c>
      <c r="F5561" s="7" t="str">
        <f>vlookup(E5561,Teams!A:B,2,false)</f>
        <v>Lynbrook</v>
      </c>
      <c r="G5561" s="1" t="b">
        <v>0</v>
      </c>
      <c r="H5561" s="1" t="b">
        <v>0</v>
      </c>
      <c r="I5561" s="1">
        <v>18.0</v>
      </c>
      <c r="J5561" s="7" t="str">
        <f>vlookup(I5561,Cats!$A:$B,2,false)</f>
        <v>P</v>
      </c>
    </row>
    <row r="5562">
      <c r="A5562" s="1">
        <v>142571.0</v>
      </c>
      <c r="B5562" s="1">
        <v>583.0</v>
      </c>
      <c r="C5562" s="1">
        <v>4.0</v>
      </c>
      <c r="D5562" s="1" t="s">
        <v>182</v>
      </c>
      <c r="E5562" s="1">
        <v>7.0</v>
      </c>
      <c r="F5562" s="7" t="str">
        <f>vlookup(E5562,Teams!A:B,2,false)</f>
        <v>Buchholz B</v>
      </c>
      <c r="G5562" s="1" t="b">
        <v>1</v>
      </c>
      <c r="H5562" s="1" t="b">
        <v>0</v>
      </c>
      <c r="I5562" s="1">
        <v>19.0</v>
      </c>
      <c r="J5562" s="7" t="str">
        <f>vlookup(I5562,Cats!$A:$B,2,false)</f>
        <v>X</v>
      </c>
    </row>
    <row r="5563">
      <c r="A5563" s="1">
        <v>142572.0</v>
      </c>
      <c r="B5563" s="1">
        <v>583.0</v>
      </c>
      <c r="C5563" s="1">
        <v>-4.0</v>
      </c>
      <c r="D5563" s="1" t="s">
        <v>112</v>
      </c>
      <c r="E5563" s="1">
        <v>26.0</v>
      </c>
      <c r="F5563" s="7" t="str">
        <f>vlookup(E5563,Teams!A:B,2,false)</f>
        <v>Lynbrook</v>
      </c>
      <c r="G5563" s="1" t="b">
        <v>0</v>
      </c>
      <c r="H5563" s="1" t="b">
        <v>0</v>
      </c>
      <c r="I5563" s="1">
        <v>19.0</v>
      </c>
      <c r="J5563" s="7" t="str">
        <f>vlookup(I5563,Cats!$A:$B,2,false)</f>
        <v>X</v>
      </c>
    </row>
    <row r="5564">
      <c r="A5564" s="1">
        <v>142573.0</v>
      </c>
      <c r="B5564" s="1">
        <v>583.0</v>
      </c>
      <c r="C5564" s="1">
        <v>0.0</v>
      </c>
      <c r="D5564" s="1" t="s">
        <v>182</v>
      </c>
      <c r="E5564" s="1">
        <v>7.0</v>
      </c>
      <c r="F5564" s="7" t="str">
        <f>vlookup(E5564,Teams!A:B,2,false)</f>
        <v>Buchholz B</v>
      </c>
      <c r="G5564" s="1" t="b">
        <v>1</v>
      </c>
      <c r="H5564" s="1" t="b">
        <v>0</v>
      </c>
      <c r="I5564" s="1">
        <v>20.0</v>
      </c>
      <c r="J5564" s="7" t="str">
        <f>vlookup(I5564,Cats!$A:$B,2,false)</f>
        <v>M</v>
      </c>
    </row>
    <row r="5565">
      <c r="A5565" s="1">
        <v>142574.0</v>
      </c>
      <c r="B5565" s="1">
        <v>583.0</v>
      </c>
      <c r="C5565" s="1">
        <v>14.0</v>
      </c>
      <c r="D5565" s="1" t="s">
        <v>112</v>
      </c>
      <c r="E5565" s="1">
        <v>26.0</v>
      </c>
      <c r="F5565" s="7" t="str">
        <f>vlookup(E5565,Teams!A:B,2,false)</f>
        <v>Lynbrook</v>
      </c>
      <c r="G5565" s="1" t="b">
        <v>0</v>
      </c>
      <c r="H5565" s="1" t="b">
        <v>0</v>
      </c>
      <c r="I5565" s="1">
        <v>20.0</v>
      </c>
      <c r="J5565" s="7" t="str">
        <f>vlookup(I5565,Cats!$A:$B,2,false)</f>
        <v>M</v>
      </c>
    </row>
    <row r="5566">
      <c r="A5566" s="1">
        <v>142575.0</v>
      </c>
      <c r="B5566" s="1">
        <v>583.0</v>
      </c>
      <c r="C5566" s="1">
        <v>4.0</v>
      </c>
      <c r="D5566" s="1" t="s">
        <v>181</v>
      </c>
      <c r="E5566" s="1">
        <v>7.0</v>
      </c>
      <c r="F5566" s="7" t="str">
        <f>vlookup(E5566,Teams!A:B,2,false)</f>
        <v>Buchholz B</v>
      </c>
      <c r="G5566" s="1" t="b">
        <v>1</v>
      </c>
      <c r="H5566" s="1" t="b">
        <v>0</v>
      </c>
      <c r="I5566" s="1">
        <v>21.0</v>
      </c>
      <c r="J5566" s="7" t="str">
        <f>vlookup(I5566,Cats!$A:$B,2,false)</f>
        <v>C</v>
      </c>
    </row>
    <row r="5567">
      <c r="A5567" s="1">
        <v>142576.0</v>
      </c>
      <c r="B5567" s="1">
        <v>583.0</v>
      </c>
      <c r="C5567" s="1">
        <v>0.0</v>
      </c>
      <c r="D5567" s="1" t="s">
        <v>110</v>
      </c>
      <c r="E5567" s="1">
        <v>26.0</v>
      </c>
      <c r="F5567" s="7" t="str">
        <f>vlookup(E5567,Teams!A:B,2,false)</f>
        <v>Lynbrook</v>
      </c>
      <c r="G5567" s="1" t="b">
        <v>0</v>
      </c>
      <c r="H5567" s="1" t="b">
        <v>0</v>
      </c>
      <c r="I5567" s="1">
        <v>21.0</v>
      </c>
      <c r="J5567" s="7" t="str">
        <f>vlookup(I5567,Cats!$A:$B,2,false)</f>
        <v>C</v>
      </c>
    </row>
    <row r="5568">
      <c r="A5568" s="1">
        <v>142577.0</v>
      </c>
      <c r="B5568" s="1">
        <v>583.0</v>
      </c>
      <c r="C5568" s="1">
        <v>0.0</v>
      </c>
      <c r="D5568" s="1" t="s">
        <v>32</v>
      </c>
      <c r="E5568" s="1">
        <v>7.0</v>
      </c>
      <c r="F5568" s="7" t="str">
        <f>vlookup(E5568,Teams!A:B,2,false)</f>
        <v>Buchholz B</v>
      </c>
      <c r="G5568" s="1" t="b">
        <v>1</v>
      </c>
      <c r="H5568" s="1" t="b">
        <v>1</v>
      </c>
      <c r="I5568" s="1">
        <v>22.0</v>
      </c>
      <c r="J5568" s="7" t="str">
        <f>vlookup(I5568,Cats!$A:$B,2,false)</f>
        <v>E</v>
      </c>
    </row>
    <row r="5569">
      <c r="A5569" s="1">
        <v>142578.0</v>
      </c>
      <c r="B5569" s="1">
        <v>583.0</v>
      </c>
      <c r="C5569" s="1">
        <v>4.0</v>
      </c>
      <c r="D5569" s="1" t="s">
        <v>109</v>
      </c>
      <c r="E5569" s="1">
        <v>26.0</v>
      </c>
      <c r="F5569" s="7" t="str">
        <f>vlookup(E5569,Teams!A:B,2,false)</f>
        <v>Lynbrook</v>
      </c>
      <c r="G5569" s="1" t="b">
        <v>0</v>
      </c>
      <c r="H5569" s="1" t="b">
        <v>0</v>
      </c>
      <c r="I5569" s="1">
        <v>22.0</v>
      </c>
      <c r="J5569" s="7" t="str">
        <f>vlookup(I5569,Cats!$A:$B,2,false)</f>
        <v>E</v>
      </c>
    </row>
    <row r="5570">
      <c r="A5570" s="1">
        <v>142579.0</v>
      </c>
      <c r="B5570" s="1">
        <v>583.0</v>
      </c>
      <c r="C5570" s="1">
        <v>0.0</v>
      </c>
      <c r="D5570" s="1" t="s">
        <v>207</v>
      </c>
      <c r="E5570" s="1">
        <v>7.0</v>
      </c>
      <c r="F5570" s="7" t="str">
        <f>vlookup(E5570,Teams!A:B,2,false)</f>
        <v>Buchholz B</v>
      </c>
      <c r="G5570" s="1" t="b">
        <v>1</v>
      </c>
      <c r="H5570" s="1" t="b">
        <v>0</v>
      </c>
      <c r="I5570" s="1">
        <v>23.0</v>
      </c>
      <c r="J5570" s="7" t="str">
        <f>vlookup(I5570,Cats!$A:$B,2,false)</f>
        <v>B</v>
      </c>
    </row>
    <row r="5571">
      <c r="A5571" s="1">
        <v>142580.0</v>
      </c>
      <c r="B5571" s="1">
        <v>583.0</v>
      </c>
      <c r="C5571" s="1">
        <v>0.0</v>
      </c>
      <c r="D5571" s="1" t="s">
        <v>113</v>
      </c>
      <c r="E5571" s="1">
        <v>26.0</v>
      </c>
      <c r="F5571" s="7" t="str">
        <f>vlookup(E5571,Teams!A:B,2,false)</f>
        <v>Lynbrook</v>
      </c>
      <c r="G5571" s="1" t="b">
        <v>0</v>
      </c>
      <c r="H5571" s="1" t="b">
        <v>0</v>
      </c>
      <c r="I5571" s="1">
        <v>23.0</v>
      </c>
      <c r="J5571" s="7" t="str">
        <f>vlookup(I5571,Cats!$A:$B,2,false)</f>
        <v>B</v>
      </c>
    </row>
    <row r="5572">
      <c r="A5572" s="1">
        <v>142581.0</v>
      </c>
      <c r="B5572" s="1">
        <v>583.0</v>
      </c>
      <c r="C5572" s="1">
        <v>0.0</v>
      </c>
      <c r="D5572" s="1" t="s">
        <v>32</v>
      </c>
      <c r="E5572" s="1">
        <v>7.0</v>
      </c>
      <c r="F5572" s="7" t="str">
        <f>vlookup(E5572,Teams!A:B,2,false)</f>
        <v>Buchholz B</v>
      </c>
      <c r="G5572" s="1" t="b">
        <v>1</v>
      </c>
      <c r="H5572" s="1" t="b">
        <v>1</v>
      </c>
      <c r="I5572" s="1">
        <v>24.0</v>
      </c>
      <c r="J5572" s="7" t="str">
        <f>vlookup(I5572,Cats!$A:$B,2,false)</f>
        <v>P</v>
      </c>
    </row>
    <row r="5573">
      <c r="A5573" s="1">
        <v>142582.0</v>
      </c>
      <c r="B5573" s="1">
        <v>583.0</v>
      </c>
      <c r="C5573" s="1">
        <v>4.0</v>
      </c>
      <c r="D5573" s="1" t="s">
        <v>110</v>
      </c>
      <c r="E5573" s="1">
        <v>26.0</v>
      </c>
      <c r="F5573" s="7" t="str">
        <f>vlookup(E5573,Teams!A:B,2,false)</f>
        <v>Lynbrook</v>
      </c>
      <c r="G5573" s="1" t="b">
        <v>0</v>
      </c>
      <c r="H5573" s="1" t="b">
        <v>0</v>
      </c>
      <c r="I5573" s="1">
        <v>24.0</v>
      </c>
      <c r="J5573" s="7" t="str">
        <f>vlookup(I5573,Cats!$A:$B,2,false)</f>
        <v>P</v>
      </c>
    </row>
    <row r="5574">
      <c r="A5574" s="1">
        <v>142583.0</v>
      </c>
      <c r="B5574" s="1">
        <v>584.0</v>
      </c>
      <c r="C5574" s="1">
        <v>4.0</v>
      </c>
      <c r="D5574" s="1" t="s">
        <v>188</v>
      </c>
      <c r="E5574" s="1">
        <v>45.0</v>
      </c>
      <c r="F5574" s="7" t="str">
        <f>vlookup(E5574,Teams!A:B,2,false)</f>
        <v>Venice</v>
      </c>
      <c r="G5574" s="1" t="b">
        <v>1</v>
      </c>
      <c r="H5574" s="1" t="b">
        <v>0</v>
      </c>
      <c r="I5574" s="1">
        <v>1.0</v>
      </c>
      <c r="J5574" s="7" t="str">
        <f>vlookup(I5574,Cats!$A:$B,2,false)</f>
        <v>X</v>
      </c>
    </row>
    <row r="5575">
      <c r="A5575" s="1">
        <v>142584.0</v>
      </c>
      <c r="B5575" s="1">
        <v>584.0</v>
      </c>
      <c r="C5575" s="1">
        <v>0.0</v>
      </c>
      <c r="D5575" s="1" t="s">
        <v>32</v>
      </c>
      <c r="E5575" s="1">
        <v>46.0</v>
      </c>
      <c r="F5575" s="7" t="str">
        <f>vlookup(E5575,Teams!A:B,2,false)</f>
        <v>Wayzata</v>
      </c>
      <c r="G5575" s="1" t="b">
        <v>0</v>
      </c>
      <c r="H5575" s="1" t="b">
        <v>1</v>
      </c>
      <c r="I5575" s="1">
        <v>1.0</v>
      </c>
      <c r="J5575" s="7" t="str">
        <f>vlookup(I5575,Cats!$A:$B,2,false)</f>
        <v>X</v>
      </c>
    </row>
    <row r="5576">
      <c r="A5576" s="1">
        <v>142585.0</v>
      </c>
      <c r="B5576" s="1">
        <v>584.0</v>
      </c>
      <c r="C5576" s="1">
        <v>0.0</v>
      </c>
      <c r="D5576" s="1" t="s">
        <v>187</v>
      </c>
      <c r="E5576" s="1">
        <v>45.0</v>
      </c>
      <c r="F5576" s="7" t="str">
        <f>vlookup(E5576,Teams!A:B,2,false)</f>
        <v>Venice</v>
      </c>
      <c r="G5576" s="1" t="b">
        <v>1</v>
      </c>
      <c r="H5576" s="1" t="b">
        <v>0</v>
      </c>
      <c r="I5576" s="1">
        <v>2.0</v>
      </c>
      <c r="J5576" s="7" t="str">
        <f>vlookup(I5576,Cats!$A:$B,2,false)</f>
        <v>M</v>
      </c>
    </row>
    <row r="5577">
      <c r="A5577" s="1">
        <v>142586.0</v>
      </c>
      <c r="B5577" s="1">
        <v>584.0</v>
      </c>
      <c r="C5577" s="1">
        <v>0.0</v>
      </c>
      <c r="D5577" s="1" t="s">
        <v>158</v>
      </c>
      <c r="E5577" s="1">
        <v>46.0</v>
      </c>
      <c r="F5577" s="7" t="str">
        <f>vlookup(E5577,Teams!A:B,2,false)</f>
        <v>Wayzata</v>
      </c>
      <c r="G5577" s="1" t="b">
        <v>0</v>
      </c>
      <c r="H5577" s="1" t="b">
        <v>0</v>
      </c>
      <c r="I5577" s="1">
        <v>2.0</v>
      </c>
      <c r="J5577" s="7" t="str">
        <f>vlookup(I5577,Cats!$A:$B,2,false)</f>
        <v>M</v>
      </c>
    </row>
    <row r="5578">
      <c r="A5578" s="1">
        <v>142587.0</v>
      </c>
      <c r="B5578" s="1">
        <v>584.0</v>
      </c>
      <c r="C5578" s="1">
        <v>14.0</v>
      </c>
      <c r="D5578" s="1" t="s">
        <v>186</v>
      </c>
      <c r="E5578" s="1">
        <v>45.0</v>
      </c>
      <c r="F5578" s="7" t="str">
        <f>vlookup(E5578,Teams!A:B,2,false)</f>
        <v>Venice</v>
      </c>
      <c r="G5578" s="1" t="b">
        <v>1</v>
      </c>
      <c r="H5578" s="1" t="b">
        <v>0</v>
      </c>
      <c r="I5578" s="1">
        <v>3.0</v>
      </c>
      <c r="J5578" s="7" t="str">
        <f>vlookup(I5578,Cats!$A:$B,2,false)</f>
        <v>C</v>
      </c>
    </row>
    <row r="5579">
      <c r="A5579" s="1">
        <v>142588.0</v>
      </c>
      <c r="B5579" s="1">
        <v>584.0</v>
      </c>
      <c r="C5579" s="1">
        <v>-4.0</v>
      </c>
      <c r="D5579" s="1" t="s">
        <v>163</v>
      </c>
      <c r="E5579" s="1">
        <v>46.0</v>
      </c>
      <c r="F5579" s="7" t="str">
        <f>vlookup(E5579,Teams!A:B,2,false)</f>
        <v>Wayzata</v>
      </c>
      <c r="G5579" s="1" t="b">
        <v>0</v>
      </c>
      <c r="H5579" s="1" t="b">
        <v>0</v>
      </c>
      <c r="I5579" s="1">
        <v>3.0</v>
      </c>
      <c r="J5579" s="7" t="str">
        <f>vlookup(I5579,Cats!$A:$B,2,false)</f>
        <v>C</v>
      </c>
    </row>
    <row r="5580">
      <c r="A5580" s="1">
        <v>142589.0</v>
      </c>
      <c r="B5580" s="1">
        <v>584.0</v>
      </c>
      <c r="C5580" s="1">
        <v>4.0</v>
      </c>
      <c r="D5580" s="1" t="s">
        <v>183</v>
      </c>
      <c r="E5580" s="1">
        <v>45.0</v>
      </c>
      <c r="F5580" s="7" t="str">
        <f>vlookup(E5580,Teams!A:B,2,false)</f>
        <v>Venice</v>
      </c>
      <c r="G5580" s="1" t="b">
        <v>1</v>
      </c>
      <c r="H5580" s="1" t="b">
        <v>0</v>
      </c>
      <c r="I5580" s="1">
        <v>4.0</v>
      </c>
      <c r="J5580" s="7" t="str">
        <f>vlookup(I5580,Cats!$A:$B,2,false)</f>
        <v>E</v>
      </c>
    </row>
    <row r="5581">
      <c r="A5581" s="1">
        <v>142590.0</v>
      </c>
      <c r="B5581" s="1">
        <v>584.0</v>
      </c>
      <c r="C5581" s="1">
        <v>0.0</v>
      </c>
      <c r="D5581" s="1" t="s">
        <v>32</v>
      </c>
      <c r="E5581" s="1">
        <v>46.0</v>
      </c>
      <c r="F5581" s="7" t="str">
        <f>vlookup(E5581,Teams!A:B,2,false)</f>
        <v>Wayzata</v>
      </c>
      <c r="G5581" s="1" t="b">
        <v>0</v>
      </c>
      <c r="H5581" s="1" t="b">
        <v>1</v>
      </c>
      <c r="I5581" s="1">
        <v>4.0</v>
      </c>
      <c r="J5581" s="7" t="str">
        <f>vlookup(I5581,Cats!$A:$B,2,false)</f>
        <v>E</v>
      </c>
    </row>
    <row r="5582">
      <c r="A5582" s="1">
        <v>142591.0</v>
      </c>
      <c r="B5582" s="1">
        <v>584.0</v>
      </c>
      <c r="C5582" s="1">
        <v>-4.0</v>
      </c>
      <c r="D5582" s="1" t="s">
        <v>186</v>
      </c>
      <c r="E5582" s="1">
        <v>45.0</v>
      </c>
      <c r="F5582" s="7" t="str">
        <f>vlookup(E5582,Teams!A:B,2,false)</f>
        <v>Venice</v>
      </c>
      <c r="G5582" s="1" t="b">
        <v>1</v>
      </c>
      <c r="H5582" s="1" t="b">
        <v>0</v>
      </c>
      <c r="I5582" s="1">
        <v>5.0</v>
      </c>
      <c r="J5582" s="7" t="str">
        <f>vlookup(I5582,Cats!$A:$B,2,false)</f>
        <v>B</v>
      </c>
    </row>
    <row r="5583">
      <c r="A5583" s="1">
        <v>142592.0</v>
      </c>
      <c r="B5583" s="1">
        <v>584.0</v>
      </c>
      <c r="C5583" s="1">
        <v>4.0</v>
      </c>
      <c r="D5583" s="1" t="s">
        <v>163</v>
      </c>
      <c r="E5583" s="1">
        <v>46.0</v>
      </c>
      <c r="F5583" s="7" t="str">
        <f>vlookup(E5583,Teams!A:B,2,false)</f>
        <v>Wayzata</v>
      </c>
      <c r="G5583" s="1" t="b">
        <v>0</v>
      </c>
      <c r="H5583" s="1" t="b">
        <v>0</v>
      </c>
      <c r="I5583" s="1">
        <v>5.0</v>
      </c>
      <c r="J5583" s="7" t="str">
        <f>vlookup(I5583,Cats!$A:$B,2,false)</f>
        <v>B</v>
      </c>
    </row>
    <row r="5584">
      <c r="A5584" s="1">
        <v>142593.0</v>
      </c>
      <c r="B5584" s="1">
        <v>584.0</v>
      </c>
      <c r="C5584" s="1">
        <v>0.0</v>
      </c>
      <c r="D5584" s="1" t="s">
        <v>187</v>
      </c>
      <c r="E5584" s="1">
        <v>45.0</v>
      </c>
      <c r="F5584" s="7" t="str">
        <f>vlookup(E5584,Teams!A:B,2,false)</f>
        <v>Venice</v>
      </c>
      <c r="G5584" s="1" t="b">
        <v>1</v>
      </c>
      <c r="H5584" s="1" t="b">
        <v>0</v>
      </c>
      <c r="I5584" s="1">
        <v>6.0</v>
      </c>
      <c r="J5584" s="7" t="str">
        <f>vlookup(I5584,Cats!$A:$B,2,false)</f>
        <v>P</v>
      </c>
    </row>
    <row r="5585">
      <c r="A5585" s="1">
        <v>142594.0</v>
      </c>
      <c r="B5585" s="1">
        <v>584.0</v>
      </c>
      <c r="C5585" s="1">
        <v>0.0</v>
      </c>
      <c r="D5585" s="1" t="s">
        <v>163</v>
      </c>
      <c r="E5585" s="1">
        <v>46.0</v>
      </c>
      <c r="F5585" s="7" t="str">
        <f>vlookup(E5585,Teams!A:B,2,false)</f>
        <v>Wayzata</v>
      </c>
      <c r="G5585" s="1" t="b">
        <v>0</v>
      </c>
      <c r="H5585" s="1" t="b">
        <v>0</v>
      </c>
      <c r="I5585" s="1">
        <v>6.0</v>
      </c>
      <c r="J5585" s="7" t="str">
        <f>vlookup(I5585,Cats!$A:$B,2,false)</f>
        <v>P</v>
      </c>
    </row>
    <row r="5586">
      <c r="A5586" s="1">
        <v>142595.0</v>
      </c>
      <c r="B5586" s="1">
        <v>584.0</v>
      </c>
      <c r="C5586" s="1">
        <v>0.0</v>
      </c>
      <c r="D5586" s="1" t="s">
        <v>183</v>
      </c>
      <c r="E5586" s="1">
        <v>45.0</v>
      </c>
      <c r="F5586" s="7" t="str">
        <f>vlookup(E5586,Teams!A:B,2,false)</f>
        <v>Venice</v>
      </c>
      <c r="G5586" s="1" t="b">
        <v>1</v>
      </c>
      <c r="H5586" s="1" t="b">
        <v>0</v>
      </c>
      <c r="I5586" s="1">
        <v>7.0</v>
      </c>
      <c r="J5586" s="7" t="str">
        <f>vlookup(I5586,Cats!$A:$B,2,false)</f>
        <v>X</v>
      </c>
    </row>
    <row r="5587">
      <c r="A5587" s="1">
        <v>142596.0</v>
      </c>
      <c r="B5587" s="1">
        <v>584.0</v>
      </c>
      <c r="C5587" s="1">
        <v>0.0</v>
      </c>
      <c r="D5587" s="1" t="s">
        <v>157</v>
      </c>
      <c r="E5587" s="1">
        <v>46.0</v>
      </c>
      <c r="F5587" s="7" t="str">
        <f>vlookup(E5587,Teams!A:B,2,false)</f>
        <v>Wayzata</v>
      </c>
      <c r="G5587" s="1" t="b">
        <v>0</v>
      </c>
      <c r="H5587" s="1" t="b">
        <v>0</v>
      </c>
      <c r="I5587" s="1">
        <v>7.0</v>
      </c>
      <c r="J5587" s="7" t="str">
        <f>vlookup(I5587,Cats!$A:$B,2,false)</f>
        <v>X</v>
      </c>
    </row>
    <row r="5588">
      <c r="A5588" s="1">
        <v>142597.0</v>
      </c>
      <c r="B5588" s="1">
        <v>584.0</v>
      </c>
      <c r="C5588" s="1">
        <v>4.0</v>
      </c>
      <c r="D5588" s="1" t="s">
        <v>187</v>
      </c>
      <c r="E5588" s="1">
        <v>45.0</v>
      </c>
      <c r="F5588" s="7" t="str">
        <f>vlookup(E5588,Teams!A:B,2,false)</f>
        <v>Venice</v>
      </c>
      <c r="G5588" s="1" t="b">
        <v>1</v>
      </c>
      <c r="H5588" s="1" t="b">
        <v>0</v>
      </c>
      <c r="I5588" s="1">
        <v>8.0</v>
      </c>
      <c r="J5588" s="7" t="str">
        <f>vlookup(I5588,Cats!$A:$B,2,false)</f>
        <v>M</v>
      </c>
    </row>
    <row r="5589">
      <c r="A5589" s="1">
        <v>142598.0</v>
      </c>
      <c r="B5589" s="1">
        <v>584.0</v>
      </c>
      <c r="C5589" s="1">
        <v>0.0</v>
      </c>
      <c r="D5589" s="1" t="s">
        <v>158</v>
      </c>
      <c r="E5589" s="1">
        <v>46.0</v>
      </c>
      <c r="F5589" s="7" t="str">
        <f>vlookup(E5589,Teams!A:B,2,false)</f>
        <v>Wayzata</v>
      </c>
      <c r="G5589" s="1" t="b">
        <v>0</v>
      </c>
      <c r="H5589" s="1" t="b">
        <v>0</v>
      </c>
      <c r="I5589" s="1">
        <v>8.0</v>
      </c>
      <c r="J5589" s="7" t="str">
        <f>vlookup(I5589,Cats!$A:$B,2,false)</f>
        <v>M</v>
      </c>
    </row>
    <row r="5590">
      <c r="A5590" s="1">
        <v>142599.0</v>
      </c>
      <c r="B5590" s="1">
        <v>584.0</v>
      </c>
      <c r="C5590" s="1">
        <v>4.0</v>
      </c>
      <c r="D5590" s="1" t="s">
        <v>186</v>
      </c>
      <c r="E5590" s="1">
        <v>45.0</v>
      </c>
      <c r="F5590" s="7" t="str">
        <f>vlookup(E5590,Teams!A:B,2,false)</f>
        <v>Venice</v>
      </c>
      <c r="G5590" s="1" t="b">
        <v>1</v>
      </c>
      <c r="H5590" s="1" t="b">
        <v>0</v>
      </c>
      <c r="I5590" s="1">
        <v>9.0</v>
      </c>
      <c r="J5590" s="7" t="str">
        <f>vlookup(I5590,Cats!$A:$B,2,false)</f>
        <v>C</v>
      </c>
    </row>
    <row r="5591">
      <c r="A5591" s="1">
        <v>142600.0</v>
      </c>
      <c r="B5591" s="1">
        <v>584.0</v>
      </c>
      <c r="C5591" s="1">
        <v>0.0</v>
      </c>
      <c r="D5591" s="1" t="s">
        <v>158</v>
      </c>
      <c r="E5591" s="1">
        <v>46.0</v>
      </c>
      <c r="F5591" s="7" t="str">
        <f>vlookup(E5591,Teams!A:B,2,false)</f>
        <v>Wayzata</v>
      </c>
      <c r="G5591" s="1" t="b">
        <v>0</v>
      </c>
      <c r="H5591" s="1" t="b">
        <v>0</v>
      </c>
      <c r="I5591" s="1">
        <v>9.0</v>
      </c>
      <c r="J5591" s="7" t="str">
        <f>vlookup(I5591,Cats!$A:$B,2,false)</f>
        <v>C</v>
      </c>
    </row>
    <row r="5592">
      <c r="A5592" s="1">
        <v>142601.0</v>
      </c>
      <c r="B5592" s="1">
        <v>584.0</v>
      </c>
      <c r="C5592" s="1">
        <v>0.0</v>
      </c>
      <c r="D5592" s="1" t="s">
        <v>183</v>
      </c>
      <c r="E5592" s="1">
        <v>45.0</v>
      </c>
      <c r="F5592" s="7" t="str">
        <f>vlookup(E5592,Teams!A:B,2,false)</f>
        <v>Venice</v>
      </c>
      <c r="G5592" s="1" t="b">
        <v>1</v>
      </c>
      <c r="H5592" s="1" t="b">
        <v>0</v>
      </c>
      <c r="I5592" s="1">
        <v>10.0</v>
      </c>
      <c r="J5592" s="7" t="str">
        <f>vlookup(I5592,Cats!$A:$B,2,false)</f>
        <v>E</v>
      </c>
    </row>
    <row r="5593">
      <c r="A5593" s="1">
        <v>142602.0</v>
      </c>
      <c r="B5593" s="1">
        <v>584.0</v>
      </c>
      <c r="C5593" s="1">
        <v>4.0</v>
      </c>
      <c r="D5593" s="1" t="s">
        <v>163</v>
      </c>
      <c r="E5593" s="1">
        <v>46.0</v>
      </c>
      <c r="F5593" s="7" t="str">
        <f>vlookup(E5593,Teams!A:B,2,false)</f>
        <v>Wayzata</v>
      </c>
      <c r="G5593" s="1" t="b">
        <v>0</v>
      </c>
      <c r="H5593" s="1" t="b">
        <v>0</v>
      </c>
      <c r="I5593" s="1">
        <v>10.0</v>
      </c>
      <c r="J5593" s="7" t="str">
        <f>vlookup(I5593,Cats!$A:$B,2,false)</f>
        <v>E</v>
      </c>
    </row>
    <row r="5594">
      <c r="A5594" s="1">
        <v>142603.0</v>
      </c>
      <c r="B5594" s="1">
        <v>584.0</v>
      </c>
      <c r="C5594" s="1">
        <v>14.0</v>
      </c>
      <c r="D5594" s="1" t="s">
        <v>186</v>
      </c>
      <c r="E5594" s="1">
        <v>45.0</v>
      </c>
      <c r="F5594" s="7" t="str">
        <f>vlookup(E5594,Teams!A:B,2,false)</f>
        <v>Venice</v>
      </c>
      <c r="G5594" s="1" t="b">
        <v>1</v>
      </c>
      <c r="H5594" s="1" t="b">
        <v>0</v>
      </c>
      <c r="I5594" s="1">
        <v>11.0</v>
      </c>
      <c r="J5594" s="7" t="str">
        <f>vlookup(I5594,Cats!$A:$B,2,false)</f>
        <v>B</v>
      </c>
    </row>
    <row r="5595">
      <c r="A5595" s="1">
        <v>142604.0</v>
      </c>
      <c r="B5595" s="1">
        <v>584.0</v>
      </c>
      <c r="C5595" s="1">
        <v>-4.0</v>
      </c>
      <c r="D5595" s="1" t="s">
        <v>159</v>
      </c>
      <c r="E5595" s="1">
        <v>46.0</v>
      </c>
      <c r="F5595" s="7" t="str">
        <f>vlookup(E5595,Teams!A:B,2,false)</f>
        <v>Wayzata</v>
      </c>
      <c r="G5595" s="1" t="b">
        <v>0</v>
      </c>
      <c r="H5595" s="1" t="b">
        <v>0</v>
      </c>
      <c r="I5595" s="1">
        <v>11.0</v>
      </c>
      <c r="J5595" s="7" t="str">
        <f>vlookup(I5595,Cats!$A:$B,2,false)</f>
        <v>B</v>
      </c>
    </row>
    <row r="5596">
      <c r="A5596" s="1">
        <v>142605.0</v>
      </c>
      <c r="B5596" s="1">
        <v>584.0</v>
      </c>
      <c r="C5596" s="1">
        <v>4.0</v>
      </c>
      <c r="D5596" s="1" t="s">
        <v>183</v>
      </c>
      <c r="E5596" s="1">
        <v>45.0</v>
      </c>
      <c r="F5596" s="7" t="str">
        <f>vlookup(E5596,Teams!A:B,2,false)</f>
        <v>Venice</v>
      </c>
      <c r="G5596" s="1" t="b">
        <v>1</v>
      </c>
      <c r="H5596" s="1" t="b">
        <v>0</v>
      </c>
      <c r="I5596" s="1">
        <v>12.0</v>
      </c>
      <c r="J5596" s="7" t="str">
        <f>vlookup(I5596,Cats!$A:$B,2,false)</f>
        <v>P</v>
      </c>
    </row>
    <row r="5597">
      <c r="A5597" s="1">
        <v>142606.0</v>
      </c>
      <c r="B5597" s="1">
        <v>584.0</v>
      </c>
      <c r="C5597" s="1">
        <v>-4.0</v>
      </c>
      <c r="D5597" s="1" t="s">
        <v>163</v>
      </c>
      <c r="E5597" s="1">
        <v>46.0</v>
      </c>
      <c r="F5597" s="7" t="str">
        <f>vlookup(E5597,Teams!A:B,2,false)</f>
        <v>Wayzata</v>
      </c>
      <c r="G5597" s="1" t="b">
        <v>0</v>
      </c>
      <c r="H5597" s="1" t="b">
        <v>0</v>
      </c>
      <c r="I5597" s="1">
        <v>12.0</v>
      </c>
      <c r="J5597" s="7" t="str">
        <f>vlookup(I5597,Cats!$A:$B,2,false)</f>
        <v>P</v>
      </c>
    </row>
    <row r="5598">
      <c r="A5598" s="1">
        <v>142607.0</v>
      </c>
      <c r="B5598" s="1">
        <v>584.0</v>
      </c>
      <c r="C5598" s="1">
        <v>0.0</v>
      </c>
      <c r="D5598" s="1" t="s">
        <v>32</v>
      </c>
      <c r="E5598" s="1">
        <v>45.0</v>
      </c>
      <c r="F5598" s="7" t="str">
        <f>vlookup(E5598,Teams!A:B,2,false)</f>
        <v>Venice</v>
      </c>
      <c r="G5598" s="1" t="b">
        <v>1</v>
      </c>
      <c r="H5598" s="1" t="b">
        <v>1</v>
      </c>
      <c r="I5598" s="1">
        <v>13.0</v>
      </c>
      <c r="J5598" s="7" t="str">
        <f>vlookup(I5598,Cats!$A:$B,2,false)</f>
        <v>X</v>
      </c>
    </row>
    <row r="5599">
      <c r="A5599" s="1">
        <v>142608.0</v>
      </c>
      <c r="B5599" s="1">
        <v>584.0</v>
      </c>
      <c r="C5599" s="1">
        <v>4.0</v>
      </c>
      <c r="D5599" s="1" t="s">
        <v>158</v>
      </c>
      <c r="E5599" s="1">
        <v>46.0</v>
      </c>
      <c r="F5599" s="7" t="str">
        <f>vlookup(E5599,Teams!A:B,2,false)</f>
        <v>Wayzata</v>
      </c>
      <c r="G5599" s="1" t="b">
        <v>0</v>
      </c>
      <c r="H5599" s="1" t="b">
        <v>0</v>
      </c>
      <c r="I5599" s="1">
        <v>13.0</v>
      </c>
      <c r="J5599" s="7" t="str">
        <f>vlookup(I5599,Cats!$A:$B,2,false)</f>
        <v>X</v>
      </c>
    </row>
    <row r="5600">
      <c r="A5600" s="1">
        <v>142609.0</v>
      </c>
      <c r="B5600" s="1">
        <v>584.0</v>
      </c>
      <c r="C5600" s="1">
        <v>0.0</v>
      </c>
      <c r="D5600" s="1" t="s">
        <v>32</v>
      </c>
      <c r="E5600" s="1">
        <v>45.0</v>
      </c>
      <c r="F5600" s="7" t="str">
        <f>vlookup(E5600,Teams!A:B,2,false)</f>
        <v>Venice</v>
      </c>
      <c r="G5600" s="1" t="b">
        <v>1</v>
      </c>
      <c r="H5600" s="1" t="b">
        <v>1</v>
      </c>
      <c r="I5600" s="1">
        <v>14.0</v>
      </c>
      <c r="J5600" s="7" t="str">
        <f>vlookup(I5600,Cats!$A:$B,2,false)</f>
        <v>M</v>
      </c>
    </row>
    <row r="5601">
      <c r="A5601" s="1">
        <v>142610.0</v>
      </c>
      <c r="B5601" s="1">
        <v>584.0</v>
      </c>
      <c r="C5601" s="1">
        <v>4.0</v>
      </c>
      <c r="D5601" s="1" t="s">
        <v>158</v>
      </c>
      <c r="E5601" s="1">
        <v>46.0</v>
      </c>
      <c r="F5601" s="7" t="str">
        <f>vlookup(E5601,Teams!A:B,2,false)</f>
        <v>Wayzata</v>
      </c>
      <c r="G5601" s="1" t="b">
        <v>0</v>
      </c>
      <c r="H5601" s="1" t="b">
        <v>0</v>
      </c>
      <c r="I5601" s="1">
        <v>14.0</v>
      </c>
      <c r="J5601" s="7" t="str">
        <f>vlookup(I5601,Cats!$A:$B,2,false)</f>
        <v>M</v>
      </c>
    </row>
    <row r="5602">
      <c r="A5602" s="1">
        <v>142611.0</v>
      </c>
      <c r="B5602" s="1">
        <v>584.0</v>
      </c>
      <c r="C5602" s="1">
        <v>0.0</v>
      </c>
      <c r="D5602" s="1" t="s">
        <v>186</v>
      </c>
      <c r="E5602" s="1">
        <v>45.0</v>
      </c>
      <c r="F5602" s="7" t="str">
        <f>vlookup(E5602,Teams!A:B,2,false)</f>
        <v>Venice</v>
      </c>
      <c r="G5602" s="1" t="b">
        <v>1</v>
      </c>
      <c r="H5602" s="1" t="b">
        <v>0</v>
      </c>
      <c r="I5602" s="1">
        <v>15.0</v>
      </c>
      <c r="J5602" s="7" t="str">
        <f>vlookup(I5602,Cats!$A:$B,2,false)</f>
        <v>C</v>
      </c>
    </row>
    <row r="5603">
      <c r="A5603" s="1">
        <v>142612.0</v>
      </c>
      <c r="B5603" s="1">
        <v>584.0</v>
      </c>
      <c r="C5603" s="1">
        <v>0.0</v>
      </c>
      <c r="D5603" s="1" t="s">
        <v>163</v>
      </c>
      <c r="E5603" s="1">
        <v>46.0</v>
      </c>
      <c r="F5603" s="7" t="str">
        <f>vlookup(E5603,Teams!A:B,2,false)</f>
        <v>Wayzata</v>
      </c>
      <c r="G5603" s="1" t="b">
        <v>0</v>
      </c>
      <c r="H5603" s="1" t="b">
        <v>0</v>
      </c>
      <c r="I5603" s="1">
        <v>15.0</v>
      </c>
      <c r="J5603" s="7" t="str">
        <f>vlookup(I5603,Cats!$A:$B,2,false)</f>
        <v>C</v>
      </c>
    </row>
    <row r="5604">
      <c r="A5604" s="1">
        <v>142613.0</v>
      </c>
      <c r="B5604" s="1">
        <v>584.0</v>
      </c>
      <c r="C5604" s="1">
        <v>4.0</v>
      </c>
      <c r="D5604" s="1" t="s">
        <v>183</v>
      </c>
      <c r="E5604" s="1">
        <v>45.0</v>
      </c>
      <c r="F5604" s="7" t="str">
        <f>vlookup(E5604,Teams!A:B,2,false)</f>
        <v>Venice</v>
      </c>
      <c r="G5604" s="1" t="b">
        <v>1</v>
      </c>
      <c r="H5604" s="1" t="b">
        <v>0</v>
      </c>
      <c r="I5604" s="1">
        <v>16.0</v>
      </c>
      <c r="J5604" s="7" t="str">
        <f>vlookup(I5604,Cats!$A:$B,2,false)</f>
        <v>E</v>
      </c>
    </row>
    <row r="5605">
      <c r="A5605" s="1">
        <v>142614.0</v>
      </c>
      <c r="B5605" s="1">
        <v>584.0</v>
      </c>
      <c r="C5605" s="1">
        <v>0.0</v>
      </c>
      <c r="D5605" s="1" t="s">
        <v>32</v>
      </c>
      <c r="E5605" s="1">
        <v>46.0</v>
      </c>
      <c r="F5605" s="7" t="str">
        <f>vlookup(E5605,Teams!A:B,2,false)</f>
        <v>Wayzata</v>
      </c>
      <c r="G5605" s="1" t="b">
        <v>0</v>
      </c>
      <c r="H5605" s="1" t="b">
        <v>1</v>
      </c>
      <c r="I5605" s="1">
        <v>16.0</v>
      </c>
      <c r="J5605" s="7" t="str">
        <f>vlookup(I5605,Cats!$A:$B,2,false)</f>
        <v>E</v>
      </c>
    </row>
    <row r="5606">
      <c r="A5606" s="1">
        <v>142615.0</v>
      </c>
      <c r="B5606" s="1">
        <v>584.0</v>
      </c>
      <c r="C5606" s="1">
        <v>0.0</v>
      </c>
      <c r="D5606" s="1" t="s">
        <v>32</v>
      </c>
      <c r="E5606" s="1">
        <v>45.0</v>
      </c>
      <c r="F5606" s="7" t="str">
        <f>vlookup(E5606,Teams!A:B,2,false)</f>
        <v>Venice</v>
      </c>
      <c r="G5606" s="1" t="b">
        <v>1</v>
      </c>
      <c r="H5606" s="1" t="b">
        <v>1</v>
      </c>
      <c r="I5606" s="1">
        <v>17.0</v>
      </c>
      <c r="J5606" s="7" t="str">
        <f>vlookup(I5606,Cats!$A:$B,2,false)</f>
        <v>B</v>
      </c>
    </row>
    <row r="5607">
      <c r="A5607" s="1">
        <v>142616.0</v>
      </c>
      <c r="B5607" s="1">
        <v>584.0</v>
      </c>
      <c r="C5607" s="1">
        <v>14.0</v>
      </c>
      <c r="D5607" s="1" t="s">
        <v>163</v>
      </c>
      <c r="E5607" s="1">
        <v>46.0</v>
      </c>
      <c r="F5607" s="7" t="str">
        <f>vlookup(E5607,Teams!A:B,2,false)</f>
        <v>Wayzata</v>
      </c>
      <c r="G5607" s="1" t="b">
        <v>0</v>
      </c>
      <c r="H5607" s="1" t="b">
        <v>0</v>
      </c>
      <c r="I5607" s="1">
        <v>17.0</v>
      </c>
      <c r="J5607" s="7" t="str">
        <f>vlookup(I5607,Cats!$A:$B,2,false)</f>
        <v>B</v>
      </c>
    </row>
    <row r="5608">
      <c r="A5608" s="1">
        <v>142617.0</v>
      </c>
      <c r="B5608" s="1">
        <v>584.0</v>
      </c>
      <c r="C5608" s="1">
        <v>4.0</v>
      </c>
      <c r="D5608" s="1" t="s">
        <v>187</v>
      </c>
      <c r="E5608" s="1">
        <v>45.0</v>
      </c>
      <c r="F5608" s="7" t="str">
        <f>vlookup(E5608,Teams!A:B,2,false)</f>
        <v>Venice</v>
      </c>
      <c r="G5608" s="1" t="b">
        <v>1</v>
      </c>
      <c r="H5608" s="1" t="b">
        <v>0</v>
      </c>
      <c r="I5608" s="1">
        <v>18.0</v>
      </c>
      <c r="J5608" s="7" t="str">
        <f>vlookup(I5608,Cats!$A:$B,2,false)</f>
        <v>P</v>
      </c>
    </row>
    <row r="5609">
      <c r="A5609" s="1">
        <v>142618.0</v>
      </c>
      <c r="B5609" s="1">
        <v>584.0</v>
      </c>
      <c r="C5609" s="1">
        <v>0.0</v>
      </c>
      <c r="D5609" s="1" t="s">
        <v>32</v>
      </c>
      <c r="E5609" s="1">
        <v>46.0</v>
      </c>
      <c r="F5609" s="7" t="str">
        <f>vlookup(E5609,Teams!A:B,2,false)</f>
        <v>Wayzata</v>
      </c>
      <c r="G5609" s="1" t="b">
        <v>0</v>
      </c>
      <c r="H5609" s="1" t="b">
        <v>1</v>
      </c>
      <c r="I5609" s="1">
        <v>18.0</v>
      </c>
      <c r="J5609" s="7" t="str">
        <f>vlookup(I5609,Cats!$A:$B,2,false)</f>
        <v>P</v>
      </c>
    </row>
    <row r="5610">
      <c r="A5610" s="1">
        <v>142619.0</v>
      </c>
      <c r="B5610" s="1">
        <v>584.0</v>
      </c>
      <c r="C5610" s="1">
        <v>14.0</v>
      </c>
      <c r="D5610" s="1" t="s">
        <v>188</v>
      </c>
      <c r="E5610" s="1">
        <v>45.0</v>
      </c>
      <c r="F5610" s="7" t="str">
        <f>vlookup(E5610,Teams!A:B,2,false)</f>
        <v>Venice</v>
      </c>
      <c r="G5610" s="1" t="b">
        <v>1</v>
      </c>
      <c r="H5610" s="1" t="b">
        <v>0</v>
      </c>
      <c r="I5610" s="1">
        <v>19.0</v>
      </c>
      <c r="J5610" s="7" t="str">
        <f>vlookup(I5610,Cats!$A:$B,2,false)</f>
        <v>X</v>
      </c>
    </row>
    <row r="5611">
      <c r="A5611" s="1">
        <v>142620.0</v>
      </c>
      <c r="B5611" s="1">
        <v>584.0</v>
      </c>
      <c r="C5611" s="1">
        <v>-4.0</v>
      </c>
      <c r="D5611" s="1" t="s">
        <v>158</v>
      </c>
      <c r="E5611" s="1">
        <v>46.0</v>
      </c>
      <c r="F5611" s="7" t="str">
        <f>vlookup(E5611,Teams!A:B,2,false)</f>
        <v>Wayzata</v>
      </c>
      <c r="G5611" s="1" t="b">
        <v>0</v>
      </c>
      <c r="H5611" s="1" t="b">
        <v>0</v>
      </c>
      <c r="I5611" s="1">
        <v>19.0</v>
      </c>
      <c r="J5611" s="7" t="str">
        <f>vlookup(I5611,Cats!$A:$B,2,false)</f>
        <v>X</v>
      </c>
    </row>
    <row r="5612">
      <c r="A5612" s="1">
        <v>142621.0</v>
      </c>
      <c r="B5612" s="1">
        <v>584.0</v>
      </c>
      <c r="C5612" s="1">
        <v>14.0</v>
      </c>
      <c r="D5612" s="1" t="s">
        <v>188</v>
      </c>
      <c r="E5612" s="1">
        <v>45.0</v>
      </c>
      <c r="F5612" s="7" t="str">
        <f>vlookup(E5612,Teams!A:B,2,false)</f>
        <v>Venice</v>
      </c>
      <c r="G5612" s="1" t="b">
        <v>1</v>
      </c>
      <c r="H5612" s="1" t="b">
        <v>0</v>
      </c>
      <c r="I5612" s="1">
        <v>20.0</v>
      </c>
      <c r="J5612" s="7" t="str">
        <f>vlookup(I5612,Cats!$A:$B,2,false)</f>
        <v>M</v>
      </c>
    </row>
    <row r="5613">
      <c r="A5613" s="1">
        <v>142622.0</v>
      </c>
      <c r="B5613" s="1">
        <v>584.0</v>
      </c>
      <c r="C5613" s="1">
        <v>0.0</v>
      </c>
      <c r="D5613" s="1" t="s">
        <v>158</v>
      </c>
      <c r="E5613" s="1">
        <v>46.0</v>
      </c>
      <c r="F5613" s="7" t="str">
        <f>vlookup(E5613,Teams!A:B,2,false)</f>
        <v>Wayzata</v>
      </c>
      <c r="G5613" s="1" t="b">
        <v>0</v>
      </c>
      <c r="H5613" s="1" t="b">
        <v>0</v>
      </c>
      <c r="I5613" s="1">
        <v>20.0</v>
      </c>
      <c r="J5613" s="7" t="str">
        <f>vlookup(I5613,Cats!$A:$B,2,false)</f>
        <v>M</v>
      </c>
    </row>
    <row r="5614">
      <c r="A5614" s="1">
        <v>142623.0</v>
      </c>
      <c r="B5614" s="1">
        <v>584.0</v>
      </c>
      <c r="C5614" s="1">
        <v>0.0</v>
      </c>
      <c r="D5614" s="1" t="s">
        <v>188</v>
      </c>
      <c r="E5614" s="1">
        <v>45.0</v>
      </c>
      <c r="F5614" s="7" t="str">
        <f>vlookup(E5614,Teams!A:B,2,false)</f>
        <v>Venice</v>
      </c>
      <c r="G5614" s="1" t="b">
        <v>1</v>
      </c>
      <c r="H5614" s="1" t="b">
        <v>0</v>
      </c>
      <c r="I5614" s="1">
        <v>21.0</v>
      </c>
      <c r="J5614" s="7" t="str">
        <f>vlookup(I5614,Cats!$A:$B,2,false)</f>
        <v>C</v>
      </c>
    </row>
    <row r="5615">
      <c r="A5615" s="1">
        <v>142624.0</v>
      </c>
      <c r="B5615" s="1">
        <v>584.0</v>
      </c>
      <c r="C5615" s="1">
        <v>0.0</v>
      </c>
      <c r="D5615" s="1" t="s">
        <v>159</v>
      </c>
      <c r="E5615" s="1">
        <v>46.0</v>
      </c>
      <c r="F5615" s="7" t="str">
        <f>vlookup(E5615,Teams!A:B,2,false)</f>
        <v>Wayzata</v>
      </c>
      <c r="G5615" s="1" t="b">
        <v>0</v>
      </c>
      <c r="H5615" s="1" t="b">
        <v>0</v>
      </c>
      <c r="I5615" s="1">
        <v>21.0</v>
      </c>
      <c r="J5615" s="7" t="str">
        <f>vlookup(I5615,Cats!$A:$B,2,false)</f>
        <v>C</v>
      </c>
    </row>
    <row r="5616">
      <c r="A5616" s="1">
        <v>142625.0</v>
      </c>
      <c r="B5616" s="1">
        <v>584.0</v>
      </c>
      <c r="C5616" s="1">
        <v>14.0</v>
      </c>
      <c r="D5616" s="1" t="s">
        <v>188</v>
      </c>
      <c r="E5616" s="1">
        <v>45.0</v>
      </c>
      <c r="F5616" s="7" t="str">
        <f>vlookup(E5616,Teams!A:B,2,false)</f>
        <v>Venice</v>
      </c>
      <c r="G5616" s="1" t="b">
        <v>1</v>
      </c>
      <c r="H5616" s="1" t="b">
        <v>0</v>
      </c>
      <c r="I5616" s="1">
        <v>22.0</v>
      </c>
      <c r="J5616" s="7" t="str">
        <f>vlookup(I5616,Cats!$A:$B,2,false)</f>
        <v>E</v>
      </c>
    </row>
    <row r="5617">
      <c r="A5617" s="1">
        <v>142626.0</v>
      </c>
      <c r="B5617" s="1">
        <v>584.0</v>
      </c>
      <c r="C5617" s="1">
        <v>0.0</v>
      </c>
      <c r="D5617" s="1" t="s">
        <v>158</v>
      </c>
      <c r="E5617" s="1">
        <v>46.0</v>
      </c>
      <c r="F5617" s="7" t="str">
        <f>vlookup(E5617,Teams!A:B,2,false)</f>
        <v>Wayzata</v>
      </c>
      <c r="G5617" s="1" t="b">
        <v>0</v>
      </c>
      <c r="H5617" s="1" t="b">
        <v>0</v>
      </c>
      <c r="I5617" s="1">
        <v>22.0</v>
      </c>
      <c r="J5617" s="7" t="str">
        <f>vlookup(I5617,Cats!$A:$B,2,false)</f>
        <v>E</v>
      </c>
    </row>
    <row r="5618">
      <c r="A5618" s="1">
        <v>142627.0</v>
      </c>
      <c r="B5618" s="1">
        <v>584.0</v>
      </c>
      <c r="C5618" s="1">
        <v>0.0</v>
      </c>
      <c r="D5618" s="1" t="s">
        <v>32</v>
      </c>
      <c r="E5618" s="1">
        <v>45.0</v>
      </c>
      <c r="F5618" s="7" t="str">
        <f>vlookup(E5618,Teams!A:B,2,false)</f>
        <v>Venice</v>
      </c>
      <c r="G5618" s="1" t="b">
        <v>1</v>
      </c>
      <c r="H5618" s="1" t="b">
        <v>1</v>
      </c>
      <c r="I5618" s="1">
        <v>23.0</v>
      </c>
      <c r="J5618" s="7" t="str">
        <f>vlookup(I5618,Cats!$A:$B,2,false)</f>
        <v>B</v>
      </c>
    </row>
    <row r="5619">
      <c r="A5619" s="1">
        <v>142628.0</v>
      </c>
      <c r="B5619" s="1">
        <v>584.0</v>
      </c>
      <c r="C5619" s="1">
        <v>0.0</v>
      </c>
      <c r="D5619" s="1" t="s">
        <v>163</v>
      </c>
      <c r="E5619" s="1">
        <v>46.0</v>
      </c>
      <c r="F5619" s="7" t="str">
        <f>vlookup(E5619,Teams!A:B,2,false)</f>
        <v>Wayzata</v>
      </c>
      <c r="G5619" s="1" t="b">
        <v>0</v>
      </c>
      <c r="H5619" s="1" t="b">
        <v>0</v>
      </c>
      <c r="I5619" s="1">
        <v>23.0</v>
      </c>
      <c r="J5619" s="7" t="str">
        <f>vlookup(I5619,Cats!$A:$B,2,false)</f>
        <v>B</v>
      </c>
    </row>
    <row r="5620">
      <c r="A5620" s="1">
        <v>142629.0</v>
      </c>
      <c r="B5620" s="1">
        <v>584.0</v>
      </c>
      <c r="C5620" s="1">
        <v>14.0</v>
      </c>
      <c r="D5620" s="1" t="s">
        <v>187</v>
      </c>
      <c r="E5620" s="1">
        <v>45.0</v>
      </c>
      <c r="F5620" s="7" t="str">
        <f>vlookup(E5620,Teams!A:B,2,false)</f>
        <v>Venice</v>
      </c>
      <c r="G5620" s="1" t="b">
        <v>1</v>
      </c>
      <c r="H5620" s="1" t="b">
        <v>0</v>
      </c>
      <c r="I5620" s="1">
        <v>24.0</v>
      </c>
      <c r="J5620" s="7" t="str">
        <f>vlookup(I5620,Cats!$A:$B,2,false)</f>
        <v>P</v>
      </c>
    </row>
    <row r="5621">
      <c r="A5621" s="1">
        <v>142630.0</v>
      </c>
      <c r="B5621" s="1">
        <v>584.0</v>
      </c>
      <c r="C5621" s="1">
        <v>0.0</v>
      </c>
      <c r="D5621" s="1" t="s">
        <v>32</v>
      </c>
      <c r="E5621" s="1">
        <v>46.0</v>
      </c>
      <c r="F5621" s="7" t="str">
        <f>vlookup(E5621,Teams!A:B,2,false)</f>
        <v>Wayzata</v>
      </c>
      <c r="G5621" s="1" t="b">
        <v>0</v>
      </c>
      <c r="H5621" s="1" t="b">
        <v>1</v>
      </c>
      <c r="I5621" s="1">
        <v>24.0</v>
      </c>
      <c r="J5621" s="7" t="str">
        <f>vlookup(I5621,Cats!$A:$B,2,false)</f>
        <v>P</v>
      </c>
    </row>
    <row r="5622">
      <c r="A5622" s="1">
        <v>142631.0</v>
      </c>
      <c r="B5622" s="1">
        <v>585.0</v>
      </c>
      <c r="C5622" s="1">
        <v>4.0</v>
      </c>
      <c r="D5622" s="1" t="s">
        <v>44</v>
      </c>
      <c r="E5622" s="1">
        <v>6.0</v>
      </c>
      <c r="F5622" s="7" t="str">
        <f>vlookup(E5622,Teams!A:B,2,false)</f>
        <v>Buchholz A</v>
      </c>
      <c r="G5622" s="1" t="b">
        <v>1</v>
      </c>
      <c r="H5622" s="1" t="b">
        <v>0</v>
      </c>
      <c r="I5622" s="1">
        <v>1.0</v>
      </c>
      <c r="J5622" s="7" t="str">
        <f>vlookup(I5622,Cats!$A:$B,2,false)</f>
        <v>X</v>
      </c>
    </row>
    <row r="5623">
      <c r="A5623" s="1">
        <v>142632.0</v>
      </c>
      <c r="B5623" s="1">
        <v>585.0</v>
      </c>
      <c r="C5623" s="1">
        <v>0.0</v>
      </c>
      <c r="D5623" s="1" t="s">
        <v>19</v>
      </c>
      <c r="E5623" s="1">
        <v>12.0</v>
      </c>
      <c r="F5623" s="7" t="str">
        <f>vlookup(E5623,Teams!A:B,2,false)</f>
        <v>Davidson</v>
      </c>
      <c r="G5623" s="1" t="b">
        <v>0</v>
      </c>
      <c r="H5623" s="1" t="b">
        <v>0</v>
      </c>
      <c r="I5623" s="1">
        <v>1.0</v>
      </c>
      <c r="J5623" s="7" t="str">
        <f>vlookup(I5623,Cats!$A:$B,2,false)</f>
        <v>X</v>
      </c>
    </row>
    <row r="5624">
      <c r="A5624" s="1">
        <v>142633.0</v>
      </c>
      <c r="B5624" s="1">
        <v>585.0</v>
      </c>
      <c r="C5624" s="1">
        <v>0.0</v>
      </c>
      <c r="D5624" s="1" t="s">
        <v>44</v>
      </c>
      <c r="E5624" s="1">
        <v>6.0</v>
      </c>
      <c r="F5624" s="7" t="str">
        <f>vlookup(E5624,Teams!A:B,2,false)</f>
        <v>Buchholz A</v>
      </c>
      <c r="G5624" s="1" t="b">
        <v>1</v>
      </c>
      <c r="H5624" s="1" t="b">
        <v>0</v>
      </c>
      <c r="I5624" s="1">
        <v>2.0</v>
      </c>
      <c r="J5624" s="7" t="str">
        <f>vlookup(I5624,Cats!$A:$B,2,false)</f>
        <v>M</v>
      </c>
    </row>
    <row r="5625">
      <c r="A5625" s="1">
        <v>142634.0</v>
      </c>
      <c r="B5625" s="1">
        <v>585.0</v>
      </c>
      <c r="C5625" s="1">
        <v>0.0</v>
      </c>
      <c r="D5625" s="1" t="s">
        <v>19</v>
      </c>
      <c r="E5625" s="1">
        <v>12.0</v>
      </c>
      <c r="F5625" s="7" t="str">
        <f>vlookup(E5625,Teams!A:B,2,false)</f>
        <v>Davidson</v>
      </c>
      <c r="G5625" s="1" t="b">
        <v>0</v>
      </c>
      <c r="H5625" s="1" t="b">
        <v>0</v>
      </c>
      <c r="I5625" s="1">
        <v>2.0</v>
      </c>
      <c r="J5625" s="7" t="str">
        <f>vlookup(I5625,Cats!$A:$B,2,false)</f>
        <v>M</v>
      </c>
    </row>
    <row r="5626">
      <c r="A5626" s="1">
        <v>142635.0</v>
      </c>
      <c r="B5626" s="1">
        <v>585.0</v>
      </c>
      <c r="C5626" s="1">
        <v>4.0</v>
      </c>
      <c r="D5626" s="1" t="s">
        <v>40</v>
      </c>
      <c r="E5626" s="1">
        <v>6.0</v>
      </c>
      <c r="F5626" s="7" t="str">
        <f>vlookup(E5626,Teams!A:B,2,false)</f>
        <v>Buchholz A</v>
      </c>
      <c r="G5626" s="1" t="b">
        <v>1</v>
      </c>
      <c r="H5626" s="1" t="b">
        <v>0</v>
      </c>
      <c r="I5626" s="1">
        <v>3.0</v>
      </c>
      <c r="J5626" s="7" t="str">
        <f>vlookup(I5626,Cats!$A:$B,2,false)</f>
        <v>C</v>
      </c>
    </row>
    <row r="5627">
      <c r="A5627" s="1">
        <v>142636.0</v>
      </c>
      <c r="B5627" s="1">
        <v>585.0</v>
      </c>
      <c r="C5627" s="1">
        <v>-4.0</v>
      </c>
      <c r="D5627" s="1" t="s">
        <v>37</v>
      </c>
      <c r="E5627" s="1">
        <v>12.0</v>
      </c>
      <c r="F5627" s="7" t="str">
        <f>vlookup(E5627,Teams!A:B,2,false)</f>
        <v>Davidson</v>
      </c>
      <c r="G5627" s="1" t="b">
        <v>0</v>
      </c>
      <c r="H5627" s="1" t="b">
        <v>0</v>
      </c>
      <c r="I5627" s="1">
        <v>3.0</v>
      </c>
      <c r="J5627" s="7" t="str">
        <f>vlookup(I5627,Cats!$A:$B,2,false)</f>
        <v>C</v>
      </c>
    </row>
    <row r="5628">
      <c r="A5628" s="1">
        <v>142637.0</v>
      </c>
      <c r="B5628" s="1">
        <v>585.0</v>
      </c>
      <c r="C5628" s="1">
        <v>0.0</v>
      </c>
      <c r="D5628" s="1" t="s">
        <v>32</v>
      </c>
      <c r="E5628" s="1">
        <v>6.0</v>
      </c>
      <c r="F5628" s="7" t="str">
        <f>vlookup(E5628,Teams!A:B,2,false)</f>
        <v>Buchholz A</v>
      </c>
      <c r="G5628" s="1" t="b">
        <v>1</v>
      </c>
      <c r="H5628" s="1" t="b">
        <v>1</v>
      </c>
      <c r="I5628" s="1">
        <v>4.0</v>
      </c>
      <c r="J5628" s="7" t="str">
        <f>vlookup(I5628,Cats!$A:$B,2,false)</f>
        <v>E</v>
      </c>
    </row>
    <row r="5629">
      <c r="A5629" s="1">
        <v>142638.0</v>
      </c>
      <c r="B5629" s="1">
        <v>585.0</v>
      </c>
      <c r="C5629" s="1">
        <v>4.0</v>
      </c>
      <c r="D5629" s="1" t="s">
        <v>19</v>
      </c>
      <c r="E5629" s="1">
        <v>12.0</v>
      </c>
      <c r="F5629" s="7" t="str">
        <f>vlookup(E5629,Teams!A:B,2,false)</f>
        <v>Davidson</v>
      </c>
      <c r="G5629" s="1" t="b">
        <v>0</v>
      </c>
      <c r="H5629" s="1" t="b">
        <v>0</v>
      </c>
      <c r="I5629" s="1">
        <v>4.0</v>
      </c>
      <c r="J5629" s="7" t="str">
        <f>vlookup(I5629,Cats!$A:$B,2,false)</f>
        <v>E</v>
      </c>
    </row>
    <row r="5630">
      <c r="A5630" s="1">
        <v>142639.0</v>
      </c>
      <c r="B5630" s="1">
        <v>585.0</v>
      </c>
      <c r="C5630" s="1">
        <v>-4.0</v>
      </c>
      <c r="D5630" s="1" t="s">
        <v>40</v>
      </c>
      <c r="E5630" s="1">
        <v>6.0</v>
      </c>
      <c r="F5630" s="7" t="str">
        <f>vlookup(E5630,Teams!A:B,2,false)</f>
        <v>Buchholz A</v>
      </c>
      <c r="G5630" s="1" t="b">
        <v>1</v>
      </c>
      <c r="H5630" s="1" t="b">
        <v>0</v>
      </c>
      <c r="I5630" s="1">
        <v>5.0</v>
      </c>
      <c r="J5630" s="7" t="str">
        <f>vlookup(I5630,Cats!$A:$B,2,false)</f>
        <v>B</v>
      </c>
    </row>
    <row r="5631">
      <c r="A5631" s="1">
        <v>142640.0</v>
      </c>
      <c r="B5631" s="1">
        <v>585.0</v>
      </c>
      <c r="C5631" s="1">
        <v>0.0</v>
      </c>
      <c r="D5631" s="1" t="s">
        <v>37</v>
      </c>
      <c r="E5631" s="1">
        <v>12.0</v>
      </c>
      <c r="F5631" s="7" t="str">
        <f>vlookup(E5631,Teams!A:B,2,false)</f>
        <v>Davidson</v>
      </c>
      <c r="G5631" s="1" t="b">
        <v>0</v>
      </c>
      <c r="H5631" s="1" t="b">
        <v>0</v>
      </c>
      <c r="I5631" s="1">
        <v>5.0</v>
      </c>
      <c r="J5631" s="7" t="str">
        <f>vlookup(I5631,Cats!$A:$B,2,false)</f>
        <v>B</v>
      </c>
    </row>
    <row r="5632">
      <c r="A5632" s="1">
        <v>142641.0</v>
      </c>
      <c r="B5632" s="1">
        <v>585.0</v>
      </c>
      <c r="C5632" s="1">
        <v>0.0</v>
      </c>
      <c r="D5632" s="1" t="s">
        <v>32</v>
      </c>
      <c r="E5632" s="1">
        <v>6.0</v>
      </c>
      <c r="F5632" s="7" t="str">
        <f>vlookup(E5632,Teams!A:B,2,false)</f>
        <v>Buchholz A</v>
      </c>
      <c r="G5632" s="1" t="b">
        <v>1</v>
      </c>
      <c r="H5632" s="1" t="b">
        <v>1</v>
      </c>
      <c r="I5632" s="1">
        <v>6.0</v>
      </c>
      <c r="J5632" s="7" t="str">
        <f>vlookup(I5632,Cats!$A:$B,2,false)</f>
        <v>P</v>
      </c>
    </row>
    <row r="5633">
      <c r="A5633" s="1">
        <v>142642.0</v>
      </c>
      <c r="B5633" s="1">
        <v>585.0</v>
      </c>
      <c r="C5633" s="1">
        <v>14.0</v>
      </c>
      <c r="D5633" s="1" t="s">
        <v>35</v>
      </c>
      <c r="E5633" s="1">
        <v>12.0</v>
      </c>
      <c r="F5633" s="7" t="str">
        <f>vlookup(E5633,Teams!A:B,2,false)</f>
        <v>Davidson</v>
      </c>
      <c r="G5633" s="1" t="b">
        <v>0</v>
      </c>
      <c r="H5633" s="1" t="b">
        <v>0</v>
      </c>
      <c r="I5633" s="1">
        <v>6.0</v>
      </c>
      <c r="J5633" s="7" t="str">
        <f>vlookup(I5633,Cats!$A:$B,2,false)</f>
        <v>P</v>
      </c>
    </row>
    <row r="5634">
      <c r="A5634" s="1">
        <v>142643.0</v>
      </c>
      <c r="B5634" s="1">
        <v>585.0</v>
      </c>
      <c r="C5634" s="1">
        <v>-4.0</v>
      </c>
      <c r="D5634" s="1" t="s">
        <v>45</v>
      </c>
      <c r="E5634" s="1">
        <v>6.0</v>
      </c>
      <c r="F5634" s="7" t="str">
        <f>vlookup(E5634,Teams!A:B,2,false)</f>
        <v>Buchholz A</v>
      </c>
      <c r="G5634" s="1" t="b">
        <v>1</v>
      </c>
      <c r="H5634" s="1" t="b">
        <v>0</v>
      </c>
      <c r="I5634" s="1">
        <v>7.0</v>
      </c>
      <c r="J5634" s="7" t="str">
        <f>vlookup(I5634,Cats!$A:$B,2,false)</f>
        <v>X</v>
      </c>
    </row>
    <row r="5635">
      <c r="A5635" s="1">
        <v>142644.0</v>
      </c>
      <c r="B5635" s="1">
        <v>585.0</v>
      </c>
      <c r="C5635" s="1">
        <v>14.0</v>
      </c>
      <c r="D5635" s="1" t="s">
        <v>19</v>
      </c>
      <c r="E5635" s="1">
        <v>12.0</v>
      </c>
      <c r="F5635" s="7" t="str">
        <f>vlookup(E5635,Teams!A:B,2,false)</f>
        <v>Davidson</v>
      </c>
      <c r="G5635" s="1" t="b">
        <v>0</v>
      </c>
      <c r="H5635" s="1" t="b">
        <v>0</v>
      </c>
      <c r="I5635" s="1">
        <v>7.0</v>
      </c>
      <c r="J5635" s="7" t="str">
        <f>vlookup(I5635,Cats!$A:$B,2,false)</f>
        <v>X</v>
      </c>
    </row>
    <row r="5636">
      <c r="A5636" s="1">
        <v>142645.0</v>
      </c>
      <c r="B5636" s="1">
        <v>585.0</v>
      </c>
      <c r="C5636" s="1">
        <v>0.0</v>
      </c>
      <c r="D5636" s="1" t="s">
        <v>44</v>
      </c>
      <c r="E5636" s="1">
        <v>6.0</v>
      </c>
      <c r="F5636" s="7" t="str">
        <f>vlookup(E5636,Teams!A:B,2,false)</f>
        <v>Buchholz A</v>
      </c>
      <c r="G5636" s="1" t="b">
        <v>1</v>
      </c>
      <c r="H5636" s="1" t="b">
        <v>0</v>
      </c>
      <c r="I5636" s="1">
        <v>8.0</v>
      </c>
      <c r="J5636" s="7" t="str">
        <f>vlookup(I5636,Cats!$A:$B,2,false)</f>
        <v>M</v>
      </c>
    </row>
    <row r="5637">
      <c r="A5637" s="1">
        <v>142646.0</v>
      </c>
      <c r="B5637" s="1">
        <v>585.0</v>
      </c>
      <c r="C5637" s="1">
        <v>4.0</v>
      </c>
      <c r="D5637" s="1" t="s">
        <v>33</v>
      </c>
      <c r="E5637" s="1">
        <v>12.0</v>
      </c>
      <c r="F5637" s="7" t="str">
        <f>vlookup(E5637,Teams!A:B,2,false)</f>
        <v>Davidson</v>
      </c>
      <c r="G5637" s="1" t="b">
        <v>0</v>
      </c>
      <c r="H5637" s="1" t="b">
        <v>0</v>
      </c>
      <c r="I5637" s="1">
        <v>8.0</v>
      </c>
      <c r="J5637" s="7" t="str">
        <f>vlookup(I5637,Cats!$A:$B,2,false)</f>
        <v>M</v>
      </c>
    </row>
    <row r="5638">
      <c r="A5638" s="1">
        <v>142647.0</v>
      </c>
      <c r="B5638" s="1">
        <v>585.0</v>
      </c>
      <c r="C5638" s="1">
        <v>14.0</v>
      </c>
      <c r="D5638" s="1" t="s">
        <v>44</v>
      </c>
      <c r="E5638" s="1">
        <v>6.0</v>
      </c>
      <c r="F5638" s="7" t="str">
        <f>vlookup(E5638,Teams!A:B,2,false)</f>
        <v>Buchholz A</v>
      </c>
      <c r="G5638" s="1" t="b">
        <v>1</v>
      </c>
      <c r="H5638" s="1" t="b">
        <v>0</v>
      </c>
      <c r="I5638" s="1">
        <v>9.0</v>
      </c>
      <c r="J5638" s="7" t="str">
        <f>vlookup(I5638,Cats!$A:$B,2,false)</f>
        <v>C</v>
      </c>
    </row>
    <row r="5639">
      <c r="A5639" s="1">
        <v>142648.0</v>
      </c>
      <c r="B5639" s="1">
        <v>585.0</v>
      </c>
      <c r="C5639" s="1">
        <v>0.0</v>
      </c>
      <c r="D5639" s="1" t="s">
        <v>19</v>
      </c>
      <c r="E5639" s="1">
        <v>12.0</v>
      </c>
      <c r="F5639" s="7" t="str">
        <f>vlookup(E5639,Teams!A:B,2,false)</f>
        <v>Davidson</v>
      </c>
      <c r="G5639" s="1" t="b">
        <v>0</v>
      </c>
      <c r="H5639" s="1" t="b">
        <v>0</v>
      </c>
      <c r="I5639" s="1">
        <v>9.0</v>
      </c>
      <c r="J5639" s="7" t="str">
        <f>vlookup(I5639,Cats!$A:$B,2,false)</f>
        <v>C</v>
      </c>
    </row>
    <row r="5640">
      <c r="A5640" s="1">
        <v>142649.0</v>
      </c>
      <c r="B5640" s="1">
        <v>585.0</v>
      </c>
      <c r="C5640" s="1">
        <v>0.0</v>
      </c>
      <c r="D5640" s="1" t="s">
        <v>40</v>
      </c>
      <c r="E5640" s="1">
        <v>6.0</v>
      </c>
      <c r="F5640" s="7" t="str">
        <f>vlookup(E5640,Teams!A:B,2,false)</f>
        <v>Buchholz A</v>
      </c>
      <c r="G5640" s="1" t="b">
        <v>1</v>
      </c>
      <c r="H5640" s="1" t="b">
        <v>0</v>
      </c>
      <c r="I5640" s="1">
        <v>10.0</v>
      </c>
      <c r="J5640" s="7" t="str">
        <f>vlookup(I5640,Cats!$A:$B,2,false)</f>
        <v>E</v>
      </c>
    </row>
    <row r="5641">
      <c r="A5641" s="1">
        <v>142650.0</v>
      </c>
      <c r="B5641" s="1">
        <v>585.0</v>
      </c>
      <c r="C5641" s="1">
        <v>0.0</v>
      </c>
      <c r="D5641" s="1" t="s">
        <v>19</v>
      </c>
      <c r="E5641" s="1">
        <v>12.0</v>
      </c>
      <c r="F5641" s="7" t="str">
        <f>vlookup(E5641,Teams!A:B,2,false)</f>
        <v>Davidson</v>
      </c>
      <c r="G5641" s="1" t="b">
        <v>0</v>
      </c>
      <c r="H5641" s="1" t="b">
        <v>0</v>
      </c>
      <c r="I5641" s="1">
        <v>10.0</v>
      </c>
      <c r="J5641" s="7" t="str">
        <f>vlookup(I5641,Cats!$A:$B,2,false)</f>
        <v>E</v>
      </c>
    </row>
    <row r="5642">
      <c r="A5642" s="1">
        <v>142651.0</v>
      </c>
      <c r="B5642" s="1">
        <v>585.0</v>
      </c>
      <c r="C5642" s="1">
        <v>-4.0</v>
      </c>
      <c r="D5642" s="1" t="s">
        <v>40</v>
      </c>
      <c r="E5642" s="1">
        <v>6.0</v>
      </c>
      <c r="F5642" s="7" t="str">
        <f>vlookup(E5642,Teams!A:B,2,false)</f>
        <v>Buchholz A</v>
      </c>
      <c r="G5642" s="1" t="b">
        <v>1</v>
      </c>
      <c r="H5642" s="1" t="b">
        <v>0</v>
      </c>
      <c r="I5642" s="1">
        <v>11.0</v>
      </c>
      <c r="J5642" s="7" t="str">
        <f>vlookup(I5642,Cats!$A:$B,2,false)</f>
        <v>B</v>
      </c>
    </row>
    <row r="5643">
      <c r="A5643" s="1">
        <v>142652.0</v>
      </c>
      <c r="B5643" s="1">
        <v>585.0</v>
      </c>
      <c r="C5643" s="1">
        <v>4.0</v>
      </c>
      <c r="D5643" s="1" t="s">
        <v>37</v>
      </c>
      <c r="E5643" s="1">
        <v>12.0</v>
      </c>
      <c r="F5643" s="7" t="str">
        <f>vlookup(E5643,Teams!A:B,2,false)</f>
        <v>Davidson</v>
      </c>
      <c r="G5643" s="1" t="b">
        <v>0</v>
      </c>
      <c r="H5643" s="1" t="b">
        <v>0</v>
      </c>
      <c r="I5643" s="1">
        <v>11.0</v>
      </c>
      <c r="J5643" s="7" t="str">
        <f>vlookup(I5643,Cats!$A:$B,2,false)</f>
        <v>B</v>
      </c>
    </row>
    <row r="5644">
      <c r="A5644" s="1">
        <v>142653.0</v>
      </c>
      <c r="B5644" s="1">
        <v>585.0</v>
      </c>
      <c r="C5644" s="1">
        <v>-4.0</v>
      </c>
      <c r="D5644" s="1" t="s">
        <v>40</v>
      </c>
      <c r="E5644" s="1">
        <v>6.0</v>
      </c>
      <c r="F5644" s="7" t="str">
        <f>vlookup(E5644,Teams!A:B,2,false)</f>
        <v>Buchholz A</v>
      </c>
      <c r="G5644" s="1" t="b">
        <v>1</v>
      </c>
      <c r="H5644" s="1" t="b">
        <v>0</v>
      </c>
      <c r="I5644" s="1">
        <v>12.0</v>
      </c>
      <c r="J5644" s="7" t="str">
        <f>vlookup(I5644,Cats!$A:$B,2,false)</f>
        <v>P</v>
      </c>
    </row>
    <row r="5645">
      <c r="A5645" s="1">
        <v>142654.0</v>
      </c>
      <c r="B5645" s="1">
        <v>585.0</v>
      </c>
      <c r="C5645" s="1">
        <v>0.0</v>
      </c>
      <c r="D5645" s="1" t="s">
        <v>35</v>
      </c>
      <c r="E5645" s="1">
        <v>12.0</v>
      </c>
      <c r="F5645" s="7" t="str">
        <f>vlookup(E5645,Teams!A:B,2,false)</f>
        <v>Davidson</v>
      </c>
      <c r="G5645" s="1" t="b">
        <v>0</v>
      </c>
      <c r="H5645" s="1" t="b">
        <v>0</v>
      </c>
      <c r="I5645" s="1">
        <v>12.0</v>
      </c>
      <c r="J5645" s="7" t="str">
        <f>vlookup(I5645,Cats!$A:$B,2,false)</f>
        <v>P</v>
      </c>
    </row>
    <row r="5646">
      <c r="A5646" s="1">
        <v>142655.0</v>
      </c>
      <c r="B5646" s="1">
        <v>585.0</v>
      </c>
      <c r="C5646" s="1">
        <v>0.0</v>
      </c>
      <c r="D5646" s="1" t="s">
        <v>32</v>
      </c>
      <c r="E5646" s="1">
        <v>6.0</v>
      </c>
      <c r="F5646" s="7" t="str">
        <f>vlookup(E5646,Teams!A:B,2,false)</f>
        <v>Buchholz A</v>
      </c>
      <c r="G5646" s="1" t="b">
        <v>1</v>
      </c>
      <c r="H5646" s="1" t="b">
        <v>1</v>
      </c>
      <c r="I5646" s="1">
        <v>13.0</v>
      </c>
      <c r="J5646" s="7" t="str">
        <f>vlookup(I5646,Cats!$A:$B,2,false)</f>
        <v>X</v>
      </c>
    </row>
    <row r="5647">
      <c r="A5647" s="1">
        <v>142656.0</v>
      </c>
      <c r="B5647" s="1">
        <v>585.0</v>
      </c>
      <c r="C5647" s="1">
        <v>14.0</v>
      </c>
      <c r="D5647" s="1" t="s">
        <v>35</v>
      </c>
      <c r="E5647" s="1">
        <v>12.0</v>
      </c>
      <c r="F5647" s="7" t="str">
        <f>vlookup(E5647,Teams!A:B,2,false)</f>
        <v>Davidson</v>
      </c>
      <c r="G5647" s="1" t="b">
        <v>0</v>
      </c>
      <c r="H5647" s="1" t="b">
        <v>0</v>
      </c>
      <c r="I5647" s="1">
        <v>13.0</v>
      </c>
      <c r="J5647" s="7" t="str">
        <f>vlookup(I5647,Cats!$A:$B,2,false)</f>
        <v>X</v>
      </c>
    </row>
    <row r="5648">
      <c r="A5648" s="1">
        <v>142657.0</v>
      </c>
      <c r="B5648" s="1">
        <v>585.0</v>
      </c>
      <c r="C5648" s="1">
        <v>0.0</v>
      </c>
      <c r="D5648" s="1" t="s">
        <v>45</v>
      </c>
      <c r="E5648" s="1">
        <v>6.0</v>
      </c>
      <c r="F5648" s="7" t="str">
        <f>vlookup(E5648,Teams!A:B,2,false)</f>
        <v>Buchholz A</v>
      </c>
      <c r="G5648" s="1" t="b">
        <v>1</v>
      </c>
      <c r="H5648" s="1" t="b">
        <v>0</v>
      </c>
      <c r="I5648" s="1">
        <v>14.0</v>
      </c>
      <c r="J5648" s="7" t="str">
        <f>vlookup(I5648,Cats!$A:$B,2,false)</f>
        <v>M</v>
      </c>
    </row>
    <row r="5649">
      <c r="A5649" s="1">
        <v>142658.0</v>
      </c>
      <c r="B5649" s="1">
        <v>585.0</v>
      </c>
      <c r="C5649" s="1">
        <v>0.0</v>
      </c>
      <c r="D5649" s="1" t="s">
        <v>19</v>
      </c>
      <c r="E5649" s="1">
        <v>12.0</v>
      </c>
      <c r="F5649" s="7" t="str">
        <f>vlookup(E5649,Teams!A:B,2,false)</f>
        <v>Davidson</v>
      </c>
      <c r="G5649" s="1" t="b">
        <v>0</v>
      </c>
      <c r="H5649" s="1" t="b">
        <v>0</v>
      </c>
      <c r="I5649" s="1">
        <v>14.0</v>
      </c>
      <c r="J5649" s="7" t="str">
        <f>vlookup(I5649,Cats!$A:$B,2,false)</f>
        <v>M</v>
      </c>
    </row>
    <row r="5650">
      <c r="A5650" s="1">
        <v>142659.0</v>
      </c>
      <c r="B5650" s="1">
        <v>585.0</v>
      </c>
      <c r="C5650" s="1">
        <v>0.0</v>
      </c>
      <c r="D5650" s="1" t="s">
        <v>32</v>
      </c>
      <c r="E5650" s="1">
        <v>6.0</v>
      </c>
      <c r="F5650" s="7" t="str">
        <f>vlookup(E5650,Teams!A:B,2,false)</f>
        <v>Buchholz A</v>
      </c>
      <c r="G5650" s="1" t="b">
        <v>1</v>
      </c>
      <c r="H5650" s="1" t="b">
        <v>1</v>
      </c>
      <c r="I5650" s="1">
        <v>15.0</v>
      </c>
      <c r="J5650" s="7" t="str">
        <f>vlookup(I5650,Cats!$A:$B,2,false)</f>
        <v>C</v>
      </c>
    </row>
    <row r="5651">
      <c r="A5651" s="1">
        <v>142660.0</v>
      </c>
      <c r="B5651" s="1">
        <v>585.0</v>
      </c>
      <c r="C5651" s="1">
        <v>4.0</v>
      </c>
      <c r="D5651" s="1" t="s">
        <v>19</v>
      </c>
      <c r="E5651" s="1">
        <v>12.0</v>
      </c>
      <c r="F5651" s="7" t="str">
        <f>vlookup(E5651,Teams!A:B,2,false)</f>
        <v>Davidson</v>
      </c>
      <c r="G5651" s="1" t="b">
        <v>0</v>
      </c>
      <c r="H5651" s="1" t="b">
        <v>0</v>
      </c>
      <c r="I5651" s="1">
        <v>15.0</v>
      </c>
      <c r="J5651" s="7" t="str">
        <f>vlookup(I5651,Cats!$A:$B,2,false)</f>
        <v>C</v>
      </c>
    </row>
    <row r="5652">
      <c r="A5652" s="1">
        <v>142661.0</v>
      </c>
      <c r="B5652" s="1">
        <v>585.0</v>
      </c>
      <c r="C5652" s="1">
        <v>14.0</v>
      </c>
      <c r="D5652" s="1" t="s">
        <v>39</v>
      </c>
      <c r="E5652" s="1">
        <v>6.0</v>
      </c>
      <c r="F5652" s="7" t="str">
        <f>vlookup(E5652,Teams!A:B,2,false)</f>
        <v>Buchholz A</v>
      </c>
      <c r="G5652" s="1" t="b">
        <v>1</v>
      </c>
      <c r="H5652" s="1" t="b">
        <v>0</v>
      </c>
      <c r="I5652" s="1">
        <v>16.0</v>
      </c>
      <c r="J5652" s="7" t="str">
        <f>vlookup(I5652,Cats!$A:$B,2,false)</f>
        <v>E</v>
      </c>
    </row>
    <row r="5653">
      <c r="A5653" s="1">
        <v>142662.0</v>
      </c>
      <c r="B5653" s="1">
        <v>585.0</v>
      </c>
      <c r="C5653" s="1">
        <v>0.0</v>
      </c>
      <c r="D5653" s="1" t="s">
        <v>32</v>
      </c>
      <c r="E5653" s="1">
        <v>12.0</v>
      </c>
      <c r="F5653" s="7" t="str">
        <f>vlookup(E5653,Teams!A:B,2,false)</f>
        <v>Davidson</v>
      </c>
      <c r="G5653" s="1" t="b">
        <v>0</v>
      </c>
      <c r="H5653" s="1" t="b">
        <v>1</v>
      </c>
      <c r="I5653" s="1">
        <v>16.0</v>
      </c>
      <c r="J5653" s="7" t="str">
        <f>vlookup(I5653,Cats!$A:$B,2,false)</f>
        <v>E</v>
      </c>
    </row>
    <row r="5654">
      <c r="A5654" s="1">
        <v>142663.0</v>
      </c>
      <c r="B5654" s="1">
        <v>585.0</v>
      </c>
      <c r="C5654" s="1">
        <v>0.0</v>
      </c>
      <c r="D5654" s="1" t="s">
        <v>40</v>
      </c>
      <c r="E5654" s="1">
        <v>6.0</v>
      </c>
      <c r="F5654" s="7" t="str">
        <f>vlookup(E5654,Teams!A:B,2,false)</f>
        <v>Buchholz A</v>
      </c>
      <c r="G5654" s="1" t="b">
        <v>1</v>
      </c>
      <c r="H5654" s="1" t="b">
        <v>0</v>
      </c>
      <c r="I5654" s="1">
        <v>17.0</v>
      </c>
      <c r="J5654" s="7" t="str">
        <f>vlookup(I5654,Cats!$A:$B,2,false)</f>
        <v>B</v>
      </c>
    </row>
    <row r="5655">
      <c r="A5655" s="1">
        <v>142664.0</v>
      </c>
      <c r="B5655" s="1">
        <v>585.0</v>
      </c>
      <c r="C5655" s="1">
        <v>0.0</v>
      </c>
      <c r="D5655" s="1" t="s">
        <v>37</v>
      </c>
      <c r="E5655" s="1">
        <v>12.0</v>
      </c>
      <c r="F5655" s="7" t="str">
        <f>vlookup(E5655,Teams!A:B,2,false)</f>
        <v>Davidson</v>
      </c>
      <c r="G5655" s="1" t="b">
        <v>0</v>
      </c>
      <c r="H5655" s="1" t="b">
        <v>0</v>
      </c>
      <c r="I5655" s="1">
        <v>17.0</v>
      </c>
      <c r="J5655" s="7" t="str">
        <f>vlookup(I5655,Cats!$A:$B,2,false)</f>
        <v>B</v>
      </c>
    </row>
    <row r="5656">
      <c r="A5656" s="1">
        <v>142665.0</v>
      </c>
      <c r="B5656" s="1">
        <v>585.0</v>
      </c>
      <c r="C5656" s="1">
        <v>0.0</v>
      </c>
      <c r="D5656" s="1" t="s">
        <v>32</v>
      </c>
      <c r="E5656" s="1">
        <v>6.0</v>
      </c>
      <c r="F5656" s="7" t="str">
        <f>vlookup(E5656,Teams!A:B,2,false)</f>
        <v>Buchholz A</v>
      </c>
      <c r="G5656" s="1" t="b">
        <v>1</v>
      </c>
      <c r="H5656" s="1" t="b">
        <v>1</v>
      </c>
      <c r="I5656" s="1">
        <v>18.0</v>
      </c>
      <c r="J5656" s="7" t="str">
        <f>vlookup(I5656,Cats!$A:$B,2,false)</f>
        <v>P</v>
      </c>
    </row>
    <row r="5657">
      <c r="A5657" s="1">
        <v>142666.0</v>
      </c>
      <c r="B5657" s="1">
        <v>585.0</v>
      </c>
      <c r="C5657" s="1">
        <v>14.0</v>
      </c>
      <c r="D5657" s="1" t="s">
        <v>35</v>
      </c>
      <c r="E5657" s="1">
        <v>12.0</v>
      </c>
      <c r="F5657" s="7" t="str">
        <f>vlookup(E5657,Teams!A:B,2,false)</f>
        <v>Davidson</v>
      </c>
      <c r="G5657" s="1" t="b">
        <v>0</v>
      </c>
      <c r="H5657" s="1" t="b">
        <v>0</v>
      </c>
      <c r="I5657" s="1">
        <v>18.0</v>
      </c>
      <c r="J5657" s="7" t="str">
        <f>vlookup(I5657,Cats!$A:$B,2,false)</f>
        <v>P</v>
      </c>
    </row>
    <row r="5658">
      <c r="A5658" s="1">
        <v>142667.0</v>
      </c>
      <c r="B5658" s="1">
        <v>585.0</v>
      </c>
      <c r="C5658" s="1">
        <v>0.0</v>
      </c>
      <c r="D5658" s="1" t="s">
        <v>32</v>
      </c>
      <c r="E5658" s="1">
        <v>6.0</v>
      </c>
      <c r="F5658" s="7" t="str">
        <f>vlookup(E5658,Teams!A:B,2,false)</f>
        <v>Buchholz A</v>
      </c>
      <c r="G5658" s="1" t="b">
        <v>1</v>
      </c>
      <c r="H5658" s="1" t="b">
        <v>1</v>
      </c>
      <c r="I5658" s="1">
        <v>19.0</v>
      </c>
      <c r="J5658" s="7" t="str">
        <f>vlookup(I5658,Cats!$A:$B,2,false)</f>
        <v>X</v>
      </c>
    </row>
    <row r="5659">
      <c r="A5659" s="1">
        <v>142668.0</v>
      </c>
      <c r="B5659" s="1">
        <v>585.0</v>
      </c>
      <c r="C5659" s="1">
        <v>14.0</v>
      </c>
      <c r="D5659" s="1" t="s">
        <v>35</v>
      </c>
      <c r="E5659" s="1">
        <v>12.0</v>
      </c>
      <c r="F5659" s="7" t="str">
        <f>vlookup(E5659,Teams!A:B,2,false)</f>
        <v>Davidson</v>
      </c>
      <c r="G5659" s="1" t="b">
        <v>0</v>
      </c>
      <c r="H5659" s="1" t="b">
        <v>0</v>
      </c>
      <c r="I5659" s="1">
        <v>19.0</v>
      </c>
      <c r="J5659" s="7" t="str">
        <f>vlookup(I5659,Cats!$A:$B,2,false)</f>
        <v>X</v>
      </c>
    </row>
    <row r="5660">
      <c r="A5660" s="1">
        <v>142669.0</v>
      </c>
      <c r="B5660" s="1">
        <v>585.0</v>
      </c>
      <c r="C5660" s="1">
        <v>0.0</v>
      </c>
      <c r="D5660" s="1" t="s">
        <v>45</v>
      </c>
      <c r="E5660" s="1">
        <v>6.0</v>
      </c>
      <c r="F5660" s="7" t="str">
        <f>vlookup(E5660,Teams!A:B,2,false)</f>
        <v>Buchholz A</v>
      </c>
      <c r="G5660" s="1" t="b">
        <v>1</v>
      </c>
      <c r="H5660" s="1" t="b">
        <v>0</v>
      </c>
      <c r="I5660" s="1">
        <v>20.0</v>
      </c>
      <c r="J5660" s="7" t="str">
        <f>vlookup(I5660,Cats!$A:$B,2,false)</f>
        <v>M</v>
      </c>
    </row>
    <row r="5661">
      <c r="A5661" s="1">
        <v>142670.0</v>
      </c>
      <c r="B5661" s="1">
        <v>585.0</v>
      </c>
      <c r="C5661" s="1">
        <v>0.0</v>
      </c>
      <c r="D5661" s="1" t="s">
        <v>35</v>
      </c>
      <c r="E5661" s="1">
        <v>12.0</v>
      </c>
      <c r="F5661" s="7" t="str">
        <f>vlookup(E5661,Teams!A:B,2,false)</f>
        <v>Davidson</v>
      </c>
      <c r="G5661" s="1" t="b">
        <v>0</v>
      </c>
      <c r="H5661" s="1" t="b">
        <v>0</v>
      </c>
      <c r="I5661" s="1">
        <v>20.0</v>
      </c>
      <c r="J5661" s="7" t="str">
        <f>vlookup(I5661,Cats!$A:$B,2,false)</f>
        <v>M</v>
      </c>
    </row>
    <row r="5662">
      <c r="A5662" s="1">
        <v>142671.0</v>
      </c>
      <c r="B5662" s="1">
        <v>585.0</v>
      </c>
      <c r="C5662" s="1">
        <v>0.0</v>
      </c>
      <c r="D5662" s="1" t="s">
        <v>32</v>
      </c>
      <c r="E5662" s="1">
        <v>6.0</v>
      </c>
      <c r="F5662" s="7" t="str">
        <f>vlookup(E5662,Teams!A:B,2,false)</f>
        <v>Buchholz A</v>
      </c>
      <c r="G5662" s="1" t="b">
        <v>1</v>
      </c>
      <c r="H5662" s="1" t="b">
        <v>1</v>
      </c>
      <c r="I5662" s="1">
        <v>21.0</v>
      </c>
      <c r="J5662" s="7" t="str">
        <f>vlookup(I5662,Cats!$A:$B,2,false)</f>
        <v>C</v>
      </c>
    </row>
    <row r="5663">
      <c r="A5663" s="1">
        <v>142672.0</v>
      </c>
      <c r="B5663" s="1">
        <v>585.0</v>
      </c>
      <c r="C5663" s="1">
        <v>14.0</v>
      </c>
      <c r="D5663" s="1" t="s">
        <v>19</v>
      </c>
      <c r="E5663" s="1">
        <v>12.0</v>
      </c>
      <c r="F5663" s="7" t="str">
        <f>vlookup(E5663,Teams!A:B,2,false)</f>
        <v>Davidson</v>
      </c>
      <c r="G5663" s="1" t="b">
        <v>0</v>
      </c>
      <c r="H5663" s="1" t="b">
        <v>0</v>
      </c>
      <c r="I5663" s="1">
        <v>21.0</v>
      </c>
      <c r="J5663" s="7" t="str">
        <f>vlookup(I5663,Cats!$A:$B,2,false)</f>
        <v>C</v>
      </c>
    </row>
    <row r="5664">
      <c r="A5664" s="1">
        <v>142673.0</v>
      </c>
      <c r="B5664" s="1">
        <v>585.0</v>
      </c>
      <c r="C5664" s="1">
        <v>14.0</v>
      </c>
      <c r="D5664" s="1" t="s">
        <v>40</v>
      </c>
      <c r="E5664" s="1">
        <v>6.0</v>
      </c>
      <c r="F5664" s="7" t="str">
        <f>vlookup(E5664,Teams!A:B,2,false)</f>
        <v>Buchholz A</v>
      </c>
      <c r="G5664" s="1" t="b">
        <v>1</v>
      </c>
      <c r="H5664" s="1" t="b">
        <v>0</v>
      </c>
      <c r="I5664" s="1">
        <v>22.0</v>
      </c>
      <c r="J5664" s="7" t="str">
        <f>vlookup(I5664,Cats!$A:$B,2,false)</f>
        <v>E</v>
      </c>
    </row>
    <row r="5665">
      <c r="A5665" s="1">
        <v>142674.0</v>
      </c>
      <c r="B5665" s="1">
        <v>585.0</v>
      </c>
      <c r="C5665" s="1">
        <v>0.0</v>
      </c>
      <c r="D5665" s="1" t="s">
        <v>32</v>
      </c>
      <c r="E5665" s="1">
        <v>12.0</v>
      </c>
      <c r="F5665" s="7" t="str">
        <f>vlookup(E5665,Teams!A:B,2,false)</f>
        <v>Davidson</v>
      </c>
      <c r="G5665" s="1" t="b">
        <v>0</v>
      </c>
      <c r="H5665" s="1" t="b">
        <v>1</v>
      </c>
      <c r="I5665" s="1">
        <v>22.0</v>
      </c>
      <c r="J5665" s="7" t="str">
        <f>vlookup(I5665,Cats!$A:$B,2,false)</f>
        <v>E</v>
      </c>
    </row>
    <row r="5666">
      <c r="A5666" s="1">
        <v>142675.0</v>
      </c>
      <c r="B5666" s="1">
        <v>585.0</v>
      </c>
      <c r="C5666" s="1">
        <v>-4.0</v>
      </c>
      <c r="D5666" s="1" t="s">
        <v>40</v>
      </c>
      <c r="E5666" s="1">
        <v>6.0</v>
      </c>
      <c r="F5666" s="7" t="str">
        <f>vlookup(E5666,Teams!A:B,2,false)</f>
        <v>Buchholz A</v>
      </c>
      <c r="G5666" s="1" t="b">
        <v>1</v>
      </c>
      <c r="H5666" s="1" t="b">
        <v>0</v>
      </c>
      <c r="I5666" s="1">
        <v>23.0</v>
      </c>
      <c r="J5666" s="7" t="str">
        <f>vlookup(I5666,Cats!$A:$B,2,false)</f>
        <v>B</v>
      </c>
    </row>
    <row r="5667">
      <c r="A5667" s="1">
        <v>142676.0</v>
      </c>
      <c r="B5667" s="1">
        <v>585.0</v>
      </c>
      <c r="C5667" s="1">
        <v>0.0</v>
      </c>
      <c r="D5667" s="1" t="s">
        <v>37</v>
      </c>
      <c r="E5667" s="1">
        <v>12.0</v>
      </c>
      <c r="F5667" s="7" t="str">
        <f>vlookup(E5667,Teams!A:B,2,false)</f>
        <v>Davidson</v>
      </c>
      <c r="G5667" s="1" t="b">
        <v>0</v>
      </c>
      <c r="H5667" s="1" t="b">
        <v>0</v>
      </c>
      <c r="I5667" s="1">
        <v>23.0</v>
      </c>
      <c r="J5667" s="7" t="str">
        <f>vlookup(I5667,Cats!$A:$B,2,false)</f>
        <v>B</v>
      </c>
    </row>
    <row r="5668">
      <c r="A5668" s="1">
        <v>142677.0</v>
      </c>
      <c r="B5668" s="1">
        <v>585.0</v>
      </c>
      <c r="C5668" s="1">
        <v>4.0</v>
      </c>
      <c r="D5668" s="1" t="s">
        <v>45</v>
      </c>
      <c r="E5668" s="1">
        <v>6.0</v>
      </c>
      <c r="F5668" s="7" t="str">
        <f>vlookup(E5668,Teams!A:B,2,false)</f>
        <v>Buchholz A</v>
      </c>
      <c r="G5668" s="1" t="b">
        <v>1</v>
      </c>
      <c r="H5668" s="1" t="b">
        <v>0</v>
      </c>
      <c r="I5668" s="1">
        <v>24.0</v>
      </c>
      <c r="J5668" s="7" t="str">
        <f>vlookup(I5668,Cats!$A:$B,2,false)</f>
        <v>P</v>
      </c>
    </row>
    <row r="5669">
      <c r="A5669" s="1">
        <v>142678.0</v>
      </c>
      <c r="B5669" s="1">
        <v>585.0</v>
      </c>
      <c r="C5669" s="1">
        <v>0.0</v>
      </c>
      <c r="D5669" s="1" t="s">
        <v>35</v>
      </c>
      <c r="E5669" s="1">
        <v>12.0</v>
      </c>
      <c r="F5669" s="7" t="str">
        <f>vlookup(E5669,Teams!A:B,2,false)</f>
        <v>Davidson</v>
      </c>
      <c r="G5669" s="1" t="b">
        <v>0</v>
      </c>
      <c r="H5669" s="1" t="b">
        <v>0</v>
      </c>
      <c r="I5669" s="1">
        <v>24.0</v>
      </c>
      <c r="J5669" s="7" t="str">
        <f>vlookup(I5669,Cats!$A:$B,2,false)</f>
        <v>P</v>
      </c>
    </row>
    <row r="5670">
      <c r="A5670" s="1">
        <v>142679.0</v>
      </c>
      <c r="B5670" s="1">
        <v>586.0</v>
      </c>
      <c r="C5670" s="1">
        <v>0.0</v>
      </c>
      <c r="D5670" s="1" t="s">
        <v>32</v>
      </c>
      <c r="E5670" s="1">
        <v>1.0</v>
      </c>
      <c r="F5670" s="7" t="str">
        <f>vlookup(E5670,Teams!A:B,2,false)</f>
        <v>ASFA</v>
      </c>
      <c r="G5670" s="1" t="b">
        <v>1</v>
      </c>
      <c r="H5670" s="1" t="b">
        <v>1</v>
      </c>
      <c r="I5670" s="1">
        <v>1.0</v>
      </c>
      <c r="J5670" s="7" t="str">
        <f>vlookup(I5670,Cats!$A:$B,2,false)</f>
        <v>X</v>
      </c>
    </row>
    <row r="5671">
      <c r="A5671" s="1">
        <v>142680.0</v>
      </c>
      <c r="B5671" s="1">
        <v>586.0</v>
      </c>
      <c r="C5671" s="1">
        <v>14.0</v>
      </c>
      <c r="D5671" s="1" t="s">
        <v>30</v>
      </c>
      <c r="E5671" s="1">
        <v>5.0</v>
      </c>
      <c r="F5671" s="7" t="str">
        <f>vlookup(E5671,Teams!A:B,2,false)</f>
        <v>Brookfield</v>
      </c>
      <c r="G5671" s="1" t="b">
        <v>0</v>
      </c>
      <c r="H5671" s="1" t="b">
        <v>0</v>
      </c>
      <c r="I5671" s="1">
        <v>1.0</v>
      </c>
      <c r="J5671" s="7" t="str">
        <f>vlookup(I5671,Cats!$A:$B,2,false)</f>
        <v>X</v>
      </c>
    </row>
    <row r="5672">
      <c r="A5672" s="1">
        <v>142681.0</v>
      </c>
      <c r="B5672" s="1">
        <v>586.0</v>
      </c>
      <c r="C5672" s="1">
        <v>0.0</v>
      </c>
      <c r="D5672" s="1" t="s">
        <v>67</v>
      </c>
      <c r="E5672" s="1">
        <v>1.0</v>
      </c>
      <c r="F5672" s="7" t="str">
        <f>vlookup(E5672,Teams!A:B,2,false)</f>
        <v>ASFA</v>
      </c>
      <c r="G5672" s="1" t="b">
        <v>1</v>
      </c>
      <c r="H5672" s="1" t="b">
        <v>0</v>
      </c>
      <c r="I5672" s="1">
        <v>2.0</v>
      </c>
      <c r="J5672" s="7" t="str">
        <f>vlookup(I5672,Cats!$A:$B,2,false)</f>
        <v>M</v>
      </c>
    </row>
    <row r="5673">
      <c r="A5673" s="1">
        <v>142682.0</v>
      </c>
      <c r="B5673" s="1">
        <v>586.0</v>
      </c>
      <c r="C5673" s="1">
        <v>4.0</v>
      </c>
      <c r="D5673" s="1" t="s">
        <v>177</v>
      </c>
      <c r="E5673" s="1">
        <v>5.0</v>
      </c>
      <c r="F5673" s="7" t="str">
        <f>vlookup(E5673,Teams!A:B,2,false)</f>
        <v>Brookfield</v>
      </c>
      <c r="G5673" s="1" t="b">
        <v>0</v>
      </c>
      <c r="H5673" s="1" t="b">
        <v>0</v>
      </c>
      <c r="I5673" s="1">
        <v>2.0</v>
      </c>
      <c r="J5673" s="7" t="str">
        <f>vlookup(I5673,Cats!$A:$B,2,false)</f>
        <v>M</v>
      </c>
    </row>
    <row r="5674">
      <c r="A5674" s="1">
        <v>142683.0</v>
      </c>
      <c r="B5674" s="1">
        <v>586.0</v>
      </c>
      <c r="C5674" s="1">
        <v>14.0</v>
      </c>
      <c r="D5674" s="1" t="s">
        <v>67</v>
      </c>
      <c r="E5674" s="1">
        <v>1.0</v>
      </c>
      <c r="F5674" s="7" t="str">
        <f>vlookup(E5674,Teams!A:B,2,false)</f>
        <v>ASFA</v>
      </c>
      <c r="G5674" s="1" t="b">
        <v>1</v>
      </c>
      <c r="H5674" s="1" t="b">
        <v>0</v>
      </c>
      <c r="I5674" s="1">
        <v>3.0</v>
      </c>
      <c r="J5674" s="7" t="str">
        <f>vlookup(I5674,Cats!$A:$B,2,false)</f>
        <v>C</v>
      </c>
    </row>
    <row r="5675">
      <c r="A5675" s="1">
        <v>142684.0</v>
      </c>
      <c r="B5675" s="1">
        <v>586.0</v>
      </c>
      <c r="C5675" s="1">
        <v>0.0</v>
      </c>
      <c r="D5675" s="1" t="s">
        <v>32</v>
      </c>
      <c r="E5675" s="1">
        <v>5.0</v>
      </c>
      <c r="F5675" s="7" t="str">
        <f>vlookup(E5675,Teams!A:B,2,false)</f>
        <v>Brookfield</v>
      </c>
      <c r="G5675" s="1" t="b">
        <v>0</v>
      </c>
      <c r="H5675" s="1" t="b">
        <v>1</v>
      </c>
      <c r="I5675" s="1">
        <v>3.0</v>
      </c>
      <c r="J5675" s="7" t="str">
        <f>vlookup(I5675,Cats!$A:$B,2,false)</f>
        <v>C</v>
      </c>
    </row>
    <row r="5676">
      <c r="A5676" s="1">
        <v>142685.0</v>
      </c>
      <c r="B5676" s="1">
        <v>586.0</v>
      </c>
      <c r="C5676" s="1">
        <v>0.0</v>
      </c>
      <c r="D5676" s="1" t="s">
        <v>67</v>
      </c>
      <c r="E5676" s="1">
        <v>1.0</v>
      </c>
      <c r="F5676" s="7" t="str">
        <f>vlookup(E5676,Teams!A:B,2,false)</f>
        <v>ASFA</v>
      </c>
      <c r="G5676" s="1" t="b">
        <v>1</v>
      </c>
      <c r="H5676" s="1" t="b">
        <v>0</v>
      </c>
      <c r="I5676" s="1">
        <v>4.0</v>
      </c>
      <c r="J5676" s="7" t="str">
        <f>vlookup(I5676,Cats!$A:$B,2,false)</f>
        <v>E</v>
      </c>
    </row>
    <row r="5677">
      <c r="A5677" s="1">
        <v>142686.0</v>
      </c>
      <c r="B5677" s="1">
        <v>586.0</v>
      </c>
      <c r="C5677" s="1">
        <v>4.0</v>
      </c>
      <c r="D5677" s="1" t="s">
        <v>30</v>
      </c>
      <c r="E5677" s="1">
        <v>5.0</v>
      </c>
      <c r="F5677" s="7" t="str">
        <f>vlookup(E5677,Teams!A:B,2,false)</f>
        <v>Brookfield</v>
      </c>
      <c r="G5677" s="1" t="b">
        <v>0</v>
      </c>
      <c r="H5677" s="1" t="b">
        <v>0</v>
      </c>
      <c r="I5677" s="1">
        <v>4.0</v>
      </c>
      <c r="J5677" s="7" t="str">
        <f>vlookup(I5677,Cats!$A:$B,2,false)</f>
        <v>E</v>
      </c>
    </row>
    <row r="5678">
      <c r="A5678" s="1">
        <v>142687.0</v>
      </c>
      <c r="B5678" s="1">
        <v>586.0</v>
      </c>
      <c r="C5678" s="1">
        <v>0.0</v>
      </c>
      <c r="D5678" s="1" t="s">
        <v>99</v>
      </c>
      <c r="E5678" s="1">
        <v>1.0</v>
      </c>
      <c r="F5678" s="7" t="str">
        <f>vlookup(E5678,Teams!A:B,2,false)</f>
        <v>ASFA</v>
      </c>
      <c r="G5678" s="1" t="b">
        <v>1</v>
      </c>
      <c r="H5678" s="1" t="b">
        <v>0</v>
      </c>
      <c r="I5678" s="1">
        <v>5.0</v>
      </c>
      <c r="J5678" s="7" t="str">
        <f>vlookup(I5678,Cats!$A:$B,2,false)</f>
        <v>B</v>
      </c>
    </row>
    <row r="5679">
      <c r="A5679" s="1">
        <v>142688.0</v>
      </c>
      <c r="B5679" s="1">
        <v>586.0</v>
      </c>
      <c r="C5679" s="1">
        <v>0.0</v>
      </c>
      <c r="D5679" s="1" t="s">
        <v>30</v>
      </c>
      <c r="E5679" s="1">
        <v>5.0</v>
      </c>
      <c r="F5679" s="7" t="str">
        <f>vlookup(E5679,Teams!A:B,2,false)</f>
        <v>Brookfield</v>
      </c>
      <c r="G5679" s="1" t="b">
        <v>0</v>
      </c>
      <c r="H5679" s="1" t="b">
        <v>0</v>
      </c>
      <c r="I5679" s="1">
        <v>5.0</v>
      </c>
      <c r="J5679" s="7" t="str">
        <f>vlookup(I5679,Cats!$A:$B,2,false)</f>
        <v>B</v>
      </c>
    </row>
    <row r="5680">
      <c r="A5680" s="1">
        <v>142689.0</v>
      </c>
      <c r="B5680" s="1">
        <v>586.0</v>
      </c>
      <c r="C5680" s="1">
        <v>0.0</v>
      </c>
      <c r="D5680" s="1" t="s">
        <v>32</v>
      </c>
      <c r="E5680" s="1">
        <v>1.0</v>
      </c>
      <c r="F5680" s="7" t="str">
        <f>vlookup(E5680,Teams!A:B,2,false)</f>
        <v>ASFA</v>
      </c>
      <c r="G5680" s="1" t="b">
        <v>1</v>
      </c>
      <c r="H5680" s="1" t="b">
        <v>1</v>
      </c>
      <c r="I5680" s="1">
        <v>6.0</v>
      </c>
      <c r="J5680" s="7" t="str">
        <f>vlookup(I5680,Cats!$A:$B,2,false)</f>
        <v>P</v>
      </c>
    </row>
    <row r="5681">
      <c r="A5681" s="1">
        <v>142690.0</v>
      </c>
      <c r="B5681" s="1">
        <v>586.0</v>
      </c>
      <c r="C5681" s="1">
        <v>4.0</v>
      </c>
      <c r="D5681" s="1" t="s">
        <v>30</v>
      </c>
      <c r="E5681" s="1">
        <v>5.0</v>
      </c>
      <c r="F5681" s="7" t="str">
        <f>vlookup(E5681,Teams!A:B,2,false)</f>
        <v>Brookfield</v>
      </c>
      <c r="G5681" s="1" t="b">
        <v>0</v>
      </c>
      <c r="H5681" s="1" t="b">
        <v>0</v>
      </c>
      <c r="I5681" s="1">
        <v>6.0</v>
      </c>
      <c r="J5681" s="7" t="str">
        <f>vlookup(I5681,Cats!$A:$B,2,false)</f>
        <v>P</v>
      </c>
    </row>
    <row r="5682">
      <c r="A5682" s="1">
        <v>142691.0</v>
      </c>
      <c r="B5682" s="1">
        <v>586.0</v>
      </c>
      <c r="C5682" s="1">
        <v>0.0</v>
      </c>
      <c r="D5682" s="1" t="s">
        <v>67</v>
      </c>
      <c r="E5682" s="1">
        <v>1.0</v>
      </c>
      <c r="F5682" s="7" t="str">
        <f>vlookup(E5682,Teams!A:B,2,false)</f>
        <v>ASFA</v>
      </c>
      <c r="G5682" s="1" t="b">
        <v>1</v>
      </c>
      <c r="H5682" s="1" t="b">
        <v>0</v>
      </c>
      <c r="I5682" s="1">
        <v>7.0</v>
      </c>
      <c r="J5682" s="7" t="str">
        <f>vlookup(I5682,Cats!$A:$B,2,false)</f>
        <v>X</v>
      </c>
    </row>
    <row r="5683">
      <c r="A5683" s="1">
        <v>142692.0</v>
      </c>
      <c r="B5683" s="1">
        <v>586.0</v>
      </c>
      <c r="C5683" s="1">
        <v>4.0</v>
      </c>
      <c r="D5683" s="1" t="s">
        <v>30</v>
      </c>
      <c r="E5683" s="1">
        <v>5.0</v>
      </c>
      <c r="F5683" s="7" t="str">
        <f>vlookup(E5683,Teams!A:B,2,false)</f>
        <v>Brookfield</v>
      </c>
      <c r="G5683" s="1" t="b">
        <v>0</v>
      </c>
      <c r="H5683" s="1" t="b">
        <v>0</v>
      </c>
      <c r="I5683" s="1">
        <v>7.0</v>
      </c>
      <c r="J5683" s="7" t="str">
        <f>vlookup(I5683,Cats!$A:$B,2,false)</f>
        <v>X</v>
      </c>
    </row>
    <row r="5684">
      <c r="A5684" s="1">
        <v>142693.0</v>
      </c>
      <c r="B5684" s="1">
        <v>586.0</v>
      </c>
      <c r="C5684" s="1">
        <v>-4.0</v>
      </c>
      <c r="D5684" s="1" t="s">
        <v>67</v>
      </c>
      <c r="E5684" s="1">
        <v>1.0</v>
      </c>
      <c r="F5684" s="7" t="str">
        <f>vlookup(E5684,Teams!A:B,2,false)</f>
        <v>ASFA</v>
      </c>
      <c r="G5684" s="1" t="b">
        <v>1</v>
      </c>
      <c r="H5684" s="1" t="b">
        <v>0</v>
      </c>
      <c r="I5684" s="1">
        <v>8.0</v>
      </c>
      <c r="J5684" s="7" t="str">
        <f>vlookup(I5684,Cats!$A:$B,2,false)</f>
        <v>M</v>
      </c>
    </row>
    <row r="5685">
      <c r="A5685" s="1">
        <v>142694.0</v>
      </c>
      <c r="B5685" s="1">
        <v>586.0</v>
      </c>
      <c r="C5685" s="1">
        <v>14.0</v>
      </c>
      <c r="D5685" s="1" t="s">
        <v>177</v>
      </c>
      <c r="E5685" s="1">
        <v>5.0</v>
      </c>
      <c r="F5685" s="7" t="str">
        <f>vlookup(E5685,Teams!A:B,2,false)</f>
        <v>Brookfield</v>
      </c>
      <c r="G5685" s="1" t="b">
        <v>0</v>
      </c>
      <c r="H5685" s="1" t="b">
        <v>0</v>
      </c>
      <c r="I5685" s="1">
        <v>8.0</v>
      </c>
      <c r="J5685" s="7" t="str">
        <f>vlookup(I5685,Cats!$A:$B,2,false)</f>
        <v>M</v>
      </c>
    </row>
    <row r="5686">
      <c r="A5686" s="1">
        <v>142695.0</v>
      </c>
      <c r="B5686" s="1">
        <v>586.0</v>
      </c>
      <c r="C5686" s="1">
        <v>0.0</v>
      </c>
      <c r="D5686" s="1" t="s">
        <v>32</v>
      </c>
      <c r="E5686" s="1">
        <v>1.0</v>
      </c>
      <c r="F5686" s="7" t="str">
        <f>vlookup(E5686,Teams!A:B,2,false)</f>
        <v>ASFA</v>
      </c>
      <c r="G5686" s="1" t="b">
        <v>1</v>
      </c>
      <c r="H5686" s="1" t="b">
        <v>1</v>
      </c>
      <c r="I5686" s="1">
        <v>9.0</v>
      </c>
      <c r="J5686" s="7" t="str">
        <f>vlookup(I5686,Cats!$A:$B,2,false)</f>
        <v>C</v>
      </c>
    </row>
    <row r="5687">
      <c r="A5687" s="1">
        <v>142696.0</v>
      </c>
      <c r="B5687" s="1">
        <v>586.0</v>
      </c>
      <c r="C5687" s="1">
        <v>4.0</v>
      </c>
      <c r="D5687" s="1" t="s">
        <v>30</v>
      </c>
      <c r="E5687" s="1">
        <v>5.0</v>
      </c>
      <c r="F5687" s="7" t="str">
        <f>vlookup(E5687,Teams!A:B,2,false)</f>
        <v>Brookfield</v>
      </c>
      <c r="G5687" s="1" t="b">
        <v>0</v>
      </c>
      <c r="H5687" s="1" t="b">
        <v>0</v>
      </c>
      <c r="I5687" s="1">
        <v>9.0</v>
      </c>
      <c r="J5687" s="7" t="str">
        <f>vlookup(I5687,Cats!$A:$B,2,false)</f>
        <v>C</v>
      </c>
    </row>
    <row r="5688">
      <c r="A5688" s="1">
        <v>142697.0</v>
      </c>
      <c r="B5688" s="1">
        <v>586.0</v>
      </c>
      <c r="C5688" s="1">
        <v>0.0</v>
      </c>
      <c r="D5688" s="1" t="s">
        <v>67</v>
      </c>
      <c r="E5688" s="1">
        <v>1.0</v>
      </c>
      <c r="F5688" s="7" t="str">
        <f>vlookup(E5688,Teams!A:B,2,false)</f>
        <v>ASFA</v>
      </c>
      <c r="G5688" s="1" t="b">
        <v>1</v>
      </c>
      <c r="H5688" s="1" t="b">
        <v>1</v>
      </c>
      <c r="I5688" s="1">
        <v>10.0</v>
      </c>
      <c r="J5688" s="7" t="str">
        <f>vlookup(I5688,Cats!$A:$B,2,false)</f>
        <v>E</v>
      </c>
    </row>
    <row r="5689">
      <c r="A5689" s="1">
        <v>142698.0</v>
      </c>
      <c r="B5689" s="1">
        <v>586.0</v>
      </c>
      <c r="C5689" s="1">
        <v>0.0</v>
      </c>
      <c r="D5689" s="1" t="s">
        <v>32</v>
      </c>
      <c r="E5689" s="1">
        <v>5.0</v>
      </c>
      <c r="F5689" s="7" t="str">
        <f>vlookup(E5689,Teams!A:B,2,false)</f>
        <v>Brookfield</v>
      </c>
      <c r="G5689" s="1" t="b">
        <v>0</v>
      </c>
      <c r="H5689" s="1" t="b">
        <v>1</v>
      </c>
      <c r="I5689" s="1">
        <v>10.0</v>
      </c>
      <c r="J5689" s="7" t="str">
        <f>vlookup(I5689,Cats!$A:$B,2,false)</f>
        <v>E</v>
      </c>
    </row>
    <row r="5690">
      <c r="A5690" s="1">
        <v>142699.0</v>
      </c>
      <c r="B5690" s="1">
        <v>586.0</v>
      </c>
      <c r="C5690" s="1">
        <v>0.0</v>
      </c>
      <c r="D5690" s="1" t="s">
        <v>98</v>
      </c>
      <c r="E5690" s="1">
        <v>1.0</v>
      </c>
      <c r="F5690" s="7" t="str">
        <f>vlookup(E5690,Teams!A:B,2,false)</f>
        <v>ASFA</v>
      </c>
      <c r="G5690" s="1" t="b">
        <v>1</v>
      </c>
      <c r="H5690" s="1" t="b">
        <v>0</v>
      </c>
      <c r="I5690" s="1">
        <v>11.0</v>
      </c>
      <c r="J5690" s="7" t="str">
        <f>vlookup(I5690,Cats!$A:$B,2,false)</f>
        <v>B</v>
      </c>
    </row>
    <row r="5691">
      <c r="A5691" s="1">
        <v>142700.0</v>
      </c>
      <c r="B5691" s="1">
        <v>586.0</v>
      </c>
      <c r="C5691" s="1">
        <v>14.0</v>
      </c>
      <c r="D5691" s="1" t="s">
        <v>30</v>
      </c>
      <c r="E5691" s="1">
        <v>5.0</v>
      </c>
      <c r="F5691" s="7" t="str">
        <f>vlookup(E5691,Teams!A:B,2,false)</f>
        <v>Brookfield</v>
      </c>
      <c r="G5691" s="1" t="b">
        <v>0</v>
      </c>
      <c r="H5691" s="1" t="b">
        <v>0</v>
      </c>
      <c r="I5691" s="1">
        <v>11.0</v>
      </c>
      <c r="J5691" s="7" t="str">
        <f>vlookup(I5691,Cats!$A:$B,2,false)</f>
        <v>B</v>
      </c>
    </row>
    <row r="5692">
      <c r="A5692" s="1">
        <v>142701.0</v>
      </c>
      <c r="B5692" s="1">
        <v>586.0</v>
      </c>
      <c r="C5692" s="1">
        <v>0.0</v>
      </c>
      <c r="D5692" s="1" t="s">
        <v>32</v>
      </c>
      <c r="E5692" s="1">
        <v>1.0</v>
      </c>
      <c r="F5692" s="7" t="str">
        <f>vlookup(E5692,Teams!A:B,2,false)</f>
        <v>ASFA</v>
      </c>
      <c r="G5692" s="1" t="b">
        <v>1</v>
      </c>
      <c r="H5692" s="1" t="b">
        <v>1</v>
      </c>
      <c r="I5692" s="1">
        <v>12.0</v>
      </c>
      <c r="J5692" s="7" t="str">
        <f>vlookup(I5692,Cats!$A:$B,2,false)</f>
        <v>P</v>
      </c>
    </row>
    <row r="5693">
      <c r="A5693" s="1">
        <v>142702.0</v>
      </c>
      <c r="B5693" s="1">
        <v>586.0</v>
      </c>
      <c r="C5693" s="1">
        <v>14.0</v>
      </c>
      <c r="D5693" s="1" t="s">
        <v>30</v>
      </c>
      <c r="E5693" s="1">
        <v>5.0</v>
      </c>
      <c r="F5693" s="7" t="str">
        <f>vlookup(E5693,Teams!A:B,2,false)</f>
        <v>Brookfield</v>
      </c>
      <c r="G5693" s="1" t="b">
        <v>0</v>
      </c>
      <c r="H5693" s="1" t="b">
        <v>0</v>
      </c>
      <c r="I5693" s="1">
        <v>12.0</v>
      </c>
      <c r="J5693" s="7" t="str">
        <f>vlookup(I5693,Cats!$A:$B,2,false)</f>
        <v>P</v>
      </c>
    </row>
    <row r="5694">
      <c r="A5694" s="1">
        <v>142703.0</v>
      </c>
      <c r="B5694" s="1">
        <v>586.0</v>
      </c>
      <c r="C5694" s="1">
        <v>4.0</v>
      </c>
      <c r="D5694" s="1" t="s">
        <v>67</v>
      </c>
      <c r="E5694" s="1">
        <v>1.0</v>
      </c>
      <c r="F5694" s="7" t="str">
        <f>vlookup(E5694,Teams!A:B,2,false)</f>
        <v>ASFA</v>
      </c>
      <c r="G5694" s="1" t="b">
        <v>1</v>
      </c>
      <c r="H5694" s="1" t="b">
        <v>0</v>
      </c>
      <c r="I5694" s="1">
        <v>13.0</v>
      </c>
      <c r="J5694" s="7" t="str">
        <f>vlookup(I5694,Cats!$A:$B,2,false)</f>
        <v>X</v>
      </c>
    </row>
    <row r="5695">
      <c r="A5695" s="1">
        <v>142704.0</v>
      </c>
      <c r="B5695" s="1">
        <v>586.0</v>
      </c>
      <c r="C5695" s="1">
        <v>0.0</v>
      </c>
      <c r="D5695" s="1" t="s">
        <v>32</v>
      </c>
      <c r="E5695" s="1">
        <v>5.0</v>
      </c>
      <c r="F5695" s="7" t="str">
        <f>vlookup(E5695,Teams!A:B,2,false)</f>
        <v>Brookfield</v>
      </c>
      <c r="G5695" s="1" t="b">
        <v>0</v>
      </c>
      <c r="H5695" s="1" t="b">
        <v>1</v>
      </c>
      <c r="I5695" s="1">
        <v>13.0</v>
      </c>
      <c r="J5695" s="7" t="str">
        <f>vlookup(I5695,Cats!$A:$B,2,false)</f>
        <v>X</v>
      </c>
    </row>
    <row r="5696">
      <c r="A5696" s="1">
        <v>142705.0</v>
      </c>
      <c r="B5696" s="1">
        <v>586.0</v>
      </c>
      <c r="C5696" s="1">
        <v>14.0</v>
      </c>
      <c r="D5696" s="1" t="s">
        <v>67</v>
      </c>
      <c r="E5696" s="1">
        <v>1.0</v>
      </c>
      <c r="F5696" s="7" t="str">
        <f>vlookup(E5696,Teams!A:B,2,false)</f>
        <v>ASFA</v>
      </c>
      <c r="G5696" s="1" t="b">
        <v>1</v>
      </c>
      <c r="H5696" s="1" t="b">
        <v>0</v>
      </c>
      <c r="I5696" s="1">
        <v>14.0</v>
      </c>
      <c r="J5696" s="7" t="str">
        <f>vlookup(I5696,Cats!$A:$B,2,false)</f>
        <v>M</v>
      </c>
    </row>
    <row r="5697">
      <c r="A5697" s="1">
        <v>142706.0</v>
      </c>
      <c r="B5697" s="1">
        <v>586.0</v>
      </c>
      <c r="C5697" s="1">
        <v>0.0</v>
      </c>
      <c r="D5697" s="1" t="s">
        <v>32</v>
      </c>
      <c r="E5697" s="1">
        <v>5.0</v>
      </c>
      <c r="F5697" s="7" t="str">
        <f>vlookup(E5697,Teams!A:B,2,false)</f>
        <v>Brookfield</v>
      </c>
      <c r="G5697" s="1" t="b">
        <v>0</v>
      </c>
      <c r="H5697" s="1" t="b">
        <v>1</v>
      </c>
      <c r="I5697" s="1">
        <v>14.0</v>
      </c>
      <c r="J5697" s="7" t="str">
        <f>vlookup(I5697,Cats!$A:$B,2,false)</f>
        <v>M</v>
      </c>
    </row>
    <row r="5698">
      <c r="A5698" s="1">
        <v>142707.0</v>
      </c>
      <c r="B5698" s="1">
        <v>586.0</v>
      </c>
      <c r="C5698" s="1">
        <v>0.0</v>
      </c>
      <c r="D5698" s="1" t="s">
        <v>67</v>
      </c>
      <c r="E5698" s="1">
        <v>1.0</v>
      </c>
      <c r="F5698" s="7" t="str">
        <f>vlookup(E5698,Teams!A:B,2,false)</f>
        <v>ASFA</v>
      </c>
      <c r="G5698" s="1" t="b">
        <v>1</v>
      </c>
      <c r="H5698" s="1" t="b">
        <v>0</v>
      </c>
      <c r="I5698" s="1">
        <v>15.0</v>
      </c>
      <c r="J5698" s="7" t="str">
        <f>vlookup(I5698,Cats!$A:$B,2,false)</f>
        <v>C</v>
      </c>
    </row>
    <row r="5699">
      <c r="A5699" s="1">
        <v>142708.0</v>
      </c>
      <c r="B5699" s="1">
        <v>586.0</v>
      </c>
      <c r="C5699" s="1">
        <v>0.0</v>
      </c>
      <c r="D5699" s="1" t="s">
        <v>30</v>
      </c>
      <c r="E5699" s="1">
        <v>5.0</v>
      </c>
      <c r="F5699" s="7" t="str">
        <f>vlookup(E5699,Teams!A:B,2,false)</f>
        <v>Brookfield</v>
      </c>
      <c r="G5699" s="1" t="b">
        <v>0</v>
      </c>
      <c r="H5699" s="1" t="b">
        <v>0</v>
      </c>
      <c r="I5699" s="1">
        <v>15.0</v>
      </c>
      <c r="J5699" s="7" t="str">
        <f>vlookup(I5699,Cats!$A:$B,2,false)</f>
        <v>C</v>
      </c>
    </row>
    <row r="5700">
      <c r="A5700" s="1">
        <v>142709.0</v>
      </c>
      <c r="B5700" s="1">
        <v>586.0</v>
      </c>
      <c r="C5700" s="1">
        <v>14.0</v>
      </c>
      <c r="D5700" s="1" t="s">
        <v>67</v>
      </c>
      <c r="E5700" s="1">
        <v>1.0</v>
      </c>
      <c r="F5700" s="7" t="str">
        <f>vlookup(E5700,Teams!A:B,2,false)</f>
        <v>ASFA</v>
      </c>
      <c r="G5700" s="1" t="b">
        <v>1</v>
      </c>
      <c r="H5700" s="1" t="b">
        <v>0</v>
      </c>
      <c r="I5700" s="1">
        <v>16.0</v>
      </c>
      <c r="J5700" s="7" t="str">
        <f>vlookup(I5700,Cats!$A:$B,2,false)</f>
        <v>E</v>
      </c>
    </row>
    <row r="5701">
      <c r="A5701" s="1">
        <v>142710.0</v>
      </c>
      <c r="B5701" s="1">
        <v>586.0</v>
      </c>
      <c r="C5701" s="1">
        <v>0.0</v>
      </c>
      <c r="D5701" s="1" t="s">
        <v>32</v>
      </c>
      <c r="E5701" s="1">
        <v>5.0</v>
      </c>
      <c r="F5701" s="7" t="str">
        <f>vlookup(E5701,Teams!A:B,2,false)</f>
        <v>Brookfield</v>
      </c>
      <c r="G5701" s="1" t="b">
        <v>0</v>
      </c>
      <c r="H5701" s="1" t="b">
        <v>1</v>
      </c>
      <c r="I5701" s="1">
        <v>16.0</v>
      </c>
      <c r="J5701" s="7" t="str">
        <f>vlookup(I5701,Cats!$A:$B,2,false)</f>
        <v>E</v>
      </c>
    </row>
    <row r="5702">
      <c r="A5702" s="1">
        <v>142711.0</v>
      </c>
      <c r="B5702" s="1">
        <v>586.0</v>
      </c>
      <c r="C5702" s="1">
        <v>0.0</v>
      </c>
      <c r="D5702" s="1" t="s">
        <v>67</v>
      </c>
      <c r="E5702" s="1">
        <v>1.0</v>
      </c>
      <c r="F5702" s="7" t="str">
        <f>vlookup(E5702,Teams!A:B,2,false)</f>
        <v>ASFA</v>
      </c>
      <c r="G5702" s="1" t="b">
        <v>1</v>
      </c>
      <c r="H5702" s="1" t="b">
        <v>0</v>
      </c>
      <c r="I5702" s="1">
        <v>17.0</v>
      </c>
      <c r="J5702" s="7" t="str">
        <f>vlookup(I5702,Cats!$A:$B,2,false)</f>
        <v>B</v>
      </c>
    </row>
    <row r="5703">
      <c r="A5703" s="1">
        <v>142712.0</v>
      </c>
      <c r="B5703" s="1">
        <v>586.0</v>
      </c>
      <c r="C5703" s="1">
        <v>0.0</v>
      </c>
      <c r="D5703" s="1" t="s">
        <v>30</v>
      </c>
      <c r="E5703" s="1">
        <v>5.0</v>
      </c>
      <c r="F5703" s="7" t="str">
        <f>vlookup(E5703,Teams!A:B,2,false)</f>
        <v>Brookfield</v>
      </c>
      <c r="G5703" s="1" t="b">
        <v>0</v>
      </c>
      <c r="H5703" s="1" t="b">
        <v>0</v>
      </c>
      <c r="I5703" s="1">
        <v>17.0</v>
      </c>
      <c r="J5703" s="7" t="str">
        <f>vlookup(I5703,Cats!$A:$B,2,false)</f>
        <v>B</v>
      </c>
    </row>
    <row r="5704">
      <c r="A5704" s="1">
        <v>142713.0</v>
      </c>
      <c r="B5704" s="1">
        <v>586.0</v>
      </c>
      <c r="C5704" s="1">
        <v>0.0</v>
      </c>
      <c r="D5704" s="1" t="s">
        <v>67</v>
      </c>
      <c r="E5704" s="1">
        <v>1.0</v>
      </c>
      <c r="F5704" s="7" t="str">
        <f>vlookup(E5704,Teams!A:B,2,false)</f>
        <v>ASFA</v>
      </c>
      <c r="G5704" s="1" t="b">
        <v>1</v>
      </c>
      <c r="H5704" s="1" t="b">
        <v>0</v>
      </c>
      <c r="I5704" s="1">
        <v>18.0</v>
      </c>
      <c r="J5704" s="7" t="str">
        <f>vlookup(I5704,Cats!$A:$B,2,false)</f>
        <v>P</v>
      </c>
    </row>
    <row r="5705">
      <c r="A5705" s="1">
        <v>142714.0</v>
      </c>
      <c r="B5705" s="1">
        <v>586.0</v>
      </c>
      <c r="C5705" s="1">
        <v>14.0</v>
      </c>
      <c r="D5705" s="1" t="s">
        <v>30</v>
      </c>
      <c r="E5705" s="1">
        <v>5.0</v>
      </c>
      <c r="F5705" s="7" t="str">
        <f>vlookup(E5705,Teams!A:B,2,false)</f>
        <v>Brookfield</v>
      </c>
      <c r="G5705" s="1" t="b">
        <v>0</v>
      </c>
      <c r="H5705" s="1" t="b">
        <v>0</v>
      </c>
      <c r="I5705" s="1">
        <v>18.0</v>
      </c>
      <c r="J5705" s="7" t="str">
        <f>vlookup(I5705,Cats!$A:$B,2,false)</f>
        <v>P</v>
      </c>
    </row>
    <row r="5706">
      <c r="A5706" s="1">
        <v>142715.0</v>
      </c>
      <c r="B5706" s="1">
        <v>586.0</v>
      </c>
      <c r="C5706" s="1">
        <v>14.0</v>
      </c>
      <c r="D5706" s="1" t="s">
        <v>100</v>
      </c>
      <c r="E5706" s="1">
        <v>1.0</v>
      </c>
      <c r="F5706" s="7" t="str">
        <f>vlookup(E5706,Teams!A:B,2,false)</f>
        <v>ASFA</v>
      </c>
      <c r="G5706" s="1" t="b">
        <v>1</v>
      </c>
      <c r="H5706" s="1" t="b">
        <v>0</v>
      </c>
      <c r="I5706" s="1">
        <v>19.0</v>
      </c>
      <c r="J5706" s="7" t="str">
        <f>vlookup(I5706,Cats!$A:$B,2,false)</f>
        <v>X</v>
      </c>
    </row>
    <row r="5707">
      <c r="A5707" s="1">
        <v>142716.0</v>
      </c>
      <c r="B5707" s="1">
        <v>586.0</v>
      </c>
      <c r="C5707" s="1">
        <v>0.0</v>
      </c>
      <c r="D5707" s="1" t="s">
        <v>32</v>
      </c>
      <c r="E5707" s="1">
        <v>5.0</v>
      </c>
      <c r="F5707" s="7" t="str">
        <f>vlookup(E5707,Teams!A:B,2,false)</f>
        <v>Brookfield</v>
      </c>
      <c r="G5707" s="1" t="b">
        <v>0</v>
      </c>
      <c r="H5707" s="1" t="b">
        <v>1</v>
      </c>
      <c r="I5707" s="1">
        <v>19.0</v>
      </c>
      <c r="J5707" s="7" t="str">
        <f>vlookup(I5707,Cats!$A:$B,2,false)</f>
        <v>X</v>
      </c>
    </row>
    <row r="5708">
      <c r="A5708" s="1">
        <v>142717.0</v>
      </c>
      <c r="B5708" s="1">
        <v>586.0</v>
      </c>
      <c r="C5708" s="1">
        <v>0.0</v>
      </c>
      <c r="D5708" s="1" t="s">
        <v>32</v>
      </c>
      <c r="E5708" s="1">
        <v>1.0</v>
      </c>
      <c r="F5708" s="7" t="str">
        <f>vlookup(E5708,Teams!A:B,2,false)</f>
        <v>ASFA</v>
      </c>
      <c r="G5708" s="1" t="b">
        <v>1</v>
      </c>
      <c r="H5708" s="1" t="b">
        <v>1</v>
      </c>
      <c r="I5708" s="1">
        <v>20.0</v>
      </c>
      <c r="J5708" s="7" t="str">
        <f>vlookup(I5708,Cats!$A:$B,2,false)</f>
        <v>M</v>
      </c>
    </row>
    <row r="5709">
      <c r="A5709" s="1">
        <v>142718.0</v>
      </c>
      <c r="B5709" s="1">
        <v>586.0</v>
      </c>
      <c r="C5709" s="1">
        <v>14.0</v>
      </c>
      <c r="D5709" s="1" t="s">
        <v>30</v>
      </c>
      <c r="E5709" s="1">
        <v>5.0</v>
      </c>
      <c r="F5709" s="7" t="str">
        <f>vlookup(E5709,Teams!A:B,2,false)</f>
        <v>Brookfield</v>
      </c>
      <c r="G5709" s="1" t="b">
        <v>0</v>
      </c>
      <c r="H5709" s="1" t="b">
        <v>0</v>
      </c>
      <c r="I5709" s="1">
        <v>20.0</v>
      </c>
      <c r="J5709" s="7" t="str">
        <f>vlookup(I5709,Cats!$A:$B,2,false)</f>
        <v>M</v>
      </c>
    </row>
    <row r="5710">
      <c r="A5710" s="1">
        <v>142719.0</v>
      </c>
      <c r="B5710" s="1">
        <v>586.0</v>
      </c>
      <c r="C5710" s="1">
        <v>14.0</v>
      </c>
      <c r="D5710" s="1" t="s">
        <v>67</v>
      </c>
      <c r="E5710" s="1">
        <v>1.0</v>
      </c>
      <c r="F5710" s="7" t="str">
        <f>vlookup(E5710,Teams!A:B,2,false)</f>
        <v>ASFA</v>
      </c>
      <c r="G5710" s="1" t="b">
        <v>1</v>
      </c>
      <c r="H5710" s="1" t="b">
        <v>0</v>
      </c>
      <c r="I5710" s="1">
        <v>21.0</v>
      </c>
      <c r="J5710" s="7" t="str">
        <f>vlookup(I5710,Cats!$A:$B,2,false)</f>
        <v>C</v>
      </c>
    </row>
    <row r="5711">
      <c r="A5711" s="1">
        <v>142720.0</v>
      </c>
      <c r="B5711" s="1">
        <v>586.0</v>
      </c>
      <c r="C5711" s="1">
        <v>0.0</v>
      </c>
      <c r="D5711" s="1" t="s">
        <v>32</v>
      </c>
      <c r="E5711" s="1">
        <v>5.0</v>
      </c>
      <c r="F5711" s="7" t="str">
        <f>vlookup(E5711,Teams!A:B,2,false)</f>
        <v>Brookfield</v>
      </c>
      <c r="G5711" s="1" t="b">
        <v>0</v>
      </c>
      <c r="H5711" s="1" t="b">
        <v>1</v>
      </c>
      <c r="I5711" s="1">
        <v>21.0</v>
      </c>
      <c r="J5711" s="7" t="str">
        <f>vlookup(I5711,Cats!$A:$B,2,false)</f>
        <v>C</v>
      </c>
    </row>
    <row r="5712">
      <c r="A5712" s="1">
        <v>142721.0</v>
      </c>
      <c r="B5712" s="1">
        <v>586.0</v>
      </c>
      <c r="C5712" s="1">
        <v>0.0</v>
      </c>
      <c r="D5712" s="1" t="s">
        <v>67</v>
      </c>
      <c r="E5712" s="1">
        <v>1.0</v>
      </c>
      <c r="F5712" s="7" t="str">
        <f>vlookup(E5712,Teams!A:B,2,false)</f>
        <v>ASFA</v>
      </c>
      <c r="G5712" s="1" t="b">
        <v>1</v>
      </c>
      <c r="H5712" s="1" t="b">
        <v>0</v>
      </c>
      <c r="I5712" s="1">
        <v>22.0</v>
      </c>
      <c r="J5712" s="7" t="str">
        <f>vlookup(I5712,Cats!$A:$B,2,false)</f>
        <v>E</v>
      </c>
    </row>
    <row r="5713">
      <c r="A5713" s="1">
        <v>142722.0</v>
      </c>
      <c r="B5713" s="1">
        <v>586.0</v>
      </c>
      <c r="C5713" s="1">
        <v>0.0</v>
      </c>
      <c r="D5713" s="1" t="s">
        <v>217</v>
      </c>
      <c r="E5713" s="1">
        <v>5.0</v>
      </c>
      <c r="F5713" s="7" t="str">
        <f>vlookup(E5713,Teams!A:B,2,false)</f>
        <v>Brookfield</v>
      </c>
      <c r="G5713" s="1" t="b">
        <v>0</v>
      </c>
      <c r="H5713" s="1" t="b">
        <v>0</v>
      </c>
      <c r="I5713" s="1">
        <v>22.0</v>
      </c>
      <c r="J5713" s="7" t="str">
        <f>vlookup(I5713,Cats!$A:$B,2,false)</f>
        <v>E</v>
      </c>
    </row>
    <row r="5714">
      <c r="A5714" s="1">
        <v>142723.0</v>
      </c>
      <c r="B5714" s="1">
        <v>586.0</v>
      </c>
      <c r="C5714" s="1">
        <v>0.0</v>
      </c>
      <c r="D5714" s="1" t="s">
        <v>32</v>
      </c>
      <c r="E5714" s="1">
        <v>1.0</v>
      </c>
      <c r="F5714" s="7" t="str">
        <f>vlookup(E5714,Teams!A:B,2,false)</f>
        <v>ASFA</v>
      </c>
      <c r="G5714" s="1" t="b">
        <v>1</v>
      </c>
      <c r="H5714" s="1" t="b">
        <v>1</v>
      </c>
      <c r="I5714" s="1">
        <v>23.0</v>
      </c>
      <c r="J5714" s="7" t="str">
        <f>vlookup(I5714,Cats!$A:$B,2,false)</f>
        <v>B</v>
      </c>
    </row>
    <row r="5715">
      <c r="A5715" s="1">
        <v>142724.0</v>
      </c>
      <c r="B5715" s="1">
        <v>586.0</v>
      </c>
      <c r="C5715" s="1">
        <v>0.0</v>
      </c>
      <c r="D5715" s="1" t="s">
        <v>32</v>
      </c>
      <c r="E5715" s="1">
        <v>5.0</v>
      </c>
      <c r="F5715" s="7" t="str">
        <f>vlookup(E5715,Teams!A:B,2,false)</f>
        <v>Brookfield</v>
      </c>
      <c r="G5715" s="1" t="b">
        <v>0</v>
      </c>
      <c r="H5715" s="1" t="b">
        <v>1</v>
      </c>
      <c r="I5715" s="1">
        <v>23.0</v>
      </c>
      <c r="J5715" s="7" t="str">
        <f>vlookup(I5715,Cats!$A:$B,2,false)</f>
        <v>B</v>
      </c>
    </row>
    <row r="5716">
      <c r="A5716" s="1">
        <v>142725.0</v>
      </c>
      <c r="B5716" s="1">
        <v>586.0</v>
      </c>
      <c r="C5716" s="1">
        <v>0.0</v>
      </c>
      <c r="D5716" s="1" t="s">
        <v>100</v>
      </c>
      <c r="E5716" s="1">
        <v>1.0</v>
      </c>
      <c r="F5716" s="7" t="str">
        <f>vlookup(E5716,Teams!A:B,2,false)</f>
        <v>ASFA</v>
      </c>
      <c r="G5716" s="1" t="b">
        <v>1</v>
      </c>
      <c r="H5716" s="1" t="b">
        <v>0</v>
      </c>
      <c r="I5716" s="1">
        <v>24.0</v>
      </c>
      <c r="J5716" s="7" t="str">
        <f>vlookup(I5716,Cats!$A:$B,2,false)</f>
        <v>P</v>
      </c>
    </row>
    <row r="5717">
      <c r="A5717" s="1">
        <v>142726.0</v>
      </c>
      <c r="B5717" s="1">
        <v>586.0</v>
      </c>
      <c r="C5717" s="1">
        <v>14.0</v>
      </c>
      <c r="D5717" s="1" t="s">
        <v>30</v>
      </c>
      <c r="E5717" s="1">
        <v>5.0</v>
      </c>
      <c r="F5717" s="7" t="str">
        <f>vlookup(E5717,Teams!A:B,2,false)</f>
        <v>Brookfield</v>
      </c>
      <c r="G5717" s="1" t="b">
        <v>0</v>
      </c>
      <c r="H5717" s="1" t="b">
        <v>0</v>
      </c>
      <c r="I5717" s="1">
        <v>24.0</v>
      </c>
      <c r="J5717" s="7" t="str">
        <f>vlookup(I5717,Cats!$A:$B,2,false)</f>
        <v>P</v>
      </c>
    </row>
    <row r="5718">
      <c r="A5718" s="1">
        <v>142727.0</v>
      </c>
      <c r="B5718" s="1">
        <v>587.0</v>
      </c>
      <c r="C5718" s="1">
        <v>0.0</v>
      </c>
      <c r="D5718" s="1" t="s">
        <v>32</v>
      </c>
      <c r="E5718" s="1">
        <v>21.0</v>
      </c>
      <c r="F5718" s="7" t="str">
        <f>vlookup(E5718,Teams!A:B,2,false)</f>
        <v>JP Stevens</v>
      </c>
      <c r="G5718" s="1" t="b">
        <v>1</v>
      </c>
      <c r="H5718" s="1" t="b">
        <v>1</v>
      </c>
      <c r="I5718" s="1">
        <v>1.0</v>
      </c>
      <c r="J5718" s="7" t="str">
        <f>vlookup(I5718,Cats!$A:$B,2,false)</f>
        <v>X</v>
      </c>
    </row>
    <row r="5719">
      <c r="A5719" s="1">
        <v>142728.0</v>
      </c>
      <c r="B5719" s="1">
        <v>587.0</v>
      </c>
      <c r="C5719" s="1">
        <v>0.0</v>
      </c>
      <c r="D5719" s="1" t="s">
        <v>155</v>
      </c>
      <c r="E5719" s="1">
        <v>32.0</v>
      </c>
      <c r="F5719" s="7" t="str">
        <f>vlookup(E5719,Teams!A:B,2,false)</f>
        <v>NCSSM A</v>
      </c>
      <c r="G5719" s="1" t="b">
        <v>0</v>
      </c>
      <c r="H5719" s="1" t="b">
        <v>0</v>
      </c>
      <c r="I5719" s="1">
        <v>1.0</v>
      </c>
      <c r="J5719" s="7" t="str">
        <f>vlookup(I5719,Cats!$A:$B,2,false)</f>
        <v>X</v>
      </c>
    </row>
    <row r="5720">
      <c r="A5720" s="1">
        <v>142729.0</v>
      </c>
      <c r="B5720" s="1">
        <v>587.0</v>
      </c>
      <c r="C5720" s="1">
        <v>0.0</v>
      </c>
      <c r="D5720" s="1" t="s">
        <v>148</v>
      </c>
      <c r="E5720" s="1">
        <v>21.0</v>
      </c>
      <c r="F5720" s="7" t="str">
        <f>vlookup(E5720,Teams!A:B,2,false)</f>
        <v>JP Stevens</v>
      </c>
      <c r="G5720" s="1" t="b">
        <v>1</v>
      </c>
      <c r="H5720" s="1" t="b">
        <v>0</v>
      </c>
      <c r="I5720" s="1">
        <v>2.0</v>
      </c>
      <c r="J5720" s="7" t="str">
        <f>vlookup(I5720,Cats!$A:$B,2,false)</f>
        <v>M</v>
      </c>
    </row>
    <row r="5721">
      <c r="A5721" s="1">
        <v>142730.0</v>
      </c>
      <c r="B5721" s="1">
        <v>587.0</v>
      </c>
      <c r="C5721" s="1">
        <v>14.0</v>
      </c>
      <c r="D5721" s="1" t="s">
        <v>151</v>
      </c>
      <c r="E5721" s="1">
        <v>32.0</v>
      </c>
      <c r="F5721" s="7" t="str">
        <f>vlookup(E5721,Teams!A:B,2,false)</f>
        <v>NCSSM A</v>
      </c>
      <c r="G5721" s="1" t="b">
        <v>0</v>
      </c>
      <c r="H5721" s="1" t="b">
        <v>0</v>
      </c>
      <c r="I5721" s="1">
        <v>2.0</v>
      </c>
      <c r="J5721" s="7" t="str">
        <f>vlookup(I5721,Cats!$A:$B,2,false)</f>
        <v>M</v>
      </c>
    </row>
    <row r="5722">
      <c r="A5722" s="1">
        <v>142731.0</v>
      </c>
      <c r="B5722" s="1">
        <v>587.0</v>
      </c>
      <c r="C5722" s="1">
        <v>0.0</v>
      </c>
      <c r="D5722" s="1" t="s">
        <v>32</v>
      </c>
      <c r="E5722" s="1">
        <v>21.0</v>
      </c>
      <c r="F5722" s="7" t="str">
        <f>vlookup(E5722,Teams!A:B,2,false)</f>
        <v>JP Stevens</v>
      </c>
      <c r="G5722" s="1" t="b">
        <v>1</v>
      </c>
      <c r="H5722" s="1" t="b">
        <v>1</v>
      </c>
      <c r="I5722" s="1">
        <v>3.0</v>
      </c>
      <c r="J5722" s="7" t="str">
        <f>vlookup(I5722,Cats!$A:$B,2,false)</f>
        <v>C</v>
      </c>
    </row>
    <row r="5723">
      <c r="A5723" s="1">
        <v>142732.0</v>
      </c>
      <c r="B5723" s="1">
        <v>587.0</v>
      </c>
      <c r="C5723" s="1">
        <v>4.0</v>
      </c>
      <c r="D5723" s="1" t="s">
        <v>155</v>
      </c>
      <c r="E5723" s="1">
        <v>32.0</v>
      </c>
      <c r="F5723" s="7" t="str">
        <f>vlookup(E5723,Teams!A:B,2,false)</f>
        <v>NCSSM A</v>
      </c>
      <c r="G5723" s="1" t="b">
        <v>0</v>
      </c>
      <c r="H5723" s="1" t="b">
        <v>0</v>
      </c>
      <c r="I5723" s="1">
        <v>3.0</v>
      </c>
      <c r="J5723" s="7" t="str">
        <f>vlookup(I5723,Cats!$A:$B,2,false)</f>
        <v>C</v>
      </c>
    </row>
    <row r="5724">
      <c r="A5724" s="1">
        <v>142733.0</v>
      </c>
      <c r="B5724" s="1">
        <v>587.0</v>
      </c>
      <c r="C5724" s="1">
        <v>0.0</v>
      </c>
      <c r="D5724" s="1" t="s">
        <v>147</v>
      </c>
      <c r="E5724" s="1">
        <v>21.0</v>
      </c>
      <c r="F5724" s="7" t="str">
        <f>vlookup(E5724,Teams!A:B,2,false)</f>
        <v>JP Stevens</v>
      </c>
      <c r="G5724" s="1" t="b">
        <v>1</v>
      </c>
      <c r="H5724" s="1" t="b">
        <v>0</v>
      </c>
      <c r="I5724" s="1">
        <v>4.0</v>
      </c>
      <c r="J5724" s="7" t="str">
        <f>vlookup(I5724,Cats!$A:$B,2,false)</f>
        <v>E</v>
      </c>
    </row>
    <row r="5725">
      <c r="A5725" s="1">
        <v>142734.0</v>
      </c>
      <c r="B5725" s="1">
        <v>587.0</v>
      </c>
      <c r="C5725" s="1">
        <v>0.0</v>
      </c>
      <c r="D5725" s="1" t="s">
        <v>153</v>
      </c>
      <c r="E5725" s="1">
        <v>32.0</v>
      </c>
      <c r="F5725" s="7" t="str">
        <f>vlookup(E5725,Teams!A:B,2,false)</f>
        <v>NCSSM A</v>
      </c>
      <c r="G5725" s="1" t="b">
        <v>0</v>
      </c>
      <c r="H5725" s="1" t="b">
        <v>0</v>
      </c>
      <c r="I5725" s="1">
        <v>4.0</v>
      </c>
      <c r="J5725" s="7" t="str">
        <f>vlookup(I5725,Cats!$A:$B,2,false)</f>
        <v>E</v>
      </c>
    </row>
    <row r="5726">
      <c r="A5726" s="1">
        <v>142735.0</v>
      </c>
      <c r="B5726" s="1">
        <v>587.0</v>
      </c>
      <c r="C5726" s="1">
        <v>0.0</v>
      </c>
      <c r="D5726" s="1" t="s">
        <v>32</v>
      </c>
      <c r="E5726" s="1">
        <v>21.0</v>
      </c>
      <c r="F5726" s="7" t="str">
        <f>vlookup(E5726,Teams!A:B,2,false)</f>
        <v>JP Stevens</v>
      </c>
      <c r="G5726" s="1" t="b">
        <v>1</v>
      </c>
      <c r="H5726" s="1" t="b">
        <v>1</v>
      </c>
      <c r="I5726" s="1">
        <v>5.0</v>
      </c>
      <c r="J5726" s="7" t="str">
        <f>vlookup(I5726,Cats!$A:$B,2,false)</f>
        <v>B</v>
      </c>
    </row>
    <row r="5727">
      <c r="A5727" s="1">
        <v>142736.0</v>
      </c>
      <c r="B5727" s="1">
        <v>587.0</v>
      </c>
      <c r="C5727" s="1">
        <v>4.0</v>
      </c>
      <c r="D5727" s="1" t="s">
        <v>155</v>
      </c>
      <c r="E5727" s="1">
        <v>32.0</v>
      </c>
      <c r="F5727" s="7" t="str">
        <f>vlookup(E5727,Teams!A:B,2,false)</f>
        <v>NCSSM A</v>
      </c>
      <c r="G5727" s="1" t="b">
        <v>0</v>
      </c>
      <c r="H5727" s="1" t="b">
        <v>0</v>
      </c>
      <c r="I5727" s="1">
        <v>5.0</v>
      </c>
      <c r="J5727" s="7" t="str">
        <f>vlookup(I5727,Cats!$A:$B,2,false)</f>
        <v>B</v>
      </c>
    </row>
    <row r="5728">
      <c r="A5728" s="1">
        <v>142737.0</v>
      </c>
      <c r="B5728" s="1">
        <v>587.0</v>
      </c>
      <c r="C5728" s="1">
        <v>0.0</v>
      </c>
      <c r="D5728" s="1" t="s">
        <v>32</v>
      </c>
      <c r="E5728" s="1">
        <v>21.0</v>
      </c>
      <c r="F5728" s="7" t="str">
        <f>vlookup(E5728,Teams!A:B,2,false)</f>
        <v>JP Stevens</v>
      </c>
      <c r="G5728" s="1" t="b">
        <v>1</v>
      </c>
      <c r="H5728" s="1" t="b">
        <v>1</v>
      </c>
      <c r="I5728" s="1">
        <v>6.0</v>
      </c>
      <c r="J5728" s="7" t="str">
        <f>vlookup(I5728,Cats!$A:$B,2,false)</f>
        <v>P</v>
      </c>
    </row>
    <row r="5729">
      <c r="A5729" s="1">
        <v>142738.0</v>
      </c>
      <c r="B5729" s="1">
        <v>587.0</v>
      </c>
      <c r="C5729" s="1">
        <v>4.0</v>
      </c>
      <c r="D5729" s="1" t="s">
        <v>154</v>
      </c>
      <c r="E5729" s="1">
        <v>32.0</v>
      </c>
      <c r="F5729" s="7" t="str">
        <f>vlookup(E5729,Teams!A:B,2,false)</f>
        <v>NCSSM A</v>
      </c>
      <c r="G5729" s="1" t="b">
        <v>0</v>
      </c>
      <c r="H5729" s="1" t="b">
        <v>0</v>
      </c>
      <c r="I5729" s="1">
        <v>6.0</v>
      </c>
      <c r="J5729" s="7" t="str">
        <f>vlookup(I5729,Cats!$A:$B,2,false)</f>
        <v>P</v>
      </c>
    </row>
    <row r="5730">
      <c r="A5730" s="1">
        <v>142739.0</v>
      </c>
      <c r="B5730" s="1">
        <v>587.0</v>
      </c>
      <c r="C5730" s="1">
        <v>0.0</v>
      </c>
      <c r="D5730" s="1" t="s">
        <v>32</v>
      </c>
      <c r="E5730" s="1">
        <v>21.0</v>
      </c>
      <c r="F5730" s="7" t="str">
        <f>vlookup(E5730,Teams!A:B,2,false)</f>
        <v>JP Stevens</v>
      </c>
      <c r="G5730" s="1" t="b">
        <v>1</v>
      </c>
      <c r="H5730" s="1" t="b">
        <v>1</v>
      </c>
      <c r="I5730" s="1">
        <v>7.0</v>
      </c>
      <c r="J5730" s="7" t="str">
        <f>vlookup(I5730,Cats!$A:$B,2,false)</f>
        <v>X</v>
      </c>
    </row>
    <row r="5731">
      <c r="A5731" s="1">
        <v>142740.0</v>
      </c>
      <c r="B5731" s="1">
        <v>587.0</v>
      </c>
      <c r="C5731" s="1">
        <v>4.0</v>
      </c>
      <c r="D5731" s="1" t="s">
        <v>152</v>
      </c>
      <c r="E5731" s="1">
        <v>32.0</v>
      </c>
      <c r="F5731" s="7" t="str">
        <f>vlookup(E5731,Teams!A:B,2,false)</f>
        <v>NCSSM A</v>
      </c>
      <c r="G5731" s="1" t="b">
        <v>0</v>
      </c>
      <c r="H5731" s="1" t="b">
        <v>0</v>
      </c>
      <c r="I5731" s="1">
        <v>7.0</v>
      </c>
      <c r="J5731" s="7" t="str">
        <f>vlookup(I5731,Cats!$A:$B,2,false)</f>
        <v>X</v>
      </c>
    </row>
    <row r="5732">
      <c r="A5732" s="1">
        <v>142741.0</v>
      </c>
      <c r="B5732" s="1">
        <v>587.0</v>
      </c>
      <c r="C5732" s="1">
        <v>0.0</v>
      </c>
      <c r="D5732" s="1" t="s">
        <v>32</v>
      </c>
      <c r="E5732" s="1">
        <v>21.0</v>
      </c>
      <c r="F5732" s="7" t="str">
        <f>vlookup(E5732,Teams!A:B,2,false)</f>
        <v>JP Stevens</v>
      </c>
      <c r="G5732" s="1" t="b">
        <v>1</v>
      </c>
      <c r="H5732" s="1" t="b">
        <v>1</v>
      </c>
      <c r="I5732" s="1">
        <v>8.0</v>
      </c>
      <c r="J5732" s="7" t="str">
        <f>vlookup(I5732,Cats!$A:$B,2,false)</f>
        <v>M</v>
      </c>
    </row>
    <row r="5733">
      <c r="A5733" s="1">
        <v>142742.0</v>
      </c>
      <c r="B5733" s="1">
        <v>587.0</v>
      </c>
      <c r="C5733" s="1">
        <v>4.0</v>
      </c>
      <c r="D5733" s="1" t="s">
        <v>151</v>
      </c>
      <c r="E5733" s="1">
        <v>32.0</v>
      </c>
      <c r="F5733" s="7" t="str">
        <f>vlookup(E5733,Teams!A:B,2,false)</f>
        <v>NCSSM A</v>
      </c>
      <c r="G5733" s="1" t="b">
        <v>0</v>
      </c>
      <c r="H5733" s="1" t="b">
        <v>0</v>
      </c>
      <c r="I5733" s="1">
        <v>8.0</v>
      </c>
      <c r="J5733" s="7" t="str">
        <f>vlookup(I5733,Cats!$A:$B,2,false)</f>
        <v>M</v>
      </c>
    </row>
    <row r="5734">
      <c r="A5734" s="1">
        <v>142743.0</v>
      </c>
      <c r="B5734" s="1">
        <v>587.0</v>
      </c>
      <c r="C5734" s="1">
        <v>4.0</v>
      </c>
      <c r="D5734" s="1" t="s">
        <v>147</v>
      </c>
      <c r="E5734" s="1">
        <v>21.0</v>
      </c>
      <c r="F5734" s="7" t="str">
        <f>vlookup(E5734,Teams!A:B,2,false)</f>
        <v>JP Stevens</v>
      </c>
      <c r="G5734" s="1" t="b">
        <v>1</v>
      </c>
      <c r="H5734" s="1" t="b">
        <v>0</v>
      </c>
      <c r="I5734" s="1">
        <v>9.0</v>
      </c>
      <c r="J5734" s="7" t="str">
        <f>vlookup(I5734,Cats!$A:$B,2,false)</f>
        <v>C</v>
      </c>
    </row>
    <row r="5735">
      <c r="A5735" s="1">
        <v>142744.0</v>
      </c>
      <c r="B5735" s="1">
        <v>587.0</v>
      </c>
      <c r="C5735" s="1">
        <v>0.0</v>
      </c>
      <c r="D5735" s="1" t="s">
        <v>152</v>
      </c>
      <c r="E5735" s="1">
        <v>32.0</v>
      </c>
      <c r="F5735" s="7" t="str">
        <f>vlookup(E5735,Teams!A:B,2,false)</f>
        <v>NCSSM A</v>
      </c>
      <c r="G5735" s="1" t="b">
        <v>0</v>
      </c>
      <c r="H5735" s="1" t="b">
        <v>0</v>
      </c>
      <c r="I5735" s="1">
        <v>9.0</v>
      </c>
      <c r="J5735" s="7" t="str">
        <f>vlookup(I5735,Cats!$A:$B,2,false)</f>
        <v>C</v>
      </c>
    </row>
    <row r="5736">
      <c r="A5736" s="1">
        <v>142745.0</v>
      </c>
      <c r="B5736" s="1">
        <v>587.0</v>
      </c>
      <c r="C5736" s="1">
        <v>0.0</v>
      </c>
      <c r="D5736" s="1" t="s">
        <v>147</v>
      </c>
      <c r="E5736" s="1">
        <v>21.0</v>
      </c>
      <c r="F5736" s="7" t="str">
        <f>vlookup(E5736,Teams!A:B,2,false)</f>
        <v>JP Stevens</v>
      </c>
      <c r="G5736" s="1" t="b">
        <v>1</v>
      </c>
      <c r="H5736" s="1" t="b">
        <v>0</v>
      </c>
      <c r="I5736" s="1">
        <v>10.0</v>
      </c>
      <c r="J5736" s="7" t="str">
        <f>vlookup(I5736,Cats!$A:$B,2,false)</f>
        <v>E</v>
      </c>
    </row>
    <row r="5737">
      <c r="A5737" s="1">
        <v>142746.0</v>
      </c>
      <c r="B5737" s="1">
        <v>587.0</v>
      </c>
      <c r="C5737" s="1">
        <v>14.0</v>
      </c>
      <c r="D5737" s="1" t="s">
        <v>154</v>
      </c>
      <c r="E5737" s="1">
        <v>32.0</v>
      </c>
      <c r="F5737" s="7" t="str">
        <f>vlookup(E5737,Teams!A:B,2,false)</f>
        <v>NCSSM A</v>
      </c>
      <c r="G5737" s="1" t="b">
        <v>0</v>
      </c>
      <c r="H5737" s="1" t="b">
        <v>0</v>
      </c>
      <c r="I5737" s="1">
        <v>10.0</v>
      </c>
      <c r="J5737" s="7" t="str">
        <f>vlookup(I5737,Cats!$A:$B,2,false)</f>
        <v>E</v>
      </c>
    </row>
    <row r="5738">
      <c r="A5738" s="1">
        <v>142747.0</v>
      </c>
      <c r="B5738" s="1">
        <v>587.0</v>
      </c>
      <c r="C5738" s="1">
        <v>4.0</v>
      </c>
      <c r="D5738" s="1" t="s">
        <v>148</v>
      </c>
      <c r="E5738" s="1">
        <v>21.0</v>
      </c>
      <c r="F5738" s="7" t="str">
        <f>vlookup(E5738,Teams!A:B,2,false)</f>
        <v>JP Stevens</v>
      </c>
      <c r="G5738" s="1" t="b">
        <v>1</v>
      </c>
      <c r="H5738" s="1" t="b">
        <v>0</v>
      </c>
      <c r="I5738" s="1">
        <v>11.0</v>
      </c>
      <c r="J5738" s="7" t="str">
        <f>vlookup(I5738,Cats!$A:$B,2,false)</f>
        <v>B</v>
      </c>
    </row>
    <row r="5739">
      <c r="A5739" s="1">
        <v>142748.0</v>
      </c>
      <c r="B5739" s="1">
        <v>587.0</v>
      </c>
      <c r="C5739" s="1">
        <v>0.0</v>
      </c>
      <c r="D5739" s="1" t="s">
        <v>151</v>
      </c>
      <c r="E5739" s="1">
        <v>32.0</v>
      </c>
      <c r="F5739" s="7" t="str">
        <f>vlookup(E5739,Teams!A:B,2,false)</f>
        <v>NCSSM A</v>
      </c>
      <c r="G5739" s="1" t="b">
        <v>0</v>
      </c>
      <c r="H5739" s="1" t="b">
        <v>0</v>
      </c>
      <c r="I5739" s="1">
        <v>11.0</v>
      </c>
      <c r="J5739" s="7" t="str">
        <f>vlookup(I5739,Cats!$A:$B,2,false)</f>
        <v>B</v>
      </c>
    </row>
    <row r="5740">
      <c r="A5740" s="1">
        <v>142749.0</v>
      </c>
      <c r="B5740" s="1">
        <v>587.0</v>
      </c>
      <c r="C5740" s="1">
        <v>0.0</v>
      </c>
      <c r="D5740" s="1" t="s">
        <v>32</v>
      </c>
      <c r="E5740" s="1">
        <v>21.0</v>
      </c>
      <c r="F5740" s="7" t="str">
        <f>vlookup(E5740,Teams!A:B,2,false)</f>
        <v>JP Stevens</v>
      </c>
      <c r="G5740" s="1" t="b">
        <v>1</v>
      </c>
      <c r="H5740" s="1" t="b">
        <v>1</v>
      </c>
      <c r="I5740" s="1">
        <v>12.0</v>
      </c>
      <c r="J5740" s="7" t="str">
        <f>vlookup(I5740,Cats!$A:$B,2,false)</f>
        <v>P</v>
      </c>
    </row>
    <row r="5741">
      <c r="A5741" s="1">
        <v>142750.0</v>
      </c>
      <c r="B5741" s="1">
        <v>587.0</v>
      </c>
      <c r="C5741" s="1">
        <v>14.0</v>
      </c>
      <c r="D5741" s="1" t="s">
        <v>154</v>
      </c>
      <c r="E5741" s="1">
        <v>32.0</v>
      </c>
      <c r="F5741" s="7" t="str">
        <f>vlookup(E5741,Teams!A:B,2,false)</f>
        <v>NCSSM A</v>
      </c>
      <c r="G5741" s="1" t="b">
        <v>0</v>
      </c>
      <c r="H5741" s="1" t="b">
        <v>0</v>
      </c>
      <c r="I5741" s="1">
        <v>12.0</v>
      </c>
      <c r="J5741" s="7" t="str">
        <f>vlookup(I5741,Cats!$A:$B,2,false)</f>
        <v>P</v>
      </c>
    </row>
    <row r="5742">
      <c r="A5742" s="1">
        <v>142751.0</v>
      </c>
      <c r="B5742" s="1">
        <v>587.0</v>
      </c>
      <c r="C5742" s="1">
        <v>0.0</v>
      </c>
      <c r="D5742" s="1" t="s">
        <v>147</v>
      </c>
      <c r="E5742" s="1">
        <v>21.0</v>
      </c>
      <c r="F5742" s="7" t="str">
        <f>vlookup(E5742,Teams!A:B,2,false)</f>
        <v>JP Stevens</v>
      </c>
      <c r="G5742" s="1" t="b">
        <v>1</v>
      </c>
      <c r="H5742" s="1" t="b">
        <v>0</v>
      </c>
      <c r="I5742" s="1">
        <v>13.0</v>
      </c>
      <c r="J5742" s="7" t="str">
        <f>vlookup(I5742,Cats!$A:$B,2,false)</f>
        <v>X</v>
      </c>
    </row>
    <row r="5743">
      <c r="A5743" s="1">
        <v>142752.0</v>
      </c>
      <c r="B5743" s="1">
        <v>587.0</v>
      </c>
      <c r="C5743" s="1">
        <v>0.0</v>
      </c>
      <c r="D5743" s="1" t="s">
        <v>152</v>
      </c>
      <c r="E5743" s="1">
        <v>32.0</v>
      </c>
      <c r="F5743" s="7" t="str">
        <f>vlookup(E5743,Teams!A:B,2,false)</f>
        <v>NCSSM A</v>
      </c>
      <c r="G5743" s="1" t="b">
        <v>0</v>
      </c>
      <c r="H5743" s="1" t="b">
        <v>0</v>
      </c>
      <c r="I5743" s="1">
        <v>13.0</v>
      </c>
      <c r="J5743" s="7" t="str">
        <f>vlookup(I5743,Cats!$A:$B,2,false)</f>
        <v>X</v>
      </c>
    </row>
    <row r="5744">
      <c r="A5744" s="1">
        <v>142753.0</v>
      </c>
      <c r="B5744" s="1">
        <v>587.0</v>
      </c>
      <c r="C5744" s="1">
        <v>0.0</v>
      </c>
      <c r="D5744" s="1" t="s">
        <v>147</v>
      </c>
      <c r="E5744" s="1">
        <v>21.0</v>
      </c>
      <c r="F5744" s="7" t="str">
        <f>vlookup(E5744,Teams!A:B,2,false)</f>
        <v>JP Stevens</v>
      </c>
      <c r="G5744" s="1" t="b">
        <v>1</v>
      </c>
      <c r="H5744" s="1" t="b">
        <v>0</v>
      </c>
      <c r="I5744" s="1">
        <v>14.0</v>
      </c>
      <c r="J5744" s="7" t="str">
        <f>vlookup(I5744,Cats!$A:$B,2,false)</f>
        <v>M</v>
      </c>
    </row>
    <row r="5745">
      <c r="A5745" s="1">
        <v>142754.0</v>
      </c>
      <c r="B5745" s="1">
        <v>587.0</v>
      </c>
      <c r="C5745" s="1">
        <v>0.0</v>
      </c>
      <c r="D5745" s="1" t="s">
        <v>151</v>
      </c>
      <c r="E5745" s="1">
        <v>32.0</v>
      </c>
      <c r="F5745" s="7" t="str">
        <f>vlookup(E5745,Teams!A:B,2,false)</f>
        <v>NCSSM A</v>
      </c>
      <c r="G5745" s="1" t="b">
        <v>0</v>
      </c>
      <c r="H5745" s="1" t="b">
        <v>0</v>
      </c>
      <c r="I5745" s="1">
        <v>14.0</v>
      </c>
      <c r="J5745" s="7" t="str">
        <f>vlookup(I5745,Cats!$A:$B,2,false)</f>
        <v>M</v>
      </c>
    </row>
    <row r="5746">
      <c r="A5746" s="1">
        <v>142755.0</v>
      </c>
      <c r="B5746" s="1">
        <v>587.0</v>
      </c>
      <c r="C5746" s="1">
        <v>0.0</v>
      </c>
      <c r="D5746" s="1" t="s">
        <v>32</v>
      </c>
      <c r="E5746" s="1">
        <v>21.0</v>
      </c>
      <c r="F5746" s="7" t="str">
        <f>vlookup(E5746,Teams!A:B,2,false)</f>
        <v>JP Stevens</v>
      </c>
      <c r="G5746" s="1" t="b">
        <v>1</v>
      </c>
      <c r="H5746" s="1" t="b">
        <v>1</v>
      </c>
      <c r="I5746" s="1">
        <v>15.0</v>
      </c>
      <c r="J5746" s="7" t="str">
        <f>vlookup(I5746,Cats!$A:$B,2,false)</f>
        <v>C</v>
      </c>
    </row>
    <row r="5747">
      <c r="A5747" s="1">
        <v>142756.0</v>
      </c>
      <c r="B5747" s="1">
        <v>587.0</v>
      </c>
      <c r="C5747" s="1">
        <v>0.0</v>
      </c>
      <c r="D5747" s="1" t="s">
        <v>152</v>
      </c>
      <c r="E5747" s="1">
        <v>32.0</v>
      </c>
      <c r="F5747" s="7" t="str">
        <f>vlookup(E5747,Teams!A:B,2,false)</f>
        <v>NCSSM A</v>
      </c>
      <c r="G5747" s="1" t="b">
        <v>0</v>
      </c>
      <c r="H5747" s="1" t="b">
        <v>0</v>
      </c>
      <c r="I5747" s="1">
        <v>15.0</v>
      </c>
      <c r="J5747" s="7" t="str">
        <f>vlookup(I5747,Cats!$A:$B,2,false)</f>
        <v>C</v>
      </c>
    </row>
    <row r="5748">
      <c r="A5748" s="1">
        <v>142757.0</v>
      </c>
      <c r="B5748" s="1">
        <v>587.0</v>
      </c>
      <c r="C5748" s="1">
        <v>0.0</v>
      </c>
      <c r="D5748" s="1" t="s">
        <v>32</v>
      </c>
      <c r="E5748" s="1">
        <v>21.0</v>
      </c>
      <c r="F5748" s="7" t="str">
        <f>vlookup(E5748,Teams!A:B,2,false)</f>
        <v>JP Stevens</v>
      </c>
      <c r="G5748" s="1" t="b">
        <v>1</v>
      </c>
      <c r="H5748" s="1" t="b">
        <v>1</v>
      </c>
      <c r="I5748" s="1">
        <v>16.0</v>
      </c>
      <c r="J5748" s="7" t="str">
        <f>vlookup(I5748,Cats!$A:$B,2,false)</f>
        <v>E</v>
      </c>
    </row>
    <row r="5749">
      <c r="A5749" s="1">
        <v>142758.0</v>
      </c>
      <c r="B5749" s="1">
        <v>587.0</v>
      </c>
      <c r="C5749" s="1">
        <v>4.0</v>
      </c>
      <c r="D5749" s="1" t="s">
        <v>153</v>
      </c>
      <c r="E5749" s="1">
        <v>32.0</v>
      </c>
      <c r="F5749" s="7" t="str">
        <f>vlookup(E5749,Teams!A:B,2,false)</f>
        <v>NCSSM A</v>
      </c>
      <c r="G5749" s="1" t="b">
        <v>0</v>
      </c>
      <c r="H5749" s="1" t="b">
        <v>0</v>
      </c>
      <c r="I5749" s="1">
        <v>16.0</v>
      </c>
      <c r="J5749" s="7" t="str">
        <f>vlookup(I5749,Cats!$A:$B,2,false)</f>
        <v>E</v>
      </c>
    </row>
    <row r="5750">
      <c r="A5750" s="1">
        <v>142759.0</v>
      </c>
      <c r="B5750" s="1">
        <v>587.0</v>
      </c>
      <c r="C5750" s="1">
        <v>0.0</v>
      </c>
      <c r="D5750" s="1" t="s">
        <v>211</v>
      </c>
      <c r="E5750" s="1">
        <v>21.0</v>
      </c>
      <c r="F5750" s="7" t="str">
        <f>vlookup(E5750,Teams!A:B,2,false)</f>
        <v>JP Stevens</v>
      </c>
      <c r="G5750" s="1" t="b">
        <v>1</v>
      </c>
      <c r="H5750" s="1" t="b">
        <v>0</v>
      </c>
      <c r="I5750" s="1">
        <v>17.0</v>
      </c>
      <c r="J5750" s="7" t="str">
        <f>vlookup(I5750,Cats!$A:$B,2,false)</f>
        <v>B</v>
      </c>
    </row>
    <row r="5751">
      <c r="A5751" s="1">
        <v>142760.0</v>
      </c>
      <c r="B5751" s="1">
        <v>587.0</v>
      </c>
      <c r="C5751" s="1">
        <v>0.0</v>
      </c>
      <c r="D5751" s="1" t="s">
        <v>155</v>
      </c>
      <c r="E5751" s="1">
        <v>32.0</v>
      </c>
      <c r="F5751" s="7" t="str">
        <f>vlookup(E5751,Teams!A:B,2,false)</f>
        <v>NCSSM A</v>
      </c>
      <c r="G5751" s="1" t="b">
        <v>0</v>
      </c>
      <c r="H5751" s="1" t="b">
        <v>0</v>
      </c>
      <c r="I5751" s="1">
        <v>17.0</v>
      </c>
      <c r="J5751" s="7" t="str">
        <f>vlookup(I5751,Cats!$A:$B,2,false)</f>
        <v>B</v>
      </c>
    </row>
    <row r="5752">
      <c r="A5752" s="1">
        <v>142761.0</v>
      </c>
      <c r="B5752" s="1">
        <v>587.0</v>
      </c>
      <c r="C5752" s="1">
        <v>4.0</v>
      </c>
      <c r="D5752" s="1" t="s">
        <v>148</v>
      </c>
      <c r="E5752" s="1">
        <v>21.0</v>
      </c>
      <c r="F5752" s="7" t="str">
        <f>vlookup(E5752,Teams!A:B,2,false)</f>
        <v>JP Stevens</v>
      </c>
      <c r="G5752" s="1" t="b">
        <v>1</v>
      </c>
      <c r="H5752" s="1" t="b">
        <v>0</v>
      </c>
      <c r="I5752" s="1">
        <v>18.0</v>
      </c>
      <c r="J5752" s="7" t="str">
        <f>vlookup(I5752,Cats!$A:$B,2,false)</f>
        <v>P</v>
      </c>
    </row>
    <row r="5753">
      <c r="A5753" s="1">
        <v>142762.0</v>
      </c>
      <c r="B5753" s="1">
        <v>587.0</v>
      </c>
      <c r="C5753" s="1">
        <v>0.0</v>
      </c>
      <c r="D5753" s="1" t="s">
        <v>154</v>
      </c>
      <c r="E5753" s="1">
        <v>32.0</v>
      </c>
      <c r="F5753" s="7" t="str">
        <f>vlookup(E5753,Teams!A:B,2,false)</f>
        <v>NCSSM A</v>
      </c>
      <c r="G5753" s="1" t="b">
        <v>0</v>
      </c>
      <c r="H5753" s="1" t="b">
        <v>0</v>
      </c>
      <c r="I5753" s="1">
        <v>18.0</v>
      </c>
      <c r="J5753" s="7" t="str">
        <f>vlookup(I5753,Cats!$A:$B,2,false)</f>
        <v>P</v>
      </c>
    </row>
    <row r="5754">
      <c r="A5754" s="1">
        <v>142763.0</v>
      </c>
      <c r="B5754" s="1">
        <v>587.0</v>
      </c>
      <c r="C5754" s="1">
        <v>4.0</v>
      </c>
      <c r="D5754" s="1" t="s">
        <v>148</v>
      </c>
      <c r="E5754" s="1">
        <v>21.0</v>
      </c>
      <c r="F5754" s="7" t="str">
        <f>vlookup(E5754,Teams!A:B,2,false)</f>
        <v>JP Stevens</v>
      </c>
      <c r="G5754" s="1" t="b">
        <v>1</v>
      </c>
      <c r="H5754" s="1" t="b">
        <v>0</v>
      </c>
      <c r="I5754" s="1">
        <v>19.0</v>
      </c>
      <c r="J5754" s="7" t="str">
        <f>vlookup(I5754,Cats!$A:$B,2,false)</f>
        <v>X</v>
      </c>
    </row>
    <row r="5755">
      <c r="A5755" s="1">
        <v>142764.0</v>
      </c>
      <c r="B5755" s="1">
        <v>587.0</v>
      </c>
      <c r="C5755" s="1">
        <v>0.0</v>
      </c>
      <c r="D5755" s="1" t="s">
        <v>32</v>
      </c>
      <c r="E5755" s="1">
        <v>32.0</v>
      </c>
      <c r="F5755" s="7" t="str">
        <f>vlookup(E5755,Teams!A:B,2,false)</f>
        <v>NCSSM A</v>
      </c>
      <c r="G5755" s="1" t="b">
        <v>0</v>
      </c>
      <c r="H5755" s="1" t="b">
        <v>1</v>
      </c>
      <c r="I5755" s="1">
        <v>19.0</v>
      </c>
      <c r="J5755" s="7" t="str">
        <f>vlookup(I5755,Cats!$A:$B,2,false)</f>
        <v>X</v>
      </c>
    </row>
    <row r="5756">
      <c r="A5756" s="1">
        <v>142765.0</v>
      </c>
      <c r="B5756" s="1">
        <v>587.0</v>
      </c>
      <c r="C5756" s="1">
        <v>0.0</v>
      </c>
      <c r="D5756" s="1" t="s">
        <v>32</v>
      </c>
      <c r="E5756" s="1">
        <v>21.0</v>
      </c>
      <c r="F5756" s="7" t="str">
        <f>vlookup(E5756,Teams!A:B,2,false)</f>
        <v>JP Stevens</v>
      </c>
      <c r="G5756" s="1" t="b">
        <v>1</v>
      </c>
      <c r="H5756" s="1" t="b">
        <v>1</v>
      </c>
      <c r="I5756" s="1">
        <v>20.0</v>
      </c>
      <c r="J5756" s="7" t="str">
        <f>vlookup(I5756,Cats!$A:$B,2,false)</f>
        <v>M</v>
      </c>
    </row>
    <row r="5757">
      <c r="A5757" s="1">
        <v>142766.0</v>
      </c>
      <c r="B5757" s="1">
        <v>587.0</v>
      </c>
      <c r="C5757" s="1">
        <v>14.0</v>
      </c>
      <c r="D5757" s="1" t="s">
        <v>151</v>
      </c>
      <c r="E5757" s="1">
        <v>32.0</v>
      </c>
      <c r="F5757" s="7" t="str">
        <f>vlookup(E5757,Teams!A:B,2,false)</f>
        <v>NCSSM A</v>
      </c>
      <c r="G5757" s="1" t="b">
        <v>0</v>
      </c>
      <c r="H5757" s="1" t="b">
        <v>0</v>
      </c>
      <c r="I5757" s="1">
        <v>20.0</v>
      </c>
      <c r="J5757" s="7" t="str">
        <f>vlookup(I5757,Cats!$A:$B,2,false)</f>
        <v>M</v>
      </c>
    </row>
    <row r="5758">
      <c r="A5758" s="1">
        <v>142767.0</v>
      </c>
      <c r="B5758" s="1">
        <v>587.0</v>
      </c>
      <c r="C5758" s="1">
        <v>0.0</v>
      </c>
      <c r="D5758" s="1" t="s">
        <v>32</v>
      </c>
      <c r="E5758" s="1">
        <v>21.0</v>
      </c>
      <c r="F5758" s="7" t="str">
        <f>vlookup(E5758,Teams!A:B,2,false)</f>
        <v>JP Stevens</v>
      </c>
      <c r="G5758" s="1" t="b">
        <v>1</v>
      </c>
      <c r="H5758" s="1" t="b">
        <v>1</v>
      </c>
      <c r="I5758" s="1">
        <v>21.0</v>
      </c>
      <c r="J5758" s="7" t="str">
        <f>vlookup(I5758,Cats!$A:$B,2,false)</f>
        <v>C</v>
      </c>
    </row>
    <row r="5759">
      <c r="A5759" s="1">
        <v>142768.0</v>
      </c>
      <c r="B5759" s="1">
        <v>587.0</v>
      </c>
      <c r="C5759" s="1">
        <v>0.0</v>
      </c>
      <c r="D5759" s="1" t="s">
        <v>155</v>
      </c>
      <c r="E5759" s="1">
        <v>32.0</v>
      </c>
      <c r="F5759" s="7" t="str">
        <f>vlookup(E5759,Teams!A:B,2,false)</f>
        <v>NCSSM A</v>
      </c>
      <c r="G5759" s="1" t="b">
        <v>0</v>
      </c>
      <c r="H5759" s="1" t="b">
        <v>0</v>
      </c>
      <c r="I5759" s="1">
        <v>21.0</v>
      </c>
      <c r="J5759" s="7" t="str">
        <f>vlookup(I5759,Cats!$A:$B,2,false)</f>
        <v>C</v>
      </c>
    </row>
    <row r="5760">
      <c r="A5760" s="1">
        <v>142769.0</v>
      </c>
      <c r="B5760" s="1">
        <v>587.0</v>
      </c>
      <c r="C5760" s="1">
        <v>0.0</v>
      </c>
      <c r="D5760" s="1" t="s">
        <v>147</v>
      </c>
      <c r="E5760" s="1">
        <v>21.0</v>
      </c>
      <c r="F5760" s="7" t="str">
        <f>vlookup(E5760,Teams!A:B,2,false)</f>
        <v>JP Stevens</v>
      </c>
      <c r="G5760" s="1" t="b">
        <v>1</v>
      </c>
      <c r="H5760" s="1" t="b">
        <v>0</v>
      </c>
      <c r="I5760" s="1">
        <v>22.0</v>
      </c>
      <c r="J5760" s="7" t="str">
        <f>vlookup(I5760,Cats!$A:$B,2,false)</f>
        <v>E</v>
      </c>
    </row>
    <row r="5761">
      <c r="A5761" s="1">
        <v>142770.0</v>
      </c>
      <c r="B5761" s="1">
        <v>587.0</v>
      </c>
      <c r="C5761" s="1">
        <v>0.0</v>
      </c>
      <c r="D5761" s="1" t="s">
        <v>152</v>
      </c>
      <c r="E5761" s="1">
        <v>32.0</v>
      </c>
      <c r="F5761" s="7" t="str">
        <f>vlookup(E5761,Teams!A:B,2,false)</f>
        <v>NCSSM A</v>
      </c>
      <c r="G5761" s="1" t="b">
        <v>0</v>
      </c>
      <c r="H5761" s="1" t="b">
        <v>0</v>
      </c>
      <c r="I5761" s="1">
        <v>22.0</v>
      </c>
      <c r="J5761" s="7" t="str">
        <f>vlookup(I5761,Cats!$A:$B,2,false)</f>
        <v>E</v>
      </c>
    </row>
    <row r="5762">
      <c r="A5762" s="1">
        <v>142771.0</v>
      </c>
      <c r="B5762" s="1">
        <v>587.0</v>
      </c>
      <c r="C5762" s="1">
        <v>0.0</v>
      </c>
      <c r="D5762" s="1" t="s">
        <v>148</v>
      </c>
      <c r="E5762" s="1">
        <v>21.0</v>
      </c>
      <c r="F5762" s="7" t="str">
        <f>vlookup(E5762,Teams!A:B,2,false)</f>
        <v>JP Stevens</v>
      </c>
      <c r="G5762" s="1" t="b">
        <v>1</v>
      </c>
      <c r="H5762" s="1" t="b">
        <v>0</v>
      </c>
      <c r="I5762" s="1">
        <v>23.0</v>
      </c>
      <c r="J5762" s="7" t="str">
        <f>vlookup(I5762,Cats!$A:$B,2,false)</f>
        <v>B</v>
      </c>
    </row>
    <row r="5763">
      <c r="A5763" s="1">
        <v>142772.0</v>
      </c>
      <c r="B5763" s="1">
        <v>587.0</v>
      </c>
      <c r="C5763" s="1">
        <v>0.0</v>
      </c>
      <c r="D5763" s="1" t="s">
        <v>155</v>
      </c>
      <c r="E5763" s="1">
        <v>32.0</v>
      </c>
      <c r="F5763" s="7" t="str">
        <f>vlookup(E5763,Teams!A:B,2,false)</f>
        <v>NCSSM A</v>
      </c>
      <c r="G5763" s="1" t="b">
        <v>0</v>
      </c>
      <c r="H5763" s="1" t="b">
        <v>0</v>
      </c>
      <c r="I5763" s="1">
        <v>23.0</v>
      </c>
      <c r="J5763" s="7" t="str">
        <f>vlookup(I5763,Cats!$A:$B,2,false)</f>
        <v>B</v>
      </c>
    </row>
    <row r="5764">
      <c r="A5764" s="1">
        <v>142773.0</v>
      </c>
      <c r="B5764" s="1">
        <v>587.0</v>
      </c>
      <c r="C5764" s="1">
        <v>0.0</v>
      </c>
      <c r="D5764" s="1" t="s">
        <v>147</v>
      </c>
      <c r="E5764" s="1">
        <v>21.0</v>
      </c>
      <c r="F5764" s="7" t="str">
        <f>vlookup(E5764,Teams!A:B,2,false)</f>
        <v>JP Stevens</v>
      </c>
      <c r="G5764" s="1" t="b">
        <v>1</v>
      </c>
      <c r="H5764" s="1" t="b">
        <v>0</v>
      </c>
      <c r="I5764" s="1">
        <v>24.0</v>
      </c>
      <c r="J5764" s="7" t="str">
        <f>vlookup(I5764,Cats!$A:$B,2,false)</f>
        <v>P</v>
      </c>
    </row>
    <row r="5765">
      <c r="A5765" s="1">
        <v>142774.0</v>
      </c>
      <c r="B5765" s="1">
        <v>587.0</v>
      </c>
      <c r="C5765" s="1">
        <v>0.0</v>
      </c>
      <c r="D5765" s="1" t="s">
        <v>154</v>
      </c>
      <c r="E5765" s="1">
        <v>32.0</v>
      </c>
      <c r="F5765" s="7" t="str">
        <f>vlookup(E5765,Teams!A:B,2,false)</f>
        <v>NCSSM A</v>
      </c>
      <c r="G5765" s="1" t="b">
        <v>0</v>
      </c>
      <c r="H5765" s="1" t="b">
        <v>0</v>
      </c>
      <c r="I5765" s="1">
        <v>24.0</v>
      </c>
      <c r="J5765" s="7" t="str">
        <f>vlookup(I5765,Cats!$A:$B,2,false)</f>
        <v>P</v>
      </c>
    </row>
    <row r="5766">
      <c r="D5766" s="22"/>
    </row>
    <row r="5767">
      <c r="D5767" s="22"/>
    </row>
    <row r="5768">
      <c r="D5768" s="22"/>
    </row>
    <row r="5769">
      <c r="D5769" s="22"/>
    </row>
    <row r="5770">
      <c r="D5770" s="22"/>
    </row>
    <row r="5771">
      <c r="D5771" s="22"/>
    </row>
    <row r="5772">
      <c r="D5772" s="22"/>
    </row>
    <row r="5773">
      <c r="D5773" s="22"/>
    </row>
    <row r="5774">
      <c r="D5774" s="22"/>
    </row>
    <row r="5775">
      <c r="D5775" s="22"/>
    </row>
    <row r="5776">
      <c r="D5776" s="22"/>
    </row>
    <row r="5777">
      <c r="D5777" s="22"/>
    </row>
    <row r="5778">
      <c r="D5778" s="22"/>
    </row>
    <row r="5779">
      <c r="D5779" s="22"/>
    </row>
    <row r="5780">
      <c r="D5780" s="22"/>
    </row>
    <row r="5781">
      <c r="D5781" s="22"/>
    </row>
    <row r="5782">
      <c r="D5782" s="22"/>
    </row>
    <row r="5783">
      <c r="D5783" s="22"/>
    </row>
    <row r="5784">
      <c r="D5784" s="22"/>
    </row>
    <row r="5785">
      <c r="D5785" s="22"/>
    </row>
    <row r="5786">
      <c r="D5786" s="22"/>
    </row>
    <row r="5787">
      <c r="D5787" s="22"/>
    </row>
    <row r="5788">
      <c r="D5788" s="22"/>
    </row>
    <row r="5789">
      <c r="D5789" s="22"/>
    </row>
    <row r="5790">
      <c r="D5790" s="22"/>
    </row>
    <row r="5791">
      <c r="D5791" s="22"/>
    </row>
    <row r="5792">
      <c r="D5792" s="22"/>
    </row>
    <row r="5793">
      <c r="D5793" s="22"/>
    </row>
    <row r="5794">
      <c r="D5794" s="22"/>
    </row>
    <row r="5795">
      <c r="D5795" s="22"/>
    </row>
    <row r="5796">
      <c r="D5796" s="22"/>
    </row>
    <row r="5797">
      <c r="D5797" s="22"/>
    </row>
    <row r="5798">
      <c r="D5798" s="22"/>
    </row>
    <row r="5799">
      <c r="D5799" s="22"/>
    </row>
    <row r="5800">
      <c r="D5800" s="22"/>
    </row>
    <row r="5801">
      <c r="D5801" s="22"/>
    </row>
    <row r="5802">
      <c r="D5802" s="22"/>
    </row>
    <row r="5803">
      <c r="D5803" s="22"/>
    </row>
    <row r="5804">
      <c r="D5804" s="22"/>
    </row>
    <row r="5805">
      <c r="D5805" s="22"/>
    </row>
    <row r="5806">
      <c r="D5806" s="22"/>
    </row>
    <row r="5807">
      <c r="D5807" s="22"/>
    </row>
    <row r="5808">
      <c r="D5808" s="22"/>
    </row>
    <row r="5809">
      <c r="D5809" s="22"/>
    </row>
    <row r="5810">
      <c r="D5810" s="22"/>
    </row>
    <row r="5811">
      <c r="D5811" s="22"/>
    </row>
    <row r="5812">
      <c r="D5812" s="22"/>
    </row>
    <row r="5813">
      <c r="D5813" s="22"/>
    </row>
    <row r="5814">
      <c r="D5814" s="22"/>
    </row>
    <row r="5815">
      <c r="D5815" s="22"/>
    </row>
    <row r="5816">
      <c r="D5816" s="22"/>
    </row>
    <row r="5817">
      <c r="D5817" s="22"/>
    </row>
    <row r="5818">
      <c r="D5818" s="22"/>
    </row>
    <row r="5819">
      <c r="D5819" s="22"/>
    </row>
    <row r="5820">
      <c r="D5820" s="22"/>
    </row>
    <row r="5821">
      <c r="D5821" s="22"/>
    </row>
    <row r="5822">
      <c r="D5822" s="22"/>
    </row>
    <row r="5823">
      <c r="D5823" s="22"/>
    </row>
    <row r="5824">
      <c r="D5824" s="22"/>
    </row>
    <row r="5825">
      <c r="D5825" s="22"/>
    </row>
    <row r="5826">
      <c r="D5826" s="22"/>
    </row>
    <row r="5827">
      <c r="D5827" s="22"/>
    </row>
    <row r="5828">
      <c r="D5828" s="22"/>
    </row>
    <row r="5829">
      <c r="D5829" s="22"/>
    </row>
    <row r="5830">
      <c r="D5830" s="22"/>
    </row>
    <row r="5831">
      <c r="D5831" s="22"/>
    </row>
    <row r="5832">
      <c r="D5832" s="22"/>
    </row>
    <row r="5833">
      <c r="D5833" s="22"/>
    </row>
    <row r="5834">
      <c r="D5834" s="22"/>
    </row>
    <row r="5835">
      <c r="D5835" s="22"/>
    </row>
    <row r="5836">
      <c r="D5836" s="22"/>
    </row>
    <row r="5837">
      <c r="D5837" s="22"/>
    </row>
    <row r="5838">
      <c r="D5838" s="22"/>
    </row>
    <row r="5839">
      <c r="D5839" s="22"/>
    </row>
    <row r="5840">
      <c r="D5840" s="22"/>
    </row>
    <row r="5841">
      <c r="D5841" s="22"/>
    </row>
    <row r="5842">
      <c r="D5842" s="22"/>
    </row>
    <row r="5843">
      <c r="D5843" s="22"/>
    </row>
    <row r="5844">
      <c r="D5844" s="22"/>
    </row>
    <row r="5845">
      <c r="D5845" s="22"/>
    </row>
    <row r="5846">
      <c r="D5846" s="22"/>
    </row>
    <row r="5847">
      <c r="D5847" s="22"/>
    </row>
    <row r="5848">
      <c r="D5848" s="22"/>
    </row>
    <row r="5849">
      <c r="D5849" s="22"/>
    </row>
    <row r="5850">
      <c r="D5850" s="22"/>
    </row>
    <row r="5851">
      <c r="D5851" s="22"/>
    </row>
    <row r="5852">
      <c r="D5852" s="22"/>
    </row>
    <row r="5853">
      <c r="D5853" s="22"/>
    </row>
    <row r="5854">
      <c r="D5854" s="22"/>
    </row>
    <row r="5855">
      <c r="D5855" s="22"/>
    </row>
    <row r="5856">
      <c r="D5856" s="22"/>
    </row>
    <row r="5857">
      <c r="D5857" s="22"/>
    </row>
    <row r="5858">
      <c r="D5858" s="22"/>
    </row>
    <row r="5859">
      <c r="D5859" s="22"/>
    </row>
    <row r="5860">
      <c r="D5860" s="22"/>
    </row>
    <row r="5861">
      <c r="D5861" s="22"/>
    </row>
    <row r="5862">
      <c r="D5862" s="22"/>
    </row>
    <row r="5863">
      <c r="D5863" s="22"/>
    </row>
    <row r="5864">
      <c r="D5864" s="22"/>
    </row>
    <row r="5865">
      <c r="D5865" s="22"/>
    </row>
    <row r="5866">
      <c r="D5866" s="22"/>
    </row>
    <row r="5867">
      <c r="D5867" s="22"/>
    </row>
    <row r="5868">
      <c r="D5868" s="22"/>
    </row>
    <row r="5869">
      <c r="D5869" s="22"/>
    </row>
    <row r="5870">
      <c r="D5870" s="22"/>
    </row>
    <row r="5871">
      <c r="D5871" s="22"/>
    </row>
    <row r="5872">
      <c r="D5872" s="22"/>
    </row>
    <row r="5873">
      <c r="D5873" s="22"/>
    </row>
    <row r="5874">
      <c r="D5874" s="22"/>
    </row>
    <row r="5875">
      <c r="D5875" s="22"/>
    </row>
    <row r="5876">
      <c r="D5876" s="22"/>
    </row>
    <row r="5877">
      <c r="D5877" s="22"/>
    </row>
    <row r="5878">
      <c r="D5878" s="22"/>
    </row>
    <row r="5879">
      <c r="D5879" s="22"/>
    </row>
    <row r="5880">
      <c r="D5880" s="22"/>
    </row>
    <row r="5881">
      <c r="D5881" s="22"/>
    </row>
    <row r="5882">
      <c r="D5882" s="22"/>
    </row>
    <row r="5883">
      <c r="D5883" s="22"/>
    </row>
    <row r="5884">
      <c r="D5884" s="22"/>
    </row>
    <row r="5885">
      <c r="D5885" s="22"/>
    </row>
    <row r="5886">
      <c r="D5886" s="22"/>
    </row>
    <row r="5887">
      <c r="D5887" s="22"/>
    </row>
    <row r="5888">
      <c r="D5888" s="22"/>
    </row>
    <row r="5889">
      <c r="D5889" s="22"/>
    </row>
    <row r="5890">
      <c r="D5890" s="22"/>
    </row>
    <row r="5891">
      <c r="D5891" s="22"/>
    </row>
    <row r="5892">
      <c r="D5892" s="22"/>
    </row>
    <row r="5893">
      <c r="D5893" s="22"/>
    </row>
    <row r="5894">
      <c r="D5894" s="22"/>
    </row>
    <row r="5895">
      <c r="D5895" s="22"/>
    </row>
    <row r="5896">
      <c r="D5896" s="22"/>
    </row>
    <row r="5897">
      <c r="D5897" s="22"/>
    </row>
    <row r="5898">
      <c r="D5898" s="22"/>
    </row>
    <row r="5899">
      <c r="D5899" s="22"/>
    </row>
    <row r="5900">
      <c r="D5900" s="22"/>
    </row>
    <row r="5901">
      <c r="D5901" s="22"/>
    </row>
    <row r="5902">
      <c r="D5902" s="22"/>
    </row>
    <row r="5903">
      <c r="D5903" s="22"/>
    </row>
    <row r="5904">
      <c r="D5904" s="22"/>
    </row>
    <row r="5905">
      <c r="D5905" s="22"/>
    </row>
    <row r="5906">
      <c r="D5906" s="22"/>
    </row>
    <row r="5907">
      <c r="D5907" s="22"/>
    </row>
    <row r="5908">
      <c r="D5908" s="22"/>
    </row>
    <row r="5909">
      <c r="D5909" s="22"/>
    </row>
    <row r="5910">
      <c r="D5910" s="22"/>
    </row>
    <row r="5911">
      <c r="D5911" s="22"/>
    </row>
    <row r="5912">
      <c r="D5912" s="22"/>
    </row>
    <row r="5913">
      <c r="D5913" s="22"/>
    </row>
    <row r="5914">
      <c r="D5914" s="22"/>
    </row>
    <row r="5915">
      <c r="D5915" s="22"/>
    </row>
    <row r="5916">
      <c r="D5916" s="22"/>
    </row>
    <row r="5917">
      <c r="D5917" s="22"/>
    </row>
    <row r="5918">
      <c r="D5918" s="22"/>
    </row>
    <row r="5919">
      <c r="D5919" s="22"/>
    </row>
    <row r="5920">
      <c r="D5920" s="22"/>
    </row>
    <row r="5921">
      <c r="D5921" s="22"/>
    </row>
    <row r="5922">
      <c r="D5922" s="22"/>
    </row>
    <row r="5923">
      <c r="D5923" s="22"/>
    </row>
    <row r="5924">
      <c r="D5924" s="22"/>
    </row>
    <row r="5925">
      <c r="D5925" s="22"/>
    </row>
    <row r="5926">
      <c r="D5926" s="22"/>
    </row>
    <row r="5927">
      <c r="D5927" s="22"/>
    </row>
    <row r="5928">
      <c r="D5928" s="22"/>
    </row>
    <row r="5929">
      <c r="D5929" s="22"/>
    </row>
    <row r="5930">
      <c r="D5930" s="22"/>
    </row>
    <row r="5931">
      <c r="D5931" s="22"/>
    </row>
    <row r="5932">
      <c r="D5932" s="22"/>
    </row>
    <row r="5933">
      <c r="D5933" s="22"/>
    </row>
    <row r="5934">
      <c r="D5934" s="22"/>
    </row>
    <row r="5935">
      <c r="D5935" s="22"/>
    </row>
    <row r="5936">
      <c r="D5936" s="22"/>
    </row>
    <row r="5937">
      <c r="D5937" s="22"/>
    </row>
    <row r="5938">
      <c r="D5938" s="22"/>
    </row>
    <row r="5939">
      <c r="D5939" s="22"/>
    </row>
    <row r="5940">
      <c r="D5940" s="22"/>
    </row>
    <row r="5941">
      <c r="D5941" s="22"/>
    </row>
    <row r="5942">
      <c r="D5942" s="22"/>
    </row>
    <row r="5943">
      <c r="D5943" s="22"/>
    </row>
    <row r="5944">
      <c r="D5944" s="22"/>
    </row>
    <row r="5945">
      <c r="D5945" s="22"/>
    </row>
    <row r="5946">
      <c r="D5946" s="22"/>
    </row>
    <row r="5947">
      <c r="D5947" s="22"/>
    </row>
    <row r="5948">
      <c r="D5948" s="22"/>
    </row>
    <row r="5949">
      <c r="D5949" s="22"/>
    </row>
    <row r="5950">
      <c r="D5950" s="22"/>
    </row>
    <row r="5951">
      <c r="D5951" s="22"/>
    </row>
    <row r="5952">
      <c r="D5952" s="22"/>
    </row>
    <row r="5953">
      <c r="D5953" s="22"/>
    </row>
    <row r="5954">
      <c r="D5954" s="22"/>
    </row>
    <row r="5955">
      <c r="D5955" s="22"/>
    </row>
    <row r="5956">
      <c r="D5956" s="22"/>
    </row>
    <row r="5957">
      <c r="D5957" s="22"/>
    </row>
    <row r="5958">
      <c r="D5958" s="22"/>
    </row>
    <row r="5959">
      <c r="D5959" s="22"/>
    </row>
    <row r="5960">
      <c r="D5960" s="22"/>
    </row>
    <row r="5961">
      <c r="D5961" s="22"/>
    </row>
    <row r="5962">
      <c r="D5962" s="22"/>
    </row>
    <row r="5963">
      <c r="D5963" s="22"/>
    </row>
    <row r="5964">
      <c r="D5964" s="22"/>
    </row>
    <row r="5965">
      <c r="D5965" s="22"/>
    </row>
    <row r="5966">
      <c r="D5966" s="22"/>
    </row>
    <row r="5967">
      <c r="D5967" s="22"/>
    </row>
    <row r="5968">
      <c r="D5968" s="22"/>
    </row>
    <row r="5969">
      <c r="D5969" s="22"/>
    </row>
    <row r="5970">
      <c r="D5970" s="22"/>
    </row>
    <row r="5971">
      <c r="D5971" s="22"/>
    </row>
    <row r="5972">
      <c r="D5972" s="22"/>
    </row>
    <row r="5973">
      <c r="D5973" s="22"/>
    </row>
    <row r="5974">
      <c r="D5974" s="22"/>
    </row>
    <row r="5975">
      <c r="D5975" s="22"/>
    </row>
    <row r="5976">
      <c r="D5976" s="22"/>
    </row>
    <row r="5977">
      <c r="D5977" s="22"/>
    </row>
    <row r="5978">
      <c r="D5978" s="22"/>
    </row>
    <row r="5979">
      <c r="D5979" s="22"/>
    </row>
    <row r="5980">
      <c r="D5980" s="22"/>
    </row>
    <row r="5981">
      <c r="D5981" s="22"/>
    </row>
    <row r="5982">
      <c r="D5982" s="22"/>
    </row>
    <row r="5983">
      <c r="D5983" s="22"/>
    </row>
    <row r="5984">
      <c r="D5984" s="22"/>
    </row>
    <row r="5985">
      <c r="D5985" s="22"/>
    </row>
    <row r="5986">
      <c r="D5986" s="22"/>
    </row>
    <row r="5987">
      <c r="D5987" s="22"/>
    </row>
    <row r="5988">
      <c r="D5988" s="22"/>
    </row>
    <row r="5989">
      <c r="D5989" s="22"/>
    </row>
    <row r="5990">
      <c r="D5990" s="22"/>
    </row>
    <row r="5991">
      <c r="D5991" s="22"/>
    </row>
    <row r="5992">
      <c r="D5992" s="22"/>
    </row>
    <row r="5993">
      <c r="D5993" s="22"/>
    </row>
    <row r="5994">
      <c r="D5994" s="22"/>
    </row>
    <row r="5995">
      <c r="D5995" s="22"/>
    </row>
    <row r="5996">
      <c r="D5996" s="22"/>
    </row>
    <row r="5997">
      <c r="D5997" s="22"/>
    </row>
    <row r="5998">
      <c r="D5998" s="22"/>
    </row>
    <row r="5999">
      <c r="D5999" s="22"/>
    </row>
    <row r="6000">
      <c r="D6000" s="22"/>
    </row>
    <row r="6001">
      <c r="D6001" s="22"/>
    </row>
    <row r="6002">
      <c r="D6002" s="22"/>
    </row>
    <row r="6003">
      <c r="D6003" s="22"/>
    </row>
    <row r="6004">
      <c r="D6004" s="22"/>
    </row>
    <row r="6005">
      <c r="D6005" s="22"/>
    </row>
    <row r="6006">
      <c r="D6006" s="22"/>
    </row>
    <row r="6007">
      <c r="D6007" s="22"/>
    </row>
    <row r="6008">
      <c r="D6008" s="22"/>
    </row>
    <row r="6009">
      <c r="D6009" s="22"/>
    </row>
    <row r="6010">
      <c r="D6010" s="22"/>
    </row>
    <row r="6011">
      <c r="D6011" s="22"/>
    </row>
    <row r="6012">
      <c r="D6012" s="22"/>
    </row>
    <row r="6013">
      <c r="D6013" s="22"/>
    </row>
    <row r="6014">
      <c r="D6014" s="22"/>
    </row>
    <row r="6015">
      <c r="D6015" s="22"/>
    </row>
    <row r="6016">
      <c r="D6016" s="22"/>
    </row>
    <row r="6017">
      <c r="D6017" s="22"/>
    </row>
    <row r="6018">
      <c r="D6018" s="22"/>
    </row>
    <row r="6019">
      <c r="D6019" s="22"/>
    </row>
    <row r="6020">
      <c r="D6020" s="22"/>
    </row>
    <row r="6021">
      <c r="D6021" s="22"/>
    </row>
    <row r="6022">
      <c r="D6022" s="22"/>
    </row>
    <row r="6023">
      <c r="D6023" s="22"/>
    </row>
    <row r="6024">
      <c r="D6024" s="22"/>
    </row>
    <row r="6025">
      <c r="D6025" s="22"/>
    </row>
    <row r="6026">
      <c r="D6026" s="22"/>
    </row>
    <row r="6027">
      <c r="D6027" s="22"/>
    </row>
    <row r="6028">
      <c r="D6028" s="22"/>
    </row>
    <row r="6029">
      <c r="D6029" s="22"/>
    </row>
    <row r="6030">
      <c r="D6030" s="22"/>
    </row>
    <row r="6031">
      <c r="D6031" s="22"/>
    </row>
    <row r="6032">
      <c r="D6032" s="22"/>
    </row>
    <row r="6033">
      <c r="D6033" s="22"/>
    </row>
    <row r="6034">
      <c r="D6034" s="22"/>
    </row>
    <row r="6035">
      <c r="D6035" s="22"/>
    </row>
    <row r="6036">
      <c r="D6036" s="22"/>
    </row>
    <row r="6037">
      <c r="D6037" s="22"/>
    </row>
    <row r="6038">
      <c r="D6038" s="22"/>
    </row>
    <row r="6039">
      <c r="D6039" s="22"/>
    </row>
    <row r="6040">
      <c r="D6040" s="22"/>
    </row>
    <row r="6041">
      <c r="D6041" s="22"/>
    </row>
    <row r="6042">
      <c r="D6042" s="22"/>
    </row>
    <row r="6043">
      <c r="D6043" s="22"/>
    </row>
    <row r="6044">
      <c r="D6044" s="22"/>
    </row>
    <row r="6045">
      <c r="D6045" s="22"/>
    </row>
    <row r="6046">
      <c r="D6046" s="22"/>
    </row>
    <row r="6047">
      <c r="D6047" s="22"/>
    </row>
    <row r="6048">
      <c r="D6048" s="22"/>
    </row>
    <row r="6049">
      <c r="D6049" s="22"/>
    </row>
    <row r="6050">
      <c r="D6050" s="22"/>
    </row>
    <row r="6051">
      <c r="D6051" s="22"/>
    </row>
    <row r="6052">
      <c r="D6052" s="22"/>
    </row>
    <row r="6053">
      <c r="D6053" s="22"/>
    </row>
    <row r="6054">
      <c r="D6054" s="22"/>
    </row>
    <row r="6055">
      <c r="D6055" s="22"/>
    </row>
    <row r="6056">
      <c r="D6056" s="22"/>
    </row>
    <row r="6057">
      <c r="D6057" s="22"/>
    </row>
    <row r="6058">
      <c r="D6058" s="22"/>
    </row>
    <row r="6059">
      <c r="D6059" s="22"/>
    </row>
    <row r="6060">
      <c r="D6060" s="22"/>
    </row>
    <row r="6061">
      <c r="D6061" s="22"/>
    </row>
    <row r="6062">
      <c r="D6062" s="22"/>
    </row>
    <row r="6063">
      <c r="D6063" s="22"/>
    </row>
    <row r="6064">
      <c r="D6064" s="22"/>
    </row>
    <row r="6065">
      <c r="D6065" s="22"/>
    </row>
    <row r="6066">
      <c r="D6066" s="22"/>
    </row>
    <row r="6067">
      <c r="D6067" s="22"/>
    </row>
    <row r="6068">
      <c r="D6068" s="22"/>
    </row>
    <row r="6069">
      <c r="D6069" s="22"/>
    </row>
    <row r="6070">
      <c r="D6070" s="22"/>
    </row>
    <row r="6071">
      <c r="D6071" s="22"/>
    </row>
    <row r="6072">
      <c r="D6072" s="22"/>
    </row>
    <row r="6073">
      <c r="D6073" s="22"/>
    </row>
    <row r="6074">
      <c r="D6074" s="22"/>
    </row>
    <row r="6075">
      <c r="D6075" s="22"/>
    </row>
    <row r="6076">
      <c r="D6076" s="22"/>
    </row>
    <row r="6077">
      <c r="D6077" s="22"/>
    </row>
    <row r="6078">
      <c r="D6078" s="22"/>
    </row>
    <row r="6079">
      <c r="D6079" s="22"/>
    </row>
    <row r="6080">
      <c r="D6080" s="22"/>
    </row>
    <row r="6081">
      <c r="D6081" s="22"/>
    </row>
    <row r="6082">
      <c r="D6082" s="22"/>
    </row>
    <row r="6083">
      <c r="D6083" s="22"/>
    </row>
    <row r="6084">
      <c r="D6084" s="22"/>
    </row>
    <row r="6085">
      <c r="D6085" s="22"/>
    </row>
    <row r="6086">
      <c r="D6086" s="22"/>
    </row>
    <row r="6087">
      <c r="D6087" s="22"/>
    </row>
    <row r="6088">
      <c r="D6088" s="22"/>
    </row>
    <row r="6089">
      <c r="D6089" s="22"/>
    </row>
    <row r="6090">
      <c r="D6090" s="22"/>
    </row>
    <row r="6091">
      <c r="D6091" s="22"/>
    </row>
    <row r="6092">
      <c r="D6092" s="22"/>
    </row>
    <row r="6093">
      <c r="D6093" s="22"/>
    </row>
    <row r="6094">
      <c r="D6094" s="22"/>
    </row>
    <row r="6095">
      <c r="D6095" s="22"/>
    </row>
    <row r="6096">
      <c r="D6096" s="22"/>
    </row>
    <row r="6097">
      <c r="D6097" s="22"/>
    </row>
    <row r="6098">
      <c r="D6098" s="22"/>
    </row>
    <row r="6099">
      <c r="D6099" s="22"/>
    </row>
    <row r="6100">
      <c r="D6100" s="22"/>
    </row>
    <row r="6101">
      <c r="D6101" s="22"/>
    </row>
    <row r="6102">
      <c r="D6102" s="22"/>
    </row>
    <row r="6103">
      <c r="D6103" s="22"/>
    </row>
    <row r="6104">
      <c r="D6104" s="22"/>
    </row>
    <row r="6105">
      <c r="D6105" s="22"/>
    </row>
    <row r="6106">
      <c r="D6106" s="22"/>
    </row>
    <row r="6107">
      <c r="D6107" s="22"/>
    </row>
    <row r="6108">
      <c r="D6108" s="22"/>
    </row>
    <row r="6109">
      <c r="D6109" s="22"/>
    </row>
    <row r="6110">
      <c r="D6110" s="22"/>
    </row>
    <row r="6111">
      <c r="D6111" s="22"/>
    </row>
    <row r="6112">
      <c r="D6112" s="22"/>
    </row>
    <row r="6113">
      <c r="D6113" s="22"/>
    </row>
    <row r="6114">
      <c r="D6114" s="22"/>
    </row>
    <row r="6115">
      <c r="D6115" s="22"/>
    </row>
    <row r="6116">
      <c r="D6116" s="22"/>
    </row>
    <row r="6117">
      <c r="D6117" s="22"/>
    </row>
    <row r="6118">
      <c r="D6118" s="22"/>
    </row>
    <row r="6119">
      <c r="D6119" s="22"/>
    </row>
    <row r="6120">
      <c r="D6120" s="22"/>
    </row>
    <row r="6121">
      <c r="D6121" s="22"/>
    </row>
    <row r="6122">
      <c r="D6122" s="22"/>
    </row>
    <row r="6123">
      <c r="D6123" s="22"/>
    </row>
    <row r="6124">
      <c r="D6124" s="22"/>
    </row>
    <row r="6125">
      <c r="D6125" s="22"/>
    </row>
    <row r="6126">
      <c r="D6126" s="22"/>
    </row>
    <row r="6127">
      <c r="D6127" s="22"/>
    </row>
    <row r="6128">
      <c r="D6128" s="22"/>
    </row>
    <row r="6129">
      <c r="D6129" s="22"/>
    </row>
    <row r="6130">
      <c r="D6130" s="22"/>
    </row>
    <row r="6131">
      <c r="D6131" s="22"/>
    </row>
    <row r="6132">
      <c r="D6132" s="22"/>
    </row>
    <row r="6133">
      <c r="D6133" s="22"/>
    </row>
    <row r="6134">
      <c r="D6134" s="22"/>
    </row>
    <row r="6135">
      <c r="D6135" s="22"/>
    </row>
    <row r="6136">
      <c r="D6136" s="22"/>
    </row>
    <row r="6137">
      <c r="D6137" s="22"/>
    </row>
    <row r="6138">
      <c r="D6138" s="22"/>
    </row>
    <row r="6139">
      <c r="D6139" s="22"/>
    </row>
    <row r="6140">
      <c r="D6140" s="22"/>
    </row>
    <row r="6141">
      <c r="D6141" s="22"/>
    </row>
    <row r="6142">
      <c r="D6142" s="22"/>
    </row>
    <row r="6143">
      <c r="D6143" s="22"/>
    </row>
    <row r="6144">
      <c r="D6144" s="22"/>
    </row>
    <row r="6145">
      <c r="D6145" s="22"/>
    </row>
    <row r="6146">
      <c r="D6146" s="22"/>
    </row>
    <row r="6147">
      <c r="D6147" s="22"/>
    </row>
    <row r="6148">
      <c r="D6148" s="22"/>
    </row>
    <row r="6149">
      <c r="D6149" s="22"/>
    </row>
    <row r="6150">
      <c r="D6150" s="22"/>
    </row>
    <row r="6151">
      <c r="D6151" s="22"/>
    </row>
    <row r="6152">
      <c r="D6152" s="22"/>
    </row>
    <row r="6153">
      <c r="D6153" s="22"/>
    </row>
    <row r="6154">
      <c r="D6154" s="22"/>
    </row>
    <row r="6155">
      <c r="D6155" s="22"/>
    </row>
    <row r="6156">
      <c r="D6156" s="22"/>
    </row>
    <row r="6157">
      <c r="D6157" s="22"/>
    </row>
    <row r="6158">
      <c r="D6158" s="22"/>
    </row>
    <row r="6159">
      <c r="D6159" s="22"/>
    </row>
    <row r="6160">
      <c r="D6160" s="22"/>
    </row>
    <row r="6161">
      <c r="D6161" s="22"/>
    </row>
    <row r="6162">
      <c r="D6162" s="22"/>
    </row>
    <row r="6163">
      <c r="D6163" s="22"/>
    </row>
    <row r="6164">
      <c r="D6164" s="22"/>
    </row>
    <row r="6165">
      <c r="D6165" s="22"/>
    </row>
    <row r="6166">
      <c r="D6166" s="22"/>
    </row>
    <row r="6167">
      <c r="D6167" s="22"/>
    </row>
    <row r="6168">
      <c r="D6168" s="22"/>
    </row>
    <row r="6169">
      <c r="D6169" s="22"/>
    </row>
    <row r="6170">
      <c r="D6170" s="22"/>
    </row>
    <row r="6171">
      <c r="D6171" s="22"/>
    </row>
    <row r="6172">
      <c r="D6172" s="22"/>
    </row>
    <row r="6173">
      <c r="D6173" s="22"/>
    </row>
    <row r="6174">
      <c r="D6174" s="22"/>
    </row>
    <row r="6175">
      <c r="D6175" s="22"/>
    </row>
    <row r="6176">
      <c r="D6176" s="22"/>
    </row>
    <row r="6177">
      <c r="D6177" s="22"/>
    </row>
    <row r="6178">
      <c r="D6178" s="22"/>
    </row>
    <row r="6179">
      <c r="D6179" s="22"/>
    </row>
    <row r="6180">
      <c r="D6180" s="22"/>
    </row>
    <row r="6181">
      <c r="D6181" s="22"/>
    </row>
    <row r="6182">
      <c r="D6182" s="22"/>
    </row>
    <row r="6183">
      <c r="D6183" s="22"/>
    </row>
    <row r="6184">
      <c r="D6184" s="22"/>
    </row>
    <row r="6185">
      <c r="D6185" s="22"/>
    </row>
    <row r="6186">
      <c r="D6186" s="22"/>
    </row>
    <row r="6187">
      <c r="D6187" s="22"/>
    </row>
    <row r="6188">
      <c r="D6188" s="22"/>
    </row>
    <row r="6189">
      <c r="D6189" s="22"/>
    </row>
    <row r="6190">
      <c r="D6190" s="22"/>
    </row>
    <row r="6191">
      <c r="D6191" s="22"/>
    </row>
    <row r="6192">
      <c r="D6192" s="22"/>
    </row>
    <row r="6193">
      <c r="D6193" s="22"/>
    </row>
    <row r="6194">
      <c r="D6194" s="22"/>
    </row>
    <row r="6195">
      <c r="D6195" s="22"/>
    </row>
    <row r="6196">
      <c r="D6196" s="22"/>
    </row>
    <row r="6197">
      <c r="D6197" s="22"/>
    </row>
    <row r="6198">
      <c r="D6198" s="22"/>
    </row>
    <row r="6199">
      <c r="D6199" s="22"/>
    </row>
    <row r="6200">
      <c r="D6200" s="22"/>
    </row>
    <row r="6201">
      <c r="D6201" s="22"/>
    </row>
    <row r="6202">
      <c r="D6202" s="22"/>
    </row>
    <row r="6203">
      <c r="D6203" s="22"/>
    </row>
    <row r="6204">
      <c r="D6204" s="22"/>
    </row>
    <row r="6205">
      <c r="D6205" s="22"/>
    </row>
    <row r="6206">
      <c r="D6206" s="22"/>
    </row>
    <row r="6207">
      <c r="D6207" s="22"/>
    </row>
    <row r="6208">
      <c r="D6208" s="22"/>
    </row>
    <row r="6209">
      <c r="D6209" s="22"/>
    </row>
    <row r="6210">
      <c r="D6210" s="22"/>
    </row>
    <row r="6211">
      <c r="D6211" s="22"/>
    </row>
    <row r="6212">
      <c r="D6212" s="22"/>
    </row>
    <row r="6213">
      <c r="D6213" s="22"/>
    </row>
    <row r="6214">
      <c r="D6214" s="22"/>
    </row>
    <row r="6215">
      <c r="D6215" s="22"/>
    </row>
    <row r="6216">
      <c r="D6216" s="22"/>
    </row>
    <row r="6217">
      <c r="D6217" s="22"/>
    </row>
    <row r="6218">
      <c r="D6218" s="22"/>
    </row>
    <row r="6219">
      <c r="D6219" s="22"/>
    </row>
    <row r="6220">
      <c r="D6220" s="22"/>
    </row>
    <row r="6221">
      <c r="D6221" s="22"/>
    </row>
    <row r="6222">
      <c r="D6222" s="22"/>
    </row>
    <row r="6223">
      <c r="D6223" s="22"/>
    </row>
    <row r="6224">
      <c r="D6224" s="22"/>
    </row>
    <row r="6225">
      <c r="D6225" s="22"/>
    </row>
    <row r="6226">
      <c r="D6226" s="22"/>
    </row>
    <row r="6227">
      <c r="D6227" s="22"/>
    </row>
    <row r="6228">
      <c r="D6228" s="22"/>
    </row>
    <row r="6229">
      <c r="D6229" s="22"/>
    </row>
    <row r="6230">
      <c r="D6230" s="22"/>
    </row>
    <row r="6231">
      <c r="D6231" s="22"/>
    </row>
    <row r="6232">
      <c r="D6232" s="22"/>
    </row>
    <row r="6233">
      <c r="D6233" s="22"/>
    </row>
    <row r="6234">
      <c r="D6234" s="22"/>
    </row>
    <row r="6235">
      <c r="D6235" s="22"/>
    </row>
    <row r="6236">
      <c r="D6236" s="22"/>
    </row>
    <row r="6237">
      <c r="D6237" s="22"/>
    </row>
    <row r="6238">
      <c r="D6238" s="22"/>
    </row>
    <row r="6239">
      <c r="D6239" s="22"/>
    </row>
    <row r="6240">
      <c r="D6240" s="22"/>
    </row>
    <row r="6241">
      <c r="D6241" s="22"/>
    </row>
    <row r="6242">
      <c r="D6242" s="22"/>
    </row>
    <row r="6243">
      <c r="D6243" s="22"/>
    </row>
    <row r="6244">
      <c r="D6244" s="22"/>
    </row>
    <row r="6245">
      <c r="D6245" s="22"/>
    </row>
    <row r="6246">
      <c r="D6246" s="22"/>
    </row>
    <row r="6247">
      <c r="D6247" s="22"/>
    </row>
    <row r="6248">
      <c r="D6248" s="22"/>
    </row>
    <row r="6249">
      <c r="D6249" s="22"/>
    </row>
    <row r="6250">
      <c r="D6250" s="22"/>
    </row>
    <row r="6251">
      <c r="D6251" s="22"/>
    </row>
    <row r="6252">
      <c r="D6252" s="22"/>
    </row>
    <row r="6253">
      <c r="D6253" s="22"/>
    </row>
    <row r="6254">
      <c r="D6254" s="22"/>
    </row>
    <row r="6255">
      <c r="D6255" s="22"/>
    </row>
    <row r="6256">
      <c r="D6256" s="22"/>
    </row>
    <row r="6257">
      <c r="D6257" s="22"/>
    </row>
    <row r="6258">
      <c r="D6258" s="22"/>
    </row>
    <row r="6259">
      <c r="D6259" s="22"/>
    </row>
    <row r="6260">
      <c r="D6260" s="22"/>
    </row>
    <row r="6261">
      <c r="D6261" s="22"/>
    </row>
    <row r="6262">
      <c r="D6262" s="22"/>
    </row>
    <row r="6263">
      <c r="D6263" s="22"/>
    </row>
    <row r="6264">
      <c r="D6264" s="22"/>
    </row>
    <row r="6265">
      <c r="D6265" s="22"/>
    </row>
    <row r="6266">
      <c r="D6266" s="22"/>
    </row>
    <row r="6267">
      <c r="D6267" s="22"/>
    </row>
    <row r="6268">
      <c r="D6268" s="22"/>
    </row>
    <row r="6269">
      <c r="D6269" s="22"/>
    </row>
    <row r="6270">
      <c r="D6270" s="22"/>
    </row>
    <row r="6271">
      <c r="D6271" s="22"/>
    </row>
    <row r="6272">
      <c r="D6272" s="22"/>
    </row>
    <row r="6273">
      <c r="D6273" s="22"/>
    </row>
    <row r="6274">
      <c r="D6274" s="22"/>
    </row>
    <row r="6275">
      <c r="D6275" s="22"/>
    </row>
    <row r="6276">
      <c r="D6276" s="22"/>
    </row>
    <row r="6277">
      <c r="D6277" s="22"/>
    </row>
    <row r="6278">
      <c r="D6278" s="22"/>
    </row>
    <row r="6279">
      <c r="D6279" s="22"/>
    </row>
    <row r="6280">
      <c r="D6280" s="22"/>
    </row>
    <row r="6281">
      <c r="D6281" s="22"/>
    </row>
    <row r="6282">
      <c r="D6282" s="22"/>
    </row>
    <row r="6283">
      <c r="D6283" s="22"/>
    </row>
    <row r="6284">
      <c r="D6284" s="22"/>
    </row>
    <row r="6285">
      <c r="D6285" s="22"/>
    </row>
    <row r="6286">
      <c r="D6286" s="22"/>
    </row>
    <row r="6287">
      <c r="D6287" s="22"/>
    </row>
    <row r="6288">
      <c r="D6288" s="22"/>
    </row>
    <row r="6289">
      <c r="D6289" s="22"/>
    </row>
    <row r="6290">
      <c r="D6290" s="22"/>
    </row>
    <row r="6291">
      <c r="D6291" s="22"/>
    </row>
    <row r="6292">
      <c r="D6292" s="22"/>
    </row>
    <row r="6293">
      <c r="D6293" s="22"/>
    </row>
    <row r="6294">
      <c r="D6294" s="22"/>
    </row>
    <row r="6295">
      <c r="D6295" s="22"/>
    </row>
    <row r="6296">
      <c r="D6296" s="22"/>
    </row>
    <row r="6297">
      <c r="D6297" s="22"/>
    </row>
    <row r="6298">
      <c r="D6298" s="22"/>
    </row>
    <row r="6299">
      <c r="D6299" s="22"/>
    </row>
    <row r="6300">
      <c r="D6300" s="22"/>
    </row>
    <row r="6301">
      <c r="D6301" s="22"/>
    </row>
    <row r="6302">
      <c r="D6302" s="22"/>
    </row>
    <row r="6303">
      <c r="D6303" s="22"/>
    </row>
    <row r="6304">
      <c r="D6304" s="22"/>
    </row>
    <row r="6305">
      <c r="D6305" s="22"/>
    </row>
    <row r="6306">
      <c r="D6306" s="22"/>
    </row>
    <row r="6307">
      <c r="D6307" s="22"/>
    </row>
    <row r="6308">
      <c r="D6308" s="22"/>
    </row>
    <row r="6309">
      <c r="D6309" s="22"/>
    </row>
    <row r="6310">
      <c r="D6310" s="22"/>
    </row>
    <row r="6311">
      <c r="D6311" s="22"/>
    </row>
    <row r="6312">
      <c r="D6312" s="22"/>
    </row>
    <row r="6313">
      <c r="D6313" s="22"/>
    </row>
    <row r="6314">
      <c r="D6314" s="22"/>
    </row>
    <row r="6315">
      <c r="D6315" s="22"/>
    </row>
    <row r="6316">
      <c r="D6316" s="22"/>
    </row>
    <row r="6317">
      <c r="D6317" s="22"/>
    </row>
    <row r="6318">
      <c r="D6318" s="22"/>
    </row>
    <row r="6319">
      <c r="D6319" s="22"/>
    </row>
    <row r="6320">
      <c r="D6320" s="22"/>
    </row>
    <row r="6321">
      <c r="D6321" s="22"/>
    </row>
    <row r="6322">
      <c r="D6322" s="22"/>
    </row>
    <row r="6323">
      <c r="D6323" s="22"/>
    </row>
    <row r="6324">
      <c r="D6324" s="22"/>
    </row>
    <row r="6325">
      <c r="D6325" s="22"/>
    </row>
    <row r="6326">
      <c r="D6326" s="22"/>
    </row>
    <row r="6327">
      <c r="D6327" s="22"/>
    </row>
    <row r="6328">
      <c r="D6328" s="22"/>
    </row>
    <row r="6329">
      <c r="D6329" s="22"/>
    </row>
    <row r="6330">
      <c r="D6330" s="22"/>
    </row>
    <row r="6331">
      <c r="D6331" s="22"/>
    </row>
    <row r="6332">
      <c r="D6332" s="22"/>
    </row>
    <row r="6333">
      <c r="D6333" s="22"/>
    </row>
    <row r="6334">
      <c r="D6334" s="22"/>
    </row>
    <row r="6335">
      <c r="D6335" s="22"/>
    </row>
    <row r="6336">
      <c r="D6336" s="22"/>
    </row>
    <row r="6337">
      <c r="D6337" s="22"/>
    </row>
    <row r="6338">
      <c r="D6338" s="22"/>
    </row>
    <row r="6339">
      <c r="D6339" s="22"/>
    </row>
    <row r="6340">
      <c r="D6340" s="22"/>
    </row>
    <row r="6341">
      <c r="D6341" s="22"/>
    </row>
    <row r="6342">
      <c r="D6342" s="22"/>
    </row>
    <row r="6343">
      <c r="D6343" s="22"/>
    </row>
    <row r="6344">
      <c r="D6344" s="22"/>
    </row>
    <row r="6345">
      <c r="D6345" s="22"/>
    </row>
    <row r="6346">
      <c r="D6346" s="22"/>
    </row>
    <row r="6347">
      <c r="D6347" s="22"/>
    </row>
    <row r="6348">
      <c r="D6348" s="22"/>
    </row>
    <row r="6349">
      <c r="D6349" s="22"/>
    </row>
    <row r="6350">
      <c r="D6350" s="22"/>
    </row>
    <row r="6351">
      <c r="D6351" s="22"/>
    </row>
    <row r="6352">
      <c r="D6352" s="22"/>
    </row>
    <row r="6353">
      <c r="D6353" s="22"/>
    </row>
    <row r="6354">
      <c r="D6354" s="22"/>
    </row>
    <row r="6355">
      <c r="D6355" s="22"/>
    </row>
    <row r="6356">
      <c r="D6356" s="22"/>
    </row>
    <row r="6357">
      <c r="D6357" s="22"/>
    </row>
    <row r="6358">
      <c r="D6358" s="22"/>
    </row>
    <row r="6359">
      <c r="D6359" s="22"/>
    </row>
    <row r="6360">
      <c r="D6360" s="22"/>
    </row>
    <row r="6361">
      <c r="D6361" s="22"/>
    </row>
    <row r="6362">
      <c r="D6362" s="22"/>
    </row>
    <row r="6363">
      <c r="D6363" s="22"/>
    </row>
    <row r="6364">
      <c r="D6364" s="22"/>
    </row>
    <row r="6365">
      <c r="D6365" s="22"/>
    </row>
    <row r="6366">
      <c r="D6366" s="22"/>
    </row>
    <row r="6367">
      <c r="D6367" s="22"/>
    </row>
    <row r="6368">
      <c r="D6368" s="22"/>
    </row>
    <row r="6369">
      <c r="D6369" s="22"/>
    </row>
    <row r="6370">
      <c r="D6370" s="22"/>
    </row>
    <row r="6371">
      <c r="D6371" s="22"/>
    </row>
    <row r="6372">
      <c r="D6372" s="22"/>
    </row>
    <row r="6373">
      <c r="D6373" s="22"/>
    </row>
    <row r="6374">
      <c r="D6374" s="22"/>
    </row>
    <row r="6375">
      <c r="D6375" s="22"/>
    </row>
    <row r="6376">
      <c r="D6376" s="22"/>
    </row>
    <row r="6377">
      <c r="D6377" s="22"/>
    </row>
    <row r="6378">
      <c r="D6378" s="22"/>
    </row>
    <row r="6379">
      <c r="D6379" s="22"/>
    </row>
    <row r="6380">
      <c r="D6380" s="22"/>
    </row>
    <row r="6381">
      <c r="D6381" s="22"/>
    </row>
    <row r="6382">
      <c r="D6382" s="22"/>
    </row>
    <row r="6383">
      <c r="D6383" s="22"/>
    </row>
    <row r="6384">
      <c r="D6384" s="22"/>
    </row>
    <row r="6385">
      <c r="D6385" s="22"/>
    </row>
    <row r="6386">
      <c r="D6386" s="22"/>
    </row>
    <row r="6387">
      <c r="D6387" s="22"/>
    </row>
    <row r="6388">
      <c r="D6388" s="22"/>
    </row>
    <row r="6389">
      <c r="D6389" s="22"/>
    </row>
    <row r="6390">
      <c r="D6390" s="22"/>
    </row>
    <row r="6391">
      <c r="D6391" s="22"/>
    </row>
    <row r="6392">
      <c r="D6392" s="22"/>
    </row>
    <row r="6393">
      <c r="D6393" s="22"/>
    </row>
    <row r="6394">
      <c r="D6394" s="22"/>
    </row>
    <row r="6395">
      <c r="D6395" s="22"/>
    </row>
    <row r="6396">
      <c r="D6396" s="22"/>
    </row>
    <row r="6397">
      <c r="D6397" s="22"/>
    </row>
    <row r="6398">
      <c r="D6398" s="22"/>
    </row>
    <row r="6399">
      <c r="D6399" s="22"/>
    </row>
    <row r="6400">
      <c r="D6400" s="22"/>
    </row>
    <row r="6401">
      <c r="D6401" s="22"/>
    </row>
    <row r="6402">
      <c r="D6402" s="22"/>
    </row>
    <row r="6403">
      <c r="D6403" s="22"/>
    </row>
    <row r="6404">
      <c r="D6404" s="22"/>
    </row>
    <row r="6405">
      <c r="D6405" s="22"/>
    </row>
    <row r="6406">
      <c r="D6406" s="22"/>
    </row>
    <row r="6407">
      <c r="D6407" s="22"/>
    </row>
    <row r="6408">
      <c r="D6408" s="22"/>
    </row>
    <row r="6409">
      <c r="D6409" s="22"/>
    </row>
    <row r="6410">
      <c r="D6410" s="22"/>
    </row>
    <row r="6411">
      <c r="D6411" s="22"/>
    </row>
    <row r="6412">
      <c r="D6412" s="22"/>
    </row>
    <row r="6413">
      <c r="D6413" s="22"/>
    </row>
    <row r="6414">
      <c r="D6414" s="22"/>
    </row>
    <row r="6415">
      <c r="D6415" s="22"/>
    </row>
    <row r="6416">
      <c r="D6416" s="22"/>
    </row>
    <row r="6417">
      <c r="D6417" s="22"/>
    </row>
    <row r="6418">
      <c r="D6418" s="22"/>
    </row>
    <row r="6419">
      <c r="D6419" s="22"/>
    </row>
    <row r="6420">
      <c r="D6420" s="22"/>
    </row>
    <row r="6421">
      <c r="D6421" s="22"/>
    </row>
    <row r="6422">
      <c r="D6422" s="22"/>
    </row>
    <row r="6423">
      <c r="D6423" s="22"/>
    </row>
    <row r="6424">
      <c r="D6424" s="22"/>
    </row>
    <row r="6425">
      <c r="D6425" s="22"/>
    </row>
    <row r="6426">
      <c r="D6426" s="22"/>
    </row>
    <row r="6427">
      <c r="D6427" s="22"/>
    </row>
    <row r="6428">
      <c r="D6428" s="22"/>
    </row>
    <row r="6429">
      <c r="D6429" s="22"/>
    </row>
    <row r="6430">
      <c r="D6430" s="22"/>
    </row>
    <row r="6431">
      <c r="D6431" s="22"/>
    </row>
    <row r="6432">
      <c r="D6432" s="22"/>
    </row>
    <row r="6433">
      <c r="D6433" s="22"/>
    </row>
    <row r="6434">
      <c r="D6434" s="22"/>
    </row>
    <row r="6435">
      <c r="D6435" s="22"/>
    </row>
    <row r="6436">
      <c r="D6436" s="22"/>
    </row>
    <row r="6437">
      <c r="D6437" s="22"/>
    </row>
    <row r="6438">
      <c r="D6438" s="22"/>
    </row>
    <row r="6439">
      <c r="D6439" s="22"/>
    </row>
    <row r="6440">
      <c r="D6440" s="22"/>
    </row>
    <row r="6441">
      <c r="D6441" s="22"/>
    </row>
    <row r="6442">
      <c r="D6442" s="22"/>
    </row>
    <row r="6443">
      <c r="D6443" s="22"/>
    </row>
    <row r="6444">
      <c r="D6444" s="22"/>
    </row>
    <row r="6445">
      <c r="D6445" s="22"/>
    </row>
    <row r="6446">
      <c r="D6446" s="22"/>
    </row>
    <row r="6447">
      <c r="D6447" s="22"/>
    </row>
    <row r="6448">
      <c r="D6448" s="22"/>
    </row>
    <row r="6449">
      <c r="D6449" s="22"/>
    </row>
    <row r="6450">
      <c r="D6450" s="22"/>
    </row>
    <row r="6451">
      <c r="D6451" s="22"/>
    </row>
    <row r="6452">
      <c r="D6452" s="22"/>
    </row>
    <row r="6453">
      <c r="D6453" s="22"/>
    </row>
    <row r="6454">
      <c r="D6454" s="22"/>
    </row>
    <row r="6455">
      <c r="D6455" s="22"/>
    </row>
    <row r="6456">
      <c r="D6456" s="22"/>
    </row>
    <row r="6457">
      <c r="D6457" s="22"/>
    </row>
    <row r="6458">
      <c r="D6458" s="22"/>
    </row>
    <row r="6459">
      <c r="D6459" s="22"/>
    </row>
    <row r="6460">
      <c r="D6460" s="22"/>
    </row>
    <row r="6461">
      <c r="D6461" s="22"/>
    </row>
    <row r="6462">
      <c r="D6462" s="22"/>
    </row>
    <row r="6463">
      <c r="D6463" s="22"/>
    </row>
    <row r="6464">
      <c r="D6464" s="22"/>
    </row>
    <row r="6465">
      <c r="D6465" s="22"/>
    </row>
    <row r="6466">
      <c r="D6466" s="22"/>
    </row>
    <row r="6467">
      <c r="D6467" s="22"/>
    </row>
    <row r="6468">
      <c r="D6468" s="22"/>
    </row>
    <row r="6469">
      <c r="D6469" s="22"/>
    </row>
    <row r="6470">
      <c r="D6470" s="22"/>
    </row>
    <row r="6471">
      <c r="D6471" s="22"/>
    </row>
    <row r="6472">
      <c r="D6472" s="22"/>
    </row>
    <row r="6473">
      <c r="D6473" s="22"/>
    </row>
    <row r="6474">
      <c r="D6474" s="22"/>
    </row>
    <row r="6475">
      <c r="D6475" s="22"/>
    </row>
    <row r="6476">
      <c r="D6476" s="22"/>
    </row>
    <row r="6477">
      <c r="D6477" s="22"/>
    </row>
    <row r="6478">
      <c r="D6478" s="22"/>
    </row>
    <row r="6479">
      <c r="D6479" s="22"/>
    </row>
    <row r="6480">
      <c r="D6480" s="22"/>
    </row>
    <row r="6481">
      <c r="D6481" s="22"/>
    </row>
    <row r="6482">
      <c r="D6482" s="22"/>
    </row>
    <row r="6483">
      <c r="D6483" s="22"/>
    </row>
    <row r="6484">
      <c r="D6484" s="22"/>
    </row>
    <row r="6485">
      <c r="D6485" s="22"/>
    </row>
    <row r="6486">
      <c r="D6486" s="22"/>
    </row>
    <row r="6487">
      <c r="D6487" s="22"/>
    </row>
    <row r="6488">
      <c r="D6488" s="22"/>
    </row>
    <row r="6489">
      <c r="D6489" s="22"/>
    </row>
    <row r="6490">
      <c r="D6490" s="22"/>
    </row>
    <row r="6491">
      <c r="D6491" s="22"/>
    </row>
    <row r="6492">
      <c r="D6492" s="22"/>
    </row>
    <row r="6493">
      <c r="D6493" s="22"/>
    </row>
    <row r="6494">
      <c r="D6494" s="22"/>
    </row>
    <row r="6495">
      <c r="D6495" s="22"/>
    </row>
    <row r="6496">
      <c r="D6496" s="22"/>
    </row>
    <row r="6497">
      <c r="D6497" s="22"/>
    </row>
    <row r="6498">
      <c r="D6498" s="22"/>
    </row>
    <row r="6499">
      <c r="D6499" s="22"/>
    </row>
    <row r="6500">
      <c r="D6500" s="22"/>
    </row>
    <row r="6501">
      <c r="D6501" s="22"/>
    </row>
    <row r="6502">
      <c r="D6502" s="22"/>
    </row>
    <row r="6503">
      <c r="D6503" s="22"/>
    </row>
    <row r="6504">
      <c r="D6504" s="22"/>
    </row>
    <row r="6505">
      <c r="D6505" s="22"/>
    </row>
    <row r="6506">
      <c r="D6506" s="22"/>
    </row>
    <row r="6507">
      <c r="D6507" s="22"/>
    </row>
    <row r="6508">
      <c r="D6508" s="22"/>
    </row>
    <row r="6509">
      <c r="D6509" s="22"/>
    </row>
    <row r="6510">
      <c r="D6510" s="22"/>
    </row>
    <row r="6511">
      <c r="D6511" s="22"/>
    </row>
    <row r="6512">
      <c r="D6512" s="22"/>
    </row>
    <row r="6513">
      <c r="D6513" s="22"/>
    </row>
    <row r="6514">
      <c r="D6514" s="22"/>
    </row>
    <row r="6515">
      <c r="D6515" s="22"/>
    </row>
    <row r="6516">
      <c r="D6516" s="22"/>
    </row>
    <row r="6517">
      <c r="D6517" s="22"/>
    </row>
    <row r="6518">
      <c r="D6518" s="22"/>
    </row>
    <row r="6519">
      <c r="D6519" s="22"/>
    </row>
    <row r="6520">
      <c r="D6520" s="22"/>
    </row>
    <row r="6521">
      <c r="D6521" s="22"/>
    </row>
    <row r="6522">
      <c r="D6522" s="22"/>
    </row>
    <row r="6523">
      <c r="D6523" s="22"/>
    </row>
    <row r="6524">
      <c r="D6524" s="22"/>
    </row>
    <row r="6525">
      <c r="D6525" s="22"/>
    </row>
    <row r="6526">
      <c r="D6526" s="22"/>
    </row>
    <row r="6527">
      <c r="D6527" s="22"/>
    </row>
    <row r="6528">
      <c r="D6528" s="22"/>
    </row>
    <row r="6529">
      <c r="D6529" s="22"/>
    </row>
    <row r="6530">
      <c r="D6530" s="22"/>
    </row>
    <row r="6531">
      <c r="D6531" s="22"/>
    </row>
    <row r="6532">
      <c r="D6532" s="22"/>
    </row>
    <row r="6533">
      <c r="D6533" s="22"/>
    </row>
    <row r="6534">
      <c r="D6534" s="22"/>
    </row>
    <row r="6535">
      <c r="D6535" s="22"/>
    </row>
    <row r="6536">
      <c r="D6536" s="22"/>
    </row>
    <row r="6537">
      <c r="D6537" s="22"/>
    </row>
    <row r="6538">
      <c r="D6538" s="22"/>
    </row>
    <row r="6539">
      <c r="D6539" s="22"/>
    </row>
    <row r="6540">
      <c r="D6540" s="22"/>
    </row>
    <row r="6541">
      <c r="D6541" s="22"/>
    </row>
    <row r="6542">
      <c r="D6542" s="22"/>
    </row>
    <row r="6543">
      <c r="D6543" s="22"/>
    </row>
    <row r="6544">
      <c r="D6544" s="22"/>
    </row>
    <row r="6545">
      <c r="D6545" s="22"/>
    </row>
    <row r="6546">
      <c r="D6546" s="22"/>
    </row>
    <row r="6547">
      <c r="D6547" s="22"/>
    </row>
    <row r="6548">
      <c r="D6548" s="22"/>
    </row>
    <row r="6549">
      <c r="D6549" s="22"/>
    </row>
    <row r="6550">
      <c r="D6550" s="22"/>
    </row>
    <row r="6551">
      <c r="D6551" s="22"/>
    </row>
    <row r="6552">
      <c r="D6552" s="22"/>
    </row>
    <row r="6553">
      <c r="D6553" s="22"/>
    </row>
    <row r="6554">
      <c r="D6554" s="22"/>
    </row>
    <row r="6555">
      <c r="D6555" s="22"/>
    </row>
    <row r="6556">
      <c r="D6556" s="22"/>
    </row>
    <row r="6557">
      <c r="D6557" s="22"/>
    </row>
    <row r="6558">
      <c r="D6558" s="22"/>
    </row>
    <row r="6559">
      <c r="D6559" s="22"/>
    </row>
    <row r="6560">
      <c r="D6560" s="22"/>
    </row>
    <row r="6561">
      <c r="D6561" s="22"/>
    </row>
    <row r="6562">
      <c r="D6562" s="22"/>
    </row>
    <row r="6563">
      <c r="D6563" s="22"/>
    </row>
    <row r="6564">
      <c r="D6564" s="22"/>
    </row>
    <row r="6565">
      <c r="D6565" s="22"/>
    </row>
    <row r="6566">
      <c r="D6566" s="22"/>
    </row>
    <row r="6567">
      <c r="D6567" s="22"/>
    </row>
    <row r="6568">
      <c r="D6568" s="22"/>
    </row>
    <row r="6569">
      <c r="D6569" s="22"/>
    </row>
    <row r="6570">
      <c r="D6570" s="22"/>
    </row>
    <row r="6571">
      <c r="D6571" s="22"/>
    </row>
    <row r="6572">
      <c r="D6572" s="22"/>
    </row>
    <row r="6573">
      <c r="D6573" s="22"/>
    </row>
    <row r="6574">
      <c r="D6574" s="22"/>
    </row>
    <row r="6575">
      <c r="D6575" s="22"/>
    </row>
    <row r="6576">
      <c r="D6576" s="22"/>
    </row>
    <row r="6577">
      <c r="D6577" s="22"/>
    </row>
    <row r="6578">
      <c r="D6578" s="22"/>
    </row>
    <row r="6579">
      <c r="D6579" s="22"/>
    </row>
    <row r="6580">
      <c r="D6580" s="22"/>
    </row>
    <row r="6581">
      <c r="D6581" s="22"/>
    </row>
    <row r="6582">
      <c r="D6582" s="22"/>
    </row>
    <row r="6583">
      <c r="D6583" s="22"/>
    </row>
    <row r="6584">
      <c r="D6584" s="22"/>
    </row>
    <row r="6585">
      <c r="D6585" s="22"/>
    </row>
    <row r="6586">
      <c r="D6586" s="22"/>
    </row>
    <row r="6587">
      <c r="D6587" s="22"/>
    </row>
    <row r="6588">
      <c r="D6588" s="22"/>
    </row>
    <row r="6589">
      <c r="D6589" s="22"/>
    </row>
    <row r="6590">
      <c r="D6590" s="22"/>
    </row>
    <row r="6591">
      <c r="D6591" s="22"/>
    </row>
    <row r="6592">
      <c r="D6592" s="22"/>
    </row>
    <row r="6593">
      <c r="D6593" s="22"/>
    </row>
    <row r="6594">
      <c r="D6594" s="22"/>
    </row>
    <row r="6595">
      <c r="D6595" s="22"/>
    </row>
    <row r="6596">
      <c r="D6596" s="22"/>
    </row>
    <row r="6597">
      <c r="D6597" s="22"/>
    </row>
    <row r="6598">
      <c r="D6598" s="22"/>
    </row>
    <row r="6599">
      <c r="D6599" s="22"/>
    </row>
    <row r="6600">
      <c r="D6600" s="22"/>
    </row>
    <row r="6601">
      <c r="D6601" s="22"/>
    </row>
    <row r="6602">
      <c r="D6602" s="22"/>
    </row>
    <row r="6603">
      <c r="D6603" s="22"/>
    </row>
    <row r="6604">
      <c r="D6604" s="22"/>
    </row>
    <row r="6605">
      <c r="D6605" s="22"/>
    </row>
    <row r="6606">
      <c r="D6606" s="22"/>
    </row>
    <row r="6607">
      <c r="D6607" s="22"/>
    </row>
    <row r="6608">
      <c r="D6608" s="22"/>
    </row>
    <row r="6609">
      <c r="D6609" s="22"/>
    </row>
    <row r="6610">
      <c r="D6610" s="22"/>
    </row>
    <row r="6611">
      <c r="D6611" s="22"/>
    </row>
    <row r="6612">
      <c r="D6612" s="22"/>
    </row>
    <row r="6613">
      <c r="D6613" s="22"/>
    </row>
    <row r="6614">
      <c r="D6614" s="22"/>
    </row>
    <row r="6615">
      <c r="D6615" s="22"/>
    </row>
    <row r="6616">
      <c r="D6616" s="22"/>
    </row>
    <row r="6617">
      <c r="D6617" s="22"/>
    </row>
    <row r="6618">
      <c r="D6618" s="22"/>
    </row>
    <row r="6619">
      <c r="D6619" s="22"/>
    </row>
    <row r="6620">
      <c r="D6620" s="22"/>
    </row>
    <row r="6621">
      <c r="D6621" s="22"/>
    </row>
    <row r="6622">
      <c r="D6622" s="22"/>
    </row>
    <row r="6623">
      <c r="D6623" s="22"/>
    </row>
    <row r="6624">
      <c r="D6624" s="22"/>
    </row>
    <row r="6625">
      <c r="D6625" s="22"/>
    </row>
    <row r="6626">
      <c r="D6626" s="22"/>
    </row>
    <row r="6627">
      <c r="D6627" s="22"/>
    </row>
    <row r="6628">
      <c r="D6628" s="22"/>
    </row>
    <row r="6629">
      <c r="D6629" s="22"/>
    </row>
    <row r="6630">
      <c r="D6630" s="22"/>
    </row>
    <row r="6631">
      <c r="D6631" s="22"/>
    </row>
    <row r="6632">
      <c r="D6632" s="22"/>
    </row>
    <row r="6633">
      <c r="D6633" s="22"/>
    </row>
    <row r="6634">
      <c r="D6634" s="22"/>
    </row>
    <row r="6635">
      <c r="D6635" s="22"/>
    </row>
    <row r="6636">
      <c r="D6636" s="22"/>
    </row>
    <row r="6637">
      <c r="D6637" s="22"/>
    </row>
    <row r="6638">
      <c r="D6638" s="22"/>
    </row>
    <row r="6639">
      <c r="D6639" s="22"/>
    </row>
    <row r="6640">
      <c r="D6640" s="22"/>
    </row>
    <row r="6641">
      <c r="D6641" s="22"/>
    </row>
    <row r="6642">
      <c r="D6642" s="22"/>
    </row>
    <row r="6643">
      <c r="D6643" s="22"/>
    </row>
    <row r="6644">
      <c r="D6644" s="22"/>
    </row>
    <row r="6645">
      <c r="D6645" s="22"/>
    </row>
    <row r="6646">
      <c r="D6646" s="22"/>
    </row>
    <row r="6647">
      <c r="D6647" s="22"/>
    </row>
    <row r="6648">
      <c r="D6648" s="22"/>
    </row>
    <row r="6649">
      <c r="D6649" s="22"/>
    </row>
    <row r="6650">
      <c r="D6650" s="22"/>
    </row>
    <row r="6651">
      <c r="D6651" s="22"/>
    </row>
    <row r="6652">
      <c r="D6652" s="22"/>
    </row>
    <row r="6653">
      <c r="D6653" s="22"/>
    </row>
    <row r="6654">
      <c r="D6654" s="22"/>
    </row>
    <row r="6655">
      <c r="D6655" s="22"/>
    </row>
    <row r="6656">
      <c r="D6656" s="22"/>
    </row>
    <row r="6657">
      <c r="D6657" s="22"/>
    </row>
    <row r="6658">
      <c r="D6658" s="22"/>
    </row>
    <row r="6659">
      <c r="D6659" s="22"/>
    </row>
    <row r="6660">
      <c r="D6660" s="22"/>
    </row>
    <row r="6661">
      <c r="D6661" s="22"/>
    </row>
    <row r="6662">
      <c r="D6662" s="22"/>
    </row>
    <row r="6663">
      <c r="D6663" s="22"/>
    </row>
    <row r="6664">
      <c r="D6664" s="22"/>
    </row>
    <row r="6665">
      <c r="D6665" s="22"/>
    </row>
    <row r="6666">
      <c r="D6666" s="22"/>
    </row>
    <row r="6667">
      <c r="D6667" s="22"/>
    </row>
    <row r="6668">
      <c r="D6668" s="22"/>
    </row>
    <row r="6669">
      <c r="D6669" s="22"/>
    </row>
    <row r="6670">
      <c r="D6670" s="22"/>
    </row>
    <row r="6671">
      <c r="D6671" s="22"/>
    </row>
    <row r="6672">
      <c r="D6672" s="22"/>
    </row>
    <row r="6673">
      <c r="D6673" s="22"/>
    </row>
    <row r="6674">
      <c r="D6674" s="22"/>
    </row>
    <row r="6675">
      <c r="D6675" s="22"/>
    </row>
    <row r="6676">
      <c r="D6676" s="22"/>
    </row>
    <row r="6677">
      <c r="D6677" s="22"/>
    </row>
    <row r="6678">
      <c r="D6678" s="22"/>
    </row>
    <row r="6679">
      <c r="D6679" s="22"/>
    </row>
    <row r="6680">
      <c r="D6680" s="22"/>
    </row>
    <row r="6681">
      <c r="D6681" s="22"/>
    </row>
    <row r="6682">
      <c r="D6682" s="22"/>
    </row>
    <row r="6683">
      <c r="D6683" s="22"/>
    </row>
    <row r="6684">
      <c r="D6684" s="22"/>
    </row>
    <row r="6685">
      <c r="D6685" s="22"/>
    </row>
    <row r="6686">
      <c r="D6686" s="22"/>
    </row>
    <row r="6687">
      <c r="D6687" s="22"/>
    </row>
    <row r="6688">
      <c r="D6688" s="22"/>
    </row>
    <row r="6689">
      <c r="D6689" s="22"/>
    </row>
    <row r="6690">
      <c r="D6690" s="22"/>
    </row>
    <row r="6691">
      <c r="D6691" s="22"/>
    </row>
    <row r="6692">
      <c r="D6692" s="22"/>
    </row>
    <row r="6693">
      <c r="D6693" s="22"/>
    </row>
    <row r="6694">
      <c r="D6694" s="22"/>
    </row>
    <row r="6695">
      <c r="D6695" s="22"/>
    </row>
    <row r="6696">
      <c r="D6696" s="22"/>
    </row>
    <row r="6697">
      <c r="D6697" s="22"/>
    </row>
    <row r="6698">
      <c r="D6698" s="22"/>
    </row>
    <row r="6699">
      <c r="D6699" s="22"/>
    </row>
    <row r="6700">
      <c r="D6700" s="22"/>
    </row>
    <row r="6701">
      <c r="D6701" s="22"/>
    </row>
    <row r="6702">
      <c r="D6702" s="22"/>
    </row>
    <row r="6703">
      <c r="D6703" s="22"/>
    </row>
    <row r="6704">
      <c r="D6704" s="22"/>
    </row>
    <row r="6705">
      <c r="D6705" s="22"/>
    </row>
    <row r="6706">
      <c r="D6706" s="22"/>
    </row>
    <row r="6707">
      <c r="D6707" s="22"/>
    </row>
    <row r="6708">
      <c r="D6708" s="22"/>
    </row>
    <row r="6709">
      <c r="D6709" s="22"/>
    </row>
    <row r="6710">
      <c r="D6710" s="22"/>
    </row>
    <row r="6711">
      <c r="D6711" s="22"/>
    </row>
    <row r="6712">
      <c r="D6712" s="22"/>
    </row>
    <row r="6713">
      <c r="D6713" s="22"/>
    </row>
    <row r="6714">
      <c r="D6714" s="22"/>
    </row>
    <row r="6715">
      <c r="D6715" s="22"/>
    </row>
    <row r="6716">
      <c r="D6716" s="22"/>
    </row>
    <row r="6717">
      <c r="D6717" s="22"/>
    </row>
    <row r="6718">
      <c r="D6718" s="22"/>
    </row>
    <row r="6719">
      <c r="D6719" s="22"/>
    </row>
    <row r="6720">
      <c r="D6720" s="22"/>
    </row>
    <row r="6721">
      <c r="D6721" s="22"/>
    </row>
    <row r="6722">
      <c r="D6722" s="22"/>
    </row>
    <row r="6723">
      <c r="D6723" s="22"/>
    </row>
    <row r="6724">
      <c r="D6724" s="22"/>
    </row>
    <row r="6725">
      <c r="D6725" s="22"/>
    </row>
    <row r="6726">
      <c r="D6726" s="22"/>
    </row>
    <row r="6727">
      <c r="D6727" s="22"/>
    </row>
    <row r="6728">
      <c r="D6728" s="22"/>
    </row>
    <row r="6729">
      <c r="D6729" s="22"/>
    </row>
    <row r="6730">
      <c r="D6730" s="22"/>
    </row>
    <row r="6731">
      <c r="D6731" s="22"/>
    </row>
    <row r="6732">
      <c r="D6732" s="22"/>
    </row>
    <row r="6733">
      <c r="D6733" s="22"/>
    </row>
    <row r="6734">
      <c r="D6734" s="22"/>
    </row>
    <row r="6735">
      <c r="D6735" s="22"/>
    </row>
    <row r="6736">
      <c r="D6736" s="22"/>
    </row>
    <row r="6737">
      <c r="D6737" s="22"/>
    </row>
    <row r="6738">
      <c r="D6738" s="22"/>
    </row>
    <row r="6739">
      <c r="D6739" s="22"/>
    </row>
    <row r="6740">
      <c r="D6740" s="22"/>
    </row>
    <row r="6741">
      <c r="D6741" s="22"/>
    </row>
    <row r="6742">
      <c r="D6742" s="22"/>
    </row>
    <row r="6743">
      <c r="D6743" s="22"/>
    </row>
    <row r="6744">
      <c r="D6744" s="22"/>
    </row>
    <row r="6745">
      <c r="D6745" s="22"/>
    </row>
    <row r="6746">
      <c r="D6746" s="22"/>
    </row>
    <row r="6747">
      <c r="D6747" s="22"/>
    </row>
    <row r="6748">
      <c r="D6748" s="22"/>
    </row>
    <row r="6749">
      <c r="D6749" s="22"/>
    </row>
    <row r="6750">
      <c r="D6750" s="22"/>
    </row>
    <row r="6751">
      <c r="D6751" s="22"/>
    </row>
    <row r="6752">
      <c r="D6752" s="22"/>
    </row>
    <row r="6753">
      <c r="D6753" s="22"/>
    </row>
    <row r="6754">
      <c r="D6754" s="22"/>
    </row>
    <row r="6755">
      <c r="D6755" s="22"/>
    </row>
    <row r="6756">
      <c r="D6756" s="22"/>
    </row>
    <row r="6757">
      <c r="D6757" s="22"/>
    </row>
    <row r="6758">
      <c r="D6758" s="22"/>
    </row>
    <row r="6759">
      <c r="D6759" s="22"/>
    </row>
    <row r="6760">
      <c r="D6760" s="22"/>
    </row>
    <row r="6761">
      <c r="D6761" s="22"/>
    </row>
    <row r="6762">
      <c r="D6762" s="22"/>
    </row>
    <row r="6763">
      <c r="D6763" s="22"/>
    </row>
    <row r="6764">
      <c r="D6764" s="22"/>
    </row>
    <row r="6765">
      <c r="D6765" s="22"/>
    </row>
    <row r="6766">
      <c r="D6766" s="22"/>
    </row>
    <row r="6767">
      <c r="D6767" s="22"/>
    </row>
    <row r="6768">
      <c r="D6768" s="22"/>
    </row>
    <row r="6769">
      <c r="D6769" s="22"/>
    </row>
    <row r="6770">
      <c r="D6770" s="22"/>
    </row>
    <row r="6771">
      <c r="D6771" s="22"/>
    </row>
    <row r="6772">
      <c r="D6772" s="22"/>
    </row>
    <row r="6773">
      <c r="D6773" s="22"/>
    </row>
    <row r="6774">
      <c r="D6774" s="22"/>
    </row>
    <row r="6775">
      <c r="D6775" s="22"/>
    </row>
    <row r="6776">
      <c r="D6776" s="22"/>
    </row>
    <row r="6777">
      <c r="D6777" s="22"/>
    </row>
    <row r="6778">
      <c r="D6778" s="22"/>
    </row>
    <row r="6779">
      <c r="D6779" s="22"/>
    </row>
    <row r="6780">
      <c r="D6780" s="22"/>
    </row>
    <row r="6781">
      <c r="D6781" s="22"/>
    </row>
    <row r="6782">
      <c r="D6782" s="22"/>
    </row>
    <row r="6783">
      <c r="D6783" s="22"/>
    </row>
    <row r="6784">
      <c r="D6784" s="22"/>
    </row>
    <row r="6785">
      <c r="D6785" s="22"/>
    </row>
    <row r="6786">
      <c r="D6786" s="22"/>
    </row>
    <row r="6787">
      <c r="D6787" s="22"/>
    </row>
    <row r="6788">
      <c r="D6788" s="22"/>
    </row>
    <row r="6789">
      <c r="D6789" s="22"/>
    </row>
    <row r="6790">
      <c r="D6790" s="22"/>
    </row>
    <row r="6791">
      <c r="D6791" s="22"/>
    </row>
    <row r="6792">
      <c r="D6792" s="22"/>
    </row>
    <row r="6793">
      <c r="D6793" s="22"/>
    </row>
    <row r="6794">
      <c r="D6794" s="22"/>
    </row>
    <row r="6795">
      <c r="D6795" s="22"/>
    </row>
    <row r="6796">
      <c r="D6796" s="22"/>
    </row>
    <row r="6797">
      <c r="D6797" s="22"/>
    </row>
    <row r="6798">
      <c r="D6798" s="22"/>
    </row>
    <row r="6799">
      <c r="D6799" s="22"/>
    </row>
    <row r="6800">
      <c r="D6800" s="22"/>
    </row>
    <row r="6801">
      <c r="D6801" s="22"/>
    </row>
    <row r="6802">
      <c r="D6802" s="22"/>
    </row>
    <row r="6803">
      <c r="D6803" s="22"/>
    </row>
    <row r="6804">
      <c r="D6804" s="22"/>
    </row>
    <row r="6805">
      <c r="D6805" s="22"/>
    </row>
    <row r="6806">
      <c r="D6806" s="22"/>
    </row>
    <row r="6807">
      <c r="D6807" s="22"/>
    </row>
    <row r="6808">
      <c r="D6808" s="22"/>
    </row>
    <row r="6809">
      <c r="D6809" s="22"/>
    </row>
    <row r="6810">
      <c r="D6810" s="22"/>
    </row>
    <row r="6811">
      <c r="D6811" s="22"/>
    </row>
    <row r="6812">
      <c r="D6812" s="22"/>
    </row>
    <row r="6813">
      <c r="D6813" s="22"/>
    </row>
    <row r="6814">
      <c r="D6814" s="22"/>
    </row>
    <row r="6815">
      <c r="D6815" s="22"/>
    </row>
    <row r="6816">
      <c r="D6816" s="22"/>
    </row>
    <row r="6817">
      <c r="D6817" s="22"/>
    </row>
    <row r="6818">
      <c r="D6818" s="22"/>
    </row>
    <row r="6819">
      <c r="D6819" s="22"/>
    </row>
    <row r="6820">
      <c r="D6820" s="22"/>
    </row>
    <row r="6821">
      <c r="D6821" s="22"/>
    </row>
    <row r="6822">
      <c r="D6822" s="22"/>
    </row>
    <row r="6823">
      <c r="D6823" s="22"/>
    </row>
    <row r="6824">
      <c r="D6824" s="22"/>
    </row>
    <row r="6825">
      <c r="D6825" s="22"/>
    </row>
    <row r="6826">
      <c r="D6826" s="22"/>
    </row>
    <row r="6827">
      <c r="D6827" s="22"/>
    </row>
    <row r="6828">
      <c r="D6828" s="22"/>
    </row>
    <row r="6829">
      <c r="D6829" s="22"/>
    </row>
    <row r="6830">
      <c r="D6830" s="22"/>
    </row>
    <row r="6831">
      <c r="D6831" s="22"/>
    </row>
    <row r="6832">
      <c r="D6832" s="22"/>
    </row>
    <row r="6833">
      <c r="D6833" s="22"/>
    </row>
    <row r="6834">
      <c r="D6834" s="22"/>
    </row>
    <row r="6835">
      <c r="D6835" s="22"/>
    </row>
    <row r="6836">
      <c r="D6836" s="22"/>
    </row>
    <row r="6837">
      <c r="D6837" s="22"/>
    </row>
    <row r="6838">
      <c r="D6838" s="22"/>
    </row>
    <row r="6839">
      <c r="D6839" s="22"/>
    </row>
    <row r="6840">
      <c r="D6840" s="22"/>
    </row>
    <row r="6841">
      <c r="D6841" s="22"/>
    </row>
    <row r="6842">
      <c r="D6842" s="22"/>
    </row>
    <row r="6843">
      <c r="D6843" s="22"/>
    </row>
    <row r="6844">
      <c r="D6844" s="22"/>
    </row>
    <row r="6845">
      <c r="D6845" s="22"/>
    </row>
    <row r="6846">
      <c r="D6846" s="22"/>
    </row>
    <row r="6847">
      <c r="D6847" s="22"/>
    </row>
    <row r="6848">
      <c r="D6848" s="22"/>
    </row>
    <row r="6849">
      <c r="D6849" s="22"/>
    </row>
    <row r="6850">
      <c r="D6850" s="22"/>
    </row>
    <row r="6851">
      <c r="D6851" s="22"/>
    </row>
    <row r="6852">
      <c r="D6852" s="22"/>
    </row>
    <row r="6853">
      <c r="D6853" s="22"/>
    </row>
    <row r="6854">
      <c r="D6854" s="22"/>
    </row>
    <row r="6855">
      <c r="D6855" s="22"/>
    </row>
    <row r="6856">
      <c r="D6856" s="22"/>
    </row>
    <row r="6857">
      <c r="D6857" s="22"/>
    </row>
    <row r="6858">
      <c r="D6858" s="22"/>
    </row>
    <row r="6859">
      <c r="D6859" s="22"/>
    </row>
    <row r="6860">
      <c r="D6860" s="22"/>
    </row>
    <row r="6861">
      <c r="D6861" s="22"/>
    </row>
    <row r="6862">
      <c r="D6862" s="22"/>
    </row>
    <row r="6863">
      <c r="D6863" s="22"/>
    </row>
    <row r="6864">
      <c r="D6864" s="22"/>
    </row>
    <row r="6865">
      <c r="D6865" s="22"/>
    </row>
    <row r="6866">
      <c r="D6866" s="22"/>
    </row>
    <row r="6867">
      <c r="D6867" s="22"/>
    </row>
    <row r="6868">
      <c r="D6868" s="22"/>
    </row>
    <row r="6869">
      <c r="D6869" s="22"/>
    </row>
    <row r="6870">
      <c r="D6870" s="22"/>
    </row>
    <row r="6871">
      <c r="D6871" s="22"/>
    </row>
    <row r="6872">
      <c r="D6872" s="22"/>
    </row>
    <row r="6873">
      <c r="D6873" s="22"/>
    </row>
    <row r="6874">
      <c r="D6874" s="22"/>
    </row>
    <row r="6875">
      <c r="D6875" s="22"/>
    </row>
    <row r="6876">
      <c r="D6876" s="22"/>
    </row>
    <row r="6877">
      <c r="D6877" s="22"/>
    </row>
    <row r="6878">
      <c r="D6878" s="22"/>
    </row>
    <row r="6879">
      <c r="D6879" s="22"/>
    </row>
    <row r="6880">
      <c r="D6880" s="22"/>
    </row>
    <row r="6881">
      <c r="D6881" s="22"/>
    </row>
    <row r="6882">
      <c r="D6882" s="22"/>
    </row>
    <row r="6883">
      <c r="D6883" s="22"/>
    </row>
    <row r="6884">
      <c r="D6884" s="22"/>
    </row>
    <row r="6885">
      <c r="D6885" s="22"/>
    </row>
    <row r="6886">
      <c r="D6886" s="22"/>
    </row>
    <row r="6887">
      <c r="D6887" s="22"/>
    </row>
    <row r="6888">
      <c r="D6888" s="22"/>
    </row>
    <row r="6889">
      <c r="D6889" s="22"/>
    </row>
    <row r="6890">
      <c r="D6890" s="22"/>
    </row>
    <row r="6891">
      <c r="D6891" s="22"/>
    </row>
    <row r="6892">
      <c r="D6892" s="22"/>
    </row>
    <row r="6893">
      <c r="D6893" s="22"/>
    </row>
    <row r="6894">
      <c r="D6894" s="22"/>
    </row>
    <row r="6895">
      <c r="D6895" s="22"/>
    </row>
    <row r="6896">
      <c r="D6896" s="22"/>
    </row>
    <row r="6897">
      <c r="D6897" s="22"/>
    </row>
    <row r="6898">
      <c r="D6898" s="22"/>
    </row>
    <row r="6899">
      <c r="D6899" s="22"/>
    </row>
    <row r="6900">
      <c r="D6900" s="22"/>
    </row>
    <row r="6901">
      <c r="D6901" s="22"/>
    </row>
    <row r="6902">
      <c r="D6902" s="22"/>
    </row>
    <row r="6903">
      <c r="D6903" s="22"/>
    </row>
    <row r="6904">
      <c r="D6904" s="22"/>
    </row>
    <row r="6905">
      <c r="D6905" s="22"/>
    </row>
    <row r="6906">
      <c r="D6906" s="22"/>
    </row>
    <row r="6907">
      <c r="D6907" s="22"/>
    </row>
    <row r="6908">
      <c r="D6908" s="22"/>
    </row>
    <row r="6909">
      <c r="D6909" s="22"/>
    </row>
    <row r="6910">
      <c r="D6910" s="22"/>
    </row>
    <row r="6911">
      <c r="D6911" s="22"/>
    </row>
    <row r="6912">
      <c r="D6912" s="22"/>
    </row>
    <row r="6913">
      <c r="D6913" s="22"/>
    </row>
    <row r="6914">
      <c r="D6914" s="22"/>
    </row>
    <row r="6915">
      <c r="D6915" s="22"/>
    </row>
    <row r="6916">
      <c r="D6916" s="22"/>
    </row>
    <row r="6917">
      <c r="D6917" s="22"/>
    </row>
    <row r="6918">
      <c r="D6918" s="22"/>
    </row>
    <row r="6919">
      <c r="D6919" s="22"/>
    </row>
    <row r="6920">
      <c r="D6920" s="22"/>
    </row>
    <row r="6921">
      <c r="D6921" s="22"/>
    </row>
    <row r="6922">
      <c r="D6922" s="22"/>
    </row>
    <row r="6923">
      <c r="D6923" s="22"/>
    </row>
    <row r="6924">
      <c r="D6924" s="22"/>
    </row>
    <row r="6925">
      <c r="D6925" s="22"/>
    </row>
    <row r="6926">
      <c r="D6926" s="22"/>
    </row>
    <row r="6927">
      <c r="D6927" s="22"/>
    </row>
    <row r="6928">
      <c r="D6928" s="22"/>
    </row>
    <row r="6929">
      <c r="D6929" s="22"/>
    </row>
    <row r="6930">
      <c r="D6930" s="22"/>
    </row>
    <row r="6931">
      <c r="D6931" s="22"/>
    </row>
    <row r="6932">
      <c r="D6932" s="22"/>
    </row>
    <row r="6933">
      <c r="D6933" s="22"/>
    </row>
    <row r="6934">
      <c r="D6934" s="22"/>
    </row>
    <row r="6935">
      <c r="D6935" s="22"/>
    </row>
    <row r="6936">
      <c r="D6936" s="22"/>
    </row>
    <row r="6937">
      <c r="D6937" s="22"/>
    </row>
    <row r="6938">
      <c r="D6938" s="22"/>
    </row>
    <row r="6939">
      <c r="D6939" s="22"/>
    </row>
    <row r="6940">
      <c r="D6940" s="22"/>
    </row>
    <row r="6941">
      <c r="D6941" s="22"/>
    </row>
    <row r="6942">
      <c r="D6942" s="22"/>
    </row>
    <row r="6943">
      <c r="D6943" s="22"/>
    </row>
    <row r="6944">
      <c r="D6944" s="22"/>
    </row>
    <row r="6945">
      <c r="D6945" s="22"/>
    </row>
    <row r="6946">
      <c r="D6946" s="22"/>
    </row>
    <row r="6947">
      <c r="D6947" s="22"/>
    </row>
    <row r="6948">
      <c r="D6948" s="22"/>
    </row>
    <row r="6949">
      <c r="D6949" s="22"/>
    </row>
    <row r="6950">
      <c r="D6950" s="22"/>
    </row>
    <row r="6951">
      <c r="D6951" s="22"/>
    </row>
    <row r="6952">
      <c r="D6952" s="22"/>
    </row>
    <row r="6953">
      <c r="D6953" s="22"/>
    </row>
    <row r="6954">
      <c r="D6954" s="22"/>
    </row>
    <row r="6955">
      <c r="D6955" s="22"/>
    </row>
    <row r="6956">
      <c r="D6956" s="22"/>
    </row>
    <row r="6957">
      <c r="D6957" s="22"/>
    </row>
    <row r="6958">
      <c r="D6958" s="22"/>
    </row>
    <row r="6959">
      <c r="D6959" s="22"/>
    </row>
    <row r="6960">
      <c r="D6960" s="22"/>
    </row>
    <row r="6961">
      <c r="D6961" s="22"/>
    </row>
    <row r="6962">
      <c r="D6962" s="22"/>
    </row>
    <row r="6963">
      <c r="D6963" s="22"/>
    </row>
    <row r="6964">
      <c r="D6964" s="22"/>
    </row>
    <row r="6965">
      <c r="D6965" s="22"/>
    </row>
    <row r="6966">
      <c r="D6966" s="22"/>
    </row>
    <row r="6967">
      <c r="D6967" s="22"/>
    </row>
    <row r="6968">
      <c r="D6968" s="22"/>
    </row>
    <row r="6969">
      <c r="D6969" s="22"/>
    </row>
    <row r="6970">
      <c r="D6970" s="22"/>
    </row>
    <row r="6971">
      <c r="D6971" s="22"/>
    </row>
    <row r="6972">
      <c r="D6972" s="22"/>
    </row>
    <row r="6973">
      <c r="D6973" s="22"/>
    </row>
    <row r="6974">
      <c r="D6974" s="22"/>
    </row>
    <row r="6975">
      <c r="D6975" s="22"/>
    </row>
    <row r="6976">
      <c r="D6976" s="22"/>
    </row>
    <row r="6977">
      <c r="D6977" s="22"/>
    </row>
    <row r="6978">
      <c r="D6978" s="22"/>
    </row>
    <row r="6979">
      <c r="D6979" s="22"/>
    </row>
    <row r="6980">
      <c r="D6980" s="22"/>
    </row>
    <row r="6981">
      <c r="D6981" s="22"/>
    </row>
    <row r="6982">
      <c r="D6982" s="22"/>
    </row>
    <row r="6983">
      <c r="D6983" s="22"/>
    </row>
    <row r="6984">
      <c r="D6984" s="22"/>
    </row>
    <row r="6985">
      <c r="D6985" s="22"/>
    </row>
    <row r="6986">
      <c r="D6986" s="22"/>
    </row>
    <row r="6987">
      <c r="D6987" s="22"/>
    </row>
    <row r="6988">
      <c r="D6988" s="22"/>
    </row>
    <row r="6989">
      <c r="D6989" s="22"/>
    </row>
    <row r="6990">
      <c r="D6990" s="22"/>
    </row>
    <row r="6991">
      <c r="D6991" s="22"/>
    </row>
    <row r="6992">
      <c r="D6992" s="22"/>
    </row>
    <row r="6993">
      <c r="D6993" s="22"/>
    </row>
    <row r="6994">
      <c r="D6994" s="22"/>
    </row>
    <row r="6995">
      <c r="D6995" s="22"/>
    </row>
    <row r="6996">
      <c r="D6996" s="22"/>
    </row>
    <row r="6997">
      <c r="D6997" s="22"/>
    </row>
    <row r="6998">
      <c r="D6998" s="22"/>
    </row>
    <row r="6999">
      <c r="D6999" s="22"/>
    </row>
    <row r="7000">
      <c r="D7000" s="22"/>
    </row>
    <row r="7001">
      <c r="D7001" s="22"/>
    </row>
    <row r="7002">
      <c r="D7002" s="22"/>
    </row>
    <row r="7003">
      <c r="D7003" s="22"/>
    </row>
    <row r="7004">
      <c r="D7004" s="22"/>
    </row>
    <row r="7005">
      <c r="D7005" s="22"/>
    </row>
    <row r="7006">
      <c r="D7006" s="22"/>
    </row>
    <row r="7007">
      <c r="D7007" s="22"/>
    </row>
    <row r="7008">
      <c r="D7008" s="22"/>
    </row>
    <row r="7009">
      <c r="D7009" s="22"/>
    </row>
    <row r="7010">
      <c r="D7010" s="22"/>
    </row>
    <row r="7011">
      <c r="D7011" s="22"/>
    </row>
    <row r="7012">
      <c r="D7012" s="22"/>
    </row>
    <row r="7013">
      <c r="D7013" s="22"/>
    </row>
    <row r="7014">
      <c r="D7014" s="22"/>
    </row>
    <row r="7015">
      <c r="D7015" s="22"/>
    </row>
    <row r="7016">
      <c r="D7016" s="22"/>
    </row>
    <row r="7017">
      <c r="D7017" s="22"/>
    </row>
    <row r="7018">
      <c r="D7018" s="22"/>
    </row>
    <row r="7019">
      <c r="D7019" s="22"/>
    </row>
    <row r="7020">
      <c r="D7020" s="22"/>
    </row>
    <row r="7021">
      <c r="D7021" s="22"/>
    </row>
    <row r="7022">
      <c r="D7022" s="22"/>
    </row>
    <row r="7023">
      <c r="D7023" s="22"/>
    </row>
    <row r="7024">
      <c r="D7024" s="22"/>
    </row>
    <row r="7025">
      <c r="D7025" s="22"/>
    </row>
    <row r="7026">
      <c r="D7026" s="22"/>
    </row>
    <row r="7027">
      <c r="D7027" s="22"/>
    </row>
    <row r="7028">
      <c r="D7028" s="22"/>
    </row>
    <row r="7029">
      <c r="D7029" s="22"/>
    </row>
    <row r="7030">
      <c r="D7030" s="22"/>
    </row>
    <row r="7031">
      <c r="D7031" s="22"/>
    </row>
    <row r="7032">
      <c r="D7032" s="22"/>
    </row>
    <row r="7033">
      <c r="D7033" s="22"/>
    </row>
    <row r="7034">
      <c r="D7034" s="22"/>
    </row>
    <row r="7035">
      <c r="D7035" s="22"/>
    </row>
    <row r="7036">
      <c r="D7036" s="22"/>
    </row>
    <row r="7037">
      <c r="D7037" s="22"/>
    </row>
    <row r="7038">
      <c r="D7038" s="22"/>
    </row>
    <row r="7039">
      <c r="D7039" s="22"/>
    </row>
    <row r="7040">
      <c r="D7040" s="22"/>
    </row>
    <row r="7041">
      <c r="D7041" s="22"/>
    </row>
    <row r="7042">
      <c r="D7042" s="22"/>
    </row>
    <row r="7043">
      <c r="D7043" s="22"/>
    </row>
    <row r="7044">
      <c r="D7044" s="22"/>
    </row>
    <row r="7045">
      <c r="D7045" s="22"/>
    </row>
    <row r="7046">
      <c r="D7046" s="22"/>
    </row>
    <row r="7047">
      <c r="D7047" s="22"/>
    </row>
    <row r="7048">
      <c r="D7048" s="22"/>
    </row>
    <row r="7049">
      <c r="D7049" s="22"/>
    </row>
    <row r="7050">
      <c r="D7050" s="22"/>
    </row>
    <row r="7051">
      <c r="D7051" s="22"/>
    </row>
    <row r="7052">
      <c r="D7052" s="22"/>
    </row>
    <row r="7053">
      <c r="D7053" s="22"/>
    </row>
    <row r="7054">
      <c r="D7054" s="22"/>
    </row>
    <row r="7055">
      <c r="D7055" s="22"/>
    </row>
    <row r="7056">
      <c r="D7056" s="22"/>
    </row>
    <row r="7057">
      <c r="D7057" s="22"/>
    </row>
    <row r="7058">
      <c r="D7058" s="22"/>
    </row>
    <row r="7059">
      <c r="D7059" s="22"/>
    </row>
    <row r="7060">
      <c r="D7060" s="22"/>
    </row>
    <row r="7061">
      <c r="D7061" s="22"/>
    </row>
    <row r="7062">
      <c r="D7062" s="22"/>
    </row>
    <row r="7063">
      <c r="D7063" s="22"/>
    </row>
    <row r="7064">
      <c r="D7064" s="22"/>
    </row>
    <row r="7065">
      <c r="D7065" s="22"/>
    </row>
    <row r="7066">
      <c r="D7066" s="22"/>
    </row>
    <row r="7067">
      <c r="D7067" s="22"/>
    </row>
    <row r="7068">
      <c r="D7068" s="22"/>
    </row>
    <row r="7069">
      <c r="D7069" s="22"/>
    </row>
    <row r="7070">
      <c r="D7070" s="22"/>
    </row>
    <row r="7071">
      <c r="D7071" s="22"/>
    </row>
    <row r="7072">
      <c r="D7072" s="22"/>
    </row>
    <row r="7073">
      <c r="D7073" s="22"/>
    </row>
    <row r="7074">
      <c r="D7074" s="22"/>
    </row>
    <row r="7075">
      <c r="D7075" s="22"/>
    </row>
    <row r="7076">
      <c r="D7076" s="22"/>
    </row>
    <row r="7077">
      <c r="D7077" s="22"/>
    </row>
    <row r="7078">
      <c r="D7078" s="22"/>
    </row>
    <row r="7079">
      <c r="D7079" s="22"/>
    </row>
    <row r="7080">
      <c r="D7080" s="22"/>
    </row>
    <row r="7081">
      <c r="D7081" s="22"/>
    </row>
    <row r="7082">
      <c r="D7082" s="22"/>
    </row>
    <row r="7083">
      <c r="D7083" s="22"/>
    </row>
    <row r="7084">
      <c r="D7084" s="22"/>
    </row>
    <row r="7085">
      <c r="D7085" s="22"/>
    </row>
    <row r="7086">
      <c r="D7086" s="22"/>
    </row>
    <row r="7087">
      <c r="D7087" s="22"/>
    </row>
    <row r="7088">
      <c r="D7088" s="22"/>
    </row>
    <row r="7089">
      <c r="D7089" s="22"/>
    </row>
    <row r="7090">
      <c r="D7090" s="22"/>
    </row>
    <row r="7091">
      <c r="D7091" s="22"/>
    </row>
    <row r="7092">
      <c r="D7092" s="22"/>
    </row>
    <row r="7093">
      <c r="D7093" s="22"/>
    </row>
    <row r="7094">
      <c r="D7094" s="22"/>
    </row>
    <row r="7095">
      <c r="D7095" s="22"/>
    </row>
    <row r="7096">
      <c r="D7096" s="22"/>
    </row>
    <row r="7097">
      <c r="D7097" s="22"/>
    </row>
    <row r="7098">
      <c r="D7098" s="22"/>
    </row>
    <row r="7099">
      <c r="D7099" s="22"/>
    </row>
    <row r="7100">
      <c r="D7100" s="22"/>
    </row>
    <row r="7101">
      <c r="D7101" s="22"/>
    </row>
    <row r="7102">
      <c r="D7102" s="22"/>
    </row>
    <row r="7103">
      <c r="D7103" s="22"/>
    </row>
    <row r="7104">
      <c r="D7104" s="22"/>
    </row>
    <row r="7105">
      <c r="D7105" s="22"/>
    </row>
    <row r="7106">
      <c r="D7106" s="22"/>
    </row>
    <row r="7107">
      <c r="D7107" s="22"/>
    </row>
    <row r="7108">
      <c r="D7108" s="22"/>
    </row>
    <row r="7109">
      <c r="D7109" s="22"/>
    </row>
    <row r="7110">
      <c r="D7110" s="22"/>
    </row>
    <row r="7111">
      <c r="D7111" s="22"/>
    </row>
    <row r="7112">
      <c r="D7112" s="22"/>
    </row>
    <row r="7113">
      <c r="D7113" s="22"/>
    </row>
    <row r="7114">
      <c r="D7114" s="22"/>
    </row>
    <row r="7115">
      <c r="D7115" s="22"/>
    </row>
    <row r="7116">
      <c r="D7116" s="22"/>
    </row>
    <row r="7117">
      <c r="D7117" s="22"/>
    </row>
    <row r="7118">
      <c r="D7118" s="22"/>
    </row>
    <row r="7119">
      <c r="D7119" s="22"/>
    </row>
    <row r="7120">
      <c r="D7120" s="22"/>
    </row>
    <row r="7121">
      <c r="D7121" s="22"/>
    </row>
    <row r="7122">
      <c r="D7122" s="22"/>
    </row>
    <row r="7123">
      <c r="D7123" s="22"/>
    </row>
    <row r="7124">
      <c r="D7124" s="22"/>
    </row>
    <row r="7125">
      <c r="D7125" s="22"/>
    </row>
    <row r="7126">
      <c r="D7126" s="22"/>
    </row>
    <row r="7127">
      <c r="D7127" s="22"/>
    </row>
    <row r="7128">
      <c r="D7128" s="22"/>
    </row>
    <row r="7129">
      <c r="D7129" s="22"/>
    </row>
    <row r="7130">
      <c r="D7130" s="22"/>
    </row>
    <row r="7131">
      <c r="D7131" s="22"/>
    </row>
    <row r="7132">
      <c r="D7132" s="22"/>
    </row>
    <row r="7133">
      <c r="D7133" s="22"/>
    </row>
    <row r="7134">
      <c r="D7134" s="22"/>
    </row>
    <row r="7135">
      <c r="D7135" s="22"/>
    </row>
    <row r="7136">
      <c r="D7136" s="22"/>
    </row>
    <row r="7137">
      <c r="D7137" s="22"/>
    </row>
    <row r="7138">
      <c r="D7138" s="22"/>
    </row>
    <row r="7139">
      <c r="D7139" s="22"/>
    </row>
    <row r="7140">
      <c r="D7140" s="22"/>
    </row>
    <row r="7141">
      <c r="D7141" s="22"/>
    </row>
    <row r="7142">
      <c r="D7142" s="22"/>
    </row>
    <row r="7143">
      <c r="D7143" s="22"/>
    </row>
    <row r="7144">
      <c r="D7144" s="22"/>
    </row>
    <row r="7145">
      <c r="D7145" s="22"/>
    </row>
    <row r="7146">
      <c r="D7146" s="22"/>
    </row>
    <row r="7147">
      <c r="D7147" s="22"/>
    </row>
    <row r="7148">
      <c r="D7148" s="22"/>
    </row>
    <row r="7149">
      <c r="D7149" s="22"/>
    </row>
    <row r="7150">
      <c r="D7150" s="22"/>
    </row>
    <row r="7151">
      <c r="D7151" s="22"/>
    </row>
    <row r="7152">
      <c r="D7152" s="22"/>
    </row>
    <row r="7153">
      <c r="D7153" s="22"/>
    </row>
    <row r="7154">
      <c r="D7154" s="22"/>
    </row>
    <row r="7155">
      <c r="D7155" s="22"/>
    </row>
    <row r="7156">
      <c r="D7156" s="22"/>
    </row>
    <row r="7157">
      <c r="D7157" s="22"/>
    </row>
    <row r="7158">
      <c r="D7158" s="22"/>
    </row>
    <row r="7159">
      <c r="D7159" s="22"/>
    </row>
    <row r="7160">
      <c r="D7160" s="22"/>
    </row>
    <row r="7161">
      <c r="D7161" s="22"/>
    </row>
    <row r="7162">
      <c r="D7162" s="22"/>
    </row>
    <row r="7163">
      <c r="D7163" s="22"/>
    </row>
    <row r="7164">
      <c r="D7164" s="22"/>
    </row>
    <row r="7165">
      <c r="D7165" s="22"/>
    </row>
    <row r="7166">
      <c r="D7166" s="22"/>
    </row>
    <row r="7167">
      <c r="D7167" s="22"/>
    </row>
    <row r="7168">
      <c r="D7168" s="22"/>
    </row>
    <row r="7169">
      <c r="D7169" s="22"/>
    </row>
    <row r="7170">
      <c r="D7170" s="22"/>
    </row>
    <row r="7171">
      <c r="D7171" s="22"/>
    </row>
    <row r="7172">
      <c r="D7172" s="22"/>
    </row>
    <row r="7173">
      <c r="D7173" s="22"/>
    </row>
    <row r="7174">
      <c r="D7174" s="22"/>
    </row>
    <row r="7175">
      <c r="D7175" s="22"/>
    </row>
    <row r="7176">
      <c r="D7176" s="22"/>
    </row>
    <row r="7177">
      <c r="D7177" s="22"/>
    </row>
    <row r="7178">
      <c r="D7178" s="22"/>
    </row>
    <row r="7179">
      <c r="D7179" s="22"/>
    </row>
    <row r="7180">
      <c r="D7180" s="22"/>
    </row>
    <row r="7181">
      <c r="D7181" s="22"/>
    </row>
    <row r="7182">
      <c r="D7182" s="22"/>
    </row>
    <row r="7183">
      <c r="D7183" s="22"/>
    </row>
    <row r="7184">
      <c r="D7184" s="22"/>
    </row>
    <row r="7185">
      <c r="D7185" s="22"/>
    </row>
    <row r="7186">
      <c r="D7186" s="22"/>
    </row>
    <row r="7187">
      <c r="D7187" s="22"/>
    </row>
    <row r="7188">
      <c r="D7188" s="22"/>
    </row>
    <row r="7189">
      <c r="D7189" s="22"/>
    </row>
    <row r="7190">
      <c r="D7190" s="22"/>
    </row>
    <row r="7191">
      <c r="D7191" s="22"/>
    </row>
    <row r="7192">
      <c r="D7192" s="22"/>
    </row>
    <row r="7193">
      <c r="D7193" s="22"/>
    </row>
    <row r="7194">
      <c r="D7194" s="22"/>
    </row>
    <row r="7195">
      <c r="D7195" s="22"/>
    </row>
    <row r="7196">
      <c r="D7196" s="22"/>
    </row>
    <row r="7197">
      <c r="D7197" s="22"/>
    </row>
    <row r="7198">
      <c r="D7198" s="22"/>
    </row>
    <row r="7199">
      <c r="D7199" s="22"/>
    </row>
    <row r="7200">
      <c r="D7200" s="22"/>
    </row>
    <row r="7201">
      <c r="D7201" s="22"/>
    </row>
    <row r="7202">
      <c r="D7202" s="22"/>
    </row>
    <row r="7203">
      <c r="D7203" s="22"/>
    </row>
    <row r="7204">
      <c r="D7204" s="22"/>
    </row>
    <row r="7205">
      <c r="D7205" s="22"/>
    </row>
    <row r="7206">
      <c r="D7206" s="22"/>
    </row>
    <row r="7207">
      <c r="D7207" s="22"/>
    </row>
    <row r="7208">
      <c r="D7208" s="22"/>
    </row>
    <row r="7209">
      <c r="D7209" s="22"/>
    </row>
    <row r="7210">
      <c r="D7210" s="22"/>
    </row>
    <row r="7211">
      <c r="D7211" s="22"/>
    </row>
    <row r="7212">
      <c r="D7212" s="22"/>
    </row>
    <row r="7213">
      <c r="D7213" s="22"/>
    </row>
    <row r="7214">
      <c r="D7214" s="22"/>
    </row>
    <row r="7215">
      <c r="D7215" s="22"/>
    </row>
    <row r="7216">
      <c r="D7216" s="22"/>
    </row>
    <row r="7217">
      <c r="D7217" s="22"/>
    </row>
    <row r="7218">
      <c r="D7218" s="22"/>
    </row>
    <row r="7219">
      <c r="D7219" s="22"/>
    </row>
    <row r="7220">
      <c r="D7220" s="22"/>
    </row>
    <row r="7221">
      <c r="D7221" s="22"/>
    </row>
    <row r="7222">
      <c r="D7222" s="22"/>
    </row>
    <row r="7223">
      <c r="D7223" s="22"/>
    </row>
    <row r="7224">
      <c r="D7224" s="22"/>
    </row>
    <row r="7225">
      <c r="D7225" s="22"/>
    </row>
    <row r="7226">
      <c r="D7226" s="22"/>
    </row>
    <row r="7227">
      <c r="D7227" s="22"/>
    </row>
    <row r="7228">
      <c r="D7228" s="22"/>
    </row>
    <row r="7229">
      <c r="D7229" s="22"/>
    </row>
    <row r="7230">
      <c r="D7230" s="22"/>
    </row>
    <row r="7231">
      <c r="D7231" s="22"/>
    </row>
    <row r="7232">
      <c r="D7232" s="22"/>
    </row>
    <row r="7233">
      <c r="D7233" s="22"/>
    </row>
    <row r="7234">
      <c r="D7234" s="22"/>
    </row>
    <row r="7235">
      <c r="D7235" s="22"/>
    </row>
    <row r="7236">
      <c r="D7236" s="22"/>
    </row>
    <row r="7237">
      <c r="D7237" s="22"/>
    </row>
    <row r="7238">
      <c r="D7238" s="22"/>
    </row>
    <row r="7239">
      <c r="D7239" s="22"/>
    </row>
    <row r="7240">
      <c r="D7240" s="22"/>
    </row>
    <row r="7241">
      <c r="D7241" s="22"/>
    </row>
    <row r="7242">
      <c r="D7242" s="22"/>
    </row>
    <row r="7243">
      <c r="D7243" s="22"/>
    </row>
    <row r="7244">
      <c r="D7244" s="22"/>
    </row>
    <row r="7245">
      <c r="D7245" s="22"/>
    </row>
    <row r="7246">
      <c r="D7246" s="22"/>
    </row>
    <row r="7247">
      <c r="D7247" s="22"/>
    </row>
    <row r="7248">
      <c r="D7248" s="22"/>
    </row>
    <row r="7249">
      <c r="D7249" s="22"/>
    </row>
    <row r="7250">
      <c r="D7250" s="22"/>
    </row>
    <row r="7251">
      <c r="D7251" s="22"/>
    </row>
    <row r="7252">
      <c r="D7252" s="22"/>
    </row>
    <row r="7253">
      <c r="D7253" s="22"/>
    </row>
    <row r="7254">
      <c r="D7254" s="22"/>
    </row>
    <row r="7255">
      <c r="D7255" s="22"/>
    </row>
    <row r="7256">
      <c r="D7256" s="22"/>
    </row>
    <row r="7257">
      <c r="D7257" s="22"/>
    </row>
    <row r="7258">
      <c r="D7258" s="22"/>
    </row>
    <row r="7259">
      <c r="D7259" s="22"/>
    </row>
    <row r="7260">
      <c r="D7260" s="22"/>
    </row>
    <row r="7261">
      <c r="D7261" s="22"/>
    </row>
    <row r="7262">
      <c r="D7262" s="22"/>
    </row>
    <row r="7263">
      <c r="D7263" s="22"/>
    </row>
    <row r="7264">
      <c r="D7264" s="22"/>
    </row>
    <row r="7265">
      <c r="D7265" s="22"/>
    </row>
    <row r="7266">
      <c r="D7266" s="22"/>
    </row>
    <row r="7267">
      <c r="D7267" s="22"/>
    </row>
    <row r="7268">
      <c r="D7268" s="22"/>
    </row>
    <row r="7269">
      <c r="D7269" s="22"/>
    </row>
    <row r="7270">
      <c r="D7270" s="22"/>
    </row>
    <row r="7271">
      <c r="D7271" s="22"/>
    </row>
    <row r="7272">
      <c r="D7272" s="22"/>
    </row>
    <row r="7273">
      <c r="D7273" s="22"/>
    </row>
    <row r="7274">
      <c r="D7274" s="22"/>
    </row>
    <row r="7275">
      <c r="D7275" s="22"/>
    </row>
    <row r="7276">
      <c r="D7276" s="22"/>
    </row>
    <row r="7277">
      <c r="D7277" s="22"/>
    </row>
    <row r="7278">
      <c r="D7278" s="22"/>
    </row>
    <row r="7279">
      <c r="D7279" s="22"/>
    </row>
    <row r="7280">
      <c r="D7280" s="22"/>
    </row>
    <row r="7281">
      <c r="D7281" s="22"/>
    </row>
    <row r="7282">
      <c r="D7282" s="22"/>
    </row>
    <row r="7283">
      <c r="D7283" s="22"/>
    </row>
    <row r="7284">
      <c r="D7284" s="22"/>
    </row>
    <row r="7285">
      <c r="D7285" s="22"/>
    </row>
    <row r="7286">
      <c r="D7286" s="22"/>
    </row>
    <row r="7287">
      <c r="D7287" s="22"/>
    </row>
    <row r="7288">
      <c r="D7288" s="22"/>
    </row>
    <row r="7289">
      <c r="D7289" s="22"/>
    </row>
    <row r="7290">
      <c r="D7290" s="22"/>
    </row>
    <row r="7291">
      <c r="D7291" s="22"/>
    </row>
    <row r="7292">
      <c r="D7292" s="22"/>
    </row>
    <row r="7293">
      <c r="D7293" s="22"/>
    </row>
    <row r="7294">
      <c r="D7294" s="22"/>
    </row>
    <row r="7295">
      <c r="D7295" s="22"/>
    </row>
    <row r="7296">
      <c r="D7296" s="22"/>
    </row>
    <row r="7297">
      <c r="D7297" s="22"/>
    </row>
    <row r="7298">
      <c r="D7298" s="22"/>
    </row>
    <row r="7299">
      <c r="D7299" s="22"/>
    </row>
    <row r="7300">
      <c r="D7300" s="22"/>
    </row>
    <row r="7301">
      <c r="D7301" s="22"/>
    </row>
    <row r="7302">
      <c r="D7302" s="22"/>
    </row>
    <row r="7303">
      <c r="D7303" s="22"/>
    </row>
    <row r="7304">
      <c r="D7304" s="22"/>
    </row>
    <row r="7305">
      <c r="D7305" s="22"/>
    </row>
    <row r="7306">
      <c r="D7306" s="22"/>
    </row>
    <row r="7307">
      <c r="D7307" s="22"/>
    </row>
    <row r="7308">
      <c r="D7308" s="22"/>
    </row>
    <row r="7309">
      <c r="D7309" s="22"/>
    </row>
    <row r="7310">
      <c r="D7310" s="22"/>
    </row>
    <row r="7311">
      <c r="D7311" s="22"/>
    </row>
    <row r="7312">
      <c r="D7312" s="22"/>
    </row>
    <row r="7313">
      <c r="D7313" s="22"/>
    </row>
    <row r="7314">
      <c r="D7314" s="22"/>
    </row>
    <row r="7315">
      <c r="D7315" s="22"/>
    </row>
    <row r="7316">
      <c r="D7316" s="22"/>
    </row>
    <row r="7317">
      <c r="D7317" s="22"/>
    </row>
    <row r="7318">
      <c r="D7318" s="22"/>
    </row>
    <row r="7319">
      <c r="D7319" s="22"/>
    </row>
    <row r="7320">
      <c r="D7320" s="22"/>
    </row>
    <row r="7321">
      <c r="D7321" s="22"/>
    </row>
    <row r="7322">
      <c r="D7322" s="22"/>
    </row>
    <row r="7323">
      <c r="D7323" s="22"/>
    </row>
    <row r="7324">
      <c r="D7324" s="22"/>
    </row>
    <row r="7325">
      <c r="D7325" s="22"/>
    </row>
    <row r="7326">
      <c r="D7326" s="22"/>
    </row>
    <row r="7327">
      <c r="D7327" s="22"/>
    </row>
    <row r="7328">
      <c r="D7328" s="22"/>
    </row>
    <row r="7329">
      <c r="D7329" s="22"/>
    </row>
    <row r="7330">
      <c r="D7330" s="22"/>
    </row>
    <row r="7331">
      <c r="D7331" s="22"/>
    </row>
    <row r="7332">
      <c r="D7332" s="22"/>
    </row>
    <row r="7333">
      <c r="D7333" s="22"/>
    </row>
    <row r="7334">
      <c r="D7334" s="22"/>
    </row>
    <row r="7335">
      <c r="D7335" s="22"/>
    </row>
    <row r="7336">
      <c r="D7336" s="22"/>
    </row>
    <row r="7337">
      <c r="D7337" s="22"/>
    </row>
    <row r="7338">
      <c r="D7338" s="22"/>
    </row>
    <row r="7339">
      <c r="D7339" s="22"/>
    </row>
    <row r="7340">
      <c r="D7340" s="22"/>
    </row>
    <row r="7341">
      <c r="D7341" s="22"/>
    </row>
    <row r="7342">
      <c r="D7342" s="22"/>
    </row>
    <row r="7343">
      <c r="D7343" s="22"/>
    </row>
    <row r="7344">
      <c r="D7344" s="22"/>
    </row>
    <row r="7345">
      <c r="D7345" s="22"/>
    </row>
    <row r="7346">
      <c r="D7346" s="22"/>
    </row>
    <row r="7347">
      <c r="D7347" s="22"/>
    </row>
    <row r="7348">
      <c r="D7348" s="22"/>
    </row>
    <row r="7349">
      <c r="D7349" s="22"/>
    </row>
    <row r="7350">
      <c r="D7350" s="22"/>
    </row>
    <row r="7351">
      <c r="D7351" s="22"/>
    </row>
    <row r="7352">
      <c r="D7352" s="22"/>
    </row>
    <row r="7353">
      <c r="D7353" s="22"/>
    </row>
    <row r="7354">
      <c r="D7354" s="22"/>
    </row>
    <row r="7355">
      <c r="D7355" s="22"/>
    </row>
    <row r="7356">
      <c r="D7356" s="22"/>
    </row>
    <row r="7357">
      <c r="D7357" s="22"/>
    </row>
    <row r="7358">
      <c r="D7358" s="22"/>
    </row>
    <row r="7359">
      <c r="D7359" s="22"/>
    </row>
    <row r="7360">
      <c r="D7360" s="22"/>
    </row>
    <row r="7361">
      <c r="D7361" s="22"/>
    </row>
    <row r="7362">
      <c r="D7362" s="22"/>
    </row>
    <row r="7363">
      <c r="D7363" s="22"/>
    </row>
    <row r="7364">
      <c r="D7364" s="22"/>
    </row>
    <row r="7365">
      <c r="D7365" s="22"/>
    </row>
    <row r="7366">
      <c r="D7366" s="22"/>
    </row>
    <row r="7367">
      <c r="D7367" s="22"/>
    </row>
    <row r="7368">
      <c r="D7368" s="22"/>
    </row>
    <row r="7369">
      <c r="D7369" s="22"/>
    </row>
    <row r="7370">
      <c r="D7370" s="22"/>
    </row>
    <row r="7371">
      <c r="D7371" s="22"/>
    </row>
    <row r="7372">
      <c r="D7372" s="22"/>
    </row>
    <row r="7373">
      <c r="D7373" s="22"/>
    </row>
    <row r="7374">
      <c r="D7374" s="22"/>
    </row>
    <row r="7375">
      <c r="D7375" s="22"/>
    </row>
    <row r="7376">
      <c r="D7376" s="22"/>
    </row>
    <row r="7377">
      <c r="D7377" s="22"/>
    </row>
    <row r="7378">
      <c r="D7378" s="22"/>
    </row>
    <row r="7379">
      <c r="D7379" s="22"/>
    </row>
    <row r="7380">
      <c r="D7380" s="22"/>
    </row>
    <row r="7381">
      <c r="D7381" s="22"/>
    </row>
    <row r="7382">
      <c r="D7382" s="22"/>
    </row>
    <row r="7383">
      <c r="D7383" s="22"/>
    </row>
    <row r="7384">
      <c r="D7384" s="22"/>
    </row>
    <row r="7385">
      <c r="D7385" s="22"/>
    </row>
    <row r="7386">
      <c r="D7386" s="22"/>
    </row>
    <row r="7387">
      <c r="D7387" s="22"/>
    </row>
    <row r="7388">
      <c r="D7388" s="22"/>
    </row>
    <row r="7389">
      <c r="D7389" s="22"/>
    </row>
    <row r="7390">
      <c r="D7390" s="22"/>
    </row>
    <row r="7391">
      <c r="D7391" s="22"/>
    </row>
    <row r="7392">
      <c r="D7392" s="22"/>
    </row>
    <row r="7393">
      <c r="D7393" s="22"/>
    </row>
    <row r="7394">
      <c r="D7394" s="22"/>
    </row>
    <row r="7395">
      <c r="D7395" s="22"/>
    </row>
    <row r="7396">
      <c r="D7396" s="22"/>
    </row>
    <row r="7397">
      <c r="D7397" s="22"/>
    </row>
    <row r="7398">
      <c r="D7398" s="22"/>
    </row>
    <row r="7399">
      <c r="D7399" s="22"/>
    </row>
    <row r="7400">
      <c r="D7400" s="22"/>
    </row>
    <row r="7401">
      <c r="D7401" s="22"/>
    </row>
    <row r="7402">
      <c r="D7402" s="22"/>
    </row>
    <row r="7403">
      <c r="D7403" s="22"/>
    </row>
    <row r="7404">
      <c r="D7404" s="22"/>
    </row>
    <row r="7405">
      <c r="D7405" s="22"/>
    </row>
    <row r="7406">
      <c r="D7406" s="22"/>
    </row>
    <row r="7407">
      <c r="D7407" s="22"/>
    </row>
    <row r="7408">
      <c r="D7408" s="22"/>
    </row>
    <row r="7409">
      <c r="D7409" s="22"/>
    </row>
    <row r="7410">
      <c r="D7410" s="22"/>
    </row>
    <row r="7411">
      <c r="D7411" s="22"/>
    </row>
    <row r="7412">
      <c r="D7412" s="22"/>
    </row>
    <row r="7413">
      <c r="D7413" s="22"/>
    </row>
    <row r="7414">
      <c r="D7414" s="22"/>
    </row>
    <row r="7415">
      <c r="D7415" s="22"/>
    </row>
    <row r="7416">
      <c r="D7416" s="22"/>
    </row>
    <row r="7417">
      <c r="D7417" s="22"/>
    </row>
    <row r="7418">
      <c r="D7418" s="22"/>
    </row>
    <row r="7419">
      <c r="D7419" s="22"/>
    </row>
    <row r="7420">
      <c r="D7420" s="22"/>
    </row>
    <row r="7421">
      <c r="D7421" s="22"/>
    </row>
    <row r="7422">
      <c r="D7422" s="22"/>
    </row>
    <row r="7423">
      <c r="D7423" s="22"/>
    </row>
    <row r="7424">
      <c r="D7424" s="22"/>
    </row>
    <row r="7425">
      <c r="D7425" s="22"/>
    </row>
    <row r="7426">
      <c r="D7426" s="22"/>
    </row>
    <row r="7427">
      <c r="D7427" s="22"/>
    </row>
    <row r="7428">
      <c r="D7428" s="22"/>
    </row>
    <row r="7429">
      <c r="D7429" s="22"/>
    </row>
    <row r="7430">
      <c r="D7430" s="22"/>
    </row>
    <row r="7431">
      <c r="D7431" s="22"/>
    </row>
    <row r="7432">
      <c r="D7432" s="22"/>
    </row>
    <row r="7433">
      <c r="D7433" s="22"/>
    </row>
    <row r="7434">
      <c r="D7434" s="22"/>
    </row>
    <row r="7435">
      <c r="D7435" s="22"/>
    </row>
    <row r="7436">
      <c r="D7436" s="22"/>
    </row>
    <row r="7437">
      <c r="D7437" s="22"/>
    </row>
    <row r="7438">
      <c r="D7438" s="22"/>
    </row>
    <row r="7439">
      <c r="D7439" s="22"/>
    </row>
    <row r="7440">
      <c r="D7440" s="22"/>
    </row>
    <row r="7441">
      <c r="D7441" s="22"/>
    </row>
    <row r="7442">
      <c r="D7442" s="22"/>
    </row>
    <row r="7443">
      <c r="D7443" s="22"/>
    </row>
    <row r="7444">
      <c r="D7444" s="22"/>
    </row>
    <row r="7445">
      <c r="D7445" s="22"/>
    </row>
    <row r="7446">
      <c r="D7446" s="22"/>
    </row>
    <row r="7447">
      <c r="D7447" s="22"/>
    </row>
    <row r="7448">
      <c r="D7448" s="22"/>
    </row>
    <row r="7449">
      <c r="D7449" s="22"/>
    </row>
    <row r="7450">
      <c r="D7450" s="22"/>
    </row>
    <row r="7451">
      <c r="D7451" s="22"/>
    </row>
    <row r="7452">
      <c r="D7452" s="22"/>
    </row>
    <row r="7453">
      <c r="D7453" s="22"/>
    </row>
    <row r="7454">
      <c r="D7454" s="22"/>
    </row>
    <row r="7455">
      <c r="D7455" s="22"/>
    </row>
    <row r="7456">
      <c r="D7456" s="22"/>
    </row>
    <row r="7457">
      <c r="D7457" s="22"/>
    </row>
    <row r="7458">
      <c r="D7458" s="22"/>
    </row>
    <row r="7459">
      <c r="D7459" s="22"/>
    </row>
    <row r="7460">
      <c r="D7460" s="22"/>
    </row>
    <row r="7461">
      <c r="D7461" s="22"/>
    </row>
    <row r="7462">
      <c r="D7462" s="22"/>
    </row>
    <row r="7463">
      <c r="D7463" s="22"/>
    </row>
    <row r="7464">
      <c r="D7464" s="22"/>
    </row>
    <row r="7465">
      <c r="D7465" s="22"/>
    </row>
    <row r="7466">
      <c r="D7466" s="22"/>
    </row>
    <row r="7467">
      <c r="D7467" s="22"/>
    </row>
    <row r="7468">
      <c r="D7468" s="22"/>
    </row>
    <row r="7469">
      <c r="D7469" s="22"/>
    </row>
    <row r="7470">
      <c r="D7470" s="22"/>
    </row>
    <row r="7471">
      <c r="D7471" s="22"/>
    </row>
    <row r="7472">
      <c r="D7472" s="22"/>
    </row>
    <row r="7473">
      <c r="D7473" s="22"/>
    </row>
    <row r="7474">
      <c r="D7474" s="22"/>
    </row>
    <row r="7475">
      <c r="D7475" s="22"/>
    </row>
    <row r="7476">
      <c r="D7476" s="22"/>
    </row>
    <row r="7477">
      <c r="D7477" s="22"/>
    </row>
    <row r="7478">
      <c r="D7478" s="22"/>
    </row>
    <row r="7479">
      <c r="D7479" s="22"/>
    </row>
    <row r="7480">
      <c r="D7480" s="22"/>
    </row>
    <row r="7481">
      <c r="D7481" s="22"/>
    </row>
    <row r="7482">
      <c r="D7482" s="22"/>
    </row>
    <row r="7483">
      <c r="D7483" s="22"/>
    </row>
    <row r="7484">
      <c r="D7484" s="22"/>
    </row>
    <row r="7485">
      <c r="D7485" s="22"/>
    </row>
    <row r="7486">
      <c r="D7486" s="22"/>
    </row>
    <row r="7487">
      <c r="D7487" s="22"/>
    </row>
    <row r="7488">
      <c r="D7488" s="22"/>
    </row>
    <row r="7489">
      <c r="D7489" s="22"/>
    </row>
    <row r="7490">
      <c r="D7490" s="22"/>
    </row>
    <row r="7491">
      <c r="D7491" s="22"/>
    </row>
    <row r="7492">
      <c r="D7492" s="22"/>
    </row>
    <row r="7493">
      <c r="D7493" s="22"/>
    </row>
    <row r="7494">
      <c r="D7494" s="22"/>
    </row>
    <row r="7495">
      <c r="D7495" s="22"/>
    </row>
    <row r="7496">
      <c r="D7496" s="22"/>
    </row>
    <row r="7497">
      <c r="D7497" s="22"/>
    </row>
    <row r="7498">
      <c r="D7498" s="22"/>
    </row>
    <row r="7499">
      <c r="D7499" s="22"/>
    </row>
    <row r="7500">
      <c r="D7500" s="22"/>
    </row>
    <row r="7501">
      <c r="D7501" s="22"/>
    </row>
    <row r="7502">
      <c r="D7502" s="22"/>
    </row>
    <row r="7503">
      <c r="D7503" s="22"/>
    </row>
    <row r="7504">
      <c r="D7504" s="22"/>
    </row>
    <row r="7505">
      <c r="D7505" s="22"/>
    </row>
    <row r="7506">
      <c r="D7506" s="22"/>
    </row>
    <row r="7507">
      <c r="D7507" s="22"/>
    </row>
    <row r="7508">
      <c r="D7508" s="22"/>
    </row>
    <row r="7509">
      <c r="D7509" s="22"/>
    </row>
    <row r="7510">
      <c r="D7510" s="22"/>
    </row>
    <row r="7511">
      <c r="D7511" s="22"/>
    </row>
    <row r="7512">
      <c r="D7512" s="22"/>
    </row>
    <row r="7513">
      <c r="D7513" s="22"/>
    </row>
    <row r="7514">
      <c r="D7514" s="22"/>
    </row>
    <row r="7515">
      <c r="D7515" s="22"/>
    </row>
    <row r="7516">
      <c r="D7516" s="22"/>
    </row>
    <row r="7517">
      <c r="D7517" s="22"/>
    </row>
    <row r="7518">
      <c r="D7518" s="22"/>
    </row>
    <row r="7519">
      <c r="D7519" s="22"/>
    </row>
    <row r="7520">
      <c r="D7520" s="22"/>
    </row>
    <row r="7521">
      <c r="D7521" s="22"/>
    </row>
    <row r="7522">
      <c r="D7522" s="22"/>
    </row>
    <row r="7523">
      <c r="D7523" s="22"/>
    </row>
    <row r="7524">
      <c r="D7524" s="22"/>
    </row>
    <row r="7525">
      <c r="D7525" s="22"/>
    </row>
    <row r="7526">
      <c r="D7526" s="22"/>
    </row>
    <row r="7527">
      <c r="D7527" s="22"/>
    </row>
    <row r="7528">
      <c r="D7528" s="22"/>
    </row>
    <row r="7529">
      <c r="D7529" s="22"/>
    </row>
    <row r="7530">
      <c r="D7530" s="22"/>
    </row>
    <row r="7531">
      <c r="D7531" s="22"/>
    </row>
    <row r="7532">
      <c r="D7532" s="22"/>
    </row>
    <row r="7533">
      <c r="D7533" s="22"/>
    </row>
    <row r="7534">
      <c r="D7534" s="22"/>
    </row>
    <row r="7535">
      <c r="D7535" s="22"/>
    </row>
    <row r="7536">
      <c r="D7536" s="22"/>
    </row>
    <row r="7537">
      <c r="D7537" s="22"/>
    </row>
    <row r="7538">
      <c r="D7538" s="22"/>
    </row>
    <row r="7539">
      <c r="D7539" s="22"/>
    </row>
    <row r="7540">
      <c r="D7540" s="22"/>
    </row>
    <row r="7541">
      <c r="D7541" s="22"/>
    </row>
    <row r="7542">
      <c r="D7542" s="22"/>
    </row>
    <row r="7543">
      <c r="D7543" s="22"/>
    </row>
    <row r="7544">
      <c r="D7544" s="22"/>
    </row>
    <row r="7545">
      <c r="D7545" s="22"/>
    </row>
    <row r="7546">
      <c r="D7546" s="22"/>
    </row>
    <row r="7547">
      <c r="D7547" s="22"/>
    </row>
    <row r="7548">
      <c r="D7548" s="22"/>
    </row>
    <row r="7549">
      <c r="D7549" s="22"/>
    </row>
    <row r="7550">
      <c r="D7550" s="22"/>
    </row>
    <row r="7551">
      <c r="D7551" s="22"/>
    </row>
    <row r="7552">
      <c r="D7552" s="22"/>
    </row>
    <row r="7553">
      <c r="D7553" s="22"/>
    </row>
    <row r="7554">
      <c r="D7554" s="22"/>
    </row>
    <row r="7555">
      <c r="D7555" s="22"/>
    </row>
    <row r="7556">
      <c r="D7556" s="22"/>
    </row>
    <row r="7557">
      <c r="D7557" s="22"/>
    </row>
    <row r="7558">
      <c r="D7558" s="22"/>
    </row>
    <row r="7559">
      <c r="D7559" s="22"/>
    </row>
    <row r="7560">
      <c r="D7560" s="22"/>
    </row>
    <row r="7561">
      <c r="D7561" s="22"/>
    </row>
    <row r="7562">
      <c r="D7562" s="22"/>
    </row>
    <row r="7563">
      <c r="D7563" s="22"/>
    </row>
    <row r="7564">
      <c r="D7564" s="22"/>
    </row>
    <row r="7565">
      <c r="D7565" s="22"/>
    </row>
    <row r="7566">
      <c r="D7566" s="22"/>
    </row>
    <row r="7567">
      <c r="D7567" s="22"/>
    </row>
    <row r="7568">
      <c r="D7568" s="22"/>
    </row>
    <row r="7569">
      <c r="D7569" s="22"/>
    </row>
    <row r="7570">
      <c r="D7570" s="22"/>
    </row>
    <row r="7571">
      <c r="D7571" s="22"/>
    </row>
    <row r="7572">
      <c r="D7572" s="22"/>
    </row>
    <row r="7573">
      <c r="D7573" s="22"/>
    </row>
    <row r="7574">
      <c r="D7574" s="22"/>
    </row>
    <row r="7575">
      <c r="D7575" s="22"/>
    </row>
    <row r="7576">
      <c r="D7576" s="22"/>
    </row>
    <row r="7577">
      <c r="D7577" s="22"/>
    </row>
    <row r="7578">
      <c r="D7578" s="22"/>
    </row>
    <row r="7579">
      <c r="D7579" s="22"/>
    </row>
    <row r="7580">
      <c r="D7580" s="22"/>
    </row>
    <row r="7581">
      <c r="D7581" s="22"/>
    </row>
    <row r="7582">
      <c r="D7582" s="22"/>
    </row>
    <row r="7583">
      <c r="D7583" s="22"/>
    </row>
    <row r="7584">
      <c r="D7584" s="22"/>
    </row>
    <row r="7585">
      <c r="D7585" s="22"/>
    </row>
    <row r="7586">
      <c r="D7586" s="22"/>
    </row>
    <row r="7587">
      <c r="D7587" s="22"/>
    </row>
    <row r="7588">
      <c r="D7588" s="22"/>
    </row>
    <row r="7589">
      <c r="D7589" s="22"/>
    </row>
    <row r="7590">
      <c r="D7590" s="22"/>
    </row>
    <row r="7591">
      <c r="D7591" s="22"/>
    </row>
    <row r="7592">
      <c r="D7592" s="22"/>
    </row>
    <row r="7593">
      <c r="D7593" s="22"/>
    </row>
    <row r="7594">
      <c r="D7594" s="22"/>
    </row>
    <row r="7595">
      <c r="D7595" s="22"/>
    </row>
    <row r="7596">
      <c r="D7596" s="22"/>
    </row>
    <row r="7597">
      <c r="D7597" s="22"/>
    </row>
    <row r="7598">
      <c r="D7598" s="22"/>
    </row>
    <row r="7599">
      <c r="D7599" s="22"/>
    </row>
    <row r="7600">
      <c r="D7600" s="22"/>
    </row>
    <row r="7601">
      <c r="D7601" s="22"/>
    </row>
    <row r="7602">
      <c r="D7602" s="22"/>
    </row>
    <row r="7603">
      <c r="D7603" s="22"/>
    </row>
    <row r="7604">
      <c r="D7604" s="22"/>
    </row>
    <row r="7605">
      <c r="D7605" s="22"/>
    </row>
    <row r="7606">
      <c r="D7606" s="22"/>
    </row>
    <row r="7607">
      <c r="D7607" s="22"/>
    </row>
    <row r="7608">
      <c r="D7608" s="22"/>
    </row>
    <row r="7609">
      <c r="D7609" s="22"/>
    </row>
    <row r="7610">
      <c r="D7610" s="22"/>
    </row>
    <row r="7611">
      <c r="D7611" s="22"/>
    </row>
    <row r="7612">
      <c r="D7612" s="22"/>
    </row>
    <row r="7613">
      <c r="D7613" s="22"/>
    </row>
    <row r="7614">
      <c r="D7614" s="22"/>
    </row>
    <row r="7615">
      <c r="D7615" s="22"/>
    </row>
    <row r="7616">
      <c r="D7616" s="22"/>
    </row>
    <row r="7617">
      <c r="D7617" s="22"/>
    </row>
    <row r="7618">
      <c r="D7618" s="22"/>
    </row>
    <row r="7619">
      <c r="D7619" s="22"/>
    </row>
    <row r="7620">
      <c r="D7620" s="22"/>
    </row>
    <row r="7621">
      <c r="D7621" s="22"/>
    </row>
    <row r="7622">
      <c r="D7622" s="22"/>
    </row>
    <row r="7623">
      <c r="D7623" s="22"/>
    </row>
    <row r="7624">
      <c r="D7624" s="22"/>
    </row>
    <row r="7625">
      <c r="D7625" s="22"/>
    </row>
    <row r="7626">
      <c r="D7626" s="22"/>
    </row>
    <row r="7627">
      <c r="D7627" s="22"/>
    </row>
    <row r="7628">
      <c r="D7628" s="22"/>
    </row>
    <row r="7629">
      <c r="D7629" s="22"/>
    </row>
    <row r="7630">
      <c r="D7630" s="22"/>
    </row>
    <row r="7631">
      <c r="D7631" s="22"/>
    </row>
    <row r="7632">
      <c r="D7632" s="22"/>
    </row>
    <row r="7633">
      <c r="D7633" s="22"/>
    </row>
    <row r="7634">
      <c r="D7634" s="22"/>
    </row>
    <row r="7635">
      <c r="D7635" s="22"/>
    </row>
    <row r="7636">
      <c r="D7636" s="22"/>
    </row>
    <row r="7637">
      <c r="D7637" s="22"/>
    </row>
    <row r="7638">
      <c r="D7638" s="22"/>
    </row>
    <row r="7639">
      <c r="D7639" s="22"/>
    </row>
    <row r="7640">
      <c r="D7640" s="22"/>
    </row>
    <row r="7641">
      <c r="D7641" s="22"/>
    </row>
    <row r="7642">
      <c r="D7642" s="22"/>
    </row>
    <row r="7643">
      <c r="D7643" s="22"/>
    </row>
    <row r="7644">
      <c r="D7644" s="22"/>
    </row>
    <row r="7645">
      <c r="D7645" s="22"/>
    </row>
    <row r="7646">
      <c r="D7646" s="22"/>
    </row>
    <row r="7647">
      <c r="D7647" s="22"/>
    </row>
    <row r="7648">
      <c r="D7648" s="22"/>
    </row>
    <row r="7649">
      <c r="D7649" s="22"/>
    </row>
    <row r="7650">
      <c r="D7650" s="22"/>
    </row>
    <row r="7651">
      <c r="D7651" s="22"/>
    </row>
    <row r="7652">
      <c r="D7652" s="22"/>
    </row>
    <row r="7653">
      <c r="D7653" s="22"/>
    </row>
    <row r="7654">
      <c r="D7654" s="22"/>
    </row>
    <row r="7655">
      <c r="D7655" s="22"/>
    </row>
    <row r="7656">
      <c r="D7656" s="22"/>
    </row>
    <row r="7657">
      <c r="D7657" s="22"/>
    </row>
    <row r="7658">
      <c r="D7658" s="22"/>
    </row>
    <row r="7659">
      <c r="D7659" s="22"/>
    </row>
    <row r="7660">
      <c r="D7660" s="22"/>
    </row>
    <row r="7661">
      <c r="D7661" s="22"/>
    </row>
    <row r="7662">
      <c r="D7662" s="22"/>
    </row>
    <row r="7663">
      <c r="D7663" s="22"/>
    </row>
    <row r="7664">
      <c r="D7664" s="22"/>
    </row>
    <row r="7665">
      <c r="D7665" s="22"/>
    </row>
    <row r="7666">
      <c r="D7666" s="22"/>
    </row>
    <row r="7667">
      <c r="D7667" s="22"/>
    </row>
    <row r="7668">
      <c r="D7668" s="22"/>
    </row>
    <row r="7669">
      <c r="D7669" s="22"/>
    </row>
    <row r="7670">
      <c r="D7670" s="22"/>
    </row>
    <row r="7671">
      <c r="D7671" s="22"/>
    </row>
    <row r="7672">
      <c r="D7672" s="22"/>
    </row>
    <row r="7673">
      <c r="D7673" s="22"/>
    </row>
    <row r="7674">
      <c r="D7674" s="22"/>
    </row>
    <row r="7675">
      <c r="D7675" s="22"/>
    </row>
    <row r="7676">
      <c r="D7676" s="22"/>
    </row>
    <row r="7677">
      <c r="D7677" s="22"/>
    </row>
    <row r="7678">
      <c r="D7678" s="22"/>
    </row>
    <row r="7679">
      <c r="D7679" s="22"/>
    </row>
    <row r="7680">
      <c r="D7680" s="22"/>
    </row>
    <row r="7681">
      <c r="D7681" s="22"/>
    </row>
    <row r="7682">
      <c r="D7682" s="22"/>
    </row>
    <row r="7683">
      <c r="D7683" s="22"/>
    </row>
    <row r="7684">
      <c r="D7684" s="22"/>
    </row>
    <row r="7685">
      <c r="D7685" s="22"/>
    </row>
    <row r="7686">
      <c r="D7686" s="22"/>
    </row>
    <row r="7687">
      <c r="D7687" s="22"/>
    </row>
    <row r="7688">
      <c r="D7688" s="22"/>
    </row>
    <row r="7689">
      <c r="D7689" s="22"/>
    </row>
    <row r="7690">
      <c r="D7690" s="22"/>
    </row>
    <row r="7691">
      <c r="D7691" s="22"/>
    </row>
    <row r="7692">
      <c r="D7692" s="22"/>
    </row>
    <row r="7693">
      <c r="D7693" s="22"/>
    </row>
    <row r="7694">
      <c r="D7694" s="22"/>
    </row>
    <row r="7695">
      <c r="D7695" s="22"/>
    </row>
    <row r="7696">
      <c r="D7696" s="22"/>
    </row>
    <row r="7697">
      <c r="D7697" s="22"/>
    </row>
    <row r="7698">
      <c r="D7698" s="22"/>
    </row>
    <row r="7699">
      <c r="D7699" s="22"/>
    </row>
    <row r="7700">
      <c r="D7700" s="22"/>
    </row>
    <row r="7701">
      <c r="D7701" s="22"/>
    </row>
    <row r="7702">
      <c r="D7702" s="22"/>
    </row>
    <row r="7703">
      <c r="D7703" s="22"/>
    </row>
    <row r="7704">
      <c r="D7704" s="22"/>
    </row>
    <row r="7705">
      <c r="D7705" s="22"/>
    </row>
    <row r="7706">
      <c r="D7706" s="22"/>
    </row>
    <row r="7707">
      <c r="D7707" s="22"/>
    </row>
    <row r="7708">
      <c r="D7708" s="22"/>
    </row>
    <row r="7709">
      <c r="D7709" s="22"/>
    </row>
    <row r="7710">
      <c r="D7710" s="22"/>
    </row>
    <row r="7711">
      <c r="D7711" s="22"/>
    </row>
    <row r="7712">
      <c r="D7712" s="22"/>
    </row>
    <row r="7713">
      <c r="D7713" s="22"/>
    </row>
    <row r="7714">
      <c r="D7714" s="22"/>
    </row>
    <row r="7715">
      <c r="D7715" s="22"/>
    </row>
    <row r="7716">
      <c r="D7716" s="22"/>
    </row>
    <row r="7717">
      <c r="D7717" s="22"/>
    </row>
    <row r="7718">
      <c r="D7718" s="22"/>
    </row>
    <row r="7719">
      <c r="D7719" s="22"/>
    </row>
    <row r="7720">
      <c r="D7720" s="22"/>
    </row>
    <row r="7721">
      <c r="D7721" s="22"/>
    </row>
    <row r="7722">
      <c r="D7722" s="22"/>
    </row>
    <row r="7723">
      <c r="D7723" s="22"/>
    </row>
    <row r="7724">
      <c r="D7724" s="22"/>
    </row>
    <row r="7725">
      <c r="D7725" s="22"/>
    </row>
    <row r="7726">
      <c r="D7726" s="22"/>
    </row>
    <row r="7727">
      <c r="D7727" s="22"/>
    </row>
    <row r="7728">
      <c r="D7728" s="22"/>
    </row>
    <row r="7729">
      <c r="D7729" s="22"/>
    </row>
    <row r="7730">
      <c r="D7730" s="22"/>
    </row>
    <row r="7731">
      <c r="D7731" s="22"/>
    </row>
    <row r="7732">
      <c r="D7732" s="22"/>
    </row>
    <row r="7733">
      <c r="D7733" s="22"/>
    </row>
    <row r="7734">
      <c r="D7734" s="22"/>
    </row>
    <row r="7735">
      <c r="D7735" s="22"/>
    </row>
    <row r="7736">
      <c r="D7736" s="22"/>
    </row>
    <row r="7737">
      <c r="D7737" s="22"/>
    </row>
    <row r="7738">
      <c r="D7738" s="22"/>
    </row>
    <row r="7739">
      <c r="D7739" s="22"/>
    </row>
    <row r="7740">
      <c r="D7740" s="22"/>
    </row>
    <row r="7741">
      <c r="D7741" s="22"/>
    </row>
    <row r="7742">
      <c r="D7742" s="22"/>
    </row>
    <row r="7743">
      <c r="D7743" s="22"/>
    </row>
    <row r="7744">
      <c r="D7744" s="22"/>
    </row>
    <row r="7745">
      <c r="D7745" s="22"/>
    </row>
    <row r="7746">
      <c r="D7746" s="22"/>
    </row>
    <row r="7747">
      <c r="D7747" s="22"/>
    </row>
    <row r="7748">
      <c r="D7748" s="22"/>
    </row>
    <row r="7749">
      <c r="D7749" s="22"/>
    </row>
    <row r="7750">
      <c r="D7750" s="22"/>
    </row>
    <row r="7751">
      <c r="D7751" s="22"/>
    </row>
    <row r="7752">
      <c r="D7752" s="22"/>
    </row>
    <row r="7753">
      <c r="D7753" s="22"/>
    </row>
    <row r="7754">
      <c r="D7754" s="22"/>
    </row>
    <row r="7755">
      <c r="D7755" s="22"/>
    </row>
    <row r="7756">
      <c r="D7756" s="22"/>
    </row>
    <row r="7757">
      <c r="D7757" s="22"/>
    </row>
    <row r="7758">
      <c r="D7758" s="22"/>
    </row>
    <row r="7759">
      <c r="D7759" s="22"/>
    </row>
    <row r="7760">
      <c r="D7760" s="22"/>
    </row>
    <row r="7761">
      <c r="D7761" s="22"/>
    </row>
    <row r="7762">
      <c r="D7762" s="22"/>
    </row>
    <row r="7763">
      <c r="D7763" s="22"/>
    </row>
    <row r="7764">
      <c r="D7764" s="22"/>
    </row>
    <row r="7765">
      <c r="D7765" s="22"/>
    </row>
    <row r="7766">
      <c r="D7766" s="22"/>
    </row>
    <row r="7767">
      <c r="D7767" s="22"/>
    </row>
    <row r="7768">
      <c r="D7768" s="22"/>
    </row>
    <row r="7769">
      <c r="D7769" s="22"/>
    </row>
    <row r="7770">
      <c r="D7770" s="22"/>
    </row>
    <row r="7771">
      <c r="D7771" s="22"/>
    </row>
    <row r="7772">
      <c r="D7772" s="22"/>
    </row>
    <row r="7773">
      <c r="D7773" s="22"/>
    </row>
    <row r="7774">
      <c r="D7774" s="22"/>
    </row>
    <row r="7775">
      <c r="D7775" s="22"/>
    </row>
    <row r="7776">
      <c r="D7776" s="22"/>
    </row>
    <row r="7777">
      <c r="D7777" s="22"/>
    </row>
    <row r="7778">
      <c r="D7778" s="22"/>
    </row>
    <row r="7779">
      <c r="D7779" s="22"/>
    </row>
    <row r="7780">
      <c r="D7780" s="22"/>
    </row>
    <row r="7781">
      <c r="D7781" s="22"/>
    </row>
    <row r="7782">
      <c r="D7782" s="22"/>
    </row>
    <row r="7783">
      <c r="D7783" s="22"/>
    </row>
    <row r="7784">
      <c r="D7784" s="22"/>
    </row>
    <row r="7785">
      <c r="D7785" s="22"/>
    </row>
    <row r="7786">
      <c r="D7786" s="22"/>
    </row>
    <row r="7787">
      <c r="D7787" s="22"/>
    </row>
    <row r="7788">
      <c r="D7788" s="22"/>
    </row>
    <row r="7789">
      <c r="D7789" s="22"/>
    </row>
    <row r="7790">
      <c r="D7790" s="22"/>
    </row>
    <row r="7791">
      <c r="D7791" s="22"/>
    </row>
    <row r="7792">
      <c r="D7792" s="22"/>
    </row>
    <row r="7793">
      <c r="D7793" s="22"/>
    </row>
    <row r="7794">
      <c r="D7794" s="22"/>
    </row>
    <row r="7795">
      <c r="D7795" s="22"/>
    </row>
    <row r="7796">
      <c r="D7796" s="22"/>
    </row>
    <row r="7797">
      <c r="D7797" s="22"/>
    </row>
    <row r="7798">
      <c r="D7798" s="22"/>
    </row>
    <row r="7799">
      <c r="D7799" s="22"/>
    </row>
    <row r="7800">
      <c r="D7800" s="22"/>
    </row>
    <row r="7801">
      <c r="D7801" s="22"/>
    </row>
    <row r="7802">
      <c r="D7802" s="22"/>
    </row>
    <row r="7803">
      <c r="D7803" s="22"/>
    </row>
    <row r="7804">
      <c r="D7804" s="22"/>
    </row>
    <row r="7805">
      <c r="D7805" s="22"/>
    </row>
    <row r="7806">
      <c r="D7806" s="22"/>
    </row>
    <row r="7807">
      <c r="D7807" s="22"/>
    </row>
    <row r="7808">
      <c r="D7808" s="22"/>
    </row>
    <row r="7809">
      <c r="D7809" s="22"/>
    </row>
    <row r="7810">
      <c r="D7810" s="22"/>
    </row>
    <row r="7811">
      <c r="D7811" s="22"/>
    </row>
    <row r="7812">
      <c r="D7812" s="22"/>
    </row>
    <row r="7813">
      <c r="D7813" s="22"/>
    </row>
    <row r="7814">
      <c r="D7814" s="22"/>
    </row>
    <row r="7815">
      <c r="D7815" s="22"/>
    </row>
    <row r="7816">
      <c r="D7816" s="22"/>
    </row>
    <row r="7817">
      <c r="D7817" s="22"/>
    </row>
    <row r="7818">
      <c r="D7818" s="22"/>
    </row>
    <row r="7819">
      <c r="D7819" s="22"/>
    </row>
    <row r="7820">
      <c r="D7820" s="22"/>
    </row>
    <row r="7821">
      <c r="D7821" s="22"/>
    </row>
    <row r="7822">
      <c r="D7822" s="22"/>
    </row>
    <row r="7823">
      <c r="D7823" s="22"/>
    </row>
    <row r="7824">
      <c r="D7824" s="22"/>
    </row>
    <row r="7825">
      <c r="D7825" s="22"/>
    </row>
    <row r="7826">
      <c r="D7826" s="22"/>
    </row>
    <row r="7827">
      <c r="D7827" s="22"/>
    </row>
    <row r="7828">
      <c r="D7828" s="22"/>
    </row>
    <row r="7829">
      <c r="D7829" s="22"/>
    </row>
    <row r="7830">
      <c r="D7830" s="22"/>
    </row>
    <row r="7831">
      <c r="D7831" s="22"/>
    </row>
    <row r="7832">
      <c r="D7832" s="22"/>
    </row>
    <row r="7833">
      <c r="D7833" s="22"/>
    </row>
    <row r="7834">
      <c r="D7834" s="22"/>
    </row>
    <row r="7835">
      <c r="D7835" s="22"/>
    </row>
    <row r="7836">
      <c r="D7836" s="22"/>
    </row>
    <row r="7837">
      <c r="D7837" s="22"/>
    </row>
    <row r="7838">
      <c r="D7838" s="22"/>
    </row>
    <row r="7839">
      <c r="D7839" s="22"/>
    </row>
    <row r="7840">
      <c r="D7840" s="22"/>
    </row>
    <row r="7841">
      <c r="D7841" s="22"/>
    </row>
    <row r="7842">
      <c r="D7842" s="22"/>
    </row>
    <row r="7843">
      <c r="D7843" s="22"/>
    </row>
    <row r="7844">
      <c r="D7844" s="22"/>
    </row>
    <row r="7845">
      <c r="D7845" s="22"/>
    </row>
    <row r="7846">
      <c r="D7846" s="22"/>
    </row>
    <row r="7847">
      <c r="D7847" s="22"/>
    </row>
    <row r="7848">
      <c r="D7848" s="22"/>
    </row>
    <row r="7849">
      <c r="D7849" s="22"/>
    </row>
    <row r="7850">
      <c r="D7850" s="22"/>
    </row>
    <row r="7851">
      <c r="D7851" s="22"/>
    </row>
    <row r="7852">
      <c r="D7852" s="22"/>
    </row>
    <row r="7853">
      <c r="D7853" s="22"/>
    </row>
    <row r="7854">
      <c r="D7854" s="22"/>
    </row>
    <row r="7855">
      <c r="D7855" s="22"/>
    </row>
    <row r="7856">
      <c r="D7856" s="22"/>
    </row>
    <row r="7857">
      <c r="D7857" s="22"/>
    </row>
    <row r="7858">
      <c r="D7858" s="22"/>
    </row>
    <row r="7859">
      <c r="D7859" s="22"/>
    </row>
    <row r="7860">
      <c r="D7860" s="22"/>
    </row>
    <row r="7861">
      <c r="D7861" s="22"/>
    </row>
    <row r="7862">
      <c r="D7862" s="22"/>
    </row>
    <row r="7863">
      <c r="D7863" s="22"/>
    </row>
    <row r="7864">
      <c r="D7864" s="22"/>
    </row>
    <row r="7865">
      <c r="D7865" s="22"/>
    </row>
    <row r="7866">
      <c r="D7866" s="22"/>
    </row>
    <row r="7867">
      <c r="D7867" s="22"/>
    </row>
    <row r="7868">
      <c r="D7868" s="22"/>
    </row>
    <row r="7869">
      <c r="D7869" s="22"/>
    </row>
    <row r="7870">
      <c r="D7870" s="22"/>
    </row>
    <row r="7871">
      <c r="D7871" s="22"/>
    </row>
    <row r="7872">
      <c r="D7872" s="22"/>
    </row>
    <row r="7873">
      <c r="D7873" s="22"/>
    </row>
    <row r="7874">
      <c r="D7874" s="22"/>
    </row>
    <row r="7875">
      <c r="D7875" s="22"/>
    </row>
    <row r="7876">
      <c r="D7876" s="22"/>
    </row>
    <row r="7877">
      <c r="D7877" s="22"/>
    </row>
    <row r="7878">
      <c r="D7878" s="22"/>
    </row>
    <row r="7879">
      <c r="D7879" s="22"/>
    </row>
    <row r="7880">
      <c r="D7880" s="22"/>
    </row>
    <row r="7881">
      <c r="D7881" s="22"/>
    </row>
    <row r="7882">
      <c r="D7882" s="22"/>
    </row>
    <row r="7883">
      <c r="D7883" s="22"/>
    </row>
    <row r="7884">
      <c r="D7884" s="22"/>
    </row>
    <row r="7885">
      <c r="D7885" s="22"/>
    </row>
    <row r="7886">
      <c r="D7886" s="22"/>
    </row>
    <row r="7887">
      <c r="D7887" s="22"/>
    </row>
    <row r="7888">
      <c r="D7888" s="22"/>
    </row>
    <row r="7889">
      <c r="D7889" s="22"/>
    </row>
    <row r="7890">
      <c r="D7890" s="22"/>
    </row>
    <row r="7891">
      <c r="D7891" s="22"/>
    </row>
    <row r="7892">
      <c r="D7892" s="22"/>
    </row>
    <row r="7893">
      <c r="D7893" s="22"/>
    </row>
    <row r="7894">
      <c r="D7894" s="22"/>
    </row>
    <row r="7895">
      <c r="D7895" s="22"/>
    </row>
    <row r="7896">
      <c r="D7896" s="22"/>
    </row>
    <row r="7897">
      <c r="D7897" s="22"/>
    </row>
    <row r="7898">
      <c r="D7898" s="22"/>
    </row>
    <row r="7899">
      <c r="D7899" s="22"/>
    </row>
    <row r="7900">
      <c r="D7900" s="22"/>
    </row>
    <row r="7901">
      <c r="D7901" s="22"/>
    </row>
    <row r="7902">
      <c r="D7902" s="22"/>
    </row>
    <row r="7903">
      <c r="D7903" s="22"/>
    </row>
    <row r="7904">
      <c r="D7904" s="22"/>
    </row>
    <row r="7905">
      <c r="D7905" s="22"/>
    </row>
    <row r="7906">
      <c r="D7906" s="22"/>
    </row>
    <row r="7907">
      <c r="D7907" s="22"/>
    </row>
    <row r="7908">
      <c r="D7908" s="22"/>
    </row>
    <row r="7909">
      <c r="D7909" s="22"/>
    </row>
    <row r="7910">
      <c r="D7910" s="22"/>
    </row>
    <row r="7911">
      <c r="D7911" s="22"/>
    </row>
    <row r="7912">
      <c r="D7912" s="22"/>
    </row>
    <row r="7913">
      <c r="D7913" s="22"/>
    </row>
    <row r="7914">
      <c r="D7914" s="22"/>
    </row>
    <row r="7915">
      <c r="D7915" s="22"/>
    </row>
    <row r="7916">
      <c r="D7916" s="22"/>
    </row>
    <row r="7917">
      <c r="D7917" s="22"/>
    </row>
    <row r="7918">
      <c r="D7918" s="22"/>
    </row>
    <row r="7919">
      <c r="D7919" s="22"/>
    </row>
    <row r="7920">
      <c r="D7920" s="22"/>
    </row>
    <row r="7921">
      <c r="D7921" s="22"/>
    </row>
    <row r="7922">
      <c r="D7922" s="22"/>
    </row>
    <row r="7923">
      <c r="D7923" s="22"/>
    </row>
    <row r="7924">
      <c r="D7924" s="22"/>
    </row>
    <row r="7925">
      <c r="D7925" s="22"/>
    </row>
    <row r="7926">
      <c r="D7926" s="22"/>
    </row>
    <row r="7927">
      <c r="D7927" s="22"/>
    </row>
    <row r="7928">
      <c r="D7928" s="22"/>
    </row>
    <row r="7929">
      <c r="D7929" s="22"/>
    </row>
    <row r="7930">
      <c r="D7930" s="22"/>
    </row>
    <row r="7931">
      <c r="D7931" s="22"/>
    </row>
    <row r="7932">
      <c r="D7932" s="22"/>
    </row>
    <row r="7933">
      <c r="D7933" s="22"/>
    </row>
    <row r="7934">
      <c r="D7934" s="22"/>
    </row>
    <row r="7935">
      <c r="D7935" s="22"/>
    </row>
    <row r="7936">
      <c r="D7936" s="22"/>
    </row>
    <row r="7937">
      <c r="D7937" s="22"/>
    </row>
    <row r="7938">
      <c r="D7938" s="22"/>
    </row>
    <row r="7939">
      <c r="D7939" s="22"/>
    </row>
    <row r="7940">
      <c r="D7940" s="22"/>
    </row>
    <row r="7941">
      <c r="D7941" s="22"/>
    </row>
    <row r="7942">
      <c r="D7942" s="22"/>
    </row>
    <row r="7943">
      <c r="D7943" s="22"/>
    </row>
    <row r="7944">
      <c r="D7944" s="22"/>
    </row>
    <row r="7945">
      <c r="D7945" s="22"/>
    </row>
    <row r="7946">
      <c r="D7946" s="22"/>
    </row>
    <row r="7947">
      <c r="D7947" s="22"/>
    </row>
    <row r="7948">
      <c r="D7948" s="22"/>
    </row>
    <row r="7949">
      <c r="D7949" s="22"/>
    </row>
    <row r="7950">
      <c r="D7950" s="22"/>
    </row>
    <row r="7951">
      <c r="D7951" s="22"/>
    </row>
    <row r="7952">
      <c r="D7952" s="22"/>
    </row>
    <row r="7953">
      <c r="D7953" s="22"/>
    </row>
    <row r="7954">
      <c r="D7954" s="22"/>
    </row>
    <row r="7955">
      <c r="D7955" s="22"/>
    </row>
    <row r="7956">
      <c r="D7956" s="22"/>
    </row>
    <row r="7957">
      <c r="D7957" s="22"/>
    </row>
    <row r="7958">
      <c r="D7958" s="22"/>
    </row>
    <row r="7959">
      <c r="D7959" s="22"/>
    </row>
    <row r="7960">
      <c r="D7960" s="22"/>
    </row>
    <row r="7961">
      <c r="D7961" s="22"/>
    </row>
    <row r="7962">
      <c r="D7962" s="22"/>
    </row>
    <row r="7963">
      <c r="D7963" s="22"/>
    </row>
    <row r="7964">
      <c r="D7964" s="22"/>
    </row>
    <row r="7965">
      <c r="D7965" s="22"/>
    </row>
    <row r="7966">
      <c r="D7966" s="22"/>
    </row>
    <row r="7967">
      <c r="D7967" s="22"/>
    </row>
    <row r="7968">
      <c r="D7968" s="22"/>
    </row>
    <row r="7969">
      <c r="D7969" s="22"/>
    </row>
    <row r="7970">
      <c r="D7970" s="22"/>
    </row>
    <row r="7971">
      <c r="D7971" s="22"/>
    </row>
    <row r="7972">
      <c r="D7972" s="22"/>
    </row>
    <row r="7973">
      <c r="D7973" s="22"/>
    </row>
    <row r="7974">
      <c r="D7974" s="22"/>
    </row>
    <row r="7975">
      <c r="D7975" s="22"/>
    </row>
    <row r="7976">
      <c r="D7976" s="22"/>
    </row>
    <row r="7977">
      <c r="D7977" s="22"/>
    </row>
    <row r="7978">
      <c r="D7978" s="22"/>
    </row>
    <row r="7979">
      <c r="D7979" s="22"/>
    </row>
    <row r="7980">
      <c r="D7980" s="22"/>
    </row>
    <row r="7981">
      <c r="D7981" s="22"/>
    </row>
    <row r="7982">
      <c r="D7982" s="22"/>
    </row>
    <row r="7983">
      <c r="D7983" s="22"/>
    </row>
    <row r="7984">
      <c r="D7984" s="22"/>
    </row>
    <row r="7985">
      <c r="D7985" s="22"/>
    </row>
    <row r="7986">
      <c r="D7986" s="22"/>
    </row>
    <row r="7987">
      <c r="D7987" s="22"/>
    </row>
    <row r="7988">
      <c r="D7988" s="22"/>
    </row>
    <row r="7989">
      <c r="D7989" s="22"/>
    </row>
    <row r="7990">
      <c r="D7990" s="22"/>
    </row>
    <row r="7991">
      <c r="D7991" s="22"/>
    </row>
    <row r="7992">
      <c r="D7992" s="22"/>
    </row>
    <row r="7993">
      <c r="D7993" s="22"/>
    </row>
    <row r="7994">
      <c r="D7994" s="22"/>
    </row>
    <row r="7995">
      <c r="D7995" s="22"/>
    </row>
    <row r="7996">
      <c r="D7996" s="22"/>
    </row>
    <row r="7997">
      <c r="D7997" s="22"/>
    </row>
    <row r="7998">
      <c r="D7998" s="22"/>
    </row>
    <row r="7999">
      <c r="D7999" s="22"/>
    </row>
    <row r="8000">
      <c r="D8000" s="22"/>
    </row>
    <row r="8001">
      <c r="D8001" s="22"/>
    </row>
    <row r="8002">
      <c r="D8002" s="22"/>
    </row>
    <row r="8003">
      <c r="D8003" s="22"/>
    </row>
    <row r="8004">
      <c r="D8004" s="22"/>
    </row>
    <row r="8005">
      <c r="D8005" s="22"/>
    </row>
    <row r="8006">
      <c r="D8006" s="22"/>
    </row>
    <row r="8007">
      <c r="D8007" s="22"/>
    </row>
    <row r="8008">
      <c r="D8008" s="22"/>
    </row>
    <row r="8009">
      <c r="D8009" s="22"/>
    </row>
    <row r="8010">
      <c r="D8010" s="22"/>
    </row>
    <row r="8011">
      <c r="D8011" s="22"/>
    </row>
    <row r="8012">
      <c r="D8012" s="22"/>
    </row>
    <row r="8013">
      <c r="D8013" s="22"/>
    </row>
    <row r="8014">
      <c r="D8014" s="22"/>
    </row>
    <row r="8015">
      <c r="D8015" s="22"/>
    </row>
    <row r="8016">
      <c r="D8016" s="22"/>
    </row>
    <row r="8017">
      <c r="D8017" s="22"/>
    </row>
    <row r="8018">
      <c r="D8018" s="22"/>
    </row>
    <row r="8019">
      <c r="D8019" s="22"/>
    </row>
    <row r="8020">
      <c r="D8020" s="22"/>
    </row>
    <row r="8021">
      <c r="D8021" s="22"/>
    </row>
    <row r="8022">
      <c r="D8022" s="22"/>
    </row>
    <row r="8023">
      <c r="D8023" s="22"/>
    </row>
    <row r="8024">
      <c r="D8024" s="22"/>
    </row>
    <row r="8025">
      <c r="D8025" s="22"/>
    </row>
    <row r="8026">
      <c r="D8026" s="22"/>
    </row>
    <row r="8027">
      <c r="D8027" s="22"/>
    </row>
    <row r="8028">
      <c r="D8028" s="22"/>
    </row>
    <row r="8029">
      <c r="D8029" s="22"/>
    </row>
    <row r="8030">
      <c r="D8030" s="22"/>
    </row>
    <row r="8031">
      <c r="D8031" s="22"/>
    </row>
    <row r="8032">
      <c r="D8032" s="22"/>
    </row>
    <row r="8033">
      <c r="D8033" s="22"/>
    </row>
    <row r="8034">
      <c r="D8034" s="22"/>
    </row>
    <row r="8035">
      <c r="D8035" s="22"/>
    </row>
    <row r="8036">
      <c r="D8036" s="22"/>
    </row>
    <row r="8037">
      <c r="D8037" s="22"/>
    </row>
    <row r="8038">
      <c r="D8038" s="22"/>
    </row>
    <row r="8039">
      <c r="D8039" s="22"/>
    </row>
    <row r="8040">
      <c r="D8040" s="22"/>
    </row>
    <row r="8041">
      <c r="D8041" s="22"/>
    </row>
    <row r="8042">
      <c r="D8042" s="22"/>
    </row>
    <row r="8043">
      <c r="D8043" s="22"/>
    </row>
    <row r="8044">
      <c r="D8044" s="22"/>
    </row>
    <row r="8045">
      <c r="D8045" s="22"/>
    </row>
    <row r="8046">
      <c r="D8046" s="22"/>
    </row>
    <row r="8047">
      <c r="D8047" s="22"/>
    </row>
    <row r="8048">
      <c r="D8048" s="22"/>
    </row>
    <row r="8049">
      <c r="D8049" s="22"/>
    </row>
    <row r="8050">
      <c r="D8050" s="22"/>
    </row>
    <row r="8051">
      <c r="D8051" s="22"/>
    </row>
    <row r="8052">
      <c r="D8052" s="22"/>
    </row>
    <row r="8053">
      <c r="D8053" s="22"/>
    </row>
    <row r="8054">
      <c r="D8054" s="22"/>
    </row>
    <row r="8055">
      <c r="D8055" s="22"/>
    </row>
    <row r="8056">
      <c r="D8056" s="22"/>
    </row>
    <row r="8057">
      <c r="D8057" s="22"/>
    </row>
    <row r="8058">
      <c r="D8058" s="22"/>
    </row>
    <row r="8059">
      <c r="D8059" s="22"/>
    </row>
    <row r="8060">
      <c r="D8060" s="22"/>
    </row>
    <row r="8061">
      <c r="D8061" s="22"/>
    </row>
    <row r="8062">
      <c r="D8062" s="22"/>
    </row>
    <row r="8063">
      <c r="D8063" s="22"/>
    </row>
    <row r="8064">
      <c r="D8064" s="22"/>
    </row>
    <row r="8065">
      <c r="D8065" s="22"/>
    </row>
    <row r="8066">
      <c r="D8066" s="22"/>
    </row>
    <row r="8067">
      <c r="D8067" s="22"/>
    </row>
    <row r="8068">
      <c r="D8068" s="22"/>
    </row>
    <row r="8069">
      <c r="D8069" s="22"/>
    </row>
    <row r="8070">
      <c r="D8070" s="22"/>
    </row>
    <row r="8071">
      <c r="D8071" s="22"/>
    </row>
    <row r="8072">
      <c r="D8072" s="22"/>
    </row>
    <row r="8073">
      <c r="D8073" s="22"/>
    </row>
    <row r="8074">
      <c r="D8074" s="22"/>
    </row>
    <row r="8075">
      <c r="D8075" s="22"/>
    </row>
    <row r="8076">
      <c r="D8076" s="22"/>
    </row>
    <row r="8077">
      <c r="D8077" s="22"/>
    </row>
    <row r="8078">
      <c r="D8078" s="22"/>
    </row>
    <row r="8079">
      <c r="D8079" s="22"/>
    </row>
    <row r="8080">
      <c r="D8080" s="22"/>
    </row>
    <row r="8081">
      <c r="D8081" s="22"/>
    </row>
    <row r="8082">
      <c r="D8082" s="22"/>
    </row>
    <row r="8083">
      <c r="D8083" s="22"/>
    </row>
    <row r="8084">
      <c r="D8084" s="22"/>
    </row>
    <row r="8085">
      <c r="D8085" s="22"/>
    </row>
    <row r="8086">
      <c r="D8086" s="22"/>
    </row>
    <row r="8087">
      <c r="D8087" s="22"/>
    </row>
    <row r="8088">
      <c r="D8088" s="22"/>
    </row>
    <row r="8089">
      <c r="D8089" s="22"/>
    </row>
    <row r="8090">
      <c r="D8090" s="22"/>
    </row>
    <row r="8091">
      <c r="D8091" s="22"/>
    </row>
    <row r="8092">
      <c r="D8092" s="22"/>
    </row>
    <row r="8093">
      <c r="D8093" s="22"/>
    </row>
    <row r="8094">
      <c r="D8094" s="22"/>
    </row>
    <row r="8095">
      <c r="D8095" s="22"/>
    </row>
    <row r="8096">
      <c r="D8096" s="22"/>
    </row>
    <row r="8097">
      <c r="D8097" s="22"/>
    </row>
    <row r="8098">
      <c r="D8098" s="22"/>
    </row>
    <row r="8099">
      <c r="D8099" s="22"/>
    </row>
    <row r="8100">
      <c r="D8100" s="22"/>
    </row>
    <row r="8101">
      <c r="D8101" s="22"/>
    </row>
    <row r="8102">
      <c r="D8102" s="22"/>
    </row>
    <row r="8103">
      <c r="D8103" s="22"/>
    </row>
    <row r="8104">
      <c r="D8104" s="22"/>
    </row>
    <row r="8105">
      <c r="D8105" s="22"/>
    </row>
    <row r="8106">
      <c r="D8106" s="22"/>
    </row>
    <row r="8107">
      <c r="D8107" s="22"/>
    </row>
    <row r="8108">
      <c r="D8108" s="22"/>
    </row>
    <row r="8109">
      <c r="D8109" s="22"/>
    </row>
    <row r="8110">
      <c r="D8110" s="22"/>
    </row>
    <row r="8111">
      <c r="D8111" s="22"/>
    </row>
    <row r="8112">
      <c r="D8112" s="22"/>
    </row>
    <row r="8113">
      <c r="D8113" s="22"/>
    </row>
    <row r="8114">
      <c r="D8114" s="22"/>
    </row>
    <row r="8115">
      <c r="D8115" s="22"/>
    </row>
    <row r="8116">
      <c r="D8116" s="22"/>
    </row>
    <row r="8117">
      <c r="D8117" s="22"/>
    </row>
    <row r="8118">
      <c r="D8118" s="22"/>
    </row>
    <row r="8119">
      <c r="D8119" s="22"/>
    </row>
    <row r="8120">
      <c r="D8120" s="22"/>
    </row>
    <row r="8121">
      <c r="D8121" s="22"/>
    </row>
    <row r="8122">
      <c r="D8122" s="22"/>
    </row>
    <row r="8123">
      <c r="D8123" s="22"/>
    </row>
    <row r="8124">
      <c r="D8124" s="22"/>
    </row>
    <row r="8125">
      <c r="D8125" s="22"/>
    </row>
    <row r="8126">
      <c r="D8126" s="22"/>
    </row>
    <row r="8127">
      <c r="D8127" s="22"/>
    </row>
    <row r="8128">
      <c r="D8128" s="22"/>
    </row>
    <row r="8129">
      <c r="D8129" s="22"/>
    </row>
    <row r="8130">
      <c r="D8130" s="22"/>
    </row>
    <row r="8131">
      <c r="D8131" s="22"/>
    </row>
    <row r="8132">
      <c r="D8132" s="22"/>
    </row>
    <row r="8133">
      <c r="D8133" s="22"/>
    </row>
    <row r="8134">
      <c r="D8134" s="22"/>
    </row>
    <row r="8135">
      <c r="D8135" s="22"/>
    </row>
    <row r="8136">
      <c r="D8136" s="22"/>
    </row>
    <row r="8137">
      <c r="D8137" s="22"/>
    </row>
    <row r="8138">
      <c r="D8138" s="22"/>
    </row>
    <row r="8139">
      <c r="D8139" s="22"/>
    </row>
    <row r="8140">
      <c r="D8140" s="22"/>
    </row>
    <row r="8141">
      <c r="D8141" s="22"/>
    </row>
    <row r="8142">
      <c r="D8142" s="22"/>
    </row>
    <row r="8143">
      <c r="D8143" s="22"/>
    </row>
    <row r="8144">
      <c r="D8144" s="22"/>
    </row>
    <row r="8145">
      <c r="D8145" s="22"/>
    </row>
    <row r="8146">
      <c r="D8146" s="22"/>
    </row>
    <row r="8147">
      <c r="D8147" s="22"/>
    </row>
    <row r="8148">
      <c r="D8148" s="22"/>
    </row>
    <row r="8149">
      <c r="D8149" s="22"/>
    </row>
    <row r="8150">
      <c r="D8150" s="22"/>
    </row>
    <row r="8151">
      <c r="D8151" s="22"/>
    </row>
    <row r="8152">
      <c r="D8152" s="22"/>
    </row>
    <row r="8153">
      <c r="D8153" s="22"/>
    </row>
    <row r="8154">
      <c r="D8154" s="22"/>
    </row>
    <row r="8155">
      <c r="D8155" s="22"/>
    </row>
    <row r="8156">
      <c r="D8156" s="22"/>
    </row>
    <row r="8157">
      <c r="D8157" s="22"/>
    </row>
    <row r="8158">
      <c r="D8158" s="22"/>
    </row>
    <row r="8159">
      <c r="D8159" s="22"/>
    </row>
    <row r="8160">
      <c r="D8160" s="22"/>
    </row>
    <row r="8161">
      <c r="D8161" s="22"/>
    </row>
    <row r="8162">
      <c r="D8162" s="22"/>
    </row>
    <row r="8163">
      <c r="D8163" s="22"/>
    </row>
    <row r="8164">
      <c r="D8164" s="22"/>
    </row>
    <row r="8165">
      <c r="D8165" s="22"/>
    </row>
    <row r="8166">
      <c r="D8166" s="22"/>
    </row>
    <row r="8167">
      <c r="D8167" s="22"/>
    </row>
    <row r="8168">
      <c r="D8168" s="22"/>
    </row>
    <row r="8169">
      <c r="D8169" s="22"/>
    </row>
    <row r="8170">
      <c r="D8170" s="22"/>
    </row>
    <row r="8171">
      <c r="D8171" s="22"/>
    </row>
    <row r="8172">
      <c r="D8172" s="22"/>
    </row>
    <row r="8173">
      <c r="D8173" s="22"/>
    </row>
    <row r="8174">
      <c r="D8174" s="22"/>
    </row>
    <row r="8175">
      <c r="D8175" s="22"/>
    </row>
    <row r="8176">
      <c r="D8176" s="22"/>
    </row>
    <row r="8177">
      <c r="D8177" s="22"/>
    </row>
    <row r="8178">
      <c r="D8178" s="22"/>
    </row>
    <row r="8179">
      <c r="D8179" s="22"/>
    </row>
    <row r="8180">
      <c r="D8180" s="22"/>
    </row>
    <row r="8181">
      <c r="D8181" s="22"/>
    </row>
    <row r="8182">
      <c r="D8182" s="22"/>
    </row>
    <row r="8183">
      <c r="D8183" s="22"/>
    </row>
    <row r="8184">
      <c r="D8184" s="22"/>
    </row>
    <row r="8185">
      <c r="D8185" s="22"/>
    </row>
    <row r="8186">
      <c r="D8186" s="22"/>
    </row>
    <row r="8187">
      <c r="D8187" s="22"/>
    </row>
    <row r="8188">
      <c r="D8188" s="22"/>
    </row>
    <row r="8189">
      <c r="D8189" s="22"/>
    </row>
    <row r="8190">
      <c r="D8190" s="22"/>
    </row>
    <row r="8191">
      <c r="D8191" s="22"/>
    </row>
    <row r="8192">
      <c r="D8192" s="22"/>
    </row>
    <row r="8193">
      <c r="D8193" s="22"/>
    </row>
    <row r="8194">
      <c r="D8194" s="22"/>
    </row>
    <row r="8195">
      <c r="D8195" s="22"/>
    </row>
    <row r="8196">
      <c r="D8196" s="22"/>
    </row>
    <row r="8197">
      <c r="D8197" s="22"/>
    </row>
    <row r="8198">
      <c r="D8198" s="22"/>
    </row>
    <row r="8199">
      <c r="D8199" s="22"/>
    </row>
    <row r="8200">
      <c r="D8200" s="22"/>
    </row>
    <row r="8201">
      <c r="D8201" s="22"/>
    </row>
    <row r="8202">
      <c r="D8202" s="22"/>
    </row>
    <row r="8203">
      <c r="D8203" s="22"/>
    </row>
    <row r="8204">
      <c r="D8204" s="22"/>
    </row>
    <row r="8205">
      <c r="D8205" s="22"/>
    </row>
    <row r="8206">
      <c r="D8206" s="22"/>
    </row>
    <row r="8207">
      <c r="D8207" s="22"/>
    </row>
    <row r="8208">
      <c r="D8208" s="22"/>
    </row>
    <row r="8209">
      <c r="D8209" s="22"/>
    </row>
    <row r="8210">
      <c r="D8210" s="22"/>
    </row>
    <row r="8211">
      <c r="D8211" s="22"/>
    </row>
    <row r="8212">
      <c r="D8212" s="22"/>
    </row>
    <row r="8213">
      <c r="D8213" s="22"/>
    </row>
    <row r="8214">
      <c r="D8214" s="22"/>
    </row>
    <row r="8215">
      <c r="D8215" s="22"/>
    </row>
    <row r="8216">
      <c r="D8216" s="22"/>
    </row>
    <row r="8217">
      <c r="D8217" s="22"/>
    </row>
    <row r="8218">
      <c r="D8218" s="22"/>
    </row>
    <row r="8219">
      <c r="D8219" s="22"/>
    </row>
    <row r="8220">
      <c r="D8220" s="22"/>
    </row>
    <row r="8221">
      <c r="D8221" s="22"/>
    </row>
    <row r="8222">
      <c r="D8222" s="22"/>
    </row>
    <row r="8223">
      <c r="D8223" s="22"/>
    </row>
    <row r="8224">
      <c r="D8224" s="22"/>
    </row>
    <row r="8225">
      <c r="D8225" s="22"/>
    </row>
    <row r="8226">
      <c r="D8226" s="22"/>
    </row>
    <row r="8227">
      <c r="D8227" s="22"/>
    </row>
    <row r="8228">
      <c r="D8228" s="22"/>
    </row>
    <row r="8229">
      <c r="D8229" s="22"/>
    </row>
    <row r="8230">
      <c r="D8230" s="22"/>
    </row>
    <row r="8231">
      <c r="D8231" s="22"/>
    </row>
    <row r="8232">
      <c r="D8232" s="22"/>
    </row>
    <row r="8233">
      <c r="D8233" s="22"/>
    </row>
    <row r="8234">
      <c r="D8234" s="22"/>
    </row>
    <row r="8235">
      <c r="D8235" s="22"/>
    </row>
    <row r="8236">
      <c r="D8236" s="22"/>
    </row>
    <row r="8237">
      <c r="D8237" s="22"/>
    </row>
    <row r="8238">
      <c r="D8238" s="22"/>
    </row>
    <row r="8239">
      <c r="D8239" s="22"/>
    </row>
    <row r="8240">
      <c r="D8240" s="22"/>
    </row>
    <row r="8241">
      <c r="D8241" s="22"/>
    </row>
    <row r="8242">
      <c r="D8242" s="22"/>
    </row>
    <row r="8243">
      <c r="D8243" s="22"/>
    </row>
    <row r="8244">
      <c r="D8244" s="22"/>
    </row>
    <row r="8245">
      <c r="D8245" s="22"/>
    </row>
    <row r="8246">
      <c r="D8246" s="22"/>
    </row>
    <row r="8247">
      <c r="D8247" s="22"/>
    </row>
    <row r="8248">
      <c r="D8248" s="22"/>
    </row>
    <row r="8249">
      <c r="D8249" s="22"/>
    </row>
    <row r="8250">
      <c r="D8250" s="22"/>
    </row>
    <row r="8251">
      <c r="D8251" s="22"/>
    </row>
    <row r="8252">
      <c r="D8252" s="22"/>
    </row>
    <row r="8253">
      <c r="D8253" s="22"/>
    </row>
    <row r="8254">
      <c r="D8254" s="22"/>
    </row>
    <row r="8255">
      <c r="D8255" s="22"/>
    </row>
    <row r="8256">
      <c r="D8256" s="22"/>
    </row>
    <row r="8257">
      <c r="D8257" s="22"/>
    </row>
    <row r="8258">
      <c r="D8258" s="22"/>
    </row>
    <row r="8259">
      <c r="D8259" s="22"/>
    </row>
    <row r="8260">
      <c r="D8260" s="22"/>
    </row>
    <row r="8261">
      <c r="D8261" s="22"/>
    </row>
    <row r="8262">
      <c r="D8262" s="22"/>
    </row>
    <row r="8263">
      <c r="D8263" s="22"/>
    </row>
    <row r="8264">
      <c r="D8264" s="22"/>
    </row>
    <row r="8265">
      <c r="D8265" s="22"/>
    </row>
    <row r="8266">
      <c r="D8266" s="22"/>
    </row>
    <row r="8267">
      <c r="D8267" s="22"/>
    </row>
    <row r="8268">
      <c r="D8268" s="22"/>
    </row>
    <row r="8269">
      <c r="D8269" s="22"/>
    </row>
    <row r="8270">
      <c r="D8270" s="22"/>
    </row>
    <row r="8271">
      <c r="D8271" s="22"/>
    </row>
    <row r="8272">
      <c r="D8272" s="22"/>
    </row>
    <row r="8273">
      <c r="D8273" s="22"/>
    </row>
    <row r="8274">
      <c r="D8274" s="22"/>
    </row>
    <row r="8275">
      <c r="D8275" s="22"/>
    </row>
    <row r="8276">
      <c r="D8276" s="22"/>
    </row>
    <row r="8277">
      <c r="D8277" s="22"/>
    </row>
    <row r="8278">
      <c r="D8278" s="22"/>
    </row>
    <row r="8279">
      <c r="D8279" s="22"/>
    </row>
    <row r="8280">
      <c r="D8280" s="22"/>
    </row>
    <row r="8281">
      <c r="D8281" s="22"/>
    </row>
    <row r="8282">
      <c r="D8282" s="22"/>
    </row>
    <row r="8283">
      <c r="D8283" s="22"/>
    </row>
    <row r="8284">
      <c r="D8284" s="22"/>
    </row>
    <row r="8285">
      <c r="D8285" s="22"/>
    </row>
    <row r="8286">
      <c r="D8286" s="22"/>
    </row>
    <row r="8287">
      <c r="D8287" s="22"/>
    </row>
    <row r="8288">
      <c r="D8288" s="22"/>
    </row>
    <row r="8289">
      <c r="D8289" s="22"/>
    </row>
    <row r="8290">
      <c r="D8290" s="22"/>
    </row>
    <row r="8291">
      <c r="D8291" s="22"/>
    </row>
    <row r="8292">
      <c r="D8292" s="22"/>
    </row>
    <row r="8293">
      <c r="D8293" s="22"/>
    </row>
    <row r="8294">
      <c r="D8294" s="22"/>
    </row>
    <row r="8295">
      <c r="D8295" s="22"/>
    </row>
    <row r="8296">
      <c r="D8296" s="22"/>
    </row>
    <row r="8297">
      <c r="D8297" s="22"/>
    </row>
    <row r="8298">
      <c r="D8298" s="22"/>
    </row>
    <row r="8299">
      <c r="D8299" s="22"/>
    </row>
    <row r="8300">
      <c r="D8300" s="22"/>
    </row>
    <row r="8301">
      <c r="D8301" s="22"/>
    </row>
    <row r="8302">
      <c r="D8302" s="22"/>
    </row>
    <row r="8303">
      <c r="D8303" s="22"/>
    </row>
    <row r="8304">
      <c r="D8304" s="22"/>
    </row>
    <row r="8305">
      <c r="D8305" s="22"/>
    </row>
    <row r="8306">
      <c r="D8306" s="22"/>
    </row>
    <row r="8307">
      <c r="D8307" s="22"/>
    </row>
    <row r="8308">
      <c r="D8308" s="22"/>
    </row>
    <row r="8309">
      <c r="D8309" s="22"/>
    </row>
    <row r="8310">
      <c r="D8310" s="22"/>
    </row>
    <row r="8311">
      <c r="D8311" s="22"/>
    </row>
    <row r="8312">
      <c r="D8312" s="22"/>
    </row>
    <row r="8313">
      <c r="D8313" s="22"/>
    </row>
    <row r="8314">
      <c r="D8314" s="22"/>
    </row>
    <row r="8315">
      <c r="D8315" s="22"/>
    </row>
    <row r="8316">
      <c r="D8316" s="22"/>
    </row>
    <row r="8317">
      <c r="D8317" s="22"/>
    </row>
    <row r="8318">
      <c r="D8318" s="22"/>
    </row>
    <row r="8319">
      <c r="D8319" s="22"/>
    </row>
    <row r="8320">
      <c r="D8320" s="22"/>
    </row>
    <row r="8321">
      <c r="D8321" s="22"/>
    </row>
    <row r="8322">
      <c r="D8322" s="22"/>
    </row>
    <row r="8323">
      <c r="D8323" s="22"/>
    </row>
    <row r="8324">
      <c r="D8324" s="22"/>
    </row>
    <row r="8325">
      <c r="D8325" s="22"/>
    </row>
    <row r="8326">
      <c r="D8326" s="22"/>
    </row>
    <row r="8327">
      <c r="D8327" s="22"/>
    </row>
    <row r="8328">
      <c r="D8328" s="22"/>
    </row>
    <row r="8329">
      <c r="D8329" s="22"/>
    </row>
    <row r="8330">
      <c r="D8330" s="22"/>
    </row>
    <row r="8331">
      <c r="D8331" s="22"/>
    </row>
    <row r="8332">
      <c r="D8332" s="22"/>
    </row>
    <row r="8333">
      <c r="D8333" s="22"/>
    </row>
    <row r="8334">
      <c r="D8334" s="22"/>
    </row>
    <row r="8335">
      <c r="D8335" s="22"/>
    </row>
    <row r="8336">
      <c r="D8336" s="22"/>
    </row>
    <row r="8337">
      <c r="D8337" s="22"/>
    </row>
    <row r="8338">
      <c r="D8338" s="22"/>
    </row>
    <row r="8339">
      <c r="D8339" s="22"/>
    </row>
    <row r="8340">
      <c r="D8340" s="22"/>
    </row>
    <row r="8341">
      <c r="D8341" s="22"/>
    </row>
    <row r="8342">
      <c r="D8342" s="22"/>
    </row>
    <row r="8343">
      <c r="D8343" s="22"/>
    </row>
    <row r="8344">
      <c r="D8344" s="22"/>
    </row>
    <row r="8345">
      <c r="D8345" s="22"/>
    </row>
    <row r="8346">
      <c r="D8346" s="22"/>
    </row>
    <row r="8347">
      <c r="D8347" s="22"/>
    </row>
    <row r="8348">
      <c r="D8348" s="22"/>
    </row>
    <row r="8349">
      <c r="D8349" s="22"/>
    </row>
    <row r="8350">
      <c r="D8350" s="22"/>
    </row>
    <row r="8351">
      <c r="D8351" s="22"/>
    </row>
    <row r="8352">
      <c r="D8352" s="22"/>
    </row>
    <row r="8353">
      <c r="D8353" s="22"/>
    </row>
    <row r="8354">
      <c r="D8354" s="22"/>
    </row>
    <row r="8355">
      <c r="D8355" s="22"/>
    </row>
    <row r="8356">
      <c r="D8356" s="22"/>
    </row>
    <row r="8357">
      <c r="D8357" s="22"/>
    </row>
    <row r="8358">
      <c r="D8358" s="22"/>
    </row>
    <row r="8359">
      <c r="D8359" s="22"/>
    </row>
    <row r="8360">
      <c r="D8360" s="22"/>
    </row>
    <row r="8361">
      <c r="D8361" s="22"/>
    </row>
    <row r="8362">
      <c r="D8362" s="22"/>
    </row>
    <row r="8363">
      <c r="D8363" s="22"/>
    </row>
    <row r="8364">
      <c r="D8364" s="22"/>
    </row>
    <row r="8365">
      <c r="D8365" s="22"/>
    </row>
    <row r="8366">
      <c r="D8366" s="22"/>
    </row>
    <row r="8367">
      <c r="D8367" s="22"/>
    </row>
    <row r="8368">
      <c r="D8368" s="22"/>
    </row>
    <row r="8369">
      <c r="D8369" s="22"/>
    </row>
    <row r="8370">
      <c r="D8370" s="22"/>
    </row>
    <row r="8371">
      <c r="D8371" s="22"/>
    </row>
    <row r="8372">
      <c r="D8372" s="22"/>
    </row>
    <row r="8373">
      <c r="D8373" s="22"/>
    </row>
    <row r="8374">
      <c r="D8374" s="22"/>
    </row>
    <row r="8375">
      <c r="D8375" s="22"/>
    </row>
    <row r="8376">
      <c r="D8376" s="22"/>
    </row>
    <row r="8377">
      <c r="D8377" s="22"/>
    </row>
    <row r="8378">
      <c r="D8378" s="22"/>
    </row>
    <row r="8379">
      <c r="D8379" s="22"/>
    </row>
    <row r="8380">
      <c r="D8380" s="22"/>
    </row>
    <row r="8381">
      <c r="D8381" s="22"/>
    </row>
    <row r="8382">
      <c r="D8382" s="22"/>
    </row>
    <row r="8383">
      <c r="D8383" s="22"/>
    </row>
    <row r="8384">
      <c r="D8384" s="22"/>
    </row>
    <row r="8385">
      <c r="D8385" s="22"/>
    </row>
    <row r="8386">
      <c r="D8386" s="22"/>
    </row>
    <row r="8387">
      <c r="D8387" s="22"/>
    </row>
    <row r="8388">
      <c r="D8388" s="22"/>
    </row>
    <row r="8389">
      <c r="D8389" s="22"/>
    </row>
    <row r="8390">
      <c r="D8390" s="22"/>
    </row>
    <row r="8391">
      <c r="D8391" s="22"/>
    </row>
    <row r="8392">
      <c r="D8392" s="22"/>
    </row>
    <row r="8393">
      <c r="D8393" s="22"/>
    </row>
    <row r="8394">
      <c r="D8394" s="22"/>
    </row>
    <row r="8395">
      <c r="D8395" s="22"/>
    </row>
    <row r="8396">
      <c r="D8396" s="22"/>
    </row>
    <row r="8397">
      <c r="D8397" s="22"/>
    </row>
    <row r="8398">
      <c r="D8398" s="22"/>
    </row>
    <row r="8399">
      <c r="D8399" s="22"/>
    </row>
    <row r="8400">
      <c r="D8400" s="22"/>
    </row>
    <row r="8401">
      <c r="D8401" s="22"/>
    </row>
    <row r="8402">
      <c r="D8402" s="22"/>
    </row>
    <row r="8403">
      <c r="D8403" s="22"/>
    </row>
    <row r="8404">
      <c r="D8404" s="22"/>
    </row>
    <row r="8405">
      <c r="D8405" s="22"/>
    </row>
    <row r="8406">
      <c r="D8406" s="22"/>
    </row>
    <row r="8407">
      <c r="D8407" s="22"/>
    </row>
    <row r="8408">
      <c r="D8408" s="22"/>
    </row>
    <row r="8409">
      <c r="D8409" s="22"/>
    </row>
    <row r="8410">
      <c r="D8410" s="22"/>
    </row>
    <row r="8411">
      <c r="D8411" s="22"/>
    </row>
    <row r="8412">
      <c r="D8412" s="22"/>
    </row>
    <row r="8413">
      <c r="D8413" s="22"/>
    </row>
    <row r="8414">
      <c r="D8414" s="22"/>
    </row>
    <row r="8415">
      <c r="D8415" s="22"/>
    </row>
    <row r="8416">
      <c r="D8416" s="22"/>
    </row>
    <row r="8417">
      <c r="D8417" s="22"/>
    </row>
    <row r="8418">
      <c r="D8418" s="22"/>
    </row>
    <row r="8419">
      <c r="D8419" s="22"/>
    </row>
    <row r="8420">
      <c r="D8420" s="22"/>
    </row>
    <row r="8421">
      <c r="D8421" s="22"/>
    </row>
    <row r="8422">
      <c r="D8422" s="22"/>
    </row>
    <row r="8423">
      <c r="D8423" s="22"/>
    </row>
    <row r="8424">
      <c r="D8424" s="22"/>
    </row>
    <row r="8425">
      <c r="D8425" s="22"/>
    </row>
    <row r="8426">
      <c r="D8426" s="22"/>
    </row>
    <row r="8427">
      <c r="D8427" s="22"/>
    </row>
    <row r="8428">
      <c r="D8428" s="22"/>
    </row>
    <row r="8429">
      <c r="D8429" s="22"/>
    </row>
    <row r="8430">
      <c r="D8430" s="22"/>
    </row>
    <row r="8431">
      <c r="D8431" s="22"/>
    </row>
    <row r="8432">
      <c r="D8432" s="22"/>
    </row>
    <row r="8433">
      <c r="D8433" s="22"/>
    </row>
    <row r="8434">
      <c r="D8434" s="22"/>
    </row>
    <row r="8435">
      <c r="D8435" s="22"/>
    </row>
    <row r="8436">
      <c r="D8436" s="22"/>
    </row>
    <row r="8437">
      <c r="D8437" s="22"/>
    </row>
    <row r="8438">
      <c r="D8438" s="22"/>
    </row>
    <row r="8439">
      <c r="D8439" s="22"/>
    </row>
    <row r="8440">
      <c r="D8440" s="22"/>
    </row>
    <row r="8441">
      <c r="D8441" s="22"/>
    </row>
    <row r="8442">
      <c r="D8442" s="22"/>
    </row>
    <row r="8443">
      <c r="D8443" s="22"/>
    </row>
    <row r="8444">
      <c r="D8444" s="22"/>
    </row>
    <row r="8445">
      <c r="D8445" s="22"/>
    </row>
    <row r="8446">
      <c r="D8446" s="22"/>
    </row>
    <row r="8447">
      <c r="D8447" s="22"/>
    </row>
    <row r="8448">
      <c r="D8448" s="22"/>
    </row>
    <row r="8449">
      <c r="D8449" s="22"/>
    </row>
    <row r="8450">
      <c r="D8450" s="22"/>
    </row>
    <row r="8451">
      <c r="D8451" s="22"/>
    </row>
    <row r="8452">
      <c r="D8452" s="22"/>
    </row>
    <row r="8453">
      <c r="D8453" s="22"/>
    </row>
    <row r="8454">
      <c r="D8454" s="22"/>
    </row>
    <row r="8455">
      <c r="D8455" s="22"/>
    </row>
    <row r="8456">
      <c r="D8456" s="22"/>
    </row>
    <row r="8457">
      <c r="D8457" s="22"/>
    </row>
    <row r="8458">
      <c r="D8458" s="22"/>
    </row>
    <row r="8459">
      <c r="D8459" s="22"/>
    </row>
    <row r="8460">
      <c r="D8460" s="22"/>
    </row>
    <row r="8461">
      <c r="D8461" s="22"/>
    </row>
    <row r="8462">
      <c r="D8462" s="22"/>
    </row>
    <row r="8463">
      <c r="D8463" s="22"/>
    </row>
    <row r="8464">
      <c r="D8464" s="22"/>
    </row>
    <row r="8465">
      <c r="D8465" s="22"/>
    </row>
    <row r="8466">
      <c r="D8466" s="22"/>
    </row>
    <row r="8467">
      <c r="D8467" s="22"/>
    </row>
    <row r="8468">
      <c r="D8468" s="22"/>
    </row>
    <row r="8469">
      <c r="D8469" s="22"/>
    </row>
    <row r="8470">
      <c r="D8470" s="22"/>
    </row>
    <row r="8471">
      <c r="D8471" s="22"/>
    </row>
    <row r="8472">
      <c r="D8472" s="22"/>
    </row>
    <row r="8473">
      <c r="D8473" s="22"/>
    </row>
    <row r="8474">
      <c r="D8474" s="22"/>
    </row>
    <row r="8475">
      <c r="D8475" s="22"/>
    </row>
    <row r="8476">
      <c r="D8476" s="22"/>
    </row>
    <row r="8477">
      <c r="D8477" s="22"/>
    </row>
    <row r="8478">
      <c r="D8478" s="22"/>
    </row>
    <row r="8479">
      <c r="D8479" s="22"/>
    </row>
    <row r="8480">
      <c r="D8480" s="22"/>
    </row>
    <row r="8481">
      <c r="D8481" s="22"/>
    </row>
    <row r="8482">
      <c r="D8482" s="22"/>
    </row>
    <row r="8483">
      <c r="D8483" s="22"/>
    </row>
    <row r="8484">
      <c r="D8484" s="22"/>
    </row>
    <row r="8485">
      <c r="D8485" s="22"/>
    </row>
    <row r="8486">
      <c r="D8486" s="22"/>
    </row>
    <row r="8487">
      <c r="D8487" s="22"/>
    </row>
    <row r="8488">
      <c r="D8488" s="22"/>
    </row>
    <row r="8489">
      <c r="D8489" s="22"/>
    </row>
    <row r="8490">
      <c r="D8490" s="22"/>
    </row>
    <row r="8491">
      <c r="D8491" s="22"/>
    </row>
    <row r="8492">
      <c r="D8492" s="22"/>
    </row>
    <row r="8493">
      <c r="D8493" s="22"/>
    </row>
    <row r="8494">
      <c r="D8494" s="22"/>
    </row>
    <row r="8495">
      <c r="D8495" s="22"/>
    </row>
    <row r="8496">
      <c r="D8496" s="22"/>
    </row>
    <row r="8497">
      <c r="D8497" s="22"/>
    </row>
    <row r="8498">
      <c r="D8498" s="22"/>
    </row>
    <row r="8499">
      <c r="D8499" s="22"/>
    </row>
    <row r="8500">
      <c r="D8500" s="22"/>
    </row>
    <row r="8501">
      <c r="D8501" s="22"/>
    </row>
    <row r="8502">
      <c r="D8502" s="22"/>
    </row>
    <row r="8503">
      <c r="D8503" s="22"/>
    </row>
    <row r="8504">
      <c r="D8504" s="22"/>
    </row>
    <row r="8505">
      <c r="D8505" s="22"/>
    </row>
    <row r="8506">
      <c r="D8506" s="22"/>
    </row>
    <row r="8507">
      <c r="D8507" s="22"/>
    </row>
    <row r="8508">
      <c r="D8508" s="22"/>
    </row>
    <row r="8509">
      <c r="D8509" s="22"/>
    </row>
    <row r="8510">
      <c r="D8510" s="22"/>
    </row>
    <row r="8511">
      <c r="D8511" s="22"/>
    </row>
    <row r="8512">
      <c r="D8512" s="22"/>
    </row>
    <row r="8513">
      <c r="D8513" s="22"/>
    </row>
    <row r="8514">
      <c r="D8514" s="22"/>
    </row>
    <row r="8515">
      <c r="D8515" s="22"/>
    </row>
    <row r="8516">
      <c r="D8516" s="22"/>
    </row>
    <row r="8517">
      <c r="D8517" s="22"/>
    </row>
    <row r="8518">
      <c r="D8518" s="22"/>
    </row>
    <row r="8519">
      <c r="D8519" s="22"/>
    </row>
    <row r="8520">
      <c r="D8520" s="22"/>
    </row>
    <row r="8521">
      <c r="D8521" s="22"/>
    </row>
    <row r="8522">
      <c r="D8522" s="22"/>
    </row>
    <row r="8523">
      <c r="D8523" s="22"/>
    </row>
    <row r="8524">
      <c r="D8524" s="22"/>
    </row>
    <row r="8525">
      <c r="D8525" s="22"/>
    </row>
    <row r="8526">
      <c r="D8526" s="22"/>
    </row>
    <row r="8527">
      <c r="D8527" s="22"/>
    </row>
    <row r="8528">
      <c r="D8528" s="22"/>
    </row>
    <row r="8529">
      <c r="D8529" s="22"/>
    </row>
    <row r="8530">
      <c r="D8530" s="22"/>
    </row>
    <row r="8531">
      <c r="D8531" s="22"/>
    </row>
    <row r="8532">
      <c r="D8532" s="22"/>
    </row>
    <row r="8533">
      <c r="D8533" s="22"/>
    </row>
    <row r="8534">
      <c r="D8534" s="22"/>
    </row>
    <row r="8535">
      <c r="D8535" s="22"/>
    </row>
    <row r="8536">
      <c r="D8536" s="22"/>
    </row>
    <row r="8537">
      <c r="D8537" s="22"/>
    </row>
    <row r="8538">
      <c r="D8538" s="22"/>
    </row>
    <row r="8539">
      <c r="D8539" s="22"/>
    </row>
    <row r="8540">
      <c r="D8540" s="22"/>
    </row>
    <row r="8541">
      <c r="D8541" s="22"/>
    </row>
    <row r="8542">
      <c r="D8542" s="22"/>
    </row>
    <row r="8543">
      <c r="D8543" s="22"/>
    </row>
    <row r="8544">
      <c r="D8544" s="22"/>
    </row>
    <row r="8545">
      <c r="D8545" s="22"/>
    </row>
    <row r="8546">
      <c r="D8546" s="22"/>
    </row>
    <row r="8547">
      <c r="D8547" s="22"/>
    </row>
    <row r="8548">
      <c r="D8548" s="22"/>
    </row>
    <row r="8549">
      <c r="D8549" s="22"/>
    </row>
    <row r="8550">
      <c r="D8550" s="22"/>
    </row>
    <row r="8551">
      <c r="D8551" s="22"/>
    </row>
    <row r="8552">
      <c r="D8552" s="22"/>
    </row>
    <row r="8553">
      <c r="D8553" s="22"/>
    </row>
    <row r="8554">
      <c r="D8554" s="22"/>
    </row>
    <row r="8555">
      <c r="D8555" s="22"/>
    </row>
    <row r="8556">
      <c r="D8556" s="22"/>
    </row>
    <row r="8557">
      <c r="D8557" s="22"/>
    </row>
    <row r="8558">
      <c r="D8558" s="22"/>
    </row>
    <row r="8559">
      <c r="D8559" s="22"/>
    </row>
    <row r="8560">
      <c r="D8560" s="22"/>
    </row>
    <row r="8561">
      <c r="D8561" s="22"/>
    </row>
    <row r="8562">
      <c r="D8562" s="22"/>
    </row>
    <row r="8563">
      <c r="D8563" s="22"/>
    </row>
    <row r="8564">
      <c r="D8564" s="22"/>
    </row>
    <row r="8565">
      <c r="D8565" s="22"/>
    </row>
    <row r="8566">
      <c r="D8566" s="22"/>
    </row>
    <row r="8567">
      <c r="D8567" s="22"/>
    </row>
    <row r="8568">
      <c r="D8568" s="22"/>
    </row>
    <row r="8569">
      <c r="D8569" s="22"/>
    </row>
    <row r="8570">
      <c r="D8570" s="22"/>
    </row>
    <row r="8571">
      <c r="D8571" s="22"/>
    </row>
    <row r="8572">
      <c r="D8572" s="22"/>
    </row>
    <row r="8573">
      <c r="D8573" s="22"/>
    </row>
    <row r="8574">
      <c r="D8574" s="22"/>
    </row>
    <row r="8575">
      <c r="D8575" s="22"/>
    </row>
    <row r="8576">
      <c r="D8576" s="22"/>
    </row>
    <row r="8577">
      <c r="D8577" s="22"/>
    </row>
    <row r="8578">
      <c r="D8578" s="22"/>
    </row>
    <row r="8579">
      <c r="D8579" s="22"/>
    </row>
    <row r="8580">
      <c r="D8580" s="22"/>
    </row>
    <row r="8581">
      <c r="D8581" s="22"/>
    </row>
    <row r="8582">
      <c r="D8582" s="22"/>
    </row>
    <row r="8583">
      <c r="D8583" s="22"/>
    </row>
    <row r="8584">
      <c r="D8584" s="22"/>
    </row>
    <row r="8585">
      <c r="D8585" s="22"/>
    </row>
    <row r="8586">
      <c r="D8586" s="22"/>
    </row>
    <row r="8587">
      <c r="D8587" s="22"/>
    </row>
    <row r="8588">
      <c r="D8588" s="22"/>
    </row>
    <row r="8589">
      <c r="D8589" s="22"/>
    </row>
    <row r="8590">
      <c r="D8590" s="22"/>
    </row>
    <row r="8591">
      <c r="D8591" s="22"/>
    </row>
    <row r="8592">
      <c r="D8592" s="22"/>
    </row>
    <row r="8593">
      <c r="D8593" s="22"/>
    </row>
    <row r="8594">
      <c r="D8594" s="22"/>
    </row>
    <row r="8595">
      <c r="D8595" s="22"/>
    </row>
    <row r="8596">
      <c r="D8596" s="22"/>
    </row>
    <row r="8597">
      <c r="D8597" s="22"/>
    </row>
    <row r="8598">
      <c r="D8598" s="22"/>
    </row>
    <row r="8599">
      <c r="D8599" s="22"/>
    </row>
    <row r="8600">
      <c r="D8600" s="22"/>
    </row>
    <row r="8601">
      <c r="D8601" s="22"/>
    </row>
    <row r="8602">
      <c r="D8602" s="22"/>
    </row>
    <row r="8603">
      <c r="D8603" s="22"/>
    </row>
    <row r="8604">
      <c r="D8604" s="22"/>
    </row>
    <row r="8605">
      <c r="D8605" s="22"/>
    </row>
    <row r="8606">
      <c r="D8606" s="22"/>
    </row>
    <row r="8607">
      <c r="D8607" s="22"/>
    </row>
    <row r="8608">
      <c r="D8608" s="22"/>
    </row>
    <row r="8609">
      <c r="D8609" s="22"/>
    </row>
    <row r="8610">
      <c r="D8610" s="22"/>
    </row>
    <row r="8611">
      <c r="D8611" s="22"/>
    </row>
    <row r="8612">
      <c r="D8612" s="22"/>
    </row>
    <row r="8613">
      <c r="D8613" s="22"/>
    </row>
    <row r="8614">
      <c r="D8614" s="22"/>
    </row>
    <row r="8615">
      <c r="D8615" s="22"/>
    </row>
    <row r="8616">
      <c r="D8616" s="22"/>
    </row>
    <row r="8617">
      <c r="D8617" s="22"/>
    </row>
    <row r="8618">
      <c r="D8618" s="22"/>
    </row>
    <row r="8619">
      <c r="D8619" s="22"/>
    </row>
    <row r="8620">
      <c r="D8620" s="22"/>
    </row>
    <row r="8621">
      <c r="D8621" s="22"/>
    </row>
    <row r="8622">
      <c r="D8622" s="22"/>
    </row>
    <row r="8623">
      <c r="D8623" s="22"/>
    </row>
    <row r="8624">
      <c r="D8624" s="22"/>
    </row>
    <row r="8625">
      <c r="D8625" s="22"/>
    </row>
    <row r="8626">
      <c r="D8626" s="22"/>
    </row>
    <row r="8627">
      <c r="D8627" s="22"/>
    </row>
    <row r="8628">
      <c r="D8628" s="22"/>
    </row>
    <row r="8629">
      <c r="D8629" s="22"/>
    </row>
    <row r="8630">
      <c r="D8630" s="22"/>
    </row>
    <row r="8631">
      <c r="D8631" s="22"/>
    </row>
    <row r="8632">
      <c r="D8632" s="22"/>
    </row>
    <row r="8633">
      <c r="D8633" s="22"/>
    </row>
    <row r="8634">
      <c r="D8634" s="22"/>
    </row>
    <row r="8635">
      <c r="D8635" s="22"/>
    </row>
    <row r="8636">
      <c r="D8636" s="22"/>
    </row>
    <row r="8637">
      <c r="D8637" s="22"/>
    </row>
    <row r="8638">
      <c r="D8638" s="22"/>
    </row>
    <row r="8639">
      <c r="D8639" s="22"/>
    </row>
    <row r="8640">
      <c r="D8640" s="22"/>
    </row>
    <row r="8641">
      <c r="D8641" s="22"/>
    </row>
    <row r="8642">
      <c r="D8642" s="22"/>
    </row>
    <row r="8643">
      <c r="D8643" s="22"/>
    </row>
    <row r="8644">
      <c r="D8644" s="22"/>
    </row>
    <row r="8645">
      <c r="D8645" s="22"/>
    </row>
    <row r="8646">
      <c r="D8646" s="22"/>
    </row>
    <row r="8647">
      <c r="D8647" s="22"/>
    </row>
    <row r="8648">
      <c r="D8648" s="22"/>
    </row>
    <row r="8649">
      <c r="D8649" s="22"/>
    </row>
    <row r="8650">
      <c r="D8650" s="22"/>
    </row>
    <row r="8651">
      <c r="D8651" s="22"/>
    </row>
    <row r="8652">
      <c r="D8652" s="22"/>
    </row>
    <row r="8653">
      <c r="D8653" s="22"/>
    </row>
    <row r="8654">
      <c r="D8654" s="22"/>
    </row>
    <row r="8655">
      <c r="D8655" s="22"/>
    </row>
    <row r="8656">
      <c r="D8656" s="22"/>
    </row>
    <row r="8657">
      <c r="D8657" s="22"/>
    </row>
    <row r="8658">
      <c r="D8658" s="22"/>
    </row>
    <row r="8659">
      <c r="D8659" s="22"/>
    </row>
    <row r="8660">
      <c r="D8660" s="22"/>
    </row>
    <row r="8661">
      <c r="D8661" s="22"/>
    </row>
    <row r="8662">
      <c r="D8662" s="22"/>
    </row>
    <row r="8663">
      <c r="D8663" s="22"/>
    </row>
    <row r="8664">
      <c r="D8664" s="22"/>
    </row>
    <row r="8665">
      <c r="D8665" s="22"/>
    </row>
    <row r="8666">
      <c r="D8666" s="22"/>
    </row>
    <row r="8667">
      <c r="D8667" s="22"/>
    </row>
    <row r="8668">
      <c r="D8668" s="22"/>
    </row>
    <row r="8669">
      <c r="D8669" s="22"/>
    </row>
    <row r="8670">
      <c r="D8670" s="22"/>
    </row>
    <row r="8671">
      <c r="D8671" s="22"/>
    </row>
    <row r="8672">
      <c r="D8672" s="22"/>
    </row>
    <row r="8673">
      <c r="D8673" s="22"/>
    </row>
    <row r="8674">
      <c r="D8674" s="22"/>
    </row>
    <row r="8675">
      <c r="D8675" s="22"/>
    </row>
    <row r="8676">
      <c r="D8676" s="22"/>
    </row>
    <row r="8677">
      <c r="D8677" s="22"/>
    </row>
    <row r="8678">
      <c r="D8678" s="22"/>
    </row>
    <row r="8679">
      <c r="D8679" s="22"/>
    </row>
    <row r="8680">
      <c r="D8680" s="22"/>
    </row>
    <row r="8681">
      <c r="D8681" s="22"/>
    </row>
    <row r="8682">
      <c r="D8682" s="22"/>
    </row>
    <row r="8683">
      <c r="D8683" s="22"/>
    </row>
    <row r="8684">
      <c r="D8684" s="22"/>
    </row>
    <row r="8685">
      <c r="D8685" s="22"/>
    </row>
    <row r="8686">
      <c r="D8686" s="22"/>
    </row>
    <row r="8687">
      <c r="D8687" s="22"/>
    </row>
    <row r="8688">
      <c r="D8688" s="22"/>
    </row>
    <row r="8689">
      <c r="D8689" s="22"/>
    </row>
    <row r="8690">
      <c r="D8690" s="22"/>
    </row>
    <row r="8691">
      <c r="D8691" s="22"/>
    </row>
    <row r="8692">
      <c r="D8692" s="22"/>
    </row>
    <row r="8693">
      <c r="D8693" s="22"/>
    </row>
    <row r="8694">
      <c r="D8694" s="22"/>
    </row>
    <row r="8695">
      <c r="D8695" s="22"/>
    </row>
    <row r="8696">
      <c r="D8696" s="22"/>
    </row>
    <row r="8697">
      <c r="D8697" s="22"/>
    </row>
    <row r="8698">
      <c r="D8698" s="22"/>
    </row>
    <row r="8699">
      <c r="D8699" s="22"/>
    </row>
    <row r="8700">
      <c r="D8700" s="22"/>
    </row>
    <row r="8701">
      <c r="D8701" s="22"/>
    </row>
    <row r="8702">
      <c r="D8702" s="22"/>
    </row>
    <row r="8703">
      <c r="D8703" s="22"/>
    </row>
    <row r="8704">
      <c r="D8704" s="22"/>
    </row>
    <row r="8705">
      <c r="D8705" s="22"/>
    </row>
    <row r="8706">
      <c r="D8706" s="22"/>
    </row>
    <row r="8707">
      <c r="D8707" s="22"/>
    </row>
    <row r="8708">
      <c r="D8708" s="22"/>
    </row>
    <row r="8709">
      <c r="D8709" s="22"/>
    </row>
    <row r="8710">
      <c r="D8710" s="22"/>
    </row>
    <row r="8711">
      <c r="D8711" s="22"/>
    </row>
    <row r="8712">
      <c r="D8712" s="22"/>
    </row>
    <row r="8713">
      <c r="D8713" s="22"/>
    </row>
    <row r="8714">
      <c r="D8714" s="22"/>
    </row>
    <row r="8715">
      <c r="D8715" s="22"/>
    </row>
    <row r="8716">
      <c r="D8716" s="22"/>
    </row>
    <row r="8717">
      <c r="D8717" s="22"/>
    </row>
    <row r="8718">
      <c r="D8718" s="22"/>
    </row>
    <row r="8719">
      <c r="D8719" s="22"/>
    </row>
    <row r="8720">
      <c r="D8720" s="22"/>
    </row>
    <row r="8721">
      <c r="D8721" s="22"/>
    </row>
    <row r="8722">
      <c r="D8722" s="22"/>
    </row>
    <row r="8723">
      <c r="D8723" s="22"/>
    </row>
    <row r="8724">
      <c r="D8724" s="22"/>
    </row>
    <row r="8725">
      <c r="D8725" s="22"/>
    </row>
    <row r="8726">
      <c r="D8726" s="22"/>
    </row>
    <row r="8727">
      <c r="D8727" s="22"/>
    </row>
    <row r="8728">
      <c r="D8728" s="22"/>
    </row>
    <row r="8729">
      <c r="D8729" s="22"/>
    </row>
    <row r="8730">
      <c r="D8730" s="22"/>
    </row>
    <row r="8731">
      <c r="D8731" s="22"/>
    </row>
    <row r="8732">
      <c r="D8732" s="22"/>
    </row>
    <row r="8733">
      <c r="D8733" s="22"/>
    </row>
    <row r="8734">
      <c r="D8734" s="22"/>
    </row>
    <row r="8735">
      <c r="D8735" s="22"/>
    </row>
    <row r="8736">
      <c r="D8736" s="22"/>
    </row>
    <row r="8737">
      <c r="D8737" s="22"/>
    </row>
    <row r="8738">
      <c r="D8738" s="22"/>
    </row>
    <row r="8739">
      <c r="D8739" s="22"/>
    </row>
    <row r="8740">
      <c r="D8740" s="22"/>
    </row>
    <row r="8741">
      <c r="D8741" s="22"/>
    </row>
    <row r="8742">
      <c r="D8742" s="22"/>
    </row>
    <row r="8743">
      <c r="D8743" s="22"/>
    </row>
    <row r="8744">
      <c r="D8744" s="22"/>
    </row>
    <row r="8745">
      <c r="D8745" s="22"/>
    </row>
    <row r="8746">
      <c r="D8746" s="22"/>
    </row>
    <row r="8747">
      <c r="D8747" s="22"/>
    </row>
    <row r="8748">
      <c r="D8748" s="22"/>
    </row>
    <row r="8749">
      <c r="D8749" s="22"/>
    </row>
    <row r="8750">
      <c r="D8750" s="22"/>
    </row>
    <row r="8751">
      <c r="D8751" s="22"/>
    </row>
    <row r="8752">
      <c r="D8752" s="22"/>
    </row>
    <row r="8753">
      <c r="D8753" s="22"/>
    </row>
    <row r="8754">
      <c r="D8754" s="22"/>
    </row>
    <row r="8755">
      <c r="D8755" s="22"/>
    </row>
    <row r="8756">
      <c r="D8756" s="22"/>
    </row>
    <row r="8757">
      <c r="D8757" s="22"/>
    </row>
    <row r="8758">
      <c r="D8758" s="22"/>
    </row>
    <row r="8759">
      <c r="D8759" s="22"/>
    </row>
    <row r="8760">
      <c r="D8760" s="22"/>
    </row>
    <row r="8761">
      <c r="D8761" s="22"/>
    </row>
    <row r="8762">
      <c r="D8762" s="22"/>
    </row>
    <row r="8763">
      <c r="D8763" s="22"/>
    </row>
    <row r="8764">
      <c r="D8764" s="22"/>
    </row>
    <row r="8765">
      <c r="D8765" s="22"/>
    </row>
    <row r="8766">
      <c r="D8766" s="22"/>
    </row>
    <row r="8767">
      <c r="D8767" s="22"/>
    </row>
    <row r="8768">
      <c r="D8768" s="22"/>
    </row>
    <row r="8769">
      <c r="D8769" s="22"/>
    </row>
    <row r="8770">
      <c r="D8770" s="22"/>
    </row>
    <row r="8771">
      <c r="D8771" s="22"/>
    </row>
    <row r="8772">
      <c r="D8772" s="22"/>
    </row>
    <row r="8773">
      <c r="D8773" s="22"/>
    </row>
    <row r="8774">
      <c r="D8774" s="22"/>
    </row>
    <row r="8775">
      <c r="D8775" s="22"/>
    </row>
    <row r="8776">
      <c r="D8776" s="22"/>
    </row>
    <row r="8777">
      <c r="D8777" s="22"/>
    </row>
    <row r="8778">
      <c r="D8778" s="22"/>
    </row>
    <row r="8779">
      <c r="D8779" s="22"/>
    </row>
    <row r="8780">
      <c r="D8780" s="22"/>
    </row>
    <row r="8781">
      <c r="D8781" s="22"/>
    </row>
    <row r="8782">
      <c r="D8782" s="22"/>
    </row>
    <row r="8783">
      <c r="D8783" s="22"/>
    </row>
    <row r="8784">
      <c r="D8784" s="22"/>
    </row>
    <row r="8785">
      <c r="D8785" s="22"/>
    </row>
    <row r="8786">
      <c r="D8786" s="22"/>
    </row>
    <row r="8787">
      <c r="D8787" s="22"/>
    </row>
    <row r="8788">
      <c r="D8788" s="22"/>
    </row>
    <row r="8789">
      <c r="D8789" s="22"/>
    </row>
    <row r="8790">
      <c r="D8790" s="22"/>
    </row>
    <row r="8791">
      <c r="D8791" s="22"/>
    </row>
    <row r="8792">
      <c r="D8792" s="22"/>
    </row>
    <row r="8793">
      <c r="D8793" s="22"/>
    </row>
    <row r="8794">
      <c r="D8794" s="22"/>
    </row>
    <row r="8795">
      <c r="D8795" s="22"/>
    </row>
    <row r="8796">
      <c r="D8796" s="22"/>
    </row>
    <row r="8797">
      <c r="D8797" s="22"/>
    </row>
    <row r="8798">
      <c r="D8798" s="22"/>
    </row>
    <row r="8799">
      <c r="D8799" s="22"/>
    </row>
    <row r="8800">
      <c r="D8800" s="22"/>
    </row>
    <row r="8801">
      <c r="D8801" s="22"/>
    </row>
    <row r="8802">
      <c r="D8802" s="22"/>
    </row>
    <row r="8803">
      <c r="D8803" s="22"/>
    </row>
    <row r="8804">
      <c r="D8804" s="22"/>
    </row>
    <row r="8805">
      <c r="D8805" s="22"/>
    </row>
    <row r="8806">
      <c r="D8806" s="22"/>
    </row>
    <row r="8807">
      <c r="D8807" s="22"/>
    </row>
    <row r="8808">
      <c r="D8808" s="22"/>
    </row>
    <row r="8809">
      <c r="D8809" s="22"/>
    </row>
    <row r="8810">
      <c r="D8810" s="22"/>
    </row>
    <row r="8811">
      <c r="D8811" s="22"/>
    </row>
    <row r="8812">
      <c r="D8812" s="22"/>
    </row>
    <row r="8813">
      <c r="D8813" s="22"/>
    </row>
    <row r="8814">
      <c r="D8814" s="22"/>
    </row>
    <row r="8815">
      <c r="D8815" s="22"/>
    </row>
    <row r="8816">
      <c r="D8816" s="22"/>
    </row>
    <row r="8817">
      <c r="D8817" s="22"/>
    </row>
    <row r="8818">
      <c r="D8818" s="22"/>
    </row>
    <row r="8819">
      <c r="D8819" s="22"/>
    </row>
    <row r="8820">
      <c r="D8820" s="22"/>
    </row>
    <row r="8821">
      <c r="D8821" s="22"/>
    </row>
    <row r="8822">
      <c r="D8822" s="22"/>
    </row>
    <row r="8823">
      <c r="D8823" s="22"/>
    </row>
    <row r="8824">
      <c r="D8824" s="22"/>
    </row>
    <row r="8825">
      <c r="D8825" s="22"/>
    </row>
    <row r="8826">
      <c r="D8826" s="22"/>
    </row>
    <row r="8827">
      <c r="D8827" s="22"/>
    </row>
    <row r="8828">
      <c r="D8828" s="22"/>
    </row>
    <row r="8829">
      <c r="D8829" s="22"/>
    </row>
    <row r="8830">
      <c r="D8830" s="22"/>
    </row>
    <row r="8831">
      <c r="D8831" s="22"/>
    </row>
    <row r="8832">
      <c r="D8832" s="22"/>
    </row>
    <row r="8833">
      <c r="D8833" s="22"/>
    </row>
    <row r="8834">
      <c r="D8834" s="22"/>
    </row>
    <row r="8835">
      <c r="D8835" s="22"/>
    </row>
    <row r="8836">
      <c r="D8836" s="22"/>
    </row>
    <row r="8837">
      <c r="D8837" s="22"/>
    </row>
    <row r="8838">
      <c r="D8838" s="22"/>
    </row>
    <row r="8839">
      <c r="D8839" s="22"/>
    </row>
    <row r="8840">
      <c r="D8840" s="22"/>
    </row>
    <row r="8841">
      <c r="D8841" s="22"/>
    </row>
    <row r="8842">
      <c r="D8842" s="22"/>
    </row>
    <row r="8843">
      <c r="D8843" s="22"/>
    </row>
    <row r="8844">
      <c r="D8844" s="22"/>
    </row>
    <row r="8845">
      <c r="D8845" s="22"/>
    </row>
    <row r="8846">
      <c r="D8846" s="22"/>
    </row>
    <row r="8847">
      <c r="D8847" s="22"/>
    </row>
    <row r="8848">
      <c r="D8848" s="22"/>
    </row>
    <row r="8849">
      <c r="D8849" s="22"/>
    </row>
    <row r="8850">
      <c r="D8850" s="22"/>
    </row>
    <row r="8851">
      <c r="D8851" s="22"/>
    </row>
    <row r="8852">
      <c r="D8852" s="22"/>
    </row>
    <row r="8853">
      <c r="D8853" s="22"/>
    </row>
    <row r="8854">
      <c r="D8854" s="22"/>
    </row>
    <row r="8855">
      <c r="D8855" s="22"/>
    </row>
    <row r="8856">
      <c r="D8856" s="22"/>
    </row>
    <row r="8857">
      <c r="D8857" s="22"/>
    </row>
    <row r="8858">
      <c r="D8858" s="22"/>
    </row>
    <row r="8859">
      <c r="D8859" s="22"/>
    </row>
    <row r="8860">
      <c r="D8860" s="22"/>
    </row>
    <row r="8861">
      <c r="D8861" s="22"/>
    </row>
    <row r="8862">
      <c r="D8862" s="22"/>
    </row>
    <row r="8863">
      <c r="D8863" s="22"/>
    </row>
    <row r="8864">
      <c r="D8864" s="22"/>
    </row>
    <row r="8865">
      <c r="D8865" s="22"/>
    </row>
    <row r="8866">
      <c r="D8866" s="22"/>
    </row>
    <row r="8867">
      <c r="D8867" s="22"/>
    </row>
    <row r="8868">
      <c r="D8868" s="22"/>
    </row>
    <row r="8869">
      <c r="D8869" s="22"/>
    </row>
    <row r="8870">
      <c r="D8870" s="22"/>
    </row>
    <row r="8871">
      <c r="D8871" s="22"/>
    </row>
    <row r="8872">
      <c r="D8872" s="22"/>
    </row>
    <row r="8873">
      <c r="D8873" s="22"/>
    </row>
    <row r="8874">
      <c r="D8874" s="22"/>
    </row>
    <row r="8875">
      <c r="D8875" s="22"/>
    </row>
    <row r="8876">
      <c r="D8876" s="22"/>
    </row>
    <row r="8877">
      <c r="D8877" s="22"/>
    </row>
    <row r="8878">
      <c r="D8878" s="22"/>
    </row>
    <row r="8879">
      <c r="D8879" s="22"/>
    </row>
    <row r="8880">
      <c r="D8880" s="22"/>
    </row>
    <row r="8881">
      <c r="D8881" s="22"/>
    </row>
    <row r="8882">
      <c r="D8882" s="22"/>
    </row>
    <row r="8883">
      <c r="D8883" s="22"/>
    </row>
    <row r="8884">
      <c r="D8884" s="22"/>
    </row>
    <row r="8885">
      <c r="D8885" s="22"/>
    </row>
    <row r="8886">
      <c r="D8886" s="22"/>
    </row>
    <row r="8887">
      <c r="D8887" s="22"/>
    </row>
    <row r="8888">
      <c r="D8888" s="22"/>
    </row>
    <row r="8889">
      <c r="D8889" s="22"/>
    </row>
    <row r="8890">
      <c r="D8890" s="22"/>
    </row>
    <row r="8891">
      <c r="D8891" s="22"/>
    </row>
    <row r="8892">
      <c r="D8892" s="22"/>
    </row>
    <row r="8893">
      <c r="D8893" s="22"/>
    </row>
    <row r="8894">
      <c r="D8894" s="22"/>
    </row>
    <row r="8895">
      <c r="D8895" s="22"/>
    </row>
    <row r="8896">
      <c r="D8896" s="22"/>
    </row>
    <row r="8897">
      <c r="D8897" s="22"/>
    </row>
    <row r="8898">
      <c r="D8898" s="22"/>
    </row>
    <row r="8899">
      <c r="D8899" s="22"/>
    </row>
    <row r="8900">
      <c r="D8900" s="22"/>
    </row>
    <row r="8901">
      <c r="D8901" s="22"/>
    </row>
    <row r="8902">
      <c r="D8902" s="22"/>
    </row>
    <row r="8903">
      <c r="D8903" s="22"/>
    </row>
    <row r="8904">
      <c r="D8904" s="22"/>
    </row>
    <row r="8905">
      <c r="D8905" s="22"/>
    </row>
    <row r="8906">
      <c r="D8906" s="22"/>
    </row>
    <row r="8907">
      <c r="D8907" s="22"/>
    </row>
    <row r="8908">
      <c r="D8908" s="22"/>
    </row>
    <row r="8909">
      <c r="D8909" s="22"/>
    </row>
    <row r="8910">
      <c r="D8910" s="22"/>
    </row>
    <row r="8911">
      <c r="D8911" s="22"/>
    </row>
    <row r="8912">
      <c r="D8912" s="22"/>
    </row>
    <row r="8913">
      <c r="D8913" s="22"/>
    </row>
    <row r="8914">
      <c r="D8914" s="22"/>
    </row>
    <row r="8915">
      <c r="D8915" s="22"/>
    </row>
    <row r="8916">
      <c r="D8916" s="22"/>
    </row>
    <row r="8917">
      <c r="D8917" s="22"/>
    </row>
    <row r="8918">
      <c r="D8918" s="22"/>
    </row>
    <row r="8919">
      <c r="D8919" s="22"/>
    </row>
    <row r="8920">
      <c r="D8920" s="22"/>
    </row>
    <row r="8921">
      <c r="D8921" s="22"/>
    </row>
    <row r="8922">
      <c r="D8922" s="22"/>
    </row>
    <row r="8923">
      <c r="D8923" s="22"/>
    </row>
    <row r="8924">
      <c r="D8924" s="22"/>
    </row>
    <row r="8925">
      <c r="D8925" s="22"/>
    </row>
    <row r="8926">
      <c r="D8926" s="22"/>
    </row>
    <row r="8927">
      <c r="D8927" s="22"/>
    </row>
    <row r="8928">
      <c r="D8928" s="22"/>
    </row>
    <row r="8929">
      <c r="D8929" s="22"/>
    </row>
    <row r="8930">
      <c r="D8930" s="22"/>
    </row>
    <row r="8931">
      <c r="D8931" s="22"/>
    </row>
    <row r="8932">
      <c r="D8932" s="22"/>
    </row>
    <row r="8933">
      <c r="D8933" s="22"/>
    </row>
    <row r="8934">
      <c r="D8934" s="22"/>
    </row>
    <row r="8935">
      <c r="D8935" s="22"/>
    </row>
    <row r="8936">
      <c r="D8936" s="22"/>
    </row>
    <row r="8937">
      <c r="D8937" s="22"/>
    </row>
    <row r="8938">
      <c r="D8938" s="22"/>
    </row>
    <row r="8939">
      <c r="D8939" s="22"/>
    </row>
    <row r="8940">
      <c r="D8940" s="22"/>
    </row>
    <row r="8941">
      <c r="D8941" s="22"/>
    </row>
    <row r="8942">
      <c r="D8942" s="22"/>
    </row>
    <row r="8943">
      <c r="D8943" s="22"/>
    </row>
    <row r="8944">
      <c r="D8944" s="22"/>
    </row>
    <row r="8945">
      <c r="D8945" s="22"/>
    </row>
    <row r="8946">
      <c r="D8946" s="22"/>
    </row>
    <row r="8947">
      <c r="D8947" s="22"/>
    </row>
    <row r="8948">
      <c r="D8948" s="22"/>
    </row>
    <row r="8949">
      <c r="D8949" s="22"/>
    </row>
    <row r="8950">
      <c r="D8950" s="22"/>
    </row>
    <row r="8951">
      <c r="D8951" s="22"/>
    </row>
    <row r="8952">
      <c r="D8952" s="22"/>
    </row>
    <row r="8953">
      <c r="D8953" s="22"/>
    </row>
    <row r="8954">
      <c r="D8954" s="22"/>
    </row>
    <row r="8955">
      <c r="D8955" s="22"/>
    </row>
    <row r="8956">
      <c r="D8956" s="22"/>
    </row>
    <row r="8957">
      <c r="D8957" s="22"/>
    </row>
    <row r="8958">
      <c r="D8958" s="22"/>
    </row>
    <row r="8959">
      <c r="D8959" s="22"/>
    </row>
    <row r="8960">
      <c r="D8960" s="22"/>
    </row>
    <row r="8961">
      <c r="D8961" s="22"/>
    </row>
    <row r="8962">
      <c r="D8962" s="22"/>
    </row>
    <row r="8963">
      <c r="D8963" s="22"/>
    </row>
    <row r="8964">
      <c r="D8964" s="22"/>
    </row>
    <row r="8965">
      <c r="D8965" s="22"/>
    </row>
    <row r="8966">
      <c r="D8966" s="22"/>
    </row>
    <row r="8967">
      <c r="D8967" s="22"/>
    </row>
    <row r="8968">
      <c r="D8968" s="22"/>
    </row>
    <row r="8969">
      <c r="D8969" s="22"/>
    </row>
    <row r="8970">
      <c r="D8970" s="22"/>
    </row>
    <row r="8971">
      <c r="D8971" s="22"/>
    </row>
    <row r="8972">
      <c r="D8972" s="22"/>
    </row>
    <row r="8973">
      <c r="D8973" s="22"/>
    </row>
    <row r="8974">
      <c r="D8974" s="22"/>
    </row>
    <row r="8975">
      <c r="D8975" s="22"/>
    </row>
    <row r="8976">
      <c r="D8976" s="22"/>
    </row>
    <row r="8977">
      <c r="D8977" s="22"/>
    </row>
    <row r="8978">
      <c r="D8978" s="22"/>
    </row>
    <row r="8979">
      <c r="D8979" s="22"/>
    </row>
    <row r="8980">
      <c r="D8980" s="22"/>
    </row>
    <row r="8981">
      <c r="D8981" s="22"/>
    </row>
    <row r="8982">
      <c r="D8982" s="22"/>
    </row>
    <row r="8983">
      <c r="D8983" s="22"/>
    </row>
    <row r="8984">
      <c r="D8984" s="22"/>
    </row>
    <row r="8985">
      <c r="D8985" s="22"/>
    </row>
    <row r="8986">
      <c r="D8986" s="22"/>
    </row>
    <row r="8987">
      <c r="D8987" s="22"/>
    </row>
    <row r="8988">
      <c r="D8988" s="22"/>
    </row>
    <row r="8989">
      <c r="D8989" s="22"/>
    </row>
    <row r="8990">
      <c r="D8990" s="22"/>
    </row>
    <row r="8991">
      <c r="D8991" s="22"/>
    </row>
    <row r="8992">
      <c r="D8992" s="22"/>
    </row>
    <row r="8993">
      <c r="D8993" s="22"/>
    </row>
    <row r="8994">
      <c r="D8994" s="22"/>
    </row>
    <row r="8995">
      <c r="D8995" s="22"/>
    </row>
    <row r="8996">
      <c r="D8996" s="22"/>
    </row>
    <row r="8997">
      <c r="D8997" s="22"/>
    </row>
    <row r="8998">
      <c r="D8998" s="22"/>
    </row>
    <row r="8999">
      <c r="D8999" s="22"/>
    </row>
    <row r="9000">
      <c r="D9000" s="22"/>
    </row>
    <row r="9001">
      <c r="D9001" s="22"/>
    </row>
    <row r="9002">
      <c r="D9002" s="22"/>
    </row>
    <row r="9003">
      <c r="D9003" s="22"/>
    </row>
    <row r="9004">
      <c r="D9004" s="22"/>
    </row>
    <row r="9005">
      <c r="D9005" s="22"/>
    </row>
    <row r="9006">
      <c r="D9006" s="22"/>
    </row>
    <row r="9007">
      <c r="D9007" s="22"/>
    </row>
    <row r="9008">
      <c r="D9008" s="22"/>
    </row>
    <row r="9009">
      <c r="D9009" s="22"/>
    </row>
    <row r="9010">
      <c r="D9010" s="22"/>
    </row>
    <row r="9011">
      <c r="D9011" s="22"/>
    </row>
    <row r="9012">
      <c r="D9012" s="22"/>
    </row>
    <row r="9013">
      <c r="D9013" s="22"/>
    </row>
    <row r="9014">
      <c r="D9014" s="22"/>
    </row>
    <row r="9015">
      <c r="D9015" s="22"/>
    </row>
    <row r="9016">
      <c r="D9016" s="22"/>
    </row>
    <row r="9017">
      <c r="D9017" s="22"/>
    </row>
    <row r="9018">
      <c r="D9018" s="22"/>
    </row>
    <row r="9019">
      <c r="D9019" s="22"/>
    </row>
    <row r="9020">
      <c r="D9020" s="22"/>
    </row>
    <row r="9021">
      <c r="D9021" s="22"/>
    </row>
    <row r="9022">
      <c r="D9022" s="22"/>
    </row>
    <row r="9023">
      <c r="D9023" s="22"/>
    </row>
    <row r="9024">
      <c r="D9024" s="22"/>
    </row>
    <row r="9025">
      <c r="D9025" s="22"/>
    </row>
    <row r="9026">
      <c r="D9026" s="22"/>
    </row>
    <row r="9027">
      <c r="D9027" s="22"/>
    </row>
    <row r="9028">
      <c r="D9028" s="22"/>
    </row>
    <row r="9029">
      <c r="D9029" s="22"/>
    </row>
    <row r="9030">
      <c r="D9030" s="22"/>
    </row>
    <row r="9031">
      <c r="D9031" s="22"/>
    </row>
    <row r="9032">
      <c r="D9032" s="22"/>
    </row>
    <row r="9033">
      <c r="D9033" s="22"/>
    </row>
    <row r="9034">
      <c r="D9034" s="22"/>
    </row>
    <row r="9035">
      <c r="D9035" s="22"/>
    </row>
    <row r="9036">
      <c r="D9036" s="22"/>
    </row>
    <row r="9037">
      <c r="D9037" s="22"/>
    </row>
    <row r="9038">
      <c r="D9038" s="22"/>
    </row>
    <row r="9039">
      <c r="D9039" s="22"/>
    </row>
    <row r="9040">
      <c r="D9040" s="22"/>
    </row>
    <row r="9041">
      <c r="D9041" s="22"/>
    </row>
    <row r="9042">
      <c r="D9042" s="22"/>
    </row>
    <row r="9043">
      <c r="D9043" s="22"/>
    </row>
    <row r="9044">
      <c r="D9044" s="22"/>
    </row>
    <row r="9045">
      <c r="D9045" s="22"/>
    </row>
    <row r="9046">
      <c r="D9046" s="22"/>
    </row>
    <row r="9047">
      <c r="D9047" s="22"/>
    </row>
    <row r="9048">
      <c r="D9048" s="22"/>
    </row>
    <row r="9049">
      <c r="D9049" s="22"/>
    </row>
    <row r="9050">
      <c r="D9050" s="22"/>
    </row>
    <row r="9051">
      <c r="D9051" s="22"/>
    </row>
    <row r="9052">
      <c r="D9052" s="22"/>
    </row>
    <row r="9053">
      <c r="D9053" s="22"/>
    </row>
    <row r="9054">
      <c r="D9054" s="22"/>
    </row>
    <row r="9055">
      <c r="D9055" s="22"/>
    </row>
    <row r="9056">
      <c r="D9056" s="22"/>
    </row>
    <row r="9057">
      <c r="D9057" s="22"/>
    </row>
    <row r="9058">
      <c r="D9058" s="22"/>
    </row>
    <row r="9059">
      <c r="D9059" s="22"/>
    </row>
    <row r="9060">
      <c r="D9060" s="22"/>
    </row>
    <row r="9061">
      <c r="D9061" s="22"/>
    </row>
    <row r="9062">
      <c r="D9062" s="22"/>
    </row>
    <row r="9063">
      <c r="D9063" s="22"/>
    </row>
    <row r="9064">
      <c r="D9064" s="22"/>
    </row>
    <row r="9065">
      <c r="D9065" s="22"/>
    </row>
    <row r="9066">
      <c r="D9066" s="22"/>
    </row>
    <row r="9067">
      <c r="D9067" s="22"/>
    </row>
    <row r="9068">
      <c r="D9068" s="22"/>
    </row>
    <row r="9069">
      <c r="D9069" s="22"/>
    </row>
    <row r="9070">
      <c r="D9070" s="22"/>
    </row>
    <row r="9071">
      <c r="D9071" s="22"/>
    </row>
    <row r="9072">
      <c r="D9072" s="22"/>
    </row>
    <row r="9073">
      <c r="D9073" s="22"/>
    </row>
    <row r="9074">
      <c r="D9074" s="22"/>
    </row>
    <row r="9075">
      <c r="D9075" s="22"/>
    </row>
    <row r="9076">
      <c r="D9076" s="22"/>
    </row>
    <row r="9077">
      <c r="D9077" s="22"/>
    </row>
    <row r="9078">
      <c r="D9078" s="22"/>
    </row>
    <row r="9079">
      <c r="D9079" s="22"/>
    </row>
    <row r="9080">
      <c r="D9080" s="22"/>
    </row>
    <row r="9081">
      <c r="D9081" s="22"/>
    </row>
    <row r="9082">
      <c r="D9082" s="22"/>
    </row>
    <row r="9083">
      <c r="D9083" s="22"/>
    </row>
    <row r="9084">
      <c r="D9084" s="22"/>
    </row>
    <row r="9085">
      <c r="D9085" s="22"/>
    </row>
    <row r="9086">
      <c r="D9086" s="22"/>
    </row>
    <row r="9087">
      <c r="D9087" s="22"/>
    </row>
    <row r="9088">
      <c r="D9088" s="22"/>
    </row>
    <row r="9089">
      <c r="D9089" s="22"/>
    </row>
    <row r="9090">
      <c r="D9090" s="22"/>
    </row>
    <row r="9091">
      <c r="D9091" s="22"/>
    </row>
    <row r="9092">
      <c r="D9092" s="22"/>
    </row>
    <row r="9093">
      <c r="D9093" s="22"/>
    </row>
    <row r="9094">
      <c r="D9094" s="22"/>
    </row>
    <row r="9095">
      <c r="D9095" s="22"/>
    </row>
    <row r="9096">
      <c r="D9096" s="22"/>
    </row>
    <row r="9097">
      <c r="D9097" s="22"/>
    </row>
    <row r="9098">
      <c r="D9098" s="22"/>
    </row>
    <row r="9099">
      <c r="D9099" s="22"/>
    </row>
    <row r="9100">
      <c r="D9100" s="22"/>
    </row>
    <row r="9101">
      <c r="D9101" s="22"/>
    </row>
    <row r="9102">
      <c r="D9102" s="22"/>
    </row>
    <row r="9103">
      <c r="D9103" s="22"/>
    </row>
    <row r="9104">
      <c r="D9104" s="22"/>
    </row>
    <row r="9105">
      <c r="D9105" s="22"/>
    </row>
    <row r="9106">
      <c r="D9106" s="22"/>
    </row>
    <row r="9107">
      <c r="D9107" s="22"/>
    </row>
    <row r="9108">
      <c r="D9108" s="22"/>
    </row>
    <row r="9109">
      <c r="D9109" s="22"/>
    </row>
    <row r="9110">
      <c r="D9110" s="22"/>
    </row>
    <row r="9111">
      <c r="D9111" s="22"/>
    </row>
    <row r="9112">
      <c r="D9112" s="22"/>
    </row>
    <row r="9113">
      <c r="D9113" s="22"/>
    </row>
    <row r="9114">
      <c r="D9114" s="22"/>
    </row>
    <row r="9115">
      <c r="D9115" s="22"/>
    </row>
    <row r="9116">
      <c r="D9116" s="22"/>
    </row>
    <row r="9117">
      <c r="D9117" s="22"/>
    </row>
    <row r="9118">
      <c r="D9118" s="22"/>
    </row>
    <row r="9119">
      <c r="D9119" s="22"/>
    </row>
    <row r="9120">
      <c r="D9120" s="22"/>
    </row>
    <row r="9121">
      <c r="D9121" s="22"/>
    </row>
    <row r="9122">
      <c r="D9122" s="22"/>
    </row>
    <row r="9123">
      <c r="D9123" s="22"/>
    </row>
    <row r="9124">
      <c r="D9124" s="22"/>
    </row>
    <row r="9125">
      <c r="D9125" s="22"/>
    </row>
    <row r="9126">
      <c r="D9126" s="22"/>
    </row>
    <row r="9127">
      <c r="D9127" s="22"/>
    </row>
    <row r="9128">
      <c r="D9128" s="22"/>
    </row>
    <row r="9129">
      <c r="D9129" s="22"/>
    </row>
    <row r="9130">
      <c r="D9130" s="22"/>
    </row>
    <row r="9131">
      <c r="D9131" s="22"/>
    </row>
    <row r="9132">
      <c r="D9132" s="22"/>
    </row>
    <row r="9133">
      <c r="D9133" s="22"/>
    </row>
    <row r="9134">
      <c r="D9134" s="22"/>
    </row>
    <row r="9135">
      <c r="D9135" s="22"/>
    </row>
    <row r="9136">
      <c r="D9136" s="22"/>
    </row>
    <row r="9137">
      <c r="D9137" s="22"/>
    </row>
    <row r="9138">
      <c r="D9138" s="22"/>
    </row>
    <row r="9139">
      <c r="D9139" s="22"/>
    </row>
    <row r="9140">
      <c r="D9140" s="22"/>
    </row>
    <row r="9141">
      <c r="D9141" s="22"/>
    </row>
    <row r="9142">
      <c r="D9142" s="22"/>
    </row>
    <row r="9143">
      <c r="D9143" s="22"/>
    </row>
    <row r="9144">
      <c r="D9144" s="22"/>
    </row>
    <row r="9145">
      <c r="D9145" s="22"/>
    </row>
    <row r="9146">
      <c r="D9146" s="22"/>
    </row>
    <row r="9147">
      <c r="D9147" s="22"/>
    </row>
    <row r="9148">
      <c r="D9148" s="22"/>
    </row>
    <row r="9149">
      <c r="D9149" s="22"/>
    </row>
    <row r="9150">
      <c r="D9150" s="22"/>
    </row>
    <row r="9151">
      <c r="D9151" s="22"/>
    </row>
    <row r="9152">
      <c r="D9152" s="22"/>
    </row>
    <row r="9153">
      <c r="D9153" s="22"/>
    </row>
    <row r="9154">
      <c r="D9154" s="22"/>
    </row>
    <row r="9155">
      <c r="D9155" s="22"/>
    </row>
    <row r="9156">
      <c r="D9156" s="22"/>
    </row>
    <row r="9157">
      <c r="D9157" s="22"/>
    </row>
    <row r="9158">
      <c r="D9158" s="22"/>
    </row>
    <row r="9159">
      <c r="D9159" s="22"/>
    </row>
    <row r="9160">
      <c r="D9160" s="22"/>
    </row>
    <row r="9161">
      <c r="D9161" s="22"/>
    </row>
    <row r="9162">
      <c r="D9162" s="22"/>
    </row>
    <row r="9163">
      <c r="D9163" s="22"/>
    </row>
    <row r="9164">
      <c r="D9164" s="22"/>
    </row>
    <row r="9165">
      <c r="D9165" s="22"/>
    </row>
    <row r="9166">
      <c r="D9166" s="22"/>
    </row>
    <row r="9167">
      <c r="D9167" s="22"/>
    </row>
    <row r="9168">
      <c r="D9168" s="22"/>
    </row>
    <row r="9169">
      <c r="D9169" s="22"/>
    </row>
    <row r="9170">
      <c r="D9170" s="22"/>
    </row>
    <row r="9171">
      <c r="D9171" s="22"/>
    </row>
    <row r="9172">
      <c r="D9172" s="22"/>
    </row>
    <row r="9173">
      <c r="D9173" s="22"/>
    </row>
    <row r="9174">
      <c r="D9174" s="22"/>
    </row>
    <row r="9175">
      <c r="D9175" s="22"/>
    </row>
    <row r="9176">
      <c r="D9176" s="22"/>
    </row>
    <row r="9177">
      <c r="D9177" s="22"/>
    </row>
    <row r="9178">
      <c r="D9178" s="22"/>
    </row>
    <row r="9179">
      <c r="D9179" s="22"/>
    </row>
    <row r="9180">
      <c r="D9180" s="22"/>
    </row>
    <row r="9181">
      <c r="D9181" s="22"/>
    </row>
    <row r="9182">
      <c r="D9182" s="22"/>
    </row>
    <row r="9183">
      <c r="D9183" s="22"/>
    </row>
    <row r="9184">
      <c r="D9184" s="22"/>
    </row>
    <row r="9185">
      <c r="D9185" s="22"/>
    </row>
    <row r="9186">
      <c r="D9186" s="22"/>
    </row>
    <row r="9187">
      <c r="D9187" s="22"/>
    </row>
    <row r="9188">
      <c r="D9188" s="22"/>
    </row>
    <row r="9189">
      <c r="D9189" s="22"/>
    </row>
    <row r="9190">
      <c r="D9190" s="22"/>
    </row>
    <row r="9191">
      <c r="D9191" s="22"/>
    </row>
    <row r="9192">
      <c r="D9192" s="22"/>
    </row>
    <row r="9193">
      <c r="D9193" s="22"/>
    </row>
    <row r="9194">
      <c r="D9194" s="22"/>
    </row>
    <row r="9195">
      <c r="D9195" s="22"/>
    </row>
    <row r="9196">
      <c r="D9196" s="22"/>
    </row>
    <row r="9197">
      <c r="D9197" s="22"/>
    </row>
    <row r="9198">
      <c r="D9198" s="22"/>
    </row>
    <row r="9199">
      <c r="D9199" s="22"/>
    </row>
    <row r="9200">
      <c r="D9200" s="22"/>
    </row>
    <row r="9201">
      <c r="D9201" s="22"/>
    </row>
    <row r="9202">
      <c r="D9202" s="22"/>
    </row>
    <row r="9203">
      <c r="D9203" s="22"/>
    </row>
    <row r="9204">
      <c r="D9204" s="22"/>
    </row>
    <row r="9205">
      <c r="D9205" s="22"/>
    </row>
    <row r="9206">
      <c r="D9206" s="22"/>
    </row>
    <row r="9207">
      <c r="D9207" s="22"/>
    </row>
    <row r="9208">
      <c r="D9208" s="22"/>
    </row>
    <row r="9209">
      <c r="D9209" s="22"/>
    </row>
    <row r="9210">
      <c r="D9210" s="22"/>
    </row>
    <row r="9211">
      <c r="D9211" s="22"/>
    </row>
    <row r="9212">
      <c r="D9212" s="22"/>
    </row>
    <row r="9213">
      <c r="D9213" s="22"/>
    </row>
    <row r="9214">
      <c r="D9214" s="22"/>
    </row>
    <row r="9215">
      <c r="D9215" s="22"/>
    </row>
    <row r="9216">
      <c r="D9216" s="22"/>
    </row>
    <row r="9217">
      <c r="D9217" s="22"/>
    </row>
    <row r="9218">
      <c r="D9218" s="22"/>
    </row>
    <row r="9219">
      <c r="D9219" s="22"/>
    </row>
    <row r="9220">
      <c r="D9220" s="22"/>
    </row>
    <row r="9221">
      <c r="D9221" s="22"/>
    </row>
    <row r="9222">
      <c r="D9222" s="22"/>
    </row>
    <row r="9223">
      <c r="D9223" s="22"/>
    </row>
    <row r="9224">
      <c r="D9224" s="22"/>
    </row>
    <row r="9225">
      <c r="D9225" s="22"/>
    </row>
    <row r="9226">
      <c r="D9226" s="22"/>
    </row>
    <row r="9227">
      <c r="D9227" s="22"/>
    </row>
    <row r="9228">
      <c r="D9228" s="22"/>
    </row>
    <row r="9229">
      <c r="D9229" s="22"/>
    </row>
    <row r="9230">
      <c r="D9230" s="22"/>
    </row>
    <row r="9231">
      <c r="D9231" s="22"/>
    </row>
    <row r="9232">
      <c r="D9232" s="22"/>
    </row>
    <row r="9233">
      <c r="D9233" s="22"/>
    </row>
    <row r="9234">
      <c r="D9234" s="22"/>
    </row>
    <row r="9235">
      <c r="D9235" s="22"/>
    </row>
    <row r="9236">
      <c r="D9236" s="22"/>
    </row>
    <row r="9237">
      <c r="D9237" s="22"/>
    </row>
    <row r="9238">
      <c r="D9238" s="22"/>
    </row>
    <row r="9239">
      <c r="D9239" s="22"/>
    </row>
    <row r="9240">
      <c r="D9240" s="22"/>
    </row>
    <row r="9241">
      <c r="D9241" s="22"/>
    </row>
    <row r="9242">
      <c r="D9242" s="22"/>
    </row>
    <row r="9243">
      <c r="D9243" s="22"/>
    </row>
    <row r="9244">
      <c r="D9244" s="22"/>
    </row>
    <row r="9245">
      <c r="D9245" s="22"/>
    </row>
    <row r="9246">
      <c r="D9246" s="22"/>
    </row>
    <row r="9247">
      <c r="D9247" s="22"/>
    </row>
    <row r="9248">
      <c r="D9248" s="22"/>
    </row>
    <row r="9249">
      <c r="D9249" s="22"/>
    </row>
    <row r="9250">
      <c r="D9250" s="22"/>
    </row>
    <row r="9251">
      <c r="D9251" s="22"/>
    </row>
    <row r="9252">
      <c r="D9252" s="22"/>
    </row>
    <row r="9253">
      <c r="D9253" s="22"/>
    </row>
    <row r="9254">
      <c r="D9254" s="22"/>
    </row>
    <row r="9255">
      <c r="D9255" s="22"/>
    </row>
    <row r="9256">
      <c r="D9256" s="22"/>
    </row>
    <row r="9257">
      <c r="D9257" s="22"/>
    </row>
    <row r="9258">
      <c r="D9258" s="22"/>
    </row>
    <row r="9259">
      <c r="D9259" s="22"/>
    </row>
    <row r="9260">
      <c r="D9260" s="22"/>
    </row>
    <row r="9261">
      <c r="D9261" s="22"/>
    </row>
    <row r="9262">
      <c r="D9262" s="22"/>
    </row>
    <row r="9263">
      <c r="D9263" s="22"/>
    </row>
    <row r="9264">
      <c r="D9264" s="22"/>
    </row>
    <row r="9265">
      <c r="D9265" s="22"/>
    </row>
    <row r="9266">
      <c r="D9266" s="22"/>
    </row>
    <row r="9267">
      <c r="D9267" s="22"/>
    </row>
    <row r="9268">
      <c r="D9268" s="22"/>
    </row>
    <row r="9269">
      <c r="D9269" s="22"/>
    </row>
    <row r="9270">
      <c r="D9270" s="22"/>
    </row>
    <row r="9271">
      <c r="D9271" s="22"/>
    </row>
    <row r="9272">
      <c r="D9272" s="22"/>
    </row>
    <row r="9273">
      <c r="D9273" s="22"/>
    </row>
    <row r="9274">
      <c r="D9274" s="22"/>
    </row>
    <row r="9275">
      <c r="D9275" s="22"/>
    </row>
    <row r="9276">
      <c r="D9276" s="22"/>
    </row>
    <row r="9277">
      <c r="D9277" s="22"/>
    </row>
    <row r="9278">
      <c r="D9278" s="22"/>
    </row>
    <row r="9279">
      <c r="D9279" s="22"/>
    </row>
    <row r="9280">
      <c r="D9280" s="22"/>
    </row>
    <row r="9281">
      <c r="D9281" s="22"/>
    </row>
    <row r="9282">
      <c r="D9282" s="22"/>
    </row>
    <row r="9283">
      <c r="D9283" s="22"/>
    </row>
    <row r="9284">
      <c r="D9284" s="22"/>
    </row>
    <row r="9285">
      <c r="D9285" s="22"/>
    </row>
    <row r="9286">
      <c r="D9286" s="22"/>
    </row>
    <row r="9287">
      <c r="D9287" s="22"/>
    </row>
    <row r="9288">
      <c r="D9288" s="22"/>
    </row>
    <row r="9289">
      <c r="D9289" s="22"/>
    </row>
    <row r="9290">
      <c r="D9290" s="22"/>
    </row>
    <row r="9291">
      <c r="D9291" s="22"/>
    </row>
    <row r="9292">
      <c r="D9292" s="22"/>
    </row>
    <row r="9293">
      <c r="D9293" s="22"/>
    </row>
    <row r="9294">
      <c r="D9294" s="22"/>
    </row>
    <row r="9295">
      <c r="D9295" s="22"/>
    </row>
    <row r="9296">
      <c r="D9296" s="22"/>
    </row>
    <row r="9297">
      <c r="D9297" s="22"/>
    </row>
    <row r="9298">
      <c r="D9298" s="22"/>
    </row>
    <row r="9299">
      <c r="D9299" s="22"/>
    </row>
    <row r="9300">
      <c r="D9300" s="22"/>
    </row>
    <row r="9301">
      <c r="D9301" s="22"/>
    </row>
    <row r="9302">
      <c r="D9302" s="22"/>
    </row>
    <row r="9303">
      <c r="D9303" s="22"/>
    </row>
    <row r="9304">
      <c r="D9304" s="22"/>
    </row>
    <row r="9305">
      <c r="D9305" s="22"/>
    </row>
    <row r="9306">
      <c r="D9306" s="22"/>
    </row>
    <row r="9307">
      <c r="D9307" s="22"/>
    </row>
    <row r="9308">
      <c r="D9308" s="22"/>
    </row>
    <row r="9309">
      <c r="D9309" s="22"/>
    </row>
    <row r="9310">
      <c r="D9310" s="22"/>
    </row>
    <row r="9311">
      <c r="D9311" s="22"/>
    </row>
    <row r="9312">
      <c r="D9312" s="22"/>
    </row>
    <row r="9313">
      <c r="D9313" s="22"/>
    </row>
    <row r="9314">
      <c r="D9314" s="22"/>
    </row>
    <row r="9315">
      <c r="D9315" s="22"/>
    </row>
    <row r="9316">
      <c r="D9316" s="22"/>
    </row>
    <row r="9317">
      <c r="D9317" s="22"/>
    </row>
    <row r="9318">
      <c r="D9318" s="22"/>
    </row>
    <row r="9319">
      <c r="D9319" s="22"/>
    </row>
    <row r="9320">
      <c r="D9320" s="22"/>
    </row>
    <row r="9321">
      <c r="D9321" s="22"/>
    </row>
    <row r="9322">
      <c r="D9322" s="22"/>
    </row>
    <row r="9323">
      <c r="D9323" s="22"/>
    </row>
    <row r="9324">
      <c r="D9324" s="22"/>
    </row>
    <row r="9325">
      <c r="D9325" s="22"/>
    </row>
    <row r="9326">
      <c r="D9326" s="22"/>
    </row>
    <row r="9327">
      <c r="D9327" s="22"/>
    </row>
    <row r="9328">
      <c r="D9328" s="22"/>
    </row>
    <row r="9329">
      <c r="D9329" s="22"/>
    </row>
    <row r="9330">
      <c r="D9330" s="22"/>
    </row>
    <row r="9331">
      <c r="D9331" s="22"/>
    </row>
    <row r="9332">
      <c r="D9332" s="22"/>
    </row>
    <row r="9333">
      <c r="D9333" s="22"/>
    </row>
    <row r="9334">
      <c r="D9334" s="22"/>
    </row>
    <row r="9335">
      <c r="D9335" s="22"/>
    </row>
    <row r="9336">
      <c r="D9336" s="22"/>
    </row>
    <row r="9337">
      <c r="D9337" s="22"/>
    </row>
    <row r="9338">
      <c r="D9338" s="22"/>
    </row>
    <row r="9339">
      <c r="D9339" s="22"/>
    </row>
    <row r="9340">
      <c r="D9340" s="22"/>
    </row>
    <row r="9341">
      <c r="D9341" s="22"/>
    </row>
    <row r="9342">
      <c r="D9342" s="22"/>
    </row>
    <row r="9343">
      <c r="D9343" s="22"/>
    </row>
    <row r="9344">
      <c r="D9344" s="22"/>
    </row>
    <row r="9345">
      <c r="D9345" s="22"/>
    </row>
    <row r="9346">
      <c r="D9346" s="22"/>
    </row>
    <row r="9347">
      <c r="D9347" s="22"/>
    </row>
    <row r="9348">
      <c r="D9348" s="22"/>
    </row>
    <row r="9349">
      <c r="D9349" s="22"/>
    </row>
    <row r="9350">
      <c r="D9350" s="22"/>
    </row>
    <row r="9351">
      <c r="D9351" s="22"/>
    </row>
    <row r="9352">
      <c r="D9352" s="22"/>
    </row>
    <row r="9353">
      <c r="D9353" s="22"/>
    </row>
    <row r="9354">
      <c r="D9354" s="22"/>
    </row>
    <row r="9355">
      <c r="D9355" s="22"/>
    </row>
    <row r="9356">
      <c r="D9356" s="22"/>
    </row>
    <row r="9357">
      <c r="D9357" s="22"/>
    </row>
    <row r="9358">
      <c r="D9358" s="22"/>
    </row>
    <row r="9359">
      <c r="D9359" s="22"/>
    </row>
    <row r="9360">
      <c r="D9360" s="22"/>
    </row>
    <row r="9361">
      <c r="D9361" s="22"/>
    </row>
    <row r="9362">
      <c r="D9362" s="22"/>
    </row>
    <row r="9363">
      <c r="D9363" s="22"/>
    </row>
    <row r="9364">
      <c r="D9364" s="22"/>
    </row>
    <row r="9365">
      <c r="D9365" s="22"/>
    </row>
    <row r="9366">
      <c r="D9366" s="22"/>
    </row>
    <row r="9367">
      <c r="D9367" s="22"/>
    </row>
    <row r="9368">
      <c r="D9368" s="22"/>
    </row>
    <row r="9369">
      <c r="D9369" s="22"/>
    </row>
    <row r="9370">
      <c r="D9370" s="22"/>
    </row>
    <row r="9371">
      <c r="D9371" s="22"/>
    </row>
    <row r="9372">
      <c r="D9372" s="22"/>
    </row>
    <row r="9373">
      <c r="D9373" s="22"/>
    </row>
    <row r="9374">
      <c r="D9374" s="22"/>
    </row>
    <row r="9375">
      <c r="D9375" s="22"/>
    </row>
    <row r="9376">
      <c r="D9376" s="22"/>
    </row>
    <row r="9377">
      <c r="D9377" s="22"/>
    </row>
    <row r="9378">
      <c r="D9378" s="22"/>
    </row>
    <row r="9379">
      <c r="D9379" s="22"/>
    </row>
    <row r="9380">
      <c r="D9380" s="22"/>
    </row>
    <row r="9381">
      <c r="D9381" s="22"/>
    </row>
    <row r="9382">
      <c r="D9382" s="22"/>
    </row>
    <row r="9383">
      <c r="D9383" s="22"/>
    </row>
    <row r="9384">
      <c r="D9384" s="22"/>
    </row>
    <row r="9385">
      <c r="D9385" s="22"/>
    </row>
    <row r="9386">
      <c r="D9386" s="22"/>
    </row>
    <row r="9387">
      <c r="D9387" s="22"/>
    </row>
    <row r="9388">
      <c r="D9388" s="22"/>
    </row>
    <row r="9389">
      <c r="D9389" s="22"/>
    </row>
    <row r="9390">
      <c r="D9390" s="22"/>
    </row>
    <row r="9391">
      <c r="D9391" s="22"/>
    </row>
    <row r="9392">
      <c r="D9392" s="22"/>
    </row>
    <row r="9393">
      <c r="D9393" s="22"/>
    </row>
    <row r="9394">
      <c r="D9394" s="22"/>
    </row>
    <row r="9395">
      <c r="D9395" s="22"/>
    </row>
    <row r="9396">
      <c r="D9396" s="22"/>
    </row>
    <row r="9397">
      <c r="D9397" s="22"/>
    </row>
    <row r="9398">
      <c r="D9398" s="22"/>
    </row>
    <row r="9399">
      <c r="D9399" s="22"/>
    </row>
    <row r="9400">
      <c r="D9400" s="22"/>
    </row>
    <row r="9401">
      <c r="D9401" s="22"/>
    </row>
    <row r="9402">
      <c r="D9402" s="22"/>
    </row>
    <row r="9403">
      <c r="D9403" s="22"/>
    </row>
    <row r="9404">
      <c r="D9404" s="22"/>
    </row>
    <row r="9405">
      <c r="D9405" s="22"/>
    </row>
    <row r="9406">
      <c r="D9406" s="22"/>
    </row>
    <row r="9407">
      <c r="D9407" s="22"/>
    </row>
    <row r="9408">
      <c r="D9408" s="22"/>
    </row>
    <row r="9409">
      <c r="D9409" s="22"/>
    </row>
    <row r="9410">
      <c r="D9410" s="22"/>
    </row>
    <row r="9411">
      <c r="D9411" s="22"/>
    </row>
    <row r="9412">
      <c r="D9412" s="22"/>
    </row>
    <row r="9413">
      <c r="D9413" s="22"/>
    </row>
    <row r="9414">
      <c r="D9414" s="22"/>
    </row>
    <row r="9415">
      <c r="D9415" s="22"/>
    </row>
    <row r="9416">
      <c r="D9416" s="22"/>
    </row>
    <row r="9417">
      <c r="D9417" s="22"/>
    </row>
    <row r="9418">
      <c r="D9418" s="22"/>
    </row>
    <row r="9419">
      <c r="D9419" s="22"/>
    </row>
    <row r="9420">
      <c r="D9420" s="22"/>
    </row>
    <row r="9421">
      <c r="D9421" s="22"/>
    </row>
    <row r="9422">
      <c r="D9422" s="22"/>
    </row>
    <row r="9423">
      <c r="D9423" s="22"/>
    </row>
    <row r="9424">
      <c r="D9424" s="22"/>
    </row>
    <row r="9425">
      <c r="D9425" s="22"/>
    </row>
    <row r="9426">
      <c r="D9426" s="22"/>
    </row>
    <row r="9427">
      <c r="D9427" s="22"/>
    </row>
    <row r="9428">
      <c r="D9428" s="22"/>
    </row>
    <row r="9429">
      <c r="D9429" s="22"/>
    </row>
    <row r="9430">
      <c r="D9430" s="22"/>
    </row>
    <row r="9431">
      <c r="D9431" s="22"/>
    </row>
    <row r="9432">
      <c r="D9432" s="22"/>
    </row>
    <row r="9433">
      <c r="D9433" s="22"/>
    </row>
    <row r="9434">
      <c r="D9434" s="22"/>
    </row>
    <row r="9435">
      <c r="D9435" s="22"/>
    </row>
    <row r="9436">
      <c r="D9436" s="22"/>
    </row>
    <row r="9437">
      <c r="D9437" s="22"/>
    </row>
    <row r="9438">
      <c r="D9438" s="22"/>
    </row>
    <row r="9439">
      <c r="D9439" s="22"/>
    </row>
    <row r="9440">
      <c r="D9440" s="22"/>
    </row>
    <row r="9441">
      <c r="D9441" s="22"/>
    </row>
    <row r="9442">
      <c r="D9442" s="22"/>
    </row>
    <row r="9443">
      <c r="D9443" s="22"/>
    </row>
    <row r="9444">
      <c r="D9444" s="22"/>
    </row>
    <row r="9445">
      <c r="D9445" s="22"/>
    </row>
    <row r="9446">
      <c r="D9446" s="22"/>
    </row>
    <row r="9447">
      <c r="D9447" s="22"/>
    </row>
    <row r="9448">
      <c r="D9448" s="22"/>
    </row>
    <row r="9449">
      <c r="D9449" s="22"/>
    </row>
    <row r="9450">
      <c r="D9450" s="22"/>
    </row>
    <row r="9451">
      <c r="D9451" s="22"/>
    </row>
    <row r="9452">
      <c r="D9452" s="22"/>
    </row>
    <row r="9453">
      <c r="D9453" s="22"/>
    </row>
    <row r="9454">
      <c r="D9454" s="22"/>
    </row>
    <row r="9455">
      <c r="D9455" s="22"/>
    </row>
    <row r="9456">
      <c r="D9456" s="22"/>
    </row>
    <row r="9457">
      <c r="D9457" s="22"/>
    </row>
    <row r="9458">
      <c r="D9458" s="22"/>
    </row>
    <row r="9459">
      <c r="D9459" s="22"/>
    </row>
    <row r="9460">
      <c r="D9460" s="22"/>
    </row>
    <row r="9461">
      <c r="D9461" s="22"/>
    </row>
    <row r="9462">
      <c r="D9462" s="22"/>
    </row>
    <row r="9463">
      <c r="D9463" s="22"/>
    </row>
    <row r="9464">
      <c r="D9464" s="22"/>
    </row>
    <row r="9465">
      <c r="D9465" s="22"/>
    </row>
    <row r="9466">
      <c r="D9466" s="22"/>
    </row>
    <row r="9467">
      <c r="D9467" s="22"/>
    </row>
    <row r="9468">
      <c r="D9468" s="22"/>
    </row>
    <row r="9469">
      <c r="D9469" s="22"/>
    </row>
    <row r="9470">
      <c r="D9470" s="22"/>
    </row>
    <row r="9471">
      <c r="D9471" s="22"/>
    </row>
    <row r="9472">
      <c r="D9472" s="22"/>
    </row>
    <row r="9473">
      <c r="D9473" s="22"/>
    </row>
    <row r="9474">
      <c r="D9474" s="22"/>
    </row>
    <row r="9475">
      <c r="D9475" s="22"/>
    </row>
    <row r="9476">
      <c r="D9476" s="22"/>
    </row>
    <row r="9477">
      <c r="D9477" s="22"/>
    </row>
    <row r="9478">
      <c r="D9478" s="22"/>
    </row>
    <row r="9479">
      <c r="D9479" s="22"/>
    </row>
    <row r="9480">
      <c r="D9480" s="22"/>
    </row>
    <row r="9481">
      <c r="D9481" s="22"/>
    </row>
    <row r="9482">
      <c r="D9482" s="22"/>
    </row>
    <row r="9483">
      <c r="D9483" s="22"/>
    </row>
    <row r="9484">
      <c r="D9484" s="22"/>
    </row>
    <row r="9485">
      <c r="D9485" s="22"/>
    </row>
    <row r="9486">
      <c r="D9486" s="22"/>
    </row>
    <row r="9487">
      <c r="D9487" s="22"/>
    </row>
    <row r="9488">
      <c r="D9488" s="22"/>
    </row>
    <row r="9489">
      <c r="D9489" s="22"/>
    </row>
    <row r="9490">
      <c r="D9490" s="22"/>
    </row>
    <row r="9491">
      <c r="D9491" s="22"/>
    </row>
    <row r="9492">
      <c r="D9492" s="22"/>
    </row>
    <row r="9493">
      <c r="D9493" s="22"/>
    </row>
    <row r="9494">
      <c r="D9494" s="22"/>
    </row>
    <row r="9495">
      <c r="D9495" s="22"/>
    </row>
    <row r="9496">
      <c r="D9496" s="22"/>
    </row>
    <row r="9497">
      <c r="D9497" s="22"/>
    </row>
    <row r="9498">
      <c r="D9498" s="22"/>
    </row>
    <row r="9499">
      <c r="D9499" s="22"/>
    </row>
    <row r="9500">
      <c r="D9500" s="22"/>
    </row>
    <row r="9501">
      <c r="D9501" s="22"/>
    </row>
    <row r="9502">
      <c r="D9502" s="22"/>
    </row>
    <row r="9503">
      <c r="D9503" s="22"/>
    </row>
    <row r="9504">
      <c r="D9504" s="22"/>
    </row>
    <row r="9505">
      <c r="D9505" s="22"/>
    </row>
    <row r="9506">
      <c r="D9506" s="22"/>
    </row>
    <row r="9507">
      <c r="D9507" s="22"/>
    </row>
    <row r="9508">
      <c r="D9508" s="22"/>
    </row>
    <row r="9509">
      <c r="D9509" s="22"/>
    </row>
    <row r="9510">
      <c r="D9510" s="22"/>
    </row>
    <row r="9511">
      <c r="D9511" s="22"/>
    </row>
    <row r="9512">
      <c r="D9512" s="22"/>
    </row>
    <row r="9513">
      <c r="D9513" s="22"/>
    </row>
    <row r="9514">
      <c r="D9514" s="22"/>
    </row>
    <row r="9515">
      <c r="D9515" s="22"/>
    </row>
    <row r="9516">
      <c r="D9516" s="22"/>
    </row>
    <row r="9517">
      <c r="D9517" s="22"/>
    </row>
    <row r="9518">
      <c r="D9518" s="22"/>
    </row>
    <row r="9519">
      <c r="D9519" s="22"/>
    </row>
    <row r="9520">
      <c r="D9520" s="22"/>
    </row>
    <row r="9521">
      <c r="D9521" s="22"/>
    </row>
    <row r="9522">
      <c r="D9522" s="22"/>
    </row>
    <row r="9523">
      <c r="D9523" s="22"/>
    </row>
    <row r="9524">
      <c r="D9524" s="22"/>
    </row>
    <row r="9525">
      <c r="D9525" s="22"/>
    </row>
    <row r="9526">
      <c r="D9526" s="22"/>
    </row>
    <row r="9527">
      <c r="D9527" s="22"/>
    </row>
    <row r="9528">
      <c r="D9528" s="22"/>
    </row>
    <row r="9529">
      <c r="D9529" s="22"/>
    </row>
    <row r="9530">
      <c r="D9530" s="22"/>
    </row>
    <row r="9531">
      <c r="D9531" s="22"/>
    </row>
    <row r="9532">
      <c r="D9532" s="22"/>
    </row>
    <row r="9533">
      <c r="D9533" s="22"/>
    </row>
    <row r="9534">
      <c r="D9534" s="22"/>
    </row>
    <row r="9535">
      <c r="D9535" s="22"/>
    </row>
    <row r="9536">
      <c r="D9536" s="22"/>
    </row>
    <row r="9537">
      <c r="D9537" s="22"/>
    </row>
    <row r="9538">
      <c r="D9538" s="22"/>
    </row>
    <row r="9539">
      <c r="D9539" s="22"/>
    </row>
    <row r="9540">
      <c r="D9540" s="22"/>
    </row>
    <row r="9541">
      <c r="D9541" s="22"/>
    </row>
    <row r="9542">
      <c r="D9542" s="22"/>
    </row>
    <row r="9543">
      <c r="D9543" s="22"/>
    </row>
    <row r="9544">
      <c r="D9544" s="22"/>
    </row>
    <row r="9545">
      <c r="D9545" s="22"/>
    </row>
    <row r="9546">
      <c r="D9546" s="22"/>
    </row>
    <row r="9547">
      <c r="D9547" s="22"/>
    </row>
    <row r="9548">
      <c r="D9548" s="22"/>
    </row>
    <row r="9549">
      <c r="D9549" s="22"/>
    </row>
    <row r="9550">
      <c r="D9550" s="22"/>
    </row>
    <row r="9551">
      <c r="D9551" s="22"/>
    </row>
    <row r="9552">
      <c r="D9552" s="22"/>
    </row>
    <row r="9553">
      <c r="D9553" s="22"/>
    </row>
    <row r="9554">
      <c r="D9554" s="22"/>
    </row>
    <row r="9555">
      <c r="D9555" s="22"/>
    </row>
    <row r="9556">
      <c r="D9556" s="22"/>
    </row>
    <row r="9557">
      <c r="D9557" s="22"/>
    </row>
    <row r="9558">
      <c r="D9558" s="22"/>
    </row>
    <row r="9559">
      <c r="D9559" s="22"/>
    </row>
    <row r="9560">
      <c r="D9560" s="22"/>
    </row>
    <row r="9561">
      <c r="D9561" s="22"/>
    </row>
    <row r="9562">
      <c r="D9562" s="22"/>
    </row>
    <row r="9563">
      <c r="D9563" s="22"/>
    </row>
    <row r="9564">
      <c r="D9564" s="22"/>
    </row>
    <row r="9565">
      <c r="D9565" s="22"/>
    </row>
    <row r="9566">
      <c r="D9566" s="22"/>
    </row>
    <row r="9567">
      <c r="D9567" s="22"/>
    </row>
    <row r="9568">
      <c r="D9568" s="22"/>
    </row>
    <row r="9569">
      <c r="D9569" s="22"/>
    </row>
    <row r="9570">
      <c r="D9570" s="22"/>
    </row>
    <row r="9571">
      <c r="D9571" s="22"/>
    </row>
    <row r="9572">
      <c r="D9572" s="22"/>
    </row>
    <row r="9573">
      <c r="D9573" s="22"/>
    </row>
    <row r="9574">
      <c r="D9574" s="22"/>
    </row>
    <row r="9575">
      <c r="D9575" s="22"/>
    </row>
    <row r="9576">
      <c r="D9576" s="22"/>
    </row>
    <row r="9577">
      <c r="D9577" s="22"/>
    </row>
    <row r="9578">
      <c r="D9578" s="22"/>
    </row>
    <row r="9579">
      <c r="D9579" s="22"/>
    </row>
    <row r="9580">
      <c r="D9580" s="22"/>
    </row>
    <row r="9581">
      <c r="D9581" s="22"/>
    </row>
    <row r="9582">
      <c r="D9582" s="22"/>
    </row>
    <row r="9583">
      <c r="D9583" s="22"/>
    </row>
    <row r="9584">
      <c r="D9584" s="22"/>
    </row>
    <row r="9585">
      <c r="D9585" s="22"/>
    </row>
    <row r="9586">
      <c r="D9586" s="22"/>
    </row>
    <row r="9587">
      <c r="D9587" s="22"/>
    </row>
    <row r="9588">
      <c r="D9588" s="22"/>
    </row>
    <row r="9589">
      <c r="D9589" s="22"/>
    </row>
    <row r="9590">
      <c r="D9590" s="22"/>
    </row>
    <row r="9591">
      <c r="D9591" s="22"/>
    </row>
    <row r="9592">
      <c r="D9592" s="22"/>
    </row>
    <row r="9593">
      <c r="D9593" s="22"/>
    </row>
    <row r="9594">
      <c r="D9594" s="22"/>
    </row>
    <row r="9595">
      <c r="D9595" s="22"/>
    </row>
    <row r="9596">
      <c r="D9596" s="22"/>
    </row>
    <row r="9597">
      <c r="D9597" s="22"/>
    </row>
    <row r="9598">
      <c r="D9598" s="22"/>
    </row>
    <row r="9599">
      <c r="D9599" s="22"/>
    </row>
    <row r="9600">
      <c r="D9600" s="22"/>
    </row>
    <row r="9601">
      <c r="D9601" s="22"/>
    </row>
    <row r="9602">
      <c r="D9602" s="22"/>
    </row>
    <row r="9603">
      <c r="D9603" s="22"/>
    </row>
    <row r="9604">
      <c r="D9604" s="22"/>
    </row>
    <row r="9605">
      <c r="D9605" s="22"/>
    </row>
    <row r="9606">
      <c r="D9606" s="22"/>
    </row>
    <row r="9607">
      <c r="D9607" s="22"/>
    </row>
    <row r="9608">
      <c r="D9608" s="22"/>
    </row>
    <row r="9609">
      <c r="D9609" s="22"/>
    </row>
    <row r="9610">
      <c r="D9610" s="22"/>
    </row>
    <row r="9611">
      <c r="D9611" s="22"/>
    </row>
    <row r="9612">
      <c r="D9612" s="22"/>
    </row>
    <row r="9613">
      <c r="D9613" s="22"/>
    </row>
    <row r="9614">
      <c r="D9614" s="22"/>
    </row>
    <row r="9615">
      <c r="D9615" s="22"/>
    </row>
    <row r="9616">
      <c r="D9616" s="22"/>
    </row>
    <row r="9617">
      <c r="D9617" s="22"/>
    </row>
    <row r="9618">
      <c r="D9618" s="22"/>
    </row>
    <row r="9619">
      <c r="D9619" s="22"/>
    </row>
    <row r="9620">
      <c r="D9620" s="22"/>
    </row>
    <row r="9621">
      <c r="D9621" s="22"/>
    </row>
    <row r="9622">
      <c r="D9622" s="22"/>
    </row>
    <row r="9623">
      <c r="D9623" s="22"/>
    </row>
    <row r="9624">
      <c r="D9624" s="22"/>
    </row>
    <row r="9625">
      <c r="D9625" s="22"/>
    </row>
    <row r="9626">
      <c r="D9626" s="22"/>
    </row>
    <row r="9627">
      <c r="D9627" s="22"/>
    </row>
    <row r="9628">
      <c r="D9628" s="22"/>
    </row>
    <row r="9629">
      <c r="D9629" s="22"/>
    </row>
    <row r="9630">
      <c r="D9630" s="22"/>
    </row>
    <row r="9631">
      <c r="D9631" s="22"/>
    </row>
    <row r="9632">
      <c r="D9632" s="22"/>
    </row>
    <row r="9633">
      <c r="D9633" s="22"/>
    </row>
    <row r="9634">
      <c r="D9634" s="22"/>
    </row>
    <row r="9635">
      <c r="D9635" s="22"/>
    </row>
    <row r="9636">
      <c r="D9636" s="22"/>
    </row>
    <row r="9637">
      <c r="D9637" s="22"/>
    </row>
    <row r="9638">
      <c r="D9638" s="22"/>
    </row>
    <row r="9639">
      <c r="D9639" s="22"/>
    </row>
    <row r="9640">
      <c r="D9640" s="22"/>
    </row>
    <row r="9641">
      <c r="D9641" s="22"/>
    </row>
    <row r="9642">
      <c r="D9642" s="22"/>
    </row>
    <row r="9643">
      <c r="D9643" s="22"/>
    </row>
    <row r="9644">
      <c r="D9644" s="22"/>
    </row>
    <row r="9645">
      <c r="D9645" s="22"/>
    </row>
    <row r="9646">
      <c r="D9646" s="22"/>
    </row>
    <row r="9647">
      <c r="D9647" s="22"/>
    </row>
    <row r="9648">
      <c r="D9648" s="22"/>
    </row>
    <row r="9649">
      <c r="D9649" s="22"/>
    </row>
    <row r="9650">
      <c r="D9650" s="22"/>
    </row>
    <row r="9651">
      <c r="D9651" s="22"/>
    </row>
    <row r="9652">
      <c r="D9652" s="22"/>
    </row>
    <row r="9653">
      <c r="D9653" s="22"/>
    </row>
    <row r="9654">
      <c r="D9654" s="22"/>
    </row>
    <row r="9655">
      <c r="D9655" s="22"/>
    </row>
    <row r="9656">
      <c r="D9656" s="22"/>
    </row>
    <row r="9657">
      <c r="D9657" s="22"/>
    </row>
    <row r="9658">
      <c r="D9658" s="22"/>
    </row>
    <row r="9659">
      <c r="D9659" s="22"/>
    </row>
    <row r="9660">
      <c r="D9660" s="22"/>
    </row>
    <row r="9661">
      <c r="D9661" s="22"/>
    </row>
    <row r="9662">
      <c r="D9662" s="22"/>
    </row>
    <row r="9663">
      <c r="D9663" s="22"/>
    </row>
    <row r="9664">
      <c r="D9664" s="22"/>
    </row>
    <row r="9665">
      <c r="D9665" s="22"/>
    </row>
    <row r="9666">
      <c r="D9666" s="22"/>
    </row>
    <row r="9667">
      <c r="D9667" s="22"/>
    </row>
    <row r="9668">
      <c r="D9668" s="22"/>
    </row>
    <row r="9669">
      <c r="D9669" s="22"/>
    </row>
    <row r="9670">
      <c r="D9670" s="22"/>
    </row>
    <row r="9671">
      <c r="D9671" s="22"/>
    </row>
    <row r="9672">
      <c r="D9672" s="22"/>
    </row>
    <row r="9673">
      <c r="D9673" s="22"/>
    </row>
    <row r="9674">
      <c r="D9674" s="22"/>
    </row>
    <row r="9675">
      <c r="D9675" s="22"/>
    </row>
    <row r="9676">
      <c r="D9676" s="22"/>
    </row>
    <row r="9677">
      <c r="D9677" s="22"/>
    </row>
    <row r="9678">
      <c r="D9678" s="22"/>
    </row>
    <row r="9679">
      <c r="D9679" s="22"/>
    </row>
    <row r="9680">
      <c r="D9680" s="22"/>
    </row>
    <row r="9681">
      <c r="D9681" s="22"/>
    </row>
    <row r="9682">
      <c r="D9682" s="22"/>
    </row>
    <row r="9683">
      <c r="D9683" s="22"/>
    </row>
    <row r="9684">
      <c r="D9684" s="22"/>
    </row>
    <row r="9685">
      <c r="D9685" s="22"/>
    </row>
    <row r="9686">
      <c r="D9686" s="22"/>
    </row>
    <row r="9687">
      <c r="D9687" s="22"/>
    </row>
    <row r="9688">
      <c r="D9688" s="22"/>
    </row>
    <row r="9689">
      <c r="D9689" s="22"/>
    </row>
    <row r="9690">
      <c r="D9690" s="22"/>
    </row>
    <row r="9691">
      <c r="D9691" s="22"/>
    </row>
    <row r="9692">
      <c r="D9692" s="22"/>
    </row>
    <row r="9693">
      <c r="D9693" s="22"/>
    </row>
    <row r="9694">
      <c r="D9694" s="22"/>
    </row>
    <row r="9695">
      <c r="D9695" s="22"/>
    </row>
    <row r="9696">
      <c r="D9696" s="22"/>
    </row>
    <row r="9697">
      <c r="D9697" s="22"/>
    </row>
    <row r="9698">
      <c r="D9698" s="22"/>
    </row>
    <row r="9699">
      <c r="D9699" s="22"/>
    </row>
    <row r="9700">
      <c r="D9700" s="22"/>
    </row>
    <row r="9701">
      <c r="D9701" s="22"/>
    </row>
    <row r="9702">
      <c r="D9702" s="22"/>
    </row>
    <row r="9703">
      <c r="D9703" s="22"/>
    </row>
    <row r="9704">
      <c r="D9704" s="22"/>
    </row>
    <row r="9705">
      <c r="D9705" s="22"/>
    </row>
    <row r="9706">
      <c r="D9706" s="22"/>
    </row>
    <row r="9707">
      <c r="D9707" s="22"/>
    </row>
    <row r="9708">
      <c r="D9708" s="22"/>
    </row>
    <row r="9709">
      <c r="D9709" s="22"/>
    </row>
    <row r="9710">
      <c r="D9710" s="22"/>
    </row>
    <row r="9711">
      <c r="D9711" s="22"/>
    </row>
    <row r="9712">
      <c r="D9712" s="22"/>
    </row>
    <row r="9713">
      <c r="D9713" s="22"/>
    </row>
    <row r="9714">
      <c r="D9714" s="22"/>
    </row>
    <row r="9715">
      <c r="D9715" s="22"/>
    </row>
    <row r="9716">
      <c r="D9716" s="22"/>
    </row>
    <row r="9717">
      <c r="D9717" s="22"/>
    </row>
    <row r="9718">
      <c r="D9718" s="22"/>
    </row>
    <row r="9719">
      <c r="D9719" s="22"/>
    </row>
    <row r="9720">
      <c r="D9720" s="22"/>
    </row>
    <row r="9721">
      <c r="D9721" s="22"/>
    </row>
    <row r="9722">
      <c r="D9722" s="22"/>
    </row>
    <row r="9723">
      <c r="D9723" s="22"/>
    </row>
    <row r="9724">
      <c r="D9724" s="22"/>
    </row>
    <row r="9725">
      <c r="D9725" s="22"/>
    </row>
    <row r="9726">
      <c r="D9726" s="22"/>
    </row>
    <row r="9727">
      <c r="D9727" s="22"/>
    </row>
    <row r="9728">
      <c r="D9728" s="22"/>
    </row>
    <row r="9729">
      <c r="D9729" s="22"/>
    </row>
    <row r="9730">
      <c r="D9730" s="22"/>
    </row>
    <row r="9731">
      <c r="D9731" s="22"/>
    </row>
    <row r="9732">
      <c r="D9732" s="22"/>
    </row>
    <row r="9733">
      <c r="D9733" s="22"/>
    </row>
    <row r="9734">
      <c r="D9734" s="22"/>
    </row>
    <row r="9735">
      <c r="D9735" s="22"/>
    </row>
    <row r="9736">
      <c r="D9736" s="22"/>
    </row>
    <row r="9737">
      <c r="D9737" s="22"/>
    </row>
    <row r="9738">
      <c r="D9738" s="22"/>
    </row>
    <row r="9739">
      <c r="D9739" s="22"/>
    </row>
    <row r="9740">
      <c r="D9740" s="22"/>
    </row>
    <row r="9741">
      <c r="D9741" s="22"/>
    </row>
    <row r="9742">
      <c r="D9742" s="22"/>
    </row>
    <row r="9743">
      <c r="D9743" s="22"/>
    </row>
    <row r="9744">
      <c r="D9744" s="22"/>
    </row>
    <row r="9745">
      <c r="D9745" s="22"/>
    </row>
    <row r="9746">
      <c r="D9746" s="22"/>
    </row>
    <row r="9747">
      <c r="D9747" s="22"/>
    </row>
    <row r="9748">
      <c r="D9748" s="22"/>
    </row>
    <row r="9749">
      <c r="D9749" s="22"/>
    </row>
    <row r="9750">
      <c r="D9750" s="22"/>
    </row>
    <row r="9751">
      <c r="D9751" s="22"/>
    </row>
    <row r="9752">
      <c r="D9752" s="22"/>
    </row>
    <row r="9753">
      <c r="D9753" s="22"/>
    </row>
    <row r="9754">
      <c r="D9754" s="22"/>
    </row>
    <row r="9755">
      <c r="D9755" s="22"/>
    </row>
    <row r="9756">
      <c r="D9756" s="22"/>
    </row>
    <row r="9757">
      <c r="D9757" s="22"/>
    </row>
    <row r="9758">
      <c r="D9758" s="22"/>
    </row>
    <row r="9759">
      <c r="D9759" s="22"/>
    </row>
    <row r="9760">
      <c r="D9760" s="22"/>
    </row>
    <row r="9761">
      <c r="D9761" s="22"/>
    </row>
    <row r="9762">
      <c r="D9762" s="22"/>
    </row>
    <row r="9763">
      <c r="D9763" s="22"/>
    </row>
    <row r="9764">
      <c r="D9764" s="22"/>
    </row>
    <row r="9765">
      <c r="D9765" s="22"/>
    </row>
    <row r="9766">
      <c r="D9766" s="22"/>
    </row>
    <row r="9767">
      <c r="D9767" s="22"/>
    </row>
    <row r="9768">
      <c r="D9768" s="22"/>
    </row>
    <row r="9769">
      <c r="D9769" s="22"/>
    </row>
    <row r="9770">
      <c r="D9770" s="22"/>
    </row>
    <row r="9771">
      <c r="D9771" s="22"/>
    </row>
    <row r="9772">
      <c r="D9772" s="22"/>
    </row>
    <row r="9773">
      <c r="D9773" s="22"/>
    </row>
    <row r="9774">
      <c r="D9774" s="22"/>
    </row>
    <row r="9775">
      <c r="D9775" s="22"/>
    </row>
    <row r="9776">
      <c r="D9776" s="22"/>
    </row>
    <row r="9777">
      <c r="D9777" s="22"/>
    </row>
    <row r="9778">
      <c r="D9778" s="22"/>
    </row>
    <row r="9779">
      <c r="D9779" s="22"/>
    </row>
    <row r="9780">
      <c r="D9780" s="22"/>
    </row>
    <row r="9781">
      <c r="D9781" s="22"/>
    </row>
    <row r="9782">
      <c r="D9782" s="22"/>
    </row>
    <row r="9783">
      <c r="D9783" s="22"/>
    </row>
    <row r="9784">
      <c r="D9784" s="22"/>
    </row>
    <row r="9785">
      <c r="D9785" s="22"/>
    </row>
    <row r="9786">
      <c r="D9786" s="22"/>
    </row>
    <row r="9787">
      <c r="D9787" s="22"/>
    </row>
    <row r="9788">
      <c r="D9788" s="22"/>
    </row>
    <row r="9789">
      <c r="D9789" s="22"/>
    </row>
    <row r="9790">
      <c r="D9790" s="22"/>
    </row>
    <row r="9791">
      <c r="D9791" s="22"/>
    </row>
    <row r="9792">
      <c r="D9792" s="22"/>
    </row>
    <row r="9793">
      <c r="D9793" s="22"/>
    </row>
    <row r="9794">
      <c r="D9794" s="22"/>
    </row>
    <row r="9795">
      <c r="D9795" s="22"/>
    </row>
    <row r="9796">
      <c r="D9796" s="22"/>
    </row>
    <row r="9797">
      <c r="D9797" s="22"/>
    </row>
    <row r="9798">
      <c r="D9798" s="22"/>
    </row>
    <row r="9799">
      <c r="D9799" s="22"/>
    </row>
    <row r="9800">
      <c r="D9800" s="22"/>
    </row>
    <row r="9801">
      <c r="D9801" s="22"/>
    </row>
    <row r="9802">
      <c r="D9802" s="22"/>
    </row>
    <row r="9803">
      <c r="D9803" s="22"/>
    </row>
    <row r="9804">
      <c r="D9804" s="22"/>
    </row>
    <row r="9805">
      <c r="D9805" s="22"/>
    </row>
    <row r="9806">
      <c r="D9806" s="22"/>
    </row>
    <row r="9807">
      <c r="D9807" s="22"/>
    </row>
    <row r="9808">
      <c r="D9808" s="22"/>
    </row>
    <row r="9809">
      <c r="D9809" s="22"/>
    </row>
    <row r="9810">
      <c r="D9810" s="22"/>
    </row>
    <row r="9811">
      <c r="D9811" s="22"/>
    </row>
    <row r="9812">
      <c r="D9812" s="22"/>
    </row>
    <row r="9813">
      <c r="D9813" s="22"/>
    </row>
    <row r="9814">
      <c r="D9814" s="22"/>
    </row>
    <row r="9815">
      <c r="D9815" s="22"/>
    </row>
    <row r="9816">
      <c r="D9816" s="22"/>
    </row>
    <row r="9817">
      <c r="D9817" s="22"/>
    </row>
    <row r="9818">
      <c r="D9818" s="22"/>
    </row>
    <row r="9819">
      <c r="D9819" s="22"/>
    </row>
    <row r="9820">
      <c r="D9820" s="22"/>
    </row>
    <row r="9821">
      <c r="D9821" s="22"/>
    </row>
    <row r="9822">
      <c r="D9822" s="22"/>
    </row>
    <row r="9823">
      <c r="D9823" s="22"/>
    </row>
    <row r="9824">
      <c r="D9824" s="22"/>
    </row>
    <row r="9825">
      <c r="D9825" s="22"/>
    </row>
    <row r="9826">
      <c r="D9826" s="22"/>
    </row>
    <row r="9827">
      <c r="D9827" s="22"/>
    </row>
    <row r="9828">
      <c r="D9828" s="22"/>
    </row>
    <row r="9829">
      <c r="D9829" s="22"/>
    </row>
    <row r="9830">
      <c r="D9830" s="22"/>
    </row>
    <row r="9831">
      <c r="D9831" s="22"/>
    </row>
    <row r="9832">
      <c r="D9832" s="22"/>
    </row>
    <row r="9833">
      <c r="D9833" s="22"/>
    </row>
    <row r="9834">
      <c r="D9834" s="22"/>
    </row>
    <row r="9835">
      <c r="D9835" s="22"/>
    </row>
    <row r="9836">
      <c r="D9836" s="22"/>
    </row>
    <row r="9837">
      <c r="D9837" s="22"/>
    </row>
    <row r="9838">
      <c r="D9838" s="22"/>
    </row>
    <row r="9839">
      <c r="D9839" s="22"/>
    </row>
    <row r="9840">
      <c r="D9840" s="22"/>
    </row>
    <row r="9841">
      <c r="D9841" s="22"/>
    </row>
    <row r="9842">
      <c r="D9842" s="22"/>
    </row>
    <row r="9843">
      <c r="D9843" s="22"/>
    </row>
    <row r="9844">
      <c r="D9844" s="22"/>
    </row>
    <row r="9845">
      <c r="D9845" s="22"/>
    </row>
    <row r="9846">
      <c r="D9846" s="22"/>
    </row>
    <row r="9847">
      <c r="D9847" s="22"/>
    </row>
    <row r="9848">
      <c r="D9848" s="22"/>
    </row>
    <row r="9849">
      <c r="D9849" s="22"/>
    </row>
    <row r="9850">
      <c r="D9850" s="22"/>
    </row>
    <row r="9851">
      <c r="D9851" s="22"/>
    </row>
    <row r="9852">
      <c r="D9852" s="22"/>
    </row>
    <row r="9853">
      <c r="D9853" s="22"/>
    </row>
    <row r="9854">
      <c r="D9854" s="22"/>
    </row>
    <row r="9855">
      <c r="D9855" s="22"/>
    </row>
    <row r="9856">
      <c r="D9856" s="22"/>
    </row>
    <row r="9857">
      <c r="D9857" s="22"/>
    </row>
    <row r="9858">
      <c r="D9858" s="22"/>
    </row>
    <row r="9859">
      <c r="D9859" s="22"/>
    </row>
    <row r="9860">
      <c r="D9860" s="22"/>
    </row>
    <row r="9861">
      <c r="D9861" s="22"/>
    </row>
    <row r="9862">
      <c r="D9862" s="22"/>
    </row>
    <row r="9863">
      <c r="D9863" s="22"/>
    </row>
    <row r="9864">
      <c r="D9864" s="22"/>
    </row>
    <row r="9865">
      <c r="D9865" s="22"/>
    </row>
    <row r="9866">
      <c r="D9866" s="22"/>
    </row>
    <row r="9867">
      <c r="D9867" s="22"/>
    </row>
    <row r="9868">
      <c r="D9868" s="22"/>
    </row>
    <row r="9869">
      <c r="D9869" s="22"/>
    </row>
    <row r="9870">
      <c r="D9870" s="22"/>
    </row>
    <row r="9871">
      <c r="D9871" s="22"/>
    </row>
    <row r="9872">
      <c r="D9872" s="22"/>
    </row>
    <row r="9873">
      <c r="D9873" s="22"/>
    </row>
    <row r="9874">
      <c r="D9874" s="22"/>
    </row>
    <row r="9875">
      <c r="D9875" s="22"/>
    </row>
    <row r="9876">
      <c r="D9876" s="22"/>
    </row>
    <row r="9877">
      <c r="D9877" s="22"/>
    </row>
    <row r="9878">
      <c r="D9878" s="22"/>
    </row>
    <row r="9879">
      <c r="D9879" s="22"/>
    </row>
    <row r="9880">
      <c r="D9880" s="22"/>
    </row>
    <row r="9881">
      <c r="D9881" s="22"/>
    </row>
    <row r="9882">
      <c r="D9882" s="22"/>
    </row>
    <row r="9883">
      <c r="D9883" s="22"/>
    </row>
    <row r="9884">
      <c r="D9884" s="22"/>
    </row>
    <row r="9885">
      <c r="D9885" s="22"/>
    </row>
    <row r="9886">
      <c r="D9886" s="22"/>
    </row>
    <row r="9887">
      <c r="D9887" s="22"/>
    </row>
    <row r="9888">
      <c r="D9888" s="22"/>
    </row>
    <row r="9889">
      <c r="D9889" s="22"/>
    </row>
    <row r="9890">
      <c r="D9890" s="22"/>
    </row>
    <row r="9891">
      <c r="D9891" s="22"/>
    </row>
    <row r="9892">
      <c r="D9892" s="22"/>
    </row>
    <row r="9893">
      <c r="D9893" s="22"/>
    </row>
    <row r="9894">
      <c r="D9894" s="22"/>
    </row>
    <row r="9895">
      <c r="D9895" s="22"/>
    </row>
    <row r="9896">
      <c r="D9896" s="22"/>
    </row>
    <row r="9897">
      <c r="D9897" s="22"/>
    </row>
    <row r="9898">
      <c r="D9898" s="22"/>
    </row>
    <row r="9899">
      <c r="D9899" s="22"/>
    </row>
    <row r="9900">
      <c r="D9900" s="22"/>
    </row>
    <row r="9901">
      <c r="D9901" s="22"/>
    </row>
    <row r="9902">
      <c r="D9902" s="22"/>
    </row>
    <row r="9903">
      <c r="D9903" s="22"/>
    </row>
    <row r="9904">
      <c r="D9904" s="22"/>
    </row>
    <row r="9905">
      <c r="D9905" s="22"/>
    </row>
    <row r="9906">
      <c r="D9906" s="22"/>
    </row>
    <row r="9907">
      <c r="D9907" s="22"/>
    </row>
    <row r="9908">
      <c r="D9908" s="22"/>
    </row>
    <row r="9909">
      <c r="D9909" s="22"/>
    </row>
    <row r="9910">
      <c r="D9910" s="22"/>
    </row>
    <row r="9911">
      <c r="D9911" s="22"/>
    </row>
    <row r="9912">
      <c r="D9912" s="22"/>
    </row>
    <row r="9913">
      <c r="D9913" s="22"/>
    </row>
    <row r="9914">
      <c r="D9914" s="22"/>
    </row>
    <row r="9915">
      <c r="D9915" s="22"/>
    </row>
    <row r="9916">
      <c r="D9916" s="22"/>
    </row>
    <row r="9917">
      <c r="D9917" s="22"/>
    </row>
    <row r="9918">
      <c r="D9918" s="22"/>
    </row>
    <row r="9919">
      <c r="D9919" s="22"/>
    </row>
    <row r="9920">
      <c r="D9920" s="22"/>
    </row>
    <row r="9921">
      <c r="D9921" s="22"/>
    </row>
    <row r="9922">
      <c r="D9922" s="22"/>
    </row>
    <row r="9923">
      <c r="D9923" s="22"/>
    </row>
    <row r="9924">
      <c r="D9924" s="22"/>
    </row>
    <row r="9925">
      <c r="D9925" s="22"/>
    </row>
    <row r="9926">
      <c r="D9926" s="22"/>
    </row>
    <row r="9927">
      <c r="D9927" s="22"/>
    </row>
    <row r="9928">
      <c r="D9928" s="22"/>
    </row>
    <row r="9929">
      <c r="D9929" s="22"/>
    </row>
    <row r="9930">
      <c r="D9930" s="22"/>
    </row>
    <row r="9931">
      <c r="D9931" s="22"/>
    </row>
    <row r="9932">
      <c r="D9932" s="22"/>
    </row>
    <row r="9933">
      <c r="D9933" s="22"/>
    </row>
    <row r="9934">
      <c r="D9934" s="22"/>
    </row>
    <row r="9935">
      <c r="D9935" s="22"/>
    </row>
    <row r="9936">
      <c r="D9936" s="22"/>
    </row>
    <row r="9937">
      <c r="D9937" s="22"/>
    </row>
    <row r="9938">
      <c r="D9938" s="22"/>
    </row>
    <row r="9939">
      <c r="D9939" s="22"/>
    </row>
    <row r="9940">
      <c r="D9940" s="22"/>
    </row>
    <row r="9941">
      <c r="D9941" s="22"/>
    </row>
    <row r="9942">
      <c r="D9942" s="22"/>
    </row>
    <row r="9943">
      <c r="D9943" s="22"/>
    </row>
    <row r="9944">
      <c r="D9944" s="22"/>
    </row>
    <row r="9945">
      <c r="D9945" s="22"/>
    </row>
    <row r="9946">
      <c r="D9946" s="22"/>
    </row>
    <row r="9947">
      <c r="D9947" s="22"/>
    </row>
    <row r="9948">
      <c r="D9948" s="22"/>
    </row>
    <row r="9949">
      <c r="D9949" s="22"/>
    </row>
    <row r="9950">
      <c r="D9950" s="22"/>
    </row>
    <row r="9951">
      <c r="D9951" s="22"/>
    </row>
    <row r="9952">
      <c r="D9952" s="22"/>
    </row>
    <row r="9953">
      <c r="D9953" s="22"/>
    </row>
    <row r="9954">
      <c r="D9954" s="22"/>
    </row>
    <row r="9955">
      <c r="D9955" s="22"/>
    </row>
    <row r="9956">
      <c r="D9956" s="22"/>
    </row>
    <row r="9957">
      <c r="D9957" s="22"/>
    </row>
    <row r="9958">
      <c r="D9958" s="22"/>
    </row>
    <row r="9959">
      <c r="D9959" s="22"/>
    </row>
    <row r="9960">
      <c r="D9960" s="22"/>
    </row>
    <row r="9961">
      <c r="D9961" s="22"/>
    </row>
    <row r="9962">
      <c r="D9962" s="22"/>
    </row>
    <row r="9963">
      <c r="D9963" s="22"/>
    </row>
    <row r="9964">
      <c r="D9964" s="22"/>
    </row>
    <row r="9965">
      <c r="D9965" s="22"/>
    </row>
    <row r="9966">
      <c r="D9966" s="22"/>
    </row>
    <row r="9967">
      <c r="D9967" s="22"/>
    </row>
    <row r="9968">
      <c r="D9968" s="22"/>
    </row>
    <row r="9969">
      <c r="D9969" s="22"/>
    </row>
    <row r="9970">
      <c r="D9970" s="22"/>
    </row>
    <row r="9971">
      <c r="D9971" s="22"/>
    </row>
    <row r="9972">
      <c r="D9972" s="22"/>
    </row>
    <row r="9973">
      <c r="D9973" s="22"/>
    </row>
    <row r="9974">
      <c r="D9974" s="22"/>
    </row>
    <row r="9975">
      <c r="D9975" s="22"/>
    </row>
    <row r="9976">
      <c r="D9976" s="22"/>
    </row>
    <row r="9977">
      <c r="D9977" s="22"/>
    </row>
    <row r="9978">
      <c r="D9978" s="22"/>
    </row>
    <row r="9979">
      <c r="D9979" s="22"/>
    </row>
    <row r="9980">
      <c r="D9980" s="22"/>
    </row>
    <row r="9981">
      <c r="D9981" s="22"/>
    </row>
    <row r="9982">
      <c r="D9982" s="22"/>
    </row>
    <row r="9983">
      <c r="D9983" s="22"/>
    </row>
    <row r="9984">
      <c r="D9984" s="22"/>
    </row>
    <row r="9985">
      <c r="D9985" s="22"/>
    </row>
    <row r="9986">
      <c r="D9986" s="22"/>
    </row>
    <row r="9987">
      <c r="D9987" s="22"/>
    </row>
    <row r="9988">
      <c r="D9988" s="22"/>
    </row>
    <row r="9989">
      <c r="D9989" s="22"/>
    </row>
    <row r="9990">
      <c r="D9990" s="22"/>
    </row>
    <row r="9991">
      <c r="D9991" s="22"/>
    </row>
    <row r="9992">
      <c r="D9992" s="22"/>
    </row>
    <row r="9993">
      <c r="D9993" s="22"/>
    </row>
    <row r="9994">
      <c r="D9994" s="22"/>
    </row>
    <row r="9995">
      <c r="D9995" s="22"/>
    </row>
    <row r="9996">
      <c r="D9996" s="22"/>
    </row>
    <row r="9997">
      <c r="D9997" s="22"/>
    </row>
    <row r="9998">
      <c r="D9998" s="22"/>
    </row>
    <row r="9999">
      <c r="D9999" s="22"/>
    </row>
    <row r="10000">
      <c r="D10000" s="22"/>
    </row>
    <row r="10001">
      <c r="D10001" s="22"/>
    </row>
    <row r="10002">
      <c r="D10002" s="22"/>
    </row>
    <row r="10003">
      <c r="D10003" s="22"/>
    </row>
    <row r="10004">
      <c r="D10004" s="22"/>
    </row>
    <row r="10005">
      <c r="D10005" s="22"/>
    </row>
    <row r="10006">
      <c r="D10006" s="22"/>
    </row>
    <row r="10007">
      <c r="D10007" s="22"/>
    </row>
    <row r="10008">
      <c r="D10008" s="22"/>
    </row>
    <row r="10009">
      <c r="D10009" s="22"/>
    </row>
    <row r="10010">
      <c r="D10010" s="22"/>
    </row>
    <row r="10011">
      <c r="D10011" s="22"/>
    </row>
    <row r="10012">
      <c r="D10012" s="22"/>
    </row>
    <row r="10013">
      <c r="D10013" s="22"/>
    </row>
    <row r="10014">
      <c r="D10014" s="22"/>
    </row>
    <row r="10015">
      <c r="D10015" s="22"/>
    </row>
    <row r="10016">
      <c r="D10016" s="22"/>
    </row>
    <row r="10017">
      <c r="D10017" s="22"/>
    </row>
    <row r="10018">
      <c r="D10018" s="22"/>
    </row>
    <row r="10019">
      <c r="D10019" s="22"/>
    </row>
    <row r="10020">
      <c r="D10020" s="22"/>
    </row>
    <row r="10021">
      <c r="D10021" s="22"/>
    </row>
    <row r="10022">
      <c r="D10022" s="22"/>
    </row>
    <row r="10023">
      <c r="D10023" s="22"/>
    </row>
    <row r="10024">
      <c r="D10024" s="22"/>
    </row>
    <row r="10025">
      <c r="D10025" s="22"/>
    </row>
    <row r="10026">
      <c r="D10026" s="22"/>
    </row>
    <row r="10027">
      <c r="D10027" s="22"/>
    </row>
    <row r="10028">
      <c r="D10028" s="22"/>
    </row>
    <row r="10029">
      <c r="D10029" s="22"/>
    </row>
    <row r="10030">
      <c r="D10030" s="22"/>
    </row>
    <row r="10031">
      <c r="D10031" s="22"/>
    </row>
    <row r="10032">
      <c r="D10032" s="22"/>
    </row>
    <row r="10033">
      <c r="D10033" s="22"/>
    </row>
    <row r="10034">
      <c r="D10034" s="22"/>
    </row>
    <row r="10035">
      <c r="D10035" s="22"/>
    </row>
    <row r="10036">
      <c r="D10036" s="22"/>
    </row>
    <row r="10037">
      <c r="D10037" s="22"/>
    </row>
    <row r="10038">
      <c r="D10038" s="22"/>
    </row>
    <row r="10039">
      <c r="D10039" s="22"/>
    </row>
    <row r="10040">
      <c r="D10040" s="22"/>
    </row>
    <row r="10041">
      <c r="D10041" s="22"/>
    </row>
    <row r="10042">
      <c r="D10042" s="22"/>
    </row>
    <row r="10043">
      <c r="D10043" s="22"/>
    </row>
    <row r="10044">
      <c r="D10044" s="22"/>
    </row>
    <row r="10045">
      <c r="D10045" s="22"/>
    </row>
    <row r="10046">
      <c r="D10046" s="22"/>
    </row>
    <row r="10047">
      <c r="D10047" s="22"/>
    </row>
    <row r="10048">
      <c r="D10048" s="22"/>
    </row>
    <row r="10049">
      <c r="D10049" s="22"/>
    </row>
    <row r="10050">
      <c r="D10050" s="22"/>
    </row>
    <row r="10051">
      <c r="D10051" s="22"/>
    </row>
    <row r="10052">
      <c r="D10052" s="22"/>
    </row>
    <row r="10053">
      <c r="D10053" s="22"/>
    </row>
    <row r="10054">
      <c r="D10054" s="22"/>
    </row>
    <row r="10055">
      <c r="D10055" s="22"/>
    </row>
    <row r="10056">
      <c r="D10056" s="22"/>
    </row>
    <row r="10057">
      <c r="D10057" s="22"/>
    </row>
    <row r="10058">
      <c r="D10058" s="22"/>
    </row>
    <row r="10059">
      <c r="D10059" s="22"/>
    </row>
    <row r="10060">
      <c r="D10060" s="22"/>
    </row>
    <row r="10061">
      <c r="D10061" s="22"/>
    </row>
    <row r="10062">
      <c r="D10062" s="22"/>
    </row>
    <row r="10063">
      <c r="D10063" s="22"/>
    </row>
    <row r="10064">
      <c r="D10064" s="22"/>
    </row>
    <row r="10065">
      <c r="D10065" s="22"/>
    </row>
    <row r="10066">
      <c r="D10066" s="22"/>
    </row>
    <row r="10067">
      <c r="D10067" s="22"/>
    </row>
    <row r="10068">
      <c r="D10068" s="22"/>
    </row>
    <row r="10069">
      <c r="D10069" s="22"/>
    </row>
    <row r="10070">
      <c r="D10070" s="22"/>
    </row>
    <row r="10071">
      <c r="D10071" s="22"/>
    </row>
    <row r="10072">
      <c r="D10072" s="22"/>
    </row>
    <row r="10073">
      <c r="D10073" s="22"/>
    </row>
    <row r="10074">
      <c r="D10074" s="22"/>
    </row>
    <row r="10075">
      <c r="D10075" s="22"/>
    </row>
    <row r="10076">
      <c r="D10076" s="22"/>
    </row>
    <row r="10077">
      <c r="D10077" s="22"/>
    </row>
    <row r="10078">
      <c r="D10078" s="22"/>
    </row>
    <row r="10079">
      <c r="D10079" s="22"/>
    </row>
    <row r="10080">
      <c r="D10080" s="22"/>
    </row>
    <row r="10081">
      <c r="D10081" s="22"/>
    </row>
    <row r="10082">
      <c r="D10082" s="22"/>
    </row>
    <row r="10083">
      <c r="D10083" s="22"/>
    </row>
    <row r="10084">
      <c r="D10084" s="22"/>
    </row>
    <row r="10085">
      <c r="D10085" s="22"/>
    </row>
    <row r="10086">
      <c r="D10086" s="22"/>
    </row>
    <row r="10087">
      <c r="D10087" s="22"/>
    </row>
    <row r="10088">
      <c r="D10088" s="22"/>
    </row>
    <row r="10089">
      <c r="D10089" s="22"/>
    </row>
    <row r="10090">
      <c r="D10090" s="22"/>
    </row>
    <row r="10091">
      <c r="D10091" s="22"/>
    </row>
    <row r="10092">
      <c r="D10092" s="22"/>
    </row>
    <row r="10093">
      <c r="D10093" s="22"/>
    </row>
    <row r="10094">
      <c r="D10094" s="22"/>
    </row>
    <row r="10095">
      <c r="D10095" s="22"/>
    </row>
    <row r="10096">
      <c r="D10096" s="22"/>
    </row>
    <row r="10097">
      <c r="D10097" s="22"/>
    </row>
    <row r="10098">
      <c r="D10098" s="22"/>
    </row>
    <row r="10099">
      <c r="D10099" s="22"/>
    </row>
    <row r="10100">
      <c r="D10100" s="22"/>
    </row>
    <row r="10101">
      <c r="D10101" s="22"/>
    </row>
    <row r="10102">
      <c r="D10102" s="22"/>
    </row>
    <row r="10103">
      <c r="D10103" s="22"/>
    </row>
    <row r="10104">
      <c r="D10104" s="22"/>
    </row>
    <row r="10105">
      <c r="D10105" s="22"/>
    </row>
    <row r="10106">
      <c r="D10106" s="22"/>
    </row>
    <row r="10107">
      <c r="D10107" s="22"/>
    </row>
    <row r="10108">
      <c r="D10108" s="22"/>
    </row>
    <row r="10109">
      <c r="D10109" s="22"/>
    </row>
    <row r="10110">
      <c r="D10110" s="22"/>
    </row>
    <row r="10111">
      <c r="D10111" s="22"/>
    </row>
    <row r="10112">
      <c r="D10112" s="22"/>
    </row>
    <row r="10113">
      <c r="D10113" s="22"/>
    </row>
    <row r="10114">
      <c r="D10114" s="22"/>
    </row>
    <row r="10115">
      <c r="D10115" s="22"/>
    </row>
    <row r="10116">
      <c r="D10116" s="22"/>
    </row>
    <row r="10117">
      <c r="D10117" s="22"/>
    </row>
    <row r="10118">
      <c r="D10118" s="22"/>
    </row>
    <row r="10119">
      <c r="D10119" s="22"/>
    </row>
    <row r="10120">
      <c r="D10120" s="22"/>
    </row>
    <row r="10121">
      <c r="D10121" s="22"/>
    </row>
    <row r="10122">
      <c r="D10122" s="22"/>
    </row>
    <row r="10123">
      <c r="D10123" s="22"/>
    </row>
    <row r="10124">
      <c r="D10124" s="22"/>
    </row>
    <row r="10125">
      <c r="D10125" s="22"/>
    </row>
    <row r="10126">
      <c r="D10126" s="22"/>
    </row>
    <row r="10127">
      <c r="D10127" s="22"/>
    </row>
    <row r="10128">
      <c r="D10128" s="22"/>
    </row>
    <row r="10129">
      <c r="D10129" s="22"/>
    </row>
    <row r="10130">
      <c r="D10130" s="22"/>
    </row>
    <row r="10131">
      <c r="D10131" s="22"/>
    </row>
    <row r="10132">
      <c r="D10132" s="22"/>
    </row>
    <row r="10133">
      <c r="D10133" s="22"/>
    </row>
    <row r="10134">
      <c r="D10134" s="22"/>
    </row>
    <row r="10135">
      <c r="D10135" s="22"/>
    </row>
    <row r="10136">
      <c r="D10136" s="22"/>
    </row>
    <row r="10137">
      <c r="D10137" s="22"/>
    </row>
    <row r="10138">
      <c r="D10138" s="22"/>
    </row>
    <row r="10139">
      <c r="D10139" s="22"/>
    </row>
    <row r="10140">
      <c r="D10140" s="22"/>
    </row>
    <row r="10141">
      <c r="D10141" s="22"/>
    </row>
    <row r="10142">
      <c r="D10142" s="22"/>
    </row>
    <row r="10143">
      <c r="D10143" s="22"/>
    </row>
    <row r="10144">
      <c r="D10144" s="22"/>
    </row>
    <row r="10145">
      <c r="D10145" s="22"/>
    </row>
    <row r="10146">
      <c r="D10146" s="22"/>
    </row>
    <row r="10147">
      <c r="D10147" s="22"/>
    </row>
    <row r="10148">
      <c r="D10148" s="22"/>
    </row>
    <row r="10149">
      <c r="D10149" s="22"/>
    </row>
    <row r="10150">
      <c r="D10150" s="22"/>
    </row>
    <row r="10151">
      <c r="D10151" s="22"/>
    </row>
    <row r="10152">
      <c r="D10152" s="22"/>
    </row>
    <row r="10153">
      <c r="D10153" s="22"/>
    </row>
    <row r="10154">
      <c r="D10154" s="22"/>
    </row>
    <row r="10155">
      <c r="D10155" s="22"/>
    </row>
    <row r="10156">
      <c r="D10156" s="22"/>
    </row>
    <row r="10157">
      <c r="D10157" s="22"/>
    </row>
    <row r="10158">
      <c r="D10158" s="22"/>
    </row>
    <row r="10159">
      <c r="D10159" s="22"/>
    </row>
    <row r="10160">
      <c r="D10160" s="22"/>
    </row>
    <row r="10161">
      <c r="D10161" s="22"/>
    </row>
    <row r="10162">
      <c r="D10162" s="22"/>
    </row>
    <row r="10163">
      <c r="D10163" s="22"/>
    </row>
    <row r="10164">
      <c r="D10164" s="22"/>
    </row>
    <row r="10165">
      <c r="D10165" s="22"/>
    </row>
    <row r="10166">
      <c r="D10166" s="22"/>
    </row>
    <row r="10167">
      <c r="D10167" s="22"/>
    </row>
    <row r="10168">
      <c r="D10168" s="22"/>
    </row>
    <row r="10169">
      <c r="D10169" s="22"/>
    </row>
    <row r="10170">
      <c r="D10170" s="22"/>
    </row>
    <row r="10171">
      <c r="D10171" s="22"/>
    </row>
    <row r="10172">
      <c r="D10172" s="22"/>
    </row>
    <row r="10173">
      <c r="D10173" s="22"/>
    </row>
    <row r="10174">
      <c r="D10174" s="22"/>
    </row>
    <row r="10175">
      <c r="D10175" s="22"/>
    </row>
    <row r="10176">
      <c r="D10176" s="22"/>
    </row>
    <row r="10177">
      <c r="D10177" s="22"/>
    </row>
    <row r="10178">
      <c r="D10178" s="22"/>
    </row>
    <row r="10179">
      <c r="D10179" s="22"/>
    </row>
    <row r="10180">
      <c r="D10180" s="22"/>
    </row>
    <row r="10181">
      <c r="D10181" s="22"/>
    </row>
    <row r="10182">
      <c r="D10182" s="22"/>
    </row>
    <row r="10183">
      <c r="D10183" s="22"/>
    </row>
    <row r="10184">
      <c r="D10184" s="22"/>
    </row>
    <row r="10185">
      <c r="D10185" s="22"/>
    </row>
    <row r="10186">
      <c r="D10186" s="22"/>
    </row>
    <row r="10187">
      <c r="D10187" s="22"/>
    </row>
    <row r="10188">
      <c r="D10188" s="22"/>
    </row>
    <row r="10189">
      <c r="D10189" s="22"/>
    </row>
    <row r="10190">
      <c r="D10190" s="22"/>
    </row>
    <row r="10191">
      <c r="D10191" s="22"/>
    </row>
    <row r="10192">
      <c r="D10192" s="22"/>
    </row>
    <row r="10193">
      <c r="D10193" s="22"/>
    </row>
    <row r="10194">
      <c r="D10194" s="22"/>
    </row>
    <row r="10195">
      <c r="D10195" s="22"/>
    </row>
    <row r="10196">
      <c r="D10196" s="22"/>
    </row>
    <row r="10197">
      <c r="D10197" s="22"/>
    </row>
    <row r="10198">
      <c r="D10198" s="22"/>
    </row>
    <row r="10199">
      <c r="D10199" s="22"/>
    </row>
    <row r="10200">
      <c r="D10200" s="22"/>
    </row>
    <row r="10201">
      <c r="D10201" s="22"/>
    </row>
    <row r="10202">
      <c r="D10202" s="22"/>
    </row>
    <row r="10203">
      <c r="D10203" s="22"/>
    </row>
    <row r="10204">
      <c r="D10204" s="22"/>
    </row>
    <row r="10205">
      <c r="D10205" s="22"/>
    </row>
    <row r="10206">
      <c r="D10206" s="22"/>
    </row>
    <row r="10207">
      <c r="D10207" s="22"/>
    </row>
    <row r="10208">
      <c r="D10208" s="22"/>
    </row>
    <row r="10209">
      <c r="D10209" s="22"/>
    </row>
    <row r="10210">
      <c r="D10210" s="22"/>
    </row>
    <row r="10211">
      <c r="D10211" s="22"/>
    </row>
    <row r="10212">
      <c r="D10212" s="22"/>
    </row>
    <row r="10213">
      <c r="D10213" s="22"/>
    </row>
    <row r="10214">
      <c r="D10214" s="22"/>
    </row>
    <row r="10215">
      <c r="D10215" s="22"/>
    </row>
    <row r="10216">
      <c r="D10216" s="22"/>
    </row>
    <row r="10217">
      <c r="D10217" s="22"/>
    </row>
    <row r="10218">
      <c r="D10218" s="22"/>
    </row>
    <row r="10219">
      <c r="D10219" s="22"/>
    </row>
    <row r="10220">
      <c r="D10220" s="22"/>
    </row>
    <row r="10221">
      <c r="D10221" s="22"/>
    </row>
    <row r="10222">
      <c r="D10222" s="22"/>
    </row>
    <row r="10223">
      <c r="D10223" s="22"/>
    </row>
    <row r="10224">
      <c r="D10224" s="22"/>
    </row>
    <row r="10225">
      <c r="D10225" s="22"/>
    </row>
    <row r="10226">
      <c r="D10226" s="22"/>
    </row>
    <row r="10227">
      <c r="D10227" s="22"/>
    </row>
    <row r="10228">
      <c r="D10228" s="22"/>
    </row>
    <row r="10229">
      <c r="D10229" s="22"/>
    </row>
    <row r="10230">
      <c r="D10230" s="22"/>
    </row>
    <row r="10231">
      <c r="D10231" s="22"/>
    </row>
    <row r="10232">
      <c r="D10232" s="22"/>
    </row>
    <row r="10233">
      <c r="D10233" s="22"/>
    </row>
    <row r="10234">
      <c r="D10234" s="22"/>
    </row>
    <row r="10235">
      <c r="D10235" s="22"/>
    </row>
    <row r="10236">
      <c r="D10236" s="22"/>
    </row>
    <row r="10237">
      <c r="D10237" s="22"/>
    </row>
    <row r="10238">
      <c r="D10238" s="22"/>
    </row>
    <row r="10239">
      <c r="D10239" s="22"/>
    </row>
    <row r="10240">
      <c r="D10240" s="22"/>
    </row>
    <row r="10241">
      <c r="D10241" s="22"/>
    </row>
    <row r="10242">
      <c r="D10242" s="22"/>
    </row>
    <row r="10243">
      <c r="D10243" s="22"/>
    </row>
    <row r="10244">
      <c r="D10244" s="22"/>
    </row>
    <row r="10245">
      <c r="D10245" s="22"/>
    </row>
    <row r="10246">
      <c r="D10246" s="22"/>
    </row>
    <row r="10247">
      <c r="D10247" s="22"/>
    </row>
    <row r="10248">
      <c r="D10248" s="22"/>
    </row>
    <row r="10249">
      <c r="D10249" s="22"/>
    </row>
    <row r="10250">
      <c r="D10250" s="22"/>
    </row>
    <row r="10251">
      <c r="D10251" s="22"/>
    </row>
    <row r="10252">
      <c r="D10252" s="22"/>
    </row>
    <row r="10253">
      <c r="D10253" s="22"/>
    </row>
    <row r="10254">
      <c r="D10254" s="22"/>
    </row>
    <row r="10255">
      <c r="D10255" s="22"/>
    </row>
    <row r="10256">
      <c r="D10256" s="22"/>
    </row>
    <row r="10257">
      <c r="D10257" s="22"/>
    </row>
    <row r="10258">
      <c r="D10258" s="22"/>
    </row>
    <row r="10259">
      <c r="D10259" s="22"/>
    </row>
    <row r="10260">
      <c r="D10260" s="22"/>
    </row>
    <row r="10261">
      <c r="D10261" s="22"/>
    </row>
    <row r="10262">
      <c r="D10262" s="22"/>
    </row>
    <row r="10263">
      <c r="D10263" s="22"/>
    </row>
    <row r="10264">
      <c r="D10264" s="22"/>
    </row>
    <row r="10265">
      <c r="D10265" s="22"/>
    </row>
    <row r="10266">
      <c r="D10266" s="22"/>
    </row>
    <row r="10267">
      <c r="D10267" s="22"/>
    </row>
    <row r="10268">
      <c r="D10268" s="22"/>
    </row>
    <row r="10269">
      <c r="D10269" s="22"/>
    </row>
    <row r="10270">
      <c r="D10270" s="22"/>
    </row>
    <row r="10271">
      <c r="D10271" s="22"/>
    </row>
    <row r="10272">
      <c r="D10272" s="22"/>
    </row>
    <row r="10273">
      <c r="D10273" s="22"/>
    </row>
    <row r="10274">
      <c r="D10274" s="22"/>
    </row>
    <row r="10275">
      <c r="D10275" s="22"/>
    </row>
    <row r="10276">
      <c r="D10276" s="22"/>
    </row>
    <row r="10277">
      <c r="D10277" s="22"/>
    </row>
    <row r="10278">
      <c r="D10278" s="22"/>
    </row>
    <row r="10279">
      <c r="D10279" s="22"/>
    </row>
    <row r="10280">
      <c r="D10280" s="22"/>
    </row>
    <row r="10281">
      <c r="D10281" s="22"/>
    </row>
    <row r="10282">
      <c r="D10282" s="22"/>
    </row>
    <row r="10283">
      <c r="D10283" s="22"/>
    </row>
    <row r="10284">
      <c r="D10284" s="22"/>
    </row>
    <row r="10285">
      <c r="D10285" s="22"/>
    </row>
    <row r="10286">
      <c r="D10286" s="22"/>
    </row>
    <row r="10287">
      <c r="D10287" s="22"/>
    </row>
    <row r="10288">
      <c r="D10288" s="22"/>
    </row>
    <row r="10289">
      <c r="D10289" s="22"/>
    </row>
    <row r="10290">
      <c r="D10290" s="22"/>
    </row>
    <row r="10291">
      <c r="D10291" s="22"/>
    </row>
    <row r="10292">
      <c r="D10292" s="22"/>
    </row>
    <row r="10293">
      <c r="D10293" s="22"/>
    </row>
    <row r="10294">
      <c r="D10294" s="22"/>
    </row>
    <row r="10295">
      <c r="D10295" s="22"/>
    </row>
    <row r="10296">
      <c r="D10296" s="22"/>
    </row>
    <row r="10297">
      <c r="D10297" s="22"/>
    </row>
    <row r="10298">
      <c r="D10298" s="22"/>
    </row>
    <row r="10299">
      <c r="D10299" s="22"/>
    </row>
    <row r="10300">
      <c r="D10300" s="22"/>
    </row>
    <row r="10301">
      <c r="D10301" s="22"/>
    </row>
    <row r="10302">
      <c r="D10302" s="22"/>
    </row>
    <row r="10303">
      <c r="D10303" s="22"/>
    </row>
    <row r="10304">
      <c r="D10304" s="22"/>
    </row>
    <row r="10305">
      <c r="D10305" s="22"/>
    </row>
    <row r="10306">
      <c r="D10306" s="22"/>
    </row>
    <row r="10307">
      <c r="D10307" s="22"/>
    </row>
    <row r="10308">
      <c r="D10308" s="22"/>
    </row>
    <row r="10309">
      <c r="D10309" s="22"/>
    </row>
    <row r="10310">
      <c r="D10310" s="22"/>
    </row>
    <row r="10311">
      <c r="D10311" s="22"/>
    </row>
    <row r="10312">
      <c r="D10312" s="22"/>
    </row>
    <row r="10313">
      <c r="D10313" s="22"/>
    </row>
    <row r="10314">
      <c r="D10314" s="22"/>
    </row>
    <row r="10315">
      <c r="D10315" s="22"/>
    </row>
    <row r="10316">
      <c r="D10316" s="22"/>
    </row>
    <row r="10317">
      <c r="D10317" s="22"/>
    </row>
    <row r="10318">
      <c r="D10318" s="22"/>
    </row>
    <row r="10319">
      <c r="D10319" s="22"/>
    </row>
    <row r="10320">
      <c r="D10320" s="22"/>
    </row>
    <row r="10321">
      <c r="D10321" s="22"/>
    </row>
    <row r="10322">
      <c r="D10322" s="22"/>
    </row>
    <row r="10323">
      <c r="D10323" s="22"/>
    </row>
    <row r="10324">
      <c r="D10324" s="22"/>
    </row>
    <row r="10325">
      <c r="D10325" s="22"/>
    </row>
    <row r="10326">
      <c r="D10326" s="22"/>
    </row>
    <row r="10327">
      <c r="D10327" s="22"/>
    </row>
    <row r="10328">
      <c r="D10328" s="22"/>
    </row>
    <row r="10329">
      <c r="D10329" s="22"/>
    </row>
    <row r="10330">
      <c r="D10330" s="22"/>
    </row>
    <row r="10331">
      <c r="D10331" s="22"/>
    </row>
    <row r="10332">
      <c r="D10332" s="22"/>
    </row>
    <row r="10333">
      <c r="D10333" s="22"/>
    </row>
    <row r="10334">
      <c r="D10334" s="22"/>
    </row>
    <row r="10335">
      <c r="D10335" s="22"/>
    </row>
    <row r="10336">
      <c r="D10336" s="22"/>
    </row>
    <row r="10337">
      <c r="D10337" s="22"/>
    </row>
    <row r="10338">
      <c r="D10338" s="22"/>
    </row>
    <row r="10339">
      <c r="D10339" s="22"/>
    </row>
    <row r="10340">
      <c r="D10340" s="22"/>
    </row>
    <row r="10341">
      <c r="D10341" s="22"/>
    </row>
    <row r="10342">
      <c r="D10342" s="22"/>
    </row>
    <row r="10343">
      <c r="D10343" s="22"/>
    </row>
    <row r="10344">
      <c r="D10344" s="22"/>
    </row>
    <row r="10345">
      <c r="D10345" s="22"/>
    </row>
    <row r="10346">
      <c r="D10346" s="22"/>
    </row>
    <row r="10347">
      <c r="D10347" s="22"/>
    </row>
    <row r="10348">
      <c r="D10348" s="22"/>
    </row>
    <row r="10349">
      <c r="D10349" s="22"/>
    </row>
    <row r="10350">
      <c r="D10350" s="22"/>
    </row>
    <row r="10351">
      <c r="D10351" s="22"/>
    </row>
    <row r="10352">
      <c r="D10352" s="22"/>
    </row>
    <row r="10353">
      <c r="D10353" s="22"/>
    </row>
    <row r="10354">
      <c r="D10354" s="22"/>
    </row>
    <row r="10355">
      <c r="D10355" s="22"/>
    </row>
    <row r="10356">
      <c r="D10356" s="22"/>
    </row>
    <row r="10357">
      <c r="D10357" s="22"/>
    </row>
    <row r="10358">
      <c r="D10358" s="22"/>
    </row>
    <row r="10359">
      <c r="D10359" s="22"/>
    </row>
    <row r="10360">
      <c r="D10360" s="22"/>
    </row>
    <row r="10361">
      <c r="D10361" s="22"/>
    </row>
    <row r="10362">
      <c r="D10362" s="22"/>
    </row>
    <row r="10363">
      <c r="D10363" s="22"/>
    </row>
    <row r="10364">
      <c r="D10364" s="22"/>
    </row>
    <row r="10365">
      <c r="D10365" s="22"/>
    </row>
    <row r="10366">
      <c r="D10366" s="22"/>
    </row>
    <row r="10367">
      <c r="D10367" s="22"/>
    </row>
    <row r="10368">
      <c r="D10368" s="22"/>
    </row>
    <row r="10369">
      <c r="D10369" s="22"/>
    </row>
    <row r="10370">
      <c r="D10370" s="22"/>
    </row>
    <row r="10371">
      <c r="D10371" s="22"/>
    </row>
    <row r="10372">
      <c r="D10372" s="22"/>
    </row>
    <row r="10373">
      <c r="D10373" s="22"/>
    </row>
    <row r="10374">
      <c r="D10374" s="22"/>
    </row>
    <row r="10375">
      <c r="D10375" s="22"/>
    </row>
    <row r="10376">
      <c r="D10376" s="22"/>
    </row>
    <row r="10377">
      <c r="D10377" s="22"/>
    </row>
    <row r="10378">
      <c r="D10378" s="22"/>
    </row>
    <row r="10379">
      <c r="D10379" s="22"/>
    </row>
    <row r="10380">
      <c r="D10380" s="22"/>
    </row>
    <row r="10381">
      <c r="D10381" s="22"/>
    </row>
    <row r="10382">
      <c r="D10382" s="22"/>
    </row>
    <row r="10383">
      <c r="D10383" s="22"/>
    </row>
    <row r="10384">
      <c r="D10384" s="22"/>
    </row>
    <row r="10385">
      <c r="D10385" s="22"/>
    </row>
    <row r="10386">
      <c r="D10386" s="22"/>
    </row>
    <row r="10387">
      <c r="D10387" s="22"/>
    </row>
    <row r="10388">
      <c r="D10388" s="22"/>
    </row>
    <row r="10389">
      <c r="D10389" s="22"/>
    </row>
    <row r="10390">
      <c r="D10390" s="22"/>
    </row>
    <row r="10391">
      <c r="D10391" s="22"/>
    </row>
    <row r="10392">
      <c r="D10392" s="22"/>
    </row>
    <row r="10393">
      <c r="D10393" s="22"/>
    </row>
    <row r="10394">
      <c r="D10394" s="22"/>
    </row>
    <row r="10395">
      <c r="D10395" s="22"/>
    </row>
    <row r="10396">
      <c r="D10396" s="22"/>
    </row>
    <row r="10397">
      <c r="D10397" s="22"/>
    </row>
    <row r="10398">
      <c r="D10398" s="22"/>
    </row>
    <row r="10399">
      <c r="D10399" s="22"/>
    </row>
    <row r="10400">
      <c r="D10400" s="22"/>
    </row>
    <row r="10401">
      <c r="D10401" s="22"/>
    </row>
    <row r="10402">
      <c r="D10402" s="22"/>
    </row>
    <row r="10403">
      <c r="D10403" s="22"/>
    </row>
    <row r="10404">
      <c r="D10404" s="22"/>
    </row>
    <row r="10405">
      <c r="D10405" s="22"/>
    </row>
    <row r="10406">
      <c r="D10406" s="22"/>
    </row>
    <row r="10407">
      <c r="D10407" s="22"/>
    </row>
    <row r="10408">
      <c r="D10408" s="22"/>
    </row>
    <row r="10409">
      <c r="D10409" s="22"/>
    </row>
    <row r="10410">
      <c r="D10410" s="22"/>
    </row>
    <row r="10411">
      <c r="D10411" s="22"/>
    </row>
    <row r="10412">
      <c r="D10412" s="22"/>
    </row>
    <row r="10413">
      <c r="D10413" s="22"/>
    </row>
    <row r="10414">
      <c r="D10414" s="22"/>
    </row>
    <row r="10415">
      <c r="D10415" s="22"/>
    </row>
    <row r="10416">
      <c r="D10416" s="22"/>
    </row>
    <row r="10417">
      <c r="D10417" s="22"/>
    </row>
    <row r="10418">
      <c r="D10418" s="22"/>
    </row>
    <row r="10419">
      <c r="D10419" s="22"/>
    </row>
    <row r="10420">
      <c r="D10420" s="22"/>
    </row>
    <row r="10421">
      <c r="D10421" s="22"/>
    </row>
    <row r="10422">
      <c r="D10422" s="22"/>
    </row>
    <row r="10423">
      <c r="D10423" s="22"/>
    </row>
    <row r="10424">
      <c r="D10424" s="22"/>
    </row>
    <row r="10425">
      <c r="D10425" s="22"/>
    </row>
    <row r="10426">
      <c r="D10426" s="22"/>
    </row>
    <row r="10427">
      <c r="D10427" s="22"/>
    </row>
    <row r="10428">
      <c r="D10428" s="22"/>
    </row>
    <row r="10429">
      <c r="D10429" s="22"/>
    </row>
    <row r="10430">
      <c r="D10430" s="22"/>
    </row>
    <row r="10431">
      <c r="D10431" s="22"/>
    </row>
    <row r="10432">
      <c r="D10432" s="22"/>
    </row>
    <row r="10433">
      <c r="D10433" s="22"/>
    </row>
    <row r="10434">
      <c r="D10434" s="22"/>
    </row>
    <row r="10435">
      <c r="D10435" s="22"/>
    </row>
    <row r="10436">
      <c r="D10436" s="22"/>
    </row>
    <row r="10437">
      <c r="D10437" s="22"/>
    </row>
    <row r="10438">
      <c r="D10438" s="22"/>
    </row>
    <row r="10439">
      <c r="D10439" s="22"/>
    </row>
    <row r="10440">
      <c r="D10440" s="22"/>
    </row>
    <row r="10441">
      <c r="D10441" s="22"/>
    </row>
    <row r="10442">
      <c r="D10442" s="22"/>
    </row>
    <row r="10443">
      <c r="D10443" s="22"/>
    </row>
    <row r="10444">
      <c r="D10444" s="22"/>
    </row>
    <row r="10445">
      <c r="D10445" s="22"/>
    </row>
    <row r="10446">
      <c r="D10446" s="22"/>
    </row>
    <row r="10447">
      <c r="D10447" s="22"/>
    </row>
    <row r="10448">
      <c r="D10448" s="22"/>
    </row>
    <row r="10449">
      <c r="D10449" s="22"/>
    </row>
    <row r="10450">
      <c r="D10450" s="22"/>
    </row>
    <row r="10451">
      <c r="D10451" s="22"/>
    </row>
    <row r="10452">
      <c r="D10452" s="22"/>
    </row>
    <row r="10453">
      <c r="D10453" s="22"/>
    </row>
    <row r="10454">
      <c r="D10454" s="22"/>
    </row>
    <row r="10455">
      <c r="D10455" s="22"/>
    </row>
    <row r="10456">
      <c r="D10456" s="22"/>
    </row>
    <row r="10457">
      <c r="D10457" s="22"/>
    </row>
    <row r="10458">
      <c r="D10458" s="22"/>
    </row>
    <row r="10459">
      <c r="D10459" s="22"/>
    </row>
    <row r="10460">
      <c r="D10460" s="22"/>
    </row>
    <row r="10461">
      <c r="D10461" s="22"/>
    </row>
    <row r="10462">
      <c r="D10462" s="22"/>
    </row>
    <row r="10463">
      <c r="D10463" s="22"/>
    </row>
    <row r="10464">
      <c r="D10464" s="22"/>
    </row>
    <row r="10465">
      <c r="D10465" s="22"/>
    </row>
    <row r="10466">
      <c r="D10466" s="22"/>
    </row>
    <row r="10467">
      <c r="D10467" s="22"/>
    </row>
    <row r="10468">
      <c r="D10468" s="22"/>
    </row>
    <row r="10469">
      <c r="D10469" s="22"/>
    </row>
    <row r="10470">
      <c r="D10470" s="22"/>
    </row>
    <row r="10471">
      <c r="D10471" s="22"/>
    </row>
    <row r="10472">
      <c r="D10472" s="22"/>
    </row>
    <row r="10473">
      <c r="D10473" s="22"/>
    </row>
    <row r="10474">
      <c r="D10474" s="22"/>
    </row>
    <row r="10475">
      <c r="D10475" s="22"/>
    </row>
    <row r="10476">
      <c r="D10476" s="22"/>
    </row>
    <row r="10477">
      <c r="D10477" s="22"/>
    </row>
    <row r="10478">
      <c r="D10478" s="22"/>
    </row>
    <row r="10479">
      <c r="D10479" s="22"/>
    </row>
    <row r="10480">
      <c r="D10480" s="22"/>
    </row>
    <row r="10481">
      <c r="D10481" s="22"/>
    </row>
    <row r="10482">
      <c r="D10482" s="22"/>
    </row>
    <row r="10483">
      <c r="D10483" s="22"/>
    </row>
    <row r="10484">
      <c r="D10484" s="22"/>
    </row>
    <row r="10485">
      <c r="D10485" s="22"/>
    </row>
    <row r="10486">
      <c r="D10486" s="22"/>
    </row>
    <row r="10487">
      <c r="D10487" s="22"/>
    </row>
    <row r="10488">
      <c r="D10488" s="22"/>
    </row>
    <row r="10489">
      <c r="D10489" s="22"/>
    </row>
    <row r="10490">
      <c r="D10490" s="22"/>
    </row>
    <row r="10491">
      <c r="D10491" s="22"/>
    </row>
    <row r="10492">
      <c r="D10492" s="22"/>
    </row>
    <row r="10493">
      <c r="D10493" s="22"/>
    </row>
    <row r="10494">
      <c r="D10494" s="22"/>
    </row>
    <row r="10495">
      <c r="D10495" s="22"/>
    </row>
    <row r="10496">
      <c r="D10496" s="22"/>
    </row>
    <row r="10497">
      <c r="D10497" s="22"/>
    </row>
    <row r="10498">
      <c r="D10498" s="22"/>
    </row>
    <row r="10499">
      <c r="D10499" s="22"/>
    </row>
    <row r="10500">
      <c r="D10500" s="22"/>
    </row>
    <row r="10501">
      <c r="D10501" s="22"/>
    </row>
    <row r="10502">
      <c r="D10502" s="22"/>
    </row>
    <row r="10503">
      <c r="D10503" s="22"/>
    </row>
    <row r="10504">
      <c r="D10504" s="22"/>
    </row>
    <row r="10505">
      <c r="D10505" s="22"/>
    </row>
    <row r="10506">
      <c r="D10506" s="22"/>
    </row>
    <row r="10507">
      <c r="D10507" s="22"/>
    </row>
    <row r="10508">
      <c r="D10508" s="22"/>
    </row>
    <row r="10509">
      <c r="D10509" s="22"/>
    </row>
    <row r="10510">
      <c r="D10510" s="22"/>
    </row>
    <row r="10511">
      <c r="D10511" s="22"/>
    </row>
    <row r="10512">
      <c r="D10512" s="22"/>
    </row>
    <row r="10513">
      <c r="D10513" s="22"/>
    </row>
    <row r="10514">
      <c r="D10514" s="22"/>
    </row>
    <row r="10515">
      <c r="D10515" s="22"/>
    </row>
    <row r="10516">
      <c r="D10516" s="22"/>
    </row>
    <row r="10517">
      <c r="D10517" s="22"/>
    </row>
    <row r="10518">
      <c r="D10518" s="22"/>
    </row>
    <row r="10519">
      <c r="D10519" s="22"/>
    </row>
    <row r="10520">
      <c r="D10520" s="22"/>
    </row>
    <row r="10521">
      <c r="D10521" s="22"/>
    </row>
    <row r="10522">
      <c r="D10522" s="22"/>
    </row>
    <row r="10523">
      <c r="D10523" s="22"/>
    </row>
    <row r="10524">
      <c r="D10524" s="22"/>
    </row>
    <row r="10525">
      <c r="D10525" s="22"/>
    </row>
    <row r="10526">
      <c r="D10526" s="22"/>
    </row>
    <row r="10527">
      <c r="D10527" s="22"/>
    </row>
    <row r="10528">
      <c r="D10528" s="22"/>
    </row>
    <row r="10529">
      <c r="D10529" s="22"/>
    </row>
    <row r="10530">
      <c r="D10530" s="22"/>
    </row>
    <row r="10531">
      <c r="D10531" s="22"/>
    </row>
    <row r="10532">
      <c r="D10532" s="22"/>
    </row>
    <row r="10533">
      <c r="D10533" s="22"/>
    </row>
    <row r="10534">
      <c r="D10534" s="22"/>
    </row>
    <row r="10535">
      <c r="D10535" s="22"/>
    </row>
    <row r="10536">
      <c r="D10536" s="22"/>
    </row>
    <row r="10537">
      <c r="D10537" s="22"/>
    </row>
    <row r="10538">
      <c r="D10538" s="22"/>
    </row>
    <row r="10539">
      <c r="D10539" s="22"/>
    </row>
    <row r="10540">
      <c r="D10540" s="22"/>
    </row>
    <row r="10541">
      <c r="D10541" s="22"/>
    </row>
    <row r="10542">
      <c r="D10542" s="22"/>
    </row>
    <row r="10543">
      <c r="D10543" s="22"/>
    </row>
    <row r="10544">
      <c r="D10544" s="22"/>
    </row>
    <row r="10545">
      <c r="D10545" s="22"/>
    </row>
    <row r="10546">
      <c r="D10546" s="22"/>
    </row>
    <row r="10547">
      <c r="D10547" s="22"/>
    </row>
    <row r="10548">
      <c r="D10548" s="22"/>
    </row>
    <row r="10549">
      <c r="D10549" s="22"/>
    </row>
    <row r="10550">
      <c r="D10550" s="22"/>
    </row>
    <row r="10551">
      <c r="D10551" s="22"/>
    </row>
    <row r="10552">
      <c r="D10552" s="22"/>
    </row>
    <row r="10553">
      <c r="D10553" s="22"/>
    </row>
    <row r="10554">
      <c r="D10554" s="22"/>
    </row>
    <row r="10555">
      <c r="D10555" s="22"/>
    </row>
    <row r="10556">
      <c r="D10556" s="22"/>
    </row>
    <row r="10557">
      <c r="D10557" s="22"/>
    </row>
    <row r="10558">
      <c r="D10558" s="22"/>
    </row>
    <row r="10559">
      <c r="D10559" s="22"/>
    </row>
    <row r="10560">
      <c r="D10560" s="22"/>
    </row>
    <row r="10561">
      <c r="D10561" s="22"/>
    </row>
    <row r="10562">
      <c r="D10562" s="22"/>
    </row>
    <row r="10563">
      <c r="D10563" s="22"/>
    </row>
    <row r="10564">
      <c r="D10564" s="22"/>
    </row>
    <row r="10565">
      <c r="D10565" s="22"/>
    </row>
    <row r="10566">
      <c r="D10566" s="22"/>
    </row>
    <row r="10567">
      <c r="D10567" s="22"/>
    </row>
    <row r="10568">
      <c r="D10568" s="22"/>
    </row>
    <row r="10569">
      <c r="D10569" s="22"/>
    </row>
    <row r="10570">
      <c r="D10570" s="22"/>
    </row>
    <row r="10571">
      <c r="D10571" s="22"/>
    </row>
    <row r="10572">
      <c r="D10572" s="22"/>
    </row>
    <row r="10573">
      <c r="D10573" s="22"/>
    </row>
    <row r="10574">
      <c r="D10574" s="22"/>
    </row>
    <row r="10575">
      <c r="D10575" s="22"/>
    </row>
    <row r="10576">
      <c r="D10576" s="22"/>
    </row>
    <row r="10577">
      <c r="D10577" s="22"/>
    </row>
    <row r="10578">
      <c r="D10578" s="22"/>
    </row>
    <row r="10579">
      <c r="D10579" s="22"/>
    </row>
    <row r="10580">
      <c r="D10580" s="22"/>
    </row>
    <row r="10581">
      <c r="D10581" s="22"/>
    </row>
    <row r="10582">
      <c r="D10582" s="22"/>
    </row>
    <row r="10583">
      <c r="D10583" s="22"/>
    </row>
    <row r="10584">
      <c r="D10584" s="22"/>
    </row>
    <row r="10585">
      <c r="D10585" s="22"/>
    </row>
    <row r="10586">
      <c r="D10586" s="22"/>
    </row>
    <row r="10587">
      <c r="D10587" s="22"/>
    </row>
    <row r="10588">
      <c r="D10588" s="22"/>
    </row>
    <row r="10589">
      <c r="D10589" s="22"/>
    </row>
    <row r="10590">
      <c r="D10590" s="22"/>
    </row>
    <row r="10591">
      <c r="D10591" s="22"/>
    </row>
    <row r="10592">
      <c r="D10592" s="22"/>
    </row>
    <row r="10593">
      <c r="D10593" s="22"/>
    </row>
    <row r="10594">
      <c r="D10594" s="22"/>
    </row>
    <row r="10595">
      <c r="D10595" s="22"/>
    </row>
    <row r="10596">
      <c r="D10596" s="22"/>
    </row>
    <row r="10597">
      <c r="D10597" s="22"/>
    </row>
    <row r="10598">
      <c r="D10598" s="22"/>
    </row>
    <row r="10599">
      <c r="D10599" s="22"/>
    </row>
    <row r="10600">
      <c r="D10600" s="22"/>
    </row>
    <row r="10601">
      <c r="D10601" s="22"/>
    </row>
    <row r="10602">
      <c r="D10602" s="22"/>
    </row>
    <row r="10603">
      <c r="D10603" s="22"/>
    </row>
    <row r="10604">
      <c r="D10604" s="22"/>
    </row>
    <row r="10605">
      <c r="D10605" s="22"/>
    </row>
    <row r="10606">
      <c r="D10606" s="22"/>
    </row>
    <row r="10607">
      <c r="D10607" s="22"/>
    </row>
    <row r="10608">
      <c r="D10608" s="22"/>
    </row>
    <row r="10609">
      <c r="D10609" s="22"/>
    </row>
    <row r="10610">
      <c r="D10610" s="22"/>
    </row>
    <row r="10611">
      <c r="D10611" s="22"/>
    </row>
    <row r="10612">
      <c r="D10612" s="22"/>
    </row>
    <row r="10613">
      <c r="D10613" s="22"/>
    </row>
    <row r="10614">
      <c r="D10614" s="22"/>
    </row>
    <row r="10615">
      <c r="D10615" s="22"/>
    </row>
    <row r="10616">
      <c r="D10616" s="22"/>
    </row>
    <row r="10617">
      <c r="D10617" s="22"/>
    </row>
    <row r="10618">
      <c r="D10618" s="22"/>
    </row>
    <row r="10619">
      <c r="D10619" s="22"/>
    </row>
    <row r="10620">
      <c r="D10620" s="22"/>
    </row>
    <row r="10621">
      <c r="D10621" s="22"/>
    </row>
    <row r="10622">
      <c r="D10622" s="22"/>
    </row>
    <row r="10623">
      <c r="D10623" s="22"/>
    </row>
    <row r="10624">
      <c r="D10624" s="22"/>
    </row>
    <row r="10625">
      <c r="D10625" s="22"/>
    </row>
    <row r="10626">
      <c r="D10626" s="22"/>
    </row>
    <row r="10627">
      <c r="D10627" s="22"/>
    </row>
    <row r="10628">
      <c r="D10628" s="22"/>
    </row>
    <row r="10629">
      <c r="D10629" s="22"/>
    </row>
    <row r="10630">
      <c r="D10630" s="22"/>
    </row>
    <row r="10631">
      <c r="D10631" s="22"/>
    </row>
    <row r="10632">
      <c r="D10632" s="22"/>
    </row>
    <row r="10633">
      <c r="D10633" s="22"/>
    </row>
    <row r="10634">
      <c r="D10634" s="22"/>
    </row>
    <row r="10635">
      <c r="D10635" s="22"/>
    </row>
    <row r="10636">
      <c r="D10636" s="22"/>
    </row>
    <row r="10637">
      <c r="D10637" s="22"/>
    </row>
    <row r="10638">
      <c r="D10638" s="22"/>
    </row>
    <row r="10639">
      <c r="D10639" s="22"/>
    </row>
    <row r="10640">
      <c r="D10640" s="22"/>
    </row>
    <row r="10641">
      <c r="D10641" s="22"/>
    </row>
    <row r="10642">
      <c r="D10642" s="22"/>
    </row>
    <row r="10643">
      <c r="D10643" s="22"/>
    </row>
    <row r="10644">
      <c r="D10644" s="22"/>
    </row>
    <row r="10645">
      <c r="D10645" s="22"/>
    </row>
    <row r="10646">
      <c r="D10646" s="22"/>
    </row>
    <row r="10647">
      <c r="D10647" s="22"/>
    </row>
    <row r="10648">
      <c r="D10648" s="22"/>
    </row>
    <row r="10649">
      <c r="D10649" s="22"/>
    </row>
    <row r="10650">
      <c r="D10650" s="22"/>
    </row>
    <row r="10651">
      <c r="D10651" s="22"/>
    </row>
    <row r="10652">
      <c r="D10652" s="22"/>
    </row>
    <row r="10653">
      <c r="D10653" s="22"/>
    </row>
    <row r="10654">
      <c r="D10654" s="22"/>
    </row>
    <row r="10655">
      <c r="D10655" s="22"/>
    </row>
    <row r="10656">
      <c r="D10656" s="22"/>
    </row>
    <row r="10657">
      <c r="D10657" s="22"/>
    </row>
    <row r="10658">
      <c r="D10658" s="22"/>
    </row>
    <row r="10659">
      <c r="D10659" s="22"/>
    </row>
    <row r="10660">
      <c r="D10660" s="22"/>
    </row>
    <row r="10661">
      <c r="D10661" s="22"/>
    </row>
    <row r="10662">
      <c r="D10662" s="22"/>
    </row>
    <row r="10663">
      <c r="D10663" s="22"/>
    </row>
    <row r="10664">
      <c r="D10664" s="22"/>
    </row>
    <row r="10665">
      <c r="D10665" s="22"/>
    </row>
    <row r="10666">
      <c r="D10666" s="22"/>
    </row>
    <row r="10667">
      <c r="D10667" s="22"/>
    </row>
    <row r="10668">
      <c r="D10668" s="22"/>
    </row>
    <row r="10669">
      <c r="D10669" s="22"/>
    </row>
    <row r="10670">
      <c r="D10670" s="22"/>
    </row>
    <row r="10671">
      <c r="D10671" s="22"/>
    </row>
    <row r="10672">
      <c r="D10672" s="22"/>
    </row>
    <row r="10673">
      <c r="D10673" s="22"/>
    </row>
    <row r="10674">
      <c r="D10674" s="22"/>
    </row>
    <row r="10675">
      <c r="D10675" s="22"/>
    </row>
    <row r="10676">
      <c r="D10676" s="22"/>
    </row>
    <row r="10677">
      <c r="D10677" s="22"/>
    </row>
    <row r="10678">
      <c r="D10678" s="22"/>
    </row>
    <row r="10679">
      <c r="D10679" s="22"/>
    </row>
    <row r="10680">
      <c r="D10680" s="22"/>
    </row>
    <row r="10681">
      <c r="D10681" s="22"/>
    </row>
    <row r="10682">
      <c r="D10682" s="22"/>
    </row>
    <row r="10683">
      <c r="D10683" s="22"/>
    </row>
    <row r="10684">
      <c r="D10684" s="22"/>
    </row>
    <row r="10685">
      <c r="D10685" s="22"/>
    </row>
    <row r="10686">
      <c r="D10686" s="22"/>
    </row>
    <row r="10687">
      <c r="D10687" s="22"/>
    </row>
    <row r="10688">
      <c r="D10688" s="22"/>
    </row>
    <row r="10689">
      <c r="D10689" s="22"/>
    </row>
    <row r="10690">
      <c r="D10690" s="22"/>
    </row>
    <row r="10691">
      <c r="D10691" s="22"/>
    </row>
    <row r="10692">
      <c r="D10692" s="22"/>
    </row>
    <row r="10693">
      <c r="D10693" s="22"/>
    </row>
    <row r="10694">
      <c r="D10694" s="22"/>
    </row>
    <row r="10695">
      <c r="D10695" s="22"/>
    </row>
    <row r="10696">
      <c r="D10696" s="22"/>
    </row>
    <row r="10697">
      <c r="D10697" s="22"/>
    </row>
    <row r="10698">
      <c r="D10698" s="22"/>
    </row>
    <row r="10699">
      <c r="D10699" s="22"/>
    </row>
    <row r="10700">
      <c r="D10700" s="22"/>
    </row>
    <row r="10701">
      <c r="D10701" s="22"/>
    </row>
    <row r="10702">
      <c r="D10702" s="22"/>
    </row>
    <row r="10703">
      <c r="D10703" s="22"/>
    </row>
    <row r="10704">
      <c r="D10704" s="22"/>
    </row>
    <row r="10705">
      <c r="D10705" s="22"/>
    </row>
    <row r="10706">
      <c r="D10706" s="22"/>
    </row>
    <row r="10707">
      <c r="D10707" s="22"/>
    </row>
    <row r="10708">
      <c r="D10708" s="22"/>
    </row>
    <row r="10709">
      <c r="D10709" s="22"/>
    </row>
    <row r="10710">
      <c r="D10710" s="22"/>
    </row>
    <row r="10711">
      <c r="D10711" s="22"/>
    </row>
    <row r="10712">
      <c r="D10712" s="22"/>
    </row>
    <row r="10713">
      <c r="D10713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9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4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>
      <c r="A2" s="6" t="s">
        <v>31</v>
      </c>
      <c r="B2" s="7" t="str">
        <f>vlookup($A2,Users!$B$1:$H1000,3,false)</f>
        <v>Anurag</v>
      </c>
      <c r="C2" s="7" t="str">
        <f>vlookup($A2,Users!$B$1:$H1000,6,false)</f>
        <v>Centennial</v>
      </c>
      <c r="D2" s="7">
        <f>vlookup($C2,Teams!$B:$D,3,false)</f>
        <v>5</v>
      </c>
      <c r="E2" s="7">
        <f t="shared" ref="E2:E207" si="1">D2*24</f>
        <v>120</v>
      </c>
      <c r="F2" s="7">
        <f>countifs(PrelimRaw!$D$1:$D1000,$A2,PrelimRaw!$C$1:$C1000,4)+countifs(PrelimRaw!$D$1:$D1000,$A2,PrelimRaw!$C$1:$C1000,14)</f>
        <v>58</v>
      </c>
      <c r="G2" s="7">
        <f>countifs(PrelimRaw!$D$1:$D1000,$A2,PrelimRaw!$C$1:$C1000,0)</f>
        <v>20</v>
      </c>
      <c r="H2" s="7">
        <f>countifs(PrelimRaw!$D$1:$D1000,$A2,PrelimRaw!$C$1:$C1000,-4)</f>
        <v>5</v>
      </c>
      <c r="I2" s="7">
        <f t="shared" ref="I2:I207" si="2">F2+G2+H2</f>
        <v>83</v>
      </c>
      <c r="J2" s="8">
        <f t="shared" ref="J2:J207" si="3">I2/E2</f>
        <v>0.6916666667</v>
      </c>
      <c r="K2" s="8">
        <f t="shared" ref="K2:K207" si="4">iferror(F2/I2,0)</f>
        <v>0.6987951807</v>
      </c>
      <c r="L2" s="7">
        <f t="shared" ref="L2:L207" si="5">4*F2-4*H2</f>
        <v>212</v>
      </c>
      <c r="M2" s="11">
        <f t="shared" ref="M2:M207" si="6">L2/D2</f>
        <v>42.4</v>
      </c>
      <c r="N2" s="7">
        <f>vlookup($A2,'X-Risk'!$A:$M,13,false)</f>
        <v>8</v>
      </c>
      <c r="O2" s="7">
        <f>vlookup($A2,Math!$A:$M,13,false)</f>
        <v>7.2</v>
      </c>
      <c r="P2" s="7">
        <f>vlookup($A2,Chemistry!$A:$M,13,false)</f>
        <v>12</v>
      </c>
      <c r="Q2" s="7">
        <f>vlookup($A2,EarthSpace!$A:$M,13,false)</f>
        <v>1.6</v>
      </c>
      <c r="R2" s="7">
        <f>vlookup($A2,Biology!$A:$M,13,false)</f>
        <v>5.6</v>
      </c>
      <c r="S2" s="7">
        <f>vlookup($A2,Physics!$A:$M,13,false)</f>
        <v>8</v>
      </c>
    </row>
    <row r="3">
      <c r="A3" s="6" t="s">
        <v>30</v>
      </c>
      <c r="B3" s="7" t="str">
        <f>vlookup($A3,Users!$B$1:$H1000,3,false)</f>
        <v>Joshua</v>
      </c>
      <c r="C3" s="7" t="str">
        <f>vlookup($A3,Users!$B$1:$H1000,6,false)</f>
        <v>Brookfield</v>
      </c>
      <c r="D3" s="7">
        <f>vlookup($C3,Teams!$B:$D,3,false)</f>
        <v>5</v>
      </c>
      <c r="E3" s="7">
        <f t="shared" si="1"/>
        <v>120</v>
      </c>
      <c r="F3" s="7">
        <f>countifs(PrelimRaw!$D$1:$D1000,$A3,PrelimRaw!$C$1:$C1000,4)+countifs(PrelimRaw!$D$1:$D1000,$A3,PrelimRaw!$C$1:$C1000,14)</f>
        <v>47</v>
      </c>
      <c r="G3" s="7">
        <f>countifs(PrelimRaw!$D$1:$D1000,$A3,PrelimRaw!$C$1:$C1000,0)</f>
        <v>13</v>
      </c>
      <c r="H3" s="7">
        <f>countifs(PrelimRaw!$D$1:$D1000,$A3,PrelimRaw!$C$1:$C1000,-4)</f>
        <v>0</v>
      </c>
      <c r="I3" s="7">
        <f t="shared" si="2"/>
        <v>60</v>
      </c>
      <c r="J3" s="8">
        <f t="shared" si="3"/>
        <v>0.5</v>
      </c>
      <c r="K3" s="8">
        <f t="shared" si="4"/>
        <v>0.7833333333</v>
      </c>
      <c r="L3" s="7">
        <f t="shared" si="5"/>
        <v>188</v>
      </c>
      <c r="M3" s="11">
        <f t="shared" si="6"/>
        <v>37.6</v>
      </c>
      <c r="N3" s="7">
        <f>vlookup($A3,'X-Risk'!$A:$M,13,false)</f>
        <v>7.2</v>
      </c>
      <c r="O3" s="7">
        <f>vlookup($A3,Math!$A:$M,13,false)</f>
        <v>4</v>
      </c>
      <c r="P3" s="7">
        <f>vlookup($A3,Chemistry!$A:$M,13,false)</f>
        <v>5.6</v>
      </c>
      <c r="Q3" s="7">
        <f>vlookup($A3,EarthSpace!$A:$M,13,false)</f>
        <v>5.6</v>
      </c>
      <c r="R3" s="7">
        <f>vlookup($A3,Biology!$A:$M,13,false)</f>
        <v>5.6</v>
      </c>
      <c r="S3" s="7">
        <f>vlookup($A3,Physics!$A:$M,13,false)</f>
        <v>9.6</v>
      </c>
    </row>
    <row r="4">
      <c r="A4" s="6" t="s">
        <v>57</v>
      </c>
      <c r="B4" s="7" t="str">
        <f>vlookup($A4,Users!$B$1:$H1000,3,false)</f>
        <v>Yufei</v>
      </c>
      <c r="C4" s="7" t="str">
        <f>vlookup($A4,Users!$B$1:$H1000,6,false)</f>
        <v>University</v>
      </c>
      <c r="D4" s="7">
        <f>vlookup($C4,Teams!$B:$D,3,false)</f>
        <v>5</v>
      </c>
      <c r="E4" s="7">
        <f t="shared" si="1"/>
        <v>120</v>
      </c>
      <c r="F4" s="7">
        <f>countifs(PrelimRaw!$D$1:$D1000,$A4,PrelimRaw!$C$1:$C1000,4)+countifs(PrelimRaw!$D$1:$D1000,$A4,PrelimRaw!$C$1:$C1000,14)</f>
        <v>48</v>
      </c>
      <c r="G4" s="7">
        <f>countifs(PrelimRaw!$D$1:$D1000,$A4,PrelimRaw!$C$1:$C1000,0)</f>
        <v>7</v>
      </c>
      <c r="H4" s="7">
        <f>countifs(PrelimRaw!$D$1:$D1000,$A4,PrelimRaw!$C$1:$C1000,-4)</f>
        <v>6</v>
      </c>
      <c r="I4" s="7">
        <f t="shared" si="2"/>
        <v>61</v>
      </c>
      <c r="J4" s="8">
        <f t="shared" si="3"/>
        <v>0.5083333333</v>
      </c>
      <c r="K4" s="8">
        <f t="shared" si="4"/>
        <v>0.7868852459</v>
      </c>
      <c r="L4" s="7">
        <f t="shared" si="5"/>
        <v>168</v>
      </c>
      <c r="M4" s="11">
        <f t="shared" si="6"/>
        <v>33.6</v>
      </c>
      <c r="N4" s="7">
        <f>vlookup($A4,'X-Risk'!$A:$M,13,false)</f>
        <v>5.6</v>
      </c>
      <c r="O4" s="7">
        <f>vlookup($A4,Math!$A:$M,13,false)</f>
        <v>4.8</v>
      </c>
      <c r="P4" s="7">
        <f>vlookup($A4,Chemistry!$A:$M,13,false)</f>
        <v>6.4</v>
      </c>
      <c r="Q4" s="7">
        <f>vlookup($A4,EarthSpace!$A:$M,13,false)</f>
        <v>5.6</v>
      </c>
      <c r="R4" s="7">
        <f>vlookup($A4,Biology!$A:$M,13,false)</f>
        <v>6.4</v>
      </c>
      <c r="S4" s="7">
        <f>vlookup($A4,Physics!$A:$M,13,false)</f>
        <v>4.8</v>
      </c>
    </row>
    <row r="5">
      <c r="A5" s="6" t="s">
        <v>41</v>
      </c>
      <c r="B5" s="7" t="str">
        <f>vlookup($A5,Users!$B$1:$H1000,3,false)</f>
        <v>Vishnu</v>
      </c>
      <c r="C5" s="7" t="str">
        <f>vlookup($A5,Users!$B$1:$H1000,6,false)</f>
        <v>Lakeside</v>
      </c>
      <c r="D5" s="7">
        <f>vlookup($C5,Teams!$B:$D,3,false)</f>
        <v>5</v>
      </c>
      <c r="E5" s="7">
        <f t="shared" si="1"/>
        <v>120</v>
      </c>
      <c r="F5" s="7">
        <f>countifs(PrelimRaw!$D$1:$D1000,$A5,PrelimRaw!$C$1:$C1000,4)+countifs(PrelimRaw!$D$1:$D1000,$A5,PrelimRaw!$C$1:$C1000,14)</f>
        <v>43</v>
      </c>
      <c r="G5" s="7">
        <f>countifs(PrelimRaw!$D$1:$D1000,$A5,PrelimRaw!$C$1:$C1000,0)</f>
        <v>11</v>
      </c>
      <c r="H5" s="7">
        <f>countifs(PrelimRaw!$D$1:$D1000,$A5,PrelimRaw!$C$1:$C1000,-4)</f>
        <v>2</v>
      </c>
      <c r="I5" s="7">
        <f t="shared" si="2"/>
        <v>56</v>
      </c>
      <c r="J5" s="8">
        <f t="shared" si="3"/>
        <v>0.4666666667</v>
      </c>
      <c r="K5" s="8">
        <f t="shared" si="4"/>
        <v>0.7678571429</v>
      </c>
      <c r="L5" s="7">
        <f t="shared" si="5"/>
        <v>164</v>
      </c>
      <c r="M5" s="11">
        <f t="shared" si="6"/>
        <v>32.8</v>
      </c>
      <c r="N5" s="7">
        <f>vlookup($A5,'X-Risk'!$A:$M,13,false)</f>
        <v>4</v>
      </c>
      <c r="O5" s="7">
        <f>vlookup($A5,Math!$A:$M,13,false)</f>
        <v>6.4</v>
      </c>
      <c r="P5" s="7">
        <f>vlookup($A5,Chemistry!$A:$M,13,false)</f>
        <v>5.6</v>
      </c>
      <c r="Q5" s="7">
        <f>vlookup($A5,EarthSpace!$A:$M,13,false)</f>
        <v>8.8</v>
      </c>
      <c r="R5" s="7">
        <f>vlookup($A5,Biology!$A:$M,13,false)</f>
        <v>4</v>
      </c>
      <c r="S5" s="7">
        <f>vlookup($A5,Physics!$A:$M,13,false)</f>
        <v>4</v>
      </c>
    </row>
    <row r="6">
      <c r="A6" s="6" t="s">
        <v>61</v>
      </c>
      <c r="B6" s="7" t="str">
        <f>vlookup($A6,Users!$B$1:$H1000,3,false)</f>
        <v>Viraj</v>
      </c>
      <c r="C6" s="7" t="str">
        <f>vlookup($A6,Users!$B$1:$H1000,6,false)</f>
        <v>Dulles</v>
      </c>
      <c r="D6" s="7">
        <f>vlookup($C6,Teams!$B:$D,3,false)</f>
        <v>5</v>
      </c>
      <c r="E6" s="7">
        <f t="shared" si="1"/>
        <v>120</v>
      </c>
      <c r="F6" s="7">
        <f>countifs(PrelimRaw!$D$1:$D1000,$A6,PrelimRaw!$C$1:$C1000,4)+countifs(PrelimRaw!$D$1:$D1000,$A6,PrelimRaw!$C$1:$C1000,14)</f>
        <v>35</v>
      </c>
      <c r="G6" s="7">
        <f>countifs(PrelimRaw!$D$1:$D1000,$A6,PrelimRaw!$C$1:$C1000,0)</f>
        <v>2</v>
      </c>
      <c r="H6" s="7">
        <f>countifs(PrelimRaw!$D$1:$D1000,$A6,PrelimRaw!$C$1:$C1000,-4)</f>
        <v>1</v>
      </c>
      <c r="I6" s="7">
        <f t="shared" si="2"/>
        <v>38</v>
      </c>
      <c r="J6" s="8">
        <f t="shared" si="3"/>
        <v>0.3166666667</v>
      </c>
      <c r="K6" s="8">
        <f t="shared" si="4"/>
        <v>0.9210526316</v>
      </c>
      <c r="L6" s="7">
        <f t="shared" si="5"/>
        <v>136</v>
      </c>
      <c r="M6" s="11">
        <f t="shared" si="6"/>
        <v>27.2</v>
      </c>
      <c r="N6" s="7">
        <f>vlookup($A6,'X-Risk'!$A:$M,13,false)</f>
        <v>2.4</v>
      </c>
      <c r="O6" s="7">
        <f>vlookup($A6,Math!$A:$M,13,false)</f>
        <v>3.2</v>
      </c>
      <c r="P6" s="7">
        <f>vlookup($A6,Chemistry!$A:$M,13,false)</f>
        <v>12.8</v>
      </c>
      <c r="Q6" s="7">
        <f>vlookup($A6,EarthSpace!$A:$M,13,false)</f>
        <v>1.6</v>
      </c>
      <c r="R6" s="7">
        <f>vlookup($A6,Biology!$A:$M,13,false)</f>
        <v>1.6</v>
      </c>
      <c r="S6" s="7">
        <f>vlookup($A6,Physics!$A:$M,13,false)</f>
        <v>5.6</v>
      </c>
    </row>
    <row r="7">
      <c r="A7" s="6" t="s">
        <v>96</v>
      </c>
      <c r="B7" s="7" t="str">
        <f>vlookup($A7,Users!$B$1:$H1000,3,false)</f>
        <v>Caleb</v>
      </c>
      <c r="C7" s="7" t="str">
        <f>vlookup($A7,Users!$B$1:$H1000,6,false)</f>
        <v>Blair A</v>
      </c>
      <c r="D7" s="7">
        <f>vlookup($C7,Teams!$B:$D,3,false)</f>
        <v>5</v>
      </c>
      <c r="E7" s="7">
        <f t="shared" si="1"/>
        <v>120</v>
      </c>
      <c r="F7" s="7">
        <f>countifs(PrelimRaw!$D$1:$D1000,$A7,PrelimRaw!$C$1:$C1000,4)+countifs(PrelimRaw!$D$1:$D1000,$A7,PrelimRaw!$C$1:$C1000,14)</f>
        <v>43</v>
      </c>
      <c r="G7" s="7">
        <f>countifs(PrelimRaw!$D$1:$D1000,$A7,PrelimRaw!$C$1:$C1000,0)</f>
        <v>5</v>
      </c>
      <c r="H7" s="7">
        <f>countifs(PrelimRaw!$D$1:$D1000,$A7,PrelimRaw!$C$1:$C1000,-4)</f>
        <v>10</v>
      </c>
      <c r="I7" s="7">
        <f t="shared" si="2"/>
        <v>58</v>
      </c>
      <c r="J7" s="8">
        <f t="shared" si="3"/>
        <v>0.4833333333</v>
      </c>
      <c r="K7" s="8">
        <f t="shared" si="4"/>
        <v>0.7413793103</v>
      </c>
      <c r="L7" s="7">
        <f t="shared" si="5"/>
        <v>132</v>
      </c>
      <c r="M7" s="11">
        <f t="shared" si="6"/>
        <v>26.4</v>
      </c>
      <c r="N7" s="7">
        <f>vlookup($A7,'X-Risk'!$A:$M,13,false)</f>
        <v>4.8</v>
      </c>
      <c r="O7" s="7">
        <f>vlookup($A7,Math!$A:$M,13,false)</f>
        <v>0.8</v>
      </c>
      <c r="P7" s="7">
        <f>vlookup($A7,Chemistry!$A:$M,13,false)</f>
        <v>10.4</v>
      </c>
      <c r="Q7" s="7">
        <f>vlookup($A7,EarthSpace!$A:$M,13,false)</f>
        <v>1.6</v>
      </c>
      <c r="R7" s="7">
        <f>vlookup($A7,Biology!$A:$M,13,false)</f>
        <v>8.8</v>
      </c>
      <c r="S7" s="7">
        <f>vlookup($A7,Physics!$A:$M,13,false)</f>
        <v>0</v>
      </c>
    </row>
    <row r="8">
      <c r="A8" s="6" t="s">
        <v>106</v>
      </c>
      <c r="B8" s="7" t="str">
        <f>vlookup($A8,Users!$B$1:$H1000,3,false)</f>
        <v>Aditya</v>
      </c>
      <c r="C8" s="7" t="str">
        <f>vlookup($A8,Users!$B$1:$H1000,6,false)</f>
        <v>Mira Loma</v>
      </c>
      <c r="D8" s="7">
        <f>vlookup($C8,Teams!$B:$D,3,false)</f>
        <v>5</v>
      </c>
      <c r="E8" s="7">
        <f t="shared" si="1"/>
        <v>120</v>
      </c>
      <c r="F8" s="7">
        <f>countifs(PrelimRaw!$D$1:$D1000,$A8,PrelimRaw!$C$1:$C1000,4)+countifs(PrelimRaw!$D$1:$D1000,$A8,PrelimRaw!$C$1:$C1000,14)</f>
        <v>39</v>
      </c>
      <c r="G8" s="7">
        <f>countifs(PrelimRaw!$D$1:$D1000,$A8,PrelimRaw!$C$1:$C1000,0)</f>
        <v>10</v>
      </c>
      <c r="H8" s="7">
        <f>countifs(PrelimRaw!$D$1:$D1000,$A8,PrelimRaw!$C$1:$C1000,-4)</f>
        <v>6</v>
      </c>
      <c r="I8" s="7">
        <f t="shared" si="2"/>
        <v>55</v>
      </c>
      <c r="J8" s="8">
        <f t="shared" si="3"/>
        <v>0.4583333333</v>
      </c>
      <c r="K8" s="8">
        <f t="shared" si="4"/>
        <v>0.7090909091</v>
      </c>
      <c r="L8" s="7">
        <f t="shared" si="5"/>
        <v>132</v>
      </c>
      <c r="M8" s="11">
        <f t="shared" si="6"/>
        <v>26.4</v>
      </c>
      <c r="N8" s="7">
        <f>vlookup($A8,'X-Risk'!$A:$M,13,false)</f>
        <v>6.4</v>
      </c>
      <c r="O8" s="7">
        <f>vlookup($A8,Math!$A:$M,13,false)</f>
        <v>2.4</v>
      </c>
      <c r="P8" s="7">
        <f>vlookup($A8,Chemistry!$A:$M,13,false)</f>
        <v>3.2</v>
      </c>
      <c r="Q8" s="7">
        <f>vlookup($A8,EarthSpace!$A:$M,13,false)</f>
        <v>3.2</v>
      </c>
      <c r="R8" s="7">
        <f>vlookup($A8,Biology!$A:$M,13,false)</f>
        <v>10.4</v>
      </c>
      <c r="S8" s="7">
        <f>vlookup($A8,Physics!$A:$M,13,false)</f>
        <v>0.8</v>
      </c>
    </row>
    <row r="9">
      <c r="A9" s="6" t="s">
        <v>67</v>
      </c>
      <c r="B9" s="7" t="str">
        <f>vlookup($A9,Users!$B$1:$H1000,3,false)</f>
        <v>Elias</v>
      </c>
      <c r="C9" s="7" t="str">
        <f>vlookup($A9,Users!$B$1:$H1000,6,false)</f>
        <v>ASFA</v>
      </c>
      <c r="D9" s="7">
        <f>vlookup($C9,Teams!$B:$D,3,false)</f>
        <v>5</v>
      </c>
      <c r="E9" s="7">
        <f t="shared" si="1"/>
        <v>120</v>
      </c>
      <c r="F9" s="7">
        <f>countifs(PrelimRaw!$D$1:$D1000,$A9,PrelimRaw!$C$1:$C1000,4)+countifs(PrelimRaw!$D$1:$D1000,$A9,PrelimRaw!$C$1:$C1000,14)</f>
        <v>34</v>
      </c>
      <c r="G9" s="7">
        <f>countifs(PrelimRaw!$D$1:$D1000,$A9,PrelimRaw!$C$1:$C1000,0)</f>
        <v>24</v>
      </c>
      <c r="H9" s="7">
        <f>countifs(PrelimRaw!$D$1:$D1000,$A9,PrelimRaw!$C$1:$C1000,-4)</f>
        <v>3</v>
      </c>
      <c r="I9" s="7">
        <f t="shared" si="2"/>
        <v>61</v>
      </c>
      <c r="J9" s="8">
        <f t="shared" si="3"/>
        <v>0.5083333333</v>
      </c>
      <c r="K9" s="8">
        <f t="shared" si="4"/>
        <v>0.5573770492</v>
      </c>
      <c r="L9" s="7">
        <f t="shared" si="5"/>
        <v>124</v>
      </c>
      <c r="M9" s="11">
        <f t="shared" si="6"/>
        <v>24.8</v>
      </c>
      <c r="N9" s="7">
        <f>vlookup($A9,'X-Risk'!$A:$M,13,false)</f>
        <v>3.2</v>
      </c>
      <c r="O9" s="7">
        <f>vlookup($A9,Math!$A:$M,13,false)</f>
        <v>7.2</v>
      </c>
      <c r="P9" s="7">
        <f>vlookup($A9,Chemistry!$A:$M,13,false)</f>
        <v>8</v>
      </c>
      <c r="Q9" s="7">
        <f>vlookup($A9,EarthSpace!$A:$M,13,false)</f>
        <v>5.6</v>
      </c>
      <c r="R9" s="7">
        <f>vlookup($A9,Biology!$A:$M,13,false)</f>
        <v>0</v>
      </c>
      <c r="S9" s="7">
        <f>vlookup($A9,Physics!$A:$M,13,false)</f>
        <v>0.8</v>
      </c>
    </row>
    <row r="10">
      <c r="A10" s="6" t="s">
        <v>75</v>
      </c>
      <c r="B10" s="7" t="str">
        <f>vlookup($A10,Users!$B$1:$H1000,3,false)</f>
        <v>Connor</v>
      </c>
      <c r="C10" s="7" t="str">
        <f>vlookup($A10,Users!$B$1:$H1000,6,false)</f>
        <v>NoHo B</v>
      </c>
      <c r="D10" s="7">
        <f>vlookup($C10,Teams!$B:$D,3,false)</f>
        <v>5</v>
      </c>
      <c r="E10" s="7">
        <f t="shared" si="1"/>
        <v>120</v>
      </c>
      <c r="F10" s="7">
        <f>countifs(PrelimRaw!$D$1:$D1000,$A10,PrelimRaw!$C$1:$C1000,4)+countifs(PrelimRaw!$D$1:$D1000,$A10,PrelimRaw!$C$1:$C1000,14)</f>
        <v>35</v>
      </c>
      <c r="G10" s="7">
        <f>countifs(PrelimRaw!$D$1:$D1000,$A10,PrelimRaw!$C$1:$C1000,0)</f>
        <v>19</v>
      </c>
      <c r="H10" s="7">
        <f>countifs(PrelimRaw!$D$1:$D1000,$A10,PrelimRaw!$C$1:$C1000,-4)</f>
        <v>4</v>
      </c>
      <c r="I10" s="7">
        <f t="shared" si="2"/>
        <v>58</v>
      </c>
      <c r="J10" s="8">
        <f t="shared" si="3"/>
        <v>0.4833333333</v>
      </c>
      <c r="K10" s="8">
        <f t="shared" si="4"/>
        <v>0.6034482759</v>
      </c>
      <c r="L10" s="7">
        <f t="shared" si="5"/>
        <v>124</v>
      </c>
      <c r="M10" s="11">
        <f t="shared" si="6"/>
        <v>24.8</v>
      </c>
      <c r="N10" s="7">
        <f>vlookup($A10,'X-Risk'!$A:$M,13,false)</f>
        <v>4</v>
      </c>
      <c r="O10" s="7">
        <f>vlookup($A10,Math!$A:$M,13,false)</f>
        <v>3.2</v>
      </c>
      <c r="P10" s="7">
        <f>vlookup($A10,Chemistry!$A:$M,13,false)</f>
        <v>8.8</v>
      </c>
      <c r="Q10" s="7">
        <f>vlookup($A10,EarthSpace!$A:$M,13,false)</f>
        <v>2.4</v>
      </c>
      <c r="R10" s="7">
        <f>vlookup($A10,Biology!$A:$M,13,false)</f>
        <v>1.6</v>
      </c>
      <c r="S10" s="7">
        <f>vlookup($A10,Physics!$A:$M,13,false)</f>
        <v>4.8</v>
      </c>
    </row>
    <row r="11">
      <c r="A11" s="6" t="s">
        <v>70</v>
      </c>
      <c r="B11" s="7" t="str">
        <f>vlookup($A11,Users!$B$1:$H1000,3,false)</f>
        <v>Harry</v>
      </c>
      <c r="C11" s="7" t="str">
        <f>vlookup($A11,Users!$B$1:$H1000,6,false)</f>
        <v>Middleton</v>
      </c>
      <c r="D11" s="7">
        <f>vlookup($C11,Teams!$B:$D,3,false)</f>
        <v>5</v>
      </c>
      <c r="E11" s="7">
        <f t="shared" si="1"/>
        <v>120</v>
      </c>
      <c r="F11" s="7">
        <f>countifs(PrelimRaw!$D$1:$D1000,$A11,PrelimRaw!$C$1:$C1000,4)+countifs(PrelimRaw!$D$1:$D1000,$A11,PrelimRaw!$C$1:$C1000,14)</f>
        <v>30</v>
      </c>
      <c r="G11" s="7">
        <f>countifs(PrelimRaw!$D$1:$D1000,$A11,PrelimRaw!$C$1:$C1000,0)</f>
        <v>7</v>
      </c>
      <c r="H11" s="7">
        <f>countifs(PrelimRaw!$D$1:$D1000,$A11,PrelimRaw!$C$1:$C1000,-4)</f>
        <v>0</v>
      </c>
      <c r="I11" s="7">
        <f t="shared" si="2"/>
        <v>37</v>
      </c>
      <c r="J11" s="8">
        <f t="shared" si="3"/>
        <v>0.3083333333</v>
      </c>
      <c r="K11" s="8">
        <f t="shared" si="4"/>
        <v>0.8108108108</v>
      </c>
      <c r="L11" s="7">
        <f t="shared" si="5"/>
        <v>120</v>
      </c>
      <c r="M11" s="11">
        <f t="shared" si="6"/>
        <v>24</v>
      </c>
      <c r="N11" s="7">
        <f>vlookup($A11,'X-Risk'!$A:$M,13,false)</f>
        <v>5.6</v>
      </c>
      <c r="O11" s="7">
        <f>vlookup($A11,Math!$A:$M,13,false)</f>
        <v>4.8</v>
      </c>
      <c r="P11" s="7">
        <f>vlookup($A11,Chemistry!$A:$M,13,false)</f>
        <v>8.8</v>
      </c>
      <c r="Q11" s="7">
        <f>vlookup($A11,EarthSpace!$A:$M,13,false)</f>
        <v>3.2</v>
      </c>
      <c r="R11" s="7">
        <f>vlookup($A11,Biology!$A:$M,13,false)</f>
        <v>0.8</v>
      </c>
      <c r="S11" s="7">
        <f>vlookup($A11,Physics!$A:$M,13,false)</f>
        <v>0.8</v>
      </c>
    </row>
    <row r="12">
      <c r="A12" s="6" t="s">
        <v>80</v>
      </c>
      <c r="B12" s="7" t="str">
        <f>vlookup($A12,Users!$B$1:$H1000,3,false)</f>
        <v>Evin</v>
      </c>
      <c r="C12" s="7" t="str">
        <f>vlookup($A12,Users!$B$1:$H1000,6,false)</f>
        <v>Lexington A</v>
      </c>
      <c r="D12" s="7">
        <f>vlookup($C12,Teams!$B:$D,3,false)</f>
        <v>5</v>
      </c>
      <c r="E12" s="7">
        <f t="shared" si="1"/>
        <v>120</v>
      </c>
      <c r="F12" s="7">
        <f>countifs(PrelimRaw!$D$1:$D1000,$A12,PrelimRaw!$C$1:$C1000,4)+countifs(PrelimRaw!$D$1:$D1000,$A12,PrelimRaw!$C$1:$C1000,14)</f>
        <v>32</v>
      </c>
      <c r="G12" s="7">
        <f>countifs(PrelimRaw!$D$1:$D1000,$A12,PrelimRaw!$C$1:$C1000,0)</f>
        <v>6</v>
      </c>
      <c r="H12" s="7">
        <f>countifs(PrelimRaw!$D$1:$D1000,$A12,PrelimRaw!$C$1:$C1000,-4)</f>
        <v>3</v>
      </c>
      <c r="I12" s="7">
        <f t="shared" si="2"/>
        <v>41</v>
      </c>
      <c r="J12" s="8">
        <f t="shared" si="3"/>
        <v>0.3416666667</v>
      </c>
      <c r="K12" s="8">
        <f t="shared" si="4"/>
        <v>0.7804878049</v>
      </c>
      <c r="L12" s="7">
        <f t="shared" si="5"/>
        <v>116</v>
      </c>
      <c r="M12" s="11">
        <f t="shared" si="6"/>
        <v>23.2</v>
      </c>
      <c r="N12" s="7">
        <f>vlookup($A12,'X-Risk'!$A:$M,13,false)</f>
        <v>4.8</v>
      </c>
      <c r="O12" s="7">
        <f>vlookup($A12,Math!$A:$M,13,false)</f>
        <v>7.2</v>
      </c>
      <c r="P12" s="7">
        <f>vlookup($A12,Chemistry!$A:$M,13,false)</f>
        <v>-0.8</v>
      </c>
      <c r="Q12" s="7">
        <f>vlookup($A12,EarthSpace!$A:$M,13,false)</f>
        <v>0.8</v>
      </c>
      <c r="R12" s="7">
        <f>vlookup($A12,Biology!$A:$M,13,false)</f>
        <v>1.6</v>
      </c>
      <c r="S12" s="7">
        <f>vlookup($A12,Physics!$A:$M,13,false)</f>
        <v>9.6</v>
      </c>
    </row>
    <row r="13">
      <c r="A13" s="6" t="s">
        <v>92</v>
      </c>
      <c r="B13" s="7" t="str">
        <f>vlookup($A13,Users!$B$1:$H1000,3,false)</f>
        <v>Edward</v>
      </c>
      <c r="C13" s="7" t="str">
        <f>vlookup($A13,Users!$B$1:$H1000,6,false)</f>
        <v>Shen</v>
      </c>
      <c r="D13" s="7">
        <f>vlookup($C13,Teams!$B:$D,3,false)</f>
        <v>5</v>
      </c>
      <c r="E13" s="7">
        <f t="shared" si="1"/>
        <v>120</v>
      </c>
      <c r="F13" s="7">
        <f>countifs(PrelimRaw!$D$1:$D1000,$A13,PrelimRaw!$C$1:$C1000,4)+countifs(PrelimRaw!$D$1:$D1000,$A13,PrelimRaw!$C$1:$C1000,14)</f>
        <v>30</v>
      </c>
      <c r="G13" s="7">
        <f>countifs(PrelimRaw!$D$1:$D1000,$A13,PrelimRaw!$C$1:$C1000,0)</f>
        <v>12</v>
      </c>
      <c r="H13" s="7">
        <f>countifs(PrelimRaw!$D$1:$D1000,$A13,PrelimRaw!$C$1:$C1000,-4)</f>
        <v>1</v>
      </c>
      <c r="I13" s="7">
        <f t="shared" si="2"/>
        <v>43</v>
      </c>
      <c r="J13" s="8">
        <f t="shared" si="3"/>
        <v>0.3583333333</v>
      </c>
      <c r="K13" s="8">
        <f t="shared" si="4"/>
        <v>0.6976744186</v>
      </c>
      <c r="L13" s="7">
        <f t="shared" si="5"/>
        <v>116</v>
      </c>
      <c r="M13" s="11">
        <f t="shared" si="6"/>
        <v>23.2</v>
      </c>
      <c r="N13" s="7">
        <f>vlookup($A13,'X-Risk'!$A:$M,13,false)</f>
        <v>2.4</v>
      </c>
      <c r="O13" s="7">
        <f>vlookup($A13,Math!$A:$M,13,false)</f>
        <v>0.8</v>
      </c>
      <c r="P13" s="7">
        <f>vlookup($A13,Chemistry!$A:$M,13,false)</f>
        <v>4</v>
      </c>
      <c r="Q13" s="7">
        <f>vlookup($A13,EarthSpace!$A:$M,13,false)</f>
        <v>5.6</v>
      </c>
      <c r="R13" s="7">
        <f>vlookup($A13,Biology!$A:$M,13,false)</f>
        <v>7.2</v>
      </c>
      <c r="S13" s="7">
        <f>vlookup($A13,Physics!$A:$M,13,false)</f>
        <v>3.2</v>
      </c>
    </row>
    <row r="14">
      <c r="A14" s="6" t="s">
        <v>167</v>
      </c>
      <c r="B14" s="7" t="str">
        <f>vlookup($A14,Users!$B$1:$H1000,3,false)</f>
        <v>Boheng</v>
      </c>
      <c r="C14" s="7" t="str">
        <f>vlookup($A14,Users!$B$1:$H1000,6,false)</f>
        <v>NoHo</v>
      </c>
      <c r="D14" s="7">
        <f>vlookup($C14,Teams!$B:$D,3,false)</f>
        <v>5</v>
      </c>
      <c r="E14" s="7">
        <f t="shared" si="1"/>
        <v>120</v>
      </c>
      <c r="F14" s="7">
        <f>countifs(PrelimRaw!$D$1:$D1000,$A14,PrelimRaw!$C$1:$C1000,4)+countifs(PrelimRaw!$D$1:$D1000,$A14,PrelimRaw!$C$1:$C1000,14)</f>
        <v>29</v>
      </c>
      <c r="G14" s="7">
        <f>countifs(PrelimRaw!$D$1:$D1000,$A14,PrelimRaw!$C$1:$C1000,0)</f>
        <v>5</v>
      </c>
      <c r="H14" s="7">
        <f>countifs(PrelimRaw!$D$1:$D1000,$A14,PrelimRaw!$C$1:$C1000,-4)</f>
        <v>0</v>
      </c>
      <c r="I14" s="7">
        <f t="shared" si="2"/>
        <v>34</v>
      </c>
      <c r="J14" s="8">
        <f t="shared" si="3"/>
        <v>0.2833333333</v>
      </c>
      <c r="K14" s="8">
        <f t="shared" si="4"/>
        <v>0.8529411765</v>
      </c>
      <c r="L14" s="7">
        <f t="shared" si="5"/>
        <v>116</v>
      </c>
      <c r="M14" s="11">
        <f t="shared" si="6"/>
        <v>23.2</v>
      </c>
      <c r="N14" s="7">
        <f>vlookup($A14,'X-Risk'!$A:$M,13,false)</f>
        <v>4</v>
      </c>
      <c r="O14" s="7">
        <f>vlookup($A14,Math!$A:$M,13,false)</f>
        <v>9.6</v>
      </c>
      <c r="P14" s="7">
        <f>vlookup($A14,Chemistry!$A:$M,13,false)</f>
        <v>1.6</v>
      </c>
      <c r="Q14" s="7">
        <f>vlookup($A14,EarthSpace!$A:$M,13,false)</f>
        <v>0</v>
      </c>
      <c r="R14" s="7">
        <f>vlookup($A14,Biology!$A:$M,13,false)</f>
        <v>0.8</v>
      </c>
      <c r="S14" s="7">
        <f>vlookup($A14,Physics!$A:$M,13,false)</f>
        <v>6.4</v>
      </c>
    </row>
    <row r="15">
      <c r="A15" s="6" t="s">
        <v>54</v>
      </c>
      <c r="B15" s="7" t="str">
        <f>vlookup($A15,Users!$B$1:$H1000,3,false)</f>
        <v>Kaiwen</v>
      </c>
      <c r="C15" s="7" t="str">
        <f>vlookup($A15,Users!$B$1:$H1000,6,false)</f>
        <v>Enloe B</v>
      </c>
      <c r="D15" s="7">
        <f>vlookup($C15,Teams!$B:$D,3,false)</f>
        <v>5</v>
      </c>
      <c r="E15" s="7">
        <f t="shared" si="1"/>
        <v>120</v>
      </c>
      <c r="F15" s="7">
        <f>countifs(PrelimRaw!$D$1:$D1000,$A15,PrelimRaw!$C$1:$C1000,4)+countifs(PrelimRaw!$D$1:$D1000,$A15,PrelimRaw!$C$1:$C1000,14)</f>
        <v>34</v>
      </c>
      <c r="G15" s="7">
        <f>countifs(PrelimRaw!$D$1:$D1000,$A15,PrelimRaw!$C$1:$C1000,0)</f>
        <v>6</v>
      </c>
      <c r="H15" s="7">
        <f>countifs(PrelimRaw!$D$1:$D1000,$A15,PrelimRaw!$C$1:$C1000,-4)</f>
        <v>6</v>
      </c>
      <c r="I15" s="7">
        <f t="shared" si="2"/>
        <v>46</v>
      </c>
      <c r="J15" s="8">
        <f t="shared" si="3"/>
        <v>0.3833333333</v>
      </c>
      <c r="K15" s="8">
        <f t="shared" si="4"/>
        <v>0.7391304348</v>
      </c>
      <c r="L15" s="7">
        <f t="shared" si="5"/>
        <v>112</v>
      </c>
      <c r="M15" s="11">
        <f t="shared" si="6"/>
        <v>22.4</v>
      </c>
      <c r="N15" s="7">
        <f>vlookup($A15,'X-Risk'!$A:$M,13,false)</f>
        <v>4</v>
      </c>
      <c r="O15" s="7">
        <f>vlookup($A15,Math!$A:$M,13,false)</f>
        <v>0.8</v>
      </c>
      <c r="P15" s="7">
        <f>vlookup($A15,Chemistry!$A:$M,13,false)</f>
        <v>7.2</v>
      </c>
      <c r="Q15" s="7">
        <f>vlookup($A15,EarthSpace!$A:$M,13,false)</f>
        <v>2.4</v>
      </c>
      <c r="R15" s="7">
        <f>vlookup($A15,Biology!$A:$M,13,false)</f>
        <v>0</v>
      </c>
      <c r="S15" s="7">
        <f>vlookup($A15,Physics!$A:$M,13,false)</f>
        <v>8</v>
      </c>
    </row>
    <row r="16">
      <c r="A16" s="6" t="s">
        <v>50</v>
      </c>
      <c r="B16" s="7" t="str">
        <f>vlookup($A16,Users!$B$1:$H1000,3,false)</f>
        <v>Ryan</v>
      </c>
      <c r="C16" s="7" t="str">
        <f>vlookup($A16,Users!$B$1:$H1000,6,false)</f>
        <v>Iolani</v>
      </c>
      <c r="D16" s="7">
        <f>vlookup($C16,Teams!$B:$D,3,false)</f>
        <v>5</v>
      </c>
      <c r="E16" s="7">
        <f t="shared" si="1"/>
        <v>120</v>
      </c>
      <c r="F16" s="7">
        <f>countifs(PrelimRaw!$D$1:$D1000,$A16,PrelimRaw!$C$1:$C1000,4)+countifs(PrelimRaw!$D$1:$D1000,$A16,PrelimRaw!$C$1:$C1000,14)</f>
        <v>26</v>
      </c>
      <c r="G16" s="7">
        <f>countifs(PrelimRaw!$D$1:$D1000,$A16,PrelimRaw!$C$1:$C1000,0)</f>
        <v>19</v>
      </c>
      <c r="H16" s="7">
        <f>countifs(PrelimRaw!$D$1:$D1000,$A16,PrelimRaw!$C$1:$C1000,-4)</f>
        <v>0</v>
      </c>
      <c r="I16" s="7">
        <f t="shared" si="2"/>
        <v>45</v>
      </c>
      <c r="J16" s="8">
        <f t="shared" si="3"/>
        <v>0.375</v>
      </c>
      <c r="K16" s="8">
        <f t="shared" si="4"/>
        <v>0.5777777778</v>
      </c>
      <c r="L16" s="7">
        <f t="shared" si="5"/>
        <v>104</v>
      </c>
      <c r="M16" s="11">
        <f t="shared" si="6"/>
        <v>20.8</v>
      </c>
      <c r="N16" s="7">
        <f>vlookup($A16,'X-Risk'!$A:$M,13,false)</f>
        <v>3.2</v>
      </c>
      <c r="O16" s="7">
        <f>vlookup($A16,Math!$A:$M,13,false)</f>
        <v>1.6</v>
      </c>
      <c r="P16" s="7">
        <f>vlookup($A16,Chemistry!$A:$M,13,false)</f>
        <v>4.8</v>
      </c>
      <c r="Q16" s="7">
        <f>vlookup($A16,EarthSpace!$A:$M,13,false)</f>
        <v>5.6</v>
      </c>
      <c r="R16" s="7">
        <f>vlookup($A16,Biology!$A:$M,13,false)</f>
        <v>2.4</v>
      </c>
      <c r="S16" s="7">
        <f>vlookup($A16,Physics!$A:$M,13,false)</f>
        <v>3.2</v>
      </c>
    </row>
    <row r="17">
      <c r="A17" s="6" t="s">
        <v>88</v>
      </c>
      <c r="B17" s="7" t="str">
        <f>vlookup($A17,Users!$B$1:$H1000,3,false)</f>
        <v>Samuel</v>
      </c>
      <c r="C17" s="7" t="str">
        <f>vlookup($A17,Users!$B$1:$H1000,6,false)</f>
        <v>MSJ</v>
      </c>
      <c r="D17" s="7">
        <f>vlookup($C17,Teams!$B:$D,3,false)</f>
        <v>5</v>
      </c>
      <c r="E17" s="7">
        <f t="shared" si="1"/>
        <v>120</v>
      </c>
      <c r="F17" s="7">
        <f>countifs(PrelimRaw!$D$1:$D1000,$A17,PrelimRaw!$C$1:$C1000,4)+countifs(PrelimRaw!$D$1:$D1000,$A17,PrelimRaw!$C$1:$C1000,14)</f>
        <v>31</v>
      </c>
      <c r="G17" s="7">
        <f>countifs(PrelimRaw!$D$1:$D1000,$A17,PrelimRaw!$C$1:$C1000,0)</f>
        <v>2</v>
      </c>
      <c r="H17" s="7">
        <f>countifs(PrelimRaw!$D$1:$D1000,$A17,PrelimRaw!$C$1:$C1000,-4)</f>
        <v>6</v>
      </c>
      <c r="I17" s="7">
        <f t="shared" si="2"/>
        <v>39</v>
      </c>
      <c r="J17" s="8">
        <f t="shared" si="3"/>
        <v>0.325</v>
      </c>
      <c r="K17" s="8">
        <f t="shared" si="4"/>
        <v>0.7948717949</v>
      </c>
      <c r="L17" s="7">
        <f t="shared" si="5"/>
        <v>100</v>
      </c>
      <c r="M17" s="11">
        <f t="shared" si="6"/>
        <v>20</v>
      </c>
      <c r="N17" s="7">
        <f>vlookup($A17,'X-Risk'!$A:$M,13,false)</f>
        <v>3.2</v>
      </c>
      <c r="O17" s="7">
        <f>vlookup($A17,Math!$A:$M,13,false)</f>
        <v>7.2</v>
      </c>
      <c r="P17" s="7">
        <f>vlookup($A17,Chemistry!$A:$M,13,false)</f>
        <v>-0.8</v>
      </c>
      <c r="Q17" s="7">
        <f>vlookup($A17,EarthSpace!$A:$M,13,false)</f>
        <v>2.4</v>
      </c>
      <c r="R17" s="7">
        <f>vlookup($A17,Biology!$A:$M,13,false)</f>
        <v>0.8</v>
      </c>
      <c r="S17" s="7">
        <f>vlookup($A17,Physics!$A:$M,13,false)</f>
        <v>8</v>
      </c>
    </row>
    <row r="18">
      <c r="A18" s="6" t="s">
        <v>125</v>
      </c>
      <c r="B18" s="7" t="str">
        <f>vlookup($A18,Users!$B$1:$H1000,3,false)</f>
        <v>Mason</v>
      </c>
      <c r="C18" s="7" t="str">
        <f>vlookup($A18,Users!$B$1:$H1000,6,false)</f>
        <v>Westminster</v>
      </c>
      <c r="D18" s="7">
        <f>vlookup($C18,Teams!$B:$D,3,false)</f>
        <v>5</v>
      </c>
      <c r="E18" s="7">
        <f t="shared" si="1"/>
        <v>120</v>
      </c>
      <c r="F18" s="7">
        <f>countifs(PrelimRaw!$D$1:$D1000,$A18,PrelimRaw!$C$1:$C1000,4)+countifs(PrelimRaw!$D$1:$D1000,$A18,PrelimRaw!$C$1:$C1000,14)</f>
        <v>32</v>
      </c>
      <c r="G18" s="7">
        <f>countifs(PrelimRaw!$D$1:$D1000,$A18,PrelimRaw!$C$1:$C1000,0)</f>
        <v>12</v>
      </c>
      <c r="H18" s="7">
        <f>countifs(PrelimRaw!$D$1:$D1000,$A18,PrelimRaw!$C$1:$C1000,-4)</f>
        <v>7</v>
      </c>
      <c r="I18" s="7">
        <f t="shared" si="2"/>
        <v>51</v>
      </c>
      <c r="J18" s="8">
        <f t="shared" si="3"/>
        <v>0.425</v>
      </c>
      <c r="K18" s="8">
        <f t="shared" si="4"/>
        <v>0.6274509804</v>
      </c>
      <c r="L18" s="7">
        <f t="shared" si="5"/>
        <v>100</v>
      </c>
      <c r="M18" s="11">
        <f t="shared" si="6"/>
        <v>20</v>
      </c>
      <c r="N18" s="7">
        <f>vlookup($A18,'X-Risk'!$A:$M,13,false)</f>
        <v>6.4</v>
      </c>
      <c r="O18" s="7">
        <f>vlookup($A18,Math!$A:$M,13,false)</f>
        <v>0</v>
      </c>
      <c r="P18" s="7">
        <f>vlookup($A18,Chemistry!$A:$M,13,false)</f>
        <v>1.6</v>
      </c>
      <c r="Q18" s="7">
        <f>vlookup($A18,EarthSpace!$A:$M,13,false)</f>
        <v>3.2</v>
      </c>
      <c r="R18" s="7">
        <f>vlookup($A18,Biology!$A:$M,13,false)</f>
        <v>5.6</v>
      </c>
      <c r="S18" s="7">
        <f>vlookup($A18,Physics!$A:$M,13,false)</f>
        <v>3.2</v>
      </c>
    </row>
    <row r="19">
      <c r="A19" s="6" t="s">
        <v>132</v>
      </c>
      <c r="B19" s="7" t="str">
        <f>vlookup($A19,Users!$B$1:$H1000,3,false)</f>
        <v>Aaditya</v>
      </c>
      <c r="C19" s="7" t="str">
        <f>vlookup($A19,Users!$B$1:$H1000,6,false)</f>
        <v>Cupertino</v>
      </c>
      <c r="D19" s="7">
        <f>vlookup($C19,Teams!$B:$D,3,false)</f>
        <v>5</v>
      </c>
      <c r="E19" s="7">
        <f t="shared" si="1"/>
        <v>120</v>
      </c>
      <c r="F19" s="7">
        <f>countifs(PrelimRaw!$D$1:$D1000,$A19,PrelimRaw!$C$1:$C1000,4)+countifs(PrelimRaw!$D$1:$D1000,$A19,PrelimRaw!$C$1:$C1000,14)</f>
        <v>26</v>
      </c>
      <c r="G19" s="7">
        <f>countifs(PrelimRaw!$D$1:$D1000,$A19,PrelimRaw!$C$1:$C1000,0)</f>
        <v>7</v>
      </c>
      <c r="H19" s="7">
        <f>countifs(PrelimRaw!$D$1:$D1000,$A19,PrelimRaw!$C$1:$C1000,-4)</f>
        <v>1</v>
      </c>
      <c r="I19" s="7">
        <f t="shared" si="2"/>
        <v>34</v>
      </c>
      <c r="J19" s="8">
        <f t="shared" si="3"/>
        <v>0.2833333333</v>
      </c>
      <c r="K19" s="8">
        <f t="shared" si="4"/>
        <v>0.7647058824</v>
      </c>
      <c r="L19" s="7">
        <f t="shared" si="5"/>
        <v>100</v>
      </c>
      <c r="M19" s="11">
        <f t="shared" si="6"/>
        <v>20</v>
      </c>
      <c r="N19" s="7">
        <f>vlookup($A19,'X-Risk'!$A:$M,13,false)</f>
        <v>4</v>
      </c>
      <c r="O19" s="7">
        <f>vlookup($A19,Math!$A:$M,13,false)</f>
        <v>0</v>
      </c>
      <c r="P19" s="7">
        <f>vlookup($A19,Chemistry!$A:$M,13,false)</f>
        <v>4.8</v>
      </c>
      <c r="Q19" s="7">
        <f>vlookup($A19,EarthSpace!$A:$M,13,false)</f>
        <v>1.6</v>
      </c>
      <c r="R19" s="7">
        <f>vlookup($A19,Biology!$A:$M,13,false)</f>
        <v>8.8</v>
      </c>
      <c r="S19" s="7">
        <f>vlookup($A19,Physics!$A:$M,13,false)</f>
        <v>0.8</v>
      </c>
    </row>
    <row r="20">
      <c r="A20" s="6" t="s">
        <v>105</v>
      </c>
      <c r="B20" s="7" t="str">
        <f>vlookup($A20,Users!$B$1:$H1000,3,false)</f>
        <v>Colin</v>
      </c>
      <c r="C20" s="7" t="str">
        <f>vlookup($A20,Users!$B$1:$H1000,6,false)</f>
        <v>Enloe A</v>
      </c>
      <c r="D20" s="7">
        <f>vlookup($C20,Teams!$B:$D,3,false)</f>
        <v>5</v>
      </c>
      <c r="E20" s="7">
        <f t="shared" si="1"/>
        <v>120</v>
      </c>
      <c r="F20" s="7">
        <f>countifs(PrelimRaw!$D$1:$D1000,$A20,PrelimRaw!$C$1:$C1000,4)+countifs(PrelimRaw!$D$1:$D1000,$A20,PrelimRaw!$C$1:$C1000,14)</f>
        <v>27</v>
      </c>
      <c r="G20" s="7">
        <f>countifs(PrelimRaw!$D$1:$D1000,$A20,PrelimRaw!$C$1:$C1000,0)</f>
        <v>6</v>
      </c>
      <c r="H20" s="7">
        <f>countifs(PrelimRaw!$D$1:$D1000,$A20,PrelimRaw!$C$1:$C1000,-4)</f>
        <v>4</v>
      </c>
      <c r="I20" s="7">
        <f t="shared" si="2"/>
        <v>37</v>
      </c>
      <c r="J20" s="8">
        <f t="shared" si="3"/>
        <v>0.3083333333</v>
      </c>
      <c r="K20" s="8">
        <f t="shared" si="4"/>
        <v>0.7297297297</v>
      </c>
      <c r="L20" s="7">
        <f t="shared" si="5"/>
        <v>92</v>
      </c>
      <c r="M20" s="11">
        <f t="shared" si="6"/>
        <v>18.4</v>
      </c>
      <c r="N20" s="7">
        <f>vlookup($A20,'X-Risk'!$A:$M,13,false)</f>
        <v>2.4</v>
      </c>
      <c r="O20" s="7">
        <f>vlookup($A20,Math!$A:$M,13,false)</f>
        <v>2.4</v>
      </c>
      <c r="P20" s="7">
        <f>vlookup($A20,Chemistry!$A:$M,13,false)</f>
        <v>4</v>
      </c>
      <c r="Q20" s="7">
        <f>vlookup($A20,EarthSpace!$A:$M,13,false)</f>
        <v>0.8</v>
      </c>
      <c r="R20" s="7">
        <f>vlookup($A20,Biology!$A:$M,13,false)</f>
        <v>0</v>
      </c>
      <c r="S20" s="7">
        <f>vlookup($A20,Physics!$A:$M,13,false)</f>
        <v>8.8</v>
      </c>
    </row>
    <row r="21">
      <c r="A21" s="6" t="s">
        <v>40</v>
      </c>
      <c r="B21" s="7" t="str">
        <f>vlookup($A21,Users!$B$1:$H1000,3,false)</f>
        <v>Andrey</v>
      </c>
      <c r="C21" s="7" t="str">
        <f>vlookup($A21,Users!$B$1:$H1000,6,false)</f>
        <v>Buchholz A</v>
      </c>
      <c r="D21" s="7">
        <f>vlookup($C21,Teams!$B:$D,3,false)</f>
        <v>5</v>
      </c>
      <c r="E21" s="7">
        <f t="shared" si="1"/>
        <v>120</v>
      </c>
      <c r="F21" s="7">
        <f>countifs(PrelimRaw!$D$1:$D1000,$A21,PrelimRaw!$C$1:$C1000,4)+countifs(PrelimRaw!$D$1:$D1000,$A21,PrelimRaw!$C$1:$C1000,14)</f>
        <v>30</v>
      </c>
      <c r="G21" s="7">
        <f>countifs(PrelimRaw!$D$1:$D1000,$A21,PrelimRaw!$C$1:$C1000,0)</f>
        <v>6</v>
      </c>
      <c r="H21" s="7">
        <f>countifs(PrelimRaw!$D$1:$D1000,$A21,PrelimRaw!$C$1:$C1000,-4)</f>
        <v>8</v>
      </c>
      <c r="I21" s="7">
        <f t="shared" si="2"/>
        <v>44</v>
      </c>
      <c r="J21" s="8">
        <f t="shared" si="3"/>
        <v>0.3666666667</v>
      </c>
      <c r="K21" s="8">
        <f t="shared" si="4"/>
        <v>0.6818181818</v>
      </c>
      <c r="L21" s="7">
        <f t="shared" si="5"/>
        <v>88</v>
      </c>
      <c r="M21" s="11">
        <f t="shared" si="6"/>
        <v>17.6</v>
      </c>
      <c r="N21" s="7">
        <f>vlookup($A21,'X-Risk'!$A:$M,13,false)</f>
        <v>2.4</v>
      </c>
      <c r="O21" s="7">
        <f>vlookup($A21,Math!$A:$M,13,false)</f>
        <v>1.6</v>
      </c>
      <c r="P21" s="7">
        <f>vlookup($A21,Chemistry!$A:$M,13,false)</f>
        <v>0.8</v>
      </c>
      <c r="Q21" s="7">
        <f>vlookup($A21,EarthSpace!$A:$M,13,false)</f>
        <v>4.8</v>
      </c>
      <c r="R21" s="7">
        <f>vlookup($A21,Biology!$A:$M,13,false)</f>
        <v>7.2</v>
      </c>
      <c r="S21" s="7">
        <f>vlookup($A21,Physics!$A:$M,13,false)</f>
        <v>0.8</v>
      </c>
    </row>
    <row r="22">
      <c r="A22" s="6" t="s">
        <v>131</v>
      </c>
      <c r="B22" s="7" t="str">
        <f>vlookup($A22,Users!$B$1:$H1000,3,false)</f>
        <v>Jake</v>
      </c>
      <c r="C22" s="7" t="str">
        <f>vlookup($A22,Users!$B$1:$H1000,6,false)</f>
        <v>Cupertino</v>
      </c>
      <c r="D22" s="7">
        <f>vlookup($C22,Teams!$B:$D,3,false)</f>
        <v>5</v>
      </c>
      <c r="E22" s="7">
        <f t="shared" si="1"/>
        <v>120</v>
      </c>
      <c r="F22" s="7">
        <f>countifs(PrelimRaw!$D$1:$D1000,$A22,PrelimRaw!$C$1:$C1000,4)+countifs(PrelimRaw!$D$1:$D1000,$A22,PrelimRaw!$C$1:$C1000,14)</f>
        <v>24</v>
      </c>
      <c r="G22" s="7">
        <f>countifs(PrelimRaw!$D$1:$D1000,$A22,PrelimRaw!$C$1:$C1000,0)</f>
        <v>9</v>
      </c>
      <c r="H22" s="7">
        <f>countifs(PrelimRaw!$D$1:$D1000,$A22,PrelimRaw!$C$1:$C1000,-4)</f>
        <v>2</v>
      </c>
      <c r="I22" s="7">
        <f t="shared" si="2"/>
        <v>35</v>
      </c>
      <c r="J22" s="8">
        <f t="shared" si="3"/>
        <v>0.2916666667</v>
      </c>
      <c r="K22" s="8">
        <f t="shared" si="4"/>
        <v>0.6857142857</v>
      </c>
      <c r="L22" s="7">
        <f t="shared" si="5"/>
        <v>88</v>
      </c>
      <c r="M22" s="11">
        <f t="shared" si="6"/>
        <v>17.6</v>
      </c>
      <c r="N22" s="7">
        <f>vlookup($A22,'X-Risk'!$A:$M,13,false)</f>
        <v>2.4</v>
      </c>
      <c r="O22" s="7">
        <f>vlookup($A22,Math!$A:$M,13,false)</f>
        <v>5.6</v>
      </c>
      <c r="P22" s="7">
        <f>vlookup($A22,Chemistry!$A:$M,13,false)</f>
        <v>1.6</v>
      </c>
      <c r="Q22" s="7">
        <f>vlookup($A22,EarthSpace!$A:$M,13,false)</f>
        <v>1.6</v>
      </c>
      <c r="R22" s="7">
        <f>vlookup($A22,Biology!$A:$M,13,false)</f>
        <v>0</v>
      </c>
      <c r="S22" s="7">
        <f>vlookup($A22,Physics!$A:$M,13,false)</f>
        <v>6.4</v>
      </c>
    </row>
    <row r="23">
      <c r="A23" s="6" t="s">
        <v>71</v>
      </c>
      <c r="B23" s="7" t="str">
        <f>vlookup($A23,Users!$B$1:$H1000,3,false)</f>
        <v>Mihir</v>
      </c>
      <c r="C23" s="7" t="str">
        <f>vlookup($A23,Users!$B$1:$H1000,6,false)</f>
        <v>Niskayuna</v>
      </c>
      <c r="D23" s="7">
        <f>vlookup($C23,Teams!$B:$D,3,false)</f>
        <v>5</v>
      </c>
      <c r="E23" s="7">
        <f t="shared" si="1"/>
        <v>120</v>
      </c>
      <c r="F23" s="7">
        <f>countifs(PrelimRaw!$D$1:$D1000,$A23,PrelimRaw!$C$1:$C1000,4)+countifs(PrelimRaw!$D$1:$D1000,$A23,PrelimRaw!$C$1:$C1000,14)</f>
        <v>21</v>
      </c>
      <c r="G23" s="7">
        <f>countifs(PrelimRaw!$D$1:$D1000,$A23,PrelimRaw!$C$1:$C1000,0)</f>
        <v>34</v>
      </c>
      <c r="H23" s="7">
        <f>countifs(PrelimRaw!$D$1:$D1000,$A23,PrelimRaw!$C$1:$C1000,-4)</f>
        <v>0</v>
      </c>
      <c r="I23" s="7">
        <f t="shared" si="2"/>
        <v>55</v>
      </c>
      <c r="J23" s="8">
        <f t="shared" si="3"/>
        <v>0.4583333333</v>
      </c>
      <c r="K23" s="8">
        <f t="shared" si="4"/>
        <v>0.3818181818</v>
      </c>
      <c r="L23" s="7">
        <f t="shared" si="5"/>
        <v>84</v>
      </c>
      <c r="M23" s="11">
        <f t="shared" si="6"/>
        <v>16.8</v>
      </c>
      <c r="N23" s="7">
        <f>vlookup($A23,'X-Risk'!$A:$M,13,false)</f>
        <v>4.8</v>
      </c>
      <c r="O23" s="7">
        <f>vlookup($A23,Math!$A:$M,13,false)</f>
        <v>3.2</v>
      </c>
      <c r="P23" s="7">
        <f>vlookup($A23,Chemistry!$A:$M,13,false)</f>
        <v>1.6</v>
      </c>
      <c r="Q23" s="7">
        <f>vlookup($A23,EarthSpace!$A:$M,13,false)</f>
        <v>0.8</v>
      </c>
      <c r="R23" s="7">
        <f>vlookup($A23,Biology!$A:$M,13,false)</f>
        <v>5.6</v>
      </c>
      <c r="S23" s="7">
        <f>vlookup($A23,Physics!$A:$M,13,false)</f>
        <v>0.8</v>
      </c>
    </row>
    <row r="24">
      <c r="A24" s="6" t="s">
        <v>137</v>
      </c>
      <c r="B24" s="7" t="str">
        <f>vlookup($A24,Users!$B$1:$H1000,3,false)</f>
        <v>Daniel</v>
      </c>
      <c r="C24" s="7" t="str">
        <f>vlookup($A24,Users!$B$1:$H1000,6,false)</f>
        <v>Lexington B</v>
      </c>
      <c r="D24" s="7">
        <f>vlookup($C24,Teams!$B:$D,3,false)</f>
        <v>5</v>
      </c>
      <c r="E24" s="7">
        <f t="shared" si="1"/>
        <v>120</v>
      </c>
      <c r="F24" s="7">
        <f>countifs(PrelimRaw!$D$1:$D1000,$A24,PrelimRaw!$C$1:$C1000,4)+countifs(PrelimRaw!$D$1:$D1000,$A24,PrelimRaw!$C$1:$C1000,14)</f>
        <v>24</v>
      </c>
      <c r="G24" s="7">
        <f>countifs(PrelimRaw!$D$1:$D1000,$A24,PrelimRaw!$C$1:$C1000,0)</f>
        <v>14</v>
      </c>
      <c r="H24" s="7">
        <f>countifs(PrelimRaw!$D$1:$D1000,$A24,PrelimRaw!$C$1:$C1000,-4)</f>
        <v>3</v>
      </c>
      <c r="I24" s="7">
        <f t="shared" si="2"/>
        <v>41</v>
      </c>
      <c r="J24" s="8">
        <f t="shared" si="3"/>
        <v>0.3416666667</v>
      </c>
      <c r="K24" s="8">
        <f t="shared" si="4"/>
        <v>0.5853658537</v>
      </c>
      <c r="L24" s="7">
        <f t="shared" si="5"/>
        <v>84</v>
      </c>
      <c r="M24" s="11">
        <f t="shared" si="6"/>
        <v>16.8</v>
      </c>
      <c r="N24" s="7">
        <f>vlookup($A24,'X-Risk'!$A:$M,13,false)</f>
        <v>4.8</v>
      </c>
      <c r="O24" s="7">
        <f>vlookup($A24,Math!$A:$M,13,false)</f>
        <v>0</v>
      </c>
      <c r="P24" s="7">
        <f>vlookup($A24,Chemistry!$A:$M,13,false)</f>
        <v>1.6</v>
      </c>
      <c r="Q24" s="7">
        <f>vlookup($A24,EarthSpace!$A:$M,13,false)</f>
        <v>7.2</v>
      </c>
      <c r="R24" s="7">
        <f>vlookup($A24,Biology!$A:$M,13,false)</f>
        <v>1.6</v>
      </c>
      <c r="S24" s="7">
        <f>vlookup($A24,Physics!$A:$M,13,false)</f>
        <v>1.6</v>
      </c>
    </row>
    <row r="25">
      <c r="A25" s="6" t="s">
        <v>166</v>
      </c>
      <c r="B25" s="7" t="str">
        <f>vlookup($A25,Users!$B$1:$H1000,3,false)</f>
        <v>Alex</v>
      </c>
      <c r="C25" s="7" t="str">
        <f>vlookup($A25,Users!$B$1:$H1000,6,false)</f>
        <v>NoHo</v>
      </c>
      <c r="D25" s="7">
        <f>vlookup($C25,Teams!$B:$D,3,false)</f>
        <v>5</v>
      </c>
      <c r="E25" s="7">
        <f t="shared" si="1"/>
        <v>120</v>
      </c>
      <c r="F25" s="7">
        <f>countifs(PrelimRaw!$D$1:$D1000,$A25,PrelimRaw!$C$1:$C1000,4)+countifs(PrelimRaw!$D$1:$D1000,$A25,PrelimRaw!$C$1:$C1000,14)</f>
        <v>25</v>
      </c>
      <c r="G25" s="7">
        <f>countifs(PrelimRaw!$D$1:$D1000,$A25,PrelimRaw!$C$1:$C1000,0)</f>
        <v>6</v>
      </c>
      <c r="H25" s="7">
        <f>countifs(PrelimRaw!$D$1:$D1000,$A25,PrelimRaw!$C$1:$C1000,-4)</f>
        <v>4</v>
      </c>
      <c r="I25" s="7">
        <f t="shared" si="2"/>
        <v>35</v>
      </c>
      <c r="J25" s="8">
        <f t="shared" si="3"/>
        <v>0.2916666667</v>
      </c>
      <c r="K25" s="8">
        <f t="shared" si="4"/>
        <v>0.7142857143</v>
      </c>
      <c r="L25" s="7">
        <f t="shared" si="5"/>
        <v>84</v>
      </c>
      <c r="M25" s="11">
        <f t="shared" si="6"/>
        <v>16.8</v>
      </c>
      <c r="N25" s="7">
        <f>vlookup($A25,'X-Risk'!$A:$M,13,false)</f>
        <v>5.6</v>
      </c>
      <c r="O25" s="7">
        <f>vlookup($A25,Math!$A:$M,13,false)</f>
        <v>0</v>
      </c>
      <c r="P25" s="7">
        <f>vlookup($A25,Chemistry!$A:$M,13,false)</f>
        <v>2.4</v>
      </c>
      <c r="Q25" s="7">
        <f>vlookup($A25,EarthSpace!$A:$M,13,false)</f>
        <v>8.8</v>
      </c>
      <c r="R25" s="7">
        <f>vlookup($A25,Biology!$A:$M,13,false)</f>
        <v>-0.8</v>
      </c>
      <c r="S25" s="7">
        <f>vlookup($A25,Physics!$A:$M,13,false)</f>
        <v>0.8</v>
      </c>
    </row>
    <row r="26">
      <c r="A26" s="6" t="s">
        <v>19</v>
      </c>
      <c r="B26" s="7" t="str">
        <f>vlookup($A26,Users!$B$1:$H1000,3,false)</f>
        <v>Emmy</v>
      </c>
      <c r="C26" s="7" t="str">
        <f>vlookup($A26,Users!$B$1:$H1000,6,false)</f>
        <v>Davidson</v>
      </c>
      <c r="D26" s="7">
        <f>vlookup($C26,Teams!$B:$D,3,false)</f>
        <v>5</v>
      </c>
      <c r="E26" s="7">
        <f t="shared" si="1"/>
        <v>120</v>
      </c>
      <c r="F26" s="7">
        <f>countifs(PrelimRaw!$D$1:$D1000,$A26,PrelimRaw!$C$1:$C1000,4)+countifs(PrelimRaw!$D$1:$D1000,$A26,PrelimRaw!$C$1:$C1000,14)</f>
        <v>24</v>
      </c>
      <c r="G26" s="7">
        <f>countifs(PrelimRaw!$D$1:$D1000,$A26,PrelimRaw!$C$1:$C1000,0)</f>
        <v>6</v>
      </c>
      <c r="H26" s="7">
        <f>countifs(PrelimRaw!$D$1:$D1000,$A26,PrelimRaw!$C$1:$C1000,-4)</f>
        <v>4</v>
      </c>
      <c r="I26" s="7">
        <f t="shared" si="2"/>
        <v>34</v>
      </c>
      <c r="J26" s="8">
        <f t="shared" si="3"/>
        <v>0.2833333333</v>
      </c>
      <c r="K26" s="8">
        <f t="shared" si="4"/>
        <v>0.7058823529</v>
      </c>
      <c r="L26" s="7">
        <f t="shared" si="5"/>
        <v>80</v>
      </c>
      <c r="M26" s="11">
        <f t="shared" si="6"/>
        <v>16</v>
      </c>
      <c r="N26" s="7">
        <f>vlookup($A26,'X-Risk'!$A:$M,13,false)</f>
        <v>2.4</v>
      </c>
      <c r="O26" s="7">
        <f>vlookup($A26,Math!$A:$M,13,false)</f>
        <v>0</v>
      </c>
      <c r="P26" s="7">
        <f>vlookup($A26,Chemistry!$A:$M,13,false)</f>
        <v>2.4</v>
      </c>
      <c r="Q26" s="7">
        <f>vlookup($A26,EarthSpace!$A:$M,13,false)</f>
        <v>8</v>
      </c>
      <c r="R26" s="7">
        <f>vlookup($A26,Biology!$A:$M,13,false)</f>
        <v>0.8</v>
      </c>
      <c r="S26" s="7">
        <f>vlookup($A26,Physics!$A:$M,13,false)</f>
        <v>2.4</v>
      </c>
    </row>
    <row r="27">
      <c r="A27" s="6" t="s">
        <v>163</v>
      </c>
      <c r="B27" s="7" t="str">
        <f>vlookup($A27,Users!$B$1:$H1000,3,false)</f>
        <v>Aneesh</v>
      </c>
      <c r="C27" s="7" t="str">
        <f>vlookup($A27,Users!$B$1:$H1000,6,false)</f>
        <v>Wayzata</v>
      </c>
      <c r="D27" s="7">
        <f>vlookup($C27,Teams!$B:$D,3,false)</f>
        <v>5</v>
      </c>
      <c r="E27" s="7">
        <f t="shared" si="1"/>
        <v>120</v>
      </c>
      <c r="F27" s="7">
        <f>countifs(PrelimRaw!$D$1:$D1000,$A27,PrelimRaw!$C$1:$C1000,4)+countifs(PrelimRaw!$D$1:$D1000,$A27,PrelimRaw!$C$1:$C1000,14)</f>
        <v>23</v>
      </c>
      <c r="G27" s="7">
        <f>countifs(PrelimRaw!$D$1:$D1000,$A27,PrelimRaw!$C$1:$C1000,0)</f>
        <v>8</v>
      </c>
      <c r="H27" s="7">
        <f>countifs(PrelimRaw!$D$1:$D1000,$A27,PrelimRaw!$C$1:$C1000,-4)</f>
        <v>3</v>
      </c>
      <c r="I27" s="7">
        <f t="shared" si="2"/>
        <v>34</v>
      </c>
      <c r="J27" s="8">
        <f t="shared" si="3"/>
        <v>0.2833333333</v>
      </c>
      <c r="K27" s="8">
        <f t="shared" si="4"/>
        <v>0.6764705882</v>
      </c>
      <c r="L27" s="7">
        <f t="shared" si="5"/>
        <v>80</v>
      </c>
      <c r="M27" s="11">
        <f t="shared" si="6"/>
        <v>16</v>
      </c>
      <c r="N27" s="7">
        <f>vlookup($A27,'X-Risk'!$A:$M,13,false)</f>
        <v>2.4</v>
      </c>
      <c r="O27" s="7">
        <f>vlookup($A27,Math!$A:$M,13,false)</f>
        <v>0</v>
      </c>
      <c r="P27" s="7">
        <f>vlookup($A27,Chemistry!$A:$M,13,false)</f>
        <v>2.4</v>
      </c>
      <c r="Q27" s="7">
        <f>vlookup($A27,EarthSpace!$A:$M,13,false)</f>
        <v>0.8</v>
      </c>
      <c r="R27" s="7">
        <f>vlookup($A27,Biology!$A:$M,13,false)</f>
        <v>10.4</v>
      </c>
      <c r="S27" s="7">
        <f>vlookup($A27,Physics!$A:$M,13,false)</f>
        <v>0</v>
      </c>
    </row>
    <row r="28">
      <c r="A28" s="6" t="s">
        <v>191</v>
      </c>
      <c r="B28" s="7" t="str">
        <f>vlookup($A28,Users!$B$1:$H1000,3,false)</f>
        <v>Harsh</v>
      </c>
      <c r="C28" s="7" t="str">
        <f>vlookup($A28,Users!$B$1:$H1000,6,false)</f>
        <v>Green Hope</v>
      </c>
      <c r="D28" s="7">
        <f>vlookup($C28,Teams!$B:$D,3,false)</f>
        <v>5</v>
      </c>
      <c r="E28" s="7">
        <f t="shared" si="1"/>
        <v>120</v>
      </c>
      <c r="F28" s="7">
        <f>countifs(PrelimRaw!$D$1:$D1000,$A28,PrelimRaw!$C$1:$C1000,4)+countifs(PrelimRaw!$D$1:$D1000,$A28,PrelimRaw!$C$1:$C1000,14)</f>
        <v>21</v>
      </c>
      <c r="G28" s="7">
        <f>countifs(PrelimRaw!$D$1:$D1000,$A28,PrelimRaw!$C$1:$C1000,0)</f>
        <v>13</v>
      </c>
      <c r="H28" s="7">
        <f>countifs(PrelimRaw!$D$1:$D1000,$A28,PrelimRaw!$C$1:$C1000,-4)</f>
        <v>1</v>
      </c>
      <c r="I28" s="7">
        <f t="shared" si="2"/>
        <v>35</v>
      </c>
      <c r="J28" s="8">
        <f t="shared" si="3"/>
        <v>0.2916666667</v>
      </c>
      <c r="K28" s="8">
        <f t="shared" si="4"/>
        <v>0.6</v>
      </c>
      <c r="L28" s="7">
        <f t="shared" si="5"/>
        <v>80</v>
      </c>
      <c r="M28" s="11">
        <f t="shared" si="6"/>
        <v>16</v>
      </c>
      <c r="N28" s="7">
        <f>vlookup($A28,'X-Risk'!$A:$M,13,false)</f>
        <v>0</v>
      </c>
      <c r="O28" s="7">
        <f>vlookup($A28,Math!$A:$M,13,false)</f>
        <v>0</v>
      </c>
      <c r="P28" s="7">
        <f>vlookup($A28,Chemistry!$A:$M,13,false)</f>
        <v>3.2</v>
      </c>
      <c r="Q28" s="7">
        <f>vlookup($A28,EarthSpace!$A:$M,13,false)</f>
        <v>6.4</v>
      </c>
      <c r="R28" s="7">
        <f>vlookup($A28,Biology!$A:$M,13,false)</f>
        <v>0.8</v>
      </c>
      <c r="S28" s="7">
        <f>vlookup($A28,Physics!$A:$M,13,false)</f>
        <v>5.6</v>
      </c>
    </row>
    <row r="29">
      <c r="A29" s="6" t="s">
        <v>65</v>
      </c>
      <c r="B29" s="7" t="str">
        <f>vlookup($A29,Users!$B$1:$H1000,3,false)</f>
        <v>Rushil</v>
      </c>
      <c r="C29" s="7" t="str">
        <f>vlookup($A29,Users!$B$1:$H1000,6,false)</f>
        <v>Dulles</v>
      </c>
      <c r="D29" s="7">
        <f>vlookup($C29,Teams!$B:$D,3,false)</f>
        <v>5</v>
      </c>
      <c r="E29" s="7">
        <f t="shared" si="1"/>
        <v>120</v>
      </c>
      <c r="F29" s="7">
        <f>countifs(PrelimRaw!$D$1:$D1000,$A29,PrelimRaw!$C$1:$C1000,4)+countifs(PrelimRaw!$D$1:$D1000,$A29,PrelimRaw!$C$1:$C1000,14)</f>
        <v>19</v>
      </c>
      <c r="G29" s="7">
        <f>countifs(PrelimRaw!$D$1:$D1000,$A29,PrelimRaw!$C$1:$C1000,0)</f>
        <v>5</v>
      </c>
      <c r="H29" s="7">
        <f>countifs(PrelimRaw!$D$1:$D1000,$A29,PrelimRaw!$C$1:$C1000,-4)</f>
        <v>0</v>
      </c>
      <c r="I29" s="7">
        <f t="shared" si="2"/>
        <v>24</v>
      </c>
      <c r="J29" s="8">
        <f t="shared" si="3"/>
        <v>0.2</v>
      </c>
      <c r="K29" s="8">
        <f t="shared" si="4"/>
        <v>0.7916666667</v>
      </c>
      <c r="L29" s="7">
        <f t="shared" si="5"/>
        <v>76</v>
      </c>
      <c r="M29" s="11">
        <f t="shared" si="6"/>
        <v>15.2</v>
      </c>
      <c r="N29" s="7">
        <f>vlookup($A29,'X-Risk'!$A:$M,13,false)</f>
        <v>0.8</v>
      </c>
      <c r="O29" s="7">
        <f>vlookup($A29,Math!$A:$M,13,false)</f>
        <v>4.8</v>
      </c>
      <c r="P29" s="7">
        <f>vlookup($A29,Chemistry!$A:$M,13,false)</f>
        <v>0</v>
      </c>
      <c r="Q29" s="7">
        <f>vlookup($A29,EarthSpace!$A:$M,13,false)</f>
        <v>2.4</v>
      </c>
      <c r="R29" s="7">
        <f>vlookup($A29,Biology!$A:$M,13,false)</f>
        <v>0</v>
      </c>
      <c r="S29" s="7">
        <f>vlookup($A29,Physics!$A:$M,13,false)</f>
        <v>7.2</v>
      </c>
    </row>
    <row r="30">
      <c r="A30" s="6" t="s">
        <v>42</v>
      </c>
      <c r="B30" s="7" t="str">
        <f>vlookup($A30,Users!$B$1:$H1000,3,false)</f>
        <v>Gugan</v>
      </c>
      <c r="C30" s="7" t="str">
        <f>vlookup($A30,Users!$B$1:$H1000,6,false)</f>
        <v>Blair C</v>
      </c>
      <c r="D30" s="7">
        <f>vlookup($C30,Teams!$B:$D,3,false)</f>
        <v>5</v>
      </c>
      <c r="E30" s="7">
        <f t="shared" si="1"/>
        <v>120</v>
      </c>
      <c r="F30" s="7">
        <f>countifs(PrelimRaw!$D$1:$D1000,$A30,PrelimRaw!$C$1:$C1000,4)+countifs(PrelimRaw!$D$1:$D1000,$A30,PrelimRaw!$C$1:$C1000,14)</f>
        <v>18</v>
      </c>
      <c r="G30" s="7">
        <f>countifs(PrelimRaw!$D$1:$D1000,$A30,PrelimRaw!$C$1:$C1000,0)</f>
        <v>10</v>
      </c>
      <c r="H30" s="7">
        <f>countifs(PrelimRaw!$D$1:$D1000,$A30,PrelimRaw!$C$1:$C1000,-4)</f>
        <v>1</v>
      </c>
      <c r="I30" s="7">
        <f t="shared" si="2"/>
        <v>29</v>
      </c>
      <c r="J30" s="8">
        <f t="shared" si="3"/>
        <v>0.2416666667</v>
      </c>
      <c r="K30" s="8">
        <f t="shared" si="4"/>
        <v>0.6206896552</v>
      </c>
      <c r="L30" s="7">
        <f t="shared" si="5"/>
        <v>68</v>
      </c>
      <c r="M30" s="11">
        <f t="shared" si="6"/>
        <v>13.6</v>
      </c>
      <c r="N30" s="7">
        <f>vlookup($A30,'X-Risk'!$A:$M,13,false)</f>
        <v>3.2</v>
      </c>
      <c r="O30" s="7">
        <f>vlookup($A30,Math!$A:$M,13,false)</f>
        <v>0.8</v>
      </c>
      <c r="P30" s="7">
        <f>vlookup($A30,Chemistry!$A:$M,13,false)</f>
        <v>4</v>
      </c>
      <c r="Q30" s="7">
        <f>vlookup($A30,EarthSpace!$A:$M,13,false)</f>
        <v>0.8</v>
      </c>
      <c r="R30" s="7">
        <f>vlookup($A30,Biology!$A:$M,13,false)</f>
        <v>0</v>
      </c>
      <c r="S30" s="7">
        <f>vlookup($A30,Physics!$A:$M,13,false)</f>
        <v>4.8</v>
      </c>
    </row>
    <row r="31">
      <c r="A31" s="6" t="s">
        <v>46</v>
      </c>
      <c r="B31" s="7" t="str">
        <f>vlookup($A31,Users!$B$1:$H1000,3,false)</f>
        <v>Aldric</v>
      </c>
      <c r="C31" s="7" t="str">
        <f>vlookup($A31,Users!$B$1:$H1000,6,false)</f>
        <v>WWPN</v>
      </c>
      <c r="D31" s="7">
        <f>vlookup($C31,Teams!$B:$D,3,false)</f>
        <v>5</v>
      </c>
      <c r="E31" s="7">
        <f t="shared" si="1"/>
        <v>120</v>
      </c>
      <c r="F31" s="7">
        <f>countifs(PrelimRaw!$D$1:$D1000,$A31,PrelimRaw!$C$1:$C1000,4)+countifs(PrelimRaw!$D$1:$D1000,$A31,PrelimRaw!$C$1:$C1000,14)</f>
        <v>20</v>
      </c>
      <c r="G31" s="7">
        <f>countifs(PrelimRaw!$D$1:$D1000,$A31,PrelimRaw!$C$1:$C1000,0)</f>
        <v>7</v>
      </c>
      <c r="H31" s="7">
        <f>countifs(PrelimRaw!$D$1:$D1000,$A31,PrelimRaw!$C$1:$C1000,-4)</f>
        <v>3</v>
      </c>
      <c r="I31" s="7">
        <f t="shared" si="2"/>
        <v>30</v>
      </c>
      <c r="J31" s="8">
        <f t="shared" si="3"/>
        <v>0.25</v>
      </c>
      <c r="K31" s="8">
        <f t="shared" si="4"/>
        <v>0.6666666667</v>
      </c>
      <c r="L31" s="7">
        <f t="shared" si="5"/>
        <v>68</v>
      </c>
      <c r="M31" s="11">
        <f t="shared" si="6"/>
        <v>13.6</v>
      </c>
      <c r="N31" s="7">
        <f>vlookup($A31,'X-Risk'!$A:$M,13,false)</f>
        <v>4.8</v>
      </c>
      <c r="O31" s="7">
        <f>vlookup($A31,Math!$A:$M,13,false)</f>
        <v>0</v>
      </c>
      <c r="P31" s="7">
        <f>vlookup($A31,Chemistry!$A:$M,13,false)</f>
        <v>0.8</v>
      </c>
      <c r="Q31" s="7">
        <f>vlookup($A31,EarthSpace!$A:$M,13,false)</f>
        <v>4</v>
      </c>
      <c r="R31" s="7">
        <f>vlookup($A31,Biology!$A:$M,13,false)</f>
        <v>0</v>
      </c>
      <c r="S31" s="7">
        <f>vlookup($A31,Physics!$A:$M,13,false)</f>
        <v>4</v>
      </c>
    </row>
    <row r="32">
      <c r="A32" s="6" t="s">
        <v>118</v>
      </c>
      <c r="B32" s="7" t="str">
        <f>vlookup($A32,Users!$B$1:$H1000,3,false)</f>
        <v>Tristan</v>
      </c>
      <c r="C32" s="7" t="str">
        <f>vlookup($A32,Users!$B$1:$H1000,6,false)</f>
        <v>Interlake B</v>
      </c>
      <c r="D32" s="7">
        <f>vlookup($C32,Teams!$B:$D,3,false)</f>
        <v>5</v>
      </c>
      <c r="E32" s="7">
        <f t="shared" si="1"/>
        <v>120</v>
      </c>
      <c r="F32" s="7">
        <f>countifs(PrelimRaw!$D$1:$D1000,$A32,PrelimRaw!$C$1:$C1000,4)+countifs(PrelimRaw!$D$1:$D1000,$A32,PrelimRaw!$C$1:$C1000,14)</f>
        <v>17</v>
      </c>
      <c r="G32" s="7">
        <f>countifs(PrelimRaw!$D$1:$D1000,$A32,PrelimRaw!$C$1:$C1000,0)</f>
        <v>10</v>
      </c>
      <c r="H32" s="7">
        <f>countifs(PrelimRaw!$D$1:$D1000,$A32,PrelimRaw!$C$1:$C1000,-4)</f>
        <v>0</v>
      </c>
      <c r="I32" s="7">
        <f t="shared" si="2"/>
        <v>27</v>
      </c>
      <c r="J32" s="8">
        <f t="shared" si="3"/>
        <v>0.225</v>
      </c>
      <c r="K32" s="8">
        <f t="shared" si="4"/>
        <v>0.6296296296</v>
      </c>
      <c r="L32" s="7">
        <f t="shared" si="5"/>
        <v>68</v>
      </c>
      <c r="M32" s="11">
        <f t="shared" si="6"/>
        <v>13.6</v>
      </c>
      <c r="N32" s="7">
        <f>vlookup($A32,'X-Risk'!$A:$M,13,false)</f>
        <v>1.6</v>
      </c>
      <c r="O32" s="7">
        <f>vlookup($A32,Math!$A:$M,13,false)</f>
        <v>8.8</v>
      </c>
      <c r="P32" s="7">
        <f>vlookup($A32,Chemistry!$A:$M,13,false)</f>
        <v>0.8</v>
      </c>
      <c r="Q32" s="7">
        <f>vlookup($A32,EarthSpace!$A:$M,13,false)</f>
        <v>0</v>
      </c>
      <c r="R32" s="7">
        <f>vlookup($A32,Biology!$A:$M,13,false)</f>
        <v>0</v>
      </c>
      <c r="S32" s="7">
        <f>vlookup($A32,Physics!$A:$M,13,false)</f>
        <v>2.4</v>
      </c>
    </row>
    <row r="33">
      <c r="A33" s="6" t="s">
        <v>123</v>
      </c>
      <c r="B33" s="7" t="str">
        <f>vlookup($A33,Users!$B$1:$H1000,3,false)</f>
        <v>Flora</v>
      </c>
      <c r="C33" s="7" t="str">
        <f>vlookup($A33,Users!$B$1:$H1000,6,false)</f>
        <v>Canyon Crest</v>
      </c>
      <c r="D33" s="7">
        <f>vlookup($C33,Teams!$B:$D,3,false)</f>
        <v>5</v>
      </c>
      <c r="E33" s="7">
        <f t="shared" si="1"/>
        <v>120</v>
      </c>
      <c r="F33" s="7">
        <f>countifs(PrelimRaw!$D$1:$D1000,$A33,PrelimRaw!$C$1:$C1000,4)+countifs(PrelimRaw!$D$1:$D1000,$A33,PrelimRaw!$C$1:$C1000,14)</f>
        <v>19</v>
      </c>
      <c r="G33" s="7">
        <f>countifs(PrelimRaw!$D$1:$D1000,$A33,PrelimRaw!$C$1:$C1000,0)</f>
        <v>12</v>
      </c>
      <c r="H33" s="7">
        <f>countifs(PrelimRaw!$D$1:$D1000,$A33,PrelimRaw!$C$1:$C1000,-4)</f>
        <v>2</v>
      </c>
      <c r="I33" s="7">
        <f t="shared" si="2"/>
        <v>33</v>
      </c>
      <c r="J33" s="8">
        <f t="shared" si="3"/>
        <v>0.275</v>
      </c>
      <c r="K33" s="8">
        <f t="shared" si="4"/>
        <v>0.5757575758</v>
      </c>
      <c r="L33" s="7">
        <f t="shared" si="5"/>
        <v>68</v>
      </c>
      <c r="M33" s="11">
        <f t="shared" si="6"/>
        <v>13.6</v>
      </c>
      <c r="N33" s="7">
        <f>vlookup($A33,'X-Risk'!$A:$M,13,false)</f>
        <v>2.4</v>
      </c>
      <c r="O33" s="7">
        <f>vlookup($A33,Math!$A:$M,13,false)</f>
        <v>0</v>
      </c>
      <c r="P33" s="7">
        <f>vlookup($A33,Chemistry!$A:$M,13,false)</f>
        <v>0.8</v>
      </c>
      <c r="Q33" s="7">
        <f>vlookup($A33,EarthSpace!$A:$M,13,false)</f>
        <v>5.6</v>
      </c>
      <c r="R33" s="7">
        <f>vlookup($A33,Biology!$A:$M,13,false)</f>
        <v>1.6</v>
      </c>
      <c r="S33" s="7">
        <f>vlookup($A33,Physics!$A:$M,13,false)</f>
        <v>3.2</v>
      </c>
    </row>
    <row r="34">
      <c r="A34" s="6" t="s">
        <v>127</v>
      </c>
      <c r="B34" s="7" t="str">
        <f>vlookup($A34,Users!$B$1:$H1000,3,false)</f>
        <v>Kai</v>
      </c>
      <c r="C34" s="7" t="str">
        <f>vlookup($A34,Users!$B$1:$H1000,6,false)</f>
        <v>Naperville North</v>
      </c>
      <c r="D34" s="7">
        <f>vlookup($C34,Teams!$B:$D,3,false)</f>
        <v>5</v>
      </c>
      <c r="E34" s="7">
        <f t="shared" si="1"/>
        <v>120</v>
      </c>
      <c r="F34" s="7">
        <f>countifs(PrelimRaw!$D$1:$D1000,$A34,PrelimRaw!$C$1:$C1000,4)+countifs(PrelimRaw!$D$1:$D1000,$A34,PrelimRaw!$C$1:$C1000,14)</f>
        <v>17</v>
      </c>
      <c r="G34" s="7">
        <f>countifs(PrelimRaw!$D$1:$D1000,$A34,PrelimRaw!$C$1:$C1000,0)</f>
        <v>11</v>
      </c>
      <c r="H34" s="7">
        <f>countifs(PrelimRaw!$D$1:$D1000,$A34,PrelimRaw!$C$1:$C1000,-4)</f>
        <v>0</v>
      </c>
      <c r="I34" s="7">
        <f t="shared" si="2"/>
        <v>28</v>
      </c>
      <c r="J34" s="8">
        <f t="shared" si="3"/>
        <v>0.2333333333</v>
      </c>
      <c r="K34" s="8">
        <f t="shared" si="4"/>
        <v>0.6071428571</v>
      </c>
      <c r="L34" s="7">
        <f t="shared" si="5"/>
        <v>68</v>
      </c>
      <c r="M34" s="11">
        <f t="shared" si="6"/>
        <v>13.6</v>
      </c>
      <c r="N34" s="7">
        <f>vlookup($A34,'X-Risk'!$A:$M,13,false)</f>
        <v>1.6</v>
      </c>
      <c r="O34" s="7">
        <f>vlookup($A34,Math!$A:$M,13,false)</f>
        <v>3.2</v>
      </c>
      <c r="P34" s="7">
        <f>vlookup($A34,Chemistry!$A:$M,13,false)</f>
        <v>1.6</v>
      </c>
      <c r="Q34" s="7">
        <f>vlookup($A34,EarthSpace!$A:$M,13,false)</f>
        <v>1.6</v>
      </c>
      <c r="R34" s="7">
        <f>vlookup($A34,Biology!$A:$M,13,false)</f>
        <v>0</v>
      </c>
      <c r="S34" s="7">
        <f>vlookup($A34,Physics!$A:$M,13,false)</f>
        <v>5.6</v>
      </c>
    </row>
    <row r="35">
      <c r="A35" s="6" t="s">
        <v>185</v>
      </c>
      <c r="B35" s="7" t="str">
        <f>vlookup($A35,Users!$B$1:$H1000,3,false)</f>
        <v>Joseph</v>
      </c>
      <c r="C35" s="7" t="str">
        <f>vlookup($A35,Users!$B$1:$H1000,6,false)</f>
        <v>RMHS</v>
      </c>
      <c r="D35" s="7">
        <f>vlookup($C35,Teams!$B:$D,3,false)</f>
        <v>5</v>
      </c>
      <c r="E35" s="7">
        <f t="shared" si="1"/>
        <v>120</v>
      </c>
      <c r="F35" s="7">
        <f>countifs(PrelimRaw!$D$1:$D1000,$A35,PrelimRaw!$C$1:$C1000,4)+countifs(PrelimRaw!$D$1:$D1000,$A35,PrelimRaw!$C$1:$C1000,14)</f>
        <v>25</v>
      </c>
      <c r="G35" s="7">
        <f>countifs(PrelimRaw!$D$1:$D1000,$A35,PrelimRaw!$C$1:$C1000,0)</f>
        <v>16</v>
      </c>
      <c r="H35" s="7">
        <f>countifs(PrelimRaw!$D$1:$D1000,$A35,PrelimRaw!$C$1:$C1000,-4)</f>
        <v>8</v>
      </c>
      <c r="I35" s="7">
        <f t="shared" si="2"/>
        <v>49</v>
      </c>
      <c r="J35" s="8">
        <f t="shared" si="3"/>
        <v>0.4083333333</v>
      </c>
      <c r="K35" s="8">
        <f t="shared" si="4"/>
        <v>0.5102040816</v>
      </c>
      <c r="L35" s="7">
        <f t="shared" si="5"/>
        <v>68</v>
      </c>
      <c r="M35" s="11">
        <f t="shared" si="6"/>
        <v>13.6</v>
      </c>
      <c r="N35" s="7">
        <f>vlookup($A35,'X-Risk'!$A:$M,13,false)</f>
        <v>1.6</v>
      </c>
      <c r="O35" s="7">
        <f>vlookup($A35,Math!$A:$M,13,false)</f>
        <v>0</v>
      </c>
      <c r="P35" s="7">
        <f>vlookup($A35,Chemistry!$A:$M,13,false)</f>
        <v>1.6</v>
      </c>
      <c r="Q35" s="7">
        <f>vlookup($A35,EarthSpace!$A:$M,13,false)</f>
        <v>3.2</v>
      </c>
      <c r="R35" s="7">
        <f>vlookup($A35,Biology!$A:$M,13,false)</f>
        <v>4</v>
      </c>
      <c r="S35" s="7">
        <f>vlookup($A35,Physics!$A:$M,13,false)</f>
        <v>3.2</v>
      </c>
    </row>
    <row r="36">
      <c r="A36" s="6" t="s">
        <v>82</v>
      </c>
      <c r="B36" s="7" t="str">
        <f>vlookup($A36,Users!$B$1:$H1000,3,false)</f>
        <v>Rohan</v>
      </c>
      <c r="C36" s="7" t="str">
        <f>vlookup($A36,Users!$B$1:$H1000,6,false)</f>
        <v>Ladue</v>
      </c>
      <c r="D36" s="7">
        <f>vlookup($C36,Teams!$B:$D,3,false)</f>
        <v>5</v>
      </c>
      <c r="E36" s="7">
        <f t="shared" si="1"/>
        <v>120</v>
      </c>
      <c r="F36" s="7">
        <f>countifs(PrelimRaw!$D$1:$D1000,$A36,PrelimRaw!$C$1:$C1000,4)+countifs(PrelimRaw!$D$1:$D1000,$A36,PrelimRaw!$C$1:$C1000,14)</f>
        <v>16</v>
      </c>
      <c r="G36" s="7">
        <f>countifs(PrelimRaw!$D$1:$D1000,$A36,PrelimRaw!$C$1:$C1000,0)</f>
        <v>8</v>
      </c>
      <c r="H36" s="7">
        <f>countifs(PrelimRaw!$D$1:$D1000,$A36,PrelimRaw!$C$1:$C1000,-4)</f>
        <v>0</v>
      </c>
      <c r="I36" s="7">
        <f t="shared" si="2"/>
        <v>24</v>
      </c>
      <c r="J36" s="8">
        <f t="shared" si="3"/>
        <v>0.2</v>
      </c>
      <c r="K36" s="8">
        <f t="shared" si="4"/>
        <v>0.6666666667</v>
      </c>
      <c r="L36" s="7">
        <f t="shared" si="5"/>
        <v>64</v>
      </c>
      <c r="M36" s="11">
        <f t="shared" si="6"/>
        <v>12.8</v>
      </c>
      <c r="N36" s="7">
        <f>vlookup($A36,'X-Risk'!$A:$M,13,false)</f>
        <v>0.8</v>
      </c>
      <c r="O36" s="7">
        <f>vlookup($A36,Math!$A:$M,13,false)</f>
        <v>0</v>
      </c>
      <c r="P36" s="7">
        <f>vlookup($A36,Chemistry!$A:$M,13,false)</f>
        <v>7.2</v>
      </c>
      <c r="Q36" s="7">
        <f>vlookup($A36,EarthSpace!$A:$M,13,false)</f>
        <v>0.8</v>
      </c>
      <c r="R36" s="7">
        <f>vlookup($A36,Biology!$A:$M,13,false)</f>
        <v>2.4</v>
      </c>
      <c r="S36" s="7">
        <f>vlookup($A36,Physics!$A:$M,13,false)</f>
        <v>1.6</v>
      </c>
    </row>
    <row r="37">
      <c r="A37" s="6" t="s">
        <v>89</v>
      </c>
      <c r="B37" s="7" t="str">
        <f>vlookup($A37,Users!$B$1:$H1000,3,false)</f>
        <v>Gokulanath</v>
      </c>
      <c r="C37" s="7" t="str">
        <f>vlookup($A37,Users!$B$1:$H1000,6,false)</f>
        <v>MSJ</v>
      </c>
      <c r="D37" s="7">
        <f>vlookup($C37,Teams!$B:$D,3,false)</f>
        <v>5</v>
      </c>
      <c r="E37" s="7">
        <f t="shared" si="1"/>
        <v>120</v>
      </c>
      <c r="F37" s="7">
        <f>countifs(PrelimRaw!$D$1:$D1000,$A37,PrelimRaw!$C$1:$C1000,4)+countifs(PrelimRaw!$D$1:$D1000,$A37,PrelimRaw!$C$1:$C1000,14)</f>
        <v>16</v>
      </c>
      <c r="G37" s="7">
        <f>countifs(PrelimRaw!$D$1:$D1000,$A37,PrelimRaw!$C$1:$C1000,0)</f>
        <v>2</v>
      </c>
      <c r="H37" s="7">
        <f>countifs(PrelimRaw!$D$1:$D1000,$A37,PrelimRaw!$C$1:$C1000,-4)</f>
        <v>0</v>
      </c>
      <c r="I37" s="7">
        <f t="shared" si="2"/>
        <v>18</v>
      </c>
      <c r="J37" s="8">
        <f t="shared" si="3"/>
        <v>0.15</v>
      </c>
      <c r="K37" s="8">
        <f t="shared" si="4"/>
        <v>0.8888888889</v>
      </c>
      <c r="L37" s="7">
        <f t="shared" si="5"/>
        <v>64</v>
      </c>
      <c r="M37" s="11">
        <f t="shared" si="6"/>
        <v>12.8</v>
      </c>
      <c r="N37" s="7">
        <f>vlookup($A37,'X-Risk'!$A:$M,13,false)</f>
        <v>0.8</v>
      </c>
      <c r="O37" s="7">
        <f>vlookup($A37,Math!$A:$M,13,false)</f>
        <v>0</v>
      </c>
      <c r="P37" s="7">
        <f>vlookup($A37,Chemistry!$A:$M,13,false)</f>
        <v>3.2</v>
      </c>
      <c r="Q37" s="7">
        <f>vlookup($A37,EarthSpace!$A:$M,13,false)</f>
        <v>0.8</v>
      </c>
      <c r="R37" s="7">
        <f>vlookup($A37,Biology!$A:$M,13,false)</f>
        <v>8</v>
      </c>
      <c r="S37" s="7">
        <f>vlookup($A37,Physics!$A:$M,13,false)</f>
        <v>0</v>
      </c>
    </row>
    <row r="38">
      <c r="A38" s="6" t="s">
        <v>133</v>
      </c>
      <c r="B38" s="7" t="str">
        <f>vlookup($A38,Users!$B$1:$H1000,3,false)</f>
        <v>Evan</v>
      </c>
      <c r="C38" s="7" t="str">
        <f>vlookup($A38,Users!$B$1:$H1000,6,false)</f>
        <v>Tesla STEM</v>
      </c>
      <c r="D38" s="7">
        <f>vlookup($C38,Teams!$B:$D,3,false)</f>
        <v>5</v>
      </c>
      <c r="E38" s="7">
        <f t="shared" si="1"/>
        <v>120</v>
      </c>
      <c r="F38" s="7">
        <f>countifs(PrelimRaw!$D$1:$D1000,$A38,PrelimRaw!$C$1:$C1000,4)+countifs(PrelimRaw!$D$1:$D1000,$A38,PrelimRaw!$C$1:$C1000,14)</f>
        <v>16</v>
      </c>
      <c r="G38" s="7">
        <f>countifs(PrelimRaw!$D$1:$D1000,$A38,PrelimRaw!$C$1:$C1000,0)</f>
        <v>6</v>
      </c>
      <c r="H38" s="7">
        <f>countifs(PrelimRaw!$D$1:$D1000,$A38,PrelimRaw!$C$1:$C1000,-4)</f>
        <v>0</v>
      </c>
      <c r="I38" s="7">
        <f t="shared" si="2"/>
        <v>22</v>
      </c>
      <c r="J38" s="8">
        <f t="shared" si="3"/>
        <v>0.1833333333</v>
      </c>
      <c r="K38" s="8">
        <f t="shared" si="4"/>
        <v>0.7272727273</v>
      </c>
      <c r="L38" s="7">
        <f t="shared" si="5"/>
        <v>64</v>
      </c>
      <c r="M38" s="11">
        <f t="shared" si="6"/>
        <v>12.8</v>
      </c>
      <c r="N38" s="7">
        <f>vlookup($A38,'X-Risk'!$A:$M,13,false)</f>
        <v>0</v>
      </c>
      <c r="O38" s="7">
        <f>vlookup($A38,Math!$A:$M,13,false)</f>
        <v>6.4</v>
      </c>
      <c r="P38" s="7">
        <f>vlookup($A38,Chemistry!$A:$M,13,false)</f>
        <v>0</v>
      </c>
      <c r="Q38" s="7">
        <f>vlookup($A38,EarthSpace!$A:$M,13,false)</f>
        <v>0</v>
      </c>
      <c r="R38" s="7">
        <f>vlookup($A38,Biology!$A:$M,13,false)</f>
        <v>0.8</v>
      </c>
      <c r="S38" s="7">
        <f>vlookup($A38,Physics!$A:$M,13,false)</f>
        <v>5.6</v>
      </c>
    </row>
    <row r="39">
      <c r="A39" s="6" t="s">
        <v>140</v>
      </c>
      <c r="B39" s="7" t="str">
        <f>vlookup($A39,Users!$B$1:$H1000,3,false)</f>
        <v>Tanmay</v>
      </c>
      <c r="C39" s="7" t="str">
        <f>vlookup($A39,Users!$B$1:$H1000,6,false)</f>
        <v>Lexington B</v>
      </c>
      <c r="D39" s="7">
        <f>vlookup($C39,Teams!$B:$D,3,false)</f>
        <v>5</v>
      </c>
      <c r="E39" s="7">
        <f t="shared" si="1"/>
        <v>120</v>
      </c>
      <c r="F39" s="7">
        <f>countifs(PrelimRaw!$D$1:$D1000,$A39,PrelimRaw!$C$1:$C1000,4)+countifs(PrelimRaw!$D$1:$D1000,$A39,PrelimRaw!$C$1:$C1000,14)</f>
        <v>16</v>
      </c>
      <c r="G39" s="7">
        <f>countifs(PrelimRaw!$D$1:$D1000,$A39,PrelimRaw!$C$1:$C1000,0)</f>
        <v>3</v>
      </c>
      <c r="H39" s="7">
        <f>countifs(PrelimRaw!$D$1:$D1000,$A39,PrelimRaw!$C$1:$C1000,-4)</f>
        <v>0</v>
      </c>
      <c r="I39" s="7">
        <f t="shared" si="2"/>
        <v>19</v>
      </c>
      <c r="J39" s="8">
        <f t="shared" si="3"/>
        <v>0.1583333333</v>
      </c>
      <c r="K39" s="8">
        <f t="shared" si="4"/>
        <v>0.8421052632</v>
      </c>
      <c r="L39" s="7">
        <f t="shared" si="5"/>
        <v>64</v>
      </c>
      <c r="M39" s="11">
        <f t="shared" si="6"/>
        <v>12.8</v>
      </c>
      <c r="N39" s="7">
        <f>vlookup($A39,'X-Risk'!$A:$M,13,false)</f>
        <v>1.6</v>
      </c>
      <c r="O39" s="7">
        <f>vlookup($A39,Math!$A:$M,13,false)</f>
        <v>1.6</v>
      </c>
      <c r="P39" s="7">
        <f>vlookup($A39,Chemistry!$A:$M,13,false)</f>
        <v>2.4</v>
      </c>
      <c r="Q39" s="7">
        <f>vlookup($A39,EarthSpace!$A:$M,13,false)</f>
        <v>0</v>
      </c>
      <c r="R39" s="7">
        <f>vlookup($A39,Biology!$A:$M,13,false)</f>
        <v>0</v>
      </c>
      <c r="S39" s="7">
        <f>vlookup($A39,Physics!$A:$M,13,false)</f>
        <v>7.2</v>
      </c>
    </row>
    <row r="40">
      <c r="A40" s="6" t="s">
        <v>170</v>
      </c>
      <c r="B40" s="7" t="str">
        <f>vlookup($A40,Users!$B$1:$H1000,3,false)</f>
        <v>Phoenix</v>
      </c>
      <c r="C40" s="7" t="str">
        <f>vlookup($A40,Users!$B$1:$H1000,6,false)</f>
        <v>Seven Lakes</v>
      </c>
      <c r="D40" s="7">
        <f>vlookup($C40,Teams!$B:$D,3,false)</f>
        <v>5</v>
      </c>
      <c r="E40" s="7">
        <f t="shared" si="1"/>
        <v>120</v>
      </c>
      <c r="F40" s="7">
        <f>countifs(PrelimRaw!$D$1:$D1000,$A40,PrelimRaw!$C$1:$C1000,4)+countifs(PrelimRaw!$D$1:$D1000,$A40,PrelimRaw!$C$1:$C1000,14)</f>
        <v>23</v>
      </c>
      <c r="G40" s="7">
        <f>countifs(PrelimRaw!$D$1:$D1000,$A40,PrelimRaw!$C$1:$C1000,0)</f>
        <v>6</v>
      </c>
      <c r="H40" s="7">
        <f>countifs(PrelimRaw!$D$1:$D1000,$A40,PrelimRaw!$C$1:$C1000,-4)</f>
        <v>7</v>
      </c>
      <c r="I40" s="7">
        <f t="shared" si="2"/>
        <v>36</v>
      </c>
      <c r="J40" s="8">
        <f t="shared" si="3"/>
        <v>0.3</v>
      </c>
      <c r="K40" s="8">
        <f t="shared" si="4"/>
        <v>0.6388888889</v>
      </c>
      <c r="L40" s="7">
        <f t="shared" si="5"/>
        <v>64</v>
      </c>
      <c r="M40" s="11">
        <f t="shared" si="6"/>
        <v>12.8</v>
      </c>
      <c r="N40" s="7">
        <f>vlookup($A40,'X-Risk'!$A:$M,13,false)</f>
        <v>4</v>
      </c>
      <c r="O40" s="7">
        <f>vlookup($A40,Math!$A:$M,13,false)</f>
        <v>0.8</v>
      </c>
      <c r="P40" s="7">
        <f>vlookup($A40,Chemistry!$A:$M,13,false)</f>
        <v>6.4</v>
      </c>
      <c r="Q40" s="7">
        <f>vlookup($A40,EarthSpace!$A:$M,13,false)</f>
        <v>0.8</v>
      </c>
      <c r="R40" s="7">
        <f>vlookup($A40,Biology!$A:$M,13,false)</f>
        <v>-0.8</v>
      </c>
      <c r="S40" s="7">
        <f>vlookup($A40,Physics!$A:$M,13,false)</f>
        <v>1.6</v>
      </c>
    </row>
    <row r="41">
      <c r="A41" s="6" t="s">
        <v>204</v>
      </c>
      <c r="B41" s="7" t="str">
        <f>vlookup($A41,Users!$B$1:$H1000,3,false)</f>
        <v>Justin</v>
      </c>
      <c r="C41" s="7" t="str">
        <f>vlookup($A41,Users!$B$1:$H1000,6,false)</f>
        <v>Blair A</v>
      </c>
      <c r="D41" s="7">
        <f>vlookup($C41,Teams!$B:$D,3,false)</f>
        <v>5</v>
      </c>
      <c r="E41" s="7">
        <f t="shared" si="1"/>
        <v>120</v>
      </c>
      <c r="F41" s="7">
        <f>countifs(PrelimRaw!$D$1:$D1000,$A41,PrelimRaw!$C$1:$C1000,4)+countifs(PrelimRaw!$D$1:$D1000,$A41,PrelimRaw!$C$1:$C1000,14)</f>
        <v>17</v>
      </c>
      <c r="G41" s="7">
        <f>countifs(PrelimRaw!$D$1:$D1000,$A41,PrelimRaw!$C$1:$C1000,0)</f>
        <v>5</v>
      </c>
      <c r="H41" s="7">
        <f>countifs(PrelimRaw!$D$1:$D1000,$A41,PrelimRaw!$C$1:$C1000,-4)</f>
        <v>1</v>
      </c>
      <c r="I41" s="7">
        <f t="shared" si="2"/>
        <v>23</v>
      </c>
      <c r="J41" s="8">
        <f t="shared" si="3"/>
        <v>0.1916666667</v>
      </c>
      <c r="K41" s="8">
        <f t="shared" si="4"/>
        <v>0.7391304348</v>
      </c>
      <c r="L41" s="7">
        <f t="shared" si="5"/>
        <v>64</v>
      </c>
      <c r="M41" s="11">
        <f t="shared" si="6"/>
        <v>12.8</v>
      </c>
      <c r="N41" s="7">
        <f>vlookup($A41,'X-Risk'!$A:$M,13,false)</f>
        <v>4</v>
      </c>
      <c r="O41" s="7">
        <f>vlookup($A41,Math!$A:$M,13,false)</f>
        <v>2.4</v>
      </c>
      <c r="P41" s="7">
        <f>vlookup($A41,Chemistry!$A:$M,13,false)</f>
        <v>0</v>
      </c>
      <c r="Q41" s="7">
        <f>vlookup($A41,EarthSpace!$A:$M,13,false)</f>
        <v>3.2</v>
      </c>
      <c r="R41" s="7">
        <f>vlookup($A41,Biology!$A:$M,13,false)</f>
        <v>0</v>
      </c>
      <c r="S41" s="7">
        <f>vlookup($A41,Physics!$A:$M,13,false)</f>
        <v>3.2</v>
      </c>
    </row>
    <row r="42">
      <c r="A42" s="6" t="s">
        <v>73</v>
      </c>
      <c r="B42" s="7" t="str">
        <f>vlookup($A42,Users!$B$1:$H1000,3,false)</f>
        <v>Ray</v>
      </c>
      <c r="C42" s="7" t="str">
        <f>vlookup($A42,Users!$B$1:$H1000,6,false)</f>
        <v>Middleton</v>
      </c>
      <c r="D42" s="7">
        <f>vlookup($C42,Teams!$B:$D,3,false)</f>
        <v>5</v>
      </c>
      <c r="E42" s="7">
        <f t="shared" si="1"/>
        <v>120</v>
      </c>
      <c r="F42" s="7">
        <f>countifs(PrelimRaw!$D$1:$D1000,$A42,PrelimRaw!$C$1:$C1000,4)+countifs(PrelimRaw!$D$1:$D1000,$A42,PrelimRaw!$C$1:$C1000,14)</f>
        <v>18</v>
      </c>
      <c r="G42" s="7">
        <f>countifs(PrelimRaw!$D$1:$D1000,$A42,PrelimRaw!$C$1:$C1000,0)</f>
        <v>5</v>
      </c>
      <c r="H42" s="7">
        <f>countifs(PrelimRaw!$D$1:$D1000,$A42,PrelimRaw!$C$1:$C1000,-4)</f>
        <v>3</v>
      </c>
      <c r="I42" s="7">
        <f t="shared" si="2"/>
        <v>26</v>
      </c>
      <c r="J42" s="8">
        <f t="shared" si="3"/>
        <v>0.2166666667</v>
      </c>
      <c r="K42" s="8">
        <f t="shared" si="4"/>
        <v>0.6923076923</v>
      </c>
      <c r="L42" s="7">
        <f t="shared" si="5"/>
        <v>60</v>
      </c>
      <c r="M42" s="11">
        <f t="shared" si="6"/>
        <v>12</v>
      </c>
      <c r="N42" s="7">
        <f>vlookup($A42,'X-Risk'!$A:$M,13,false)</f>
        <v>2.4</v>
      </c>
      <c r="O42" s="7">
        <f>vlookup($A42,Math!$A:$M,13,false)</f>
        <v>1.6</v>
      </c>
      <c r="P42" s="7">
        <f>vlookup($A42,Chemistry!$A:$M,13,false)</f>
        <v>0</v>
      </c>
      <c r="Q42" s="7">
        <f>vlookup($A42,EarthSpace!$A:$M,13,false)</f>
        <v>4.8</v>
      </c>
      <c r="R42" s="7">
        <f>vlookup($A42,Biology!$A:$M,13,false)</f>
        <v>0.8</v>
      </c>
      <c r="S42" s="7">
        <f>vlookup($A42,Physics!$A:$M,13,false)</f>
        <v>2.4</v>
      </c>
    </row>
    <row r="43">
      <c r="A43" s="6" t="s">
        <v>107</v>
      </c>
      <c r="B43" s="7" t="str">
        <f>vlookup($A43,Users!$B$1:$H1000,3,false)</f>
        <v>Nipun</v>
      </c>
      <c r="C43" s="7" t="str">
        <f>vlookup($A43,Users!$B$1:$H1000,6,false)</f>
        <v>Mira Loma</v>
      </c>
      <c r="D43" s="7">
        <f>vlookup($C43,Teams!$B:$D,3,false)</f>
        <v>5</v>
      </c>
      <c r="E43" s="7">
        <f t="shared" si="1"/>
        <v>120</v>
      </c>
      <c r="F43" s="7">
        <f>countifs(PrelimRaw!$D$1:$D1000,$A43,PrelimRaw!$C$1:$C1000,4)+countifs(PrelimRaw!$D$1:$D1000,$A43,PrelimRaw!$C$1:$C1000,14)</f>
        <v>17</v>
      </c>
      <c r="G43" s="7">
        <f>countifs(PrelimRaw!$D$1:$D1000,$A43,PrelimRaw!$C$1:$C1000,0)</f>
        <v>2</v>
      </c>
      <c r="H43" s="7">
        <f>countifs(PrelimRaw!$D$1:$D1000,$A43,PrelimRaw!$C$1:$C1000,-4)</f>
        <v>2</v>
      </c>
      <c r="I43" s="7">
        <f t="shared" si="2"/>
        <v>21</v>
      </c>
      <c r="J43" s="8">
        <f t="shared" si="3"/>
        <v>0.175</v>
      </c>
      <c r="K43" s="8">
        <f t="shared" si="4"/>
        <v>0.8095238095</v>
      </c>
      <c r="L43" s="7">
        <f t="shared" si="5"/>
        <v>60</v>
      </c>
      <c r="M43" s="11">
        <f t="shared" si="6"/>
        <v>12</v>
      </c>
      <c r="N43" s="7">
        <f>vlookup($A43,'X-Risk'!$A:$M,13,false)</f>
        <v>0.8</v>
      </c>
      <c r="O43" s="7">
        <f>vlookup($A43,Math!$A:$M,13,false)</f>
        <v>3.2</v>
      </c>
      <c r="P43" s="7">
        <f>vlookup($A43,Chemistry!$A:$M,13,false)</f>
        <v>5.6</v>
      </c>
      <c r="Q43" s="7">
        <f>vlookup($A43,EarthSpace!$A:$M,13,false)</f>
        <v>0.8</v>
      </c>
      <c r="R43" s="7">
        <f>vlookup($A43,Biology!$A:$M,13,false)</f>
        <v>1.6</v>
      </c>
      <c r="S43" s="7">
        <f>vlookup($A43,Physics!$A:$M,13,false)</f>
        <v>0</v>
      </c>
    </row>
    <row r="44">
      <c r="A44" s="6" t="s">
        <v>134</v>
      </c>
      <c r="B44" s="7" t="str">
        <f>vlookup($A44,Users!$B$1:$H1000,3,false)</f>
        <v>Sami</v>
      </c>
      <c r="C44" s="7" t="str">
        <f>vlookup($A44,Users!$B$1:$H1000,6,false)</f>
        <v>Tesla STEM</v>
      </c>
      <c r="D44" s="7">
        <f>vlookup($C44,Teams!$B:$D,3,false)</f>
        <v>5</v>
      </c>
      <c r="E44" s="7">
        <f t="shared" si="1"/>
        <v>120</v>
      </c>
      <c r="F44" s="7">
        <f>countifs(PrelimRaw!$D$1:$D1000,$A44,PrelimRaw!$C$1:$C1000,4)+countifs(PrelimRaw!$D$1:$D1000,$A44,PrelimRaw!$C$1:$C1000,14)</f>
        <v>16</v>
      </c>
      <c r="G44" s="7">
        <f>countifs(PrelimRaw!$D$1:$D1000,$A44,PrelimRaw!$C$1:$C1000,0)</f>
        <v>5</v>
      </c>
      <c r="H44" s="7">
        <f>countifs(PrelimRaw!$D$1:$D1000,$A44,PrelimRaw!$C$1:$C1000,-4)</f>
        <v>1</v>
      </c>
      <c r="I44" s="7">
        <f t="shared" si="2"/>
        <v>22</v>
      </c>
      <c r="J44" s="8">
        <f t="shared" si="3"/>
        <v>0.1833333333</v>
      </c>
      <c r="K44" s="8">
        <f t="shared" si="4"/>
        <v>0.7272727273</v>
      </c>
      <c r="L44" s="7">
        <f t="shared" si="5"/>
        <v>60</v>
      </c>
      <c r="M44" s="11">
        <f t="shared" si="6"/>
        <v>12</v>
      </c>
      <c r="N44" s="7">
        <f>vlookup($A44,'X-Risk'!$A:$M,13,false)</f>
        <v>2.4</v>
      </c>
      <c r="O44" s="7">
        <f>vlookup($A44,Math!$A:$M,13,false)</f>
        <v>1.6</v>
      </c>
      <c r="P44" s="7">
        <f>vlookup($A44,Chemistry!$A:$M,13,false)</f>
        <v>3.2</v>
      </c>
      <c r="Q44" s="7">
        <f>vlookup($A44,EarthSpace!$A:$M,13,false)</f>
        <v>0</v>
      </c>
      <c r="R44" s="7">
        <f>vlookup($A44,Biology!$A:$M,13,false)</f>
        <v>0</v>
      </c>
      <c r="S44" s="7">
        <f>vlookup($A44,Physics!$A:$M,13,false)</f>
        <v>4.8</v>
      </c>
    </row>
    <row r="45">
      <c r="A45" s="6" t="s">
        <v>152</v>
      </c>
      <c r="B45" s="7" t="str">
        <f>vlookup($A45,Users!$B$1:$H1000,3,false)</f>
        <v>Avanesh</v>
      </c>
      <c r="C45" s="7" t="str">
        <f>vlookup($A45,Users!$B$1:$H1000,6,false)</f>
        <v>NCSSM A</v>
      </c>
      <c r="D45" s="7">
        <f>vlookup($C45,Teams!$B:$D,3,false)</f>
        <v>5</v>
      </c>
      <c r="E45" s="7">
        <f t="shared" si="1"/>
        <v>120</v>
      </c>
      <c r="F45" s="7">
        <f>countifs(PrelimRaw!$D$1:$D1000,$A45,PrelimRaw!$C$1:$C1000,4)+countifs(PrelimRaw!$D$1:$D1000,$A45,PrelimRaw!$C$1:$C1000,14)</f>
        <v>18</v>
      </c>
      <c r="G45" s="7">
        <f>countifs(PrelimRaw!$D$1:$D1000,$A45,PrelimRaw!$C$1:$C1000,0)</f>
        <v>12</v>
      </c>
      <c r="H45" s="7">
        <f>countifs(PrelimRaw!$D$1:$D1000,$A45,PrelimRaw!$C$1:$C1000,-4)</f>
        <v>3</v>
      </c>
      <c r="I45" s="7">
        <f t="shared" si="2"/>
        <v>33</v>
      </c>
      <c r="J45" s="8">
        <f t="shared" si="3"/>
        <v>0.275</v>
      </c>
      <c r="K45" s="8">
        <f t="shared" si="4"/>
        <v>0.5454545455</v>
      </c>
      <c r="L45" s="7">
        <f t="shared" si="5"/>
        <v>60</v>
      </c>
      <c r="M45" s="11">
        <f t="shared" si="6"/>
        <v>12</v>
      </c>
      <c r="N45" s="7">
        <f>vlookup($A45,'X-Risk'!$A:$M,13,false)</f>
        <v>1.6</v>
      </c>
      <c r="O45" s="7">
        <f>vlookup($A45,Math!$A:$M,13,false)</f>
        <v>0</v>
      </c>
      <c r="P45" s="7">
        <f>vlookup($A45,Chemistry!$A:$M,13,false)</f>
        <v>5.6</v>
      </c>
      <c r="Q45" s="7">
        <f>vlookup($A45,EarthSpace!$A:$M,13,false)</f>
        <v>0.8</v>
      </c>
      <c r="R45" s="7">
        <f>vlookup($A45,Biology!$A:$M,13,false)</f>
        <v>4</v>
      </c>
      <c r="S45" s="7">
        <f>vlookup($A45,Physics!$A:$M,13,false)</f>
        <v>0</v>
      </c>
    </row>
    <row r="46">
      <c r="A46" s="6" t="s">
        <v>158</v>
      </c>
      <c r="B46" s="7" t="str">
        <f>vlookup($A46,Users!$B$1:$H1000,3,false)</f>
        <v>Eric</v>
      </c>
      <c r="C46" s="7" t="str">
        <f>vlookup($A46,Users!$B$1:$H1000,6,false)</f>
        <v>Wayzata</v>
      </c>
      <c r="D46" s="7">
        <f>vlookup($C46,Teams!$B:$D,3,false)</f>
        <v>5</v>
      </c>
      <c r="E46" s="7">
        <f t="shared" si="1"/>
        <v>120</v>
      </c>
      <c r="F46" s="7">
        <f>countifs(PrelimRaw!$D$1:$D1000,$A46,PrelimRaw!$C$1:$C1000,4)+countifs(PrelimRaw!$D$1:$D1000,$A46,PrelimRaw!$C$1:$C1000,14)</f>
        <v>17</v>
      </c>
      <c r="G46" s="7">
        <f>countifs(PrelimRaw!$D$1:$D1000,$A46,PrelimRaw!$C$1:$C1000,0)</f>
        <v>19</v>
      </c>
      <c r="H46" s="7">
        <f>countifs(PrelimRaw!$D$1:$D1000,$A46,PrelimRaw!$C$1:$C1000,-4)</f>
        <v>2</v>
      </c>
      <c r="I46" s="7">
        <f t="shared" si="2"/>
        <v>38</v>
      </c>
      <c r="J46" s="8">
        <f t="shared" si="3"/>
        <v>0.3166666667</v>
      </c>
      <c r="K46" s="8">
        <f t="shared" si="4"/>
        <v>0.4473684211</v>
      </c>
      <c r="L46" s="7">
        <f t="shared" si="5"/>
        <v>60</v>
      </c>
      <c r="M46" s="11">
        <f t="shared" si="6"/>
        <v>12</v>
      </c>
      <c r="N46" s="7">
        <f>vlookup($A46,'X-Risk'!$A:$M,13,false)</f>
        <v>0.8</v>
      </c>
      <c r="O46" s="7">
        <f>vlookup($A46,Math!$A:$M,13,false)</f>
        <v>6.4</v>
      </c>
      <c r="P46" s="7">
        <f>vlookup($A46,Chemistry!$A:$M,13,false)</f>
        <v>0.8</v>
      </c>
      <c r="Q46" s="7">
        <f>vlookup($A46,EarthSpace!$A:$M,13,false)</f>
        <v>1.6</v>
      </c>
      <c r="R46" s="7">
        <f>vlookup($A46,Biology!$A:$M,13,false)</f>
        <v>0</v>
      </c>
      <c r="S46" s="7">
        <f>vlookup($A46,Physics!$A:$M,13,false)</f>
        <v>2.4</v>
      </c>
    </row>
    <row r="47">
      <c r="A47" s="6" t="s">
        <v>177</v>
      </c>
      <c r="B47" s="7" t="str">
        <f>vlookup($A47,Users!$B$1:$H1000,3,false)</f>
        <v>Kartik</v>
      </c>
      <c r="C47" s="7" t="str">
        <f>vlookup($A47,Users!$B$1:$H1000,6,false)</f>
        <v>Brookfield</v>
      </c>
      <c r="D47" s="7">
        <f>vlookup($C47,Teams!$B:$D,3,false)</f>
        <v>5</v>
      </c>
      <c r="E47" s="7">
        <f t="shared" si="1"/>
        <v>120</v>
      </c>
      <c r="F47" s="7">
        <f>countifs(PrelimRaw!$D$1:$D1000,$A47,PrelimRaw!$C$1:$C1000,4)+countifs(PrelimRaw!$D$1:$D1000,$A47,PrelimRaw!$C$1:$C1000,14)</f>
        <v>15</v>
      </c>
      <c r="G47" s="7">
        <f>countifs(PrelimRaw!$D$1:$D1000,$A47,PrelimRaw!$C$1:$C1000,0)</f>
        <v>4</v>
      </c>
      <c r="H47" s="7">
        <f>countifs(PrelimRaw!$D$1:$D1000,$A47,PrelimRaw!$C$1:$C1000,-4)</f>
        <v>0</v>
      </c>
      <c r="I47" s="7">
        <f t="shared" si="2"/>
        <v>19</v>
      </c>
      <c r="J47" s="8">
        <f t="shared" si="3"/>
        <v>0.1583333333</v>
      </c>
      <c r="K47" s="8">
        <f t="shared" si="4"/>
        <v>0.7894736842</v>
      </c>
      <c r="L47" s="7">
        <f t="shared" si="5"/>
        <v>60</v>
      </c>
      <c r="M47" s="11">
        <f t="shared" si="6"/>
        <v>12</v>
      </c>
      <c r="N47" s="7">
        <f>vlookup($A47,'X-Risk'!$A:$M,13,false)</f>
        <v>0</v>
      </c>
      <c r="O47" s="7">
        <f>vlookup($A47,Math!$A:$M,13,false)</f>
        <v>8</v>
      </c>
      <c r="P47" s="7">
        <f>vlookup($A47,Chemistry!$A:$M,13,false)</f>
        <v>0</v>
      </c>
      <c r="Q47" s="7">
        <f>vlookup($A47,EarthSpace!$A:$M,13,false)</f>
        <v>0.8</v>
      </c>
      <c r="R47" s="7">
        <f>vlookup($A47,Biology!$A:$M,13,false)</f>
        <v>0</v>
      </c>
      <c r="S47" s="7">
        <f>vlookup($A47,Physics!$A:$M,13,false)</f>
        <v>3.2</v>
      </c>
    </row>
    <row r="48">
      <c r="A48" s="6" t="s">
        <v>183</v>
      </c>
      <c r="B48" s="7" t="str">
        <f>vlookup($A48,Users!$B$1:$H1000,3,false)</f>
        <v>Thaddeus</v>
      </c>
      <c r="C48" s="7" t="str">
        <f>vlookup($A48,Users!$B$1:$H1000,6,false)</f>
        <v>Venice</v>
      </c>
      <c r="D48" s="7">
        <f>vlookup($C48,Teams!$B:$D,3,false)</f>
        <v>5</v>
      </c>
      <c r="E48" s="7">
        <f t="shared" si="1"/>
        <v>120</v>
      </c>
      <c r="F48" s="7">
        <f>countifs(PrelimRaw!$D$1:$D1000,$A48,PrelimRaw!$C$1:$C1000,4)+countifs(PrelimRaw!$D$1:$D1000,$A48,PrelimRaw!$C$1:$C1000,14)</f>
        <v>16</v>
      </c>
      <c r="G48" s="7">
        <f>countifs(PrelimRaw!$D$1:$D1000,$A48,PrelimRaw!$C$1:$C1000,0)</f>
        <v>6</v>
      </c>
      <c r="H48" s="7">
        <f>countifs(PrelimRaw!$D$1:$D1000,$A48,PrelimRaw!$C$1:$C1000,-4)</f>
        <v>1</v>
      </c>
      <c r="I48" s="7">
        <f t="shared" si="2"/>
        <v>23</v>
      </c>
      <c r="J48" s="8">
        <f t="shared" si="3"/>
        <v>0.1916666667</v>
      </c>
      <c r="K48" s="8">
        <f t="shared" si="4"/>
        <v>0.6956521739</v>
      </c>
      <c r="L48" s="7">
        <f t="shared" si="5"/>
        <v>60</v>
      </c>
      <c r="M48" s="11">
        <f t="shared" si="6"/>
        <v>12</v>
      </c>
      <c r="N48" s="7">
        <f>vlookup($A48,'X-Risk'!$A:$M,13,false)</f>
        <v>4.8</v>
      </c>
      <c r="O48" s="7">
        <f>vlookup($A48,Math!$A:$M,13,false)</f>
        <v>0</v>
      </c>
      <c r="P48" s="7">
        <f>vlookup($A48,Chemistry!$A:$M,13,false)</f>
        <v>0</v>
      </c>
      <c r="Q48" s="7">
        <f>vlookup($A48,EarthSpace!$A:$M,13,false)</f>
        <v>6.4</v>
      </c>
      <c r="R48" s="7">
        <f>vlookup($A48,Biology!$A:$M,13,false)</f>
        <v>0</v>
      </c>
      <c r="S48" s="7">
        <f>vlookup($A48,Physics!$A:$M,13,false)</f>
        <v>0.8</v>
      </c>
    </row>
    <row r="49">
      <c r="A49" s="6" t="s">
        <v>47</v>
      </c>
      <c r="B49" s="7" t="str">
        <f>vlookup($A49,Users!$B$1:$H1000,3,false)</f>
        <v>Allison</v>
      </c>
      <c r="C49" s="7" t="str">
        <f>vlookup($A49,Users!$B$1:$H1000,6,false)</f>
        <v>Iolani</v>
      </c>
      <c r="D49" s="7">
        <f>vlookup($C49,Teams!$B:$D,3,false)</f>
        <v>5</v>
      </c>
      <c r="E49" s="7">
        <f t="shared" si="1"/>
        <v>120</v>
      </c>
      <c r="F49" s="7">
        <f>countifs(PrelimRaw!$D$1:$D1000,$A49,PrelimRaw!$C$1:$C1000,4)+countifs(PrelimRaw!$D$1:$D1000,$A49,PrelimRaw!$C$1:$C1000,14)</f>
        <v>14</v>
      </c>
      <c r="G49" s="7">
        <f>countifs(PrelimRaw!$D$1:$D1000,$A49,PrelimRaw!$C$1:$C1000,0)</f>
        <v>7</v>
      </c>
      <c r="H49" s="7">
        <f>countifs(PrelimRaw!$D$1:$D1000,$A49,PrelimRaw!$C$1:$C1000,-4)</f>
        <v>0</v>
      </c>
      <c r="I49" s="7">
        <f t="shared" si="2"/>
        <v>21</v>
      </c>
      <c r="J49" s="8">
        <f t="shared" si="3"/>
        <v>0.175</v>
      </c>
      <c r="K49" s="8">
        <f t="shared" si="4"/>
        <v>0.6666666667</v>
      </c>
      <c r="L49" s="7">
        <f t="shared" si="5"/>
        <v>56</v>
      </c>
      <c r="M49" s="11">
        <f t="shared" si="6"/>
        <v>11.2</v>
      </c>
      <c r="N49" s="7">
        <f>vlookup($A49,'X-Risk'!$A:$M,13,false)</f>
        <v>0.8</v>
      </c>
      <c r="O49" s="7">
        <f>vlookup($A49,Math!$A:$M,13,false)</f>
        <v>1.6</v>
      </c>
      <c r="P49" s="7">
        <f>vlookup($A49,Chemistry!$A:$M,13,false)</f>
        <v>1.6</v>
      </c>
      <c r="Q49" s="7">
        <f>vlookup($A49,EarthSpace!$A:$M,13,false)</f>
        <v>4</v>
      </c>
      <c r="R49" s="7">
        <f>vlookup($A49,Biology!$A:$M,13,false)</f>
        <v>0</v>
      </c>
      <c r="S49" s="7">
        <f>vlookup($A49,Physics!$A:$M,13,false)</f>
        <v>3.2</v>
      </c>
    </row>
    <row r="50">
      <c r="A50" s="6" t="s">
        <v>51</v>
      </c>
      <c r="B50" s="7" t="str">
        <f>vlookup($A50,Users!$B$1:$H1000,3,false)</f>
        <v>Krutharth</v>
      </c>
      <c r="C50" s="7" t="str">
        <f>vlookup($A50,Users!$B$1:$H1000,6,false)</f>
        <v>WWPN</v>
      </c>
      <c r="D50" s="7">
        <f>vlookup($C50,Teams!$B:$D,3,false)</f>
        <v>5</v>
      </c>
      <c r="E50" s="7">
        <f t="shared" si="1"/>
        <v>120</v>
      </c>
      <c r="F50" s="7">
        <f>countifs(PrelimRaw!$D$1:$D1000,$A50,PrelimRaw!$C$1:$C1000,4)+countifs(PrelimRaw!$D$1:$D1000,$A50,PrelimRaw!$C$1:$C1000,14)</f>
        <v>15</v>
      </c>
      <c r="G50" s="7">
        <f>countifs(PrelimRaw!$D$1:$D1000,$A50,PrelimRaw!$C$1:$C1000,0)</f>
        <v>5</v>
      </c>
      <c r="H50" s="7">
        <f>countifs(PrelimRaw!$D$1:$D1000,$A50,PrelimRaw!$C$1:$C1000,-4)</f>
        <v>1</v>
      </c>
      <c r="I50" s="7">
        <f t="shared" si="2"/>
        <v>21</v>
      </c>
      <c r="J50" s="8">
        <f t="shared" si="3"/>
        <v>0.175</v>
      </c>
      <c r="K50" s="8">
        <f t="shared" si="4"/>
        <v>0.7142857143</v>
      </c>
      <c r="L50" s="7">
        <f t="shared" si="5"/>
        <v>56</v>
      </c>
      <c r="M50" s="11">
        <f t="shared" si="6"/>
        <v>11.2</v>
      </c>
      <c r="N50" s="7">
        <f>vlookup($A50,'X-Risk'!$A:$M,13,false)</f>
        <v>0.8</v>
      </c>
      <c r="O50" s="7">
        <f>vlookup($A50,Math!$A:$M,13,false)</f>
        <v>0</v>
      </c>
      <c r="P50" s="7">
        <f>vlookup($A50,Chemistry!$A:$M,13,false)</f>
        <v>0</v>
      </c>
      <c r="Q50" s="7">
        <f>vlookup($A50,EarthSpace!$A:$M,13,false)</f>
        <v>0</v>
      </c>
      <c r="R50" s="7">
        <f>vlookup($A50,Biology!$A:$M,13,false)</f>
        <v>10.4</v>
      </c>
      <c r="S50" s="7">
        <f>vlookup($A50,Physics!$A:$M,13,false)</f>
        <v>0</v>
      </c>
    </row>
    <row r="51">
      <c r="A51" s="6" t="s">
        <v>72</v>
      </c>
      <c r="B51" s="7" t="str">
        <f>vlookup($A51,Users!$B$1:$H1000,3,false)</f>
        <v>Owen</v>
      </c>
      <c r="C51" s="7" t="str">
        <f>vlookup($A51,Users!$B$1:$H1000,6,false)</f>
        <v>Middleton</v>
      </c>
      <c r="D51" s="7">
        <f>vlookup($C51,Teams!$B:$D,3,false)</f>
        <v>5</v>
      </c>
      <c r="E51" s="7">
        <f t="shared" si="1"/>
        <v>120</v>
      </c>
      <c r="F51" s="7">
        <f>countifs(PrelimRaw!$D$1:$D1000,$A51,PrelimRaw!$C$1:$C1000,4)+countifs(PrelimRaw!$D$1:$D1000,$A51,PrelimRaw!$C$1:$C1000,14)</f>
        <v>15</v>
      </c>
      <c r="G51" s="7">
        <f>countifs(PrelimRaw!$D$1:$D1000,$A51,PrelimRaw!$C$1:$C1000,0)</f>
        <v>2</v>
      </c>
      <c r="H51" s="7">
        <f>countifs(PrelimRaw!$D$1:$D1000,$A51,PrelimRaw!$C$1:$C1000,-4)</f>
        <v>1</v>
      </c>
      <c r="I51" s="7">
        <f t="shared" si="2"/>
        <v>18</v>
      </c>
      <c r="J51" s="8">
        <f t="shared" si="3"/>
        <v>0.15</v>
      </c>
      <c r="K51" s="8">
        <f t="shared" si="4"/>
        <v>0.8333333333</v>
      </c>
      <c r="L51" s="7">
        <f t="shared" si="5"/>
        <v>56</v>
      </c>
      <c r="M51" s="11">
        <f t="shared" si="6"/>
        <v>11.2</v>
      </c>
      <c r="N51" s="7">
        <f>vlookup($A51,'X-Risk'!$A:$M,13,false)</f>
        <v>2.4</v>
      </c>
      <c r="O51" s="7">
        <f>vlookup($A51,Math!$A:$M,13,false)</f>
        <v>0</v>
      </c>
      <c r="P51" s="7">
        <f>vlookup($A51,Chemistry!$A:$M,13,false)</f>
        <v>0.8</v>
      </c>
      <c r="Q51" s="7">
        <f>vlookup($A51,EarthSpace!$A:$M,13,false)</f>
        <v>0.8</v>
      </c>
      <c r="R51" s="7">
        <f>vlookup($A51,Biology!$A:$M,13,false)</f>
        <v>7.2</v>
      </c>
      <c r="S51" s="7">
        <f>vlookup($A51,Physics!$A:$M,13,false)</f>
        <v>0</v>
      </c>
    </row>
    <row r="52">
      <c r="A52" s="6" t="s">
        <v>111</v>
      </c>
      <c r="B52" s="7" t="str">
        <f>vlookup($A52,Users!$B$1:$H1000,3,false)</f>
        <v>Aditya</v>
      </c>
      <c r="C52" s="7" t="str">
        <f>vlookup($A52,Users!$B$1:$H1000,6,false)</f>
        <v>Pullman</v>
      </c>
      <c r="D52" s="7">
        <f>vlookup($C52,Teams!$B:$D,3,false)</f>
        <v>5</v>
      </c>
      <c r="E52" s="7">
        <f t="shared" si="1"/>
        <v>120</v>
      </c>
      <c r="F52" s="7">
        <f>countifs(PrelimRaw!$D$1:$D1000,$A52,PrelimRaw!$C$1:$C1000,4)+countifs(PrelimRaw!$D$1:$D1000,$A52,PrelimRaw!$C$1:$C1000,14)</f>
        <v>15</v>
      </c>
      <c r="G52" s="7">
        <f>countifs(PrelimRaw!$D$1:$D1000,$A52,PrelimRaw!$C$1:$C1000,0)</f>
        <v>6</v>
      </c>
      <c r="H52" s="7">
        <f>countifs(PrelimRaw!$D$1:$D1000,$A52,PrelimRaw!$C$1:$C1000,-4)</f>
        <v>1</v>
      </c>
      <c r="I52" s="7">
        <f t="shared" si="2"/>
        <v>22</v>
      </c>
      <c r="J52" s="8">
        <f t="shared" si="3"/>
        <v>0.1833333333</v>
      </c>
      <c r="K52" s="8">
        <f t="shared" si="4"/>
        <v>0.6818181818</v>
      </c>
      <c r="L52" s="7">
        <f t="shared" si="5"/>
        <v>56</v>
      </c>
      <c r="M52" s="11">
        <f t="shared" si="6"/>
        <v>11.2</v>
      </c>
      <c r="N52" s="7">
        <f>vlookup($A52,'X-Risk'!$A:$M,13,false)</f>
        <v>0.8</v>
      </c>
      <c r="O52" s="7">
        <f>vlookup($A52,Math!$A:$M,13,false)</f>
        <v>5.6</v>
      </c>
      <c r="P52" s="7">
        <f>vlookup($A52,Chemistry!$A:$M,13,false)</f>
        <v>2.4</v>
      </c>
      <c r="Q52" s="7">
        <f>vlookup($A52,EarthSpace!$A:$M,13,false)</f>
        <v>0</v>
      </c>
      <c r="R52" s="7">
        <f>vlookup($A52,Biology!$A:$M,13,false)</f>
        <v>0</v>
      </c>
      <c r="S52" s="7">
        <f>vlookup($A52,Physics!$A:$M,13,false)</f>
        <v>2.4</v>
      </c>
    </row>
    <row r="53">
      <c r="A53" s="6" t="s">
        <v>112</v>
      </c>
      <c r="B53" s="7" t="str">
        <f>vlookup($A53,Users!$B$1:$H1000,3,false)</f>
        <v>David</v>
      </c>
      <c r="C53" s="7" t="str">
        <f>vlookup($A53,Users!$B$1:$H1000,6,false)</f>
        <v>Lynbrook</v>
      </c>
      <c r="D53" s="7">
        <f>vlookup($C53,Teams!$B:$D,3,false)</f>
        <v>5</v>
      </c>
      <c r="E53" s="7">
        <f t="shared" si="1"/>
        <v>120</v>
      </c>
      <c r="F53" s="7">
        <f>countifs(PrelimRaw!$D$1:$D1000,$A53,PrelimRaw!$C$1:$C1000,4)+countifs(PrelimRaw!$D$1:$D1000,$A53,PrelimRaw!$C$1:$C1000,14)</f>
        <v>16</v>
      </c>
      <c r="G53" s="7">
        <f>countifs(PrelimRaw!$D$1:$D1000,$A53,PrelimRaw!$C$1:$C1000,0)</f>
        <v>8</v>
      </c>
      <c r="H53" s="7">
        <f>countifs(PrelimRaw!$D$1:$D1000,$A53,PrelimRaw!$C$1:$C1000,-4)</f>
        <v>2</v>
      </c>
      <c r="I53" s="7">
        <f t="shared" si="2"/>
        <v>26</v>
      </c>
      <c r="J53" s="8">
        <f t="shared" si="3"/>
        <v>0.2166666667</v>
      </c>
      <c r="K53" s="8">
        <f t="shared" si="4"/>
        <v>0.6153846154</v>
      </c>
      <c r="L53" s="7">
        <f t="shared" si="5"/>
        <v>56</v>
      </c>
      <c r="M53" s="11">
        <f t="shared" si="6"/>
        <v>11.2</v>
      </c>
      <c r="N53" s="7">
        <f>vlookup($A53,'X-Risk'!$A:$M,13,false)</f>
        <v>0.8</v>
      </c>
      <c r="O53" s="7">
        <f>vlookup($A53,Math!$A:$M,13,false)</f>
        <v>4</v>
      </c>
      <c r="P53" s="7">
        <f>vlookup($A53,Chemistry!$A:$M,13,false)</f>
        <v>2.4</v>
      </c>
      <c r="Q53" s="7">
        <f>vlookup($A53,EarthSpace!$A:$M,13,false)</f>
        <v>0.8</v>
      </c>
      <c r="R53" s="7">
        <f>vlookup($A53,Biology!$A:$M,13,false)</f>
        <v>1.6</v>
      </c>
      <c r="S53" s="7">
        <f>vlookup($A53,Physics!$A:$M,13,false)</f>
        <v>1.6</v>
      </c>
    </row>
    <row r="54">
      <c r="A54" s="6" t="s">
        <v>146</v>
      </c>
      <c r="B54" s="7" t="str">
        <f>vlookup($A54,Users!$B$1:$H1000,3,false)</f>
        <v>Sharvaa</v>
      </c>
      <c r="C54" s="7" t="str">
        <f>vlookup($A54,Users!$B$1:$H1000,6,false)</f>
        <v>AHS Broward</v>
      </c>
      <c r="D54" s="7">
        <f>vlookup($C54,Teams!$B:$D,3,false)</f>
        <v>5</v>
      </c>
      <c r="E54" s="7">
        <f t="shared" si="1"/>
        <v>120</v>
      </c>
      <c r="F54" s="7">
        <f>countifs(PrelimRaw!$D$1:$D1000,$A54,PrelimRaw!$C$1:$C1000,4)+countifs(PrelimRaw!$D$1:$D1000,$A54,PrelimRaw!$C$1:$C1000,14)</f>
        <v>14</v>
      </c>
      <c r="G54" s="7">
        <f>countifs(PrelimRaw!$D$1:$D1000,$A54,PrelimRaw!$C$1:$C1000,0)</f>
        <v>12</v>
      </c>
      <c r="H54" s="7">
        <f>countifs(PrelimRaw!$D$1:$D1000,$A54,PrelimRaw!$C$1:$C1000,-4)</f>
        <v>0</v>
      </c>
      <c r="I54" s="7">
        <f t="shared" si="2"/>
        <v>26</v>
      </c>
      <c r="J54" s="8">
        <f t="shared" si="3"/>
        <v>0.2166666667</v>
      </c>
      <c r="K54" s="8">
        <f t="shared" si="4"/>
        <v>0.5384615385</v>
      </c>
      <c r="L54" s="7">
        <f t="shared" si="5"/>
        <v>56</v>
      </c>
      <c r="M54" s="11">
        <f t="shared" si="6"/>
        <v>11.2</v>
      </c>
      <c r="N54" s="7">
        <f>vlookup($A54,'X-Risk'!$A:$M,13,false)</f>
        <v>0</v>
      </c>
      <c r="O54" s="7">
        <f>vlookup($A54,Math!$A:$M,13,false)</f>
        <v>5.6</v>
      </c>
      <c r="P54" s="7">
        <f>vlookup($A54,Chemistry!$A:$M,13,false)</f>
        <v>2.4</v>
      </c>
      <c r="Q54" s="7">
        <f>vlookup($A54,EarthSpace!$A:$M,13,false)</f>
        <v>1.6</v>
      </c>
      <c r="R54" s="7">
        <f>vlookup($A54,Biology!$A:$M,13,false)</f>
        <v>0</v>
      </c>
      <c r="S54" s="7">
        <f>vlookup($A54,Physics!$A:$M,13,false)</f>
        <v>1.6</v>
      </c>
    </row>
    <row r="55">
      <c r="A55" s="6" t="s">
        <v>161</v>
      </c>
      <c r="B55" s="7" t="str">
        <f>vlookup($A55,Users!$B$1:$H1000,3,false)</f>
        <v>Owen</v>
      </c>
      <c r="C55" s="7" t="str">
        <f>vlookup($A55,Users!$B$1:$H1000,6,false)</f>
        <v>Interlake A</v>
      </c>
      <c r="D55" s="7">
        <f>vlookup($C55,Teams!$B:$D,3,false)</f>
        <v>5</v>
      </c>
      <c r="E55" s="7">
        <f t="shared" si="1"/>
        <v>120</v>
      </c>
      <c r="F55" s="7">
        <f>countifs(PrelimRaw!$D$1:$D1000,$A55,PrelimRaw!$C$1:$C1000,4)+countifs(PrelimRaw!$D$1:$D1000,$A55,PrelimRaw!$C$1:$C1000,14)</f>
        <v>15</v>
      </c>
      <c r="G55" s="7">
        <f>countifs(PrelimRaw!$D$1:$D1000,$A55,PrelimRaw!$C$1:$C1000,0)</f>
        <v>7</v>
      </c>
      <c r="H55" s="7">
        <f>countifs(PrelimRaw!$D$1:$D1000,$A55,PrelimRaw!$C$1:$C1000,-4)</f>
        <v>1</v>
      </c>
      <c r="I55" s="7">
        <f t="shared" si="2"/>
        <v>23</v>
      </c>
      <c r="J55" s="8">
        <f t="shared" si="3"/>
        <v>0.1916666667</v>
      </c>
      <c r="K55" s="8">
        <f t="shared" si="4"/>
        <v>0.652173913</v>
      </c>
      <c r="L55" s="7">
        <f t="shared" si="5"/>
        <v>56</v>
      </c>
      <c r="M55" s="11">
        <f t="shared" si="6"/>
        <v>11.2</v>
      </c>
      <c r="N55" s="7">
        <f>vlookup($A55,'X-Risk'!$A:$M,13,false)</f>
        <v>2.4</v>
      </c>
      <c r="O55" s="7">
        <f>vlookup($A55,Math!$A:$M,13,false)</f>
        <v>1.6</v>
      </c>
      <c r="P55" s="7">
        <f>vlookup($A55,Chemistry!$A:$M,13,false)</f>
        <v>4.8</v>
      </c>
      <c r="Q55" s="7">
        <f>vlookup($A55,EarthSpace!$A:$M,13,false)</f>
        <v>0.8</v>
      </c>
      <c r="R55" s="7">
        <f>vlookup($A55,Biology!$A:$M,13,false)</f>
        <v>0</v>
      </c>
      <c r="S55" s="7">
        <f>vlookup($A55,Physics!$A:$M,13,false)</f>
        <v>1.6</v>
      </c>
    </row>
    <row r="56">
      <c r="A56" s="6" t="s">
        <v>186</v>
      </c>
      <c r="B56" s="7" t="str">
        <f>vlookup($A56,Users!$B$1:$H1000,3,false)</f>
        <v>Lidia</v>
      </c>
      <c r="C56" s="7" t="str">
        <f>vlookup($A56,Users!$B$1:$H1000,6,false)</f>
        <v>Venice</v>
      </c>
      <c r="D56" s="7">
        <f>vlookup($C56,Teams!$B:$D,3,false)</f>
        <v>5</v>
      </c>
      <c r="E56" s="7">
        <f t="shared" si="1"/>
        <v>120</v>
      </c>
      <c r="F56" s="7">
        <f>countifs(PrelimRaw!$D$1:$D1000,$A56,PrelimRaw!$C$1:$C1000,4)+countifs(PrelimRaw!$D$1:$D1000,$A56,PrelimRaw!$C$1:$C1000,14)</f>
        <v>15</v>
      </c>
      <c r="G56" s="7">
        <f>countifs(PrelimRaw!$D$1:$D1000,$A56,PrelimRaw!$C$1:$C1000,0)</f>
        <v>4</v>
      </c>
      <c r="H56" s="7">
        <f>countifs(PrelimRaw!$D$1:$D1000,$A56,PrelimRaw!$C$1:$C1000,-4)</f>
        <v>1</v>
      </c>
      <c r="I56" s="7">
        <f t="shared" si="2"/>
        <v>20</v>
      </c>
      <c r="J56" s="8">
        <f t="shared" si="3"/>
        <v>0.1666666667</v>
      </c>
      <c r="K56" s="8">
        <f t="shared" si="4"/>
        <v>0.75</v>
      </c>
      <c r="L56" s="7">
        <f t="shared" si="5"/>
        <v>56</v>
      </c>
      <c r="M56" s="11">
        <f t="shared" si="6"/>
        <v>11.2</v>
      </c>
      <c r="N56" s="7">
        <f>vlookup($A56,'X-Risk'!$A:$M,13,false)</f>
        <v>0</v>
      </c>
      <c r="O56" s="7">
        <f>vlookup($A56,Math!$A:$M,13,false)</f>
        <v>0.8</v>
      </c>
      <c r="P56" s="7">
        <f>vlookup($A56,Chemistry!$A:$M,13,false)</f>
        <v>3.2</v>
      </c>
      <c r="Q56" s="7">
        <f>vlookup($A56,EarthSpace!$A:$M,13,false)</f>
        <v>0</v>
      </c>
      <c r="R56" s="7">
        <f>vlookup($A56,Biology!$A:$M,13,false)</f>
        <v>7.2</v>
      </c>
      <c r="S56" s="7">
        <f>vlookup($A56,Physics!$A:$M,13,false)</f>
        <v>0</v>
      </c>
    </row>
    <row r="57">
      <c r="A57" s="6" t="s">
        <v>35</v>
      </c>
      <c r="B57" s="7" t="str">
        <f>vlookup($A57,Users!$B$1:$H1000,3,false)</f>
        <v>Akshansh</v>
      </c>
      <c r="C57" s="7" t="str">
        <f>vlookup($A57,Users!$B$1:$H1000,6,false)</f>
        <v>Davidson</v>
      </c>
      <c r="D57" s="7">
        <f>vlookup($C57,Teams!$B:$D,3,false)</f>
        <v>5</v>
      </c>
      <c r="E57" s="7">
        <f t="shared" si="1"/>
        <v>120</v>
      </c>
      <c r="F57" s="7">
        <f>countifs(PrelimRaw!$D$1:$D1000,$A57,PrelimRaw!$C$1:$C1000,4)+countifs(PrelimRaw!$D$1:$D1000,$A57,PrelimRaw!$C$1:$C1000,14)</f>
        <v>15</v>
      </c>
      <c r="G57" s="7">
        <f>countifs(PrelimRaw!$D$1:$D1000,$A57,PrelimRaw!$C$1:$C1000,0)</f>
        <v>7</v>
      </c>
      <c r="H57" s="7">
        <f>countifs(PrelimRaw!$D$1:$D1000,$A57,PrelimRaw!$C$1:$C1000,-4)</f>
        <v>2</v>
      </c>
      <c r="I57" s="7">
        <f t="shared" si="2"/>
        <v>24</v>
      </c>
      <c r="J57" s="8">
        <f t="shared" si="3"/>
        <v>0.2</v>
      </c>
      <c r="K57" s="8">
        <f t="shared" si="4"/>
        <v>0.625</v>
      </c>
      <c r="L57" s="7">
        <f t="shared" si="5"/>
        <v>52</v>
      </c>
      <c r="M57" s="11">
        <f t="shared" si="6"/>
        <v>10.4</v>
      </c>
      <c r="N57" s="7">
        <f>vlookup($A57,'X-Risk'!$A:$M,13,false)</f>
        <v>5.6</v>
      </c>
      <c r="O57" s="7">
        <f>vlookup($A57,Math!$A:$M,13,false)</f>
        <v>0</v>
      </c>
      <c r="P57" s="7">
        <f>vlookup($A57,Chemistry!$A:$M,13,false)</f>
        <v>0</v>
      </c>
      <c r="Q57" s="7">
        <f>vlookup($A57,EarthSpace!$A:$M,13,false)</f>
        <v>0.8</v>
      </c>
      <c r="R57" s="7">
        <f>vlookup($A57,Biology!$A:$M,13,false)</f>
        <v>1.6</v>
      </c>
      <c r="S57" s="7">
        <f>vlookup($A57,Physics!$A:$M,13,false)</f>
        <v>2.4</v>
      </c>
    </row>
    <row r="58">
      <c r="A58" s="6" t="s">
        <v>56</v>
      </c>
      <c r="B58" s="7" t="str">
        <f>vlookup($A58,Users!$B$1:$H1000,3,false)</f>
        <v>Vedang</v>
      </c>
      <c r="C58" s="7" t="str">
        <f>vlookup($A58,Users!$B$1:$H1000,6,false)</f>
        <v>Enloe B</v>
      </c>
      <c r="D58" s="7">
        <f>vlookup($C58,Teams!$B:$D,3,false)</f>
        <v>5</v>
      </c>
      <c r="E58" s="7">
        <f t="shared" si="1"/>
        <v>120</v>
      </c>
      <c r="F58" s="7">
        <f>countifs(PrelimRaw!$D$1:$D1000,$A58,PrelimRaw!$C$1:$C1000,4)+countifs(PrelimRaw!$D$1:$D1000,$A58,PrelimRaw!$C$1:$C1000,14)</f>
        <v>14</v>
      </c>
      <c r="G58" s="7">
        <f>countifs(PrelimRaw!$D$1:$D1000,$A58,PrelimRaw!$C$1:$C1000,0)</f>
        <v>1</v>
      </c>
      <c r="H58" s="7">
        <f>countifs(PrelimRaw!$D$1:$D1000,$A58,PrelimRaw!$C$1:$C1000,-4)</f>
        <v>1</v>
      </c>
      <c r="I58" s="7">
        <f t="shared" si="2"/>
        <v>16</v>
      </c>
      <c r="J58" s="8">
        <f t="shared" si="3"/>
        <v>0.1333333333</v>
      </c>
      <c r="K58" s="8">
        <f t="shared" si="4"/>
        <v>0.875</v>
      </c>
      <c r="L58" s="7">
        <f t="shared" si="5"/>
        <v>52</v>
      </c>
      <c r="M58" s="11">
        <f t="shared" si="6"/>
        <v>10.4</v>
      </c>
      <c r="N58" s="7">
        <f>vlookup($A58,'X-Risk'!$A:$M,13,false)</f>
        <v>3.2</v>
      </c>
      <c r="O58" s="7">
        <f>vlookup($A58,Math!$A:$M,13,false)</f>
        <v>0</v>
      </c>
      <c r="P58" s="7">
        <f>vlookup($A58,Chemistry!$A:$M,13,false)</f>
        <v>0</v>
      </c>
      <c r="Q58" s="7">
        <f>vlookup($A58,EarthSpace!$A:$M,13,false)</f>
        <v>4.8</v>
      </c>
      <c r="R58" s="7">
        <f>vlookup($A58,Biology!$A:$M,13,false)</f>
        <v>2.4</v>
      </c>
      <c r="S58" s="7">
        <f>vlookup($A58,Physics!$A:$M,13,false)</f>
        <v>0</v>
      </c>
    </row>
    <row r="59">
      <c r="A59" s="6" t="s">
        <v>63</v>
      </c>
      <c r="B59" s="7" t="str">
        <f>vlookup($A59,Users!$B$1:$H1000,3,false)</f>
        <v>Michael</v>
      </c>
      <c r="C59" s="7" t="str">
        <f>vlookup($A59,Users!$B$1:$H1000,6,false)</f>
        <v>Collierville</v>
      </c>
      <c r="D59" s="7">
        <f>vlookup($C59,Teams!$B:$D,3,false)</f>
        <v>5</v>
      </c>
      <c r="E59" s="7">
        <f t="shared" si="1"/>
        <v>120</v>
      </c>
      <c r="F59" s="7">
        <f>countifs(PrelimRaw!$D$1:$D1000,$A59,PrelimRaw!$C$1:$C1000,4)+countifs(PrelimRaw!$D$1:$D1000,$A59,PrelimRaw!$C$1:$C1000,14)</f>
        <v>13</v>
      </c>
      <c r="G59" s="7">
        <f>countifs(PrelimRaw!$D$1:$D1000,$A59,PrelimRaw!$C$1:$C1000,0)</f>
        <v>17</v>
      </c>
      <c r="H59" s="7">
        <f>countifs(PrelimRaw!$D$1:$D1000,$A59,PrelimRaw!$C$1:$C1000,-4)</f>
        <v>0</v>
      </c>
      <c r="I59" s="7">
        <f t="shared" si="2"/>
        <v>30</v>
      </c>
      <c r="J59" s="8">
        <f t="shared" si="3"/>
        <v>0.25</v>
      </c>
      <c r="K59" s="8">
        <f t="shared" si="4"/>
        <v>0.4333333333</v>
      </c>
      <c r="L59" s="7">
        <f t="shared" si="5"/>
        <v>52</v>
      </c>
      <c r="M59" s="11">
        <f t="shared" si="6"/>
        <v>10.4</v>
      </c>
      <c r="N59" s="7">
        <f>vlookup($A59,'X-Risk'!$A:$M,13,false)</f>
        <v>1.6</v>
      </c>
      <c r="O59" s="7">
        <f>vlookup($A59,Math!$A:$M,13,false)</f>
        <v>1.6</v>
      </c>
      <c r="P59" s="7">
        <f>vlookup($A59,Chemistry!$A:$M,13,false)</f>
        <v>0</v>
      </c>
      <c r="Q59" s="7">
        <f>vlookup($A59,EarthSpace!$A:$M,13,false)</f>
        <v>5.6</v>
      </c>
      <c r="R59" s="7">
        <f>vlookup($A59,Biology!$A:$M,13,false)</f>
        <v>0</v>
      </c>
      <c r="S59" s="7">
        <f>vlookup($A59,Physics!$A:$M,13,false)</f>
        <v>1.6</v>
      </c>
    </row>
    <row r="60">
      <c r="A60" s="6" t="s">
        <v>126</v>
      </c>
      <c r="B60" s="7" t="str">
        <f>vlookup($A60,Users!$B$1:$H1000,3,false)</f>
        <v>Andrew</v>
      </c>
      <c r="C60" s="7" t="str">
        <f>vlookup($A60,Users!$B$1:$H1000,6,false)</f>
        <v>Naperville North</v>
      </c>
      <c r="D60" s="7">
        <f>vlookup($C60,Teams!$B:$D,3,false)</f>
        <v>5</v>
      </c>
      <c r="E60" s="7">
        <f t="shared" si="1"/>
        <v>120</v>
      </c>
      <c r="F60" s="7">
        <f>countifs(PrelimRaw!$D$1:$D1000,$A60,PrelimRaw!$C$1:$C1000,4)+countifs(PrelimRaw!$D$1:$D1000,$A60,PrelimRaw!$C$1:$C1000,14)</f>
        <v>14</v>
      </c>
      <c r="G60" s="7">
        <f>countifs(PrelimRaw!$D$1:$D1000,$A60,PrelimRaw!$C$1:$C1000,0)</f>
        <v>5</v>
      </c>
      <c r="H60" s="7">
        <f>countifs(PrelimRaw!$D$1:$D1000,$A60,PrelimRaw!$C$1:$C1000,-4)</f>
        <v>1</v>
      </c>
      <c r="I60" s="7">
        <f t="shared" si="2"/>
        <v>20</v>
      </c>
      <c r="J60" s="8">
        <f t="shared" si="3"/>
        <v>0.1666666667</v>
      </c>
      <c r="K60" s="8">
        <f t="shared" si="4"/>
        <v>0.7</v>
      </c>
      <c r="L60" s="7">
        <f t="shared" si="5"/>
        <v>52</v>
      </c>
      <c r="M60" s="11">
        <f t="shared" si="6"/>
        <v>10.4</v>
      </c>
      <c r="N60" s="7">
        <f>vlookup($A60,'X-Risk'!$A:$M,13,false)</f>
        <v>0.8</v>
      </c>
      <c r="O60" s="7">
        <f>vlookup($A60,Math!$A:$M,13,false)</f>
        <v>1.6</v>
      </c>
      <c r="P60" s="7">
        <f>vlookup($A60,Chemistry!$A:$M,13,false)</f>
        <v>2.4</v>
      </c>
      <c r="Q60" s="7">
        <f>vlookup($A60,EarthSpace!$A:$M,13,false)</f>
        <v>2.4</v>
      </c>
      <c r="R60" s="7">
        <f>vlookup($A60,Biology!$A:$M,13,false)</f>
        <v>1.6</v>
      </c>
      <c r="S60" s="7">
        <f>vlookup($A60,Physics!$A:$M,13,false)</f>
        <v>1.6</v>
      </c>
    </row>
    <row r="61">
      <c r="A61" s="6" t="s">
        <v>148</v>
      </c>
      <c r="B61" s="7" t="str">
        <f>vlookup($A61,Users!$B$1:$H1000,3,false)</f>
        <v>Anagh</v>
      </c>
      <c r="C61" s="7" t="str">
        <f>vlookup($A61,Users!$B$1:$H1000,6,false)</f>
        <v>JP Stevens</v>
      </c>
      <c r="D61" s="7">
        <f>vlookup($C61,Teams!$B:$D,3,false)</f>
        <v>5</v>
      </c>
      <c r="E61" s="7">
        <f t="shared" si="1"/>
        <v>120</v>
      </c>
      <c r="F61" s="7">
        <f>countifs(PrelimRaw!$D$1:$D1000,$A61,PrelimRaw!$C$1:$C1000,4)+countifs(PrelimRaw!$D$1:$D1000,$A61,PrelimRaw!$C$1:$C1000,14)</f>
        <v>13</v>
      </c>
      <c r="G61" s="7">
        <f>countifs(PrelimRaw!$D$1:$D1000,$A61,PrelimRaw!$C$1:$C1000,0)</f>
        <v>12</v>
      </c>
      <c r="H61" s="7">
        <f>countifs(PrelimRaw!$D$1:$D1000,$A61,PrelimRaw!$C$1:$C1000,-4)</f>
        <v>0</v>
      </c>
      <c r="I61" s="7">
        <f t="shared" si="2"/>
        <v>25</v>
      </c>
      <c r="J61" s="8">
        <f t="shared" si="3"/>
        <v>0.2083333333</v>
      </c>
      <c r="K61" s="8">
        <f t="shared" si="4"/>
        <v>0.52</v>
      </c>
      <c r="L61" s="7">
        <f t="shared" si="5"/>
        <v>52</v>
      </c>
      <c r="M61" s="11">
        <f t="shared" si="6"/>
        <v>10.4</v>
      </c>
      <c r="N61" s="7">
        <f>vlookup($A61,'X-Risk'!$A:$M,13,false)</f>
        <v>3.2</v>
      </c>
      <c r="O61" s="7">
        <f>vlookup($A61,Math!$A:$M,13,false)</f>
        <v>1.6</v>
      </c>
      <c r="P61" s="7">
        <f>vlookup($A61,Chemistry!$A:$M,13,false)</f>
        <v>0</v>
      </c>
      <c r="Q61" s="7">
        <f>vlookup($A61,EarthSpace!$A:$M,13,false)</f>
        <v>1.6</v>
      </c>
      <c r="R61" s="7">
        <f>vlookup($A61,Biology!$A:$M,13,false)</f>
        <v>1.6</v>
      </c>
      <c r="S61" s="7">
        <f>vlookup($A61,Physics!$A:$M,13,false)</f>
        <v>2.4</v>
      </c>
    </row>
    <row r="62">
      <c r="A62" s="6" t="s">
        <v>178</v>
      </c>
      <c r="B62" s="7" t="str">
        <f>vlookup($A62,Users!$B$1:$H1000,3,false)</f>
        <v>Melinda</v>
      </c>
      <c r="C62" s="7" t="str">
        <f>vlookup($A62,Users!$B$1:$H1000,6,false)</f>
        <v>Troy</v>
      </c>
      <c r="D62" s="7">
        <f>vlookup($C62,Teams!$B:$D,3,false)</f>
        <v>5</v>
      </c>
      <c r="E62" s="7">
        <f t="shared" si="1"/>
        <v>120</v>
      </c>
      <c r="F62" s="7">
        <f>countifs(PrelimRaw!$D$1:$D1000,$A62,PrelimRaw!$C$1:$C1000,4)+countifs(PrelimRaw!$D$1:$D1000,$A62,PrelimRaw!$C$1:$C1000,14)</f>
        <v>18</v>
      </c>
      <c r="G62" s="7">
        <f>countifs(PrelimRaw!$D$1:$D1000,$A62,PrelimRaw!$C$1:$C1000,0)</f>
        <v>3</v>
      </c>
      <c r="H62" s="7">
        <f>countifs(PrelimRaw!$D$1:$D1000,$A62,PrelimRaw!$C$1:$C1000,-4)</f>
        <v>5</v>
      </c>
      <c r="I62" s="7">
        <f t="shared" si="2"/>
        <v>26</v>
      </c>
      <c r="J62" s="8">
        <f t="shared" si="3"/>
        <v>0.2166666667</v>
      </c>
      <c r="K62" s="8">
        <f t="shared" si="4"/>
        <v>0.6923076923</v>
      </c>
      <c r="L62" s="7">
        <f t="shared" si="5"/>
        <v>52</v>
      </c>
      <c r="M62" s="11">
        <f t="shared" si="6"/>
        <v>10.4</v>
      </c>
      <c r="N62" s="7">
        <f>vlookup($A62,'X-Risk'!$A:$M,13,false)</f>
        <v>-0.8</v>
      </c>
      <c r="O62" s="7">
        <f>vlookup($A62,Math!$A:$M,13,false)</f>
        <v>0.8</v>
      </c>
      <c r="P62" s="7">
        <f>vlookup($A62,Chemistry!$A:$M,13,false)</f>
        <v>2.4</v>
      </c>
      <c r="Q62" s="7">
        <f>vlookup($A62,EarthSpace!$A:$M,13,false)</f>
        <v>2.4</v>
      </c>
      <c r="R62" s="7">
        <f>vlookup($A62,Biology!$A:$M,13,false)</f>
        <v>5.6</v>
      </c>
      <c r="S62" s="7">
        <f>vlookup($A62,Physics!$A:$M,13,false)</f>
        <v>0</v>
      </c>
    </row>
    <row r="63">
      <c r="A63" s="6" t="s">
        <v>193</v>
      </c>
      <c r="B63" s="7" t="str">
        <f>vlookup($A63,Users!$B$1:$H1000,3,false)</f>
        <v>Alex</v>
      </c>
      <c r="C63" s="7" t="str">
        <f>vlookup($A63,Users!$B$1:$H1000,6,false)</f>
        <v>Green Hope</v>
      </c>
      <c r="D63" s="7">
        <f>vlookup($C63,Teams!$B:$D,3,false)</f>
        <v>5</v>
      </c>
      <c r="E63" s="7">
        <f t="shared" si="1"/>
        <v>120</v>
      </c>
      <c r="F63" s="7">
        <f>countifs(PrelimRaw!$D$1:$D1000,$A63,PrelimRaw!$C$1:$C1000,4)+countifs(PrelimRaw!$D$1:$D1000,$A63,PrelimRaw!$C$1:$C1000,14)</f>
        <v>14</v>
      </c>
      <c r="G63" s="7">
        <f>countifs(PrelimRaw!$D$1:$D1000,$A63,PrelimRaw!$C$1:$C1000,0)</f>
        <v>3</v>
      </c>
      <c r="H63" s="7">
        <f>countifs(PrelimRaw!$D$1:$D1000,$A63,PrelimRaw!$C$1:$C1000,-4)</f>
        <v>1</v>
      </c>
      <c r="I63" s="7">
        <f t="shared" si="2"/>
        <v>18</v>
      </c>
      <c r="J63" s="8">
        <f t="shared" si="3"/>
        <v>0.15</v>
      </c>
      <c r="K63" s="8">
        <f t="shared" si="4"/>
        <v>0.7777777778</v>
      </c>
      <c r="L63" s="7">
        <f t="shared" si="5"/>
        <v>52</v>
      </c>
      <c r="M63" s="11">
        <f t="shared" si="6"/>
        <v>10.4</v>
      </c>
      <c r="N63" s="7">
        <f>vlookup($A63,'X-Risk'!$A:$M,13,false)</f>
        <v>3.2</v>
      </c>
      <c r="O63" s="7">
        <f>vlookup($A63,Math!$A:$M,13,false)</f>
        <v>0</v>
      </c>
      <c r="P63" s="7">
        <f>vlookup($A63,Chemistry!$A:$M,13,false)</f>
        <v>4</v>
      </c>
      <c r="Q63" s="7">
        <f>vlookup($A63,EarthSpace!$A:$M,13,false)</f>
        <v>2.4</v>
      </c>
      <c r="R63" s="7">
        <f>vlookup($A63,Biology!$A:$M,13,false)</f>
        <v>0</v>
      </c>
      <c r="S63" s="7">
        <f>vlookup($A63,Physics!$A:$M,13,false)</f>
        <v>0.8</v>
      </c>
    </row>
    <row r="64">
      <c r="A64" s="6" t="s">
        <v>194</v>
      </c>
      <c r="B64" s="7" t="str">
        <f>vlookup($A64,Users!$B$1:$H1000,3,false)</f>
        <v>Feodor</v>
      </c>
      <c r="C64" s="7" t="str">
        <f>vlookup($A64,Users!$B$1:$H1000,6,false)</f>
        <v>University</v>
      </c>
      <c r="D64" s="7">
        <f>vlookup($C64,Teams!$B:$D,3,false)</f>
        <v>5</v>
      </c>
      <c r="E64" s="7">
        <f t="shared" si="1"/>
        <v>120</v>
      </c>
      <c r="F64" s="7">
        <f>countifs(PrelimRaw!$D$1:$D1000,$A64,PrelimRaw!$C$1:$C1000,4)+countifs(PrelimRaw!$D$1:$D1000,$A64,PrelimRaw!$C$1:$C1000,14)</f>
        <v>14</v>
      </c>
      <c r="G64" s="7">
        <f>countifs(PrelimRaw!$D$1:$D1000,$A64,PrelimRaw!$C$1:$C1000,0)</f>
        <v>1</v>
      </c>
      <c r="H64" s="7">
        <f>countifs(PrelimRaw!$D$1:$D1000,$A64,PrelimRaw!$C$1:$C1000,-4)</f>
        <v>1</v>
      </c>
      <c r="I64" s="7">
        <f t="shared" si="2"/>
        <v>16</v>
      </c>
      <c r="J64" s="8">
        <f t="shared" si="3"/>
        <v>0.1333333333</v>
      </c>
      <c r="K64" s="8">
        <f t="shared" si="4"/>
        <v>0.875</v>
      </c>
      <c r="L64" s="7">
        <f t="shared" si="5"/>
        <v>52</v>
      </c>
      <c r="M64" s="11">
        <f t="shared" si="6"/>
        <v>10.4</v>
      </c>
      <c r="N64" s="7">
        <f>vlookup($A64,'X-Risk'!$A:$M,13,false)</f>
        <v>0.8</v>
      </c>
      <c r="O64" s="7">
        <f>vlookup($A64,Math!$A:$M,13,false)</f>
        <v>4.8</v>
      </c>
      <c r="P64" s="7">
        <f>vlookup($A64,Chemistry!$A:$M,13,false)</f>
        <v>0.8</v>
      </c>
      <c r="Q64" s="7">
        <f>vlookup($A64,EarthSpace!$A:$M,13,false)</f>
        <v>0</v>
      </c>
      <c r="R64" s="7">
        <f>vlookup($A64,Biology!$A:$M,13,false)</f>
        <v>0</v>
      </c>
      <c r="S64" s="7">
        <f>vlookup($A64,Physics!$A:$M,13,false)</f>
        <v>4</v>
      </c>
    </row>
    <row r="65">
      <c r="A65" s="6" t="s">
        <v>85</v>
      </c>
      <c r="B65" s="7" t="str">
        <f>vlookup($A65,Users!$B$1:$H1000,3,false)</f>
        <v>Aditya</v>
      </c>
      <c r="C65" s="7" t="str">
        <f>vlookup($A65,Users!$B$1:$H1000,6,false)</f>
        <v>Ladue</v>
      </c>
      <c r="D65" s="7">
        <f>vlookup($C65,Teams!$B:$D,3,false)</f>
        <v>5</v>
      </c>
      <c r="E65" s="7">
        <f t="shared" si="1"/>
        <v>120</v>
      </c>
      <c r="F65" s="7">
        <f>countifs(PrelimRaw!$D$1:$D1000,$A65,PrelimRaw!$C$1:$C1000,4)+countifs(PrelimRaw!$D$1:$D1000,$A65,PrelimRaw!$C$1:$C1000,14)</f>
        <v>13</v>
      </c>
      <c r="G65" s="7">
        <f>countifs(PrelimRaw!$D$1:$D1000,$A65,PrelimRaw!$C$1:$C1000,0)</f>
        <v>8</v>
      </c>
      <c r="H65" s="7">
        <f>countifs(PrelimRaw!$D$1:$D1000,$A65,PrelimRaw!$C$1:$C1000,-4)</f>
        <v>1</v>
      </c>
      <c r="I65" s="7">
        <f t="shared" si="2"/>
        <v>22</v>
      </c>
      <c r="J65" s="8">
        <f t="shared" si="3"/>
        <v>0.1833333333</v>
      </c>
      <c r="K65" s="8">
        <f t="shared" si="4"/>
        <v>0.5909090909</v>
      </c>
      <c r="L65" s="7">
        <f t="shared" si="5"/>
        <v>48</v>
      </c>
      <c r="M65" s="11">
        <f t="shared" si="6"/>
        <v>9.6</v>
      </c>
      <c r="N65" s="7">
        <f>vlookup($A65,'X-Risk'!$A:$M,13,false)</f>
        <v>0.8</v>
      </c>
      <c r="O65" s="7">
        <f>vlookup($A65,Math!$A:$M,13,false)</f>
        <v>3.2</v>
      </c>
      <c r="P65" s="7">
        <f>vlookup($A65,Chemistry!$A:$M,13,false)</f>
        <v>0</v>
      </c>
      <c r="Q65" s="7">
        <f>vlookup($A65,EarthSpace!$A:$M,13,false)</f>
        <v>0.8</v>
      </c>
      <c r="R65" s="7">
        <f>vlookup($A65,Biology!$A:$M,13,false)</f>
        <v>2.4</v>
      </c>
      <c r="S65" s="7">
        <f>vlookup($A65,Physics!$A:$M,13,false)</f>
        <v>2.4</v>
      </c>
    </row>
    <row r="66">
      <c r="A66" s="6" t="s">
        <v>171</v>
      </c>
      <c r="B66" s="7" t="str">
        <f>vlookup($A66,Users!$B$1:$H1000,3,false)</f>
        <v>Richard</v>
      </c>
      <c r="C66" s="7" t="str">
        <f>vlookup($A66,Users!$B$1:$H1000,6,false)</f>
        <v>NoHo</v>
      </c>
      <c r="D66" s="7">
        <f>vlookup($C66,Teams!$B:$D,3,false)</f>
        <v>5</v>
      </c>
      <c r="E66" s="7">
        <f t="shared" si="1"/>
        <v>120</v>
      </c>
      <c r="F66" s="7">
        <f>countifs(PrelimRaw!$D$1:$D1000,$A66,PrelimRaw!$C$1:$C1000,4)+countifs(PrelimRaw!$D$1:$D1000,$A66,PrelimRaw!$C$1:$C1000,14)</f>
        <v>13</v>
      </c>
      <c r="G66" s="7">
        <f>countifs(PrelimRaw!$D$1:$D1000,$A66,PrelimRaw!$C$1:$C1000,0)</f>
        <v>2</v>
      </c>
      <c r="H66" s="7">
        <f>countifs(PrelimRaw!$D$1:$D1000,$A66,PrelimRaw!$C$1:$C1000,-4)</f>
        <v>1</v>
      </c>
      <c r="I66" s="7">
        <f t="shared" si="2"/>
        <v>16</v>
      </c>
      <c r="J66" s="8">
        <f t="shared" si="3"/>
        <v>0.1333333333</v>
      </c>
      <c r="K66" s="8">
        <f t="shared" si="4"/>
        <v>0.8125</v>
      </c>
      <c r="L66" s="7">
        <f t="shared" si="5"/>
        <v>48</v>
      </c>
      <c r="M66" s="11">
        <f t="shared" si="6"/>
        <v>9.6</v>
      </c>
      <c r="N66" s="7">
        <f>vlookup($A66,'X-Risk'!$A:$M,13,false)</f>
        <v>0.8</v>
      </c>
      <c r="O66" s="7">
        <f>vlookup($A66,Math!$A:$M,13,false)</f>
        <v>0</v>
      </c>
      <c r="P66" s="7">
        <f>vlookup($A66,Chemistry!$A:$M,13,false)</f>
        <v>0</v>
      </c>
      <c r="Q66" s="7">
        <f>vlookup($A66,EarthSpace!$A:$M,13,false)</f>
        <v>0</v>
      </c>
      <c r="R66" s="7">
        <f>vlookup($A66,Biology!$A:$M,13,false)</f>
        <v>6.4</v>
      </c>
      <c r="S66" s="7">
        <f>vlookup($A66,Physics!$A:$M,13,false)</f>
        <v>2.4</v>
      </c>
    </row>
    <row r="67">
      <c r="A67" s="6" t="s">
        <v>180</v>
      </c>
      <c r="B67" s="7" t="str">
        <f>vlookup($A67,Users!$B$1:$H1000,3,false)</f>
        <v>Stephen</v>
      </c>
      <c r="C67" s="7" t="str">
        <f>vlookup($A67,Users!$B$1:$H1000,6,false)</f>
        <v>Blair A</v>
      </c>
      <c r="D67" s="7">
        <f>vlookup($C67,Teams!$B:$D,3,false)</f>
        <v>5</v>
      </c>
      <c r="E67" s="7">
        <f t="shared" si="1"/>
        <v>120</v>
      </c>
      <c r="F67" s="7">
        <f>countifs(PrelimRaw!$D$1:$D1000,$A67,PrelimRaw!$C$1:$C1000,4)+countifs(PrelimRaw!$D$1:$D1000,$A67,PrelimRaw!$C$1:$C1000,14)</f>
        <v>14</v>
      </c>
      <c r="G67" s="7">
        <f>countifs(PrelimRaw!$D$1:$D1000,$A67,PrelimRaw!$C$1:$C1000,0)</f>
        <v>1</v>
      </c>
      <c r="H67" s="7">
        <f>countifs(PrelimRaw!$D$1:$D1000,$A67,PrelimRaw!$C$1:$C1000,-4)</f>
        <v>2</v>
      </c>
      <c r="I67" s="7">
        <f t="shared" si="2"/>
        <v>17</v>
      </c>
      <c r="J67" s="8">
        <f t="shared" si="3"/>
        <v>0.1416666667</v>
      </c>
      <c r="K67" s="8">
        <f t="shared" si="4"/>
        <v>0.8235294118</v>
      </c>
      <c r="L67" s="7">
        <f t="shared" si="5"/>
        <v>48</v>
      </c>
      <c r="M67" s="11">
        <f t="shared" si="6"/>
        <v>9.6</v>
      </c>
      <c r="N67" s="7">
        <f>vlookup($A67,'X-Risk'!$A:$M,13,false)</f>
        <v>1.6</v>
      </c>
      <c r="O67" s="7">
        <f>vlookup($A67,Math!$A:$M,13,false)</f>
        <v>4</v>
      </c>
      <c r="P67" s="7">
        <f>vlookup($A67,Chemistry!$A:$M,13,false)</f>
        <v>0</v>
      </c>
      <c r="Q67" s="7">
        <f>vlookup($A67,EarthSpace!$A:$M,13,false)</f>
        <v>0.8</v>
      </c>
      <c r="R67" s="7">
        <f>vlookup($A67,Biology!$A:$M,13,false)</f>
        <v>0</v>
      </c>
      <c r="S67" s="7">
        <f>vlookup($A67,Physics!$A:$M,13,false)</f>
        <v>3.2</v>
      </c>
    </row>
    <row r="68">
      <c r="A68" s="6" t="s">
        <v>181</v>
      </c>
      <c r="B68" s="7" t="str">
        <f>vlookup($A68,Users!$B$1:$H1000,3,false)</f>
        <v>Michael</v>
      </c>
      <c r="C68" s="7" t="str">
        <f>vlookup($A68,Users!$B$1:$H1000,6,false)</f>
        <v>Buchholz B</v>
      </c>
      <c r="D68" s="7">
        <f>vlookup($C68,Teams!$B:$D,3,false)</f>
        <v>5</v>
      </c>
      <c r="E68" s="7">
        <f t="shared" si="1"/>
        <v>120</v>
      </c>
      <c r="F68" s="7">
        <f>countifs(PrelimRaw!$D$1:$D1000,$A68,PrelimRaw!$C$1:$C1000,4)+countifs(PrelimRaw!$D$1:$D1000,$A68,PrelimRaw!$C$1:$C1000,14)</f>
        <v>14</v>
      </c>
      <c r="G68" s="7">
        <f>countifs(PrelimRaw!$D$1:$D1000,$A68,PrelimRaw!$C$1:$C1000,0)</f>
        <v>8</v>
      </c>
      <c r="H68" s="7">
        <f>countifs(PrelimRaw!$D$1:$D1000,$A68,PrelimRaw!$C$1:$C1000,-4)</f>
        <v>2</v>
      </c>
      <c r="I68" s="7">
        <f t="shared" si="2"/>
        <v>24</v>
      </c>
      <c r="J68" s="8">
        <f t="shared" si="3"/>
        <v>0.2</v>
      </c>
      <c r="K68" s="8">
        <f t="shared" si="4"/>
        <v>0.5833333333</v>
      </c>
      <c r="L68" s="7">
        <f t="shared" si="5"/>
        <v>48</v>
      </c>
      <c r="M68" s="11">
        <f t="shared" si="6"/>
        <v>9.6</v>
      </c>
      <c r="N68" s="7">
        <f>vlookup($A68,'X-Risk'!$A:$M,13,false)</f>
        <v>1.6</v>
      </c>
      <c r="O68" s="7">
        <f>vlookup($A68,Math!$A:$M,13,false)</f>
        <v>3.2</v>
      </c>
      <c r="P68" s="7">
        <f>vlookup($A68,Chemistry!$A:$M,13,false)</f>
        <v>1.6</v>
      </c>
      <c r="Q68" s="7">
        <f>vlookup($A68,EarthSpace!$A:$M,13,false)</f>
        <v>3.2</v>
      </c>
      <c r="R68" s="7">
        <f>vlookup($A68,Biology!$A:$M,13,false)</f>
        <v>-0.8</v>
      </c>
      <c r="S68" s="7">
        <f>vlookup($A68,Physics!$A:$M,13,false)</f>
        <v>0.8</v>
      </c>
    </row>
    <row r="69">
      <c r="A69" s="6" t="s">
        <v>36</v>
      </c>
      <c r="B69" s="7" t="str">
        <f>vlookup($A69,Users!$B$1:$H1000,3,false)</f>
        <v>Edward</v>
      </c>
      <c r="C69" s="7" t="str">
        <f>vlookup($A69,Users!$B$1:$H1000,6,false)</f>
        <v>NCSSM B</v>
      </c>
      <c r="D69" s="7">
        <f>vlookup($C69,Teams!$B:$D,3,false)</f>
        <v>5</v>
      </c>
      <c r="E69" s="7">
        <f t="shared" si="1"/>
        <v>120</v>
      </c>
      <c r="F69" s="7">
        <f>countifs(PrelimRaw!$D$1:$D1000,$A69,PrelimRaw!$C$1:$C1000,4)+countifs(PrelimRaw!$D$1:$D1000,$A69,PrelimRaw!$C$1:$C1000,14)</f>
        <v>14</v>
      </c>
      <c r="G69" s="7">
        <f>countifs(PrelimRaw!$D$1:$D1000,$A69,PrelimRaw!$C$1:$C1000,0)</f>
        <v>10</v>
      </c>
      <c r="H69" s="7">
        <f>countifs(PrelimRaw!$D$1:$D1000,$A69,PrelimRaw!$C$1:$C1000,-4)</f>
        <v>3</v>
      </c>
      <c r="I69" s="7">
        <f t="shared" si="2"/>
        <v>27</v>
      </c>
      <c r="J69" s="8">
        <f t="shared" si="3"/>
        <v>0.225</v>
      </c>
      <c r="K69" s="8">
        <f t="shared" si="4"/>
        <v>0.5185185185</v>
      </c>
      <c r="L69" s="7">
        <f t="shared" si="5"/>
        <v>44</v>
      </c>
      <c r="M69" s="11">
        <f t="shared" si="6"/>
        <v>8.8</v>
      </c>
      <c r="N69" s="7">
        <f>vlookup($A69,'X-Risk'!$A:$M,13,false)</f>
        <v>0.8</v>
      </c>
      <c r="O69" s="7">
        <f>vlookup($A69,Math!$A:$M,13,false)</f>
        <v>2.4</v>
      </c>
      <c r="P69" s="7">
        <f>vlookup($A69,Chemistry!$A:$M,13,false)</f>
        <v>0.8</v>
      </c>
      <c r="Q69" s="7">
        <f>vlookup($A69,EarthSpace!$A:$M,13,false)</f>
        <v>0.8</v>
      </c>
      <c r="R69" s="7">
        <f>vlookup($A69,Biology!$A:$M,13,false)</f>
        <v>-0.8</v>
      </c>
      <c r="S69" s="7">
        <f>vlookup($A69,Physics!$A:$M,13,false)</f>
        <v>4.8</v>
      </c>
    </row>
    <row r="70">
      <c r="A70" s="6" t="s">
        <v>78</v>
      </c>
      <c r="B70" s="7" t="str">
        <f>vlookup($A70,Users!$B$1:$H1000,3,false)</f>
        <v>Aaron</v>
      </c>
      <c r="C70" s="7" t="str">
        <f>vlookup($A70,Users!$B$1:$H1000,6,false)</f>
        <v>Ladue</v>
      </c>
      <c r="D70" s="7">
        <f>vlookup($C70,Teams!$B:$D,3,false)</f>
        <v>5</v>
      </c>
      <c r="E70" s="7">
        <f t="shared" si="1"/>
        <v>120</v>
      </c>
      <c r="F70" s="7">
        <f>countifs(PrelimRaw!$D$1:$D1000,$A70,PrelimRaw!$C$1:$C1000,4)+countifs(PrelimRaw!$D$1:$D1000,$A70,PrelimRaw!$C$1:$C1000,14)</f>
        <v>11</v>
      </c>
      <c r="G70" s="7">
        <f>countifs(PrelimRaw!$D$1:$D1000,$A70,PrelimRaw!$C$1:$C1000,0)</f>
        <v>3</v>
      </c>
      <c r="H70" s="7">
        <f>countifs(PrelimRaw!$D$1:$D1000,$A70,PrelimRaw!$C$1:$C1000,-4)</f>
        <v>0</v>
      </c>
      <c r="I70" s="7">
        <f t="shared" si="2"/>
        <v>14</v>
      </c>
      <c r="J70" s="8">
        <f t="shared" si="3"/>
        <v>0.1166666667</v>
      </c>
      <c r="K70" s="8">
        <f t="shared" si="4"/>
        <v>0.7857142857</v>
      </c>
      <c r="L70" s="7">
        <f t="shared" si="5"/>
        <v>44</v>
      </c>
      <c r="M70" s="11">
        <f t="shared" si="6"/>
        <v>8.8</v>
      </c>
      <c r="N70" s="7">
        <f>vlookup($A70,'X-Risk'!$A:$M,13,false)</f>
        <v>0.8</v>
      </c>
      <c r="O70" s="7">
        <f>vlookup($A70,Math!$A:$M,13,false)</f>
        <v>6.4</v>
      </c>
      <c r="P70" s="7">
        <f>vlookup($A70,Chemistry!$A:$M,13,false)</f>
        <v>0.8</v>
      </c>
      <c r="Q70" s="7">
        <f>vlookup($A70,EarthSpace!$A:$M,13,false)</f>
        <v>0</v>
      </c>
      <c r="R70" s="7">
        <f>vlookup($A70,Biology!$A:$M,13,false)</f>
        <v>0</v>
      </c>
      <c r="S70" s="7">
        <f>vlookup($A70,Physics!$A:$M,13,false)</f>
        <v>0.8</v>
      </c>
    </row>
    <row r="71">
      <c r="A71" s="6" t="s">
        <v>101</v>
      </c>
      <c r="B71" s="7" t="str">
        <f>vlookup($A71,Users!$B$1:$H1000,3,false)</f>
        <v>Rohit</v>
      </c>
      <c r="C71" s="7" t="str">
        <f>vlookup($A71,Users!$B$1:$H1000,6,false)</f>
        <v>Enloe A</v>
      </c>
      <c r="D71" s="7">
        <f>vlookup($C71,Teams!$B:$D,3,false)</f>
        <v>5</v>
      </c>
      <c r="E71" s="7">
        <f t="shared" si="1"/>
        <v>120</v>
      </c>
      <c r="F71" s="7">
        <f>countifs(PrelimRaw!$D$1:$D1000,$A71,PrelimRaw!$C$1:$C1000,4)+countifs(PrelimRaw!$D$1:$D1000,$A71,PrelimRaw!$C$1:$C1000,14)</f>
        <v>15</v>
      </c>
      <c r="G71" s="7">
        <f>countifs(PrelimRaw!$D$1:$D1000,$A71,PrelimRaw!$C$1:$C1000,0)</f>
        <v>0</v>
      </c>
      <c r="H71" s="7">
        <f>countifs(PrelimRaw!$D$1:$D1000,$A71,PrelimRaw!$C$1:$C1000,-4)</f>
        <v>4</v>
      </c>
      <c r="I71" s="7">
        <f t="shared" si="2"/>
        <v>19</v>
      </c>
      <c r="J71" s="8">
        <f t="shared" si="3"/>
        <v>0.1583333333</v>
      </c>
      <c r="K71" s="8">
        <f t="shared" si="4"/>
        <v>0.7894736842</v>
      </c>
      <c r="L71" s="7">
        <f t="shared" si="5"/>
        <v>44</v>
      </c>
      <c r="M71" s="11">
        <f t="shared" si="6"/>
        <v>8.8</v>
      </c>
      <c r="N71" s="7">
        <f>vlookup($A71,'X-Risk'!$A:$M,13,false)</f>
        <v>2.4</v>
      </c>
      <c r="O71" s="7">
        <f>vlookup($A71,Math!$A:$M,13,false)</f>
        <v>0</v>
      </c>
      <c r="P71" s="7">
        <f>vlookup($A71,Chemistry!$A:$M,13,false)</f>
        <v>1.6</v>
      </c>
      <c r="Q71" s="7">
        <f>vlookup($A71,EarthSpace!$A:$M,13,false)</f>
        <v>4.8</v>
      </c>
      <c r="R71" s="7">
        <f>vlookup($A71,Biology!$A:$M,13,false)</f>
        <v>0</v>
      </c>
      <c r="S71" s="7">
        <f>vlookup($A71,Physics!$A:$M,13,false)</f>
        <v>0</v>
      </c>
    </row>
    <row r="72">
      <c r="A72" s="6" t="s">
        <v>119</v>
      </c>
      <c r="B72" s="7" t="str">
        <f>vlookup($A72,Users!$B$1:$H1000,3,false)</f>
        <v>Shiv</v>
      </c>
      <c r="C72" s="7" t="str">
        <f>vlookup($A72,Users!$B$1:$H1000,6,false)</f>
        <v>Interlake B</v>
      </c>
      <c r="D72" s="7">
        <f>vlookup($C72,Teams!$B:$D,3,false)</f>
        <v>5</v>
      </c>
      <c r="E72" s="7">
        <f t="shared" si="1"/>
        <v>120</v>
      </c>
      <c r="F72" s="7">
        <f>countifs(PrelimRaw!$D$1:$D1000,$A72,PrelimRaw!$C$1:$C1000,4)+countifs(PrelimRaw!$D$1:$D1000,$A72,PrelimRaw!$C$1:$C1000,14)</f>
        <v>14</v>
      </c>
      <c r="G72" s="7">
        <f>countifs(PrelimRaw!$D$1:$D1000,$A72,PrelimRaw!$C$1:$C1000,0)</f>
        <v>6</v>
      </c>
      <c r="H72" s="7">
        <f>countifs(PrelimRaw!$D$1:$D1000,$A72,PrelimRaw!$C$1:$C1000,-4)</f>
        <v>3</v>
      </c>
      <c r="I72" s="7">
        <f t="shared" si="2"/>
        <v>23</v>
      </c>
      <c r="J72" s="8">
        <f t="shared" si="3"/>
        <v>0.1916666667</v>
      </c>
      <c r="K72" s="8">
        <f t="shared" si="4"/>
        <v>0.6086956522</v>
      </c>
      <c r="L72" s="7">
        <f t="shared" si="5"/>
        <v>44</v>
      </c>
      <c r="M72" s="11">
        <f t="shared" si="6"/>
        <v>8.8</v>
      </c>
      <c r="N72" s="7">
        <f>vlookup($A72,'X-Risk'!$A:$M,13,false)</f>
        <v>0</v>
      </c>
      <c r="O72" s="7">
        <f>vlookup($A72,Math!$A:$M,13,false)</f>
        <v>0</v>
      </c>
      <c r="P72" s="7">
        <f>vlookup($A72,Chemistry!$A:$M,13,false)</f>
        <v>4.8</v>
      </c>
      <c r="Q72" s="7">
        <f>vlookup($A72,EarthSpace!$A:$M,13,false)</f>
        <v>1.6</v>
      </c>
      <c r="R72" s="7">
        <f>vlookup($A72,Biology!$A:$M,13,false)</f>
        <v>0</v>
      </c>
      <c r="S72" s="7">
        <f>vlookup($A72,Physics!$A:$M,13,false)</f>
        <v>2.4</v>
      </c>
    </row>
    <row r="73">
      <c r="A73" s="6" t="s">
        <v>120</v>
      </c>
      <c r="B73" s="7" t="str">
        <f>vlookup($A73,Users!$B$1:$H1000,3,false)</f>
        <v>Grace</v>
      </c>
      <c r="C73" s="7" t="str">
        <f>vlookup($A73,Users!$B$1:$H1000,6,false)</f>
        <v>Interlake B</v>
      </c>
      <c r="D73" s="7">
        <f>vlookup($C73,Teams!$B:$D,3,false)</f>
        <v>5</v>
      </c>
      <c r="E73" s="7">
        <f t="shared" si="1"/>
        <v>120</v>
      </c>
      <c r="F73" s="7">
        <f>countifs(PrelimRaw!$D$1:$D1000,$A73,PrelimRaw!$C$1:$C1000,4)+countifs(PrelimRaw!$D$1:$D1000,$A73,PrelimRaw!$C$1:$C1000,14)</f>
        <v>12</v>
      </c>
      <c r="G73" s="7">
        <f>countifs(PrelimRaw!$D$1:$D1000,$A73,PrelimRaw!$C$1:$C1000,0)</f>
        <v>5</v>
      </c>
      <c r="H73" s="7">
        <f>countifs(PrelimRaw!$D$1:$D1000,$A73,PrelimRaw!$C$1:$C1000,-4)</f>
        <v>1</v>
      </c>
      <c r="I73" s="7">
        <f t="shared" si="2"/>
        <v>18</v>
      </c>
      <c r="J73" s="8">
        <f t="shared" si="3"/>
        <v>0.15</v>
      </c>
      <c r="K73" s="8">
        <f t="shared" si="4"/>
        <v>0.6666666667</v>
      </c>
      <c r="L73" s="7">
        <f t="shared" si="5"/>
        <v>44</v>
      </c>
      <c r="M73" s="11">
        <f t="shared" si="6"/>
        <v>8.8</v>
      </c>
      <c r="N73" s="7">
        <f>vlookup($A73,'X-Risk'!$A:$M,13,false)</f>
        <v>1.6</v>
      </c>
      <c r="O73" s="7">
        <f>vlookup($A73,Math!$A:$M,13,false)</f>
        <v>0</v>
      </c>
      <c r="P73" s="7">
        <f>vlookup($A73,Chemistry!$A:$M,13,false)</f>
        <v>0</v>
      </c>
      <c r="Q73" s="7">
        <f>vlookup($A73,EarthSpace!$A:$M,13,false)</f>
        <v>0</v>
      </c>
      <c r="R73" s="7">
        <f>vlookup($A73,Biology!$A:$M,13,false)</f>
        <v>7.2</v>
      </c>
      <c r="S73" s="7">
        <f>vlookup($A73,Physics!$A:$M,13,false)</f>
        <v>0</v>
      </c>
    </row>
    <row r="74">
      <c r="A74" s="6" t="s">
        <v>130</v>
      </c>
      <c r="B74" s="7" t="str">
        <f>vlookup($A74,Users!$B$1:$H1000,3,false)</f>
        <v>Aashray</v>
      </c>
      <c r="C74" s="7" t="str">
        <f>vlookup($A74,Users!$B$1:$H1000,6,false)</f>
        <v>Tesla STEM</v>
      </c>
      <c r="D74" s="7">
        <f>vlookup($C74,Teams!$B:$D,3,false)</f>
        <v>5</v>
      </c>
      <c r="E74" s="7">
        <f t="shared" si="1"/>
        <v>120</v>
      </c>
      <c r="F74" s="7">
        <f>countifs(PrelimRaw!$D$1:$D1000,$A74,PrelimRaw!$C$1:$C1000,4)+countifs(PrelimRaw!$D$1:$D1000,$A74,PrelimRaw!$C$1:$C1000,14)</f>
        <v>14</v>
      </c>
      <c r="G74" s="7">
        <f>countifs(PrelimRaw!$D$1:$D1000,$A74,PrelimRaw!$C$1:$C1000,0)</f>
        <v>5</v>
      </c>
      <c r="H74" s="7">
        <f>countifs(PrelimRaw!$D$1:$D1000,$A74,PrelimRaw!$C$1:$C1000,-4)</f>
        <v>3</v>
      </c>
      <c r="I74" s="7">
        <f t="shared" si="2"/>
        <v>22</v>
      </c>
      <c r="J74" s="8">
        <f t="shared" si="3"/>
        <v>0.1833333333</v>
      </c>
      <c r="K74" s="8">
        <f t="shared" si="4"/>
        <v>0.6363636364</v>
      </c>
      <c r="L74" s="7">
        <f t="shared" si="5"/>
        <v>44</v>
      </c>
      <c r="M74" s="11">
        <f t="shared" si="6"/>
        <v>8.8</v>
      </c>
      <c r="N74" s="7">
        <f>vlookup($A74,'X-Risk'!$A:$M,13,false)</f>
        <v>4.8</v>
      </c>
      <c r="O74" s="7">
        <f>vlookup($A74,Math!$A:$M,13,false)</f>
        <v>0</v>
      </c>
      <c r="P74" s="7">
        <f>vlookup($A74,Chemistry!$A:$M,13,false)</f>
        <v>0</v>
      </c>
      <c r="Q74" s="7">
        <f>vlookup($A74,EarthSpace!$A:$M,13,false)</f>
        <v>4</v>
      </c>
      <c r="R74" s="7">
        <f>vlookup($A74,Biology!$A:$M,13,false)</f>
        <v>0</v>
      </c>
      <c r="S74" s="7">
        <f>vlookup($A74,Physics!$A:$M,13,false)</f>
        <v>0</v>
      </c>
    </row>
    <row r="75">
      <c r="A75" s="6" t="s">
        <v>164</v>
      </c>
      <c r="B75" s="7" t="str">
        <f>vlookup($A75,Users!$B$1:$H1000,3,false)</f>
        <v>Daniel</v>
      </c>
      <c r="C75" s="7" t="str">
        <f>vlookup($A75,Users!$B$1:$H1000,6,false)</f>
        <v>Interlake A</v>
      </c>
      <c r="D75" s="7">
        <f>vlookup($C75,Teams!$B:$D,3,false)</f>
        <v>5</v>
      </c>
      <c r="E75" s="7">
        <f t="shared" si="1"/>
        <v>120</v>
      </c>
      <c r="F75" s="7">
        <f>countifs(PrelimRaw!$D$1:$D1000,$A75,PrelimRaw!$C$1:$C1000,4)+countifs(PrelimRaw!$D$1:$D1000,$A75,PrelimRaw!$C$1:$C1000,14)</f>
        <v>14</v>
      </c>
      <c r="G75" s="7">
        <f>countifs(PrelimRaw!$D$1:$D1000,$A75,PrelimRaw!$C$1:$C1000,0)</f>
        <v>11</v>
      </c>
      <c r="H75" s="7">
        <f>countifs(PrelimRaw!$D$1:$D1000,$A75,PrelimRaw!$C$1:$C1000,-4)</f>
        <v>3</v>
      </c>
      <c r="I75" s="7">
        <f t="shared" si="2"/>
        <v>28</v>
      </c>
      <c r="J75" s="8">
        <f t="shared" si="3"/>
        <v>0.2333333333</v>
      </c>
      <c r="K75" s="8">
        <f t="shared" si="4"/>
        <v>0.5</v>
      </c>
      <c r="L75" s="7">
        <f t="shared" si="5"/>
        <v>44</v>
      </c>
      <c r="M75" s="11">
        <f t="shared" si="6"/>
        <v>8.8</v>
      </c>
      <c r="N75" s="7">
        <f>vlookup($A75,'X-Risk'!$A:$M,13,false)</f>
        <v>0.8</v>
      </c>
      <c r="O75" s="7">
        <f>vlookup($A75,Math!$A:$M,13,false)</f>
        <v>4.8</v>
      </c>
      <c r="P75" s="7">
        <f>vlookup($A75,Chemistry!$A:$M,13,false)</f>
        <v>0</v>
      </c>
      <c r="Q75" s="7">
        <f>vlookup($A75,EarthSpace!$A:$M,13,false)</f>
        <v>0</v>
      </c>
      <c r="R75" s="7">
        <f>vlookup($A75,Biology!$A:$M,13,false)</f>
        <v>0</v>
      </c>
      <c r="S75" s="7">
        <f>vlookup($A75,Physics!$A:$M,13,false)</f>
        <v>3.2</v>
      </c>
    </row>
    <row r="76">
      <c r="A76" s="6" t="s">
        <v>188</v>
      </c>
      <c r="B76" s="7" t="str">
        <f>vlookup($A76,Users!$B$1:$H1000,3,false)</f>
        <v>Michael</v>
      </c>
      <c r="C76" s="7" t="str">
        <f>vlookup($A76,Users!$B$1:$H1000,6,false)</f>
        <v>Venice</v>
      </c>
      <c r="D76" s="7">
        <f>vlookup($C76,Teams!$B:$D,3,false)</f>
        <v>5</v>
      </c>
      <c r="E76" s="7">
        <f t="shared" si="1"/>
        <v>120</v>
      </c>
      <c r="F76" s="7">
        <f>countifs(PrelimRaw!$D$1:$D1000,$A76,PrelimRaw!$C$1:$C1000,4)+countifs(PrelimRaw!$D$1:$D1000,$A76,PrelimRaw!$C$1:$C1000,14)</f>
        <v>11</v>
      </c>
      <c r="G76" s="7">
        <f>countifs(PrelimRaw!$D$1:$D1000,$A76,PrelimRaw!$C$1:$C1000,0)</f>
        <v>5</v>
      </c>
      <c r="H76" s="7">
        <f>countifs(PrelimRaw!$D$1:$D1000,$A76,PrelimRaw!$C$1:$C1000,-4)</f>
        <v>0</v>
      </c>
      <c r="I76" s="7">
        <f t="shared" si="2"/>
        <v>16</v>
      </c>
      <c r="J76" s="8">
        <f t="shared" si="3"/>
        <v>0.1333333333</v>
      </c>
      <c r="K76" s="8">
        <f t="shared" si="4"/>
        <v>0.6875</v>
      </c>
      <c r="L76" s="7">
        <f t="shared" si="5"/>
        <v>44</v>
      </c>
      <c r="M76" s="11">
        <f t="shared" si="6"/>
        <v>8.8</v>
      </c>
      <c r="N76" s="7">
        <f>vlookup($A76,'X-Risk'!$A:$M,13,false)</f>
        <v>2.4</v>
      </c>
      <c r="O76" s="7">
        <f>vlookup($A76,Math!$A:$M,13,false)</f>
        <v>1.6</v>
      </c>
      <c r="P76" s="7">
        <f>vlookup($A76,Chemistry!$A:$M,13,false)</f>
        <v>2.4</v>
      </c>
      <c r="Q76" s="7">
        <f>vlookup($A76,EarthSpace!$A:$M,13,false)</f>
        <v>2.4</v>
      </c>
      <c r="R76" s="7">
        <f>vlookup($A76,Biology!$A:$M,13,false)</f>
        <v>0</v>
      </c>
      <c r="S76" s="7">
        <f>vlookup($A76,Physics!$A:$M,13,false)</f>
        <v>0</v>
      </c>
    </row>
    <row r="77">
      <c r="A77" s="6" t="s">
        <v>201</v>
      </c>
      <c r="B77" s="7" t="str">
        <f>vlookup($A77,Users!$B$1:$H1000,3,false)</f>
        <v>Jack</v>
      </c>
      <c r="C77" s="7" t="str">
        <f>vlookup($A77,Users!$B$1:$H1000,6,false)</f>
        <v>AHS Broward</v>
      </c>
      <c r="D77" s="7">
        <f>vlookup($C77,Teams!$B:$D,3,false)</f>
        <v>5</v>
      </c>
      <c r="E77" s="7">
        <f t="shared" si="1"/>
        <v>120</v>
      </c>
      <c r="F77" s="7">
        <f>countifs(PrelimRaw!$D$1:$D1000,$A77,PrelimRaw!$C$1:$C1000,4)+countifs(PrelimRaw!$D$1:$D1000,$A77,PrelimRaw!$C$1:$C1000,14)</f>
        <v>12</v>
      </c>
      <c r="G77" s="7">
        <f>countifs(PrelimRaw!$D$1:$D1000,$A77,PrelimRaw!$C$1:$C1000,0)</f>
        <v>6</v>
      </c>
      <c r="H77" s="7">
        <f>countifs(PrelimRaw!$D$1:$D1000,$A77,PrelimRaw!$C$1:$C1000,-4)</f>
        <v>1</v>
      </c>
      <c r="I77" s="7">
        <f t="shared" si="2"/>
        <v>19</v>
      </c>
      <c r="J77" s="8">
        <f t="shared" si="3"/>
        <v>0.1583333333</v>
      </c>
      <c r="K77" s="8">
        <f t="shared" si="4"/>
        <v>0.6315789474</v>
      </c>
      <c r="L77" s="7">
        <f t="shared" si="5"/>
        <v>44</v>
      </c>
      <c r="M77" s="11">
        <f t="shared" si="6"/>
        <v>8.8</v>
      </c>
      <c r="N77" s="7">
        <f>vlookup($A77,'X-Risk'!$A:$M,13,false)</f>
        <v>3.2</v>
      </c>
      <c r="O77" s="7">
        <f>vlookup($A77,Math!$A:$M,13,false)</f>
        <v>2.4</v>
      </c>
      <c r="P77" s="7">
        <f>vlookup($A77,Chemistry!$A:$M,13,false)</f>
        <v>-0.8</v>
      </c>
      <c r="Q77" s="7">
        <f>vlookup($A77,EarthSpace!$A:$M,13,false)</f>
        <v>3.2</v>
      </c>
      <c r="R77" s="7">
        <f>vlookup($A77,Biology!$A:$M,13,false)</f>
        <v>0</v>
      </c>
      <c r="S77" s="7">
        <f>vlookup($A77,Physics!$A:$M,13,false)</f>
        <v>0.8</v>
      </c>
    </row>
    <row r="78">
      <c r="A78" s="6" t="s">
        <v>44</v>
      </c>
      <c r="B78" s="7" t="str">
        <f>vlookup($A78,Users!$B$1:$H1000,3,false)</f>
        <v>Nicholas</v>
      </c>
      <c r="C78" s="7" t="str">
        <f>vlookup($A78,Users!$B$1:$H1000,6,false)</f>
        <v>Buchholz A</v>
      </c>
      <c r="D78" s="7">
        <f>vlookup($C78,Teams!$B:$D,3,false)</f>
        <v>5</v>
      </c>
      <c r="E78" s="7">
        <f t="shared" si="1"/>
        <v>120</v>
      </c>
      <c r="F78" s="7">
        <f>countifs(PrelimRaw!$D$1:$D1000,$A78,PrelimRaw!$C$1:$C1000,4)+countifs(PrelimRaw!$D$1:$D1000,$A78,PrelimRaw!$C$1:$C1000,14)</f>
        <v>11</v>
      </c>
      <c r="G78" s="7">
        <f>countifs(PrelimRaw!$D$1:$D1000,$A78,PrelimRaw!$C$1:$C1000,0)</f>
        <v>6</v>
      </c>
      <c r="H78" s="7">
        <f>countifs(PrelimRaw!$D$1:$D1000,$A78,PrelimRaw!$C$1:$C1000,-4)</f>
        <v>1</v>
      </c>
      <c r="I78" s="7">
        <f t="shared" si="2"/>
        <v>18</v>
      </c>
      <c r="J78" s="8">
        <f t="shared" si="3"/>
        <v>0.15</v>
      </c>
      <c r="K78" s="8">
        <f t="shared" si="4"/>
        <v>0.6111111111</v>
      </c>
      <c r="L78" s="7">
        <f t="shared" si="5"/>
        <v>40</v>
      </c>
      <c r="M78" s="11">
        <f t="shared" si="6"/>
        <v>8</v>
      </c>
      <c r="N78" s="7">
        <f>vlookup($A78,'X-Risk'!$A:$M,13,false)</f>
        <v>0</v>
      </c>
      <c r="O78" s="7">
        <f>vlookup($A78,Math!$A:$M,13,false)</f>
        <v>0.8</v>
      </c>
      <c r="P78" s="7">
        <f>vlookup($A78,Chemistry!$A:$M,13,false)</f>
        <v>7.2</v>
      </c>
      <c r="Q78" s="7">
        <f>vlookup($A78,EarthSpace!$A:$M,13,false)</f>
        <v>0</v>
      </c>
      <c r="R78" s="7">
        <f>vlookup($A78,Biology!$A:$M,13,false)</f>
        <v>0</v>
      </c>
      <c r="S78" s="7">
        <f>vlookup($A78,Physics!$A:$M,13,false)</f>
        <v>0</v>
      </c>
    </row>
    <row r="79">
      <c r="A79" s="6" t="s">
        <v>83</v>
      </c>
      <c r="B79" s="7" t="str">
        <f>vlookup($A79,Users!$B$1:$H1000,3,false)</f>
        <v>Anuprabha</v>
      </c>
      <c r="C79" s="7" t="str">
        <f>vlookup($A79,Users!$B$1:$H1000,6,false)</f>
        <v>Lexington A</v>
      </c>
      <c r="D79" s="7">
        <f>vlookup($C79,Teams!$B:$D,3,false)</f>
        <v>5</v>
      </c>
      <c r="E79" s="7">
        <f t="shared" si="1"/>
        <v>120</v>
      </c>
      <c r="F79" s="7">
        <f>countifs(PrelimRaw!$D$1:$D1000,$A79,PrelimRaw!$C$1:$C1000,4)+countifs(PrelimRaw!$D$1:$D1000,$A79,PrelimRaw!$C$1:$C1000,14)</f>
        <v>11</v>
      </c>
      <c r="G79" s="7">
        <f>countifs(PrelimRaw!$D$1:$D1000,$A79,PrelimRaw!$C$1:$C1000,0)</f>
        <v>6</v>
      </c>
      <c r="H79" s="7">
        <f>countifs(PrelimRaw!$D$1:$D1000,$A79,PrelimRaw!$C$1:$C1000,-4)</f>
        <v>1</v>
      </c>
      <c r="I79" s="7">
        <f t="shared" si="2"/>
        <v>18</v>
      </c>
      <c r="J79" s="8">
        <f t="shared" si="3"/>
        <v>0.15</v>
      </c>
      <c r="K79" s="8">
        <f t="shared" si="4"/>
        <v>0.6111111111</v>
      </c>
      <c r="L79" s="7">
        <f t="shared" si="5"/>
        <v>40</v>
      </c>
      <c r="M79" s="11">
        <f t="shared" si="6"/>
        <v>8</v>
      </c>
      <c r="N79" s="7">
        <f>vlookup($A79,'X-Risk'!$A:$M,13,false)</f>
        <v>0.8</v>
      </c>
      <c r="O79" s="7">
        <f>vlookup($A79,Math!$A:$M,13,false)</f>
        <v>0</v>
      </c>
      <c r="P79" s="7">
        <f>vlookup($A79,Chemistry!$A:$M,13,false)</f>
        <v>4.8</v>
      </c>
      <c r="Q79" s="7">
        <f>vlookup($A79,EarthSpace!$A:$M,13,false)</f>
        <v>0</v>
      </c>
      <c r="R79" s="7">
        <f>vlookup($A79,Biology!$A:$M,13,false)</f>
        <v>0.8</v>
      </c>
      <c r="S79" s="7">
        <f>vlookup($A79,Physics!$A:$M,13,false)</f>
        <v>1.6</v>
      </c>
    </row>
    <row r="80">
      <c r="A80" s="6" t="s">
        <v>86</v>
      </c>
      <c r="B80" s="7" t="str">
        <f>vlookup($A80,Users!$B$1:$H1000,3,false)</f>
        <v>Yuvan</v>
      </c>
      <c r="C80" s="7" t="str">
        <f>vlookup($A80,Users!$B$1:$H1000,6,false)</f>
        <v>Ladue</v>
      </c>
      <c r="D80" s="7">
        <f>vlookup($C80,Teams!$B:$D,3,false)</f>
        <v>5</v>
      </c>
      <c r="E80" s="7">
        <f t="shared" si="1"/>
        <v>120</v>
      </c>
      <c r="F80" s="7">
        <f>countifs(PrelimRaw!$D$1:$D1000,$A80,PrelimRaw!$C$1:$C1000,4)+countifs(PrelimRaw!$D$1:$D1000,$A80,PrelimRaw!$C$1:$C1000,14)</f>
        <v>10</v>
      </c>
      <c r="G80" s="7">
        <f>countifs(PrelimRaw!$D$1:$D1000,$A80,PrelimRaw!$C$1:$C1000,0)</f>
        <v>3</v>
      </c>
      <c r="H80" s="7">
        <f>countifs(PrelimRaw!$D$1:$D1000,$A80,PrelimRaw!$C$1:$C1000,-4)</f>
        <v>0</v>
      </c>
      <c r="I80" s="7">
        <f t="shared" si="2"/>
        <v>13</v>
      </c>
      <c r="J80" s="8">
        <f t="shared" si="3"/>
        <v>0.1083333333</v>
      </c>
      <c r="K80" s="8">
        <f t="shared" si="4"/>
        <v>0.7692307692</v>
      </c>
      <c r="L80" s="7">
        <f t="shared" si="5"/>
        <v>40</v>
      </c>
      <c r="M80" s="11">
        <f t="shared" si="6"/>
        <v>8</v>
      </c>
      <c r="N80" s="7">
        <f>vlookup($A80,'X-Risk'!$A:$M,13,false)</f>
        <v>4</v>
      </c>
      <c r="O80" s="7">
        <f>vlookup($A80,Math!$A:$M,13,false)</f>
        <v>0</v>
      </c>
      <c r="P80" s="7">
        <f>vlookup($A80,Chemistry!$A:$M,13,false)</f>
        <v>1.6</v>
      </c>
      <c r="Q80" s="7">
        <f>vlookup($A80,EarthSpace!$A:$M,13,false)</f>
        <v>1.6</v>
      </c>
      <c r="R80" s="7">
        <f>vlookup($A80,Biology!$A:$M,13,false)</f>
        <v>0.8</v>
      </c>
      <c r="S80" s="7">
        <f>vlookup($A80,Physics!$A:$M,13,false)</f>
        <v>0</v>
      </c>
    </row>
    <row r="81">
      <c r="A81" s="6" t="s">
        <v>103</v>
      </c>
      <c r="B81" s="7" t="str">
        <f>vlookup($A81,Users!$B$1:$H1000,3,false)</f>
        <v>Rishabh</v>
      </c>
      <c r="C81" s="7" t="str">
        <f>vlookup($A81,Users!$B$1:$H1000,6,false)</f>
        <v>Enloe A</v>
      </c>
      <c r="D81" s="7">
        <f>vlookup($C81,Teams!$B:$D,3,false)</f>
        <v>5</v>
      </c>
      <c r="E81" s="7">
        <f t="shared" si="1"/>
        <v>120</v>
      </c>
      <c r="F81" s="7">
        <f>countifs(PrelimRaw!$D$1:$D1000,$A81,PrelimRaw!$C$1:$C1000,4)+countifs(PrelimRaw!$D$1:$D1000,$A81,PrelimRaw!$C$1:$C1000,14)</f>
        <v>12</v>
      </c>
      <c r="G81" s="7">
        <f>countifs(PrelimRaw!$D$1:$D1000,$A81,PrelimRaw!$C$1:$C1000,0)</f>
        <v>3</v>
      </c>
      <c r="H81" s="7">
        <f>countifs(PrelimRaw!$D$1:$D1000,$A81,PrelimRaw!$C$1:$C1000,-4)</f>
        <v>2</v>
      </c>
      <c r="I81" s="7">
        <f t="shared" si="2"/>
        <v>17</v>
      </c>
      <c r="J81" s="8">
        <f t="shared" si="3"/>
        <v>0.1416666667</v>
      </c>
      <c r="K81" s="8">
        <f t="shared" si="4"/>
        <v>0.7058823529</v>
      </c>
      <c r="L81" s="7">
        <f t="shared" si="5"/>
        <v>40</v>
      </c>
      <c r="M81" s="11">
        <f t="shared" si="6"/>
        <v>8</v>
      </c>
      <c r="N81" s="7">
        <f>vlookup($A81,'X-Risk'!$A:$M,13,false)</f>
        <v>0</v>
      </c>
      <c r="O81" s="7">
        <f>vlookup($A81,Math!$A:$M,13,false)</f>
        <v>0.8</v>
      </c>
      <c r="P81" s="7">
        <f>vlookup($A81,Chemistry!$A:$M,13,false)</f>
        <v>0</v>
      </c>
      <c r="Q81" s="7">
        <f>vlookup($A81,EarthSpace!$A:$M,13,false)</f>
        <v>0</v>
      </c>
      <c r="R81" s="7">
        <f>vlookup($A81,Biology!$A:$M,13,false)</f>
        <v>7.2</v>
      </c>
      <c r="S81" s="7">
        <f>vlookup($A81,Physics!$A:$M,13,false)</f>
        <v>0</v>
      </c>
    </row>
    <row r="82">
      <c r="A82" s="6" t="s">
        <v>104</v>
      </c>
      <c r="B82" s="7" t="str">
        <f>vlookup($A82,Users!$B$1:$H1000,3,false)</f>
        <v>Sarthak</v>
      </c>
      <c r="C82" s="7" t="str">
        <f>vlookup($A82,Users!$B$1:$H1000,6,false)</f>
        <v>Mira Loma</v>
      </c>
      <c r="D82" s="7">
        <f>vlookup($C82,Teams!$B:$D,3,false)</f>
        <v>5</v>
      </c>
      <c r="E82" s="7">
        <f t="shared" si="1"/>
        <v>120</v>
      </c>
      <c r="F82" s="7">
        <f>countifs(PrelimRaw!$D$1:$D1000,$A82,PrelimRaw!$C$1:$C1000,4)+countifs(PrelimRaw!$D$1:$D1000,$A82,PrelimRaw!$C$1:$C1000,14)</f>
        <v>10</v>
      </c>
      <c r="G82" s="7">
        <f>countifs(PrelimRaw!$D$1:$D1000,$A82,PrelimRaw!$C$1:$C1000,0)</f>
        <v>0</v>
      </c>
      <c r="H82" s="7">
        <f>countifs(PrelimRaw!$D$1:$D1000,$A82,PrelimRaw!$C$1:$C1000,-4)</f>
        <v>0</v>
      </c>
      <c r="I82" s="7">
        <f t="shared" si="2"/>
        <v>10</v>
      </c>
      <c r="J82" s="8">
        <f t="shared" si="3"/>
        <v>0.08333333333</v>
      </c>
      <c r="K82" s="8">
        <f t="shared" si="4"/>
        <v>1</v>
      </c>
      <c r="L82" s="7">
        <f t="shared" si="5"/>
        <v>40</v>
      </c>
      <c r="M82" s="11">
        <f t="shared" si="6"/>
        <v>8</v>
      </c>
      <c r="N82" s="7">
        <f>vlookup($A82,'X-Risk'!$A:$M,13,false)</f>
        <v>0</v>
      </c>
      <c r="O82" s="7">
        <f>vlookup($A82,Math!$A:$M,13,false)</f>
        <v>1.6</v>
      </c>
      <c r="P82" s="7">
        <f>vlookup($A82,Chemistry!$A:$M,13,false)</f>
        <v>0.8</v>
      </c>
      <c r="Q82" s="7">
        <f>vlookup($A82,EarthSpace!$A:$M,13,false)</f>
        <v>0</v>
      </c>
      <c r="R82" s="7">
        <f>vlookup($A82,Biology!$A:$M,13,false)</f>
        <v>0.8</v>
      </c>
      <c r="S82" s="7">
        <f>vlookup($A82,Physics!$A:$M,13,false)</f>
        <v>4.8</v>
      </c>
    </row>
    <row r="83">
      <c r="A83" s="6" t="s">
        <v>109</v>
      </c>
      <c r="B83" s="7" t="str">
        <f>vlookup($A83,Users!$B$1:$H1000,3,false)</f>
        <v>Samuel</v>
      </c>
      <c r="C83" s="7" t="str">
        <f>vlookup($A83,Users!$B$1:$H1000,6,false)</f>
        <v>Lynbrook</v>
      </c>
      <c r="D83" s="7">
        <f>vlookup($C83,Teams!$B:$D,3,false)</f>
        <v>5</v>
      </c>
      <c r="E83" s="7">
        <f t="shared" si="1"/>
        <v>120</v>
      </c>
      <c r="F83" s="7">
        <f>countifs(PrelimRaw!$D$1:$D1000,$A83,PrelimRaw!$C$1:$C1000,4)+countifs(PrelimRaw!$D$1:$D1000,$A83,PrelimRaw!$C$1:$C1000,14)</f>
        <v>13</v>
      </c>
      <c r="G83" s="7">
        <f>countifs(PrelimRaw!$D$1:$D1000,$A83,PrelimRaw!$C$1:$C1000,0)</f>
        <v>2</v>
      </c>
      <c r="H83" s="7">
        <f>countifs(PrelimRaw!$D$1:$D1000,$A83,PrelimRaw!$C$1:$C1000,-4)</f>
        <v>3</v>
      </c>
      <c r="I83" s="7">
        <f t="shared" si="2"/>
        <v>18</v>
      </c>
      <c r="J83" s="8">
        <f t="shared" si="3"/>
        <v>0.15</v>
      </c>
      <c r="K83" s="8">
        <f t="shared" si="4"/>
        <v>0.7222222222</v>
      </c>
      <c r="L83" s="7">
        <f t="shared" si="5"/>
        <v>40</v>
      </c>
      <c r="M83" s="11">
        <f t="shared" si="6"/>
        <v>8</v>
      </c>
      <c r="N83" s="7">
        <f>vlookup($A83,'X-Risk'!$A:$M,13,false)</f>
        <v>3.2</v>
      </c>
      <c r="O83" s="7">
        <f>vlookup($A83,Math!$A:$M,13,false)</f>
        <v>0</v>
      </c>
      <c r="P83" s="7">
        <f>vlookup($A83,Chemistry!$A:$M,13,false)</f>
        <v>0</v>
      </c>
      <c r="Q83" s="7">
        <f>vlookup($A83,EarthSpace!$A:$M,13,false)</f>
        <v>4</v>
      </c>
      <c r="R83" s="7">
        <f>vlookup($A83,Biology!$A:$M,13,false)</f>
        <v>0.8</v>
      </c>
      <c r="S83" s="7">
        <f>vlookup($A83,Physics!$A:$M,13,false)</f>
        <v>0</v>
      </c>
    </row>
    <row r="84">
      <c r="A84" s="6" t="s">
        <v>135</v>
      </c>
      <c r="B84" s="7" t="str">
        <f>vlookup($A84,Users!$B$1:$H1000,3,false)</f>
        <v>Sebi</v>
      </c>
      <c r="C84" s="7" t="str">
        <f>vlookup($A84,Users!$B$1:$H1000,6,false)</f>
        <v>Tesla STEM</v>
      </c>
      <c r="D84" s="7">
        <f>vlookup($C84,Teams!$B:$D,3,false)</f>
        <v>5</v>
      </c>
      <c r="E84" s="7">
        <f t="shared" si="1"/>
        <v>120</v>
      </c>
      <c r="F84" s="7">
        <f>countifs(PrelimRaw!$D$1:$D1000,$A84,PrelimRaw!$C$1:$C1000,4)+countifs(PrelimRaw!$D$1:$D1000,$A84,PrelimRaw!$C$1:$C1000,14)</f>
        <v>10</v>
      </c>
      <c r="G84" s="7">
        <f>countifs(PrelimRaw!$D$1:$D1000,$A84,PrelimRaw!$C$1:$C1000,0)</f>
        <v>3</v>
      </c>
      <c r="H84" s="7">
        <f>countifs(PrelimRaw!$D$1:$D1000,$A84,PrelimRaw!$C$1:$C1000,-4)</f>
        <v>0</v>
      </c>
      <c r="I84" s="7">
        <f t="shared" si="2"/>
        <v>13</v>
      </c>
      <c r="J84" s="8">
        <f t="shared" si="3"/>
        <v>0.1083333333</v>
      </c>
      <c r="K84" s="8">
        <f t="shared" si="4"/>
        <v>0.7692307692</v>
      </c>
      <c r="L84" s="7">
        <f t="shared" si="5"/>
        <v>40</v>
      </c>
      <c r="M84" s="11">
        <f t="shared" si="6"/>
        <v>8</v>
      </c>
      <c r="N84" s="7">
        <f>vlookup($A84,'X-Risk'!$A:$M,13,false)</f>
        <v>1.6</v>
      </c>
      <c r="O84" s="7">
        <f>vlookup($A84,Math!$A:$M,13,false)</f>
        <v>0</v>
      </c>
      <c r="P84" s="7">
        <f>vlookup($A84,Chemistry!$A:$M,13,false)</f>
        <v>6.4</v>
      </c>
      <c r="Q84" s="7">
        <f>vlookup($A84,EarthSpace!$A:$M,13,false)</f>
        <v>0</v>
      </c>
      <c r="R84" s="7">
        <f>vlookup($A84,Biology!$A:$M,13,false)</f>
        <v>0</v>
      </c>
      <c r="S84" s="7">
        <f>vlookup($A84,Physics!$A:$M,13,false)</f>
        <v>0</v>
      </c>
    </row>
    <row r="85">
      <c r="A85" s="6" t="s">
        <v>154</v>
      </c>
      <c r="B85" s="7" t="str">
        <f>vlookup($A85,Users!$B$1:$H1000,3,false)</f>
        <v>Aditya</v>
      </c>
      <c r="C85" s="7" t="str">
        <f>vlookup($A85,Users!$B$1:$H1000,6,false)</f>
        <v>NCSSM A</v>
      </c>
      <c r="D85" s="7">
        <f>vlookup($C85,Teams!$B:$D,3,false)</f>
        <v>5</v>
      </c>
      <c r="E85" s="7">
        <f t="shared" si="1"/>
        <v>120</v>
      </c>
      <c r="F85" s="7">
        <f>countifs(PrelimRaw!$D$1:$D1000,$A85,PrelimRaw!$C$1:$C1000,4)+countifs(PrelimRaw!$D$1:$D1000,$A85,PrelimRaw!$C$1:$C1000,14)</f>
        <v>11</v>
      </c>
      <c r="G85" s="7">
        <f>countifs(PrelimRaw!$D$1:$D1000,$A85,PrelimRaw!$C$1:$C1000,0)</f>
        <v>3</v>
      </c>
      <c r="H85" s="7">
        <f>countifs(PrelimRaw!$D$1:$D1000,$A85,PrelimRaw!$C$1:$C1000,-4)</f>
        <v>1</v>
      </c>
      <c r="I85" s="7">
        <f t="shared" si="2"/>
        <v>15</v>
      </c>
      <c r="J85" s="8">
        <f t="shared" si="3"/>
        <v>0.125</v>
      </c>
      <c r="K85" s="8">
        <f t="shared" si="4"/>
        <v>0.7333333333</v>
      </c>
      <c r="L85" s="7">
        <f t="shared" si="5"/>
        <v>40</v>
      </c>
      <c r="M85" s="11">
        <f t="shared" si="6"/>
        <v>8</v>
      </c>
      <c r="N85" s="7">
        <f>vlookup($A85,'X-Risk'!$A:$M,13,false)</f>
        <v>0</v>
      </c>
      <c r="O85" s="7">
        <f>vlookup($A85,Math!$A:$M,13,false)</f>
        <v>0</v>
      </c>
      <c r="P85" s="7">
        <f>vlookup($A85,Chemistry!$A:$M,13,false)</f>
        <v>0</v>
      </c>
      <c r="Q85" s="7">
        <f>vlookup($A85,EarthSpace!$A:$M,13,false)</f>
        <v>0.8</v>
      </c>
      <c r="R85" s="7">
        <f>vlookup($A85,Biology!$A:$M,13,false)</f>
        <v>0</v>
      </c>
      <c r="S85" s="7">
        <f>vlookup($A85,Physics!$A:$M,13,false)</f>
        <v>7.2</v>
      </c>
    </row>
    <row r="86">
      <c r="A86" s="6" t="s">
        <v>155</v>
      </c>
      <c r="B86" s="7" t="str">
        <f>vlookup($A86,Users!$B$1:$H1000,3,false)</f>
        <v>Bo</v>
      </c>
      <c r="C86" s="7" t="str">
        <f>vlookup($A86,Users!$B$1:$H1000,6,false)</f>
        <v>NCSSM A</v>
      </c>
      <c r="D86" s="7">
        <f>vlookup($C86,Teams!$B:$D,3,false)</f>
        <v>5</v>
      </c>
      <c r="E86" s="7">
        <f t="shared" si="1"/>
        <v>120</v>
      </c>
      <c r="F86" s="7">
        <f>countifs(PrelimRaw!$D$1:$D1000,$A86,PrelimRaw!$C$1:$C1000,4)+countifs(PrelimRaw!$D$1:$D1000,$A86,PrelimRaw!$C$1:$C1000,14)</f>
        <v>12</v>
      </c>
      <c r="G86" s="7">
        <f>countifs(PrelimRaw!$D$1:$D1000,$A86,PrelimRaw!$C$1:$C1000,0)</f>
        <v>9</v>
      </c>
      <c r="H86" s="7">
        <f>countifs(PrelimRaw!$D$1:$D1000,$A86,PrelimRaw!$C$1:$C1000,-4)</f>
        <v>2</v>
      </c>
      <c r="I86" s="7">
        <f t="shared" si="2"/>
        <v>23</v>
      </c>
      <c r="J86" s="8">
        <f t="shared" si="3"/>
        <v>0.1916666667</v>
      </c>
      <c r="K86" s="8">
        <f t="shared" si="4"/>
        <v>0.5217391304</v>
      </c>
      <c r="L86" s="7">
        <f t="shared" si="5"/>
        <v>40</v>
      </c>
      <c r="M86" s="11">
        <f t="shared" si="6"/>
        <v>8</v>
      </c>
      <c r="N86" s="7">
        <f>vlookup($A86,'X-Risk'!$A:$M,13,false)</f>
        <v>4</v>
      </c>
      <c r="O86" s="7">
        <f>vlookup($A86,Math!$A:$M,13,false)</f>
        <v>0</v>
      </c>
      <c r="P86" s="7">
        <f>vlookup($A86,Chemistry!$A:$M,13,false)</f>
        <v>3.2</v>
      </c>
      <c r="Q86" s="7">
        <f>vlookup($A86,EarthSpace!$A:$M,13,false)</f>
        <v>-0.8</v>
      </c>
      <c r="R86" s="7">
        <f>vlookup($A86,Biology!$A:$M,13,false)</f>
        <v>1.6</v>
      </c>
      <c r="S86" s="7">
        <f>vlookup($A86,Physics!$A:$M,13,false)</f>
        <v>0</v>
      </c>
    </row>
    <row r="87">
      <c r="A87" s="6" t="s">
        <v>160</v>
      </c>
      <c r="B87" s="7" t="str">
        <f>vlookup($A87,Users!$B$1:$H1000,3,false)</f>
        <v>Rishabh</v>
      </c>
      <c r="C87" s="7" t="str">
        <f>vlookup($A87,Users!$B$1:$H1000,6,false)</f>
        <v>Interlake A</v>
      </c>
      <c r="D87" s="7">
        <f>vlookup($C87,Teams!$B:$D,3,false)</f>
        <v>5</v>
      </c>
      <c r="E87" s="7">
        <f t="shared" si="1"/>
        <v>120</v>
      </c>
      <c r="F87" s="7">
        <f>countifs(PrelimRaw!$D$1:$D1000,$A87,PrelimRaw!$C$1:$C1000,4)+countifs(PrelimRaw!$D$1:$D1000,$A87,PrelimRaw!$C$1:$C1000,14)</f>
        <v>14</v>
      </c>
      <c r="G87" s="7">
        <f>countifs(PrelimRaw!$D$1:$D1000,$A87,PrelimRaw!$C$1:$C1000,0)</f>
        <v>5</v>
      </c>
      <c r="H87" s="7">
        <f>countifs(PrelimRaw!$D$1:$D1000,$A87,PrelimRaw!$C$1:$C1000,-4)</f>
        <v>4</v>
      </c>
      <c r="I87" s="7">
        <f t="shared" si="2"/>
        <v>23</v>
      </c>
      <c r="J87" s="8">
        <f t="shared" si="3"/>
        <v>0.1916666667</v>
      </c>
      <c r="K87" s="8">
        <f t="shared" si="4"/>
        <v>0.6086956522</v>
      </c>
      <c r="L87" s="7">
        <f t="shared" si="5"/>
        <v>40</v>
      </c>
      <c r="M87" s="11">
        <f t="shared" si="6"/>
        <v>8</v>
      </c>
      <c r="N87" s="7">
        <f>vlookup($A87,'X-Risk'!$A:$M,13,false)</f>
        <v>4</v>
      </c>
      <c r="O87" s="7">
        <f>vlookup($A87,Math!$A:$M,13,false)</f>
        <v>-0.8</v>
      </c>
      <c r="P87" s="7">
        <f>vlookup($A87,Chemistry!$A:$M,13,false)</f>
        <v>0</v>
      </c>
      <c r="Q87" s="7">
        <f>vlookup($A87,EarthSpace!$A:$M,13,false)</f>
        <v>4.8</v>
      </c>
      <c r="R87" s="7">
        <f>vlookup($A87,Biology!$A:$M,13,false)</f>
        <v>0</v>
      </c>
      <c r="S87" s="7">
        <f>vlookup($A87,Physics!$A:$M,13,false)</f>
        <v>0</v>
      </c>
    </row>
    <row r="88">
      <c r="A88" s="6" t="s">
        <v>200</v>
      </c>
      <c r="B88" s="7" t="str">
        <f>vlookup($A88,Users!$B$1:$H1000,3,false)</f>
        <v>Albert</v>
      </c>
      <c r="C88" s="7" t="str">
        <f>vlookup($A88,Users!$B$1:$H1000,6,false)</f>
        <v>Westminster</v>
      </c>
      <c r="D88" s="7">
        <f>vlookup($C88,Teams!$B:$D,3,false)</f>
        <v>5</v>
      </c>
      <c r="E88" s="7">
        <f t="shared" si="1"/>
        <v>120</v>
      </c>
      <c r="F88" s="7">
        <f>countifs(PrelimRaw!$D$1:$D1000,$A88,PrelimRaw!$C$1:$C1000,4)+countifs(PrelimRaw!$D$1:$D1000,$A88,PrelimRaw!$C$1:$C1000,14)</f>
        <v>12</v>
      </c>
      <c r="G88" s="7">
        <f>countifs(PrelimRaw!$D$1:$D1000,$A88,PrelimRaw!$C$1:$C1000,0)</f>
        <v>7</v>
      </c>
      <c r="H88" s="7">
        <f>countifs(PrelimRaw!$D$1:$D1000,$A88,PrelimRaw!$C$1:$C1000,-4)</f>
        <v>2</v>
      </c>
      <c r="I88" s="7">
        <f t="shared" si="2"/>
        <v>21</v>
      </c>
      <c r="J88" s="8">
        <f t="shared" si="3"/>
        <v>0.175</v>
      </c>
      <c r="K88" s="8">
        <f t="shared" si="4"/>
        <v>0.5714285714</v>
      </c>
      <c r="L88" s="7">
        <f t="shared" si="5"/>
        <v>40</v>
      </c>
      <c r="M88" s="11">
        <f t="shared" si="6"/>
        <v>8</v>
      </c>
      <c r="N88" s="7">
        <f>vlookup($A88,'X-Risk'!$A:$M,13,false)</f>
        <v>0</v>
      </c>
      <c r="O88" s="7">
        <f>vlookup($A88,Math!$A:$M,13,false)</f>
        <v>0.8</v>
      </c>
      <c r="P88" s="7">
        <f>vlookup($A88,Chemistry!$A:$M,13,false)</f>
        <v>7.2</v>
      </c>
      <c r="Q88" s="7">
        <f>vlookup($A88,EarthSpace!$A:$M,13,false)</f>
        <v>0</v>
      </c>
      <c r="R88" s="7">
        <f>vlookup($A88,Biology!$A:$M,13,false)</f>
        <v>0</v>
      </c>
      <c r="S88" s="7">
        <f>vlookup($A88,Physics!$A:$M,13,false)</f>
        <v>0</v>
      </c>
    </row>
    <row r="89">
      <c r="A89" s="6" t="s">
        <v>43</v>
      </c>
      <c r="B89" s="7" t="str">
        <f>vlookup($A89,Users!$B$1:$H1000,3,false)</f>
        <v>Evan</v>
      </c>
      <c r="C89" s="7" t="str">
        <f>vlookup($A89,Users!$B$1:$H1000,6,false)</f>
        <v>Blair C</v>
      </c>
      <c r="D89" s="7">
        <f>vlookup($C89,Teams!$B:$D,3,false)</f>
        <v>5</v>
      </c>
      <c r="E89" s="7">
        <f t="shared" si="1"/>
        <v>120</v>
      </c>
      <c r="F89" s="7">
        <f>countifs(PrelimRaw!$D$1:$D1000,$A89,PrelimRaw!$C$1:$C1000,4)+countifs(PrelimRaw!$D$1:$D1000,$A89,PrelimRaw!$C$1:$C1000,14)</f>
        <v>10</v>
      </c>
      <c r="G89" s="7">
        <f>countifs(PrelimRaw!$D$1:$D1000,$A89,PrelimRaw!$C$1:$C1000,0)</f>
        <v>22</v>
      </c>
      <c r="H89" s="7">
        <f>countifs(PrelimRaw!$D$1:$D1000,$A89,PrelimRaw!$C$1:$C1000,-4)</f>
        <v>1</v>
      </c>
      <c r="I89" s="7">
        <f t="shared" si="2"/>
        <v>33</v>
      </c>
      <c r="J89" s="8">
        <f t="shared" si="3"/>
        <v>0.275</v>
      </c>
      <c r="K89" s="8">
        <f t="shared" si="4"/>
        <v>0.303030303</v>
      </c>
      <c r="L89" s="7">
        <f t="shared" si="5"/>
        <v>36</v>
      </c>
      <c r="M89" s="11">
        <f t="shared" si="6"/>
        <v>7.2</v>
      </c>
      <c r="N89" s="7">
        <f>vlookup($A89,'X-Risk'!$A:$M,13,false)</f>
        <v>0.8</v>
      </c>
      <c r="O89" s="7">
        <f>vlookup($A89,Math!$A:$M,13,false)</f>
        <v>4</v>
      </c>
      <c r="P89" s="7">
        <f>vlookup($A89,Chemistry!$A:$M,13,false)</f>
        <v>0</v>
      </c>
      <c r="Q89" s="7">
        <f>vlookup($A89,EarthSpace!$A:$M,13,false)</f>
        <v>1.6</v>
      </c>
      <c r="R89" s="7">
        <f>vlookup($A89,Biology!$A:$M,13,false)</f>
        <v>0.8</v>
      </c>
      <c r="S89" s="7">
        <f>vlookup($A89,Physics!$A:$M,13,false)</f>
        <v>0</v>
      </c>
    </row>
    <row r="90">
      <c r="A90" s="6" t="s">
        <v>59</v>
      </c>
      <c r="B90" s="7" t="str">
        <f>vlookup($A90,Users!$B$1:$H1000,3,false)</f>
        <v>Sukrith</v>
      </c>
      <c r="C90" s="7" t="str">
        <f>vlookup($A90,Users!$B$1:$H1000,6,false)</f>
        <v>Enloe B</v>
      </c>
      <c r="D90" s="7">
        <f>vlookup($C90,Teams!$B:$D,3,false)</f>
        <v>5</v>
      </c>
      <c r="E90" s="7">
        <f t="shared" si="1"/>
        <v>120</v>
      </c>
      <c r="F90" s="7">
        <f>countifs(PrelimRaw!$D$1:$D1000,$A90,PrelimRaw!$C$1:$C1000,4)+countifs(PrelimRaw!$D$1:$D1000,$A90,PrelimRaw!$C$1:$C1000,14)</f>
        <v>9</v>
      </c>
      <c r="G90" s="7">
        <f>countifs(PrelimRaw!$D$1:$D1000,$A90,PrelimRaw!$C$1:$C1000,0)</f>
        <v>5</v>
      </c>
      <c r="H90" s="7">
        <f>countifs(PrelimRaw!$D$1:$D1000,$A90,PrelimRaw!$C$1:$C1000,-4)</f>
        <v>0</v>
      </c>
      <c r="I90" s="7">
        <f t="shared" si="2"/>
        <v>14</v>
      </c>
      <c r="J90" s="8">
        <f t="shared" si="3"/>
        <v>0.1166666667</v>
      </c>
      <c r="K90" s="8">
        <f t="shared" si="4"/>
        <v>0.6428571429</v>
      </c>
      <c r="L90" s="7">
        <f t="shared" si="5"/>
        <v>36</v>
      </c>
      <c r="M90" s="11">
        <f t="shared" si="6"/>
        <v>7.2</v>
      </c>
      <c r="N90" s="7">
        <f>vlookup($A90,'X-Risk'!$A:$M,13,false)</f>
        <v>0</v>
      </c>
      <c r="O90" s="7">
        <f>vlookup($A90,Math!$A:$M,13,false)</f>
        <v>5.6</v>
      </c>
      <c r="P90" s="7">
        <f>vlookup($A90,Chemistry!$A:$M,13,false)</f>
        <v>0</v>
      </c>
      <c r="Q90" s="7">
        <f>vlookup($A90,EarthSpace!$A:$M,13,false)</f>
        <v>1.6</v>
      </c>
      <c r="R90" s="7">
        <f>vlookup($A90,Biology!$A:$M,13,false)</f>
        <v>0</v>
      </c>
      <c r="S90" s="7">
        <f>vlookup($A90,Physics!$A:$M,13,false)</f>
        <v>0</v>
      </c>
    </row>
    <row r="91">
      <c r="A91" s="6" t="s">
        <v>93</v>
      </c>
      <c r="B91" s="7" t="str">
        <f>vlookup($A91,Users!$B$1:$H1000,3,false)</f>
        <v>Josh</v>
      </c>
      <c r="C91" s="7" t="str">
        <f>vlookup($A91,Users!$B$1:$H1000,6,false)</f>
        <v>PRISMS</v>
      </c>
      <c r="D91" s="7">
        <f>vlookup($C91,Teams!$B:$D,3,false)</f>
        <v>5</v>
      </c>
      <c r="E91" s="7">
        <f t="shared" si="1"/>
        <v>120</v>
      </c>
      <c r="F91" s="7">
        <f>countifs(PrelimRaw!$D$1:$D1000,$A91,PrelimRaw!$C$1:$C1000,4)+countifs(PrelimRaw!$D$1:$D1000,$A91,PrelimRaw!$C$1:$C1000,14)</f>
        <v>13</v>
      </c>
      <c r="G91" s="7">
        <f>countifs(PrelimRaw!$D$1:$D1000,$A91,PrelimRaw!$C$1:$C1000,0)</f>
        <v>16</v>
      </c>
      <c r="H91" s="7">
        <f>countifs(PrelimRaw!$D$1:$D1000,$A91,PrelimRaw!$C$1:$C1000,-4)</f>
        <v>4</v>
      </c>
      <c r="I91" s="7">
        <f t="shared" si="2"/>
        <v>33</v>
      </c>
      <c r="J91" s="8">
        <f t="shared" si="3"/>
        <v>0.275</v>
      </c>
      <c r="K91" s="8">
        <f t="shared" si="4"/>
        <v>0.3939393939</v>
      </c>
      <c r="L91" s="7">
        <f t="shared" si="5"/>
        <v>36</v>
      </c>
      <c r="M91" s="11">
        <f t="shared" si="6"/>
        <v>7.2</v>
      </c>
      <c r="N91" s="7">
        <f>vlookup($A91,'X-Risk'!$A:$M,13,false)</f>
        <v>3.2</v>
      </c>
      <c r="O91" s="7">
        <f>vlookup($A91,Math!$A:$M,13,false)</f>
        <v>0.8</v>
      </c>
      <c r="P91" s="7">
        <f>vlookup($A91,Chemistry!$A:$M,13,false)</f>
        <v>0</v>
      </c>
      <c r="Q91" s="7">
        <f>vlookup($A91,EarthSpace!$A:$M,13,false)</f>
        <v>0</v>
      </c>
      <c r="R91" s="7">
        <f>vlookup($A91,Biology!$A:$M,13,false)</f>
        <v>0.8</v>
      </c>
      <c r="S91" s="7">
        <f>vlookup($A91,Physics!$A:$M,13,false)</f>
        <v>2.4</v>
      </c>
    </row>
    <row r="92">
      <c r="A92" s="6" t="s">
        <v>117</v>
      </c>
      <c r="B92" s="7" t="str">
        <f>vlookup($A92,Users!$B$1:$H1000,3,false)</f>
        <v>Darrien</v>
      </c>
      <c r="C92" s="7" t="str">
        <f>vlookup($A92,Users!$B$1:$H1000,6,false)</f>
        <v>Interlake B</v>
      </c>
      <c r="D92" s="7">
        <f>vlookup($C92,Teams!$B:$D,3,false)</f>
        <v>5</v>
      </c>
      <c r="E92" s="7">
        <f t="shared" si="1"/>
        <v>120</v>
      </c>
      <c r="F92" s="7">
        <f>countifs(PrelimRaw!$D$1:$D1000,$A92,PrelimRaw!$C$1:$C1000,4)+countifs(PrelimRaw!$D$1:$D1000,$A92,PrelimRaw!$C$1:$C1000,14)</f>
        <v>11</v>
      </c>
      <c r="G92" s="7">
        <f>countifs(PrelimRaw!$D$1:$D1000,$A92,PrelimRaw!$C$1:$C1000,0)</f>
        <v>9</v>
      </c>
      <c r="H92" s="7">
        <f>countifs(PrelimRaw!$D$1:$D1000,$A92,PrelimRaw!$C$1:$C1000,-4)</f>
        <v>2</v>
      </c>
      <c r="I92" s="7">
        <f t="shared" si="2"/>
        <v>22</v>
      </c>
      <c r="J92" s="8">
        <f t="shared" si="3"/>
        <v>0.1833333333</v>
      </c>
      <c r="K92" s="8">
        <f t="shared" si="4"/>
        <v>0.5</v>
      </c>
      <c r="L92" s="7">
        <f t="shared" si="5"/>
        <v>36</v>
      </c>
      <c r="M92" s="11">
        <f t="shared" si="6"/>
        <v>7.2</v>
      </c>
      <c r="N92" s="7">
        <f>vlookup($A92,'X-Risk'!$A:$M,13,false)</f>
        <v>4.8</v>
      </c>
      <c r="O92" s="7">
        <f>vlookup($A92,Math!$A:$M,13,false)</f>
        <v>-0.8</v>
      </c>
      <c r="P92" s="7">
        <f>vlookup($A92,Chemistry!$A:$M,13,false)</f>
        <v>0</v>
      </c>
      <c r="Q92" s="7">
        <f>vlookup($A92,EarthSpace!$A:$M,13,false)</f>
        <v>2.4</v>
      </c>
      <c r="R92" s="7">
        <f>vlookup($A92,Biology!$A:$M,13,false)</f>
        <v>0.8</v>
      </c>
      <c r="S92" s="7">
        <f>vlookup($A92,Physics!$A:$M,13,false)</f>
        <v>0</v>
      </c>
    </row>
    <row r="93">
      <c r="A93" s="6" t="s">
        <v>149</v>
      </c>
      <c r="B93" s="7" t="str">
        <f>vlookup($A93,Users!$B$1:$H1000,3,false)</f>
        <v>Rithvik</v>
      </c>
      <c r="C93" s="7" t="str">
        <f>vlookup($A93,Users!$B$1:$H1000,6,false)</f>
        <v>AHS Broward</v>
      </c>
      <c r="D93" s="7">
        <f>vlookup($C93,Teams!$B:$D,3,false)</f>
        <v>5</v>
      </c>
      <c r="E93" s="7">
        <f t="shared" si="1"/>
        <v>120</v>
      </c>
      <c r="F93" s="7">
        <f>countifs(PrelimRaw!$D$1:$D1000,$A93,PrelimRaw!$C$1:$C1000,4)+countifs(PrelimRaw!$D$1:$D1000,$A93,PrelimRaw!$C$1:$C1000,14)</f>
        <v>9</v>
      </c>
      <c r="G93" s="7">
        <f>countifs(PrelimRaw!$D$1:$D1000,$A93,PrelimRaw!$C$1:$C1000,0)</f>
        <v>6</v>
      </c>
      <c r="H93" s="7">
        <f>countifs(PrelimRaw!$D$1:$D1000,$A93,PrelimRaw!$C$1:$C1000,-4)</f>
        <v>0</v>
      </c>
      <c r="I93" s="7">
        <f t="shared" si="2"/>
        <v>15</v>
      </c>
      <c r="J93" s="8">
        <f t="shared" si="3"/>
        <v>0.125</v>
      </c>
      <c r="K93" s="8">
        <f t="shared" si="4"/>
        <v>0.6</v>
      </c>
      <c r="L93" s="7">
        <f t="shared" si="5"/>
        <v>36</v>
      </c>
      <c r="M93" s="11">
        <f t="shared" si="6"/>
        <v>7.2</v>
      </c>
      <c r="N93" s="7">
        <f>vlookup($A93,'X-Risk'!$A:$M,13,false)</f>
        <v>0</v>
      </c>
      <c r="O93" s="7">
        <f>vlookup($A93,Math!$A:$M,13,false)</f>
        <v>1.6</v>
      </c>
      <c r="P93" s="7">
        <f>vlookup($A93,Chemistry!$A:$M,13,false)</f>
        <v>0</v>
      </c>
      <c r="Q93" s="7">
        <f>vlookup($A93,EarthSpace!$A:$M,13,false)</f>
        <v>0</v>
      </c>
      <c r="R93" s="7">
        <f>vlookup($A93,Biology!$A:$M,13,false)</f>
        <v>5.6</v>
      </c>
      <c r="S93" s="7">
        <f>vlookup($A93,Physics!$A:$M,13,false)</f>
        <v>0</v>
      </c>
    </row>
    <row r="94">
      <c r="A94" s="6" t="s">
        <v>151</v>
      </c>
      <c r="B94" s="7" t="str">
        <f>vlookup($A94,Users!$B$1:$H1000,3,false)</f>
        <v>Eli</v>
      </c>
      <c r="C94" s="7" t="str">
        <f>vlookup($A94,Users!$B$1:$H1000,6,false)</f>
        <v>NCSSM A</v>
      </c>
      <c r="D94" s="7">
        <f>vlookup($C94,Teams!$B:$D,3,false)</f>
        <v>5</v>
      </c>
      <c r="E94" s="7">
        <f t="shared" si="1"/>
        <v>120</v>
      </c>
      <c r="F94" s="7">
        <f>countifs(PrelimRaw!$D$1:$D1000,$A94,PrelimRaw!$C$1:$C1000,4)+countifs(PrelimRaw!$D$1:$D1000,$A94,PrelimRaw!$C$1:$C1000,14)</f>
        <v>9</v>
      </c>
      <c r="G94" s="7">
        <f>countifs(PrelimRaw!$D$1:$D1000,$A94,PrelimRaw!$C$1:$C1000,0)</f>
        <v>6</v>
      </c>
      <c r="H94" s="7">
        <f>countifs(PrelimRaw!$D$1:$D1000,$A94,PrelimRaw!$C$1:$C1000,-4)</f>
        <v>0</v>
      </c>
      <c r="I94" s="7">
        <f t="shared" si="2"/>
        <v>15</v>
      </c>
      <c r="J94" s="8">
        <f t="shared" si="3"/>
        <v>0.125</v>
      </c>
      <c r="K94" s="8">
        <f t="shared" si="4"/>
        <v>0.6</v>
      </c>
      <c r="L94" s="7">
        <f t="shared" si="5"/>
        <v>36</v>
      </c>
      <c r="M94" s="11">
        <f t="shared" si="6"/>
        <v>7.2</v>
      </c>
      <c r="N94" s="7">
        <f>vlookup($A94,'X-Risk'!$A:$M,13,false)</f>
        <v>0.8</v>
      </c>
      <c r="O94" s="7">
        <f>vlookup($A94,Math!$A:$M,13,false)</f>
        <v>5.6</v>
      </c>
      <c r="P94" s="7">
        <f>vlookup($A94,Chemistry!$A:$M,13,false)</f>
        <v>0</v>
      </c>
      <c r="Q94" s="7">
        <f>vlookup($A94,EarthSpace!$A:$M,13,false)</f>
        <v>0</v>
      </c>
      <c r="R94" s="7">
        <f>vlookup($A94,Biology!$A:$M,13,false)</f>
        <v>0</v>
      </c>
      <c r="S94" s="7">
        <f>vlookup($A94,Physics!$A:$M,13,false)</f>
        <v>0.8</v>
      </c>
    </row>
    <row r="95">
      <c r="A95" s="6" t="s">
        <v>172</v>
      </c>
      <c r="B95" s="7" t="str">
        <f>vlookup($A95,Users!$B$1:$H1000,3,false)</f>
        <v>Vishal</v>
      </c>
      <c r="C95" s="7" t="str">
        <f>vlookup($A95,Users!$B$1:$H1000,6,false)</f>
        <v>Seven Lakes</v>
      </c>
      <c r="D95" s="7">
        <f>vlookup($C95,Teams!$B:$D,3,false)</f>
        <v>5</v>
      </c>
      <c r="E95" s="7">
        <f t="shared" si="1"/>
        <v>120</v>
      </c>
      <c r="F95" s="7">
        <f>countifs(PrelimRaw!$D$1:$D1000,$A95,PrelimRaw!$C$1:$C1000,4)+countifs(PrelimRaw!$D$1:$D1000,$A95,PrelimRaw!$C$1:$C1000,14)</f>
        <v>12</v>
      </c>
      <c r="G95" s="7">
        <f>countifs(PrelimRaw!$D$1:$D1000,$A95,PrelimRaw!$C$1:$C1000,0)</f>
        <v>8</v>
      </c>
      <c r="H95" s="7">
        <f>countifs(PrelimRaw!$D$1:$D1000,$A95,PrelimRaw!$C$1:$C1000,-4)</f>
        <v>3</v>
      </c>
      <c r="I95" s="7">
        <f t="shared" si="2"/>
        <v>23</v>
      </c>
      <c r="J95" s="8">
        <f t="shared" si="3"/>
        <v>0.1916666667</v>
      </c>
      <c r="K95" s="8">
        <f t="shared" si="4"/>
        <v>0.5217391304</v>
      </c>
      <c r="L95" s="7">
        <f t="shared" si="5"/>
        <v>36</v>
      </c>
      <c r="M95" s="11">
        <f t="shared" si="6"/>
        <v>7.2</v>
      </c>
      <c r="N95" s="7">
        <f>vlookup($A95,'X-Risk'!$A:$M,13,false)</f>
        <v>0</v>
      </c>
      <c r="O95" s="7">
        <f>vlookup($A95,Math!$A:$M,13,false)</f>
        <v>0.8</v>
      </c>
      <c r="P95" s="7">
        <f>vlookup($A95,Chemistry!$A:$M,13,false)</f>
        <v>0</v>
      </c>
      <c r="Q95" s="7">
        <f>vlookup($A95,EarthSpace!$A:$M,13,false)</f>
        <v>0</v>
      </c>
      <c r="R95" s="7">
        <f>vlookup($A95,Biology!$A:$M,13,false)</f>
        <v>6.4</v>
      </c>
      <c r="S95" s="7">
        <f>vlookup($A95,Physics!$A:$M,13,false)</f>
        <v>0</v>
      </c>
    </row>
    <row r="96">
      <c r="A96" s="6" t="s">
        <v>184</v>
      </c>
      <c r="B96" s="7" t="str">
        <f>vlookup($A96,Users!$B$1:$H1000,3,false)</f>
        <v>Annie</v>
      </c>
      <c r="C96" s="7" t="str">
        <f>vlookup($A96,Users!$B$1:$H1000,6,false)</f>
        <v>RMHS</v>
      </c>
      <c r="D96" s="7">
        <f>vlookup($C96,Teams!$B:$D,3,false)</f>
        <v>5</v>
      </c>
      <c r="E96" s="7">
        <f t="shared" si="1"/>
        <v>120</v>
      </c>
      <c r="F96" s="7">
        <f>countifs(PrelimRaw!$D$1:$D1000,$A96,PrelimRaw!$C$1:$C1000,4)+countifs(PrelimRaw!$D$1:$D1000,$A96,PrelimRaw!$C$1:$C1000,14)</f>
        <v>9</v>
      </c>
      <c r="G96" s="7">
        <f>countifs(PrelimRaw!$D$1:$D1000,$A96,PrelimRaw!$C$1:$C1000,0)</f>
        <v>5</v>
      </c>
      <c r="H96" s="7">
        <f>countifs(PrelimRaw!$D$1:$D1000,$A96,PrelimRaw!$C$1:$C1000,-4)</f>
        <v>0</v>
      </c>
      <c r="I96" s="7">
        <f t="shared" si="2"/>
        <v>14</v>
      </c>
      <c r="J96" s="8">
        <f t="shared" si="3"/>
        <v>0.1166666667</v>
      </c>
      <c r="K96" s="8">
        <f t="shared" si="4"/>
        <v>0.6428571429</v>
      </c>
      <c r="L96" s="7">
        <f t="shared" si="5"/>
        <v>36</v>
      </c>
      <c r="M96" s="11">
        <f t="shared" si="6"/>
        <v>7.2</v>
      </c>
      <c r="N96" s="7">
        <f>vlookup($A96,'X-Risk'!$A:$M,13,false)</f>
        <v>0</v>
      </c>
      <c r="O96" s="7">
        <f>vlookup($A96,Math!$A:$M,13,false)</f>
        <v>7.2</v>
      </c>
      <c r="P96" s="7">
        <f>vlookup($A96,Chemistry!$A:$M,13,false)</f>
        <v>0</v>
      </c>
      <c r="Q96" s="7">
        <f>vlookup($A96,EarthSpace!$A:$M,13,false)</f>
        <v>0</v>
      </c>
      <c r="R96" s="7">
        <f>vlookup($A96,Biology!$A:$M,13,false)</f>
        <v>0</v>
      </c>
      <c r="S96" s="7">
        <f>vlookup($A96,Physics!$A:$M,13,false)</f>
        <v>0</v>
      </c>
    </row>
    <row r="97">
      <c r="A97" s="6" t="s">
        <v>33</v>
      </c>
      <c r="B97" s="7" t="str">
        <f>vlookup($A97,Users!$B$1:$H1000,3,false)</f>
        <v>Ethan</v>
      </c>
      <c r="C97" s="7" t="str">
        <f>vlookup($A97,Users!$B$1:$H1000,6,false)</f>
        <v>Davidson</v>
      </c>
      <c r="D97" s="7">
        <f>vlookup($C97,Teams!$B:$D,3,false)</f>
        <v>5</v>
      </c>
      <c r="E97" s="7">
        <f t="shared" si="1"/>
        <v>120</v>
      </c>
      <c r="F97" s="7">
        <f>countifs(PrelimRaw!$D$1:$D1000,$A97,PrelimRaw!$C$1:$C1000,4)+countifs(PrelimRaw!$D$1:$D1000,$A97,PrelimRaw!$C$1:$C1000,14)</f>
        <v>9</v>
      </c>
      <c r="G97" s="7">
        <f>countifs(PrelimRaw!$D$1:$D1000,$A97,PrelimRaw!$C$1:$C1000,0)</f>
        <v>3</v>
      </c>
      <c r="H97" s="7">
        <f>countifs(PrelimRaw!$D$1:$D1000,$A97,PrelimRaw!$C$1:$C1000,-4)</f>
        <v>1</v>
      </c>
      <c r="I97" s="7">
        <f t="shared" si="2"/>
        <v>13</v>
      </c>
      <c r="J97" s="8">
        <f t="shared" si="3"/>
        <v>0.1083333333</v>
      </c>
      <c r="K97" s="8">
        <f t="shared" si="4"/>
        <v>0.6923076923</v>
      </c>
      <c r="L97" s="7">
        <f t="shared" si="5"/>
        <v>32</v>
      </c>
      <c r="M97" s="11">
        <f t="shared" si="6"/>
        <v>6.4</v>
      </c>
      <c r="N97" s="7">
        <f>vlookup($A97,'X-Risk'!$A:$M,13,false)</f>
        <v>0</v>
      </c>
      <c r="O97" s="7">
        <f>vlookup($A97,Math!$A:$M,13,false)</f>
        <v>3.2</v>
      </c>
      <c r="P97" s="7">
        <f>vlookup($A97,Chemistry!$A:$M,13,false)</f>
        <v>0</v>
      </c>
      <c r="Q97" s="7">
        <f>vlookup($A97,EarthSpace!$A:$M,13,false)</f>
        <v>0</v>
      </c>
      <c r="R97" s="7">
        <f>vlookup($A97,Biology!$A:$M,13,false)</f>
        <v>0</v>
      </c>
      <c r="S97" s="7">
        <f>vlookup($A97,Physics!$A:$M,13,false)</f>
        <v>3.2</v>
      </c>
    </row>
    <row r="98">
      <c r="A98" s="6" t="s">
        <v>45</v>
      </c>
      <c r="B98" s="7" t="str">
        <f>vlookup($A98,Users!$B$1:$H1000,3,false)</f>
        <v>Ahan</v>
      </c>
      <c r="C98" s="7" t="str">
        <f>vlookup($A98,Users!$B$1:$H1000,6,false)</f>
        <v>Buchholz A</v>
      </c>
      <c r="D98" s="7">
        <f>vlookup($C98,Teams!$B:$D,3,false)</f>
        <v>5</v>
      </c>
      <c r="E98" s="7">
        <f t="shared" si="1"/>
        <v>120</v>
      </c>
      <c r="F98" s="7">
        <f>countifs(PrelimRaw!$D$1:$D1000,$A98,PrelimRaw!$C$1:$C1000,4)+countifs(PrelimRaw!$D$1:$D1000,$A98,PrelimRaw!$C$1:$C1000,14)</f>
        <v>11</v>
      </c>
      <c r="G98" s="7">
        <f>countifs(PrelimRaw!$D$1:$D1000,$A98,PrelimRaw!$C$1:$C1000,0)</f>
        <v>5</v>
      </c>
      <c r="H98" s="7">
        <f>countifs(PrelimRaw!$D$1:$D1000,$A98,PrelimRaw!$C$1:$C1000,-4)</f>
        <v>3</v>
      </c>
      <c r="I98" s="7">
        <f t="shared" si="2"/>
        <v>19</v>
      </c>
      <c r="J98" s="8">
        <f t="shared" si="3"/>
        <v>0.1583333333</v>
      </c>
      <c r="K98" s="8">
        <f t="shared" si="4"/>
        <v>0.5789473684</v>
      </c>
      <c r="L98" s="7">
        <f t="shared" si="5"/>
        <v>32</v>
      </c>
      <c r="M98" s="11">
        <f t="shared" si="6"/>
        <v>6.4</v>
      </c>
      <c r="N98" s="7">
        <f>vlookup($A98,'X-Risk'!$A:$M,13,false)</f>
        <v>0</v>
      </c>
      <c r="O98" s="7">
        <f>vlookup($A98,Math!$A:$M,13,false)</f>
        <v>4</v>
      </c>
      <c r="P98" s="7">
        <f>vlookup($A98,Chemistry!$A:$M,13,false)</f>
        <v>0.8</v>
      </c>
      <c r="Q98" s="7">
        <f>vlookup($A98,EarthSpace!$A:$M,13,false)</f>
        <v>0</v>
      </c>
      <c r="R98" s="7">
        <f>vlookup($A98,Biology!$A:$M,13,false)</f>
        <v>0</v>
      </c>
      <c r="S98" s="7">
        <f>vlookup($A98,Physics!$A:$M,13,false)</f>
        <v>1.6</v>
      </c>
    </row>
    <row r="99">
      <c r="A99" s="6" t="s">
        <v>87</v>
      </c>
      <c r="B99" s="7" t="str">
        <f>vlookup($A99,Users!$B$1:$H1000,3,false)</f>
        <v>Sahas</v>
      </c>
      <c r="C99" s="7" t="str">
        <f>vlookup($A99,Users!$B$1:$H1000,6,false)</f>
        <v>MSJ</v>
      </c>
      <c r="D99" s="7">
        <f>vlookup($C99,Teams!$B:$D,3,false)</f>
        <v>5</v>
      </c>
      <c r="E99" s="7">
        <f t="shared" si="1"/>
        <v>120</v>
      </c>
      <c r="F99" s="7">
        <f>countifs(PrelimRaw!$D$1:$D1000,$A99,PrelimRaw!$C$1:$C1000,4)+countifs(PrelimRaw!$D$1:$D1000,$A99,PrelimRaw!$C$1:$C1000,14)</f>
        <v>11</v>
      </c>
      <c r="G99" s="7">
        <f>countifs(PrelimRaw!$D$1:$D1000,$A99,PrelimRaw!$C$1:$C1000,0)</f>
        <v>4</v>
      </c>
      <c r="H99" s="7">
        <f>countifs(PrelimRaw!$D$1:$D1000,$A99,PrelimRaw!$C$1:$C1000,-4)</f>
        <v>3</v>
      </c>
      <c r="I99" s="7">
        <f t="shared" si="2"/>
        <v>18</v>
      </c>
      <c r="J99" s="8">
        <f t="shared" si="3"/>
        <v>0.15</v>
      </c>
      <c r="K99" s="8">
        <f t="shared" si="4"/>
        <v>0.6111111111</v>
      </c>
      <c r="L99" s="7">
        <f t="shared" si="5"/>
        <v>32</v>
      </c>
      <c r="M99" s="11">
        <f t="shared" si="6"/>
        <v>6.4</v>
      </c>
      <c r="N99" s="7">
        <f>vlookup($A99,'X-Risk'!$A:$M,13,false)</f>
        <v>4</v>
      </c>
      <c r="O99" s="7">
        <f>vlookup($A99,Math!$A:$M,13,false)</f>
        <v>0</v>
      </c>
      <c r="P99" s="7">
        <f>vlookup($A99,Chemistry!$A:$M,13,false)</f>
        <v>1.6</v>
      </c>
      <c r="Q99" s="7">
        <f>vlookup($A99,EarthSpace!$A:$M,13,false)</f>
        <v>0</v>
      </c>
      <c r="R99" s="7">
        <f>vlookup($A99,Biology!$A:$M,13,false)</f>
        <v>0.8</v>
      </c>
      <c r="S99" s="7">
        <f>vlookup($A99,Physics!$A:$M,13,false)</f>
        <v>0</v>
      </c>
    </row>
    <row r="100">
      <c r="A100" s="6" t="s">
        <v>91</v>
      </c>
      <c r="B100" s="7" t="str">
        <f>vlookup($A100,Users!$B$1:$H1000,3,false)</f>
        <v>Annie</v>
      </c>
      <c r="C100" s="7" t="str">
        <f>vlookup($A100,Users!$B$1:$H1000,6,false)</f>
        <v>MSJ</v>
      </c>
      <c r="D100" s="7">
        <f>vlookup($C100,Teams!$B:$D,3,false)</f>
        <v>5</v>
      </c>
      <c r="E100" s="7">
        <f t="shared" si="1"/>
        <v>120</v>
      </c>
      <c r="F100" s="7">
        <f>countifs(PrelimRaw!$D$1:$D1000,$A100,PrelimRaw!$C$1:$C1000,4)+countifs(PrelimRaw!$D$1:$D1000,$A100,PrelimRaw!$C$1:$C1000,14)</f>
        <v>9</v>
      </c>
      <c r="G100" s="7">
        <f>countifs(PrelimRaw!$D$1:$D1000,$A100,PrelimRaw!$C$1:$C1000,0)</f>
        <v>1</v>
      </c>
      <c r="H100" s="7">
        <f>countifs(PrelimRaw!$D$1:$D1000,$A100,PrelimRaw!$C$1:$C1000,-4)</f>
        <v>1</v>
      </c>
      <c r="I100" s="7">
        <f t="shared" si="2"/>
        <v>11</v>
      </c>
      <c r="J100" s="8">
        <f t="shared" si="3"/>
        <v>0.09166666667</v>
      </c>
      <c r="K100" s="8">
        <f t="shared" si="4"/>
        <v>0.8181818182</v>
      </c>
      <c r="L100" s="7">
        <f t="shared" si="5"/>
        <v>32</v>
      </c>
      <c r="M100" s="11">
        <f t="shared" si="6"/>
        <v>6.4</v>
      </c>
      <c r="N100" s="7">
        <f>vlookup($A100,'X-Risk'!$A:$M,13,false)</f>
        <v>0.8</v>
      </c>
      <c r="O100" s="7">
        <f>vlookup($A100,Math!$A:$M,13,false)</f>
        <v>0.8</v>
      </c>
      <c r="P100" s="7">
        <f>vlookup($A100,Chemistry!$A:$M,13,false)</f>
        <v>4.8</v>
      </c>
      <c r="Q100" s="7">
        <f>vlookup($A100,EarthSpace!$A:$M,13,false)</f>
        <v>0</v>
      </c>
      <c r="R100" s="7">
        <f>vlookup($A100,Biology!$A:$M,13,false)</f>
        <v>0</v>
      </c>
      <c r="S100" s="7">
        <f>vlookup($A100,Physics!$A:$M,13,false)</f>
        <v>0</v>
      </c>
    </row>
    <row r="101">
      <c r="A101" s="6" t="s">
        <v>110</v>
      </c>
      <c r="B101" s="7" t="str">
        <f>vlookup($A101,Users!$B$1:$H1000,3,false)</f>
        <v>Sohil</v>
      </c>
      <c r="C101" s="7" t="str">
        <f>vlookup($A101,Users!$B$1:$H1000,6,false)</f>
        <v>Lynbrook</v>
      </c>
      <c r="D101" s="7">
        <f>vlookup($C101,Teams!$B:$D,3,false)</f>
        <v>5</v>
      </c>
      <c r="E101" s="7">
        <f t="shared" si="1"/>
        <v>120</v>
      </c>
      <c r="F101" s="7">
        <f>countifs(PrelimRaw!$D$1:$D1000,$A101,PrelimRaw!$C$1:$C1000,4)+countifs(PrelimRaw!$D$1:$D1000,$A101,PrelimRaw!$C$1:$C1000,14)</f>
        <v>12</v>
      </c>
      <c r="G101" s="7">
        <f>countifs(PrelimRaw!$D$1:$D1000,$A101,PrelimRaw!$C$1:$C1000,0)</f>
        <v>6</v>
      </c>
      <c r="H101" s="7">
        <f>countifs(PrelimRaw!$D$1:$D1000,$A101,PrelimRaw!$C$1:$C1000,-4)</f>
        <v>4</v>
      </c>
      <c r="I101" s="7">
        <f t="shared" si="2"/>
        <v>22</v>
      </c>
      <c r="J101" s="8">
        <f t="shared" si="3"/>
        <v>0.1833333333</v>
      </c>
      <c r="K101" s="8">
        <f t="shared" si="4"/>
        <v>0.5454545455</v>
      </c>
      <c r="L101" s="7">
        <f t="shared" si="5"/>
        <v>32</v>
      </c>
      <c r="M101" s="11">
        <f t="shared" si="6"/>
        <v>6.4</v>
      </c>
      <c r="N101" s="7">
        <f>vlookup($A101,'X-Risk'!$A:$M,13,false)</f>
        <v>0.8</v>
      </c>
      <c r="O101" s="7">
        <f>vlookup($A101,Math!$A:$M,13,false)</f>
        <v>2.4</v>
      </c>
      <c r="P101" s="7">
        <f>vlookup($A101,Chemistry!$A:$M,13,false)</f>
        <v>1.6</v>
      </c>
      <c r="Q101" s="7">
        <f>vlookup($A101,EarthSpace!$A:$M,13,false)</f>
        <v>0</v>
      </c>
      <c r="R101" s="7">
        <f>vlookup($A101,Biology!$A:$M,13,false)</f>
        <v>0</v>
      </c>
      <c r="S101" s="7">
        <f>vlookup($A101,Physics!$A:$M,13,false)</f>
        <v>1.6</v>
      </c>
    </row>
    <row r="102">
      <c r="A102" s="6" t="s">
        <v>150</v>
      </c>
      <c r="B102" s="7" t="str">
        <f>vlookup($A102,Users!$B$1:$H1000,3,false)</f>
        <v>Alan</v>
      </c>
      <c r="C102" s="7" t="str">
        <f>vlookup($A102,Users!$B$1:$H1000,6,false)</f>
        <v>AHS Broward</v>
      </c>
      <c r="D102" s="7">
        <f>vlookup($C102,Teams!$B:$D,3,false)</f>
        <v>5</v>
      </c>
      <c r="E102" s="7">
        <f t="shared" si="1"/>
        <v>120</v>
      </c>
      <c r="F102" s="7">
        <f>countifs(PrelimRaw!$D$1:$D1000,$A102,PrelimRaw!$C$1:$C1000,4)+countifs(PrelimRaw!$D$1:$D1000,$A102,PrelimRaw!$C$1:$C1000,14)</f>
        <v>8</v>
      </c>
      <c r="G102" s="7">
        <f>countifs(PrelimRaw!$D$1:$D1000,$A102,PrelimRaw!$C$1:$C1000,0)</f>
        <v>2</v>
      </c>
      <c r="H102" s="7">
        <f>countifs(PrelimRaw!$D$1:$D1000,$A102,PrelimRaw!$C$1:$C1000,-4)</f>
        <v>0</v>
      </c>
      <c r="I102" s="7">
        <f t="shared" si="2"/>
        <v>10</v>
      </c>
      <c r="J102" s="8">
        <f t="shared" si="3"/>
        <v>0.08333333333</v>
      </c>
      <c r="K102" s="8">
        <f t="shared" si="4"/>
        <v>0.8</v>
      </c>
      <c r="L102" s="7">
        <f t="shared" si="5"/>
        <v>32</v>
      </c>
      <c r="M102" s="11">
        <f t="shared" si="6"/>
        <v>6.4</v>
      </c>
      <c r="N102" s="7">
        <f>vlookup($A102,'X-Risk'!$A:$M,13,false)</f>
        <v>0.8</v>
      </c>
      <c r="O102" s="7">
        <f>vlookup($A102,Math!$A:$M,13,false)</f>
        <v>0</v>
      </c>
      <c r="P102" s="7">
        <f>vlookup($A102,Chemistry!$A:$M,13,false)</f>
        <v>0</v>
      </c>
      <c r="Q102" s="7">
        <f>vlookup($A102,EarthSpace!$A:$M,13,false)</f>
        <v>0.8</v>
      </c>
      <c r="R102" s="7">
        <f>vlookup($A102,Biology!$A:$M,13,false)</f>
        <v>0</v>
      </c>
      <c r="S102" s="7">
        <f>vlookup($A102,Physics!$A:$M,13,false)</f>
        <v>4.8</v>
      </c>
    </row>
    <row r="103">
      <c r="A103" s="6" t="s">
        <v>179</v>
      </c>
      <c r="B103" s="7" t="str">
        <f>vlookup($A103,Users!$B$1:$H1000,3,false)</f>
        <v>Aditya</v>
      </c>
      <c r="C103" s="7" t="str">
        <f>vlookup($A103,Users!$B$1:$H1000,6,false)</f>
        <v>Troy</v>
      </c>
      <c r="D103" s="7">
        <f>vlookup($C103,Teams!$B:$D,3,false)</f>
        <v>5</v>
      </c>
      <c r="E103" s="7">
        <f t="shared" si="1"/>
        <v>120</v>
      </c>
      <c r="F103" s="7">
        <f>countifs(PrelimRaw!$D$1:$D1000,$A103,PrelimRaw!$C$1:$C1000,4)+countifs(PrelimRaw!$D$1:$D1000,$A103,PrelimRaw!$C$1:$C1000,14)</f>
        <v>8</v>
      </c>
      <c r="G103" s="7">
        <f>countifs(PrelimRaw!$D$1:$D1000,$A103,PrelimRaw!$C$1:$C1000,0)</f>
        <v>6</v>
      </c>
      <c r="H103" s="7">
        <f>countifs(PrelimRaw!$D$1:$D1000,$A103,PrelimRaw!$C$1:$C1000,-4)</f>
        <v>0</v>
      </c>
      <c r="I103" s="7">
        <f t="shared" si="2"/>
        <v>14</v>
      </c>
      <c r="J103" s="8">
        <f t="shared" si="3"/>
        <v>0.1166666667</v>
      </c>
      <c r="K103" s="8">
        <f t="shared" si="4"/>
        <v>0.5714285714</v>
      </c>
      <c r="L103" s="7">
        <f t="shared" si="5"/>
        <v>32</v>
      </c>
      <c r="M103" s="11">
        <f t="shared" si="6"/>
        <v>6.4</v>
      </c>
      <c r="N103" s="7">
        <f>vlookup($A103,'X-Risk'!$A:$M,13,false)</f>
        <v>2.4</v>
      </c>
      <c r="O103" s="7">
        <f>vlookup($A103,Math!$A:$M,13,false)</f>
        <v>0.8</v>
      </c>
      <c r="P103" s="7">
        <f>vlookup($A103,Chemistry!$A:$M,13,false)</f>
        <v>0.8</v>
      </c>
      <c r="Q103" s="7">
        <f>vlookup($A103,EarthSpace!$A:$M,13,false)</f>
        <v>1.6</v>
      </c>
      <c r="R103" s="7">
        <f>vlookup($A103,Biology!$A:$M,13,false)</f>
        <v>0</v>
      </c>
      <c r="S103" s="7">
        <f>vlookup($A103,Physics!$A:$M,13,false)</f>
        <v>0.8</v>
      </c>
    </row>
    <row r="104">
      <c r="A104" s="6" t="s">
        <v>187</v>
      </c>
      <c r="B104" s="7" t="str">
        <f>vlookup($A104,Users!$B$1:$H1000,3,false)</f>
        <v>Fateh</v>
      </c>
      <c r="C104" s="7" t="str">
        <f>vlookup($A104,Users!$B$1:$H1000,6,false)</f>
        <v>Venice</v>
      </c>
      <c r="D104" s="7">
        <f>vlookup($C104,Teams!$B:$D,3,false)</f>
        <v>5</v>
      </c>
      <c r="E104" s="7">
        <f t="shared" si="1"/>
        <v>120</v>
      </c>
      <c r="F104" s="7">
        <f>countifs(PrelimRaw!$D$1:$D1000,$A104,PrelimRaw!$C$1:$C1000,4)+countifs(PrelimRaw!$D$1:$D1000,$A104,PrelimRaw!$C$1:$C1000,14)</f>
        <v>9</v>
      </c>
      <c r="G104" s="7">
        <f>countifs(PrelimRaw!$D$1:$D1000,$A104,PrelimRaw!$C$1:$C1000,0)</f>
        <v>7</v>
      </c>
      <c r="H104" s="7">
        <f>countifs(PrelimRaw!$D$1:$D1000,$A104,PrelimRaw!$C$1:$C1000,-4)</f>
        <v>1</v>
      </c>
      <c r="I104" s="7">
        <f t="shared" si="2"/>
        <v>17</v>
      </c>
      <c r="J104" s="8">
        <f t="shared" si="3"/>
        <v>0.1416666667</v>
      </c>
      <c r="K104" s="8">
        <f t="shared" si="4"/>
        <v>0.5294117647</v>
      </c>
      <c r="L104" s="7">
        <f t="shared" si="5"/>
        <v>32</v>
      </c>
      <c r="M104" s="11">
        <f t="shared" si="6"/>
        <v>6.4</v>
      </c>
      <c r="N104" s="7">
        <f>vlookup($A104,'X-Risk'!$A:$M,13,false)</f>
        <v>0.8</v>
      </c>
      <c r="O104" s="7">
        <f>vlookup($A104,Math!$A:$M,13,false)</f>
        <v>2.4</v>
      </c>
      <c r="P104" s="7">
        <f>vlookup($A104,Chemistry!$A:$M,13,false)</f>
        <v>0</v>
      </c>
      <c r="Q104" s="7">
        <f>vlookup($A104,EarthSpace!$A:$M,13,false)</f>
        <v>0</v>
      </c>
      <c r="R104" s="7">
        <f>vlookup($A104,Biology!$A:$M,13,false)</f>
        <v>0</v>
      </c>
      <c r="S104" s="7">
        <f>vlookup($A104,Physics!$A:$M,13,false)</f>
        <v>3.2</v>
      </c>
    </row>
    <row r="105">
      <c r="A105" s="6" t="s">
        <v>195</v>
      </c>
      <c r="B105" s="7" t="str">
        <f>vlookup($A105,Users!$B$1:$H1000,3,false)</f>
        <v>Cedric</v>
      </c>
      <c r="C105" s="7" t="str">
        <f>vlookup($A105,Users!$B$1:$H1000,6,false)</f>
        <v>PRISMS</v>
      </c>
      <c r="D105" s="7">
        <f>vlookup($C105,Teams!$B:$D,3,false)</f>
        <v>5</v>
      </c>
      <c r="E105" s="7">
        <f t="shared" si="1"/>
        <v>120</v>
      </c>
      <c r="F105" s="7">
        <f>countifs(PrelimRaw!$D$1:$D1000,$A105,PrelimRaw!$C$1:$C1000,4)+countifs(PrelimRaw!$D$1:$D1000,$A105,PrelimRaw!$C$1:$C1000,14)</f>
        <v>8</v>
      </c>
      <c r="G105" s="7">
        <f>countifs(PrelimRaw!$D$1:$D1000,$A105,PrelimRaw!$C$1:$C1000,0)</f>
        <v>2</v>
      </c>
      <c r="H105" s="7">
        <f>countifs(PrelimRaw!$D$1:$D1000,$A105,PrelimRaw!$C$1:$C1000,-4)</f>
        <v>0</v>
      </c>
      <c r="I105" s="7">
        <f t="shared" si="2"/>
        <v>10</v>
      </c>
      <c r="J105" s="8">
        <f t="shared" si="3"/>
        <v>0.08333333333</v>
      </c>
      <c r="K105" s="8">
        <f t="shared" si="4"/>
        <v>0.8</v>
      </c>
      <c r="L105" s="7">
        <f t="shared" si="5"/>
        <v>32</v>
      </c>
      <c r="M105" s="11">
        <f t="shared" si="6"/>
        <v>6.4</v>
      </c>
      <c r="N105" s="7">
        <f>vlookup($A105,'X-Risk'!$A:$M,13,false)</f>
        <v>0</v>
      </c>
      <c r="O105" s="7">
        <f>vlookup($A105,Math!$A:$M,13,false)</f>
        <v>3.2</v>
      </c>
      <c r="P105" s="7">
        <f>vlookup($A105,Chemistry!$A:$M,13,false)</f>
        <v>0.8</v>
      </c>
      <c r="Q105" s="7">
        <f>vlookup($A105,EarthSpace!$A:$M,13,false)</f>
        <v>1.6</v>
      </c>
      <c r="R105" s="7">
        <f>vlookup($A105,Biology!$A:$M,13,false)</f>
        <v>0</v>
      </c>
      <c r="S105" s="7">
        <f>vlookup($A105,Physics!$A:$M,13,false)</f>
        <v>0.8</v>
      </c>
    </row>
    <row r="106">
      <c r="A106" s="6" t="s">
        <v>58</v>
      </c>
      <c r="B106" s="7" t="str">
        <f>vlookup($A106,Users!$B$1:$H1000,3,false)</f>
        <v>Jerry</v>
      </c>
      <c r="C106" s="7" t="str">
        <f>vlookup($A106,Users!$B$1:$H1000,6,false)</f>
        <v>Enloe B</v>
      </c>
      <c r="D106" s="7">
        <f>vlookup($C106,Teams!$B:$D,3,false)</f>
        <v>5</v>
      </c>
      <c r="E106" s="7">
        <f t="shared" si="1"/>
        <v>120</v>
      </c>
      <c r="F106" s="7">
        <f>countifs(PrelimRaw!$D$1:$D1000,$A106,PrelimRaw!$C$1:$C1000,4)+countifs(PrelimRaw!$D$1:$D1000,$A106,PrelimRaw!$C$1:$C1000,14)</f>
        <v>8</v>
      </c>
      <c r="G106" s="7">
        <f>countifs(PrelimRaw!$D$1:$D1000,$A106,PrelimRaw!$C$1:$C1000,0)</f>
        <v>5</v>
      </c>
      <c r="H106" s="7">
        <f>countifs(PrelimRaw!$D$1:$D1000,$A106,PrelimRaw!$C$1:$C1000,-4)</f>
        <v>1</v>
      </c>
      <c r="I106" s="7">
        <f t="shared" si="2"/>
        <v>14</v>
      </c>
      <c r="J106" s="8">
        <f t="shared" si="3"/>
        <v>0.1166666667</v>
      </c>
      <c r="K106" s="8">
        <f t="shared" si="4"/>
        <v>0.5714285714</v>
      </c>
      <c r="L106" s="7">
        <f t="shared" si="5"/>
        <v>28</v>
      </c>
      <c r="M106" s="11">
        <f t="shared" si="6"/>
        <v>5.6</v>
      </c>
      <c r="N106" s="7">
        <f>vlookup($A106,'X-Risk'!$A:$M,13,false)</f>
        <v>0.8</v>
      </c>
      <c r="O106" s="7">
        <f>vlookup($A106,Math!$A:$M,13,false)</f>
        <v>0</v>
      </c>
      <c r="P106" s="7">
        <f>vlookup($A106,Chemistry!$A:$M,13,false)</f>
        <v>0</v>
      </c>
      <c r="Q106" s="7">
        <f>vlookup($A106,EarthSpace!$A:$M,13,false)</f>
        <v>0</v>
      </c>
      <c r="R106" s="7">
        <f>vlookup($A106,Biology!$A:$M,13,false)</f>
        <v>4</v>
      </c>
      <c r="S106" s="7">
        <f>vlookup($A106,Physics!$A:$M,13,false)</f>
        <v>0.8</v>
      </c>
    </row>
    <row r="107">
      <c r="A107" s="6" t="s">
        <v>90</v>
      </c>
      <c r="B107" s="7" t="str">
        <f>vlookup($A107,Users!$B$1:$H1000,3,false)</f>
        <v>Jerry</v>
      </c>
      <c r="C107" s="7" t="str">
        <f>vlookup($A107,Users!$B$1:$H1000,6,false)</f>
        <v>MSJ</v>
      </c>
      <c r="D107" s="7">
        <f>vlookup($C107,Teams!$B:$D,3,false)</f>
        <v>5</v>
      </c>
      <c r="E107" s="7">
        <f t="shared" si="1"/>
        <v>120</v>
      </c>
      <c r="F107" s="7">
        <f>countifs(PrelimRaw!$D$1:$D1000,$A107,PrelimRaw!$C$1:$C1000,4)+countifs(PrelimRaw!$D$1:$D1000,$A107,PrelimRaw!$C$1:$C1000,14)</f>
        <v>8</v>
      </c>
      <c r="G107" s="7">
        <f>countifs(PrelimRaw!$D$1:$D1000,$A107,PrelimRaw!$C$1:$C1000,0)</f>
        <v>5</v>
      </c>
      <c r="H107" s="7">
        <f>countifs(PrelimRaw!$D$1:$D1000,$A107,PrelimRaw!$C$1:$C1000,-4)</f>
        <v>1</v>
      </c>
      <c r="I107" s="7">
        <f t="shared" si="2"/>
        <v>14</v>
      </c>
      <c r="J107" s="8">
        <f t="shared" si="3"/>
        <v>0.1166666667</v>
      </c>
      <c r="K107" s="8">
        <f t="shared" si="4"/>
        <v>0.5714285714</v>
      </c>
      <c r="L107" s="7">
        <f t="shared" si="5"/>
        <v>28</v>
      </c>
      <c r="M107" s="11">
        <f t="shared" si="6"/>
        <v>5.6</v>
      </c>
      <c r="N107" s="7">
        <f>vlookup($A107,'X-Risk'!$A:$M,13,false)</f>
        <v>0.8</v>
      </c>
      <c r="O107" s="7">
        <f>vlookup($A107,Math!$A:$M,13,false)</f>
        <v>0</v>
      </c>
      <c r="P107" s="7">
        <f>vlookup($A107,Chemistry!$A:$M,13,false)</f>
        <v>0</v>
      </c>
      <c r="Q107" s="7">
        <f>vlookup($A107,EarthSpace!$A:$M,13,false)</f>
        <v>3.2</v>
      </c>
      <c r="R107" s="7">
        <f>vlookup($A107,Biology!$A:$M,13,false)</f>
        <v>0</v>
      </c>
      <c r="S107" s="7">
        <f>vlookup($A107,Physics!$A:$M,13,false)</f>
        <v>1.6</v>
      </c>
    </row>
    <row r="108">
      <c r="A108" s="6" t="s">
        <v>94</v>
      </c>
      <c r="B108" s="7" t="str">
        <f>vlookup($A108,Users!$B$1:$H1000,3,false)</f>
        <v>Felicity</v>
      </c>
      <c r="C108" s="7" t="str">
        <f>vlookup($A108,Users!$B$1:$H1000,6,false)</f>
        <v>PRISMS</v>
      </c>
      <c r="D108" s="7">
        <f>vlookup($C108,Teams!$B:$D,3,false)</f>
        <v>5</v>
      </c>
      <c r="E108" s="7">
        <f t="shared" si="1"/>
        <v>120</v>
      </c>
      <c r="F108" s="7">
        <f>countifs(PrelimRaw!$D$1:$D1000,$A108,PrelimRaw!$C$1:$C1000,4)+countifs(PrelimRaw!$D$1:$D1000,$A108,PrelimRaw!$C$1:$C1000,14)</f>
        <v>7</v>
      </c>
      <c r="G108" s="7">
        <f>countifs(PrelimRaw!$D$1:$D1000,$A108,PrelimRaw!$C$1:$C1000,0)</f>
        <v>3</v>
      </c>
      <c r="H108" s="7">
        <f>countifs(PrelimRaw!$D$1:$D1000,$A108,PrelimRaw!$C$1:$C1000,-4)</f>
        <v>0</v>
      </c>
      <c r="I108" s="7">
        <f t="shared" si="2"/>
        <v>10</v>
      </c>
      <c r="J108" s="8">
        <f t="shared" si="3"/>
        <v>0.08333333333</v>
      </c>
      <c r="K108" s="8">
        <f t="shared" si="4"/>
        <v>0.7</v>
      </c>
      <c r="L108" s="7">
        <f t="shared" si="5"/>
        <v>28</v>
      </c>
      <c r="M108" s="11">
        <f t="shared" si="6"/>
        <v>5.6</v>
      </c>
      <c r="N108" s="7">
        <f>vlookup($A108,'X-Risk'!$A:$M,13,false)</f>
        <v>0</v>
      </c>
      <c r="O108" s="7">
        <f>vlookup($A108,Math!$A:$M,13,false)</f>
        <v>1.6</v>
      </c>
      <c r="P108" s="7">
        <f>vlookup($A108,Chemistry!$A:$M,13,false)</f>
        <v>3.2</v>
      </c>
      <c r="Q108" s="7">
        <f>vlookup($A108,EarthSpace!$A:$M,13,false)</f>
        <v>0</v>
      </c>
      <c r="R108" s="7">
        <f>vlookup($A108,Biology!$A:$M,13,false)</f>
        <v>0</v>
      </c>
      <c r="S108" s="7">
        <f>vlookup($A108,Physics!$A:$M,13,false)</f>
        <v>0.8</v>
      </c>
    </row>
    <row r="109">
      <c r="A109" s="6" t="s">
        <v>141</v>
      </c>
      <c r="B109" s="7" t="str">
        <f>vlookup($A109,Users!$B$1:$H1000,3,false)</f>
        <v>Tony</v>
      </c>
      <c r="C109" s="7" t="str">
        <f>vlookup($A109,Users!$B$1:$H1000,6,false)</f>
        <v>Shen</v>
      </c>
      <c r="D109" s="7">
        <f>vlookup($C109,Teams!$B:$D,3,false)</f>
        <v>5</v>
      </c>
      <c r="E109" s="7">
        <f t="shared" si="1"/>
        <v>120</v>
      </c>
      <c r="F109" s="7">
        <f>countifs(PrelimRaw!$D$1:$D1000,$A109,PrelimRaw!$C$1:$C1000,4)+countifs(PrelimRaw!$D$1:$D1000,$A109,PrelimRaw!$C$1:$C1000,14)</f>
        <v>8</v>
      </c>
      <c r="G109" s="7">
        <f>countifs(PrelimRaw!$D$1:$D1000,$A109,PrelimRaw!$C$1:$C1000,0)</f>
        <v>2</v>
      </c>
      <c r="H109" s="7">
        <f>countifs(PrelimRaw!$D$1:$D1000,$A109,PrelimRaw!$C$1:$C1000,-4)</f>
        <v>1</v>
      </c>
      <c r="I109" s="7">
        <f t="shared" si="2"/>
        <v>11</v>
      </c>
      <c r="J109" s="8">
        <f t="shared" si="3"/>
        <v>0.09166666667</v>
      </c>
      <c r="K109" s="8">
        <f t="shared" si="4"/>
        <v>0.7272727273</v>
      </c>
      <c r="L109" s="7">
        <f t="shared" si="5"/>
        <v>28</v>
      </c>
      <c r="M109" s="11">
        <f t="shared" si="6"/>
        <v>5.6</v>
      </c>
      <c r="N109" s="7">
        <f>vlookup($A109,'X-Risk'!$A:$M,13,false)</f>
        <v>0.8</v>
      </c>
      <c r="O109" s="7">
        <f>vlookup($A109,Math!$A:$M,13,false)</f>
        <v>2.4</v>
      </c>
      <c r="P109" s="7">
        <f>vlookup($A109,Chemistry!$A:$M,13,false)</f>
        <v>0.8</v>
      </c>
      <c r="Q109" s="7">
        <f>vlookup($A109,EarthSpace!$A:$M,13,false)</f>
        <v>0</v>
      </c>
      <c r="R109" s="7">
        <f>vlookup($A109,Biology!$A:$M,13,false)</f>
        <v>1.6</v>
      </c>
      <c r="S109" s="7">
        <f>vlookup($A109,Physics!$A:$M,13,false)</f>
        <v>0</v>
      </c>
    </row>
    <row r="110">
      <c r="A110" s="6" t="s">
        <v>145</v>
      </c>
      <c r="B110" s="7" t="str">
        <f>vlookup($A110,Users!$B$1:$H1000,3,false)</f>
        <v>Sanshray</v>
      </c>
      <c r="C110" s="7" t="str">
        <f>vlookup($A110,Users!$B$1:$H1000,6,false)</f>
        <v>AHS Broward</v>
      </c>
      <c r="D110" s="7">
        <f>vlookup($C110,Teams!$B:$D,3,false)</f>
        <v>5</v>
      </c>
      <c r="E110" s="7">
        <f t="shared" si="1"/>
        <v>120</v>
      </c>
      <c r="F110" s="7">
        <f>countifs(PrelimRaw!$D$1:$D1000,$A110,PrelimRaw!$C$1:$C1000,4)+countifs(PrelimRaw!$D$1:$D1000,$A110,PrelimRaw!$C$1:$C1000,14)</f>
        <v>7</v>
      </c>
      <c r="G110" s="7">
        <f>countifs(PrelimRaw!$D$1:$D1000,$A110,PrelimRaw!$C$1:$C1000,0)</f>
        <v>3</v>
      </c>
      <c r="H110" s="7">
        <f>countifs(PrelimRaw!$D$1:$D1000,$A110,PrelimRaw!$C$1:$C1000,-4)</f>
        <v>0</v>
      </c>
      <c r="I110" s="7">
        <f t="shared" si="2"/>
        <v>10</v>
      </c>
      <c r="J110" s="8">
        <f t="shared" si="3"/>
        <v>0.08333333333</v>
      </c>
      <c r="K110" s="8">
        <f t="shared" si="4"/>
        <v>0.7</v>
      </c>
      <c r="L110" s="7">
        <f t="shared" si="5"/>
        <v>28</v>
      </c>
      <c r="M110" s="11">
        <f t="shared" si="6"/>
        <v>5.6</v>
      </c>
      <c r="N110" s="7">
        <f>vlookup($A110,'X-Risk'!$A:$M,13,false)</f>
        <v>2.4</v>
      </c>
      <c r="O110" s="7">
        <f>vlookup($A110,Math!$A:$M,13,false)</f>
        <v>0</v>
      </c>
      <c r="P110" s="7">
        <f>vlookup($A110,Chemistry!$A:$M,13,false)</f>
        <v>0</v>
      </c>
      <c r="Q110" s="7">
        <f>vlookup($A110,EarthSpace!$A:$M,13,false)</f>
        <v>0.8</v>
      </c>
      <c r="R110" s="7">
        <f>vlookup($A110,Biology!$A:$M,13,false)</f>
        <v>2.4</v>
      </c>
      <c r="S110" s="7">
        <f>vlookup($A110,Physics!$A:$M,13,false)</f>
        <v>0</v>
      </c>
    </row>
    <row r="111">
      <c r="A111" s="6" t="s">
        <v>165</v>
      </c>
      <c r="B111" s="7" t="str">
        <f>vlookup($A111,Users!$B$1:$H1000,3,false)</f>
        <v>Cindy</v>
      </c>
      <c r="C111" s="7" t="str">
        <f>vlookup($A111,Users!$B$1:$H1000,6,false)</f>
        <v>Interlake A</v>
      </c>
      <c r="D111" s="7">
        <f>vlookup($C111,Teams!$B:$D,3,false)</f>
        <v>5</v>
      </c>
      <c r="E111" s="7">
        <f t="shared" si="1"/>
        <v>120</v>
      </c>
      <c r="F111" s="7">
        <f>countifs(PrelimRaw!$D$1:$D1000,$A111,PrelimRaw!$C$1:$C1000,4)+countifs(PrelimRaw!$D$1:$D1000,$A111,PrelimRaw!$C$1:$C1000,14)</f>
        <v>10</v>
      </c>
      <c r="G111" s="7">
        <f>countifs(PrelimRaw!$D$1:$D1000,$A111,PrelimRaw!$C$1:$C1000,0)</f>
        <v>4</v>
      </c>
      <c r="H111" s="7">
        <f>countifs(PrelimRaw!$D$1:$D1000,$A111,PrelimRaw!$C$1:$C1000,-4)</f>
        <v>3</v>
      </c>
      <c r="I111" s="7">
        <f t="shared" si="2"/>
        <v>17</v>
      </c>
      <c r="J111" s="8">
        <f t="shared" si="3"/>
        <v>0.1416666667</v>
      </c>
      <c r="K111" s="8">
        <f t="shared" si="4"/>
        <v>0.5882352941</v>
      </c>
      <c r="L111" s="7">
        <f t="shared" si="5"/>
        <v>28</v>
      </c>
      <c r="M111" s="11">
        <f t="shared" si="6"/>
        <v>5.6</v>
      </c>
      <c r="N111" s="7">
        <f>vlookup($A111,'X-Risk'!$A:$M,13,false)</f>
        <v>0</v>
      </c>
      <c r="O111" s="7">
        <f>vlookup($A111,Math!$A:$M,13,false)</f>
        <v>0</v>
      </c>
      <c r="P111" s="7">
        <f>vlookup($A111,Chemistry!$A:$M,13,false)</f>
        <v>0</v>
      </c>
      <c r="Q111" s="7">
        <f>vlookup($A111,EarthSpace!$A:$M,13,false)</f>
        <v>0</v>
      </c>
      <c r="R111" s="7">
        <f>vlookup($A111,Biology!$A:$M,13,false)</f>
        <v>5.6</v>
      </c>
      <c r="S111" s="7">
        <f>vlookup($A111,Physics!$A:$M,13,false)</f>
        <v>0</v>
      </c>
    </row>
    <row r="112">
      <c r="A112" s="6" t="s">
        <v>176</v>
      </c>
      <c r="B112" s="7" t="str">
        <f>vlookup($A112,Users!$B$1:$H1000,3,false)</f>
        <v>Chris</v>
      </c>
      <c r="C112" s="7" t="str">
        <f>vlookup($A112,Users!$B$1:$H1000,6,false)</f>
        <v>Troy</v>
      </c>
      <c r="D112" s="7">
        <f>vlookup($C112,Teams!$B:$D,3,false)</f>
        <v>5</v>
      </c>
      <c r="E112" s="7">
        <f t="shared" si="1"/>
        <v>120</v>
      </c>
      <c r="F112" s="7">
        <f>countifs(PrelimRaw!$D$1:$D1000,$A112,PrelimRaw!$C$1:$C1000,4)+countifs(PrelimRaw!$D$1:$D1000,$A112,PrelimRaw!$C$1:$C1000,14)</f>
        <v>9</v>
      </c>
      <c r="G112" s="7">
        <f>countifs(PrelimRaw!$D$1:$D1000,$A112,PrelimRaw!$C$1:$C1000,0)</f>
        <v>9</v>
      </c>
      <c r="H112" s="7">
        <f>countifs(PrelimRaw!$D$1:$D1000,$A112,PrelimRaw!$C$1:$C1000,-4)</f>
        <v>2</v>
      </c>
      <c r="I112" s="7">
        <f t="shared" si="2"/>
        <v>20</v>
      </c>
      <c r="J112" s="8">
        <f t="shared" si="3"/>
        <v>0.1666666667</v>
      </c>
      <c r="K112" s="8">
        <f t="shared" si="4"/>
        <v>0.45</v>
      </c>
      <c r="L112" s="7">
        <f t="shared" si="5"/>
        <v>28</v>
      </c>
      <c r="M112" s="11">
        <f t="shared" si="6"/>
        <v>5.6</v>
      </c>
      <c r="N112" s="7">
        <f>vlookup($A112,'X-Risk'!$A:$M,13,false)</f>
        <v>3.2</v>
      </c>
      <c r="O112" s="7">
        <f>vlookup($A112,Math!$A:$M,13,false)</f>
        <v>0</v>
      </c>
      <c r="P112" s="7">
        <f>vlookup($A112,Chemistry!$A:$M,13,false)</f>
        <v>-0.8</v>
      </c>
      <c r="Q112" s="7">
        <f>vlookup($A112,EarthSpace!$A:$M,13,false)</f>
        <v>2.4</v>
      </c>
      <c r="R112" s="7">
        <f>vlookup($A112,Biology!$A:$M,13,false)</f>
        <v>0</v>
      </c>
      <c r="S112" s="7">
        <f>vlookup($A112,Physics!$A:$M,13,false)</f>
        <v>0.8</v>
      </c>
    </row>
    <row r="113">
      <c r="A113" s="6" t="s">
        <v>207</v>
      </c>
      <c r="B113" s="7" t="str">
        <f>vlookup($A113,Users!$B$1:$H1000,3,false)</f>
        <v>Laurie</v>
      </c>
      <c r="C113" s="7" t="str">
        <f>vlookup($A113,Users!$B$1:$H1000,6,false)</f>
        <v>Buchholz B</v>
      </c>
      <c r="D113" s="7">
        <f>vlookup($C113,Teams!$B:$D,3,false)</f>
        <v>5</v>
      </c>
      <c r="E113" s="7">
        <f t="shared" si="1"/>
        <v>120</v>
      </c>
      <c r="F113" s="7">
        <f>countifs(PrelimRaw!$D$1:$D1000,$A113,PrelimRaw!$C$1:$C1000,4)+countifs(PrelimRaw!$D$1:$D1000,$A113,PrelimRaw!$C$1:$C1000,14)</f>
        <v>7</v>
      </c>
      <c r="G113" s="7">
        <f>countifs(PrelimRaw!$D$1:$D1000,$A113,PrelimRaw!$C$1:$C1000,0)</f>
        <v>5</v>
      </c>
      <c r="H113" s="7">
        <f>countifs(PrelimRaw!$D$1:$D1000,$A113,PrelimRaw!$C$1:$C1000,-4)</f>
        <v>0</v>
      </c>
      <c r="I113" s="7">
        <f t="shared" si="2"/>
        <v>12</v>
      </c>
      <c r="J113" s="8">
        <f t="shared" si="3"/>
        <v>0.1</v>
      </c>
      <c r="K113" s="8">
        <f t="shared" si="4"/>
        <v>0.5833333333</v>
      </c>
      <c r="L113" s="7">
        <f t="shared" si="5"/>
        <v>28</v>
      </c>
      <c r="M113" s="11">
        <f t="shared" si="6"/>
        <v>5.6</v>
      </c>
      <c r="N113" s="7">
        <f>vlookup($A113,'X-Risk'!$A:$M,13,false)</f>
        <v>0.8</v>
      </c>
      <c r="O113" s="7">
        <f>vlookup($A113,Math!$A:$M,13,false)</f>
        <v>0</v>
      </c>
      <c r="P113" s="7">
        <f>vlookup($A113,Chemistry!$A:$M,13,false)</f>
        <v>0</v>
      </c>
      <c r="Q113" s="7">
        <f>vlookup($A113,EarthSpace!$A:$M,13,false)</f>
        <v>0</v>
      </c>
      <c r="R113" s="7">
        <f>vlookup($A113,Biology!$A:$M,13,false)</f>
        <v>4.8</v>
      </c>
      <c r="S113" s="7">
        <f>vlookup($A113,Physics!$A:$M,13,false)</f>
        <v>0</v>
      </c>
    </row>
    <row r="114">
      <c r="A114" s="6" t="s">
        <v>222</v>
      </c>
      <c r="B114" s="7" t="str">
        <f>vlookup($A114,Users!$B$1:$H1000,3,false)</f>
        <v>Nathan</v>
      </c>
      <c r="C114" s="7" t="str">
        <f>vlookup($A114,Users!$B$1:$H1000,6,false)</f>
        <v>University</v>
      </c>
      <c r="D114" s="7">
        <f>vlookup($C114,Teams!$B:$D,3,false)</f>
        <v>5</v>
      </c>
      <c r="E114" s="7">
        <f t="shared" si="1"/>
        <v>120</v>
      </c>
      <c r="F114" s="7">
        <f>countifs(PrelimRaw!$D$1:$D1000,$A114,PrelimRaw!$C$1:$C1000,4)+countifs(PrelimRaw!$D$1:$D1000,$A114,PrelimRaw!$C$1:$C1000,14)</f>
        <v>7</v>
      </c>
      <c r="G114" s="7">
        <f>countifs(PrelimRaw!$D$1:$D1000,$A114,PrelimRaw!$C$1:$C1000,0)</f>
        <v>1</v>
      </c>
      <c r="H114" s="7">
        <f>countifs(PrelimRaw!$D$1:$D1000,$A114,PrelimRaw!$C$1:$C1000,-4)</f>
        <v>0</v>
      </c>
      <c r="I114" s="7">
        <f t="shared" si="2"/>
        <v>8</v>
      </c>
      <c r="J114" s="8">
        <f t="shared" si="3"/>
        <v>0.06666666667</v>
      </c>
      <c r="K114" s="8">
        <f t="shared" si="4"/>
        <v>0.875</v>
      </c>
      <c r="L114" s="7">
        <f t="shared" si="5"/>
        <v>28</v>
      </c>
      <c r="M114" s="11">
        <f t="shared" si="6"/>
        <v>5.6</v>
      </c>
      <c r="N114" s="7">
        <f>vlookup($A114,'X-Risk'!$A:$M,13,false)</f>
        <v>1.6</v>
      </c>
      <c r="O114" s="7">
        <f>vlookup($A114,Math!$A:$M,13,false)</f>
        <v>0.8</v>
      </c>
      <c r="P114" s="7">
        <f>vlookup($A114,Chemistry!$A:$M,13,false)</f>
        <v>3.2</v>
      </c>
      <c r="Q114" s="7">
        <f>vlookup($A114,EarthSpace!$A:$M,13,false)</f>
        <v>0</v>
      </c>
      <c r="R114" s="7">
        <f>vlookup($A114,Biology!$A:$M,13,false)</f>
        <v>0</v>
      </c>
      <c r="S114" s="7">
        <f>vlookup($A114,Physics!$A:$M,13,false)</f>
        <v>0</v>
      </c>
    </row>
    <row r="115">
      <c r="A115" s="6" t="s">
        <v>39</v>
      </c>
      <c r="B115" s="7" t="str">
        <f>vlookup($A115,Users!$B$1:$H1000,3,false)</f>
        <v>Emmanuel</v>
      </c>
      <c r="C115" s="7" t="str">
        <f>vlookup($A115,Users!$B$1:$H1000,6,false)</f>
        <v>Buchholz A</v>
      </c>
      <c r="D115" s="7">
        <f>vlookup($C115,Teams!$B:$D,3,false)</f>
        <v>5</v>
      </c>
      <c r="E115" s="7">
        <f t="shared" si="1"/>
        <v>120</v>
      </c>
      <c r="F115" s="7">
        <f>countifs(PrelimRaw!$D$1:$D1000,$A115,PrelimRaw!$C$1:$C1000,4)+countifs(PrelimRaw!$D$1:$D1000,$A115,PrelimRaw!$C$1:$C1000,14)</f>
        <v>6</v>
      </c>
      <c r="G115" s="7">
        <f>countifs(PrelimRaw!$D$1:$D1000,$A115,PrelimRaw!$C$1:$C1000,0)</f>
        <v>2</v>
      </c>
      <c r="H115" s="7">
        <f>countifs(PrelimRaw!$D$1:$D1000,$A115,PrelimRaw!$C$1:$C1000,-4)</f>
        <v>0</v>
      </c>
      <c r="I115" s="7">
        <f t="shared" si="2"/>
        <v>8</v>
      </c>
      <c r="J115" s="8">
        <f t="shared" si="3"/>
        <v>0.06666666667</v>
      </c>
      <c r="K115" s="8">
        <f t="shared" si="4"/>
        <v>0.75</v>
      </c>
      <c r="L115" s="7">
        <f t="shared" si="5"/>
        <v>24</v>
      </c>
      <c r="M115" s="11">
        <f t="shared" si="6"/>
        <v>4.8</v>
      </c>
      <c r="N115" s="7">
        <f>vlookup($A115,'X-Risk'!$A:$M,13,false)</f>
        <v>2.4</v>
      </c>
      <c r="O115" s="7">
        <f>vlookup($A115,Math!$A:$M,13,false)</f>
        <v>0</v>
      </c>
      <c r="P115" s="7">
        <f>vlookup($A115,Chemistry!$A:$M,13,false)</f>
        <v>0</v>
      </c>
      <c r="Q115" s="7">
        <f>vlookup($A115,EarthSpace!$A:$M,13,false)</f>
        <v>2.4</v>
      </c>
      <c r="R115" s="7">
        <f>vlookup($A115,Biology!$A:$M,13,false)</f>
        <v>0</v>
      </c>
      <c r="S115" s="7">
        <f>vlookup($A115,Physics!$A:$M,13,false)</f>
        <v>0</v>
      </c>
    </row>
    <row r="116">
      <c r="A116" s="6" t="s">
        <v>48</v>
      </c>
      <c r="B116" s="7" t="str">
        <f>vlookup($A116,Users!$B$1:$H1000,3,false)</f>
        <v>Shreyash</v>
      </c>
      <c r="C116" s="7" t="str">
        <f>vlookup($A116,Users!$B$1:$H1000,6,false)</f>
        <v>WWPN</v>
      </c>
      <c r="D116" s="7">
        <f>vlookup($C116,Teams!$B:$D,3,false)</f>
        <v>5</v>
      </c>
      <c r="E116" s="7">
        <f t="shared" si="1"/>
        <v>120</v>
      </c>
      <c r="F116" s="7">
        <f>countifs(PrelimRaw!$D$1:$D1000,$A116,PrelimRaw!$C$1:$C1000,4)+countifs(PrelimRaw!$D$1:$D1000,$A116,PrelimRaw!$C$1:$C1000,14)</f>
        <v>7</v>
      </c>
      <c r="G116" s="7">
        <f>countifs(PrelimRaw!$D$1:$D1000,$A116,PrelimRaw!$C$1:$C1000,0)</f>
        <v>7</v>
      </c>
      <c r="H116" s="7">
        <f>countifs(PrelimRaw!$D$1:$D1000,$A116,PrelimRaw!$C$1:$C1000,-4)</f>
        <v>1</v>
      </c>
      <c r="I116" s="7">
        <f t="shared" si="2"/>
        <v>15</v>
      </c>
      <c r="J116" s="8">
        <f t="shared" si="3"/>
        <v>0.125</v>
      </c>
      <c r="K116" s="8">
        <f t="shared" si="4"/>
        <v>0.4666666667</v>
      </c>
      <c r="L116" s="7">
        <f t="shared" si="5"/>
        <v>24</v>
      </c>
      <c r="M116" s="11">
        <f t="shared" si="6"/>
        <v>4.8</v>
      </c>
      <c r="N116" s="7">
        <f>vlookup($A116,'X-Risk'!$A:$M,13,false)</f>
        <v>3.2</v>
      </c>
      <c r="O116" s="7">
        <f>vlookup($A116,Math!$A:$M,13,false)</f>
        <v>0.8</v>
      </c>
      <c r="P116" s="7">
        <f>vlookup($A116,Chemistry!$A:$M,13,false)</f>
        <v>0</v>
      </c>
      <c r="Q116" s="7">
        <f>vlookup($A116,EarthSpace!$A:$M,13,false)</f>
        <v>0.8</v>
      </c>
      <c r="R116" s="7">
        <f>vlookup($A116,Biology!$A:$M,13,false)</f>
        <v>0</v>
      </c>
      <c r="S116" s="7">
        <f>vlookup($A116,Physics!$A:$M,13,false)</f>
        <v>0</v>
      </c>
    </row>
    <row r="117">
      <c r="A117" s="6" t="s">
        <v>81</v>
      </c>
      <c r="B117" s="7" t="str">
        <f>vlookup($A117,Users!$B$1:$H1000,3,false)</f>
        <v>Abheek</v>
      </c>
      <c r="C117" s="7" t="str">
        <f>vlookup($A117,Users!$B$1:$H1000,6,false)</f>
        <v>Ladue</v>
      </c>
      <c r="D117" s="7">
        <f>vlookup($C117,Teams!$B:$D,3,false)</f>
        <v>5</v>
      </c>
      <c r="E117" s="7">
        <f t="shared" si="1"/>
        <v>120</v>
      </c>
      <c r="F117" s="7">
        <f>countifs(PrelimRaw!$D$1:$D1000,$A117,PrelimRaw!$C$1:$C1000,4)+countifs(PrelimRaw!$D$1:$D1000,$A117,PrelimRaw!$C$1:$C1000,14)</f>
        <v>6</v>
      </c>
      <c r="G117" s="7">
        <f>countifs(PrelimRaw!$D$1:$D1000,$A117,PrelimRaw!$C$1:$C1000,0)</f>
        <v>4</v>
      </c>
      <c r="H117" s="7">
        <f>countifs(PrelimRaw!$D$1:$D1000,$A117,PrelimRaw!$C$1:$C1000,-4)</f>
        <v>0</v>
      </c>
      <c r="I117" s="7">
        <f t="shared" si="2"/>
        <v>10</v>
      </c>
      <c r="J117" s="8">
        <f t="shared" si="3"/>
        <v>0.08333333333</v>
      </c>
      <c r="K117" s="8">
        <f t="shared" si="4"/>
        <v>0.6</v>
      </c>
      <c r="L117" s="7">
        <f t="shared" si="5"/>
        <v>24</v>
      </c>
      <c r="M117" s="11">
        <f t="shared" si="6"/>
        <v>4.8</v>
      </c>
      <c r="N117" s="7">
        <f>vlookup($A117,'X-Risk'!$A:$M,13,false)</f>
        <v>0.8</v>
      </c>
      <c r="O117" s="7">
        <f>vlookup($A117,Math!$A:$M,13,false)</f>
        <v>0</v>
      </c>
      <c r="P117" s="7">
        <f>vlookup($A117,Chemistry!$A:$M,13,false)</f>
        <v>0</v>
      </c>
      <c r="Q117" s="7">
        <f>vlookup($A117,EarthSpace!$A:$M,13,false)</f>
        <v>2.4</v>
      </c>
      <c r="R117" s="7">
        <f>vlookup($A117,Biology!$A:$M,13,false)</f>
        <v>0</v>
      </c>
      <c r="S117" s="7">
        <f>vlookup($A117,Physics!$A:$M,13,false)</f>
        <v>1.6</v>
      </c>
    </row>
    <row r="118">
      <c r="A118" s="6" t="s">
        <v>84</v>
      </c>
      <c r="B118" s="7" t="str">
        <f>vlookup($A118,Users!$B$1:$H1000,3,false)</f>
        <v>Shreyas</v>
      </c>
      <c r="C118" s="7" t="str">
        <f>vlookup($A118,Users!$B$1:$H1000,6,false)</f>
        <v>Lexington A</v>
      </c>
      <c r="D118" s="7">
        <f>vlookup($C118,Teams!$B:$D,3,false)</f>
        <v>5</v>
      </c>
      <c r="E118" s="7">
        <f t="shared" si="1"/>
        <v>120</v>
      </c>
      <c r="F118" s="7">
        <f>countifs(PrelimRaw!$D$1:$D1000,$A118,PrelimRaw!$C$1:$C1000,4)+countifs(PrelimRaw!$D$1:$D1000,$A118,PrelimRaw!$C$1:$C1000,14)</f>
        <v>8</v>
      </c>
      <c r="G118" s="7">
        <f>countifs(PrelimRaw!$D$1:$D1000,$A118,PrelimRaw!$C$1:$C1000,0)</f>
        <v>5</v>
      </c>
      <c r="H118" s="7">
        <f>countifs(PrelimRaw!$D$1:$D1000,$A118,PrelimRaw!$C$1:$C1000,-4)</f>
        <v>2</v>
      </c>
      <c r="I118" s="7">
        <f t="shared" si="2"/>
        <v>15</v>
      </c>
      <c r="J118" s="8">
        <f t="shared" si="3"/>
        <v>0.125</v>
      </c>
      <c r="K118" s="8">
        <f t="shared" si="4"/>
        <v>0.5333333333</v>
      </c>
      <c r="L118" s="7">
        <f t="shared" si="5"/>
        <v>24</v>
      </c>
      <c r="M118" s="11">
        <f t="shared" si="6"/>
        <v>4.8</v>
      </c>
      <c r="N118" s="7">
        <f>vlookup($A118,'X-Risk'!$A:$M,13,false)</f>
        <v>1.6</v>
      </c>
      <c r="O118" s="7">
        <f>vlookup($A118,Math!$A:$M,13,false)</f>
        <v>0.8</v>
      </c>
      <c r="P118" s="7">
        <f>vlookup($A118,Chemistry!$A:$M,13,false)</f>
        <v>0</v>
      </c>
      <c r="Q118" s="7">
        <f>vlookup($A118,EarthSpace!$A:$M,13,false)</f>
        <v>1.6</v>
      </c>
      <c r="R118" s="7">
        <f>vlookup($A118,Biology!$A:$M,13,false)</f>
        <v>0.8</v>
      </c>
      <c r="S118" s="7">
        <f>vlookup($A118,Physics!$A:$M,13,false)</f>
        <v>0</v>
      </c>
    </row>
    <row r="119">
      <c r="A119" s="6" t="s">
        <v>97</v>
      </c>
      <c r="B119" s="7" t="str">
        <f>vlookup($A119,Users!$B$1:$H1000,3,false)</f>
        <v>Jonathan</v>
      </c>
      <c r="C119" s="7" t="str">
        <f>vlookup($A119,Users!$B$1:$H1000,6,false)</f>
        <v>Blair B</v>
      </c>
      <c r="D119" s="7">
        <f>vlookup($C119,Teams!$B:$D,3,false)</f>
        <v>5</v>
      </c>
      <c r="E119" s="7">
        <f t="shared" si="1"/>
        <v>120</v>
      </c>
      <c r="F119" s="7">
        <f>countifs(PrelimRaw!$D$1:$D1000,$A119,PrelimRaw!$C$1:$C1000,4)+countifs(PrelimRaw!$D$1:$D1000,$A119,PrelimRaw!$C$1:$C1000,14)</f>
        <v>6</v>
      </c>
      <c r="G119" s="7">
        <f>countifs(PrelimRaw!$D$1:$D1000,$A119,PrelimRaw!$C$1:$C1000,0)</f>
        <v>6</v>
      </c>
      <c r="H119" s="7">
        <f>countifs(PrelimRaw!$D$1:$D1000,$A119,PrelimRaw!$C$1:$C1000,-4)</f>
        <v>0</v>
      </c>
      <c r="I119" s="7">
        <f t="shared" si="2"/>
        <v>12</v>
      </c>
      <c r="J119" s="8">
        <f t="shared" si="3"/>
        <v>0.1</v>
      </c>
      <c r="K119" s="8">
        <f t="shared" si="4"/>
        <v>0.5</v>
      </c>
      <c r="L119" s="7">
        <f t="shared" si="5"/>
        <v>24</v>
      </c>
      <c r="M119" s="11">
        <f t="shared" si="6"/>
        <v>4.8</v>
      </c>
      <c r="N119" s="7">
        <f>vlookup($A119,'X-Risk'!$A:$M,13,false)</f>
        <v>0.8</v>
      </c>
      <c r="O119" s="7">
        <f>vlookup($A119,Math!$A:$M,13,false)</f>
        <v>0</v>
      </c>
      <c r="P119" s="7">
        <f>vlookup($A119,Chemistry!$A:$M,13,false)</f>
        <v>1.6</v>
      </c>
      <c r="Q119" s="7">
        <f>vlookup($A119,EarthSpace!$A:$M,13,false)</f>
        <v>0</v>
      </c>
      <c r="R119" s="7">
        <f>vlookup($A119,Biology!$A:$M,13,false)</f>
        <v>2.4</v>
      </c>
      <c r="S119" s="7">
        <f>vlookup($A119,Physics!$A:$M,13,false)</f>
        <v>0</v>
      </c>
    </row>
    <row r="120">
      <c r="A120" s="6" t="s">
        <v>113</v>
      </c>
      <c r="B120" s="7" t="str">
        <f>vlookup($A120,Users!$B$1:$H1000,3,false)</f>
        <v>Antone</v>
      </c>
      <c r="C120" s="7" t="str">
        <f>vlookup($A120,Users!$B$1:$H1000,6,false)</f>
        <v>Lynbrook</v>
      </c>
      <c r="D120" s="7">
        <f>vlookup($C120,Teams!$B:$D,3,false)</f>
        <v>5</v>
      </c>
      <c r="E120" s="7">
        <f t="shared" si="1"/>
        <v>120</v>
      </c>
      <c r="F120" s="7">
        <f>countifs(PrelimRaw!$D$1:$D1000,$A120,PrelimRaw!$C$1:$C1000,4)+countifs(PrelimRaw!$D$1:$D1000,$A120,PrelimRaw!$C$1:$C1000,14)</f>
        <v>7</v>
      </c>
      <c r="G120" s="7">
        <f>countifs(PrelimRaw!$D$1:$D1000,$A120,PrelimRaw!$C$1:$C1000,0)</f>
        <v>3</v>
      </c>
      <c r="H120" s="7">
        <f>countifs(PrelimRaw!$D$1:$D1000,$A120,PrelimRaw!$C$1:$C1000,-4)</f>
        <v>1</v>
      </c>
      <c r="I120" s="7">
        <f t="shared" si="2"/>
        <v>11</v>
      </c>
      <c r="J120" s="8">
        <f t="shared" si="3"/>
        <v>0.09166666667</v>
      </c>
      <c r="K120" s="8">
        <f t="shared" si="4"/>
        <v>0.6363636364</v>
      </c>
      <c r="L120" s="7">
        <f t="shared" si="5"/>
        <v>24</v>
      </c>
      <c r="M120" s="11">
        <f t="shared" si="6"/>
        <v>4.8</v>
      </c>
      <c r="N120" s="7">
        <f>vlookup($A120,'X-Risk'!$A:$M,13,false)</f>
        <v>1.6</v>
      </c>
      <c r="O120" s="7">
        <f>vlookup($A120,Math!$A:$M,13,false)</f>
        <v>0</v>
      </c>
      <c r="P120" s="7">
        <f>vlookup($A120,Chemistry!$A:$M,13,false)</f>
        <v>0</v>
      </c>
      <c r="Q120" s="7">
        <f>vlookup($A120,EarthSpace!$A:$M,13,false)</f>
        <v>0</v>
      </c>
      <c r="R120" s="7">
        <f>vlookup($A120,Biology!$A:$M,13,false)</f>
        <v>3.2</v>
      </c>
      <c r="S120" s="7">
        <f>vlookup($A120,Physics!$A:$M,13,false)</f>
        <v>0</v>
      </c>
    </row>
    <row r="121">
      <c r="A121" s="6" t="s">
        <v>136</v>
      </c>
      <c r="B121" s="7" t="str">
        <f>vlookup($A121,Users!$B$1:$H1000,3,false)</f>
        <v>Aditi</v>
      </c>
      <c r="C121" s="7" t="str">
        <f>vlookup($A121,Users!$B$1:$H1000,6,false)</f>
        <v>Cupertino</v>
      </c>
      <c r="D121" s="7">
        <f>vlookup($C121,Teams!$B:$D,3,false)</f>
        <v>5</v>
      </c>
      <c r="E121" s="7">
        <f t="shared" si="1"/>
        <v>120</v>
      </c>
      <c r="F121" s="7">
        <f>countifs(PrelimRaw!$D$1:$D1000,$A121,PrelimRaw!$C$1:$C1000,4)+countifs(PrelimRaw!$D$1:$D1000,$A121,PrelimRaw!$C$1:$C1000,14)</f>
        <v>6</v>
      </c>
      <c r="G121" s="7">
        <f>countifs(PrelimRaw!$D$1:$D1000,$A121,PrelimRaw!$C$1:$C1000,0)</f>
        <v>2</v>
      </c>
      <c r="H121" s="7">
        <f>countifs(PrelimRaw!$D$1:$D1000,$A121,PrelimRaw!$C$1:$C1000,-4)</f>
        <v>0</v>
      </c>
      <c r="I121" s="7">
        <f t="shared" si="2"/>
        <v>8</v>
      </c>
      <c r="J121" s="8">
        <f t="shared" si="3"/>
        <v>0.06666666667</v>
      </c>
      <c r="K121" s="8">
        <f t="shared" si="4"/>
        <v>0.75</v>
      </c>
      <c r="L121" s="7">
        <f t="shared" si="5"/>
        <v>24</v>
      </c>
      <c r="M121" s="11">
        <f t="shared" si="6"/>
        <v>4.8</v>
      </c>
      <c r="N121" s="7">
        <f>vlookup($A121,'X-Risk'!$A:$M,13,false)</f>
        <v>0</v>
      </c>
      <c r="O121" s="7">
        <f>vlookup($A121,Math!$A:$M,13,false)</f>
        <v>2.4</v>
      </c>
      <c r="P121" s="7">
        <f>vlookup($A121,Chemistry!$A:$M,13,false)</f>
        <v>0.8</v>
      </c>
      <c r="Q121" s="7">
        <f>vlookup($A121,EarthSpace!$A:$M,13,false)</f>
        <v>0</v>
      </c>
      <c r="R121" s="7">
        <f>vlookup($A121,Biology!$A:$M,13,false)</f>
        <v>1.6</v>
      </c>
      <c r="S121" s="7">
        <f>vlookup($A121,Physics!$A:$M,13,false)</f>
        <v>0</v>
      </c>
    </row>
    <row r="122">
      <c r="A122" s="6" t="s">
        <v>153</v>
      </c>
      <c r="B122" s="7" t="str">
        <f>vlookup($A122,Users!$B$1:$H1000,3,false)</f>
        <v>Nikhil</v>
      </c>
      <c r="C122" s="7" t="str">
        <f>vlookup($A122,Users!$B$1:$H1000,6,false)</f>
        <v>NCSSM A</v>
      </c>
      <c r="D122" s="7">
        <f>vlookup($C122,Teams!$B:$D,3,false)</f>
        <v>5</v>
      </c>
      <c r="E122" s="7">
        <f t="shared" si="1"/>
        <v>120</v>
      </c>
      <c r="F122" s="7">
        <f>countifs(PrelimRaw!$D$1:$D1000,$A122,PrelimRaw!$C$1:$C1000,4)+countifs(PrelimRaw!$D$1:$D1000,$A122,PrelimRaw!$C$1:$C1000,14)</f>
        <v>6</v>
      </c>
      <c r="G122" s="7">
        <f>countifs(PrelimRaw!$D$1:$D1000,$A122,PrelimRaw!$C$1:$C1000,0)</f>
        <v>5</v>
      </c>
      <c r="H122" s="7">
        <f>countifs(PrelimRaw!$D$1:$D1000,$A122,PrelimRaw!$C$1:$C1000,-4)</f>
        <v>0</v>
      </c>
      <c r="I122" s="7">
        <f t="shared" si="2"/>
        <v>11</v>
      </c>
      <c r="J122" s="8">
        <f t="shared" si="3"/>
        <v>0.09166666667</v>
      </c>
      <c r="K122" s="8">
        <f t="shared" si="4"/>
        <v>0.5454545455</v>
      </c>
      <c r="L122" s="7">
        <f t="shared" si="5"/>
        <v>24</v>
      </c>
      <c r="M122" s="11">
        <f t="shared" si="6"/>
        <v>4.8</v>
      </c>
      <c r="N122" s="7">
        <f>vlookup($A122,'X-Risk'!$A:$M,13,false)</f>
        <v>0</v>
      </c>
      <c r="O122" s="7">
        <f>vlookup($A122,Math!$A:$M,13,false)</f>
        <v>2.4</v>
      </c>
      <c r="P122" s="7">
        <f>vlookup($A122,Chemistry!$A:$M,13,false)</f>
        <v>0</v>
      </c>
      <c r="Q122" s="7">
        <f>vlookup($A122,EarthSpace!$A:$M,13,false)</f>
        <v>2.4</v>
      </c>
      <c r="R122" s="7">
        <f>vlookup($A122,Biology!$A:$M,13,false)</f>
        <v>0</v>
      </c>
      <c r="S122" s="7">
        <f>vlookup($A122,Physics!$A:$M,13,false)</f>
        <v>0</v>
      </c>
    </row>
    <row r="123">
      <c r="A123" s="6" t="s">
        <v>190</v>
      </c>
      <c r="B123" s="7" t="str">
        <f>vlookup($A123,Users!$B$1:$H1000,3,false)</f>
        <v>Wendy</v>
      </c>
      <c r="C123" s="7" t="str">
        <f>vlookup($A123,Users!$B$1:$H1000,6,false)</f>
        <v>University</v>
      </c>
      <c r="D123" s="7">
        <f>vlookup($C123,Teams!$B:$D,3,false)</f>
        <v>5</v>
      </c>
      <c r="E123" s="7">
        <f t="shared" si="1"/>
        <v>120</v>
      </c>
      <c r="F123" s="7">
        <f>countifs(PrelimRaw!$D$1:$D1000,$A123,PrelimRaw!$C$1:$C1000,4)+countifs(PrelimRaw!$D$1:$D1000,$A123,PrelimRaw!$C$1:$C1000,14)</f>
        <v>6</v>
      </c>
      <c r="G123" s="7">
        <f>countifs(PrelimRaw!$D$1:$D1000,$A123,PrelimRaw!$C$1:$C1000,0)</f>
        <v>0</v>
      </c>
      <c r="H123" s="7">
        <f>countifs(PrelimRaw!$D$1:$D1000,$A123,PrelimRaw!$C$1:$C1000,-4)</f>
        <v>0</v>
      </c>
      <c r="I123" s="7">
        <f t="shared" si="2"/>
        <v>6</v>
      </c>
      <c r="J123" s="8">
        <f t="shared" si="3"/>
        <v>0.05</v>
      </c>
      <c r="K123" s="8">
        <f t="shared" si="4"/>
        <v>1</v>
      </c>
      <c r="L123" s="7">
        <f t="shared" si="5"/>
        <v>24</v>
      </c>
      <c r="M123" s="11">
        <f t="shared" si="6"/>
        <v>4.8</v>
      </c>
      <c r="N123" s="7">
        <f>vlookup($A123,'X-Risk'!$A:$M,13,false)</f>
        <v>0.8</v>
      </c>
      <c r="O123" s="7">
        <f>vlookup($A123,Math!$A:$M,13,false)</f>
        <v>0</v>
      </c>
      <c r="P123" s="7">
        <f>vlookup($A123,Chemistry!$A:$M,13,false)</f>
        <v>0</v>
      </c>
      <c r="Q123" s="7">
        <f>vlookup($A123,EarthSpace!$A:$M,13,false)</f>
        <v>4</v>
      </c>
      <c r="R123" s="7">
        <f>vlookup($A123,Biology!$A:$M,13,false)</f>
        <v>0</v>
      </c>
      <c r="S123" s="7">
        <f>vlookup($A123,Physics!$A:$M,13,false)</f>
        <v>0</v>
      </c>
    </row>
    <row r="124">
      <c r="A124" s="6" t="s">
        <v>202</v>
      </c>
      <c r="B124" s="7" t="str">
        <f>vlookup($A124,Users!$B$1:$H1000,3,false)</f>
        <v>Pranjal</v>
      </c>
      <c r="C124" s="7" t="str">
        <f>vlookup($A124,Users!$B$1:$H1000,6,false)</f>
        <v>Lynbrook</v>
      </c>
      <c r="D124" s="7">
        <f>vlookup($C124,Teams!$B:$D,3,false)</f>
        <v>5</v>
      </c>
      <c r="E124" s="7">
        <f t="shared" si="1"/>
        <v>120</v>
      </c>
      <c r="F124" s="7">
        <f>countifs(PrelimRaw!$D$1:$D1000,$A124,PrelimRaw!$C$1:$C1000,4)+countifs(PrelimRaw!$D$1:$D1000,$A124,PrelimRaw!$C$1:$C1000,14)</f>
        <v>6</v>
      </c>
      <c r="G124" s="7">
        <f>countifs(PrelimRaw!$D$1:$D1000,$A124,PrelimRaw!$C$1:$C1000,0)</f>
        <v>0</v>
      </c>
      <c r="H124" s="7">
        <f>countifs(PrelimRaw!$D$1:$D1000,$A124,PrelimRaw!$C$1:$C1000,-4)</f>
        <v>0</v>
      </c>
      <c r="I124" s="7">
        <f t="shared" si="2"/>
        <v>6</v>
      </c>
      <c r="J124" s="8">
        <f t="shared" si="3"/>
        <v>0.05</v>
      </c>
      <c r="K124" s="8">
        <f t="shared" si="4"/>
        <v>1</v>
      </c>
      <c r="L124" s="7">
        <f t="shared" si="5"/>
        <v>24</v>
      </c>
      <c r="M124" s="11">
        <f t="shared" si="6"/>
        <v>4.8</v>
      </c>
      <c r="N124" s="7">
        <f>vlookup($A124,'X-Risk'!$A:$M,13,false)</f>
        <v>0</v>
      </c>
      <c r="O124" s="7">
        <f>vlookup($A124,Math!$A:$M,13,false)</f>
        <v>0</v>
      </c>
      <c r="P124" s="7">
        <f>vlookup($A124,Chemistry!$A:$M,13,false)</f>
        <v>0</v>
      </c>
      <c r="Q124" s="7">
        <f>vlookup($A124,EarthSpace!$A:$M,13,false)</f>
        <v>0</v>
      </c>
      <c r="R124" s="7">
        <f>vlookup($A124,Biology!$A:$M,13,false)</f>
        <v>0</v>
      </c>
      <c r="S124" s="7">
        <f>vlookup($A124,Physics!$A:$M,13,false)</f>
        <v>4.8</v>
      </c>
    </row>
    <row r="125">
      <c r="A125" s="6" t="s">
        <v>34</v>
      </c>
      <c r="B125" s="7" t="str">
        <f>vlookup($A125,Users!$B$1:$H1000,3,false)</f>
        <v>Vikas</v>
      </c>
      <c r="C125" s="7" t="str">
        <f>vlookup($A125,Users!$B$1:$H1000,6,false)</f>
        <v>NCSSM B</v>
      </c>
      <c r="D125" s="7">
        <f>vlookup($C125,Teams!$B:$D,3,false)</f>
        <v>5</v>
      </c>
      <c r="E125" s="7">
        <f t="shared" si="1"/>
        <v>120</v>
      </c>
      <c r="F125" s="7">
        <f>countifs(PrelimRaw!$D$1:$D1000,$A125,PrelimRaw!$C$1:$C1000,4)+countifs(PrelimRaw!$D$1:$D1000,$A125,PrelimRaw!$C$1:$C1000,14)</f>
        <v>6</v>
      </c>
      <c r="G125" s="7">
        <f>countifs(PrelimRaw!$D$1:$D1000,$A125,PrelimRaw!$C$1:$C1000,0)</f>
        <v>6</v>
      </c>
      <c r="H125" s="7">
        <f>countifs(PrelimRaw!$D$1:$D1000,$A125,PrelimRaw!$C$1:$C1000,-4)</f>
        <v>1</v>
      </c>
      <c r="I125" s="7">
        <f t="shared" si="2"/>
        <v>13</v>
      </c>
      <c r="J125" s="8">
        <f t="shared" si="3"/>
        <v>0.1083333333</v>
      </c>
      <c r="K125" s="8">
        <f t="shared" si="4"/>
        <v>0.4615384615</v>
      </c>
      <c r="L125" s="7">
        <f t="shared" si="5"/>
        <v>20</v>
      </c>
      <c r="M125" s="11">
        <f t="shared" si="6"/>
        <v>4</v>
      </c>
      <c r="N125" s="7">
        <f>vlookup($A125,'X-Risk'!$A:$M,13,false)</f>
        <v>0.8</v>
      </c>
      <c r="O125" s="7">
        <f>vlookup($A125,Math!$A:$M,13,false)</f>
        <v>2.4</v>
      </c>
      <c r="P125" s="7">
        <f>vlookup($A125,Chemistry!$A:$M,13,false)</f>
        <v>0.8</v>
      </c>
      <c r="Q125" s="7">
        <f>vlookup($A125,EarthSpace!$A:$M,13,false)</f>
        <v>0</v>
      </c>
      <c r="R125" s="7">
        <f>vlookup($A125,Biology!$A:$M,13,false)</f>
        <v>0</v>
      </c>
      <c r="S125" s="7">
        <f>vlookup($A125,Physics!$A:$M,13,false)</f>
        <v>0</v>
      </c>
    </row>
    <row r="126">
      <c r="A126" s="6" t="s">
        <v>37</v>
      </c>
      <c r="B126" s="7" t="str">
        <f>vlookup($A126,Users!$B$1:$H1000,3,false)</f>
        <v>Yajur</v>
      </c>
      <c r="C126" s="7" t="str">
        <f>vlookup($A126,Users!$B$1:$H1000,6,false)</f>
        <v>Davidson</v>
      </c>
      <c r="D126" s="7">
        <f>vlookup($C126,Teams!$B:$D,3,false)</f>
        <v>5</v>
      </c>
      <c r="E126" s="7">
        <f t="shared" si="1"/>
        <v>120</v>
      </c>
      <c r="F126" s="7">
        <f>countifs(PrelimRaw!$D$1:$D1000,$A126,PrelimRaw!$C$1:$C1000,4)+countifs(PrelimRaw!$D$1:$D1000,$A126,PrelimRaw!$C$1:$C1000,14)</f>
        <v>10</v>
      </c>
      <c r="G126" s="7">
        <f>countifs(PrelimRaw!$D$1:$D1000,$A126,PrelimRaw!$C$1:$C1000,0)</f>
        <v>6</v>
      </c>
      <c r="H126" s="7">
        <f>countifs(PrelimRaw!$D$1:$D1000,$A126,PrelimRaw!$C$1:$C1000,-4)</f>
        <v>5</v>
      </c>
      <c r="I126" s="7">
        <f t="shared" si="2"/>
        <v>21</v>
      </c>
      <c r="J126" s="8">
        <f t="shared" si="3"/>
        <v>0.175</v>
      </c>
      <c r="K126" s="8">
        <f t="shared" si="4"/>
        <v>0.4761904762</v>
      </c>
      <c r="L126" s="7">
        <f t="shared" si="5"/>
        <v>20</v>
      </c>
      <c r="M126" s="11">
        <f t="shared" si="6"/>
        <v>4</v>
      </c>
      <c r="N126" s="7">
        <f>vlookup($A126,'X-Risk'!$A:$M,13,false)</f>
        <v>0.8</v>
      </c>
      <c r="O126" s="7">
        <f>vlookup($A126,Math!$A:$M,13,false)</f>
        <v>0</v>
      </c>
      <c r="P126" s="7">
        <f>vlookup($A126,Chemistry!$A:$M,13,false)</f>
        <v>0.8</v>
      </c>
      <c r="Q126" s="7">
        <f>vlookup($A126,EarthSpace!$A:$M,13,false)</f>
        <v>0</v>
      </c>
      <c r="R126" s="7">
        <f>vlookup($A126,Biology!$A:$M,13,false)</f>
        <v>2.4</v>
      </c>
      <c r="S126" s="7">
        <f>vlookup($A126,Physics!$A:$M,13,false)</f>
        <v>0</v>
      </c>
    </row>
    <row r="127">
      <c r="A127" s="6" t="s">
        <v>77</v>
      </c>
      <c r="B127" s="7" t="str">
        <f>vlookup($A127,Users!$B$1:$H1000,3,false)</f>
        <v>Arjun</v>
      </c>
      <c r="C127" s="7" t="str">
        <f>vlookup($A127,Users!$B$1:$H1000,6,false)</f>
        <v>Niskayuna</v>
      </c>
      <c r="D127" s="7">
        <f>vlookup($C127,Teams!$B:$D,3,false)</f>
        <v>5</v>
      </c>
      <c r="E127" s="7">
        <f t="shared" si="1"/>
        <v>120</v>
      </c>
      <c r="F127" s="7">
        <f>countifs(PrelimRaw!$D$1:$D1000,$A127,PrelimRaw!$C$1:$C1000,4)+countifs(PrelimRaw!$D$1:$D1000,$A127,PrelimRaw!$C$1:$C1000,14)</f>
        <v>5</v>
      </c>
      <c r="G127" s="7">
        <f>countifs(PrelimRaw!$D$1:$D1000,$A127,PrelimRaw!$C$1:$C1000,0)</f>
        <v>2</v>
      </c>
      <c r="H127" s="7">
        <f>countifs(PrelimRaw!$D$1:$D1000,$A127,PrelimRaw!$C$1:$C1000,-4)</f>
        <v>0</v>
      </c>
      <c r="I127" s="7">
        <f t="shared" si="2"/>
        <v>7</v>
      </c>
      <c r="J127" s="8">
        <f t="shared" si="3"/>
        <v>0.05833333333</v>
      </c>
      <c r="K127" s="8">
        <f t="shared" si="4"/>
        <v>0.7142857143</v>
      </c>
      <c r="L127" s="7">
        <f t="shared" si="5"/>
        <v>20</v>
      </c>
      <c r="M127" s="11">
        <f t="shared" si="6"/>
        <v>4</v>
      </c>
      <c r="N127" s="7">
        <f>vlookup($A127,'X-Risk'!$A:$M,13,false)</f>
        <v>0</v>
      </c>
      <c r="O127" s="7">
        <f>vlookup($A127,Math!$A:$M,13,false)</f>
        <v>0.8</v>
      </c>
      <c r="P127" s="7">
        <f>vlookup($A127,Chemistry!$A:$M,13,false)</f>
        <v>0.8</v>
      </c>
      <c r="Q127" s="7">
        <f>vlookup($A127,EarthSpace!$A:$M,13,false)</f>
        <v>0</v>
      </c>
      <c r="R127" s="7">
        <f>vlookup($A127,Biology!$A:$M,13,false)</f>
        <v>0.8</v>
      </c>
      <c r="S127" s="7">
        <f>vlookup($A127,Physics!$A:$M,13,false)</f>
        <v>1.6</v>
      </c>
    </row>
    <row r="128">
      <c r="A128" s="6" t="s">
        <v>95</v>
      </c>
      <c r="B128" s="7" t="str">
        <f>vlookup($A128,Users!$B$1:$H1000,3,false)</f>
        <v>Rohan</v>
      </c>
      <c r="C128" s="7" t="str">
        <f>vlookup($A128,Users!$B$1:$H1000,6,false)</f>
        <v>Lakeside</v>
      </c>
      <c r="D128" s="7">
        <f>vlookup($C128,Teams!$B:$D,3,false)</f>
        <v>5</v>
      </c>
      <c r="E128" s="7">
        <f t="shared" si="1"/>
        <v>120</v>
      </c>
      <c r="F128" s="7">
        <f>countifs(PrelimRaw!$D$1:$D1000,$A128,PrelimRaw!$C$1:$C1000,4)+countifs(PrelimRaw!$D$1:$D1000,$A128,PrelimRaw!$C$1:$C1000,14)</f>
        <v>7</v>
      </c>
      <c r="G128" s="7">
        <f>countifs(PrelimRaw!$D$1:$D1000,$A128,PrelimRaw!$C$1:$C1000,0)</f>
        <v>4</v>
      </c>
      <c r="H128" s="7">
        <f>countifs(PrelimRaw!$D$1:$D1000,$A128,PrelimRaw!$C$1:$C1000,-4)</f>
        <v>2</v>
      </c>
      <c r="I128" s="7">
        <f t="shared" si="2"/>
        <v>13</v>
      </c>
      <c r="J128" s="8">
        <f t="shared" si="3"/>
        <v>0.1083333333</v>
      </c>
      <c r="K128" s="8">
        <f t="shared" si="4"/>
        <v>0.5384615385</v>
      </c>
      <c r="L128" s="7">
        <f t="shared" si="5"/>
        <v>20</v>
      </c>
      <c r="M128" s="11">
        <f t="shared" si="6"/>
        <v>4</v>
      </c>
      <c r="N128" s="7">
        <f>vlookup($A128,'X-Risk'!$A:$M,13,false)</f>
        <v>0.8</v>
      </c>
      <c r="O128" s="7">
        <f>vlookup($A128,Math!$A:$M,13,false)</f>
        <v>1.6</v>
      </c>
      <c r="P128" s="7">
        <f>vlookup($A128,Chemistry!$A:$M,13,false)</f>
        <v>0</v>
      </c>
      <c r="Q128" s="7">
        <f>vlookup($A128,EarthSpace!$A:$M,13,false)</f>
        <v>-0.8</v>
      </c>
      <c r="R128" s="7">
        <f>vlookup($A128,Biology!$A:$M,13,false)</f>
        <v>1.6</v>
      </c>
      <c r="S128" s="7">
        <f>vlookup($A128,Physics!$A:$M,13,false)</f>
        <v>0.8</v>
      </c>
    </row>
    <row r="129">
      <c r="A129" s="6" t="s">
        <v>102</v>
      </c>
      <c r="B129" s="7" t="str">
        <f>vlookup($A129,Users!$B$1:$H1000,3,false)</f>
        <v>Brian</v>
      </c>
      <c r="C129" s="7" t="str">
        <f>vlookup($A129,Users!$B$1:$H1000,6,false)</f>
        <v>Enloe A</v>
      </c>
      <c r="D129" s="7">
        <f>vlookup($C129,Teams!$B:$D,3,false)</f>
        <v>5</v>
      </c>
      <c r="E129" s="7">
        <f t="shared" si="1"/>
        <v>120</v>
      </c>
      <c r="F129" s="7">
        <f>countifs(PrelimRaw!$D$1:$D1000,$A129,PrelimRaw!$C$1:$C1000,4)+countifs(PrelimRaw!$D$1:$D1000,$A129,PrelimRaw!$C$1:$C1000,14)</f>
        <v>9</v>
      </c>
      <c r="G129" s="7">
        <f>countifs(PrelimRaw!$D$1:$D1000,$A129,PrelimRaw!$C$1:$C1000,0)</f>
        <v>5</v>
      </c>
      <c r="H129" s="7">
        <f>countifs(PrelimRaw!$D$1:$D1000,$A129,PrelimRaw!$C$1:$C1000,-4)</f>
        <v>4</v>
      </c>
      <c r="I129" s="7">
        <f t="shared" si="2"/>
        <v>18</v>
      </c>
      <c r="J129" s="8">
        <f t="shared" si="3"/>
        <v>0.15</v>
      </c>
      <c r="K129" s="8">
        <f t="shared" si="4"/>
        <v>0.5</v>
      </c>
      <c r="L129" s="7">
        <f t="shared" si="5"/>
        <v>20</v>
      </c>
      <c r="M129" s="11">
        <f t="shared" si="6"/>
        <v>4</v>
      </c>
      <c r="N129" s="7">
        <f>vlookup($A129,'X-Risk'!$A:$M,13,false)</f>
        <v>2.4</v>
      </c>
      <c r="O129" s="7">
        <f>vlookup($A129,Math!$A:$M,13,false)</f>
        <v>0.8</v>
      </c>
      <c r="P129" s="7">
        <f>vlookup($A129,Chemistry!$A:$M,13,false)</f>
        <v>0</v>
      </c>
      <c r="Q129" s="7">
        <f>vlookup($A129,EarthSpace!$A:$M,13,false)</f>
        <v>0</v>
      </c>
      <c r="R129" s="7">
        <f>vlookup($A129,Biology!$A:$M,13,false)</f>
        <v>0</v>
      </c>
      <c r="S129" s="7">
        <f>vlookup($A129,Physics!$A:$M,13,false)</f>
        <v>0.8</v>
      </c>
    </row>
    <row r="130">
      <c r="A130" s="6" t="s">
        <v>116</v>
      </c>
      <c r="B130" s="7" t="str">
        <f>vlookup($A130,Users!$B$1:$H1000,3,false)</f>
        <v>Jasper</v>
      </c>
      <c r="C130" s="7" t="str">
        <f>vlookup($A130,Users!$B$1:$H1000,6,false)</f>
        <v>Pullman</v>
      </c>
      <c r="D130" s="7">
        <f>vlookup($C130,Teams!$B:$D,3,false)</f>
        <v>5</v>
      </c>
      <c r="E130" s="7">
        <f t="shared" si="1"/>
        <v>120</v>
      </c>
      <c r="F130" s="7">
        <f>countifs(PrelimRaw!$D$1:$D1000,$A130,PrelimRaw!$C$1:$C1000,4)+countifs(PrelimRaw!$D$1:$D1000,$A130,PrelimRaw!$C$1:$C1000,14)</f>
        <v>6</v>
      </c>
      <c r="G130" s="7">
        <f>countifs(PrelimRaw!$D$1:$D1000,$A130,PrelimRaw!$C$1:$C1000,0)</f>
        <v>6</v>
      </c>
      <c r="H130" s="7">
        <f>countifs(PrelimRaw!$D$1:$D1000,$A130,PrelimRaw!$C$1:$C1000,-4)</f>
        <v>1</v>
      </c>
      <c r="I130" s="7">
        <f t="shared" si="2"/>
        <v>13</v>
      </c>
      <c r="J130" s="8">
        <f t="shared" si="3"/>
        <v>0.1083333333</v>
      </c>
      <c r="K130" s="8">
        <f t="shared" si="4"/>
        <v>0.4615384615</v>
      </c>
      <c r="L130" s="7">
        <f t="shared" si="5"/>
        <v>20</v>
      </c>
      <c r="M130" s="11">
        <f t="shared" si="6"/>
        <v>4</v>
      </c>
      <c r="N130" s="7">
        <f>vlookup($A130,'X-Risk'!$A:$M,13,false)</f>
        <v>2.4</v>
      </c>
      <c r="O130" s="7">
        <f>vlookup($A130,Math!$A:$M,13,false)</f>
        <v>0</v>
      </c>
      <c r="P130" s="7">
        <f>vlookup($A130,Chemistry!$A:$M,13,false)</f>
        <v>0.8</v>
      </c>
      <c r="Q130" s="7">
        <f>vlookup($A130,EarthSpace!$A:$M,13,false)</f>
        <v>1.6</v>
      </c>
      <c r="R130" s="7">
        <f>vlookup($A130,Biology!$A:$M,13,false)</f>
        <v>0</v>
      </c>
      <c r="S130" s="7">
        <f>vlookup($A130,Physics!$A:$M,13,false)</f>
        <v>-0.8</v>
      </c>
    </row>
    <row r="131">
      <c r="A131" s="6" t="s">
        <v>124</v>
      </c>
      <c r="B131" s="7" t="str">
        <f>vlookup($A131,Users!$B$1:$H1000,3,false)</f>
        <v>Alex</v>
      </c>
      <c r="C131" s="7" t="str">
        <f>vlookup($A131,Users!$B$1:$H1000,6,false)</f>
        <v>Canyon Crest</v>
      </c>
      <c r="D131" s="7">
        <f>vlookup($C131,Teams!$B:$D,3,false)</f>
        <v>5</v>
      </c>
      <c r="E131" s="7">
        <f t="shared" si="1"/>
        <v>120</v>
      </c>
      <c r="F131" s="7">
        <f>countifs(PrelimRaw!$D$1:$D1000,$A131,PrelimRaw!$C$1:$C1000,4)+countifs(PrelimRaw!$D$1:$D1000,$A131,PrelimRaw!$C$1:$C1000,14)</f>
        <v>5</v>
      </c>
      <c r="G131" s="7">
        <f>countifs(PrelimRaw!$D$1:$D1000,$A131,PrelimRaw!$C$1:$C1000,0)</f>
        <v>4</v>
      </c>
      <c r="H131" s="7">
        <f>countifs(PrelimRaw!$D$1:$D1000,$A131,PrelimRaw!$C$1:$C1000,-4)</f>
        <v>0</v>
      </c>
      <c r="I131" s="7">
        <f t="shared" si="2"/>
        <v>9</v>
      </c>
      <c r="J131" s="8">
        <f t="shared" si="3"/>
        <v>0.075</v>
      </c>
      <c r="K131" s="8">
        <f t="shared" si="4"/>
        <v>0.5555555556</v>
      </c>
      <c r="L131" s="7">
        <f t="shared" si="5"/>
        <v>20</v>
      </c>
      <c r="M131" s="11">
        <f t="shared" si="6"/>
        <v>4</v>
      </c>
      <c r="N131" s="7">
        <f>vlookup($A131,'X-Risk'!$A:$M,13,false)</f>
        <v>0.8</v>
      </c>
      <c r="O131" s="7">
        <f>vlookup($A131,Math!$A:$M,13,false)</f>
        <v>2.4</v>
      </c>
      <c r="P131" s="7">
        <f>vlookup($A131,Chemistry!$A:$M,13,false)</f>
        <v>0.8</v>
      </c>
      <c r="Q131" s="7">
        <f>vlookup($A131,EarthSpace!$A:$M,13,false)</f>
        <v>0</v>
      </c>
      <c r="R131" s="7">
        <f>vlookup($A131,Biology!$A:$M,13,false)</f>
        <v>0</v>
      </c>
      <c r="S131" s="7">
        <f>vlookup($A131,Physics!$A:$M,13,false)</f>
        <v>0</v>
      </c>
    </row>
    <row r="132">
      <c r="A132" s="6" t="s">
        <v>138</v>
      </c>
      <c r="B132" s="7" t="str">
        <f>vlookup($A132,Users!$B$1:$H1000,3,false)</f>
        <v>Jerry</v>
      </c>
      <c r="C132" s="7" t="str">
        <f>vlookup($A132,Users!$B$1:$H1000,6,false)</f>
        <v>Lexington B</v>
      </c>
      <c r="D132" s="7">
        <f>vlookup($C132,Teams!$B:$D,3,false)</f>
        <v>5</v>
      </c>
      <c r="E132" s="7">
        <f t="shared" si="1"/>
        <v>120</v>
      </c>
      <c r="F132" s="7">
        <f>countifs(PrelimRaw!$D$1:$D1000,$A132,PrelimRaw!$C$1:$C1000,4)+countifs(PrelimRaw!$D$1:$D1000,$A132,PrelimRaw!$C$1:$C1000,14)</f>
        <v>9</v>
      </c>
      <c r="G132" s="7">
        <f>countifs(PrelimRaw!$D$1:$D1000,$A132,PrelimRaw!$C$1:$C1000,0)</f>
        <v>12</v>
      </c>
      <c r="H132" s="7">
        <f>countifs(PrelimRaw!$D$1:$D1000,$A132,PrelimRaw!$C$1:$C1000,-4)</f>
        <v>4</v>
      </c>
      <c r="I132" s="7">
        <f t="shared" si="2"/>
        <v>25</v>
      </c>
      <c r="J132" s="8">
        <f t="shared" si="3"/>
        <v>0.2083333333</v>
      </c>
      <c r="K132" s="8">
        <f t="shared" si="4"/>
        <v>0.36</v>
      </c>
      <c r="L132" s="7">
        <f t="shared" si="5"/>
        <v>20</v>
      </c>
      <c r="M132" s="11">
        <f t="shared" si="6"/>
        <v>4</v>
      </c>
      <c r="N132" s="7">
        <f>vlookup($A132,'X-Risk'!$A:$M,13,false)</f>
        <v>0</v>
      </c>
      <c r="O132" s="7">
        <f>vlookup($A132,Math!$A:$M,13,false)</f>
        <v>5.6</v>
      </c>
      <c r="P132" s="7">
        <f>vlookup($A132,Chemistry!$A:$M,13,false)</f>
        <v>0</v>
      </c>
      <c r="Q132" s="7">
        <f>vlookup($A132,EarthSpace!$A:$M,13,false)</f>
        <v>0</v>
      </c>
      <c r="R132" s="7">
        <f>vlookup($A132,Biology!$A:$M,13,false)</f>
        <v>-1.6</v>
      </c>
      <c r="S132" s="7">
        <f>vlookup($A132,Physics!$A:$M,13,false)</f>
        <v>0</v>
      </c>
    </row>
    <row r="133">
      <c r="A133" s="6" t="s">
        <v>144</v>
      </c>
      <c r="B133" s="7" t="str">
        <f>vlookup($A133,Users!$B$1:$H1000,3,false)</f>
        <v>William</v>
      </c>
      <c r="C133" s="7" t="str">
        <f>vlookup($A133,Users!$B$1:$H1000,6,false)</f>
        <v>Lexington B</v>
      </c>
      <c r="D133" s="7">
        <f>vlookup($C133,Teams!$B:$D,3,false)</f>
        <v>5</v>
      </c>
      <c r="E133" s="7">
        <f t="shared" si="1"/>
        <v>120</v>
      </c>
      <c r="F133" s="7">
        <f>countifs(PrelimRaw!$D$1:$D1000,$A133,PrelimRaw!$C$1:$C1000,4)+countifs(PrelimRaw!$D$1:$D1000,$A133,PrelimRaw!$C$1:$C1000,14)</f>
        <v>8</v>
      </c>
      <c r="G133" s="7">
        <f>countifs(PrelimRaw!$D$1:$D1000,$A133,PrelimRaw!$C$1:$C1000,0)</f>
        <v>2</v>
      </c>
      <c r="H133" s="7">
        <f>countifs(PrelimRaw!$D$1:$D1000,$A133,PrelimRaw!$C$1:$C1000,-4)</f>
        <v>3</v>
      </c>
      <c r="I133" s="7">
        <f t="shared" si="2"/>
        <v>13</v>
      </c>
      <c r="J133" s="8">
        <f t="shared" si="3"/>
        <v>0.1083333333</v>
      </c>
      <c r="K133" s="8">
        <f t="shared" si="4"/>
        <v>0.6153846154</v>
      </c>
      <c r="L133" s="7">
        <f t="shared" si="5"/>
        <v>20</v>
      </c>
      <c r="M133" s="11">
        <f t="shared" si="6"/>
        <v>4</v>
      </c>
      <c r="N133" s="7">
        <f>vlookup($A133,'X-Risk'!$A:$M,13,false)</f>
        <v>1.6</v>
      </c>
      <c r="O133" s="7">
        <f>vlookup($A133,Math!$A:$M,13,false)</f>
        <v>0</v>
      </c>
      <c r="P133" s="7">
        <f>vlookup($A133,Chemistry!$A:$M,13,false)</f>
        <v>0.8</v>
      </c>
      <c r="Q133" s="7">
        <f>vlookup($A133,EarthSpace!$A:$M,13,false)</f>
        <v>0</v>
      </c>
      <c r="R133" s="7">
        <f>vlookup($A133,Biology!$A:$M,13,false)</f>
        <v>0.8</v>
      </c>
      <c r="S133" s="7">
        <f>vlookup($A133,Physics!$A:$M,13,false)</f>
        <v>0.8</v>
      </c>
    </row>
    <row r="134">
      <c r="A134" s="6" t="s">
        <v>173</v>
      </c>
      <c r="B134" s="7" t="str">
        <f>vlookup($A134,Users!$B$1:$H1000,3,false)</f>
        <v>Andy</v>
      </c>
      <c r="C134" s="7" t="str">
        <f>vlookup($A134,Users!$B$1:$H1000,6,false)</f>
        <v>Seven Lakes</v>
      </c>
      <c r="D134" s="7">
        <f>vlookup($C134,Teams!$B:$D,3,false)</f>
        <v>5</v>
      </c>
      <c r="E134" s="7">
        <f t="shared" si="1"/>
        <v>120</v>
      </c>
      <c r="F134" s="7">
        <f>countifs(PrelimRaw!$D$1:$D1000,$A134,PrelimRaw!$C$1:$C1000,4)+countifs(PrelimRaw!$D$1:$D1000,$A134,PrelimRaw!$C$1:$C1000,14)</f>
        <v>5</v>
      </c>
      <c r="G134" s="7">
        <f>countifs(PrelimRaw!$D$1:$D1000,$A134,PrelimRaw!$C$1:$C1000,0)</f>
        <v>6</v>
      </c>
      <c r="H134" s="7">
        <f>countifs(PrelimRaw!$D$1:$D1000,$A134,PrelimRaw!$C$1:$C1000,-4)</f>
        <v>0</v>
      </c>
      <c r="I134" s="7">
        <f t="shared" si="2"/>
        <v>11</v>
      </c>
      <c r="J134" s="8">
        <f t="shared" si="3"/>
        <v>0.09166666667</v>
      </c>
      <c r="K134" s="8">
        <f t="shared" si="4"/>
        <v>0.4545454545</v>
      </c>
      <c r="L134" s="7">
        <f t="shared" si="5"/>
        <v>20</v>
      </c>
      <c r="M134" s="11">
        <f t="shared" si="6"/>
        <v>4</v>
      </c>
      <c r="N134" s="7">
        <f>vlookup($A134,'X-Risk'!$A:$M,13,false)</f>
        <v>0</v>
      </c>
      <c r="O134" s="7">
        <f>vlookup($A134,Math!$A:$M,13,false)</f>
        <v>0</v>
      </c>
      <c r="P134" s="7">
        <f>vlookup($A134,Chemistry!$A:$M,13,false)</f>
        <v>0</v>
      </c>
      <c r="Q134" s="7">
        <f>vlookup($A134,EarthSpace!$A:$M,13,false)</f>
        <v>3.2</v>
      </c>
      <c r="R134" s="7">
        <f>vlookup($A134,Biology!$A:$M,13,false)</f>
        <v>0</v>
      </c>
      <c r="S134" s="7">
        <f>vlookup($A134,Physics!$A:$M,13,false)</f>
        <v>0.8</v>
      </c>
    </row>
    <row r="135">
      <c r="A135" s="6" t="s">
        <v>182</v>
      </c>
      <c r="B135" s="7" t="str">
        <f>vlookup($A135,Users!$B$1:$H1000,3,false)</f>
        <v>Abhinav</v>
      </c>
      <c r="C135" s="7" t="str">
        <f>vlookup($A135,Users!$B$1:$H1000,6,false)</f>
        <v>Buchholz B</v>
      </c>
      <c r="D135" s="7">
        <f>vlookup($C135,Teams!$B:$D,3,false)</f>
        <v>5</v>
      </c>
      <c r="E135" s="7">
        <f t="shared" si="1"/>
        <v>120</v>
      </c>
      <c r="F135" s="7">
        <f>countifs(PrelimRaw!$D$1:$D1000,$A135,PrelimRaw!$C$1:$C1000,4)+countifs(PrelimRaw!$D$1:$D1000,$A135,PrelimRaw!$C$1:$C1000,14)</f>
        <v>11</v>
      </c>
      <c r="G135" s="7">
        <f>countifs(PrelimRaw!$D$1:$D1000,$A135,PrelimRaw!$C$1:$C1000,0)</f>
        <v>11</v>
      </c>
      <c r="H135" s="7">
        <f>countifs(PrelimRaw!$D$1:$D1000,$A135,PrelimRaw!$C$1:$C1000,-4)</f>
        <v>6</v>
      </c>
      <c r="I135" s="7">
        <f t="shared" si="2"/>
        <v>28</v>
      </c>
      <c r="J135" s="8">
        <f t="shared" si="3"/>
        <v>0.2333333333</v>
      </c>
      <c r="K135" s="8">
        <f t="shared" si="4"/>
        <v>0.3928571429</v>
      </c>
      <c r="L135" s="7">
        <f t="shared" si="5"/>
        <v>20</v>
      </c>
      <c r="M135" s="11">
        <f t="shared" si="6"/>
        <v>4</v>
      </c>
      <c r="N135" s="7">
        <f>vlookup($A135,'X-Risk'!$A:$M,13,false)</f>
        <v>1.6</v>
      </c>
      <c r="O135" s="7">
        <f>vlookup($A135,Math!$A:$M,13,false)</f>
        <v>1.6</v>
      </c>
      <c r="P135" s="7">
        <f>vlookup($A135,Chemistry!$A:$M,13,false)</f>
        <v>0</v>
      </c>
      <c r="Q135" s="7">
        <f>vlookup($A135,EarthSpace!$A:$M,13,false)</f>
        <v>0</v>
      </c>
      <c r="R135" s="7">
        <f>vlookup($A135,Biology!$A:$M,13,false)</f>
        <v>0</v>
      </c>
      <c r="S135" s="7">
        <f>vlookup($A135,Physics!$A:$M,13,false)</f>
        <v>0.8</v>
      </c>
    </row>
    <row r="136">
      <c r="A136" s="6" t="s">
        <v>192</v>
      </c>
      <c r="B136" s="7" t="str">
        <f>vlookup($A136,Users!$B$1:$H1000,3,false)</f>
        <v>Erik</v>
      </c>
      <c r="C136" s="7" t="str">
        <f>vlookup($A136,Users!$B$1:$H1000,6,false)</f>
        <v>Green Hope</v>
      </c>
      <c r="D136" s="7">
        <f>vlookup($C136,Teams!$B:$D,3,false)</f>
        <v>5</v>
      </c>
      <c r="E136" s="7">
        <f t="shared" si="1"/>
        <v>120</v>
      </c>
      <c r="F136" s="7">
        <f>countifs(PrelimRaw!$D$1:$D1000,$A136,PrelimRaw!$C$1:$C1000,4)+countifs(PrelimRaw!$D$1:$D1000,$A136,PrelimRaw!$C$1:$C1000,14)</f>
        <v>7</v>
      </c>
      <c r="G136" s="7">
        <f>countifs(PrelimRaw!$D$1:$D1000,$A136,PrelimRaw!$C$1:$C1000,0)</f>
        <v>8</v>
      </c>
      <c r="H136" s="7">
        <f>countifs(PrelimRaw!$D$1:$D1000,$A136,PrelimRaw!$C$1:$C1000,-4)</f>
        <v>2</v>
      </c>
      <c r="I136" s="7">
        <f t="shared" si="2"/>
        <v>17</v>
      </c>
      <c r="J136" s="8">
        <f t="shared" si="3"/>
        <v>0.1416666667</v>
      </c>
      <c r="K136" s="8">
        <f t="shared" si="4"/>
        <v>0.4117647059</v>
      </c>
      <c r="L136" s="7">
        <f t="shared" si="5"/>
        <v>20</v>
      </c>
      <c r="M136" s="11">
        <f t="shared" si="6"/>
        <v>4</v>
      </c>
      <c r="N136" s="7">
        <f>vlookup($A136,'X-Risk'!$A:$M,13,false)</f>
        <v>0.8</v>
      </c>
      <c r="O136" s="7">
        <f>vlookup($A136,Math!$A:$M,13,false)</f>
        <v>0</v>
      </c>
      <c r="P136" s="7">
        <f>vlookup($A136,Chemistry!$A:$M,13,false)</f>
        <v>0.8</v>
      </c>
      <c r="Q136" s="7">
        <f>vlookup($A136,EarthSpace!$A:$M,13,false)</f>
        <v>0</v>
      </c>
      <c r="R136" s="7">
        <f>vlookup($A136,Biology!$A:$M,13,false)</f>
        <v>3.2</v>
      </c>
      <c r="S136" s="7">
        <f>vlookup($A136,Physics!$A:$M,13,false)</f>
        <v>-0.8</v>
      </c>
    </row>
    <row r="137">
      <c r="A137" s="6" t="s">
        <v>208</v>
      </c>
      <c r="B137" s="7" t="str">
        <f>vlookup($A137,Users!$B$1:$H1000,3,false)</f>
        <v>Dingjia</v>
      </c>
      <c r="C137" s="7" t="str">
        <f>vlookup($A137,Users!$B$1:$H1000,6,false)</f>
        <v>Naperville North</v>
      </c>
      <c r="D137" s="7">
        <f>vlookup($C137,Teams!$B:$D,3,false)</f>
        <v>5</v>
      </c>
      <c r="E137" s="7">
        <f t="shared" si="1"/>
        <v>120</v>
      </c>
      <c r="F137" s="7">
        <f>countifs(PrelimRaw!$D$1:$D1000,$A137,PrelimRaw!$C$1:$C1000,4)+countifs(PrelimRaw!$D$1:$D1000,$A137,PrelimRaw!$C$1:$C1000,14)</f>
        <v>5</v>
      </c>
      <c r="G137" s="7">
        <f>countifs(PrelimRaw!$D$1:$D1000,$A137,PrelimRaw!$C$1:$C1000,0)</f>
        <v>5</v>
      </c>
      <c r="H137" s="7">
        <f>countifs(PrelimRaw!$D$1:$D1000,$A137,PrelimRaw!$C$1:$C1000,-4)</f>
        <v>0</v>
      </c>
      <c r="I137" s="7">
        <f t="shared" si="2"/>
        <v>10</v>
      </c>
      <c r="J137" s="8">
        <f t="shared" si="3"/>
        <v>0.08333333333</v>
      </c>
      <c r="K137" s="8">
        <f t="shared" si="4"/>
        <v>0.5</v>
      </c>
      <c r="L137" s="7">
        <f t="shared" si="5"/>
        <v>20</v>
      </c>
      <c r="M137" s="11">
        <f t="shared" si="6"/>
        <v>4</v>
      </c>
      <c r="N137" s="7">
        <f>vlookup($A137,'X-Risk'!$A:$M,13,false)</f>
        <v>0</v>
      </c>
      <c r="O137" s="7">
        <f>vlookup($A137,Math!$A:$M,13,false)</f>
        <v>0</v>
      </c>
      <c r="P137" s="7">
        <f>vlookup($A137,Chemistry!$A:$M,13,false)</f>
        <v>0</v>
      </c>
      <c r="Q137" s="7">
        <f>vlookup($A137,EarthSpace!$A:$M,13,false)</f>
        <v>3.2</v>
      </c>
      <c r="R137" s="7">
        <f>vlookup($A137,Biology!$A:$M,13,false)</f>
        <v>0</v>
      </c>
      <c r="S137" s="7">
        <f>vlookup($A137,Physics!$A:$M,13,false)</f>
        <v>0.8</v>
      </c>
    </row>
    <row r="138">
      <c r="A138" s="6" t="s">
        <v>214</v>
      </c>
      <c r="B138" s="7" t="str">
        <f>vlookup($A138,Users!$B$1:$H1000,3,false)</f>
        <v>Rishabh</v>
      </c>
      <c r="C138" s="7" t="str">
        <f>vlookup($A138,Users!$B$1:$H1000,6,false)</f>
        <v>NoHo B</v>
      </c>
      <c r="D138" s="7">
        <f>vlookup($C138,Teams!$B:$D,3,false)</f>
        <v>5</v>
      </c>
      <c r="E138" s="7">
        <f t="shared" si="1"/>
        <v>120</v>
      </c>
      <c r="F138" s="7">
        <f>countifs(PrelimRaw!$D$1:$D1000,$A138,PrelimRaw!$C$1:$C1000,4)+countifs(PrelimRaw!$D$1:$D1000,$A138,PrelimRaw!$C$1:$C1000,14)</f>
        <v>6</v>
      </c>
      <c r="G138" s="7">
        <f>countifs(PrelimRaw!$D$1:$D1000,$A138,PrelimRaw!$C$1:$C1000,0)</f>
        <v>6</v>
      </c>
      <c r="H138" s="7">
        <f>countifs(PrelimRaw!$D$1:$D1000,$A138,PrelimRaw!$C$1:$C1000,-4)</f>
        <v>1</v>
      </c>
      <c r="I138" s="7">
        <f t="shared" si="2"/>
        <v>13</v>
      </c>
      <c r="J138" s="8">
        <f t="shared" si="3"/>
        <v>0.1083333333</v>
      </c>
      <c r="K138" s="8">
        <f t="shared" si="4"/>
        <v>0.4615384615</v>
      </c>
      <c r="L138" s="7">
        <f t="shared" si="5"/>
        <v>20</v>
      </c>
      <c r="M138" s="11">
        <f t="shared" si="6"/>
        <v>4</v>
      </c>
      <c r="N138" s="7">
        <f>vlookup($A138,'X-Risk'!$A:$M,13,false)</f>
        <v>0</v>
      </c>
      <c r="O138" s="7">
        <f>vlookup($A138,Math!$A:$M,13,false)</f>
        <v>0.8</v>
      </c>
      <c r="P138" s="7">
        <f>vlookup($A138,Chemistry!$A:$M,13,false)</f>
        <v>0</v>
      </c>
      <c r="Q138" s="7">
        <f>vlookup($A138,EarthSpace!$A:$M,13,false)</f>
        <v>0.8</v>
      </c>
      <c r="R138" s="7">
        <f>vlookup($A138,Biology!$A:$M,13,false)</f>
        <v>1.6</v>
      </c>
      <c r="S138" s="7">
        <f>vlookup($A138,Physics!$A:$M,13,false)</f>
        <v>0.8</v>
      </c>
    </row>
    <row r="139">
      <c r="A139" s="6" t="s">
        <v>66</v>
      </c>
      <c r="B139" s="7" t="str">
        <f>vlookup($A139,Users!$B$1:$H1000,3,false)</f>
        <v>Davis</v>
      </c>
      <c r="C139" s="7" t="str">
        <f>vlookup($A139,Users!$B$1:$H1000,6,false)</f>
        <v>Collierville</v>
      </c>
      <c r="D139" s="7">
        <f>vlookup($C139,Teams!$B:$D,3,false)</f>
        <v>5</v>
      </c>
      <c r="E139" s="7">
        <f t="shared" si="1"/>
        <v>120</v>
      </c>
      <c r="F139" s="7">
        <f>countifs(PrelimRaw!$D$1:$D1000,$A139,PrelimRaw!$C$1:$C1000,4)+countifs(PrelimRaw!$D$1:$D1000,$A139,PrelimRaw!$C$1:$C1000,14)</f>
        <v>6</v>
      </c>
      <c r="G139" s="7">
        <f>countifs(PrelimRaw!$D$1:$D1000,$A139,PrelimRaw!$C$1:$C1000,0)</f>
        <v>7</v>
      </c>
      <c r="H139" s="7">
        <f>countifs(PrelimRaw!$D$1:$D1000,$A139,PrelimRaw!$C$1:$C1000,-4)</f>
        <v>2</v>
      </c>
      <c r="I139" s="7">
        <f t="shared" si="2"/>
        <v>15</v>
      </c>
      <c r="J139" s="8">
        <f t="shared" si="3"/>
        <v>0.125</v>
      </c>
      <c r="K139" s="8">
        <f t="shared" si="4"/>
        <v>0.4</v>
      </c>
      <c r="L139" s="7">
        <f t="shared" si="5"/>
        <v>16</v>
      </c>
      <c r="M139" s="11">
        <f t="shared" si="6"/>
        <v>3.2</v>
      </c>
      <c r="N139" s="7">
        <f>vlookup($A139,'X-Risk'!$A:$M,13,false)</f>
        <v>0.8</v>
      </c>
      <c r="O139" s="7">
        <f>vlookup($A139,Math!$A:$M,13,false)</f>
        <v>0</v>
      </c>
      <c r="P139" s="7">
        <f>vlookup($A139,Chemistry!$A:$M,13,false)</f>
        <v>0.8</v>
      </c>
      <c r="Q139" s="7">
        <f>vlookup($A139,EarthSpace!$A:$M,13,false)</f>
        <v>0.8</v>
      </c>
      <c r="R139" s="7">
        <f>vlookup($A139,Biology!$A:$M,13,false)</f>
        <v>0</v>
      </c>
      <c r="S139" s="7">
        <f>vlookup($A139,Physics!$A:$M,13,false)</f>
        <v>0.8</v>
      </c>
    </row>
    <row r="140">
      <c r="A140" s="6" t="s">
        <v>68</v>
      </c>
      <c r="B140" s="7" t="str">
        <f>vlookup($A140,Users!$B$1:$H1000,3,false)</f>
        <v>Krish</v>
      </c>
      <c r="C140" s="7" t="str">
        <f>vlookup($A140,Users!$B$1:$H1000,6,false)</f>
        <v>Collierville</v>
      </c>
      <c r="D140" s="7">
        <f>vlookup($C140,Teams!$B:$D,3,false)</f>
        <v>5</v>
      </c>
      <c r="E140" s="7">
        <f t="shared" si="1"/>
        <v>120</v>
      </c>
      <c r="F140" s="7">
        <f>countifs(PrelimRaw!$D$1:$D1000,$A140,PrelimRaw!$C$1:$C1000,4)+countifs(PrelimRaw!$D$1:$D1000,$A140,PrelimRaw!$C$1:$C1000,14)</f>
        <v>6</v>
      </c>
      <c r="G140" s="7">
        <f>countifs(PrelimRaw!$D$1:$D1000,$A140,PrelimRaw!$C$1:$C1000,0)</f>
        <v>4</v>
      </c>
      <c r="H140" s="7">
        <f>countifs(PrelimRaw!$D$1:$D1000,$A140,PrelimRaw!$C$1:$C1000,-4)</f>
        <v>2</v>
      </c>
      <c r="I140" s="7">
        <f t="shared" si="2"/>
        <v>12</v>
      </c>
      <c r="J140" s="8">
        <f t="shared" si="3"/>
        <v>0.1</v>
      </c>
      <c r="K140" s="8">
        <f t="shared" si="4"/>
        <v>0.5</v>
      </c>
      <c r="L140" s="7">
        <f t="shared" si="5"/>
        <v>16</v>
      </c>
      <c r="M140" s="11">
        <f t="shared" si="6"/>
        <v>3.2</v>
      </c>
      <c r="N140" s="7">
        <f>vlookup($A140,'X-Risk'!$A:$M,13,false)</f>
        <v>0.8</v>
      </c>
      <c r="O140" s="7">
        <f>vlookup($A140,Math!$A:$M,13,false)</f>
        <v>-0.8</v>
      </c>
      <c r="P140" s="7">
        <f>vlookup($A140,Chemistry!$A:$M,13,false)</f>
        <v>0</v>
      </c>
      <c r="Q140" s="7">
        <f>vlookup($A140,EarthSpace!$A:$M,13,false)</f>
        <v>0</v>
      </c>
      <c r="R140" s="7">
        <f>vlookup($A140,Biology!$A:$M,13,false)</f>
        <v>3.2</v>
      </c>
      <c r="S140" s="7">
        <f>vlookup($A140,Physics!$A:$M,13,false)</f>
        <v>0</v>
      </c>
    </row>
    <row r="141">
      <c r="A141" s="6" t="s">
        <v>69</v>
      </c>
      <c r="B141" s="7" t="str">
        <f>vlookup($A141,Users!$B$1:$H1000,3,false)</f>
        <v>Harris</v>
      </c>
      <c r="C141" s="7" t="str">
        <f>vlookup($A141,Users!$B$1:$H1000,6,false)</f>
        <v>Collierville</v>
      </c>
      <c r="D141" s="7">
        <f>vlookup($C141,Teams!$B:$D,3,false)</f>
        <v>5</v>
      </c>
      <c r="E141" s="7">
        <f t="shared" si="1"/>
        <v>120</v>
      </c>
      <c r="F141" s="7">
        <f>countifs(PrelimRaw!$D$1:$D1000,$A141,PrelimRaw!$C$1:$C1000,4)+countifs(PrelimRaw!$D$1:$D1000,$A141,PrelimRaw!$C$1:$C1000,14)</f>
        <v>4</v>
      </c>
      <c r="G141" s="7">
        <f>countifs(PrelimRaw!$D$1:$D1000,$A141,PrelimRaw!$C$1:$C1000,0)</f>
        <v>4</v>
      </c>
      <c r="H141" s="7">
        <f>countifs(PrelimRaw!$D$1:$D1000,$A141,PrelimRaw!$C$1:$C1000,-4)</f>
        <v>0</v>
      </c>
      <c r="I141" s="7">
        <f t="shared" si="2"/>
        <v>8</v>
      </c>
      <c r="J141" s="8">
        <f t="shared" si="3"/>
        <v>0.06666666667</v>
      </c>
      <c r="K141" s="8">
        <f t="shared" si="4"/>
        <v>0.5</v>
      </c>
      <c r="L141" s="7">
        <f t="shared" si="5"/>
        <v>16</v>
      </c>
      <c r="M141" s="11">
        <f t="shared" si="6"/>
        <v>3.2</v>
      </c>
      <c r="N141" s="7">
        <f>vlookup($A141,'X-Risk'!$A:$M,13,false)</f>
        <v>0.8</v>
      </c>
      <c r="O141" s="7">
        <f>vlookup($A141,Math!$A:$M,13,false)</f>
        <v>0.8</v>
      </c>
      <c r="P141" s="7">
        <f>vlookup($A141,Chemistry!$A:$M,13,false)</f>
        <v>1.6</v>
      </c>
      <c r="Q141" s="7">
        <f>vlookup($A141,EarthSpace!$A:$M,13,false)</f>
        <v>0</v>
      </c>
      <c r="R141" s="7">
        <f>vlookup($A141,Biology!$A:$M,13,false)</f>
        <v>0</v>
      </c>
      <c r="S141" s="7">
        <f>vlookup($A141,Physics!$A:$M,13,false)</f>
        <v>0</v>
      </c>
    </row>
    <row r="142">
      <c r="A142" s="6" t="s">
        <v>79</v>
      </c>
      <c r="B142" s="7" t="str">
        <f>vlookup($A142,Users!$B$1:$H1000,3,false)</f>
        <v>David</v>
      </c>
      <c r="C142" s="7" t="str">
        <f>vlookup($A142,Users!$B$1:$H1000,6,false)</f>
        <v>Lexington A</v>
      </c>
      <c r="D142" s="7">
        <f>vlookup($C142,Teams!$B:$D,3,false)</f>
        <v>5</v>
      </c>
      <c r="E142" s="7">
        <f t="shared" si="1"/>
        <v>120</v>
      </c>
      <c r="F142" s="7">
        <f>countifs(PrelimRaw!$D$1:$D1000,$A142,PrelimRaw!$C$1:$C1000,4)+countifs(PrelimRaw!$D$1:$D1000,$A142,PrelimRaw!$C$1:$C1000,14)</f>
        <v>7</v>
      </c>
      <c r="G142" s="7">
        <f>countifs(PrelimRaw!$D$1:$D1000,$A142,PrelimRaw!$C$1:$C1000,0)</f>
        <v>6</v>
      </c>
      <c r="H142" s="7">
        <f>countifs(PrelimRaw!$D$1:$D1000,$A142,PrelimRaw!$C$1:$C1000,-4)</f>
        <v>3</v>
      </c>
      <c r="I142" s="7">
        <f t="shared" si="2"/>
        <v>16</v>
      </c>
      <c r="J142" s="8">
        <f t="shared" si="3"/>
        <v>0.1333333333</v>
      </c>
      <c r="K142" s="8">
        <f t="shared" si="4"/>
        <v>0.4375</v>
      </c>
      <c r="L142" s="7">
        <f t="shared" si="5"/>
        <v>16</v>
      </c>
      <c r="M142" s="11">
        <f t="shared" si="6"/>
        <v>3.2</v>
      </c>
      <c r="N142" s="7">
        <f>vlookup($A142,'X-Risk'!$A:$M,13,false)</f>
        <v>0</v>
      </c>
      <c r="O142" s="7">
        <f>vlookup($A142,Math!$A:$M,13,false)</f>
        <v>0</v>
      </c>
      <c r="P142" s="7">
        <f>vlookup($A142,Chemistry!$A:$M,13,false)</f>
        <v>0</v>
      </c>
      <c r="Q142" s="7">
        <f>vlookup($A142,EarthSpace!$A:$M,13,false)</f>
        <v>2.4</v>
      </c>
      <c r="R142" s="7">
        <f>vlookup($A142,Biology!$A:$M,13,false)</f>
        <v>0</v>
      </c>
      <c r="S142" s="7">
        <f>vlookup($A142,Physics!$A:$M,13,false)</f>
        <v>0.8</v>
      </c>
    </row>
    <row r="143">
      <c r="A143" s="6" t="s">
        <v>99</v>
      </c>
      <c r="B143" s="7" t="str">
        <f>vlookup($A143,Users!$B$1:$H1000,3,false)</f>
        <v>Daniel</v>
      </c>
      <c r="C143" s="7" t="str">
        <f>vlookup($A143,Users!$B$1:$H1000,6,false)</f>
        <v>ASFA</v>
      </c>
      <c r="D143" s="7">
        <f>vlookup($C143,Teams!$B:$D,3,false)</f>
        <v>5</v>
      </c>
      <c r="E143" s="7">
        <f t="shared" si="1"/>
        <v>120</v>
      </c>
      <c r="F143" s="7">
        <f>countifs(PrelimRaw!$D$1:$D1000,$A143,PrelimRaw!$C$1:$C1000,4)+countifs(PrelimRaw!$D$1:$D1000,$A143,PrelimRaw!$C$1:$C1000,14)</f>
        <v>5</v>
      </c>
      <c r="G143" s="7">
        <f>countifs(PrelimRaw!$D$1:$D1000,$A143,PrelimRaw!$C$1:$C1000,0)</f>
        <v>5</v>
      </c>
      <c r="H143" s="7">
        <f>countifs(PrelimRaw!$D$1:$D1000,$A143,PrelimRaw!$C$1:$C1000,-4)</f>
        <v>1</v>
      </c>
      <c r="I143" s="7">
        <f t="shared" si="2"/>
        <v>11</v>
      </c>
      <c r="J143" s="8">
        <f t="shared" si="3"/>
        <v>0.09166666667</v>
      </c>
      <c r="K143" s="8">
        <f t="shared" si="4"/>
        <v>0.4545454545</v>
      </c>
      <c r="L143" s="7">
        <f t="shared" si="5"/>
        <v>16</v>
      </c>
      <c r="M143" s="11">
        <f t="shared" si="6"/>
        <v>3.2</v>
      </c>
      <c r="N143" s="7">
        <f>vlookup($A143,'X-Risk'!$A:$M,13,false)</f>
        <v>0</v>
      </c>
      <c r="O143" s="7">
        <f>vlookup($A143,Math!$A:$M,13,false)</f>
        <v>0.8</v>
      </c>
      <c r="P143" s="7">
        <f>vlookup($A143,Chemistry!$A:$M,13,false)</f>
        <v>0</v>
      </c>
      <c r="Q143" s="7">
        <f>vlookup($A143,EarthSpace!$A:$M,13,false)</f>
        <v>0</v>
      </c>
      <c r="R143" s="7">
        <f>vlookup($A143,Biology!$A:$M,13,false)</f>
        <v>1.6</v>
      </c>
      <c r="S143" s="7">
        <f>vlookup($A143,Physics!$A:$M,13,false)</f>
        <v>0.8</v>
      </c>
    </row>
    <row r="144">
      <c r="A144" s="6" t="s">
        <v>100</v>
      </c>
      <c r="B144" s="7" t="str">
        <f>vlookup($A144,Users!$B$1:$H1000,3,false)</f>
        <v>Dexter</v>
      </c>
      <c r="C144" s="7" t="str">
        <f>vlookup($A144,Users!$B$1:$H1000,6,false)</f>
        <v>ASFA</v>
      </c>
      <c r="D144" s="7">
        <f>vlookup($C144,Teams!$B:$D,3,false)</f>
        <v>5</v>
      </c>
      <c r="E144" s="7">
        <f t="shared" si="1"/>
        <v>120</v>
      </c>
      <c r="F144" s="7">
        <f>countifs(PrelimRaw!$D$1:$D1000,$A144,PrelimRaw!$C$1:$C1000,4)+countifs(PrelimRaw!$D$1:$D1000,$A144,PrelimRaw!$C$1:$C1000,14)</f>
        <v>4</v>
      </c>
      <c r="G144" s="7">
        <f>countifs(PrelimRaw!$D$1:$D1000,$A144,PrelimRaw!$C$1:$C1000,0)</f>
        <v>1</v>
      </c>
      <c r="H144" s="7">
        <f>countifs(PrelimRaw!$D$1:$D1000,$A144,PrelimRaw!$C$1:$C1000,-4)</f>
        <v>0</v>
      </c>
      <c r="I144" s="7">
        <f t="shared" si="2"/>
        <v>5</v>
      </c>
      <c r="J144" s="8">
        <f t="shared" si="3"/>
        <v>0.04166666667</v>
      </c>
      <c r="K144" s="8">
        <f t="shared" si="4"/>
        <v>0.8</v>
      </c>
      <c r="L144" s="7">
        <f t="shared" si="5"/>
        <v>16</v>
      </c>
      <c r="M144" s="11">
        <f t="shared" si="6"/>
        <v>3.2</v>
      </c>
      <c r="N144" s="7">
        <f>vlookup($A144,'X-Risk'!$A:$M,13,false)</f>
        <v>3.2</v>
      </c>
      <c r="O144" s="7">
        <f>vlookup($A144,Math!$A:$M,13,false)</f>
        <v>0</v>
      </c>
      <c r="P144" s="7">
        <f>vlookup($A144,Chemistry!$A:$M,13,false)</f>
        <v>0</v>
      </c>
      <c r="Q144" s="7">
        <f>vlookup($A144,EarthSpace!$A:$M,13,false)</f>
        <v>0</v>
      </c>
      <c r="R144" s="7">
        <f>vlookup($A144,Biology!$A:$M,13,false)</f>
        <v>0</v>
      </c>
      <c r="S144" s="7">
        <f>vlookup($A144,Physics!$A:$M,13,false)</f>
        <v>0</v>
      </c>
    </row>
    <row r="145">
      <c r="A145" s="6" t="s">
        <v>115</v>
      </c>
      <c r="B145" s="7" t="str">
        <f>vlookup($A145,Users!$B$1:$H1000,3,false)</f>
        <v>Mir</v>
      </c>
      <c r="C145" s="7" t="str">
        <f>vlookup($A145,Users!$B$1:$H1000,6,false)</f>
        <v>Pullman</v>
      </c>
      <c r="D145" s="7">
        <f>vlookup($C145,Teams!$B:$D,3,false)</f>
        <v>5</v>
      </c>
      <c r="E145" s="7">
        <f t="shared" si="1"/>
        <v>120</v>
      </c>
      <c r="F145" s="7">
        <f>countifs(PrelimRaw!$D$1:$D1000,$A145,PrelimRaw!$C$1:$C1000,4)+countifs(PrelimRaw!$D$1:$D1000,$A145,PrelimRaw!$C$1:$C1000,14)</f>
        <v>5</v>
      </c>
      <c r="G145" s="7">
        <f>countifs(PrelimRaw!$D$1:$D1000,$A145,PrelimRaw!$C$1:$C1000,0)</f>
        <v>3</v>
      </c>
      <c r="H145" s="7">
        <f>countifs(PrelimRaw!$D$1:$D1000,$A145,PrelimRaw!$C$1:$C1000,-4)</f>
        <v>1</v>
      </c>
      <c r="I145" s="7">
        <f t="shared" si="2"/>
        <v>9</v>
      </c>
      <c r="J145" s="8">
        <f t="shared" si="3"/>
        <v>0.075</v>
      </c>
      <c r="K145" s="8">
        <f t="shared" si="4"/>
        <v>0.5555555556</v>
      </c>
      <c r="L145" s="7">
        <f t="shared" si="5"/>
        <v>16</v>
      </c>
      <c r="M145" s="11">
        <f t="shared" si="6"/>
        <v>3.2</v>
      </c>
      <c r="N145" s="7">
        <f>vlookup($A145,'X-Risk'!$A:$M,13,false)</f>
        <v>-0.8</v>
      </c>
      <c r="O145" s="7">
        <f>vlookup($A145,Math!$A:$M,13,false)</f>
        <v>0</v>
      </c>
      <c r="P145" s="7">
        <f>vlookup($A145,Chemistry!$A:$M,13,false)</f>
        <v>0</v>
      </c>
      <c r="Q145" s="7">
        <f>vlookup($A145,EarthSpace!$A:$M,13,false)</f>
        <v>1.6</v>
      </c>
      <c r="R145" s="7">
        <f>vlookup($A145,Biology!$A:$M,13,false)</f>
        <v>1.6</v>
      </c>
      <c r="S145" s="7">
        <f>vlookup($A145,Physics!$A:$M,13,false)</f>
        <v>0.8</v>
      </c>
    </row>
    <row r="146">
      <c r="A146" s="6" t="s">
        <v>121</v>
      </c>
      <c r="B146" s="7" t="str">
        <f>vlookup($A146,Users!$B$1:$H1000,3,false)</f>
        <v>Austin</v>
      </c>
      <c r="C146" s="7" t="str">
        <f>vlookup($A146,Users!$B$1:$H1000,6,false)</f>
        <v>Canyon Crest</v>
      </c>
      <c r="D146" s="7">
        <f>vlookup($C146,Teams!$B:$D,3,false)</f>
        <v>5</v>
      </c>
      <c r="E146" s="7">
        <f t="shared" si="1"/>
        <v>120</v>
      </c>
      <c r="F146" s="7">
        <f>countifs(PrelimRaw!$D$1:$D1000,$A146,PrelimRaw!$C$1:$C1000,4)+countifs(PrelimRaw!$D$1:$D1000,$A146,PrelimRaw!$C$1:$C1000,14)</f>
        <v>5</v>
      </c>
      <c r="G146" s="7">
        <f>countifs(PrelimRaw!$D$1:$D1000,$A146,PrelimRaw!$C$1:$C1000,0)</f>
        <v>7</v>
      </c>
      <c r="H146" s="7">
        <f>countifs(PrelimRaw!$D$1:$D1000,$A146,PrelimRaw!$C$1:$C1000,-4)</f>
        <v>1</v>
      </c>
      <c r="I146" s="7">
        <f t="shared" si="2"/>
        <v>13</v>
      </c>
      <c r="J146" s="8">
        <f t="shared" si="3"/>
        <v>0.1083333333</v>
      </c>
      <c r="K146" s="8">
        <f t="shared" si="4"/>
        <v>0.3846153846</v>
      </c>
      <c r="L146" s="7">
        <f t="shared" si="5"/>
        <v>16</v>
      </c>
      <c r="M146" s="11">
        <f t="shared" si="6"/>
        <v>3.2</v>
      </c>
      <c r="N146" s="7">
        <f>vlookup($A146,'X-Risk'!$A:$M,13,false)</f>
        <v>1.6</v>
      </c>
      <c r="O146" s="7">
        <f>vlookup($A146,Math!$A:$M,13,false)</f>
        <v>0</v>
      </c>
      <c r="P146" s="7">
        <f>vlookup($A146,Chemistry!$A:$M,13,false)</f>
        <v>0.8</v>
      </c>
      <c r="Q146" s="7">
        <f>vlookup($A146,EarthSpace!$A:$M,13,false)</f>
        <v>0</v>
      </c>
      <c r="R146" s="7">
        <f>vlookup($A146,Biology!$A:$M,13,false)</f>
        <v>0.8</v>
      </c>
      <c r="S146" s="7">
        <f>vlookup($A146,Physics!$A:$M,13,false)</f>
        <v>0</v>
      </c>
    </row>
    <row r="147">
      <c r="A147" s="6" t="s">
        <v>139</v>
      </c>
      <c r="B147" s="7" t="str">
        <f>vlookup($A147,Users!$B$1:$H1000,3,false)</f>
        <v>Anthony</v>
      </c>
      <c r="C147" s="7" t="str">
        <f>vlookup($A147,Users!$B$1:$H1000,6,false)</f>
        <v>Shen</v>
      </c>
      <c r="D147" s="7">
        <f>vlookup($C147,Teams!$B:$D,3,false)</f>
        <v>5</v>
      </c>
      <c r="E147" s="7">
        <f t="shared" si="1"/>
        <v>120</v>
      </c>
      <c r="F147" s="7">
        <f>countifs(PrelimRaw!$D$1:$D1000,$A147,PrelimRaw!$C$1:$C1000,4)+countifs(PrelimRaw!$D$1:$D1000,$A147,PrelimRaw!$C$1:$C1000,14)</f>
        <v>5</v>
      </c>
      <c r="G147" s="7">
        <f>countifs(PrelimRaw!$D$1:$D1000,$A147,PrelimRaw!$C$1:$C1000,0)</f>
        <v>4</v>
      </c>
      <c r="H147" s="7">
        <f>countifs(PrelimRaw!$D$1:$D1000,$A147,PrelimRaw!$C$1:$C1000,-4)</f>
        <v>1</v>
      </c>
      <c r="I147" s="7">
        <f t="shared" si="2"/>
        <v>10</v>
      </c>
      <c r="J147" s="8">
        <f t="shared" si="3"/>
        <v>0.08333333333</v>
      </c>
      <c r="K147" s="8">
        <f t="shared" si="4"/>
        <v>0.5</v>
      </c>
      <c r="L147" s="7">
        <f t="shared" si="5"/>
        <v>16</v>
      </c>
      <c r="M147" s="11">
        <f t="shared" si="6"/>
        <v>3.2</v>
      </c>
      <c r="N147" s="7">
        <f>vlookup($A147,'X-Risk'!$A:$M,13,false)</f>
        <v>0</v>
      </c>
      <c r="O147" s="7">
        <f>vlookup($A147,Math!$A:$M,13,false)</f>
        <v>1.6</v>
      </c>
      <c r="P147" s="7">
        <f>vlookup($A147,Chemistry!$A:$M,13,false)</f>
        <v>0</v>
      </c>
      <c r="Q147" s="7">
        <f>vlookup($A147,EarthSpace!$A:$M,13,false)</f>
        <v>0</v>
      </c>
      <c r="R147" s="7">
        <f>vlookup($A147,Biology!$A:$M,13,false)</f>
        <v>0</v>
      </c>
      <c r="S147" s="7">
        <f>vlookup($A147,Physics!$A:$M,13,false)</f>
        <v>1.6</v>
      </c>
    </row>
    <row r="148">
      <c r="A148" s="6" t="s">
        <v>157</v>
      </c>
      <c r="B148" s="7" t="str">
        <f>vlookup($A148,Users!$B$1:$H1000,3,false)</f>
        <v>Khoi</v>
      </c>
      <c r="C148" s="7" t="str">
        <f>vlookup($A148,Users!$B$1:$H1000,6,false)</f>
        <v>Wayzata</v>
      </c>
      <c r="D148" s="7">
        <f>vlookup($C148,Teams!$B:$D,3,false)</f>
        <v>5</v>
      </c>
      <c r="E148" s="7">
        <f t="shared" si="1"/>
        <v>120</v>
      </c>
      <c r="F148" s="7">
        <f>countifs(PrelimRaw!$D$1:$D1000,$A148,PrelimRaw!$C$1:$C1000,4)+countifs(PrelimRaw!$D$1:$D1000,$A148,PrelimRaw!$C$1:$C1000,14)</f>
        <v>5</v>
      </c>
      <c r="G148" s="7">
        <f>countifs(PrelimRaw!$D$1:$D1000,$A148,PrelimRaw!$C$1:$C1000,0)</f>
        <v>2</v>
      </c>
      <c r="H148" s="7">
        <f>countifs(PrelimRaw!$D$1:$D1000,$A148,PrelimRaw!$C$1:$C1000,-4)</f>
        <v>1</v>
      </c>
      <c r="I148" s="7">
        <f t="shared" si="2"/>
        <v>8</v>
      </c>
      <c r="J148" s="8">
        <f t="shared" si="3"/>
        <v>0.06666666667</v>
      </c>
      <c r="K148" s="8">
        <f t="shared" si="4"/>
        <v>0.625</v>
      </c>
      <c r="L148" s="7">
        <f t="shared" si="5"/>
        <v>16</v>
      </c>
      <c r="M148" s="11">
        <f t="shared" si="6"/>
        <v>3.2</v>
      </c>
      <c r="N148" s="7">
        <f>vlookup($A148,'X-Risk'!$A:$M,13,false)</f>
        <v>0.8</v>
      </c>
      <c r="O148" s="7">
        <f>vlookup($A148,Math!$A:$M,13,false)</f>
        <v>0</v>
      </c>
      <c r="P148" s="7">
        <f>vlookup($A148,Chemistry!$A:$M,13,false)</f>
        <v>0</v>
      </c>
      <c r="Q148" s="7">
        <f>vlookup($A148,EarthSpace!$A:$M,13,false)</f>
        <v>0.8</v>
      </c>
      <c r="R148" s="7">
        <f>vlookup($A148,Biology!$A:$M,13,false)</f>
        <v>1.6</v>
      </c>
      <c r="S148" s="7">
        <f>vlookup($A148,Physics!$A:$M,13,false)</f>
        <v>0</v>
      </c>
    </row>
    <row r="149">
      <c r="A149" s="6" t="s">
        <v>169</v>
      </c>
      <c r="B149" s="7" t="str">
        <f>vlookup($A149,Users!$B$1:$H1000,3,false)</f>
        <v>Adeline</v>
      </c>
      <c r="C149" s="7" t="str">
        <f>vlookup($A149,Users!$B$1:$H1000,6,false)</f>
        <v>NoHo</v>
      </c>
      <c r="D149" s="7">
        <f>vlookup($C149,Teams!$B:$D,3,false)</f>
        <v>5</v>
      </c>
      <c r="E149" s="7">
        <f t="shared" si="1"/>
        <v>120</v>
      </c>
      <c r="F149" s="7">
        <f>countifs(PrelimRaw!$D$1:$D1000,$A149,PrelimRaw!$C$1:$C1000,4)+countifs(PrelimRaw!$D$1:$D1000,$A149,PrelimRaw!$C$1:$C1000,14)</f>
        <v>5</v>
      </c>
      <c r="G149" s="7">
        <f>countifs(PrelimRaw!$D$1:$D1000,$A149,PrelimRaw!$C$1:$C1000,0)</f>
        <v>2</v>
      </c>
      <c r="H149" s="7">
        <f>countifs(PrelimRaw!$D$1:$D1000,$A149,PrelimRaw!$C$1:$C1000,-4)</f>
        <v>1</v>
      </c>
      <c r="I149" s="7">
        <f t="shared" si="2"/>
        <v>8</v>
      </c>
      <c r="J149" s="8">
        <f t="shared" si="3"/>
        <v>0.06666666667</v>
      </c>
      <c r="K149" s="8">
        <f t="shared" si="4"/>
        <v>0.625</v>
      </c>
      <c r="L149" s="7">
        <f t="shared" si="5"/>
        <v>16</v>
      </c>
      <c r="M149" s="11">
        <f t="shared" si="6"/>
        <v>3.2</v>
      </c>
      <c r="N149" s="7">
        <f>vlookup($A149,'X-Risk'!$A:$M,13,false)</f>
        <v>0.8</v>
      </c>
      <c r="O149" s="7">
        <f>vlookup($A149,Math!$A:$M,13,false)</f>
        <v>0</v>
      </c>
      <c r="P149" s="7">
        <f>vlookup($A149,Chemistry!$A:$M,13,false)</f>
        <v>2.4</v>
      </c>
      <c r="Q149" s="7">
        <f>vlookup($A149,EarthSpace!$A:$M,13,false)</f>
        <v>0</v>
      </c>
      <c r="R149" s="7">
        <f>vlookup($A149,Biology!$A:$M,13,false)</f>
        <v>0</v>
      </c>
      <c r="S149" s="7">
        <f>vlookup($A149,Physics!$A:$M,13,false)</f>
        <v>0</v>
      </c>
    </row>
    <row r="150">
      <c r="A150" s="6" t="s">
        <v>53</v>
      </c>
      <c r="B150" s="7" t="str">
        <f>vlookup($A150,Users!$B$1:$H1000,3,false)</f>
        <v>Rithik</v>
      </c>
      <c r="C150" s="7" t="str">
        <f>vlookup($A150,Users!$B$1:$H1000,6,false)</f>
        <v>WWPN</v>
      </c>
      <c r="D150" s="7">
        <f>vlookup($C150,Teams!$B:$D,3,false)</f>
        <v>5</v>
      </c>
      <c r="E150" s="7">
        <f t="shared" si="1"/>
        <v>120</v>
      </c>
      <c r="F150" s="7">
        <f>countifs(PrelimRaw!$D$1:$D1000,$A150,PrelimRaw!$C$1:$C1000,4)+countifs(PrelimRaw!$D$1:$D1000,$A150,PrelimRaw!$C$1:$C1000,14)</f>
        <v>4</v>
      </c>
      <c r="G150" s="7">
        <f>countifs(PrelimRaw!$D$1:$D1000,$A150,PrelimRaw!$C$1:$C1000,0)</f>
        <v>4</v>
      </c>
      <c r="H150" s="7">
        <f>countifs(PrelimRaw!$D$1:$D1000,$A150,PrelimRaw!$C$1:$C1000,-4)</f>
        <v>1</v>
      </c>
      <c r="I150" s="7">
        <f t="shared" si="2"/>
        <v>9</v>
      </c>
      <c r="J150" s="8">
        <f t="shared" si="3"/>
        <v>0.075</v>
      </c>
      <c r="K150" s="8">
        <f t="shared" si="4"/>
        <v>0.4444444444</v>
      </c>
      <c r="L150" s="7">
        <f t="shared" si="5"/>
        <v>12</v>
      </c>
      <c r="M150" s="11">
        <f t="shared" si="6"/>
        <v>2.4</v>
      </c>
      <c r="N150" s="7">
        <f>vlookup($A150,'X-Risk'!$A:$M,13,false)</f>
        <v>0</v>
      </c>
      <c r="O150" s="7">
        <f>vlookup($A150,Math!$A:$M,13,false)</f>
        <v>2.4</v>
      </c>
      <c r="P150" s="7">
        <f>vlookup($A150,Chemistry!$A:$M,13,false)</f>
        <v>0</v>
      </c>
      <c r="Q150" s="7">
        <f>vlookup($A150,EarthSpace!$A:$M,13,false)</f>
        <v>0</v>
      </c>
      <c r="R150" s="7">
        <f>vlookup($A150,Biology!$A:$M,13,false)</f>
        <v>0</v>
      </c>
      <c r="S150" s="7">
        <f>vlookup($A150,Physics!$A:$M,13,false)</f>
        <v>0</v>
      </c>
    </row>
    <row r="151">
      <c r="A151" s="6" t="s">
        <v>62</v>
      </c>
      <c r="B151" s="7" t="str">
        <f>vlookup($A151,Users!$B$1:$H1000,3,false)</f>
        <v>Shlok</v>
      </c>
      <c r="C151" s="7" t="str">
        <f>vlookup($A151,Users!$B$1:$H1000,6,false)</f>
        <v>Dulles</v>
      </c>
      <c r="D151" s="7">
        <f>vlookup($C151,Teams!$B:$D,3,false)</f>
        <v>5</v>
      </c>
      <c r="E151" s="7">
        <f t="shared" si="1"/>
        <v>120</v>
      </c>
      <c r="F151" s="7">
        <f>countifs(PrelimRaw!$D$1:$D1000,$A151,PrelimRaw!$C$1:$C1000,4)+countifs(PrelimRaw!$D$1:$D1000,$A151,PrelimRaw!$C$1:$C1000,14)</f>
        <v>5</v>
      </c>
      <c r="G151" s="7">
        <f>countifs(PrelimRaw!$D$1:$D1000,$A151,PrelimRaw!$C$1:$C1000,0)</f>
        <v>3</v>
      </c>
      <c r="H151" s="7">
        <f>countifs(PrelimRaw!$D$1:$D1000,$A151,PrelimRaw!$C$1:$C1000,-4)</f>
        <v>2</v>
      </c>
      <c r="I151" s="7">
        <f t="shared" si="2"/>
        <v>10</v>
      </c>
      <c r="J151" s="8">
        <f t="shared" si="3"/>
        <v>0.08333333333</v>
      </c>
      <c r="K151" s="8">
        <f t="shared" si="4"/>
        <v>0.5</v>
      </c>
      <c r="L151" s="7">
        <f t="shared" si="5"/>
        <v>12</v>
      </c>
      <c r="M151" s="11">
        <f t="shared" si="6"/>
        <v>2.4</v>
      </c>
      <c r="N151" s="7">
        <f>vlookup($A151,'X-Risk'!$A:$M,13,false)</f>
        <v>0.8</v>
      </c>
      <c r="O151" s="7">
        <f>vlookup($A151,Math!$A:$M,13,false)</f>
        <v>0</v>
      </c>
      <c r="P151" s="7">
        <f>vlookup($A151,Chemistry!$A:$M,13,false)</f>
        <v>0</v>
      </c>
      <c r="Q151" s="7">
        <f>vlookup($A151,EarthSpace!$A:$M,13,false)</f>
        <v>0.8</v>
      </c>
      <c r="R151" s="7">
        <f>vlookup($A151,Biology!$A:$M,13,false)</f>
        <v>0</v>
      </c>
      <c r="S151" s="7">
        <f>vlookup($A151,Physics!$A:$M,13,false)</f>
        <v>0.8</v>
      </c>
    </row>
    <row r="152">
      <c r="A152" s="6" t="s">
        <v>98</v>
      </c>
      <c r="B152" s="7" t="str">
        <f>vlookup($A152,Users!$B$1:$H1000,3,false)</f>
        <v>Rishi</v>
      </c>
      <c r="C152" s="7" t="str">
        <f>vlookup($A152,Users!$B$1:$H1000,6,false)</f>
        <v>ASFA</v>
      </c>
      <c r="D152" s="7">
        <f>vlookup($C152,Teams!$B:$D,3,false)</f>
        <v>5</v>
      </c>
      <c r="E152" s="7">
        <f t="shared" si="1"/>
        <v>120</v>
      </c>
      <c r="F152" s="7">
        <f>countifs(PrelimRaw!$D$1:$D1000,$A152,PrelimRaw!$C$1:$C1000,4)+countifs(PrelimRaw!$D$1:$D1000,$A152,PrelimRaw!$C$1:$C1000,14)</f>
        <v>3</v>
      </c>
      <c r="G152" s="7">
        <f>countifs(PrelimRaw!$D$1:$D1000,$A152,PrelimRaw!$C$1:$C1000,0)</f>
        <v>1</v>
      </c>
      <c r="H152" s="7">
        <f>countifs(PrelimRaw!$D$1:$D1000,$A152,PrelimRaw!$C$1:$C1000,-4)</f>
        <v>0</v>
      </c>
      <c r="I152" s="7">
        <f t="shared" si="2"/>
        <v>4</v>
      </c>
      <c r="J152" s="8">
        <f t="shared" si="3"/>
        <v>0.03333333333</v>
      </c>
      <c r="K152" s="8">
        <f t="shared" si="4"/>
        <v>0.75</v>
      </c>
      <c r="L152" s="7">
        <f t="shared" si="5"/>
        <v>12</v>
      </c>
      <c r="M152" s="11">
        <f t="shared" si="6"/>
        <v>2.4</v>
      </c>
      <c r="N152" s="7">
        <f>vlookup($A152,'X-Risk'!$A:$M,13,false)</f>
        <v>0.8</v>
      </c>
      <c r="O152" s="7">
        <f>vlookup($A152,Math!$A:$M,13,false)</f>
        <v>1.6</v>
      </c>
      <c r="P152" s="7">
        <f>vlookup($A152,Chemistry!$A:$M,13,false)</f>
        <v>0</v>
      </c>
      <c r="Q152" s="7">
        <f>vlookup($A152,EarthSpace!$A:$M,13,false)</f>
        <v>0</v>
      </c>
      <c r="R152" s="7">
        <f>vlookup($A152,Biology!$A:$M,13,false)</f>
        <v>0</v>
      </c>
      <c r="S152" s="7">
        <f>vlookup($A152,Physics!$A:$M,13,false)</f>
        <v>0</v>
      </c>
    </row>
    <row r="153">
      <c r="A153" s="6" t="s">
        <v>128</v>
      </c>
      <c r="B153" s="7" t="str">
        <f>vlookup($A153,Users!$B$1:$H1000,3,false)</f>
        <v>Chris</v>
      </c>
      <c r="C153" s="7" t="str">
        <f>vlookup($A153,Users!$B$1:$H1000,6,false)</f>
        <v>Westminster</v>
      </c>
      <c r="D153" s="7">
        <f>vlookup($C153,Teams!$B:$D,3,false)</f>
        <v>5</v>
      </c>
      <c r="E153" s="7">
        <f t="shared" si="1"/>
        <v>120</v>
      </c>
      <c r="F153" s="7">
        <f>countifs(PrelimRaw!$D$1:$D1000,$A153,PrelimRaw!$C$1:$C1000,4)+countifs(PrelimRaw!$D$1:$D1000,$A153,PrelimRaw!$C$1:$C1000,14)</f>
        <v>8</v>
      </c>
      <c r="G153" s="7">
        <f>countifs(PrelimRaw!$D$1:$D1000,$A153,PrelimRaw!$C$1:$C1000,0)</f>
        <v>7</v>
      </c>
      <c r="H153" s="7">
        <f>countifs(PrelimRaw!$D$1:$D1000,$A153,PrelimRaw!$C$1:$C1000,-4)</f>
        <v>5</v>
      </c>
      <c r="I153" s="7">
        <f t="shared" si="2"/>
        <v>20</v>
      </c>
      <c r="J153" s="8">
        <f t="shared" si="3"/>
        <v>0.1666666667</v>
      </c>
      <c r="K153" s="8">
        <f t="shared" si="4"/>
        <v>0.4</v>
      </c>
      <c r="L153" s="7">
        <f t="shared" si="5"/>
        <v>12</v>
      </c>
      <c r="M153" s="11">
        <f t="shared" si="6"/>
        <v>2.4</v>
      </c>
      <c r="N153" s="7">
        <f>vlookup($A153,'X-Risk'!$A:$M,13,false)</f>
        <v>0</v>
      </c>
      <c r="O153" s="7">
        <f>vlookup($A153,Math!$A:$M,13,false)</f>
        <v>1.6</v>
      </c>
      <c r="P153" s="7">
        <f>vlookup($A153,Chemistry!$A:$M,13,false)</f>
        <v>-0.8</v>
      </c>
      <c r="Q153" s="7">
        <f>vlookup($A153,EarthSpace!$A:$M,13,false)</f>
        <v>0</v>
      </c>
      <c r="R153" s="7">
        <f>vlookup($A153,Biology!$A:$M,13,false)</f>
        <v>0</v>
      </c>
      <c r="S153" s="7">
        <f>vlookup($A153,Physics!$A:$M,13,false)</f>
        <v>1.6</v>
      </c>
    </row>
    <row r="154">
      <c r="A154" s="6" t="s">
        <v>129</v>
      </c>
      <c r="B154" s="7" t="str">
        <f>vlookup($A154,Users!$B$1:$H1000,3,false)</f>
        <v>Luke</v>
      </c>
      <c r="C154" s="7" t="str">
        <f>vlookup($A154,Users!$B$1:$H1000,6,false)</f>
        <v>Westminster</v>
      </c>
      <c r="D154" s="7">
        <f>vlookup($C154,Teams!$B:$D,3,false)</f>
        <v>5</v>
      </c>
      <c r="E154" s="7">
        <f t="shared" si="1"/>
        <v>120</v>
      </c>
      <c r="F154" s="7">
        <f>countifs(PrelimRaw!$D$1:$D1000,$A154,PrelimRaw!$C$1:$C1000,4)+countifs(PrelimRaw!$D$1:$D1000,$A154,PrelimRaw!$C$1:$C1000,14)</f>
        <v>3</v>
      </c>
      <c r="G154" s="7">
        <f>countifs(PrelimRaw!$D$1:$D1000,$A154,PrelimRaw!$C$1:$C1000,0)</f>
        <v>0</v>
      </c>
      <c r="H154" s="7">
        <f>countifs(PrelimRaw!$D$1:$D1000,$A154,PrelimRaw!$C$1:$C1000,-4)</f>
        <v>0</v>
      </c>
      <c r="I154" s="7">
        <f t="shared" si="2"/>
        <v>3</v>
      </c>
      <c r="J154" s="8">
        <f t="shared" si="3"/>
        <v>0.025</v>
      </c>
      <c r="K154" s="8">
        <f t="shared" si="4"/>
        <v>1</v>
      </c>
      <c r="L154" s="7">
        <f t="shared" si="5"/>
        <v>12</v>
      </c>
      <c r="M154" s="11">
        <f t="shared" si="6"/>
        <v>2.4</v>
      </c>
      <c r="N154" s="7">
        <f>vlookup($A154,'X-Risk'!$A:$M,13,false)</f>
        <v>1.6</v>
      </c>
      <c r="O154" s="7">
        <f>vlookup($A154,Math!$A:$M,13,false)</f>
        <v>0</v>
      </c>
      <c r="P154" s="7">
        <f>vlookup($A154,Chemistry!$A:$M,13,false)</f>
        <v>0.8</v>
      </c>
      <c r="Q154" s="7">
        <f>vlookup($A154,EarthSpace!$A:$M,13,false)</f>
        <v>0</v>
      </c>
      <c r="R154" s="7">
        <f>vlookup($A154,Biology!$A:$M,13,false)</f>
        <v>0</v>
      </c>
      <c r="S154" s="7">
        <f>vlookup($A154,Physics!$A:$M,13,false)</f>
        <v>0</v>
      </c>
    </row>
    <row r="155">
      <c r="A155" s="6" t="s">
        <v>162</v>
      </c>
      <c r="B155" s="7" t="str">
        <f>vlookup($A155,Users!$B$1:$H1000,3,false)</f>
        <v>Julian</v>
      </c>
      <c r="C155" s="7" t="str">
        <f>vlookup($A155,Users!$B$1:$H1000,6,false)</f>
        <v>Interlake A</v>
      </c>
      <c r="D155" s="7">
        <f>vlookup($C155,Teams!$B:$D,3,false)</f>
        <v>5</v>
      </c>
      <c r="E155" s="7">
        <f t="shared" si="1"/>
        <v>120</v>
      </c>
      <c r="F155" s="7">
        <f>countifs(PrelimRaw!$D$1:$D1000,$A155,PrelimRaw!$C$1:$C1000,4)+countifs(PrelimRaw!$D$1:$D1000,$A155,PrelimRaw!$C$1:$C1000,14)</f>
        <v>3</v>
      </c>
      <c r="G155" s="7">
        <f>countifs(PrelimRaw!$D$1:$D1000,$A155,PrelimRaw!$C$1:$C1000,0)</f>
        <v>0</v>
      </c>
      <c r="H155" s="7">
        <f>countifs(PrelimRaw!$D$1:$D1000,$A155,PrelimRaw!$C$1:$C1000,-4)</f>
        <v>0</v>
      </c>
      <c r="I155" s="7">
        <f t="shared" si="2"/>
        <v>3</v>
      </c>
      <c r="J155" s="8">
        <f t="shared" si="3"/>
        <v>0.025</v>
      </c>
      <c r="K155" s="8">
        <f t="shared" si="4"/>
        <v>1</v>
      </c>
      <c r="L155" s="7">
        <f t="shared" si="5"/>
        <v>12</v>
      </c>
      <c r="M155" s="11">
        <f t="shared" si="6"/>
        <v>2.4</v>
      </c>
      <c r="N155" s="7">
        <f>vlookup($A155,'X-Risk'!$A:$M,13,false)</f>
        <v>0</v>
      </c>
      <c r="O155" s="7">
        <f>vlookup($A155,Math!$A:$M,13,false)</f>
        <v>0.8</v>
      </c>
      <c r="P155" s="7">
        <f>vlookup($A155,Chemistry!$A:$M,13,false)</f>
        <v>0.8</v>
      </c>
      <c r="Q155" s="7">
        <f>vlookup($A155,EarthSpace!$A:$M,13,false)</f>
        <v>0.8</v>
      </c>
      <c r="R155" s="7">
        <f>vlookup($A155,Biology!$A:$M,13,false)</f>
        <v>0</v>
      </c>
      <c r="S155" s="7">
        <f>vlookup($A155,Physics!$A:$M,13,false)</f>
        <v>0</v>
      </c>
    </row>
    <row r="156">
      <c r="A156" s="6" t="s">
        <v>196</v>
      </c>
      <c r="B156" s="7" t="str">
        <f>vlookup($A156,Users!$B$1:$H1000,3,false)</f>
        <v>Angelina</v>
      </c>
      <c r="C156" s="7" t="str">
        <f>vlookup($A156,Users!$B$1:$H1000,6,false)</f>
        <v>Enloe B</v>
      </c>
      <c r="D156" s="7">
        <f>vlookup($C156,Teams!$B:$D,3,false)</f>
        <v>5</v>
      </c>
      <c r="E156" s="7">
        <f t="shared" si="1"/>
        <v>120</v>
      </c>
      <c r="F156" s="7">
        <f>countifs(PrelimRaw!$D$1:$D1000,$A156,PrelimRaw!$C$1:$C1000,4)+countifs(PrelimRaw!$D$1:$D1000,$A156,PrelimRaw!$C$1:$C1000,14)</f>
        <v>3</v>
      </c>
      <c r="G156" s="7">
        <f>countifs(PrelimRaw!$D$1:$D1000,$A156,PrelimRaw!$C$1:$C1000,0)</f>
        <v>0</v>
      </c>
      <c r="H156" s="7">
        <f>countifs(PrelimRaw!$D$1:$D1000,$A156,PrelimRaw!$C$1:$C1000,-4)</f>
        <v>0</v>
      </c>
      <c r="I156" s="7">
        <f t="shared" si="2"/>
        <v>3</v>
      </c>
      <c r="J156" s="8">
        <f t="shared" si="3"/>
        <v>0.025</v>
      </c>
      <c r="K156" s="8">
        <f t="shared" si="4"/>
        <v>1</v>
      </c>
      <c r="L156" s="7">
        <f t="shared" si="5"/>
        <v>12</v>
      </c>
      <c r="M156" s="11">
        <f t="shared" si="6"/>
        <v>2.4</v>
      </c>
      <c r="N156" s="7">
        <f>vlookup($A156,'X-Risk'!$A:$M,13,false)</f>
        <v>0</v>
      </c>
      <c r="O156" s="7">
        <f>vlookup($A156,Math!$A:$M,13,false)</f>
        <v>0</v>
      </c>
      <c r="P156" s="7">
        <f>vlookup($A156,Chemistry!$A:$M,13,false)</f>
        <v>0</v>
      </c>
      <c r="Q156" s="7">
        <f>vlookup($A156,EarthSpace!$A:$M,13,false)</f>
        <v>2.4</v>
      </c>
      <c r="R156" s="7">
        <f>vlookup($A156,Biology!$A:$M,13,false)</f>
        <v>0</v>
      </c>
      <c r="S156" s="7">
        <f>vlookup($A156,Physics!$A:$M,13,false)</f>
        <v>0</v>
      </c>
    </row>
    <row r="157">
      <c r="A157" s="6" t="s">
        <v>216</v>
      </c>
      <c r="B157" s="7" t="str">
        <f>vlookup($A157,Users!$B$1:$H1000,3,false)</f>
        <v>Nikhil</v>
      </c>
      <c r="C157" s="7" t="str">
        <f>vlookup($A157,Users!$B$1:$H1000,6,false)</f>
        <v>Enloe A</v>
      </c>
      <c r="D157" s="7">
        <f>vlookup($C157,Teams!$B:$D,3,false)</f>
        <v>5</v>
      </c>
      <c r="E157" s="7">
        <f t="shared" si="1"/>
        <v>120</v>
      </c>
      <c r="F157" s="7">
        <f>countifs(PrelimRaw!$D$1:$D1000,$A157,PrelimRaw!$C$1:$C1000,4)+countifs(PrelimRaw!$D$1:$D1000,$A157,PrelimRaw!$C$1:$C1000,14)</f>
        <v>3</v>
      </c>
      <c r="G157" s="7">
        <f>countifs(PrelimRaw!$D$1:$D1000,$A157,PrelimRaw!$C$1:$C1000,0)</f>
        <v>0</v>
      </c>
      <c r="H157" s="7">
        <f>countifs(PrelimRaw!$D$1:$D1000,$A157,PrelimRaw!$C$1:$C1000,-4)</f>
        <v>0</v>
      </c>
      <c r="I157" s="7">
        <f t="shared" si="2"/>
        <v>3</v>
      </c>
      <c r="J157" s="8">
        <f t="shared" si="3"/>
        <v>0.025</v>
      </c>
      <c r="K157" s="8">
        <f t="shared" si="4"/>
        <v>1</v>
      </c>
      <c r="L157" s="7">
        <f t="shared" si="5"/>
        <v>12</v>
      </c>
      <c r="M157" s="11">
        <f t="shared" si="6"/>
        <v>2.4</v>
      </c>
      <c r="N157" s="7">
        <f>vlookup($A157,'X-Risk'!$A:$M,13,false)</f>
        <v>0</v>
      </c>
      <c r="O157" s="7">
        <f>vlookup($A157,Math!$A:$M,13,false)</f>
        <v>0</v>
      </c>
      <c r="P157" s="7">
        <f>vlookup($A157,Chemistry!$A:$M,13,false)</f>
        <v>2.4</v>
      </c>
      <c r="Q157" s="7">
        <f>vlookup($A157,EarthSpace!$A:$M,13,false)</f>
        <v>0</v>
      </c>
      <c r="R157" s="7">
        <f>vlookup($A157,Biology!$A:$M,13,false)</f>
        <v>0</v>
      </c>
      <c r="S157" s="7">
        <f>vlookup($A157,Physics!$A:$M,13,false)</f>
        <v>0</v>
      </c>
    </row>
    <row r="158">
      <c r="A158" s="6" t="s">
        <v>38</v>
      </c>
      <c r="B158" s="7" t="str">
        <f>vlookup($A158,Users!$B$1:$H1000,3,false)</f>
        <v>Madhav</v>
      </c>
      <c r="C158" s="7" t="str">
        <f>vlookup($A158,Users!$B$1:$H1000,6,false)</f>
        <v>NCSSM B</v>
      </c>
      <c r="D158" s="7">
        <f>vlookup($C158,Teams!$B:$D,3,false)</f>
        <v>5</v>
      </c>
      <c r="E158" s="7">
        <f t="shared" si="1"/>
        <v>120</v>
      </c>
      <c r="F158" s="7">
        <f>countifs(PrelimRaw!$D$1:$D1000,$A158,PrelimRaw!$C$1:$C1000,4)+countifs(PrelimRaw!$D$1:$D1000,$A158,PrelimRaw!$C$1:$C1000,14)</f>
        <v>8</v>
      </c>
      <c r="G158" s="7">
        <f>countifs(PrelimRaw!$D$1:$D1000,$A158,PrelimRaw!$C$1:$C1000,0)</f>
        <v>10</v>
      </c>
      <c r="H158" s="7">
        <f>countifs(PrelimRaw!$D$1:$D1000,$A158,PrelimRaw!$C$1:$C1000,-4)</f>
        <v>6</v>
      </c>
      <c r="I158" s="7">
        <f t="shared" si="2"/>
        <v>24</v>
      </c>
      <c r="J158" s="8">
        <f t="shared" si="3"/>
        <v>0.2</v>
      </c>
      <c r="K158" s="8">
        <f t="shared" si="4"/>
        <v>0.3333333333</v>
      </c>
      <c r="L158" s="7">
        <f t="shared" si="5"/>
        <v>8</v>
      </c>
      <c r="M158" s="11">
        <f t="shared" si="6"/>
        <v>1.6</v>
      </c>
      <c r="N158" s="7">
        <f>vlookup($A158,'X-Risk'!$A:$M,13,false)</f>
        <v>0</v>
      </c>
      <c r="O158" s="7">
        <f>vlookup($A158,Math!$A:$M,13,false)</f>
        <v>0</v>
      </c>
      <c r="P158" s="7">
        <f>vlookup($A158,Chemistry!$A:$M,13,false)</f>
        <v>0.8</v>
      </c>
      <c r="Q158" s="7">
        <f>vlookup($A158,EarthSpace!$A:$M,13,false)</f>
        <v>1.6</v>
      </c>
      <c r="R158" s="7">
        <f>vlookup($A158,Biology!$A:$M,13,false)</f>
        <v>-0.8</v>
      </c>
      <c r="S158" s="7">
        <f>vlookup($A158,Physics!$A:$M,13,false)</f>
        <v>0</v>
      </c>
    </row>
    <row r="159">
      <c r="A159" s="6" t="s">
        <v>52</v>
      </c>
      <c r="B159" s="7" t="str">
        <f>vlookup($A159,Users!$B$1:$H1000,3,false)</f>
        <v>Keisuke</v>
      </c>
      <c r="C159" s="7" t="str">
        <f>vlookup($A159,Users!$B$1:$H1000,6,false)</f>
        <v>Iolani</v>
      </c>
      <c r="D159" s="7">
        <f>vlookup($C159,Teams!$B:$D,3,false)</f>
        <v>5</v>
      </c>
      <c r="E159" s="7">
        <f t="shared" si="1"/>
        <v>120</v>
      </c>
      <c r="F159" s="7">
        <f>countifs(PrelimRaw!$D$1:$D1000,$A159,PrelimRaw!$C$1:$C1000,4)+countifs(PrelimRaw!$D$1:$D1000,$A159,PrelimRaw!$C$1:$C1000,14)</f>
        <v>2</v>
      </c>
      <c r="G159" s="7">
        <f>countifs(PrelimRaw!$D$1:$D1000,$A159,PrelimRaw!$C$1:$C1000,0)</f>
        <v>0</v>
      </c>
      <c r="H159" s="7">
        <f>countifs(PrelimRaw!$D$1:$D1000,$A159,PrelimRaw!$C$1:$C1000,-4)</f>
        <v>0</v>
      </c>
      <c r="I159" s="7">
        <f t="shared" si="2"/>
        <v>2</v>
      </c>
      <c r="J159" s="8">
        <f t="shared" si="3"/>
        <v>0.01666666667</v>
      </c>
      <c r="K159" s="8">
        <f t="shared" si="4"/>
        <v>1</v>
      </c>
      <c r="L159" s="7">
        <f t="shared" si="5"/>
        <v>8</v>
      </c>
      <c r="M159" s="11">
        <f t="shared" si="6"/>
        <v>1.6</v>
      </c>
      <c r="N159" s="7">
        <f>vlookup($A159,'X-Risk'!$A:$M,13,false)</f>
        <v>0</v>
      </c>
      <c r="O159" s="7">
        <f>vlookup($A159,Math!$A:$M,13,false)</f>
        <v>1.6</v>
      </c>
      <c r="P159" s="7">
        <f>vlookup($A159,Chemistry!$A:$M,13,false)</f>
        <v>0</v>
      </c>
      <c r="Q159" s="7">
        <f>vlookup($A159,EarthSpace!$A:$M,13,false)</f>
        <v>0</v>
      </c>
      <c r="R159" s="7">
        <f>vlookup($A159,Biology!$A:$M,13,false)</f>
        <v>0</v>
      </c>
      <c r="S159" s="7">
        <f>vlookup($A159,Physics!$A:$M,13,false)</f>
        <v>0</v>
      </c>
    </row>
    <row r="160">
      <c r="A160" s="6" t="s">
        <v>60</v>
      </c>
      <c r="B160" s="7" t="str">
        <f>vlookup($A160,Users!$B$1:$H1000,3,false)</f>
        <v>Ryan</v>
      </c>
      <c r="C160" s="7" t="str">
        <f>vlookup($A160,Users!$B$1:$H1000,6,false)</f>
        <v>Centennial</v>
      </c>
      <c r="D160" s="7">
        <f>vlookup($C160,Teams!$B:$D,3,false)</f>
        <v>5</v>
      </c>
      <c r="E160" s="7">
        <f t="shared" si="1"/>
        <v>120</v>
      </c>
      <c r="F160" s="7">
        <f>countifs(PrelimRaw!$D$1:$D1000,$A160,PrelimRaw!$C$1:$C1000,4)+countifs(PrelimRaw!$D$1:$D1000,$A160,PrelimRaw!$C$1:$C1000,14)</f>
        <v>2</v>
      </c>
      <c r="G160" s="7">
        <f>countifs(PrelimRaw!$D$1:$D1000,$A160,PrelimRaw!$C$1:$C1000,0)</f>
        <v>0</v>
      </c>
      <c r="H160" s="7">
        <f>countifs(PrelimRaw!$D$1:$D1000,$A160,PrelimRaw!$C$1:$C1000,-4)</f>
        <v>0</v>
      </c>
      <c r="I160" s="7">
        <f t="shared" si="2"/>
        <v>2</v>
      </c>
      <c r="J160" s="8">
        <f t="shared" si="3"/>
        <v>0.01666666667</v>
      </c>
      <c r="K160" s="8">
        <f t="shared" si="4"/>
        <v>1</v>
      </c>
      <c r="L160" s="7">
        <f t="shared" si="5"/>
        <v>8</v>
      </c>
      <c r="M160" s="11">
        <f t="shared" si="6"/>
        <v>1.6</v>
      </c>
      <c r="N160" s="7">
        <f>vlookup($A160,'X-Risk'!$A:$M,13,false)</f>
        <v>0.8</v>
      </c>
      <c r="O160" s="7">
        <f>vlookup($A160,Math!$A:$M,13,false)</f>
        <v>0.8</v>
      </c>
      <c r="P160" s="7">
        <f>vlookup($A160,Chemistry!$A:$M,13,false)</f>
        <v>0</v>
      </c>
      <c r="Q160" s="7">
        <f>vlookup($A160,EarthSpace!$A:$M,13,false)</f>
        <v>0</v>
      </c>
      <c r="R160" s="7">
        <f>vlookup($A160,Biology!$A:$M,13,false)</f>
        <v>0</v>
      </c>
      <c r="S160" s="7">
        <f>vlookup($A160,Physics!$A:$M,13,false)</f>
        <v>0</v>
      </c>
    </row>
    <row r="161">
      <c r="A161" s="6" t="s">
        <v>64</v>
      </c>
      <c r="B161" s="7" t="str">
        <f>vlookup($A161,Users!$B$1:$H1000,3,false)</f>
        <v>Jeeval</v>
      </c>
      <c r="C161" s="7" t="str">
        <f>vlookup($A161,Users!$B$1:$H1000,6,false)</f>
        <v>Collierville</v>
      </c>
      <c r="D161" s="7">
        <f>vlookup($C161,Teams!$B:$D,3,false)</f>
        <v>5</v>
      </c>
      <c r="E161" s="7">
        <f t="shared" si="1"/>
        <v>120</v>
      </c>
      <c r="F161" s="7">
        <f>countifs(PrelimRaw!$D$1:$D1000,$A161,PrelimRaw!$C$1:$C1000,4)+countifs(PrelimRaw!$D$1:$D1000,$A161,PrelimRaw!$C$1:$C1000,14)</f>
        <v>2</v>
      </c>
      <c r="G161" s="7">
        <f>countifs(PrelimRaw!$D$1:$D1000,$A161,PrelimRaw!$C$1:$C1000,0)</f>
        <v>2</v>
      </c>
      <c r="H161" s="7">
        <f>countifs(PrelimRaw!$D$1:$D1000,$A161,PrelimRaw!$C$1:$C1000,-4)</f>
        <v>0</v>
      </c>
      <c r="I161" s="7">
        <f t="shared" si="2"/>
        <v>4</v>
      </c>
      <c r="J161" s="8">
        <f t="shared" si="3"/>
        <v>0.03333333333</v>
      </c>
      <c r="K161" s="8">
        <f t="shared" si="4"/>
        <v>0.5</v>
      </c>
      <c r="L161" s="7">
        <f t="shared" si="5"/>
        <v>8</v>
      </c>
      <c r="M161" s="11">
        <f t="shared" si="6"/>
        <v>1.6</v>
      </c>
      <c r="N161" s="7">
        <f>vlookup($A161,'X-Risk'!$A:$M,13,false)</f>
        <v>0.8</v>
      </c>
      <c r="O161" s="7">
        <f>vlookup($A161,Math!$A:$M,13,false)</f>
        <v>0</v>
      </c>
      <c r="P161" s="7">
        <f>vlookup($A161,Chemistry!$A:$M,13,false)</f>
        <v>0</v>
      </c>
      <c r="Q161" s="7">
        <f>vlookup($A161,EarthSpace!$A:$M,13,false)</f>
        <v>0</v>
      </c>
      <c r="R161" s="7">
        <f>vlookup($A161,Biology!$A:$M,13,false)</f>
        <v>0</v>
      </c>
      <c r="S161" s="7">
        <f>vlookup($A161,Physics!$A:$M,13,false)</f>
        <v>0.8</v>
      </c>
    </row>
    <row r="162">
      <c r="A162" s="6" t="s">
        <v>108</v>
      </c>
      <c r="B162" s="7" t="str">
        <f>vlookup($A162,Users!$B$1:$H1000,3,false)</f>
        <v>Shohom</v>
      </c>
      <c r="C162" s="7" t="str">
        <f>vlookup($A162,Users!$B$1:$H1000,6,false)</f>
        <v>Mira Loma</v>
      </c>
      <c r="D162" s="7">
        <f>vlookup($C162,Teams!$B:$D,3,false)</f>
        <v>5</v>
      </c>
      <c r="E162" s="7">
        <f t="shared" si="1"/>
        <v>120</v>
      </c>
      <c r="F162" s="7">
        <f>countifs(PrelimRaw!$D$1:$D1000,$A162,PrelimRaw!$C$1:$C1000,4)+countifs(PrelimRaw!$D$1:$D1000,$A162,PrelimRaw!$C$1:$C1000,14)</f>
        <v>2</v>
      </c>
      <c r="G162" s="7">
        <f>countifs(PrelimRaw!$D$1:$D1000,$A162,PrelimRaw!$C$1:$C1000,0)</f>
        <v>4</v>
      </c>
      <c r="H162" s="7">
        <f>countifs(PrelimRaw!$D$1:$D1000,$A162,PrelimRaw!$C$1:$C1000,-4)</f>
        <v>0</v>
      </c>
      <c r="I162" s="7">
        <f t="shared" si="2"/>
        <v>6</v>
      </c>
      <c r="J162" s="8">
        <f t="shared" si="3"/>
        <v>0.05</v>
      </c>
      <c r="K162" s="8">
        <f t="shared" si="4"/>
        <v>0.3333333333</v>
      </c>
      <c r="L162" s="7">
        <f t="shared" si="5"/>
        <v>8</v>
      </c>
      <c r="M162" s="11">
        <f t="shared" si="6"/>
        <v>1.6</v>
      </c>
      <c r="N162" s="7">
        <f>vlookup($A162,'X-Risk'!$A:$M,13,false)</f>
        <v>0</v>
      </c>
      <c r="O162" s="7">
        <f>vlookup($A162,Math!$A:$M,13,false)</f>
        <v>0</v>
      </c>
      <c r="P162" s="7">
        <f>vlookup($A162,Chemistry!$A:$M,13,false)</f>
        <v>0</v>
      </c>
      <c r="Q162" s="7">
        <f>vlookup($A162,EarthSpace!$A:$M,13,false)</f>
        <v>0</v>
      </c>
      <c r="R162" s="7">
        <f>vlookup($A162,Biology!$A:$M,13,false)</f>
        <v>0</v>
      </c>
      <c r="S162" s="7">
        <f>vlookup($A162,Physics!$A:$M,13,false)</f>
        <v>1.6</v>
      </c>
    </row>
    <row r="163">
      <c r="A163" s="6" t="s">
        <v>142</v>
      </c>
      <c r="B163" s="7" t="str">
        <f>vlookup($A163,Users!$B$1:$H1000,3,false)</f>
        <v>Aditya</v>
      </c>
      <c r="C163" s="7" t="str">
        <f>vlookup($A163,Users!$B$1:$H1000,6,false)</f>
        <v>Shen</v>
      </c>
      <c r="D163" s="7">
        <f>vlookup($C163,Teams!$B:$D,3,false)</f>
        <v>5</v>
      </c>
      <c r="E163" s="7">
        <f t="shared" si="1"/>
        <v>120</v>
      </c>
      <c r="F163" s="7">
        <f>countifs(PrelimRaw!$D$1:$D1000,$A163,PrelimRaw!$C$1:$C1000,4)+countifs(PrelimRaw!$D$1:$D1000,$A163,PrelimRaw!$C$1:$C1000,14)</f>
        <v>4</v>
      </c>
      <c r="G163" s="7">
        <f>countifs(PrelimRaw!$D$1:$D1000,$A163,PrelimRaw!$C$1:$C1000,0)</f>
        <v>4</v>
      </c>
      <c r="H163" s="7">
        <f>countifs(PrelimRaw!$D$1:$D1000,$A163,PrelimRaw!$C$1:$C1000,-4)</f>
        <v>2</v>
      </c>
      <c r="I163" s="7">
        <f t="shared" si="2"/>
        <v>10</v>
      </c>
      <c r="J163" s="8">
        <f t="shared" si="3"/>
        <v>0.08333333333</v>
      </c>
      <c r="K163" s="8">
        <f t="shared" si="4"/>
        <v>0.4</v>
      </c>
      <c r="L163" s="7">
        <f t="shared" si="5"/>
        <v>8</v>
      </c>
      <c r="M163" s="11">
        <f t="shared" si="6"/>
        <v>1.6</v>
      </c>
      <c r="N163" s="7">
        <f>vlookup($A163,'X-Risk'!$A:$M,13,false)</f>
        <v>0</v>
      </c>
      <c r="O163" s="7">
        <f>vlookup($A163,Math!$A:$M,13,false)</f>
        <v>0</v>
      </c>
      <c r="P163" s="7">
        <f>vlookup($A163,Chemistry!$A:$M,13,false)</f>
        <v>2.4</v>
      </c>
      <c r="Q163" s="7">
        <f>vlookup($A163,EarthSpace!$A:$M,13,false)</f>
        <v>0</v>
      </c>
      <c r="R163" s="7">
        <f>vlookup($A163,Biology!$A:$M,13,false)</f>
        <v>0</v>
      </c>
      <c r="S163" s="7">
        <f>vlookup($A163,Physics!$A:$M,13,false)</f>
        <v>-0.8</v>
      </c>
    </row>
    <row r="164">
      <c r="A164" s="6" t="s">
        <v>156</v>
      </c>
      <c r="B164" s="7" t="str">
        <f>vlookup($A164,Users!$B$1:$H1000,3,false)</f>
        <v>Danny</v>
      </c>
      <c r="C164" s="7" t="str">
        <f>vlookup($A164,Users!$B$1:$H1000,6,false)</f>
        <v>NoHo B</v>
      </c>
      <c r="D164" s="7">
        <f>vlookup($C164,Teams!$B:$D,3,false)</f>
        <v>5</v>
      </c>
      <c r="E164" s="7">
        <f t="shared" si="1"/>
        <v>120</v>
      </c>
      <c r="F164" s="7">
        <f>countifs(PrelimRaw!$D$1:$D1000,$A164,PrelimRaw!$C$1:$C1000,4)+countifs(PrelimRaw!$D$1:$D1000,$A164,PrelimRaw!$C$1:$C1000,14)</f>
        <v>3</v>
      </c>
      <c r="G164" s="7">
        <f>countifs(PrelimRaw!$D$1:$D1000,$A164,PrelimRaw!$C$1:$C1000,0)</f>
        <v>1</v>
      </c>
      <c r="H164" s="7">
        <f>countifs(PrelimRaw!$D$1:$D1000,$A164,PrelimRaw!$C$1:$C1000,-4)</f>
        <v>1</v>
      </c>
      <c r="I164" s="7">
        <f t="shared" si="2"/>
        <v>5</v>
      </c>
      <c r="J164" s="8">
        <f t="shared" si="3"/>
        <v>0.04166666667</v>
      </c>
      <c r="K164" s="8">
        <f t="shared" si="4"/>
        <v>0.6</v>
      </c>
      <c r="L164" s="7">
        <f t="shared" si="5"/>
        <v>8</v>
      </c>
      <c r="M164" s="11">
        <f t="shared" si="6"/>
        <v>1.6</v>
      </c>
      <c r="N164" s="7">
        <f>vlookup($A164,'X-Risk'!$A:$M,13,false)</f>
        <v>0.8</v>
      </c>
      <c r="O164" s="7">
        <f>vlookup($A164,Math!$A:$M,13,false)</f>
        <v>0</v>
      </c>
      <c r="P164" s="7">
        <f>vlookup($A164,Chemistry!$A:$M,13,false)</f>
        <v>0</v>
      </c>
      <c r="Q164" s="7">
        <f>vlookup($A164,EarthSpace!$A:$M,13,false)</f>
        <v>-0.8</v>
      </c>
      <c r="R164" s="7">
        <f>vlookup($A164,Biology!$A:$M,13,false)</f>
        <v>1.6</v>
      </c>
      <c r="S164" s="7">
        <f>vlookup($A164,Physics!$A:$M,13,false)</f>
        <v>0</v>
      </c>
    </row>
    <row r="165">
      <c r="A165" s="6" t="s">
        <v>168</v>
      </c>
      <c r="B165" s="7" t="str">
        <f>vlookup($A165,Users!$B$1:$H1000,3,false)</f>
        <v>Michael</v>
      </c>
      <c r="C165" s="7" t="str">
        <f>vlookup($A165,Users!$B$1:$H1000,6,false)</f>
        <v>Seven Lakes</v>
      </c>
      <c r="D165" s="7">
        <f>vlookup($C165,Teams!$B:$D,3,false)</f>
        <v>5</v>
      </c>
      <c r="E165" s="7">
        <f t="shared" si="1"/>
        <v>120</v>
      </c>
      <c r="F165" s="7">
        <f>countifs(PrelimRaw!$D$1:$D1000,$A165,PrelimRaw!$C$1:$C1000,4)+countifs(PrelimRaw!$D$1:$D1000,$A165,PrelimRaw!$C$1:$C1000,14)</f>
        <v>2</v>
      </c>
      <c r="G165" s="7">
        <f>countifs(PrelimRaw!$D$1:$D1000,$A165,PrelimRaw!$C$1:$C1000,0)</f>
        <v>6</v>
      </c>
      <c r="H165" s="7">
        <f>countifs(PrelimRaw!$D$1:$D1000,$A165,PrelimRaw!$C$1:$C1000,-4)</f>
        <v>0</v>
      </c>
      <c r="I165" s="7">
        <f t="shared" si="2"/>
        <v>8</v>
      </c>
      <c r="J165" s="8">
        <f t="shared" si="3"/>
        <v>0.06666666667</v>
      </c>
      <c r="K165" s="8">
        <f t="shared" si="4"/>
        <v>0.25</v>
      </c>
      <c r="L165" s="7">
        <f t="shared" si="5"/>
        <v>8</v>
      </c>
      <c r="M165" s="11">
        <f t="shared" si="6"/>
        <v>1.6</v>
      </c>
      <c r="N165" s="7">
        <f>vlookup($A165,'X-Risk'!$A:$M,13,false)</f>
        <v>0</v>
      </c>
      <c r="O165" s="7">
        <f>vlookup($A165,Math!$A:$M,13,false)</f>
        <v>1.6</v>
      </c>
      <c r="P165" s="7">
        <f>vlookup($A165,Chemistry!$A:$M,13,false)</f>
        <v>0</v>
      </c>
      <c r="Q165" s="7">
        <f>vlookup($A165,EarthSpace!$A:$M,13,false)</f>
        <v>0</v>
      </c>
      <c r="R165" s="7">
        <f>vlookup($A165,Biology!$A:$M,13,false)</f>
        <v>0</v>
      </c>
      <c r="S165" s="7">
        <f>vlookup($A165,Physics!$A:$M,13,false)</f>
        <v>0</v>
      </c>
    </row>
    <row r="166">
      <c r="A166" s="6" t="s">
        <v>189</v>
      </c>
      <c r="B166" s="7" t="str">
        <f>vlookup($A166,Users!$B$1:$H1000,3,false)</f>
        <v>Vincent</v>
      </c>
      <c r="C166" s="7" t="str">
        <f>vlookup($A166,Users!$B$1:$H1000,6,false)</f>
        <v>RMHS</v>
      </c>
      <c r="D166" s="7">
        <f>vlookup($C166,Teams!$B:$D,3,false)</f>
        <v>5</v>
      </c>
      <c r="E166" s="7">
        <f t="shared" si="1"/>
        <v>120</v>
      </c>
      <c r="F166" s="7">
        <f>countifs(PrelimRaw!$D$1:$D1000,$A166,PrelimRaw!$C$1:$C1000,4)+countifs(PrelimRaw!$D$1:$D1000,$A166,PrelimRaw!$C$1:$C1000,14)</f>
        <v>3</v>
      </c>
      <c r="G166" s="7">
        <f>countifs(PrelimRaw!$D$1:$D1000,$A166,PrelimRaw!$C$1:$C1000,0)</f>
        <v>6</v>
      </c>
      <c r="H166" s="7">
        <f>countifs(PrelimRaw!$D$1:$D1000,$A166,PrelimRaw!$C$1:$C1000,-4)</f>
        <v>1</v>
      </c>
      <c r="I166" s="7">
        <f t="shared" si="2"/>
        <v>10</v>
      </c>
      <c r="J166" s="8">
        <f t="shared" si="3"/>
        <v>0.08333333333</v>
      </c>
      <c r="K166" s="8">
        <f t="shared" si="4"/>
        <v>0.3</v>
      </c>
      <c r="L166" s="7">
        <f t="shared" si="5"/>
        <v>8</v>
      </c>
      <c r="M166" s="11">
        <f t="shared" si="6"/>
        <v>1.6</v>
      </c>
      <c r="N166" s="7">
        <f>vlookup($A166,'X-Risk'!$A:$M,13,false)</f>
        <v>1.6</v>
      </c>
      <c r="O166" s="7">
        <f>vlookup($A166,Math!$A:$M,13,false)</f>
        <v>0</v>
      </c>
      <c r="P166" s="7">
        <f>vlookup($A166,Chemistry!$A:$M,13,false)</f>
        <v>0</v>
      </c>
      <c r="Q166" s="7">
        <f>vlookup($A166,EarthSpace!$A:$M,13,false)</f>
        <v>0</v>
      </c>
      <c r="R166" s="7">
        <f>vlookup($A166,Biology!$A:$M,13,false)</f>
        <v>0</v>
      </c>
      <c r="S166" s="7">
        <f>vlookup($A166,Physics!$A:$M,13,false)</f>
        <v>0</v>
      </c>
    </row>
    <row r="167">
      <c r="A167" s="6" t="s">
        <v>197</v>
      </c>
      <c r="B167" s="7" t="str">
        <f>vlookup($A167,Users!$B$1:$H1000,3,false)</f>
        <v>Kian</v>
      </c>
      <c r="C167" s="7" t="str">
        <f>vlookup($A167,Users!$B$1:$H1000,6,false)</f>
        <v>Blair C</v>
      </c>
      <c r="D167" s="7">
        <f>vlookup($C167,Teams!$B:$D,3,false)</f>
        <v>5</v>
      </c>
      <c r="E167" s="7">
        <f t="shared" si="1"/>
        <v>120</v>
      </c>
      <c r="F167" s="7">
        <f>countifs(PrelimRaw!$D$1:$D1000,$A167,PrelimRaw!$C$1:$C1000,4)+countifs(PrelimRaw!$D$1:$D1000,$A167,PrelimRaw!$C$1:$C1000,14)</f>
        <v>3</v>
      </c>
      <c r="G167" s="7">
        <f>countifs(PrelimRaw!$D$1:$D1000,$A167,PrelimRaw!$C$1:$C1000,0)</f>
        <v>3</v>
      </c>
      <c r="H167" s="7">
        <f>countifs(PrelimRaw!$D$1:$D1000,$A167,PrelimRaw!$C$1:$C1000,-4)</f>
        <v>1</v>
      </c>
      <c r="I167" s="7">
        <f t="shared" si="2"/>
        <v>7</v>
      </c>
      <c r="J167" s="8">
        <f t="shared" si="3"/>
        <v>0.05833333333</v>
      </c>
      <c r="K167" s="8">
        <f t="shared" si="4"/>
        <v>0.4285714286</v>
      </c>
      <c r="L167" s="7">
        <f t="shared" si="5"/>
        <v>8</v>
      </c>
      <c r="M167" s="11">
        <f t="shared" si="6"/>
        <v>1.6</v>
      </c>
      <c r="N167" s="7">
        <f>vlookup($A167,'X-Risk'!$A:$M,13,false)</f>
        <v>1.6</v>
      </c>
      <c r="O167" s="7">
        <f>vlookup($A167,Math!$A:$M,13,false)</f>
        <v>0</v>
      </c>
      <c r="P167" s="7">
        <f>vlookup($A167,Chemistry!$A:$M,13,false)</f>
        <v>0</v>
      </c>
      <c r="Q167" s="7">
        <f>vlookup($A167,EarthSpace!$A:$M,13,false)</f>
        <v>0</v>
      </c>
      <c r="R167" s="7">
        <f>vlookup($A167,Biology!$A:$M,13,false)</f>
        <v>0</v>
      </c>
      <c r="S167" s="7">
        <f>vlookup($A167,Physics!$A:$M,13,false)</f>
        <v>0</v>
      </c>
    </row>
    <row r="168">
      <c r="A168" s="6" t="s">
        <v>209</v>
      </c>
      <c r="B168" s="7" t="str">
        <f>vlookup($A168,Users!$B$1:$H1000,3,false)</f>
        <v>Justin</v>
      </c>
      <c r="C168" s="7" t="str">
        <f>vlookup($A168,Users!$B$1:$H1000,6,false)</f>
        <v>Dulles</v>
      </c>
      <c r="D168" s="7">
        <f>vlookup($C168,Teams!$B:$D,3,false)</f>
        <v>5</v>
      </c>
      <c r="E168" s="7">
        <f t="shared" si="1"/>
        <v>120</v>
      </c>
      <c r="F168" s="7">
        <f>countifs(PrelimRaw!$D$1:$D1000,$A168,PrelimRaw!$C$1:$C1000,4)+countifs(PrelimRaw!$D$1:$D1000,$A168,PrelimRaw!$C$1:$C1000,14)</f>
        <v>6</v>
      </c>
      <c r="G168" s="7">
        <f>countifs(PrelimRaw!$D$1:$D1000,$A168,PrelimRaw!$C$1:$C1000,0)</f>
        <v>5</v>
      </c>
      <c r="H168" s="7">
        <f>countifs(PrelimRaw!$D$1:$D1000,$A168,PrelimRaw!$C$1:$C1000,-4)</f>
        <v>4</v>
      </c>
      <c r="I168" s="7">
        <f t="shared" si="2"/>
        <v>15</v>
      </c>
      <c r="J168" s="8">
        <f t="shared" si="3"/>
        <v>0.125</v>
      </c>
      <c r="K168" s="8">
        <f t="shared" si="4"/>
        <v>0.4</v>
      </c>
      <c r="L168" s="7">
        <f t="shared" si="5"/>
        <v>8</v>
      </c>
      <c r="M168" s="11">
        <f t="shared" si="6"/>
        <v>1.6</v>
      </c>
      <c r="N168" s="7">
        <f>vlookup($A168,'X-Risk'!$A:$M,13,false)</f>
        <v>1.6</v>
      </c>
      <c r="O168" s="7">
        <f>vlookup($A168,Math!$A:$M,13,false)</f>
        <v>0</v>
      </c>
      <c r="P168" s="7">
        <f>vlookup($A168,Chemistry!$A:$M,13,false)</f>
        <v>0</v>
      </c>
      <c r="Q168" s="7">
        <f>vlookup($A168,EarthSpace!$A:$M,13,false)</f>
        <v>-0.8</v>
      </c>
      <c r="R168" s="7">
        <f>vlookup($A168,Biology!$A:$M,13,false)</f>
        <v>0.8</v>
      </c>
      <c r="S168" s="7">
        <f>vlookup($A168,Physics!$A:$M,13,false)</f>
        <v>0</v>
      </c>
    </row>
    <row r="169">
      <c r="A169" s="6" t="s">
        <v>211</v>
      </c>
      <c r="B169" s="7" t="str">
        <f>vlookup($A169,Users!$B$1:$H1000,3,false)</f>
        <v>Aryan</v>
      </c>
      <c r="C169" s="7" t="str">
        <f>vlookup($A169,Users!$B$1:$H1000,6,false)</f>
        <v>JP Stevens</v>
      </c>
      <c r="D169" s="7">
        <f>vlookup($C169,Teams!$B:$D,3,false)</f>
        <v>5</v>
      </c>
      <c r="E169" s="7">
        <f t="shared" si="1"/>
        <v>120</v>
      </c>
      <c r="F169" s="7">
        <f>countifs(PrelimRaw!$D$1:$D1000,$A169,PrelimRaw!$C$1:$C1000,4)+countifs(PrelimRaw!$D$1:$D1000,$A169,PrelimRaw!$C$1:$C1000,14)</f>
        <v>2</v>
      </c>
      <c r="G169" s="7">
        <f>countifs(PrelimRaw!$D$1:$D1000,$A169,PrelimRaw!$C$1:$C1000,0)</f>
        <v>3</v>
      </c>
      <c r="H169" s="7">
        <f>countifs(PrelimRaw!$D$1:$D1000,$A169,PrelimRaw!$C$1:$C1000,-4)</f>
        <v>0</v>
      </c>
      <c r="I169" s="7">
        <f t="shared" si="2"/>
        <v>5</v>
      </c>
      <c r="J169" s="8">
        <f t="shared" si="3"/>
        <v>0.04166666667</v>
      </c>
      <c r="K169" s="8">
        <f t="shared" si="4"/>
        <v>0.4</v>
      </c>
      <c r="L169" s="7">
        <f t="shared" si="5"/>
        <v>8</v>
      </c>
      <c r="M169" s="11">
        <f t="shared" si="6"/>
        <v>1.6</v>
      </c>
      <c r="N169" s="7">
        <f>vlookup($A169,'X-Risk'!$A:$M,13,false)</f>
        <v>0.8</v>
      </c>
      <c r="O169" s="7">
        <f>vlookup($A169,Math!$A:$M,13,false)</f>
        <v>0.8</v>
      </c>
      <c r="P169" s="7">
        <f>vlookup($A169,Chemistry!$A:$M,13,false)</f>
        <v>0</v>
      </c>
      <c r="Q169" s="7">
        <f>vlookup($A169,EarthSpace!$A:$M,13,false)</f>
        <v>0</v>
      </c>
      <c r="R169" s="7">
        <f>vlookup($A169,Biology!$A:$M,13,false)</f>
        <v>0</v>
      </c>
      <c r="S169" s="7">
        <f>vlookup($A169,Physics!$A:$M,13,false)</f>
        <v>0</v>
      </c>
    </row>
    <row r="170">
      <c r="A170" s="6" t="s">
        <v>218</v>
      </c>
      <c r="B170" s="7" t="str">
        <f>vlookup($A170,Users!$B$1:$H1000,3,false)</f>
        <v>Michael</v>
      </c>
      <c r="C170" s="7" t="str">
        <f>vlookup($A170,Users!$B$1:$H1000,6,false)</f>
        <v>Lakeside</v>
      </c>
      <c r="D170" s="7">
        <f>vlookup($C170,Teams!$B:$D,3,false)</f>
        <v>5</v>
      </c>
      <c r="E170" s="7">
        <f t="shared" si="1"/>
        <v>120</v>
      </c>
      <c r="F170" s="7">
        <f>countifs(PrelimRaw!$D$1:$D1000,$A170,PrelimRaw!$C$1:$C1000,4)+countifs(PrelimRaw!$D$1:$D1000,$A170,PrelimRaw!$C$1:$C1000,14)</f>
        <v>3</v>
      </c>
      <c r="G170" s="7">
        <f>countifs(PrelimRaw!$D$1:$D1000,$A170,PrelimRaw!$C$1:$C1000,0)</f>
        <v>3</v>
      </c>
      <c r="H170" s="7">
        <f>countifs(PrelimRaw!$D$1:$D1000,$A170,PrelimRaw!$C$1:$C1000,-4)</f>
        <v>1</v>
      </c>
      <c r="I170" s="7">
        <f t="shared" si="2"/>
        <v>7</v>
      </c>
      <c r="J170" s="8">
        <f t="shared" si="3"/>
        <v>0.05833333333</v>
      </c>
      <c r="K170" s="8">
        <f t="shared" si="4"/>
        <v>0.4285714286</v>
      </c>
      <c r="L170" s="7">
        <f t="shared" si="5"/>
        <v>8</v>
      </c>
      <c r="M170" s="11">
        <f t="shared" si="6"/>
        <v>1.6</v>
      </c>
      <c r="N170" s="7">
        <f>vlookup($A170,'X-Risk'!$A:$M,13,false)</f>
        <v>0.8</v>
      </c>
      <c r="O170" s="7">
        <f>vlookup($A170,Math!$A:$M,13,false)</f>
        <v>0.8</v>
      </c>
      <c r="P170" s="7">
        <f>vlookup($A170,Chemistry!$A:$M,13,false)</f>
        <v>0</v>
      </c>
      <c r="Q170" s="7">
        <f>vlookup($A170,EarthSpace!$A:$M,13,false)</f>
        <v>0</v>
      </c>
      <c r="R170" s="7">
        <f>vlookup($A170,Biology!$A:$M,13,false)</f>
        <v>0</v>
      </c>
      <c r="S170" s="7">
        <f>vlookup($A170,Physics!$A:$M,13,false)</f>
        <v>0</v>
      </c>
    </row>
    <row r="171">
      <c r="A171" s="6" t="s">
        <v>219</v>
      </c>
      <c r="B171" s="7" t="str">
        <f>vlookup($A171,Users!$B$1:$H1000,3,false)</f>
        <v>Vijay</v>
      </c>
      <c r="C171" s="7" t="str">
        <f>vlookup($A171,Users!$B$1:$H1000,6,false)</f>
        <v>Buchholz B</v>
      </c>
      <c r="D171" s="7">
        <f>vlookup($C171,Teams!$B:$D,3,false)</f>
        <v>5</v>
      </c>
      <c r="E171" s="7">
        <f t="shared" si="1"/>
        <v>120</v>
      </c>
      <c r="F171" s="7">
        <f>countifs(PrelimRaw!$D$1:$D1000,$A171,PrelimRaw!$C$1:$C1000,4)+countifs(PrelimRaw!$D$1:$D1000,$A171,PrelimRaw!$C$1:$C1000,14)</f>
        <v>2</v>
      </c>
      <c r="G171" s="7">
        <f>countifs(PrelimRaw!$D$1:$D1000,$A171,PrelimRaw!$C$1:$C1000,0)</f>
        <v>1</v>
      </c>
      <c r="H171" s="7">
        <f>countifs(PrelimRaw!$D$1:$D1000,$A171,PrelimRaw!$C$1:$C1000,-4)</f>
        <v>0</v>
      </c>
      <c r="I171" s="7">
        <f t="shared" si="2"/>
        <v>3</v>
      </c>
      <c r="J171" s="8">
        <f t="shared" si="3"/>
        <v>0.025</v>
      </c>
      <c r="K171" s="8">
        <f t="shared" si="4"/>
        <v>0.6666666667</v>
      </c>
      <c r="L171" s="7">
        <f t="shared" si="5"/>
        <v>8</v>
      </c>
      <c r="M171" s="11">
        <f t="shared" si="6"/>
        <v>1.6</v>
      </c>
      <c r="N171" s="7">
        <f>vlookup($A171,'X-Risk'!$A:$M,13,false)</f>
        <v>0</v>
      </c>
      <c r="O171" s="7">
        <f>vlookup($A171,Math!$A:$M,13,false)</f>
        <v>0.8</v>
      </c>
      <c r="P171" s="7">
        <f>vlookup($A171,Chemistry!$A:$M,13,false)</f>
        <v>0</v>
      </c>
      <c r="Q171" s="7">
        <f>vlookup($A171,EarthSpace!$A:$M,13,false)</f>
        <v>0.8</v>
      </c>
      <c r="R171" s="7">
        <f>vlookup($A171,Biology!$A:$M,13,false)</f>
        <v>0</v>
      </c>
      <c r="S171" s="7">
        <f>vlookup($A171,Physics!$A:$M,13,false)</f>
        <v>0</v>
      </c>
    </row>
    <row r="172">
      <c r="A172" s="6" t="s">
        <v>226</v>
      </c>
      <c r="B172" s="7" t="str">
        <f>vlookup($A172,Users!$B$1:$H1000,3,false)</f>
        <v>Jeffery</v>
      </c>
      <c r="C172" s="7" t="str">
        <f>vlookup($A172,Users!$B$1:$H1000,6,false)</f>
        <v>Naperville North</v>
      </c>
      <c r="D172" s="7">
        <f>vlookup($C172,Teams!$B:$D,3,false)</f>
        <v>5</v>
      </c>
      <c r="E172" s="7">
        <f t="shared" si="1"/>
        <v>120</v>
      </c>
      <c r="F172" s="7">
        <f>countifs(PrelimRaw!$D$1:$D1000,$A172,PrelimRaw!$C$1:$C1000,4)+countifs(PrelimRaw!$D$1:$D1000,$A172,PrelimRaw!$C$1:$C1000,14)</f>
        <v>2</v>
      </c>
      <c r="G172" s="7">
        <f>countifs(PrelimRaw!$D$1:$D1000,$A172,PrelimRaw!$C$1:$C1000,0)</f>
        <v>1</v>
      </c>
      <c r="H172" s="7">
        <f>countifs(PrelimRaw!$D$1:$D1000,$A172,PrelimRaw!$C$1:$C1000,-4)</f>
        <v>0</v>
      </c>
      <c r="I172" s="7">
        <f t="shared" si="2"/>
        <v>3</v>
      </c>
      <c r="J172" s="8">
        <f t="shared" si="3"/>
        <v>0.025</v>
      </c>
      <c r="K172" s="8">
        <f t="shared" si="4"/>
        <v>0.6666666667</v>
      </c>
      <c r="L172" s="7">
        <f t="shared" si="5"/>
        <v>8</v>
      </c>
      <c r="M172" s="11">
        <f t="shared" si="6"/>
        <v>1.6</v>
      </c>
      <c r="N172" s="7">
        <f>vlookup($A172,'X-Risk'!$A:$M,13,false)</f>
        <v>0</v>
      </c>
      <c r="O172" s="7">
        <f>vlookup($A172,Math!$A:$M,13,false)</f>
        <v>1.6</v>
      </c>
      <c r="P172" s="7">
        <f>vlookup($A172,Chemistry!$A:$M,13,false)</f>
        <v>0</v>
      </c>
      <c r="Q172" s="7">
        <f>vlookup($A172,EarthSpace!$A:$M,13,false)</f>
        <v>0</v>
      </c>
      <c r="R172" s="7">
        <f>vlookup($A172,Biology!$A:$M,13,false)</f>
        <v>0</v>
      </c>
      <c r="S172" s="7">
        <f>vlookup($A172,Physics!$A:$M,13,false)</f>
        <v>0</v>
      </c>
    </row>
    <row r="173">
      <c r="A173" s="6" t="s">
        <v>227</v>
      </c>
      <c r="B173" s="7" t="str">
        <f>vlookup($A173,Users!$B$1:$H1000,3,false)</f>
        <v>Leo</v>
      </c>
      <c r="C173" s="7" t="str">
        <f>vlookup($A173,Users!$B$1:$H1000,6,false)</f>
        <v>Green Hope</v>
      </c>
      <c r="D173" s="7">
        <f>vlookup($C173,Teams!$B:$D,3,false)</f>
        <v>5</v>
      </c>
      <c r="E173" s="7">
        <f t="shared" si="1"/>
        <v>120</v>
      </c>
      <c r="F173" s="7">
        <f>countifs(PrelimRaw!$D$1:$D1000,$A173,PrelimRaw!$C$1:$C1000,4)+countifs(PrelimRaw!$D$1:$D1000,$A173,PrelimRaw!$C$1:$C1000,14)</f>
        <v>2</v>
      </c>
      <c r="G173" s="7">
        <f>countifs(PrelimRaw!$D$1:$D1000,$A173,PrelimRaw!$C$1:$C1000,0)</f>
        <v>1</v>
      </c>
      <c r="H173" s="7">
        <f>countifs(PrelimRaw!$D$1:$D1000,$A173,PrelimRaw!$C$1:$C1000,-4)</f>
        <v>0</v>
      </c>
      <c r="I173" s="7">
        <f t="shared" si="2"/>
        <v>3</v>
      </c>
      <c r="J173" s="8">
        <f t="shared" si="3"/>
        <v>0.025</v>
      </c>
      <c r="K173" s="8">
        <f t="shared" si="4"/>
        <v>0.6666666667</v>
      </c>
      <c r="L173" s="7">
        <f t="shared" si="5"/>
        <v>8</v>
      </c>
      <c r="M173" s="11">
        <f t="shared" si="6"/>
        <v>1.6</v>
      </c>
      <c r="N173" s="7">
        <f>vlookup($A173,'X-Risk'!$A:$M,13,false)</f>
        <v>0</v>
      </c>
      <c r="O173" s="7">
        <f>vlookup($A173,Math!$A:$M,13,false)</f>
        <v>1.6</v>
      </c>
      <c r="P173" s="7">
        <f>vlookup($A173,Chemistry!$A:$M,13,false)</f>
        <v>0</v>
      </c>
      <c r="Q173" s="7">
        <f>vlookup($A173,EarthSpace!$A:$M,13,false)</f>
        <v>0</v>
      </c>
      <c r="R173" s="7">
        <f>vlookup($A173,Biology!$A:$M,13,false)</f>
        <v>0</v>
      </c>
      <c r="S173" s="7">
        <f>vlookup($A173,Physics!$A:$M,13,false)</f>
        <v>0</v>
      </c>
    </row>
    <row r="174">
      <c r="A174" s="6" t="s">
        <v>49</v>
      </c>
      <c r="B174" s="7" t="str">
        <f>vlookup($A174,Users!$B$1:$H1000,3,false)</f>
        <v>Arjun</v>
      </c>
      <c r="C174" s="7" t="str">
        <f>vlookup($A174,Users!$B$1:$H1000,6,false)</f>
        <v>WWPN</v>
      </c>
      <c r="D174" s="7">
        <f>vlookup($C174,Teams!$B:$D,3,false)</f>
        <v>5</v>
      </c>
      <c r="E174" s="7">
        <f t="shared" si="1"/>
        <v>120</v>
      </c>
      <c r="F174" s="7">
        <f>countifs(PrelimRaw!$D$1:$D1000,$A174,PrelimRaw!$C$1:$C1000,4)+countifs(PrelimRaw!$D$1:$D1000,$A174,PrelimRaw!$C$1:$C1000,14)</f>
        <v>1</v>
      </c>
      <c r="G174" s="7">
        <f>countifs(PrelimRaw!$D$1:$D1000,$A174,PrelimRaw!$C$1:$C1000,0)</f>
        <v>6</v>
      </c>
      <c r="H174" s="7">
        <f>countifs(PrelimRaw!$D$1:$D1000,$A174,PrelimRaw!$C$1:$C1000,-4)</f>
        <v>0</v>
      </c>
      <c r="I174" s="7">
        <f t="shared" si="2"/>
        <v>7</v>
      </c>
      <c r="J174" s="8">
        <f t="shared" si="3"/>
        <v>0.05833333333</v>
      </c>
      <c r="K174" s="8">
        <f t="shared" si="4"/>
        <v>0.1428571429</v>
      </c>
      <c r="L174" s="7">
        <f t="shared" si="5"/>
        <v>4</v>
      </c>
      <c r="M174" s="11">
        <f t="shared" si="6"/>
        <v>0.8</v>
      </c>
      <c r="N174" s="7">
        <f>vlookup($A174,'X-Risk'!$A:$M,13,false)</f>
        <v>0</v>
      </c>
      <c r="O174" s="7">
        <f>vlookup($A174,Math!$A:$M,13,false)</f>
        <v>0</v>
      </c>
      <c r="P174" s="7">
        <f>vlookup($A174,Chemistry!$A:$M,13,false)</f>
        <v>0.8</v>
      </c>
      <c r="Q174" s="7">
        <f>vlookup($A174,EarthSpace!$A:$M,13,false)</f>
        <v>0</v>
      </c>
      <c r="R174" s="7">
        <f>vlookup($A174,Biology!$A:$M,13,false)</f>
        <v>0</v>
      </c>
      <c r="S174" s="7">
        <f>vlookup($A174,Physics!$A:$M,13,false)</f>
        <v>0</v>
      </c>
    </row>
    <row r="175">
      <c r="A175" s="6" t="s">
        <v>55</v>
      </c>
      <c r="B175" s="7" t="str">
        <f>vlookup($A175,Users!$B$1:$H1000,3,false)</f>
        <v>Ryan</v>
      </c>
      <c r="C175" s="7" t="str">
        <f>vlookup($A175,Users!$B$1:$H1000,6,false)</f>
        <v>Centennial</v>
      </c>
      <c r="D175" s="7">
        <f>vlookup($C175,Teams!$B:$D,3,false)</f>
        <v>5</v>
      </c>
      <c r="E175" s="7">
        <f t="shared" si="1"/>
        <v>120</v>
      </c>
      <c r="F175" s="7">
        <f>countifs(PrelimRaw!$D$1:$D1000,$A175,PrelimRaw!$C$1:$C1000,4)+countifs(PrelimRaw!$D$1:$D1000,$A175,PrelimRaw!$C$1:$C1000,14)</f>
        <v>3</v>
      </c>
      <c r="G175" s="7">
        <f>countifs(PrelimRaw!$D$1:$D1000,$A175,PrelimRaw!$C$1:$C1000,0)</f>
        <v>6</v>
      </c>
      <c r="H175" s="7">
        <f>countifs(PrelimRaw!$D$1:$D1000,$A175,PrelimRaw!$C$1:$C1000,-4)</f>
        <v>2</v>
      </c>
      <c r="I175" s="7">
        <f t="shared" si="2"/>
        <v>11</v>
      </c>
      <c r="J175" s="8">
        <f t="shared" si="3"/>
        <v>0.09166666667</v>
      </c>
      <c r="K175" s="8">
        <f t="shared" si="4"/>
        <v>0.2727272727</v>
      </c>
      <c r="L175" s="7">
        <f t="shared" si="5"/>
        <v>4</v>
      </c>
      <c r="M175" s="11">
        <f t="shared" si="6"/>
        <v>0.8</v>
      </c>
      <c r="N175" s="7">
        <f>vlookup($A175,'X-Risk'!$A:$M,13,false)</f>
        <v>0.8</v>
      </c>
      <c r="O175" s="7">
        <f>vlookup($A175,Math!$A:$M,13,false)</f>
        <v>0</v>
      </c>
      <c r="P175" s="7">
        <f>vlookup($A175,Chemistry!$A:$M,13,false)</f>
        <v>0</v>
      </c>
      <c r="Q175" s="7">
        <f>vlookup($A175,EarthSpace!$A:$M,13,false)</f>
        <v>0</v>
      </c>
      <c r="R175" s="7">
        <f>vlookup($A175,Biology!$A:$M,13,false)</f>
        <v>0</v>
      </c>
      <c r="S175" s="7">
        <f>vlookup($A175,Physics!$A:$M,13,false)</f>
        <v>0</v>
      </c>
    </row>
    <row r="176">
      <c r="A176" s="6" t="s">
        <v>74</v>
      </c>
      <c r="B176" s="7" t="str">
        <f>vlookup($A176,Users!$B$1:$H1000,3,false)</f>
        <v>Iris</v>
      </c>
      <c r="C176" s="7" t="str">
        <f>vlookup($A176,Users!$B$1:$H1000,6,false)</f>
        <v>Niskayuna</v>
      </c>
      <c r="D176" s="7">
        <f>vlookup($C176,Teams!$B:$D,3,false)</f>
        <v>5</v>
      </c>
      <c r="E176" s="7">
        <f t="shared" si="1"/>
        <v>120</v>
      </c>
      <c r="F176" s="7">
        <f>countifs(PrelimRaw!$D$1:$D1000,$A176,PrelimRaw!$C$1:$C1000,4)+countifs(PrelimRaw!$D$1:$D1000,$A176,PrelimRaw!$C$1:$C1000,14)</f>
        <v>1</v>
      </c>
      <c r="G176" s="7">
        <f>countifs(PrelimRaw!$D$1:$D1000,$A176,PrelimRaw!$C$1:$C1000,0)</f>
        <v>0</v>
      </c>
      <c r="H176" s="7">
        <f>countifs(PrelimRaw!$D$1:$D1000,$A176,PrelimRaw!$C$1:$C1000,-4)</f>
        <v>0</v>
      </c>
      <c r="I176" s="7">
        <f t="shared" si="2"/>
        <v>1</v>
      </c>
      <c r="J176" s="8">
        <f t="shared" si="3"/>
        <v>0.008333333333</v>
      </c>
      <c r="K176" s="8">
        <f t="shared" si="4"/>
        <v>1</v>
      </c>
      <c r="L176" s="7">
        <f t="shared" si="5"/>
        <v>4</v>
      </c>
      <c r="M176" s="11">
        <f t="shared" si="6"/>
        <v>0.8</v>
      </c>
      <c r="N176" s="7">
        <f>vlookup($A176,'X-Risk'!$A:$M,13,false)</f>
        <v>0</v>
      </c>
      <c r="O176" s="7">
        <f>vlookup($A176,Math!$A:$M,13,false)</f>
        <v>0</v>
      </c>
      <c r="P176" s="7">
        <f>vlookup($A176,Chemistry!$A:$M,13,false)</f>
        <v>0</v>
      </c>
      <c r="Q176" s="7">
        <f>vlookup($A176,EarthSpace!$A:$M,13,false)</f>
        <v>0</v>
      </c>
      <c r="R176" s="7">
        <f>vlookup($A176,Biology!$A:$M,13,false)</f>
        <v>0.8</v>
      </c>
      <c r="S176" s="7">
        <f>vlookup($A176,Physics!$A:$M,13,false)</f>
        <v>0</v>
      </c>
    </row>
    <row r="177">
      <c r="A177" s="6" t="s">
        <v>76</v>
      </c>
      <c r="B177" s="7" t="str">
        <f>vlookup($A177,Users!$B$1:$H1000,3,false)</f>
        <v>Oscar</v>
      </c>
      <c r="C177" s="7" t="str">
        <f>vlookup($A177,Users!$B$1:$H1000,6,false)</f>
        <v>Niskayuna</v>
      </c>
      <c r="D177" s="7">
        <f>vlookup($C177,Teams!$B:$D,3,false)</f>
        <v>5</v>
      </c>
      <c r="E177" s="7">
        <f t="shared" si="1"/>
        <v>120</v>
      </c>
      <c r="F177" s="7">
        <f>countifs(PrelimRaw!$D$1:$D1000,$A177,PrelimRaw!$C$1:$C1000,4)+countifs(PrelimRaw!$D$1:$D1000,$A177,PrelimRaw!$C$1:$C1000,14)</f>
        <v>2</v>
      </c>
      <c r="G177" s="7">
        <f>countifs(PrelimRaw!$D$1:$D1000,$A177,PrelimRaw!$C$1:$C1000,0)</f>
        <v>4</v>
      </c>
      <c r="H177" s="7">
        <f>countifs(PrelimRaw!$D$1:$D1000,$A177,PrelimRaw!$C$1:$C1000,-4)</f>
        <v>1</v>
      </c>
      <c r="I177" s="7">
        <f t="shared" si="2"/>
        <v>7</v>
      </c>
      <c r="J177" s="8">
        <f t="shared" si="3"/>
        <v>0.05833333333</v>
      </c>
      <c r="K177" s="8">
        <f t="shared" si="4"/>
        <v>0.2857142857</v>
      </c>
      <c r="L177" s="7">
        <f t="shared" si="5"/>
        <v>4</v>
      </c>
      <c r="M177" s="11">
        <f t="shared" si="6"/>
        <v>0.8</v>
      </c>
      <c r="N177" s="7">
        <f>vlookup($A177,'X-Risk'!$A:$M,13,false)</f>
        <v>0</v>
      </c>
      <c r="O177" s="7">
        <f>vlookup($A177,Math!$A:$M,13,false)</f>
        <v>0</v>
      </c>
      <c r="P177" s="7">
        <f>vlookup($A177,Chemistry!$A:$M,13,false)</f>
        <v>0</v>
      </c>
      <c r="Q177" s="7">
        <f>vlookup($A177,EarthSpace!$A:$M,13,false)</f>
        <v>0</v>
      </c>
      <c r="R177" s="7">
        <f>vlookup($A177,Biology!$A:$M,13,false)</f>
        <v>0</v>
      </c>
      <c r="S177" s="7">
        <f>vlookup($A177,Physics!$A:$M,13,false)</f>
        <v>0.8</v>
      </c>
    </row>
    <row r="178">
      <c r="A178" s="6" t="s">
        <v>122</v>
      </c>
      <c r="B178" s="7" t="str">
        <f>vlookup($A178,Users!$B$1:$H1000,3,false)</f>
        <v>Nihal</v>
      </c>
      <c r="C178" s="7" t="str">
        <f>vlookup($A178,Users!$B$1:$H1000,6,false)</f>
        <v>Interlake B</v>
      </c>
      <c r="D178" s="7">
        <f>vlookup($C178,Teams!$B:$D,3,false)</f>
        <v>5</v>
      </c>
      <c r="E178" s="7">
        <f t="shared" si="1"/>
        <v>120</v>
      </c>
      <c r="F178" s="7">
        <f>countifs(PrelimRaw!$D$1:$D1000,$A178,PrelimRaw!$C$1:$C1000,4)+countifs(PrelimRaw!$D$1:$D1000,$A178,PrelimRaw!$C$1:$C1000,14)</f>
        <v>1</v>
      </c>
      <c r="G178" s="7">
        <f>countifs(PrelimRaw!$D$1:$D1000,$A178,PrelimRaw!$C$1:$C1000,0)</f>
        <v>1</v>
      </c>
      <c r="H178" s="7">
        <f>countifs(PrelimRaw!$D$1:$D1000,$A178,PrelimRaw!$C$1:$C1000,-4)</f>
        <v>0</v>
      </c>
      <c r="I178" s="7">
        <f t="shared" si="2"/>
        <v>2</v>
      </c>
      <c r="J178" s="8">
        <f t="shared" si="3"/>
        <v>0.01666666667</v>
      </c>
      <c r="K178" s="8">
        <f t="shared" si="4"/>
        <v>0.5</v>
      </c>
      <c r="L178" s="7">
        <f t="shared" si="5"/>
        <v>4</v>
      </c>
      <c r="M178" s="11">
        <f t="shared" si="6"/>
        <v>0.8</v>
      </c>
      <c r="N178" s="7">
        <f>vlookup($A178,'X-Risk'!$A:$M,13,false)</f>
        <v>0</v>
      </c>
      <c r="O178" s="7">
        <f>vlookup($A178,Math!$A:$M,13,false)</f>
        <v>0.8</v>
      </c>
      <c r="P178" s="7">
        <f>vlookup($A178,Chemistry!$A:$M,13,false)</f>
        <v>0</v>
      </c>
      <c r="Q178" s="7">
        <f>vlookup($A178,EarthSpace!$A:$M,13,false)</f>
        <v>0</v>
      </c>
      <c r="R178" s="7">
        <f>vlookup($A178,Biology!$A:$M,13,false)</f>
        <v>0</v>
      </c>
      <c r="S178" s="7">
        <f>vlookup($A178,Physics!$A:$M,13,false)</f>
        <v>0</v>
      </c>
    </row>
    <row r="179">
      <c r="A179" s="6" t="s">
        <v>147</v>
      </c>
      <c r="B179" s="7" t="str">
        <f>vlookup($A179,Users!$B$1:$H1000,3,false)</f>
        <v>Om</v>
      </c>
      <c r="C179" s="7" t="str">
        <f>vlookup($A179,Users!$B$1:$H1000,6,false)</f>
        <v>JP Stevens</v>
      </c>
      <c r="D179" s="7">
        <f>vlookup($C179,Teams!$B:$D,3,false)</f>
        <v>5</v>
      </c>
      <c r="E179" s="7">
        <f t="shared" si="1"/>
        <v>120</v>
      </c>
      <c r="F179" s="7">
        <f>countifs(PrelimRaw!$D$1:$D1000,$A179,PrelimRaw!$C$1:$C1000,4)+countifs(PrelimRaw!$D$1:$D1000,$A179,PrelimRaw!$C$1:$C1000,14)</f>
        <v>3</v>
      </c>
      <c r="G179" s="7">
        <f>countifs(PrelimRaw!$D$1:$D1000,$A179,PrelimRaw!$C$1:$C1000,0)</f>
        <v>11</v>
      </c>
      <c r="H179" s="7">
        <f>countifs(PrelimRaw!$D$1:$D1000,$A179,PrelimRaw!$C$1:$C1000,-4)</f>
        <v>2</v>
      </c>
      <c r="I179" s="7">
        <f t="shared" si="2"/>
        <v>16</v>
      </c>
      <c r="J179" s="8">
        <f t="shared" si="3"/>
        <v>0.1333333333</v>
      </c>
      <c r="K179" s="8">
        <f t="shared" si="4"/>
        <v>0.1875</v>
      </c>
      <c r="L179" s="7">
        <f t="shared" si="5"/>
        <v>4</v>
      </c>
      <c r="M179" s="11">
        <f t="shared" si="6"/>
        <v>0.8</v>
      </c>
      <c r="N179" s="7">
        <f>vlookup($A179,'X-Risk'!$A:$M,13,false)</f>
        <v>-0.8</v>
      </c>
      <c r="O179" s="7">
        <f>vlookup($A179,Math!$A:$M,13,false)</f>
        <v>0</v>
      </c>
      <c r="P179" s="7">
        <f>vlookup($A179,Chemistry!$A:$M,13,false)</f>
        <v>1.6</v>
      </c>
      <c r="Q179" s="7">
        <f>vlookup($A179,EarthSpace!$A:$M,13,false)</f>
        <v>0</v>
      </c>
      <c r="R179" s="7">
        <f>vlookup($A179,Biology!$A:$M,13,false)</f>
        <v>0</v>
      </c>
      <c r="S179" s="7">
        <f>vlookup($A179,Physics!$A:$M,13,false)</f>
        <v>0</v>
      </c>
    </row>
    <row r="180">
      <c r="A180" s="6" t="s">
        <v>159</v>
      </c>
      <c r="B180" s="7" t="str">
        <f>vlookup($A180,Users!$B$1:$H1000,3,false)</f>
        <v>Samarth</v>
      </c>
      <c r="C180" s="7" t="str">
        <f>vlookup($A180,Users!$B$1:$H1000,6,false)</f>
        <v>Wayzata</v>
      </c>
      <c r="D180" s="7">
        <f>vlookup($C180,Teams!$B:$D,3,false)</f>
        <v>5</v>
      </c>
      <c r="E180" s="7">
        <f t="shared" si="1"/>
        <v>120</v>
      </c>
      <c r="F180" s="7">
        <f>countifs(PrelimRaw!$D$1:$D1000,$A180,PrelimRaw!$C$1:$C1000,4)+countifs(PrelimRaw!$D$1:$D1000,$A180,PrelimRaw!$C$1:$C1000,14)</f>
        <v>5</v>
      </c>
      <c r="G180" s="7">
        <f>countifs(PrelimRaw!$D$1:$D1000,$A180,PrelimRaw!$C$1:$C1000,0)</f>
        <v>6</v>
      </c>
      <c r="H180" s="7">
        <f>countifs(PrelimRaw!$D$1:$D1000,$A180,PrelimRaw!$C$1:$C1000,-4)</f>
        <v>4</v>
      </c>
      <c r="I180" s="7">
        <f t="shared" si="2"/>
        <v>15</v>
      </c>
      <c r="J180" s="8">
        <f t="shared" si="3"/>
        <v>0.125</v>
      </c>
      <c r="K180" s="8">
        <f t="shared" si="4"/>
        <v>0.3333333333</v>
      </c>
      <c r="L180" s="7">
        <f t="shared" si="5"/>
        <v>4</v>
      </c>
      <c r="M180" s="11">
        <f t="shared" si="6"/>
        <v>0.8</v>
      </c>
      <c r="N180" s="7">
        <f>vlookup($A180,'X-Risk'!$A:$M,13,false)</f>
        <v>0</v>
      </c>
      <c r="O180" s="7">
        <f>vlookup($A180,Math!$A:$M,13,false)</f>
        <v>0</v>
      </c>
      <c r="P180" s="7">
        <f>vlookup($A180,Chemistry!$A:$M,13,false)</f>
        <v>1.6</v>
      </c>
      <c r="Q180" s="7">
        <f>vlookup($A180,EarthSpace!$A:$M,13,false)</f>
        <v>-0.8</v>
      </c>
      <c r="R180" s="7">
        <f>vlookup($A180,Biology!$A:$M,13,false)</f>
        <v>-0.8</v>
      </c>
      <c r="S180" s="7">
        <f>vlookup($A180,Physics!$A:$M,13,false)</f>
        <v>0.8</v>
      </c>
    </row>
    <row r="181">
      <c r="A181" s="6" t="s">
        <v>198</v>
      </c>
      <c r="B181" s="7" t="str">
        <f>vlookup($A181,Users!$B$1:$H1000,3,false)</f>
        <v>Chaewoon</v>
      </c>
      <c r="C181" s="7" t="str">
        <f>vlookup($A181,Users!$B$1:$H1000,6,false)</f>
        <v>Blair C</v>
      </c>
      <c r="D181" s="7">
        <f>vlookup($C181,Teams!$B:$D,3,false)</f>
        <v>5</v>
      </c>
      <c r="E181" s="7">
        <f t="shared" si="1"/>
        <v>120</v>
      </c>
      <c r="F181" s="7">
        <f>countifs(PrelimRaw!$D$1:$D1000,$A181,PrelimRaw!$C$1:$C1000,4)+countifs(PrelimRaw!$D$1:$D1000,$A181,PrelimRaw!$C$1:$C1000,14)</f>
        <v>1</v>
      </c>
      <c r="G181" s="7">
        <f>countifs(PrelimRaw!$D$1:$D1000,$A181,PrelimRaw!$C$1:$C1000,0)</f>
        <v>3</v>
      </c>
      <c r="H181" s="7">
        <f>countifs(PrelimRaw!$D$1:$D1000,$A181,PrelimRaw!$C$1:$C1000,-4)</f>
        <v>0</v>
      </c>
      <c r="I181" s="7">
        <f t="shared" si="2"/>
        <v>4</v>
      </c>
      <c r="J181" s="8">
        <f t="shared" si="3"/>
        <v>0.03333333333</v>
      </c>
      <c r="K181" s="8">
        <f t="shared" si="4"/>
        <v>0.25</v>
      </c>
      <c r="L181" s="7">
        <f t="shared" si="5"/>
        <v>4</v>
      </c>
      <c r="M181" s="11">
        <f t="shared" si="6"/>
        <v>0.8</v>
      </c>
      <c r="N181" s="7">
        <f>vlookup($A181,'X-Risk'!$A:$M,13,false)</f>
        <v>0</v>
      </c>
      <c r="O181" s="7">
        <f>vlookup($A181,Math!$A:$M,13,false)</f>
        <v>0.8</v>
      </c>
      <c r="P181" s="7">
        <f>vlookup($A181,Chemistry!$A:$M,13,false)</f>
        <v>0</v>
      </c>
      <c r="Q181" s="7">
        <f>vlookup($A181,EarthSpace!$A:$M,13,false)</f>
        <v>0</v>
      </c>
      <c r="R181" s="7">
        <f>vlookup($A181,Biology!$A:$M,13,false)</f>
        <v>0</v>
      </c>
      <c r="S181" s="7">
        <f>vlookup($A181,Physics!$A:$M,13,false)</f>
        <v>0</v>
      </c>
    </row>
    <row r="182">
      <c r="A182" s="6" t="s">
        <v>203</v>
      </c>
      <c r="B182" s="7" t="str">
        <f>vlookup($A182,Users!$B$1:$H1000,3,false)</f>
        <v>Varun</v>
      </c>
      <c r="C182" s="7" t="str">
        <f>vlookup($A182,Users!$B$1:$H1000,6,false)</f>
        <v>Green Hope</v>
      </c>
      <c r="D182" s="7">
        <f>vlookup($C182,Teams!$B:$D,3,false)</f>
        <v>5</v>
      </c>
      <c r="E182" s="7">
        <f t="shared" si="1"/>
        <v>120</v>
      </c>
      <c r="F182" s="7">
        <f>countifs(PrelimRaw!$D$1:$D1000,$A182,PrelimRaw!$C$1:$C1000,4)+countifs(PrelimRaw!$D$1:$D1000,$A182,PrelimRaw!$C$1:$C1000,14)</f>
        <v>2</v>
      </c>
      <c r="G182" s="7">
        <f>countifs(PrelimRaw!$D$1:$D1000,$A182,PrelimRaw!$C$1:$C1000,0)</f>
        <v>4</v>
      </c>
      <c r="H182" s="7">
        <f>countifs(PrelimRaw!$D$1:$D1000,$A182,PrelimRaw!$C$1:$C1000,-4)</f>
        <v>1</v>
      </c>
      <c r="I182" s="7">
        <f t="shared" si="2"/>
        <v>7</v>
      </c>
      <c r="J182" s="8">
        <f t="shared" si="3"/>
        <v>0.05833333333</v>
      </c>
      <c r="K182" s="8">
        <f t="shared" si="4"/>
        <v>0.2857142857</v>
      </c>
      <c r="L182" s="7">
        <f t="shared" si="5"/>
        <v>4</v>
      </c>
      <c r="M182" s="11">
        <f t="shared" si="6"/>
        <v>0.8</v>
      </c>
      <c r="N182" s="7">
        <f>vlookup($A182,'X-Risk'!$A:$M,13,false)</f>
        <v>0</v>
      </c>
      <c r="O182" s="7">
        <f>vlookup($A182,Math!$A:$M,13,false)</f>
        <v>0.8</v>
      </c>
      <c r="P182" s="7">
        <f>vlookup($A182,Chemistry!$A:$M,13,false)</f>
        <v>0</v>
      </c>
      <c r="Q182" s="7">
        <f>vlookup($A182,EarthSpace!$A:$M,13,false)</f>
        <v>0</v>
      </c>
      <c r="R182" s="7">
        <f>vlookup($A182,Biology!$A:$M,13,false)</f>
        <v>0</v>
      </c>
      <c r="S182" s="7">
        <f>vlookup($A182,Physics!$A:$M,13,false)</f>
        <v>0</v>
      </c>
    </row>
    <row r="183">
      <c r="A183" s="6" t="s">
        <v>205</v>
      </c>
      <c r="B183" s="7" t="str">
        <f>vlookup($A183,Users!$B$1:$H1000,3,false)</f>
        <v>Julianne</v>
      </c>
      <c r="C183" s="7" t="str">
        <f>vlookup($A183,Users!$B$1:$H1000,6,false)</f>
        <v>University</v>
      </c>
      <c r="D183" s="7">
        <f>vlookup($C183,Teams!$B:$D,3,false)</f>
        <v>5</v>
      </c>
      <c r="E183" s="7">
        <f t="shared" si="1"/>
        <v>120</v>
      </c>
      <c r="F183" s="7">
        <f>countifs(PrelimRaw!$D$1:$D1000,$A183,PrelimRaw!$C$1:$C1000,4)+countifs(PrelimRaw!$D$1:$D1000,$A183,PrelimRaw!$C$1:$C1000,14)</f>
        <v>1</v>
      </c>
      <c r="G183" s="7">
        <f>countifs(PrelimRaw!$D$1:$D1000,$A183,PrelimRaw!$C$1:$C1000,0)</f>
        <v>0</v>
      </c>
      <c r="H183" s="7">
        <f>countifs(PrelimRaw!$D$1:$D1000,$A183,PrelimRaw!$C$1:$C1000,-4)</f>
        <v>0</v>
      </c>
      <c r="I183" s="7">
        <f t="shared" si="2"/>
        <v>1</v>
      </c>
      <c r="J183" s="8">
        <f t="shared" si="3"/>
        <v>0.008333333333</v>
      </c>
      <c r="K183" s="8">
        <f t="shared" si="4"/>
        <v>1</v>
      </c>
      <c r="L183" s="7">
        <f t="shared" si="5"/>
        <v>4</v>
      </c>
      <c r="M183" s="11">
        <f t="shared" si="6"/>
        <v>0.8</v>
      </c>
      <c r="N183" s="7">
        <f>vlookup($A183,'X-Risk'!$A:$M,13,false)</f>
        <v>0.8</v>
      </c>
      <c r="O183" s="7">
        <f>vlookup($A183,Math!$A:$M,13,false)</f>
        <v>0</v>
      </c>
      <c r="P183" s="7">
        <f>vlookup($A183,Chemistry!$A:$M,13,false)</f>
        <v>0</v>
      </c>
      <c r="Q183" s="7">
        <f>vlookup($A183,EarthSpace!$A:$M,13,false)</f>
        <v>0</v>
      </c>
      <c r="R183" s="7">
        <f>vlookup($A183,Biology!$A:$M,13,false)</f>
        <v>0</v>
      </c>
      <c r="S183" s="7">
        <f>vlookup($A183,Physics!$A:$M,13,false)</f>
        <v>0</v>
      </c>
    </row>
    <row r="184">
      <c r="A184" s="6" t="s">
        <v>206</v>
      </c>
      <c r="B184" s="7" t="str">
        <f>vlookup($A184,Users!$B$1:$H1000,3,false)</f>
        <v>Rishi</v>
      </c>
      <c r="C184" s="7" t="str">
        <f>vlookup($A184,Users!$B$1:$H1000,6,false)</f>
        <v>Buchholz B</v>
      </c>
      <c r="D184" s="7">
        <f>vlookup($C184,Teams!$B:$D,3,false)</f>
        <v>5</v>
      </c>
      <c r="E184" s="7">
        <f t="shared" si="1"/>
        <v>120</v>
      </c>
      <c r="F184" s="7">
        <f>countifs(PrelimRaw!$D$1:$D1000,$A184,PrelimRaw!$C$1:$C1000,4)+countifs(PrelimRaw!$D$1:$D1000,$A184,PrelimRaw!$C$1:$C1000,14)</f>
        <v>1</v>
      </c>
      <c r="G184" s="7">
        <f>countifs(PrelimRaw!$D$1:$D1000,$A184,PrelimRaw!$C$1:$C1000,0)</f>
        <v>0</v>
      </c>
      <c r="H184" s="7">
        <f>countifs(PrelimRaw!$D$1:$D1000,$A184,PrelimRaw!$C$1:$C1000,-4)</f>
        <v>0</v>
      </c>
      <c r="I184" s="7">
        <f t="shared" si="2"/>
        <v>1</v>
      </c>
      <c r="J184" s="8">
        <f t="shared" si="3"/>
        <v>0.008333333333</v>
      </c>
      <c r="K184" s="8">
        <f t="shared" si="4"/>
        <v>1</v>
      </c>
      <c r="L184" s="7">
        <f t="shared" si="5"/>
        <v>4</v>
      </c>
      <c r="M184" s="11">
        <f t="shared" si="6"/>
        <v>0.8</v>
      </c>
      <c r="N184" s="7">
        <f>vlookup($A184,'X-Risk'!$A:$M,13,false)</f>
        <v>0</v>
      </c>
      <c r="O184" s="7">
        <f>vlookup($A184,Math!$A:$M,13,false)</f>
        <v>0</v>
      </c>
      <c r="P184" s="7">
        <f>vlookup($A184,Chemistry!$A:$M,13,false)</f>
        <v>0.8</v>
      </c>
      <c r="Q184" s="7">
        <f>vlookup($A184,EarthSpace!$A:$M,13,false)</f>
        <v>0</v>
      </c>
      <c r="R184" s="7">
        <f>vlookup($A184,Biology!$A:$M,13,false)</f>
        <v>0</v>
      </c>
      <c r="S184" s="7">
        <f>vlookup($A184,Physics!$A:$M,13,false)</f>
        <v>0</v>
      </c>
    </row>
    <row r="185">
      <c r="A185" s="6" t="s">
        <v>210</v>
      </c>
      <c r="B185" s="7" t="str">
        <f>vlookup($A185,Users!$B$1:$H1000,3,false)</f>
        <v>Aidan</v>
      </c>
      <c r="C185" s="7" t="str">
        <f>vlookup($A185,Users!$B$1:$H1000,6,false)</f>
        <v>Seven Lakes</v>
      </c>
      <c r="D185" s="7">
        <f>vlookup($C185,Teams!$B:$D,3,false)</f>
        <v>5</v>
      </c>
      <c r="E185" s="7">
        <f t="shared" si="1"/>
        <v>120</v>
      </c>
      <c r="F185" s="7">
        <f>countifs(PrelimRaw!$D$1:$D1000,$A185,PrelimRaw!$C$1:$C1000,4)+countifs(PrelimRaw!$D$1:$D1000,$A185,PrelimRaw!$C$1:$C1000,14)</f>
        <v>2</v>
      </c>
      <c r="G185" s="7">
        <f>countifs(PrelimRaw!$D$1:$D1000,$A185,PrelimRaw!$C$1:$C1000,0)</f>
        <v>0</v>
      </c>
      <c r="H185" s="7">
        <f>countifs(PrelimRaw!$D$1:$D1000,$A185,PrelimRaw!$C$1:$C1000,-4)</f>
        <v>1</v>
      </c>
      <c r="I185" s="7">
        <f t="shared" si="2"/>
        <v>3</v>
      </c>
      <c r="J185" s="8">
        <f t="shared" si="3"/>
        <v>0.025</v>
      </c>
      <c r="K185" s="8">
        <f t="shared" si="4"/>
        <v>0.6666666667</v>
      </c>
      <c r="L185" s="7">
        <f t="shared" si="5"/>
        <v>4</v>
      </c>
      <c r="M185" s="11">
        <f t="shared" si="6"/>
        <v>0.8</v>
      </c>
      <c r="N185" s="7">
        <f>vlookup($A185,'X-Risk'!$A:$M,13,false)</f>
        <v>0</v>
      </c>
      <c r="O185" s="7">
        <f>vlookup($A185,Math!$A:$M,13,false)</f>
        <v>0.8</v>
      </c>
      <c r="P185" s="7">
        <f>vlookup($A185,Chemistry!$A:$M,13,false)</f>
        <v>0</v>
      </c>
      <c r="Q185" s="7">
        <f>vlookup($A185,EarthSpace!$A:$M,13,false)</f>
        <v>0</v>
      </c>
      <c r="R185" s="7">
        <f>vlookup($A185,Biology!$A:$M,13,false)</f>
        <v>0</v>
      </c>
      <c r="S185" s="7">
        <f>vlookup($A185,Physics!$A:$M,13,false)</f>
        <v>0</v>
      </c>
    </row>
    <row r="186">
      <c r="A186" s="6" t="s">
        <v>212</v>
      </c>
      <c r="B186" s="7" t="str">
        <f>vlookup($A186,Users!$B$1:$H1000,3,false)</f>
        <v>Penelope</v>
      </c>
      <c r="C186" s="7" t="str">
        <f>vlookup($A186,Users!$B$1:$H1000,6,false)</f>
        <v>NoHo B</v>
      </c>
      <c r="D186" s="7">
        <f>vlookup($C186,Teams!$B:$D,3,false)</f>
        <v>5</v>
      </c>
      <c r="E186" s="7">
        <f t="shared" si="1"/>
        <v>120</v>
      </c>
      <c r="F186" s="7">
        <f>countifs(PrelimRaw!$D$1:$D1000,$A186,PrelimRaw!$C$1:$C1000,4)+countifs(PrelimRaw!$D$1:$D1000,$A186,PrelimRaw!$C$1:$C1000,14)</f>
        <v>1</v>
      </c>
      <c r="G186" s="7">
        <f>countifs(PrelimRaw!$D$1:$D1000,$A186,PrelimRaw!$C$1:$C1000,0)</f>
        <v>2</v>
      </c>
      <c r="H186" s="7">
        <f>countifs(PrelimRaw!$D$1:$D1000,$A186,PrelimRaw!$C$1:$C1000,-4)</f>
        <v>0</v>
      </c>
      <c r="I186" s="7">
        <f t="shared" si="2"/>
        <v>3</v>
      </c>
      <c r="J186" s="8">
        <f t="shared" si="3"/>
        <v>0.025</v>
      </c>
      <c r="K186" s="8">
        <f t="shared" si="4"/>
        <v>0.3333333333</v>
      </c>
      <c r="L186" s="7">
        <f t="shared" si="5"/>
        <v>4</v>
      </c>
      <c r="M186" s="11">
        <f t="shared" si="6"/>
        <v>0.8</v>
      </c>
      <c r="N186" s="7">
        <f>vlookup($A186,'X-Risk'!$A:$M,13,false)</f>
        <v>0</v>
      </c>
      <c r="O186" s="7">
        <f>vlookup($A186,Math!$A:$M,13,false)</f>
        <v>0</v>
      </c>
      <c r="P186" s="7">
        <f>vlookup($A186,Chemistry!$A:$M,13,false)</f>
        <v>0</v>
      </c>
      <c r="Q186" s="7">
        <f>vlookup($A186,EarthSpace!$A:$M,13,false)</f>
        <v>0.8</v>
      </c>
      <c r="R186" s="7">
        <f>vlookup($A186,Biology!$A:$M,13,false)</f>
        <v>0</v>
      </c>
      <c r="S186" s="7">
        <f>vlookup($A186,Physics!$A:$M,13,false)</f>
        <v>0</v>
      </c>
    </row>
    <row r="187">
      <c r="A187" s="6" t="s">
        <v>217</v>
      </c>
      <c r="B187" s="7" t="str">
        <f>vlookup($A187,Users!$B$1:$H1000,3,false)</f>
        <v>Vaidehi</v>
      </c>
      <c r="C187" s="7" t="str">
        <f>vlookup($A187,Users!$B$1:$H1000,6,false)</f>
        <v>Brookfield</v>
      </c>
      <c r="D187" s="7">
        <f>vlookup($C187,Teams!$B:$D,3,false)</f>
        <v>5</v>
      </c>
      <c r="E187" s="7">
        <f t="shared" si="1"/>
        <v>120</v>
      </c>
      <c r="F187" s="7">
        <f>countifs(PrelimRaw!$D$1:$D1000,$A187,PrelimRaw!$C$1:$C1000,4)+countifs(PrelimRaw!$D$1:$D1000,$A187,PrelimRaw!$C$1:$C1000,14)</f>
        <v>1</v>
      </c>
      <c r="G187" s="7">
        <f>countifs(PrelimRaw!$D$1:$D1000,$A187,PrelimRaw!$C$1:$C1000,0)</f>
        <v>1</v>
      </c>
      <c r="H187" s="7">
        <f>countifs(PrelimRaw!$D$1:$D1000,$A187,PrelimRaw!$C$1:$C1000,-4)</f>
        <v>0</v>
      </c>
      <c r="I187" s="7">
        <f t="shared" si="2"/>
        <v>2</v>
      </c>
      <c r="J187" s="8">
        <f t="shared" si="3"/>
        <v>0.01666666667</v>
      </c>
      <c r="K187" s="8">
        <f t="shared" si="4"/>
        <v>0.5</v>
      </c>
      <c r="L187" s="7">
        <f t="shared" si="5"/>
        <v>4</v>
      </c>
      <c r="M187" s="11">
        <f t="shared" si="6"/>
        <v>0.8</v>
      </c>
      <c r="N187" s="7">
        <f>vlookup($A187,'X-Risk'!$A:$M,13,false)</f>
        <v>0.8</v>
      </c>
      <c r="O187" s="7">
        <f>vlookup($A187,Math!$A:$M,13,false)</f>
        <v>0</v>
      </c>
      <c r="P187" s="7">
        <f>vlookup($A187,Chemistry!$A:$M,13,false)</f>
        <v>0</v>
      </c>
      <c r="Q187" s="7">
        <f>vlookup($A187,EarthSpace!$A:$M,13,false)</f>
        <v>0</v>
      </c>
      <c r="R187" s="7">
        <f>vlookup($A187,Biology!$A:$M,13,false)</f>
        <v>0</v>
      </c>
      <c r="S187" s="7">
        <f>vlookup($A187,Physics!$A:$M,13,false)</f>
        <v>0</v>
      </c>
    </row>
    <row r="188">
      <c r="A188" s="6" t="s">
        <v>221</v>
      </c>
      <c r="B188" s="7" t="str">
        <f>vlookup($A188,Users!$B$1:$H1000,3,false)</f>
        <v>Arnav</v>
      </c>
      <c r="C188" s="7" t="str">
        <f>vlookup($A188,Users!$B$1:$H1000,6,false)</f>
        <v>NCSSM B</v>
      </c>
      <c r="D188" s="7">
        <f>vlookup($C188,Teams!$B:$D,3,false)</f>
        <v>5</v>
      </c>
      <c r="E188" s="7">
        <f t="shared" si="1"/>
        <v>120</v>
      </c>
      <c r="F188" s="7">
        <f>countifs(PrelimRaw!$D$1:$D1000,$A188,PrelimRaw!$C$1:$C1000,4)+countifs(PrelimRaw!$D$1:$D1000,$A188,PrelimRaw!$C$1:$C1000,14)</f>
        <v>1</v>
      </c>
      <c r="G188" s="7">
        <f>countifs(PrelimRaw!$D$1:$D1000,$A188,PrelimRaw!$C$1:$C1000,0)</f>
        <v>2</v>
      </c>
      <c r="H188" s="7">
        <f>countifs(PrelimRaw!$D$1:$D1000,$A188,PrelimRaw!$C$1:$C1000,-4)</f>
        <v>0</v>
      </c>
      <c r="I188" s="7">
        <f t="shared" si="2"/>
        <v>3</v>
      </c>
      <c r="J188" s="8">
        <f t="shared" si="3"/>
        <v>0.025</v>
      </c>
      <c r="K188" s="8">
        <f t="shared" si="4"/>
        <v>0.3333333333</v>
      </c>
      <c r="L188" s="7">
        <f t="shared" si="5"/>
        <v>4</v>
      </c>
      <c r="M188" s="11">
        <f t="shared" si="6"/>
        <v>0.8</v>
      </c>
      <c r="N188" s="7">
        <f>vlookup($A188,'X-Risk'!$A:$M,13,false)</f>
        <v>0</v>
      </c>
      <c r="O188" s="7">
        <f>vlookup($A188,Math!$A:$M,13,false)</f>
        <v>0</v>
      </c>
      <c r="P188" s="7">
        <f>vlookup($A188,Chemistry!$A:$M,13,false)</f>
        <v>0</v>
      </c>
      <c r="Q188" s="7">
        <f>vlookup($A188,EarthSpace!$A:$M,13,false)</f>
        <v>0</v>
      </c>
      <c r="R188" s="7">
        <f>vlookup($A188,Biology!$A:$M,13,false)</f>
        <v>0.8</v>
      </c>
      <c r="S188" s="7">
        <f>vlookup($A188,Physics!$A:$M,13,false)</f>
        <v>0</v>
      </c>
    </row>
    <row r="189">
      <c r="A189" s="6" t="s">
        <v>223</v>
      </c>
      <c r="B189" s="7" t="str">
        <f>vlookup($A189,Users!$B$1:$H1000,3,false)</f>
        <v>Alex</v>
      </c>
      <c r="C189" s="7" t="str">
        <f>vlookup($A189,Users!$B$1:$H1000,6,false)</f>
        <v>Niskayuna</v>
      </c>
      <c r="D189" s="7">
        <f>vlookup($C189,Teams!$B:$D,3,false)</f>
        <v>5</v>
      </c>
      <c r="E189" s="7">
        <f t="shared" si="1"/>
        <v>120</v>
      </c>
      <c r="F189" s="7">
        <f>countifs(PrelimRaw!$D$1:$D1000,$A189,PrelimRaw!$C$1:$C1000,4)+countifs(PrelimRaw!$D$1:$D1000,$A189,PrelimRaw!$C$1:$C1000,14)</f>
        <v>2</v>
      </c>
      <c r="G189" s="7">
        <f>countifs(PrelimRaw!$D$1:$D1000,$A189,PrelimRaw!$C$1:$C1000,0)</f>
        <v>2</v>
      </c>
      <c r="H189" s="7">
        <f>countifs(PrelimRaw!$D$1:$D1000,$A189,PrelimRaw!$C$1:$C1000,-4)</f>
        <v>1</v>
      </c>
      <c r="I189" s="7">
        <f t="shared" si="2"/>
        <v>5</v>
      </c>
      <c r="J189" s="8">
        <f t="shared" si="3"/>
        <v>0.04166666667</v>
      </c>
      <c r="K189" s="8">
        <f t="shared" si="4"/>
        <v>0.4</v>
      </c>
      <c r="L189" s="7">
        <f t="shared" si="5"/>
        <v>4</v>
      </c>
      <c r="M189" s="11">
        <f t="shared" si="6"/>
        <v>0.8</v>
      </c>
      <c r="N189" s="7">
        <f>vlookup($A189,'X-Risk'!$A:$M,13,false)</f>
        <v>0</v>
      </c>
      <c r="O189" s="7">
        <f>vlookup($A189,Math!$A:$M,13,false)</f>
        <v>0</v>
      </c>
      <c r="P189" s="7">
        <f>vlookup($A189,Chemistry!$A:$M,13,false)</f>
        <v>-0.8</v>
      </c>
      <c r="Q189" s="7">
        <f>vlookup($A189,EarthSpace!$A:$M,13,false)</f>
        <v>1.6</v>
      </c>
      <c r="R189" s="7">
        <f>vlookup($A189,Biology!$A:$M,13,false)</f>
        <v>0</v>
      </c>
      <c r="S189" s="7">
        <f>vlookup($A189,Physics!$A:$M,13,false)</f>
        <v>0</v>
      </c>
    </row>
    <row r="190">
      <c r="A190" s="6" t="s">
        <v>224</v>
      </c>
      <c r="B190" s="7" t="str">
        <f>vlookup($A190,Users!$B$1:$H1000,3,false)</f>
        <v>Ricky</v>
      </c>
      <c r="C190" s="7" t="str">
        <f>vlookup($A190,Users!$B$1:$H1000,6,false)</f>
        <v>Blair C</v>
      </c>
      <c r="D190" s="7">
        <f>vlookup($C190,Teams!$B:$D,3,false)</f>
        <v>5</v>
      </c>
      <c r="E190" s="7">
        <f t="shared" si="1"/>
        <v>120</v>
      </c>
      <c r="F190" s="7">
        <f>countifs(PrelimRaw!$D$1:$D1000,$A190,PrelimRaw!$C$1:$C1000,4)+countifs(PrelimRaw!$D$1:$D1000,$A190,PrelimRaw!$C$1:$C1000,14)</f>
        <v>1</v>
      </c>
      <c r="G190" s="7">
        <f>countifs(PrelimRaw!$D$1:$D1000,$A190,PrelimRaw!$C$1:$C1000,0)</f>
        <v>1</v>
      </c>
      <c r="H190" s="7">
        <f>countifs(PrelimRaw!$D$1:$D1000,$A190,PrelimRaw!$C$1:$C1000,-4)</f>
        <v>0</v>
      </c>
      <c r="I190" s="7">
        <f t="shared" si="2"/>
        <v>2</v>
      </c>
      <c r="J190" s="8">
        <f t="shared" si="3"/>
        <v>0.01666666667</v>
      </c>
      <c r="K190" s="8">
        <f t="shared" si="4"/>
        <v>0.5</v>
      </c>
      <c r="L190" s="7">
        <f t="shared" si="5"/>
        <v>4</v>
      </c>
      <c r="M190" s="11">
        <f t="shared" si="6"/>
        <v>0.8</v>
      </c>
      <c r="N190" s="7">
        <f>vlookup($A190,'X-Risk'!$A:$M,13,false)</f>
        <v>0</v>
      </c>
      <c r="O190" s="7">
        <f>vlookup($A190,Math!$A:$M,13,false)</f>
        <v>0.8</v>
      </c>
      <c r="P190" s="7">
        <f>vlookup($A190,Chemistry!$A:$M,13,false)</f>
        <v>0</v>
      </c>
      <c r="Q190" s="7">
        <f>vlookup($A190,EarthSpace!$A:$M,13,false)</f>
        <v>0</v>
      </c>
      <c r="R190" s="7">
        <f>vlookup($A190,Biology!$A:$M,13,false)</f>
        <v>0</v>
      </c>
      <c r="S190" s="7">
        <f>vlookup($A190,Physics!$A:$M,13,false)</f>
        <v>0</v>
      </c>
    </row>
    <row r="191">
      <c r="A191" s="6" t="s">
        <v>228</v>
      </c>
      <c r="B191" s="7" t="str">
        <f>vlookup($A191,Users!$B$1:$H1000,3,false)</f>
        <v>Rohan</v>
      </c>
      <c r="C191" s="7" t="str">
        <f>vlookup($A191,Users!$B$1:$H1000,6,false)</f>
        <v>Cupertino</v>
      </c>
      <c r="D191" s="7">
        <f>vlookup($C191,Teams!$B:$D,3,false)</f>
        <v>5</v>
      </c>
      <c r="E191" s="7">
        <f t="shared" si="1"/>
        <v>120</v>
      </c>
      <c r="F191" s="7">
        <f>countifs(PrelimRaw!$D$1:$D1000,$A191,PrelimRaw!$C$1:$C1000,4)+countifs(PrelimRaw!$D$1:$D1000,$A191,PrelimRaw!$C$1:$C1000,14)</f>
        <v>1</v>
      </c>
      <c r="G191" s="7">
        <f>countifs(PrelimRaw!$D$1:$D1000,$A191,PrelimRaw!$C$1:$C1000,0)</f>
        <v>5</v>
      </c>
      <c r="H191" s="7">
        <f>countifs(PrelimRaw!$D$1:$D1000,$A191,PrelimRaw!$C$1:$C1000,-4)</f>
        <v>0</v>
      </c>
      <c r="I191" s="7">
        <f t="shared" si="2"/>
        <v>6</v>
      </c>
      <c r="J191" s="8">
        <f t="shared" si="3"/>
        <v>0.05</v>
      </c>
      <c r="K191" s="8">
        <f t="shared" si="4"/>
        <v>0.1666666667</v>
      </c>
      <c r="L191" s="7">
        <f t="shared" si="5"/>
        <v>4</v>
      </c>
      <c r="M191" s="11">
        <f t="shared" si="6"/>
        <v>0.8</v>
      </c>
      <c r="N191" s="7">
        <f>vlookup($A191,'X-Risk'!$A:$M,13,false)</f>
        <v>0</v>
      </c>
      <c r="O191" s="7">
        <f>vlookup($A191,Math!$A:$M,13,false)</f>
        <v>0</v>
      </c>
      <c r="P191" s="7">
        <f>vlookup($A191,Chemistry!$A:$M,13,false)</f>
        <v>0</v>
      </c>
      <c r="Q191" s="7">
        <f>vlookup($A191,EarthSpace!$A:$M,13,false)</f>
        <v>0.8</v>
      </c>
      <c r="R191" s="7">
        <f>vlookup($A191,Biology!$A:$M,13,false)</f>
        <v>0</v>
      </c>
      <c r="S191" s="7">
        <f>vlookup($A191,Physics!$A:$M,13,false)</f>
        <v>0</v>
      </c>
    </row>
    <row r="192">
      <c r="A192" s="6" t="s">
        <v>229</v>
      </c>
      <c r="B192" s="7" t="str">
        <f>vlookup($A192,Users!$B$1:$H1000,3,false)</f>
        <v>Kira</v>
      </c>
      <c r="C192" s="7" t="str">
        <f>vlookup($A192,Users!$B$1:$H1000,6,false)</f>
        <v>Lexington B</v>
      </c>
      <c r="D192" s="7">
        <f>vlookup($C192,Teams!$B:$D,3,false)</f>
        <v>5</v>
      </c>
      <c r="E192" s="7">
        <f t="shared" si="1"/>
        <v>120</v>
      </c>
      <c r="F192" s="7">
        <f>countifs(PrelimRaw!$D$1:$D1000,$A192,PrelimRaw!$C$1:$C1000,4)+countifs(PrelimRaw!$D$1:$D1000,$A192,PrelimRaw!$C$1:$C1000,14)</f>
        <v>1</v>
      </c>
      <c r="G192" s="7">
        <f>countifs(PrelimRaw!$D$1:$D1000,$A192,PrelimRaw!$C$1:$C1000,0)</f>
        <v>0</v>
      </c>
      <c r="H192" s="7">
        <f>countifs(PrelimRaw!$D$1:$D1000,$A192,PrelimRaw!$C$1:$C1000,-4)</f>
        <v>0</v>
      </c>
      <c r="I192" s="7">
        <f t="shared" si="2"/>
        <v>1</v>
      </c>
      <c r="J192" s="8">
        <f t="shared" si="3"/>
        <v>0.008333333333</v>
      </c>
      <c r="K192" s="8">
        <f t="shared" si="4"/>
        <v>1</v>
      </c>
      <c r="L192" s="7">
        <f t="shared" si="5"/>
        <v>4</v>
      </c>
      <c r="M192" s="11">
        <f t="shared" si="6"/>
        <v>0.8</v>
      </c>
      <c r="N192" s="7">
        <f>vlookup($A192,'X-Risk'!$A:$M,13,false)</f>
        <v>0.8</v>
      </c>
      <c r="O192" s="7">
        <f>vlookup($A192,Math!$A:$M,13,false)</f>
        <v>0</v>
      </c>
      <c r="P192" s="7">
        <f>vlookup($A192,Chemistry!$A:$M,13,false)</f>
        <v>0</v>
      </c>
      <c r="Q192" s="7">
        <f>vlookup($A192,EarthSpace!$A:$M,13,false)</f>
        <v>0</v>
      </c>
      <c r="R192" s="7">
        <f>vlookup($A192,Biology!$A:$M,13,false)</f>
        <v>0</v>
      </c>
      <c r="S192" s="7">
        <f>vlookup($A192,Physics!$A:$M,13,false)</f>
        <v>0</v>
      </c>
    </row>
    <row r="193">
      <c r="A193" s="6" t="s">
        <v>231</v>
      </c>
      <c r="B193" s="7" t="str">
        <f>vlookup($A193,Users!$B$1:$H1000,3,false)</f>
        <v>Alex</v>
      </c>
      <c r="C193" s="7" t="str">
        <f>vlookup($A193,Users!$B$1:$H1000,6,false)</f>
        <v>Canyon Crest</v>
      </c>
      <c r="D193" s="7">
        <f>vlookup($C193,Teams!$B:$D,3,false)</f>
        <v>5</v>
      </c>
      <c r="E193" s="7">
        <f t="shared" si="1"/>
        <v>120</v>
      </c>
      <c r="F193" s="7">
        <f>countifs(PrelimRaw!$D$1:$D1000,$A193,PrelimRaw!$C$1:$C1000,4)+countifs(PrelimRaw!$D$1:$D1000,$A193,PrelimRaw!$C$1:$C1000,14)</f>
        <v>1</v>
      </c>
      <c r="G193" s="7">
        <f>countifs(PrelimRaw!$D$1:$D1000,$A193,PrelimRaw!$C$1:$C1000,0)</f>
        <v>5</v>
      </c>
      <c r="H193" s="7">
        <f>countifs(PrelimRaw!$D$1:$D1000,$A193,PrelimRaw!$C$1:$C1000,-4)</f>
        <v>0</v>
      </c>
      <c r="I193" s="7">
        <f t="shared" si="2"/>
        <v>6</v>
      </c>
      <c r="J193" s="8">
        <f t="shared" si="3"/>
        <v>0.05</v>
      </c>
      <c r="K193" s="8">
        <f t="shared" si="4"/>
        <v>0.1666666667</v>
      </c>
      <c r="L193" s="7">
        <f t="shared" si="5"/>
        <v>4</v>
      </c>
      <c r="M193" s="11">
        <f t="shared" si="6"/>
        <v>0.8</v>
      </c>
      <c r="N193" s="7">
        <f>vlookup($A193,'X-Risk'!$A:$M,13,false)</f>
        <v>0</v>
      </c>
      <c r="O193" s="7">
        <f>vlookup($A193,Math!$A:$M,13,false)</f>
        <v>0</v>
      </c>
      <c r="P193" s="7">
        <f>vlookup($A193,Chemistry!$A:$M,13,false)</f>
        <v>0</v>
      </c>
      <c r="Q193" s="7">
        <f>vlookup($A193,EarthSpace!$A:$M,13,false)</f>
        <v>0</v>
      </c>
      <c r="R193" s="7">
        <f>vlookup($A193,Biology!$A:$M,13,false)</f>
        <v>0.8</v>
      </c>
      <c r="S193" s="7">
        <f>vlookup($A193,Physics!$A:$M,13,false)</f>
        <v>0</v>
      </c>
    </row>
    <row r="194">
      <c r="A194" s="6" t="s">
        <v>143</v>
      </c>
      <c r="B194" s="7" t="str">
        <f>vlookup($A194,Users!$B$1:$H1000,3,false)</f>
        <v>Andrew</v>
      </c>
      <c r="C194" s="7" t="str">
        <f>vlookup($A194,Users!$B$1:$H1000,6,false)</f>
        <v>Shen</v>
      </c>
      <c r="D194" s="7">
        <f>vlookup($C194,Teams!$B:$D,3,false)</f>
        <v>5</v>
      </c>
      <c r="E194" s="7">
        <f t="shared" si="1"/>
        <v>120</v>
      </c>
      <c r="F194" s="7">
        <f>countifs(PrelimRaw!$D$1:$D1000,$A194,PrelimRaw!$C$1:$C1000,4)+countifs(PrelimRaw!$D$1:$D1000,$A194,PrelimRaw!$C$1:$C1000,14)</f>
        <v>1</v>
      </c>
      <c r="G194" s="7">
        <f>countifs(PrelimRaw!$D$1:$D1000,$A194,PrelimRaw!$C$1:$C1000,0)</f>
        <v>3</v>
      </c>
      <c r="H194" s="7">
        <f>countifs(PrelimRaw!$D$1:$D1000,$A194,PrelimRaw!$C$1:$C1000,-4)</f>
        <v>1</v>
      </c>
      <c r="I194" s="7">
        <f t="shared" si="2"/>
        <v>5</v>
      </c>
      <c r="J194" s="8">
        <f t="shared" si="3"/>
        <v>0.04166666667</v>
      </c>
      <c r="K194" s="8">
        <f t="shared" si="4"/>
        <v>0.2</v>
      </c>
      <c r="L194" s="7">
        <f t="shared" si="5"/>
        <v>0</v>
      </c>
      <c r="M194" s="11">
        <f t="shared" si="6"/>
        <v>0</v>
      </c>
      <c r="N194" s="7">
        <f>vlookup($A194,'X-Risk'!$A:$M,13,false)</f>
        <v>0</v>
      </c>
      <c r="O194" s="7">
        <f>vlookup($A194,Math!$A:$M,13,false)</f>
        <v>0</v>
      </c>
      <c r="P194" s="7">
        <f>vlookup($A194,Chemistry!$A:$M,13,false)</f>
        <v>0</v>
      </c>
      <c r="Q194" s="7">
        <f>vlookup($A194,EarthSpace!$A:$M,13,false)</f>
        <v>0</v>
      </c>
      <c r="R194" s="7">
        <f>vlookup($A194,Biology!$A:$M,13,false)</f>
        <v>0</v>
      </c>
      <c r="S194" s="7">
        <f>vlookup($A194,Physics!$A:$M,13,false)</f>
        <v>0</v>
      </c>
    </row>
    <row r="195">
      <c r="A195" s="6" t="s">
        <v>175</v>
      </c>
      <c r="B195" s="7" t="str">
        <f>vlookup($A195,Users!$B$1:$H1000,3,false)</f>
        <v>Gordon</v>
      </c>
      <c r="C195" s="7" t="str">
        <f>vlookup($A195,Users!$B$1:$H1000,6,false)</f>
        <v>Troy</v>
      </c>
      <c r="D195" s="7">
        <f>vlookup($C195,Teams!$B:$D,3,false)</f>
        <v>5</v>
      </c>
      <c r="E195" s="7">
        <f t="shared" si="1"/>
        <v>120</v>
      </c>
      <c r="F195" s="7">
        <f>countifs(PrelimRaw!$D$1:$D1000,$A195,PrelimRaw!$C$1:$C1000,4)+countifs(PrelimRaw!$D$1:$D1000,$A195,PrelimRaw!$C$1:$C1000,14)</f>
        <v>0</v>
      </c>
      <c r="G195" s="7">
        <f>countifs(PrelimRaw!$D$1:$D1000,$A195,PrelimRaw!$C$1:$C1000,0)</f>
        <v>2</v>
      </c>
      <c r="H195" s="7">
        <f>countifs(PrelimRaw!$D$1:$D1000,$A195,PrelimRaw!$C$1:$C1000,-4)</f>
        <v>0</v>
      </c>
      <c r="I195" s="7">
        <f t="shared" si="2"/>
        <v>2</v>
      </c>
      <c r="J195" s="8">
        <f t="shared" si="3"/>
        <v>0.01666666667</v>
      </c>
      <c r="K195" s="8">
        <f t="shared" si="4"/>
        <v>0</v>
      </c>
      <c r="L195" s="7">
        <f t="shared" si="5"/>
        <v>0</v>
      </c>
      <c r="M195" s="11">
        <f t="shared" si="6"/>
        <v>0</v>
      </c>
      <c r="N195" s="7">
        <f>vlookup($A195,'X-Risk'!$A:$M,13,false)</f>
        <v>0</v>
      </c>
      <c r="O195" s="7">
        <f>vlookup($A195,Math!$A:$M,13,false)</f>
        <v>0</v>
      </c>
      <c r="P195" s="7">
        <f>vlookup($A195,Chemistry!$A:$M,13,false)</f>
        <v>0</v>
      </c>
      <c r="Q195" s="7">
        <f>vlookup($A195,EarthSpace!$A:$M,13,false)</f>
        <v>0</v>
      </c>
      <c r="R195" s="7">
        <f>vlookup($A195,Biology!$A:$M,13,false)</f>
        <v>0</v>
      </c>
      <c r="S195" s="7">
        <f>vlookup($A195,Physics!$A:$M,13,false)</f>
        <v>0</v>
      </c>
    </row>
    <row r="196">
      <c r="A196" s="6" t="s">
        <v>199</v>
      </c>
      <c r="B196" s="7" t="str">
        <f>vlookup($A196,Users!$B$1:$H1000,3,false)</f>
        <v>Justin</v>
      </c>
      <c r="C196" s="7" t="str">
        <f>vlookup($A196,Users!$B$1:$H1000,6,false)</f>
        <v>Iolani</v>
      </c>
      <c r="D196" s="7">
        <f>vlookup($C196,Teams!$B:$D,3,false)</f>
        <v>5</v>
      </c>
      <c r="E196" s="7">
        <f t="shared" si="1"/>
        <v>120</v>
      </c>
      <c r="F196" s="7">
        <f>countifs(PrelimRaw!$D$1:$D1000,$A196,PrelimRaw!$C$1:$C1000,4)+countifs(PrelimRaw!$D$1:$D1000,$A196,PrelimRaw!$C$1:$C1000,14)</f>
        <v>1</v>
      </c>
      <c r="G196" s="7">
        <f>countifs(PrelimRaw!$D$1:$D1000,$A196,PrelimRaw!$C$1:$C1000,0)</f>
        <v>1</v>
      </c>
      <c r="H196" s="7">
        <f>countifs(PrelimRaw!$D$1:$D1000,$A196,PrelimRaw!$C$1:$C1000,-4)</f>
        <v>1</v>
      </c>
      <c r="I196" s="7">
        <f t="shared" si="2"/>
        <v>3</v>
      </c>
      <c r="J196" s="8">
        <f t="shared" si="3"/>
        <v>0.025</v>
      </c>
      <c r="K196" s="8">
        <f t="shared" si="4"/>
        <v>0.3333333333</v>
      </c>
      <c r="L196" s="7">
        <f t="shared" si="5"/>
        <v>0</v>
      </c>
      <c r="M196" s="11">
        <f t="shared" si="6"/>
        <v>0</v>
      </c>
      <c r="N196" s="7">
        <f>vlookup($A196,'X-Risk'!$A:$M,13,false)</f>
        <v>0</v>
      </c>
      <c r="O196" s="7">
        <f>vlookup($A196,Math!$A:$M,13,false)</f>
        <v>0.8</v>
      </c>
      <c r="P196" s="7">
        <f>vlookup($A196,Chemistry!$A:$M,13,false)</f>
        <v>0</v>
      </c>
      <c r="Q196" s="7">
        <f>vlookup($A196,EarthSpace!$A:$M,13,false)</f>
        <v>0</v>
      </c>
      <c r="R196" s="7">
        <f>vlookup($A196,Biology!$A:$M,13,false)</f>
        <v>-0.8</v>
      </c>
      <c r="S196" s="7">
        <f>vlookup($A196,Physics!$A:$M,13,false)</f>
        <v>0</v>
      </c>
    </row>
    <row r="197">
      <c r="A197" s="6" t="s">
        <v>213</v>
      </c>
      <c r="B197" s="7" t="str">
        <f>vlookup($A197,Users!$B$1:$H1000,3,false)</f>
        <v>Pranesh</v>
      </c>
      <c r="C197" s="7" t="str">
        <f>vlookup($A197,Users!$B$1:$H1000,6,false)</f>
        <v>JP Stevens</v>
      </c>
      <c r="D197" s="7">
        <f>vlookup($C197,Teams!$B:$D,3,false)</f>
        <v>5</v>
      </c>
      <c r="E197" s="7">
        <f t="shared" si="1"/>
        <v>120</v>
      </c>
      <c r="F197" s="7">
        <f>countifs(PrelimRaw!$D$1:$D1000,$A197,PrelimRaw!$C$1:$C1000,4)+countifs(PrelimRaw!$D$1:$D1000,$A197,PrelimRaw!$C$1:$C1000,14)</f>
        <v>0</v>
      </c>
      <c r="G197" s="7">
        <f>countifs(PrelimRaw!$D$1:$D1000,$A197,PrelimRaw!$C$1:$C1000,0)</f>
        <v>4</v>
      </c>
      <c r="H197" s="7">
        <f>countifs(PrelimRaw!$D$1:$D1000,$A197,PrelimRaw!$C$1:$C1000,-4)</f>
        <v>0</v>
      </c>
      <c r="I197" s="7">
        <f t="shared" si="2"/>
        <v>4</v>
      </c>
      <c r="J197" s="8">
        <f t="shared" si="3"/>
        <v>0.03333333333</v>
      </c>
      <c r="K197" s="8">
        <f t="shared" si="4"/>
        <v>0</v>
      </c>
      <c r="L197" s="7">
        <f t="shared" si="5"/>
        <v>0</v>
      </c>
      <c r="M197" s="11">
        <f t="shared" si="6"/>
        <v>0</v>
      </c>
      <c r="N197" s="7">
        <f>vlookup($A197,'X-Risk'!$A:$M,13,false)</f>
        <v>0</v>
      </c>
      <c r="O197" s="7">
        <f>vlookup($A197,Math!$A:$M,13,false)</f>
        <v>0</v>
      </c>
      <c r="P197" s="7">
        <f>vlookup($A197,Chemistry!$A:$M,13,false)</f>
        <v>0</v>
      </c>
      <c r="Q197" s="7">
        <f>vlookup($A197,EarthSpace!$A:$M,13,false)</f>
        <v>0</v>
      </c>
      <c r="R197" s="7">
        <f>vlookup($A197,Biology!$A:$M,13,false)</f>
        <v>0</v>
      </c>
      <c r="S197" s="7">
        <f>vlookup($A197,Physics!$A:$M,13,false)</f>
        <v>0</v>
      </c>
    </row>
    <row r="198">
      <c r="A198" s="6" t="s">
        <v>215</v>
      </c>
      <c r="B198" s="7" t="str">
        <f>vlookup($A198,Users!$B$1:$H1000,3,false)</f>
        <v>Emily</v>
      </c>
      <c r="C198" s="7" t="str">
        <f>vlookup($A198,Users!$B$1:$H1000,6,false)</f>
        <v>Centennial</v>
      </c>
      <c r="D198" s="7">
        <f>vlookup($C198,Teams!$B:$D,3,false)</f>
        <v>5</v>
      </c>
      <c r="E198" s="7">
        <f t="shared" si="1"/>
        <v>120</v>
      </c>
      <c r="F198" s="7">
        <f>countifs(PrelimRaw!$D$1:$D1000,$A198,PrelimRaw!$C$1:$C1000,4)+countifs(PrelimRaw!$D$1:$D1000,$A198,PrelimRaw!$C$1:$C1000,14)</f>
        <v>0</v>
      </c>
      <c r="G198" s="7">
        <f>countifs(PrelimRaw!$D$1:$D1000,$A198,PrelimRaw!$C$1:$C1000,0)</f>
        <v>4</v>
      </c>
      <c r="H198" s="7">
        <f>countifs(PrelimRaw!$D$1:$D1000,$A198,PrelimRaw!$C$1:$C1000,-4)</f>
        <v>0</v>
      </c>
      <c r="I198" s="7">
        <f t="shared" si="2"/>
        <v>4</v>
      </c>
      <c r="J198" s="8">
        <f t="shared" si="3"/>
        <v>0.03333333333</v>
      </c>
      <c r="K198" s="8">
        <f t="shared" si="4"/>
        <v>0</v>
      </c>
      <c r="L198" s="7">
        <f t="shared" si="5"/>
        <v>0</v>
      </c>
      <c r="M198" s="11">
        <f t="shared" si="6"/>
        <v>0</v>
      </c>
      <c r="N198" s="7">
        <f>vlookup($A198,'X-Risk'!$A:$M,13,false)</f>
        <v>0</v>
      </c>
      <c r="O198" s="7">
        <f>vlookup($A198,Math!$A:$M,13,false)</f>
        <v>0</v>
      </c>
      <c r="P198" s="7">
        <f>vlookup($A198,Chemistry!$A:$M,13,false)</f>
        <v>0</v>
      </c>
      <c r="Q198" s="7">
        <f>vlookup($A198,EarthSpace!$A:$M,13,false)</f>
        <v>0</v>
      </c>
      <c r="R198" s="7">
        <f>vlookup($A198,Biology!$A:$M,13,false)</f>
        <v>0</v>
      </c>
      <c r="S198" s="7">
        <f>vlookup($A198,Physics!$A:$M,13,false)</f>
        <v>0</v>
      </c>
    </row>
    <row r="199">
      <c r="A199" s="6" t="s">
        <v>220</v>
      </c>
      <c r="B199" s="7" t="str">
        <f>vlookup($A199,Users!$B$1:$H1000,3,false)</f>
        <v>Claire</v>
      </c>
      <c r="C199" s="7" t="str">
        <f>vlookup($A199,Users!$B$1:$H1000,6,false)</f>
        <v>Naperville North</v>
      </c>
      <c r="D199" s="7">
        <f>vlookup($C199,Teams!$B:$D,3,false)</f>
        <v>5</v>
      </c>
      <c r="E199" s="7">
        <f t="shared" si="1"/>
        <v>120</v>
      </c>
      <c r="F199" s="7">
        <f>countifs(PrelimRaw!$D$1:$D1000,$A199,PrelimRaw!$C$1:$C1000,4)+countifs(PrelimRaw!$D$1:$D1000,$A199,PrelimRaw!$C$1:$C1000,14)</f>
        <v>0</v>
      </c>
      <c r="G199" s="7">
        <f>countifs(PrelimRaw!$D$1:$D1000,$A199,PrelimRaw!$C$1:$C1000,0)</f>
        <v>3</v>
      </c>
      <c r="H199" s="7">
        <f>countifs(PrelimRaw!$D$1:$D1000,$A199,PrelimRaw!$C$1:$C1000,-4)</f>
        <v>0</v>
      </c>
      <c r="I199" s="7">
        <f t="shared" si="2"/>
        <v>3</v>
      </c>
      <c r="J199" s="8">
        <f t="shared" si="3"/>
        <v>0.025</v>
      </c>
      <c r="K199" s="8">
        <f t="shared" si="4"/>
        <v>0</v>
      </c>
      <c r="L199" s="7">
        <f t="shared" si="5"/>
        <v>0</v>
      </c>
      <c r="M199" s="11">
        <f t="shared" si="6"/>
        <v>0</v>
      </c>
      <c r="N199" s="7">
        <f>vlookup($A199,'X-Risk'!$A:$M,13,false)</f>
        <v>0</v>
      </c>
      <c r="O199" s="7">
        <f>vlookup($A199,Math!$A:$M,13,false)</f>
        <v>0</v>
      </c>
      <c r="P199" s="7">
        <f>vlookup($A199,Chemistry!$A:$M,13,false)</f>
        <v>0</v>
      </c>
      <c r="Q199" s="7">
        <f>vlookup($A199,EarthSpace!$A:$M,13,false)</f>
        <v>0</v>
      </c>
      <c r="R199" s="7">
        <f>vlookup($A199,Biology!$A:$M,13,false)</f>
        <v>0</v>
      </c>
      <c r="S199" s="7">
        <f>vlookup($A199,Physics!$A:$M,13,false)</f>
        <v>0</v>
      </c>
    </row>
    <row r="200">
      <c r="A200" s="6" t="s">
        <v>225</v>
      </c>
      <c r="B200" s="7" t="str">
        <f>vlookup($A200,Users!$B$1:$H1000,3,false)</f>
        <v>Arif</v>
      </c>
      <c r="C200" s="7" t="str">
        <f>vlookup($A200,Users!$B$1:$H1000,6,false)</f>
        <v>Centennial</v>
      </c>
      <c r="D200" s="7">
        <f>vlookup($C200,Teams!$B:$D,3,false)</f>
        <v>5</v>
      </c>
      <c r="E200" s="7">
        <f t="shared" si="1"/>
        <v>120</v>
      </c>
      <c r="F200" s="7">
        <f>countifs(PrelimRaw!$D$1:$D1000,$A200,PrelimRaw!$C$1:$C1000,4)+countifs(PrelimRaw!$D$1:$D1000,$A200,PrelimRaw!$C$1:$C1000,14)</f>
        <v>0</v>
      </c>
      <c r="G200" s="7">
        <f>countifs(PrelimRaw!$D$1:$D1000,$A200,PrelimRaw!$C$1:$C1000,0)</f>
        <v>1</v>
      </c>
      <c r="H200" s="7">
        <f>countifs(PrelimRaw!$D$1:$D1000,$A200,PrelimRaw!$C$1:$C1000,-4)</f>
        <v>0</v>
      </c>
      <c r="I200" s="7">
        <f t="shared" si="2"/>
        <v>1</v>
      </c>
      <c r="J200" s="8">
        <f t="shared" si="3"/>
        <v>0.008333333333</v>
      </c>
      <c r="K200" s="8">
        <f t="shared" si="4"/>
        <v>0</v>
      </c>
      <c r="L200" s="7">
        <f t="shared" si="5"/>
        <v>0</v>
      </c>
      <c r="M200" s="11">
        <f t="shared" si="6"/>
        <v>0</v>
      </c>
      <c r="N200" s="7">
        <f>vlookup($A200,'X-Risk'!$A:$M,13,false)</f>
        <v>0</v>
      </c>
      <c r="O200" s="7">
        <f>vlookup($A200,Math!$A:$M,13,false)</f>
        <v>0</v>
      </c>
      <c r="P200" s="7">
        <f>vlookup($A200,Chemistry!$A:$M,13,false)</f>
        <v>0</v>
      </c>
      <c r="Q200" s="7">
        <f>vlookup($A200,EarthSpace!$A:$M,13,false)</f>
        <v>0</v>
      </c>
      <c r="R200" s="7">
        <f>vlookup($A200,Biology!$A:$M,13,false)</f>
        <v>0</v>
      </c>
      <c r="S200" s="7">
        <f>vlookup($A200,Physics!$A:$M,13,false)</f>
        <v>0</v>
      </c>
    </row>
    <row r="201">
      <c r="A201" s="6" t="s">
        <v>230</v>
      </c>
      <c r="B201" s="7" t="str">
        <f>vlookup($A201,Users!$B$1:$H1000,3,false)</f>
        <v>Tejas</v>
      </c>
      <c r="C201" s="7" t="str">
        <f>vlookup($A201,Users!$B$1:$H1000,6,false)</f>
        <v>Tesla STEM</v>
      </c>
      <c r="D201" s="7">
        <f>vlookup($C201,Teams!$B:$D,3,false)</f>
        <v>5</v>
      </c>
      <c r="E201" s="7">
        <f t="shared" si="1"/>
        <v>120</v>
      </c>
      <c r="F201" s="7">
        <f>countifs(PrelimRaw!$D$1:$D1000,$A201,PrelimRaw!$C$1:$C1000,4)+countifs(PrelimRaw!$D$1:$D1000,$A201,PrelimRaw!$C$1:$C1000,14)</f>
        <v>0</v>
      </c>
      <c r="G201" s="7">
        <f>countifs(PrelimRaw!$D$1:$D1000,$A201,PrelimRaw!$C$1:$C1000,0)</f>
        <v>3</v>
      </c>
      <c r="H201" s="7">
        <f>countifs(PrelimRaw!$D$1:$D1000,$A201,PrelimRaw!$C$1:$C1000,-4)</f>
        <v>0</v>
      </c>
      <c r="I201" s="7">
        <f t="shared" si="2"/>
        <v>3</v>
      </c>
      <c r="J201" s="8">
        <f t="shared" si="3"/>
        <v>0.025</v>
      </c>
      <c r="K201" s="8">
        <f t="shared" si="4"/>
        <v>0</v>
      </c>
      <c r="L201" s="7">
        <f t="shared" si="5"/>
        <v>0</v>
      </c>
      <c r="M201" s="11">
        <f t="shared" si="6"/>
        <v>0</v>
      </c>
      <c r="N201" s="7">
        <f>vlookup($A201,'X-Risk'!$A:$M,13,false)</f>
        <v>0</v>
      </c>
      <c r="O201" s="7">
        <f>vlookup($A201,Math!$A:$M,13,false)</f>
        <v>0</v>
      </c>
      <c r="P201" s="7">
        <f>vlookup($A201,Chemistry!$A:$M,13,false)</f>
        <v>0</v>
      </c>
      <c r="Q201" s="7">
        <f>vlookup($A201,EarthSpace!$A:$M,13,false)</f>
        <v>0</v>
      </c>
      <c r="R201" s="7">
        <f>vlookup($A201,Biology!$A:$M,13,false)</f>
        <v>0</v>
      </c>
      <c r="S201" s="7">
        <f>vlookup($A201,Physics!$A:$M,13,false)</f>
        <v>0</v>
      </c>
    </row>
    <row r="202">
      <c r="A202" s="6" t="s">
        <v>232</v>
      </c>
      <c r="B202" s="7" t="str">
        <f>vlookup($A202,Users!$B$1:$H1000,3,false)</f>
        <v>Damon</v>
      </c>
      <c r="C202" s="7" t="str">
        <f>vlookup($A202,Users!$B$1:$H1000,6,false)</f>
        <v>Lexington A</v>
      </c>
      <c r="D202" s="7">
        <f>vlookup($C202,Teams!$B:$D,3,false)</f>
        <v>5</v>
      </c>
      <c r="E202" s="7">
        <f t="shared" si="1"/>
        <v>120</v>
      </c>
      <c r="F202" s="7">
        <f>countifs(PrelimRaw!$D$1:$D1000,$A202,PrelimRaw!$C$1:$C1000,4)+countifs(PrelimRaw!$D$1:$D1000,$A202,PrelimRaw!$C$1:$C1000,14)</f>
        <v>0</v>
      </c>
      <c r="G202" s="7">
        <f>countifs(PrelimRaw!$D$1:$D1000,$A202,PrelimRaw!$C$1:$C1000,0)</f>
        <v>0</v>
      </c>
      <c r="H202" s="7">
        <f>countifs(PrelimRaw!$D$1:$D1000,$A202,PrelimRaw!$C$1:$C1000,-4)</f>
        <v>0</v>
      </c>
      <c r="I202" s="7">
        <f t="shared" si="2"/>
        <v>0</v>
      </c>
      <c r="J202" s="8">
        <f t="shared" si="3"/>
        <v>0</v>
      </c>
      <c r="K202" s="8">
        <f t="shared" si="4"/>
        <v>0</v>
      </c>
      <c r="L202" s="7">
        <f t="shared" si="5"/>
        <v>0</v>
      </c>
      <c r="M202" s="11">
        <f t="shared" si="6"/>
        <v>0</v>
      </c>
      <c r="N202" s="7">
        <f>vlookup($A202,'X-Risk'!$A:$M,13,false)</f>
        <v>0</v>
      </c>
      <c r="O202" s="7">
        <f>vlookup($A202,Math!$A:$M,13,false)</f>
        <v>0</v>
      </c>
      <c r="P202" s="7">
        <f>vlookup($A202,Chemistry!$A:$M,13,false)</f>
        <v>0</v>
      </c>
      <c r="Q202" s="7">
        <f>vlookup($A202,EarthSpace!$A:$M,13,false)</f>
        <v>0</v>
      </c>
      <c r="R202" s="7">
        <f>vlookup($A202,Biology!$A:$M,13,false)</f>
        <v>0</v>
      </c>
      <c r="S202" s="7">
        <f>vlookup($A202,Physics!$A:$M,13,false)</f>
        <v>0</v>
      </c>
    </row>
    <row r="203">
      <c r="A203" s="6" t="s">
        <v>233</v>
      </c>
      <c r="B203" s="7" t="str">
        <f>vlookup($A203,Users!$B$1:$H1000,3,false)</f>
        <v>Harish</v>
      </c>
      <c r="C203" s="7" t="str">
        <f>vlookup($A203,Users!$B$1:$H1000,6,false)</f>
        <v>Mira Loma</v>
      </c>
      <c r="D203" s="7">
        <f>vlookup($C203,Teams!$B:$D,3,false)</f>
        <v>5</v>
      </c>
      <c r="E203" s="7">
        <f t="shared" si="1"/>
        <v>120</v>
      </c>
      <c r="F203" s="7">
        <f>countifs(PrelimRaw!$D$1:$D1000,$A203,PrelimRaw!$C$1:$C1000,4)+countifs(PrelimRaw!$D$1:$D1000,$A203,PrelimRaw!$C$1:$C1000,14)</f>
        <v>0</v>
      </c>
      <c r="G203" s="7">
        <f>countifs(PrelimRaw!$D$1:$D1000,$A203,PrelimRaw!$C$1:$C1000,0)</f>
        <v>0</v>
      </c>
      <c r="H203" s="7">
        <f>countifs(PrelimRaw!$D$1:$D1000,$A203,PrelimRaw!$C$1:$C1000,-4)</f>
        <v>0</v>
      </c>
      <c r="I203" s="7">
        <f t="shared" si="2"/>
        <v>0</v>
      </c>
      <c r="J203" s="8">
        <f t="shared" si="3"/>
        <v>0</v>
      </c>
      <c r="K203" s="8">
        <f t="shared" si="4"/>
        <v>0</v>
      </c>
      <c r="L203" s="7">
        <f t="shared" si="5"/>
        <v>0</v>
      </c>
      <c r="M203" s="11">
        <f t="shared" si="6"/>
        <v>0</v>
      </c>
      <c r="N203" s="7">
        <f>vlookup($A203,'X-Risk'!$A:$M,13,false)</f>
        <v>0</v>
      </c>
      <c r="O203" s="7">
        <f>vlookup($A203,Math!$A:$M,13,false)</f>
        <v>0</v>
      </c>
      <c r="P203" s="7">
        <f>vlookup($A203,Chemistry!$A:$M,13,false)</f>
        <v>0</v>
      </c>
      <c r="Q203" s="7">
        <f>vlookup($A203,EarthSpace!$A:$M,13,false)</f>
        <v>0</v>
      </c>
      <c r="R203" s="7">
        <f>vlookup($A203,Biology!$A:$M,13,false)</f>
        <v>0</v>
      </c>
      <c r="S203" s="7">
        <f>vlookup($A203,Physics!$A:$M,13,false)</f>
        <v>0</v>
      </c>
    </row>
    <row r="204">
      <c r="A204" s="6" t="s">
        <v>234</v>
      </c>
      <c r="B204" s="7" t="str">
        <f>vlookup($A204,Users!$B$1:$H1000,3,false)</f>
        <v>Anant</v>
      </c>
      <c r="C204" s="7" t="str">
        <f>vlookup($A204,Users!$B$1:$H1000,6,false)</f>
        <v>Dulles</v>
      </c>
      <c r="D204" s="7">
        <f>vlookup($C204,Teams!$B:$D,3,false)</f>
        <v>5</v>
      </c>
      <c r="E204" s="7">
        <f t="shared" si="1"/>
        <v>120</v>
      </c>
      <c r="F204" s="7">
        <f>countifs(PrelimRaw!$D$1:$D1000,$A204,PrelimRaw!$C$1:$C1000,4)+countifs(PrelimRaw!$D$1:$D1000,$A204,PrelimRaw!$C$1:$C1000,14)</f>
        <v>0</v>
      </c>
      <c r="G204" s="7">
        <f>countifs(PrelimRaw!$D$1:$D1000,$A204,PrelimRaw!$C$1:$C1000,0)</f>
        <v>0</v>
      </c>
      <c r="H204" s="7">
        <f>countifs(PrelimRaw!$D$1:$D1000,$A204,PrelimRaw!$C$1:$C1000,-4)</f>
        <v>0</v>
      </c>
      <c r="I204" s="7">
        <f t="shared" si="2"/>
        <v>0</v>
      </c>
      <c r="J204" s="8">
        <f t="shared" si="3"/>
        <v>0</v>
      </c>
      <c r="K204" s="8">
        <f t="shared" si="4"/>
        <v>0</v>
      </c>
      <c r="L204" s="7">
        <f t="shared" si="5"/>
        <v>0</v>
      </c>
      <c r="M204" s="11">
        <f t="shared" si="6"/>
        <v>0</v>
      </c>
      <c r="N204" s="7">
        <f>vlookup($A204,'X-Risk'!$A:$M,13,false)</f>
        <v>0</v>
      </c>
      <c r="O204" s="7">
        <f>vlookup($A204,Math!$A:$M,13,false)</f>
        <v>0</v>
      </c>
      <c r="P204" s="7">
        <f>vlookup($A204,Chemistry!$A:$M,13,false)</f>
        <v>0</v>
      </c>
      <c r="Q204" s="7">
        <f>vlookup($A204,EarthSpace!$A:$M,13,false)</f>
        <v>0</v>
      </c>
      <c r="R204" s="7">
        <f>vlookup($A204,Biology!$A:$M,13,false)</f>
        <v>0</v>
      </c>
      <c r="S204" s="7">
        <f>vlookup($A204,Physics!$A:$M,13,false)</f>
        <v>0</v>
      </c>
    </row>
    <row r="205">
      <c r="A205" s="6" t="s">
        <v>235</v>
      </c>
      <c r="B205" s="7" t="str">
        <f>vlookup($A205,Users!$B$1:$H1000,3,false)</f>
        <v>Daniel</v>
      </c>
      <c r="C205" s="7" t="str">
        <f>vlookup($A205,Users!$B$1:$H1000,6,false)</f>
        <v>NoHo</v>
      </c>
      <c r="D205" s="7">
        <f>vlookup($C205,Teams!$B:$D,3,false)</f>
        <v>5</v>
      </c>
      <c r="E205" s="7">
        <f t="shared" si="1"/>
        <v>120</v>
      </c>
      <c r="F205" s="7">
        <f>countifs(PrelimRaw!$D$1:$D1000,$A205,PrelimRaw!$C$1:$C1000,4)+countifs(PrelimRaw!$D$1:$D1000,$A205,PrelimRaw!$C$1:$C1000,14)</f>
        <v>0</v>
      </c>
      <c r="G205" s="7">
        <f>countifs(PrelimRaw!$D$1:$D1000,$A205,PrelimRaw!$C$1:$C1000,0)</f>
        <v>0</v>
      </c>
      <c r="H205" s="7">
        <f>countifs(PrelimRaw!$D$1:$D1000,$A205,PrelimRaw!$C$1:$C1000,-4)</f>
        <v>0</v>
      </c>
      <c r="I205" s="7">
        <f t="shared" si="2"/>
        <v>0</v>
      </c>
      <c r="J205" s="8">
        <f t="shared" si="3"/>
        <v>0</v>
      </c>
      <c r="K205" s="8">
        <f t="shared" si="4"/>
        <v>0</v>
      </c>
      <c r="L205" s="7">
        <f t="shared" si="5"/>
        <v>0</v>
      </c>
      <c r="M205" s="11">
        <f t="shared" si="6"/>
        <v>0</v>
      </c>
      <c r="N205" s="7">
        <f>vlookup($A205,'X-Risk'!$A:$M,13,false)</f>
        <v>0</v>
      </c>
      <c r="O205" s="7">
        <f>vlookup($A205,Math!$A:$M,13,false)</f>
        <v>0</v>
      </c>
      <c r="P205" s="7">
        <f>vlookup($A205,Chemistry!$A:$M,13,false)</f>
        <v>0</v>
      </c>
      <c r="Q205" s="7">
        <f>vlookup($A205,EarthSpace!$A:$M,13,false)</f>
        <v>0</v>
      </c>
      <c r="R205" s="7">
        <f>vlookup($A205,Biology!$A:$M,13,false)</f>
        <v>0</v>
      </c>
      <c r="S205" s="7">
        <f>vlookup($A205,Physics!$A:$M,13,false)</f>
        <v>0</v>
      </c>
    </row>
    <row r="206">
      <c r="A206" s="6" t="s">
        <v>114</v>
      </c>
      <c r="B206" s="7" t="str">
        <f>vlookup($A206,Users!$B$1:$H1000,3,false)</f>
        <v>William</v>
      </c>
      <c r="C206" s="7" t="str">
        <f>vlookup($A206,Users!$B$1:$H1000,6,false)</f>
        <v>Pullman</v>
      </c>
      <c r="D206" s="7">
        <f>vlookup($C206,Teams!$B:$D,3,false)</f>
        <v>5</v>
      </c>
      <c r="E206" s="7">
        <f t="shared" si="1"/>
        <v>120</v>
      </c>
      <c r="F206" s="7">
        <f>countifs(PrelimRaw!$D$1:$D1000,$A206,PrelimRaw!$C$1:$C1000,4)+countifs(PrelimRaw!$D$1:$D1000,$A206,PrelimRaw!$C$1:$C1000,14)</f>
        <v>2</v>
      </c>
      <c r="G206" s="7">
        <f>countifs(PrelimRaw!$D$1:$D1000,$A206,PrelimRaw!$C$1:$C1000,0)</f>
        <v>2</v>
      </c>
      <c r="H206" s="7">
        <f>countifs(PrelimRaw!$D$1:$D1000,$A206,PrelimRaw!$C$1:$C1000,-4)</f>
        <v>4</v>
      </c>
      <c r="I206" s="7">
        <f t="shared" si="2"/>
        <v>8</v>
      </c>
      <c r="J206" s="8">
        <f t="shared" si="3"/>
        <v>0.06666666667</v>
      </c>
      <c r="K206" s="8">
        <f t="shared" si="4"/>
        <v>0.25</v>
      </c>
      <c r="L206" s="7">
        <f t="shared" si="5"/>
        <v>-8</v>
      </c>
      <c r="M206" s="11">
        <f t="shared" si="6"/>
        <v>-1.6</v>
      </c>
      <c r="N206" s="7">
        <f>vlookup($A206,'X-Risk'!$A:$M,13,false)</f>
        <v>-0.8</v>
      </c>
      <c r="O206" s="7">
        <f>vlookup($A206,Math!$A:$M,13,false)</f>
        <v>0</v>
      </c>
      <c r="P206" s="7">
        <f>vlookup($A206,Chemistry!$A:$M,13,false)</f>
        <v>0</v>
      </c>
      <c r="Q206" s="7">
        <f>vlookup($A206,EarthSpace!$A:$M,13,false)</f>
        <v>0</v>
      </c>
      <c r="R206" s="7">
        <f>vlookup($A206,Biology!$A:$M,13,false)</f>
        <v>-0.8</v>
      </c>
      <c r="S206" s="7">
        <f>vlookup($A206,Physics!$A:$M,13,false)</f>
        <v>0</v>
      </c>
    </row>
    <row r="207">
      <c r="A207" s="6" t="s">
        <v>174</v>
      </c>
      <c r="B207" s="7" t="str">
        <f>vlookup($A207,Users!$B$1:$H1000,3,false)</f>
        <v>Jason</v>
      </c>
      <c r="C207" s="7" t="str">
        <f>vlookup($A207,Users!$B$1:$H1000,6,false)</f>
        <v>Troy</v>
      </c>
      <c r="D207" s="7">
        <f>vlookup($C207,Teams!$B:$D,3,false)</f>
        <v>5</v>
      </c>
      <c r="E207" s="7">
        <f t="shared" si="1"/>
        <v>120</v>
      </c>
      <c r="F207" s="7">
        <f>countifs(PrelimRaw!$D$1:$D1000,$A207,PrelimRaw!$C$1:$C1000,4)+countifs(PrelimRaw!$D$1:$D1000,$A207,PrelimRaw!$C$1:$C1000,14)</f>
        <v>4</v>
      </c>
      <c r="G207" s="7">
        <f>countifs(PrelimRaw!$D$1:$D1000,$A207,PrelimRaw!$C$1:$C1000,0)</f>
        <v>8</v>
      </c>
      <c r="H207" s="7">
        <f>countifs(PrelimRaw!$D$1:$D1000,$A207,PrelimRaw!$C$1:$C1000,-4)</f>
        <v>6</v>
      </c>
      <c r="I207" s="7">
        <f t="shared" si="2"/>
        <v>18</v>
      </c>
      <c r="J207" s="8">
        <f t="shared" si="3"/>
        <v>0.15</v>
      </c>
      <c r="K207" s="8">
        <f t="shared" si="4"/>
        <v>0.2222222222</v>
      </c>
      <c r="L207" s="7">
        <f t="shared" si="5"/>
        <v>-8</v>
      </c>
      <c r="M207" s="11">
        <f t="shared" si="6"/>
        <v>-1.6</v>
      </c>
      <c r="N207" s="7">
        <f>vlookup($A207,'X-Risk'!$A:$M,13,false)</f>
        <v>0.8</v>
      </c>
      <c r="O207" s="7">
        <f>vlookup($A207,Math!$A:$M,13,false)</f>
        <v>-0.8</v>
      </c>
      <c r="P207" s="7">
        <f>vlookup($A207,Chemistry!$A:$M,13,false)</f>
        <v>0.8</v>
      </c>
      <c r="Q207" s="7">
        <f>vlookup($A207,EarthSpace!$A:$M,13,false)</f>
        <v>0</v>
      </c>
      <c r="R207" s="7">
        <f>vlookup($A207,Biology!$A:$M,13,false)</f>
        <v>-0.8</v>
      </c>
      <c r="S207" s="7">
        <f>vlookup($A207,Physics!$A:$M,13,false)</f>
        <v>-1.6</v>
      </c>
    </row>
    <row r="208">
      <c r="A208" s="6"/>
      <c r="J208" s="8"/>
      <c r="K208" s="8"/>
      <c r="M208" s="11"/>
    </row>
    <row r="209">
      <c r="A209" s="1"/>
      <c r="J209" s="8"/>
      <c r="K209" s="8"/>
      <c r="M209" s="11"/>
    </row>
    <row r="210">
      <c r="A210" s="1"/>
      <c r="J210" s="8"/>
      <c r="K210" s="8"/>
      <c r="M210" s="11"/>
    </row>
    <row r="211">
      <c r="A211" s="1"/>
      <c r="J211" s="8"/>
      <c r="K211" s="8"/>
      <c r="M211" s="11"/>
    </row>
    <row r="212">
      <c r="A212" s="1"/>
      <c r="J212" s="8"/>
      <c r="K212" s="8"/>
      <c r="M212" s="11"/>
    </row>
    <row r="213">
      <c r="A213" s="1"/>
      <c r="J213" s="8"/>
      <c r="K213" s="8"/>
      <c r="M213" s="11"/>
    </row>
    <row r="214">
      <c r="A214" s="1"/>
      <c r="J214" s="8"/>
      <c r="K214" s="8"/>
      <c r="M214" s="11"/>
    </row>
    <row r="215">
      <c r="A215" s="1"/>
      <c r="J215" s="8"/>
      <c r="K215" s="8"/>
      <c r="M215" s="11"/>
    </row>
    <row r="216">
      <c r="A216" s="1"/>
      <c r="J216" s="8"/>
      <c r="K216" s="8"/>
      <c r="M216" s="11"/>
    </row>
    <row r="217">
      <c r="A217" s="1"/>
      <c r="J217" s="8"/>
      <c r="K217" s="8"/>
      <c r="M217" s="11"/>
    </row>
    <row r="218">
      <c r="A218" s="1"/>
      <c r="J218" s="8"/>
      <c r="K218" s="8"/>
      <c r="M218" s="11"/>
    </row>
    <row r="219">
      <c r="A219" s="1"/>
      <c r="J219" s="8"/>
      <c r="K219" s="8"/>
      <c r="M219" s="11"/>
    </row>
    <row r="220">
      <c r="A220" s="1"/>
      <c r="J220" s="8"/>
      <c r="K220" s="8"/>
      <c r="M220" s="11"/>
    </row>
    <row r="221">
      <c r="A221" s="1"/>
      <c r="J221" s="8"/>
      <c r="K221" s="8"/>
      <c r="M221" s="11"/>
    </row>
    <row r="222">
      <c r="A222" s="1"/>
      <c r="J222" s="8"/>
      <c r="K222" s="8"/>
      <c r="M222" s="11"/>
    </row>
    <row r="223">
      <c r="J223" s="8"/>
      <c r="K223" s="8"/>
      <c r="M223" s="11"/>
    </row>
    <row r="224">
      <c r="J224" s="8"/>
      <c r="K224" s="8"/>
      <c r="M224" s="11"/>
    </row>
    <row r="225">
      <c r="J225" s="8"/>
      <c r="K225" s="8"/>
      <c r="M225" s="11"/>
    </row>
    <row r="226">
      <c r="J226" s="8"/>
      <c r="K226" s="8"/>
      <c r="M226" s="11"/>
    </row>
    <row r="227">
      <c r="J227" s="8"/>
      <c r="K227" s="8"/>
      <c r="M227" s="11"/>
    </row>
    <row r="228">
      <c r="J228" s="8"/>
      <c r="K228" s="8"/>
      <c r="M228" s="11"/>
    </row>
    <row r="229">
      <c r="J229" s="8"/>
      <c r="K229" s="8"/>
      <c r="M229" s="11"/>
    </row>
    <row r="230">
      <c r="J230" s="8"/>
      <c r="K230" s="8"/>
      <c r="M230" s="11"/>
    </row>
    <row r="231">
      <c r="J231" s="8"/>
      <c r="K231" s="8"/>
      <c r="M231" s="11"/>
    </row>
    <row r="232">
      <c r="J232" s="8"/>
      <c r="K232" s="8"/>
      <c r="M232" s="11"/>
    </row>
    <row r="233">
      <c r="J233" s="8"/>
      <c r="K233" s="8"/>
      <c r="M233" s="11"/>
    </row>
    <row r="234">
      <c r="J234" s="8"/>
      <c r="K234" s="8"/>
      <c r="M234" s="11"/>
    </row>
    <row r="235">
      <c r="J235" s="8"/>
      <c r="K235" s="8"/>
      <c r="M235" s="9"/>
    </row>
    <row r="236">
      <c r="J236" s="8"/>
      <c r="K236" s="8"/>
      <c r="M236" s="9"/>
    </row>
    <row r="237">
      <c r="J237" s="8"/>
      <c r="K237" s="8"/>
      <c r="M237" s="11"/>
    </row>
    <row r="238">
      <c r="J238" s="8"/>
      <c r="K238" s="8"/>
      <c r="M238" s="11"/>
    </row>
    <row r="239">
      <c r="J239" s="8"/>
      <c r="K239" s="8"/>
      <c r="M239" s="11"/>
    </row>
    <row r="240">
      <c r="J240" s="8"/>
      <c r="K240" s="8"/>
      <c r="M240" s="11"/>
    </row>
    <row r="241">
      <c r="J241" s="8"/>
      <c r="K241" s="8"/>
      <c r="M241" s="11"/>
    </row>
    <row r="242">
      <c r="J242" s="8"/>
      <c r="K242" s="8"/>
      <c r="M242" s="11"/>
    </row>
    <row r="243">
      <c r="J243" s="8"/>
      <c r="K243" s="8"/>
      <c r="M243" s="11"/>
    </row>
    <row r="244">
      <c r="J244" s="8"/>
      <c r="K244" s="8"/>
      <c r="M244" s="11"/>
    </row>
    <row r="245">
      <c r="J245" s="8"/>
      <c r="K245" s="8"/>
      <c r="M245" s="11"/>
    </row>
    <row r="246">
      <c r="J246" s="8"/>
      <c r="K246" s="8"/>
      <c r="M246" s="11"/>
    </row>
    <row r="247">
      <c r="J247" s="8"/>
      <c r="K247" s="8"/>
      <c r="M247" s="11"/>
    </row>
    <row r="248">
      <c r="J248" s="8"/>
      <c r="K248" s="8"/>
      <c r="M248" s="11"/>
    </row>
    <row r="249">
      <c r="J249" s="8"/>
      <c r="K249" s="8"/>
      <c r="M249" s="11"/>
    </row>
    <row r="250">
      <c r="J250" s="8"/>
      <c r="K250" s="8"/>
      <c r="M250" s="11"/>
    </row>
    <row r="251">
      <c r="J251" s="8"/>
      <c r="K251" s="8"/>
      <c r="M251" s="11"/>
    </row>
    <row r="252">
      <c r="J252" s="8"/>
      <c r="K252" s="8"/>
      <c r="M252" s="11"/>
    </row>
    <row r="253">
      <c r="J253" s="8"/>
      <c r="K253" s="8"/>
      <c r="M253" s="11"/>
    </row>
    <row r="254">
      <c r="J254" s="8"/>
      <c r="K254" s="8"/>
      <c r="M254" s="11"/>
    </row>
    <row r="255">
      <c r="J255" s="8"/>
      <c r="K255" s="8"/>
      <c r="M255" s="11"/>
    </row>
    <row r="256">
      <c r="J256" s="8"/>
      <c r="K256" s="8"/>
      <c r="M256" s="11"/>
    </row>
    <row r="257">
      <c r="J257" s="8"/>
      <c r="K257" s="8"/>
      <c r="M257" s="11"/>
    </row>
    <row r="258">
      <c r="J258" s="8"/>
      <c r="K258" s="8"/>
      <c r="M258" s="11"/>
    </row>
    <row r="259">
      <c r="J259" s="8"/>
      <c r="K259" s="8"/>
      <c r="M259" s="11"/>
    </row>
    <row r="260">
      <c r="J260" s="8"/>
      <c r="K260" s="8"/>
      <c r="M260" s="11"/>
    </row>
    <row r="261">
      <c r="J261" s="8"/>
      <c r="K261" s="8"/>
      <c r="M261" s="11"/>
    </row>
    <row r="262">
      <c r="J262" s="8"/>
      <c r="K262" s="8"/>
      <c r="M262" s="11"/>
    </row>
    <row r="263">
      <c r="J263" s="8"/>
      <c r="K263" s="8"/>
      <c r="M263" s="11"/>
    </row>
    <row r="264">
      <c r="J264" s="8"/>
      <c r="K264" s="8"/>
      <c r="M264" s="11"/>
    </row>
    <row r="265">
      <c r="J265" s="8"/>
      <c r="K265" s="8"/>
      <c r="M265" s="11"/>
    </row>
    <row r="266">
      <c r="J266" s="8"/>
      <c r="K266" s="8"/>
      <c r="M266" s="11"/>
    </row>
    <row r="267">
      <c r="J267" s="8"/>
      <c r="K267" s="8"/>
      <c r="M267" s="11"/>
    </row>
    <row r="268">
      <c r="J268" s="8"/>
      <c r="K268" s="8"/>
      <c r="M268" s="11"/>
    </row>
    <row r="269">
      <c r="J269" s="8"/>
      <c r="K269" s="8"/>
      <c r="M269" s="11"/>
    </row>
    <row r="270">
      <c r="J270" s="8"/>
      <c r="K270" s="8"/>
      <c r="M270" s="11"/>
    </row>
    <row r="271">
      <c r="J271" s="8"/>
      <c r="K271" s="8"/>
      <c r="M271" s="11"/>
    </row>
    <row r="272">
      <c r="J272" s="8"/>
      <c r="K272" s="8"/>
      <c r="M272" s="11"/>
    </row>
    <row r="273">
      <c r="J273" s="8"/>
      <c r="K273" s="8"/>
      <c r="M273" s="11"/>
    </row>
    <row r="274">
      <c r="J274" s="8"/>
      <c r="K274" s="8"/>
      <c r="M274" s="11"/>
    </row>
    <row r="275">
      <c r="J275" s="8"/>
      <c r="K275" s="8"/>
      <c r="M275" s="11"/>
    </row>
    <row r="276">
      <c r="J276" s="8"/>
      <c r="K276" s="8"/>
      <c r="M276" s="11"/>
    </row>
    <row r="277">
      <c r="J277" s="8"/>
      <c r="K277" s="8"/>
      <c r="M277" s="11"/>
    </row>
    <row r="278">
      <c r="J278" s="8"/>
      <c r="K278" s="8"/>
      <c r="M278" s="11"/>
    </row>
    <row r="279">
      <c r="J279" s="8"/>
      <c r="K279" s="8"/>
      <c r="M279" s="11"/>
    </row>
    <row r="280">
      <c r="J280" s="8"/>
      <c r="K280" s="8"/>
      <c r="M280" s="11"/>
    </row>
    <row r="281">
      <c r="J281" s="8"/>
      <c r="K281" s="8"/>
      <c r="M281" s="11"/>
    </row>
    <row r="282">
      <c r="J282" s="8"/>
      <c r="K282" s="8"/>
      <c r="M282" s="11"/>
    </row>
    <row r="283">
      <c r="J283" s="8"/>
      <c r="K283" s="8"/>
      <c r="M283" s="11"/>
    </row>
    <row r="284">
      <c r="J284" s="8"/>
      <c r="K284" s="8"/>
      <c r="M284" s="11"/>
    </row>
    <row r="285">
      <c r="J285" s="8"/>
      <c r="K285" s="8"/>
      <c r="M285" s="11"/>
    </row>
    <row r="286">
      <c r="J286" s="8"/>
      <c r="K286" s="8"/>
      <c r="M286" s="11"/>
    </row>
    <row r="287">
      <c r="J287" s="8"/>
      <c r="K287" s="8"/>
      <c r="M287" s="11"/>
    </row>
    <row r="288">
      <c r="J288" s="8"/>
      <c r="K288" s="8"/>
      <c r="M288" s="11"/>
    </row>
    <row r="289">
      <c r="J289" s="8"/>
      <c r="K289" s="8"/>
      <c r="M289" s="11"/>
    </row>
    <row r="290">
      <c r="J290" s="8"/>
      <c r="K290" s="8"/>
      <c r="M290" s="11"/>
    </row>
    <row r="291">
      <c r="J291" s="8"/>
      <c r="K291" s="8"/>
      <c r="M291" s="11"/>
    </row>
    <row r="292">
      <c r="J292" s="8"/>
      <c r="K292" s="8"/>
      <c r="M292" s="11"/>
    </row>
    <row r="293">
      <c r="J293" s="8"/>
      <c r="K293" s="8"/>
      <c r="M293" s="11"/>
    </row>
    <row r="294">
      <c r="J294" s="8"/>
      <c r="K294" s="8"/>
      <c r="M294" s="11"/>
    </row>
    <row r="295">
      <c r="J295" s="8"/>
      <c r="K295" s="8"/>
      <c r="M295" s="11"/>
    </row>
    <row r="296">
      <c r="J296" s="8"/>
      <c r="K296" s="8"/>
      <c r="M296" s="11"/>
    </row>
    <row r="297">
      <c r="J297" s="8"/>
      <c r="K297" s="8"/>
      <c r="M297" s="11"/>
    </row>
    <row r="298">
      <c r="J298" s="8"/>
      <c r="K298" s="8"/>
      <c r="M298" s="11"/>
    </row>
    <row r="299">
      <c r="J299" s="8"/>
      <c r="K299" s="8"/>
      <c r="M299" s="11"/>
    </row>
    <row r="300">
      <c r="J300" s="8"/>
      <c r="K300" s="8"/>
      <c r="M300" s="11"/>
    </row>
    <row r="301">
      <c r="J301" s="8"/>
      <c r="K301" s="8"/>
      <c r="M301" s="11"/>
    </row>
    <row r="302">
      <c r="J302" s="8"/>
      <c r="K302" s="8"/>
      <c r="M302" s="11"/>
    </row>
    <row r="303">
      <c r="J303" s="8"/>
      <c r="K303" s="8"/>
      <c r="M303" s="11"/>
    </row>
    <row r="304">
      <c r="J304" s="8"/>
      <c r="K304" s="8"/>
      <c r="M304" s="11"/>
    </row>
    <row r="305">
      <c r="J305" s="8"/>
      <c r="K305" s="8"/>
      <c r="M305" s="11"/>
    </row>
    <row r="306">
      <c r="J306" s="8"/>
      <c r="K306" s="8"/>
      <c r="M306" s="11"/>
    </row>
    <row r="307">
      <c r="J307" s="8"/>
      <c r="K307" s="8"/>
      <c r="M307" s="11"/>
    </row>
    <row r="308">
      <c r="J308" s="8"/>
      <c r="K308" s="8"/>
      <c r="M308" s="11"/>
    </row>
    <row r="309">
      <c r="J309" s="8"/>
      <c r="K309" s="8"/>
      <c r="M309" s="11"/>
    </row>
    <row r="310">
      <c r="J310" s="8"/>
      <c r="K310" s="8"/>
      <c r="M310" s="11"/>
    </row>
    <row r="311">
      <c r="J311" s="8"/>
      <c r="K311" s="8"/>
      <c r="M311" s="11"/>
    </row>
    <row r="312">
      <c r="J312" s="8"/>
      <c r="K312" s="8"/>
      <c r="M312" s="11"/>
    </row>
    <row r="313">
      <c r="J313" s="8"/>
      <c r="K313" s="8"/>
      <c r="M313" s="11"/>
    </row>
    <row r="314">
      <c r="J314" s="8"/>
      <c r="K314" s="8"/>
      <c r="M314" s="11"/>
    </row>
    <row r="315">
      <c r="J315" s="8"/>
      <c r="K315" s="8"/>
      <c r="M315" s="11"/>
    </row>
    <row r="316">
      <c r="J316" s="8"/>
      <c r="K316" s="8"/>
      <c r="M316" s="11"/>
    </row>
    <row r="317">
      <c r="J317" s="8"/>
      <c r="K317" s="8"/>
      <c r="M317" s="11"/>
    </row>
    <row r="318">
      <c r="J318" s="8"/>
      <c r="K318" s="8"/>
      <c r="M318" s="11"/>
    </row>
    <row r="319">
      <c r="J319" s="8"/>
      <c r="K319" s="8"/>
      <c r="M319" s="11"/>
    </row>
    <row r="320">
      <c r="J320" s="8"/>
      <c r="K320" s="8"/>
      <c r="M320" s="11"/>
    </row>
    <row r="321">
      <c r="J321" s="8"/>
      <c r="K321" s="8"/>
      <c r="M321" s="11"/>
    </row>
    <row r="322">
      <c r="J322" s="8"/>
      <c r="K322" s="8"/>
      <c r="M322" s="11"/>
    </row>
    <row r="323">
      <c r="J323" s="8"/>
      <c r="K323" s="8"/>
      <c r="M323" s="11"/>
    </row>
    <row r="324">
      <c r="J324" s="8"/>
      <c r="K324" s="8"/>
      <c r="M324" s="11"/>
    </row>
    <row r="325">
      <c r="J325" s="8"/>
      <c r="K325" s="8"/>
      <c r="M325" s="11"/>
    </row>
    <row r="326">
      <c r="J326" s="8"/>
      <c r="K326" s="8"/>
      <c r="M326" s="11"/>
    </row>
    <row r="327">
      <c r="J327" s="8"/>
      <c r="K327" s="8"/>
      <c r="M327" s="11"/>
    </row>
    <row r="328">
      <c r="J328" s="8"/>
      <c r="K328" s="8"/>
      <c r="M328" s="11"/>
    </row>
    <row r="329">
      <c r="J329" s="8"/>
      <c r="K329" s="8"/>
      <c r="M329" s="11"/>
    </row>
    <row r="330">
      <c r="J330" s="8"/>
      <c r="K330" s="8"/>
      <c r="M330" s="11"/>
    </row>
    <row r="331">
      <c r="J331" s="8"/>
      <c r="K331" s="8"/>
      <c r="M331" s="11"/>
    </row>
    <row r="332">
      <c r="J332" s="8"/>
      <c r="K332" s="8"/>
      <c r="M332" s="11"/>
    </row>
    <row r="333">
      <c r="J333" s="8"/>
      <c r="K333" s="8"/>
      <c r="M333" s="11"/>
    </row>
    <row r="334">
      <c r="J334" s="8"/>
      <c r="K334" s="8"/>
      <c r="M334" s="11"/>
    </row>
    <row r="335">
      <c r="J335" s="8"/>
      <c r="K335" s="8"/>
      <c r="M335" s="11"/>
    </row>
    <row r="336">
      <c r="J336" s="8"/>
      <c r="K336" s="8"/>
      <c r="M336" s="11"/>
    </row>
    <row r="337">
      <c r="J337" s="8"/>
      <c r="K337" s="8"/>
      <c r="M337" s="11"/>
    </row>
    <row r="338">
      <c r="J338" s="8"/>
      <c r="K338" s="8"/>
      <c r="M338" s="11"/>
    </row>
    <row r="339">
      <c r="J339" s="8"/>
      <c r="K339" s="8"/>
      <c r="M339" s="11"/>
    </row>
    <row r="340">
      <c r="J340" s="8"/>
      <c r="K340" s="8"/>
      <c r="M340" s="11"/>
    </row>
    <row r="341">
      <c r="J341" s="8"/>
      <c r="K341" s="8"/>
      <c r="M341" s="11"/>
    </row>
    <row r="342">
      <c r="J342" s="8"/>
      <c r="K342" s="8"/>
      <c r="M342" s="11"/>
    </row>
    <row r="343">
      <c r="J343" s="8"/>
      <c r="K343" s="8"/>
      <c r="M343" s="11"/>
    </row>
    <row r="344">
      <c r="J344" s="8"/>
      <c r="K344" s="8"/>
      <c r="M344" s="11"/>
    </row>
    <row r="345">
      <c r="J345" s="8"/>
      <c r="K345" s="8"/>
      <c r="M345" s="11"/>
    </row>
    <row r="346">
      <c r="J346" s="8"/>
      <c r="K346" s="8"/>
      <c r="M346" s="11"/>
    </row>
    <row r="347">
      <c r="J347" s="8"/>
      <c r="K347" s="8"/>
      <c r="M347" s="11"/>
    </row>
    <row r="348">
      <c r="J348" s="8"/>
      <c r="K348" s="8"/>
      <c r="M348" s="11"/>
    </row>
    <row r="349">
      <c r="J349" s="8"/>
      <c r="K349" s="8"/>
      <c r="M349" s="9"/>
    </row>
    <row r="350">
      <c r="J350" s="8"/>
      <c r="K350" s="8"/>
      <c r="M350" s="11"/>
    </row>
    <row r="351">
      <c r="J351" s="8"/>
      <c r="K351" s="8"/>
      <c r="M351" s="11"/>
    </row>
    <row r="352">
      <c r="J352" s="8"/>
      <c r="K352" s="8"/>
      <c r="M352" s="11"/>
    </row>
    <row r="353">
      <c r="J353" s="8"/>
      <c r="K353" s="8"/>
      <c r="M353" s="11"/>
    </row>
    <row r="354">
      <c r="J354" s="8"/>
      <c r="K354" s="8"/>
      <c r="M354" s="11"/>
    </row>
    <row r="355">
      <c r="J355" s="8"/>
      <c r="K355" s="8"/>
      <c r="M355" s="11"/>
    </row>
    <row r="356">
      <c r="J356" s="8"/>
      <c r="K356" s="8"/>
      <c r="M356" s="11"/>
    </row>
    <row r="357">
      <c r="J357" s="8"/>
      <c r="K357" s="8"/>
      <c r="M357" s="11"/>
    </row>
    <row r="358">
      <c r="J358" s="8"/>
      <c r="K358" s="8"/>
      <c r="M358" s="11"/>
    </row>
    <row r="359">
      <c r="J359" s="8"/>
      <c r="K359" s="8"/>
      <c r="M359" s="11"/>
    </row>
    <row r="360">
      <c r="J360" s="8"/>
      <c r="K360" s="8"/>
      <c r="M360" s="11"/>
    </row>
    <row r="361">
      <c r="J361" s="8"/>
      <c r="K361" s="8"/>
      <c r="M361" s="11"/>
    </row>
    <row r="362">
      <c r="J362" s="8"/>
      <c r="K362" s="8"/>
      <c r="M362" s="11"/>
    </row>
    <row r="363">
      <c r="J363" s="8"/>
      <c r="K363" s="8"/>
      <c r="M363" s="11"/>
    </row>
    <row r="364">
      <c r="J364" s="8"/>
      <c r="K364" s="8"/>
      <c r="M364" s="11"/>
    </row>
    <row r="365">
      <c r="J365" s="8"/>
      <c r="K365" s="8"/>
      <c r="M365" s="11"/>
    </row>
    <row r="366">
      <c r="J366" s="8"/>
      <c r="K366" s="8"/>
      <c r="M366" s="11"/>
    </row>
    <row r="367">
      <c r="J367" s="8"/>
      <c r="K367" s="8"/>
      <c r="M367" s="11"/>
    </row>
    <row r="368">
      <c r="J368" s="8"/>
      <c r="K368" s="8"/>
      <c r="M368" s="11"/>
    </row>
    <row r="369">
      <c r="J369" s="8"/>
      <c r="K369" s="8"/>
      <c r="M369" s="11"/>
    </row>
    <row r="370">
      <c r="J370" s="8"/>
      <c r="K370" s="8"/>
      <c r="M370" s="11"/>
    </row>
    <row r="371">
      <c r="J371" s="8"/>
      <c r="K371" s="8"/>
      <c r="M371" s="11"/>
    </row>
    <row r="372">
      <c r="J372" s="8"/>
      <c r="K372" s="8"/>
      <c r="M372" s="11"/>
    </row>
    <row r="373">
      <c r="J373" s="8"/>
      <c r="K373" s="8"/>
      <c r="M373" s="11"/>
    </row>
    <row r="374">
      <c r="J374" s="8"/>
      <c r="K374" s="8"/>
      <c r="M374" s="11"/>
    </row>
    <row r="375">
      <c r="J375" s="8"/>
      <c r="K375" s="8"/>
      <c r="M375" s="11"/>
    </row>
    <row r="376">
      <c r="J376" s="8"/>
      <c r="K376" s="8"/>
      <c r="M376" s="11"/>
    </row>
    <row r="377">
      <c r="J377" s="8"/>
      <c r="K377" s="8"/>
      <c r="M377" s="11"/>
    </row>
    <row r="378">
      <c r="J378" s="8"/>
      <c r="K378" s="8"/>
      <c r="M378" s="11"/>
    </row>
    <row r="379">
      <c r="J379" s="8"/>
      <c r="K379" s="8"/>
      <c r="M379" s="11"/>
    </row>
    <row r="380">
      <c r="J380" s="8"/>
      <c r="K380" s="8"/>
      <c r="M380" s="11"/>
    </row>
    <row r="381">
      <c r="J381" s="8"/>
      <c r="K381" s="8"/>
      <c r="M381" s="11"/>
    </row>
    <row r="382">
      <c r="J382" s="8"/>
      <c r="K382" s="8"/>
      <c r="M382" s="11"/>
    </row>
    <row r="383">
      <c r="J383" s="8"/>
      <c r="K383" s="8"/>
      <c r="M383" s="11"/>
    </row>
    <row r="384">
      <c r="J384" s="8"/>
      <c r="K384" s="8"/>
      <c r="M384" s="9"/>
    </row>
    <row r="385">
      <c r="J385" s="8"/>
      <c r="K385" s="8"/>
      <c r="M385" s="9"/>
    </row>
    <row r="386">
      <c r="J386" s="8"/>
      <c r="K386" s="8"/>
      <c r="M386" s="11"/>
    </row>
    <row r="387">
      <c r="J387" s="8"/>
      <c r="K387" s="8"/>
      <c r="M387" s="11"/>
    </row>
    <row r="388">
      <c r="J388" s="8"/>
      <c r="K388" s="8"/>
      <c r="M388" s="11"/>
    </row>
    <row r="389">
      <c r="J389" s="8"/>
      <c r="K389" s="8"/>
      <c r="M389" s="11"/>
    </row>
    <row r="390">
      <c r="J390" s="8"/>
      <c r="K390" s="8"/>
      <c r="M390" s="11"/>
    </row>
    <row r="391">
      <c r="J391" s="8"/>
      <c r="K391" s="8"/>
      <c r="M391" s="11"/>
    </row>
    <row r="392">
      <c r="J392" s="8"/>
      <c r="K392" s="8"/>
      <c r="M392" s="11"/>
    </row>
    <row r="393">
      <c r="J393" s="8"/>
      <c r="K393" s="8"/>
      <c r="M393" s="11"/>
    </row>
    <row r="394">
      <c r="J394" s="8"/>
      <c r="K394" s="8"/>
      <c r="M394" s="11"/>
    </row>
    <row r="395">
      <c r="J395" s="8"/>
      <c r="K395" s="8"/>
      <c r="M395" s="11"/>
    </row>
    <row r="396">
      <c r="J396" s="8"/>
      <c r="K396" s="8"/>
      <c r="M396" s="11"/>
    </row>
    <row r="397">
      <c r="J397" s="8"/>
      <c r="K397" s="8"/>
      <c r="M397" s="11"/>
    </row>
    <row r="398">
      <c r="J398" s="8"/>
      <c r="K398" s="8"/>
      <c r="M398" s="11"/>
    </row>
    <row r="399">
      <c r="J399" s="8"/>
      <c r="K399" s="8"/>
      <c r="M399" s="11"/>
    </row>
    <row r="400">
      <c r="J400" s="8"/>
      <c r="K400" s="8"/>
      <c r="M400" s="11"/>
    </row>
    <row r="401">
      <c r="J401" s="8"/>
      <c r="K401" s="8"/>
      <c r="M401" s="11"/>
    </row>
    <row r="402">
      <c r="J402" s="8"/>
      <c r="K402" s="8"/>
      <c r="M402" s="11"/>
    </row>
    <row r="403">
      <c r="J403" s="8"/>
      <c r="K403" s="8"/>
      <c r="M403" s="11"/>
    </row>
    <row r="404">
      <c r="J404" s="8"/>
      <c r="K404" s="8"/>
      <c r="M404" s="11"/>
    </row>
    <row r="405">
      <c r="J405" s="8"/>
      <c r="K405" s="8"/>
      <c r="M405" s="11"/>
    </row>
    <row r="406">
      <c r="J406" s="8"/>
      <c r="K406" s="8"/>
      <c r="M406" s="11"/>
    </row>
    <row r="407">
      <c r="J407" s="8"/>
      <c r="K407" s="8"/>
      <c r="M407" s="11"/>
    </row>
    <row r="408">
      <c r="J408" s="8"/>
      <c r="K408" s="8"/>
      <c r="M408" s="11"/>
    </row>
    <row r="409">
      <c r="J409" s="8"/>
      <c r="K409" s="8"/>
      <c r="M409" s="11"/>
    </row>
    <row r="410">
      <c r="J410" s="8"/>
      <c r="K410" s="8"/>
      <c r="M410" s="11"/>
    </row>
    <row r="411">
      <c r="J411" s="8"/>
      <c r="K411" s="8"/>
      <c r="M411" s="11"/>
    </row>
    <row r="412">
      <c r="J412" s="8"/>
      <c r="K412" s="8"/>
      <c r="M412" s="11"/>
    </row>
    <row r="413">
      <c r="J413" s="8"/>
      <c r="K413" s="8"/>
      <c r="M413" s="11"/>
    </row>
    <row r="414">
      <c r="J414" s="8"/>
      <c r="K414" s="8"/>
      <c r="M414" s="11"/>
    </row>
    <row r="415">
      <c r="J415" s="8"/>
      <c r="K415" s="8"/>
      <c r="M415" s="11"/>
    </row>
    <row r="416">
      <c r="J416" s="8"/>
      <c r="K416" s="8"/>
      <c r="M416" s="11"/>
    </row>
    <row r="417">
      <c r="J417" s="8"/>
      <c r="K417" s="8"/>
      <c r="M417" s="11"/>
    </row>
    <row r="418">
      <c r="J418" s="8"/>
      <c r="K418" s="8"/>
      <c r="M418" s="11"/>
    </row>
    <row r="419">
      <c r="J419" s="8"/>
      <c r="K419" s="8"/>
      <c r="M419" s="11"/>
    </row>
    <row r="420">
      <c r="J420" s="8"/>
      <c r="K420" s="8"/>
      <c r="M420" s="11"/>
    </row>
    <row r="421">
      <c r="J421" s="8"/>
      <c r="K421" s="2"/>
      <c r="M421" s="11"/>
    </row>
    <row r="422">
      <c r="J422" s="8"/>
      <c r="K422" s="2"/>
      <c r="M422" s="11"/>
    </row>
    <row r="423">
      <c r="J423" s="8"/>
      <c r="K423" s="2"/>
      <c r="M423" s="11"/>
    </row>
    <row r="424">
      <c r="J424" s="8"/>
      <c r="K424" s="8"/>
      <c r="M424" s="11"/>
    </row>
    <row r="425">
      <c r="J425" s="8"/>
      <c r="K425" s="2"/>
      <c r="M425" s="11"/>
    </row>
    <row r="426">
      <c r="J426" s="8"/>
      <c r="K426" s="2"/>
      <c r="M426" s="11"/>
    </row>
    <row r="427">
      <c r="J427" s="8"/>
      <c r="K427" s="2"/>
      <c r="M427" s="11"/>
    </row>
    <row r="428">
      <c r="J428" s="8"/>
      <c r="K428" s="8"/>
      <c r="M428" s="11"/>
    </row>
    <row r="429">
      <c r="J429" s="8"/>
      <c r="K429" s="8"/>
      <c r="M429" s="11"/>
    </row>
    <row r="430">
      <c r="J430" s="8"/>
      <c r="K430" s="8"/>
      <c r="M430" s="11"/>
    </row>
    <row r="431">
      <c r="J431" s="8"/>
      <c r="K431" s="8"/>
      <c r="M431" s="11"/>
    </row>
    <row r="432">
      <c r="J432" s="8"/>
      <c r="K432" s="8"/>
      <c r="M432" s="11"/>
    </row>
    <row r="433">
      <c r="J433" s="8"/>
      <c r="K433" s="8"/>
      <c r="M433" s="11"/>
    </row>
    <row r="434">
      <c r="J434" s="8"/>
      <c r="K434" s="8"/>
      <c r="M434" s="11"/>
    </row>
    <row r="435">
      <c r="J435" s="8"/>
      <c r="K435" s="8"/>
      <c r="M435" s="11"/>
    </row>
    <row r="436">
      <c r="J436" s="8"/>
      <c r="K436" s="8"/>
      <c r="M436" s="11"/>
    </row>
    <row r="437">
      <c r="J437" s="8"/>
      <c r="K437" s="8"/>
      <c r="M437" s="11"/>
    </row>
    <row r="438">
      <c r="J438" s="8"/>
      <c r="K438" s="8"/>
      <c r="M438" s="11"/>
    </row>
    <row r="439">
      <c r="J439" s="8"/>
      <c r="K439" s="8"/>
      <c r="M439" s="11"/>
    </row>
    <row r="440">
      <c r="J440" s="8"/>
      <c r="K440" s="8"/>
      <c r="M440" s="11"/>
    </row>
    <row r="441">
      <c r="J441" s="8"/>
      <c r="K441" s="8"/>
      <c r="M441" s="11"/>
    </row>
    <row r="442">
      <c r="J442" s="8"/>
      <c r="K442" s="8"/>
      <c r="M442" s="11"/>
    </row>
    <row r="443">
      <c r="J443" s="8"/>
      <c r="K443" s="8"/>
      <c r="M443" s="11"/>
    </row>
    <row r="444">
      <c r="J444" s="8"/>
      <c r="K444" s="8"/>
      <c r="M444" s="11"/>
    </row>
    <row r="445">
      <c r="J445" s="8"/>
      <c r="K445" s="8"/>
      <c r="M445" s="11"/>
    </row>
    <row r="446">
      <c r="J446" s="8"/>
      <c r="K446" s="2"/>
      <c r="M446" s="11"/>
    </row>
    <row r="447">
      <c r="J447" s="8"/>
      <c r="K447" s="8"/>
      <c r="M447" s="11"/>
    </row>
    <row r="448">
      <c r="J448" s="8"/>
      <c r="K448" s="8"/>
      <c r="M448" s="11"/>
    </row>
    <row r="449">
      <c r="J449" s="8"/>
      <c r="K449" s="2"/>
      <c r="M449" s="11"/>
    </row>
    <row r="450">
      <c r="J450" s="8"/>
      <c r="K450" s="8"/>
      <c r="M450" s="11"/>
    </row>
    <row r="451">
      <c r="J451" s="8"/>
      <c r="K451" s="8"/>
      <c r="M451" s="11"/>
    </row>
    <row r="452">
      <c r="J452" s="8"/>
      <c r="K452" s="8"/>
      <c r="M452" s="11"/>
    </row>
    <row r="453">
      <c r="J453" s="8"/>
      <c r="K453" s="8"/>
      <c r="M453" s="11"/>
    </row>
    <row r="454">
      <c r="J454" s="8"/>
      <c r="K454" s="8"/>
      <c r="M454" s="11"/>
    </row>
    <row r="455">
      <c r="J455" s="8"/>
      <c r="K455" s="8"/>
      <c r="M455" s="11"/>
    </row>
    <row r="456">
      <c r="J456" s="8"/>
      <c r="K456" s="8"/>
      <c r="M456" s="11"/>
    </row>
    <row r="457">
      <c r="J457" s="8"/>
      <c r="K457" s="8"/>
      <c r="M457" s="11"/>
    </row>
    <row r="458">
      <c r="J458" s="8"/>
      <c r="K458" s="8"/>
      <c r="M458" s="11"/>
    </row>
    <row r="459">
      <c r="J459" s="8"/>
      <c r="K459" s="8"/>
      <c r="M459" s="11"/>
    </row>
    <row r="460">
      <c r="J460" s="8"/>
      <c r="K460" s="8"/>
      <c r="M460" s="11"/>
    </row>
    <row r="461">
      <c r="J461" s="8"/>
      <c r="K461" s="8"/>
      <c r="M461" s="11"/>
    </row>
    <row r="462">
      <c r="J462" s="8"/>
      <c r="K462" s="8"/>
      <c r="M462" s="11"/>
    </row>
    <row r="463">
      <c r="J463" s="8"/>
      <c r="K463" s="8"/>
      <c r="M463" s="11"/>
    </row>
    <row r="464">
      <c r="J464" s="8"/>
      <c r="K464" s="8"/>
      <c r="M464" s="11"/>
    </row>
    <row r="465">
      <c r="J465" s="8"/>
      <c r="K465" s="8"/>
      <c r="M465" s="11"/>
    </row>
    <row r="466">
      <c r="J466" s="8"/>
      <c r="K466" s="8"/>
      <c r="M466" s="11"/>
    </row>
    <row r="467">
      <c r="J467" s="8"/>
      <c r="K467" s="8"/>
      <c r="M467" s="11"/>
    </row>
    <row r="468">
      <c r="J468" s="8"/>
      <c r="K468" s="8"/>
      <c r="M468" s="11"/>
    </row>
    <row r="469">
      <c r="J469" s="8"/>
      <c r="K469" s="8"/>
      <c r="M469" s="11"/>
    </row>
    <row r="470">
      <c r="J470" s="8"/>
      <c r="K470" s="8"/>
      <c r="M470" s="11"/>
    </row>
    <row r="471">
      <c r="J471" s="8"/>
      <c r="K471" s="8"/>
      <c r="M471" s="11"/>
    </row>
    <row r="472">
      <c r="J472" s="8"/>
      <c r="K472" s="8"/>
      <c r="M472" s="11"/>
    </row>
    <row r="473">
      <c r="J473" s="8"/>
      <c r="K473" s="8"/>
      <c r="M473" s="11"/>
    </row>
    <row r="474">
      <c r="J474" s="8"/>
      <c r="K474" s="8"/>
      <c r="M474" s="11"/>
    </row>
    <row r="475">
      <c r="J475" s="8"/>
      <c r="K475" s="8"/>
      <c r="M475" s="11"/>
    </row>
    <row r="476">
      <c r="J476" s="8"/>
      <c r="K476" s="8"/>
      <c r="M476" s="11"/>
    </row>
    <row r="477">
      <c r="J477" s="8"/>
      <c r="K477" s="8"/>
      <c r="M477" s="11"/>
    </row>
    <row r="478">
      <c r="J478" s="8"/>
      <c r="K478" s="8"/>
      <c r="M478" s="11"/>
    </row>
    <row r="479">
      <c r="J479" s="8"/>
      <c r="K479" s="8"/>
      <c r="M479" s="11"/>
    </row>
    <row r="480">
      <c r="J480" s="8"/>
      <c r="K480" s="8"/>
      <c r="M480" s="11"/>
    </row>
    <row r="481">
      <c r="J481" s="8"/>
      <c r="K481" s="8"/>
      <c r="M481" s="11"/>
    </row>
    <row r="482">
      <c r="J482" s="8"/>
      <c r="K482" s="8"/>
      <c r="M482" s="11"/>
    </row>
    <row r="483">
      <c r="J483" s="8"/>
      <c r="K483" s="8"/>
      <c r="M483" s="11"/>
    </row>
    <row r="484">
      <c r="J484" s="8"/>
      <c r="K484" s="8"/>
      <c r="M484" s="11"/>
    </row>
    <row r="485">
      <c r="J485" s="8"/>
      <c r="K485" s="8"/>
      <c r="M485" s="11"/>
    </row>
    <row r="486">
      <c r="J486" s="8"/>
      <c r="K486" s="8"/>
      <c r="M486" s="11"/>
    </row>
    <row r="487">
      <c r="J487" s="8"/>
      <c r="K487" s="8"/>
      <c r="M487" s="11"/>
    </row>
    <row r="488">
      <c r="J488" s="8"/>
      <c r="K488" s="8"/>
      <c r="M488" s="11"/>
    </row>
    <row r="489">
      <c r="J489" s="8"/>
      <c r="K489" s="8"/>
      <c r="M489" s="11"/>
    </row>
    <row r="490">
      <c r="J490" s="8"/>
      <c r="K490" s="8"/>
      <c r="M490" s="11"/>
    </row>
    <row r="491">
      <c r="J491" s="8"/>
      <c r="K491" s="8"/>
      <c r="M491" s="11"/>
    </row>
    <row r="492">
      <c r="J492" s="8"/>
      <c r="K492" s="8"/>
      <c r="M492" s="11"/>
    </row>
    <row r="493">
      <c r="J493" s="8"/>
      <c r="K493" s="8"/>
      <c r="M493" s="11"/>
    </row>
    <row r="494">
      <c r="J494" s="8"/>
      <c r="K494" s="8"/>
      <c r="M494" s="11"/>
    </row>
    <row r="495">
      <c r="J495" s="8"/>
      <c r="K495" s="8"/>
      <c r="M495" s="11"/>
    </row>
    <row r="496">
      <c r="J496" s="8"/>
      <c r="K496" s="8"/>
      <c r="M496" s="11"/>
    </row>
    <row r="497">
      <c r="J497" s="8"/>
      <c r="K497" s="8"/>
      <c r="M497" s="11"/>
    </row>
    <row r="498">
      <c r="J498" s="8"/>
      <c r="K498" s="8"/>
      <c r="M498" s="11"/>
    </row>
    <row r="499">
      <c r="J499" s="8"/>
      <c r="K499" s="8"/>
      <c r="M499" s="11"/>
    </row>
    <row r="500">
      <c r="J500" s="8"/>
      <c r="K500" s="8"/>
      <c r="M500" s="11"/>
    </row>
    <row r="501">
      <c r="J501" s="8"/>
      <c r="K501" s="8"/>
      <c r="M501" s="11"/>
    </row>
    <row r="502">
      <c r="J502" s="8"/>
      <c r="K502" s="8"/>
      <c r="M502" s="11"/>
    </row>
    <row r="503">
      <c r="J503" s="8"/>
      <c r="K503" s="8"/>
      <c r="M503" s="11"/>
    </row>
    <row r="504">
      <c r="J504" s="8"/>
      <c r="K504" s="8"/>
      <c r="M504" s="11"/>
    </row>
    <row r="505">
      <c r="J505" s="8"/>
      <c r="K505" s="8"/>
      <c r="M505" s="11"/>
    </row>
    <row r="506">
      <c r="J506" s="8"/>
      <c r="K506" s="8"/>
      <c r="M506" s="11"/>
    </row>
    <row r="507">
      <c r="J507" s="8"/>
      <c r="K507" s="8"/>
      <c r="M507" s="11"/>
    </row>
    <row r="508">
      <c r="J508" s="8"/>
      <c r="K508" s="8"/>
      <c r="M508" s="11"/>
    </row>
    <row r="509">
      <c r="J509" s="8"/>
      <c r="K509" s="8"/>
      <c r="M509" s="11"/>
    </row>
    <row r="510">
      <c r="J510" s="8"/>
      <c r="K510" s="8"/>
      <c r="M510" s="11"/>
    </row>
    <row r="511">
      <c r="J511" s="8"/>
      <c r="K511" s="8"/>
      <c r="M511" s="11"/>
    </row>
    <row r="512">
      <c r="J512" s="8"/>
      <c r="K512" s="8"/>
      <c r="M512" s="11"/>
    </row>
    <row r="513">
      <c r="J513" s="8"/>
      <c r="K513" s="8"/>
      <c r="M513" s="11"/>
    </row>
    <row r="514">
      <c r="J514" s="8"/>
      <c r="K514" s="8"/>
      <c r="M514" s="11"/>
    </row>
    <row r="515">
      <c r="J515" s="8"/>
      <c r="K515" s="8"/>
      <c r="M515" s="11"/>
    </row>
    <row r="516">
      <c r="J516" s="8"/>
      <c r="K516" s="8"/>
      <c r="M516" s="11"/>
    </row>
    <row r="517">
      <c r="J517" s="8"/>
      <c r="K517" s="8"/>
      <c r="M517" s="11"/>
    </row>
    <row r="518">
      <c r="J518" s="8"/>
      <c r="K518" s="8"/>
      <c r="M518" s="11"/>
    </row>
    <row r="519">
      <c r="J519" s="8"/>
      <c r="K519" s="8"/>
      <c r="M519" s="11"/>
    </row>
    <row r="520">
      <c r="J520" s="8"/>
      <c r="K520" s="8"/>
      <c r="M520" s="11"/>
    </row>
    <row r="521">
      <c r="J521" s="8"/>
      <c r="K521" s="8"/>
      <c r="M521" s="11"/>
    </row>
    <row r="522">
      <c r="J522" s="8"/>
      <c r="K522" s="8"/>
      <c r="M522" s="11"/>
    </row>
    <row r="523">
      <c r="J523" s="8"/>
      <c r="K523" s="8"/>
      <c r="M523" s="11"/>
    </row>
    <row r="524">
      <c r="J524" s="8"/>
      <c r="K524" s="8"/>
      <c r="M524" s="11"/>
    </row>
    <row r="525">
      <c r="J525" s="8"/>
      <c r="K525" s="8"/>
      <c r="M525" s="11"/>
    </row>
    <row r="526">
      <c r="J526" s="8"/>
      <c r="K526" s="8"/>
      <c r="M526" s="11"/>
    </row>
    <row r="527">
      <c r="J527" s="8"/>
      <c r="K527" s="8"/>
      <c r="M527" s="11"/>
    </row>
    <row r="528">
      <c r="J528" s="8"/>
      <c r="K528" s="8"/>
      <c r="M528" s="11"/>
    </row>
    <row r="529">
      <c r="J529" s="8"/>
      <c r="K529" s="8"/>
      <c r="M529" s="11"/>
    </row>
    <row r="530">
      <c r="J530" s="8"/>
      <c r="K530" s="8"/>
      <c r="M530" s="11"/>
    </row>
    <row r="531">
      <c r="J531" s="8"/>
      <c r="K531" s="8"/>
      <c r="M531" s="11"/>
    </row>
    <row r="532">
      <c r="J532" s="8"/>
      <c r="K532" s="8"/>
      <c r="M532" s="11"/>
    </row>
    <row r="533">
      <c r="J533" s="8"/>
      <c r="K533" s="8"/>
      <c r="M533" s="11"/>
    </row>
    <row r="534">
      <c r="J534" s="8"/>
      <c r="K534" s="8"/>
      <c r="M534" s="11"/>
    </row>
    <row r="535">
      <c r="J535" s="8"/>
      <c r="K535" s="8"/>
      <c r="M535" s="11"/>
    </row>
    <row r="536">
      <c r="J536" s="8"/>
      <c r="K536" s="8"/>
      <c r="M536" s="11"/>
    </row>
    <row r="537">
      <c r="J537" s="8"/>
      <c r="K537" s="8"/>
      <c r="M537" s="11"/>
    </row>
    <row r="538">
      <c r="J538" s="8"/>
      <c r="K538" s="8"/>
      <c r="M538" s="11"/>
    </row>
    <row r="539">
      <c r="J539" s="8"/>
      <c r="K539" s="8"/>
      <c r="M539" s="11"/>
    </row>
    <row r="540">
      <c r="J540" s="8"/>
      <c r="K540" s="8"/>
      <c r="M540" s="11"/>
    </row>
    <row r="541">
      <c r="J541" s="8"/>
      <c r="K541" s="8"/>
      <c r="M541" s="11"/>
    </row>
    <row r="542">
      <c r="J542" s="8"/>
      <c r="K542" s="8"/>
      <c r="M542" s="11"/>
    </row>
    <row r="543">
      <c r="J543" s="8"/>
      <c r="K543" s="8"/>
      <c r="M543" s="11"/>
    </row>
    <row r="544">
      <c r="J544" s="8"/>
      <c r="K544" s="8"/>
      <c r="M544" s="11"/>
    </row>
    <row r="545">
      <c r="J545" s="8"/>
      <c r="K545" s="8"/>
      <c r="M545" s="11"/>
    </row>
    <row r="546">
      <c r="J546" s="8"/>
      <c r="K546" s="8"/>
      <c r="M546" s="11"/>
    </row>
    <row r="547">
      <c r="J547" s="8"/>
      <c r="K547" s="8"/>
      <c r="M547" s="11"/>
    </row>
    <row r="548">
      <c r="J548" s="8"/>
      <c r="K548" s="8"/>
      <c r="M548" s="11"/>
    </row>
    <row r="549">
      <c r="J549" s="8"/>
      <c r="K549" s="8"/>
      <c r="M549" s="11"/>
    </row>
    <row r="550">
      <c r="J550" s="8"/>
      <c r="K550" s="8"/>
      <c r="M550" s="11"/>
    </row>
    <row r="551">
      <c r="J551" s="8"/>
      <c r="K551" s="8"/>
      <c r="M551" s="11"/>
    </row>
    <row r="552">
      <c r="J552" s="8"/>
      <c r="K552" s="8"/>
      <c r="M552" s="11"/>
    </row>
    <row r="553">
      <c r="J553" s="8"/>
      <c r="K553" s="8"/>
      <c r="M553" s="11"/>
    </row>
    <row r="554">
      <c r="J554" s="8"/>
      <c r="K554" s="8"/>
      <c r="M554" s="11"/>
    </row>
    <row r="555">
      <c r="J555" s="8"/>
      <c r="K555" s="8"/>
      <c r="M555" s="11"/>
    </row>
    <row r="556">
      <c r="J556" s="8"/>
      <c r="K556" s="8"/>
      <c r="M556" s="11"/>
    </row>
    <row r="557">
      <c r="J557" s="8"/>
      <c r="K557" s="8"/>
      <c r="M557" s="11"/>
    </row>
    <row r="558">
      <c r="J558" s="8"/>
      <c r="K558" s="8"/>
      <c r="M558" s="11"/>
    </row>
    <row r="559">
      <c r="J559" s="8"/>
      <c r="K559" s="8"/>
      <c r="M559" s="11"/>
    </row>
    <row r="560">
      <c r="J560" s="8"/>
      <c r="K560" s="8"/>
      <c r="M560" s="11"/>
    </row>
    <row r="561">
      <c r="J561" s="8"/>
      <c r="K561" s="8"/>
      <c r="M561" s="11"/>
    </row>
    <row r="562">
      <c r="J562" s="8"/>
      <c r="K562" s="8"/>
      <c r="M562" s="11"/>
    </row>
    <row r="563">
      <c r="J563" s="8"/>
      <c r="K563" s="8"/>
      <c r="M563" s="11"/>
    </row>
    <row r="564">
      <c r="J564" s="8"/>
      <c r="K564" s="8"/>
      <c r="M564" s="11"/>
    </row>
    <row r="565">
      <c r="J565" s="8"/>
      <c r="K565" s="8"/>
      <c r="M565" s="11"/>
    </row>
    <row r="566">
      <c r="J566" s="8"/>
      <c r="K566" s="8"/>
      <c r="M566" s="11"/>
    </row>
    <row r="567">
      <c r="J567" s="8"/>
      <c r="K567" s="8"/>
      <c r="M567" s="11"/>
    </row>
    <row r="568">
      <c r="J568" s="8"/>
      <c r="K568" s="8"/>
      <c r="M568" s="11"/>
    </row>
    <row r="569">
      <c r="J569" s="8"/>
      <c r="K569" s="8"/>
      <c r="M569" s="11"/>
    </row>
    <row r="570">
      <c r="J570" s="8"/>
      <c r="K570" s="8"/>
      <c r="M570" s="11"/>
    </row>
    <row r="571">
      <c r="J571" s="8"/>
      <c r="K571" s="8"/>
      <c r="M571" s="11"/>
    </row>
    <row r="572">
      <c r="J572" s="8"/>
      <c r="K572" s="8"/>
      <c r="M572" s="11"/>
    </row>
    <row r="573">
      <c r="J573" s="8"/>
      <c r="K573" s="8"/>
      <c r="M573" s="11"/>
    </row>
    <row r="574">
      <c r="J574" s="8"/>
      <c r="K574" s="8"/>
      <c r="M574" s="11"/>
    </row>
    <row r="575">
      <c r="J575" s="8"/>
      <c r="K575" s="8"/>
      <c r="M575" s="11"/>
    </row>
    <row r="576">
      <c r="J576" s="8"/>
      <c r="K576" s="8"/>
      <c r="M576" s="11"/>
    </row>
    <row r="577">
      <c r="J577" s="8"/>
      <c r="K577" s="8"/>
      <c r="M577" s="11"/>
    </row>
    <row r="578">
      <c r="J578" s="8"/>
      <c r="K578" s="8"/>
      <c r="M578" s="11"/>
    </row>
    <row r="579">
      <c r="J579" s="8"/>
      <c r="K579" s="8"/>
      <c r="M579" s="11"/>
    </row>
    <row r="580">
      <c r="J580" s="8"/>
      <c r="K580" s="8"/>
      <c r="M580" s="11"/>
    </row>
    <row r="581">
      <c r="J581" s="8"/>
      <c r="K581" s="8"/>
      <c r="M581" s="11"/>
    </row>
    <row r="582">
      <c r="J582" s="8"/>
      <c r="K582" s="8"/>
      <c r="M582" s="11"/>
    </row>
    <row r="583">
      <c r="J583" s="8"/>
      <c r="K583" s="8"/>
      <c r="M583" s="11"/>
    </row>
    <row r="584">
      <c r="J584" s="8"/>
      <c r="K584" s="8"/>
      <c r="M584" s="11"/>
    </row>
    <row r="585">
      <c r="J585" s="8"/>
      <c r="K585" s="8"/>
      <c r="M585" s="11"/>
    </row>
    <row r="586">
      <c r="J586" s="8"/>
      <c r="K586" s="8"/>
      <c r="M586" s="11"/>
    </row>
    <row r="587">
      <c r="J587" s="8"/>
      <c r="K587" s="8"/>
      <c r="M587" s="11"/>
    </row>
    <row r="588">
      <c r="J588" s="8"/>
      <c r="K588" s="8"/>
      <c r="M588" s="11"/>
    </row>
    <row r="589">
      <c r="J589" s="8"/>
      <c r="K589" s="8"/>
      <c r="M589" s="11"/>
    </row>
    <row r="590">
      <c r="J590" s="8"/>
      <c r="K590" s="8"/>
      <c r="M590" s="11"/>
    </row>
    <row r="591">
      <c r="J591" s="8"/>
      <c r="K591" s="8"/>
      <c r="M591" s="11"/>
    </row>
    <row r="592">
      <c r="J592" s="8"/>
      <c r="K592" s="8"/>
      <c r="M592" s="11"/>
    </row>
    <row r="593">
      <c r="J593" s="8"/>
      <c r="K593" s="8"/>
      <c r="M593" s="11"/>
    </row>
    <row r="594">
      <c r="J594" s="8"/>
      <c r="K594" s="8"/>
      <c r="M594" s="11"/>
    </row>
    <row r="595">
      <c r="J595" s="8"/>
      <c r="K595" s="8"/>
      <c r="M595" s="11"/>
    </row>
    <row r="596">
      <c r="J596" s="8"/>
      <c r="K596" s="8"/>
      <c r="M596" s="11"/>
    </row>
    <row r="597">
      <c r="J597" s="8"/>
      <c r="K597" s="8"/>
      <c r="M597" s="11"/>
    </row>
    <row r="598">
      <c r="J598" s="8"/>
      <c r="K598" s="8"/>
      <c r="M598" s="11"/>
    </row>
    <row r="599">
      <c r="J599" s="8"/>
      <c r="K599" s="8"/>
      <c r="M599" s="11"/>
    </row>
    <row r="600">
      <c r="J600" s="8"/>
      <c r="K600" s="8"/>
      <c r="M600" s="11"/>
    </row>
    <row r="601">
      <c r="J601" s="8"/>
      <c r="K601" s="8"/>
      <c r="M601" s="11"/>
    </row>
    <row r="602">
      <c r="J602" s="8"/>
      <c r="K602" s="8"/>
      <c r="M602" s="11"/>
    </row>
    <row r="603">
      <c r="J603" s="8"/>
      <c r="K603" s="8"/>
      <c r="M603" s="11"/>
    </row>
    <row r="604">
      <c r="J604" s="8"/>
      <c r="K604" s="8"/>
      <c r="M604" s="11"/>
    </row>
    <row r="605">
      <c r="J605" s="8"/>
      <c r="K605" s="8"/>
      <c r="M605" s="11"/>
    </row>
    <row r="606">
      <c r="J606" s="8"/>
      <c r="K606" s="8"/>
      <c r="M606" s="11"/>
    </row>
    <row r="607">
      <c r="J607" s="8"/>
      <c r="K607" s="8"/>
      <c r="M607" s="11"/>
    </row>
    <row r="608">
      <c r="J608" s="8"/>
      <c r="K608" s="8"/>
      <c r="M608" s="11"/>
    </row>
    <row r="609">
      <c r="J609" s="8"/>
      <c r="K609" s="8"/>
      <c r="M609" s="11"/>
    </row>
    <row r="610">
      <c r="J610" s="8"/>
      <c r="K610" s="8"/>
      <c r="M610" s="11"/>
    </row>
    <row r="611">
      <c r="J611" s="8"/>
      <c r="K611" s="8"/>
      <c r="M611" s="11"/>
    </row>
    <row r="612">
      <c r="J612" s="8"/>
      <c r="K612" s="8"/>
      <c r="M612" s="11"/>
    </row>
    <row r="613">
      <c r="J613" s="8"/>
      <c r="K613" s="8"/>
      <c r="M613" s="11"/>
    </row>
    <row r="614">
      <c r="J614" s="8"/>
      <c r="K614" s="8"/>
      <c r="M614" s="11"/>
    </row>
    <row r="615">
      <c r="J615" s="8"/>
      <c r="K615" s="8"/>
      <c r="M615" s="11"/>
    </row>
    <row r="616">
      <c r="J616" s="8"/>
      <c r="K616" s="8"/>
      <c r="M616" s="11"/>
    </row>
    <row r="617">
      <c r="J617" s="8"/>
      <c r="K617" s="8"/>
      <c r="M617" s="11"/>
    </row>
    <row r="618">
      <c r="J618" s="8"/>
      <c r="K618" s="8"/>
      <c r="M618" s="11"/>
    </row>
    <row r="619">
      <c r="J619" s="8"/>
      <c r="K619" s="8"/>
      <c r="M619" s="11"/>
    </row>
    <row r="620">
      <c r="J620" s="8"/>
      <c r="K620" s="8"/>
      <c r="M620" s="11"/>
    </row>
    <row r="621">
      <c r="J621" s="8"/>
      <c r="K621" s="8"/>
      <c r="M621" s="11"/>
    </row>
    <row r="622">
      <c r="J622" s="8"/>
      <c r="K622" s="8"/>
      <c r="M622" s="11"/>
    </row>
    <row r="623">
      <c r="J623" s="8"/>
      <c r="K623" s="8"/>
      <c r="M623" s="11"/>
    </row>
    <row r="624">
      <c r="J624" s="8"/>
      <c r="K624" s="8"/>
      <c r="M624" s="11"/>
    </row>
    <row r="625">
      <c r="J625" s="8"/>
      <c r="K625" s="8"/>
      <c r="M625" s="11"/>
    </row>
    <row r="626">
      <c r="J626" s="8"/>
      <c r="K626" s="8"/>
      <c r="M626" s="11"/>
    </row>
    <row r="627">
      <c r="J627" s="8"/>
      <c r="K627" s="8"/>
      <c r="M627" s="11"/>
    </row>
    <row r="628">
      <c r="J628" s="8"/>
      <c r="K628" s="8"/>
      <c r="M628" s="11"/>
    </row>
    <row r="629">
      <c r="J629" s="8"/>
      <c r="K629" s="8"/>
      <c r="M629" s="11"/>
    </row>
    <row r="630">
      <c r="J630" s="8"/>
      <c r="K630" s="8"/>
      <c r="M630" s="11"/>
    </row>
    <row r="631">
      <c r="J631" s="8"/>
      <c r="K631" s="8"/>
      <c r="M631" s="11"/>
    </row>
    <row r="632">
      <c r="J632" s="8"/>
      <c r="K632" s="8"/>
      <c r="M632" s="11"/>
    </row>
    <row r="633">
      <c r="J633" s="8"/>
      <c r="K633" s="8"/>
      <c r="M633" s="11"/>
    </row>
    <row r="634">
      <c r="J634" s="8"/>
      <c r="K634" s="8"/>
      <c r="M634" s="11"/>
    </row>
    <row r="635">
      <c r="J635" s="8"/>
      <c r="K635" s="8"/>
      <c r="M635" s="11"/>
    </row>
    <row r="636">
      <c r="J636" s="8"/>
      <c r="K636" s="8"/>
      <c r="M636" s="11"/>
    </row>
    <row r="637">
      <c r="J637" s="8"/>
      <c r="K637" s="8"/>
      <c r="M637" s="11"/>
    </row>
    <row r="638">
      <c r="J638" s="8"/>
      <c r="K638" s="8"/>
      <c r="M638" s="11"/>
    </row>
    <row r="639">
      <c r="J639" s="8"/>
      <c r="K639" s="8"/>
      <c r="M639" s="11"/>
    </row>
    <row r="640">
      <c r="J640" s="8"/>
      <c r="K640" s="8"/>
      <c r="M640" s="11"/>
    </row>
    <row r="641">
      <c r="J641" s="8"/>
      <c r="K641" s="8"/>
      <c r="M641" s="11"/>
    </row>
    <row r="642">
      <c r="J642" s="8"/>
      <c r="K642" s="8"/>
      <c r="M642" s="11"/>
    </row>
    <row r="643">
      <c r="J643" s="8"/>
      <c r="K643" s="8"/>
      <c r="M643" s="11"/>
    </row>
    <row r="644">
      <c r="J644" s="8"/>
      <c r="K644" s="8"/>
      <c r="M644" s="11"/>
    </row>
    <row r="645">
      <c r="J645" s="8"/>
      <c r="K645" s="8"/>
      <c r="M645" s="11"/>
    </row>
    <row r="646">
      <c r="J646" s="8"/>
      <c r="K646" s="8"/>
      <c r="M646" s="11"/>
    </row>
    <row r="647">
      <c r="J647" s="8"/>
      <c r="K647" s="8"/>
      <c r="M647" s="11"/>
    </row>
    <row r="648">
      <c r="J648" s="8"/>
      <c r="K648" s="8"/>
      <c r="M648" s="11"/>
    </row>
    <row r="649">
      <c r="J649" s="8"/>
      <c r="K649" s="8"/>
      <c r="M649" s="11"/>
    </row>
    <row r="650">
      <c r="J650" s="8"/>
      <c r="K650" s="8"/>
      <c r="M650" s="11"/>
    </row>
    <row r="651">
      <c r="J651" s="8"/>
      <c r="K651" s="8"/>
      <c r="M651" s="11"/>
    </row>
    <row r="652">
      <c r="J652" s="8"/>
      <c r="K652" s="8"/>
      <c r="M652" s="11"/>
    </row>
    <row r="653">
      <c r="J653" s="8"/>
      <c r="K653" s="8"/>
      <c r="M653" s="11"/>
    </row>
    <row r="654">
      <c r="J654" s="8"/>
      <c r="K654" s="8"/>
      <c r="M654" s="11"/>
    </row>
    <row r="655">
      <c r="J655" s="8"/>
      <c r="K655" s="8"/>
      <c r="M655" s="11"/>
    </row>
    <row r="656">
      <c r="J656" s="8"/>
      <c r="K656" s="8"/>
      <c r="M656" s="11"/>
    </row>
    <row r="657">
      <c r="J657" s="8"/>
      <c r="K657" s="8"/>
      <c r="M657" s="11"/>
    </row>
    <row r="658">
      <c r="J658" s="8"/>
      <c r="K658" s="8"/>
      <c r="M658" s="11"/>
    </row>
    <row r="659">
      <c r="J659" s="8"/>
      <c r="K659" s="8"/>
      <c r="M659" s="11"/>
    </row>
    <row r="660">
      <c r="J660" s="8"/>
      <c r="K660" s="8"/>
      <c r="M660" s="11"/>
    </row>
    <row r="661">
      <c r="J661" s="8"/>
      <c r="K661" s="8"/>
      <c r="M661" s="11"/>
    </row>
    <row r="662">
      <c r="J662" s="8"/>
      <c r="K662" s="8"/>
      <c r="M662" s="11"/>
    </row>
    <row r="663">
      <c r="J663" s="8"/>
      <c r="K663" s="8"/>
      <c r="M663" s="11"/>
    </row>
    <row r="664">
      <c r="J664" s="8"/>
      <c r="K664" s="8"/>
      <c r="M664" s="11"/>
    </row>
    <row r="665">
      <c r="J665" s="8"/>
      <c r="K665" s="8"/>
      <c r="M665" s="11"/>
    </row>
    <row r="666">
      <c r="J666" s="8"/>
      <c r="K666" s="8"/>
      <c r="M666" s="11"/>
    </row>
    <row r="667">
      <c r="J667" s="8"/>
      <c r="K667" s="8"/>
      <c r="M667" s="11"/>
    </row>
    <row r="668">
      <c r="J668" s="8"/>
      <c r="K668" s="8"/>
      <c r="M668" s="11"/>
    </row>
    <row r="669">
      <c r="J669" s="8"/>
      <c r="K669" s="8"/>
      <c r="M669" s="11"/>
    </row>
    <row r="670">
      <c r="J670" s="8"/>
      <c r="K670" s="8"/>
      <c r="M670" s="11"/>
    </row>
    <row r="671">
      <c r="J671" s="8"/>
      <c r="K671" s="8"/>
      <c r="M671" s="11"/>
    </row>
    <row r="672">
      <c r="J672" s="8"/>
      <c r="K672" s="8"/>
      <c r="M672" s="11"/>
    </row>
    <row r="673">
      <c r="J673" s="8"/>
      <c r="K673" s="8"/>
      <c r="M673" s="11"/>
    </row>
    <row r="674">
      <c r="J674" s="8"/>
      <c r="K674" s="8"/>
      <c r="M674" s="11"/>
    </row>
    <row r="675">
      <c r="J675" s="8"/>
      <c r="K675" s="8"/>
      <c r="M675" s="11"/>
    </row>
    <row r="676">
      <c r="J676" s="8"/>
      <c r="K676" s="8"/>
      <c r="M676" s="11"/>
    </row>
    <row r="677">
      <c r="J677" s="8"/>
      <c r="K677" s="8"/>
      <c r="M677" s="11"/>
    </row>
    <row r="678">
      <c r="J678" s="8"/>
      <c r="K678" s="8"/>
      <c r="M678" s="11"/>
    </row>
    <row r="679">
      <c r="J679" s="8"/>
      <c r="K679" s="8"/>
      <c r="M679" s="11"/>
    </row>
    <row r="680">
      <c r="J680" s="8"/>
      <c r="K680" s="8"/>
      <c r="M680" s="11"/>
    </row>
    <row r="681">
      <c r="J681" s="8"/>
      <c r="K681" s="8"/>
      <c r="M681" s="11"/>
    </row>
    <row r="682">
      <c r="J682" s="8"/>
      <c r="K682" s="8"/>
      <c r="M682" s="11"/>
    </row>
    <row r="683">
      <c r="J683" s="8"/>
      <c r="K683" s="8"/>
      <c r="M683" s="11"/>
    </row>
    <row r="684">
      <c r="J684" s="8"/>
      <c r="K684" s="8"/>
      <c r="M684" s="11"/>
    </row>
    <row r="685">
      <c r="J685" s="8"/>
      <c r="K685" s="8"/>
      <c r="M685" s="11"/>
    </row>
    <row r="686">
      <c r="J686" s="8"/>
      <c r="K686" s="8"/>
      <c r="M686" s="11"/>
    </row>
    <row r="687">
      <c r="J687" s="8"/>
      <c r="K687" s="8"/>
      <c r="M687" s="11"/>
    </row>
    <row r="688">
      <c r="J688" s="8"/>
      <c r="K688" s="8"/>
      <c r="M688" s="11"/>
    </row>
    <row r="689">
      <c r="J689" s="8"/>
      <c r="K689" s="8"/>
      <c r="M689" s="11"/>
    </row>
    <row r="690">
      <c r="J690" s="8"/>
      <c r="K690" s="8"/>
      <c r="M690" s="11"/>
    </row>
    <row r="691">
      <c r="J691" s="8"/>
      <c r="K691" s="8"/>
      <c r="M691" s="11"/>
    </row>
    <row r="692">
      <c r="J692" s="8"/>
      <c r="K692" s="8"/>
      <c r="M692" s="11"/>
    </row>
    <row r="693">
      <c r="J693" s="8"/>
      <c r="K693" s="8"/>
      <c r="M693" s="11"/>
    </row>
    <row r="694">
      <c r="J694" s="8"/>
      <c r="K694" s="8"/>
      <c r="M694" s="11"/>
    </row>
    <row r="695">
      <c r="J695" s="8"/>
      <c r="K695" s="8"/>
      <c r="M695" s="11"/>
    </row>
    <row r="696">
      <c r="J696" s="8"/>
      <c r="K696" s="8"/>
      <c r="M696" s="11"/>
    </row>
    <row r="697">
      <c r="J697" s="8"/>
      <c r="K697" s="8"/>
      <c r="M697" s="11"/>
    </row>
    <row r="698">
      <c r="J698" s="8"/>
      <c r="K698" s="8"/>
      <c r="M698" s="11"/>
    </row>
    <row r="699">
      <c r="J699" s="8"/>
      <c r="K699" s="8"/>
      <c r="M699" s="11"/>
    </row>
    <row r="700">
      <c r="J700" s="8"/>
      <c r="K700" s="8"/>
      <c r="M700" s="11"/>
    </row>
    <row r="701">
      <c r="J701" s="8"/>
      <c r="K701" s="8"/>
      <c r="M701" s="11"/>
    </row>
    <row r="702">
      <c r="J702" s="8"/>
      <c r="K702" s="8"/>
      <c r="M702" s="11"/>
    </row>
    <row r="703">
      <c r="J703" s="8"/>
      <c r="K703" s="8"/>
      <c r="M703" s="11"/>
    </row>
    <row r="704">
      <c r="J704" s="8"/>
      <c r="K704" s="8"/>
      <c r="M704" s="11"/>
    </row>
    <row r="705">
      <c r="J705" s="8"/>
      <c r="K705" s="8"/>
      <c r="M705" s="11"/>
    </row>
    <row r="706">
      <c r="J706" s="8"/>
      <c r="K706" s="8"/>
      <c r="M706" s="11"/>
    </row>
    <row r="707">
      <c r="J707" s="8"/>
      <c r="K707" s="8"/>
      <c r="M707" s="11"/>
    </row>
    <row r="708">
      <c r="J708" s="8"/>
      <c r="K708" s="8"/>
      <c r="M708" s="11"/>
    </row>
    <row r="709">
      <c r="J709" s="8"/>
      <c r="K709" s="8"/>
      <c r="M709" s="11"/>
    </row>
    <row r="710">
      <c r="J710" s="8"/>
      <c r="K710" s="8"/>
      <c r="M710" s="11"/>
    </row>
    <row r="711">
      <c r="J711" s="8"/>
      <c r="K711" s="8"/>
      <c r="M711" s="11"/>
    </row>
    <row r="712">
      <c r="J712" s="8"/>
      <c r="K712" s="8"/>
      <c r="M712" s="11"/>
    </row>
    <row r="713">
      <c r="J713" s="8"/>
      <c r="K713" s="8"/>
      <c r="M713" s="11"/>
    </row>
    <row r="714">
      <c r="J714" s="8"/>
      <c r="K714" s="8"/>
      <c r="M714" s="11"/>
    </row>
    <row r="715">
      <c r="J715" s="8"/>
      <c r="K715" s="8"/>
      <c r="M715" s="11"/>
    </row>
    <row r="716">
      <c r="J716" s="8"/>
      <c r="K716" s="8"/>
      <c r="M716" s="11"/>
    </row>
    <row r="717">
      <c r="J717" s="8"/>
      <c r="K717" s="8"/>
      <c r="M717" s="11"/>
    </row>
    <row r="718">
      <c r="J718" s="8"/>
      <c r="K718" s="8"/>
      <c r="M718" s="11"/>
    </row>
    <row r="719">
      <c r="J719" s="8"/>
      <c r="K719" s="8"/>
      <c r="M719" s="11"/>
    </row>
    <row r="720">
      <c r="J720" s="8"/>
      <c r="K720" s="8"/>
      <c r="M720" s="11"/>
    </row>
    <row r="721">
      <c r="J721" s="8"/>
      <c r="K721" s="8"/>
      <c r="M721" s="11"/>
    </row>
    <row r="722">
      <c r="J722" s="8"/>
      <c r="K722" s="8"/>
      <c r="M722" s="11"/>
    </row>
    <row r="723">
      <c r="J723" s="8"/>
      <c r="K723" s="8"/>
      <c r="M723" s="11"/>
    </row>
    <row r="724">
      <c r="J724" s="8"/>
      <c r="K724" s="8"/>
      <c r="M724" s="11"/>
    </row>
    <row r="725">
      <c r="J725" s="8"/>
      <c r="K725" s="8"/>
      <c r="M725" s="11"/>
    </row>
    <row r="726">
      <c r="J726" s="8"/>
      <c r="K726" s="8"/>
      <c r="M726" s="11"/>
    </row>
    <row r="727">
      <c r="J727" s="8"/>
      <c r="K727" s="8"/>
      <c r="M727" s="11"/>
    </row>
    <row r="728">
      <c r="J728" s="8"/>
      <c r="K728" s="8"/>
      <c r="M728" s="11"/>
    </row>
    <row r="729">
      <c r="J729" s="8"/>
      <c r="K729" s="8"/>
      <c r="M729" s="11"/>
    </row>
    <row r="730">
      <c r="J730" s="8"/>
      <c r="K730" s="8"/>
      <c r="M730" s="11"/>
    </row>
    <row r="731">
      <c r="J731" s="8"/>
      <c r="K731" s="8"/>
      <c r="M731" s="11"/>
    </row>
    <row r="732">
      <c r="J732" s="8"/>
      <c r="K732" s="8"/>
      <c r="M732" s="11"/>
    </row>
    <row r="733">
      <c r="J733" s="8"/>
      <c r="K733" s="8"/>
      <c r="M733" s="11"/>
    </row>
    <row r="734">
      <c r="J734" s="8"/>
      <c r="K734" s="8"/>
      <c r="M734" s="11"/>
    </row>
    <row r="735">
      <c r="J735" s="8"/>
      <c r="K735" s="8"/>
      <c r="M735" s="11"/>
    </row>
    <row r="736">
      <c r="J736" s="8"/>
      <c r="K736" s="8"/>
      <c r="M736" s="11"/>
    </row>
    <row r="737">
      <c r="J737" s="8"/>
      <c r="K737" s="8"/>
      <c r="M737" s="11"/>
    </row>
    <row r="738">
      <c r="J738" s="8"/>
      <c r="K738" s="8"/>
      <c r="M738" s="11"/>
    </row>
    <row r="739">
      <c r="J739" s="8"/>
      <c r="K739" s="8"/>
      <c r="M739" s="11"/>
    </row>
    <row r="740">
      <c r="J740" s="8"/>
      <c r="K740" s="8"/>
      <c r="M740" s="11"/>
    </row>
    <row r="741">
      <c r="J741" s="8"/>
      <c r="K741" s="8"/>
      <c r="M741" s="11"/>
    </row>
    <row r="742">
      <c r="J742" s="8"/>
      <c r="K742" s="8"/>
      <c r="M742" s="11"/>
    </row>
    <row r="743">
      <c r="J743" s="8"/>
      <c r="K743" s="8"/>
      <c r="M743" s="11"/>
    </row>
    <row r="744">
      <c r="J744" s="8"/>
      <c r="K744" s="8"/>
      <c r="M744" s="11"/>
    </row>
    <row r="745">
      <c r="J745" s="8"/>
      <c r="K745" s="8"/>
      <c r="M745" s="11"/>
    </row>
    <row r="746">
      <c r="J746" s="8"/>
      <c r="K746" s="8"/>
      <c r="M746" s="11"/>
    </row>
    <row r="747">
      <c r="J747" s="8"/>
      <c r="K747" s="8"/>
      <c r="M747" s="11"/>
    </row>
    <row r="748">
      <c r="J748" s="8"/>
      <c r="K748" s="8"/>
      <c r="M748" s="11"/>
    </row>
    <row r="749">
      <c r="J749" s="8"/>
      <c r="K749" s="8"/>
      <c r="M749" s="11"/>
    </row>
    <row r="750">
      <c r="J750" s="8"/>
      <c r="K750" s="8"/>
      <c r="M750" s="11"/>
    </row>
    <row r="751">
      <c r="J751" s="8"/>
      <c r="K751" s="8"/>
      <c r="M751" s="11"/>
    </row>
    <row r="752">
      <c r="J752" s="8"/>
      <c r="K752" s="8"/>
      <c r="M752" s="11"/>
    </row>
    <row r="753">
      <c r="J753" s="8"/>
      <c r="K753" s="8"/>
      <c r="M753" s="11"/>
    </row>
    <row r="754">
      <c r="J754" s="8"/>
      <c r="K754" s="8"/>
      <c r="M754" s="11"/>
    </row>
    <row r="755">
      <c r="J755" s="8"/>
      <c r="K755" s="8"/>
      <c r="M755" s="11"/>
    </row>
    <row r="756">
      <c r="J756" s="8"/>
      <c r="K756" s="8"/>
      <c r="M756" s="11"/>
    </row>
    <row r="757">
      <c r="J757" s="8"/>
      <c r="K757" s="8"/>
      <c r="M757" s="11"/>
    </row>
    <row r="758">
      <c r="J758" s="8"/>
      <c r="K758" s="8"/>
      <c r="M758" s="11"/>
    </row>
    <row r="759">
      <c r="J759" s="8"/>
      <c r="K759" s="8"/>
      <c r="M759" s="11"/>
    </row>
    <row r="760">
      <c r="J760" s="8"/>
      <c r="K760" s="8"/>
      <c r="M760" s="11"/>
    </row>
    <row r="761">
      <c r="J761" s="8"/>
      <c r="K761" s="8"/>
      <c r="M761" s="11"/>
    </row>
    <row r="762">
      <c r="J762" s="8"/>
      <c r="K762" s="8"/>
      <c r="M762" s="11"/>
    </row>
    <row r="763">
      <c r="J763" s="8"/>
      <c r="K763" s="8"/>
      <c r="M763" s="11"/>
    </row>
    <row r="764">
      <c r="J764" s="8"/>
      <c r="K764" s="8"/>
      <c r="M764" s="11"/>
    </row>
    <row r="765">
      <c r="J765" s="8"/>
      <c r="K765" s="8"/>
      <c r="M765" s="11"/>
    </row>
    <row r="766">
      <c r="J766" s="8"/>
      <c r="K766" s="8"/>
      <c r="M766" s="11"/>
    </row>
    <row r="767">
      <c r="J767" s="8"/>
      <c r="K767" s="8"/>
      <c r="M767" s="11"/>
    </row>
    <row r="768">
      <c r="J768" s="8"/>
      <c r="K768" s="8"/>
      <c r="M768" s="11"/>
    </row>
    <row r="769">
      <c r="J769" s="8"/>
      <c r="K769" s="8"/>
      <c r="M769" s="11"/>
    </row>
    <row r="770">
      <c r="J770" s="8"/>
      <c r="K770" s="8"/>
      <c r="M770" s="11"/>
    </row>
    <row r="771">
      <c r="J771" s="8"/>
      <c r="K771" s="8"/>
      <c r="M771" s="11"/>
    </row>
    <row r="772">
      <c r="J772" s="8"/>
      <c r="K772" s="8"/>
      <c r="M772" s="11"/>
    </row>
    <row r="773">
      <c r="J773" s="8"/>
      <c r="K773" s="8"/>
      <c r="M773" s="11"/>
    </row>
    <row r="774">
      <c r="J774" s="8"/>
      <c r="K774" s="8"/>
      <c r="M774" s="11"/>
    </row>
    <row r="775">
      <c r="J775" s="8"/>
      <c r="K775" s="8"/>
      <c r="M775" s="11"/>
    </row>
    <row r="776">
      <c r="J776" s="8"/>
      <c r="K776" s="8"/>
      <c r="M776" s="11"/>
    </row>
    <row r="777">
      <c r="J777" s="8"/>
      <c r="K777" s="8"/>
      <c r="M777" s="11"/>
    </row>
    <row r="778">
      <c r="J778" s="8"/>
      <c r="K778" s="8"/>
      <c r="M778" s="11"/>
    </row>
    <row r="779">
      <c r="J779" s="8"/>
      <c r="K779" s="8"/>
      <c r="M779" s="11"/>
    </row>
    <row r="780">
      <c r="J780" s="8"/>
      <c r="K780" s="8"/>
      <c r="M780" s="11"/>
    </row>
    <row r="781">
      <c r="J781" s="8"/>
      <c r="K781" s="8"/>
      <c r="M781" s="11"/>
    </row>
    <row r="782">
      <c r="J782" s="8"/>
      <c r="K782" s="8"/>
      <c r="M782" s="11"/>
    </row>
    <row r="783">
      <c r="J783" s="8"/>
      <c r="K783" s="8"/>
      <c r="M783" s="11"/>
    </row>
    <row r="784">
      <c r="J784" s="8"/>
      <c r="K784" s="8"/>
      <c r="M784" s="11"/>
    </row>
    <row r="785">
      <c r="J785" s="8"/>
      <c r="K785" s="8"/>
      <c r="M785" s="11"/>
    </row>
    <row r="786">
      <c r="J786" s="8"/>
      <c r="K786" s="8"/>
      <c r="M786" s="11"/>
    </row>
    <row r="787">
      <c r="J787" s="8"/>
      <c r="K787" s="8"/>
      <c r="M787" s="11"/>
    </row>
    <row r="788">
      <c r="J788" s="8"/>
      <c r="K788" s="8"/>
      <c r="M788" s="11"/>
    </row>
    <row r="789">
      <c r="J789" s="8"/>
      <c r="K789" s="8"/>
      <c r="M789" s="11"/>
    </row>
    <row r="790">
      <c r="J790" s="8"/>
      <c r="K790" s="8"/>
      <c r="M790" s="11"/>
    </row>
    <row r="791">
      <c r="J791" s="8"/>
      <c r="K791" s="8"/>
      <c r="M791" s="11"/>
    </row>
    <row r="792">
      <c r="J792" s="8"/>
      <c r="K792" s="8"/>
      <c r="M792" s="11"/>
    </row>
    <row r="793">
      <c r="J793" s="8"/>
      <c r="K793" s="8"/>
      <c r="M793" s="11"/>
    </row>
    <row r="794">
      <c r="J794" s="8"/>
      <c r="K794" s="8"/>
      <c r="M794" s="11"/>
    </row>
    <row r="795">
      <c r="J795" s="8"/>
      <c r="K795" s="8"/>
      <c r="M795" s="11"/>
    </row>
    <row r="796">
      <c r="J796" s="8"/>
      <c r="K796" s="8"/>
      <c r="M796" s="11"/>
    </row>
    <row r="797">
      <c r="J797" s="8"/>
      <c r="K797" s="8"/>
      <c r="M797" s="11"/>
    </row>
    <row r="798">
      <c r="J798" s="8"/>
      <c r="K798" s="8"/>
      <c r="M798" s="11"/>
    </row>
    <row r="799">
      <c r="J799" s="8"/>
      <c r="K799" s="8"/>
      <c r="M799" s="11"/>
    </row>
    <row r="800">
      <c r="J800" s="8"/>
      <c r="K800" s="8"/>
      <c r="M800" s="11"/>
    </row>
    <row r="801">
      <c r="J801" s="8"/>
      <c r="K801" s="8"/>
      <c r="M801" s="11"/>
    </row>
    <row r="802">
      <c r="J802" s="8"/>
      <c r="K802" s="8"/>
      <c r="M802" s="11"/>
    </row>
    <row r="803">
      <c r="J803" s="8"/>
      <c r="K803" s="8"/>
      <c r="M803" s="11"/>
    </row>
    <row r="804">
      <c r="J804" s="8"/>
      <c r="K804" s="8"/>
      <c r="M804" s="11"/>
    </row>
    <row r="805">
      <c r="J805" s="8"/>
      <c r="K805" s="8"/>
      <c r="M805" s="11"/>
    </row>
    <row r="806">
      <c r="J806" s="8"/>
      <c r="K806" s="8"/>
      <c r="M806" s="11"/>
    </row>
    <row r="807">
      <c r="J807" s="8"/>
      <c r="K807" s="8"/>
      <c r="M807" s="11"/>
    </row>
    <row r="808">
      <c r="J808" s="8"/>
      <c r="K808" s="8"/>
      <c r="M808" s="11"/>
    </row>
    <row r="809">
      <c r="J809" s="8"/>
      <c r="K809" s="8"/>
      <c r="M809" s="11"/>
    </row>
    <row r="810">
      <c r="J810" s="8"/>
      <c r="K810" s="8"/>
      <c r="M810" s="11"/>
    </row>
    <row r="811">
      <c r="J811" s="8"/>
      <c r="K811" s="8"/>
      <c r="M811" s="11"/>
    </row>
    <row r="812">
      <c r="J812" s="8"/>
      <c r="K812" s="8"/>
      <c r="M812" s="11"/>
    </row>
    <row r="813">
      <c r="J813" s="8"/>
      <c r="K813" s="8"/>
      <c r="M813" s="11"/>
    </row>
    <row r="814">
      <c r="J814" s="8"/>
      <c r="K814" s="8"/>
      <c r="M814" s="11"/>
    </row>
    <row r="815">
      <c r="J815" s="8"/>
      <c r="K815" s="8"/>
      <c r="M815" s="11"/>
    </row>
    <row r="816">
      <c r="J816" s="8"/>
      <c r="K816" s="8"/>
      <c r="M816" s="11"/>
    </row>
    <row r="817">
      <c r="J817" s="8"/>
      <c r="K817" s="8"/>
      <c r="M817" s="11"/>
    </row>
    <row r="818">
      <c r="J818" s="8"/>
      <c r="K818" s="8"/>
      <c r="M818" s="11"/>
    </row>
    <row r="819">
      <c r="J819" s="8"/>
      <c r="K819" s="8"/>
      <c r="M819" s="11"/>
    </row>
    <row r="820">
      <c r="J820" s="8"/>
      <c r="K820" s="8"/>
      <c r="M820" s="11"/>
    </row>
    <row r="821">
      <c r="J821" s="8"/>
      <c r="K821" s="8"/>
      <c r="M821" s="11"/>
    </row>
    <row r="822">
      <c r="J822" s="8"/>
      <c r="K822" s="8"/>
      <c r="M822" s="11"/>
    </row>
    <row r="823">
      <c r="J823" s="8"/>
      <c r="K823" s="8"/>
      <c r="M823" s="11"/>
    </row>
    <row r="824">
      <c r="J824" s="8"/>
      <c r="K824" s="8"/>
      <c r="M824" s="11"/>
    </row>
    <row r="825">
      <c r="J825" s="8"/>
      <c r="K825" s="8"/>
      <c r="M825" s="11"/>
    </row>
    <row r="826">
      <c r="J826" s="8"/>
      <c r="K826" s="8"/>
      <c r="M826" s="11"/>
    </row>
    <row r="827">
      <c r="J827" s="8"/>
      <c r="K827" s="8"/>
      <c r="M827" s="11"/>
    </row>
    <row r="828">
      <c r="J828" s="8"/>
      <c r="K828" s="8"/>
      <c r="M828" s="11"/>
    </row>
    <row r="829">
      <c r="J829" s="8"/>
      <c r="K829" s="8"/>
      <c r="M829" s="11"/>
    </row>
    <row r="830">
      <c r="J830" s="8"/>
      <c r="K830" s="8"/>
      <c r="M830" s="11"/>
    </row>
    <row r="831">
      <c r="J831" s="8"/>
      <c r="K831" s="8"/>
      <c r="M831" s="11"/>
    </row>
    <row r="832">
      <c r="J832" s="8"/>
      <c r="K832" s="8"/>
      <c r="M832" s="11"/>
    </row>
    <row r="833">
      <c r="J833" s="8"/>
      <c r="K833" s="8"/>
      <c r="M833" s="11"/>
    </row>
    <row r="834">
      <c r="J834" s="8"/>
      <c r="K834" s="8"/>
      <c r="M834" s="11"/>
    </row>
    <row r="835">
      <c r="J835" s="8"/>
      <c r="K835" s="8"/>
      <c r="M835" s="11"/>
    </row>
    <row r="836">
      <c r="J836" s="8"/>
      <c r="K836" s="8"/>
      <c r="M836" s="11"/>
    </row>
    <row r="837">
      <c r="J837" s="8"/>
      <c r="K837" s="8"/>
      <c r="M837" s="11"/>
    </row>
    <row r="838">
      <c r="J838" s="8"/>
      <c r="K838" s="8"/>
      <c r="M838" s="11"/>
    </row>
    <row r="839">
      <c r="J839" s="8"/>
      <c r="K839" s="8"/>
      <c r="M839" s="11"/>
    </row>
    <row r="840">
      <c r="J840" s="8"/>
      <c r="K840" s="8"/>
      <c r="M840" s="11"/>
    </row>
    <row r="841">
      <c r="J841" s="8"/>
      <c r="K841" s="8"/>
      <c r="M841" s="11"/>
    </row>
    <row r="842">
      <c r="J842" s="8"/>
      <c r="K842" s="8"/>
      <c r="M842" s="11"/>
    </row>
    <row r="843">
      <c r="J843" s="8"/>
      <c r="K843" s="8"/>
      <c r="M843" s="11"/>
    </row>
    <row r="844">
      <c r="J844" s="8"/>
      <c r="K844" s="8"/>
      <c r="M844" s="11"/>
    </row>
    <row r="845">
      <c r="J845" s="8"/>
      <c r="K845" s="8"/>
      <c r="M845" s="11"/>
    </row>
    <row r="846">
      <c r="J846" s="8"/>
      <c r="K846" s="8"/>
      <c r="M846" s="11"/>
    </row>
    <row r="847">
      <c r="J847" s="8"/>
      <c r="K847" s="8"/>
      <c r="M847" s="11"/>
    </row>
    <row r="848">
      <c r="J848" s="8"/>
      <c r="K848" s="8"/>
      <c r="M848" s="11"/>
    </row>
    <row r="849">
      <c r="J849" s="8"/>
      <c r="K849" s="8"/>
      <c r="M849" s="11"/>
    </row>
    <row r="850">
      <c r="J850" s="8"/>
      <c r="K850" s="8"/>
      <c r="M850" s="11"/>
    </row>
    <row r="851">
      <c r="J851" s="8"/>
      <c r="K851" s="8"/>
      <c r="M851" s="11"/>
    </row>
    <row r="852">
      <c r="J852" s="8"/>
      <c r="K852" s="8"/>
      <c r="M852" s="11"/>
    </row>
    <row r="853">
      <c r="J853" s="8"/>
      <c r="K853" s="8"/>
      <c r="M853" s="11"/>
    </row>
    <row r="854">
      <c r="J854" s="8"/>
      <c r="K854" s="8"/>
      <c r="M854" s="11"/>
    </row>
    <row r="855">
      <c r="J855" s="8"/>
      <c r="K855" s="8"/>
      <c r="M855" s="11"/>
    </row>
    <row r="856">
      <c r="J856" s="8"/>
      <c r="K856" s="8"/>
      <c r="M856" s="11"/>
    </row>
    <row r="857">
      <c r="J857" s="8"/>
      <c r="K857" s="8"/>
      <c r="M857" s="11"/>
    </row>
    <row r="858">
      <c r="J858" s="8"/>
      <c r="K858" s="8"/>
      <c r="M858" s="11"/>
    </row>
    <row r="859">
      <c r="J859" s="8"/>
      <c r="K859" s="8"/>
      <c r="M859" s="11"/>
    </row>
    <row r="860">
      <c r="J860" s="8"/>
      <c r="K860" s="8"/>
      <c r="M860" s="11"/>
    </row>
    <row r="861">
      <c r="J861" s="8"/>
      <c r="K861" s="8"/>
      <c r="M861" s="11"/>
    </row>
    <row r="862">
      <c r="J862" s="8"/>
      <c r="K862" s="8"/>
      <c r="M862" s="11"/>
    </row>
    <row r="863">
      <c r="J863" s="8"/>
      <c r="K863" s="8"/>
      <c r="M863" s="11"/>
    </row>
    <row r="864">
      <c r="J864" s="8"/>
      <c r="K864" s="8"/>
      <c r="M864" s="11"/>
    </row>
    <row r="865">
      <c r="J865" s="8"/>
      <c r="K865" s="8"/>
      <c r="M865" s="11"/>
    </row>
    <row r="866">
      <c r="J866" s="8"/>
      <c r="K866" s="8"/>
      <c r="M866" s="11"/>
    </row>
    <row r="867">
      <c r="J867" s="8"/>
      <c r="K867" s="8"/>
      <c r="M867" s="11"/>
    </row>
    <row r="868">
      <c r="J868" s="8"/>
      <c r="K868" s="8"/>
      <c r="M868" s="11"/>
    </row>
    <row r="869">
      <c r="J869" s="8"/>
      <c r="K869" s="8"/>
      <c r="M869" s="11"/>
    </row>
    <row r="870">
      <c r="J870" s="8"/>
      <c r="K870" s="8"/>
      <c r="M870" s="11"/>
    </row>
    <row r="871">
      <c r="J871" s="8"/>
      <c r="K871" s="8"/>
      <c r="M871" s="11"/>
    </row>
    <row r="872">
      <c r="J872" s="8"/>
      <c r="K872" s="8"/>
      <c r="M872" s="11"/>
    </row>
    <row r="873">
      <c r="J873" s="8"/>
      <c r="K873" s="8"/>
      <c r="M873" s="11"/>
    </row>
    <row r="874">
      <c r="J874" s="8"/>
      <c r="K874" s="8"/>
      <c r="M874" s="11"/>
    </row>
    <row r="875">
      <c r="J875" s="8"/>
      <c r="K875" s="8"/>
      <c r="M875" s="11"/>
    </row>
    <row r="876">
      <c r="J876" s="8"/>
      <c r="K876" s="8"/>
      <c r="M876" s="11"/>
    </row>
    <row r="877">
      <c r="J877" s="8"/>
      <c r="K877" s="8"/>
      <c r="M877" s="11"/>
    </row>
    <row r="878">
      <c r="J878" s="8"/>
      <c r="K878" s="8"/>
      <c r="M878" s="11"/>
    </row>
    <row r="879">
      <c r="J879" s="8"/>
      <c r="K879" s="8"/>
      <c r="M879" s="11"/>
    </row>
    <row r="880">
      <c r="J880" s="8"/>
      <c r="K880" s="8"/>
      <c r="M880" s="11"/>
    </row>
    <row r="881">
      <c r="J881" s="8"/>
      <c r="K881" s="8"/>
      <c r="M881" s="11"/>
    </row>
    <row r="882">
      <c r="J882" s="8"/>
      <c r="K882" s="8"/>
      <c r="M882" s="11"/>
    </row>
    <row r="883">
      <c r="J883" s="8"/>
      <c r="K883" s="8"/>
      <c r="M883" s="11"/>
    </row>
    <row r="884">
      <c r="J884" s="8"/>
      <c r="K884" s="8"/>
      <c r="M884" s="11"/>
    </row>
    <row r="885">
      <c r="J885" s="8"/>
      <c r="K885" s="8"/>
      <c r="M885" s="11"/>
    </row>
    <row r="886">
      <c r="J886" s="8"/>
      <c r="K886" s="8"/>
      <c r="M886" s="11"/>
    </row>
    <row r="887">
      <c r="J887" s="8"/>
      <c r="K887" s="8"/>
      <c r="M887" s="11"/>
    </row>
    <row r="888">
      <c r="J888" s="8"/>
      <c r="K888" s="8"/>
      <c r="M888" s="11"/>
    </row>
    <row r="889">
      <c r="J889" s="8"/>
      <c r="K889" s="8"/>
      <c r="M889" s="11"/>
    </row>
    <row r="890">
      <c r="J890" s="8"/>
      <c r="K890" s="8"/>
      <c r="M890" s="11"/>
    </row>
    <row r="891">
      <c r="J891" s="8"/>
      <c r="K891" s="8"/>
      <c r="M891" s="11"/>
    </row>
    <row r="892">
      <c r="J892" s="8"/>
      <c r="K892" s="8"/>
      <c r="M892" s="11"/>
    </row>
    <row r="893">
      <c r="J893" s="8"/>
      <c r="K893" s="8"/>
      <c r="M893" s="11"/>
    </row>
    <row r="894">
      <c r="J894" s="8"/>
      <c r="K894" s="8"/>
      <c r="M894" s="11"/>
    </row>
    <row r="895">
      <c r="J895" s="8"/>
      <c r="K895" s="8"/>
      <c r="M895" s="11"/>
    </row>
    <row r="896">
      <c r="J896" s="8"/>
      <c r="K896" s="8"/>
      <c r="M896" s="11"/>
    </row>
    <row r="897">
      <c r="J897" s="8"/>
      <c r="K897" s="8"/>
      <c r="M897" s="11"/>
    </row>
    <row r="898">
      <c r="J898" s="8"/>
      <c r="K898" s="8"/>
      <c r="M898" s="11"/>
    </row>
    <row r="899">
      <c r="J899" s="8"/>
      <c r="K899" s="8"/>
      <c r="M899" s="11"/>
    </row>
    <row r="900">
      <c r="J900" s="8"/>
      <c r="K900" s="8"/>
      <c r="M900" s="11"/>
    </row>
    <row r="901">
      <c r="J901" s="8"/>
      <c r="K901" s="8"/>
      <c r="M901" s="11"/>
    </row>
    <row r="902">
      <c r="J902" s="8"/>
      <c r="K902" s="8"/>
      <c r="M902" s="11"/>
    </row>
    <row r="903">
      <c r="J903" s="8"/>
      <c r="K903" s="8"/>
      <c r="M903" s="11"/>
    </row>
    <row r="904">
      <c r="J904" s="8"/>
      <c r="K904" s="8"/>
      <c r="M904" s="11"/>
    </row>
    <row r="905">
      <c r="J905" s="8"/>
      <c r="K905" s="8"/>
      <c r="M905" s="11"/>
    </row>
    <row r="906">
      <c r="J906" s="8"/>
      <c r="K906" s="8"/>
      <c r="M906" s="11"/>
    </row>
    <row r="907">
      <c r="J907" s="8"/>
      <c r="K907" s="8"/>
      <c r="M907" s="11"/>
    </row>
    <row r="908">
      <c r="J908" s="8"/>
      <c r="K908" s="8"/>
      <c r="M908" s="11"/>
    </row>
    <row r="909">
      <c r="J909" s="8"/>
      <c r="K909" s="8"/>
      <c r="M909" s="11"/>
    </row>
    <row r="910">
      <c r="J910" s="8"/>
      <c r="K910" s="8"/>
      <c r="M910" s="11"/>
    </row>
    <row r="911">
      <c r="J911" s="8"/>
      <c r="K911" s="8"/>
      <c r="M911" s="11"/>
    </row>
    <row r="912">
      <c r="J912" s="8"/>
      <c r="K912" s="8"/>
      <c r="M912" s="11"/>
    </row>
    <row r="913">
      <c r="J913" s="8"/>
      <c r="K913" s="8"/>
      <c r="M913" s="11"/>
    </row>
    <row r="914">
      <c r="J914" s="8"/>
      <c r="K914" s="8"/>
      <c r="M914" s="11"/>
    </row>
    <row r="915">
      <c r="J915" s="8"/>
      <c r="K915" s="8"/>
      <c r="M915" s="11"/>
    </row>
    <row r="916">
      <c r="J916" s="8"/>
      <c r="K916" s="8"/>
      <c r="M916" s="11"/>
    </row>
    <row r="917">
      <c r="J917" s="8"/>
      <c r="K917" s="8"/>
      <c r="M917" s="11"/>
    </row>
    <row r="918">
      <c r="J918" s="8"/>
      <c r="K918" s="8"/>
      <c r="M918" s="11"/>
    </row>
    <row r="919">
      <c r="J919" s="8"/>
      <c r="K919" s="8"/>
      <c r="M919" s="11"/>
    </row>
    <row r="920">
      <c r="J920" s="8"/>
      <c r="K920" s="8"/>
      <c r="M920" s="11"/>
    </row>
    <row r="921">
      <c r="J921" s="8"/>
      <c r="K921" s="8"/>
      <c r="M921" s="11"/>
    </row>
    <row r="922">
      <c r="J922" s="8"/>
      <c r="K922" s="8"/>
      <c r="M922" s="11"/>
    </row>
    <row r="923">
      <c r="J923" s="8"/>
      <c r="K923" s="8"/>
      <c r="M923" s="11"/>
    </row>
    <row r="924">
      <c r="J924" s="8"/>
      <c r="K924" s="8"/>
      <c r="M924" s="11"/>
    </row>
    <row r="925">
      <c r="J925" s="8"/>
      <c r="K925" s="8"/>
      <c r="M925" s="11"/>
    </row>
    <row r="926">
      <c r="J926" s="8"/>
      <c r="K926" s="8"/>
      <c r="M926" s="11"/>
    </row>
    <row r="927">
      <c r="J927" s="8"/>
      <c r="K927" s="8"/>
      <c r="M927" s="11"/>
    </row>
    <row r="928">
      <c r="J928" s="8"/>
      <c r="K928" s="8"/>
      <c r="M928" s="11"/>
    </row>
    <row r="929">
      <c r="J929" s="8"/>
      <c r="K929" s="8"/>
      <c r="M929" s="11"/>
    </row>
    <row r="930">
      <c r="J930" s="8"/>
      <c r="K930" s="8"/>
      <c r="M930" s="11"/>
    </row>
    <row r="931">
      <c r="J931" s="8"/>
      <c r="K931" s="8"/>
      <c r="M931" s="11"/>
    </row>
    <row r="932">
      <c r="J932" s="8"/>
      <c r="K932" s="8"/>
      <c r="M932" s="11"/>
    </row>
    <row r="933">
      <c r="J933" s="8"/>
      <c r="K933" s="8"/>
      <c r="M933" s="11"/>
    </row>
    <row r="934">
      <c r="J934" s="8"/>
      <c r="K934" s="8"/>
      <c r="M934" s="11"/>
    </row>
    <row r="935">
      <c r="J935" s="8"/>
      <c r="K935" s="8"/>
      <c r="M935" s="11"/>
    </row>
    <row r="936">
      <c r="J936" s="8"/>
      <c r="K936" s="8"/>
      <c r="M936" s="11"/>
    </row>
    <row r="937">
      <c r="J937" s="8"/>
      <c r="K937" s="8"/>
      <c r="M937" s="11"/>
    </row>
    <row r="938">
      <c r="J938" s="8"/>
      <c r="K938" s="8"/>
      <c r="M938" s="11"/>
    </row>
    <row r="939">
      <c r="J939" s="8"/>
      <c r="K939" s="8"/>
      <c r="M939" s="11"/>
    </row>
    <row r="940">
      <c r="J940" s="8"/>
      <c r="K940" s="8"/>
      <c r="M940" s="11"/>
    </row>
    <row r="941">
      <c r="J941" s="8"/>
      <c r="K941" s="8"/>
      <c r="M941" s="11"/>
    </row>
    <row r="942">
      <c r="J942" s="8"/>
      <c r="K942" s="8"/>
      <c r="M942" s="11"/>
    </row>
    <row r="943">
      <c r="J943" s="8"/>
      <c r="K943" s="8"/>
      <c r="M943" s="11"/>
    </row>
    <row r="944">
      <c r="J944" s="8"/>
      <c r="K944" s="8"/>
      <c r="M944" s="11"/>
    </row>
    <row r="945">
      <c r="J945" s="8"/>
      <c r="K945" s="8"/>
      <c r="M945" s="11"/>
    </row>
    <row r="946">
      <c r="J946" s="8"/>
      <c r="K946" s="8"/>
      <c r="M946" s="11"/>
    </row>
    <row r="947">
      <c r="J947" s="8"/>
      <c r="K947" s="8"/>
      <c r="M947" s="11"/>
    </row>
    <row r="948">
      <c r="J948" s="8"/>
      <c r="K948" s="8"/>
      <c r="M948" s="11"/>
    </row>
    <row r="949">
      <c r="J949" s="8"/>
      <c r="K949" s="8"/>
      <c r="M949" s="11"/>
    </row>
    <row r="950">
      <c r="J950" s="8"/>
      <c r="K950" s="8"/>
      <c r="M950" s="11"/>
    </row>
    <row r="951">
      <c r="J951" s="8"/>
      <c r="K951" s="8"/>
      <c r="M951" s="11"/>
    </row>
    <row r="952">
      <c r="J952" s="8"/>
      <c r="K952" s="8"/>
      <c r="M952" s="11"/>
    </row>
    <row r="953">
      <c r="J953" s="8"/>
      <c r="K953" s="8"/>
      <c r="M953" s="11"/>
    </row>
    <row r="954">
      <c r="J954" s="8"/>
      <c r="K954" s="8"/>
      <c r="M954" s="11"/>
    </row>
    <row r="955">
      <c r="J955" s="8"/>
      <c r="K955" s="8"/>
      <c r="M955" s="11"/>
    </row>
    <row r="956">
      <c r="J956" s="8"/>
      <c r="K956" s="8"/>
      <c r="M956" s="11"/>
    </row>
    <row r="957">
      <c r="J957" s="8"/>
      <c r="K957" s="8"/>
      <c r="M957" s="11"/>
    </row>
    <row r="958">
      <c r="J958" s="8"/>
      <c r="K958" s="8"/>
      <c r="M958" s="11"/>
    </row>
    <row r="959">
      <c r="J959" s="8"/>
      <c r="K959" s="8"/>
      <c r="M959" s="11"/>
    </row>
    <row r="960">
      <c r="J960" s="8"/>
      <c r="K960" s="8"/>
      <c r="M960" s="11"/>
    </row>
    <row r="961">
      <c r="J961" s="8"/>
      <c r="K961" s="8"/>
      <c r="M961" s="11"/>
    </row>
    <row r="962">
      <c r="J962" s="8"/>
      <c r="K962" s="8"/>
      <c r="M962" s="11"/>
    </row>
    <row r="963">
      <c r="J963" s="8"/>
      <c r="K963" s="8"/>
      <c r="M963" s="11"/>
    </row>
    <row r="964">
      <c r="J964" s="8"/>
      <c r="K964" s="8"/>
      <c r="M964" s="11"/>
    </row>
    <row r="965">
      <c r="J965" s="8"/>
      <c r="K965" s="8"/>
      <c r="M965" s="11"/>
    </row>
    <row r="966">
      <c r="J966" s="8"/>
      <c r="K966" s="8"/>
      <c r="M966" s="11"/>
    </row>
    <row r="967">
      <c r="J967" s="8"/>
      <c r="K967" s="8"/>
      <c r="M967" s="11"/>
    </row>
    <row r="968">
      <c r="J968" s="8"/>
      <c r="K968" s="8"/>
      <c r="M968" s="11"/>
    </row>
    <row r="969">
      <c r="J969" s="8"/>
      <c r="K969" s="8"/>
      <c r="M969" s="11"/>
    </row>
    <row r="970">
      <c r="J970" s="8"/>
      <c r="K970" s="8"/>
      <c r="M970" s="11"/>
    </row>
    <row r="971">
      <c r="J971" s="8"/>
      <c r="K971" s="8"/>
      <c r="M971" s="11"/>
    </row>
    <row r="972">
      <c r="J972" s="8"/>
      <c r="K972" s="8"/>
      <c r="M972" s="11"/>
    </row>
    <row r="973">
      <c r="J973" s="8"/>
      <c r="K973" s="8"/>
      <c r="M973" s="11"/>
    </row>
    <row r="974">
      <c r="J974" s="8"/>
      <c r="K974" s="8"/>
      <c r="M974" s="11"/>
    </row>
    <row r="975">
      <c r="J975" s="8"/>
      <c r="K975" s="8"/>
      <c r="M975" s="11"/>
    </row>
    <row r="976">
      <c r="J976" s="8"/>
      <c r="K976" s="8"/>
      <c r="M976" s="11"/>
    </row>
    <row r="977">
      <c r="J977" s="8"/>
      <c r="K977" s="8"/>
      <c r="M977" s="11"/>
    </row>
    <row r="978">
      <c r="J978" s="8"/>
      <c r="K978" s="8"/>
      <c r="M978" s="11"/>
    </row>
    <row r="979">
      <c r="J979" s="8"/>
      <c r="K979" s="8"/>
      <c r="M979" s="11"/>
    </row>
    <row r="980">
      <c r="J980" s="8"/>
      <c r="K980" s="8"/>
      <c r="M980" s="11"/>
    </row>
    <row r="981">
      <c r="J981" s="8"/>
      <c r="K981" s="8"/>
      <c r="M981" s="11"/>
    </row>
    <row r="982">
      <c r="J982" s="8"/>
      <c r="K982" s="8"/>
      <c r="M982" s="11"/>
    </row>
    <row r="983">
      <c r="J983" s="8"/>
      <c r="K983" s="8"/>
      <c r="M983" s="11"/>
    </row>
    <row r="984">
      <c r="J984" s="8"/>
      <c r="K984" s="8"/>
      <c r="M984" s="11"/>
    </row>
    <row r="985">
      <c r="J985" s="8"/>
      <c r="K985" s="8"/>
      <c r="M985" s="11"/>
    </row>
    <row r="986">
      <c r="J986" s="8"/>
      <c r="K986" s="8"/>
      <c r="M986" s="11"/>
    </row>
    <row r="987">
      <c r="J987" s="8"/>
      <c r="K987" s="8"/>
      <c r="M987" s="11"/>
    </row>
    <row r="988">
      <c r="J988" s="8"/>
      <c r="K988" s="8"/>
      <c r="M988" s="11"/>
    </row>
    <row r="989">
      <c r="J989" s="8"/>
      <c r="K989" s="8"/>
      <c r="M989" s="11"/>
    </row>
    <row r="990">
      <c r="J990" s="8"/>
      <c r="K990" s="8"/>
      <c r="M990" s="11"/>
    </row>
    <row r="991">
      <c r="J991" s="8"/>
      <c r="K991" s="8"/>
      <c r="M991" s="11"/>
    </row>
    <row r="992">
      <c r="J992" s="8"/>
      <c r="K992" s="8"/>
      <c r="M992" s="11"/>
    </row>
    <row r="993">
      <c r="J993" s="8"/>
      <c r="K993" s="8"/>
      <c r="M993" s="11"/>
    </row>
    <row r="994">
      <c r="J994" s="8"/>
      <c r="K994" s="8"/>
      <c r="M994" s="11"/>
    </row>
    <row r="995">
      <c r="J995" s="8"/>
      <c r="K995" s="8"/>
      <c r="M995" s="11"/>
    </row>
    <row r="996">
      <c r="J996" s="8"/>
      <c r="K996" s="8"/>
      <c r="M996" s="11"/>
    </row>
    <row r="997">
      <c r="J997" s="8"/>
      <c r="K997" s="8"/>
      <c r="M997" s="11"/>
    </row>
    <row r="998">
      <c r="J998" s="8"/>
      <c r="K998" s="8"/>
      <c r="M998" s="11"/>
    </row>
    <row r="999">
      <c r="J999" s="8"/>
      <c r="K999" s="8"/>
      <c r="M999" s="11"/>
    </row>
    <row r="1000">
      <c r="J1000" s="8"/>
      <c r="K1000" s="8"/>
      <c r="M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9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3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</row>
    <row r="2">
      <c r="A2" s="6" t="s">
        <v>30</v>
      </c>
      <c r="B2" s="7" t="str">
        <f>vlookup($A2,Users!$B$1:$H1000,3,false)</f>
        <v>Joshua</v>
      </c>
      <c r="C2" s="7" t="str">
        <f>vlookup($A2,Users!$B$1:$H1000,6,false)</f>
        <v>Brookfield</v>
      </c>
      <c r="D2" s="7">
        <f>vlookup($C2,Teams!$B:$D,2,false)</f>
        <v>7</v>
      </c>
      <c r="E2" s="7">
        <f t="shared" ref="E2:E207" si="1">D2*24</f>
        <v>168</v>
      </c>
      <c r="F2" s="7">
        <f>countifs(Raw!$D$1:$D1000,$A2,Raw!$C$1:$C1000,4)+countifs(Raw!$D$1:$D1000,$A2,Raw!$C$1:$C1000,14)</f>
        <v>61</v>
      </c>
      <c r="G2" s="7">
        <f>countifs(Raw!$D$1:$D1000,$A2,Raw!$C$1:$C1000,0)</f>
        <v>25</v>
      </c>
      <c r="H2" s="7">
        <f>countifs(Raw!$D$1:$D1000,$A2,Raw!$C$1:$C1000,-4)</f>
        <v>2</v>
      </c>
      <c r="I2" s="7">
        <f t="shared" ref="I2:I207" si="2">F2+G2+H2</f>
        <v>88</v>
      </c>
      <c r="J2" s="8">
        <f t="shared" ref="J2:J207" si="3">I2/E2</f>
        <v>0.5238095238</v>
      </c>
      <c r="K2" s="8">
        <f t="shared" ref="K2:K207" si="4">iferror(F2/I2,0)</f>
        <v>0.6931818182</v>
      </c>
      <c r="L2" s="7">
        <f t="shared" ref="L2:L207" si="5">4*F2-4*H2</f>
        <v>236</v>
      </c>
      <c r="M2" s="9">
        <f t="shared" ref="M2:M207" si="6">L2/D2</f>
        <v>33.71428571</v>
      </c>
      <c r="N2" s="10">
        <f>vlookup($A2,'X-Risk Full'!$A:$M,13,false)</f>
        <v>6.857142857</v>
      </c>
      <c r="O2" s="10">
        <f>vlookup($A2,'Math Full'!$A:$M,13,false)</f>
        <v>5.142857143</v>
      </c>
      <c r="P2" s="10">
        <f>vlookup($A2,'Chemistry Full'!$A:$M,13,false)</f>
        <v>2.857142857</v>
      </c>
      <c r="Q2" s="10">
        <f>vlookup($A2,'EarthSpace Full'!$A:$M,13,false)</f>
        <v>6.285714286</v>
      </c>
      <c r="R2" s="10">
        <f>vlookup($A2,'Biology Full'!$A:$M,13,false)</f>
        <v>4.571428571</v>
      </c>
      <c r="S2" s="10">
        <f>vlookup($A2,'Physics Full'!$A:$M,13,false)</f>
        <v>8</v>
      </c>
    </row>
    <row r="3">
      <c r="A3" s="6" t="s">
        <v>41</v>
      </c>
      <c r="B3" s="7" t="str">
        <f>vlookup($A3,Users!$B$1:$H1000,3,false)</f>
        <v>Vishnu</v>
      </c>
      <c r="C3" s="7" t="str">
        <f>vlookup($A3,Users!$B$1:$H1000,6,false)</f>
        <v>Lakeside</v>
      </c>
      <c r="D3" s="7">
        <f>vlookup($C3,Teams!$B:$D,2,false)</f>
        <v>5</v>
      </c>
      <c r="E3" s="7">
        <f t="shared" si="1"/>
        <v>120</v>
      </c>
      <c r="F3" s="7">
        <f>countifs(Raw!$D$1:$D1000,$A3,Raw!$C$1:$C1000,4)+countifs(Raw!$D$1:$D1000,$A3,Raw!$C$1:$C1000,14)</f>
        <v>43</v>
      </c>
      <c r="G3" s="7">
        <f>countifs(Raw!$D$1:$D1000,$A3,Raw!$C$1:$C1000,0)</f>
        <v>11</v>
      </c>
      <c r="H3" s="7">
        <f>countifs(Raw!$D$1:$D1000,$A3,Raw!$C$1:$C1000,-4)</f>
        <v>2</v>
      </c>
      <c r="I3" s="7">
        <f t="shared" si="2"/>
        <v>56</v>
      </c>
      <c r="J3" s="8">
        <f t="shared" si="3"/>
        <v>0.4666666667</v>
      </c>
      <c r="K3" s="8">
        <f t="shared" si="4"/>
        <v>0.7678571429</v>
      </c>
      <c r="L3" s="7">
        <f t="shared" si="5"/>
        <v>164</v>
      </c>
      <c r="M3" s="9">
        <f t="shared" si="6"/>
        <v>32.8</v>
      </c>
      <c r="N3" s="10">
        <f>vlookup($A3,'X-Risk Full'!$A:$M,13,false)</f>
        <v>4</v>
      </c>
      <c r="O3" s="10">
        <f>vlookup($A3,'Math Full'!$A:$M,13,false)</f>
        <v>6.4</v>
      </c>
      <c r="P3" s="10">
        <f>vlookup($A3,'Chemistry Full'!$A:$M,13,false)</f>
        <v>5.6</v>
      </c>
      <c r="Q3" s="10">
        <f>vlookup($A3,'EarthSpace Full'!$A:$M,13,false)</f>
        <v>8.8</v>
      </c>
      <c r="R3" s="10">
        <f>vlookup($A3,'Biology Full'!$A:$M,13,false)</f>
        <v>4</v>
      </c>
      <c r="S3" s="10">
        <f>vlookup($A3,'Physics Full'!$A:$M,13,false)</f>
        <v>4</v>
      </c>
    </row>
    <row r="4">
      <c r="A4" s="6" t="s">
        <v>31</v>
      </c>
      <c r="B4" s="7" t="str">
        <f>vlookup($A4,Users!$B$1:$H1000,3,false)</f>
        <v>Anurag</v>
      </c>
      <c r="C4" s="7" t="str">
        <f>vlookup($A4,Users!$B$1:$H1000,6,false)</f>
        <v>Centennial</v>
      </c>
      <c r="D4" s="7">
        <f>vlookup($C4,Teams!$B:$D,2,false)</f>
        <v>11</v>
      </c>
      <c r="E4" s="7">
        <f t="shared" si="1"/>
        <v>264</v>
      </c>
      <c r="F4" s="7">
        <f>countifs(Raw!$D$1:$D1000,$A4,Raw!$C$1:$C1000,4)+countifs(Raw!$D$1:$D1000,$A4,Raw!$C$1:$C1000,14)</f>
        <v>101</v>
      </c>
      <c r="G4" s="7">
        <f>countifs(Raw!$D$1:$D1000,$A4,Raw!$C$1:$C1000,0)</f>
        <v>70</v>
      </c>
      <c r="H4" s="7">
        <f>countifs(Raw!$D$1:$D1000,$A4,Raw!$C$1:$C1000,-4)</f>
        <v>11</v>
      </c>
      <c r="I4" s="7">
        <f t="shared" si="2"/>
        <v>182</v>
      </c>
      <c r="J4" s="8">
        <f t="shared" si="3"/>
        <v>0.6893939394</v>
      </c>
      <c r="K4" s="8">
        <f t="shared" si="4"/>
        <v>0.5549450549</v>
      </c>
      <c r="L4" s="7">
        <f t="shared" si="5"/>
        <v>360</v>
      </c>
      <c r="M4" s="9">
        <f t="shared" si="6"/>
        <v>32.72727273</v>
      </c>
      <c r="N4" s="10">
        <f>vlookup($A4,'X-Risk Full'!$A:$M,13,false)</f>
        <v>5.818181818</v>
      </c>
      <c r="O4" s="10">
        <f>vlookup($A4,'Math Full'!$A:$M,13,false)</f>
        <v>7.272727273</v>
      </c>
      <c r="P4" s="10">
        <f>vlookup($A4,'Chemistry Full'!$A:$M,13,false)</f>
        <v>10.18181818</v>
      </c>
      <c r="Q4" s="10">
        <f>vlookup($A4,'EarthSpace Full'!$A:$M,13,false)</f>
        <v>2.545454545</v>
      </c>
      <c r="R4" s="10">
        <f>vlookup($A4,'Biology Full'!$A:$M,13,false)</f>
        <v>2.181818182</v>
      </c>
      <c r="S4" s="10">
        <f>vlookup($A4,'Physics Full'!$A:$M,13,false)</f>
        <v>4.727272727</v>
      </c>
    </row>
    <row r="5">
      <c r="A5" s="6" t="s">
        <v>57</v>
      </c>
      <c r="B5" s="7" t="str">
        <f>vlookup($A5,Users!$B$1:$H1000,3,false)</f>
        <v>Yufei</v>
      </c>
      <c r="C5" s="7" t="str">
        <f>vlookup($A5,Users!$B$1:$H1000,6,false)</f>
        <v>University</v>
      </c>
      <c r="D5" s="7">
        <f>vlookup($C5,Teams!$B:$D,2,false)</f>
        <v>8</v>
      </c>
      <c r="E5" s="7">
        <f t="shared" si="1"/>
        <v>192</v>
      </c>
      <c r="F5" s="7">
        <f>countifs(Raw!$D$1:$D1000,$A5,Raw!$C$1:$C1000,4)+countifs(Raw!$D$1:$D1000,$A5,Raw!$C$1:$C1000,14)</f>
        <v>62</v>
      </c>
      <c r="G5" s="7">
        <f>countifs(Raw!$D$1:$D1000,$A5,Raw!$C$1:$C1000,0)</f>
        <v>20</v>
      </c>
      <c r="H5" s="7">
        <f>countifs(Raw!$D$1:$D1000,$A5,Raw!$C$1:$C1000,-4)</f>
        <v>8</v>
      </c>
      <c r="I5" s="7">
        <f t="shared" si="2"/>
        <v>90</v>
      </c>
      <c r="J5" s="8">
        <f t="shared" si="3"/>
        <v>0.46875</v>
      </c>
      <c r="K5" s="8">
        <f t="shared" si="4"/>
        <v>0.6888888889</v>
      </c>
      <c r="L5" s="7">
        <f t="shared" si="5"/>
        <v>216</v>
      </c>
      <c r="M5" s="9">
        <f t="shared" si="6"/>
        <v>27</v>
      </c>
      <c r="N5" s="10">
        <f>vlookup($A5,'X-Risk Full'!$A:$M,13,false)</f>
        <v>5</v>
      </c>
      <c r="O5" s="10">
        <f>vlookup($A5,'Math Full'!$A:$M,13,false)</f>
        <v>3.5</v>
      </c>
      <c r="P5" s="10">
        <f>vlookup($A5,'Chemistry Full'!$A:$M,13,false)</f>
        <v>5</v>
      </c>
      <c r="Q5" s="10">
        <f>vlookup($A5,'EarthSpace Full'!$A:$M,13,false)</f>
        <v>3.5</v>
      </c>
      <c r="R5" s="10">
        <f>vlookup($A5,'Biology Full'!$A:$M,13,false)</f>
        <v>7</v>
      </c>
      <c r="S5" s="10">
        <f>vlookup($A5,'Physics Full'!$A:$M,13,false)</f>
        <v>3</v>
      </c>
    </row>
    <row r="6">
      <c r="A6" s="6" t="s">
        <v>67</v>
      </c>
      <c r="B6" s="7" t="str">
        <f>vlookup($A6,Users!$B$1:$H1000,3,false)</f>
        <v>Elias</v>
      </c>
      <c r="C6" s="7" t="str">
        <f>vlookup($A6,Users!$B$1:$H1000,6,false)</f>
        <v>ASFA</v>
      </c>
      <c r="D6" s="7">
        <f>vlookup($C6,Teams!$B:$D,2,false)</f>
        <v>5</v>
      </c>
      <c r="E6" s="7">
        <f t="shared" si="1"/>
        <v>120</v>
      </c>
      <c r="F6" s="7">
        <f>countifs(Raw!$D$1:$D1000,$A6,Raw!$C$1:$C1000,4)+countifs(Raw!$D$1:$D1000,$A6,Raw!$C$1:$C1000,14)</f>
        <v>34</v>
      </c>
      <c r="G6" s="7">
        <f>countifs(Raw!$D$1:$D1000,$A6,Raw!$C$1:$C1000,0)</f>
        <v>24</v>
      </c>
      <c r="H6" s="7">
        <f>countifs(Raw!$D$1:$D1000,$A6,Raw!$C$1:$C1000,-4)</f>
        <v>3</v>
      </c>
      <c r="I6" s="7">
        <f t="shared" si="2"/>
        <v>61</v>
      </c>
      <c r="J6" s="8">
        <f t="shared" si="3"/>
        <v>0.5083333333</v>
      </c>
      <c r="K6" s="8">
        <f t="shared" si="4"/>
        <v>0.5573770492</v>
      </c>
      <c r="L6" s="7">
        <f t="shared" si="5"/>
        <v>124</v>
      </c>
      <c r="M6" s="9">
        <f t="shared" si="6"/>
        <v>24.8</v>
      </c>
      <c r="N6" s="10">
        <f>vlookup($A6,'X-Risk Full'!$A:$M,13,false)</f>
        <v>3.2</v>
      </c>
      <c r="O6" s="10">
        <f>vlookup($A6,'Math Full'!$A:$M,13,false)</f>
        <v>7.2</v>
      </c>
      <c r="P6" s="10">
        <f>vlookup($A6,'Chemistry Full'!$A:$M,13,false)</f>
        <v>8</v>
      </c>
      <c r="Q6" s="10">
        <f>vlookup($A6,'EarthSpace Full'!$A:$M,13,false)</f>
        <v>5.6</v>
      </c>
      <c r="R6" s="10">
        <f>vlookup($A6,'Biology Full'!$A:$M,13,false)</f>
        <v>0</v>
      </c>
      <c r="S6" s="10">
        <f>vlookup($A6,'Physics Full'!$A:$M,13,false)</f>
        <v>0.8</v>
      </c>
    </row>
    <row r="7">
      <c r="A7" s="6" t="s">
        <v>75</v>
      </c>
      <c r="B7" s="7" t="str">
        <f>vlookup($A7,Users!$B$1:$H1000,3,false)</f>
        <v>Connor</v>
      </c>
      <c r="C7" s="7" t="str">
        <f>vlookup($A7,Users!$B$1:$H1000,6,false)</f>
        <v>NoHo B</v>
      </c>
      <c r="D7" s="7">
        <f>vlookup($C7,Teams!$B:$D,2,false)</f>
        <v>5</v>
      </c>
      <c r="E7" s="7">
        <f t="shared" si="1"/>
        <v>120</v>
      </c>
      <c r="F7" s="7">
        <f>countifs(Raw!$D$1:$D1000,$A7,Raw!$C$1:$C1000,4)+countifs(Raw!$D$1:$D1000,$A7,Raw!$C$1:$C1000,14)</f>
        <v>35</v>
      </c>
      <c r="G7" s="7">
        <f>countifs(Raw!$D$1:$D1000,$A7,Raw!$C$1:$C1000,0)</f>
        <v>19</v>
      </c>
      <c r="H7" s="7">
        <f>countifs(Raw!$D$1:$D1000,$A7,Raw!$C$1:$C1000,-4)</f>
        <v>4</v>
      </c>
      <c r="I7" s="7">
        <f t="shared" si="2"/>
        <v>58</v>
      </c>
      <c r="J7" s="8">
        <f t="shared" si="3"/>
        <v>0.4833333333</v>
      </c>
      <c r="K7" s="8">
        <f t="shared" si="4"/>
        <v>0.6034482759</v>
      </c>
      <c r="L7" s="7">
        <f t="shared" si="5"/>
        <v>124</v>
      </c>
      <c r="M7" s="9">
        <f t="shared" si="6"/>
        <v>24.8</v>
      </c>
      <c r="N7" s="10">
        <f>vlookup($A7,'X-Risk Full'!$A:$M,13,false)</f>
        <v>4</v>
      </c>
      <c r="O7" s="10">
        <f>vlookup($A7,'Math Full'!$A:$M,13,false)</f>
        <v>3.2</v>
      </c>
      <c r="P7" s="10">
        <f>vlookup($A7,'Chemistry Full'!$A:$M,13,false)</f>
        <v>8.8</v>
      </c>
      <c r="Q7" s="10">
        <f>vlookup($A7,'EarthSpace Full'!$A:$M,13,false)</f>
        <v>2.4</v>
      </c>
      <c r="R7" s="10">
        <f>vlookup($A7,'Biology Full'!$A:$M,13,false)</f>
        <v>1.6</v>
      </c>
      <c r="S7" s="10">
        <f>vlookup($A7,'Physics Full'!$A:$M,13,false)</f>
        <v>4.8</v>
      </c>
    </row>
    <row r="8">
      <c r="A8" s="6" t="s">
        <v>70</v>
      </c>
      <c r="B8" s="7" t="str">
        <f>vlookup($A8,Users!$B$1:$H1000,3,false)</f>
        <v>Harry</v>
      </c>
      <c r="C8" s="7" t="str">
        <f>vlookup($A8,Users!$B$1:$H1000,6,false)</f>
        <v>Middleton</v>
      </c>
      <c r="D8" s="7">
        <f>vlookup($C8,Teams!$B:$D,2,false)</f>
        <v>5</v>
      </c>
      <c r="E8" s="7">
        <f t="shared" si="1"/>
        <v>120</v>
      </c>
      <c r="F8" s="7">
        <f>countifs(Raw!$D$1:$D1000,$A8,Raw!$C$1:$C1000,4)+countifs(Raw!$D$1:$D1000,$A8,Raw!$C$1:$C1000,14)</f>
        <v>30</v>
      </c>
      <c r="G8" s="7">
        <f>countifs(Raw!$D$1:$D1000,$A8,Raw!$C$1:$C1000,0)</f>
        <v>7</v>
      </c>
      <c r="H8" s="7">
        <f>countifs(Raw!$D$1:$D1000,$A8,Raw!$C$1:$C1000,-4)</f>
        <v>0</v>
      </c>
      <c r="I8" s="7">
        <f t="shared" si="2"/>
        <v>37</v>
      </c>
      <c r="J8" s="8">
        <f t="shared" si="3"/>
        <v>0.3083333333</v>
      </c>
      <c r="K8" s="8">
        <f t="shared" si="4"/>
        <v>0.8108108108</v>
      </c>
      <c r="L8" s="7">
        <f t="shared" si="5"/>
        <v>120</v>
      </c>
      <c r="M8" s="9">
        <f t="shared" si="6"/>
        <v>24</v>
      </c>
      <c r="N8" s="10">
        <f>vlookup($A8,'X-Risk Full'!$A:$M,13,false)</f>
        <v>5.6</v>
      </c>
      <c r="O8" s="10">
        <f>vlookup($A8,'Math Full'!$A:$M,13,false)</f>
        <v>4.8</v>
      </c>
      <c r="P8" s="10">
        <f>vlookup($A8,'Chemistry Full'!$A:$M,13,false)</f>
        <v>8.8</v>
      </c>
      <c r="Q8" s="10">
        <f>vlookup($A8,'EarthSpace Full'!$A:$M,13,false)</f>
        <v>3.2</v>
      </c>
      <c r="R8" s="10">
        <f>vlookup($A8,'Biology Full'!$A:$M,13,false)</f>
        <v>0.8</v>
      </c>
      <c r="S8" s="10">
        <f>vlookup($A8,'Physics Full'!$A:$M,13,false)</f>
        <v>0.8</v>
      </c>
    </row>
    <row r="9">
      <c r="A9" s="6" t="s">
        <v>92</v>
      </c>
      <c r="B9" s="7" t="str">
        <f>vlookup($A9,Users!$B$1:$H1000,3,false)</f>
        <v>Edward</v>
      </c>
      <c r="C9" s="7" t="str">
        <f>vlookup($A9,Users!$B$1:$H1000,6,false)</f>
        <v>Shen</v>
      </c>
      <c r="D9" s="7">
        <f>vlookup($C9,Teams!$B:$D,2,false)</f>
        <v>5</v>
      </c>
      <c r="E9" s="7">
        <f t="shared" si="1"/>
        <v>120</v>
      </c>
      <c r="F9" s="7">
        <f>countifs(Raw!$D$1:$D1000,$A9,Raw!$C$1:$C1000,4)+countifs(Raw!$D$1:$D1000,$A9,Raw!$C$1:$C1000,14)</f>
        <v>30</v>
      </c>
      <c r="G9" s="7">
        <f>countifs(Raw!$D$1:$D1000,$A9,Raw!$C$1:$C1000,0)</f>
        <v>12</v>
      </c>
      <c r="H9" s="7">
        <f>countifs(Raw!$D$1:$D1000,$A9,Raw!$C$1:$C1000,-4)</f>
        <v>1</v>
      </c>
      <c r="I9" s="7">
        <f t="shared" si="2"/>
        <v>43</v>
      </c>
      <c r="J9" s="8">
        <f t="shared" si="3"/>
        <v>0.3583333333</v>
      </c>
      <c r="K9" s="8">
        <f t="shared" si="4"/>
        <v>0.6976744186</v>
      </c>
      <c r="L9" s="7">
        <f t="shared" si="5"/>
        <v>116</v>
      </c>
      <c r="M9" s="9">
        <f t="shared" si="6"/>
        <v>23.2</v>
      </c>
      <c r="N9" s="10">
        <f>vlookup($A9,'X-Risk Full'!$A:$M,13,false)</f>
        <v>2.4</v>
      </c>
      <c r="O9" s="10">
        <f>vlookup($A9,'Math Full'!$A:$M,13,false)</f>
        <v>0.8</v>
      </c>
      <c r="P9" s="10">
        <f>vlookup($A9,'Chemistry Full'!$A:$M,13,false)</f>
        <v>4</v>
      </c>
      <c r="Q9" s="10">
        <f>vlookup($A9,'EarthSpace Full'!$A:$M,13,false)</f>
        <v>5.6</v>
      </c>
      <c r="R9" s="10">
        <f>vlookup($A9,'Biology Full'!$A:$M,13,false)</f>
        <v>7.2</v>
      </c>
      <c r="S9" s="10">
        <f>vlookup($A9,'Physics Full'!$A:$M,13,false)</f>
        <v>3.2</v>
      </c>
    </row>
    <row r="10">
      <c r="A10" s="6" t="s">
        <v>96</v>
      </c>
      <c r="B10" s="7" t="str">
        <f>vlookup($A10,Users!$B$1:$H1000,3,false)</f>
        <v>Caleb</v>
      </c>
      <c r="C10" s="7" t="str">
        <f>vlookup($A10,Users!$B$1:$H1000,6,false)</f>
        <v>Blair A</v>
      </c>
      <c r="D10" s="7">
        <f>vlookup($C10,Teams!$B:$D,2,false)</f>
        <v>9</v>
      </c>
      <c r="E10" s="7">
        <f t="shared" si="1"/>
        <v>216</v>
      </c>
      <c r="F10" s="7">
        <f>countifs(Raw!$D$1:$D1000,$A10,Raw!$C$1:$C1000,4)+countifs(Raw!$D$1:$D1000,$A10,Raw!$C$1:$C1000,14)</f>
        <v>65</v>
      </c>
      <c r="G10" s="7">
        <f>countifs(Raw!$D$1:$D1000,$A10,Raw!$C$1:$C1000,0)</f>
        <v>22</v>
      </c>
      <c r="H10" s="7">
        <f>countifs(Raw!$D$1:$D1000,$A10,Raw!$C$1:$C1000,-4)</f>
        <v>13</v>
      </c>
      <c r="I10" s="7">
        <f t="shared" si="2"/>
        <v>100</v>
      </c>
      <c r="J10" s="8">
        <f t="shared" si="3"/>
        <v>0.462962963</v>
      </c>
      <c r="K10" s="8">
        <f t="shared" si="4"/>
        <v>0.65</v>
      </c>
      <c r="L10" s="7">
        <f t="shared" si="5"/>
        <v>208</v>
      </c>
      <c r="M10" s="9">
        <f t="shared" si="6"/>
        <v>23.11111111</v>
      </c>
      <c r="N10" s="10">
        <f>vlookup($A10,'X-Risk Full'!$A:$M,13,false)</f>
        <v>5.333333333</v>
      </c>
      <c r="O10" s="10">
        <f>vlookup($A10,'Math Full'!$A:$M,13,false)</f>
        <v>0.4444444444</v>
      </c>
      <c r="P10" s="10">
        <f>vlookup($A10,'Chemistry Full'!$A:$M,13,false)</f>
        <v>8</v>
      </c>
      <c r="Q10" s="10">
        <f>vlookup($A10,'EarthSpace Full'!$A:$M,13,false)</f>
        <v>1.777777778</v>
      </c>
      <c r="R10" s="10">
        <f>vlookup($A10,'Biology Full'!$A:$M,13,false)</f>
        <v>6.666666667</v>
      </c>
      <c r="S10" s="10">
        <f>vlookup($A10,'Physics Full'!$A:$M,13,false)</f>
        <v>0.8888888889</v>
      </c>
    </row>
    <row r="11">
      <c r="A11" s="6" t="s">
        <v>54</v>
      </c>
      <c r="B11" s="7" t="str">
        <f>vlookup($A11,Users!$B$1:$H1000,3,false)</f>
        <v>Kaiwen</v>
      </c>
      <c r="C11" s="7" t="str">
        <f>vlookup($A11,Users!$B$1:$H1000,6,false)</f>
        <v>Enloe B</v>
      </c>
      <c r="D11" s="7">
        <f>vlookup($C11,Teams!$B:$D,2,false)</f>
        <v>7</v>
      </c>
      <c r="E11" s="7">
        <f t="shared" si="1"/>
        <v>168</v>
      </c>
      <c r="F11" s="7">
        <f>countifs(Raw!$D$1:$D1000,$A11,Raw!$C$1:$C1000,4)+countifs(Raw!$D$1:$D1000,$A11,Raw!$C$1:$C1000,14)</f>
        <v>43</v>
      </c>
      <c r="G11" s="7">
        <f>countifs(Raw!$D$1:$D1000,$A11,Raw!$C$1:$C1000,0)</f>
        <v>14</v>
      </c>
      <c r="H11" s="7">
        <f>countifs(Raw!$D$1:$D1000,$A11,Raw!$C$1:$C1000,-4)</f>
        <v>6</v>
      </c>
      <c r="I11" s="7">
        <f t="shared" si="2"/>
        <v>63</v>
      </c>
      <c r="J11" s="8">
        <f t="shared" si="3"/>
        <v>0.375</v>
      </c>
      <c r="K11" s="8">
        <f t="shared" si="4"/>
        <v>0.6825396825</v>
      </c>
      <c r="L11" s="7">
        <f t="shared" si="5"/>
        <v>148</v>
      </c>
      <c r="M11" s="9">
        <f t="shared" si="6"/>
        <v>21.14285714</v>
      </c>
      <c r="N11" s="10">
        <f>vlookup($A11,'X-Risk Full'!$A:$M,13,false)</f>
        <v>5.714285714</v>
      </c>
      <c r="O11" s="10">
        <f>vlookup($A11,'Math Full'!$A:$M,13,false)</f>
        <v>1.142857143</v>
      </c>
      <c r="P11" s="10">
        <f>vlookup($A11,'Chemistry Full'!$A:$M,13,false)</f>
        <v>5.714285714</v>
      </c>
      <c r="Q11" s="10">
        <f>vlookup($A11,'EarthSpace Full'!$A:$M,13,false)</f>
        <v>2.285714286</v>
      </c>
      <c r="R11" s="10">
        <f>vlookup($A11,'Biology Full'!$A:$M,13,false)</f>
        <v>0</v>
      </c>
      <c r="S11" s="10">
        <f>vlookup($A11,'Physics Full'!$A:$M,13,false)</f>
        <v>6.285714286</v>
      </c>
    </row>
    <row r="12">
      <c r="A12" s="6" t="s">
        <v>50</v>
      </c>
      <c r="B12" s="7" t="str">
        <f>vlookup($A12,Users!$B$1:$H1000,3,false)</f>
        <v>Ryan</v>
      </c>
      <c r="C12" s="7" t="str">
        <f>vlookup($A12,Users!$B$1:$H1000,6,false)</f>
        <v>Iolani</v>
      </c>
      <c r="D12" s="7">
        <f>vlookup($C12,Teams!$B:$D,2,false)</f>
        <v>5</v>
      </c>
      <c r="E12" s="7">
        <f t="shared" si="1"/>
        <v>120</v>
      </c>
      <c r="F12" s="7">
        <f>countifs(Raw!$D$1:$D1000,$A12,Raw!$C$1:$C1000,4)+countifs(Raw!$D$1:$D1000,$A12,Raw!$C$1:$C1000,14)</f>
        <v>26</v>
      </c>
      <c r="G12" s="7">
        <f>countifs(Raw!$D$1:$D1000,$A12,Raw!$C$1:$C1000,0)</f>
        <v>19</v>
      </c>
      <c r="H12" s="7">
        <f>countifs(Raw!$D$1:$D1000,$A12,Raw!$C$1:$C1000,-4)</f>
        <v>0</v>
      </c>
      <c r="I12" s="7">
        <f t="shared" si="2"/>
        <v>45</v>
      </c>
      <c r="J12" s="8">
        <f t="shared" si="3"/>
        <v>0.375</v>
      </c>
      <c r="K12" s="8">
        <f t="shared" si="4"/>
        <v>0.5777777778</v>
      </c>
      <c r="L12" s="7">
        <f t="shared" si="5"/>
        <v>104</v>
      </c>
      <c r="M12" s="9">
        <f t="shared" si="6"/>
        <v>20.8</v>
      </c>
      <c r="N12" s="10">
        <f>vlookup($A12,'X-Risk Full'!$A:$M,13,false)</f>
        <v>3.2</v>
      </c>
      <c r="O12" s="10">
        <f>vlookup($A12,'Math Full'!$A:$M,13,false)</f>
        <v>1.6</v>
      </c>
      <c r="P12" s="10">
        <f>vlookup($A12,'Chemistry Full'!$A:$M,13,false)</f>
        <v>4.8</v>
      </c>
      <c r="Q12" s="10">
        <f>vlookup($A12,'EarthSpace Full'!$A:$M,13,false)</f>
        <v>5.6</v>
      </c>
      <c r="R12" s="10">
        <f>vlookup($A12,'Biology Full'!$A:$M,13,false)</f>
        <v>2.4</v>
      </c>
      <c r="S12" s="10">
        <f>vlookup($A12,'Physics Full'!$A:$M,13,false)</f>
        <v>3.2</v>
      </c>
    </row>
    <row r="13">
      <c r="A13" s="6" t="s">
        <v>61</v>
      </c>
      <c r="B13" s="7" t="str">
        <f>vlookup($A13,Users!$B$1:$H1000,3,false)</f>
        <v>Viraj</v>
      </c>
      <c r="C13" s="7" t="str">
        <f>vlookup($A13,Users!$B$1:$H1000,6,false)</f>
        <v>Dulles</v>
      </c>
      <c r="D13" s="7">
        <f>vlookup($C13,Teams!$B:$D,2,false)</f>
        <v>9</v>
      </c>
      <c r="E13" s="7">
        <f t="shared" si="1"/>
        <v>216</v>
      </c>
      <c r="F13" s="7">
        <f>countifs(Raw!$D$1:$D1000,$A13,Raw!$C$1:$C1000,4)+countifs(Raw!$D$1:$D1000,$A13,Raw!$C$1:$C1000,14)</f>
        <v>50</v>
      </c>
      <c r="G13" s="7">
        <f>countifs(Raw!$D$1:$D1000,$A13,Raw!$C$1:$C1000,0)</f>
        <v>9</v>
      </c>
      <c r="H13" s="7">
        <f>countifs(Raw!$D$1:$D1000,$A13,Raw!$C$1:$C1000,-4)</f>
        <v>5</v>
      </c>
      <c r="I13" s="7">
        <f t="shared" si="2"/>
        <v>64</v>
      </c>
      <c r="J13" s="8">
        <f t="shared" si="3"/>
        <v>0.2962962963</v>
      </c>
      <c r="K13" s="8">
        <f t="shared" si="4"/>
        <v>0.78125</v>
      </c>
      <c r="L13" s="7">
        <f t="shared" si="5"/>
        <v>180</v>
      </c>
      <c r="M13" s="9">
        <f t="shared" si="6"/>
        <v>20</v>
      </c>
      <c r="N13" s="10">
        <f>vlookup($A13,'X-Risk Full'!$A:$M,13,false)</f>
        <v>2.222222222</v>
      </c>
      <c r="O13" s="10">
        <f>vlookup($A13,'Math Full'!$A:$M,13,false)</f>
        <v>2.222222222</v>
      </c>
      <c r="P13" s="10">
        <f>vlookup($A13,'Chemistry Full'!$A:$M,13,false)</f>
        <v>7.555555556</v>
      </c>
      <c r="Q13" s="10">
        <f>vlookup($A13,'EarthSpace Full'!$A:$M,13,false)</f>
        <v>2.222222222</v>
      </c>
      <c r="R13" s="10">
        <f>vlookup($A13,'Biology Full'!$A:$M,13,false)</f>
        <v>1.333333333</v>
      </c>
      <c r="S13" s="10">
        <f>vlookup($A13,'Physics Full'!$A:$M,13,false)</f>
        <v>4.444444444</v>
      </c>
    </row>
    <row r="14">
      <c r="A14" s="6" t="s">
        <v>80</v>
      </c>
      <c r="B14" s="7" t="str">
        <f>vlookup($A14,Users!$B$1:$H1000,3,false)</f>
        <v>Evin</v>
      </c>
      <c r="C14" s="7" t="str">
        <f>vlookup($A14,Users!$B$1:$H1000,6,false)</f>
        <v>Lexington A</v>
      </c>
      <c r="D14" s="7">
        <f>vlookup($C14,Teams!$B:$D,2,false)</f>
        <v>7</v>
      </c>
      <c r="E14" s="7">
        <f t="shared" si="1"/>
        <v>168</v>
      </c>
      <c r="F14" s="7">
        <f>countifs(Raw!$D$1:$D1000,$A14,Raw!$C$1:$C1000,4)+countifs(Raw!$D$1:$D1000,$A14,Raw!$C$1:$C1000,14)</f>
        <v>38</v>
      </c>
      <c r="G14" s="7">
        <f>countifs(Raw!$D$1:$D1000,$A14,Raw!$C$1:$C1000,0)</f>
        <v>12</v>
      </c>
      <c r="H14" s="7">
        <f>countifs(Raw!$D$1:$D1000,$A14,Raw!$C$1:$C1000,-4)</f>
        <v>3</v>
      </c>
      <c r="I14" s="7">
        <f t="shared" si="2"/>
        <v>53</v>
      </c>
      <c r="J14" s="8">
        <f t="shared" si="3"/>
        <v>0.3154761905</v>
      </c>
      <c r="K14" s="8">
        <f t="shared" si="4"/>
        <v>0.7169811321</v>
      </c>
      <c r="L14" s="7">
        <f t="shared" si="5"/>
        <v>140</v>
      </c>
      <c r="M14" s="9">
        <f t="shared" si="6"/>
        <v>20</v>
      </c>
      <c r="N14" s="10">
        <f>vlookup($A14,'X-Risk Full'!$A:$M,13,false)</f>
        <v>4.571428571</v>
      </c>
      <c r="O14" s="10">
        <f>vlookup($A14,'Math Full'!$A:$M,13,false)</f>
        <v>6.285714286</v>
      </c>
      <c r="P14" s="10">
        <f>vlookup($A14,'Chemistry Full'!$A:$M,13,false)</f>
        <v>-0.5714285714</v>
      </c>
      <c r="Q14" s="10">
        <f>vlookup($A14,'EarthSpace Full'!$A:$M,13,false)</f>
        <v>1.142857143</v>
      </c>
      <c r="R14" s="10">
        <f>vlookup($A14,'Biology Full'!$A:$M,13,false)</f>
        <v>1.142857143</v>
      </c>
      <c r="S14" s="10">
        <f>vlookup($A14,'Physics Full'!$A:$M,13,false)</f>
        <v>7.428571429</v>
      </c>
    </row>
    <row r="15">
      <c r="A15" s="6" t="s">
        <v>125</v>
      </c>
      <c r="B15" s="7" t="str">
        <f>vlookup($A15,Users!$B$1:$H1000,3,false)</f>
        <v>Mason</v>
      </c>
      <c r="C15" s="7" t="str">
        <f>vlookup($A15,Users!$B$1:$H1000,6,false)</f>
        <v>Westminster</v>
      </c>
      <c r="D15" s="7">
        <f>vlookup($C15,Teams!$B:$D,2,false)</f>
        <v>5</v>
      </c>
      <c r="E15" s="7">
        <f t="shared" si="1"/>
        <v>120</v>
      </c>
      <c r="F15" s="7">
        <f>countifs(Raw!$D$1:$D1000,$A15,Raw!$C$1:$C1000,4)+countifs(Raw!$D$1:$D1000,$A15,Raw!$C$1:$C1000,14)</f>
        <v>32</v>
      </c>
      <c r="G15" s="7">
        <f>countifs(Raw!$D$1:$D1000,$A15,Raw!$C$1:$C1000,0)</f>
        <v>12</v>
      </c>
      <c r="H15" s="7">
        <f>countifs(Raw!$D$1:$D1000,$A15,Raw!$C$1:$C1000,-4)</f>
        <v>7</v>
      </c>
      <c r="I15" s="7">
        <f t="shared" si="2"/>
        <v>51</v>
      </c>
      <c r="J15" s="8">
        <f t="shared" si="3"/>
        <v>0.425</v>
      </c>
      <c r="K15" s="8">
        <f t="shared" si="4"/>
        <v>0.6274509804</v>
      </c>
      <c r="L15" s="7">
        <f t="shared" si="5"/>
        <v>100</v>
      </c>
      <c r="M15" s="9">
        <f t="shared" si="6"/>
        <v>20</v>
      </c>
      <c r="N15" s="10">
        <f>vlookup($A15,'X-Risk Full'!$A:$M,13,false)</f>
        <v>6.4</v>
      </c>
      <c r="O15" s="10">
        <f>vlookup($A15,'Math Full'!$A:$M,13,false)</f>
        <v>0</v>
      </c>
      <c r="P15" s="10">
        <f>vlookup($A15,'Chemistry Full'!$A:$M,13,false)</f>
        <v>1.6</v>
      </c>
      <c r="Q15" s="10">
        <f>vlookup($A15,'EarthSpace Full'!$A:$M,13,false)</f>
        <v>3.2</v>
      </c>
      <c r="R15" s="10">
        <f>vlookup($A15,'Biology Full'!$A:$M,13,false)</f>
        <v>5.6</v>
      </c>
      <c r="S15" s="10">
        <f>vlookup($A15,'Physics Full'!$A:$M,13,false)</f>
        <v>3.2</v>
      </c>
    </row>
    <row r="16">
      <c r="A16" s="6" t="s">
        <v>132</v>
      </c>
      <c r="B16" s="7" t="str">
        <f>vlookup($A16,Users!$B$1:$H1000,3,false)</f>
        <v>Aaditya</v>
      </c>
      <c r="C16" s="7" t="str">
        <f>vlookup($A16,Users!$B$1:$H1000,6,false)</f>
        <v>Cupertino</v>
      </c>
      <c r="D16" s="7">
        <f>vlookup($C16,Teams!$B:$D,2,false)</f>
        <v>5</v>
      </c>
      <c r="E16" s="7">
        <f t="shared" si="1"/>
        <v>120</v>
      </c>
      <c r="F16" s="7">
        <f>countifs(Raw!$D$1:$D1000,$A16,Raw!$C$1:$C1000,4)+countifs(Raw!$D$1:$D1000,$A16,Raw!$C$1:$C1000,14)</f>
        <v>26</v>
      </c>
      <c r="G16" s="7">
        <f>countifs(Raw!$D$1:$D1000,$A16,Raw!$C$1:$C1000,0)</f>
        <v>7</v>
      </c>
      <c r="H16" s="7">
        <f>countifs(Raw!$D$1:$D1000,$A16,Raw!$C$1:$C1000,-4)</f>
        <v>1</v>
      </c>
      <c r="I16" s="7">
        <f t="shared" si="2"/>
        <v>34</v>
      </c>
      <c r="J16" s="8">
        <f t="shared" si="3"/>
        <v>0.2833333333</v>
      </c>
      <c r="K16" s="8">
        <f t="shared" si="4"/>
        <v>0.7647058824</v>
      </c>
      <c r="L16" s="7">
        <f t="shared" si="5"/>
        <v>100</v>
      </c>
      <c r="M16" s="9">
        <f t="shared" si="6"/>
        <v>20</v>
      </c>
      <c r="N16" s="10">
        <f>vlookup($A16,'X-Risk Full'!$A:$M,13,false)</f>
        <v>4</v>
      </c>
      <c r="O16" s="10">
        <f>vlookup($A16,'Math Full'!$A:$M,13,false)</f>
        <v>0</v>
      </c>
      <c r="P16" s="10">
        <f>vlookup($A16,'Chemistry Full'!$A:$M,13,false)</f>
        <v>4.8</v>
      </c>
      <c r="Q16" s="10">
        <f>vlookup($A16,'EarthSpace Full'!$A:$M,13,false)</f>
        <v>1.6</v>
      </c>
      <c r="R16" s="10">
        <f>vlookup($A16,'Biology Full'!$A:$M,13,false)</f>
        <v>8.8</v>
      </c>
      <c r="S16" s="10">
        <f>vlookup($A16,'Physics Full'!$A:$M,13,false)</f>
        <v>0.8</v>
      </c>
    </row>
    <row r="17">
      <c r="A17" s="6" t="s">
        <v>106</v>
      </c>
      <c r="B17" s="7" t="str">
        <f>vlookup($A17,Users!$B$1:$H1000,3,false)</f>
        <v>Aditya</v>
      </c>
      <c r="C17" s="7" t="str">
        <f>vlookup($A17,Users!$B$1:$H1000,6,false)</f>
        <v>Mira Loma</v>
      </c>
      <c r="D17" s="7">
        <f>vlookup($C17,Teams!$B:$D,2,false)</f>
        <v>11</v>
      </c>
      <c r="E17" s="7">
        <f t="shared" si="1"/>
        <v>264</v>
      </c>
      <c r="F17" s="7">
        <f>countifs(Raw!$D$1:$D1000,$A17,Raw!$C$1:$C1000,4)+countifs(Raw!$D$1:$D1000,$A17,Raw!$C$1:$C1000,14)</f>
        <v>75</v>
      </c>
      <c r="G17" s="7">
        <f>countifs(Raw!$D$1:$D1000,$A17,Raw!$C$1:$C1000,0)</f>
        <v>40</v>
      </c>
      <c r="H17" s="7">
        <f>countifs(Raw!$D$1:$D1000,$A17,Raw!$C$1:$C1000,-4)</f>
        <v>20</v>
      </c>
      <c r="I17" s="7">
        <f t="shared" si="2"/>
        <v>135</v>
      </c>
      <c r="J17" s="8">
        <f t="shared" si="3"/>
        <v>0.5113636364</v>
      </c>
      <c r="K17" s="8">
        <f t="shared" si="4"/>
        <v>0.5555555556</v>
      </c>
      <c r="L17" s="7">
        <f t="shared" si="5"/>
        <v>220</v>
      </c>
      <c r="M17" s="9">
        <f t="shared" si="6"/>
        <v>20</v>
      </c>
      <c r="N17" s="10">
        <f>vlookup($A17,'X-Risk Full'!$A:$M,13,false)</f>
        <v>5.090909091</v>
      </c>
      <c r="O17" s="10">
        <f>vlookup($A17,'Math Full'!$A:$M,13,false)</f>
        <v>1.454545455</v>
      </c>
      <c r="P17" s="10">
        <f>vlookup($A17,'Chemistry Full'!$A:$M,13,false)</f>
        <v>2.909090909</v>
      </c>
      <c r="Q17" s="10">
        <f>vlookup($A17,'EarthSpace Full'!$A:$M,13,false)</f>
        <v>1.454545455</v>
      </c>
      <c r="R17" s="10">
        <f>vlookup($A17,'Biology Full'!$A:$M,13,false)</f>
        <v>8.363636364</v>
      </c>
      <c r="S17" s="10">
        <f>vlookup($A17,'Physics Full'!$A:$M,13,false)</f>
        <v>0.7272727273</v>
      </c>
    </row>
    <row r="18">
      <c r="A18" s="6" t="s">
        <v>105</v>
      </c>
      <c r="B18" s="7" t="str">
        <f>vlookup($A18,Users!$B$1:$H1000,3,false)</f>
        <v>Colin</v>
      </c>
      <c r="C18" s="7" t="str">
        <f>vlookup($A18,Users!$B$1:$H1000,6,false)</f>
        <v>Enloe A</v>
      </c>
      <c r="D18" s="7">
        <f>vlookup($C18,Teams!$B:$D,2,false)</f>
        <v>5</v>
      </c>
      <c r="E18" s="7">
        <f t="shared" si="1"/>
        <v>120</v>
      </c>
      <c r="F18" s="7">
        <f>countifs(Raw!$D$1:$D1000,$A18,Raw!$C$1:$C1000,4)+countifs(Raw!$D$1:$D1000,$A18,Raw!$C$1:$C1000,14)</f>
        <v>27</v>
      </c>
      <c r="G18" s="7">
        <f>countifs(Raw!$D$1:$D1000,$A18,Raw!$C$1:$C1000,0)</f>
        <v>6</v>
      </c>
      <c r="H18" s="7">
        <f>countifs(Raw!$D$1:$D1000,$A18,Raw!$C$1:$C1000,-4)</f>
        <v>4</v>
      </c>
      <c r="I18" s="7">
        <f t="shared" si="2"/>
        <v>37</v>
      </c>
      <c r="J18" s="8">
        <f t="shared" si="3"/>
        <v>0.3083333333</v>
      </c>
      <c r="K18" s="8">
        <f t="shared" si="4"/>
        <v>0.7297297297</v>
      </c>
      <c r="L18" s="7">
        <f t="shared" si="5"/>
        <v>92</v>
      </c>
      <c r="M18" s="9">
        <f t="shared" si="6"/>
        <v>18.4</v>
      </c>
      <c r="N18" s="10">
        <f>vlookup($A18,'X-Risk Full'!$A:$M,13,false)</f>
        <v>2.4</v>
      </c>
      <c r="O18" s="10">
        <f>vlookup($A18,'Math Full'!$A:$M,13,false)</f>
        <v>2.4</v>
      </c>
      <c r="P18" s="10">
        <f>vlookup($A18,'Chemistry Full'!$A:$M,13,false)</f>
        <v>4</v>
      </c>
      <c r="Q18" s="10">
        <f>vlookup($A18,'EarthSpace Full'!$A:$M,13,false)</f>
        <v>0.8</v>
      </c>
      <c r="R18" s="10">
        <f>vlookup($A18,'Biology Full'!$A:$M,13,false)</f>
        <v>0</v>
      </c>
      <c r="S18" s="10">
        <f>vlookup($A18,'Physics Full'!$A:$M,13,false)</f>
        <v>8.8</v>
      </c>
    </row>
    <row r="19">
      <c r="A19" s="6" t="s">
        <v>40</v>
      </c>
      <c r="B19" s="7" t="str">
        <f>vlookup($A19,Users!$B$1:$H1000,3,false)</f>
        <v>Andrey</v>
      </c>
      <c r="C19" s="7" t="str">
        <f>vlookup($A19,Users!$B$1:$H1000,6,false)</f>
        <v>Buchholz A</v>
      </c>
      <c r="D19" s="7">
        <f>vlookup($C19,Teams!$B:$D,2,false)</f>
        <v>5</v>
      </c>
      <c r="E19" s="7">
        <f t="shared" si="1"/>
        <v>120</v>
      </c>
      <c r="F19" s="7">
        <f>countifs(Raw!$D$1:$D1000,$A19,Raw!$C$1:$C1000,4)+countifs(Raw!$D$1:$D1000,$A19,Raw!$C$1:$C1000,14)</f>
        <v>30</v>
      </c>
      <c r="G19" s="7">
        <f>countifs(Raw!$D$1:$D1000,$A19,Raw!$C$1:$C1000,0)</f>
        <v>6</v>
      </c>
      <c r="H19" s="7">
        <f>countifs(Raw!$D$1:$D1000,$A19,Raw!$C$1:$C1000,-4)</f>
        <v>8</v>
      </c>
      <c r="I19" s="7">
        <f t="shared" si="2"/>
        <v>44</v>
      </c>
      <c r="J19" s="8">
        <f t="shared" si="3"/>
        <v>0.3666666667</v>
      </c>
      <c r="K19" s="8">
        <f t="shared" si="4"/>
        <v>0.6818181818</v>
      </c>
      <c r="L19" s="7">
        <f t="shared" si="5"/>
        <v>88</v>
      </c>
      <c r="M19" s="9">
        <f t="shared" si="6"/>
        <v>17.6</v>
      </c>
      <c r="N19" s="10">
        <f>vlookup($A19,'X-Risk Full'!$A:$M,13,false)</f>
        <v>2.4</v>
      </c>
      <c r="O19" s="10">
        <f>vlookup($A19,'Math Full'!$A:$M,13,false)</f>
        <v>1.6</v>
      </c>
      <c r="P19" s="10">
        <f>vlookup($A19,'Chemistry Full'!$A:$M,13,false)</f>
        <v>0.8</v>
      </c>
      <c r="Q19" s="10">
        <f>vlookup($A19,'EarthSpace Full'!$A:$M,13,false)</f>
        <v>4.8</v>
      </c>
      <c r="R19" s="10">
        <f>vlookup($A19,'Biology Full'!$A:$M,13,false)</f>
        <v>7.2</v>
      </c>
      <c r="S19" s="10">
        <f>vlookup($A19,'Physics Full'!$A:$M,13,false)</f>
        <v>0.8</v>
      </c>
    </row>
    <row r="20">
      <c r="A20" s="6" t="s">
        <v>131</v>
      </c>
      <c r="B20" s="7" t="str">
        <f>vlookup($A20,Users!$B$1:$H1000,3,false)</f>
        <v>Jake</v>
      </c>
      <c r="C20" s="7" t="str">
        <f>vlookup($A20,Users!$B$1:$H1000,6,false)</f>
        <v>Cupertino</v>
      </c>
      <c r="D20" s="7">
        <f>vlookup($C20,Teams!$B:$D,2,false)</f>
        <v>5</v>
      </c>
      <c r="E20" s="7">
        <f t="shared" si="1"/>
        <v>120</v>
      </c>
      <c r="F20" s="7">
        <f>countifs(Raw!$D$1:$D1000,$A20,Raw!$C$1:$C1000,4)+countifs(Raw!$D$1:$D1000,$A20,Raw!$C$1:$C1000,14)</f>
        <v>24</v>
      </c>
      <c r="G20" s="7">
        <f>countifs(Raw!$D$1:$D1000,$A20,Raw!$C$1:$C1000,0)</f>
        <v>9</v>
      </c>
      <c r="H20" s="7">
        <f>countifs(Raw!$D$1:$D1000,$A20,Raw!$C$1:$C1000,-4)</f>
        <v>2</v>
      </c>
      <c r="I20" s="7">
        <f t="shared" si="2"/>
        <v>35</v>
      </c>
      <c r="J20" s="8">
        <f t="shared" si="3"/>
        <v>0.2916666667</v>
      </c>
      <c r="K20" s="8">
        <f t="shared" si="4"/>
        <v>0.6857142857</v>
      </c>
      <c r="L20" s="7">
        <f t="shared" si="5"/>
        <v>88</v>
      </c>
      <c r="M20" s="9">
        <f t="shared" si="6"/>
        <v>17.6</v>
      </c>
      <c r="N20" s="10">
        <f>vlookup($A20,'X-Risk Full'!$A:$M,13,false)</f>
        <v>2.4</v>
      </c>
      <c r="O20" s="10">
        <f>vlookup($A20,'Math Full'!$A:$M,13,false)</f>
        <v>5.6</v>
      </c>
      <c r="P20" s="10">
        <f>vlookup($A20,'Chemistry Full'!$A:$M,13,false)</f>
        <v>1.6</v>
      </c>
      <c r="Q20" s="10">
        <f>vlookup($A20,'EarthSpace Full'!$A:$M,13,false)</f>
        <v>1.6</v>
      </c>
      <c r="R20" s="10">
        <f>vlookup($A20,'Biology Full'!$A:$M,13,false)</f>
        <v>0</v>
      </c>
      <c r="S20" s="10">
        <f>vlookup($A20,'Physics Full'!$A:$M,13,false)</f>
        <v>6.4</v>
      </c>
    </row>
    <row r="21">
      <c r="A21" s="6" t="s">
        <v>71</v>
      </c>
      <c r="B21" s="7" t="str">
        <f>vlookup($A21,Users!$B$1:$H1000,3,false)</f>
        <v>Mihir</v>
      </c>
      <c r="C21" s="7" t="str">
        <f>vlookup($A21,Users!$B$1:$H1000,6,false)</f>
        <v>Niskayuna</v>
      </c>
      <c r="D21" s="7">
        <f>vlookup($C21,Teams!$B:$D,2,false)</f>
        <v>5</v>
      </c>
      <c r="E21" s="7">
        <f t="shared" si="1"/>
        <v>120</v>
      </c>
      <c r="F21" s="7">
        <f>countifs(Raw!$D$1:$D1000,$A21,Raw!$C$1:$C1000,4)+countifs(Raw!$D$1:$D1000,$A21,Raw!$C$1:$C1000,14)</f>
        <v>21</v>
      </c>
      <c r="G21" s="7">
        <f>countifs(Raw!$D$1:$D1000,$A21,Raw!$C$1:$C1000,0)</f>
        <v>34</v>
      </c>
      <c r="H21" s="7">
        <f>countifs(Raw!$D$1:$D1000,$A21,Raw!$C$1:$C1000,-4)</f>
        <v>0</v>
      </c>
      <c r="I21" s="7">
        <f t="shared" si="2"/>
        <v>55</v>
      </c>
      <c r="J21" s="8">
        <f t="shared" si="3"/>
        <v>0.4583333333</v>
      </c>
      <c r="K21" s="8">
        <f t="shared" si="4"/>
        <v>0.3818181818</v>
      </c>
      <c r="L21" s="7">
        <f t="shared" si="5"/>
        <v>84</v>
      </c>
      <c r="M21" s="9">
        <f t="shared" si="6"/>
        <v>16.8</v>
      </c>
      <c r="N21" s="10">
        <f>vlookup($A21,'X-Risk Full'!$A:$M,13,false)</f>
        <v>4.8</v>
      </c>
      <c r="O21" s="10">
        <f>vlookup($A21,'Math Full'!$A:$M,13,false)</f>
        <v>3.2</v>
      </c>
      <c r="P21" s="10">
        <f>vlookup($A21,'Chemistry Full'!$A:$M,13,false)</f>
        <v>1.6</v>
      </c>
      <c r="Q21" s="10">
        <f>vlookup($A21,'EarthSpace Full'!$A:$M,13,false)</f>
        <v>0.8</v>
      </c>
      <c r="R21" s="10">
        <f>vlookup($A21,'Biology Full'!$A:$M,13,false)</f>
        <v>5.6</v>
      </c>
      <c r="S21" s="10">
        <f>vlookup($A21,'Physics Full'!$A:$M,13,false)</f>
        <v>0.8</v>
      </c>
    </row>
    <row r="22">
      <c r="A22" s="6" t="s">
        <v>19</v>
      </c>
      <c r="B22" s="7" t="str">
        <f>vlookup($A22,Users!$B$1:$H1000,3,false)</f>
        <v>Emmy</v>
      </c>
      <c r="C22" s="7" t="str">
        <f>vlookup($A22,Users!$B$1:$H1000,6,false)</f>
        <v>Davidson</v>
      </c>
      <c r="D22" s="7">
        <f>vlookup($C22,Teams!$B:$D,2,false)</f>
        <v>6</v>
      </c>
      <c r="E22" s="7">
        <f t="shared" si="1"/>
        <v>144</v>
      </c>
      <c r="F22" s="7">
        <f>countifs(Raw!$D$1:$D1000,$A22,Raw!$C$1:$C1000,4)+countifs(Raw!$D$1:$D1000,$A22,Raw!$C$1:$C1000,14)</f>
        <v>28</v>
      </c>
      <c r="G22" s="7">
        <f>countifs(Raw!$D$1:$D1000,$A22,Raw!$C$1:$C1000,0)</f>
        <v>10</v>
      </c>
      <c r="H22" s="7">
        <f>countifs(Raw!$D$1:$D1000,$A22,Raw!$C$1:$C1000,-4)</f>
        <v>4</v>
      </c>
      <c r="I22" s="7">
        <f t="shared" si="2"/>
        <v>42</v>
      </c>
      <c r="J22" s="8">
        <f t="shared" si="3"/>
        <v>0.2916666667</v>
      </c>
      <c r="K22" s="8">
        <f t="shared" si="4"/>
        <v>0.6666666667</v>
      </c>
      <c r="L22" s="7">
        <f t="shared" si="5"/>
        <v>96</v>
      </c>
      <c r="M22" s="9">
        <f t="shared" si="6"/>
        <v>16</v>
      </c>
      <c r="N22" s="10">
        <f>vlookup($A22,'X-Risk Full'!$A:$M,13,false)</f>
        <v>3.333333333</v>
      </c>
      <c r="O22" s="10">
        <f>vlookup($A22,'Math Full'!$A:$M,13,false)</f>
        <v>0</v>
      </c>
      <c r="P22" s="10">
        <f>vlookup($A22,'Chemistry Full'!$A:$M,13,false)</f>
        <v>2.666666667</v>
      </c>
      <c r="Q22" s="10">
        <f>vlookup($A22,'EarthSpace Full'!$A:$M,13,false)</f>
        <v>7.333333333</v>
      </c>
      <c r="R22" s="10">
        <f>vlookup($A22,'Biology Full'!$A:$M,13,false)</f>
        <v>0.6666666667</v>
      </c>
      <c r="S22" s="10">
        <f>vlookup($A22,'Physics Full'!$A:$M,13,false)</f>
        <v>2</v>
      </c>
    </row>
    <row r="23">
      <c r="A23" s="6" t="s">
        <v>137</v>
      </c>
      <c r="B23" s="7" t="str">
        <f>vlookup($A23,Users!$B$1:$H1000,3,false)</f>
        <v>Daniel</v>
      </c>
      <c r="C23" s="7" t="str">
        <f>vlookup($A23,Users!$B$1:$H1000,6,false)</f>
        <v>Lexington B</v>
      </c>
      <c r="D23" s="7">
        <f>vlookup($C23,Teams!$B:$D,2,false)</f>
        <v>6</v>
      </c>
      <c r="E23" s="7">
        <f t="shared" si="1"/>
        <v>144</v>
      </c>
      <c r="F23" s="7">
        <f>countifs(Raw!$D$1:$D1000,$A23,Raw!$C$1:$C1000,4)+countifs(Raw!$D$1:$D1000,$A23,Raw!$C$1:$C1000,14)</f>
        <v>28</v>
      </c>
      <c r="G23" s="7">
        <f>countifs(Raw!$D$1:$D1000,$A23,Raw!$C$1:$C1000,0)</f>
        <v>14</v>
      </c>
      <c r="H23" s="7">
        <f>countifs(Raw!$D$1:$D1000,$A23,Raw!$C$1:$C1000,-4)</f>
        <v>4</v>
      </c>
      <c r="I23" s="7">
        <f t="shared" si="2"/>
        <v>46</v>
      </c>
      <c r="J23" s="8">
        <f t="shared" si="3"/>
        <v>0.3194444444</v>
      </c>
      <c r="K23" s="8">
        <f t="shared" si="4"/>
        <v>0.6086956522</v>
      </c>
      <c r="L23" s="7">
        <f t="shared" si="5"/>
        <v>96</v>
      </c>
      <c r="M23" s="9">
        <f t="shared" si="6"/>
        <v>16</v>
      </c>
      <c r="N23" s="10">
        <f>vlookup($A23,'X-Risk Full'!$A:$M,13,false)</f>
        <v>3.333333333</v>
      </c>
      <c r="O23" s="10">
        <f>vlookup($A23,'Math Full'!$A:$M,13,false)</f>
        <v>0</v>
      </c>
      <c r="P23" s="10">
        <f>vlookup($A23,'Chemistry Full'!$A:$M,13,false)</f>
        <v>2.666666667</v>
      </c>
      <c r="Q23" s="10">
        <f>vlookup($A23,'EarthSpace Full'!$A:$M,13,false)</f>
        <v>7.333333333</v>
      </c>
      <c r="R23" s="10">
        <f>vlookup($A23,'Biology Full'!$A:$M,13,false)</f>
        <v>1.333333333</v>
      </c>
      <c r="S23" s="10">
        <f>vlookup($A23,'Physics Full'!$A:$M,13,false)</f>
        <v>1.333333333</v>
      </c>
    </row>
    <row r="24">
      <c r="A24" s="6" t="s">
        <v>163</v>
      </c>
      <c r="B24" s="7" t="str">
        <f>vlookup($A24,Users!$B$1:$H1000,3,false)</f>
        <v>Aneesh</v>
      </c>
      <c r="C24" s="7" t="str">
        <f>vlookup($A24,Users!$B$1:$H1000,6,false)</f>
        <v>Wayzata</v>
      </c>
      <c r="D24" s="7">
        <f>vlookup($C24,Teams!$B:$D,2,false)</f>
        <v>5</v>
      </c>
      <c r="E24" s="7">
        <f t="shared" si="1"/>
        <v>120</v>
      </c>
      <c r="F24" s="7">
        <f>countifs(Raw!$D$1:$D1000,$A24,Raw!$C$1:$C1000,4)+countifs(Raw!$D$1:$D1000,$A24,Raw!$C$1:$C1000,14)</f>
        <v>23</v>
      </c>
      <c r="G24" s="7">
        <f>countifs(Raw!$D$1:$D1000,$A24,Raw!$C$1:$C1000,0)</f>
        <v>8</v>
      </c>
      <c r="H24" s="7">
        <f>countifs(Raw!$D$1:$D1000,$A24,Raw!$C$1:$C1000,-4)</f>
        <v>3</v>
      </c>
      <c r="I24" s="7">
        <f t="shared" si="2"/>
        <v>34</v>
      </c>
      <c r="J24" s="8">
        <f t="shared" si="3"/>
        <v>0.2833333333</v>
      </c>
      <c r="K24" s="8">
        <f t="shared" si="4"/>
        <v>0.6764705882</v>
      </c>
      <c r="L24" s="7">
        <f t="shared" si="5"/>
        <v>80</v>
      </c>
      <c r="M24" s="9">
        <f t="shared" si="6"/>
        <v>16</v>
      </c>
      <c r="N24" s="10">
        <f>vlookup($A24,'X-Risk Full'!$A:$M,13,false)</f>
        <v>2.4</v>
      </c>
      <c r="O24" s="10">
        <f>vlookup($A24,'Math Full'!$A:$M,13,false)</f>
        <v>0</v>
      </c>
      <c r="P24" s="10">
        <f>vlookup($A24,'Chemistry Full'!$A:$M,13,false)</f>
        <v>2.4</v>
      </c>
      <c r="Q24" s="10">
        <f>vlookup($A24,'EarthSpace Full'!$A:$M,13,false)</f>
        <v>0.8</v>
      </c>
      <c r="R24" s="10">
        <f>vlookup($A24,'Biology Full'!$A:$M,13,false)</f>
        <v>10.4</v>
      </c>
      <c r="S24" s="10">
        <f>vlookup($A24,'Physics Full'!$A:$M,13,false)</f>
        <v>0</v>
      </c>
    </row>
    <row r="25">
      <c r="A25" s="6" t="s">
        <v>167</v>
      </c>
      <c r="B25" s="7" t="str">
        <f>vlookup($A25,Users!$B$1:$H1000,3,false)</f>
        <v>Boheng</v>
      </c>
      <c r="C25" s="7" t="str">
        <f>vlookup($A25,Users!$B$1:$H1000,6,false)</f>
        <v>NoHo</v>
      </c>
      <c r="D25" s="7">
        <f>vlookup($C25,Teams!$B:$D,2,false)</f>
        <v>10</v>
      </c>
      <c r="E25" s="7">
        <f t="shared" si="1"/>
        <v>240</v>
      </c>
      <c r="F25" s="7">
        <f>countifs(Raw!$D$1:$D1000,$A25,Raw!$C$1:$C1000,4)+countifs(Raw!$D$1:$D1000,$A25,Raw!$C$1:$C1000,14)</f>
        <v>42</v>
      </c>
      <c r="G25" s="7">
        <f>countifs(Raw!$D$1:$D1000,$A25,Raw!$C$1:$C1000,0)</f>
        <v>25</v>
      </c>
      <c r="H25" s="7">
        <f>countifs(Raw!$D$1:$D1000,$A25,Raw!$C$1:$C1000,-4)</f>
        <v>2</v>
      </c>
      <c r="I25" s="7">
        <f t="shared" si="2"/>
        <v>69</v>
      </c>
      <c r="J25" s="8">
        <f t="shared" si="3"/>
        <v>0.2875</v>
      </c>
      <c r="K25" s="8">
        <f t="shared" si="4"/>
        <v>0.6086956522</v>
      </c>
      <c r="L25" s="7">
        <f t="shared" si="5"/>
        <v>160</v>
      </c>
      <c r="M25" s="9">
        <f t="shared" si="6"/>
        <v>16</v>
      </c>
      <c r="N25" s="10">
        <f>vlookup($A25,'X-Risk Full'!$A:$M,13,false)</f>
        <v>2.4</v>
      </c>
      <c r="O25" s="10">
        <f>vlookup($A25,'Math Full'!$A:$M,13,false)</f>
        <v>5.6</v>
      </c>
      <c r="P25" s="10">
        <f>vlookup($A25,'Chemistry Full'!$A:$M,13,false)</f>
        <v>1.6</v>
      </c>
      <c r="Q25" s="10">
        <f>vlookup($A25,'EarthSpace Full'!$A:$M,13,false)</f>
        <v>0</v>
      </c>
      <c r="R25" s="10">
        <f>vlookup($A25,'Biology Full'!$A:$M,13,false)</f>
        <v>0.4</v>
      </c>
      <c r="S25" s="10">
        <f>vlookup($A25,'Physics Full'!$A:$M,13,false)</f>
        <v>5.6</v>
      </c>
    </row>
    <row r="26">
      <c r="A26" s="6" t="s">
        <v>191</v>
      </c>
      <c r="B26" s="7" t="str">
        <f>vlookup($A26,Users!$B$1:$H1000,3,false)</f>
        <v>Harsh</v>
      </c>
      <c r="C26" s="7" t="str">
        <f>vlookup($A26,Users!$B$1:$H1000,6,false)</f>
        <v>Green Hope</v>
      </c>
      <c r="D26" s="7">
        <f>vlookup($C26,Teams!$B:$D,2,false)</f>
        <v>5</v>
      </c>
      <c r="E26" s="7">
        <f t="shared" si="1"/>
        <v>120</v>
      </c>
      <c r="F26" s="7">
        <f>countifs(Raw!$D$1:$D1000,$A26,Raw!$C$1:$C1000,4)+countifs(Raw!$D$1:$D1000,$A26,Raw!$C$1:$C1000,14)</f>
        <v>21</v>
      </c>
      <c r="G26" s="7">
        <f>countifs(Raw!$D$1:$D1000,$A26,Raw!$C$1:$C1000,0)</f>
        <v>13</v>
      </c>
      <c r="H26" s="7">
        <f>countifs(Raw!$D$1:$D1000,$A26,Raw!$C$1:$C1000,-4)</f>
        <v>1</v>
      </c>
      <c r="I26" s="7">
        <f t="shared" si="2"/>
        <v>35</v>
      </c>
      <c r="J26" s="8">
        <f t="shared" si="3"/>
        <v>0.2916666667</v>
      </c>
      <c r="K26" s="8">
        <f t="shared" si="4"/>
        <v>0.6</v>
      </c>
      <c r="L26" s="7">
        <f t="shared" si="5"/>
        <v>80</v>
      </c>
      <c r="M26" s="9">
        <f t="shared" si="6"/>
        <v>16</v>
      </c>
      <c r="N26" s="10">
        <f>vlookup($A26,'X-Risk Full'!$A:$M,13,false)</f>
        <v>0</v>
      </c>
      <c r="O26" s="10">
        <f>vlookup($A26,'Math Full'!$A:$M,13,false)</f>
        <v>0</v>
      </c>
      <c r="P26" s="10">
        <f>vlookup($A26,'Chemistry Full'!$A:$M,13,false)</f>
        <v>3.2</v>
      </c>
      <c r="Q26" s="10">
        <f>vlookup($A26,'EarthSpace Full'!$A:$M,13,false)</f>
        <v>6.4</v>
      </c>
      <c r="R26" s="10">
        <f>vlookup($A26,'Biology Full'!$A:$M,13,false)</f>
        <v>0.8</v>
      </c>
      <c r="S26" s="10">
        <f>vlookup($A26,'Physics Full'!$A:$M,13,false)</f>
        <v>5.6</v>
      </c>
    </row>
    <row r="27">
      <c r="A27" s="6" t="s">
        <v>88</v>
      </c>
      <c r="B27" s="7" t="str">
        <f>vlookup($A27,Users!$B$1:$H1000,3,false)</f>
        <v>Samuel</v>
      </c>
      <c r="C27" s="7" t="str">
        <f>vlookup($A27,Users!$B$1:$H1000,6,false)</f>
        <v>MSJ</v>
      </c>
      <c r="D27" s="7">
        <f>vlookup($C27,Teams!$B:$D,2,false)</f>
        <v>8</v>
      </c>
      <c r="E27" s="7">
        <f t="shared" si="1"/>
        <v>192</v>
      </c>
      <c r="F27" s="7">
        <f>countifs(Raw!$D$1:$D1000,$A27,Raw!$C$1:$C1000,4)+countifs(Raw!$D$1:$D1000,$A27,Raw!$C$1:$C1000,14)</f>
        <v>38</v>
      </c>
      <c r="G27" s="7">
        <f>countifs(Raw!$D$1:$D1000,$A27,Raw!$C$1:$C1000,0)</f>
        <v>15</v>
      </c>
      <c r="H27" s="7">
        <f>countifs(Raw!$D$1:$D1000,$A27,Raw!$C$1:$C1000,-4)</f>
        <v>10</v>
      </c>
      <c r="I27" s="7">
        <f t="shared" si="2"/>
        <v>63</v>
      </c>
      <c r="J27" s="8">
        <f t="shared" si="3"/>
        <v>0.328125</v>
      </c>
      <c r="K27" s="8">
        <f t="shared" si="4"/>
        <v>0.6031746032</v>
      </c>
      <c r="L27" s="7">
        <f t="shared" si="5"/>
        <v>112</v>
      </c>
      <c r="M27" s="9">
        <f t="shared" si="6"/>
        <v>14</v>
      </c>
      <c r="N27" s="10">
        <f>vlookup($A27,'X-Risk Full'!$A:$M,13,false)</f>
        <v>2</v>
      </c>
      <c r="O27" s="10">
        <f>vlookup($A27,'Math Full'!$A:$M,13,false)</f>
        <v>5.5</v>
      </c>
      <c r="P27" s="10">
        <f>vlookup($A27,'Chemistry Full'!$A:$M,13,false)</f>
        <v>0.5</v>
      </c>
      <c r="Q27" s="10">
        <f>vlookup($A27,'EarthSpace Full'!$A:$M,13,false)</f>
        <v>1</v>
      </c>
      <c r="R27" s="10">
        <f>vlookup($A27,'Biology Full'!$A:$M,13,false)</f>
        <v>0.5</v>
      </c>
      <c r="S27" s="10">
        <f>vlookup($A27,'Physics Full'!$A:$M,13,false)</f>
        <v>5</v>
      </c>
    </row>
    <row r="28">
      <c r="A28" s="6" t="s">
        <v>166</v>
      </c>
      <c r="B28" s="7" t="str">
        <f>vlookup($A28,Users!$B$1:$H1000,3,false)</f>
        <v>Alex</v>
      </c>
      <c r="C28" s="7" t="str">
        <f>vlookup($A28,Users!$B$1:$H1000,6,false)</f>
        <v>NoHo</v>
      </c>
      <c r="D28" s="7">
        <f>vlookup($C28,Teams!$B:$D,2,false)</f>
        <v>10</v>
      </c>
      <c r="E28" s="7">
        <f t="shared" si="1"/>
        <v>240</v>
      </c>
      <c r="F28" s="7">
        <f>countifs(Raw!$D$1:$D1000,$A28,Raw!$C$1:$C1000,4)+countifs(Raw!$D$1:$D1000,$A28,Raw!$C$1:$C1000,14)</f>
        <v>40</v>
      </c>
      <c r="G28" s="7">
        <f>countifs(Raw!$D$1:$D1000,$A28,Raw!$C$1:$C1000,0)</f>
        <v>13</v>
      </c>
      <c r="H28" s="7">
        <f>countifs(Raw!$D$1:$D1000,$A28,Raw!$C$1:$C1000,-4)</f>
        <v>5</v>
      </c>
      <c r="I28" s="7">
        <f t="shared" si="2"/>
        <v>58</v>
      </c>
      <c r="J28" s="8">
        <f t="shared" si="3"/>
        <v>0.2416666667</v>
      </c>
      <c r="K28" s="8">
        <f t="shared" si="4"/>
        <v>0.6896551724</v>
      </c>
      <c r="L28" s="7">
        <f t="shared" si="5"/>
        <v>140</v>
      </c>
      <c r="M28" s="9">
        <f t="shared" si="6"/>
        <v>14</v>
      </c>
      <c r="N28" s="10">
        <f>vlookup($A28,'X-Risk Full'!$A:$M,13,false)</f>
        <v>4.4</v>
      </c>
      <c r="O28" s="10">
        <f>vlookup($A28,'Math Full'!$A:$M,13,false)</f>
        <v>0</v>
      </c>
      <c r="P28" s="10">
        <f>vlookup($A28,'Chemistry Full'!$A:$M,13,false)</f>
        <v>1.2</v>
      </c>
      <c r="Q28" s="10">
        <f>vlookup($A28,'EarthSpace Full'!$A:$M,13,false)</f>
        <v>8</v>
      </c>
      <c r="R28" s="10">
        <f>vlookup($A28,'Biology Full'!$A:$M,13,false)</f>
        <v>-0.8</v>
      </c>
      <c r="S28" s="10">
        <f>vlookup($A28,'Physics Full'!$A:$M,13,false)</f>
        <v>1.2</v>
      </c>
    </row>
    <row r="29">
      <c r="A29" s="6" t="s">
        <v>42</v>
      </c>
      <c r="B29" s="7" t="str">
        <f>vlookup($A29,Users!$B$1:$H1000,3,false)</f>
        <v>Gugan</v>
      </c>
      <c r="C29" s="7" t="str">
        <f>vlookup($A29,Users!$B$1:$H1000,6,false)</f>
        <v>Blair C</v>
      </c>
      <c r="D29" s="7">
        <f>vlookup($C29,Teams!$B:$D,2,false)</f>
        <v>5</v>
      </c>
      <c r="E29" s="7">
        <f t="shared" si="1"/>
        <v>120</v>
      </c>
      <c r="F29" s="7">
        <f>countifs(Raw!$D$1:$D1000,$A29,Raw!$C$1:$C1000,4)+countifs(Raw!$D$1:$D1000,$A29,Raw!$C$1:$C1000,14)</f>
        <v>18</v>
      </c>
      <c r="G29" s="7">
        <f>countifs(Raw!$D$1:$D1000,$A29,Raw!$C$1:$C1000,0)</f>
        <v>10</v>
      </c>
      <c r="H29" s="7">
        <f>countifs(Raw!$D$1:$D1000,$A29,Raw!$C$1:$C1000,-4)</f>
        <v>1</v>
      </c>
      <c r="I29" s="7">
        <f t="shared" si="2"/>
        <v>29</v>
      </c>
      <c r="J29" s="8">
        <f t="shared" si="3"/>
        <v>0.2416666667</v>
      </c>
      <c r="K29" s="8">
        <f t="shared" si="4"/>
        <v>0.6206896552</v>
      </c>
      <c r="L29" s="7">
        <f t="shared" si="5"/>
        <v>68</v>
      </c>
      <c r="M29" s="9">
        <f t="shared" si="6"/>
        <v>13.6</v>
      </c>
      <c r="N29" s="10">
        <f>vlookup($A29,'X-Risk Full'!$A:$M,13,false)</f>
        <v>3.2</v>
      </c>
      <c r="O29" s="10">
        <f>vlookup($A29,'Math Full'!$A:$M,13,false)</f>
        <v>0.8</v>
      </c>
      <c r="P29" s="10">
        <f>vlookup($A29,'Chemistry Full'!$A:$M,13,false)</f>
        <v>4</v>
      </c>
      <c r="Q29" s="10">
        <f>vlookup($A29,'EarthSpace Full'!$A:$M,13,false)</f>
        <v>0.8</v>
      </c>
      <c r="R29" s="10">
        <f>vlookup($A29,'Biology Full'!$A:$M,13,false)</f>
        <v>0</v>
      </c>
      <c r="S29" s="10">
        <f>vlookup($A29,'Physics Full'!$A:$M,13,false)</f>
        <v>4.8</v>
      </c>
    </row>
    <row r="30">
      <c r="A30" s="6" t="s">
        <v>46</v>
      </c>
      <c r="B30" s="7" t="str">
        <f>vlookup($A30,Users!$B$1:$H1000,3,false)</f>
        <v>Aldric</v>
      </c>
      <c r="C30" s="7" t="str">
        <f>vlookup($A30,Users!$B$1:$H1000,6,false)</f>
        <v>WWPN</v>
      </c>
      <c r="D30" s="7">
        <f>vlookup($C30,Teams!$B:$D,2,false)</f>
        <v>5</v>
      </c>
      <c r="E30" s="7">
        <f t="shared" si="1"/>
        <v>120</v>
      </c>
      <c r="F30" s="7">
        <f>countifs(Raw!$D$1:$D1000,$A30,Raw!$C$1:$C1000,4)+countifs(Raw!$D$1:$D1000,$A30,Raw!$C$1:$C1000,14)</f>
        <v>20</v>
      </c>
      <c r="G30" s="7">
        <f>countifs(Raw!$D$1:$D1000,$A30,Raw!$C$1:$C1000,0)</f>
        <v>7</v>
      </c>
      <c r="H30" s="7">
        <f>countifs(Raw!$D$1:$D1000,$A30,Raw!$C$1:$C1000,-4)</f>
        <v>3</v>
      </c>
      <c r="I30" s="7">
        <f t="shared" si="2"/>
        <v>30</v>
      </c>
      <c r="J30" s="8">
        <f t="shared" si="3"/>
        <v>0.25</v>
      </c>
      <c r="K30" s="8">
        <f t="shared" si="4"/>
        <v>0.6666666667</v>
      </c>
      <c r="L30" s="7">
        <f t="shared" si="5"/>
        <v>68</v>
      </c>
      <c r="M30" s="9">
        <f t="shared" si="6"/>
        <v>13.6</v>
      </c>
      <c r="N30" s="10">
        <f>vlookup($A30,'X-Risk Full'!$A:$M,13,false)</f>
        <v>4.8</v>
      </c>
      <c r="O30" s="10">
        <f>vlookup($A30,'Math Full'!$A:$M,13,false)</f>
        <v>0</v>
      </c>
      <c r="P30" s="10">
        <f>vlookup($A30,'Chemistry Full'!$A:$M,13,false)</f>
        <v>0.8</v>
      </c>
      <c r="Q30" s="10">
        <f>vlookup($A30,'EarthSpace Full'!$A:$M,13,false)</f>
        <v>4</v>
      </c>
      <c r="R30" s="10">
        <f>vlookup($A30,'Biology Full'!$A:$M,13,false)</f>
        <v>0</v>
      </c>
      <c r="S30" s="10">
        <f>vlookup($A30,'Physics Full'!$A:$M,13,false)</f>
        <v>4</v>
      </c>
    </row>
    <row r="31">
      <c r="A31" s="6" t="s">
        <v>123</v>
      </c>
      <c r="B31" s="7" t="str">
        <f>vlookup($A31,Users!$B$1:$H1000,3,false)</f>
        <v>Flora</v>
      </c>
      <c r="C31" s="7" t="str">
        <f>vlookup($A31,Users!$B$1:$H1000,6,false)</f>
        <v>Canyon Crest</v>
      </c>
      <c r="D31" s="7">
        <f>vlookup($C31,Teams!$B:$D,2,false)</f>
        <v>5</v>
      </c>
      <c r="E31" s="7">
        <f t="shared" si="1"/>
        <v>120</v>
      </c>
      <c r="F31" s="7">
        <f>countifs(Raw!$D$1:$D1000,$A31,Raw!$C$1:$C1000,4)+countifs(Raw!$D$1:$D1000,$A31,Raw!$C$1:$C1000,14)</f>
        <v>19</v>
      </c>
      <c r="G31" s="7">
        <f>countifs(Raw!$D$1:$D1000,$A31,Raw!$C$1:$C1000,0)</f>
        <v>12</v>
      </c>
      <c r="H31" s="7">
        <f>countifs(Raw!$D$1:$D1000,$A31,Raw!$C$1:$C1000,-4)</f>
        <v>2</v>
      </c>
      <c r="I31" s="7">
        <f t="shared" si="2"/>
        <v>33</v>
      </c>
      <c r="J31" s="8">
        <f t="shared" si="3"/>
        <v>0.275</v>
      </c>
      <c r="K31" s="8">
        <f t="shared" si="4"/>
        <v>0.5757575758</v>
      </c>
      <c r="L31" s="7">
        <f t="shared" si="5"/>
        <v>68</v>
      </c>
      <c r="M31" s="9">
        <f t="shared" si="6"/>
        <v>13.6</v>
      </c>
      <c r="N31" s="10">
        <f>vlookup($A31,'X-Risk Full'!$A:$M,13,false)</f>
        <v>2.4</v>
      </c>
      <c r="O31" s="10">
        <f>vlookup($A31,'Math Full'!$A:$M,13,false)</f>
        <v>0</v>
      </c>
      <c r="P31" s="10">
        <f>vlookup($A31,'Chemistry Full'!$A:$M,13,false)</f>
        <v>0.8</v>
      </c>
      <c r="Q31" s="10">
        <f>vlookup($A31,'EarthSpace Full'!$A:$M,13,false)</f>
        <v>5.6</v>
      </c>
      <c r="R31" s="10">
        <f>vlookup($A31,'Biology Full'!$A:$M,13,false)</f>
        <v>1.6</v>
      </c>
      <c r="S31" s="10">
        <f>vlookup($A31,'Physics Full'!$A:$M,13,false)</f>
        <v>3.2</v>
      </c>
    </row>
    <row r="32">
      <c r="A32" s="6" t="s">
        <v>127</v>
      </c>
      <c r="B32" s="7" t="str">
        <f>vlookup($A32,Users!$B$1:$H1000,3,false)</f>
        <v>Kai</v>
      </c>
      <c r="C32" s="7" t="str">
        <f>vlookup($A32,Users!$B$1:$H1000,6,false)</f>
        <v>Naperville North</v>
      </c>
      <c r="D32" s="7">
        <f>vlookup($C32,Teams!$B:$D,2,false)</f>
        <v>5</v>
      </c>
      <c r="E32" s="7">
        <f t="shared" si="1"/>
        <v>120</v>
      </c>
      <c r="F32" s="7">
        <f>countifs(Raw!$D$1:$D1000,$A32,Raw!$C$1:$C1000,4)+countifs(Raw!$D$1:$D1000,$A32,Raw!$C$1:$C1000,14)</f>
        <v>17</v>
      </c>
      <c r="G32" s="7">
        <f>countifs(Raw!$D$1:$D1000,$A32,Raw!$C$1:$C1000,0)</f>
        <v>11</v>
      </c>
      <c r="H32" s="7">
        <f>countifs(Raw!$D$1:$D1000,$A32,Raw!$C$1:$C1000,-4)</f>
        <v>0</v>
      </c>
      <c r="I32" s="7">
        <f t="shared" si="2"/>
        <v>28</v>
      </c>
      <c r="J32" s="8">
        <f t="shared" si="3"/>
        <v>0.2333333333</v>
      </c>
      <c r="K32" s="8">
        <f t="shared" si="4"/>
        <v>0.6071428571</v>
      </c>
      <c r="L32" s="7">
        <f t="shared" si="5"/>
        <v>68</v>
      </c>
      <c r="M32" s="9">
        <f t="shared" si="6"/>
        <v>13.6</v>
      </c>
      <c r="N32" s="10">
        <f>vlookup($A32,'X-Risk Full'!$A:$M,13,false)</f>
        <v>1.6</v>
      </c>
      <c r="O32" s="10">
        <f>vlookup($A32,'Math Full'!$A:$M,13,false)</f>
        <v>3.2</v>
      </c>
      <c r="P32" s="10">
        <f>vlookup($A32,'Chemistry Full'!$A:$M,13,false)</f>
        <v>1.6</v>
      </c>
      <c r="Q32" s="10">
        <f>vlookup($A32,'EarthSpace Full'!$A:$M,13,false)</f>
        <v>1.6</v>
      </c>
      <c r="R32" s="10">
        <f>vlookup($A32,'Biology Full'!$A:$M,13,false)</f>
        <v>0</v>
      </c>
      <c r="S32" s="10">
        <f>vlookup($A32,'Physics Full'!$A:$M,13,false)</f>
        <v>5.6</v>
      </c>
    </row>
    <row r="33">
      <c r="A33" s="6" t="s">
        <v>185</v>
      </c>
      <c r="B33" s="7" t="str">
        <f>vlookup($A33,Users!$B$1:$H1000,3,false)</f>
        <v>Joseph</v>
      </c>
      <c r="C33" s="7" t="str">
        <f>vlookup($A33,Users!$B$1:$H1000,6,false)</f>
        <v>RMHS</v>
      </c>
      <c r="D33" s="7">
        <f>vlookup($C33,Teams!$B:$D,2,false)</f>
        <v>5</v>
      </c>
      <c r="E33" s="7">
        <f t="shared" si="1"/>
        <v>120</v>
      </c>
      <c r="F33" s="7">
        <f>countifs(Raw!$D$1:$D1000,$A33,Raw!$C$1:$C1000,4)+countifs(Raw!$D$1:$D1000,$A33,Raw!$C$1:$C1000,14)</f>
        <v>25</v>
      </c>
      <c r="G33" s="7">
        <f>countifs(Raw!$D$1:$D1000,$A33,Raw!$C$1:$C1000,0)</f>
        <v>16</v>
      </c>
      <c r="H33" s="7">
        <f>countifs(Raw!$D$1:$D1000,$A33,Raw!$C$1:$C1000,-4)</f>
        <v>8</v>
      </c>
      <c r="I33" s="7">
        <f t="shared" si="2"/>
        <v>49</v>
      </c>
      <c r="J33" s="8">
        <f t="shared" si="3"/>
        <v>0.4083333333</v>
      </c>
      <c r="K33" s="8">
        <f t="shared" si="4"/>
        <v>0.5102040816</v>
      </c>
      <c r="L33" s="7">
        <f t="shared" si="5"/>
        <v>68</v>
      </c>
      <c r="M33" s="9">
        <f t="shared" si="6"/>
        <v>13.6</v>
      </c>
      <c r="N33" s="10">
        <f>vlookup($A33,'X-Risk Full'!$A:$M,13,false)</f>
        <v>1.6</v>
      </c>
      <c r="O33" s="10">
        <f>vlookup($A33,'Math Full'!$A:$M,13,false)</f>
        <v>0</v>
      </c>
      <c r="P33" s="10">
        <f>vlookup($A33,'Chemistry Full'!$A:$M,13,false)</f>
        <v>1.6</v>
      </c>
      <c r="Q33" s="10">
        <f>vlookup($A33,'EarthSpace Full'!$A:$M,13,false)</f>
        <v>3.2</v>
      </c>
      <c r="R33" s="10">
        <f>vlookup($A33,'Biology Full'!$A:$M,13,false)</f>
        <v>4</v>
      </c>
      <c r="S33" s="10">
        <f>vlookup($A33,'Physics Full'!$A:$M,13,false)</f>
        <v>3.2</v>
      </c>
    </row>
    <row r="34">
      <c r="A34" s="6" t="s">
        <v>82</v>
      </c>
      <c r="B34" s="7" t="str">
        <f>vlookup($A34,Users!$B$1:$H1000,3,false)</f>
        <v>Rohan</v>
      </c>
      <c r="C34" s="7" t="str">
        <f>vlookup($A34,Users!$B$1:$H1000,6,false)</f>
        <v>Ladue</v>
      </c>
      <c r="D34" s="7">
        <f>vlookup($C34,Teams!$B:$D,2,false)</f>
        <v>5</v>
      </c>
      <c r="E34" s="7">
        <f t="shared" si="1"/>
        <v>120</v>
      </c>
      <c r="F34" s="7">
        <f>countifs(Raw!$D$1:$D1000,$A34,Raw!$C$1:$C1000,4)+countifs(Raw!$D$1:$D1000,$A34,Raw!$C$1:$C1000,14)</f>
        <v>16</v>
      </c>
      <c r="G34" s="7">
        <f>countifs(Raw!$D$1:$D1000,$A34,Raw!$C$1:$C1000,0)</f>
        <v>8</v>
      </c>
      <c r="H34" s="7">
        <f>countifs(Raw!$D$1:$D1000,$A34,Raw!$C$1:$C1000,-4)</f>
        <v>0</v>
      </c>
      <c r="I34" s="7">
        <f t="shared" si="2"/>
        <v>24</v>
      </c>
      <c r="J34" s="8">
        <f t="shared" si="3"/>
        <v>0.2</v>
      </c>
      <c r="K34" s="8">
        <f t="shared" si="4"/>
        <v>0.6666666667</v>
      </c>
      <c r="L34" s="7">
        <f t="shared" si="5"/>
        <v>64</v>
      </c>
      <c r="M34" s="9">
        <f t="shared" si="6"/>
        <v>12.8</v>
      </c>
      <c r="N34" s="10">
        <f>vlookup($A34,'X-Risk Full'!$A:$M,13,false)</f>
        <v>0.8</v>
      </c>
      <c r="O34" s="10">
        <f>vlookup($A34,'Math Full'!$A:$M,13,false)</f>
        <v>0</v>
      </c>
      <c r="P34" s="10">
        <f>vlookup($A34,'Chemistry Full'!$A:$M,13,false)</f>
        <v>7.2</v>
      </c>
      <c r="Q34" s="10">
        <f>vlookup($A34,'EarthSpace Full'!$A:$M,13,false)</f>
        <v>0.8</v>
      </c>
      <c r="R34" s="10">
        <f>vlookup($A34,'Biology Full'!$A:$M,13,false)</f>
        <v>2.4</v>
      </c>
      <c r="S34" s="10">
        <f>vlookup($A34,'Physics Full'!$A:$M,13,false)</f>
        <v>1.6</v>
      </c>
    </row>
    <row r="35">
      <c r="A35" s="6" t="s">
        <v>170</v>
      </c>
      <c r="B35" s="7" t="str">
        <f>vlookup($A35,Users!$B$1:$H1000,3,false)</f>
        <v>Phoenix</v>
      </c>
      <c r="C35" s="7" t="str">
        <f>vlookup($A35,Users!$B$1:$H1000,6,false)</f>
        <v>Seven Lakes</v>
      </c>
      <c r="D35" s="7">
        <f>vlookup($C35,Teams!$B:$D,2,false)</f>
        <v>5</v>
      </c>
      <c r="E35" s="7">
        <f t="shared" si="1"/>
        <v>120</v>
      </c>
      <c r="F35" s="7">
        <f>countifs(Raw!$D$1:$D1000,$A35,Raw!$C$1:$C1000,4)+countifs(Raw!$D$1:$D1000,$A35,Raw!$C$1:$C1000,14)</f>
        <v>23</v>
      </c>
      <c r="G35" s="7">
        <f>countifs(Raw!$D$1:$D1000,$A35,Raw!$C$1:$C1000,0)</f>
        <v>6</v>
      </c>
      <c r="H35" s="7">
        <f>countifs(Raw!$D$1:$D1000,$A35,Raw!$C$1:$C1000,-4)</f>
        <v>7</v>
      </c>
      <c r="I35" s="7">
        <f t="shared" si="2"/>
        <v>36</v>
      </c>
      <c r="J35" s="8">
        <f t="shared" si="3"/>
        <v>0.3</v>
      </c>
      <c r="K35" s="8">
        <f t="shared" si="4"/>
        <v>0.6388888889</v>
      </c>
      <c r="L35" s="7">
        <f t="shared" si="5"/>
        <v>64</v>
      </c>
      <c r="M35" s="9">
        <f t="shared" si="6"/>
        <v>12.8</v>
      </c>
      <c r="N35" s="10">
        <f>vlookup($A35,'X-Risk Full'!$A:$M,13,false)</f>
        <v>4</v>
      </c>
      <c r="O35" s="10">
        <f>vlookup($A35,'Math Full'!$A:$M,13,false)</f>
        <v>0.8</v>
      </c>
      <c r="P35" s="10">
        <f>vlookup($A35,'Chemistry Full'!$A:$M,13,false)</f>
        <v>6.4</v>
      </c>
      <c r="Q35" s="10">
        <f>vlookup($A35,'EarthSpace Full'!$A:$M,13,false)</f>
        <v>0.8</v>
      </c>
      <c r="R35" s="10">
        <f>vlookup($A35,'Biology Full'!$A:$M,13,false)</f>
        <v>-0.8</v>
      </c>
      <c r="S35" s="10">
        <f>vlookup($A35,'Physics Full'!$A:$M,13,false)</f>
        <v>1.6</v>
      </c>
    </row>
    <row r="36">
      <c r="A36" s="6" t="s">
        <v>73</v>
      </c>
      <c r="B36" s="7" t="str">
        <f>vlookup($A36,Users!$B$1:$H1000,3,false)</f>
        <v>Ray</v>
      </c>
      <c r="C36" s="7" t="str">
        <f>vlookup($A36,Users!$B$1:$H1000,6,false)</f>
        <v>Middleton</v>
      </c>
      <c r="D36" s="7">
        <f>vlookup($C36,Teams!$B:$D,2,false)</f>
        <v>5</v>
      </c>
      <c r="E36" s="7">
        <f t="shared" si="1"/>
        <v>120</v>
      </c>
      <c r="F36" s="7">
        <f>countifs(Raw!$D$1:$D1000,$A36,Raw!$C$1:$C1000,4)+countifs(Raw!$D$1:$D1000,$A36,Raw!$C$1:$C1000,14)</f>
        <v>18</v>
      </c>
      <c r="G36" s="7">
        <f>countifs(Raw!$D$1:$D1000,$A36,Raw!$C$1:$C1000,0)</f>
        <v>5</v>
      </c>
      <c r="H36" s="7">
        <f>countifs(Raw!$D$1:$D1000,$A36,Raw!$C$1:$C1000,-4)</f>
        <v>3</v>
      </c>
      <c r="I36" s="7">
        <f t="shared" si="2"/>
        <v>26</v>
      </c>
      <c r="J36" s="8">
        <f t="shared" si="3"/>
        <v>0.2166666667</v>
      </c>
      <c r="K36" s="8">
        <f t="shared" si="4"/>
        <v>0.6923076923</v>
      </c>
      <c r="L36" s="7">
        <f t="shared" si="5"/>
        <v>60</v>
      </c>
      <c r="M36" s="9">
        <f t="shared" si="6"/>
        <v>12</v>
      </c>
      <c r="N36" s="10">
        <f>vlookup($A36,'X-Risk Full'!$A:$M,13,false)</f>
        <v>2.4</v>
      </c>
      <c r="O36" s="10">
        <f>vlookup($A36,'Math Full'!$A:$M,13,false)</f>
        <v>1.6</v>
      </c>
      <c r="P36" s="10">
        <f>vlookup($A36,'Chemistry Full'!$A:$M,13,false)</f>
        <v>0</v>
      </c>
      <c r="Q36" s="10">
        <f>vlookup($A36,'EarthSpace Full'!$A:$M,13,false)</f>
        <v>4.8</v>
      </c>
      <c r="R36" s="10">
        <f>vlookup($A36,'Biology Full'!$A:$M,13,false)</f>
        <v>0.8</v>
      </c>
      <c r="S36" s="10">
        <f>vlookup($A36,'Physics Full'!$A:$M,13,false)</f>
        <v>2.4</v>
      </c>
    </row>
    <row r="37">
      <c r="A37" s="6" t="s">
        <v>118</v>
      </c>
      <c r="B37" s="7" t="str">
        <f>vlookup($A37,Users!$B$1:$H1000,3,false)</f>
        <v>Tristan</v>
      </c>
      <c r="C37" s="7" t="str">
        <f>vlookup($A37,Users!$B$1:$H1000,6,false)</f>
        <v>Interlake B</v>
      </c>
      <c r="D37" s="7">
        <f>vlookup($C37,Teams!$B:$D,2,false)</f>
        <v>6</v>
      </c>
      <c r="E37" s="7">
        <f t="shared" si="1"/>
        <v>144</v>
      </c>
      <c r="F37" s="7">
        <f>countifs(Raw!$D$1:$D1000,$A37,Raw!$C$1:$C1000,4)+countifs(Raw!$D$1:$D1000,$A37,Raw!$C$1:$C1000,14)</f>
        <v>18</v>
      </c>
      <c r="G37" s="7">
        <f>countifs(Raw!$D$1:$D1000,$A37,Raw!$C$1:$C1000,0)</f>
        <v>14</v>
      </c>
      <c r="H37" s="7">
        <f>countifs(Raw!$D$1:$D1000,$A37,Raw!$C$1:$C1000,-4)</f>
        <v>0</v>
      </c>
      <c r="I37" s="7">
        <f t="shared" si="2"/>
        <v>32</v>
      </c>
      <c r="J37" s="8">
        <f t="shared" si="3"/>
        <v>0.2222222222</v>
      </c>
      <c r="K37" s="8">
        <f t="shared" si="4"/>
        <v>0.5625</v>
      </c>
      <c r="L37" s="7">
        <f t="shared" si="5"/>
        <v>72</v>
      </c>
      <c r="M37" s="9">
        <f t="shared" si="6"/>
        <v>12</v>
      </c>
      <c r="N37" s="10">
        <f>vlookup($A37,'X-Risk Full'!$A:$M,13,false)</f>
        <v>1.333333333</v>
      </c>
      <c r="O37" s="10">
        <f>vlookup($A37,'Math Full'!$A:$M,13,false)</f>
        <v>8</v>
      </c>
      <c r="P37" s="10">
        <f>vlookup($A37,'Chemistry Full'!$A:$M,13,false)</f>
        <v>0.6666666667</v>
      </c>
      <c r="Q37" s="10">
        <f>vlookup($A37,'EarthSpace Full'!$A:$M,13,false)</f>
        <v>0</v>
      </c>
      <c r="R37" s="10">
        <f>vlookup($A37,'Biology Full'!$A:$M,13,false)</f>
        <v>0</v>
      </c>
      <c r="S37" s="10">
        <f>vlookup($A37,'Physics Full'!$A:$M,13,false)</f>
        <v>2</v>
      </c>
    </row>
    <row r="38">
      <c r="A38" s="6" t="s">
        <v>158</v>
      </c>
      <c r="B38" s="7" t="str">
        <f>vlookup($A38,Users!$B$1:$H1000,3,false)</f>
        <v>Eric</v>
      </c>
      <c r="C38" s="7" t="str">
        <f>vlookup($A38,Users!$B$1:$H1000,6,false)</f>
        <v>Wayzata</v>
      </c>
      <c r="D38" s="7">
        <f>vlookup($C38,Teams!$B:$D,2,false)</f>
        <v>5</v>
      </c>
      <c r="E38" s="7">
        <f t="shared" si="1"/>
        <v>120</v>
      </c>
      <c r="F38" s="7">
        <f>countifs(Raw!$D$1:$D1000,$A38,Raw!$C$1:$C1000,4)+countifs(Raw!$D$1:$D1000,$A38,Raw!$C$1:$C1000,14)</f>
        <v>17</v>
      </c>
      <c r="G38" s="7">
        <f>countifs(Raw!$D$1:$D1000,$A38,Raw!$C$1:$C1000,0)</f>
        <v>19</v>
      </c>
      <c r="H38" s="7">
        <f>countifs(Raw!$D$1:$D1000,$A38,Raw!$C$1:$C1000,-4)</f>
        <v>2</v>
      </c>
      <c r="I38" s="7">
        <f t="shared" si="2"/>
        <v>38</v>
      </c>
      <c r="J38" s="8">
        <f t="shared" si="3"/>
        <v>0.3166666667</v>
      </c>
      <c r="K38" s="8">
        <f t="shared" si="4"/>
        <v>0.4473684211</v>
      </c>
      <c r="L38" s="7">
        <f t="shared" si="5"/>
        <v>60</v>
      </c>
      <c r="M38" s="9">
        <f t="shared" si="6"/>
        <v>12</v>
      </c>
      <c r="N38" s="10">
        <f>vlookup($A38,'X-Risk Full'!$A:$M,13,false)</f>
        <v>0.8</v>
      </c>
      <c r="O38" s="10">
        <f>vlookup($A38,'Math Full'!$A:$M,13,false)</f>
        <v>6.4</v>
      </c>
      <c r="P38" s="10">
        <f>vlookup($A38,'Chemistry Full'!$A:$M,13,false)</f>
        <v>0.8</v>
      </c>
      <c r="Q38" s="10">
        <f>vlookup($A38,'EarthSpace Full'!$A:$M,13,false)</f>
        <v>1.6</v>
      </c>
      <c r="R38" s="10">
        <f>vlookup($A38,'Biology Full'!$A:$M,13,false)</f>
        <v>0</v>
      </c>
      <c r="S38" s="10">
        <f>vlookup($A38,'Physics Full'!$A:$M,13,false)</f>
        <v>2.4</v>
      </c>
    </row>
    <row r="39">
      <c r="A39" s="6" t="s">
        <v>171</v>
      </c>
      <c r="B39" s="7" t="str">
        <f>vlookup($A39,Users!$B$1:$H1000,3,false)</f>
        <v>Richard</v>
      </c>
      <c r="C39" s="7" t="str">
        <f>vlookup($A39,Users!$B$1:$H1000,6,false)</f>
        <v>NoHo</v>
      </c>
      <c r="D39" s="7">
        <f>vlookup($C39,Teams!$B:$D,2,false)</f>
        <v>10</v>
      </c>
      <c r="E39" s="7">
        <f t="shared" si="1"/>
        <v>240</v>
      </c>
      <c r="F39" s="7">
        <f>countifs(Raw!$D$1:$D1000,$A39,Raw!$C$1:$C1000,4)+countifs(Raw!$D$1:$D1000,$A39,Raw!$C$1:$C1000,14)</f>
        <v>31</v>
      </c>
      <c r="G39" s="7">
        <f>countifs(Raw!$D$1:$D1000,$A39,Raw!$C$1:$C1000,0)</f>
        <v>8</v>
      </c>
      <c r="H39" s="7">
        <f>countifs(Raw!$D$1:$D1000,$A39,Raw!$C$1:$C1000,-4)</f>
        <v>1</v>
      </c>
      <c r="I39" s="7">
        <f t="shared" si="2"/>
        <v>40</v>
      </c>
      <c r="J39" s="8">
        <f t="shared" si="3"/>
        <v>0.1666666667</v>
      </c>
      <c r="K39" s="8">
        <f t="shared" si="4"/>
        <v>0.775</v>
      </c>
      <c r="L39" s="7">
        <f t="shared" si="5"/>
        <v>120</v>
      </c>
      <c r="M39" s="9">
        <f t="shared" si="6"/>
        <v>12</v>
      </c>
      <c r="N39" s="10">
        <f>vlookup($A39,'X-Risk Full'!$A:$M,13,false)</f>
        <v>2</v>
      </c>
      <c r="O39" s="10">
        <f>vlookup($A39,'Math Full'!$A:$M,13,false)</f>
        <v>0</v>
      </c>
      <c r="P39" s="10">
        <f>vlookup($A39,'Chemistry Full'!$A:$M,13,false)</f>
        <v>0.4</v>
      </c>
      <c r="Q39" s="10">
        <f>vlookup($A39,'EarthSpace Full'!$A:$M,13,false)</f>
        <v>0</v>
      </c>
      <c r="R39" s="10">
        <f>vlookup($A39,'Biology Full'!$A:$M,13,false)</f>
        <v>8.4</v>
      </c>
      <c r="S39" s="10">
        <f>vlookup($A39,'Physics Full'!$A:$M,13,false)</f>
        <v>1.2</v>
      </c>
    </row>
    <row r="40">
      <c r="A40" s="6" t="s">
        <v>183</v>
      </c>
      <c r="B40" s="7" t="str">
        <f>vlookup($A40,Users!$B$1:$H1000,3,false)</f>
        <v>Thaddeus</v>
      </c>
      <c r="C40" s="7" t="str">
        <f>vlookup($A40,Users!$B$1:$H1000,6,false)</f>
        <v>Venice</v>
      </c>
      <c r="D40" s="7">
        <f>vlookup($C40,Teams!$B:$D,2,false)</f>
        <v>5</v>
      </c>
      <c r="E40" s="7">
        <f t="shared" si="1"/>
        <v>120</v>
      </c>
      <c r="F40" s="7">
        <f>countifs(Raw!$D$1:$D1000,$A40,Raw!$C$1:$C1000,4)+countifs(Raw!$D$1:$D1000,$A40,Raw!$C$1:$C1000,14)</f>
        <v>16</v>
      </c>
      <c r="G40" s="7">
        <f>countifs(Raw!$D$1:$D1000,$A40,Raw!$C$1:$C1000,0)</f>
        <v>6</v>
      </c>
      <c r="H40" s="7">
        <f>countifs(Raw!$D$1:$D1000,$A40,Raw!$C$1:$C1000,-4)</f>
        <v>1</v>
      </c>
      <c r="I40" s="7">
        <f t="shared" si="2"/>
        <v>23</v>
      </c>
      <c r="J40" s="8">
        <f t="shared" si="3"/>
        <v>0.1916666667</v>
      </c>
      <c r="K40" s="8">
        <f t="shared" si="4"/>
        <v>0.6956521739</v>
      </c>
      <c r="L40" s="7">
        <f t="shared" si="5"/>
        <v>60</v>
      </c>
      <c r="M40" s="9">
        <f t="shared" si="6"/>
        <v>12</v>
      </c>
      <c r="N40" s="10">
        <f>vlookup($A40,'X-Risk Full'!$A:$M,13,false)</f>
        <v>4.8</v>
      </c>
      <c r="O40" s="10">
        <f>vlookup($A40,'Math Full'!$A:$M,13,false)</f>
        <v>0</v>
      </c>
      <c r="P40" s="10">
        <f>vlookup($A40,'Chemistry Full'!$A:$M,13,false)</f>
        <v>0</v>
      </c>
      <c r="Q40" s="10">
        <f>vlookup($A40,'EarthSpace Full'!$A:$M,13,false)</f>
        <v>6.4</v>
      </c>
      <c r="R40" s="10">
        <f>vlookup($A40,'Biology Full'!$A:$M,13,false)</f>
        <v>0</v>
      </c>
      <c r="S40" s="10">
        <f>vlookup($A40,'Physics Full'!$A:$M,13,false)</f>
        <v>0.8</v>
      </c>
    </row>
    <row r="41">
      <c r="A41" s="6" t="s">
        <v>140</v>
      </c>
      <c r="B41" s="7" t="str">
        <f>vlookup($A41,Users!$B$1:$H1000,3,false)</f>
        <v>Tanmay</v>
      </c>
      <c r="C41" s="7" t="str">
        <f>vlookup($A41,Users!$B$1:$H1000,6,false)</f>
        <v>Lexington B</v>
      </c>
      <c r="D41" s="7">
        <f>vlookup($C41,Teams!$B:$D,2,false)</f>
        <v>6</v>
      </c>
      <c r="E41" s="7">
        <f t="shared" si="1"/>
        <v>144</v>
      </c>
      <c r="F41" s="7">
        <f>countifs(Raw!$D$1:$D1000,$A41,Raw!$C$1:$C1000,4)+countifs(Raw!$D$1:$D1000,$A41,Raw!$C$1:$C1000,14)</f>
        <v>17</v>
      </c>
      <c r="G41" s="7">
        <f>countifs(Raw!$D$1:$D1000,$A41,Raw!$C$1:$C1000,0)</f>
        <v>8</v>
      </c>
      <c r="H41" s="7">
        <f>countifs(Raw!$D$1:$D1000,$A41,Raw!$C$1:$C1000,-4)</f>
        <v>0</v>
      </c>
      <c r="I41" s="7">
        <f t="shared" si="2"/>
        <v>25</v>
      </c>
      <c r="J41" s="8">
        <f t="shared" si="3"/>
        <v>0.1736111111</v>
      </c>
      <c r="K41" s="8">
        <f t="shared" si="4"/>
        <v>0.68</v>
      </c>
      <c r="L41" s="7">
        <f t="shared" si="5"/>
        <v>68</v>
      </c>
      <c r="M41" s="9">
        <f t="shared" si="6"/>
        <v>11.33333333</v>
      </c>
      <c r="N41" s="10">
        <f>vlookup($A41,'X-Risk Full'!$A:$M,13,false)</f>
        <v>1.333333333</v>
      </c>
      <c r="O41" s="10">
        <f>vlookup($A41,'Math Full'!$A:$M,13,false)</f>
        <v>1.333333333</v>
      </c>
      <c r="P41" s="10">
        <f>vlookup($A41,'Chemistry Full'!$A:$M,13,false)</f>
        <v>2</v>
      </c>
      <c r="Q41" s="10">
        <f>vlookup($A41,'EarthSpace Full'!$A:$M,13,false)</f>
        <v>0.6666666667</v>
      </c>
      <c r="R41" s="10">
        <f>vlookup($A41,'Biology Full'!$A:$M,13,false)</f>
        <v>0</v>
      </c>
      <c r="S41" s="10">
        <f>vlookup($A41,'Physics Full'!$A:$M,13,false)</f>
        <v>6</v>
      </c>
    </row>
    <row r="42">
      <c r="A42" s="6" t="s">
        <v>47</v>
      </c>
      <c r="B42" s="7" t="str">
        <f>vlookup($A42,Users!$B$1:$H1000,3,false)</f>
        <v>Allison</v>
      </c>
      <c r="C42" s="7" t="str">
        <f>vlookup($A42,Users!$B$1:$H1000,6,false)</f>
        <v>Iolani</v>
      </c>
      <c r="D42" s="7">
        <f>vlookup($C42,Teams!$B:$D,2,false)</f>
        <v>5</v>
      </c>
      <c r="E42" s="7">
        <f t="shared" si="1"/>
        <v>120</v>
      </c>
      <c r="F42" s="7">
        <f>countifs(Raw!$D$1:$D1000,$A42,Raw!$C$1:$C1000,4)+countifs(Raw!$D$1:$D1000,$A42,Raw!$C$1:$C1000,14)</f>
        <v>14</v>
      </c>
      <c r="G42" s="7">
        <f>countifs(Raw!$D$1:$D1000,$A42,Raw!$C$1:$C1000,0)</f>
        <v>7</v>
      </c>
      <c r="H42" s="7">
        <f>countifs(Raw!$D$1:$D1000,$A42,Raw!$C$1:$C1000,-4)</f>
        <v>0</v>
      </c>
      <c r="I42" s="7">
        <f t="shared" si="2"/>
        <v>21</v>
      </c>
      <c r="J42" s="8">
        <f t="shared" si="3"/>
        <v>0.175</v>
      </c>
      <c r="K42" s="8">
        <f t="shared" si="4"/>
        <v>0.6666666667</v>
      </c>
      <c r="L42" s="7">
        <f t="shared" si="5"/>
        <v>56</v>
      </c>
      <c r="M42" s="9">
        <f t="shared" si="6"/>
        <v>11.2</v>
      </c>
      <c r="N42" s="10">
        <f>vlookup($A42,'X-Risk Full'!$A:$M,13,false)</f>
        <v>0.8</v>
      </c>
      <c r="O42" s="10">
        <f>vlookup($A42,'Math Full'!$A:$M,13,false)</f>
        <v>1.6</v>
      </c>
      <c r="P42" s="10">
        <f>vlookup($A42,'Chemistry Full'!$A:$M,13,false)</f>
        <v>1.6</v>
      </c>
      <c r="Q42" s="10">
        <f>vlookup($A42,'EarthSpace Full'!$A:$M,13,false)</f>
        <v>4</v>
      </c>
      <c r="R42" s="10">
        <f>vlookup($A42,'Biology Full'!$A:$M,13,false)</f>
        <v>0</v>
      </c>
      <c r="S42" s="10">
        <f>vlookup($A42,'Physics Full'!$A:$M,13,false)</f>
        <v>3.2</v>
      </c>
    </row>
    <row r="43">
      <c r="A43" s="6" t="s">
        <v>51</v>
      </c>
      <c r="B43" s="7" t="str">
        <f>vlookup($A43,Users!$B$1:$H1000,3,false)</f>
        <v>Krutharth</v>
      </c>
      <c r="C43" s="7" t="str">
        <f>vlookup($A43,Users!$B$1:$H1000,6,false)</f>
        <v>WWPN</v>
      </c>
      <c r="D43" s="7">
        <f>vlookup($C43,Teams!$B:$D,2,false)</f>
        <v>5</v>
      </c>
      <c r="E43" s="7">
        <f t="shared" si="1"/>
        <v>120</v>
      </c>
      <c r="F43" s="7">
        <f>countifs(Raw!$D$1:$D1000,$A43,Raw!$C$1:$C1000,4)+countifs(Raw!$D$1:$D1000,$A43,Raw!$C$1:$C1000,14)</f>
        <v>15</v>
      </c>
      <c r="G43" s="7">
        <f>countifs(Raw!$D$1:$D1000,$A43,Raw!$C$1:$C1000,0)</f>
        <v>5</v>
      </c>
      <c r="H43" s="7">
        <f>countifs(Raw!$D$1:$D1000,$A43,Raw!$C$1:$C1000,-4)</f>
        <v>1</v>
      </c>
      <c r="I43" s="7">
        <f t="shared" si="2"/>
        <v>21</v>
      </c>
      <c r="J43" s="8">
        <f t="shared" si="3"/>
        <v>0.175</v>
      </c>
      <c r="K43" s="8">
        <f t="shared" si="4"/>
        <v>0.7142857143</v>
      </c>
      <c r="L43" s="7">
        <f t="shared" si="5"/>
        <v>56</v>
      </c>
      <c r="M43" s="9">
        <f t="shared" si="6"/>
        <v>11.2</v>
      </c>
      <c r="N43" s="10">
        <f>vlookup($A43,'X-Risk Full'!$A:$M,13,false)</f>
        <v>0.8</v>
      </c>
      <c r="O43" s="10">
        <f>vlookup($A43,'Math Full'!$A:$M,13,false)</f>
        <v>0</v>
      </c>
      <c r="P43" s="10">
        <f>vlookup($A43,'Chemistry Full'!$A:$M,13,false)</f>
        <v>0</v>
      </c>
      <c r="Q43" s="10">
        <f>vlookup($A43,'EarthSpace Full'!$A:$M,13,false)</f>
        <v>0</v>
      </c>
      <c r="R43" s="10">
        <f>vlookup($A43,'Biology Full'!$A:$M,13,false)</f>
        <v>10.4</v>
      </c>
      <c r="S43" s="10">
        <f>vlookup($A43,'Physics Full'!$A:$M,13,false)</f>
        <v>0</v>
      </c>
    </row>
    <row r="44">
      <c r="A44" s="6" t="s">
        <v>72</v>
      </c>
      <c r="B44" s="7" t="str">
        <f>vlookup($A44,Users!$B$1:$H1000,3,false)</f>
        <v>Owen</v>
      </c>
      <c r="C44" s="7" t="str">
        <f>vlookup($A44,Users!$B$1:$H1000,6,false)</f>
        <v>Middleton</v>
      </c>
      <c r="D44" s="7">
        <f>vlookup($C44,Teams!$B:$D,2,false)</f>
        <v>5</v>
      </c>
      <c r="E44" s="7">
        <f t="shared" si="1"/>
        <v>120</v>
      </c>
      <c r="F44" s="7">
        <f>countifs(Raw!$D$1:$D1000,$A44,Raw!$C$1:$C1000,4)+countifs(Raw!$D$1:$D1000,$A44,Raw!$C$1:$C1000,14)</f>
        <v>15</v>
      </c>
      <c r="G44" s="7">
        <f>countifs(Raw!$D$1:$D1000,$A44,Raw!$C$1:$C1000,0)</f>
        <v>2</v>
      </c>
      <c r="H44" s="7">
        <f>countifs(Raw!$D$1:$D1000,$A44,Raw!$C$1:$C1000,-4)</f>
        <v>1</v>
      </c>
      <c r="I44" s="7">
        <f t="shared" si="2"/>
        <v>18</v>
      </c>
      <c r="J44" s="8">
        <f t="shared" si="3"/>
        <v>0.15</v>
      </c>
      <c r="K44" s="8">
        <f t="shared" si="4"/>
        <v>0.8333333333</v>
      </c>
      <c r="L44" s="7">
        <f t="shared" si="5"/>
        <v>56</v>
      </c>
      <c r="M44" s="9">
        <f t="shared" si="6"/>
        <v>11.2</v>
      </c>
      <c r="N44" s="10">
        <f>vlookup($A44,'X-Risk Full'!$A:$M,13,false)</f>
        <v>2.4</v>
      </c>
      <c r="O44" s="10">
        <f>vlookup($A44,'Math Full'!$A:$M,13,false)</f>
        <v>0</v>
      </c>
      <c r="P44" s="10">
        <f>vlookup($A44,'Chemistry Full'!$A:$M,13,false)</f>
        <v>0.8</v>
      </c>
      <c r="Q44" s="10">
        <f>vlookup($A44,'EarthSpace Full'!$A:$M,13,false)</f>
        <v>0.8</v>
      </c>
      <c r="R44" s="10">
        <f>vlookup($A44,'Biology Full'!$A:$M,13,false)</f>
        <v>7.2</v>
      </c>
      <c r="S44" s="10">
        <f>vlookup($A44,'Physics Full'!$A:$M,13,false)</f>
        <v>0</v>
      </c>
    </row>
    <row r="45">
      <c r="A45" s="6" t="s">
        <v>111</v>
      </c>
      <c r="B45" s="7" t="str">
        <f>vlookup($A45,Users!$B$1:$H1000,3,false)</f>
        <v>Aditya</v>
      </c>
      <c r="C45" s="7" t="str">
        <f>vlookup($A45,Users!$B$1:$H1000,6,false)</f>
        <v>Pullman</v>
      </c>
      <c r="D45" s="7">
        <f>vlookup($C45,Teams!$B:$D,2,false)</f>
        <v>5</v>
      </c>
      <c r="E45" s="7">
        <f t="shared" si="1"/>
        <v>120</v>
      </c>
      <c r="F45" s="7">
        <f>countifs(Raw!$D$1:$D1000,$A45,Raw!$C$1:$C1000,4)+countifs(Raw!$D$1:$D1000,$A45,Raw!$C$1:$C1000,14)</f>
        <v>15</v>
      </c>
      <c r="G45" s="7">
        <f>countifs(Raw!$D$1:$D1000,$A45,Raw!$C$1:$C1000,0)</f>
        <v>6</v>
      </c>
      <c r="H45" s="7">
        <f>countifs(Raw!$D$1:$D1000,$A45,Raw!$C$1:$C1000,-4)</f>
        <v>1</v>
      </c>
      <c r="I45" s="7">
        <f t="shared" si="2"/>
        <v>22</v>
      </c>
      <c r="J45" s="8">
        <f t="shared" si="3"/>
        <v>0.1833333333</v>
      </c>
      <c r="K45" s="8">
        <f t="shared" si="4"/>
        <v>0.6818181818</v>
      </c>
      <c r="L45" s="7">
        <f t="shared" si="5"/>
        <v>56</v>
      </c>
      <c r="M45" s="9">
        <f t="shared" si="6"/>
        <v>11.2</v>
      </c>
      <c r="N45" s="10">
        <f>vlookup($A45,'X-Risk Full'!$A:$M,13,false)</f>
        <v>0.8</v>
      </c>
      <c r="O45" s="10">
        <f>vlookup($A45,'Math Full'!$A:$M,13,false)</f>
        <v>5.6</v>
      </c>
      <c r="P45" s="10">
        <f>vlookup($A45,'Chemistry Full'!$A:$M,13,false)</f>
        <v>2.4</v>
      </c>
      <c r="Q45" s="10">
        <f>vlookup($A45,'EarthSpace Full'!$A:$M,13,false)</f>
        <v>0</v>
      </c>
      <c r="R45" s="10">
        <f>vlookup($A45,'Biology Full'!$A:$M,13,false)</f>
        <v>0</v>
      </c>
      <c r="S45" s="10">
        <f>vlookup($A45,'Physics Full'!$A:$M,13,false)</f>
        <v>2.4</v>
      </c>
    </row>
    <row r="46">
      <c r="A46" s="6" t="s">
        <v>112</v>
      </c>
      <c r="B46" s="7" t="str">
        <f>vlookup($A46,Users!$B$1:$H1000,3,false)</f>
        <v>David</v>
      </c>
      <c r="C46" s="7" t="str">
        <f>vlookup($A46,Users!$B$1:$H1000,6,false)</f>
        <v>Lynbrook</v>
      </c>
      <c r="D46" s="7">
        <f>vlookup($C46,Teams!$B:$D,2,false)</f>
        <v>5</v>
      </c>
      <c r="E46" s="7">
        <f t="shared" si="1"/>
        <v>120</v>
      </c>
      <c r="F46" s="7">
        <f>countifs(Raw!$D$1:$D1000,$A46,Raw!$C$1:$C1000,4)+countifs(Raw!$D$1:$D1000,$A46,Raw!$C$1:$C1000,14)</f>
        <v>16</v>
      </c>
      <c r="G46" s="7">
        <f>countifs(Raw!$D$1:$D1000,$A46,Raw!$C$1:$C1000,0)</f>
        <v>8</v>
      </c>
      <c r="H46" s="7">
        <f>countifs(Raw!$D$1:$D1000,$A46,Raw!$C$1:$C1000,-4)</f>
        <v>2</v>
      </c>
      <c r="I46" s="7">
        <f t="shared" si="2"/>
        <v>26</v>
      </c>
      <c r="J46" s="8">
        <f t="shared" si="3"/>
        <v>0.2166666667</v>
      </c>
      <c r="K46" s="8">
        <f t="shared" si="4"/>
        <v>0.6153846154</v>
      </c>
      <c r="L46" s="7">
        <f t="shared" si="5"/>
        <v>56</v>
      </c>
      <c r="M46" s="9">
        <f t="shared" si="6"/>
        <v>11.2</v>
      </c>
      <c r="N46" s="10">
        <f>vlookup($A46,'X-Risk Full'!$A:$M,13,false)</f>
        <v>0.8</v>
      </c>
      <c r="O46" s="10">
        <f>vlookup($A46,'Math Full'!$A:$M,13,false)</f>
        <v>4</v>
      </c>
      <c r="P46" s="10">
        <f>vlookup($A46,'Chemistry Full'!$A:$M,13,false)</f>
        <v>2.4</v>
      </c>
      <c r="Q46" s="10">
        <f>vlookup($A46,'EarthSpace Full'!$A:$M,13,false)</f>
        <v>0.8</v>
      </c>
      <c r="R46" s="10">
        <f>vlookup($A46,'Biology Full'!$A:$M,13,false)</f>
        <v>1.6</v>
      </c>
      <c r="S46" s="10">
        <f>vlookup($A46,'Physics Full'!$A:$M,13,false)</f>
        <v>1.6</v>
      </c>
    </row>
    <row r="47">
      <c r="A47" s="6" t="s">
        <v>146</v>
      </c>
      <c r="B47" s="7" t="str">
        <f>vlookup($A47,Users!$B$1:$H1000,3,false)</f>
        <v>Sharvaa</v>
      </c>
      <c r="C47" s="7" t="str">
        <f>vlookup($A47,Users!$B$1:$H1000,6,false)</f>
        <v>AHS Broward</v>
      </c>
      <c r="D47" s="7">
        <f>vlookup($C47,Teams!$B:$D,2,false)</f>
        <v>5</v>
      </c>
      <c r="E47" s="7">
        <f t="shared" si="1"/>
        <v>120</v>
      </c>
      <c r="F47" s="7">
        <f>countifs(Raw!$D$1:$D1000,$A47,Raw!$C$1:$C1000,4)+countifs(Raw!$D$1:$D1000,$A47,Raw!$C$1:$C1000,14)</f>
        <v>14</v>
      </c>
      <c r="G47" s="7">
        <f>countifs(Raw!$D$1:$D1000,$A47,Raw!$C$1:$C1000,0)</f>
        <v>12</v>
      </c>
      <c r="H47" s="7">
        <f>countifs(Raw!$D$1:$D1000,$A47,Raw!$C$1:$C1000,-4)</f>
        <v>0</v>
      </c>
      <c r="I47" s="7">
        <f t="shared" si="2"/>
        <v>26</v>
      </c>
      <c r="J47" s="8">
        <f t="shared" si="3"/>
        <v>0.2166666667</v>
      </c>
      <c r="K47" s="8">
        <f t="shared" si="4"/>
        <v>0.5384615385</v>
      </c>
      <c r="L47" s="7">
        <f t="shared" si="5"/>
        <v>56</v>
      </c>
      <c r="M47" s="9">
        <f t="shared" si="6"/>
        <v>11.2</v>
      </c>
      <c r="N47" s="10">
        <f>vlookup($A47,'X-Risk Full'!$A:$M,13,false)</f>
        <v>0</v>
      </c>
      <c r="O47" s="10">
        <f>vlookup($A47,'Math Full'!$A:$M,13,false)</f>
        <v>5.6</v>
      </c>
      <c r="P47" s="10">
        <f>vlookup($A47,'Chemistry Full'!$A:$M,13,false)</f>
        <v>2.4</v>
      </c>
      <c r="Q47" s="10">
        <f>vlookup($A47,'EarthSpace Full'!$A:$M,13,false)</f>
        <v>1.6</v>
      </c>
      <c r="R47" s="10">
        <f>vlookup($A47,'Biology Full'!$A:$M,13,false)</f>
        <v>0</v>
      </c>
      <c r="S47" s="10">
        <f>vlookup($A47,'Physics Full'!$A:$M,13,false)</f>
        <v>1.6</v>
      </c>
    </row>
    <row r="48">
      <c r="A48" s="6" t="s">
        <v>186</v>
      </c>
      <c r="B48" s="7" t="str">
        <f>vlookup($A48,Users!$B$1:$H1000,3,false)</f>
        <v>Lidia</v>
      </c>
      <c r="C48" s="7" t="str">
        <f>vlookup($A48,Users!$B$1:$H1000,6,false)</f>
        <v>Venice</v>
      </c>
      <c r="D48" s="7">
        <f>vlookup($C48,Teams!$B:$D,2,false)</f>
        <v>5</v>
      </c>
      <c r="E48" s="7">
        <f t="shared" si="1"/>
        <v>120</v>
      </c>
      <c r="F48" s="7">
        <f>countifs(Raw!$D$1:$D1000,$A48,Raw!$C$1:$C1000,4)+countifs(Raw!$D$1:$D1000,$A48,Raw!$C$1:$C1000,14)</f>
        <v>15</v>
      </c>
      <c r="G48" s="7">
        <f>countifs(Raw!$D$1:$D1000,$A48,Raw!$C$1:$C1000,0)</f>
        <v>4</v>
      </c>
      <c r="H48" s="7">
        <f>countifs(Raw!$D$1:$D1000,$A48,Raw!$C$1:$C1000,-4)</f>
        <v>1</v>
      </c>
      <c r="I48" s="7">
        <f t="shared" si="2"/>
        <v>20</v>
      </c>
      <c r="J48" s="8">
        <f t="shared" si="3"/>
        <v>0.1666666667</v>
      </c>
      <c r="K48" s="8">
        <f t="shared" si="4"/>
        <v>0.75</v>
      </c>
      <c r="L48" s="7">
        <f t="shared" si="5"/>
        <v>56</v>
      </c>
      <c r="M48" s="9">
        <f t="shared" si="6"/>
        <v>11.2</v>
      </c>
      <c r="N48" s="10">
        <f>vlookup($A48,'X-Risk Full'!$A:$M,13,false)</f>
        <v>0</v>
      </c>
      <c r="O48" s="10">
        <f>vlookup($A48,'Math Full'!$A:$M,13,false)</f>
        <v>0.8</v>
      </c>
      <c r="P48" s="10">
        <f>vlookup($A48,'Chemistry Full'!$A:$M,13,false)</f>
        <v>3.2</v>
      </c>
      <c r="Q48" s="10">
        <f>vlookup($A48,'EarthSpace Full'!$A:$M,13,false)</f>
        <v>0</v>
      </c>
      <c r="R48" s="10">
        <f>vlookup($A48,'Biology Full'!$A:$M,13,false)</f>
        <v>7.2</v>
      </c>
      <c r="S48" s="10">
        <f>vlookup($A48,'Physics Full'!$A:$M,13,false)</f>
        <v>0</v>
      </c>
    </row>
    <row r="49">
      <c r="A49" s="6" t="s">
        <v>204</v>
      </c>
      <c r="B49" s="7" t="str">
        <f>vlookup($A49,Users!$B$1:$H1000,3,false)</f>
        <v>Justin</v>
      </c>
      <c r="C49" s="7" t="str">
        <f>vlookup($A49,Users!$B$1:$H1000,6,false)</f>
        <v>Blair A</v>
      </c>
      <c r="D49" s="7">
        <f>vlookup($C49,Teams!$B:$D,2,false)</f>
        <v>9</v>
      </c>
      <c r="E49" s="7">
        <f t="shared" si="1"/>
        <v>216</v>
      </c>
      <c r="F49" s="7">
        <f>countifs(Raw!$D$1:$D1000,$A49,Raw!$C$1:$C1000,4)+countifs(Raw!$D$1:$D1000,$A49,Raw!$C$1:$C1000,14)</f>
        <v>28</v>
      </c>
      <c r="G49" s="7">
        <f>countifs(Raw!$D$1:$D1000,$A49,Raw!$C$1:$C1000,0)</f>
        <v>17</v>
      </c>
      <c r="H49" s="7">
        <f>countifs(Raw!$D$1:$D1000,$A49,Raw!$C$1:$C1000,-4)</f>
        <v>3</v>
      </c>
      <c r="I49" s="7">
        <f t="shared" si="2"/>
        <v>48</v>
      </c>
      <c r="J49" s="8">
        <f t="shared" si="3"/>
        <v>0.2222222222</v>
      </c>
      <c r="K49" s="8">
        <f t="shared" si="4"/>
        <v>0.5833333333</v>
      </c>
      <c r="L49" s="7">
        <f t="shared" si="5"/>
        <v>100</v>
      </c>
      <c r="M49" s="9">
        <f t="shared" si="6"/>
        <v>11.11111111</v>
      </c>
      <c r="N49" s="10">
        <f>vlookup($A49,'X-Risk Full'!$A:$M,13,false)</f>
        <v>2.222222222</v>
      </c>
      <c r="O49" s="10">
        <f>vlookup($A49,'Math Full'!$A:$M,13,false)</f>
        <v>2.666666667</v>
      </c>
      <c r="P49" s="10">
        <f>vlookup($A49,'Chemistry Full'!$A:$M,13,false)</f>
        <v>0.4444444444</v>
      </c>
      <c r="Q49" s="10">
        <f>vlookup($A49,'EarthSpace Full'!$A:$M,13,false)</f>
        <v>3.111111111</v>
      </c>
      <c r="R49" s="10">
        <f>vlookup($A49,'Biology Full'!$A:$M,13,false)</f>
        <v>0</v>
      </c>
      <c r="S49" s="10">
        <f>vlookup($A49,'Physics Full'!$A:$M,13,false)</f>
        <v>2.666666667</v>
      </c>
    </row>
    <row r="50">
      <c r="A50" s="6" t="s">
        <v>161</v>
      </c>
      <c r="B50" s="7" t="str">
        <f>vlookup($A50,Users!$B$1:$H1000,3,false)</f>
        <v>Owen</v>
      </c>
      <c r="C50" s="7" t="str">
        <f>vlookup($A50,Users!$B$1:$H1000,6,false)</f>
        <v>Interlake A</v>
      </c>
      <c r="D50" s="7">
        <f>vlookup($C50,Teams!$B:$D,2,false)</f>
        <v>6</v>
      </c>
      <c r="E50" s="7">
        <f t="shared" si="1"/>
        <v>144</v>
      </c>
      <c r="F50" s="7">
        <f>countifs(Raw!$D$1:$D1000,$A50,Raw!$C$1:$C1000,4)+countifs(Raw!$D$1:$D1000,$A50,Raw!$C$1:$C1000,14)</f>
        <v>18</v>
      </c>
      <c r="G50" s="7">
        <f>countifs(Raw!$D$1:$D1000,$A50,Raw!$C$1:$C1000,0)</f>
        <v>8</v>
      </c>
      <c r="H50" s="7">
        <f>countifs(Raw!$D$1:$D1000,$A50,Raw!$C$1:$C1000,-4)</f>
        <v>2</v>
      </c>
      <c r="I50" s="7">
        <f t="shared" si="2"/>
        <v>28</v>
      </c>
      <c r="J50" s="8">
        <f t="shared" si="3"/>
        <v>0.1944444444</v>
      </c>
      <c r="K50" s="8">
        <f t="shared" si="4"/>
        <v>0.6428571429</v>
      </c>
      <c r="L50" s="7">
        <f t="shared" si="5"/>
        <v>64</v>
      </c>
      <c r="M50" s="9">
        <f t="shared" si="6"/>
        <v>10.66666667</v>
      </c>
      <c r="N50" s="10">
        <f>vlookup($A50,'X-Risk Full'!$A:$M,13,false)</f>
        <v>1.333333333</v>
      </c>
      <c r="O50" s="10">
        <f>vlookup($A50,'Math Full'!$A:$M,13,false)</f>
        <v>1.333333333</v>
      </c>
      <c r="P50" s="10">
        <f>vlookup($A50,'Chemistry Full'!$A:$M,13,false)</f>
        <v>6</v>
      </c>
      <c r="Q50" s="10">
        <f>vlookup($A50,'EarthSpace Full'!$A:$M,13,false)</f>
        <v>0.6666666667</v>
      </c>
      <c r="R50" s="10">
        <f>vlookup($A50,'Biology Full'!$A:$M,13,false)</f>
        <v>0</v>
      </c>
      <c r="S50" s="10">
        <f>vlookup($A50,'Physics Full'!$A:$M,13,false)</f>
        <v>1.333333333</v>
      </c>
    </row>
    <row r="51">
      <c r="A51" s="6" t="s">
        <v>133</v>
      </c>
      <c r="B51" s="7" t="str">
        <f>vlookup($A51,Users!$B$1:$H1000,3,false)</f>
        <v>Evan</v>
      </c>
      <c r="C51" s="7" t="str">
        <f>vlookup($A51,Users!$B$1:$H1000,6,false)</f>
        <v>Tesla STEM</v>
      </c>
      <c r="D51" s="7">
        <f>vlookup($C51,Teams!$B:$D,2,false)</f>
        <v>8</v>
      </c>
      <c r="E51" s="7">
        <f t="shared" si="1"/>
        <v>192</v>
      </c>
      <c r="F51" s="7">
        <f>countifs(Raw!$D$1:$D1000,$A51,Raw!$C$1:$C1000,4)+countifs(Raw!$D$1:$D1000,$A51,Raw!$C$1:$C1000,14)</f>
        <v>23</v>
      </c>
      <c r="G51" s="7">
        <f>countifs(Raw!$D$1:$D1000,$A51,Raw!$C$1:$C1000,0)</f>
        <v>11</v>
      </c>
      <c r="H51" s="7">
        <f>countifs(Raw!$D$1:$D1000,$A51,Raw!$C$1:$C1000,-4)</f>
        <v>2</v>
      </c>
      <c r="I51" s="7">
        <f t="shared" si="2"/>
        <v>36</v>
      </c>
      <c r="J51" s="8">
        <f t="shared" si="3"/>
        <v>0.1875</v>
      </c>
      <c r="K51" s="8">
        <f t="shared" si="4"/>
        <v>0.6388888889</v>
      </c>
      <c r="L51" s="7">
        <f t="shared" si="5"/>
        <v>84</v>
      </c>
      <c r="M51" s="9">
        <f t="shared" si="6"/>
        <v>10.5</v>
      </c>
      <c r="N51" s="10">
        <f>vlookup($A51,'X-Risk Full'!$A:$M,13,false)</f>
        <v>0</v>
      </c>
      <c r="O51" s="10">
        <f>vlookup($A51,'Math Full'!$A:$M,13,false)</f>
        <v>5.5</v>
      </c>
      <c r="P51" s="10">
        <f>vlookup($A51,'Chemistry Full'!$A:$M,13,false)</f>
        <v>-0.5</v>
      </c>
      <c r="Q51" s="10">
        <f>vlookup($A51,'EarthSpace Full'!$A:$M,13,false)</f>
        <v>0.5</v>
      </c>
      <c r="R51" s="10">
        <f>vlookup($A51,'Biology Full'!$A:$M,13,false)</f>
        <v>0.5</v>
      </c>
      <c r="S51" s="10">
        <f>vlookup($A51,'Physics Full'!$A:$M,13,false)</f>
        <v>4.5</v>
      </c>
    </row>
    <row r="52">
      <c r="A52" s="6" t="s">
        <v>63</v>
      </c>
      <c r="B52" s="7" t="str">
        <f>vlookup($A52,Users!$B$1:$H1000,3,false)</f>
        <v>Michael</v>
      </c>
      <c r="C52" s="7" t="str">
        <f>vlookup($A52,Users!$B$1:$H1000,6,false)</f>
        <v>Collierville</v>
      </c>
      <c r="D52" s="7">
        <f>vlookup($C52,Teams!$B:$D,2,false)</f>
        <v>5</v>
      </c>
      <c r="E52" s="7">
        <f t="shared" si="1"/>
        <v>120</v>
      </c>
      <c r="F52" s="7">
        <f>countifs(Raw!$D$1:$D1000,$A52,Raw!$C$1:$C1000,4)+countifs(Raw!$D$1:$D1000,$A52,Raw!$C$1:$C1000,14)</f>
        <v>13</v>
      </c>
      <c r="G52" s="7">
        <f>countifs(Raw!$D$1:$D1000,$A52,Raw!$C$1:$C1000,0)</f>
        <v>17</v>
      </c>
      <c r="H52" s="7">
        <f>countifs(Raw!$D$1:$D1000,$A52,Raw!$C$1:$C1000,-4)</f>
        <v>0</v>
      </c>
      <c r="I52" s="7">
        <f t="shared" si="2"/>
        <v>30</v>
      </c>
      <c r="J52" s="8">
        <f t="shared" si="3"/>
        <v>0.25</v>
      </c>
      <c r="K52" s="8">
        <f t="shared" si="4"/>
        <v>0.4333333333</v>
      </c>
      <c r="L52" s="7">
        <f t="shared" si="5"/>
        <v>52</v>
      </c>
      <c r="M52" s="9">
        <f t="shared" si="6"/>
        <v>10.4</v>
      </c>
      <c r="N52" s="10">
        <f>vlookup($A52,'X-Risk Full'!$A:$M,13,false)</f>
        <v>1.6</v>
      </c>
      <c r="O52" s="10">
        <f>vlookup($A52,'Math Full'!$A:$M,13,false)</f>
        <v>1.6</v>
      </c>
      <c r="P52" s="10">
        <f>vlookup($A52,'Chemistry Full'!$A:$M,13,false)</f>
        <v>0</v>
      </c>
      <c r="Q52" s="10">
        <f>vlookup($A52,'EarthSpace Full'!$A:$M,13,false)</f>
        <v>5.6</v>
      </c>
      <c r="R52" s="10">
        <f>vlookup($A52,'Biology Full'!$A:$M,13,false)</f>
        <v>0</v>
      </c>
      <c r="S52" s="10">
        <f>vlookup($A52,'Physics Full'!$A:$M,13,false)</f>
        <v>1.6</v>
      </c>
    </row>
    <row r="53">
      <c r="A53" s="6" t="s">
        <v>126</v>
      </c>
      <c r="B53" s="7" t="str">
        <f>vlookup($A53,Users!$B$1:$H1000,3,false)</f>
        <v>Andrew</v>
      </c>
      <c r="C53" s="7" t="str">
        <f>vlookup($A53,Users!$B$1:$H1000,6,false)</f>
        <v>Naperville North</v>
      </c>
      <c r="D53" s="7">
        <f>vlookup($C53,Teams!$B:$D,2,false)</f>
        <v>5</v>
      </c>
      <c r="E53" s="7">
        <f t="shared" si="1"/>
        <v>120</v>
      </c>
      <c r="F53" s="7">
        <f>countifs(Raw!$D$1:$D1000,$A53,Raw!$C$1:$C1000,4)+countifs(Raw!$D$1:$D1000,$A53,Raw!$C$1:$C1000,14)</f>
        <v>14</v>
      </c>
      <c r="G53" s="7">
        <f>countifs(Raw!$D$1:$D1000,$A53,Raw!$C$1:$C1000,0)</f>
        <v>5</v>
      </c>
      <c r="H53" s="7">
        <f>countifs(Raw!$D$1:$D1000,$A53,Raw!$C$1:$C1000,-4)</f>
        <v>1</v>
      </c>
      <c r="I53" s="7">
        <f t="shared" si="2"/>
        <v>20</v>
      </c>
      <c r="J53" s="8">
        <f t="shared" si="3"/>
        <v>0.1666666667</v>
      </c>
      <c r="K53" s="8">
        <f t="shared" si="4"/>
        <v>0.7</v>
      </c>
      <c r="L53" s="7">
        <f t="shared" si="5"/>
        <v>52</v>
      </c>
      <c r="M53" s="9">
        <f t="shared" si="6"/>
        <v>10.4</v>
      </c>
      <c r="N53" s="10">
        <f>vlookup($A53,'X-Risk Full'!$A:$M,13,false)</f>
        <v>0.8</v>
      </c>
      <c r="O53" s="10">
        <f>vlookup($A53,'Math Full'!$A:$M,13,false)</f>
        <v>1.6</v>
      </c>
      <c r="P53" s="10">
        <f>vlookup($A53,'Chemistry Full'!$A:$M,13,false)</f>
        <v>2.4</v>
      </c>
      <c r="Q53" s="10">
        <f>vlookup($A53,'EarthSpace Full'!$A:$M,13,false)</f>
        <v>2.4</v>
      </c>
      <c r="R53" s="10">
        <f>vlookup($A53,'Biology Full'!$A:$M,13,false)</f>
        <v>1.6</v>
      </c>
      <c r="S53" s="10">
        <f>vlookup($A53,'Physics Full'!$A:$M,13,false)</f>
        <v>1.6</v>
      </c>
    </row>
    <row r="54">
      <c r="A54" s="6" t="s">
        <v>148</v>
      </c>
      <c r="B54" s="7" t="str">
        <f>vlookup($A54,Users!$B$1:$H1000,3,false)</f>
        <v>Anagh</v>
      </c>
      <c r="C54" s="7" t="str">
        <f>vlookup($A54,Users!$B$1:$H1000,6,false)</f>
        <v>JP Stevens</v>
      </c>
      <c r="D54" s="7">
        <f>vlookup($C54,Teams!$B:$D,2,false)</f>
        <v>5</v>
      </c>
      <c r="E54" s="7">
        <f t="shared" si="1"/>
        <v>120</v>
      </c>
      <c r="F54" s="7">
        <f>countifs(Raw!$D$1:$D1000,$A54,Raw!$C$1:$C1000,4)+countifs(Raw!$D$1:$D1000,$A54,Raw!$C$1:$C1000,14)</f>
        <v>13</v>
      </c>
      <c r="G54" s="7">
        <f>countifs(Raw!$D$1:$D1000,$A54,Raw!$C$1:$C1000,0)</f>
        <v>12</v>
      </c>
      <c r="H54" s="7">
        <f>countifs(Raw!$D$1:$D1000,$A54,Raw!$C$1:$C1000,-4)</f>
        <v>0</v>
      </c>
      <c r="I54" s="7">
        <f t="shared" si="2"/>
        <v>25</v>
      </c>
      <c r="J54" s="8">
        <f t="shared" si="3"/>
        <v>0.2083333333</v>
      </c>
      <c r="K54" s="8">
        <f t="shared" si="4"/>
        <v>0.52</v>
      </c>
      <c r="L54" s="7">
        <f t="shared" si="5"/>
        <v>52</v>
      </c>
      <c r="M54" s="9">
        <f t="shared" si="6"/>
        <v>10.4</v>
      </c>
      <c r="N54" s="10">
        <f>vlookup($A54,'X-Risk Full'!$A:$M,13,false)</f>
        <v>3.2</v>
      </c>
      <c r="O54" s="10">
        <f>vlookup($A54,'Math Full'!$A:$M,13,false)</f>
        <v>1.6</v>
      </c>
      <c r="P54" s="10">
        <f>vlookup($A54,'Chemistry Full'!$A:$M,13,false)</f>
        <v>0</v>
      </c>
      <c r="Q54" s="10">
        <f>vlookup($A54,'EarthSpace Full'!$A:$M,13,false)</f>
        <v>1.6</v>
      </c>
      <c r="R54" s="10">
        <f>vlookup($A54,'Biology Full'!$A:$M,13,false)</f>
        <v>1.6</v>
      </c>
      <c r="S54" s="10">
        <f>vlookup($A54,'Physics Full'!$A:$M,13,false)</f>
        <v>2.4</v>
      </c>
    </row>
    <row r="55">
      <c r="A55" s="6" t="s">
        <v>178</v>
      </c>
      <c r="B55" s="7" t="str">
        <f>vlookup($A55,Users!$B$1:$H1000,3,false)</f>
        <v>Melinda</v>
      </c>
      <c r="C55" s="7" t="str">
        <f>vlookup($A55,Users!$B$1:$H1000,6,false)</f>
        <v>Troy</v>
      </c>
      <c r="D55" s="7">
        <f>vlookup($C55,Teams!$B:$D,2,false)</f>
        <v>5</v>
      </c>
      <c r="E55" s="7">
        <f t="shared" si="1"/>
        <v>120</v>
      </c>
      <c r="F55" s="7">
        <f>countifs(Raw!$D$1:$D1000,$A55,Raw!$C$1:$C1000,4)+countifs(Raw!$D$1:$D1000,$A55,Raw!$C$1:$C1000,14)</f>
        <v>18</v>
      </c>
      <c r="G55" s="7">
        <f>countifs(Raw!$D$1:$D1000,$A55,Raw!$C$1:$C1000,0)</f>
        <v>3</v>
      </c>
      <c r="H55" s="7">
        <f>countifs(Raw!$D$1:$D1000,$A55,Raw!$C$1:$C1000,-4)</f>
        <v>5</v>
      </c>
      <c r="I55" s="7">
        <f t="shared" si="2"/>
        <v>26</v>
      </c>
      <c r="J55" s="8">
        <f t="shared" si="3"/>
        <v>0.2166666667</v>
      </c>
      <c r="K55" s="8">
        <f t="shared" si="4"/>
        <v>0.6923076923</v>
      </c>
      <c r="L55" s="7">
        <f t="shared" si="5"/>
        <v>52</v>
      </c>
      <c r="M55" s="9">
        <f t="shared" si="6"/>
        <v>10.4</v>
      </c>
      <c r="N55" s="10">
        <f>vlookup($A55,'X-Risk Full'!$A:$M,13,false)</f>
        <v>-0.8</v>
      </c>
      <c r="O55" s="10">
        <f>vlookup($A55,'Math Full'!$A:$M,13,false)</f>
        <v>0.8</v>
      </c>
      <c r="P55" s="10">
        <f>vlookup($A55,'Chemistry Full'!$A:$M,13,false)</f>
        <v>2.4</v>
      </c>
      <c r="Q55" s="10">
        <f>vlookup($A55,'EarthSpace Full'!$A:$M,13,false)</f>
        <v>2.4</v>
      </c>
      <c r="R55" s="10">
        <f>vlookup($A55,'Biology Full'!$A:$M,13,false)</f>
        <v>5.6</v>
      </c>
      <c r="S55" s="10">
        <f>vlookup($A55,'Physics Full'!$A:$M,13,false)</f>
        <v>0</v>
      </c>
    </row>
    <row r="56">
      <c r="A56" s="6" t="s">
        <v>193</v>
      </c>
      <c r="B56" s="7" t="str">
        <f>vlookup($A56,Users!$B$1:$H1000,3,false)</f>
        <v>Alex</v>
      </c>
      <c r="C56" s="7" t="str">
        <f>vlookup($A56,Users!$B$1:$H1000,6,false)</f>
        <v>Green Hope</v>
      </c>
      <c r="D56" s="7">
        <f>vlookup($C56,Teams!$B:$D,2,false)</f>
        <v>5</v>
      </c>
      <c r="E56" s="7">
        <f t="shared" si="1"/>
        <v>120</v>
      </c>
      <c r="F56" s="7">
        <f>countifs(Raw!$D$1:$D1000,$A56,Raw!$C$1:$C1000,4)+countifs(Raw!$D$1:$D1000,$A56,Raw!$C$1:$C1000,14)</f>
        <v>14</v>
      </c>
      <c r="G56" s="7">
        <f>countifs(Raw!$D$1:$D1000,$A56,Raw!$C$1:$C1000,0)</f>
        <v>3</v>
      </c>
      <c r="H56" s="7">
        <f>countifs(Raw!$D$1:$D1000,$A56,Raw!$C$1:$C1000,-4)</f>
        <v>1</v>
      </c>
      <c r="I56" s="7">
        <f t="shared" si="2"/>
        <v>18</v>
      </c>
      <c r="J56" s="8">
        <f t="shared" si="3"/>
        <v>0.15</v>
      </c>
      <c r="K56" s="8">
        <f t="shared" si="4"/>
        <v>0.7777777778</v>
      </c>
      <c r="L56" s="7">
        <f t="shared" si="5"/>
        <v>52</v>
      </c>
      <c r="M56" s="9">
        <f t="shared" si="6"/>
        <v>10.4</v>
      </c>
      <c r="N56" s="10">
        <f>vlookup($A56,'X-Risk Full'!$A:$M,13,false)</f>
        <v>3.2</v>
      </c>
      <c r="O56" s="10">
        <f>vlookup($A56,'Math Full'!$A:$M,13,false)</f>
        <v>0</v>
      </c>
      <c r="P56" s="10">
        <f>vlookup($A56,'Chemistry Full'!$A:$M,13,false)</f>
        <v>4</v>
      </c>
      <c r="Q56" s="10">
        <f>vlookup($A56,'EarthSpace Full'!$A:$M,13,false)</f>
        <v>2.4</v>
      </c>
      <c r="R56" s="10">
        <f>vlookup($A56,'Biology Full'!$A:$M,13,false)</f>
        <v>0</v>
      </c>
      <c r="S56" s="10">
        <f>vlookup($A56,'Physics Full'!$A:$M,13,false)</f>
        <v>0.8</v>
      </c>
    </row>
    <row r="57">
      <c r="A57" s="6" t="s">
        <v>65</v>
      </c>
      <c r="B57" s="7" t="str">
        <f>vlookup($A57,Users!$B$1:$H1000,3,false)</f>
        <v>Rushil</v>
      </c>
      <c r="C57" s="7" t="str">
        <f>vlookup($A57,Users!$B$1:$H1000,6,false)</f>
        <v>Dulles</v>
      </c>
      <c r="D57" s="7">
        <f>vlookup($C57,Teams!$B:$D,2,false)</f>
        <v>9</v>
      </c>
      <c r="E57" s="7">
        <f t="shared" si="1"/>
        <v>216</v>
      </c>
      <c r="F57" s="7">
        <f>countifs(Raw!$D$1:$D1000,$A57,Raw!$C$1:$C1000,4)+countifs(Raw!$D$1:$D1000,$A57,Raw!$C$1:$C1000,14)</f>
        <v>22</v>
      </c>
      <c r="G57" s="7">
        <f>countifs(Raw!$D$1:$D1000,$A57,Raw!$C$1:$C1000,0)</f>
        <v>9</v>
      </c>
      <c r="H57" s="7">
        <f>countifs(Raw!$D$1:$D1000,$A57,Raw!$C$1:$C1000,-4)</f>
        <v>0</v>
      </c>
      <c r="I57" s="7">
        <f t="shared" si="2"/>
        <v>31</v>
      </c>
      <c r="J57" s="8">
        <f t="shared" si="3"/>
        <v>0.1435185185</v>
      </c>
      <c r="K57" s="8">
        <f t="shared" si="4"/>
        <v>0.7096774194</v>
      </c>
      <c r="L57" s="7">
        <f t="shared" si="5"/>
        <v>88</v>
      </c>
      <c r="M57" s="9">
        <f t="shared" si="6"/>
        <v>9.777777778</v>
      </c>
      <c r="N57" s="10">
        <f>vlookup($A57,'X-Risk Full'!$A:$M,13,false)</f>
        <v>0.4444444444</v>
      </c>
      <c r="O57" s="10">
        <f>vlookup($A57,'Math Full'!$A:$M,13,false)</f>
        <v>3.555555556</v>
      </c>
      <c r="P57" s="10">
        <f>vlookup($A57,'Chemistry Full'!$A:$M,13,false)</f>
        <v>0</v>
      </c>
      <c r="Q57" s="10">
        <f>vlookup($A57,'EarthSpace Full'!$A:$M,13,false)</f>
        <v>1.777777778</v>
      </c>
      <c r="R57" s="10">
        <f>vlookup($A57,'Biology Full'!$A:$M,13,false)</f>
        <v>0</v>
      </c>
      <c r="S57" s="10">
        <f>vlookup($A57,'Physics Full'!$A:$M,13,false)</f>
        <v>4</v>
      </c>
    </row>
    <row r="58">
      <c r="A58" s="6" t="s">
        <v>56</v>
      </c>
      <c r="B58" s="7" t="str">
        <f>vlookup($A58,Users!$B$1:$H1000,3,false)</f>
        <v>Vedang</v>
      </c>
      <c r="C58" s="7" t="str">
        <f>vlookup($A58,Users!$B$1:$H1000,6,false)</f>
        <v>Enloe B</v>
      </c>
      <c r="D58" s="7">
        <f>vlookup($C58,Teams!$B:$D,2,false)</f>
        <v>7</v>
      </c>
      <c r="E58" s="7">
        <f t="shared" si="1"/>
        <v>168</v>
      </c>
      <c r="F58" s="7">
        <f>countifs(Raw!$D$1:$D1000,$A58,Raw!$C$1:$C1000,4)+countifs(Raw!$D$1:$D1000,$A58,Raw!$C$1:$C1000,14)</f>
        <v>18</v>
      </c>
      <c r="G58" s="7">
        <f>countifs(Raw!$D$1:$D1000,$A58,Raw!$C$1:$C1000,0)</f>
        <v>2</v>
      </c>
      <c r="H58" s="7">
        <f>countifs(Raw!$D$1:$D1000,$A58,Raw!$C$1:$C1000,-4)</f>
        <v>1</v>
      </c>
      <c r="I58" s="7">
        <f t="shared" si="2"/>
        <v>21</v>
      </c>
      <c r="J58" s="8">
        <f t="shared" si="3"/>
        <v>0.125</v>
      </c>
      <c r="K58" s="8">
        <f t="shared" si="4"/>
        <v>0.8571428571</v>
      </c>
      <c r="L58" s="7">
        <f t="shared" si="5"/>
        <v>68</v>
      </c>
      <c r="M58" s="9">
        <f t="shared" si="6"/>
        <v>9.714285714</v>
      </c>
      <c r="N58" s="10">
        <f>vlookup($A58,'X-Risk Full'!$A:$M,13,false)</f>
        <v>2.285714286</v>
      </c>
      <c r="O58" s="10">
        <f>vlookup($A58,'Math Full'!$A:$M,13,false)</f>
        <v>0</v>
      </c>
      <c r="P58" s="10">
        <f>vlookup($A58,'Chemistry Full'!$A:$M,13,false)</f>
        <v>0</v>
      </c>
      <c r="Q58" s="10">
        <f>vlookup($A58,'EarthSpace Full'!$A:$M,13,false)</f>
        <v>5.142857143</v>
      </c>
      <c r="R58" s="10">
        <f>vlookup($A58,'Biology Full'!$A:$M,13,false)</f>
        <v>2.285714286</v>
      </c>
      <c r="S58" s="10">
        <f>vlookup($A58,'Physics Full'!$A:$M,13,false)</f>
        <v>0</v>
      </c>
    </row>
    <row r="59">
      <c r="A59" s="6" t="s">
        <v>177</v>
      </c>
      <c r="B59" s="7" t="str">
        <f>vlookup($A59,Users!$B$1:$H1000,3,false)</f>
        <v>Kartik</v>
      </c>
      <c r="C59" s="7" t="str">
        <f>vlookup($A59,Users!$B$1:$H1000,6,false)</f>
        <v>Brookfield</v>
      </c>
      <c r="D59" s="7">
        <f>vlookup($C59,Teams!$B:$D,2,false)</f>
        <v>7</v>
      </c>
      <c r="E59" s="7">
        <f t="shared" si="1"/>
        <v>168</v>
      </c>
      <c r="F59" s="7">
        <f>countifs(Raw!$D$1:$D1000,$A59,Raw!$C$1:$C1000,4)+countifs(Raw!$D$1:$D1000,$A59,Raw!$C$1:$C1000,14)</f>
        <v>17</v>
      </c>
      <c r="G59" s="7">
        <f>countifs(Raw!$D$1:$D1000,$A59,Raw!$C$1:$C1000,0)</f>
        <v>4</v>
      </c>
      <c r="H59" s="7">
        <f>countifs(Raw!$D$1:$D1000,$A59,Raw!$C$1:$C1000,-4)</f>
        <v>0</v>
      </c>
      <c r="I59" s="7">
        <f t="shared" si="2"/>
        <v>21</v>
      </c>
      <c r="J59" s="8">
        <f t="shared" si="3"/>
        <v>0.125</v>
      </c>
      <c r="K59" s="8">
        <f t="shared" si="4"/>
        <v>0.8095238095</v>
      </c>
      <c r="L59" s="7">
        <f t="shared" si="5"/>
        <v>68</v>
      </c>
      <c r="M59" s="9">
        <f t="shared" si="6"/>
        <v>9.714285714</v>
      </c>
      <c r="N59" s="10">
        <f>vlookup($A59,'X-Risk Full'!$A:$M,13,false)</f>
        <v>0</v>
      </c>
      <c r="O59" s="10">
        <f>vlookup($A59,'Math Full'!$A:$M,13,false)</f>
        <v>6.857142857</v>
      </c>
      <c r="P59" s="10">
        <f>vlookup($A59,'Chemistry Full'!$A:$M,13,false)</f>
        <v>0</v>
      </c>
      <c r="Q59" s="10">
        <f>vlookup($A59,'EarthSpace Full'!$A:$M,13,false)</f>
        <v>0.5714285714</v>
      </c>
      <c r="R59" s="10">
        <f>vlookup($A59,'Biology Full'!$A:$M,13,false)</f>
        <v>0</v>
      </c>
      <c r="S59" s="10">
        <f>vlookup($A59,'Physics Full'!$A:$M,13,false)</f>
        <v>2.285714286</v>
      </c>
    </row>
    <row r="60">
      <c r="A60" s="6" t="s">
        <v>85</v>
      </c>
      <c r="B60" s="7" t="str">
        <f>vlookup($A60,Users!$B$1:$H1000,3,false)</f>
        <v>Aditya</v>
      </c>
      <c r="C60" s="7" t="str">
        <f>vlookup($A60,Users!$B$1:$H1000,6,false)</f>
        <v>Ladue</v>
      </c>
      <c r="D60" s="7">
        <f>vlookup($C60,Teams!$B:$D,2,false)</f>
        <v>5</v>
      </c>
      <c r="E60" s="7">
        <f t="shared" si="1"/>
        <v>120</v>
      </c>
      <c r="F60" s="7">
        <f>countifs(Raw!$D$1:$D1000,$A60,Raw!$C$1:$C1000,4)+countifs(Raw!$D$1:$D1000,$A60,Raw!$C$1:$C1000,14)</f>
        <v>13</v>
      </c>
      <c r="G60" s="7">
        <f>countifs(Raw!$D$1:$D1000,$A60,Raw!$C$1:$C1000,0)</f>
        <v>8</v>
      </c>
      <c r="H60" s="7">
        <f>countifs(Raw!$D$1:$D1000,$A60,Raw!$C$1:$C1000,-4)</f>
        <v>1</v>
      </c>
      <c r="I60" s="7">
        <f t="shared" si="2"/>
        <v>22</v>
      </c>
      <c r="J60" s="8">
        <f t="shared" si="3"/>
        <v>0.1833333333</v>
      </c>
      <c r="K60" s="8">
        <f t="shared" si="4"/>
        <v>0.5909090909</v>
      </c>
      <c r="L60" s="7">
        <f t="shared" si="5"/>
        <v>48</v>
      </c>
      <c r="M60" s="9">
        <f t="shared" si="6"/>
        <v>9.6</v>
      </c>
      <c r="N60" s="10">
        <f>vlookup($A60,'X-Risk Full'!$A:$M,13,false)</f>
        <v>0.8</v>
      </c>
      <c r="O60" s="10">
        <f>vlookup($A60,'Math Full'!$A:$M,13,false)</f>
        <v>3.2</v>
      </c>
      <c r="P60" s="10">
        <f>vlookup($A60,'Chemistry Full'!$A:$M,13,false)</f>
        <v>0</v>
      </c>
      <c r="Q60" s="10">
        <f>vlookup($A60,'EarthSpace Full'!$A:$M,13,false)</f>
        <v>0.8</v>
      </c>
      <c r="R60" s="10">
        <f>vlookup($A60,'Biology Full'!$A:$M,13,false)</f>
        <v>2.4</v>
      </c>
      <c r="S60" s="10">
        <f>vlookup($A60,'Physics Full'!$A:$M,13,false)</f>
        <v>2.4</v>
      </c>
    </row>
    <row r="61">
      <c r="A61" s="6" t="s">
        <v>181</v>
      </c>
      <c r="B61" s="7" t="str">
        <f>vlookup($A61,Users!$B$1:$H1000,3,false)</f>
        <v>Michael</v>
      </c>
      <c r="C61" s="7" t="str">
        <f>vlookup($A61,Users!$B$1:$H1000,6,false)</f>
        <v>Buchholz B</v>
      </c>
      <c r="D61" s="7">
        <f>vlookup($C61,Teams!$B:$D,2,false)</f>
        <v>5</v>
      </c>
      <c r="E61" s="7">
        <f t="shared" si="1"/>
        <v>120</v>
      </c>
      <c r="F61" s="7">
        <f>countifs(Raw!$D$1:$D1000,$A61,Raw!$C$1:$C1000,4)+countifs(Raw!$D$1:$D1000,$A61,Raw!$C$1:$C1000,14)</f>
        <v>14</v>
      </c>
      <c r="G61" s="7">
        <f>countifs(Raw!$D$1:$D1000,$A61,Raw!$C$1:$C1000,0)</f>
        <v>8</v>
      </c>
      <c r="H61" s="7">
        <f>countifs(Raw!$D$1:$D1000,$A61,Raw!$C$1:$C1000,-4)</f>
        <v>2</v>
      </c>
      <c r="I61" s="7">
        <f t="shared" si="2"/>
        <v>24</v>
      </c>
      <c r="J61" s="8">
        <f t="shared" si="3"/>
        <v>0.2</v>
      </c>
      <c r="K61" s="8">
        <f t="shared" si="4"/>
        <v>0.5833333333</v>
      </c>
      <c r="L61" s="7">
        <f t="shared" si="5"/>
        <v>48</v>
      </c>
      <c r="M61" s="9">
        <f t="shared" si="6"/>
        <v>9.6</v>
      </c>
      <c r="N61" s="10">
        <f>vlookup($A61,'X-Risk Full'!$A:$M,13,false)</f>
        <v>1.6</v>
      </c>
      <c r="O61" s="10">
        <f>vlookup($A61,'Math Full'!$A:$M,13,false)</f>
        <v>3.2</v>
      </c>
      <c r="P61" s="10">
        <f>vlookup($A61,'Chemistry Full'!$A:$M,13,false)</f>
        <v>1.6</v>
      </c>
      <c r="Q61" s="10">
        <f>vlookup($A61,'EarthSpace Full'!$A:$M,13,false)</f>
        <v>3.2</v>
      </c>
      <c r="R61" s="10">
        <f>vlookup($A61,'Biology Full'!$A:$M,13,false)</f>
        <v>-0.8</v>
      </c>
      <c r="S61" s="10">
        <f>vlookup($A61,'Physics Full'!$A:$M,13,false)</f>
        <v>0.8</v>
      </c>
    </row>
    <row r="62">
      <c r="A62" s="6" t="s">
        <v>134</v>
      </c>
      <c r="B62" s="7" t="str">
        <f>vlookup($A62,Users!$B$1:$H1000,3,false)</f>
        <v>Sami</v>
      </c>
      <c r="C62" s="7" t="str">
        <f>vlookup($A62,Users!$B$1:$H1000,6,false)</f>
        <v>Tesla STEM</v>
      </c>
      <c r="D62" s="7">
        <f>vlookup($C62,Teams!$B:$D,2,false)</f>
        <v>8</v>
      </c>
      <c r="E62" s="7">
        <f t="shared" si="1"/>
        <v>192</v>
      </c>
      <c r="F62" s="7">
        <f>countifs(Raw!$D$1:$D1000,$A62,Raw!$C$1:$C1000,4)+countifs(Raw!$D$1:$D1000,$A62,Raw!$C$1:$C1000,14)</f>
        <v>20</v>
      </c>
      <c r="G62" s="7">
        <f>countifs(Raw!$D$1:$D1000,$A62,Raw!$C$1:$C1000,0)</f>
        <v>14</v>
      </c>
      <c r="H62" s="7">
        <f>countifs(Raw!$D$1:$D1000,$A62,Raw!$C$1:$C1000,-4)</f>
        <v>1</v>
      </c>
      <c r="I62" s="7">
        <f t="shared" si="2"/>
        <v>35</v>
      </c>
      <c r="J62" s="8">
        <f t="shared" si="3"/>
        <v>0.1822916667</v>
      </c>
      <c r="K62" s="8">
        <f t="shared" si="4"/>
        <v>0.5714285714</v>
      </c>
      <c r="L62" s="7">
        <f t="shared" si="5"/>
        <v>76</v>
      </c>
      <c r="M62" s="9">
        <f t="shared" si="6"/>
        <v>9.5</v>
      </c>
      <c r="N62" s="10">
        <f>vlookup($A62,'X-Risk Full'!$A:$M,13,false)</f>
        <v>1.5</v>
      </c>
      <c r="O62" s="10">
        <f>vlookup($A62,'Math Full'!$A:$M,13,false)</f>
        <v>1.5</v>
      </c>
      <c r="P62" s="10">
        <f>vlookup($A62,'Chemistry Full'!$A:$M,13,false)</f>
        <v>2.5</v>
      </c>
      <c r="Q62" s="10">
        <f>vlookup($A62,'EarthSpace Full'!$A:$M,13,false)</f>
        <v>0</v>
      </c>
      <c r="R62" s="10">
        <f>vlookup($A62,'Biology Full'!$A:$M,13,false)</f>
        <v>0</v>
      </c>
      <c r="S62" s="10">
        <f>vlookup($A62,'Physics Full'!$A:$M,13,false)</f>
        <v>4</v>
      </c>
    </row>
    <row r="63">
      <c r="A63" s="6" t="s">
        <v>152</v>
      </c>
      <c r="B63" s="7" t="str">
        <f>vlookup($A63,Users!$B$1:$H1000,3,false)</f>
        <v>Avanesh</v>
      </c>
      <c r="C63" s="7" t="str">
        <f>vlookup($A63,Users!$B$1:$H1000,6,false)</f>
        <v>NCSSM A</v>
      </c>
      <c r="D63" s="7">
        <f>vlookup($C63,Teams!$B:$D,2,false)</f>
        <v>7</v>
      </c>
      <c r="E63" s="7">
        <f t="shared" si="1"/>
        <v>168</v>
      </c>
      <c r="F63" s="7">
        <f>countifs(Raw!$D$1:$D1000,$A63,Raw!$C$1:$C1000,4)+countifs(Raw!$D$1:$D1000,$A63,Raw!$C$1:$C1000,14)</f>
        <v>20</v>
      </c>
      <c r="G63" s="7">
        <f>countifs(Raw!$D$1:$D1000,$A63,Raw!$C$1:$C1000,0)</f>
        <v>17</v>
      </c>
      <c r="H63" s="7">
        <f>countifs(Raw!$D$1:$D1000,$A63,Raw!$C$1:$C1000,-4)</f>
        <v>4</v>
      </c>
      <c r="I63" s="7">
        <f t="shared" si="2"/>
        <v>41</v>
      </c>
      <c r="J63" s="8">
        <f t="shared" si="3"/>
        <v>0.244047619</v>
      </c>
      <c r="K63" s="8">
        <f t="shared" si="4"/>
        <v>0.487804878</v>
      </c>
      <c r="L63" s="7">
        <f t="shared" si="5"/>
        <v>64</v>
      </c>
      <c r="M63" s="9">
        <f t="shared" si="6"/>
        <v>9.142857143</v>
      </c>
      <c r="N63" s="10">
        <f>vlookup($A63,'X-Risk Full'!$A:$M,13,false)</f>
        <v>1.142857143</v>
      </c>
      <c r="O63" s="10">
        <f>vlookup($A63,'Math Full'!$A:$M,13,false)</f>
        <v>0</v>
      </c>
      <c r="P63" s="10">
        <f>vlookup($A63,'Chemistry Full'!$A:$M,13,false)</f>
        <v>4</v>
      </c>
      <c r="Q63" s="10">
        <f>vlookup($A63,'EarthSpace Full'!$A:$M,13,false)</f>
        <v>1.142857143</v>
      </c>
      <c r="R63" s="10">
        <f>vlookup($A63,'Biology Full'!$A:$M,13,false)</f>
        <v>2.857142857</v>
      </c>
      <c r="S63" s="10">
        <f>vlookup($A63,'Physics Full'!$A:$M,13,false)</f>
        <v>0</v>
      </c>
    </row>
    <row r="64">
      <c r="A64" s="6" t="s">
        <v>36</v>
      </c>
      <c r="B64" s="7" t="str">
        <f>vlookup($A64,Users!$B$1:$H1000,3,false)</f>
        <v>Edward</v>
      </c>
      <c r="C64" s="7" t="str">
        <f>vlookup($A64,Users!$B$1:$H1000,6,false)</f>
        <v>NCSSM B</v>
      </c>
      <c r="D64" s="7">
        <f>vlookup($C64,Teams!$B:$D,2,false)</f>
        <v>5</v>
      </c>
      <c r="E64" s="7">
        <f t="shared" si="1"/>
        <v>120</v>
      </c>
      <c r="F64" s="7">
        <f>countifs(Raw!$D$1:$D1000,$A64,Raw!$C$1:$C1000,4)+countifs(Raw!$D$1:$D1000,$A64,Raw!$C$1:$C1000,14)</f>
        <v>14</v>
      </c>
      <c r="G64" s="7">
        <f>countifs(Raw!$D$1:$D1000,$A64,Raw!$C$1:$C1000,0)</f>
        <v>10</v>
      </c>
      <c r="H64" s="7">
        <f>countifs(Raw!$D$1:$D1000,$A64,Raw!$C$1:$C1000,-4)</f>
        <v>3</v>
      </c>
      <c r="I64" s="7">
        <f t="shared" si="2"/>
        <v>27</v>
      </c>
      <c r="J64" s="8">
        <f t="shared" si="3"/>
        <v>0.225</v>
      </c>
      <c r="K64" s="8">
        <f t="shared" si="4"/>
        <v>0.5185185185</v>
      </c>
      <c r="L64" s="7">
        <f t="shared" si="5"/>
        <v>44</v>
      </c>
      <c r="M64" s="9">
        <f t="shared" si="6"/>
        <v>8.8</v>
      </c>
      <c r="N64" s="10">
        <f>vlookup($A64,'X-Risk Full'!$A:$M,13,false)</f>
        <v>0.8</v>
      </c>
      <c r="O64" s="10">
        <f>vlookup($A64,'Math Full'!$A:$M,13,false)</f>
        <v>2.4</v>
      </c>
      <c r="P64" s="10">
        <f>vlookup($A64,'Chemistry Full'!$A:$M,13,false)</f>
        <v>0.8</v>
      </c>
      <c r="Q64" s="10">
        <f>vlookup($A64,'EarthSpace Full'!$A:$M,13,false)</f>
        <v>0.8</v>
      </c>
      <c r="R64" s="10">
        <f>vlookup($A64,'Biology Full'!$A:$M,13,false)</f>
        <v>-0.8</v>
      </c>
      <c r="S64" s="10">
        <f>vlookup($A64,'Physics Full'!$A:$M,13,false)</f>
        <v>4.8</v>
      </c>
    </row>
    <row r="65">
      <c r="A65" s="6" t="s">
        <v>78</v>
      </c>
      <c r="B65" s="7" t="str">
        <f>vlookup($A65,Users!$B$1:$H1000,3,false)</f>
        <v>Aaron</v>
      </c>
      <c r="C65" s="7" t="str">
        <f>vlookup($A65,Users!$B$1:$H1000,6,false)</f>
        <v>Ladue</v>
      </c>
      <c r="D65" s="7">
        <f>vlookup($C65,Teams!$B:$D,2,false)</f>
        <v>5</v>
      </c>
      <c r="E65" s="7">
        <f t="shared" si="1"/>
        <v>120</v>
      </c>
      <c r="F65" s="7">
        <f>countifs(Raw!$D$1:$D1000,$A65,Raw!$C$1:$C1000,4)+countifs(Raw!$D$1:$D1000,$A65,Raw!$C$1:$C1000,14)</f>
        <v>11</v>
      </c>
      <c r="G65" s="7">
        <f>countifs(Raw!$D$1:$D1000,$A65,Raw!$C$1:$C1000,0)</f>
        <v>3</v>
      </c>
      <c r="H65" s="7">
        <f>countifs(Raw!$D$1:$D1000,$A65,Raw!$C$1:$C1000,-4)</f>
        <v>0</v>
      </c>
      <c r="I65" s="7">
        <f t="shared" si="2"/>
        <v>14</v>
      </c>
      <c r="J65" s="8">
        <f t="shared" si="3"/>
        <v>0.1166666667</v>
      </c>
      <c r="K65" s="8">
        <f t="shared" si="4"/>
        <v>0.7857142857</v>
      </c>
      <c r="L65" s="7">
        <f t="shared" si="5"/>
        <v>44</v>
      </c>
      <c r="M65" s="9">
        <f t="shared" si="6"/>
        <v>8.8</v>
      </c>
      <c r="N65" s="10">
        <f>vlookup($A65,'X-Risk Full'!$A:$M,13,false)</f>
        <v>0.8</v>
      </c>
      <c r="O65" s="10">
        <f>vlookup($A65,'Math Full'!$A:$M,13,false)</f>
        <v>6.4</v>
      </c>
      <c r="P65" s="10">
        <f>vlookup($A65,'Chemistry Full'!$A:$M,13,false)</f>
        <v>0.8</v>
      </c>
      <c r="Q65" s="10">
        <f>vlookup($A65,'EarthSpace Full'!$A:$M,13,false)</f>
        <v>0</v>
      </c>
      <c r="R65" s="10">
        <f>vlookup($A65,'Biology Full'!$A:$M,13,false)</f>
        <v>0</v>
      </c>
      <c r="S65" s="10">
        <f>vlookup($A65,'Physics Full'!$A:$M,13,false)</f>
        <v>0.8</v>
      </c>
    </row>
    <row r="66">
      <c r="A66" s="6" t="s">
        <v>101</v>
      </c>
      <c r="B66" s="7" t="str">
        <f>vlookup($A66,Users!$B$1:$H1000,3,false)</f>
        <v>Rohit</v>
      </c>
      <c r="C66" s="7" t="str">
        <f>vlookup($A66,Users!$B$1:$H1000,6,false)</f>
        <v>Enloe A</v>
      </c>
      <c r="D66" s="7">
        <f>vlookup($C66,Teams!$B:$D,2,false)</f>
        <v>5</v>
      </c>
      <c r="E66" s="7">
        <f t="shared" si="1"/>
        <v>120</v>
      </c>
      <c r="F66" s="7">
        <f>countifs(Raw!$D$1:$D1000,$A66,Raw!$C$1:$C1000,4)+countifs(Raw!$D$1:$D1000,$A66,Raw!$C$1:$C1000,14)</f>
        <v>15</v>
      </c>
      <c r="G66" s="7">
        <f>countifs(Raw!$D$1:$D1000,$A66,Raw!$C$1:$C1000,0)</f>
        <v>0</v>
      </c>
      <c r="H66" s="7">
        <f>countifs(Raw!$D$1:$D1000,$A66,Raw!$C$1:$C1000,-4)</f>
        <v>4</v>
      </c>
      <c r="I66" s="7">
        <f t="shared" si="2"/>
        <v>19</v>
      </c>
      <c r="J66" s="8">
        <f t="shared" si="3"/>
        <v>0.1583333333</v>
      </c>
      <c r="K66" s="8">
        <f t="shared" si="4"/>
        <v>0.7894736842</v>
      </c>
      <c r="L66" s="7">
        <f t="shared" si="5"/>
        <v>44</v>
      </c>
      <c r="M66" s="9">
        <f t="shared" si="6"/>
        <v>8.8</v>
      </c>
      <c r="N66" s="10">
        <f>vlookup($A66,'X-Risk Full'!$A:$M,13,false)</f>
        <v>2.4</v>
      </c>
      <c r="O66" s="10">
        <f>vlookup($A66,'Math Full'!$A:$M,13,false)</f>
        <v>0</v>
      </c>
      <c r="P66" s="10">
        <f>vlookup($A66,'Chemistry Full'!$A:$M,13,false)</f>
        <v>1.6</v>
      </c>
      <c r="Q66" s="10">
        <f>vlookup($A66,'EarthSpace Full'!$A:$M,13,false)</f>
        <v>4.8</v>
      </c>
      <c r="R66" s="10">
        <f>vlookup($A66,'Biology Full'!$A:$M,13,false)</f>
        <v>0</v>
      </c>
      <c r="S66" s="10">
        <f>vlookup($A66,'Physics Full'!$A:$M,13,false)</f>
        <v>0</v>
      </c>
    </row>
    <row r="67">
      <c r="A67" s="6" t="s">
        <v>188</v>
      </c>
      <c r="B67" s="7" t="str">
        <f>vlookup($A67,Users!$B$1:$H1000,3,false)</f>
        <v>Michael</v>
      </c>
      <c r="C67" s="7" t="str">
        <f>vlookup($A67,Users!$B$1:$H1000,6,false)</f>
        <v>Venice</v>
      </c>
      <c r="D67" s="7">
        <f>vlookup($C67,Teams!$B:$D,2,false)</f>
        <v>5</v>
      </c>
      <c r="E67" s="7">
        <f t="shared" si="1"/>
        <v>120</v>
      </c>
      <c r="F67" s="7">
        <f>countifs(Raw!$D$1:$D1000,$A67,Raw!$C$1:$C1000,4)+countifs(Raw!$D$1:$D1000,$A67,Raw!$C$1:$C1000,14)</f>
        <v>11</v>
      </c>
      <c r="G67" s="7">
        <f>countifs(Raw!$D$1:$D1000,$A67,Raw!$C$1:$C1000,0)</f>
        <v>5</v>
      </c>
      <c r="H67" s="7">
        <f>countifs(Raw!$D$1:$D1000,$A67,Raw!$C$1:$C1000,-4)</f>
        <v>0</v>
      </c>
      <c r="I67" s="7">
        <f t="shared" si="2"/>
        <v>16</v>
      </c>
      <c r="J67" s="8">
        <f t="shared" si="3"/>
        <v>0.1333333333</v>
      </c>
      <c r="K67" s="8">
        <f t="shared" si="4"/>
        <v>0.6875</v>
      </c>
      <c r="L67" s="7">
        <f t="shared" si="5"/>
        <v>44</v>
      </c>
      <c r="M67" s="9">
        <f t="shared" si="6"/>
        <v>8.8</v>
      </c>
      <c r="N67" s="10">
        <f>vlookup($A67,'X-Risk Full'!$A:$M,13,false)</f>
        <v>2.4</v>
      </c>
      <c r="O67" s="10">
        <f>vlookup($A67,'Math Full'!$A:$M,13,false)</f>
        <v>1.6</v>
      </c>
      <c r="P67" s="10">
        <f>vlookup($A67,'Chemistry Full'!$A:$M,13,false)</f>
        <v>2.4</v>
      </c>
      <c r="Q67" s="10">
        <f>vlookup($A67,'EarthSpace Full'!$A:$M,13,false)</f>
        <v>2.4</v>
      </c>
      <c r="R67" s="10">
        <f>vlookup($A67,'Biology Full'!$A:$M,13,false)</f>
        <v>0</v>
      </c>
      <c r="S67" s="10">
        <f>vlookup($A67,'Physics Full'!$A:$M,13,false)</f>
        <v>0</v>
      </c>
    </row>
    <row r="68">
      <c r="A68" s="6" t="s">
        <v>201</v>
      </c>
      <c r="B68" s="7" t="str">
        <f>vlookup($A68,Users!$B$1:$H1000,3,false)</f>
        <v>Jack</v>
      </c>
      <c r="C68" s="7" t="str">
        <f>vlookup($A68,Users!$B$1:$H1000,6,false)</f>
        <v>AHS Broward</v>
      </c>
      <c r="D68" s="7">
        <f>vlookup($C68,Teams!$B:$D,2,false)</f>
        <v>5</v>
      </c>
      <c r="E68" s="7">
        <f t="shared" si="1"/>
        <v>120</v>
      </c>
      <c r="F68" s="7">
        <f>countifs(Raw!$D$1:$D1000,$A68,Raw!$C$1:$C1000,4)+countifs(Raw!$D$1:$D1000,$A68,Raw!$C$1:$C1000,14)</f>
        <v>12</v>
      </c>
      <c r="G68" s="7">
        <f>countifs(Raw!$D$1:$D1000,$A68,Raw!$C$1:$C1000,0)</f>
        <v>6</v>
      </c>
      <c r="H68" s="7">
        <f>countifs(Raw!$D$1:$D1000,$A68,Raw!$C$1:$C1000,-4)</f>
        <v>1</v>
      </c>
      <c r="I68" s="7">
        <f t="shared" si="2"/>
        <v>19</v>
      </c>
      <c r="J68" s="8">
        <f t="shared" si="3"/>
        <v>0.1583333333</v>
      </c>
      <c r="K68" s="8">
        <f t="shared" si="4"/>
        <v>0.6315789474</v>
      </c>
      <c r="L68" s="7">
        <f t="shared" si="5"/>
        <v>44</v>
      </c>
      <c r="M68" s="9">
        <f t="shared" si="6"/>
        <v>8.8</v>
      </c>
      <c r="N68" s="10">
        <f>vlookup($A68,'X-Risk Full'!$A:$M,13,false)</f>
        <v>3.2</v>
      </c>
      <c r="O68" s="10">
        <f>vlookup($A68,'Math Full'!$A:$M,13,false)</f>
        <v>2.4</v>
      </c>
      <c r="P68" s="10">
        <f>vlookup($A68,'Chemistry Full'!$A:$M,13,false)</f>
        <v>-0.8</v>
      </c>
      <c r="Q68" s="10">
        <f>vlookup($A68,'EarthSpace Full'!$A:$M,13,false)</f>
        <v>3.2</v>
      </c>
      <c r="R68" s="10">
        <f>vlookup($A68,'Biology Full'!$A:$M,13,false)</f>
        <v>0</v>
      </c>
      <c r="S68" s="10">
        <f>vlookup($A68,'Physics Full'!$A:$M,13,false)</f>
        <v>0.8</v>
      </c>
    </row>
    <row r="69">
      <c r="A69" s="6" t="s">
        <v>35</v>
      </c>
      <c r="B69" s="7" t="str">
        <f>vlookup($A69,Users!$B$1:$H1000,3,false)</f>
        <v>Akshansh</v>
      </c>
      <c r="C69" s="7" t="str">
        <f>vlookup($A69,Users!$B$1:$H1000,6,false)</f>
        <v>Davidson</v>
      </c>
      <c r="D69" s="7">
        <f>vlookup($C69,Teams!$B:$D,2,false)</f>
        <v>6</v>
      </c>
      <c r="E69" s="7">
        <f t="shared" si="1"/>
        <v>144</v>
      </c>
      <c r="F69" s="7">
        <f>countifs(Raw!$D$1:$D1000,$A69,Raw!$C$1:$C1000,4)+countifs(Raw!$D$1:$D1000,$A69,Raw!$C$1:$C1000,14)</f>
        <v>15</v>
      </c>
      <c r="G69" s="7">
        <f>countifs(Raw!$D$1:$D1000,$A69,Raw!$C$1:$C1000,0)</f>
        <v>11</v>
      </c>
      <c r="H69" s="7">
        <f>countifs(Raw!$D$1:$D1000,$A69,Raw!$C$1:$C1000,-4)</f>
        <v>2</v>
      </c>
      <c r="I69" s="7">
        <f t="shared" si="2"/>
        <v>28</v>
      </c>
      <c r="J69" s="8">
        <f t="shared" si="3"/>
        <v>0.1944444444</v>
      </c>
      <c r="K69" s="8">
        <f t="shared" si="4"/>
        <v>0.5357142857</v>
      </c>
      <c r="L69" s="7">
        <f t="shared" si="5"/>
        <v>52</v>
      </c>
      <c r="M69" s="9">
        <f t="shared" si="6"/>
        <v>8.666666667</v>
      </c>
      <c r="N69" s="10">
        <f>vlookup($A69,'X-Risk Full'!$A:$M,13,false)</f>
        <v>4.666666667</v>
      </c>
      <c r="O69" s="10">
        <f>vlookup($A69,'Math Full'!$A:$M,13,false)</f>
        <v>0</v>
      </c>
      <c r="P69" s="10">
        <f>vlookup($A69,'Chemistry Full'!$A:$M,13,false)</f>
        <v>0</v>
      </c>
      <c r="Q69" s="10">
        <f>vlookup($A69,'EarthSpace Full'!$A:$M,13,false)</f>
        <v>0.6666666667</v>
      </c>
      <c r="R69" s="10">
        <f>vlookup($A69,'Biology Full'!$A:$M,13,false)</f>
        <v>1.333333333</v>
      </c>
      <c r="S69" s="10">
        <f>vlookup($A69,'Physics Full'!$A:$M,13,false)</f>
        <v>2</v>
      </c>
    </row>
    <row r="70">
      <c r="A70" s="6" t="s">
        <v>120</v>
      </c>
      <c r="B70" s="7" t="str">
        <f>vlookup($A70,Users!$B$1:$H1000,3,false)</f>
        <v>Grace</v>
      </c>
      <c r="C70" s="7" t="str">
        <f>vlookup($A70,Users!$B$1:$H1000,6,false)</f>
        <v>Interlake B</v>
      </c>
      <c r="D70" s="7">
        <f>vlookup($C70,Teams!$B:$D,2,false)</f>
        <v>6</v>
      </c>
      <c r="E70" s="7">
        <f t="shared" si="1"/>
        <v>144</v>
      </c>
      <c r="F70" s="7">
        <f>countifs(Raw!$D$1:$D1000,$A70,Raw!$C$1:$C1000,4)+countifs(Raw!$D$1:$D1000,$A70,Raw!$C$1:$C1000,14)</f>
        <v>14</v>
      </c>
      <c r="G70" s="7">
        <f>countifs(Raw!$D$1:$D1000,$A70,Raw!$C$1:$C1000,0)</f>
        <v>5</v>
      </c>
      <c r="H70" s="7">
        <f>countifs(Raw!$D$1:$D1000,$A70,Raw!$C$1:$C1000,-4)</f>
        <v>1</v>
      </c>
      <c r="I70" s="7">
        <f t="shared" si="2"/>
        <v>20</v>
      </c>
      <c r="J70" s="8">
        <f t="shared" si="3"/>
        <v>0.1388888889</v>
      </c>
      <c r="K70" s="8">
        <f t="shared" si="4"/>
        <v>0.7</v>
      </c>
      <c r="L70" s="7">
        <f t="shared" si="5"/>
        <v>52</v>
      </c>
      <c r="M70" s="9">
        <f t="shared" si="6"/>
        <v>8.666666667</v>
      </c>
      <c r="N70" s="10">
        <f>vlookup($A70,'X-Risk Full'!$A:$M,13,false)</f>
        <v>1.333333333</v>
      </c>
      <c r="O70" s="10">
        <f>vlookup($A70,'Math Full'!$A:$M,13,false)</f>
        <v>0</v>
      </c>
      <c r="P70" s="10">
        <f>vlookup($A70,'Chemistry Full'!$A:$M,13,false)</f>
        <v>0</v>
      </c>
      <c r="Q70" s="10">
        <f>vlookup($A70,'EarthSpace Full'!$A:$M,13,false)</f>
        <v>0</v>
      </c>
      <c r="R70" s="10">
        <f>vlookup($A70,'Biology Full'!$A:$M,13,false)</f>
        <v>7.333333333</v>
      </c>
      <c r="S70" s="10">
        <f>vlookup($A70,'Physics Full'!$A:$M,13,false)</f>
        <v>0</v>
      </c>
    </row>
    <row r="71">
      <c r="A71" s="6" t="s">
        <v>194</v>
      </c>
      <c r="B71" s="7" t="str">
        <f>vlookup($A71,Users!$B$1:$H1000,3,false)</f>
        <v>Feodor</v>
      </c>
      <c r="C71" s="7" t="str">
        <f>vlookup($A71,Users!$B$1:$H1000,6,false)</f>
        <v>University</v>
      </c>
      <c r="D71" s="7">
        <f>vlookup($C71,Teams!$B:$D,2,false)</f>
        <v>8</v>
      </c>
      <c r="E71" s="7">
        <f t="shared" si="1"/>
        <v>192</v>
      </c>
      <c r="F71" s="7">
        <f>countifs(Raw!$D$1:$D1000,$A71,Raw!$C$1:$C1000,4)+countifs(Raw!$D$1:$D1000,$A71,Raw!$C$1:$C1000,14)</f>
        <v>20</v>
      </c>
      <c r="G71" s="7">
        <f>countifs(Raw!$D$1:$D1000,$A71,Raw!$C$1:$C1000,0)</f>
        <v>6</v>
      </c>
      <c r="H71" s="7">
        <f>countifs(Raw!$D$1:$D1000,$A71,Raw!$C$1:$C1000,-4)</f>
        <v>3</v>
      </c>
      <c r="I71" s="7">
        <f t="shared" si="2"/>
        <v>29</v>
      </c>
      <c r="J71" s="8">
        <f t="shared" si="3"/>
        <v>0.1510416667</v>
      </c>
      <c r="K71" s="8">
        <f t="shared" si="4"/>
        <v>0.6896551724</v>
      </c>
      <c r="L71" s="7">
        <f t="shared" si="5"/>
        <v>68</v>
      </c>
      <c r="M71" s="9">
        <f t="shared" si="6"/>
        <v>8.5</v>
      </c>
      <c r="N71" s="10">
        <f>vlookup($A71,'X-Risk Full'!$A:$M,13,false)</f>
        <v>0.5</v>
      </c>
      <c r="O71" s="10">
        <f>vlookup($A71,'Math Full'!$A:$M,13,false)</f>
        <v>5</v>
      </c>
      <c r="P71" s="10">
        <f>vlookup($A71,'Chemistry Full'!$A:$M,13,false)</f>
        <v>0.5</v>
      </c>
      <c r="Q71" s="10">
        <f>vlookup($A71,'EarthSpace Full'!$A:$M,13,false)</f>
        <v>0</v>
      </c>
      <c r="R71" s="10">
        <f>vlookup($A71,'Biology Full'!$A:$M,13,false)</f>
        <v>0</v>
      </c>
      <c r="S71" s="10">
        <f>vlookup($A71,'Physics Full'!$A:$M,13,false)</f>
        <v>2.5</v>
      </c>
    </row>
    <row r="72">
      <c r="A72" s="6" t="s">
        <v>44</v>
      </c>
      <c r="B72" s="7" t="str">
        <f>vlookup($A72,Users!$B$1:$H1000,3,false)</f>
        <v>Nicholas</v>
      </c>
      <c r="C72" s="7" t="str">
        <f>vlookup($A72,Users!$B$1:$H1000,6,false)</f>
        <v>Buchholz A</v>
      </c>
      <c r="D72" s="7">
        <f>vlookup($C72,Teams!$B:$D,2,false)</f>
        <v>5</v>
      </c>
      <c r="E72" s="7">
        <f t="shared" si="1"/>
        <v>120</v>
      </c>
      <c r="F72" s="7">
        <f>countifs(Raw!$D$1:$D1000,$A72,Raw!$C$1:$C1000,4)+countifs(Raw!$D$1:$D1000,$A72,Raw!$C$1:$C1000,14)</f>
        <v>11</v>
      </c>
      <c r="G72" s="7">
        <f>countifs(Raw!$D$1:$D1000,$A72,Raw!$C$1:$C1000,0)</f>
        <v>6</v>
      </c>
      <c r="H72" s="7">
        <f>countifs(Raw!$D$1:$D1000,$A72,Raw!$C$1:$C1000,-4)</f>
        <v>1</v>
      </c>
      <c r="I72" s="7">
        <f t="shared" si="2"/>
        <v>18</v>
      </c>
      <c r="J72" s="8">
        <f t="shared" si="3"/>
        <v>0.15</v>
      </c>
      <c r="K72" s="8">
        <f t="shared" si="4"/>
        <v>0.6111111111</v>
      </c>
      <c r="L72" s="7">
        <f t="shared" si="5"/>
        <v>40</v>
      </c>
      <c r="M72" s="9">
        <f t="shared" si="6"/>
        <v>8</v>
      </c>
      <c r="N72" s="10">
        <f>vlookup($A72,'X-Risk Full'!$A:$M,13,false)</f>
        <v>0</v>
      </c>
      <c r="O72" s="10">
        <f>vlookup($A72,'Math Full'!$A:$M,13,false)</f>
        <v>0.8</v>
      </c>
      <c r="P72" s="10">
        <f>vlookup($A72,'Chemistry Full'!$A:$M,13,false)</f>
        <v>7.2</v>
      </c>
      <c r="Q72" s="10">
        <f>vlookup($A72,'EarthSpace Full'!$A:$M,13,false)</f>
        <v>0</v>
      </c>
      <c r="R72" s="10">
        <f>vlookup($A72,'Biology Full'!$A:$M,13,false)</f>
        <v>0</v>
      </c>
      <c r="S72" s="10">
        <f>vlookup($A72,'Physics Full'!$A:$M,13,false)</f>
        <v>0</v>
      </c>
    </row>
    <row r="73">
      <c r="A73" s="6" t="s">
        <v>86</v>
      </c>
      <c r="B73" s="7" t="str">
        <f>vlookup($A73,Users!$B$1:$H1000,3,false)</f>
        <v>Yuvan</v>
      </c>
      <c r="C73" s="7" t="str">
        <f>vlookup($A73,Users!$B$1:$H1000,6,false)</f>
        <v>Ladue</v>
      </c>
      <c r="D73" s="7">
        <f>vlookup($C73,Teams!$B:$D,2,false)</f>
        <v>5</v>
      </c>
      <c r="E73" s="7">
        <f t="shared" si="1"/>
        <v>120</v>
      </c>
      <c r="F73" s="7">
        <f>countifs(Raw!$D$1:$D1000,$A73,Raw!$C$1:$C1000,4)+countifs(Raw!$D$1:$D1000,$A73,Raw!$C$1:$C1000,14)</f>
        <v>10</v>
      </c>
      <c r="G73" s="7">
        <f>countifs(Raw!$D$1:$D1000,$A73,Raw!$C$1:$C1000,0)</f>
        <v>3</v>
      </c>
      <c r="H73" s="7">
        <f>countifs(Raw!$D$1:$D1000,$A73,Raw!$C$1:$C1000,-4)</f>
        <v>0</v>
      </c>
      <c r="I73" s="7">
        <f t="shared" si="2"/>
        <v>13</v>
      </c>
      <c r="J73" s="8">
        <f t="shared" si="3"/>
        <v>0.1083333333</v>
      </c>
      <c r="K73" s="8">
        <f t="shared" si="4"/>
        <v>0.7692307692</v>
      </c>
      <c r="L73" s="7">
        <f t="shared" si="5"/>
        <v>40</v>
      </c>
      <c r="M73" s="9">
        <f t="shared" si="6"/>
        <v>8</v>
      </c>
      <c r="N73" s="10">
        <f>vlookup($A73,'X-Risk Full'!$A:$M,13,false)</f>
        <v>4</v>
      </c>
      <c r="O73" s="10">
        <f>vlookup($A73,'Math Full'!$A:$M,13,false)</f>
        <v>0</v>
      </c>
      <c r="P73" s="10">
        <f>vlookup($A73,'Chemistry Full'!$A:$M,13,false)</f>
        <v>1.6</v>
      </c>
      <c r="Q73" s="10">
        <f>vlookup($A73,'EarthSpace Full'!$A:$M,13,false)</f>
        <v>1.6</v>
      </c>
      <c r="R73" s="10">
        <f>vlookup($A73,'Biology Full'!$A:$M,13,false)</f>
        <v>0.8</v>
      </c>
      <c r="S73" s="10">
        <f>vlookup($A73,'Physics Full'!$A:$M,13,false)</f>
        <v>0</v>
      </c>
    </row>
    <row r="74">
      <c r="A74" s="6" t="s">
        <v>103</v>
      </c>
      <c r="B74" s="7" t="str">
        <f>vlookup($A74,Users!$B$1:$H1000,3,false)</f>
        <v>Rishabh</v>
      </c>
      <c r="C74" s="7" t="str">
        <f>vlookup($A74,Users!$B$1:$H1000,6,false)</f>
        <v>Enloe A</v>
      </c>
      <c r="D74" s="7">
        <f>vlookup($C74,Teams!$B:$D,2,false)</f>
        <v>5</v>
      </c>
      <c r="E74" s="7">
        <f t="shared" si="1"/>
        <v>120</v>
      </c>
      <c r="F74" s="7">
        <f>countifs(Raw!$D$1:$D1000,$A74,Raw!$C$1:$C1000,4)+countifs(Raw!$D$1:$D1000,$A74,Raw!$C$1:$C1000,14)</f>
        <v>12</v>
      </c>
      <c r="G74" s="7">
        <f>countifs(Raw!$D$1:$D1000,$A74,Raw!$C$1:$C1000,0)</f>
        <v>3</v>
      </c>
      <c r="H74" s="7">
        <f>countifs(Raw!$D$1:$D1000,$A74,Raw!$C$1:$C1000,-4)</f>
        <v>2</v>
      </c>
      <c r="I74" s="7">
        <f t="shared" si="2"/>
        <v>17</v>
      </c>
      <c r="J74" s="8">
        <f t="shared" si="3"/>
        <v>0.1416666667</v>
      </c>
      <c r="K74" s="8">
        <f t="shared" si="4"/>
        <v>0.7058823529</v>
      </c>
      <c r="L74" s="7">
        <f t="shared" si="5"/>
        <v>40</v>
      </c>
      <c r="M74" s="9">
        <f t="shared" si="6"/>
        <v>8</v>
      </c>
      <c r="N74" s="10">
        <f>vlookup($A74,'X-Risk Full'!$A:$M,13,false)</f>
        <v>0</v>
      </c>
      <c r="O74" s="10">
        <f>vlookup($A74,'Math Full'!$A:$M,13,false)</f>
        <v>0.8</v>
      </c>
      <c r="P74" s="10">
        <f>vlookup($A74,'Chemistry Full'!$A:$M,13,false)</f>
        <v>0</v>
      </c>
      <c r="Q74" s="10">
        <f>vlookup($A74,'EarthSpace Full'!$A:$M,13,false)</f>
        <v>0</v>
      </c>
      <c r="R74" s="10">
        <f>vlookup($A74,'Biology Full'!$A:$M,13,false)</f>
        <v>7.2</v>
      </c>
      <c r="S74" s="10">
        <f>vlookup($A74,'Physics Full'!$A:$M,13,false)</f>
        <v>0</v>
      </c>
    </row>
    <row r="75">
      <c r="A75" s="6" t="s">
        <v>109</v>
      </c>
      <c r="B75" s="7" t="str">
        <f>vlookup($A75,Users!$B$1:$H1000,3,false)</f>
        <v>Samuel</v>
      </c>
      <c r="C75" s="7" t="str">
        <f>vlookup($A75,Users!$B$1:$H1000,6,false)</f>
        <v>Lynbrook</v>
      </c>
      <c r="D75" s="7">
        <f>vlookup($C75,Teams!$B:$D,2,false)</f>
        <v>5</v>
      </c>
      <c r="E75" s="7">
        <f t="shared" si="1"/>
        <v>120</v>
      </c>
      <c r="F75" s="7">
        <f>countifs(Raw!$D$1:$D1000,$A75,Raw!$C$1:$C1000,4)+countifs(Raw!$D$1:$D1000,$A75,Raw!$C$1:$C1000,14)</f>
        <v>13</v>
      </c>
      <c r="G75" s="7">
        <f>countifs(Raw!$D$1:$D1000,$A75,Raw!$C$1:$C1000,0)</f>
        <v>2</v>
      </c>
      <c r="H75" s="7">
        <f>countifs(Raw!$D$1:$D1000,$A75,Raw!$C$1:$C1000,-4)</f>
        <v>3</v>
      </c>
      <c r="I75" s="7">
        <f t="shared" si="2"/>
        <v>18</v>
      </c>
      <c r="J75" s="8">
        <f t="shared" si="3"/>
        <v>0.15</v>
      </c>
      <c r="K75" s="8">
        <f t="shared" si="4"/>
        <v>0.7222222222</v>
      </c>
      <c r="L75" s="7">
        <f t="shared" si="5"/>
        <v>40</v>
      </c>
      <c r="M75" s="9">
        <f t="shared" si="6"/>
        <v>8</v>
      </c>
      <c r="N75" s="10">
        <f>vlookup($A75,'X-Risk Full'!$A:$M,13,false)</f>
        <v>3.2</v>
      </c>
      <c r="O75" s="10">
        <f>vlookup($A75,'Math Full'!$A:$M,13,false)</f>
        <v>0</v>
      </c>
      <c r="P75" s="10">
        <f>vlookup($A75,'Chemistry Full'!$A:$M,13,false)</f>
        <v>0</v>
      </c>
      <c r="Q75" s="10">
        <f>vlookup($A75,'EarthSpace Full'!$A:$M,13,false)</f>
        <v>4</v>
      </c>
      <c r="R75" s="10">
        <f>vlookup($A75,'Biology Full'!$A:$M,13,false)</f>
        <v>0.8</v>
      </c>
      <c r="S75" s="10">
        <f>vlookup($A75,'Physics Full'!$A:$M,13,false)</f>
        <v>0</v>
      </c>
    </row>
    <row r="76">
      <c r="A76" s="6" t="s">
        <v>119</v>
      </c>
      <c r="B76" s="7" t="str">
        <f>vlookup($A76,Users!$B$1:$H1000,3,false)</f>
        <v>Shiv</v>
      </c>
      <c r="C76" s="7" t="str">
        <f>vlookup($A76,Users!$B$1:$H1000,6,false)</f>
        <v>Interlake B</v>
      </c>
      <c r="D76" s="7">
        <f>vlookup($C76,Teams!$B:$D,2,false)</f>
        <v>6</v>
      </c>
      <c r="E76" s="7">
        <f t="shared" si="1"/>
        <v>144</v>
      </c>
      <c r="F76" s="7">
        <f>countifs(Raw!$D$1:$D1000,$A76,Raw!$C$1:$C1000,4)+countifs(Raw!$D$1:$D1000,$A76,Raw!$C$1:$C1000,14)</f>
        <v>15</v>
      </c>
      <c r="G76" s="7">
        <f>countifs(Raw!$D$1:$D1000,$A76,Raw!$C$1:$C1000,0)</f>
        <v>8</v>
      </c>
      <c r="H76" s="7">
        <f>countifs(Raw!$D$1:$D1000,$A76,Raw!$C$1:$C1000,-4)</f>
        <v>3</v>
      </c>
      <c r="I76" s="7">
        <f t="shared" si="2"/>
        <v>26</v>
      </c>
      <c r="J76" s="8">
        <f t="shared" si="3"/>
        <v>0.1805555556</v>
      </c>
      <c r="K76" s="8">
        <f t="shared" si="4"/>
        <v>0.5769230769</v>
      </c>
      <c r="L76" s="7">
        <f t="shared" si="5"/>
        <v>48</v>
      </c>
      <c r="M76" s="9">
        <f t="shared" si="6"/>
        <v>8</v>
      </c>
      <c r="N76" s="10">
        <f>vlookup($A76,'X-Risk Full'!$A:$M,13,false)</f>
        <v>0</v>
      </c>
      <c r="O76" s="10">
        <f>vlookup($A76,'Math Full'!$A:$M,13,false)</f>
        <v>0</v>
      </c>
      <c r="P76" s="10">
        <f>vlookup($A76,'Chemistry Full'!$A:$M,13,false)</f>
        <v>4.666666667</v>
      </c>
      <c r="Q76" s="10">
        <f>vlookup($A76,'EarthSpace Full'!$A:$M,13,false)</f>
        <v>1.333333333</v>
      </c>
      <c r="R76" s="10">
        <f>vlookup($A76,'Biology Full'!$A:$M,13,false)</f>
        <v>0</v>
      </c>
      <c r="S76" s="10">
        <f>vlookup($A76,'Physics Full'!$A:$M,13,false)</f>
        <v>2</v>
      </c>
    </row>
    <row r="77">
      <c r="A77" s="6" t="s">
        <v>200</v>
      </c>
      <c r="B77" s="7" t="str">
        <f>vlookup($A77,Users!$B$1:$H1000,3,false)</f>
        <v>Albert</v>
      </c>
      <c r="C77" s="7" t="str">
        <f>vlookup($A77,Users!$B$1:$H1000,6,false)</f>
        <v>Westminster</v>
      </c>
      <c r="D77" s="7">
        <f>vlookup($C77,Teams!$B:$D,2,false)</f>
        <v>5</v>
      </c>
      <c r="E77" s="7">
        <f t="shared" si="1"/>
        <v>120</v>
      </c>
      <c r="F77" s="7">
        <f>countifs(Raw!$D$1:$D1000,$A77,Raw!$C$1:$C1000,4)+countifs(Raw!$D$1:$D1000,$A77,Raw!$C$1:$C1000,14)</f>
        <v>12</v>
      </c>
      <c r="G77" s="7">
        <f>countifs(Raw!$D$1:$D1000,$A77,Raw!$C$1:$C1000,0)</f>
        <v>7</v>
      </c>
      <c r="H77" s="7">
        <f>countifs(Raw!$D$1:$D1000,$A77,Raw!$C$1:$C1000,-4)</f>
        <v>2</v>
      </c>
      <c r="I77" s="7">
        <f t="shared" si="2"/>
        <v>21</v>
      </c>
      <c r="J77" s="8">
        <f t="shared" si="3"/>
        <v>0.175</v>
      </c>
      <c r="K77" s="8">
        <f t="shared" si="4"/>
        <v>0.5714285714</v>
      </c>
      <c r="L77" s="7">
        <f t="shared" si="5"/>
        <v>40</v>
      </c>
      <c r="M77" s="9">
        <f t="shared" si="6"/>
        <v>8</v>
      </c>
      <c r="N77" s="10">
        <f>vlookup($A77,'X-Risk Full'!$A:$M,13,false)</f>
        <v>0</v>
      </c>
      <c r="O77" s="10">
        <f>vlookup($A77,'Math Full'!$A:$M,13,false)</f>
        <v>0.8</v>
      </c>
      <c r="P77" s="10">
        <f>vlookup($A77,'Chemistry Full'!$A:$M,13,false)</f>
        <v>7.2</v>
      </c>
      <c r="Q77" s="10">
        <f>vlookup($A77,'EarthSpace Full'!$A:$M,13,false)</f>
        <v>0</v>
      </c>
      <c r="R77" s="10">
        <f>vlookup($A77,'Biology Full'!$A:$M,13,false)</f>
        <v>0</v>
      </c>
      <c r="S77" s="10">
        <f>vlookup($A77,'Physics Full'!$A:$M,13,false)</f>
        <v>0</v>
      </c>
    </row>
    <row r="78">
      <c r="A78" s="6" t="s">
        <v>180</v>
      </c>
      <c r="B78" s="7" t="str">
        <f>vlookup($A78,Users!$B$1:$H1000,3,false)</f>
        <v>Stephen</v>
      </c>
      <c r="C78" s="7" t="str">
        <f>vlookup($A78,Users!$B$1:$H1000,6,false)</f>
        <v>Blair A</v>
      </c>
      <c r="D78" s="7">
        <f>vlookup($C78,Teams!$B:$D,2,false)</f>
        <v>9</v>
      </c>
      <c r="E78" s="7">
        <f t="shared" si="1"/>
        <v>216</v>
      </c>
      <c r="F78" s="7">
        <f>countifs(Raw!$D$1:$D1000,$A78,Raw!$C$1:$C1000,4)+countifs(Raw!$D$1:$D1000,$A78,Raw!$C$1:$C1000,14)</f>
        <v>21</v>
      </c>
      <c r="G78" s="7">
        <f>countifs(Raw!$D$1:$D1000,$A78,Raw!$C$1:$C1000,0)</f>
        <v>12</v>
      </c>
      <c r="H78" s="7">
        <f>countifs(Raw!$D$1:$D1000,$A78,Raw!$C$1:$C1000,-4)</f>
        <v>4</v>
      </c>
      <c r="I78" s="7">
        <f t="shared" si="2"/>
        <v>37</v>
      </c>
      <c r="J78" s="8">
        <f t="shared" si="3"/>
        <v>0.1712962963</v>
      </c>
      <c r="K78" s="8">
        <f t="shared" si="4"/>
        <v>0.5675675676</v>
      </c>
      <c r="L78" s="7">
        <f t="shared" si="5"/>
        <v>68</v>
      </c>
      <c r="M78" s="9">
        <f t="shared" si="6"/>
        <v>7.555555556</v>
      </c>
      <c r="N78" s="10">
        <f>vlookup($A78,'X-Risk Full'!$A:$M,13,false)</f>
        <v>1.777777778</v>
      </c>
      <c r="O78" s="10">
        <f>vlookup($A78,'Math Full'!$A:$M,13,false)</f>
        <v>3.111111111</v>
      </c>
      <c r="P78" s="10">
        <f>vlookup($A78,'Chemistry Full'!$A:$M,13,false)</f>
        <v>0</v>
      </c>
      <c r="Q78" s="10">
        <f>vlookup($A78,'EarthSpace Full'!$A:$M,13,false)</f>
        <v>0</v>
      </c>
      <c r="R78" s="10">
        <f>vlookup($A78,'Biology Full'!$A:$M,13,false)</f>
        <v>0</v>
      </c>
      <c r="S78" s="10">
        <f>vlookup($A78,'Physics Full'!$A:$M,13,false)</f>
        <v>2.666666667</v>
      </c>
    </row>
    <row r="79">
      <c r="A79" s="6" t="s">
        <v>89</v>
      </c>
      <c r="B79" s="7" t="str">
        <f>vlookup($A79,Users!$B$1:$H1000,3,false)</f>
        <v>Gokulanath</v>
      </c>
      <c r="C79" s="7" t="str">
        <f>vlookup($A79,Users!$B$1:$H1000,6,false)</f>
        <v>MSJ</v>
      </c>
      <c r="D79" s="7">
        <f>vlookup($C79,Teams!$B:$D,2,false)</f>
        <v>8</v>
      </c>
      <c r="E79" s="7">
        <f t="shared" si="1"/>
        <v>192</v>
      </c>
      <c r="F79" s="7">
        <f>countifs(Raw!$D$1:$D1000,$A79,Raw!$C$1:$C1000,4)+countifs(Raw!$D$1:$D1000,$A79,Raw!$C$1:$C1000,14)</f>
        <v>17</v>
      </c>
      <c r="G79" s="7">
        <f>countifs(Raw!$D$1:$D1000,$A79,Raw!$C$1:$C1000,0)</f>
        <v>8</v>
      </c>
      <c r="H79" s="7">
        <f>countifs(Raw!$D$1:$D1000,$A79,Raw!$C$1:$C1000,-4)</f>
        <v>2</v>
      </c>
      <c r="I79" s="7">
        <f t="shared" si="2"/>
        <v>27</v>
      </c>
      <c r="J79" s="8">
        <f t="shared" si="3"/>
        <v>0.140625</v>
      </c>
      <c r="K79" s="8">
        <f t="shared" si="4"/>
        <v>0.6296296296</v>
      </c>
      <c r="L79" s="7">
        <f t="shared" si="5"/>
        <v>60</v>
      </c>
      <c r="M79" s="9">
        <f t="shared" si="6"/>
        <v>7.5</v>
      </c>
      <c r="N79" s="10">
        <f>vlookup($A79,'X-Risk Full'!$A:$M,13,false)</f>
        <v>1</v>
      </c>
      <c r="O79" s="10">
        <f>vlookup($A79,'Math Full'!$A:$M,13,false)</f>
        <v>0</v>
      </c>
      <c r="P79" s="10">
        <f>vlookup($A79,'Chemistry Full'!$A:$M,13,false)</f>
        <v>2</v>
      </c>
      <c r="Q79" s="10">
        <f>vlookup($A79,'EarthSpace Full'!$A:$M,13,false)</f>
        <v>0.5</v>
      </c>
      <c r="R79" s="10">
        <f>vlookup($A79,'Biology Full'!$A:$M,13,false)</f>
        <v>4</v>
      </c>
      <c r="S79" s="10">
        <f>vlookup($A79,'Physics Full'!$A:$M,13,false)</f>
        <v>0</v>
      </c>
    </row>
    <row r="80">
      <c r="A80" s="6" t="s">
        <v>135</v>
      </c>
      <c r="B80" s="7" t="str">
        <f>vlookup($A80,Users!$B$1:$H1000,3,false)</f>
        <v>Sebi</v>
      </c>
      <c r="C80" s="7" t="str">
        <f>vlookup($A80,Users!$B$1:$H1000,6,false)</f>
        <v>Tesla STEM</v>
      </c>
      <c r="D80" s="7">
        <f>vlookup($C80,Teams!$B:$D,2,false)</f>
        <v>8</v>
      </c>
      <c r="E80" s="7">
        <f t="shared" si="1"/>
        <v>192</v>
      </c>
      <c r="F80" s="7">
        <f>countifs(Raw!$D$1:$D1000,$A80,Raw!$C$1:$C1000,4)+countifs(Raw!$D$1:$D1000,$A80,Raw!$C$1:$C1000,14)</f>
        <v>15</v>
      </c>
      <c r="G80" s="7">
        <f>countifs(Raw!$D$1:$D1000,$A80,Raw!$C$1:$C1000,0)</f>
        <v>7</v>
      </c>
      <c r="H80" s="7">
        <f>countifs(Raw!$D$1:$D1000,$A80,Raw!$C$1:$C1000,-4)</f>
        <v>0</v>
      </c>
      <c r="I80" s="7">
        <f t="shared" si="2"/>
        <v>22</v>
      </c>
      <c r="J80" s="8">
        <f t="shared" si="3"/>
        <v>0.1145833333</v>
      </c>
      <c r="K80" s="8">
        <f t="shared" si="4"/>
        <v>0.6818181818</v>
      </c>
      <c r="L80" s="7">
        <f t="shared" si="5"/>
        <v>60</v>
      </c>
      <c r="M80" s="9">
        <f t="shared" si="6"/>
        <v>7.5</v>
      </c>
      <c r="N80" s="10">
        <f>vlookup($A80,'X-Risk Full'!$A:$M,13,false)</f>
        <v>1</v>
      </c>
      <c r="O80" s="10">
        <f>vlookup($A80,'Math Full'!$A:$M,13,false)</f>
        <v>0</v>
      </c>
      <c r="P80" s="10">
        <f>vlookup($A80,'Chemistry Full'!$A:$M,13,false)</f>
        <v>6.5</v>
      </c>
      <c r="Q80" s="10">
        <f>vlookup($A80,'EarthSpace Full'!$A:$M,13,false)</f>
        <v>0</v>
      </c>
      <c r="R80" s="10">
        <f>vlookup($A80,'Biology Full'!$A:$M,13,false)</f>
        <v>0</v>
      </c>
      <c r="S80" s="10">
        <f>vlookup($A80,'Physics Full'!$A:$M,13,false)</f>
        <v>0</v>
      </c>
    </row>
    <row r="81">
      <c r="A81" s="6" t="s">
        <v>83</v>
      </c>
      <c r="B81" s="7" t="str">
        <f>vlookup($A81,Users!$B$1:$H1000,3,false)</f>
        <v>Anuprabha</v>
      </c>
      <c r="C81" s="7" t="str">
        <f>vlookup($A81,Users!$B$1:$H1000,6,false)</f>
        <v>Lexington A</v>
      </c>
      <c r="D81" s="7">
        <f>vlookup($C81,Teams!$B:$D,2,false)</f>
        <v>7</v>
      </c>
      <c r="E81" s="7">
        <f t="shared" si="1"/>
        <v>168</v>
      </c>
      <c r="F81" s="7">
        <f>countifs(Raw!$D$1:$D1000,$A81,Raw!$C$1:$C1000,4)+countifs(Raw!$D$1:$D1000,$A81,Raw!$C$1:$C1000,14)</f>
        <v>14</v>
      </c>
      <c r="G81" s="7">
        <f>countifs(Raw!$D$1:$D1000,$A81,Raw!$C$1:$C1000,0)</f>
        <v>8</v>
      </c>
      <c r="H81" s="7">
        <f>countifs(Raw!$D$1:$D1000,$A81,Raw!$C$1:$C1000,-4)</f>
        <v>1</v>
      </c>
      <c r="I81" s="7">
        <f t="shared" si="2"/>
        <v>23</v>
      </c>
      <c r="J81" s="8">
        <f t="shared" si="3"/>
        <v>0.1369047619</v>
      </c>
      <c r="K81" s="8">
        <f t="shared" si="4"/>
        <v>0.6086956522</v>
      </c>
      <c r="L81" s="7">
        <f t="shared" si="5"/>
        <v>52</v>
      </c>
      <c r="M81" s="9">
        <f t="shared" si="6"/>
        <v>7.428571429</v>
      </c>
      <c r="N81" s="10">
        <f>vlookup($A81,'X-Risk Full'!$A:$M,13,false)</f>
        <v>0.5714285714</v>
      </c>
      <c r="O81" s="10">
        <f>vlookup($A81,'Math Full'!$A:$M,13,false)</f>
        <v>0</v>
      </c>
      <c r="P81" s="10">
        <f>vlookup($A81,'Chemistry Full'!$A:$M,13,false)</f>
        <v>5.142857143</v>
      </c>
      <c r="Q81" s="10">
        <f>vlookup($A81,'EarthSpace Full'!$A:$M,13,false)</f>
        <v>0</v>
      </c>
      <c r="R81" s="10">
        <f>vlookup($A81,'Biology Full'!$A:$M,13,false)</f>
        <v>0.5714285714</v>
      </c>
      <c r="S81" s="10">
        <f>vlookup($A81,'Physics Full'!$A:$M,13,false)</f>
        <v>1.142857143</v>
      </c>
    </row>
    <row r="82">
      <c r="A82" s="6" t="s">
        <v>160</v>
      </c>
      <c r="B82" s="7" t="str">
        <f>vlookup($A82,Users!$B$1:$H1000,3,false)</f>
        <v>Rishabh</v>
      </c>
      <c r="C82" s="7" t="str">
        <f>vlookup($A82,Users!$B$1:$H1000,6,false)</f>
        <v>Interlake A</v>
      </c>
      <c r="D82" s="7">
        <f>vlookup($C82,Teams!$B:$D,2,false)</f>
        <v>6</v>
      </c>
      <c r="E82" s="7">
        <f t="shared" si="1"/>
        <v>144</v>
      </c>
      <c r="F82" s="7">
        <f>countifs(Raw!$D$1:$D1000,$A82,Raw!$C$1:$C1000,4)+countifs(Raw!$D$1:$D1000,$A82,Raw!$C$1:$C1000,14)</f>
        <v>15</v>
      </c>
      <c r="G82" s="7">
        <f>countifs(Raw!$D$1:$D1000,$A82,Raw!$C$1:$C1000,0)</f>
        <v>7</v>
      </c>
      <c r="H82" s="7">
        <f>countifs(Raw!$D$1:$D1000,$A82,Raw!$C$1:$C1000,-4)</f>
        <v>4</v>
      </c>
      <c r="I82" s="7">
        <f t="shared" si="2"/>
        <v>26</v>
      </c>
      <c r="J82" s="8">
        <f t="shared" si="3"/>
        <v>0.1805555556</v>
      </c>
      <c r="K82" s="8">
        <f t="shared" si="4"/>
        <v>0.5769230769</v>
      </c>
      <c r="L82" s="7">
        <f t="shared" si="5"/>
        <v>44</v>
      </c>
      <c r="M82" s="9">
        <f t="shared" si="6"/>
        <v>7.333333333</v>
      </c>
      <c r="N82" s="10">
        <f>vlookup($A82,'X-Risk Full'!$A:$M,13,false)</f>
        <v>4</v>
      </c>
      <c r="O82" s="10">
        <f>vlookup($A82,'Math Full'!$A:$M,13,false)</f>
        <v>-0.6666666667</v>
      </c>
      <c r="P82" s="10">
        <f>vlookup($A82,'Chemistry Full'!$A:$M,13,false)</f>
        <v>0</v>
      </c>
      <c r="Q82" s="10">
        <f>vlookup($A82,'EarthSpace Full'!$A:$M,13,false)</f>
        <v>4</v>
      </c>
      <c r="R82" s="10">
        <f>vlookup($A82,'Biology Full'!$A:$M,13,false)</f>
        <v>0</v>
      </c>
      <c r="S82" s="10">
        <f>vlookup($A82,'Physics Full'!$A:$M,13,false)</f>
        <v>0</v>
      </c>
    </row>
    <row r="83">
      <c r="A83" s="6" t="s">
        <v>164</v>
      </c>
      <c r="B83" s="7" t="str">
        <f>vlookup($A83,Users!$B$1:$H1000,3,false)</f>
        <v>Daniel</v>
      </c>
      <c r="C83" s="7" t="str">
        <f>vlookup($A83,Users!$B$1:$H1000,6,false)</f>
        <v>Interlake A</v>
      </c>
      <c r="D83" s="7">
        <f>vlookup($C83,Teams!$B:$D,2,false)</f>
        <v>6</v>
      </c>
      <c r="E83" s="7">
        <f t="shared" si="1"/>
        <v>144</v>
      </c>
      <c r="F83" s="7">
        <f>countifs(Raw!$D$1:$D1000,$A83,Raw!$C$1:$C1000,4)+countifs(Raw!$D$1:$D1000,$A83,Raw!$C$1:$C1000,14)</f>
        <v>14</v>
      </c>
      <c r="G83" s="7">
        <f>countifs(Raw!$D$1:$D1000,$A83,Raw!$C$1:$C1000,0)</f>
        <v>13</v>
      </c>
      <c r="H83" s="7">
        <f>countifs(Raw!$D$1:$D1000,$A83,Raw!$C$1:$C1000,-4)</f>
        <v>3</v>
      </c>
      <c r="I83" s="7">
        <f t="shared" si="2"/>
        <v>30</v>
      </c>
      <c r="J83" s="8">
        <f t="shared" si="3"/>
        <v>0.2083333333</v>
      </c>
      <c r="K83" s="8">
        <f t="shared" si="4"/>
        <v>0.4666666667</v>
      </c>
      <c r="L83" s="7">
        <f t="shared" si="5"/>
        <v>44</v>
      </c>
      <c r="M83" s="9">
        <f t="shared" si="6"/>
        <v>7.333333333</v>
      </c>
      <c r="N83" s="10">
        <f>vlookup($A83,'X-Risk Full'!$A:$M,13,false)</f>
        <v>0.6666666667</v>
      </c>
      <c r="O83" s="10">
        <f>vlookup($A83,'Math Full'!$A:$M,13,false)</f>
        <v>4</v>
      </c>
      <c r="P83" s="10">
        <f>vlookup($A83,'Chemistry Full'!$A:$M,13,false)</f>
        <v>0</v>
      </c>
      <c r="Q83" s="10">
        <f>vlookup($A83,'EarthSpace Full'!$A:$M,13,false)</f>
        <v>0</v>
      </c>
      <c r="R83" s="10">
        <f>vlookup($A83,'Biology Full'!$A:$M,13,false)</f>
        <v>0</v>
      </c>
      <c r="S83" s="10">
        <f>vlookup($A83,'Physics Full'!$A:$M,13,false)</f>
        <v>2.666666667</v>
      </c>
    </row>
    <row r="84">
      <c r="A84" s="6" t="s">
        <v>43</v>
      </c>
      <c r="B84" s="7" t="str">
        <f>vlookup($A84,Users!$B$1:$H1000,3,false)</f>
        <v>Evan</v>
      </c>
      <c r="C84" s="7" t="str">
        <f>vlookup($A84,Users!$B$1:$H1000,6,false)</f>
        <v>Blair C</v>
      </c>
      <c r="D84" s="7">
        <f>vlookup($C84,Teams!$B:$D,2,false)</f>
        <v>5</v>
      </c>
      <c r="E84" s="7">
        <f t="shared" si="1"/>
        <v>120</v>
      </c>
      <c r="F84" s="7">
        <f>countifs(Raw!$D$1:$D1000,$A84,Raw!$C$1:$C1000,4)+countifs(Raw!$D$1:$D1000,$A84,Raw!$C$1:$C1000,14)</f>
        <v>10</v>
      </c>
      <c r="G84" s="7">
        <f>countifs(Raw!$D$1:$D1000,$A84,Raw!$C$1:$C1000,0)</f>
        <v>22</v>
      </c>
      <c r="H84" s="7">
        <f>countifs(Raw!$D$1:$D1000,$A84,Raw!$C$1:$C1000,-4)</f>
        <v>1</v>
      </c>
      <c r="I84" s="7">
        <f t="shared" si="2"/>
        <v>33</v>
      </c>
      <c r="J84" s="8">
        <f t="shared" si="3"/>
        <v>0.275</v>
      </c>
      <c r="K84" s="8">
        <f t="shared" si="4"/>
        <v>0.303030303</v>
      </c>
      <c r="L84" s="7">
        <f t="shared" si="5"/>
        <v>36</v>
      </c>
      <c r="M84" s="9">
        <f t="shared" si="6"/>
        <v>7.2</v>
      </c>
      <c r="N84" s="10">
        <f>vlookup($A84,'X-Risk Full'!$A:$M,13,false)</f>
        <v>0.8</v>
      </c>
      <c r="O84" s="10">
        <f>vlookup($A84,'Math Full'!$A:$M,13,false)</f>
        <v>4</v>
      </c>
      <c r="P84" s="10">
        <f>vlookup($A84,'Chemistry Full'!$A:$M,13,false)</f>
        <v>0</v>
      </c>
      <c r="Q84" s="10">
        <f>vlookup($A84,'EarthSpace Full'!$A:$M,13,false)</f>
        <v>1.6</v>
      </c>
      <c r="R84" s="10">
        <f>vlookup($A84,'Biology Full'!$A:$M,13,false)</f>
        <v>0.8</v>
      </c>
      <c r="S84" s="10">
        <f>vlookup($A84,'Physics Full'!$A:$M,13,false)</f>
        <v>0</v>
      </c>
    </row>
    <row r="85">
      <c r="A85" s="6" t="s">
        <v>93</v>
      </c>
      <c r="B85" s="7" t="str">
        <f>vlookup($A85,Users!$B$1:$H1000,3,false)</f>
        <v>Josh</v>
      </c>
      <c r="C85" s="7" t="str">
        <f>vlookup($A85,Users!$B$1:$H1000,6,false)</f>
        <v>PRISMS</v>
      </c>
      <c r="D85" s="7">
        <f>vlookup($C85,Teams!$B:$D,2,false)</f>
        <v>5</v>
      </c>
      <c r="E85" s="7">
        <f t="shared" si="1"/>
        <v>120</v>
      </c>
      <c r="F85" s="7">
        <f>countifs(Raw!$D$1:$D1000,$A85,Raw!$C$1:$C1000,4)+countifs(Raw!$D$1:$D1000,$A85,Raw!$C$1:$C1000,14)</f>
        <v>13</v>
      </c>
      <c r="G85" s="7">
        <f>countifs(Raw!$D$1:$D1000,$A85,Raw!$C$1:$C1000,0)</f>
        <v>16</v>
      </c>
      <c r="H85" s="7">
        <f>countifs(Raw!$D$1:$D1000,$A85,Raw!$C$1:$C1000,-4)</f>
        <v>4</v>
      </c>
      <c r="I85" s="7">
        <f t="shared" si="2"/>
        <v>33</v>
      </c>
      <c r="J85" s="8">
        <f t="shared" si="3"/>
        <v>0.275</v>
      </c>
      <c r="K85" s="8">
        <f t="shared" si="4"/>
        <v>0.3939393939</v>
      </c>
      <c r="L85" s="7">
        <f t="shared" si="5"/>
        <v>36</v>
      </c>
      <c r="M85" s="9">
        <f t="shared" si="6"/>
        <v>7.2</v>
      </c>
      <c r="N85" s="10">
        <f>vlookup($A85,'X-Risk Full'!$A:$M,13,false)</f>
        <v>3.2</v>
      </c>
      <c r="O85" s="10">
        <f>vlookup($A85,'Math Full'!$A:$M,13,false)</f>
        <v>0.8</v>
      </c>
      <c r="P85" s="10">
        <f>vlookup($A85,'Chemistry Full'!$A:$M,13,false)</f>
        <v>0</v>
      </c>
      <c r="Q85" s="10">
        <f>vlookup($A85,'EarthSpace Full'!$A:$M,13,false)</f>
        <v>0</v>
      </c>
      <c r="R85" s="10">
        <f>vlookup($A85,'Biology Full'!$A:$M,13,false)</f>
        <v>0.8</v>
      </c>
      <c r="S85" s="10">
        <f>vlookup($A85,'Physics Full'!$A:$M,13,false)</f>
        <v>2.4</v>
      </c>
    </row>
    <row r="86">
      <c r="A86" s="6" t="s">
        <v>149</v>
      </c>
      <c r="B86" s="7" t="str">
        <f>vlookup($A86,Users!$B$1:$H1000,3,false)</f>
        <v>Rithvik</v>
      </c>
      <c r="C86" s="7" t="str">
        <f>vlookup($A86,Users!$B$1:$H1000,6,false)</f>
        <v>AHS Broward</v>
      </c>
      <c r="D86" s="7">
        <f>vlookup($C86,Teams!$B:$D,2,false)</f>
        <v>5</v>
      </c>
      <c r="E86" s="7">
        <f t="shared" si="1"/>
        <v>120</v>
      </c>
      <c r="F86" s="7">
        <f>countifs(Raw!$D$1:$D1000,$A86,Raw!$C$1:$C1000,4)+countifs(Raw!$D$1:$D1000,$A86,Raw!$C$1:$C1000,14)</f>
        <v>9</v>
      </c>
      <c r="G86" s="7">
        <f>countifs(Raw!$D$1:$D1000,$A86,Raw!$C$1:$C1000,0)</f>
        <v>6</v>
      </c>
      <c r="H86" s="7">
        <f>countifs(Raw!$D$1:$D1000,$A86,Raw!$C$1:$C1000,-4)</f>
        <v>0</v>
      </c>
      <c r="I86" s="7">
        <f t="shared" si="2"/>
        <v>15</v>
      </c>
      <c r="J86" s="8">
        <f t="shared" si="3"/>
        <v>0.125</v>
      </c>
      <c r="K86" s="8">
        <f t="shared" si="4"/>
        <v>0.6</v>
      </c>
      <c r="L86" s="7">
        <f t="shared" si="5"/>
        <v>36</v>
      </c>
      <c r="M86" s="9">
        <f t="shared" si="6"/>
        <v>7.2</v>
      </c>
      <c r="N86" s="10">
        <f>vlookup($A86,'X-Risk Full'!$A:$M,13,false)</f>
        <v>0</v>
      </c>
      <c r="O86" s="10">
        <f>vlookup($A86,'Math Full'!$A:$M,13,false)</f>
        <v>1.6</v>
      </c>
      <c r="P86" s="10">
        <f>vlookup($A86,'Chemistry Full'!$A:$M,13,false)</f>
        <v>0</v>
      </c>
      <c r="Q86" s="10">
        <f>vlookup($A86,'EarthSpace Full'!$A:$M,13,false)</f>
        <v>0</v>
      </c>
      <c r="R86" s="10">
        <f>vlookup($A86,'Biology Full'!$A:$M,13,false)</f>
        <v>5.6</v>
      </c>
      <c r="S86" s="10">
        <f>vlookup($A86,'Physics Full'!$A:$M,13,false)</f>
        <v>0</v>
      </c>
    </row>
    <row r="87">
      <c r="A87" s="6" t="s">
        <v>172</v>
      </c>
      <c r="B87" s="7" t="str">
        <f>vlookup($A87,Users!$B$1:$H1000,3,false)</f>
        <v>Vishal</v>
      </c>
      <c r="C87" s="7" t="str">
        <f>vlookup($A87,Users!$B$1:$H1000,6,false)</f>
        <v>Seven Lakes</v>
      </c>
      <c r="D87" s="7">
        <f>vlookup($C87,Teams!$B:$D,2,false)</f>
        <v>5</v>
      </c>
      <c r="E87" s="7">
        <f t="shared" si="1"/>
        <v>120</v>
      </c>
      <c r="F87" s="7">
        <f>countifs(Raw!$D$1:$D1000,$A87,Raw!$C$1:$C1000,4)+countifs(Raw!$D$1:$D1000,$A87,Raw!$C$1:$C1000,14)</f>
        <v>12</v>
      </c>
      <c r="G87" s="7">
        <f>countifs(Raw!$D$1:$D1000,$A87,Raw!$C$1:$C1000,0)</f>
        <v>8</v>
      </c>
      <c r="H87" s="7">
        <f>countifs(Raw!$D$1:$D1000,$A87,Raw!$C$1:$C1000,-4)</f>
        <v>3</v>
      </c>
      <c r="I87" s="7">
        <f t="shared" si="2"/>
        <v>23</v>
      </c>
      <c r="J87" s="8">
        <f t="shared" si="3"/>
        <v>0.1916666667</v>
      </c>
      <c r="K87" s="8">
        <f t="shared" si="4"/>
        <v>0.5217391304</v>
      </c>
      <c r="L87" s="7">
        <f t="shared" si="5"/>
        <v>36</v>
      </c>
      <c r="M87" s="9">
        <f t="shared" si="6"/>
        <v>7.2</v>
      </c>
      <c r="N87" s="10">
        <f>vlookup($A87,'X-Risk Full'!$A:$M,13,false)</f>
        <v>0</v>
      </c>
      <c r="O87" s="10">
        <f>vlookup($A87,'Math Full'!$A:$M,13,false)</f>
        <v>0.8</v>
      </c>
      <c r="P87" s="10">
        <f>vlookup($A87,'Chemistry Full'!$A:$M,13,false)</f>
        <v>0</v>
      </c>
      <c r="Q87" s="10">
        <f>vlookup($A87,'EarthSpace Full'!$A:$M,13,false)</f>
        <v>0</v>
      </c>
      <c r="R87" s="10">
        <f>vlookup($A87,'Biology Full'!$A:$M,13,false)</f>
        <v>6.4</v>
      </c>
      <c r="S87" s="10">
        <f>vlookup($A87,'Physics Full'!$A:$M,13,false)</f>
        <v>0</v>
      </c>
    </row>
    <row r="88">
      <c r="A88" s="6" t="s">
        <v>184</v>
      </c>
      <c r="B88" s="7" t="str">
        <f>vlookup($A88,Users!$B$1:$H1000,3,false)</f>
        <v>Annie</v>
      </c>
      <c r="C88" s="7" t="str">
        <f>vlookup($A88,Users!$B$1:$H1000,6,false)</f>
        <v>RMHS</v>
      </c>
      <c r="D88" s="7">
        <f>vlookup($C88,Teams!$B:$D,2,false)</f>
        <v>5</v>
      </c>
      <c r="E88" s="7">
        <f t="shared" si="1"/>
        <v>120</v>
      </c>
      <c r="F88" s="7">
        <f>countifs(Raw!$D$1:$D1000,$A88,Raw!$C$1:$C1000,4)+countifs(Raw!$D$1:$D1000,$A88,Raw!$C$1:$C1000,14)</f>
        <v>9</v>
      </c>
      <c r="G88" s="7">
        <f>countifs(Raw!$D$1:$D1000,$A88,Raw!$C$1:$C1000,0)</f>
        <v>5</v>
      </c>
      <c r="H88" s="7">
        <f>countifs(Raw!$D$1:$D1000,$A88,Raw!$C$1:$C1000,-4)</f>
        <v>0</v>
      </c>
      <c r="I88" s="7">
        <f t="shared" si="2"/>
        <v>14</v>
      </c>
      <c r="J88" s="8">
        <f t="shared" si="3"/>
        <v>0.1166666667</v>
      </c>
      <c r="K88" s="8">
        <f t="shared" si="4"/>
        <v>0.6428571429</v>
      </c>
      <c r="L88" s="7">
        <f t="shared" si="5"/>
        <v>36</v>
      </c>
      <c r="M88" s="9">
        <f t="shared" si="6"/>
        <v>7.2</v>
      </c>
      <c r="N88" s="10">
        <f>vlookup($A88,'X-Risk Full'!$A:$M,13,false)</f>
        <v>0</v>
      </c>
      <c r="O88" s="10">
        <f>vlookup($A88,'Math Full'!$A:$M,13,false)</f>
        <v>7.2</v>
      </c>
      <c r="P88" s="10">
        <f>vlookup($A88,'Chemistry Full'!$A:$M,13,false)</f>
        <v>0</v>
      </c>
      <c r="Q88" s="10">
        <f>vlookup($A88,'EarthSpace Full'!$A:$M,13,false)</f>
        <v>0</v>
      </c>
      <c r="R88" s="10">
        <f>vlookup($A88,'Biology Full'!$A:$M,13,false)</f>
        <v>0</v>
      </c>
      <c r="S88" s="10">
        <f>vlookup($A88,'Physics Full'!$A:$M,13,false)</f>
        <v>0</v>
      </c>
    </row>
    <row r="89">
      <c r="A89" s="6" t="s">
        <v>130</v>
      </c>
      <c r="B89" s="7" t="str">
        <f>vlookup($A89,Users!$B$1:$H1000,3,false)</f>
        <v>Aashray</v>
      </c>
      <c r="C89" s="7" t="str">
        <f>vlookup($A89,Users!$B$1:$H1000,6,false)</f>
        <v>Tesla STEM</v>
      </c>
      <c r="D89" s="7">
        <f>vlookup($C89,Teams!$B:$D,2,false)</f>
        <v>8</v>
      </c>
      <c r="E89" s="7">
        <f t="shared" si="1"/>
        <v>192</v>
      </c>
      <c r="F89" s="7">
        <f>countifs(Raw!$D$1:$D1000,$A89,Raw!$C$1:$C1000,4)+countifs(Raw!$D$1:$D1000,$A89,Raw!$C$1:$C1000,14)</f>
        <v>17</v>
      </c>
      <c r="G89" s="7">
        <f>countifs(Raw!$D$1:$D1000,$A89,Raw!$C$1:$C1000,0)</f>
        <v>10</v>
      </c>
      <c r="H89" s="7">
        <f>countifs(Raw!$D$1:$D1000,$A89,Raw!$C$1:$C1000,-4)</f>
        <v>3</v>
      </c>
      <c r="I89" s="7">
        <f t="shared" si="2"/>
        <v>30</v>
      </c>
      <c r="J89" s="8">
        <f t="shared" si="3"/>
        <v>0.15625</v>
      </c>
      <c r="K89" s="8">
        <f t="shared" si="4"/>
        <v>0.5666666667</v>
      </c>
      <c r="L89" s="7">
        <f t="shared" si="5"/>
        <v>56</v>
      </c>
      <c r="M89" s="9">
        <f t="shared" si="6"/>
        <v>7</v>
      </c>
      <c r="N89" s="10">
        <f>vlookup($A89,'X-Risk Full'!$A:$M,13,false)</f>
        <v>4</v>
      </c>
      <c r="O89" s="10">
        <f>vlookup($A89,'Math Full'!$A:$M,13,false)</f>
        <v>0</v>
      </c>
      <c r="P89" s="10">
        <f>vlookup($A89,'Chemistry Full'!$A:$M,13,false)</f>
        <v>0</v>
      </c>
      <c r="Q89" s="10">
        <f>vlookup($A89,'EarthSpace Full'!$A:$M,13,false)</f>
        <v>3</v>
      </c>
      <c r="R89" s="10">
        <f>vlookup($A89,'Biology Full'!$A:$M,13,false)</f>
        <v>0</v>
      </c>
      <c r="S89" s="10">
        <f>vlookup($A89,'Physics Full'!$A:$M,13,false)</f>
        <v>0</v>
      </c>
    </row>
    <row r="90">
      <c r="A90" s="6" t="s">
        <v>59</v>
      </c>
      <c r="B90" s="7" t="str">
        <f>vlookup($A90,Users!$B$1:$H1000,3,false)</f>
        <v>Sukrith</v>
      </c>
      <c r="C90" s="7" t="str">
        <f>vlookup($A90,Users!$B$1:$H1000,6,false)</f>
        <v>Enloe B</v>
      </c>
      <c r="D90" s="7">
        <f>vlookup($C90,Teams!$B:$D,2,false)</f>
        <v>7</v>
      </c>
      <c r="E90" s="7">
        <f t="shared" si="1"/>
        <v>168</v>
      </c>
      <c r="F90" s="7">
        <f>countifs(Raw!$D$1:$D1000,$A90,Raw!$C$1:$C1000,4)+countifs(Raw!$D$1:$D1000,$A90,Raw!$C$1:$C1000,14)</f>
        <v>12</v>
      </c>
      <c r="G90" s="7">
        <f>countifs(Raw!$D$1:$D1000,$A90,Raw!$C$1:$C1000,0)</f>
        <v>9</v>
      </c>
      <c r="H90" s="7">
        <f>countifs(Raw!$D$1:$D1000,$A90,Raw!$C$1:$C1000,-4)</f>
        <v>0</v>
      </c>
      <c r="I90" s="7">
        <f t="shared" si="2"/>
        <v>21</v>
      </c>
      <c r="J90" s="8">
        <f t="shared" si="3"/>
        <v>0.125</v>
      </c>
      <c r="K90" s="8">
        <f t="shared" si="4"/>
        <v>0.5714285714</v>
      </c>
      <c r="L90" s="7">
        <f t="shared" si="5"/>
        <v>48</v>
      </c>
      <c r="M90" s="9">
        <f t="shared" si="6"/>
        <v>6.857142857</v>
      </c>
      <c r="N90" s="10">
        <f>vlookup($A90,'X-Risk Full'!$A:$M,13,false)</f>
        <v>0</v>
      </c>
      <c r="O90" s="10">
        <f>vlookup($A90,'Math Full'!$A:$M,13,false)</f>
        <v>5.142857143</v>
      </c>
      <c r="P90" s="10">
        <f>vlookup($A90,'Chemistry Full'!$A:$M,13,false)</f>
        <v>0</v>
      </c>
      <c r="Q90" s="10">
        <f>vlookup($A90,'EarthSpace Full'!$A:$M,13,false)</f>
        <v>1.714285714</v>
      </c>
      <c r="R90" s="10">
        <f>vlookup($A90,'Biology Full'!$A:$M,13,false)</f>
        <v>0</v>
      </c>
      <c r="S90" s="10">
        <f>vlookup($A90,'Physics Full'!$A:$M,13,false)</f>
        <v>0</v>
      </c>
    </row>
    <row r="91">
      <c r="A91" s="6" t="s">
        <v>154</v>
      </c>
      <c r="B91" s="7" t="str">
        <f>vlookup($A91,Users!$B$1:$H1000,3,false)</f>
        <v>Aditya</v>
      </c>
      <c r="C91" s="7" t="str">
        <f>vlookup($A91,Users!$B$1:$H1000,6,false)</f>
        <v>NCSSM A</v>
      </c>
      <c r="D91" s="7">
        <f>vlookup($C91,Teams!$B:$D,2,false)</f>
        <v>7</v>
      </c>
      <c r="E91" s="7">
        <f t="shared" si="1"/>
        <v>168</v>
      </c>
      <c r="F91" s="7">
        <f>countifs(Raw!$D$1:$D1000,$A91,Raw!$C$1:$C1000,4)+countifs(Raw!$D$1:$D1000,$A91,Raw!$C$1:$C1000,14)</f>
        <v>13</v>
      </c>
      <c r="G91" s="7">
        <f>countifs(Raw!$D$1:$D1000,$A91,Raw!$C$1:$C1000,0)</f>
        <v>5</v>
      </c>
      <c r="H91" s="7">
        <f>countifs(Raw!$D$1:$D1000,$A91,Raw!$C$1:$C1000,-4)</f>
        <v>1</v>
      </c>
      <c r="I91" s="7">
        <f t="shared" si="2"/>
        <v>19</v>
      </c>
      <c r="J91" s="8">
        <f t="shared" si="3"/>
        <v>0.1130952381</v>
      </c>
      <c r="K91" s="8">
        <f t="shared" si="4"/>
        <v>0.6842105263</v>
      </c>
      <c r="L91" s="7">
        <f t="shared" si="5"/>
        <v>48</v>
      </c>
      <c r="M91" s="9">
        <f t="shared" si="6"/>
        <v>6.857142857</v>
      </c>
      <c r="N91" s="10">
        <f>vlookup($A91,'X-Risk Full'!$A:$M,13,false)</f>
        <v>0</v>
      </c>
      <c r="O91" s="10">
        <f>vlookup($A91,'Math Full'!$A:$M,13,false)</f>
        <v>0</v>
      </c>
      <c r="P91" s="10">
        <f>vlookup($A91,'Chemistry Full'!$A:$M,13,false)</f>
        <v>0</v>
      </c>
      <c r="Q91" s="10">
        <f>vlookup($A91,'EarthSpace Full'!$A:$M,13,false)</f>
        <v>1.142857143</v>
      </c>
      <c r="R91" s="10">
        <f>vlookup($A91,'Biology Full'!$A:$M,13,false)</f>
        <v>0</v>
      </c>
      <c r="S91" s="10">
        <f>vlookup($A91,'Physics Full'!$A:$M,13,false)</f>
        <v>5.714285714</v>
      </c>
    </row>
    <row r="92">
      <c r="A92" s="6" t="s">
        <v>33</v>
      </c>
      <c r="B92" s="7" t="str">
        <f>vlookup($A92,Users!$B$1:$H1000,3,false)</f>
        <v>Ethan</v>
      </c>
      <c r="C92" s="7" t="str">
        <f>vlookup($A92,Users!$B$1:$H1000,6,false)</f>
        <v>Davidson</v>
      </c>
      <c r="D92" s="7">
        <f>vlookup($C92,Teams!$B:$D,2,false)</f>
        <v>6</v>
      </c>
      <c r="E92" s="7">
        <f t="shared" si="1"/>
        <v>144</v>
      </c>
      <c r="F92" s="7">
        <f>countifs(Raw!$D$1:$D1000,$A92,Raw!$C$1:$C1000,4)+countifs(Raw!$D$1:$D1000,$A92,Raw!$C$1:$C1000,14)</f>
        <v>11</v>
      </c>
      <c r="G92" s="7">
        <f>countifs(Raw!$D$1:$D1000,$A92,Raw!$C$1:$C1000,0)</f>
        <v>4</v>
      </c>
      <c r="H92" s="7">
        <f>countifs(Raw!$D$1:$D1000,$A92,Raw!$C$1:$C1000,-4)</f>
        <v>1</v>
      </c>
      <c r="I92" s="7">
        <f t="shared" si="2"/>
        <v>16</v>
      </c>
      <c r="J92" s="8">
        <f t="shared" si="3"/>
        <v>0.1111111111</v>
      </c>
      <c r="K92" s="8">
        <f t="shared" si="4"/>
        <v>0.6875</v>
      </c>
      <c r="L92" s="7">
        <f t="shared" si="5"/>
        <v>40</v>
      </c>
      <c r="M92" s="9">
        <f t="shared" si="6"/>
        <v>6.666666667</v>
      </c>
      <c r="N92" s="10">
        <f>vlookup($A92,'X-Risk Full'!$A:$M,13,false)</f>
        <v>0</v>
      </c>
      <c r="O92" s="10">
        <f>vlookup($A92,'Math Full'!$A:$M,13,false)</f>
        <v>3.333333333</v>
      </c>
      <c r="P92" s="10">
        <f>vlookup($A92,'Chemistry Full'!$A:$M,13,false)</f>
        <v>0</v>
      </c>
      <c r="Q92" s="10">
        <f>vlookup($A92,'EarthSpace Full'!$A:$M,13,false)</f>
        <v>0</v>
      </c>
      <c r="R92" s="10">
        <f>vlookup($A92,'Biology Full'!$A:$M,13,false)</f>
        <v>0</v>
      </c>
      <c r="S92" s="10">
        <f>vlookup($A92,'Physics Full'!$A:$M,13,false)</f>
        <v>3.333333333</v>
      </c>
    </row>
    <row r="93">
      <c r="A93" s="6" t="s">
        <v>117</v>
      </c>
      <c r="B93" s="7" t="str">
        <f>vlookup($A93,Users!$B$1:$H1000,3,false)</f>
        <v>Darrien</v>
      </c>
      <c r="C93" s="7" t="str">
        <f>vlookup($A93,Users!$B$1:$H1000,6,false)</f>
        <v>Interlake B</v>
      </c>
      <c r="D93" s="7">
        <f>vlookup($C93,Teams!$B:$D,2,false)</f>
        <v>6</v>
      </c>
      <c r="E93" s="7">
        <f t="shared" si="1"/>
        <v>144</v>
      </c>
      <c r="F93" s="7">
        <f>countifs(Raw!$D$1:$D1000,$A93,Raw!$C$1:$C1000,4)+countifs(Raw!$D$1:$D1000,$A93,Raw!$C$1:$C1000,14)</f>
        <v>12</v>
      </c>
      <c r="G93" s="7">
        <f>countifs(Raw!$D$1:$D1000,$A93,Raw!$C$1:$C1000,0)</f>
        <v>10</v>
      </c>
      <c r="H93" s="7">
        <f>countifs(Raw!$D$1:$D1000,$A93,Raw!$C$1:$C1000,-4)</f>
        <v>2</v>
      </c>
      <c r="I93" s="7">
        <f t="shared" si="2"/>
        <v>24</v>
      </c>
      <c r="J93" s="8">
        <f t="shared" si="3"/>
        <v>0.1666666667</v>
      </c>
      <c r="K93" s="8">
        <f t="shared" si="4"/>
        <v>0.5</v>
      </c>
      <c r="L93" s="7">
        <f t="shared" si="5"/>
        <v>40</v>
      </c>
      <c r="M93" s="9">
        <f t="shared" si="6"/>
        <v>6.666666667</v>
      </c>
      <c r="N93" s="10">
        <f>vlookup($A93,'X-Risk Full'!$A:$M,13,false)</f>
        <v>4.666666667</v>
      </c>
      <c r="O93" s="10">
        <f>vlookup($A93,'Math Full'!$A:$M,13,false)</f>
        <v>-0.6666666667</v>
      </c>
      <c r="P93" s="10">
        <f>vlookup($A93,'Chemistry Full'!$A:$M,13,false)</f>
        <v>0</v>
      </c>
      <c r="Q93" s="10">
        <f>vlookup($A93,'EarthSpace Full'!$A:$M,13,false)</f>
        <v>2</v>
      </c>
      <c r="R93" s="10">
        <f>vlookup($A93,'Biology Full'!$A:$M,13,false)</f>
        <v>0.6666666667</v>
      </c>
      <c r="S93" s="10">
        <f>vlookup($A93,'Physics Full'!$A:$M,13,false)</f>
        <v>0</v>
      </c>
    </row>
    <row r="94">
      <c r="A94" s="6" t="s">
        <v>107</v>
      </c>
      <c r="B94" s="7" t="str">
        <f>vlookup($A94,Users!$B$1:$H1000,3,false)</f>
        <v>Nipun</v>
      </c>
      <c r="C94" s="7" t="str">
        <f>vlookup($A94,Users!$B$1:$H1000,6,false)</f>
        <v>Mira Loma</v>
      </c>
      <c r="D94" s="7">
        <f>vlookup($C94,Teams!$B:$D,2,false)</f>
        <v>11</v>
      </c>
      <c r="E94" s="7">
        <f t="shared" si="1"/>
        <v>264</v>
      </c>
      <c r="F94" s="7">
        <f>countifs(Raw!$D$1:$D1000,$A94,Raw!$C$1:$C1000,4)+countifs(Raw!$D$1:$D1000,$A94,Raw!$C$1:$C1000,14)</f>
        <v>23</v>
      </c>
      <c r="G94" s="7">
        <f>countifs(Raw!$D$1:$D1000,$A94,Raw!$C$1:$C1000,0)</f>
        <v>3</v>
      </c>
      <c r="H94" s="7">
        <f>countifs(Raw!$D$1:$D1000,$A94,Raw!$C$1:$C1000,-4)</f>
        <v>5</v>
      </c>
      <c r="I94" s="7">
        <f t="shared" si="2"/>
        <v>31</v>
      </c>
      <c r="J94" s="8">
        <f t="shared" si="3"/>
        <v>0.1174242424</v>
      </c>
      <c r="K94" s="8">
        <f t="shared" si="4"/>
        <v>0.7419354839</v>
      </c>
      <c r="L94" s="7">
        <f t="shared" si="5"/>
        <v>72</v>
      </c>
      <c r="M94" s="9">
        <f t="shared" si="6"/>
        <v>6.545454545</v>
      </c>
      <c r="N94" s="10">
        <f>vlookup($A94,'X-Risk Full'!$A:$M,13,false)</f>
        <v>0</v>
      </c>
      <c r="O94" s="10">
        <f>vlookup($A94,'Math Full'!$A:$M,13,false)</f>
        <v>1.454545455</v>
      </c>
      <c r="P94" s="10">
        <f>vlookup($A94,'Chemistry Full'!$A:$M,13,false)</f>
        <v>3.636363636</v>
      </c>
      <c r="Q94" s="10">
        <f>vlookup($A94,'EarthSpace Full'!$A:$M,13,false)</f>
        <v>0.7272727273</v>
      </c>
      <c r="R94" s="10">
        <f>vlookup($A94,'Biology Full'!$A:$M,13,false)</f>
        <v>0.7272727273</v>
      </c>
      <c r="S94" s="10">
        <f>vlookup($A94,'Physics Full'!$A:$M,13,false)</f>
        <v>0</v>
      </c>
    </row>
    <row r="95">
      <c r="A95" s="6" t="s">
        <v>87</v>
      </c>
      <c r="B95" s="7" t="str">
        <f>vlookup($A95,Users!$B$1:$H1000,3,false)</f>
        <v>Sahas</v>
      </c>
      <c r="C95" s="7" t="str">
        <f>vlookup($A95,Users!$B$1:$H1000,6,false)</f>
        <v>MSJ</v>
      </c>
      <c r="D95" s="7">
        <f>vlookup($C95,Teams!$B:$D,2,false)</f>
        <v>8</v>
      </c>
      <c r="E95" s="7">
        <f t="shared" si="1"/>
        <v>192</v>
      </c>
      <c r="F95" s="7">
        <f>countifs(Raw!$D$1:$D1000,$A95,Raw!$C$1:$C1000,4)+countifs(Raw!$D$1:$D1000,$A95,Raw!$C$1:$C1000,14)</f>
        <v>16</v>
      </c>
      <c r="G95" s="7">
        <f>countifs(Raw!$D$1:$D1000,$A95,Raw!$C$1:$C1000,0)</f>
        <v>6</v>
      </c>
      <c r="H95" s="7">
        <f>countifs(Raw!$D$1:$D1000,$A95,Raw!$C$1:$C1000,-4)</f>
        <v>3</v>
      </c>
      <c r="I95" s="7">
        <f t="shared" si="2"/>
        <v>25</v>
      </c>
      <c r="J95" s="8">
        <f t="shared" si="3"/>
        <v>0.1302083333</v>
      </c>
      <c r="K95" s="8">
        <f t="shared" si="4"/>
        <v>0.64</v>
      </c>
      <c r="L95" s="7">
        <f t="shared" si="5"/>
        <v>52</v>
      </c>
      <c r="M95" s="9">
        <f t="shared" si="6"/>
        <v>6.5</v>
      </c>
      <c r="N95" s="10">
        <f>vlookup($A95,'X-Risk Full'!$A:$M,13,false)</f>
        <v>3.5</v>
      </c>
      <c r="O95" s="10">
        <f>vlookup($A95,'Math Full'!$A:$M,13,false)</f>
        <v>0</v>
      </c>
      <c r="P95" s="10">
        <f>vlookup($A95,'Chemistry Full'!$A:$M,13,false)</f>
        <v>1</v>
      </c>
      <c r="Q95" s="10">
        <f>vlookup($A95,'EarthSpace Full'!$A:$M,13,false)</f>
        <v>1</v>
      </c>
      <c r="R95" s="10">
        <f>vlookup($A95,'Biology Full'!$A:$M,13,false)</f>
        <v>0.5</v>
      </c>
      <c r="S95" s="10">
        <f>vlookup($A95,'Physics Full'!$A:$M,13,false)</f>
        <v>0.5</v>
      </c>
    </row>
    <row r="96">
      <c r="A96" s="6" t="s">
        <v>45</v>
      </c>
      <c r="B96" s="7" t="str">
        <f>vlookup($A96,Users!$B$1:$H1000,3,false)</f>
        <v>Ahan</v>
      </c>
      <c r="C96" s="7" t="str">
        <f>vlookup($A96,Users!$B$1:$H1000,6,false)</f>
        <v>Buchholz A</v>
      </c>
      <c r="D96" s="7">
        <f>vlookup($C96,Teams!$B:$D,2,false)</f>
        <v>5</v>
      </c>
      <c r="E96" s="7">
        <f t="shared" si="1"/>
        <v>120</v>
      </c>
      <c r="F96" s="7">
        <f>countifs(Raw!$D$1:$D1000,$A96,Raw!$C$1:$C1000,4)+countifs(Raw!$D$1:$D1000,$A96,Raw!$C$1:$C1000,14)</f>
        <v>11</v>
      </c>
      <c r="G96" s="7">
        <f>countifs(Raw!$D$1:$D1000,$A96,Raw!$C$1:$C1000,0)</f>
        <v>5</v>
      </c>
      <c r="H96" s="7">
        <f>countifs(Raw!$D$1:$D1000,$A96,Raw!$C$1:$C1000,-4)</f>
        <v>3</v>
      </c>
      <c r="I96" s="7">
        <f t="shared" si="2"/>
        <v>19</v>
      </c>
      <c r="J96" s="8">
        <f t="shared" si="3"/>
        <v>0.1583333333</v>
      </c>
      <c r="K96" s="8">
        <f t="shared" si="4"/>
        <v>0.5789473684</v>
      </c>
      <c r="L96" s="7">
        <f t="shared" si="5"/>
        <v>32</v>
      </c>
      <c r="M96" s="9">
        <f t="shared" si="6"/>
        <v>6.4</v>
      </c>
      <c r="N96" s="10">
        <f>vlookup($A96,'X-Risk Full'!$A:$M,13,false)</f>
        <v>0</v>
      </c>
      <c r="O96" s="10">
        <f>vlookup($A96,'Math Full'!$A:$M,13,false)</f>
        <v>4</v>
      </c>
      <c r="P96" s="10">
        <f>vlookup($A96,'Chemistry Full'!$A:$M,13,false)</f>
        <v>0.8</v>
      </c>
      <c r="Q96" s="10">
        <f>vlookup($A96,'EarthSpace Full'!$A:$M,13,false)</f>
        <v>0</v>
      </c>
      <c r="R96" s="10">
        <f>vlookup($A96,'Biology Full'!$A:$M,13,false)</f>
        <v>0</v>
      </c>
      <c r="S96" s="10">
        <f>vlookup($A96,'Physics Full'!$A:$M,13,false)</f>
        <v>1.6</v>
      </c>
    </row>
    <row r="97">
      <c r="A97" s="6" t="s">
        <v>110</v>
      </c>
      <c r="B97" s="7" t="str">
        <f>vlookup($A97,Users!$B$1:$H1000,3,false)</f>
        <v>Sohil</v>
      </c>
      <c r="C97" s="7" t="str">
        <f>vlookup($A97,Users!$B$1:$H1000,6,false)</f>
        <v>Lynbrook</v>
      </c>
      <c r="D97" s="7">
        <f>vlookup($C97,Teams!$B:$D,2,false)</f>
        <v>5</v>
      </c>
      <c r="E97" s="7">
        <f t="shared" si="1"/>
        <v>120</v>
      </c>
      <c r="F97" s="7">
        <f>countifs(Raw!$D$1:$D1000,$A97,Raw!$C$1:$C1000,4)+countifs(Raw!$D$1:$D1000,$A97,Raw!$C$1:$C1000,14)</f>
        <v>12</v>
      </c>
      <c r="G97" s="7">
        <f>countifs(Raw!$D$1:$D1000,$A97,Raw!$C$1:$C1000,0)</f>
        <v>6</v>
      </c>
      <c r="H97" s="7">
        <f>countifs(Raw!$D$1:$D1000,$A97,Raw!$C$1:$C1000,-4)</f>
        <v>4</v>
      </c>
      <c r="I97" s="7">
        <f t="shared" si="2"/>
        <v>22</v>
      </c>
      <c r="J97" s="8">
        <f t="shared" si="3"/>
        <v>0.1833333333</v>
      </c>
      <c r="K97" s="8">
        <f t="shared" si="4"/>
        <v>0.5454545455</v>
      </c>
      <c r="L97" s="7">
        <f t="shared" si="5"/>
        <v>32</v>
      </c>
      <c r="M97" s="9">
        <f t="shared" si="6"/>
        <v>6.4</v>
      </c>
      <c r="N97" s="10">
        <f>vlookup($A97,'X-Risk Full'!$A:$M,13,false)</f>
        <v>0.8</v>
      </c>
      <c r="O97" s="10">
        <f>vlookup($A97,'Math Full'!$A:$M,13,false)</f>
        <v>2.4</v>
      </c>
      <c r="P97" s="10">
        <f>vlookup($A97,'Chemistry Full'!$A:$M,13,false)</f>
        <v>1.6</v>
      </c>
      <c r="Q97" s="10">
        <f>vlookup($A97,'EarthSpace Full'!$A:$M,13,false)</f>
        <v>0</v>
      </c>
      <c r="R97" s="10">
        <f>vlookup($A97,'Biology Full'!$A:$M,13,false)</f>
        <v>0</v>
      </c>
      <c r="S97" s="10">
        <f>vlookup($A97,'Physics Full'!$A:$M,13,false)</f>
        <v>1.6</v>
      </c>
    </row>
    <row r="98">
      <c r="A98" s="6" t="s">
        <v>150</v>
      </c>
      <c r="B98" s="7" t="str">
        <f>vlookup($A98,Users!$B$1:$H1000,3,false)</f>
        <v>Alan</v>
      </c>
      <c r="C98" s="7" t="str">
        <f>vlookup($A98,Users!$B$1:$H1000,6,false)</f>
        <v>AHS Broward</v>
      </c>
      <c r="D98" s="7">
        <f>vlookup($C98,Teams!$B:$D,2,false)</f>
        <v>5</v>
      </c>
      <c r="E98" s="7">
        <f t="shared" si="1"/>
        <v>120</v>
      </c>
      <c r="F98" s="7">
        <f>countifs(Raw!$D$1:$D1000,$A98,Raw!$C$1:$C1000,4)+countifs(Raw!$D$1:$D1000,$A98,Raw!$C$1:$C1000,14)</f>
        <v>8</v>
      </c>
      <c r="G98" s="7">
        <f>countifs(Raw!$D$1:$D1000,$A98,Raw!$C$1:$C1000,0)</f>
        <v>2</v>
      </c>
      <c r="H98" s="7">
        <f>countifs(Raw!$D$1:$D1000,$A98,Raw!$C$1:$C1000,-4)</f>
        <v>0</v>
      </c>
      <c r="I98" s="7">
        <f t="shared" si="2"/>
        <v>10</v>
      </c>
      <c r="J98" s="8">
        <f t="shared" si="3"/>
        <v>0.08333333333</v>
      </c>
      <c r="K98" s="8">
        <f t="shared" si="4"/>
        <v>0.8</v>
      </c>
      <c r="L98" s="7">
        <f t="shared" si="5"/>
        <v>32</v>
      </c>
      <c r="M98" s="9">
        <f t="shared" si="6"/>
        <v>6.4</v>
      </c>
      <c r="N98" s="10">
        <f>vlookup($A98,'X-Risk Full'!$A:$M,13,false)</f>
        <v>0.8</v>
      </c>
      <c r="O98" s="10">
        <f>vlookup($A98,'Math Full'!$A:$M,13,false)</f>
        <v>0</v>
      </c>
      <c r="P98" s="10">
        <f>vlookup($A98,'Chemistry Full'!$A:$M,13,false)</f>
        <v>0</v>
      </c>
      <c r="Q98" s="10">
        <f>vlookup($A98,'EarthSpace Full'!$A:$M,13,false)</f>
        <v>0.8</v>
      </c>
      <c r="R98" s="10">
        <f>vlookup($A98,'Biology Full'!$A:$M,13,false)</f>
        <v>0</v>
      </c>
      <c r="S98" s="10">
        <f>vlookup($A98,'Physics Full'!$A:$M,13,false)</f>
        <v>4.8</v>
      </c>
    </row>
    <row r="99">
      <c r="A99" s="6" t="s">
        <v>179</v>
      </c>
      <c r="B99" s="7" t="str">
        <f>vlookup($A99,Users!$B$1:$H1000,3,false)</f>
        <v>Aditya</v>
      </c>
      <c r="C99" s="7" t="str">
        <f>vlookup($A99,Users!$B$1:$H1000,6,false)</f>
        <v>Troy</v>
      </c>
      <c r="D99" s="7">
        <f>vlookup($C99,Teams!$B:$D,2,false)</f>
        <v>5</v>
      </c>
      <c r="E99" s="7">
        <f t="shared" si="1"/>
        <v>120</v>
      </c>
      <c r="F99" s="7">
        <f>countifs(Raw!$D$1:$D1000,$A99,Raw!$C$1:$C1000,4)+countifs(Raw!$D$1:$D1000,$A99,Raw!$C$1:$C1000,14)</f>
        <v>8</v>
      </c>
      <c r="G99" s="7">
        <f>countifs(Raw!$D$1:$D1000,$A99,Raw!$C$1:$C1000,0)</f>
        <v>6</v>
      </c>
      <c r="H99" s="7">
        <f>countifs(Raw!$D$1:$D1000,$A99,Raw!$C$1:$C1000,-4)</f>
        <v>0</v>
      </c>
      <c r="I99" s="7">
        <f t="shared" si="2"/>
        <v>14</v>
      </c>
      <c r="J99" s="8">
        <f t="shared" si="3"/>
        <v>0.1166666667</v>
      </c>
      <c r="K99" s="8">
        <f t="shared" si="4"/>
        <v>0.5714285714</v>
      </c>
      <c r="L99" s="7">
        <f t="shared" si="5"/>
        <v>32</v>
      </c>
      <c r="M99" s="9">
        <f t="shared" si="6"/>
        <v>6.4</v>
      </c>
      <c r="N99" s="10">
        <f>vlookup($A99,'X-Risk Full'!$A:$M,13,false)</f>
        <v>2.4</v>
      </c>
      <c r="O99" s="10">
        <f>vlookup($A99,'Math Full'!$A:$M,13,false)</f>
        <v>0.8</v>
      </c>
      <c r="P99" s="10">
        <f>vlookup($A99,'Chemistry Full'!$A:$M,13,false)</f>
        <v>0.8</v>
      </c>
      <c r="Q99" s="10">
        <f>vlookup($A99,'EarthSpace Full'!$A:$M,13,false)</f>
        <v>1.6</v>
      </c>
      <c r="R99" s="10">
        <f>vlookup($A99,'Biology Full'!$A:$M,13,false)</f>
        <v>0</v>
      </c>
      <c r="S99" s="10">
        <f>vlookup($A99,'Physics Full'!$A:$M,13,false)</f>
        <v>0.8</v>
      </c>
    </row>
    <row r="100">
      <c r="A100" s="6" t="s">
        <v>187</v>
      </c>
      <c r="B100" s="7" t="str">
        <f>vlookup($A100,Users!$B$1:$H1000,3,false)</f>
        <v>Fateh</v>
      </c>
      <c r="C100" s="7" t="str">
        <f>vlookup($A100,Users!$B$1:$H1000,6,false)</f>
        <v>Venice</v>
      </c>
      <c r="D100" s="7">
        <f>vlookup($C100,Teams!$B:$D,2,false)</f>
        <v>5</v>
      </c>
      <c r="E100" s="7">
        <f t="shared" si="1"/>
        <v>120</v>
      </c>
      <c r="F100" s="7">
        <f>countifs(Raw!$D$1:$D1000,$A100,Raw!$C$1:$C1000,4)+countifs(Raw!$D$1:$D1000,$A100,Raw!$C$1:$C1000,14)</f>
        <v>9</v>
      </c>
      <c r="G100" s="7">
        <f>countifs(Raw!$D$1:$D1000,$A100,Raw!$C$1:$C1000,0)</f>
        <v>7</v>
      </c>
      <c r="H100" s="7">
        <f>countifs(Raw!$D$1:$D1000,$A100,Raw!$C$1:$C1000,-4)</f>
        <v>1</v>
      </c>
      <c r="I100" s="7">
        <f t="shared" si="2"/>
        <v>17</v>
      </c>
      <c r="J100" s="8">
        <f t="shared" si="3"/>
        <v>0.1416666667</v>
      </c>
      <c r="K100" s="8">
        <f t="shared" si="4"/>
        <v>0.5294117647</v>
      </c>
      <c r="L100" s="7">
        <f t="shared" si="5"/>
        <v>32</v>
      </c>
      <c r="M100" s="9">
        <f t="shared" si="6"/>
        <v>6.4</v>
      </c>
      <c r="N100" s="10">
        <f>vlookup($A100,'X-Risk Full'!$A:$M,13,false)</f>
        <v>0.8</v>
      </c>
      <c r="O100" s="10">
        <f>vlookup($A100,'Math Full'!$A:$M,13,false)</f>
        <v>2.4</v>
      </c>
      <c r="P100" s="10">
        <f>vlookup($A100,'Chemistry Full'!$A:$M,13,false)</f>
        <v>0</v>
      </c>
      <c r="Q100" s="10">
        <f>vlookup($A100,'EarthSpace Full'!$A:$M,13,false)</f>
        <v>0</v>
      </c>
      <c r="R100" s="10">
        <f>vlookup($A100,'Biology Full'!$A:$M,13,false)</f>
        <v>0</v>
      </c>
      <c r="S100" s="10">
        <f>vlookup($A100,'Physics Full'!$A:$M,13,false)</f>
        <v>3.2</v>
      </c>
    </row>
    <row r="101">
      <c r="A101" s="6" t="s">
        <v>195</v>
      </c>
      <c r="B101" s="7" t="str">
        <f>vlookup($A101,Users!$B$1:$H1000,3,false)</f>
        <v>Cedric</v>
      </c>
      <c r="C101" s="7" t="str">
        <f>vlookup($A101,Users!$B$1:$H1000,6,false)</f>
        <v>PRISMS</v>
      </c>
      <c r="D101" s="7">
        <f>vlookup($C101,Teams!$B:$D,2,false)</f>
        <v>5</v>
      </c>
      <c r="E101" s="7">
        <f t="shared" si="1"/>
        <v>120</v>
      </c>
      <c r="F101" s="7">
        <f>countifs(Raw!$D$1:$D1000,$A101,Raw!$C$1:$C1000,4)+countifs(Raw!$D$1:$D1000,$A101,Raw!$C$1:$C1000,14)</f>
        <v>8</v>
      </c>
      <c r="G101" s="7">
        <f>countifs(Raw!$D$1:$D1000,$A101,Raw!$C$1:$C1000,0)</f>
        <v>2</v>
      </c>
      <c r="H101" s="7">
        <f>countifs(Raw!$D$1:$D1000,$A101,Raw!$C$1:$C1000,-4)</f>
        <v>0</v>
      </c>
      <c r="I101" s="7">
        <f t="shared" si="2"/>
        <v>10</v>
      </c>
      <c r="J101" s="8">
        <f t="shared" si="3"/>
        <v>0.08333333333</v>
      </c>
      <c r="K101" s="8">
        <f t="shared" si="4"/>
        <v>0.8</v>
      </c>
      <c r="L101" s="7">
        <f t="shared" si="5"/>
        <v>32</v>
      </c>
      <c r="M101" s="9">
        <f t="shared" si="6"/>
        <v>6.4</v>
      </c>
      <c r="N101" s="10">
        <f>vlookup($A101,'X-Risk Full'!$A:$M,13,false)</f>
        <v>0</v>
      </c>
      <c r="O101" s="10">
        <f>vlookup($A101,'Math Full'!$A:$M,13,false)</f>
        <v>3.2</v>
      </c>
      <c r="P101" s="10">
        <f>vlookup($A101,'Chemistry Full'!$A:$M,13,false)</f>
        <v>0.8</v>
      </c>
      <c r="Q101" s="10">
        <f>vlookup($A101,'EarthSpace Full'!$A:$M,13,false)</f>
        <v>1.6</v>
      </c>
      <c r="R101" s="10">
        <f>vlookup($A101,'Biology Full'!$A:$M,13,false)</f>
        <v>0</v>
      </c>
      <c r="S101" s="10">
        <f>vlookup($A101,'Physics Full'!$A:$M,13,false)</f>
        <v>0.8</v>
      </c>
    </row>
    <row r="102">
      <c r="A102" s="6" t="s">
        <v>151</v>
      </c>
      <c r="B102" s="7" t="str">
        <f>vlookup($A102,Users!$B$1:$H1000,3,false)</f>
        <v>Eli</v>
      </c>
      <c r="C102" s="7" t="str">
        <f>vlookup($A102,Users!$B$1:$H1000,6,false)</f>
        <v>NCSSM A</v>
      </c>
      <c r="D102" s="7">
        <f>vlookup($C102,Teams!$B:$D,2,false)</f>
        <v>7</v>
      </c>
      <c r="E102" s="7">
        <f t="shared" si="1"/>
        <v>168</v>
      </c>
      <c r="F102" s="7">
        <f>countifs(Raw!$D$1:$D1000,$A102,Raw!$C$1:$C1000,4)+countifs(Raw!$D$1:$D1000,$A102,Raw!$C$1:$C1000,14)</f>
        <v>11</v>
      </c>
      <c r="G102" s="7">
        <f>countifs(Raw!$D$1:$D1000,$A102,Raw!$C$1:$C1000,0)</f>
        <v>8</v>
      </c>
      <c r="H102" s="7">
        <f>countifs(Raw!$D$1:$D1000,$A102,Raw!$C$1:$C1000,-4)</f>
        <v>0</v>
      </c>
      <c r="I102" s="7">
        <f t="shared" si="2"/>
        <v>19</v>
      </c>
      <c r="J102" s="8">
        <f t="shared" si="3"/>
        <v>0.1130952381</v>
      </c>
      <c r="K102" s="8">
        <f t="shared" si="4"/>
        <v>0.5789473684</v>
      </c>
      <c r="L102" s="7">
        <f t="shared" si="5"/>
        <v>44</v>
      </c>
      <c r="M102" s="9">
        <f t="shared" si="6"/>
        <v>6.285714286</v>
      </c>
      <c r="N102" s="10">
        <f>vlookup($A102,'X-Risk Full'!$A:$M,13,false)</f>
        <v>0.5714285714</v>
      </c>
      <c r="O102" s="10">
        <f>vlookup($A102,'Math Full'!$A:$M,13,false)</f>
        <v>5.142857143</v>
      </c>
      <c r="P102" s="10">
        <f>vlookup($A102,'Chemistry Full'!$A:$M,13,false)</f>
        <v>0</v>
      </c>
      <c r="Q102" s="10">
        <f>vlookup($A102,'EarthSpace Full'!$A:$M,13,false)</f>
        <v>0</v>
      </c>
      <c r="R102" s="10">
        <f>vlookup($A102,'Biology Full'!$A:$M,13,false)</f>
        <v>0</v>
      </c>
      <c r="S102" s="10">
        <f>vlookup($A102,'Physics Full'!$A:$M,13,false)</f>
        <v>0.5714285714</v>
      </c>
    </row>
    <row r="103">
      <c r="A103" s="6" t="s">
        <v>37</v>
      </c>
      <c r="B103" s="7" t="str">
        <f>vlookup($A103,Users!$B$1:$H1000,3,false)</f>
        <v>Yajur</v>
      </c>
      <c r="C103" s="7" t="str">
        <f>vlookup($A103,Users!$B$1:$H1000,6,false)</f>
        <v>Davidson</v>
      </c>
      <c r="D103" s="7">
        <f>vlookup($C103,Teams!$B:$D,2,false)</f>
        <v>6</v>
      </c>
      <c r="E103" s="7">
        <f t="shared" si="1"/>
        <v>144</v>
      </c>
      <c r="F103" s="7">
        <f>countifs(Raw!$D$1:$D1000,$A103,Raw!$C$1:$C1000,4)+countifs(Raw!$D$1:$D1000,$A103,Raw!$C$1:$C1000,14)</f>
        <v>14</v>
      </c>
      <c r="G103" s="7">
        <f>countifs(Raw!$D$1:$D1000,$A103,Raw!$C$1:$C1000,0)</f>
        <v>8</v>
      </c>
      <c r="H103" s="7">
        <f>countifs(Raw!$D$1:$D1000,$A103,Raw!$C$1:$C1000,-4)</f>
        <v>5</v>
      </c>
      <c r="I103" s="7">
        <f t="shared" si="2"/>
        <v>27</v>
      </c>
      <c r="J103" s="8">
        <f t="shared" si="3"/>
        <v>0.1875</v>
      </c>
      <c r="K103" s="8">
        <f t="shared" si="4"/>
        <v>0.5185185185</v>
      </c>
      <c r="L103" s="7">
        <f t="shared" si="5"/>
        <v>36</v>
      </c>
      <c r="M103" s="9">
        <f t="shared" si="6"/>
        <v>6</v>
      </c>
      <c r="N103" s="10">
        <f>vlookup($A103,'X-Risk Full'!$A:$M,13,false)</f>
        <v>0.6666666667</v>
      </c>
      <c r="O103" s="10">
        <f>vlookup($A103,'Math Full'!$A:$M,13,false)</f>
        <v>0</v>
      </c>
      <c r="P103" s="10">
        <f>vlookup($A103,'Chemistry Full'!$A:$M,13,false)</f>
        <v>2</v>
      </c>
      <c r="Q103" s="10">
        <f>vlookup($A103,'EarthSpace Full'!$A:$M,13,false)</f>
        <v>0</v>
      </c>
      <c r="R103" s="10">
        <f>vlookup($A103,'Biology Full'!$A:$M,13,false)</f>
        <v>3.333333333</v>
      </c>
      <c r="S103" s="10">
        <f>vlookup($A103,'Physics Full'!$A:$M,13,false)</f>
        <v>0</v>
      </c>
    </row>
    <row r="104">
      <c r="A104" s="6" t="s">
        <v>104</v>
      </c>
      <c r="B104" s="7" t="str">
        <f>vlookup($A104,Users!$B$1:$H1000,3,false)</f>
        <v>Sarthak</v>
      </c>
      <c r="C104" s="7" t="str">
        <f>vlookup($A104,Users!$B$1:$H1000,6,false)</f>
        <v>Mira Loma</v>
      </c>
      <c r="D104" s="7">
        <f>vlookup($C104,Teams!$B:$D,2,false)</f>
        <v>11</v>
      </c>
      <c r="E104" s="7">
        <f t="shared" si="1"/>
        <v>264</v>
      </c>
      <c r="F104" s="7">
        <f>countifs(Raw!$D$1:$D1000,$A104,Raw!$C$1:$C1000,4)+countifs(Raw!$D$1:$D1000,$A104,Raw!$C$1:$C1000,14)</f>
        <v>16</v>
      </c>
      <c r="G104" s="7">
        <f>countifs(Raw!$D$1:$D1000,$A104,Raw!$C$1:$C1000,0)</f>
        <v>4</v>
      </c>
      <c r="H104" s="7">
        <f>countifs(Raw!$D$1:$D1000,$A104,Raw!$C$1:$C1000,-4)</f>
        <v>0</v>
      </c>
      <c r="I104" s="7">
        <f t="shared" si="2"/>
        <v>20</v>
      </c>
      <c r="J104" s="8">
        <f t="shared" si="3"/>
        <v>0.07575757576</v>
      </c>
      <c r="K104" s="8">
        <f t="shared" si="4"/>
        <v>0.8</v>
      </c>
      <c r="L104" s="7">
        <f t="shared" si="5"/>
        <v>64</v>
      </c>
      <c r="M104" s="9">
        <f t="shared" si="6"/>
        <v>5.818181818</v>
      </c>
      <c r="N104" s="10">
        <f>vlookup($A104,'X-Risk Full'!$A:$M,13,false)</f>
        <v>0</v>
      </c>
      <c r="O104" s="10">
        <f>vlookup($A104,'Math Full'!$A:$M,13,false)</f>
        <v>1.090909091</v>
      </c>
      <c r="P104" s="10">
        <f>vlookup($A104,'Chemistry Full'!$A:$M,13,false)</f>
        <v>0.7272727273</v>
      </c>
      <c r="Q104" s="10">
        <f>vlookup($A104,'EarthSpace Full'!$A:$M,13,false)</f>
        <v>0</v>
      </c>
      <c r="R104" s="10">
        <f>vlookup($A104,'Biology Full'!$A:$M,13,false)</f>
        <v>0.3636363636</v>
      </c>
      <c r="S104" s="10">
        <f>vlookup($A104,'Physics Full'!$A:$M,13,false)</f>
        <v>3.636363636</v>
      </c>
    </row>
    <row r="105">
      <c r="A105" s="6" t="s">
        <v>155</v>
      </c>
      <c r="B105" s="7" t="str">
        <f>vlookup($A105,Users!$B$1:$H1000,3,false)</f>
        <v>Bo</v>
      </c>
      <c r="C105" s="7" t="str">
        <f>vlookup($A105,Users!$B$1:$H1000,6,false)</f>
        <v>NCSSM A</v>
      </c>
      <c r="D105" s="7">
        <f>vlookup($C105,Teams!$B:$D,2,false)</f>
        <v>7</v>
      </c>
      <c r="E105" s="7">
        <f t="shared" si="1"/>
        <v>168</v>
      </c>
      <c r="F105" s="7">
        <f>countifs(Raw!$D$1:$D1000,$A105,Raw!$C$1:$C1000,4)+countifs(Raw!$D$1:$D1000,$A105,Raw!$C$1:$C1000,14)</f>
        <v>13</v>
      </c>
      <c r="G105" s="7">
        <f>countifs(Raw!$D$1:$D1000,$A105,Raw!$C$1:$C1000,0)</f>
        <v>10</v>
      </c>
      <c r="H105" s="7">
        <f>countifs(Raw!$D$1:$D1000,$A105,Raw!$C$1:$C1000,-4)</f>
        <v>3</v>
      </c>
      <c r="I105" s="7">
        <f t="shared" si="2"/>
        <v>26</v>
      </c>
      <c r="J105" s="8">
        <f t="shared" si="3"/>
        <v>0.1547619048</v>
      </c>
      <c r="K105" s="8">
        <f t="shared" si="4"/>
        <v>0.5</v>
      </c>
      <c r="L105" s="7">
        <f t="shared" si="5"/>
        <v>40</v>
      </c>
      <c r="M105" s="9">
        <f t="shared" si="6"/>
        <v>5.714285714</v>
      </c>
      <c r="N105" s="10">
        <f>vlookup($A105,'X-Risk Full'!$A:$M,13,false)</f>
        <v>2.285714286</v>
      </c>
      <c r="O105" s="10">
        <f>vlookup($A105,'Math Full'!$A:$M,13,false)</f>
        <v>0</v>
      </c>
      <c r="P105" s="10">
        <f>vlookup($A105,'Chemistry Full'!$A:$M,13,false)</f>
        <v>2.857142857</v>
      </c>
      <c r="Q105" s="10">
        <f>vlookup($A105,'EarthSpace Full'!$A:$M,13,false)</f>
        <v>-0.5714285714</v>
      </c>
      <c r="R105" s="10">
        <f>vlookup($A105,'Biology Full'!$A:$M,13,false)</f>
        <v>1.142857143</v>
      </c>
      <c r="S105" s="10">
        <f>vlookup($A105,'Physics Full'!$A:$M,13,false)</f>
        <v>0</v>
      </c>
    </row>
    <row r="106">
      <c r="A106" s="6" t="s">
        <v>94</v>
      </c>
      <c r="B106" s="7" t="str">
        <f>vlookup($A106,Users!$B$1:$H1000,3,false)</f>
        <v>Felicity</v>
      </c>
      <c r="C106" s="7" t="str">
        <f>vlookup($A106,Users!$B$1:$H1000,6,false)</f>
        <v>PRISMS</v>
      </c>
      <c r="D106" s="7">
        <f>vlookup($C106,Teams!$B:$D,2,false)</f>
        <v>5</v>
      </c>
      <c r="E106" s="7">
        <f t="shared" si="1"/>
        <v>120</v>
      </c>
      <c r="F106" s="7">
        <f>countifs(Raw!$D$1:$D1000,$A106,Raw!$C$1:$C1000,4)+countifs(Raw!$D$1:$D1000,$A106,Raw!$C$1:$C1000,14)</f>
        <v>7</v>
      </c>
      <c r="G106" s="7">
        <f>countifs(Raw!$D$1:$D1000,$A106,Raw!$C$1:$C1000,0)</f>
        <v>3</v>
      </c>
      <c r="H106" s="7">
        <f>countifs(Raw!$D$1:$D1000,$A106,Raw!$C$1:$C1000,-4)</f>
        <v>0</v>
      </c>
      <c r="I106" s="7">
        <f t="shared" si="2"/>
        <v>10</v>
      </c>
      <c r="J106" s="8">
        <f t="shared" si="3"/>
        <v>0.08333333333</v>
      </c>
      <c r="K106" s="8">
        <f t="shared" si="4"/>
        <v>0.7</v>
      </c>
      <c r="L106" s="7">
        <f t="shared" si="5"/>
        <v>28</v>
      </c>
      <c r="M106" s="9">
        <f t="shared" si="6"/>
        <v>5.6</v>
      </c>
      <c r="N106" s="10">
        <f>vlookup($A106,'X-Risk Full'!$A:$M,13,false)</f>
        <v>0</v>
      </c>
      <c r="O106" s="10">
        <f>vlookup($A106,'Math Full'!$A:$M,13,false)</f>
        <v>1.6</v>
      </c>
      <c r="P106" s="10">
        <f>vlookup($A106,'Chemistry Full'!$A:$M,13,false)</f>
        <v>3.2</v>
      </c>
      <c r="Q106" s="10">
        <f>vlookup($A106,'EarthSpace Full'!$A:$M,13,false)</f>
        <v>0</v>
      </c>
      <c r="R106" s="10">
        <f>vlookup($A106,'Biology Full'!$A:$M,13,false)</f>
        <v>0</v>
      </c>
      <c r="S106" s="10">
        <f>vlookup($A106,'Physics Full'!$A:$M,13,false)</f>
        <v>0.8</v>
      </c>
    </row>
    <row r="107">
      <c r="A107" s="6" t="s">
        <v>141</v>
      </c>
      <c r="B107" s="7" t="str">
        <f>vlookup($A107,Users!$B$1:$H1000,3,false)</f>
        <v>Tony</v>
      </c>
      <c r="C107" s="7" t="str">
        <f>vlookup($A107,Users!$B$1:$H1000,6,false)</f>
        <v>Shen</v>
      </c>
      <c r="D107" s="7">
        <f>vlookup($C107,Teams!$B:$D,2,false)</f>
        <v>5</v>
      </c>
      <c r="E107" s="7">
        <f t="shared" si="1"/>
        <v>120</v>
      </c>
      <c r="F107" s="7">
        <f>countifs(Raw!$D$1:$D1000,$A107,Raw!$C$1:$C1000,4)+countifs(Raw!$D$1:$D1000,$A107,Raw!$C$1:$C1000,14)</f>
        <v>8</v>
      </c>
      <c r="G107" s="7">
        <f>countifs(Raw!$D$1:$D1000,$A107,Raw!$C$1:$C1000,0)</f>
        <v>2</v>
      </c>
      <c r="H107" s="7">
        <f>countifs(Raw!$D$1:$D1000,$A107,Raw!$C$1:$C1000,-4)</f>
        <v>1</v>
      </c>
      <c r="I107" s="7">
        <f t="shared" si="2"/>
        <v>11</v>
      </c>
      <c r="J107" s="8">
        <f t="shared" si="3"/>
        <v>0.09166666667</v>
      </c>
      <c r="K107" s="8">
        <f t="shared" si="4"/>
        <v>0.7272727273</v>
      </c>
      <c r="L107" s="7">
        <f t="shared" si="5"/>
        <v>28</v>
      </c>
      <c r="M107" s="9">
        <f t="shared" si="6"/>
        <v>5.6</v>
      </c>
      <c r="N107" s="10">
        <f>vlookup($A107,'X-Risk Full'!$A:$M,13,false)</f>
        <v>0.8</v>
      </c>
      <c r="O107" s="10">
        <f>vlookup($A107,'Math Full'!$A:$M,13,false)</f>
        <v>2.4</v>
      </c>
      <c r="P107" s="10">
        <f>vlookup($A107,'Chemistry Full'!$A:$M,13,false)</f>
        <v>0.8</v>
      </c>
      <c r="Q107" s="10">
        <f>vlookup($A107,'EarthSpace Full'!$A:$M,13,false)</f>
        <v>0</v>
      </c>
      <c r="R107" s="10">
        <f>vlookup($A107,'Biology Full'!$A:$M,13,false)</f>
        <v>1.6</v>
      </c>
      <c r="S107" s="10">
        <f>vlookup($A107,'Physics Full'!$A:$M,13,false)</f>
        <v>0</v>
      </c>
    </row>
    <row r="108">
      <c r="A108" s="6" t="s">
        <v>145</v>
      </c>
      <c r="B108" s="7" t="str">
        <f>vlookup($A108,Users!$B$1:$H1000,3,false)</f>
        <v>Sanshray</v>
      </c>
      <c r="C108" s="7" t="str">
        <f>vlookup($A108,Users!$B$1:$H1000,6,false)</f>
        <v>AHS Broward</v>
      </c>
      <c r="D108" s="7">
        <f>vlookup($C108,Teams!$B:$D,2,false)</f>
        <v>5</v>
      </c>
      <c r="E108" s="7">
        <f t="shared" si="1"/>
        <v>120</v>
      </c>
      <c r="F108" s="7">
        <f>countifs(Raw!$D$1:$D1000,$A108,Raw!$C$1:$C1000,4)+countifs(Raw!$D$1:$D1000,$A108,Raw!$C$1:$C1000,14)</f>
        <v>7</v>
      </c>
      <c r="G108" s="7">
        <f>countifs(Raw!$D$1:$D1000,$A108,Raw!$C$1:$C1000,0)</f>
        <v>3</v>
      </c>
      <c r="H108" s="7">
        <f>countifs(Raw!$D$1:$D1000,$A108,Raw!$C$1:$C1000,-4)</f>
        <v>0</v>
      </c>
      <c r="I108" s="7">
        <f t="shared" si="2"/>
        <v>10</v>
      </c>
      <c r="J108" s="8">
        <f t="shared" si="3"/>
        <v>0.08333333333</v>
      </c>
      <c r="K108" s="8">
        <f t="shared" si="4"/>
        <v>0.7</v>
      </c>
      <c r="L108" s="7">
        <f t="shared" si="5"/>
        <v>28</v>
      </c>
      <c r="M108" s="9">
        <f t="shared" si="6"/>
        <v>5.6</v>
      </c>
      <c r="N108" s="10">
        <f>vlookup($A108,'X-Risk Full'!$A:$M,13,false)</f>
        <v>2.4</v>
      </c>
      <c r="O108" s="10">
        <f>vlookup($A108,'Math Full'!$A:$M,13,false)</f>
        <v>0</v>
      </c>
      <c r="P108" s="10">
        <f>vlookup($A108,'Chemistry Full'!$A:$M,13,false)</f>
        <v>0</v>
      </c>
      <c r="Q108" s="10">
        <f>vlookup($A108,'EarthSpace Full'!$A:$M,13,false)</f>
        <v>0.8</v>
      </c>
      <c r="R108" s="10">
        <f>vlookup($A108,'Biology Full'!$A:$M,13,false)</f>
        <v>2.4</v>
      </c>
      <c r="S108" s="10">
        <f>vlookup($A108,'Physics Full'!$A:$M,13,false)</f>
        <v>0</v>
      </c>
    </row>
    <row r="109">
      <c r="A109" s="6" t="s">
        <v>176</v>
      </c>
      <c r="B109" s="7" t="str">
        <f>vlookup($A109,Users!$B$1:$H1000,3,false)</f>
        <v>Chris</v>
      </c>
      <c r="C109" s="7" t="str">
        <f>vlookup($A109,Users!$B$1:$H1000,6,false)</f>
        <v>Troy</v>
      </c>
      <c r="D109" s="7">
        <f>vlookup($C109,Teams!$B:$D,2,false)</f>
        <v>5</v>
      </c>
      <c r="E109" s="7">
        <f t="shared" si="1"/>
        <v>120</v>
      </c>
      <c r="F109" s="7">
        <f>countifs(Raw!$D$1:$D1000,$A109,Raw!$C$1:$C1000,4)+countifs(Raw!$D$1:$D1000,$A109,Raw!$C$1:$C1000,14)</f>
        <v>9</v>
      </c>
      <c r="G109" s="7">
        <f>countifs(Raw!$D$1:$D1000,$A109,Raw!$C$1:$C1000,0)</f>
        <v>9</v>
      </c>
      <c r="H109" s="7">
        <f>countifs(Raw!$D$1:$D1000,$A109,Raw!$C$1:$C1000,-4)</f>
        <v>2</v>
      </c>
      <c r="I109" s="7">
        <f t="shared" si="2"/>
        <v>20</v>
      </c>
      <c r="J109" s="8">
        <f t="shared" si="3"/>
        <v>0.1666666667</v>
      </c>
      <c r="K109" s="8">
        <f t="shared" si="4"/>
        <v>0.45</v>
      </c>
      <c r="L109" s="7">
        <f t="shared" si="5"/>
        <v>28</v>
      </c>
      <c r="M109" s="9">
        <f t="shared" si="6"/>
        <v>5.6</v>
      </c>
      <c r="N109" s="10">
        <f>vlookup($A109,'X-Risk Full'!$A:$M,13,false)</f>
        <v>3.2</v>
      </c>
      <c r="O109" s="10">
        <f>vlookup($A109,'Math Full'!$A:$M,13,false)</f>
        <v>0</v>
      </c>
      <c r="P109" s="10">
        <f>vlookup($A109,'Chemistry Full'!$A:$M,13,false)</f>
        <v>-0.8</v>
      </c>
      <c r="Q109" s="10">
        <f>vlookup($A109,'EarthSpace Full'!$A:$M,13,false)</f>
        <v>2.4</v>
      </c>
      <c r="R109" s="10">
        <f>vlookup($A109,'Biology Full'!$A:$M,13,false)</f>
        <v>0</v>
      </c>
      <c r="S109" s="10">
        <f>vlookup($A109,'Physics Full'!$A:$M,13,false)</f>
        <v>0.8</v>
      </c>
    </row>
    <row r="110">
      <c r="A110" s="6" t="s">
        <v>207</v>
      </c>
      <c r="B110" s="7" t="str">
        <f>vlookup($A110,Users!$B$1:$H1000,3,false)</f>
        <v>Laurie</v>
      </c>
      <c r="C110" s="7" t="str">
        <f>vlookup($A110,Users!$B$1:$H1000,6,false)</f>
        <v>Buchholz B</v>
      </c>
      <c r="D110" s="7">
        <f>vlookup($C110,Teams!$B:$D,2,false)</f>
        <v>5</v>
      </c>
      <c r="E110" s="7">
        <f t="shared" si="1"/>
        <v>120</v>
      </c>
      <c r="F110" s="7">
        <f>countifs(Raw!$D$1:$D1000,$A110,Raw!$C$1:$C1000,4)+countifs(Raw!$D$1:$D1000,$A110,Raw!$C$1:$C1000,14)</f>
        <v>7</v>
      </c>
      <c r="G110" s="7">
        <f>countifs(Raw!$D$1:$D1000,$A110,Raw!$C$1:$C1000,0)</f>
        <v>5</v>
      </c>
      <c r="H110" s="7">
        <f>countifs(Raw!$D$1:$D1000,$A110,Raw!$C$1:$C1000,-4)</f>
        <v>0</v>
      </c>
      <c r="I110" s="7">
        <f t="shared" si="2"/>
        <v>12</v>
      </c>
      <c r="J110" s="8">
        <f t="shared" si="3"/>
        <v>0.1</v>
      </c>
      <c r="K110" s="8">
        <f t="shared" si="4"/>
        <v>0.5833333333</v>
      </c>
      <c r="L110" s="7">
        <f t="shared" si="5"/>
        <v>28</v>
      </c>
      <c r="M110" s="9">
        <f t="shared" si="6"/>
        <v>5.6</v>
      </c>
      <c r="N110" s="10">
        <f>vlookup($A110,'X-Risk Full'!$A:$M,13,false)</f>
        <v>0.8</v>
      </c>
      <c r="O110" s="10">
        <f>vlookup($A110,'Math Full'!$A:$M,13,false)</f>
        <v>0</v>
      </c>
      <c r="P110" s="10">
        <f>vlookup($A110,'Chemistry Full'!$A:$M,13,false)</f>
        <v>0</v>
      </c>
      <c r="Q110" s="10">
        <f>vlookup($A110,'EarthSpace Full'!$A:$M,13,false)</f>
        <v>0</v>
      </c>
      <c r="R110" s="10">
        <f>vlookup($A110,'Biology Full'!$A:$M,13,false)</f>
        <v>4.8</v>
      </c>
      <c r="S110" s="10">
        <f>vlookup($A110,'Physics Full'!$A:$M,13,false)</f>
        <v>0</v>
      </c>
    </row>
    <row r="111">
      <c r="A111" s="6" t="s">
        <v>138</v>
      </c>
      <c r="B111" s="7" t="str">
        <f>vlookup($A111,Users!$B$1:$H1000,3,false)</f>
        <v>Jerry</v>
      </c>
      <c r="C111" s="7" t="str">
        <f>vlookup($A111,Users!$B$1:$H1000,6,false)</f>
        <v>Lexington B</v>
      </c>
      <c r="D111" s="7">
        <f>vlookup($C111,Teams!$B:$D,2,false)</f>
        <v>6</v>
      </c>
      <c r="E111" s="7">
        <f t="shared" si="1"/>
        <v>144</v>
      </c>
      <c r="F111" s="7">
        <f>countifs(Raw!$D$1:$D1000,$A111,Raw!$C$1:$C1000,4)+countifs(Raw!$D$1:$D1000,$A111,Raw!$C$1:$C1000,14)</f>
        <v>12</v>
      </c>
      <c r="G111" s="7">
        <f>countifs(Raw!$D$1:$D1000,$A111,Raw!$C$1:$C1000,0)</f>
        <v>16</v>
      </c>
      <c r="H111" s="7">
        <f>countifs(Raw!$D$1:$D1000,$A111,Raw!$C$1:$C1000,-4)</f>
        <v>4</v>
      </c>
      <c r="I111" s="7">
        <f t="shared" si="2"/>
        <v>32</v>
      </c>
      <c r="J111" s="8">
        <f t="shared" si="3"/>
        <v>0.2222222222</v>
      </c>
      <c r="K111" s="8">
        <f t="shared" si="4"/>
        <v>0.375</v>
      </c>
      <c r="L111" s="7">
        <f t="shared" si="5"/>
        <v>32</v>
      </c>
      <c r="M111" s="9">
        <f t="shared" si="6"/>
        <v>5.333333333</v>
      </c>
      <c r="N111" s="10">
        <f>vlookup($A111,'X-Risk Full'!$A:$M,13,false)</f>
        <v>0</v>
      </c>
      <c r="O111" s="10">
        <f>vlookup($A111,'Math Full'!$A:$M,13,false)</f>
        <v>5.333333333</v>
      </c>
      <c r="P111" s="10">
        <f>vlookup($A111,'Chemistry Full'!$A:$M,13,false)</f>
        <v>0</v>
      </c>
      <c r="Q111" s="10">
        <f>vlookup($A111,'EarthSpace Full'!$A:$M,13,false)</f>
        <v>0</v>
      </c>
      <c r="R111" s="10">
        <f>vlookup($A111,'Biology Full'!$A:$M,13,false)</f>
        <v>0</v>
      </c>
      <c r="S111" s="10">
        <f>vlookup($A111,'Physics Full'!$A:$M,13,false)</f>
        <v>0</v>
      </c>
    </row>
    <row r="112">
      <c r="A112" s="6" t="s">
        <v>165</v>
      </c>
      <c r="B112" s="7" t="str">
        <f>vlookup($A112,Users!$B$1:$H1000,3,false)</f>
        <v>Cindy</v>
      </c>
      <c r="C112" s="7" t="str">
        <f>vlookup($A112,Users!$B$1:$H1000,6,false)</f>
        <v>Interlake A</v>
      </c>
      <c r="D112" s="7">
        <f>vlookup($C112,Teams!$B:$D,2,false)</f>
        <v>6</v>
      </c>
      <c r="E112" s="7">
        <f t="shared" si="1"/>
        <v>144</v>
      </c>
      <c r="F112" s="7">
        <f>countifs(Raw!$D$1:$D1000,$A112,Raw!$C$1:$C1000,4)+countifs(Raw!$D$1:$D1000,$A112,Raw!$C$1:$C1000,14)</f>
        <v>11</v>
      </c>
      <c r="G112" s="7">
        <f>countifs(Raw!$D$1:$D1000,$A112,Raw!$C$1:$C1000,0)</f>
        <v>7</v>
      </c>
      <c r="H112" s="7">
        <f>countifs(Raw!$D$1:$D1000,$A112,Raw!$C$1:$C1000,-4)</f>
        <v>3</v>
      </c>
      <c r="I112" s="7">
        <f t="shared" si="2"/>
        <v>21</v>
      </c>
      <c r="J112" s="8">
        <f t="shared" si="3"/>
        <v>0.1458333333</v>
      </c>
      <c r="K112" s="8">
        <f t="shared" si="4"/>
        <v>0.5238095238</v>
      </c>
      <c r="L112" s="7">
        <f t="shared" si="5"/>
        <v>32</v>
      </c>
      <c r="M112" s="9">
        <f t="shared" si="6"/>
        <v>5.333333333</v>
      </c>
      <c r="N112" s="10">
        <f>vlookup($A112,'X-Risk Full'!$A:$M,13,false)</f>
        <v>0</v>
      </c>
      <c r="O112" s="10">
        <f>vlookup($A112,'Math Full'!$A:$M,13,false)</f>
        <v>0</v>
      </c>
      <c r="P112" s="10">
        <f>vlookup($A112,'Chemistry Full'!$A:$M,13,false)</f>
        <v>0</v>
      </c>
      <c r="Q112" s="10">
        <f>vlookup($A112,'EarthSpace Full'!$A:$M,13,false)</f>
        <v>0</v>
      </c>
      <c r="R112" s="10">
        <f>vlookup($A112,'Biology Full'!$A:$M,13,false)</f>
        <v>5.333333333</v>
      </c>
      <c r="S112" s="10">
        <f>vlookup($A112,'Physics Full'!$A:$M,13,false)</f>
        <v>0</v>
      </c>
    </row>
    <row r="113">
      <c r="A113" s="6" t="s">
        <v>79</v>
      </c>
      <c r="B113" s="7" t="str">
        <f>vlookup($A113,Users!$B$1:$H1000,3,false)</f>
        <v>David</v>
      </c>
      <c r="C113" s="7" t="str">
        <f>vlookup($A113,Users!$B$1:$H1000,6,false)</f>
        <v>Lexington A</v>
      </c>
      <c r="D113" s="7">
        <f>vlookup($C113,Teams!$B:$D,2,false)</f>
        <v>7</v>
      </c>
      <c r="E113" s="7">
        <f t="shared" si="1"/>
        <v>168</v>
      </c>
      <c r="F113" s="7">
        <f>countifs(Raw!$D$1:$D1000,$A113,Raw!$C$1:$C1000,4)+countifs(Raw!$D$1:$D1000,$A113,Raw!$C$1:$C1000,14)</f>
        <v>14</v>
      </c>
      <c r="G113" s="7">
        <f>countifs(Raw!$D$1:$D1000,$A113,Raw!$C$1:$C1000,0)</f>
        <v>6</v>
      </c>
      <c r="H113" s="7">
        <f>countifs(Raw!$D$1:$D1000,$A113,Raw!$C$1:$C1000,-4)</f>
        <v>5</v>
      </c>
      <c r="I113" s="7">
        <f t="shared" si="2"/>
        <v>25</v>
      </c>
      <c r="J113" s="8">
        <f t="shared" si="3"/>
        <v>0.1488095238</v>
      </c>
      <c r="K113" s="8">
        <f t="shared" si="4"/>
        <v>0.56</v>
      </c>
      <c r="L113" s="7">
        <f t="shared" si="5"/>
        <v>36</v>
      </c>
      <c r="M113" s="9">
        <f t="shared" si="6"/>
        <v>5.142857143</v>
      </c>
      <c r="N113" s="10">
        <f>vlookup($A113,'X-Risk Full'!$A:$M,13,false)</f>
        <v>0</v>
      </c>
      <c r="O113" s="10">
        <f>vlookup($A113,'Math Full'!$A:$M,13,false)</f>
        <v>0</v>
      </c>
      <c r="P113" s="10">
        <f>vlookup($A113,'Chemistry Full'!$A:$M,13,false)</f>
        <v>0</v>
      </c>
      <c r="Q113" s="10">
        <f>vlookup($A113,'EarthSpace Full'!$A:$M,13,false)</f>
        <v>4.571428571</v>
      </c>
      <c r="R113" s="10">
        <f>vlookup($A113,'Biology Full'!$A:$M,13,false)</f>
        <v>0</v>
      </c>
      <c r="S113" s="10">
        <f>vlookup($A113,'Physics Full'!$A:$M,13,false)</f>
        <v>0.5714285714</v>
      </c>
    </row>
    <row r="114">
      <c r="A114" s="6" t="s">
        <v>190</v>
      </c>
      <c r="B114" s="7" t="str">
        <f>vlookup($A114,Users!$B$1:$H1000,3,false)</f>
        <v>Wendy</v>
      </c>
      <c r="C114" s="7" t="str">
        <f>vlookup($A114,Users!$B$1:$H1000,6,false)</f>
        <v>University</v>
      </c>
      <c r="D114" s="7">
        <f>vlookup($C114,Teams!$B:$D,2,false)</f>
        <v>8</v>
      </c>
      <c r="E114" s="7">
        <f t="shared" si="1"/>
        <v>192</v>
      </c>
      <c r="F114" s="7">
        <f>countifs(Raw!$D$1:$D1000,$A114,Raw!$C$1:$C1000,4)+countifs(Raw!$D$1:$D1000,$A114,Raw!$C$1:$C1000,14)</f>
        <v>10</v>
      </c>
      <c r="G114" s="7">
        <f>countifs(Raw!$D$1:$D1000,$A114,Raw!$C$1:$C1000,0)</f>
        <v>1</v>
      </c>
      <c r="H114" s="7">
        <f>countifs(Raw!$D$1:$D1000,$A114,Raw!$C$1:$C1000,-4)</f>
        <v>0</v>
      </c>
      <c r="I114" s="7">
        <f t="shared" si="2"/>
        <v>11</v>
      </c>
      <c r="J114" s="8">
        <f t="shared" si="3"/>
        <v>0.05729166667</v>
      </c>
      <c r="K114" s="8">
        <f t="shared" si="4"/>
        <v>0.9090909091</v>
      </c>
      <c r="L114" s="7">
        <f t="shared" si="5"/>
        <v>40</v>
      </c>
      <c r="M114" s="9">
        <f t="shared" si="6"/>
        <v>5</v>
      </c>
      <c r="N114" s="10">
        <f>vlookup($A114,'X-Risk Full'!$A:$M,13,false)</f>
        <v>1</v>
      </c>
      <c r="O114" s="10">
        <f>vlookup($A114,'Math Full'!$A:$M,13,false)</f>
        <v>0</v>
      </c>
      <c r="P114" s="10">
        <f>vlookup($A114,'Chemistry Full'!$A:$M,13,false)</f>
        <v>0</v>
      </c>
      <c r="Q114" s="10">
        <f>vlookup($A114,'EarthSpace Full'!$A:$M,13,false)</f>
        <v>4</v>
      </c>
      <c r="R114" s="10">
        <f>vlookup($A114,'Biology Full'!$A:$M,13,false)</f>
        <v>0</v>
      </c>
      <c r="S114" s="10">
        <f>vlookup($A114,'Physics Full'!$A:$M,13,false)</f>
        <v>0</v>
      </c>
    </row>
    <row r="115">
      <c r="A115" s="6" t="s">
        <v>222</v>
      </c>
      <c r="B115" s="7" t="str">
        <f>vlookup($A115,Users!$B$1:$H1000,3,false)</f>
        <v>Nathan</v>
      </c>
      <c r="C115" s="7" t="str">
        <f>vlookup($A115,Users!$B$1:$H1000,6,false)</f>
        <v>University</v>
      </c>
      <c r="D115" s="7">
        <f>vlookup($C115,Teams!$B:$D,2,false)</f>
        <v>8</v>
      </c>
      <c r="E115" s="7">
        <f t="shared" si="1"/>
        <v>192</v>
      </c>
      <c r="F115" s="7">
        <f>countifs(Raw!$D$1:$D1000,$A115,Raw!$C$1:$C1000,4)+countifs(Raw!$D$1:$D1000,$A115,Raw!$C$1:$C1000,14)</f>
        <v>10</v>
      </c>
      <c r="G115" s="7">
        <f>countifs(Raw!$D$1:$D1000,$A115,Raw!$C$1:$C1000,0)</f>
        <v>1</v>
      </c>
      <c r="H115" s="7">
        <f>countifs(Raw!$D$1:$D1000,$A115,Raw!$C$1:$C1000,-4)</f>
        <v>0</v>
      </c>
      <c r="I115" s="7">
        <f t="shared" si="2"/>
        <v>11</v>
      </c>
      <c r="J115" s="8">
        <f t="shared" si="3"/>
        <v>0.05729166667</v>
      </c>
      <c r="K115" s="8">
        <f t="shared" si="4"/>
        <v>0.9090909091</v>
      </c>
      <c r="L115" s="7">
        <f t="shared" si="5"/>
        <v>40</v>
      </c>
      <c r="M115" s="9">
        <f t="shared" si="6"/>
        <v>5</v>
      </c>
      <c r="N115" s="10">
        <f>vlookup($A115,'X-Risk Full'!$A:$M,13,false)</f>
        <v>1.5</v>
      </c>
      <c r="O115" s="10">
        <f>vlookup($A115,'Math Full'!$A:$M,13,false)</f>
        <v>0.5</v>
      </c>
      <c r="P115" s="10">
        <f>vlookup($A115,'Chemistry Full'!$A:$M,13,false)</f>
        <v>3</v>
      </c>
      <c r="Q115" s="10">
        <f>vlookup($A115,'EarthSpace Full'!$A:$M,13,false)</f>
        <v>0</v>
      </c>
      <c r="R115" s="10">
        <f>vlookup($A115,'Biology Full'!$A:$M,13,false)</f>
        <v>0</v>
      </c>
      <c r="S115" s="10">
        <f>vlookup($A115,'Physics Full'!$A:$M,13,false)</f>
        <v>0</v>
      </c>
    </row>
    <row r="116">
      <c r="A116" s="6" t="s">
        <v>39</v>
      </c>
      <c r="B116" s="7" t="str">
        <f>vlookup($A116,Users!$B$1:$H1000,3,false)</f>
        <v>Emmanuel</v>
      </c>
      <c r="C116" s="7" t="str">
        <f>vlookup($A116,Users!$B$1:$H1000,6,false)</f>
        <v>Buchholz A</v>
      </c>
      <c r="D116" s="7">
        <f>vlookup($C116,Teams!$B:$D,2,false)</f>
        <v>5</v>
      </c>
      <c r="E116" s="7">
        <f t="shared" si="1"/>
        <v>120</v>
      </c>
      <c r="F116" s="7">
        <f>countifs(Raw!$D$1:$D1000,$A116,Raw!$C$1:$C1000,4)+countifs(Raw!$D$1:$D1000,$A116,Raw!$C$1:$C1000,14)</f>
        <v>6</v>
      </c>
      <c r="G116" s="7">
        <f>countifs(Raw!$D$1:$D1000,$A116,Raw!$C$1:$C1000,0)</f>
        <v>2</v>
      </c>
      <c r="H116" s="7">
        <f>countifs(Raw!$D$1:$D1000,$A116,Raw!$C$1:$C1000,-4)</f>
        <v>0</v>
      </c>
      <c r="I116" s="7">
        <f t="shared" si="2"/>
        <v>8</v>
      </c>
      <c r="J116" s="8">
        <f t="shared" si="3"/>
        <v>0.06666666667</v>
      </c>
      <c r="K116" s="8">
        <f t="shared" si="4"/>
        <v>0.75</v>
      </c>
      <c r="L116" s="7">
        <f t="shared" si="5"/>
        <v>24</v>
      </c>
      <c r="M116" s="9">
        <f t="shared" si="6"/>
        <v>4.8</v>
      </c>
      <c r="N116" s="10">
        <f>vlookup($A116,'X-Risk Full'!$A:$M,13,false)</f>
        <v>2.4</v>
      </c>
      <c r="O116" s="10">
        <f>vlookup($A116,'Math Full'!$A:$M,13,false)</f>
        <v>0</v>
      </c>
      <c r="P116" s="10">
        <f>vlookup($A116,'Chemistry Full'!$A:$M,13,false)</f>
        <v>0</v>
      </c>
      <c r="Q116" s="10">
        <f>vlookup($A116,'EarthSpace Full'!$A:$M,13,false)</f>
        <v>2.4</v>
      </c>
      <c r="R116" s="10">
        <f>vlookup($A116,'Biology Full'!$A:$M,13,false)</f>
        <v>0</v>
      </c>
      <c r="S116" s="10">
        <f>vlookup($A116,'Physics Full'!$A:$M,13,false)</f>
        <v>0</v>
      </c>
    </row>
    <row r="117">
      <c r="A117" s="6" t="s">
        <v>48</v>
      </c>
      <c r="B117" s="7" t="str">
        <f>vlookup($A117,Users!$B$1:$H1000,3,false)</f>
        <v>Shreyash</v>
      </c>
      <c r="C117" s="7" t="str">
        <f>vlookup($A117,Users!$B$1:$H1000,6,false)</f>
        <v>WWPN</v>
      </c>
      <c r="D117" s="7">
        <f>vlookup($C117,Teams!$B:$D,2,false)</f>
        <v>5</v>
      </c>
      <c r="E117" s="7">
        <f t="shared" si="1"/>
        <v>120</v>
      </c>
      <c r="F117" s="7">
        <f>countifs(Raw!$D$1:$D1000,$A117,Raw!$C$1:$C1000,4)+countifs(Raw!$D$1:$D1000,$A117,Raw!$C$1:$C1000,14)</f>
        <v>7</v>
      </c>
      <c r="G117" s="7">
        <f>countifs(Raw!$D$1:$D1000,$A117,Raw!$C$1:$C1000,0)</f>
        <v>7</v>
      </c>
      <c r="H117" s="7">
        <f>countifs(Raw!$D$1:$D1000,$A117,Raw!$C$1:$C1000,-4)</f>
        <v>1</v>
      </c>
      <c r="I117" s="7">
        <f t="shared" si="2"/>
        <v>15</v>
      </c>
      <c r="J117" s="8">
        <f t="shared" si="3"/>
        <v>0.125</v>
      </c>
      <c r="K117" s="8">
        <f t="shared" si="4"/>
        <v>0.4666666667</v>
      </c>
      <c r="L117" s="7">
        <f t="shared" si="5"/>
        <v>24</v>
      </c>
      <c r="M117" s="9">
        <f t="shared" si="6"/>
        <v>4.8</v>
      </c>
      <c r="N117" s="10">
        <f>vlookup($A117,'X-Risk Full'!$A:$M,13,false)</f>
        <v>3.2</v>
      </c>
      <c r="O117" s="10">
        <f>vlookup($A117,'Math Full'!$A:$M,13,false)</f>
        <v>0.8</v>
      </c>
      <c r="P117" s="10">
        <f>vlookup($A117,'Chemistry Full'!$A:$M,13,false)</f>
        <v>0</v>
      </c>
      <c r="Q117" s="10">
        <f>vlookup($A117,'EarthSpace Full'!$A:$M,13,false)</f>
        <v>0.8</v>
      </c>
      <c r="R117" s="10">
        <f>vlookup($A117,'Biology Full'!$A:$M,13,false)</f>
        <v>0</v>
      </c>
      <c r="S117" s="10">
        <f>vlookup($A117,'Physics Full'!$A:$M,13,false)</f>
        <v>0</v>
      </c>
    </row>
    <row r="118">
      <c r="A118" s="6" t="s">
        <v>81</v>
      </c>
      <c r="B118" s="7" t="str">
        <f>vlookup($A118,Users!$B$1:$H1000,3,false)</f>
        <v>Abheek</v>
      </c>
      <c r="C118" s="7" t="str">
        <f>vlookup($A118,Users!$B$1:$H1000,6,false)</f>
        <v>Ladue</v>
      </c>
      <c r="D118" s="7">
        <f>vlookup($C118,Teams!$B:$D,2,false)</f>
        <v>5</v>
      </c>
      <c r="E118" s="7">
        <f t="shared" si="1"/>
        <v>120</v>
      </c>
      <c r="F118" s="7">
        <f>countifs(Raw!$D$1:$D1000,$A118,Raw!$C$1:$C1000,4)+countifs(Raw!$D$1:$D1000,$A118,Raw!$C$1:$C1000,14)</f>
        <v>6</v>
      </c>
      <c r="G118" s="7">
        <f>countifs(Raw!$D$1:$D1000,$A118,Raw!$C$1:$C1000,0)</f>
        <v>4</v>
      </c>
      <c r="H118" s="7">
        <f>countifs(Raw!$D$1:$D1000,$A118,Raw!$C$1:$C1000,-4)</f>
        <v>0</v>
      </c>
      <c r="I118" s="7">
        <f t="shared" si="2"/>
        <v>10</v>
      </c>
      <c r="J118" s="8">
        <f t="shared" si="3"/>
        <v>0.08333333333</v>
      </c>
      <c r="K118" s="8">
        <f t="shared" si="4"/>
        <v>0.6</v>
      </c>
      <c r="L118" s="7">
        <f t="shared" si="5"/>
        <v>24</v>
      </c>
      <c r="M118" s="9">
        <f t="shared" si="6"/>
        <v>4.8</v>
      </c>
      <c r="N118" s="10">
        <f>vlookup($A118,'X-Risk Full'!$A:$M,13,false)</f>
        <v>0.8</v>
      </c>
      <c r="O118" s="10">
        <f>vlookup($A118,'Math Full'!$A:$M,13,false)</f>
        <v>0</v>
      </c>
      <c r="P118" s="10">
        <f>vlookup($A118,'Chemistry Full'!$A:$M,13,false)</f>
        <v>0</v>
      </c>
      <c r="Q118" s="10">
        <f>vlookup($A118,'EarthSpace Full'!$A:$M,13,false)</f>
        <v>2.4</v>
      </c>
      <c r="R118" s="10">
        <f>vlookup($A118,'Biology Full'!$A:$M,13,false)</f>
        <v>0</v>
      </c>
      <c r="S118" s="10">
        <f>vlookup($A118,'Physics Full'!$A:$M,13,false)</f>
        <v>1.6</v>
      </c>
    </row>
    <row r="119">
      <c r="A119" s="6" t="s">
        <v>97</v>
      </c>
      <c r="B119" s="7" t="str">
        <f>vlookup($A119,Users!$B$1:$H1000,3,false)</f>
        <v>Jonathan</v>
      </c>
      <c r="C119" s="7" t="str">
        <f>vlookup($A119,Users!$B$1:$H1000,6,false)</f>
        <v>Blair B</v>
      </c>
      <c r="D119" s="7">
        <f>vlookup($C119,Teams!$B:$D,2,false)</f>
        <v>5</v>
      </c>
      <c r="E119" s="7">
        <f t="shared" si="1"/>
        <v>120</v>
      </c>
      <c r="F119" s="7">
        <f>countifs(Raw!$D$1:$D1000,$A119,Raw!$C$1:$C1000,4)+countifs(Raw!$D$1:$D1000,$A119,Raw!$C$1:$C1000,14)</f>
        <v>6</v>
      </c>
      <c r="G119" s="7">
        <f>countifs(Raw!$D$1:$D1000,$A119,Raw!$C$1:$C1000,0)</f>
        <v>6</v>
      </c>
      <c r="H119" s="7">
        <f>countifs(Raw!$D$1:$D1000,$A119,Raw!$C$1:$C1000,-4)</f>
        <v>0</v>
      </c>
      <c r="I119" s="7">
        <f t="shared" si="2"/>
        <v>12</v>
      </c>
      <c r="J119" s="8">
        <f t="shared" si="3"/>
        <v>0.1</v>
      </c>
      <c r="K119" s="8">
        <f t="shared" si="4"/>
        <v>0.5</v>
      </c>
      <c r="L119" s="7">
        <f t="shared" si="5"/>
        <v>24</v>
      </c>
      <c r="M119" s="9">
        <f t="shared" si="6"/>
        <v>4.8</v>
      </c>
      <c r="N119" s="10">
        <f>vlookup($A119,'X-Risk Full'!$A:$M,13,false)</f>
        <v>0.8</v>
      </c>
      <c r="O119" s="10">
        <f>vlookup($A119,'Math Full'!$A:$M,13,false)</f>
        <v>0</v>
      </c>
      <c r="P119" s="10">
        <f>vlookup($A119,'Chemistry Full'!$A:$M,13,false)</f>
        <v>1.6</v>
      </c>
      <c r="Q119" s="10">
        <f>vlookup($A119,'EarthSpace Full'!$A:$M,13,false)</f>
        <v>0</v>
      </c>
      <c r="R119" s="10">
        <f>vlookup($A119,'Biology Full'!$A:$M,13,false)</f>
        <v>2.4</v>
      </c>
      <c r="S119" s="10">
        <f>vlookup($A119,'Physics Full'!$A:$M,13,false)</f>
        <v>0</v>
      </c>
    </row>
    <row r="120">
      <c r="A120" s="6" t="s">
        <v>113</v>
      </c>
      <c r="B120" s="7" t="str">
        <f>vlookup($A120,Users!$B$1:$H1000,3,false)</f>
        <v>Antone</v>
      </c>
      <c r="C120" s="7" t="str">
        <f>vlookup($A120,Users!$B$1:$H1000,6,false)</f>
        <v>Lynbrook</v>
      </c>
      <c r="D120" s="7">
        <f>vlookup($C120,Teams!$B:$D,2,false)</f>
        <v>5</v>
      </c>
      <c r="E120" s="7">
        <f t="shared" si="1"/>
        <v>120</v>
      </c>
      <c r="F120" s="7">
        <f>countifs(Raw!$D$1:$D1000,$A120,Raw!$C$1:$C1000,4)+countifs(Raw!$D$1:$D1000,$A120,Raw!$C$1:$C1000,14)</f>
        <v>7</v>
      </c>
      <c r="G120" s="7">
        <f>countifs(Raw!$D$1:$D1000,$A120,Raw!$C$1:$C1000,0)</f>
        <v>3</v>
      </c>
      <c r="H120" s="7">
        <f>countifs(Raw!$D$1:$D1000,$A120,Raw!$C$1:$C1000,-4)</f>
        <v>1</v>
      </c>
      <c r="I120" s="7">
        <f t="shared" si="2"/>
        <v>11</v>
      </c>
      <c r="J120" s="8">
        <f t="shared" si="3"/>
        <v>0.09166666667</v>
      </c>
      <c r="K120" s="8">
        <f t="shared" si="4"/>
        <v>0.6363636364</v>
      </c>
      <c r="L120" s="7">
        <f t="shared" si="5"/>
        <v>24</v>
      </c>
      <c r="M120" s="9">
        <f t="shared" si="6"/>
        <v>4.8</v>
      </c>
      <c r="N120" s="10">
        <f>vlookup($A120,'X-Risk Full'!$A:$M,13,false)</f>
        <v>1.6</v>
      </c>
      <c r="O120" s="10">
        <f>vlookup($A120,'Math Full'!$A:$M,13,false)</f>
        <v>0</v>
      </c>
      <c r="P120" s="10">
        <f>vlookup($A120,'Chemistry Full'!$A:$M,13,false)</f>
        <v>0</v>
      </c>
      <c r="Q120" s="10">
        <f>vlookup($A120,'EarthSpace Full'!$A:$M,13,false)</f>
        <v>0</v>
      </c>
      <c r="R120" s="10">
        <f>vlookup($A120,'Biology Full'!$A:$M,13,false)</f>
        <v>3.2</v>
      </c>
      <c r="S120" s="10">
        <f>vlookup($A120,'Physics Full'!$A:$M,13,false)</f>
        <v>0</v>
      </c>
    </row>
    <row r="121">
      <c r="A121" s="6" t="s">
        <v>136</v>
      </c>
      <c r="B121" s="7" t="str">
        <f>vlookup($A121,Users!$B$1:$H1000,3,false)</f>
        <v>Aditi</v>
      </c>
      <c r="C121" s="7" t="str">
        <f>vlookup($A121,Users!$B$1:$H1000,6,false)</f>
        <v>Cupertino</v>
      </c>
      <c r="D121" s="7">
        <f>vlookup($C121,Teams!$B:$D,2,false)</f>
        <v>5</v>
      </c>
      <c r="E121" s="7">
        <f t="shared" si="1"/>
        <v>120</v>
      </c>
      <c r="F121" s="7">
        <f>countifs(Raw!$D$1:$D1000,$A121,Raw!$C$1:$C1000,4)+countifs(Raw!$D$1:$D1000,$A121,Raw!$C$1:$C1000,14)</f>
        <v>6</v>
      </c>
      <c r="G121" s="7">
        <f>countifs(Raw!$D$1:$D1000,$A121,Raw!$C$1:$C1000,0)</f>
        <v>2</v>
      </c>
      <c r="H121" s="7">
        <f>countifs(Raw!$D$1:$D1000,$A121,Raw!$C$1:$C1000,-4)</f>
        <v>0</v>
      </c>
      <c r="I121" s="7">
        <f t="shared" si="2"/>
        <v>8</v>
      </c>
      <c r="J121" s="8">
        <f t="shared" si="3"/>
        <v>0.06666666667</v>
      </c>
      <c r="K121" s="8">
        <f t="shared" si="4"/>
        <v>0.75</v>
      </c>
      <c r="L121" s="7">
        <f t="shared" si="5"/>
        <v>24</v>
      </c>
      <c r="M121" s="9">
        <f t="shared" si="6"/>
        <v>4.8</v>
      </c>
      <c r="N121" s="10">
        <f>vlookup($A121,'X-Risk Full'!$A:$M,13,false)</f>
        <v>0</v>
      </c>
      <c r="O121" s="10">
        <f>vlookup($A121,'Math Full'!$A:$M,13,false)</f>
        <v>2.4</v>
      </c>
      <c r="P121" s="10">
        <f>vlookup($A121,'Chemistry Full'!$A:$M,13,false)</f>
        <v>0.8</v>
      </c>
      <c r="Q121" s="10">
        <f>vlookup($A121,'EarthSpace Full'!$A:$M,13,false)</f>
        <v>0</v>
      </c>
      <c r="R121" s="10">
        <f>vlookup($A121,'Biology Full'!$A:$M,13,false)</f>
        <v>1.6</v>
      </c>
      <c r="S121" s="10">
        <f>vlookup($A121,'Physics Full'!$A:$M,13,false)</f>
        <v>0</v>
      </c>
    </row>
    <row r="122">
      <c r="A122" s="6" t="s">
        <v>202</v>
      </c>
      <c r="B122" s="7" t="str">
        <f>vlookup($A122,Users!$B$1:$H1000,3,false)</f>
        <v>Pranjal</v>
      </c>
      <c r="C122" s="7" t="str">
        <f>vlookup($A122,Users!$B$1:$H1000,6,false)</f>
        <v>Lynbrook</v>
      </c>
      <c r="D122" s="7">
        <f>vlookup($C122,Teams!$B:$D,2,false)</f>
        <v>5</v>
      </c>
      <c r="E122" s="7">
        <f t="shared" si="1"/>
        <v>120</v>
      </c>
      <c r="F122" s="7">
        <f>countifs(Raw!$D$1:$D1000,$A122,Raw!$C$1:$C1000,4)+countifs(Raw!$D$1:$D1000,$A122,Raw!$C$1:$C1000,14)</f>
        <v>6</v>
      </c>
      <c r="G122" s="7">
        <f>countifs(Raw!$D$1:$D1000,$A122,Raw!$C$1:$C1000,0)</f>
        <v>0</v>
      </c>
      <c r="H122" s="7">
        <f>countifs(Raw!$D$1:$D1000,$A122,Raw!$C$1:$C1000,-4)</f>
        <v>0</v>
      </c>
      <c r="I122" s="7">
        <f t="shared" si="2"/>
        <v>6</v>
      </c>
      <c r="J122" s="8">
        <f t="shared" si="3"/>
        <v>0.05</v>
      </c>
      <c r="K122" s="8">
        <f t="shared" si="4"/>
        <v>1</v>
      </c>
      <c r="L122" s="7">
        <f t="shared" si="5"/>
        <v>24</v>
      </c>
      <c r="M122" s="9">
        <f t="shared" si="6"/>
        <v>4.8</v>
      </c>
      <c r="N122" s="10">
        <f>vlookup($A122,'X-Risk Full'!$A:$M,13,false)</f>
        <v>0</v>
      </c>
      <c r="O122" s="10">
        <f>vlookup($A122,'Math Full'!$A:$M,13,false)</f>
        <v>0</v>
      </c>
      <c r="P122" s="10">
        <f>vlookup($A122,'Chemistry Full'!$A:$M,13,false)</f>
        <v>0</v>
      </c>
      <c r="Q122" s="10">
        <f>vlookup($A122,'EarthSpace Full'!$A:$M,13,false)</f>
        <v>0</v>
      </c>
      <c r="R122" s="10">
        <f>vlookup($A122,'Biology Full'!$A:$M,13,false)</f>
        <v>0</v>
      </c>
      <c r="S122" s="10">
        <f>vlookup($A122,'Physics Full'!$A:$M,13,false)</f>
        <v>4.8</v>
      </c>
    </row>
    <row r="123">
      <c r="A123" s="6" t="s">
        <v>58</v>
      </c>
      <c r="B123" s="7" t="str">
        <f>vlookup($A123,Users!$B$1:$H1000,3,false)</f>
        <v>Jerry</v>
      </c>
      <c r="C123" s="7" t="str">
        <f>vlookup($A123,Users!$B$1:$H1000,6,false)</f>
        <v>Enloe B</v>
      </c>
      <c r="D123" s="7">
        <f>vlookup($C123,Teams!$B:$D,2,false)</f>
        <v>7</v>
      </c>
      <c r="E123" s="7">
        <f t="shared" si="1"/>
        <v>168</v>
      </c>
      <c r="F123" s="7">
        <f>countifs(Raw!$D$1:$D1000,$A123,Raw!$C$1:$C1000,4)+countifs(Raw!$D$1:$D1000,$A123,Raw!$C$1:$C1000,14)</f>
        <v>10</v>
      </c>
      <c r="G123" s="7">
        <f>countifs(Raw!$D$1:$D1000,$A123,Raw!$C$1:$C1000,0)</f>
        <v>8</v>
      </c>
      <c r="H123" s="7">
        <f>countifs(Raw!$D$1:$D1000,$A123,Raw!$C$1:$C1000,-4)</f>
        <v>2</v>
      </c>
      <c r="I123" s="7">
        <f t="shared" si="2"/>
        <v>20</v>
      </c>
      <c r="J123" s="8">
        <f t="shared" si="3"/>
        <v>0.119047619</v>
      </c>
      <c r="K123" s="8">
        <f t="shared" si="4"/>
        <v>0.5</v>
      </c>
      <c r="L123" s="7">
        <f t="shared" si="5"/>
        <v>32</v>
      </c>
      <c r="M123" s="9">
        <f t="shared" si="6"/>
        <v>4.571428571</v>
      </c>
      <c r="N123" s="10">
        <f>vlookup($A123,'X-Risk Full'!$A:$M,13,false)</f>
        <v>0.5714285714</v>
      </c>
      <c r="O123" s="10">
        <f>vlookup($A123,'Math Full'!$A:$M,13,false)</f>
        <v>0</v>
      </c>
      <c r="P123" s="10">
        <f>vlookup($A123,'Chemistry Full'!$A:$M,13,false)</f>
        <v>0</v>
      </c>
      <c r="Q123" s="10">
        <f>vlookup($A123,'EarthSpace Full'!$A:$M,13,false)</f>
        <v>0</v>
      </c>
      <c r="R123" s="10">
        <f>vlookup($A123,'Biology Full'!$A:$M,13,false)</f>
        <v>3.428571429</v>
      </c>
      <c r="S123" s="10">
        <f>vlookup($A123,'Physics Full'!$A:$M,13,false)</f>
        <v>0.5714285714</v>
      </c>
    </row>
    <row r="124">
      <c r="A124" s="6" t="s">
        <v>84</v>
      </c>
      <c r="B124" s="7" t="str">
        <f>vlookup($A124,Users!$B$1:$H1000,3,false)</f>
        <v>Shreyas</v>
      </c>
      <c r="C124" s="7" t="str">
        <f>vlookup($A124,Users!$B$1:$H1000,6,false)</f>
        <v>Lexington A</v>
      </c>
      <c r="D124" s="7">
        <f>vlookup($C124,Teams!$B:$D,2,false)</f>
        <v>7</v>
      </c>
      <c r="E124" s="7">
        <f t="shared" si="1"/>
        <v>168</v>
      </c>
      <c r="F124" s="7">
        <f>countifs(Raw!$D$1:$D1000,$A124,Raw!$C$1:$C1000,4)+countifs(Raw!$D$1:$D1000,$A124,Raw!$C$1:$C1000,14)</f>
        <v>10</v>
      </c>
      <c r="G124" s="7">
        <f>countifs(Raw!$D$1:$D1000,$A124,Raw!$C$1:$C1000,0)</f>
        <v>6</v>
      </c>
      <c r="H124" s="7">
        <f>countifs(Raw!$D$1:$D1000,$A124,Raw!$C$1:$C1000,-4)</f>
        <v>2</v>
      </c>
      <c r="I124" s="7">
        <f t="shared" si="2"/>
        <v>18</v>
      </c>
      <c r="J124" s="8">
        <f t="shared" si="3"/>
        <v>0.1071428571</v>
      </c>
      <c r="K124" s="8">
        <f t="shared" si="4"/>
        <v>0.5555555556</v>
      </c>
      <c r="L124" s="7">
        <f t="shared" si="5"/>
        <v>32</v>
      </c>
      <c r="M124" s="9">
        <f t="shared" si="6"/>
        <v>4.571428571</v>
      </c>
      <c r="N124" s="10">
        <f>vlookup($A124,'X-Risk Full'!$A:$M,13,false)</f>
        <v>1.142857143</v>
      </c>
      <c r="O124" s="10">
        <f>vlookup($A124,'Math Full'!$A:$M,13,false)</f>
        <v>1.142857143</v>
      </c>
      <c r="P124" s="10">
        <f>vlookup($A124,'Chemistry Full'!$A:$M,13,false)</f>
        <v>0</v>
      </c>
      <c r="Q124" s="10">
        <f>vlookup($A124,'EarthSpace Full'!$A:$M,13,false)</f>
        <v>1.142857143</v>
      </c>
      <c r="R124" s="10">
        <f>vlookup($A124,'Biology Full'!$A:$M,13,false)</f>
        <v>0.5714285714</v>
      </c>
      <c r="S124" s="10">
        <f>vlookup($A124,'Physics Full'!$A:$M,13,false)</f>
        <v>0.5714285714</v>
      </c>
    </row>
    <row r="125">
      <c r="A125" s="6" t="s">
        <v>34</v>
      </c>
      <c r="B125" s="7" t="str">
        <f>vlookup($A125,Users!$B$1:$H1000,3,false)</f>
        <v>Vikas</v>
      </c>
      <c r="C125" s="7" t="str">
        <f>vlookup($A125,Users!$B$1:$H1000,6,false)</f>
        <v>NCSSM B</v>
      </c>
      <c r="D125" s="7">
        <f>vlookup($C125,Teams!$B:$D,2,false)</f>
        <v>5</v>
      </c>
      <c r="E125" s="7">
        <f t="shared" si="1"/>
        <v>120</v>
      </c>
      <c r="F125" s="7">
        <f>countifs(Raw!$D$1:$D1000,$A125,Raw!$C$1:$C1000,4)+countifs(Raw!$D$1:$D1000,$A125,Raw!$C$1:$C1000,14)</f>
        <v>6</v>
      </c>
      <c r="G125" s="7">
        <f>countifs(Raw!$D$1:$D1000,$A125,Raw!$C$1:$C1000,0)</f>
        <v>6</v>
      </c>
      <c r="H125" s="7">
        <f>countifs(Raw!$D$1:$D1000,$A125,Raw!$C$1:$C1000,-4)</f>
        <v>1</v>
      </c>
      <c r="I125" s="7">
        <f t="shared" si="2"/>
        <v>13</v>
      </c>
      <c r="J125" s="8">
        <f t="shared" si="3"/>
        <v>0.1083333333</v>
      </c>
      <c r="K125" s="8">
        <f t="shared" si="4"/>
        <v>0.4615384615</v>
      </c>
      <c r="L125" s="7">
        <f t="shared" si="5"/>
        <v>20</v>
      </c>
      <c r="M125" s="9">
        <f t="shared" si="6"/>
        <v>4</v>
      </c>
      <c r="N125" s="10">
        <f>vlookup($A125,'X-Risk Full'!$A:$M,13,false)</f>
        <v>0.8</v>
      </c>
      <c r="O125" s="10">
        <f>vlookup($A125,'Math Full'!$A:$M,13,false)</f>
        <v>2.4</v>
      </c>
      <c r="P125" s="10">
        <f>vlookup($A125,'Chemistry Full'!$A:$M,13,false)</f>
        <v>0.8</v>
      </c>
      <c r="Q125" s="10">
        <f>vlookup($A125,'EarthSpace Full'!$A:$M,13,false)</f>
        <v>0</v>
      </c>
      <c r="R125" s="10">
        <f>vlookup($A125,'Biology Full'!$A:$M,13,false)</f>
        <v>0</v>
      </c>
      <c r="S125" s="10">
        <f>vlookup($A125,'Physics Full'!$A:$M,13,false)</f>
        <v>0</v>
      </c>
    </row>
    <row r="126">
      <c r="A126" s="6" t="s">
        <v>77</v>
      </c>
      <c r="B126" s="7" t="str">
        <f>vlookup($A126,Users!$B$1:$H1000,3,false)</f>
        <v>Arjun</v>
      </c>
      <c r="C126" s="7" t="str">
        <f>vlookup($A126,Users!$B$1:$H1000,6,false)</f>
        <v>Niskayuna</v>
      </c>
      <c r="D126" s="7">
        <f>vlookup($C126,Teams!$B:$D,2,false)</f>
        <v>5</v>
      </c>
      <c r="E126" s="7">
        <f t="shared" si="1"/>
        <v>120</v>
      </c>
      <c r="F126" s="7">
        <f>countifs(Raw!$D$1:$D1000,$A126,Raw!$C$1:$C1000,4)+countifs(Raw!$D$1:$D1000,$A126,Raw!$C$1:$C1000,14)</f>
        <v>5</v>
      </c>
      <c r="G126" s="7">
        <f>countifs(Raw!$D$1:$D1000,$A126,Raw!$C$1:$C1000,0)</f>
        <v>2</v>
      </c>
      <c r="H126" s="7">
        <f>countifs(Raw!$D$1:$D1000,$A126,Raw!$C$1:$C1000,-4)</f>
        <v>0</v>
      </c>
      <c r="I126" s="7">
        <f t="shared" si="2"/>
        <v>7</v>
      </c>
      <c r="J126" s="8">
        <f t="shared" si="3"/>
        <v>0.05833333333</v>
      </c>
      <c r="K126" s="8">
        <f t="shared" si="4"/>
        <v>0.7142857143</v>
      </c>
      <c r="L126" s="7">
        <f t="shared" si="5"/>
        <v>20</v>
      </c>
      <c r="M126" s="9">
        <f t="shared" si="6"/>
        <v>4</v>
      </c>
      <c r="N126" s="10">
        <f>vlookup($A126,'X-Risk Full'!$A:$M,13,false)</f>
        <v>0</v>
      </c>
      <c r="O126" s="10">
        <f>vlookup($A126,'Math Full'!$A:$M,13,false)</f>
        <v>0.8</v>
      </c>
      <c r="P126" s="10">
        <f>vlookup($A126,'Chemistry Full'!$A:$M,13,false)</f>
        <v>0.8</v>
      </c>
      <c r="Q126" s="10">
        <f>vlookup($A126,'EarthSpace Full'!$A:$M,13,false)</f>
        <v>0</v>
      </c>
      <c r="R126" s="10">
        <f>vlookup($A126,'Biology Full'!$A:$M,13,false)</f>
        <v>0.8</v>
      </c>
      <c r="S126" s="10">
        <f>vlookup($A126,'Physics Full'!$A:$M,13,false)</f>
        <v>1.6</v>
      </c>
    </row>
    <row r="127">
      <c r="A127" s="6" t="s">
        <v>90</v>
      </c>
      <c r="B127" s="7" t="str">
        <f>vlookup($A127,Users!$B$1:$H1000,3,false)</f>
        <v>Jerry</v>
      </c>
      <c r="C127" s="7" t="str">
        <f>vlookup($A127,Users!$B$1:$H1000,6,false)</f>
        <v>MSJ</v>
      </c>
      <c r="D127" s="7">
        <f>vlookup($C127,Teams!$B:$D,2,false)</f>
        <v>8</v>
      </c>
      <c r="E127" s="7">
        <f t="shared" si="1"/>
        <v>192</v>
      </c>
      <c r="F127" s="7">
        <f>countifs(Raw!$D$1:$D1000,$A127,Raw!$C$1:$C1000,4)+countifs(Raw!$D$1:$D1000,$A127,Raw!$C$1:$C1000,14)</f>
        <v>10</v>
      </c>
      <c r="G127" s="7">
        <f>countifs(Raw!$D$1:$D1000,$A127,Raw!$C$1:$C1000,0)</f>
        <v>12</v>
      </c>
      <c r="H127" s="7">
        <f>countifs(Raw!$D$1:$D1000,$A127,Raw!$C$1:$C1000,-4)</f>
        <v>2</v>
      </c>
      <c r="I127" s="7">
        <f t="shared" si="2"/>
        <v>24</v>
      </c>
      <c r="J127" s="8">
        <f t="shared" si="3"/>
        <v>0.125</v>
      </c>
      <c r="K127" s="8">
        <f t="shared" si="4"/>
        <v>0.4166666667</v>
      </c>
      <c r="L127" s="7">
        <f t="shared" si="5"/>
        <v>32</v>
      </c>
      <c r="M127" s="9">
        <f t="shared" si="6"/>
        <v>4</v>
      </c>
      <c r="N127" s="10">
        <f>vlookup($A127,'X-Risk Full'!$A:$M,13,false)</f>
        <v>1</v>
      </c>
      <c r="O127" s="10">
        <f>vlookup($A127,'Math Full'!$A:$M,13,false)</f>
        <v>0</v>
      </c>
      <c r="P127" s="10">
        <f>vlookup($A127,'Chemistry Full'!$A:$M,13,false)</f>
        <v>0</v>
      </c>
      <c r="Q127" s="10">
        <f>vlookup($A127,'EarthSpace Full'!$A:$M,13,false)</f>
        <v>2</v>
      </c>
      <c r="R127" s="10">
        <f>vlookup($A127,'Biology Full'!$A:$M,13,false)</f>
        <v>0</v>
      </c>
      <c r="S127" s="10">
        <f>vlookup($A127,'Physics Full'!$A:$M,13,false)</f>
        <v>1</v>
      </c>
    </row>
    <row r="128">
      <c r="A128" s="6" t="s">
        <v>91</v>
      </c>
      <c r="B128" s="7" t="str">
        <f>vlookup($A128,Users!$B$1:$H1000,3,false)</f>
        <v>Annie</v>
      </c>
      <c r="C128" s="7" t="str">
        <f>vlookup($A128,Users!$B$1:$H1000,6,false)</f>
        <v>MSJ</v>
      </c>
      <c r="D128" s="7">
        <f>vlookup($C128,Teams!$B:$D,2,false)</f>
        <v>8</v>
      </c>
      <c r="E128" s="7">
        <f t="shared" si="1"/>
        <v>192</v>
      </c>
      <c r="F128" s="7">
        <f>countifs(Raw!$D$1:$D1000,$A128,Raw!$C$1:$C1000,4)+countifs(Raw!$D$1:$D1000,$A128,Raw!$C$1:$C1000,14)</f>
        <v>9</v>
      </c>
      <c r="G128" s="7">
        <f>countifs(Raw!$D$1:$D1000,$A128,Raw!$C$1:$C1000,0)</f>
        <v>1</v>
      </c>
      <c r="H128" s="7">
        <f>countifs(Raw!$D$1:$D1000,$A128,Raw!$C$1:$C1000,-4)</f>
        <v>1</v>
      </c>
      <c r="I128" s="7">
        <f t="shared" si="2"/>
        <v>11</v>
      </c>
      <c r="J128" s="8">
        <f t="shared" si="3"/>
        <v>0.05729166667</v>
      </c>
      <c r="K128" s="8">
        <f t="shared" si="4"/>
        <v>0.8181818182</v>
      </c>
      <c r="L128" s="7">
        <f t="shared" si="5"/>
        <v>32</v>
      </c>
      <c r="M128" s="9">
        <f t="shared" si="6"/>
        <v>4</v>
      </c>
      <c r="N128" s="10">
        <f>vlookup($A128,'X-Risk Full'!$A:$M,13,false)</f>
        <v>0.5</v>
      </c>
      <c r="O128" s="10">
        <f>vlookup($A128,'Math Full'!$A:$M,13,false)</f>
        <v>0.5</v>
      </c>
      <c r="P128" s="10">
        <f>vlookup($A128,'Chemistry Full'!$A:$M,13,false)</f>
        <v>3</v>
      </c>
      <c r="Q128" s="10">
        <f>vlookup($A128,'EarthSpace Full'!$A:$M,13,false)</f>
        <v>0</v>
      </c>
      <c r="R128" s="10">
        <f>vlookup($A128,'Biology Full'!$A:$M,13,false)</f>
        <v>0</v>
      </c>
      <c r="S128" s="10">
        <f>vlookup($A128,'Physics Full'!$A:$M,13,false)</f>
        <v>0</v>
      </c>
    </row>
    <row r="129">
      <c r="A129" s="6" t="s">
        <v>95</v>
      </c>
      <c r="B129" s="7" t="str">
        <f>vlookup($A129,Users!$B$1:$H1000,3,false)</f>
        <v>Rohan</v>
      </c>
      <c r="C129" s="7" t="str">
        <f>vlookup($A129,Users!$B$1:$H1000,6,false)</f>
        <v>Lakeside</v>
      </c>
      <c r="D129" s="7">
        <f>vlookup($C129,Teams!$B:$D,2,false)</f>
        <v>5</v>
      </c>
      <c r="E129" s="7">
        <f t="shared" si="1"/>
        <v>120</v>
      </c>
      <c r="F129" s="7">
        <f>countifs(Raw!$D$1:$D1000,$A129,Raw!$C$1:$C1000,4)+countifs(Raw!$D$1:$D1000,$A129,Raw!$C$1:$C1000,14)</f>
        <v>7</v>
      </c>
      <c r="G129" s="7">
        <f>countifs(Raw!$D$1:$D1000,$A129,Raw!$C$1:$C1000,0)</f>
        <v>4</v>
      </c>
      <c r="H129" s="7">
        <f>countifs(Raw!$D$1:$D1000,$A129,Raw!$C$1:$C1000,-4)</f>
        <v>2</v>
      </c>
      <c r="I129" s="7">
        <f t="shared" si="2"/>
        <v>13</v>
      </c>
      <c r="J129" s="8">
        <f t="shared" si="3"/>
        <v>0.1083333333</v>
      </c>
      <c r="K129" s="8">
        <f t="shared" si="4"/>
        <v>0.5384615385</v>
      </c>
      <c r="L129" s="7">
        <f t="shared" si="5"/>
        <v>20</v>
      </c>
      <c r="M129" s="9">
        <f t="shared" si="6"/>
        <v>4</v>
      </c>
      <c r="N129" s="10">
        <f>vlookup($A129,'X-Risk Full'!$A:$M,13,false)</f>
        <v>0.8</v>
      </c>
      <c r="O129" s="10">
        <f>vlookup($A129,'Math Full'!$A:$M,13,false)</f>
        <v>1.6</v>
      </c>
      <c r="P129" s="10">
        <f>vlookup($A129,'Chemistry Full'!$A:$M,13,false)</f>
        <v>0</v>
      </c>
      <c r="Q129" s="10">
        <f>vlookup($A129,'EarthSpace Full'!$A:$M,13,false)</f>
        <v>-0.8</v>
      </c>
      <c r="R129" s="10">
        <f>vlookup($A129,'Biology Full'!$A:$M,13,false)</f>
        <v>1.6</v>
      </c>
      <c r="S129" s="10">
        <f>vlookup($A129,'Physics Full'!$A:$M,13,false)</f>
        <v>0.8</v>
      </c>
    </row>
    <row r="130">
      <c r="A130" s="6" t="s">
        <v>102</v>
      </c>
      <c r="B130" s="7" t="str">
        <f>vlookup($A130,Users!$B$1:$H1000,3,false)</f>
        <v>Brian</v>
      </c>
      <c r="C130" s="7" t="str">
        <f>vlookup($A130,Users!$B$1:$H1000,6,false)</f>
        <v>Enloe A</v>
      </c>
      <c r="D130" s="7">
        <f>vlookup($C130,Teams!$B:$D,2,false)</f>
        <v>5</v>
      </c>
      <c r="E130" s="7">
        <f t="shared" si="1"/>
        <v>120</v>
      </c>
      <c r="F130" s="7">
        <f>countifs(Raw!$D$1:$D1000,$A130,Raw!$C$1:$C1000,4)+countifs(Raw!$D$1:$D1000,$A130,Raw!$C$1:$C1000,14)</f>
        <v>9</v>
      </c>
      <c r="G130" s="7">
        <f>countifs(Raw!$D$1:$D1000,$A130,Raw!$C$1:$C1000,0)</f>
        <v>5</v>
      </c>
      <c r="H130" s="7">
        <f>countifs(Raw!$D$1:$D1000,$A130,Raw!$C$1:$C1000,-4)</f>
        <v>4</v>
      </c>
      <c r="I130" s="7">
        <f t="shared" si="2"/>
        <v>18</v>
      </c>
      <c r="J130" s="8">
        <f t="shared" si="3"/>
        <v>0.15</v>
      </c>
      <c r="K130" s="8">
        <f t="shared" si="4"/>
        <v>0.5</v>
      </c>
      <c r="L130" s="7">
        <f t="shared" si="5"/>
        <v>20</v>
      </c>
      <c r="M130" s="9">
        <f t="shared" si="6"/>
        <v>4</v>
      </c>
      <c r="N130" s="10">
        <f>vlookup($A130,'X-Risk Full'!$A:$M,13,false)</f>
        <v>2.4</v>
      </c>
      <c r="O130" s="10">
        <f>vlookup($A130,'Math Full'!$A:$M,13,false)</f>
        <v>0.8</v>
      </c>
      <c r="P130" s="10">
        <f>vlookup($A130,'Chemistry Full'!$A:$M,13,false)</f>
        <v>0</v>
      </c>
      <c r="Q130" s="10">
        <f>vlookup($A130,'EarthSpace Full'!$A:$M,13,false)</f>
        <v>0</v>
      </c>
      <c r="R130" s="10">
        <f>vlookup($A130,'Biology Full'!$A:$M,13,false)</f>
        <v>0</v>
      </c>
      <c r="S130" s="10">
        <f>vlookup($A130,'Physics Full'!$A:$M,13,false)</f>
        <v>0.8</v>
      </c>
    </row>
    <row r="131">
      <c r="A131" s="6" t="s">
        <v>116</v>
      </c>
      <c r="B131" s="7" t="str">
        <f>vlookup($A131,Users!$B$1:$H1000,3,false)</f>
        <v>Jasper</v>
      </c>
      <c r="C131" s="7" t="str">
        <f>vlookup($A131,Users!$B$1:$H1000,6,false)</f>
        <v>Pullman</v>
      </c>
      <c r="D131" s="7">
        <f>vlookup($C131,Teams!$B:$D,2,false)</f>
        <v>5</v>
      </c>
      <c r="E131" s="7">
        <f t="shared" si="1"/>
        <v>120</v>
      </c>
      <c r="F131" s="7">
        <f>countifs(Raw!$D$1:$D1000,$A131,Raw!$C$1:$C1000,4)+countifs(Raw!$D$1:$D1000,$A131,Raw!$C$1:$C1000,14)</f>
        <v>6</v>
      </c>
      <c r="G131" s="7">
        <f>countifs(Raw!$D$1:$D1000,$A131,Raw!$C$1:$C1000,0)</f>
        <v>6</v>
      </c>
      <c r="H131" s="7">
        <f>countifs(Raw!$D$1:$D1000,$A131,Raw!$C$1:$C1000,-4)</f>
        <v>1</v>
      </c>
      <c r="I131" s="7">
        <f t="shared" si="2"/>
        <v>13</v>
      </c>
      <c r="J131" s="8">
        <f t="shared" si="3"/>
        <v>0.1083333333</v>
      </c>
      <c r="K131" s="8">
        <f t="shared" si="4"/>
        <v>0.4615384615</v>
      </c>
      <c r="L131" s="7">
        <f t="shared" si="5"/>
        <v>20</v>
      </c>
      <c r="M131" s="9">
        <f t="shared" si="6"/>
        <v>4</v>
      </c>
      <c r="N131" s="10">
        <f>vlookup($A131,'X-Risk Full'!$A:$M,13,false)</f>
        <v>2.4</v>
      </c>
      <c r="O131" s="10">
        <f>vlookup($A131,'Math Full'!$A:$M,13,false)</f>
        <v>0</v>
      </c>
      <c r="P131" s="10">
        <f>vlookup($A131,'Chemistry Full'!$A:$M,13,false)</f>
        <v>0.8</v>
      </c>
      <c r="Q131" s="10">
        <f>vlookup($A131,'EarthSpace Full'!$A:$M,13,false)</f>
        <v>1.6</v>
      </c>
      <c r="R131" s="10">
        <f>vlookup($A131,'Biology Full'!$A:$M,13,false)</f>
        <v>0</v>
      </c>
      <c r="S131" s="10">
        <f>vlookup($A131,'Physics Full'!$A:$M,13,false)</f>
        <v>-0.8</v>
      </c>
    </row>
    <row r="132">
      <c r="A132" s="6" t="s">
        <v>124</v>
      </c>
      <c r="B132" s="7" t="str">
        <f>vlookup($A132,Users!$B$1:$H1000,3,false)</f>
        <v>Alex</v>
      </c>
      <c r="C132" s="7" t="str">
        <f>vlookup($A132,Users!$B$1:$H1000,6,false)</f>
        <v>Canyon Crest</v>
      </c>
      <c r="D132" s="7">
        <f>vlookup($C132,Teams!$B:$D,2,false)</f>
        <v>5</v>
      </c>
      <c r="E132" s="7">
        <f t="shared" si="1"/>
        <v>120</v>
      </c>
      <c r="F132" s="7">
        <f>countifs(Raw!$D$1:$D1000,$A132,Raw!$C$1:$C1000,4)+countifs(Raw!$D$1:$D1000,$A132,Raw!$C$1:$C1000,14)</f>
        <v>5</v>
      </c>
      <c r="G132" s="7">
        <f>countifs(Raw!$D$1:$D1000,$A132,Raw!$C$1:$C1000,0)</f>
        <v>4</v>
      </c>
      <c r="H132" s="7">
        <f>countifs(Raw!$D$1:$D1000,$A132,Raw!$C$1:$C1000,-4)</f>
        <v>0</v>
      </c>
      <c r="I132" s="7">
        <f t="shared" si="2"/>
        <v>9</v>
      </c>
      <c r="J132" s="8">
        <f t="shared" si="3"/>
        <v>0.075</v>
      </c>
      <c r="K132" s="8">
        <f t="shared" si="4"/>
        <v>0.5555555556</v>
      </c>
      <c r="L132" s="7">
        <f t="shared" si="5"/>
        <v>20</v>
      </c>
      <c r="M132" s="9">
        <f t="shared" si="6"/>
        <v>4</v>
      </c>
      <c r="N132" s="10">
        <f>vlookup($A132,'X-Risk Full'!$A:$M,13,false)</f>
        <v>0.8</v>
      </c>
      <c r="O132" s="10">
        <f>vlookup($A132,'Math Full'!$A:$M,13,false)</f>
        <v>2.4</v>
      </c>
      <c r="P132" s="10">
        <f>vlookup($A132,'Chemistry Full'!$A:$M,13,false)</f>
        <v>0.8</v>
      </c>
      <c r="Q132" s="10">
        <f>vlookup($A132,'EarthSpace Full'!$A:$M,13,false)</f>
        <v>0</v>
      </c>
      <c r="R132" s="10">
        <f>vlookup($A132,'Biology Full'!$A:$M,13,false)</f>
        <v>0</v>
      </c>
      <c r="S132" s="10">
        <f>vlookup($A132,'Physics Full'!$A:$M,13,false)</f>
        <v>0</v>
      </c>
    </row>
    <row r="133">
      <c r="A133" s="6" t="s">
        <v>173</v>
      </c>
      <c r="B133" s="7" t="str">
        <f>vlookup($A133,Users!$B$1:$H1000,3,false)</f>
        <v>Andy</v>
      </c>
      <c r="C133" s="7" t="str">
        <f>vlookup($A133,Users!$B$1:$H1000,6,false)</f>
        <v>Seven Lakes</v>
      </c>
      <c r="D133" s="7">
        <f>vlookup($C133,Teams!$B:$D,2,false)</f>
        <v>5</v>
      </c>
      <c r="E133" s="7">
        <f t="shared" si="1"/>
        <v>120</v>
      </c>
      <c r="F133" s="7">
        <f>countifs(Raw!$D$1:$D1000,$A133,Raw!$C$1:$C1000,4)+countifs(Raw!$D$1:$D1000,$A133,Raw!$C$1:$C1000,14)</f>
        <v>5</v>
      </c>
      <c r="G133" s="7">
        <f>countifs(Raw!$D$1:$D1000,$A133,Raw!$C$1:$C1000,0)</f>
        <v>6</v>
      </c>
      <c r="H133" s="7">
        <f>countifs(Raw!$D$1:$D1000,$A133,Raw!$C$1:$C1000,-4)</f>
        <v>0</v>
      </c>
      <c r="I133" s="7">
        <f t="shared" si="2"/>
        <v>11</v>
      </c>
      <c r="J133" s="8">
        <f t="shared" si="3"/>
        <v>0.09166666667</v>
      </c>
      <c r="K133" s="8">
        <f t="shared" si="4"/>
        <v>0.4545454545</v>
      </c>
      <c r="L133" s="7">
        <f t="shared" si="5"/>
        <v>20</v>
      </c>
      <c r="M133" s="9">
        <f t="shared" si="6"/>
        <v>4</v>
      </c>
      <c r="N133" s="10">
        <f>vlookup($A133,'X-Risk Full'!$A:$M,13,false)</f>
        <v>0</v>
      </c>
      <c r="O133" s="10">
        <f>vlookup($A133,'Math Full'!$A:$M,13,false)</f>
        <v>0</v>
      </c>
      <c r="P133" s="10">
        <f>vlookup($A133,'Chemistry Full'!$A:$M,13,false)</f>
        <v>0</v>
      </c>
      <c r="Q133" s="10">
        <f>vlookup($A133,'EarthSpace Full'!$A:$M,13,false)</f>
        <v>3.2</v>
      </c>
      <c r="R133" s="10">
        <f>vlookup($A133,'Biology Full'!$A:$M,13,false)</f>
        <v>0</v>
      </c>
      <c r="S133" s="10">
        <f>vlookup($A133,'Physics Full'!$A:$M,13,false)</f>
        <v>0.8</v>
      </c>
    </row>
    <row r="134">
      <c r="A134" s="6" t="s">
        <v>182</v>
      </c>
      <c r="B134" s="7" t="str">
        <f>vlookup($A134,Users!$B$1:$H1000,3,false)</f>
        <v>Abhinav</v>
      </c>
      <c r="C134" s="7" t="str">
        <f>vlookup($A134,Users!$B$1:$H1000,6,false)</f>
        <v>Buchholz B</v>
      </c>
      <c r="D134" s="7">
        <f>vlookup($C134,Teams!$B:$D,2,false)</f>
        <v>5</v>
      </c>
      <c r="E134" s="7">
        <f t="shared" si="1"/>
        <v>120</v>
      </c>
      <c r="F134" s="7">
        <f>countifs(Raw!$D$1:$D1000,$A134,Raw!$C$1:$C1000,4)+countifs(Raw!$D$1:$D1000,$A134,Raw!$C$1:$C1000,14)</f>
        <v>11</v>
      </c>
      <c r="G134" s="7">
        <f>countifs(Raw!$D$1:$D1000,$A134,Raw!$C$1:$C1000,0)</f>
        <v>11</v>
      </c>
      <c r="H134" s="7">
        <f>countifs(Raw!$D$1:$D1000,$A134,Raw!$C$1:$C1000,-4)</f>
        <v>6</v>
      </c>
      <c r="I134" s="7">
        <f t="shared" si="2"/>
        <v>28</v>
      </c>
      <c r="J134" s="8">
        <f t="shared" si="3"/>
        <v>0.2333333333</v>
      </c>
      <c r="K134" s="8">
        <f t="shared" si="4"/>
        <v>0.3928571429</v>
      </c>
      <c r="L134" s="7">
        <f t="shared" si="5"/>
        <v>20</v>
      </c>
      <c r="M134" s="9">
        <f t="shared" si="6"/>
        <v>4</v>
      </c>
      <c r="N134" s="10">
        <f>vlookup($A134,'X-Risk Full'!$A:$M,13,false)</f>
        <v>1.6</v>
      </c>
      <c r="O134" s="10">
        <f>vlookup($A134,'Math Full'!$A:$M,13,false)</f>
        <v>1.6</v>
      </c>
      <c r="P134" s="10">
        <f>vlookup($A134,'Chemistry Full'!$A:$M,13,false)</f>
        <v>0</v>
      </c>
      <c r="Q134" s="10">
        <f>vlookup($A134,'EarthSpace Full'!$A:$M,13,false)</f>
        <v>0</v>
      </c>
      <c r="R134" s="10">
        <f>vlookup($A134,'Biology Full'!$A:$M,13,false)</f>
        <v>0</v>
      </c>
      <c r="S134" s="10">
        <f>vlookup($A134,'Physics Full'!$A:$M,13,false)</f>
        <v>0.8</v>
      </c>
    </row>
    <row r="135">
      <c r="A135" s="6" t="s">
        <v>192</v>
      </c>
      <c r="B135" s="7" t="str">
        <f>vlookup($A135,Users!$B$1:$H1000,3,false)</f>
        <v>Erik</v>
      </c>
      <c r="C135" s="7" t="str">
        <f>vlookup($A135,Users!$B$1:$H1000,6,false)</f>
        <v>Green Hope</v>
      </c>
      <c r="D135" s="7">
        <f>vlookup($C135,Teams!$B:$D,2,false)</f>
        <v>5</v>
      </c>
      <c r="E135" s="7">
        <f t="shared" si="1"/>
        <v>120</v>
      </c>
      <c r="F135" s="7">
        <f>countifs(Raw!$D$1:$D1000,$A135,Raw!$C$1:$C1000,4)+countifs(Raw!$D$1:$D1000,$A135,Raw!$C$1:$C1000,14)</f>
        <v>7</v>
      </c>
      <c r="G135" s="7">
        <f>countifs(Raw!$D$1:$D1000,$A135,Raw!$C$1:$C1000,0)</f>
        <v>8</v>
      </c>
      <c r="H135" s="7">
        <f>countifs(Raw!$D$1:$D1000,$A135,Raw!$C$1:$C1000,-4)</f>
        <v>2</v>
      </c>
      <c r="I135" s="7">
        <f t="shared" si="2"/>
        <v>17</v>
      </c>
      <c r="J135" s="8">
        <f t="shared" si="3"/>
        <v>0.1416666667</v>
      </c>
      <c r="K135" s="8">
        <f t="shared" si="4"/>
        <v>0.4117647059</v>
      </c>
      <c r="L135" s="7">
        <f t="shared" si="5"/>
        <v>20</v>
      </c>
      <c r="M135" s="9">
        <f t="shared" si="6"/>
        <v>4</v>
      </c>
      <c r="N135" s="10">
        <f>vlookup($A135,'X-Risk Full'!$A:$M,13,false)</f>
        <v>0.8</v>
      </c>
      <c r="O135" s="10">
        <f>vlookup($A135,'Math Full'!$A:$M,13,false)</f>
        <v>0</v>
      </c>
      <c r="P135" s="10">
        <f>vlookup($A135,'Chemistry Full'!$A:$M,13,false)</f>
        <v>0.8</v>
      </c>
      <c r="Q135" s="10">
        <f>vlookup($A135,'EarthSpace Full'!$A:$M,13,false)</f>
        <v>0</v>
      </c>
      <c r="R135" s="10">
        <f>vlookup($A135,'Biology Full'!$A:$M,13,false)</f>
        <v>3.2</v>
      </c>
      <c r="S135" s="10">
        <f>vlookup($A135,'Physics Full'!$A:$M,13,false)</f>
        <v>-0.8</v>
      </c>
    </row>
    <row r="136">
      <c r="A136" s="6" t="s">
        <v>208</v>
      </c>
      <c r="B136" s="7" t="str">
        <f>vlookup($A136,Users!$B$1:$H1000,3,false)</f>
        <v>Dingjia</v>
      </c>
      <c r="C136" s="7" t="str">
        <f>vlookup($A136,Users!$B$1:$H1000,6,false)</f>
        <v>Naperville North</v>
      </c>
      <c r="D136" s="7">
        <f>vlookup($C136,Teams!$B:$D,2,false)</f>
        <v>5</v>
      </c>
      <c r="E136" s="7">
        <f t="shared" si="1"/>
        <v>120</v>
      </c>
      <c r="F136" s="7">
        <f>countifs(Raw!$D$1:$D1000,$A136,Raw!$C$1:$C1000,4)+countifs(Raw!$D$1:$D1000,$A136,Raw!$C$1:$C1000,14)</f>
        <v>5</v>
      </c>
      <c r="G136" s="7">
        <f>countifs(Raw!$D$1:$D1000,$A136,Raw!$C$1:$C1000,0)</f>
        <v>5</v>
      </c>
      <c r="H136" s="7">
        <f>countifs(Raw!$D$1:$D1000,$A136,Raw!$C$1:$C1000,-4)</f>
        <v>0</v>
      </c>
      <c r="I136" s="7">
        <f t="shared" si="2"/>
        <v>10</v>
      </c>
      <c r="J136" s="8">
        <f t="shared" si="3"/>
        <v>0.08333333333</v>
      </c>
      <c r="K136" s="8">
        <f t="shared" si="4"/>
        <v>0.5</v>
      </c>
      <c r="L136" s="7">
        <f t="shared" si="5"/>
        <v>20</v>
      </c>
      <c r="M136" s="9">
        <f t="shared" si="6"/>
        <v>4</v>
      </c>
      <c r="N136" s="10">
        <f>vlookup($A136,'X-Risk Full'!$A:$M,13,false)</f>
        <v>0</v>
      </c>
      <c r="O136" s="10">
        <f>vlookup($A136,'Math Full'!$A:$M,13,false)</f>
        <v>0</v>
      </c>
      <c r="P136" s="10">
        <f>vlookup($A136,'Chemistry Full'!$A:$M,13,false)</f>
        <v>0</v>
      </c>
      <c r="Q136" s="10">
        <f>vlookup($A136,'EarthSpace Full'!$A:$M,13,false)</f>
        <v>3.2</v>
      </c>
      <c r="R136" s="10">
        <f>vlookup($A136,'Biology Full'!$A:$M,13,false)</f>
        <v>0</v>
      </c>
      <c r="S136" s="10">
        <f>vlookup($A136,'Physics Full'!$A:$M,13,false)</f>
        <v>0.8</v>
      </c>
    </row>
    <row r="137">
      <c r="A137" s="6" t="s">
        <v>214</v>
      </c>
      <c r="B137" s="7" t="str">
        <f>vlookup($A137,Users!$B$1:$H1000,3,false)</f>
        <v>Rishabh</v>
      </c>
      <c r="C137" s="7" t="str">
        <f>vlookup($A137,Users!$B$1:$H1000,6,false)</f>
        <v>NoHo B</v>
      </c>
      <c r="D137" s="7">
        <f>vlookup($C137,Teams!$B:$D,2,false)</f>
        <v>5</v>
      </c>
      <c r="E137" s="7">
        <f t="shared" si="1"/>
        <v>120</v>
      </c>
      <c r="F137" s="7">
        <f>countifs(Raw!$D$1:$D1000,$A137,Raw!$C$1:$C1000,4)+countifs(Raw!$D$1:$D1000,$A137,Raw!$C$1:$C1000,14)</f>
        <v>6</v>
      </c>
      <c r="G137" s="7">
        <f>countifs(Raw!$D$1:$D1000,$A137,Raw!$C$1:$C1000,0)</f>
        <v>6</v>
      </c>
      <c r="H137" s="7">
        <f>countifs(Raw!$D$1:$D1000,$A137,Raw!$C$1:$C1000,-4)</f>
        <v>1</v>
      </c>
      <c r="I137" s="7">
        <f t="shared" si="2"/>
        <v>13</v>
      </c>
      <c r="J137" s="8">
        <f t="shared" si="3"/>
        <v>0.1083333333</v>
      </c>
      <c r="K137" s="8">
        <f t="shared" si="4"/>
        <v>0.4615384615</v>
      </c>
      <c r="L137" s="7">
        <f t="shared" si="5"/>
        <v>20</v>
      </c>
      <c r="M137" s="9">
        <f t="shared" si="6"/>
        <v>4</v>
      </c>
      <c r="N137" s="10">
        <f>vlookup($A137,'X-Risk Full'!$A:$M,13,false)</f>
        <v>0</v>
      </c>
      <c r="O137" s="10">
        <f>vlookup($A137,'Math Full'!$A:$M,13,false)</f>
        <v>0.8</v>
      </c>
      <c r="P137" s="10">
        <f>vlookup($A137,'Chemistry Full'!$A:$M,13,false)</f>
        <v>0</v>
      </c>
      <c r="Q137" s="10">
        <f>vlookup($A137,'EarthSpace Full'!$A:$M,13,false)</f>
        <v>0.8</v>
      </c>
      <c r="R137" s="10">
        <f>vlookup($A137,'Biology Full'!$A:$M,13,false)</f>
        <v>1.6</v>
      </c>
      <c r="S137" s="10">
        <f>vlookup($A137,'Physics Full'!$A:$M,13,false)</f>
        <v>0.8</v>
      </c>
    </row>
    <row r="138">
      <c r="A138" s="6" t="s">
        <v>144</v>
      </c>
      <c r="B138" s="7" t="str">
        <f>vlookup($A138,Users!$B$1:$H1000,3,false)</f>
        <v>William</v>
      </c>
      <c r="C138" s="7" t="str">
        <f>vlookup($A138,Users!$B$1:$H1000,6,false)</f>
        <v>Lexington B</v>
      </c>
      <c r="D138" s="7">
        <f>vlookup($C138,Teams!$B:$D,2,false)</f>
        <v>6</v>
      </c>
      <c r="E138" s="7">
        <f t="shared" si="1"/>
        <v>144</v>
      </c>
      <c r="F138" s="7">
        <f>countifs(Raw!$D$1:$D1000,$A138,Raw!$C$1:$C1000,4)+countifs(Raw!$D$1:$D1000,$A138,Raw!$C$1:$C1000,14)</f>
        <v>8</v>
      </c>
      <c r="G138" s="7">
        <f>countifs(Raw!$D$1:$D1000,$A138,Raw!$C$1:$C1000,0)</f>
        <v>2</v>
      </c>
      <c r="H138" s="7">
        <f>countifs(Raw!$D$1:$D1000,$A138,Raw!$C$1:$C1000,-4)</f>
        <v>3</v>
      </c>
      <c r="I138" s="7">
        <f t="shared" si="2"/>
        <v>13</v>
      </c>
      <c r="J138" s="8">
        <f t="shared" si="3"/>
        <v>0.09027777778</v>
      </c>
      <c r="K138" s="8">
        <f t="shared" si="4"/>
        <v>0.6153846154</v>
      </c>
      <c r="L138" s="7">
        <f t="shared" si="5"/>
        <v>20</v>
      </c>
      <c r="M138" s="9">
        <f t="shared" si="6"/>
        <v>3.333333333</v>
      </c>
      <c r="N138" s="10">
        <f>vlookup($A138,'X-Risk Full'!$A:$M,13,false)</f>
        <v>1.333333333</v>
      </c>
      <c r="O138" s="10">
        <f>vlookup($A138,'Math Full'!$A:$M,13,false)</f>
        <v>0</v>
      </c>
      <c r="P138" s="10">
        <f>vlookup($A138,'Chemistry Full'!$A:$M,13,false)</f>
        <v>0.6666666667</v>
      </c>
      <c r="Q138" s="10">
        <f>vlookup($A138,'EarthSpace Full'!$A:$M,13,false)</f>
        <v>0</v>
      </c>
      <c r="R138" s="10">
        <f>vlookup($A138,'Biology Full'!$A:$M,13,false)</f>
        <v>0.6666666667</v>
      </c>
      <c r="S138" s="10">
        <f>vlookup($A138,'Physics Full'!$A:$M,13,false)</f>
        <v>0.6666666667</v>
      </c>
    </row>
    <row r="139">
      <c r="A139" s="6" t="s">
        <v>66</v>
      </c>
      <c r="B139" s="7" t="str">
        <f>vlookup($A139,Users!$B$1:$H1000,3,false)</f>
        <v>Davis</v>
      </c>
      <c r="C139" s="7" t="str">
        <f>vlookup($A139,Users!$B$1:$H1000,6,false)</f>
        <v>Collierville</v>
      </c>
      <c r="D139" s="7">
        <f>vlookup($C139,Teams!$B:$D,2,false)</f>
        <v>5</v>
      </c>
      <c r="E139" s="7">
        <f t="shared" si="1"/>
        <v>120</v>
      </c>
      <c r="F139" s="7">
        <f>countifs(Raw!$D$1:$D1000,$A139,Raw!$C$1:$C1000,4)+countifs(Raw!$D$1:$D1000,$A139,Raw!$C$1:$C1000,14)</f>
        <v>6</v>
      </c>
      <c r="G139" s="7">
        <f>countifs(Raw!$D$1:$D1000,$A139,Raw!$C$1:$C1000,0)</f>
        <v>7</v>
      </c>
      <c r="H139" s="7">
        <f>countifs(Raw!$D$1:$D1000,$A139,Raw!$C$1:$C1000,-4)</f>
        <v>2</v>
      </c>
      <c r="I139" s="7">
        <f t="shared" si="2"/>
        <v>15</v>
      </c>
      <c r="J139" s="8">
        <f t="shared" si="3"/>
        <v>0.125</v>
      </c>
      <c r="K139" s="8">
        <f t="shared" si="4"/>
        <v>0.4</v>
      </c>
      <c r="L139" s="7">
        <f t="shared" si="5"/>
        <v>16</v>
      </c>
      <c r="M139" s="9">
        <f t="shared" si="6"/>
        <v>3.2</v>
      </c>
      <c r="N139" s="10">
        <f>vlookup($A139,'X-Risk Full'!$A:$M,13,false)</f>
        <v>0.8</v>
      </c>
      <c r="O139" s="10">
        <f>vlookup($A139,'Math Full'!$A:$M,13,false)</f>
        <v>0</v>
      </c>
      <c r="P139" s="10">
        <f>vlookup($A139,'Chemistry Full'!$A:$M,13,false)</f>
        <v>0.8</v>
      </c>
      <c r="Q139" s="10">
        <f>vlookup($A139,'EarthSpace Full'!$A:$M,13,false)</f>
        <v>0.8</v>
      </c>
      <c r="R139" s="10">
        <f>vlookup($A139,'Biology Full'!$A:$M,13,false)</f>
        <v>0</v>
      </c>
      <c r="S139" s="10">
        <f>vlookup($A139,'Physics Full'!$A:$M,13,false)</f>
        <v>0.8</v>
      </c>
    </row>
    <row r="140">
      <c r="A140" s="6" t="s">
        <v>68</v>
      </c>
      <c r="B140" s="7" t="str">
        <f>vlookup($A140,Users!$B$1:$H1000,3,false)</f>
        <v>Krish</v>
      </c>
      <c r="C140" s="7" t="str">
        <f>vlookup($A140,Users!$B$1:$H1000,6,false)</f>
        <v>Collierville</v>
      </c>
      <c r="D140" s="7">
        <f>vlookup($C140,Teams!$B:$D,2,false)</f>
        <v>5</v>
      </c>
      <c r="E140" s="7">
        <f t="shared" si="1"/>
        <v>120</v>
      </c>
      <c r="F140" s="7">
        <f>countifs(Raw!$D$1:$D1000,$A140,Raw!$C$1:$C1000,4)+countifs(Raw!$D$1:$D1000,$A140,Raw!$C$1:$C1000,14)</f>
        <v>6</v>
      </c>
      <c r="G140" s="7">
        <f>countifs(Raw!$D$1:$D1000,$A140,Raw!$C$1:$C1000,0)</f>
        <v>4</v>
      </c>
      <c r="H140" s="7">
        <f>countifs(Raw!$D$1:$D1000,$A140,Raw!$C$1:$C1000,-4)</f>
        <v>2</v>
      </c>
      <c r="I140" s="7">
        <f t="shared" si="2"/>
        <v>12</v>
      </c>
      <c r="J140" s="8">
        <f t="shared" si="3"/>
        <v>0.1</v>
      </c>
      <c r="K140" s="8">
        <f t="shared" si="4"/>
        <v>0.5</v>
      </c>
      <c r="L140" s="7">
        <f t="shared" si="5"/>
        <v>16</v>
      </c>
      <c r="M140" s="9">
        <f t="shared" si="6"/>
        <v>3.2</v>
      </c>
      <c r="N140" s="10">
        <f>vlookup($A140,'X-Risk Full'!$A:$M,13,false)</f>
        <v>0.8</v>
      </c>
      <c r="O140" s="10">
        <f>vlookup($A140,'Math Full'!$A:$M,13,false)</f>
        <v>-0.8</v>
      </c>
      <c r="P140" s="10">
        <f>vlookup($A140,'Chemistry Full'!$A:$M,13,false)</f>
        <v>0</v>
      </c>
      <c r="Q140" s="10">
        <f>vlookup($A140,'EarthSpace Full'!$A:$M,13,false)</f>
        <v>0</v>
      </c>
      <c r="R140" s="10">
        <f>vlookup($A140,'Biology Full'!$A:$M,13,false)</f>
        <v>3.2</v>
      </c>
      <c r="S140" s="10">
        <f>vlookup($A140,'Physics Full'!$A:$M,13,false)</f>
        <v>0</v>
      </c>
    </row>
    <row r="141">
      <c r="A141" s="6" t="s">
        <v>69</v>
      </c>
      <c r="B141" s="7" t="str">
        <f>vlookup($A141,Users!$B$1:$H1000,3,false)</f>
        <v>Harris</v>
      </c>
      <c r="C141" s="7" t="str">
        <f>vlookup($A141,Users!$B$1:$H1000,6,false)</f>
        <v>Collierville</v>
      </c>
      <c r="D141" s="7">
        <f>vlookup($C141,Teams!$B:$D,2,false)</f>
        <v>5</v>
      </c>
      <c r="E141" s="7">
        <f t="shared" si="1"/>
        <v>120</v>
      </c>
      <c r="F141" s="7">
        <f>countifs(Raw!$D$1:$D1000,$A141,Raw!$C$1:$C1000,4)+countifs(Raw!$D$1:$D1000,$A141,Raw!$C$1:$C1000,14)</f>
        <v>4</v>
      </c>
      <c r="G141" s="7">
        <f>countifs(Raw!$D$1:$D1000,$A141,Raw!$C$1:$C1000,0)</f>
        <v>4</v>
      </c>
      <c r="H141" s="7">
        <f>countifs(Raw!$D$1:$D1000,$A141,Raw!$C$1:$C1000,-4)</f>
        <v>0</v>
      </c>
      <c r="I141" s="7">
        <f t="shared" si="2"/>
        <v>8</v>
      </c>
      <c r="J141" s="8">
        <f t="shared" si="3"/>
        <v>0.06666666667</v>
      </c>
      <c r="K141" s="8">
        <f t="shared" si="4"/>
        <v>0.5</v>
      </c>
      <c r="L141" s="7">
        <f t="shared" si="5"/>
        <v>16</v>
      </c>
      <c r="M141" s="9">
        <f t="shared" si="6"/>
        <v>3.2</v>
      </c>
      <c r="N141" s="10">
        <f>vlookup($A141,'X-Risk Full'!$A:$M,13,false)</f>
        <v>0.8</v>
      </c>
      <c r="O141" s="10">
        <f>vlookup($A141,'Math Full'!$A:$M,13,false)</f>
        <v>0.8</v>
      </c>
      <c r="P141" s="10">
        <f>vlookup($A141,'Chemistry Full'!$A:$M,13,false)</f>
        <v>1.6</v>
      </c>
      <c r="Q141" s="10">
        <f>vlookup($A141,'EarthSpace Full'!$A:$M,13,false)</f>
        <v>0</v>
      </c>
      <c r="R141" s="10">
        <f>vlookup($A141,'Biology Full'!$A:$M,13,false)</f>
        <v>0</v>
      </c>
      <c r="S141" s="10">
        <f>vlookup($A141,'Physics Full'!$A:$M,13,false)</f>
        <v>0</v>
      </c>
    </row>
    <row r="142">
      <c r="A142" s="6" t="s">
        <v>99</v>
      </c>
      <c r="B142" s="7" t="str">
        <f>vlookup($A142,Users!$B$1:$H1000,3,false)</f>
        <v>Daniel</v>
      </c>
      <c r="C142" s="7" t="str">
        <f>vlookup($A142,Users!$B$1:$H1000,6,false)</f>
        <v>ASFA</v>
      </c>
      <c r="D142" s="7">
        <f>vlookup($C142,Teams!$B:$D,2,false)</f>
        <v>5</v>
      </c>
      <c r="E142" s="7">
        <f t="shared" si="1"/>
        <v>120</v>
      </c>
      <c r="F142" s="7">
        <f>countifs(Raw!$D$1:$D1000,$A142,Raw!$C$1:$C1000,4)+countifs(Raw!$D$1:$D1000,$A142,Raw!$C$1:$C1000,14)</f>
        <v>5</v>
      </c>
      <c r="G142" s="7">
        <f>countifs(Raw!$D$1:$D1000,$A142,Raw!$C$1:$C1000,0)</f>
        <v>5</v>
      </c>
      <c r="H142" s="7">
        <f>countifs(Raw!$D$1:$D1000,$A142,Raw!$C$1:$C1000,-4)</f>
        <v>1</v>
      </c>
      <c r="I142" s="7">
        <f t="shared" si="2"/>
        <v>11</v>
      </c>
      <c r="J142" s="8">
        <f t="shared" si="3"/>
        <v>0.09166666667</v>
      </c>
      <c r="K142" s="8">
        <f t="shared" si="4"/>
        <v>0.4545454545</v>
      </c>
      <c r="L142" s="7">
        <f t="shared" si="5"/>
        <v>16</v>
      </c>
      <c r="M142" s="9">
        <f t="shared" si="6"/>
        <v>3.2</v>
      </c>
      <c r="N142" s="10">
        <f>vlookup($A142,'X-Risk Full'!$A:$M,13,false)</f>
        <v>0</v>
      </c>
      <c r="O142" s="10">
        <f>vlookup($A142,'Math Full'!$A:$M,13,false)</f>
        <v>0.8</v>
      </c>
      <c r="P142" s="10">
        <f>vlookup($A142,'Chemistry Full'!$A:$M,13,false)</f>
        <v>0</v>
      </c>
      <c r="Q142" s="10">
        <f>vlookup($A142,'EarthSpace Full'!$A:$M,13,false)</f>
        <v>0</v>
      </c>
      <c r="R142" s="10">
        <f>vlookup($A142,'Biology Full'!$A:$M,13,false)</f>
        <v>1.6</v>
      </c>
      <c r="S142" s="10">
        <f>vlookup($A142,'Physics Full'!$A:$M,13,false)</f>
        <v>0.8</v>
      </c>
    </row>
    <row r="143">
      <c r="A143" s="6" t="s">
        <v>100</v>
      </c>
      <c r="B143" s="7" t="str">
        <f>vlookup($A143,Users!$B$1:$H1000,3,false)</f>
        <v>Dexter</v>
      </c>
      <c r="C143" s="7" t="str">
        <f>vlookup($A143,Users!$B$1:$H1000,6,false)</f>
        <v>ASFA</v>
      </c>
      <c r="D143" s="7">
        <f>vlookup($C143,Teams!$B:$D,2,false)</f>
        <v>5</v>
      </c>
      <c r="E143" s="7">
        <f t="shared" si="1"/>
        <v>120</v>
      </c>
      <c r="F143" s="7">
        <f>countifs(Raw!$D$1:$D1000,$A143,Raw!$C$1:$C1000,4)+countifs(Raw!$D$1:$D1000,$A143,Raw!$C$1:$C1000,14)</f>
        <v>4</v>
      </c>
      <c r="G143" s="7">
        <f>countifs(Raw!$D$1:$D1000,$A143,Raw!$C$1:$C1000,0)</f>
        <v>1</v>
      </c>
      <c r="H143" s="7">
        <f>countifs(Raw!$D$1:$D1000,$A143,Raw!$C$1:$C1000,-4)</f>
        <v>0</v>
      </c>
      <c r="I143" s="7">
        <f t="shared" si="2"/>
        <v>5</v>
      </c>
      <c r="J143" s="8">
        <f t="shared" si="3"/>
        <v>0.04166666667</v>
      </c>
      <c r="K143" s="8">
        <f t="shared" si="4"/>
        <v>0.8</v>
      </c>
      <c r="L143" s="7">
        <f t="shared" si="5"/>
        <v>16</v>
      </c>
      <c r="M143" s="9">
        <f t="shared" si="6"/>
        <v>3.2</v>
      </c>
      <c r="N143" s="10">
        <f>vlookup($A143,'X-Risk Full'!$A:$M,13,false)</f>
        <v>3.2</v>
      </c>
      <c r="O143" s="10">
        <f>vlookup($A143,'Math Full'!$A:$M,13,false)</f>
        <v>0</v>
      </c>
      <c r="P143" s="10">
        <f>vlookup($A143,'Chemistry Full'!$A:$M,13,false)</f>
        <v>0</v>
      </c>
      <c r="Q143" s="10">
        <f>vlookup($A143,'EarthSpace Full'!$A:$M,13,false)</f>
        <v>0</v>
      </c>
      <c r="R143" s="10">
        <f>vlookup($A143,'Biology Full'!$A:$M,13,false)</f>
        <v>0</v>
      </c>
      <c r="S143" s="10">
        <f>vlookup($A143,'Physics Full'!$A:$M,13,false)</f>
        <v>0</v>
      </c>
    </row>
    <row r="144">
      <c r="A144" s="6" t="s">
        <v>115</v>
      </c>
      <c r="B144" s="7" t="str">
        <f>vlookup($A144,Users!$B$1:$H1000,3,false)</f>
        <v>Mir</v>
      </c>
      <c r="C144" s="7" t="str">
        <f>vlookup($A144,Users!$B$1:$H1000,6,false)</f>
        <v>Pullman</v>
      </c>
      <c r="D144" s="7">
        <f>vlookup($C144,Teams!$B:$D,2,false)</f>
        <v>5</v>
      </c>
      <c r="E144" s="7">
        <f t="shared" si="1"/>
        <v>120</v>
      </c>
      <c r="F144" s="7">
        <f>countifs(Raw!$D$1:$D1000,$A144,Raw!$C$1:$C1000,4)+countifs(Raw!$D$1:$D1000,$A144,Raw!$C$1:$C1000,14)</f>
        <v>5</v>
      </c>
      <c r="G144" s="7">
        <f>countifs(Raw!$D$1:$D1000,$A144,Raw!$C$1:$C1000,0)</f>
        <v>3</v>
      </c>
      <c r="H144" s="7">
        <f>countifs(Raw!$D$1:$D1000,$A144,Raw!$C$1:$C1000,-4)</f>
        <v>1</v>
      </c>
      <c r="I144" s="7">
        <f t="shared" si="2"/>
        <v>9</v>
      </c>
      <c r="J144" s="8">
        <f t="shared" si="3"/>
        <v>0.075</v>
      </c>
      <c r="K144" s="8">
        <f t="shared" si="4"/>
        <v>0.5555555556</v>
      </c>
      <c r="L144" s="7">
        <f t="shared" si="5"/>
        <v>16</v>
      </c>
      <c r="M144" s="9">
        <f t="shared" si="6"/>
        <v>3.2</v>
      </c>
      <c r="N144" s="10">
        <f>vlookup($A144,'X-Risk Full'!$A:$M,13,false)</f>
        <v>-0.8</v>
      </c>
      <c r="O144" s="10">
        <f>vlookup($A144,'Math Full'!$A:$M,13,false)</f>
        <v>0</v>
      </c>
      <c r="P144" s="10">
        <f>vlookup($A144,'Chemistry Full'!$A:$M,13,false)</f>
        <v>0</v>
      </c>
      <c r="Q144" s="10">
        <f>vlookup($A144,'EarthSpace Full'!$A:$M,13,false)</f>
        <v>1.6</v>
      </c>
      <c r="R144" s="10">
        <f>vlookup($A144,'Biology Full'!$A:$M,13,false)</f>
        <v>1.6</v>
      </c>
      <c r="S144" s="10">
        <f>vlookup($A144,'Physics Full'!$A:$M,13,false)</f>
        <v>0.8</v>
      </c>
    </row>
    <row r="145">
      <c r="A145" s="6" t="s">
        <v>121</v>
      </c>
      <c r="B145" s="7" t="str">
        <f>vlookup($A145,Users!$B$1:$H1000,3,false)</f>
        <v>Austin</v>
      </c>
      <c r="C145" s="7" t="str">
        <f>vlookup($A145,Users!$B$1:$H1000,6,false)</f>
        <v>Canyon Crest</v>
      </c>
      <c r="D145" s="7">
        <f>vlookup($C145,Teams!$B:$D,2,false)</f>
        <v>5</v>
      </c>
      <c r="E145" s="7">
        <f t="shared" si="1"/>
        <v>120</v>
      </c>
      <c r="F145" s="7">
        <f>countifs(Raw!$D$1:$D1000,$A145,Raw!$C$1:$C1000,4)+countifs(Raw!$D$1:$D1000,$A145,Raw!$C$1:$C1000,14)</f>
        <v>5</v>
      </c>
      <c r="G145" s="7">
        <f>countifs(Raw!$D$1:$D1000,$A145,Raw!$C$1:$C1000,0)</f>
        <v>7</v>
      </c>
      <c r="H145" s="7">
        <f>countifs(Raw!$D$1:$D1000,$A145,Raw!$C$1:$C1000,-4)</f>
        <v>1</v>
      </c>
      <c r="I145" s="7">
        <f t="shared" si="2"/>
        <v>13</v>
      </c>
      <c r="J145" s="8">
        <f t="shared" si="3"/>
        <v>0.1083333333</v>
      </c>
      <c r="K145" s="8">
        <f t="shared" si="4"/>
        <v>0.3846153846</v>
      </c>
      <c r="L145" s="7">
        <f t="shared" si="5"/>
        <v>16</v>
      </c>
      <c r="M145" s="9">
        <f t="shared" si="6"/>
        <v>3.2</v>
      </c>
      <c r="N145" s="10">
        <f>vlookup($A145,'X-Risk Full'!$A:$M,13,false)</f>
        <v>1.6</v>
      </c>
      <c r="O145" s="10">
        <f>vlookup($A145,'Math Full'!$A:$M,13,false)</f>
        <v>0</v>
      </c>
      <c r="P145" s="10">
        <f>vlookup($A145,'Chemistry Full'!$A:$M,13,false)</f>
        <v>0.8</v>
      </c>
      <c r="Q145" s="10">
        <f>vlookup($A145,'EarthSpace Full'!$A:$M,13,false)</f>
        <v>0</v>
      </c>
      <c r="R145" s="10">
        <f>vlookup($A145,'Biology Full'!$A:$M,13,false)</f>
        <v>0.8</v>
      </c>
      <c r="S145" s="10">
        <f>vlookup($A145,'Physics Full'!$A:$M,13,false)</f>
        <v>0</v>
      </c>
    </row>
    <row r="146">
      <c r="A146" s="6" t="s">
        <v>139</v>
      </c>
      <c r="B146" s="7" t="str">
        <f>vlookup($A146,Users!$B$1:$H1000,3,false)</f>
        <v>Anthony</v>
      </c>
      <c r="C146" s="7" t="str">
        <f>vlookup($A146,Users!$B$1:$H1000,6,false)</f>
        <v>Shen</v>
      </c>
      <c r="D146" s="7">
        <f>vlookup($C146,Teams!$B:$D,2,false)</f>
        <v>5</v>
      </c>
      <c r="E146" s="7">
        <f t="shared" si="1"/>
        <v>120</v>
      </c>
      <c r="F146" s="7">
        <f>countifs(Raw!$D$1:$D1000,$A146,Raw!$C$1:$C1000,4)+countifs(Raw!$D$1:$D1000,$A146,Raw!$C$1:$C1000,14)</f>
        <v>5</v>
      </c>
      <c r="G146" s="7">
        <f>countifs(Raw!$D$1:$D1000,$A146,Raw!$C$1:$C1000,0)</f>
        <v>4</v>
      </c>
      <c r="H146" s="7">
        <f>countifs(Raw!$D$1:$D1000,$A146,Raw!$C$1:$C1000,-4)</f>
        <v>1</v>
      </c>
      <c r="I146" s="7">
        <f t="shared" si="2"/>
        <v>10</v>
      </c>
      <c r="J146" s="8">
        <f t="shared" si="3"/>
        <v>0.08333333333</v>
      </c>
      <c r="K146" s="8">
        <f t="shared" si="4"/>
        <v>0.5</v>
      </c>
      <c r="L146" s="7">
        <f t="shared" si="5"/>
        <v>16</v>
      </c>
      <c r="M146" s="9">
        <f t="shared" si="6"/>
        <v>3.2</v>
      </c>
      <c r="N146" s="10">
        <f>vlookup($A146,'X-Risk Full'!$A:$M,13,false)</f>
        <v>0</v>
      </c>
      <c r="O146" s="10">
        <f>vlookup($A146,'Math Full'!$A:$M,13,false)</f>
        <v>1.6</v>
      </c>
      <c r="P146" s="10">
        <f>vlookup($A146,'Chemistry Full'!$A:$M,13,false)</f>
        <v>0</v>
      </c>
      <c r="Q146" s="10">
        <f>vlookup($A146,'EarthSpace Full'!$A:$M,13,false)</f>
        <v>0</v>
      </c>
      <c r="R146" s="10">
        <f>vlookup($A146,'Biology Full'!$A:$M,13,false)</f>
        <v>0</v>
      </c>
      <c r="S146" s="10">
        <f>vlookup($A146,'Physics Full'!$A:$M,13,false)</f>
        <v>1.6</v>
      </c>
    </row>
    <row r="147">
      <c r="A147" s="6" t="s">
        <v>157</v>
      </c>
      <c r="B147" s="7" t="str">
        <f>vlookup($A147,Users!$B$1:$H1000,3,false)</f>
        <v>Khoi</v>
      </c>
      <c r="C147" s="7" t="str">
        <f>vlookup($A147,Users!$B$1:$H1000,6,false)</f>
        <v>Wayzata</v>
      </c>
      <c r="D147" s="7">
        <f>vlookup($C147,Teams!$B:$D,2,false)</f>
        <v>5</v>
      </c>
      <c r="E147" s="7">
        <f t="shared" si="1"/>
        <v>120</v>
      </c>
      <c r="F147" s="7">
        <f>countifs(Raw!$D$1:$D1000,$A147,Raw!$C$1:$C1000,4)+countifs(Raw!$D$1:$D1000,$A147,Raw!$C$1:$C1000,14)</f>
        <v>5</v>
      </c>
      <c r="G147" s="7">
        <f>countifs(Raw!$D$1:$D1000,$A147,Raw!$C$1:$C1000,0)</f>
        <v>2</v>
      </c>
      <c r="H147" s="7">
        <f>countifs(Raw!$D$1:$D1000,$A147,Raw!$C$1:$C1000,-4)</f>
        <v>1</v>
      </c>
      <c r="I147" s="7">
        <f t="shared" si="2"/>
        <v>8</v>
      </c>
      <c r="J147" s="8">
        <f t="shared" si="3"/>
        <v>0.06666666667</v>
      </c>
      <c r="K147" s="8">
        <f t="shared" si="4"/>
        <v>0.625</v>
      </c>
      <c r="L147" s="7">
        <f t="shared" si="5"/>
        <v>16</v>
      </c>
      <c r="M147" s="9">
        <f t="shared" si="6"/>
        <v>3.2</v>
      </c>
      <c r="N147" s="10">
        <f>vlookup($A147,'X-Risk Full'!$A:$M,13,false)</f>
        <v>0.8</v>
      </c>
      <c r="O147" s="10">
        <f>vlookup($A147,'Math Full'!$A:$M,13,false)</f>
        <v>0</v>
      </c>
      <c r="P147" s="10">
        <f>vlookup($A147,'Chemistry Full'!$A:$M,13,false)</f>
        <v>0</v>
      </c>
      <c r="Q147" s="10">
        <f>vlookup($A147,'EarthSpace Full'!$A:$M,13,false)</f>
        <v>0.8</v>
      </c>
      <c r="R147" s="10">
        <f>vlookup($A147,'Biology Full'!$A:$M,13,false)</f>
        <v>1.6</v>
      </c>
      <c r="S147" s="10">
        <f>vlookup($A147,'Physics Full'!$A:$M,13,false)</f>
        <v>0</v>
      </c>
    </row>
    <row r="148">
      <c r="A148" s="6" t="s">
        <v>62</v>
      </c>
      <c r="B148" s="7" t="str">
        <f>vlookup($A148,Users!$B$1:$H1000,3,false)</f>
        <v>Shlok</v>
      </c>
      <c r="C148" s="7" t="str">
        <f>vlookup($A148,Users!$B$1:$H1000,6,false)</f>
        <v>Dulles</v>
      </c>
      <c r="D148" s="7">
        <f>vlookup($C148,Teams!$B:$D,2,false)</f>
        <v>9</v>
      </c>
      <c r="E148" s="7">
        <f t="shared" si="1"/>
        <v>216</v>
      </c>
      <c r="F148" s="7">
        <f>countifs(Raw!$D$1:$D1000,$A148,Raw!$C$1:$C1000,4)+countifs(Raw!$D$1:$D1000,$A148,Raw!$C$1:$C1000,14)</f>
        <v>9</v>
      </c>
      <c r="G148" s="7">
        <f>countifs(Raw!$D$1:$D1000,$A148,Raw!$C$1:$C1000,0)</f>
        <v>5</v>
      </c>
      <c r="H148" s="7">
        <f>countifs(Raw!$D$1:$D1000,$A148,Raw!$C$1:$C1000,-4)</f>
        <v>2</v>
      </c>
      <c r="I148" s="7">
        <f t="shared" si="2"/>
        <v>16</v>
      </c>
      <c r="J148" s="8">
        <f t="shared" si="3"/>
        <v>0.07407407407</v>
      </c>
      <c r="K148" s="8">
        <f t="shared" si="4"/>
        <v>0.5625</v>
      </c>
      <c r="L148" s="7">
        <f t="shared" si="5"/>
        <v>28</v>
      </c>
      <c r="M148" s="9">
        <f t="shared" si="6"/>
        <v>3.111111111</v>
      </c>
      <c r="N148" s="10">
        <f>vlookup($A148,'X-Risk Full'!$A:$M,13,false)</f>
        <v>0.8888888889</v>
      </c>
      <c r="O148" s="10">
        <f>vlookup($A148,'Math Full'!$A:$M,13,false)</f>
        <v>0</v>
      </c>
      <c r="P148" s="10">
        <f>vlookup($A148,'Chemistry Full'!$A:$M,13,false)</f>
        <v>0</v>
      </c>
      <c r="Q148" s="10">
        <f>vlookup($A148,'EarthSpace Full'!$A:$M,13,false)</f>
        <v>1.777777778</v>
      </c>
      <c r="R148" s="10">
        <f>vlookup($A148,'Biology Full'!$A:$M,13,false)</f>
        <v>0</v>
      </c>
      <c r="S148" s="10">
        <f>vlookup($A148,'Physics Full'!$A:$M,13,false)</f>
        <v>0.4444444444</v>
      </c>
    </row>
    <row r="149">
      <c r="A149" s="6" t="s">
        <v>232</v>
      </c>
      <c r="B149" s="7" t="str">
        <f>vlookup($A149,Users!$B$1:$H1000,3,false)</f>
        <v>Damon</v>
      </c>
      <c r="C149" s="7" t="str">
        <f>vlookup($A149,Users!$B$1:$H1000,6,false)</f>
        <v>Lexington A</v>
      </c>
      <c r="D149" s="7">
        <f>vlookup($C149,Teams!$B:$D,2,false)</f>
        <v>7</v>
      </c>
      <c r="E149" s="7">
        <f t="shared" si="1"/>
        <v>168</v>
      </c>
      <c r="F149" s="7">
        <f>countifs(Raw!$D$1:$D1000,$A149,Raw!$C$1:$C1000,4)+countifs(Raw!$D$1:$D1000,$A149,Raw!$C$1:$C1000,14)</f>
        <v>6</v>
      </c>
      <c r="G149" s="7">
        <f>countifs(Raw!$D$1:$D1000,$A149,Raw!$C$1:$C1000,0)</f>
        <v>4</v>
      </c>
      <c r="H149" s="7">
        <f>countifs(Raw!$D$1:$D1000,$A149,Raw!$C$1:$C1000,-4)</f>
        <v>1</v>
      </c>
      <c r="I149" s="7">
        <f t="shared" si="2"/>
        <v>11</v>
      </c>
      <c r="J149" s="8">
        <f t="shared" si="3"/>
        <v>0.06547619048</v>
      </c>
      <c r="K149" s="8">
        <f t="shared" si="4"/>
        <v>0.5454545455</v>
      </c>
      <c r="L149" s="7">
        <f t="shared" si="5"/>
        <v>20</v>
      </c>
      <c r="M149" s="9">
        <f t="shared" si="6"/>
        <v>2.857142857</v>
      </c>
      <c r="N149" s="10">
        <f>vlookup($A149,'X-Risk Full'!$A:$M,13,false)</f>
        <v>0.5714285714</v>
      </c>
      <c r="O149" s="10">
        <f>vlookup($A149,'Math Full'!$A:$M,13,false)</f>
        <v>0</v>
      </c>
      <c r="P149" s="10">
        <f>vlookup($A149,'Chemistry Full'!$A:$M,13,false)</f>
        <v>0</v>
      </c>
      <c r="Q149" s="10">
        <f>vlookup($A149,'EarthSpace Full'!$A:$M,13,false)</f>
        <v>0</v>
      </c>
      <c r="R149" s="10">
        <f>vlookup($A149,'Biology Full'!$A:$M,13,false)</f>
        <v>1.714285714</v>
      </c>
      <c r="S149" s="10">
        <f>vlookup($A149,'Physics Full'!$A:$M,13,false)</f>
        <v>0.5714285714</v>
      </c>
    </row>
    <row r="150">
      <c r="A150" s="6" t="s">
        <v>53</v>
      </c>
      <c r="B150" s="7" t="str">
        <f>vlookup($A150,Users!$B$1:$H1000,3,false)</f>
        <v>Rithik</v>
      </c>
      <c r="C150" s="7" t="str">
        <f>vlookup($A150,Users!$B$1:$H1000,6,false)</f>
        <v>WWPN</v>
      </c>
      <c r="D150" s="7">
        <f>vlookup($C150,Teams!$B:$D,2,false)</f>
        <v>5</v>
      </c>
      <c r="E150" s="7">
        <f t="shared" si="1"/>
        <v>120</v>
      </c>
      <c r="F150" s="7">
        <f>countifs(Raw!$D$1:$D1000,$A150,Raw!$C$1:$C1000,4)+countifs(Raw!$D$1:$D1000,$A150,Raw!$C$1:$C1000,14)</f>
        <v>4</v>
      </c>
      <c r="G150" s="7">
        <f>countifs(Raw!$D$1:$D1000,$A150,Raw!$C$1:$C1000,0)</f>
        <v>4</v>
      </c>
      <c r="H150" s="7">
        <f>countifs(Raw!$D$1:$D1000,$A150,Raw!$C$1:$C1000,-4)</f>
        <v>1</v>
      </c>
      <c r="I150" s="7">
        <f t="shared" si="2"/>
        <v>9</v>
      </c>
      <c r="J150" s="8">
        <f t="shared" si="3"/>
        <v>0.075</v>
      </c>
      <c r="K150" s="8">
        <f t="shared" si="4"/>
        <v>0.4444444444</v>
      </c>
      <c r="L150" s="7">
        <f t="shared" si="5"/>
        <v>12</v>
      </c>
      <c r="M150" s="9">
        <f t="shared" si="6"/>
        <v>2.4</v>
      </c>
      <c r="N150" s="10">
        <f>vlookup($A150,'X-Risk Full'!$A:$M,13,false)</f>
        <v>0</v>
      </c>
      <c r="O150" s="10">
        <f>vlookup($A150,'Math Full'!$A:$M,13,false)</f>
        <v>2.4</v>
      </c>
      <c r="P150" s="10">
        <f>vlookup($A150,'Chemistry Full'!$A:$M,13,false)</f>
        <v>0</v>
      </c>
      <c r="Q150" s="10">
        <f>vlookup($A150,'EarthSpace Full'!$A:$M,13,false)</f>
        <v>0</v>
      </c>
      <c r="R150" s="10">
        <f>vlookup($A150,'Biology Full'!$A:$M,13,false)</f>
        <v>0</v>
      </c>
      <c r="S150" s="10">
        <f>vlookup($A150,'Physics Full'!$A:$M,13,false)</f>
        <v>0</v>
      </c>
    </row>
    <row r="151">
      <c r="A151" s="6" t="s">
        <v>98</v>
      </c>
      <c r="B151" s="7" t="str">
        <f>vlookup($A151,Users!$B$1:$H1000,3,false)</f>
        <v>Rishi</v>
      </c>
      <c r="C151" s="7" t="str">
        <f>vlookup($A151,Users!$B$1:$H1000,6,false)</f>
        <v>ASFA</v>
      </c>
      <c r="D151" s="7">
        <f>vlookup($C151,Teams!$B:$D,2,false)</f>
        <v>5</v>
      </c>
      <c r="E151" s="7">
        <f t="shared" si="1"/>
        <v>120</v>
      </c>
      <c r="F151" s="7">
        <f>countifs(Raw!$D$1:$D1000,$A151,Raw!$C$1:$C1000,4)+countifs(Raw!$D$1:$D1000,$A151,Raw!$C$1:$C1000,14)</f>
        <v>3</v>
      </c>
      <c r="G151" s="7">
        <f>countifs(Raw!$D$1:$D1000,$A151,Raw!$C$1:$C1000,0)</f>
        <v>1</v>
      </c>
      <c r="H151" s="7">
        <f>countifs(Raw!$D$1:$D1000,$A151,Raw!$C$1:$C1000,-4)</f>
        <v>0</v>
      </c>
      <c r="I151" s="7">
        <f t="shared" si="2"/>
        <v>4</v>
      </c>
      <c r="J151" s="8">
        <f t="shared" si="3"/>
        <v>0.03333333333</v>
      </c>
      <c r="K151" s="8">
        <f t="shared" si="4"/>
        <v>0.75</v>
      </c>
      <c r="L151" s="7">
        <f t="shared" si="5"/>
        <v>12</v>
      </c>
      <c r="M151" s="9">
        <f t="shared" si="6"/>
        <v>2.4</v>
      </c>
      <c r="N151" s="10">
        <f>vlookup($A151,'X-Risk Full'!$A:$M,13,false)</f>
        <v>0.8</v>
      </c>
      <c r="O151" s="10">
        <f>vlookup($A151,'Math Full'!$A:$M,13,false)</f>
        <v>1.6</v>
      </c>
      <c r="P151" s="10">
        <f>vlookup($A151,'Chemistry Full'!$A:$M,13,false)</f>
        <v>0</v>
      </c>
      <c r="Q151" s="10">
        <f>vlookup($A151,'EarthSpace Full'!$A:$M,13,false)</f>
        <v>0</v>
      </c>
      <c r="R151" s="10">
        <f>vlookup($A151,'Biology Full'!$A:$M,13,false)</f>
        <v>0</v>
      </c>
      <c r="S151" s="10">
        <f>vlookup($A151,'Physics Full'!$A:$M,13,false)</f>
        <v>0</v>
      </c>
    </row>
    <row r="152">
      <c r="A152" s="6" t="s">
        <v>128</v>
      </c>
      <c r="B152" s="7" t="str">
        <f>vlookup($A152,Users!$B$1:$H1000,3,false)</f>
        <v>Chris</v>
      </c>
      <c r="C152" s="7" t="str">
        <f>vlookup($A152,Users!$B$1:$H1000,6,false)</f>
        <v>Westminster</v>
      </c>
      <c r="D152" s="7">
        <f>vlookup($C152,Teams!$B:$D,2,false)</f>
        <v>5</v>
      </c>
      <c r="E152" s="7">
        <f t="shared" si="1"/>
        <v>120</v>
      </c>
      <c r="F152" s="7">
        <f>countifs(Raw!$D$1:$D1000,$A152,Raw!$C$1:$C1000,4)+countifs(Raw!$D$1:$D1000,$A152,Raw!$C$1:$C1000,14)</f>
        <v>8</v>
      </c>
      <c r="G152" s="7">
        <f>countifs(Raw!$D$1:$D1000,$A152,Raw!$C$1:$C1000,0)</f>
        <v>7</v>
      </c>
      <c r="H152" s="7">
        <f>countifs(Raw!$D$1:$D1000,$A152,Raw!$C$1:$C1000,-4)</f>
        <v>5</v>
      </c>
      <c r="I152" s="7">
        <f t="shared" si="2"/>
        <v>20</v>
      </c>
      <c r="J152" s="8">
        <f t="shared" si="3"/>
        <v>0.1666666667</v>
      </c>
      <c r="K152" s="8">
        <f t="shared" si="4"/>
        <v>0.4</v>
      </c>
      <c r="L152" s="7">
        <f t="shared" si="5"/>
        <v>12</v>
      </c>
      <c r="M152" s="9">
        <f t="shared" si="6"/>
        <v>2.4</v>
      </c>
      <c r="N152" s="10">
        <f>vlookup($A152,'X-Risk Full'!$A:$M,13,false)</f>
        <v>0</v>
      </c>
      <c r="O152" s="10">
        <f>vlookup($A152,'Math Full'!$A:$M,13,false)</f>
        <v>1.6</v>
      </c>
      <c r="P152" s="10">
        <f>vlookup($A152,'Chemistry Full'!$A:$M,13,false)</f>
        <v>-0.8</v>
      </c>
      <c r="Q152" s="10">
        <f>vlookup($A152,'EarthSpace Full'!$A:$M,13,false)</f>
        <v>0</v>
      </c>
      <c r="R152" s="10">
        <f>vlookup($A152,'Biology Full'!$A:$M,13,false)</f>
        <v>0</v>
      </c>
      <c r="S152" s="10">
        <f>vlookup($A152,'Physics Full'!$A:$M,13,false)</f>
        <v>1.6</v>
      </c>
    </row>
    <row r="153">
      <c r="A153" s="6" t="s">
        <v>129</v>
      </c>
      <c r="B153" s="7" t="str">
        <f>vlookup($A153,Users!$B$1:$H1000,3,false)</f>
        <v>Luke</v>
      </c>
      <c r="C153" s="7" t="str">
        <f>vlookup($A153,Users!$B$1:$H1000,6,false)</f>
        <v>Westminster</v>
      </c>
      <c r="D153" s="7">
        <f>vlookup($C153,Teams!$B:$D,2,false)</f>
        <v>5</v>
      </c>
      <c r="E153" s="7">
        <f t="shared" si="1"/>
        <v>120</v>
      </c>
      <c r="F153" s="7">
        <f>countifs(Raw!$D$1:$D1000,$A153,Raw!$C$1:$C1000,4)+countifs(Raw!$D$1:$D1000,$A153,Raw!$C$1:$C1000,14)</f>
        <v>3</v>
      </c>
      <c r="G153" s="7">
        <f>countifs(Raw!$D$1:$D1000,$A153,Raw!$C$1:$C1000,0)</f>
        <v>0</v>
      </c>
      <c r="H153" s="7">
        <f>countifs(Raw!$D$1:$D1000,$A153,Raw!$C$1:$C1000,-4)</f>
        <v>0</v>
      </c>
      <c r="I153" s="7">
        <f t="shared" si="2"/>
        <v>3</v>
      </c>
      <c r="J153" s="8">
        <f t="shared" si="3"/>
        <v>0.025</v>
      </c>
      <c r="K153" s="8">
        <f t="shared" si="4"/>
        <v>1</v>
      </c>
      <c r="L153" s="7">
        <f t="shared" si="5"/>
        <v>12</v>
      </c>
      <c r="M153" s="9">
        <f t="shared" si="6"/>
        <v>2.4</v>
      </c>
      <c r="N153" s="10">
        <f>vlookup($A153,'X-Risk Full'!$A:$M,13,false)</f>
        <v>1.6</v>
      </c>
      <c r="O153" s="10">
        <f>vlookup($A153,'Math Full'!$A:$M,13,false)</f>
        <v>0</v>
      </c>
      <c r="P153" s="10">
        <f>vlookup($A153,'Chemistry Full'!$A:$M,13,false)</f>
        <v>0.8</v>
      </c>
      <c r="Q153" s="10">
        <f>vlookup($A153,'EarthSpace Full'!$A:$M,13,false)</f>
        <v>0</v>
      </c>
      <c r="R153" s="10">
        <f>vlookup($A153,'Biology Full'!$A:$M,13,false)</f>
        <v>0</v>
      </c>
      <c r="S153" s="10">
        <f>vlookup($A153,'Physics Full'!$A:$M,13,false)</f>
        <v>0</v>
      </c>
    </row>
    <row r="154">
      <c r="A154" s="6" t="s">
        <v>169</v>
      </c>
      <c r="B154" s="7" t="str">
        <f>vlookup($A154,Users!$B$1:$H1000,3,false)</f>
        <v>Adeline</v>
      </c>
      <c r="C154" s="7" t="str">
        <f>vlookup($A154,Users!$B$1:$H1000,6,false)</f>
        <v>NoHo</v>
      </c>
      <c r="D154" s="7">
        <f>vlookup($C154,Teams!$B:$D,2,false)</f>
        <v>10</v>
      </c>
      <c r="E154" s="7">
        <f t="shared" si="1"/>
        <v>240</v>
      </c>
      <c r="F154" s="7">
        <f>countifs(Raw!$D$1:$D1000,$A154,Raw!$C$1:$C1000,4)+countifs(Raw!$D$1:$D1000,$A154,Raw!$C$1:$C1000,14)</f>
        <v>8</v>
      </c>
      <c r="G154" s="7">
        <f>countifs(Raw!$D$1:$D1000,$A154,Raw!$C$1:$C1000,0)</f>
        <v>5</v>
      </c>
      <c r="H154" s="7">
        <f>countifs(Raw!$D$1:$D1000,$A154,Raw!$C$1:$C1000,-4)</f>
        <v>2</v>
      </c>
      <c r="I154" s="7">
        <f t="shared" si="2"/>
        <v>15</v>
      </c>
      <c r="J154" s="8">
        <f t="shared" si="3"/>
        <v>0.0625</v>
      </c>
      <c r="K154" s="8">
        <f t="shared" si="4"/>
        <v>0.5333333333</v>
      </c>
      <c r="L154" s="7">
        <f t="shared" si="5"/>
        <v>24</v>
      </c>
      <c r="M154" s="9">
        <f t="shared" si="6"/>
        <v>2.4</v>
      </c>
      <c r="N154" s="10">
        <f>vlookup($A154,'X-Risk Full'!$A:$M,13,false)</f>
        <v>0.4</v>
      </c>
      <c r="O154" s="10">
        <f>vlookup($A154,'Math Full'!$A:$M,13,false)</f>
        <v>0</v>
      </c>
      <c r="P154" s="10">
        <f>vlookup($A154,'Chemistry Full'!$A:$M,13,false)</f>
        <v>2</v>
      </c>
      <c r="Q154" s="10">
        <f>vlookup($A154,'EarthSpace Full'!$A:$M,13,false)</f>
        <v>0</v>
      </c>
      <c r="R154" s="10">
        <f>vlookup($A154,'Biology Full'!$A:$M,13,false)</f>
        <v>0</v>
      </c>
      <c r="S154" s="10">
        <f>vlookup($A154,'Physics Full'!$A:$M,13,false)</f>
        <v>0</v>
      </c>
    </row>
    <row r="155">
      <c r="A155" s="6" t="s">
        <v>216</v>
      </c>
      <c r="B155" s="7" t="str">
        <f>vlookup($A155,Users!$B$1:$H1000,3,false)</f>
        <v>Nikhil</v>
      </c>
      <c r="C155" s="7" t="str">
        <f>vlookup($A155,Users!$B$1:$H1000,6,false)</f>
        <v>Enloe A</v>
      </c>
      <c r="D155" s="7">
        <f>vlookup($C155,Teams!$B:$D,2,false)</f>
        <v>5</v>
      </c>
      <c r="E155" s="7">
        <f t="shared" si="1"/>
        <v>120</v>
      </c>
      <c r="F155" s="7">
        <f>countifs(Raw!$D$1:$D1000,$A155,Raw!$C$1:$C1000,4)+countifs(Raw!$D$1:$D1000,$A155,Raw!$C$1:$C1000,14)</f>
        <v>3</v>
      </c>
      <c r="G155" s="7">
        <f>countifs(Raw!$D$1:$D1000,$A155,Raw!$C$1:$C1000,0)</f>
        <v>0</v>
      </c>
      <c r="H155" s="7">
        <f>countifs(Raw!$D$1:$D1000,$A155,Raw!$C$1:$C1000,-4)</f>
        <v>0</v>
      </c>
      <c r="I155" s="7">
        <f t="shared" si="2"/>
        <v>3</v>
      </c>
      <c r="J155" s="8">
        <f t="shared" si="3"/>
        <v>0.025</v>
      </c>
      <c r="K155" s="8">
        <f t="shared" si="4"/>
        <v>1</v>
      </c>
      <c r="L155" s="7">
        <f t="shared" si="5"/>
        <v>12</v>
      </c>
      <c r="M155" s="9">
        <f t="shared" si="6"/>
        <v>2.4</v>
      </c>
      <c r="N155" s="10">
        <f>vlookup($A155,'X-Risk Full'!$A:$M,13,false)</f>
        <v>0</v>
      </c>
      <c r="O155" s="10">
        <f>vlookup($A155,'Math Full'!$A:$M,13,false)</f>
        <v>0</v>
      </c>
      <c r="P155" s="10">
        <f>vlookup($A155,'Chemistry Full'!$A:$M,13,false)</f>
        <v>2.4</v>
      </c>
      <c r="Q155" s="10">
        <f>vlookup($A155,'EarthSpace Full'!$A:$M,13,false)</f>
        <v>0</v>
      </c>
      <c r="R155" s="10">
        <f>vlookup($A155,'Biology Full'!$A:$M,13,false)</f>
        <v>0</v>
      </c>
      <c r="S155" s="10">
        <f>vlookup($A155,'Physics Full'!$A:$M,13,false)</f>
        <v>0</v>
      </c>
    </row>
    <row r="156">
      <c r="A156" s="6" t="s">
        <v>153</v>
      </c>
      <c r="B156" s="7" t="str">
        <f>vlookup($A156,Users!$B$1:$H1000,3,false)</f>
        <v>Nikhil</v>
      </c>
      <c r="C156" s="7" t="str">
        <f>vlookup($A156,Users!$B$1:$H1000,6,false)</f>
        <v>NCSSM A</v>
      </c>
      <c r="D156" s="7">
        <f>vlookup($C156,Teams!$B:$D,2,false)</f>
        <v>7</v>
      </c>
      <c r="E156" s="7">
        <f t="shared" si="1"/>
        <v>168</v>
      </c>
      <c r="F156" s="7">
        <f>countifs(Raw!$D$1:$D1000,$A156,Raw!$C$1:$C1000,4)+countifs(Raw!$D$1:$D1000,$A156,Raw!$C$1:$C1000,14)</f>
        <v>6</v>
      </c>
      <c r="G156" s="7">
        <f>countifs(Raw!$D$1:$D1000,$A156,Raw!$C$1:$C1000,0)</f>
        <v>6</v>
      </c>
      <c r="H156" s="7">
        <f>countifs(Raw!$D$1:$D1000,$A156,Raw!$C$1:$C1000,-4)</f>
        <v>2</v>
      </c>
      <c r="I156" s="7">
        <f t="shared" si="2"/>
        <v>14</v>
      </c>
      <c r="J156" s="8">
        <f t="shared" si="3"/>
        <v>0.08333333333</v>
      </c>
      <c r="K156" s="8">
        <f t="shared" si="4"/>
        <v>0.4285714286</v>
      </c>
      <c r="L156" s="7">
        <f t="shared" si="5"/>
        <v>16</v>
      </c>
      <c r="M156" s="9">
        <f t="shared" si="6"/>
        <v>2.285714286</v>
      </c>
      <c r="N156" s="10">
        <f>vlookup($A156,'X-Risk Full'!$A:$M,13,false)</f>
        <v>-0.5714285714</v>
      </c>
      <c r="O156" s="10">
        <f>vlookup($A156,'Math Full'!$A:$M,13,false)</f>
        <v>1.714285714</v>
      </c>
      <c r="P156" s="10">
        <f>vlookup($A156,'Chemistry Full'!$A:$M,13,false)</f>
        <v>0</v>
      </c>
      <c r="Q156" s="10">
        <f>vlookup($A156,'EarthSpace Full'!$A:$M,13,false)</f>
        <v>1.142857143</v>
      </c>
      <c r="R156" s="10">
        <f>vlookup($A156,'Biology Full'!$A:$M,13,false)</f>
        <v>0</v>
      </c>
      <c r="S156" s="10">
        <f>vlookup($A156,'Physics Full'!$A:$M,13,false)</f>
        <v>0</v>
      </c>
    </row>
    <row r="157">
      <c r="A157" s="6" t="s">
        <v>108</v>
      </c>
      <c r="B157" s="7" t="str">
        <f>vlookup($A157,Users!$B$1:$H1000,3,false)</f>
        <v>Shohom</v>
      </c>
      <c r="C157" s="7" t="str">
        <f>vlookup($A157,Users!$B$1:$H1000,6,false)</f>
        <v>Mira Loma</v>
      </c>
      <c r="D157" s="7">
        <f>vlookup($C157,Teams!$B:$D,2,false)</f>
        <v>11</v>
      </c>
      <c r="E157" s="7">
        <f t="shared" si="1"/>
        <v>264</v>
      </c>
      <c r="F157" s="7">
        <f>countifs(Raw!$D$1:$D1000,$A157,Raw!$C$1:$C1000,4)+countifs(Raw!$D$1:$D1000,$A157,Raw!$C$1:$C1000,14)</f>
        <v>6</v>
      </c>
      <c r="G157" s="7">
        <f>countifs(Raw!$D$1:$D1000,$A157,Raw!$C$1:$C1000,0)</f>
        <v>9</v>
      </c>
      <c r="H157" s="7">
        <f>countifs(Raw!$D$1:$D1000,$A157,Raw!$C$1:$C1000,-4)</f>
        <v>0</v>
      </c>
      <c r="I157" s="7">
        <f t="shared" si="2"/>
        <v>15</v>
      </c>
      <c r="J157" s="8">
        <f t="shared" si="3"/>
        <v>0.05681818182</v>
      </c>
      <c r="K157" s="8">
        <f t="shared" si="4"/>
        <v>0.4</v>
      </c>
      <c r="L157" s="7">
        <f t="shared" si="5"/>
        <v>24</v>
      </c>
      <c r="M157" s="9">
        <f t="shared" si="6"/>
        <v>2.181818182</v>
      </c>
      <c r="N157" s="10">
        <f>vlookup($A157,'X-Risk Full'!$A:$M,13,false)</f>
        <v>0</v>
      </c>
      <c r="O157" s="10">
        <f>vlookup($A157,'Math Full'!$A:$M,13,false)</f>
        <v>0</v>
      </c>
      <c r="P157" s="10">
        <f>vlookup($A157,'Chemistry Full'!$A:$M,13,false)</f>
        <v>0.3636363636</v>
      </c>
      <c r="Q157" s="10">
        <f>vlookup($A157,'EarthSpace Full'!$A:$M,13,false)</f>
        <v>0.3636363636</v>
      </c>
      <c r="R157" s="10">
        <f>vlookup($A157,'Biology Full'!$A:$M,13,false)</f>
        <v>0</v>
      </c>
      <c r="S157" s="10">
        <f>vlookup($A157,'Physics Full'!$A:$M,13,false)</f>
        <v>1.454545455</v>
      </c>
    </row>
    <row r="158">
      <c r="A158" s="6" t="s">
        <v>162</v>
      </c>
      <c r="B158" s="7" t="str">
        <f>vlookup($A158,Users!$B$1:$H1000,3,false)</f>
        <v>Julian</v>
      </c>
      <c r="C158" s="7" t="str">
        <f>vlookup($A158,Users!$B$1:$H1000,6,false)</f>
        <v>Interlake A</v>
      </c>
      <c r="D158" s="7">
        <f>vlookup($C158,Teams!$B:$D,2,false)</f>
        <v>6</v>
      </c>
      <c r="E158" s="7">
        <f t="shared" si="1"/>
        <v>144</v>
      </c>
      <c r="F158" s="7">
        <f>countifs(Raw!$D$1:$D1000,$A158,Raw!$C$1:$C1000,4)+countifs(Raw!$D$1:$D1000,$A158,Raw!$C$1:$C1000,14)</f>
        <v>3</v>
      </c>
      <c r="G158" s="7">
        <f>countifs(Raw!$D$1:$D1000,$A158,Raw!$C$1:$C1000,0)</f>
        <v>0</v>
      </c>
      <c r="H158" s="7">
        <f>countifs(Raw!$D$1:$D1000,$A158,Raw!$C$1:$C1000,-4)</f>
        <v>0</v>
      </c>
      <c r="I158" s="7">
        <f t="shared" si="2"/>
        <v>3</v>
      </c>
      <c r="J158" s="8">
        <f t="shared" si="3"/>
        <v>0.02083333333</v>
      </c>
      <c r="K158" s="8">
        <f t="shared" si="4"/>
        <v>1</v>
      </c>
      <c r="L158" s="7">
        <f t="shared" si="5"/>
        <v>12</v>
      </c>
      <c r="M158" s="9">
        <f t="shared" si="6"/>
        <v>2</v>
      </c>
      <c r="N158" s="10">
        <f>vlookup($A158,'X-Risk Full'!$A:$M,13,false)</f>
        <v>0</v>
      </c>
      <c r="O158" s="10">
        <f>vlookup($A158,'Math Full'!$A:$M,13,false)</f>
        <v>0.6666666667</v>
      </c>
      <c r="P158" s="10">
        <f>vlookup($A158,'Chemistry Full'!$A:$M,13,false)</f>
        <v>0.6666666667</v>
      </c>
      <c r="Q158" s="10">
        <f>vlookup($A158,'EarthSpace Full'!$A:$M,13,false)</f>
        <v>0.6666666667</v>
      </c>
      <c r="R158" s="10">
        <f>vlookup($A158,'Biology Full'!$A:$M,13,false)</f>
        <v>0</v>
      </c>
      <c r="S158" s="10">
        <f>vlookup($A158,'Physics Full'!$A:$M,13,false)</f>
        <v>0</v>
      </c>
    </row>
    <row r="159">
      <c r="A159" s="6" t="s">
        <v>55</v>
      </c>
      <c r="B159" s="7" t="str">
        <f>vlookup($A159,Users!$B$1:$H1000,3,false)</f>
        <v>Ryan</v>
      </c>
      <c r="C159" s="7" t="str">
        <f>vlookup($A159,Users!$B$1:$H1000,6,false)</f>
        <v>Centennial</v>
      </c>
      <c r="D159" s="7">
        <f>vlookup($C159,Teams!$B:$D,2,false)</f>
        <v>11</v>
      </c>
      <c r="E159" s="7">
        <f t="shared" si="1"/>
        <v>264</v>
      </c>
      <c r="F159" s="7">
        <f>countifs(Raw!$D$1:$D1000,$A159,Raw!$C$1:$C1000,4)+countifs(Raw!$D$1:$D1000,$A159,Raw!$C$1:$C1000,14)</f>
        <v>7</v>
      </c>
      <c r="G159" s="7">
        <f>countifs(Raw!$D$1:$D1000,$A159,Raw!$C$1:$C1000,0)</f>
        <v>8</v>
      </c>
      <c r="H159" s="7">
        <f>countifs(Raw!$D$1:$D1000,$A159,Raw!$C$1:$C1000,-4)</f>
        <v>2</v>
      </c>
      <c r="I159" s="7">
        <f t="shared" si="2"/>
        <v>17</v>
      </c>
      <c r="J159" s="8">
        <f t="shared" si="3"/>
        <v>0.06439393939</v>
      </c>
      <c r="K159" s="8">
        <f t="shared" si="4"/>
        <v>0.4117647059</v>
      </c>
      <c r="L159" s="7">
        <f t="shared" si="5"/>
        <v>20</v>
      </c>
      <c r="M159" s="9">
        <f t="shared" si="6"/>
        <v>1.818181818</v>
      </c>
      <c r="N159" s="10">
        <f>vlookup($A159,'X-Risk Full'!$A:$M,13,false)</f>
        <v>0.3636363636</v>
      </c>
      <c r="O159" s="10">
        <f>vlookup($A159,'Math Full'!$A:$M,13,false)</f>
        <v>0</v>
      </c>
      <c r="P159" s="10">
        <f>vlookup($A159,'Chemistry Full'!$A:$M,13,false)</f>
        <v>0</v>
      </c>
      <c r="Q159" s="10">
        <f>vlookup($A159,'EarthSpace Full'!$A:$M,13,false)</f>
        <v>1.454545455</v>
      </c>
      <c r="R159" s="10">
        <f>vlookup($A159,'Biology Full'!$A:$M,13,false)</f>
        <v>0</v>
      </c>
      <c r="S159" s="10">
        <f>vlookup($A159,'Physics Full'!$A:$M,13,false)</f>
        <v>0</v>
      </c>
    </row>
    <row r="160">
      <c r="A160" s="6" t="s">
        <v>234</v>
      </c>
      <c r="B160" s="7" t="str">
        <f>vlookup($A160,Users!$B$1:$H1000,3,false)</f>
        <v>Anant</v>
      </c>
      <c r="C160" s="7" t="str">
        <f>vlookup($A160,Users!$B$1:$H1000,6,false)</f>
        <v>Dulles</v>
      </c>
      <c r="D160" s="7">
        <f>vlookup($C160,Teams!$B:$D,2,false)</f>
        <v>9</v>
      </c>
      <c r="E160" s="7">
        <f t="shared" si="1"/>
        <v>216</v>
      </c>
      <c r="F160" s="7">
        <f>countifs(Raw!$D$1:$D1000,$A160,Raw!$C$1:$C1000,4)+countifs(Raw!$D$1:$D1000,$A160,Raw!$C$1:$C1000,14)</f>
        <v>6</v>
      </c>
      <c r="G160" s="7">
        <f>countifs(Raw!$D$1:$D1000,$A160,Raw!$C$1:$C1000,0)</f>
        <v>3</v>
      </c>
      <c r="H160" s="7">
        <f>countifs(Raw!$D$1:$D1000,$A160,Raw!$C$1:$C1000,-4)</f>
        <v>2</v>
      </c>
      <c r="I160" s="7">
        <f t="shared" si="2"/>
        <v>11</v>
      </c>
      <c r="J160" s="8">
        <f t="shared" si="3"/>
        <v>0.05092592593</v>
      </c>
      <c r="K160" s="8">
        <f t="shared" si="4"/>
        <v>0.5454545455</v>
      </c>
      <c r="L160" s="7">
        <f t="shared" si="5"/>
        <v>16</v>
      </c>
      <c r="M160" s="9">
        <f t="shared" si="6"/>
        <v>1.777777778</v>
      </c>
      <c r="N160" s="10">
        <f>vlookup($A160,'X-Risk Full'!$A:$M,13,false)</f>
        <v>-0.4444444444</v>
      </c>
      <c r="O160" s="10">
        <f>vlookup($A160,'Math Full'!$A:$M,13,false)</f>
        <v>0.4444444444</v>
      </c>
      <c r="P160" s="10">
        <f>vlookup($A160,'Chemistry Full'!$A:$M,13,false)</f>
        <v>1.333333333</v>
      </c>
      <c r="Q160" s="10">
        <f>vlookup($A160,'EarthSpace Full'!$A:$M,13,false)</f>
        <v>0</v>
      </c>
      <c r="R160" s="10">
        <f>vlookup($A160,'Biology Full'!$A:$M,13,false)</f>
        <v>0</v>
      </c>
      <c r="S160" s="10">
        <f>vlookup($A160,'Physics Full'!$A:$M,13,false)</f>
        <v>0.4444444444</v>
      </c>
    </row>
    <row r="161">
      <c r="A161" s="6" t="s">
        <v>196</v>
      </c>
      <c r="B161" s="7" t="str">
        <f>vlookup($A161,Users!$B$1:$H1000,3,false)</f>
        <v>Angelina</v>
      </c>
      <c r="C161" s="7" t="str">
        <f>vlookup($A161,Users!$B$1:$H1000,6,false)</f>
        <v>Enloe B</v>
      </c>
      <c r="D161" s="7">
        <f>vlookup($C161,Teams!$B:$D,2,false)</f>
        <v>7</v>
      </c>
      <c r="E161" s="7">
        <f t="shared" si="1"/>
        <v>168</v>
      </c>
      <c r="F161" s="7">
        <f>countifs(Raw!$D$1:$D1000,$A161,Raw!$C$1:$C1000,4)+countifs(Raw!$D$1:$D1000,$A161,Raw!$C$1:$C1000,14)</f>
        <v>3</v>
      </c>
      <c r="G161" s="7">
        <f>countifs(Raw!$D$1:$D1000,$A161,Raw!$C$1:$C1000,0)</f>
        <v>0</v>
      </c>
      <c r="H161" s="7">
        <f>countifs(Raw!$D$1:$D1000,$A161,Raw!$C$1:$C1000,-4)</f>
        <v>0</v>
      </c>
      <c r="I161" s="7">
        <f t="shared" si="2"/>
        <v>3</v>
      </c>
      <c r="J161" s="8">
        <f t="shared" si="3"/>
        <v>0.01785714286</v>
      </c>
      <c r="K161" s="8">
        <f t="shared" si="4"/>
        <v>1</v>
      </c>
      <c r="L161" s="7">
        <f t="shared" si="5"/>
        <v>12</v>
      </c>
      <c r="M161" s="9">
        <f t="shared" si="6"/>
        <v>1.714285714</v>
      </c>
      <c r="N161" s="10">
        <f>vlookup($A161,'X-Risk Full'!$A:$M,13,false)</f>
        <v>0</v>
      </c>
      <c r="O161" s="10">
        <f>vlookup($A161,'Math Full'!$A:$M,13,false)</f>
        <v>0</v>
      </c>
      <c r="P161" s="10">
        <f>vlookup($A161,'Chemistry Full'!$A:$M,13,false)</f>
        <v>0</v>
      </c>
      <c r="Q161" s="10">
        <f>vlookup($A161,'EarthSpace Full'!$A:$M,13,false)</f>
        <v>1.714285714</v>
      </c>
      <c r="R161" s="10">
        <f>vlookup($A161,'Biology Full'!$A:$M,13,false)</f>
        <v>0</v>
      </c>
      <c r="S161" s="10">
        <f>vlookup($A161,'Physics Full'!$A:$M,13,false)</f>
        <v>0</v>
      </c>
    </row>
    <row r="162">
      <c r="A162" s="6" t="s">
        <v>38</v>
      </c>
      <c r="B162" s="7" t="str">
        <f>vlookup($A162,Users!$B$1:$H1000,3,false)</f>
        <v>Madhav</v>
      </c>
      <c r="C162" s="7" t="str">
        <f>vlookup($A162,Users!$B$1:$H1000,6,false)</f>
        <v>NCSSM B</v>
      </c>
      <c r="D162" s="7">
        <f>vlookup($C162,Teams!$B:$D,2,false)</f>
        <v>5</v>
      </c>
      <c r="E162" s="7">
        <f t="shared" si="1"/>
        <v>120</v>
      </c>
      <c r="F162" s="7">
        <f>countifs(Raw!$D$1:$D1000,$A162,Raw!$C$1:$C1000,4)+countifs(Raw!$D$1:$D1000,$A162,Raw!$C$1:$C1000,14)</f>
        <v>8</v>
      </c>
      <c r="G162" s="7">
        <f>countifs(Raw!$D$1:$D1000,$A162,Raw!$C$1:$C1000,0)</f>
        <v>10</v>
      </c>
      <c r="H162" s="7">
        <f>countifs(Raw!$D$1:$D1000,$A162,Raw!$C$1:$C1000,-4)</f>
        <v>6</v>
      </c>
      <c r="I162" s="7">
        <f t="shared" si="2"/>
        <v>24</v>
      </c>
      <c r="J162" s="8">
        <f t="shared" si="3"/>
        <v>0.2</v>
      </c>
      <c r="K162" s="8">
        <f t="shared" si="4"/>
        <v>0.3333333333</v>
      </c>
      <c r="L162" s="7">
        <f t="shared" si="5"/>
        <v>8</v>
      </c>
      <c r="M162" s="9">
        <f t="shared" si="6"/>
        <v>1.6</v>
      </c>
      <c r="N162" s="10">
        <f>vlookup($A162,'X-Risk Full'!$A:$M,13,false)</f>
        <v>0</v>
      </c>
      <c r="O162" s="10">
        <f>vlookup($A162,'Math Full'!$A:$M,13,false)</f>
        <v>0</v>
      </c>
      <c r="P162" s="10">
        <f>vlookup($A162,'Chemistry Full'!$A:$M,13,false)</f>
        <v>0.8</v>
      </c>
      <c r="Q162" s="10">
        <f>vlookup($A162,'EarthSpace Full'!$A:$M,13,false)</f>
        <v>1.6</v>
      </c>
      <c r="R162" s="10">
        <f>vlookup($A162,'Biology Full'!$A:$M,13,false)</f>
        <v>-0.8</v>
      </c>
      <c r="S162" s="10">
        <f>vlookup($A162,'Physics Full'!$A:$M,13,false)</f>
        <v>0</v>
      </c>
    </row>
    <row r="163">
      <c r="A163" s="6" t="s">
        <v>52</v>
      </c>
      <c r="B163" s="7" t="str">
        <f>vlookup($A163,Users!$B$1:$H1000,3,false)</f>
        <v>Keisuke</v>
      </c>
      <c r="C163" s="7" t="str">
        <f>vlookup($A163,Users!$B$1:$H1000,6,false)</f>
        <v>Iolani</v>
      </c>
      <c r="D163" s="7">
        <f>vlookup($C163,Teams!$B:$D,2,false)</f>
        <v>5</v>
      </c>
      <c r="E163" s="7">
        <f t="shared" si="1"/>
        <v>120</v>
      </c>
      <c r="F163" s="7">
        <f>countifs(Raw!$D$1:$D1000,$A163,Raw!$C$1:$C1000,4)+countifs(Raw!$D$1:$D1000,$A163,Raw!$C$1:$C1000,14)</f>
        <v>2</v>
      </c>
      <c r="G163" s="7">
        <f>countifs(Raw!$D$1:$D1000,$A163,Raw!$C$1:$C1000,0)</f>
        <v>0</v>
      </c>
      <c r="H163" s="7">
        <f>countifs(Raw!$D$1:$D1000,$A163,Raw!$C$1:$C1000,-4)</f>
        <v>0</v>
      </c>
      <c r="I163" s="7">
        <f t="shared" si="2"/>
        <v>2</v>
      </c>
      <c r="J163" s="8">
        <f t="shared" si="3"/>
        <v>0.01666666667</v>
      </c>
      <c r="K163" s="8">
        <f t="shared" si="4"/>
        <v>1</v>
      </c>
      <c r="L163" s="7">
        <f t="shared" si="5"/>
        <v>8</v>
      </c>
      <c r="M163" s="9">
        <f t="shared" si="6"/>
        <v>1.6</v>
      </c>
      <c r="N163" s="10">
        <f>vlookup($A163,'X-Risk Full'!$A:$M,13,false)</f>
        <v>0</v>
      </c>
      <c r="O163" s="10">
        <f>vlookup($A163,'Math Full'!$A:$M,13,false)</f>
        <v>1.6</v>
      </c>
      <c r="P163" s="10">
        <f>vlookup($A163,'Chemistry Full'!$A:$M,13,false)</f>
        <v>0</v>
      </c>
      <c r="Q163" s="10">
        <f>vlookup($A163,'EarthSpace Full'!$A:$M,13,false)</f>
        <v>0</v>
      </c>
      <c r="R163" s="10">
        <f>vlookup($A163,'Biology Full'!$A:$M,13,false)</f>
        <v>0</v>
      </c>
      <c r="S163" s="10">
        <f>vlookup($A163,'Physics Full'!$A:$M,13,false)</f>
        <v>0</v>
      </c>
    </row>
    <row r="164">
      <c r="A164" s="6" t="s">
        <v>64</v>
      </c>
      <c r="B164" s="7" t="str">
        <f>vlookup($A164,Users!$B$1:$H1000,3,false)</f>
        <v>Jeeval</v>
      </c>
      <c r="C164" s="7" t="str">
        <f>vlookup($A164,Users!$B$1:$H1000,6,false)</f>
        <v>Collierville</v>
      </c>
      <c r="D164" s="7">
        <f>vlookup($C164,Teams!$B:$D,2,false)</f>
        <v>5</v>
      </c>
      <c r="E164" s="7">
        <f t="shared" si="1"/>
        <v>120</v>
      </c>
      <c r="F164" s="7">
        <f>countifs(Raw!$D$1:$D1000,$A164,Raw!$C$1:$C1000,4)+countifs(Raw!$D$1:$D1000,$A164,Raw!$C$1:$C1000,14)</f>
        <v>2</v>
      </c>
      <c r="G164" s="7">
        <f>countifs(Raw!$D$1:$D1000,$A164,Raw!$C$1:$C1000,0)</f>
        <v>2</v>
      </c>
      <c r="H164" s="7">
        <f>countifs(Raw!$D$1:$D1000,$A164,Raw!$C$1:$C1000,-4)</f>
        <v>0</v>
      </c>
      <c r="I164" s="7">
        <f t="shared" si="2"/>
        <v>4</v>
      </c>
      <c r="J164" s="8">
        <f t="shared" si="3"/>
        <v>0.03333333333</v>
      </c>
      <c r="K164" s="8">
        <f t="shared" si="4"/>
        <v>0.5</v>
      </c>
      <c r="L164" s="7">
        <f t="shared" si="5"/>
        <v>8</v>
      </c>
      <c r="M164" s="9">
        <f t="shared" si="6"/>
        <v>1.6</v>
      </c>
      <c r="N164" s="10">
        <f>vlookup($A164,'X-Risk Full'!$A:$M,13,false)</f>
        <v>0.8</v>
      </c>
      <c r="O164" s="10">
        <f>vlookup($A164,'Math Full'!$A:$M,13,false)</f>
        <v>0</v>
      </c>
      <c r="P164" s="10">
        <f>vlookup($A164,'Chemistry Full'!$A:$M,13,false)</f>
        <v>0</v>
      </c>
      <c r="Q164" s="10">
        <f>vlookup($A164,'EarthSpace Full'!$A:$M,13,false)</f>
        <v>0</v>
      </c>
      <c r="R164" s="10">
        <f>vlookup($A164,'Biology Full'!$A:$M,13,false)</f>
        <v>0</v>
      </c>
      <c r="S164" s="10">
        <f>vlookup($A164,'Physics Full'!$A:$M,13,false)</f>
        <v>0.8</v>
      </c>
    </row>
    <row r="165">
      <c r="A165" s="6" t="s">
        <v>142</v>
      </c>
      <c r="B165" s="7" t="str">
        <f>vlookup($A165,Users!$B$1:$H1000,3,false)</f>
        <v>Aditya</v>
      </c>
      <c r="C165" s="7" t="str">
        <f>vlookup($A165,Users!$B$1:$H1000,6,false)</f>
        <v>Shen</v>
      </c>
      <c r="D165" s="7">
        <f>vlookup($C165,Teams!$B:$D,2,false)</f>
        <v>5</v>
      </c>
      <c r="E165" s="7">
        <f t="shared" si="1"/>
        <v>120</v>
      </c>
      <c r="F165" s="7">
        <f>countifs(Raw!$D$1:$D1000,$A165,Raw!$C$1:$C1000,4)+countifs(Raw!$D$1:$D1000,$A165,Raw!$C$1:$C1000,14)</f>
        <v>4</v>
      </c>
      <c r="G165" s="7">
        <f>countifs(Raw!$D$1:$D1000,$A165,Raw!$C$1:$C1000,0)</f>
        <v>4</v>
      </c>
      <c r="H165" s="7">
        <f>countifs(Raw!$D$1:$D1000,$A165,Raw!$C$1:$C1000,-4)</f>
        <v>2</v>
      </c>
      <c r="I165" s="7">
        <f t="shared" si="2"/>
        <v>10</v>
      </c>
      <c r="J165" s="8">
        <f t="shared" si="3"/>
        <v>0.08333333333</v>
      </c>
      <c r="K165" s="8">
        <f t="shared" si="4"/>
        <v>0.4</v>
      </c>
      <c r="L165" s="7">
        <f t="shared" si="5"/>
        <v>8</v>
      </c>
      <c r="M165" s="9">
        <f t="shared" si="6"/>
        <v>1.6</v>
      </c>
      <c r="N165" s="10">
        <f>vlookup($A165,'X-Risk Full'!$A:$M,13,false)</f>
        <v>0</v>
      </c>
      <c r="O165" s="10">
        <f>vlookup($A165,'Math Full'!$A:$M,13,false)</f>
        <v>0</v>
      </c>
      <c r="P165" s="10">
        <f>vlookup($A165,'Chemistry Full'!$A:$M,13,false)</f>
        <v>2.4</v>
      </c>
      <c r="Q165" s="10">
        <f>vlookup($A165,'EarthSpace Full'!$A:$M,13,false)</f>
        <v>0</v>
      </c>
      <c r="R165" s="10">
        <f>vlookup($A165,'Biology Full'!$A:$M,13,false)</f>
        <v>0</v>
      </c>
      <c r="S165" s="10">
        <f>vlookup($A165,'Physics Full'!$A:$M,13,false)</f>
        <v>-0.8</v>
      </c>
    </row>
    <row r="166">
      <c r="A166" s="6" t="s">
        <v>156</v>
      </c>
      <c r="B166" s="7" t="str">
        <f>vlookup($A166,Users!$B$1:$H1000,3,false)</f>
        <v>Danny</v>
      </c>
      <c r="C166" s="7" t="str">
        <f>vlookup($A166,Users!$B$1:$H1000,6,false)</f>
        <v>NoHo B</v>
      </c>
      <c r="D166" s="7">
        <f>vlookup($C166,Teams!$B:$D,2,false)</f>
        <v>5</v>
      </c>
      <c r="E166" s="7">
        <f t="shared" si="1"/>
        <v>120</v>
      </c>
      <c r="F166" s="7">
        <f>countifs(Raw!$D$1:$D1000,$A166,Raw!$C$1:$C1000,4)+countifs(Raw!$D$1:$D1000,$A166,Raw!$C$1:$C1000,14)</f>
        <v>3</v>
      </c>
      <c r="G166" s="7">
        <f>countifs(Raw!$D$1:$D1000,$A166,Raw!$C$1:$C1000,0)</f>
        <v>1</v>
      </c>
      <c r="H166" s="7">
        <f>countifs(Raw!$D$1:$D1000,$A166,Raw!$C$1:$C1000,-4)</f>
        <v>1</v>
      </c>
      <c r="I166" s="7">
        <f t="shared" si="2"/>
        <v>5</v>
      </c>
      <c r="J166" s="8">
        <f t="shared" si="3"/>
        <v>0.04166666667</v>
      </c>
      <c r="K166" s="8">
        <f t="shared" si="4"/>
        <v>0.6</v>
      </c>
      <c r="L166" s="7">
        <f t="shared" si="5"/>
        <v>8</v>
      </c>
      <c r="M166" s="9">
        <f t="shared" si="6"/>
        <v>1.6</v>
      </c>
      <c r="N166" s="10">
        <f>vlookup($A166,'X-Risk Full'!$A:$M,13,false)</f>
        <v>0.8</v>
      </c>
      <c r="O166" s="10">
        <f>vlookup($A166,'Math Full'!$A:$M,13,false)</f>
        <v>0</v>
      </c>
      <c r="P166" s="10">
        <f>vlookup($A166,'Chemistry Full'!$A:$M,13,false)</f>
        <v>0</v>
      </c>
      <c r="Q166" s="10">
        <f>vlookup($A166,'EarthSpace Full'!$A:$M,13,false)</f>
        <v>-0.8</v>
      </c>
      <c r="R166" s="10">
        <f>vlookup($A166,'Biology Full'!$A:$M,13,false)</f>
        <v>1.6</v>
      </c>
      <c r="S166" s="10">
        <f>vlookup($A166,'Physics Full'!$A:$M,13,false)</f>
        <v>0</v>
      </c>
    </row>
    <row r="167">
      <c r="A167" s="6" t="s">
        <v>168</v>
      </c>
      <c r="B167" s="7" t="str">
        <f>vlookup($A167,Users!$B$1:$H1000,3,false)</f>
        <v>Michael</v>
      </c>
      <c r="C167" s="7" t="str">
        <f>vlookup($A167,Users!$B$1:$H1000,6,false)</f>
        <v>Seven Lakes</v>
      </c>
      <c r="D167" s="7">
        <f>vlookup($C167,Teams!$B:$D,2,false)</f>
        <v>5</v>
      </c>
      <c r="E167" s="7">
        <f t="shared" si="1"/>
        <v>120</v>
      </c>
      <c r="F167" s="7">
        <f>countifs(Raw!$D$1:$D1000,$A167,Raw!$C$1:$C1000,4)+countifs(Raw!$D$1:$D1000,$A167,Raw!$C$1:$C1000,14)</f>
        <v>2</v>
      </c>
      <c r="G167" s="7">
        <f>countifs(Raw!$D$1:$D1000,$A167,Raw!$C$1:$C1000,0)</f>
        <v>6</v>
      </c>
      <c r="H167" s="7">
        <f>countifs(Raw!$D$1:$D1000,$A167,Raw!$C$1:$C1000,-4)</f>
        <v>0</v>
      </c>
      <c r="I167" s="7">
        <f t="shared" si="2"/>
        <v>8</v>
      </c>
      <c r="J167" s="8">
        <f t="shared" si="3"/>
        <v>0.06666666667</v>
      </c>
      <c r="K167" s="8">
        <f t="shared" si="4"/>
        <v>0.25</v>
      </c>
      <c r="L167" s="7">
        <f t="shared" si="5"/>
        <v>8</v>
      </c>
      <c r="M167" s="9">
        <f t="shared" si="6"/>
        <v>1.6</v>
      </c>
      <c r="N167" s="10">
        <f>vlookup($A167,'X-Risk Full'!$A:$M,13,false)</f>
        <v>0</v>
      </c>
      <c r="O167" s="10">
        <f>vlookup($A167,'Math Full'!$A:$M,13,false)</f>
        <v>1.6</v>
      </c>
      <c r="P167" s="10">
        <f>vlookup($A167,'Chemistry Full'!$A:$M,13,false)</f>
        <v>0</v>
      </c>
      <c r="Q167" s="10">
        <f>vlookup($A167,'EarthSpace Full'!$A:$M,13,false)</f>
        <v>0</v>
      </c>
      <c r="R167" s="10">
        <f>vlookup($A167,'Biology Full'!$A:$M,13,false)</f>
        <v>0</v>
      </c>
      <c r="S167" s="10">
        <f>vlookup($A167,'Physics Full'!$A:$M,13,false)</f>
        <v>0</v>
      </c>
    </row>
    <row r="168">
      <c r="A168" s="6" t="s">
        <v>189</v>
      </c>
      <c r="B168" s="7" t="str">
        <f>vlookup($A168,Users!$B$1:$H1000,3,false)</f>
        <v>Vincent</v>
      </c>
      <c r="C168" s="7" t="str">
        <f>vlookup($A168,Users!$B$1:$H1000,6,false)</f>
        <v>RMHS</v>
      </c>
      <c r="D168" s="7">
        <f>vlookup($C168,Teams!$B:$D,2,false)</f>
        <v>5</v>
      </c>
      <c r="E168" s="7">
        <f t="shared" si="1"/>
        <v>120</v>
      </c>
      <c r="F168" s="7">
        <f>countifs(Raw!$D$1:$D1000,$A168,Raw!$C$1:$C1000,4)+countifs(Raw!$D$1:$D1000,$A168,Raw!$C$1:$C1000,14)</f>
        <v>3</v>
      </c>
      <c r="G168" s="7">
        <f>countifs(Raw!$D$1:$D1000,$A168,Raw!$C$1:$C1000,0)</f>
        <v>6</v>
      </c>
      <c r="H168" s="7">
        <f>countifs(Raw!$D$1:$D1000,$A168,Raw!$C$1:$C1000,-4)</f>
        <v>1</v>
      </c>
      <c r="I168" s="7">
        <f t="shared" si="2"/>
        <v>10</v>
      </c>
      <c r="J168" s="8">
        <f t="shared" si="3"/>
        <v>0.08333333333</v>
      </c>
      <c r="K168" s="8">
        <f t="shared" si="4"/>
        <v>0.3</v>
      </c>
      <c r="L168" s="7">
        <f t="shared" si="5"/>
        <v>8</v>
      </c>
      <c r="M168" s="9">
        <f t="shared" si="6"/>
        <v>1.6</v>
      </c>
      <c r="N168" s="10">
        <f>vlookup($A168,'X-Risk Full'!$A:$M,13,false)</f>
        <v>1.6</v>
      </c>
      <c r="O168" s="10">
        <f>vlookup($A168,'Math Full'!$A:$M,13,false)</f>
        <v>0</v>
      </c>
      <c r="P168" s="10">
        <f>vlookup($A168,'Chemistry Full'!$A:$M,13,false)</f>
        <v>0</v>
      </c>
      <c r="Q168" s="10">
        <f>vlookup($A168,'EarthSpace Full'!$A:$M,13,false)</f>
        <v>0</v>
      </c>
      <c r="R168" s="10">
        <f>vlookup($A168,'Biology Full'!$A:$M,13,false)</f>
        <v>0</v>
      </c>
      <c r="S168" s="10">
        <f>vlookup($A168,'Physics Full'!$A:$M,13,false)</f>
        <v>0</v>
      </c>
    </row>
    <row r="169">
      <c r="A169" s="6" t="s">
        <v>197</v>
      </c>
      <c r="B169" s="7" t="str">
        <f>vlookup($A169,Users!$B$1:$H1000,3,false)</f>
        <v>Kian</v>
      </c>
      <c r="C169" s="7" t="str">
        <f>vlookup($A169,Users!$B$1:$H1000,6,false)</f>
        <v>Blair C</v>
      </c>
      <c r="D169" s="7">
        <f>vlookup($C169,Teams!$B:$D,2,false)</f>
        <v>5</v>
      </c>
      <c r="E169" s="7">
        <f t="shared" si="1"/>
        <v>120</v>
      </c>
      <c r="F169" s="7">
        <f>countifs(Raw!$D$1:$D1000,$A169,Raw!$C$1:$C1000,4)+countifs(Raw!$D$1:$D1000,$A169,Raw!$C$1:$C1000,14)</f>
        <v>3</v>
      </c>
      <c r="G169" s="7">
        <f>countifs(Raw!$D$1:$D1000,$A169,Raw!$C$1:$C1000,0)</f>
        <v>3</v>
      </c>
      <c r="H169" s="7">
        <f>countifs(Raw!$D$1:$D1000,$A169,Raw!$C$1:$C1000,-4)</f>
        <v>1</v>
      </c>
      <c r="I169" s="7">
        <f t="shared" si="2"/>
        <v>7</v>
      </c>
      <c r="J169" s="8">
        <f t="shared" si="3"/>
        <v>0.05833333333</v>
      </c>
      <c r="K169" s="8">
        <f t="shared" si="4"/>
        <v>0.4285714286</v>
      </c>
      <c r="L169" s="7">
        <f t="shared" si="5"/>
        <v>8</v>
      </c>
      <c r="M169" s="9">
        <f t="shared" si="6"/>
        <v>1.6</v>
      </c>
      <c r="N169" s="10">
        <f>vlookup($A169,'X-Risk Full'!$A:$M,13,false)</f>
        <v>1.6</v>
      </c>
      <c r="O169" s="10">
        <f>vlookup($A169,'Math Full'!$A:$M,13,false)</f>
        <v>0</v>
      </c>
      <c r="P169" s="10">
        <f>vlookup($A169,'Chemistry Full'!$A:$M,13,false)</f>
        <v>0</v>
      </c>
      <c r="Q169" s="10">
        <f>vlookup($A169,'EarthSpace Full'!$A:$M,13,false)</f>
        <v>0</v>
      </c>
      <c r="R169" s="10">
        <f>vlookup($A169,'Biology Full'!$A:$M,13,false)</f>
        <v>0</v>
      </c>
      <c r="S169" s="10">
        <f>vlookup($A169,'Physics Full'!$A:$M,13,false)</f>
        <v>0</v>
      </c>
    </row>
    <row r="170">
      <c r="A170" s="6" t="s">
        <v>211</v>
      </c>
      <c r="B170" s="7" t="str">
        <f>vlookup($A170,Users!$B$1:$H1000,3,false)</f>
        <v>Aryan</v>
      </c>
      <c r="C170" s="7" t="str">
        <f>vlookup($A170,Users!$B$1:$H1000,6,false)</f>
        <v>JP Stevens</v>
      </c>
      <c r="D170" s="7">
        <f>vlookup($C170,Teams!$B:$D,2,false)</f>
        <v>5</v>
      </c>
      <c r="E170" s="7">
        <f t="shared" si="1"/>
        <v>120</v>
      </c>
      <c r="F170" s="7">
        <f>countifs(Raw!$D$1:$D1000,$A170,Raw!$C$1:$C1000,4)+countifs(Raw!$D$1:$D1000,$A170,Raw!$C$1:$C1000,14)</f>
        <v>2</v>
      </c>
      <c r="G170" s="7">
        <f>countifs(Raw!$D$1:$D1000,$A170,Raw!$C$1:$C1000,0)</f>
        <v>3</v>
      </c>
      <c r="H170" s="7">
        <f>countifs(Raw!$D$1:$D1000,$A170,Raw!$C$1:$C1000,-4)</f>
        <v>0</v>
      </c>
      <c r="I170" s="7">
        <f t="shared" si="2"/>
        <v>5</v>
      </c>
      <c r="J170" s="8">
        <f t="shared" si="3"/>
        <v>0.04166666667</v>
      </c>
      <c r="K170" s="8">
        <f t="shared" si="4"/>
        <v>0.4</v>
      </c>
      <c r="L170" s="7">
        <f t="shared" si="5"/>
        <v>8</v>
      </c>
      <c r="M170" s="9">
        <f t="shared" si="6"/>
        <v>1.6</v>
      </c>
      <c r="N170" s="10">
        <f>vlookup($A170,'X-Risk Full'!$A:$M,13,false)</f>
        <v>0.8</v>
      </c>
      <c r="O170" s="10">
        <f>vlookup($A170,'Math Full'!$A:$M,13,false)</f>
        <v>0.8</v>
      </c>
      <c r="P170" s="10">
        <f>vlookup($A170,'Chemistry Full'!$A:$M,13,false)</f>
        <v>0</v>
      </c>
      <c r="Q170" s="10">
        <f>vlookup($A170,'EarthSpace Full'!$A:$M,13,false)</f>
        <v>0</v>
      </c>
      <c r="R170" s="10">
        <f>vlookup($A170,'Biology Full'!$A:$M,13,false)</f>
        <v>0</v>
      </c>
      <c r="S170" s="10">
        <f>vlookup($A170,'Physics Full'!$A:$M,13,false)</f>
        <v>0</v>
      </c>
    </row>
    <row r="171">
      <c r="A171" s="6" t="s">
        <v>218</v>
      </c>
      <c r="B171" s="7" t="str">
        <f>vlookup($A171,Users!$B$1:$H1000,3,false)</f>
        <v>Michael</v>
      </c>
      <c r="C171" s="7" t="str">
        <f>vlookup($A171,Users!$B$1:$H1000,6,false)</f>
        <v>Lakeside</v>
      </c>
      <c r="D171" s="7">
        <f>vlookup($C171,Teams!$B:$D,2,false)</f>
        <v>5</v>
      </c>
      <c r="E171" s="7">
        <f t="shared" si="1"/>
        <v>120</v>
      </c>
      <c r="F171" s="7">
        <f>countifs(Raw!$D$1:$D1000,$A171,Raw!$C$1:$C1000,4)+countifs(Raw!$D$1:$D1000,$A171,Raw!$C$1:$C1000,14)</f>
        <v>3</v>
      </c>
      <c r="G171" s="7">
        <f>countifs(Raw!$D$1:$D1000,$A171,Raw!$C$1:$C1000,0)</f>
        <v>3</v>
      </c>
      <c r="H171" s="7">
        <f>countifs(Raw!$D$1:$D1000,$A171,Raw!$C$1:$C1000,-4)</f>
        <v>1</v>
      </c>
      <c r="I171" s="7">
        <f t="shared" si="2"/>
        <v>7</v>
      </c>
      <c r="J171" s="8">
        <f t="shared" si="3"/>
        <v>0.05833333333</v>
      </c>
      <c r="K171" s="8">
        <f t="shared" si="4"/>
        <v>0.4285714286</v>
      </c>
      <c r="L171" s="7">
        <f t="shared" si="5"/>
        <v>8</v>
      </c>
      <c r="M171" s="9">
        <f t="shared" si="6"/>
        <v>1.6</v>
      </c>
      <c r="N171" s="10">
        <f>vlookup($A171,'X-Risk Full'!$A:$M,13,false)</f>
        <v>0.8</v>
      </c>
      <c r="O171" s="10">
        <f>vlookup($A171,'Math Full'!$A:$M,13,false)</f>
        <v>0.8</v>
      </c>
      <c r="P171" s="10">
        <f>vlookup($A171,'Chemistry Full'!$A:$M,13,false)</f>
        <v>0</v>
      </c>
      <c r="Q171" s="10">
        <f>vlookup($A171,'EarthSpace Full'!$A:$M,13,false)</f>
        <v>0</v>
      </c>
      <c r="R171" s="10">
        <f>vlookup($A171,'Biology Full'!$A:$M,13,false)</f>
        <v>0</v>
      </c>
      <c r="S171" s="10">
        <f>vlookup($A171,'Physics Full'!$A:$M,13,false)</f>
        <v>0</v>
      </c>
    </row>
    <row r="172">
      <c r="A172" s="6" t="s">
        <v>219</v>
      </c>
      <c r="B172" s="7" t="str">
        <f>vlookup($A172,Users!$B$1:$H1000,3,false)</f>
        <v>Vijay</v>
      </c>
      <c r="C172" s="7" t="str">
        <f>vlookup($A172,Users!$B$1:$H1000,6,false)</f>
        <v>Buchholz B</v>
      </c>
      <c r="D172" s="7">
        <f>vlookup($C172,Teams!$B:$D,2,false)</f>
        <v>5</v>
      </c>
      <c r="E172" s="7">
        <f t="shared" si="1"/>
        <v>120</v>
      </c>
      <c r="F172" s="7">
        <f>countifs(Raw!$D$1:$D1000,$A172,Raw!$C$1:$C1000,4)+countifs(Raw!$D$1:$D1000,$A172,Raw!$C$1:$C1000,14)</f>
        <v>2</v>
      </c>
      <c r="G172" s="7">
        <f>countifs(Raw!$D$1:$D1000,$A172,Raw!$C$1:$C1000,0)</f>
        <v>1</v>
      </c>
      <c r="H172" s="7">
        <f>countifs(Raw!$D$1:$D1000,$A172,Raw!$C$1:$C1000,-4)</f>
        <v>0</v>
      </c>
      <c r="I172" s="7">
        <f t="shared" si="2"/>
        <v>3</v>
      </c>
      <c r="J172" s="8">
        <f t="shared" si="3"/>
        <v>0.025</v>
      </c>
      <c r="K172" s="8">
        <f t="shared" si="4"/>
        <v>0.6666666667</v>
      </c>
      <c r="L172" s="7">
        <f t="shared" si="5"/>
        <v>8</v>
      </c>
      <c r="M172" s="9">
        <f t="shared" si="6"/>
        <v>1.6</v>
      </c>
      <c r="N172" s="10">
        <f>vlookup($A172,'X-Risk Full'!$A:$M,13,false)</f>
        <v>0</v>
      </c>
      <c r="O172" s="10">
        <f>vlookup($A172,'Math Full'!$A:$M,13,false)</f>
        <v>0.8</v>
      </c>
      <c r="P172" s="10">
        <f>vlookup($A172,'Chemistry Full'!$A:$M,13,false)</f>
        <v>0</v>
      </c>
      <c r="Q172" s="10">
        <f>vlookup($A172,'EarthSpace Full'!$A:$M,13,false)</f>
        <v>0.8</v>
      </c>
      <c r="R172" s="10">
        <f>vlookup($A172,'Biology Full'!$A:$M,13,false)</f>
        <v>0</v>
      </c>
      <c r="S172" s="10">
        <f>vlookup($A172,'Physics Full'!$A:$M,13,false)</f>
        <v>0</v>
      </c>
    </row>
    <row r="173">
      <c r="A173" s="6" t="s">
        <v>226</v>
      </c>
      <c r="B173" s="7" t="str">
        <f>vlookup($A173,Users!$B$1:$H1000,3,false)</f>
        <v>Jeffery</v>
      </c>
      <c r="C173" s="7" t="str">
        <f>vlookup($A173,Users!$B$1:$H1000,6,false)</f>
        <v>Naperville North</v>
      </c>
      <c r="D173" s="7">
        <f>vlookup($C173,Teams!$B:$D,2,false)</f>
        <v>5</v>
      </c>
      <c r="E173" s="7">
        <f t="shared" si="1"/>
        <v>120</v>
      </c>
      <c r="F173" s="7">
        <f>countifs(Raw!$D$1:$D1000,$A173,Raw!$C$1:$C1000,4)+countifs(Raw!$D$1:$D1000,$A173,Raw!$C$1:$C1000,14)</f>
        <v>2</v>
      </c>
      <c r="G173" s="7">
        <f>countifs(Raw!$D$1:$D1000,$A173,Raw!$C$1:$C1000,0)</f>
        <v>1</v>
      </c>
      <c r="H173" s="7">
        <f>countifs(Raw!$D$1:$D1000,$A173,Raw!$C$1:$C1000,-4)</f>
        <v>0</v>
      </c>
      <c r="I173" s="7">
        <f t="shared" si="2"/>
        <v>3</v>
      </c>
      <c r="J173" s="8">
        <f t="shared" si="3"/>
        <v>0.025</v>
      </c>
      <c r="K173" s="8">
        <f t="shared" si="4"/>
        <v>0.6666666667</v>
      </c>
      <c r="L173" s="7">
        <f t="shared" si="5"/>
        <v>8</v>
      </c>
      <c r="M173" s="9">
        <f t="shared" si="6"/>
        <v>1.6</v>
      </c>
      <c r="N173" s="10">
        <f>vlookup($A173,'X-Risk Full'!$A:$M,13,false)</f>
        <v>0</v>
      </c>
      <c r="O173" s="10">
        <f>vlookup($A173,'Math Full'!$A:$M,13,false)</f>
        <v>1.6</v>
      </c>
      <c r="P173" s="10">
        <f>vlookup($A173,'Chemistry Full'!$A:$M,13,false)</f>
        <v>0</v>
      </c>
      <c r="Q173" s="10">
        <f>vlookup($A173,'EarthSpace Full'!$A:$M,13,false)</f>
        <v>0</v>
      </c>
      <c r="R173" s="10">
        <f>vlookup($A173,'Biology Full'!$A:$M,13,false)</f>
        <v>0</v>
      </c>
      <c r="S173" s="10">
        <f>vlookup($A173,'Physics Full'!$A:$M,13,false)</f>
        <v>0</v>
      </c>
    </row>
    <row r="174">
      <c r="A174" s="6" t="s">
        <v>227</v>
      </c>
      <c r="B174" s="7" t="str">
        <f>vlookup($A174,Users!$B$1:$H1000,3,false)</f>
        <v>Leo</v>
      </c>
      <c r="C174" s="7" t="str">
        <f>vlookup($A174,Users!$B$1:$H1000,6,false)</f>
        <v>Green Hope</v>
      </c>
      <c r="D174" s="7">
        <f>vlookup($C174,Teams!$B:$D,2,false)</f>
        <v>5</v>
      </c>
      <c r="E174" s="7">
        <f t="shared" si="1"/>
        <v>120</v>
      </c>
      <c r="F174" s="7">
        <f>countifs(Raw!$D$1:$D1000,$A174,Raw!$C$1:$C1000,4)+countifs(Raw!$D$1:$D1000,$A174,Raw!$C$1:$C1000,14)</f>
        <v>2</v>
      </c>
      <c r="G174" s="7">
        <f>countifs(Raw!$D$1:$D1000,$A174,Raw!$C$1:$C1000,0)</f>
        <v>1</v>
      </c>
      <c r="H174" s="7">
        <f>countifs(Raw!$D$1:$D1000,$A174,Raw!$C$1:$C1000,-4)</f>
        <v>0</v>
      </c>
      <c r="I174" s="7">
        <f t="shared" si="2"/>
        <v>3</v>
      </c>
      <c r="J174" s="8">
        <f t="shared" si="3"/>
        <v>0.025</v>
      </c>
      <c r="K174" s="8">
        <f t="shared" si="4"/>
        <v>0.6666666667</v>
      </c>
      <c r="L174" s="7">
        <f t="shared" si="5"/>
        <v>8</v>
      </c>
      <c r="M174" s="9">
        <f t="shared" si="6"/>
        <v>1.6</v>
      </c>
      <c r="N174" s="10">
        <f>vlookup($A174,'X-Risk Full'!$A:$M,13,false)</f>
        <v>0</v>
      </c>
      <c r="O174" s="10">
        <f>vlookup($A174,'Math Full'!$A:$M,13,false)</f>
        <v>1.6</v>
      </c>
      <c r="P174" s="10">
        <f>vlookup($A174,'Chemistry Full'!$A:$M,13,false)</f>
        <v>0</v>
      </c>
      <c r="Q174" s="10">
        <f>vlookup($A174,'EarthSpace Full'!$A:$M,13,false)</f>
        <v>0</v>
      </c>
      <c r="R174" s="10">
        <f>vlookup($A174,'Biology Full'!$A:$M,13,false)</f>
        <v>0</v>
      </c>
      <c r="S174" s="10">
        <f>vlookup($A174,'Physics Full'!$A:$M,13,false)</f>
        <v>0</v>
      </c>
    </row>
    <row r="175">
      <c r="A175" s="6" t="s">
        <v>209</v>
      </c>
      <c r="B175" s="7" t="str">
        <f>vlookup($A175,Users!$B$1:$H1000,3,false)</f>
        <v>Justin</v>
      </c>
      <c r="C175" s="7" t="str">
        <f>vlookup($A175,Users!$B$1:$H1000,6,false)</f>
        <v>Dulles</v>
      </c>
      <c r="D175" s="7">
        <f>vlookup($C175,Teams!$B:$D,2,false)</f>
        <v>9</v>
      </c>
      <c r="E175" s="7">
        <f t="shared" si="1"/>
        <v>216</v>
      </c>
      <c r="F175" s="7">
        <f>countifs(Raw!$D$1:$D1000,$A175,Raw!$C$1:$C1000,4)+countifs(Raw!$D$1:$D1000,$A175,Raw!$C$1:$C1000,14)</f>
        <v>9</v>
      </c>
      <c r="G175" s="7">
        <f>countifs(Raw!$D$1:$D1000,$A175,Raw!$C$1:$C1000,0)</f>
        <v>11</v>
      </c>
      <c r="H175" s="7">
        <f>countifs(Raw!$D$1:$D1000,$A175,Raw!$C$1:$C1000,-4)</f>
        <v>6</v>
      </c>
      <c r="I175" s="7">
        <f t="shared" si="2"/>
        <v>26</v>
      </c>
      <c r="J175" s="8">
        <f t="shared" si="3"/>
        <v>0.1203703704</v>
      </c>
      <c r="K175" s="8">
        <f t="shared" si="4"/>
        <v>0.3461538462</v>
      </c>
      <c r="L175" s="7">
        <f t="shared" si="5"/>
        <v>12</v>
      </c>
      <c r="M175" s="9">
        <f t="shared" si="6"/>
        <v>1.333333333</v>
      </c>
      <c r="N175" s="10">
        <f>vlookup($A175,'X-Risk Full'!$A:$M,13,false)</f>
        <v>1.333333333</v>
      </c>
      <c r="O175" s="10">
        <f>vlookup($A175,'Math Full'!$A:$M,13,false)</f>
        <v>0</v>
      </c>
      <c r="P175" s="10">
        <f>vlookup($A175,'Chemistry Full'!$A:$M,13,false)</f>
        <v>0</v>
      </c>
      <c r="Q175" s="10">
        <f>vlookup($A175,'EarthSpace Full'!$A:$M,13,false)</f>
        <v>-0.4444444444</v>
      </c>
      <c r="R175" s="10">
        <f>vlookup($A175,'Biology Full'!$A:$M,13,false)</f>
        <v>0.4444444444</v>
      </c>
      <c r="S175" s="10">
        <f>vlookup($A175,'Physics Full'!$A:$M,13,false)</f>
        <v>0</v>
      </c>
    </row>
    <row r="176">
      <c r="A176" s="6" t="s">
        <v>235</v>
      </c>
      <c r="B176" s="7" t="str">
        <f>vlookup($A176,Users!$B$1:$H1000,3,false)</f>
        <v>Daniel</v>
      </c>
      <c r="C176" s="7" t="str">
        <f>vlookup($A176,Users!$B$1:$H1000,6,false)</f>
        <v>NoHo</v>
      </c>
      <c r="D176" s="7">
        <f>vlookup($C176,Teams!$B:$D,2,false)</f>
        <v>10</v>
      </c>
      <c r="E176" s="7">
        <f t="shared" si="1"/>
        <v>240</v>
      </c>
      <c r="F176" s="7">
        <f>countifs(Raw!$D$1:$D1000,$A176,Raw!$C$1:$C1000,4)+countifs(Raw!$D$1:$D1000,$A176,Raw!$C$1:$C1000,14)</f>
        <v>3</v>
      </c>
      <c r="G176" s="7">
        <f>countifs(Raw!$D$1:$D1000,$A176,Raw!$C$1:$C1000,0)</f>
        <v>2</v>
      </c>
      <c r="H176" s="7">
        <f>countifs(Raw!$D$1:$D1000,$A176,Raw!$C$1:$C1000,-4)</f>
        <v>0</v>
      </c>
      <c r="I176" s="7">
        <f t="shared" si="2"/>
        <v>5</v>
      </c>
      <c r="J176" s="8">
        <f t="shared" si="3"/>
        <v>0.02083333333</v>
      </c>
      <c r="K176" s="8">
        <f t="shared" si="4"/>
        <v>0.6</v>
      </c>
      <c r="L176" s="7">
        <f t="shared" si="5"/>
        <v>12</v>
      </c>
      <c r="M176" s="9">
        <f t="shared" si="6"/>
        <v>1.2</v>
      </c>
      <c r="N176" s="10">
        <f>vlookup($A176,'X-Risk Full'!$A:$M,13,false)</f>
        <v>0.8</v>
      </c>
      <c r="O176" s="10">
        <f>vlookup($A176,'Math Full'!$A:$M,13,false)</f>
        <v>0</v>
      </c>
      <c r="P176" s="10">
        <f>vlookup($A176,'Chemistry Full'!$A:$M,13,false)</f>
        <v>0</v>
      </c>
      <c r="Q176" s="10">
        <f>vlookup($A176,'EarthSpace Full'!$A:$M,13,false)</f>
        <v>0</v>
      </c>
      <c r="R176" s="10">
        <f>vlookup($A176,'Biology Full'!$A:$M,13,false)</f>
        <v>0</v>
      </c>
      <c r="S176" s="10">
        <f>vlookup($A176,'Physics Full'!$A:$M,13,false)</f>
        <v>0.4</v>
      </c>
    </row>
    <row r="177">
      <c r="A177" s="6" t="s">
        <v>233</v>
      </c>
      <c r="B177" s="7" t="str">
        <f>vlookup($A177,Users!$B$1:$H1000,3,false)</f>
        <v>Harish</v>
      </c>
      <c r="C177" s="7" t="str">
        <f>vlookup($A177,Users!$B$1:$H1000,6,false)</f>
        <v>Mira Loma</v>
      </c>
      <c r="D177" s="7">
        <f>vlookup($C177,Teams!$B:$D,2,false)</f>
        <v>11</v>
      </c>
      <c r="E177" s="7">
        <f t="shared" si="1"/>
        <v>264</v>
      </c>
      <c r="F177" s="7">
        <f>countifs(Raw!$D$1:$D1000,$A177,Raw!$C$1:$C1000,4)+countifs(Raw!$D$1:$D1000,$A177,Raw!$C$1:$C1000,14)</f>
        <v>3</v>
      </c>
      <c r="G177" s="7">
        <f>countifs(Raw!$D$1:$D1000,$A177,Raw!$C$1:$C1000,0)</f>
        <v>3</v>
      </c>
      <c r="H177" s="7">
        <f>countifs(Raw!$D$1:$D1000,$A177,Raw!$C$1:$C1000,-4)</f>
        <v>0</v>
      </c>
      <c r="I177" s="7">
        <f t="shared" si="2"/>
        <v>6</v>
      </c>
      <c r="J177" s="8">
        <f t="shared" si="3"/>
        <v>0.02272727273</v>
      </c>
      <c r="K177" s="8">
        <f t="shared" si="4"/>
        <v>0.5</v>
      </c>
      <c r="L177" s="7">
        <f t="shared" si="5"/>
        <v>12</v>
      </c>
      <c r="M177" s="9">
        <f t="shared" si="6"/>
        <v>1.090909091</v>
      </c>
      <c r="N177" s="10">
        <f>vlookup($A177,'X-Risk Full'!$A:$M,13,false)</f>
        <v>0</v>
      </c>
      <c r="O177" s="10">
        <f>vlookup($A177,'Math Full'!$A:$M,13,false)</f>
        <v>1.090909091</v>
      </c>
      <c r="P177" s="10">
        <f>vlookup($A177,'Chemistry Full'!$A:$M,13,false)</f>
        <v>0</v>
      </c>
      <c r="Q177" s="10">
        <f>vlookup($A177,'EarthSpace Full'!$A:$M,13,false)</f>
        <v>0</v>
      </c>
      <c r="R177" s="10">
        <f>vlookup($A177,'Biology Full'!$A:$M,13,false)</f>
        <v>0</v>
      </c>
      <c r="S177" s="10">
        <f>vlookup($A177,'Physics Full'!$A:$M,13,false)</f>
        <v>0</v>
      </c>
    </row>
    <row r="178">
      <c r="A178" s="6" t="s">
        <v>205</v>
      </c>
      <c r="B178" s="7" t="str">
        <f>vlookup($A178,Users!$B$1:$H1000,3,false)</f>
        <v>Julianne</v>
      </c>
      <c r="C178" s="7" t="str">
        <f>vlookup($A178,Users!$B$1:$H1000,6,false)</f>
        <v>University</v>
      </c>
      <c r="D178" s="7">
        <f>vlookup($C178,Teams!$B:$D,2,false)</f>
        <v>8</v>
      </c>
      <c r="E178" s="7">
        <f t="shared" si="1"/>
        <v>192</v>
      </c>
      <c r="F178" s="7">
        <f>countifs(Raw!$D$1:$D1000,$A178,Raw!$C$1:$C1000,4)+countifs(Raw!$D$1:$D1000,$A178,Raw!$C$1:$C1000,14)</f>
        <v>2</v>
      </c>
      <c r="G178" s="7">
        <f>countifs(Raw!$D$1:$D1000,$A178,Raw!$C$1:$C1000,0)</f>
        <v>0</v>
      </c>
      <c r="H178" s="7">
        <f>countifs(Raw!$D$1:$D1000,$A178,Raw!$C$1:$C1000,-4)</f>
        <v>0</v>
      </c>
      <c r="I178" s="7">
        <f t="shared" si="2"/>
        <v>2</v>
      </c>
      <c r="J178" s="8">
        <f t="shared" si="3"/>
        <v>0.01041666667</v>
      </c>
      <c r="K178" s="8">
        <f t="shared" si="4"/>
        <v>1</v>
      </c>
      <c r="L178" s="7">
        <f t="shared" si="5"/>
        <v>8</v>
      </c>
      <c r="M178" s="9">
        <f t="shared" si="6"/>
        <v>1</v>
      </c>
      <c r="N178" s="10">
        <f>vlookup($A178,'X-Risk Full'!$A:$M,13,false)</f>
        <v>0.5</v>
      </c>
      <c r="O178" s="10">
        <f>vlookup($A178,'Math Full'!$A:$M,13,false)</f>
        <v>0</v>
      </c>
      <c r="P178" s="10">
        <f>vlookup($A178,'Chemistry Full'!$A:$M,13,false)</f>
        <v>0</v>
      </c>
      <c r="Q178" s="10">
        <f>vlookup($A178,'EarthSpace Full'!$A:$M,13,false)</f>
        <v>0</v>
      </c>
      <c r="R178" s="10">
        <f>vlookup($A178,'Biology Full'!$A:$M,13,false)</f>
        <v>0.5</v>
      </c>
      <c r="S178" s="10">
        <f>vlookup($A178,'Physics Full'!$A:$M,13,false)</f>
        <v>0</v>
      </c>
    </row>
    <row r="179">
      <c r="A179" s="6" t="s">
        <v>49</v>
      </c>
      <c r="B179" s="7" t="str">
        <f>vlookup($A179,Users!$B$1:$H1000,3,false)</f>
        <v>Arjun</v>
      </c>
      <c r="C179" s="7" t="str">
        <f>vlookup($A179,Users!$B$1:$H1000,6,false)</f>
        <v>WWPN</v>
      </c>
      <c r="D179" s="7">
        <f>vlookup($C179,Teams!$B:$D,2,false)</f>
        <v>5</v>
      </c>
      <c r="E179" s="7">
        <f t="shared" si="1"/>
        <v>120</v>
      </c>
      <c r="F179" s="7">
        <f>countifs(Raw!$D$1:$D1000,$A179,Raw!$C$1:$C1000,4)+countifs(Raw!$D$1:$D1000,$A179,Raw!$C$1:$C1000,14)</f>
        <v>1</v>
      </c>
      <c r="G179" s="7">
        <f>countifs(Raw!$D$1:$D1000,$A179,Raw!$C$1:$C1000,0)</f>
        <v>6</v>
      </c>
      <c r="H179" s="7">
        <f>countifs(Raw!$D$1:$D1000,$A179,Raw!$C$1:$C1000,-4)</f>
        <v>0</v>
      </c>
      <c r="I179" s="7">
        <f t="shared" si="2"/>
        <v>7</v>
      </c>
      <c r="J179" s="8">
        <f t="shared" si="3"/>
        <v>0.05833333333</v>
      </c>
      <c r="K179" s="8">
        <f t="shared" si="4"/>
        <v>0.1428571429</v>
      </c>
      <c r="L179" s="7">
        <f t="shared" si="5"/>
        <v>4</v>
      </c>
      <c r="M179" s="9">
        <f t="shared" si="6"/>
        <v>0.8</v>
      </c>
      <c r="N179" s="10">
        <f>vlookup($A179,'X-Risk Full'!$A:$M,13,false)</f>
        <v>0</v>
      </c>
      <c r="O179" s="10">
        <f>vlookup($A179,'Math Full'!$A:$M,13,false)</f>
        <v>0</v>
      </c>
      <c r="P179" s="10">
        <f>vlookup($A179,'Chemistry Full'!$A:$M,13,false)</f>
        <v>0.8</v>
      </c>
      <c r="Q179" s="10">
        <f>vlookup($A179,'EarthSpace Full'!$A:$M,13,false)</f>
        <v>0</v>
      </c>
      <c r="R179" s="10">
        <f>vlookup($A179,'Biology Full'!$A:$M,13,false)</f>
        <v>0</v>
      </c>
      <c r="S179" s="10">
        <f>vlookup($A179,'Physics Full'!$A:$M,13,false)</f>
        <v>0</v>
      </c>
    </row>
    <row r="180">
      <c r="A180" s="6" t="s">
        <v>74</v>
      </c>
      <c r="B180" s="7" t="str">
        <f>vlookup($A180,Users!$B$1:$H1000,3,false)</f>
        <v>Iris</v>
      </c>
      <c r="C180" s="7" t="str">
        <f>vlookup($A180,Users!$B$1:$H1000,6,false)</f>
        <v>Niskayuna</v>
      </c>
      <c r="D180" s="7">
        <f>vlookup($C180,Teams!$B:$D,2,false)</f>
        <v>5</v>
      </c>
      <c r="E180" s="7">
        <f t="shared" si="1"/>
        <v>120</v>
      </c>
      <c r="F180" s="7">
        <f>countifs(Raw!$D$1:$D1000,$A180,Raw!$C$1:$C1000,4)+countifs(Raw!$D$1:$D1000,$A180,Raw!$C$1:$C1000,14)</f>
        <v>1</v>
      </c>
      <c r="G180" s="7">
        <f>countifs(Raw!$D$1:$D1000,$A180,Raw!$C$1:$C1000,0)</f>
        <v>0</v>
      </c>
      <c r="H180" s="7">
        <f>countifs(Raw!$D$1:$D1000,$A180,Raw!$C$1:$C1000,-4)</f>
        <v>0</v>
      </c>
      <c r="I180" s="7">
        <f t="shared" si="2"/>
        <v>1</v>
      </c>
      <c r="J180" s="8">
        <f t="shared" si="3"/>
        <v>0.008333333333</v>
      </c>
      <c r="K180" s="8">
        <f t="shared" si="4"/>
        <v>1</v>
      </c>
      <c r="L180" s="7">
        <f t="shared" si="5"/>
        <v>4</v>
      </c>
      <c r="M180" s="9">
        <f t="shared" si="6"/>
        <v>0.8</v>
      </c>
      <c r="N180" s="10">
        <f>vlookup($A180,'X-Risk Full'!$A:$M,13,false)</f>
        <v>0</v>
      </c>
      <c r="O180" s="10">
        <f>vlookup($A180,'Math Full'!$A:$M,13,false)</f>
        <v>0</v>
      </c>
      <c r="P180" s="10">
        <f>vlookup($A180,'Chemistry Full'!$A:$M,13,false)</f>
        <v>0</v>
      </c>
      <c r="Q180" s="10">
        <f>vlookup($A180,'EarthSpace Full'!$A:$M,13,false)</f>
        <v>0</v>
      </c>
      <c r="R180" s="10">
        <f>vlookup($A180,'Biology Full'!$A:$M,13,false)</f>
        <v>0.8</v>
      </c>
      <c r="S180" s="10">
        <f>vlookup($A180,'Physics Full'!$A:$M,13,false)</f>
        <v>0</v>
      </c>
    </row>
    <row r="181">
      <c r="A181" s="6" t="s">
        <v>76</v>
      </c>
      <c r="B181" s="7" t="str">
        <f>vlookup($A181,Users!$B$1:$H1000,3,false)</f>
        <v>Oscar</v>
      </c>
      <c r="C181" s="7" t="str">
        <f>vlookup($A181,Users!$B$1:$H1000,6,false)</f>
        <v>Niskayuna</v>
      </c>
      <c r="D181" s="7">
        <f>vlookup($C181,Teams!$B:$D,2,false)</f>
        <v>5</v>
      </c>
      <c r="E181" s="7">
        <f t="shared" si="1"/>
        <v>120</v>
      </c>
      <c r="F181" s="7">
        <f>countifs(Raw!$D$1:$D1000,$A181,Raw!$C$1:$C1000,4)+countifs(Raw!$D$1:$D1000,$A181,Raw!$C$1:$C1000,14)</f>
        <v>2</v>
      </c>
      <c r="G181" s="7">
        <f>countifs(Raw!$D$1:$D1000,$A181,Raw!$C$1:$C1000,0)</f>
        <v>4</v>
      </c>
      <c r="H181" s="7">
        <f>countifs(Raw!$D$1:$D1000,$A181,Raw!$C$1:$C1000,-4)</f>
        <v>1</v>
      </c>
      <c r="I181" s="7">
        <f t="shared" si="2"/>
        <v>7</v>
      </c>
      <c r="J181" s="8">
        <f t="shared" si="3"/>
        <v>0.05833333333</v>
      </c>
      <c r="K181" s="8">
        <f t="shared" si="4"/>
        <v>0.2857142857</v>
      </c>
      <c r="L181" s="7">
        <f t="shared" si="5"/>
        <v>4</v>
      </c>
      <c r="M181" s="9">
        <f t="shared" si="6"/>
        <v>0.8</v>
      </c>
      <c r="N181" s="10">
        <f>vlookup($A181,'X-Risk Full'!$A:$M,13,false)</f>
        <v>0</v>
      </c>
      <c r="O181" s="10">
        <f>vlookup($A181,'Math Full'!$A:$M,13,false)</f>
        <v>0</v>
      </c>
      <c r="P181" s="10">
        <f>vlookup($A181,'Chemistry Full'!$A:$M,13,false)</f>
        <v>0</v>
      </c>
      <c r="Q181" s="10">
        <f>vlookup($A181,'EarthSpace Full'!$A:$M,13,false)</f>
        <v>0</v>
      </c>
      <c r="R181" s="10">
        <f>vlookup($A181,'Biology Full'!$A:$M,13,false)</f>
        <v>0</v>
      </c>
      <c r="S181" s="10">
        <f>vlookup($A181,'Physics Full'!$A:$M,13,false)</f>
        <v>0.8</v>
      </c>
    </row>
    <row r="182">
      <c r="A182" s="6" t="s">
        <v>147</v>
      </c>
      <c r="B182" s="7" t="str">
        <f>vlookup($A182,Users!$B$1:$H1000,3,false)</f>
        <v>Om</v>
      </c>
      <c r="C182" s="7" t="str">
        <f>vlookup($A182,Users!$B$1:$H1000,6,false)</f>
        <v>JP Stevens</v>
      </c>
      <c r="D182" s="7">
        <f>vlookup($C182,Teams!$B:$D,2,false)</f>
        <v>5</v>
      </c>
      <c r="E182" s="7">
        <f t="shared" si="1"/>
        <v>120</v>
      </c>
      <c r="F182" s="7">
        <f>countifs(Raw!$D$1:$D1000,$A182,Raw!$C$1:$C1000,4)+countifs(Raw!$D$1:$D1000,$A182,Raw!$C$1:$C1000,14)</f>
        <v>3</v>
      </c>
      <c r="G182" s="7">
        <f>countifs(Raw!$D$1:$D1000,$A182,Raw!$C$1:$C1000,0)</f>
        <v>11</v>
      </c>
      <c r="H182" s="7">
        <f>countifs(Raw!$D$1:$D1000,$A182,Raw!$C$1:$C1000,-4)</f>
        <v>2</v>
      </c>
      <c r="I182" s="7">
        <f t="shared" si="2"/>
        <v>16</v>
      </c>
      <c r="J182" s="8">
        <f t="shared" si="3"/>
        <v>0.1333333333</v>
      </c>
      <c r="K182" s="8">
        <f t="shared" si="4"/>
        <v>0.1875</v>
      </c>
      <c r="L182" s="7">
        <f t="shared" si="5"/>
        <v>4</v>
      </c>
      <c r="M182" s="9">
        <f t="shared" si="6"/>
        <v>0.8</v>
      </c>
      <c r="N182" s="10">
        <f>vlookup($A182,'X-Risk Full'!$A:$M,13,false)</f>
        <v>-0.8</v>
      </c>
      <c r="O182" s="10">
        <f>vlookup($A182,'Math Full'!$A:$M,13,false)</f>
        <v>0</v>
      </c>
      <c r="P182" s="10">
        <f>vlookup($A182,'Chemistry Full'!$A:$M,13,false)</f>
        <v>1.6</v>
      </c>
      <c r="Q182" s="10">
        <f>vlookup($A182,'EarthSpace Full'!$A:$M,13,false)</f>
        <v>0</v>
      </c>
      <c r="R182" s="10">
        <f>vlookup($A182,'Biology Full'!$A:$M,13,false)</f>
        <v>0</v>
      </c>
      <c r="S182" s="10">
        <f>vlookup($A182,'Physics Full'!$A:$M,13,false)</f>
        <v>0</v>
      </c>
    </row>
    <row r="183">
      <c r="A183" s="6" t="s">
        <v>159</v>
      </c>
      <c r="B183" s="7" t="str">
        <f>vlookup($A183,Users!$B$1:$H1000,3,false)</f>
        <v>Samarth</v>
      </c>
      <c r="C183" s="7" t="str">
        <f>vlookup($A183,Users!$B$1:$H1000,6,false)</f>
        <v>Wayzata</v>
      </c>
      <c r="D183" s="7">
        <f>vlookup($C183,Teams!$B:$D,2,false)</f>
        <v>5</v>
      </c>
      <c r="E183" s="7">
        <f t="shared" si="1"/>
        <v>120</v>
      </c>
      <c r="F183" s="7">
        <f>countifs(Raw!$D$1:$D1000,$A183,Raw!$C$1:$C1000,4)+countifs(Raw!$D$1:$D1000,$A183,Raw!$C$1:$C1000,14)</f>
        <v>5</v>
      </c>
      <c r="G183" s="7">
        <f>countifs(Raw!$D$1:$D1000,$A183,Raw!$C$1:$C1000,0)</f>
        <v>6</v>
      </c>
      <c r="H183" s="7">
        <f>countifs(Raw!$D$1:$D1000,$A183,Raw!$C$1:$C1000,-4)</f>
        <v>4</v>
      </c>
      <c r="I183" s="7">
        <f t="shared" si="2"/>
        <v>15</v>
      </c>
      <c r="J183" s="8">
        <f t="shared" si="3"/>
        <v>0.125</v>
      </c>
      <c r="K183" s="8">
        <f t="shared" si="4"/>
        <v>0.3333333333</v>
      </c>
      <c r="L183" s="7">
        <f t="shared" si="5"/>
        <v>4</v>
      </c>
      <c r="M183" s="9">
        <f t="shared" si="6"/>
        <v>0.8</v>
      </c>
      <c r="N183" s="10">
        <f>vlookup($A183,'X-Risk Full'!$A:$M,13,false)</f>
        <v>0</v>
      </c>
      <c r="O183" s="10">
        <f>vlookup($A183,'Math Full'!$A:$M,13,false)</f>
        <v>0</v>
      </c>
      <c r="P183" s="10">
        <f>vlookup($A183,'Chemistry Full'!$A:$M,13,false)</f>
        <v>1.6</v>
      </c>
      <c r="Q183" s="10">
        <f>vlookup($A183,'EarthSpace Full'!$A:$M,13,false)</f>
        <v>-0.8</v>
      </c>
      <c r="R183" s="10">
        <f>vlookup($A183,'Biology Full'!$A:$M,13,false)</f>
        <v>-0.8</v>
      </c>
      <c r="S183" s="10">
        <f>vlookup($A183,'Physics Full'!$A:$M,13,false)</f>
        <v>0.8</v>
      </c>
    </row>
    <row r="184">
      <c r="A184" s="6" t="s">
        <v>198</v>
      </c>
      <c r="B184" s="7" t="str">
        <f>vlookup($A184,Users!$B$1:$H1000,3,false)</f>
        <v>Chaewoon</v>
      </c>
      <c r="C184" s="7" t="str">
        <f>vlookup($A184,Users!$B$1:$H1000,6,false)</f>
        <v>Blair C</v>
      </c>
      <c r="D184" s="7">
        <f>vlookup($C184,Teams!$B:$D,2,false)</f>
        <v>5</v>
      </c>
      <c r="E184" s="7">
        <f t="shared" si="1"/>
        <v>120</v>
      </c>
      <c r="F184" s="7">
        <f>countifs(Raw!$D$1:$D1000,$A184,Raw!$C$1:$C1000,4)+countifs(Raw!$D$1:$D1000,$A184,Raw!$C$1:$C1000,14)</f>
        <v>1</v>
      </c>
      <c r="G184" s="7">
        <f>countifs(Raw!$D$1:$D1000,$A184,Raw!$C$1:$C1000,0)</f>
        <v>3</v>
      </c>
      <c r="H184" s="7">
        <f>countifs(Raw!$D$1:$D1000,$A184,Raw!$C$1:$C1000,-4)</f>
        <v>0</v>
      </c>
      <c r="I184" s="7">
        <f t="shared" si="2"/>
        <v>4</v>
      </c>
      <c r="J184" s="8">
        <f t="shared" si="3"/>
        <v>0.03333333333</v>
      </c>
      <c r="K184" s="8">
        <f t="shared" si="4"/>
        <v>0.25</v>
      </c>
      <c r="L184" s="7">
        <f t="shared" si="5"/>
        <v>4</v>
      </c>
      <c r="M184" s="9">
        <f t="shared" si="6"/>
        <v>0.8</v>
      </c>
      <c r="N184" s="10">
        <f>vlookup($A184,'X-Risk Full'!$A:$M,13,false)</f>
        <v>0</v>
      </c>
      <c r="O184" s="10">
        <f>vlookup($A184,'Math Full'!$A:$M,13,false)</f>
        <v>0.8</v>
      </c>
      <c r="P184" s="10">
        <f>vlookup($A184,'Chemistry Full'!$A:$M,13,false)</f>
        <v>0</v>
      </c>
      <c r="Q184" s="10">
        <f>vlookup($A184,'EarthSpace Full'!$A:$M,13,false)</f>
        <v>0</v>
      </c>
      <c r="R184" s="10">
        <f>vlookup($A184,'Biology Full'!$A:$M,13,false)</f>
        <v>0</v>
      </c>
      <c r="S184" s="10">
        <f>vlookup($A184,'Physics Full'!$A:$M,13,false)</f>
        <v>0</v>
      </c>
    </row>
    <row r="185">
      <c r="A185" s="6" t="s">
        <v>203</v>
      </c>
      <c r="B185" s="7" t="str">
        <f>vlookup($A185,Users!$B$1:$H1000,3,false)</f>
        <v>Varun</v>
      </c>
      <c r="C185" s="7" t="str">
        <f>vlookup($A185,Users!$B$1:$H1000,6,false)</f>
        <v>Green Hope</v>
      </c>
      <c r="D185" s="7">
        <f>vlookup($C185,Teams!$B:$D,2,false)</f>
        <v>5</v>
      </c>
      <c r="E185" s="7">
        <f t="shared" si="1"/>
        <v>120</v>
      </c>
      <c r="F185" s="7">
        <f>countifs(Raw!$D$1:$D1000,$A185,Raw!$C$1:$C1000,4)+countifs(Raw!$D$1:$D1000,$A185,Raw!$C$1:$C1000,14)</f>
        <v>2</v>
      </c>
      <c r="G185" s="7">
        <f>countifs(Raw!$D$1:$D1000,$A185,Raw!$C$1:$C1000,0)</f>
        <v>4</v>
      </c>
      <c r="H185" s="7">
        <f>countifs(Raw!$D$1:$D1000,$A185,Raw!$C$1:$C1000,-4)</f>
        <v>1</v>
      </c>
      <c r="I185" s="7">
        <f t="shared" si="2"/>
        <v>7</v>
      </c>
      <c r="J185" s="8">
        <f t="shared" si="3"/>
        <v>0.05833333333</v>
      </c>
      <c r="K185" s="8">
        <f t="shared" si="4"/>
        <v>0.2857142857</v>
      </c>
      <c r="L185" s="7">
        <f t="shared" si="5"/>
        <v>4</v>
      </c>
      <c r="M185" s="9">
        <f t="shared" si="6"/>
        <v>0.8</v>
      </c>
      <c r="N185" s="10">
        <f>vlookup($A185,'X-Risk Full'!$A:$M,13,false)</f>
        <v>0</v>
      </c>
      <c r="O185" s="10">
        <f>vlookup($A185,'Math Full'!$A:$M,13,false)</f>
        <v>0.8</v>
      </c>
      <c r="P185" s="10">
        <f>vlookup($A185,'Chemistry Full'!$A:$M,13,false)</f>
        <v>0</v>
      </c>
      <c r="Q185" s="10">
        <f>vlookup($A185,'EarthSpace Full'!$A:$M,13,false)</f>
        <v>0</v>
      </c>
      <c r="R185" s="10">
        <f>vlookup($A185,'Biology Full'!$A:$M,13,false)</f>
        <v>0</v>
      </c>
      <c r="S185" s="10">
        <f>vlookup($A185,'Physics Full'!$A:$M,13,false)</f>
        <v>0</v>
      </c>
    </row>
    <row r="186">
      <c r="A186" s="6" t="s">
        <v>206</v>
      </c>
      <c r="B186" s="7" t="str">
        <f>vlookup($A186,Users!$B$1:$H1000,3,false)</f>
        <v>Rishi</v>
      </c>
      <c r="C186" s="7" t="str">
        <f>vlookup($A186,Users!$B$1:$H1000,6,false)</f>
        <v>Buchholz B</v>
      </c>
      <c r="D186" s="7">
        <f>vlookup($C186,Teams!$B:$D,2,false)</f>
        <v>5</v>
      </c>
      <c r="E186" s="7">
        <f t="shared" si="1"/>
        <v>120</v>
      </c>
      <c r="F186" s="7">
        <f>countifs(Raw!$D$1:$D1000,$A186,Raw!$C$1:$C1000,4)+countifs(Raw!$D$1:$D1000,$A186,Raw!$C$1:$C1000,14)</f>
        <v>1</v>
      </c>
      <c r="G186" s="7">
        <f>countifs(Raw!$D$1:$D1000,$A186,Raw!$C$1:$C1000,0)</f>
        <v>0</v>
      </c>
      <c r="H186" s="7">
        <f>countifs(Raw!$D$1:$D1000,$A186,Raw!$C$1:$C1000,-4)</f>
        <v>0</v>
      </c>
      <c r="I186" s="7">
        <f t="shared" si="2"/>
        <v>1</v>
      </c>
      <c r="J186" s="8">
        <f t="shared" si="3"/>
        <v>0.008333333333</v>
      </c>
      <c r="K186" s="8">
        <f t="shared" si="4"/>
        <v>1</v>
      </c>
      <c r="L186" s="7">
        <f t="shared" si="5"/>
        <v>4</v>
      </c>
      <c r="M186" s="9">
        <f t="shared" si="6"/>
        <v>0.8</v>
      </c>
      <c r="N186" s="10">
        <f>vlookup($A186,'X-Risk Full'!$A:$M,13,false)</f>
        <v>0</v>
      </c>
      <c r="O186" s="10">
        <f>vlookup($A186,'Math Full'!$A:$M,13,false)</f>
        <v>0</v>
      </c>
      <c r="P186" s="10">
        <f>vlookup($A186,'Chemistry Full'!$A:$M,13,false)</f>
        <v>0.8</v>
      </c>
      <c r="Q186" s="10">
        <f>vlookup($A186,'EarthSpace Full'!$A:$M,13,false)</f>
        <v>0</v>
      </c>
      <c r="R186" s="10">
        <f>vlookup($A186,'Biology Full'!$A:$M,13,false)</f>
        <v>0</v>
      </c>
      <c r="S186" s="10">
        <f>vlookup($A186,'Physics Full'!$A:$M,13,false)</f>
        <v>0</v>
      </c>
    </row>
    <row r="187">
      <c r="A187" s="6" t="s">
        <v>210</v>
      </c>
      <c r="B187" s="7" t="str">
        <f>vlookup($A187,Users!$B$1:$H1000,3,false)</f>
        <v>Aidan</v>
      </c>
      <c r="C187" s="7" t="str">
        <f>vlookup($A187,Users!$B$1:$H1000,6,false)</f>
        <v>Seven Lakes</v>
      </c>
      <c r="D187" s="7">
        <f>vlookup($C187,Teams!$B:$D,2,false)</f>
        <v>5</v>
      </c>
      <c r="E187" s="7">
        <f t="shared" si="1"/>
        <v>120</v>
      </c>
      <c r="F187" s="7">
        <f>countifs(Raw!$D$1:$D1000,$A187,Raw!$C$1:$C1000,4)+countifs(Raw!$D$1:$D1000,$A187,Raw!$C$1:$C1000,14)</f>
        <v>2</v>
      </c>
      <c r="G187" s="7">
        <f>countifs(Raw!$D$1:$D1000,$A187,Raw!$C$1:$C1000,0)</f>
        <v>0</v>
      </c>
      <c r="H187" s="7">
        <f>countifs(Raw!$D$1:$D1000,$A187,Raw!$C$1:$C1000,-4)</f>
        <v>1</v>
      </c>
      <c r="I187" s="7">
        <f t="shared" si="2"/>
        <v>3</v>
      </c>
      <c r="J187" s="8">
        <f t="shared" si="3"/>
        <v>0.025</v>
      </c>
      <c r="K187" s="8">
        <f t="shared" si="4"/>
        <v>0.6666666667</v>
      </c>
      <c r="L187" s="7">
        <f t="shared" si="5"/>
        <v>4</v>
      </c>
      <c r="M187" s="9">
        <f t="shared" si="6"/>
        <v>0.8</v>
      </c>
      <c r="N187" s="10">
        <f>vlookup($A187,'X-Risk Full'!$A:$M,13,false)</f>
        <v>0</v>
      </c>
      <c r="O187" s="10">
        <f>vlookup($A187,'Math Full'!$A:$M,13,false)</f>
        <v>0.8</v>
      </c>
      <c r="P187" s="10">
        <f>vlookup($A187,'Chemistry Full'!$A:$M,13,false)</f>
        <v>0</v>
      </c>
      <c r="Q187" s="10">
        <f>vlookup($A187,'EarthSpace Full'!$A:$M,13,false)</f>
        <v>0</v>
      </c>
      <c r="R187" s="10">
        <f>vlookup($A187,'Biology Full'!$A:$M,13,false)</f>
        <v>0</v>
      </c>
      <c r="S187" s="10">
        <f>vlookup($A187,'Physics Full'!$A:$M,13,false)</f>
        <v>0</v>
      </c>
    </row>
    <row r="188">
      <c r="A188" s="6" t="s">
        <v>212</v>
      </c>
      <c r="B188" s="7" t="str">
        <f>vlookup($A188,Users!$B$1:$H1000,3,false)</f>
        <v>Penelope</v>
      </c>
      <c r="C188" s="7" t="str">
        <f>vlookup($A188,Users!$B$1:$H1000,6,false)</f>
        <v>NoHo B</v>
      </c>
      <c r="D188" s="7">
        <f>vlookup($C188,Teams!$B:$D,2,false)</f>
        <v>5</v>
      </c>
      <c r="E188" s="7">
        <f t="shared" si="1"/>
        <v>120</v>
      </c>
      <c r="F188" s="7">
        <f>countifs(Raw!$D$1:$D1000,$A188,Raw!$C$1:$C1000,4)+countifs(Raw!$D$1:$D1000,$A188,Raw!$C$1:$C1000,14)</f>
        <v>1</v>
      </c>
      <c r="G188" s="7">
        <f>countifs(Raw!$D$1:$D1000,$A188,Raw!$C$1:$C1000,0)</f>
        <v>2</v>
      </c>
      <c r="H188" s="7">
        <f>countifs(Raw!$D$1:$D1000,$A188,Raw!$C$1:$C1000,-4)</f>
        <v>0</v>
      </c>
      <c r="I188" s="7">
        <f t="shared" si="2"/>
        <v>3</v>
      </c>
      <c r="J188" s="8">
        <f t="shared" si="3"/>
        <v>0.025</v>
      </c>
      <c r="K188" s="8">
        <f t="shared" si="4"/>
        <v>0.3333333333</v>
      </c>
      <c r="L188" s="7">
        <f t="shared" si="5"/>
        <v>4</v>
      </c>
      <c r="M188" s="9">
        <f t="shared" si="6"/>
        <v>0.8</v>
      </c>
      <c r="N188" s="10">
        <f>vlookup($A188,'X-Risk Full'!$A:$M,13,false)</f>
        <v>0</v>
      </c>
      <c r="O188" s="10">
        <f>vlookup($A188,'Math Full'!$A:$M,13,false)</f>
        <v>0</v>
      </c>
      <c r="P188" s="10">
        <f>vlookup($A188,'Chemistry Full'!$A:$M,13,false)</f>
        <v>0</v>
      </c>
      <c r="Q188" s="10">
        <f>vlookup($A188,'EarthSpace Full'!$A:$M,13,false)</f>
        <v>0.8</v>
      </c>
      <c r="R188" s="10">
        <f>vlookup($A188,'Biology Full'!$A:$M,13,false)</f>
        <v>0</v>
      </c>
      <c r="S188" s="10">
        <f>vlookup($A188,'Physics Full'!$A:$M,13,false)</f>
        <v>0</v>
      </c>
    </row>
    <row r="189">
      <c r="A189" s="6" t="s">
        <v>221</v>
      </c>
      <c r="B189" s="7" t="str">
        <f>vlookup($A189,Users!$B$1:$H1000,3,false)</f>
        <v>Arnav</v>
      </c>
      <c r="C189" s="7" t="str">
        <f>vlookup($A189,Users!$B$1:$H1000,6,false)</f>
        <v>NCSSM B</v>
      </c>
      <c r="D189" s="7">
        <f>vlookup($C189,Teams!$B:$D,2,false)</f>
        <v>5</v>
      </c>
      <c r="E189" s="7">
        <f t="shared" si="1"/>
        <v>120</v>
      </c>
      <c r="F189" s="7">
        <f>countifs(Raw!$D$1:$D1000,$A189,Raw!$C$1:$C1000,4)+countifs(Raw!$D$1:$D1000,$A189,Raw!$C$1:$C1000,14)</f>
        <v>1</v>
      </c>
      <c r="G189" s="7">
        <f>countifs(Raw!$D$1:$D1000,$A189,Raw!$C$1:$C1000,0)</f>
        <v>2</v>
      </c>
      <c r="H189" s="7">
        <f>countifs(Raw!$D$1:$D1000,$A189,Raw!$C$1:$C1000,-4)</f>
        <v>0</v>
      </c>
      <c r="I189" s="7">
        <f t="shared" si="2"/>
        <v>3</v>
      </c>
      <c r="J189" s="8">
        <f t="shared" si="3"/>
        <v>0.025</v>
      </c>
      <c r="K189" s="8">
        <f t="shared" si="4"/>
        <v>0.3333333333</v>
      </c>
      <c r="L189" s="7">
        <f t="shared" si="5"/>
        <v>4</v>
      </c>
      <c r="M189" s="9">
        <f t="shared" si="6"/>
        <v>0.8</v>
      </c>
      <c r="N189" s="10">
        <f>vlookup($A189,'X-Risk Full'!$A:$M,13,false)</f>
        <v>0</v>
      </c>
      <c r="O189" s="10">
        <f>vlookup($A189,'Math Full'!$A:$M,13,false)</f>
        <v>0</v>
      </c>
      <c r="P189" s="10">
        <f>vlookup($A189,'Chemistry Full'!$A:$M,13,false)</f>
        <v>0</v>
      </c>
      <c r="Q189" s="10">
        <f>vlookup($A189,'EarthSpace Full'!$A:$M,13,false)</f>
        <v>0</v>
      </c>
      <c r="R189" s="10">
        <f>vlookup($A189,'Biology Full'!$A:$M,13,false)</f>
        <v>0.8</v>
      </c>
      <c r="S189" s="10">
        <f>vlookup($A189,'Physics Full'!$A:$M,13,false)</f>
        <v>0</v>
      </c>
    </row>
    <row r="190">
      <c r="A190" s="6" t="s">
        <v>223</v>
      </c>
      <c r="B190" s="7" t="str">
        <f>vlookup($A190,Users!$B$1:$H1000,3,false)</f>
        <v>Alex</v>
      </c>
      <c r="C190" s="7" t="str">
        <f>vlookup($A190,Users!$B$1:$H1000,6,false)</f>
        <v>Niskayuna</v>
      </c>
      <c r="D190" s="7">
        <f>vlookup($C190,Teams!$B:$D,2,false)</f>
        <v>5</v>
      </c>
      <c r="E190" s="7">
        <f t="shared" si="1"/>
        <v>120</v>
      </c>
      <c r="F190" s="7">
        <f>countifs(Raw!$D$1:$D1000,$A190,Raw!$C$1:$C1000,4)+countifs(Raw!$D$1:$D1000,$A190,Raw!$C$1:$C1000,14)</f>
        <v>2</v>
      </c>
      <c r="G190" s="7">
        <f>countifs(Raw!$D$1:$D1000,$A190,Raw!$C$1:$C1000,0)</f>
        <v>2</v>
      </c>
      <c r="H190" s="7">
        <f>countifs(Raw!$D$1:$D1000,$A190,Raw!$C$1:$C1000,-4)</f>
        <v>1</v>
      </c>
      <c r="I190" s="7">
        <f t="shared" si="2"/>
        <v>5</v>
      </c>
      <c r="J190" s="8">
        <f t="shared" si="3"/>
        <v>0.04166666667</v>
      </c>
      <c r="K190" s="8">
        <f t="shared" si="4"/>
        <v>0.4</v>
      </c>
      <c r="L190" s="7">
        <f t="shared" si="5"/>
        <v>4</v>
      </c>
      <c r="M190" s="9">
        <f t="shared" si="6"/>
        <v>0.8</v>
      </c>
      <c r="N190" s="10">
        <f>vlookup($A190,'X-Risk Full'!$A:$M,13,false)</f>
        <v>0</v>
      </c>
      <c r="O190" s="10">
        <f>vlookup($A190,'Math Full'!$A:$M,13,false)</f>
        <v>0</v>
      </c>
      <c r="P190" s="10">
        <f>vlookup($A190,'Chemistry Full'!$A:$M,13,false)</f>
        <v>-0.8</v>
      </c>
      <c r="Q190" s="10">
        <f>vlookup($A190,'EarthSpace Full'!$A:$M,13,false)</f>
        <v>1.6</v>
      </c>
      <c r="R190" s="10">
        <f>vlookup($A190,'Biology Full'!$A:$M,13,false)</f>
        <v>0</v>
      </c>
      <c r="S190" s="10">
        <f>vlookup($A190,'Physics Full'!$A:$M,13,false)</f>
        <v>0</v>
      </c>
    </row>
    <row r="191">
      <c r="A191" s="6" t="s">
        <v>224</v>
      </c>
      <c r="B191" s="7" t="str">
        <f>vlookup($A191,Users!$B$1:$H1000,3,false)</f>
        <v>Ricky</v>
      </c>
      <c r="C191" s="7" t="str">
        <f>vlookup($A191,Users!$B$1:$H1000,6,false)</f>
        <v>Blair C</v>
      </c>
      <c r="D191" s="7">
        <f>vlookup($C191,Teams!$B:$D,2,false)</f>
        <v>5</v>
      </c>
      <c r="E191" s="7">
        <f t="shared" si="1"/>
        <v>120</v>
      </c>
      <c r="F191" s="7">
        <f>countifs(Raw!$D$1:$D1000,$A191,Raw!$C$1:$C1000,4)+countifs(Raw!$D$1:$D1000,$A191,Raw!$C$1:$C1000,14)</f>
        <v>1</v>
      </c>
      <c r="G191" s="7">
        <f>countifs(Raw!$D$1:$D1000,$A191,Raw!$C$1:$C1000,0)</f>
        <v>1</v>
      </c>
      <c r="H191" s="7">
        <f>countifs(Raw!$D$1:$D1000,$A191,Raw!$C$1:$C1000,-4)</f>
        <v>0</v>
      </c>
      <c r="I191" s="7">
        <f t="shared" si="2"/>
        <v>2</v>
      </c>
      <c r="J191" s="8">
        <f t="shared" si="3"/>
        <v>0.01666666667</v>
      </c>
      <c r="K191" s="8">
        <f t="shared" si="4"/>
        <v>0.5</v>
      </c>
      <c r="L191" s="7">
        <f t="shared" si="5"/>
        <v>4</v>
      </c>
      <c r="M191" s="9">
        <f t="shared" si="6"/>
        <v>0.8</v>
      </c>
      <c r="N191" s="10">
        <f>vlookup($A191,'X-Risk Full'!$A:$M,13,false)</f>
        <v>0</v>
      </c>
      <c r="O191" s="10">
        <f>vlookup($A191,'Math Full'!$A:$M,13,false)</f>
        <v>0.8</v>
      </c>
      <c r="P191" s="10">
        <f>vlookup($A191,'Chemistry Full'!$A:$M,13,false)</f>
        <v>0</v>
      </c>
      <c r="Q191" s="10">
        <f>vlookup($A191,'EarthSpace Full'!$A:$M,13,false)</f>
        <v>0</v>
      </c>
      <c r="R191" s="10">
        <f>vlookup($A191,'Biology Full'!$A:$M,13,false)</f>
        <v>0</v>
      </c>
      <c r="S191" s="10">
        <f>vlookup($A191,'Physics Full'!$A:$M,13,false)</f>
        <v>0</v>
      </c>
    </row>
    <row r="192">
      <c r="A192" s="6" t="s">
        <v>228</v>
      </c>
      <c r="B192" s="7" t="str">
        <f>vlookup($A192,Users!$B$1:$H1000,3,false)</f>
        <v>Rohan</v>
      </c>
      <c r="C192" s="7" t="str">
        <f>vlookup($A192,Users!$B$1:$H1000,6,false)</f>
        <v>Cupertino</v>
      </c>
      <c r="D192" s="7">
        <f>vlookup($C192,Teams!$B:$D,2,false)</f>
        <v>5</v>
      </c>
      <c r="E192" s="7">
        <f t="shared" si="1"/>
        <v>120</v>
      </c>
      <c r="F192" s="7">
        <f>countifs(Raw!$D$1:$D1000,$A192,Raw!$C$1:$C1000,4)+countifs(Raw!$D$1:$D1000,$A192,Raw!$C$1:$C1000,14)</f>
        <v>1</v>
      </c>
      <c r="G192" s="7">
        <f>countifs(Raw!$D$1:$D1000,$A192,Raw!$C$1:$C1000,0)</f>
        <v>5</v>
      </c>
      <c r="H192" s="7">
        <f>countifs(Raw!$D$1:$D1000,$A192,Raw!$C$1:$C1000,-4)</f>
        <v>0</v>
      </c>
      <c r="I192" s="7">
        <f t="shared" si="2"/>
        <v>6</v>
      </c>
      <c r="J192" s="8">
        <f t="shared" si="3"/>
        <v>0.05</v>
      </c>
      <c r="K192" s="8">
        <f t="shared" si="4"/>
        <v>0.1666666667</v>
      </c>
      <c r="L192" s="7">
        <f t="shared" si="5"/>
        <v>4</v>
      </c>
      <c r="M192" s="9">
        <f t="shared" si="6"/>
        <v>0.8</v>
      </c>
      <c r="N192" s="10">
        <f>vlookup($A192,'X-Risk Full'!$A:$M,13,false)</f>
        <v>0</v>
      </c>
      <c r="O192" s="10">
        <f>vlookup($A192,'Math Full'!$A:$M,13,false)</f>
        <v>0</v>
      </c>
      <c r="P192" s="10">
        <f>vlookup($A192,'Chemistry Full'!$A:$M,13,false)</f>
        <v>0</v>
      </c>
      <c r="Q192" s="10">
        <f>vlookup($A192,'EarthSpace Full'!$A:$M,13,false)</f>
        <v>0.8</v>
      </c>
      <c r="R192" s="10">
        <f>vlookup($A192,'Biology Full'!$A:$M,13,false)</f>
        <v>0</v>
      </c>
      <c r="S192" s="10">
        <f>vlookup($A192,'Physics Full'!$A:$M,13,false)</f>
        <v>0</v>
      </c>
    </row>
    <row r="193">
      <c r="A193" s="6" t="s">
        <v>231</v>
      </c>
      <c r="B193" s="7" t="str">
        <f>vlookup($A193,Users!$B$1:$H1000,3,false)</f>
        <v>Alex</v>
      </c>
      <c r="C193" s="7" t="str">
        <f>vlookup($A193,Users!$B$1:$H1000,6,false)</f>
        <v>Canyon Crest</v>
      </c>
      <c r="D193" s="7">
        <f>vlookup($C193,Teams!$B:$D,2,false)</f>
        <v>5</v>
      </c>
      <c r="E193" s="7">
        <f t="shared" si="1"/>
        <v>120</v>
      </c>
      <c r="F193" s="7">
        <f>countifs(Raw!$D$1:$D1000,$A193,Raw!$C$1:$C1000,4)+countifs(Raw!$D$1:$D1000,$A193,Raw!$C$1:$C1000,14)</f>
        <v>1</v>
      </c>
      <c r="G193" s="7">
        <f>countifs(Raw!$D$1:$D1000,$A193,Raw!$C$1:$C1000,0)</f>
        <v>5</v>
      </c>
      <c r="H193" s="7">
        <f>countifs(Raw!$D$1:$D1000,$A193,Raw!$C$1:$C1000,-4)</f>
        <v>0</v>
      </c>
      <c r="I193" s="7">
        <f t="shared" si="2"/>
        <v>6</v>
      </c>
      <c r="J193" s="8">
        <f t="shared" si="3"/>
        <v>0.05</v>
      </c>
      <c r="K193" s="8">
        <f t="shared" si="4"/>
        <v>0.1666666667</v>
      </c>
      <c r="L193" s="7">
        <f t="shared" si="5"/>
        <v>4</v>
      </c>
      <c r="M193" s="9">
        <f t="shared" si="6"/>
        <v>0.8</v>
      </c>
      <c r="N193" s="10">
        <f>vlookup($A193,'X-Risk Full'!$A:$M,13,false)</f>
        <v>0</v>
      </c>
      <c r="O193" s="10">
        <f>vlookup($A193,'Math Full'!$A:$M,13,false)</f>
        <v>0</v>
      </c>
      <c r="P193" s="10">
        <f>vlookup($A193,'Chemistry Full'!$A:$M,13,false)</f>
        <v>0</v>
      </c>
      <c r="Q193" s="10">
        <f>vlookup($A193,'EarthSpace Full'!$A:$M,13,false)</f>
        <v>0</v>
      </c>
      <c r="R193" s="10">
        <f>vlookup($A193,'Biology Full'!$A:$M,13,false)</f>
        <v>0.8</v>
      </c>
      <c r="S193" s="10">
        <f>vlookup($A193,'Physics Full'!$A:$M,13,false)</f>
        <v>0</v>
      </c>
    </row>
    <row r="194">
      <c r="A194" s="6" t="s">
        <v>60</v>
      </c>
      <c r="B194" s="7" t="str">
        <f>vlookup($A194,Users!$B$1:$H1000,3,false)</f>
        <v>Ryan</v>
      </c>
      <c r="C194" s="7" t="str">
        <f>vlookup($A194,Users!$B$1:$H1000,6,false)</f>
        <v>Centennial</v>
      </c>
      <c r="D194" s="7">
        <f>vlookup($C194,Teams!$B:$D,2,false)</f>
        <v>11</v>
      </c>
      <c r="E194" s="7">
        <f t="shared" si="1"/>
        <v>264</v>
      </c>
      <c r="F194" s="7">
        <f>countifs(Raw!$D$1:$D1000,$A194,Raw!$C$1:$C1000,4)+countifs(Raw!$D$1:$D1000,$A194,Raw!$C$1:$C1000,14)</f>
        <v>2</v>
      </c>
      <c r="G194" s="7">
        <f>countifs(Raw!$D$1:$D1000,$A194,Raw!$C$1:$C1000,0)</f>
        <v>3</v>
      </c>
      <c r="H194" s="7">
        <f>countifs(Raw!$D$1:$D1000,$A194,Raw!$C$1:$C1000,-4)</f>
        <v>0</v>
      </c>
      <c r="I194" s="7">
        <f t="shared" si="2"/>
        <v>5</v>
      </c>
      <c r="J194" s="8">
        <f t="shared" si="3"/>
        <v>0.01893939394</v>
      </c>
      <c r="K194" s="8">
        <f t="shared" si="4"/>
        <v>0.4</v>
      </c>
      <c r="L194" s="7">
        <f t="shared" si="5"/>
        <v>8</v>
      </c>
      <c r="M194" s="9">
        <f t="shared" si="6"/>
        <v>0.7272727273</v>
      </c>
      <c r="N194" s="10">
        <f>vlookup($A194,'X-Risk Full'!$A:$M,13,false)</f>
        <v>0.3636363636</v>
      </c>
      <c r="O194" s="10">
        <f>vlookup($A194,'Math Full'!$A:$M,13,false)</f>
        <v>0.3636363636</v>
      </c>
      <c r="P194" s="10">
        <f>vlookup($A194,'Chemistry Full'!$A:$M,13,false)</f>
        <v>0</v>
      </c>
      <c r="Q194" s="10">
        <f>vlookup($A194,'EarthSpace Full'!$A:$M,13,false)</f>
        <v>0</v>
      </c>
      <c r="R194" s="10">
        <f>vlookup($A194,'Biology Full'!$A:$M,13,false)</f>
        <v>0</v>
      </c>
      <c r="S194" s="10">
        <f>vlookup($A194,'Physics Full'!$A:$M,13,false)</f>
        <v>0</v>
      </c>
    </row>
    <row r="195">
      <c r="A195" s="6" t="s">
        <v>215</v>
      </c>
      <c r="B195" s="7" t="str">
        <f>vlookup($A195,Users!$B$1:$H1000,3,false)</f>
        <v>Emily</v>
      </c>
      <c r="C195" s="7" t="str">
        <f>vlookup($A195,Users!$B$1:$H1000,6,false)</f>
        <v>Centennial</v>
      </c>
      <c r="D195" s="7">
        <f>vlookup($C195,Teams!$B:$D,2,false)</f>
        <v>11</v>
      </c>
      <c r="E195" s="7">
        <f t="shared" si="1"/>
        <v>264</v>
      </c>
      <c r="F195" s="7">
        <f>countifs(Raw!$D$1:$D1000,$A195,Raw!$C$1:$C1000,4)+countifs(Raw!$D$1:$D1000,$A195,Raw!$C$1:$C1000,14)</f>
        <v>2</v>
      </c>
      <c r="G195" s="7">
        <f>countifs(Raw!$D$1:$D1000,$A195,Raw!$C$1:$C1000,0)</f>
        <v>4</v>
      </c>
      <c r="H195" s="7">
        <f>countifs(Raw!$D$1:$D1000,$A195,Raw!$C$1:$C1000,-4)</f>
        <v>0</v>
      </c>
      <c r="I195" s="7">
        <f t="shared" si="2"/>
        <v>6</v>
      </c>
      <c r="J195" s="8">
        <f t="shared" si="3"/>
        <v>0.02272727273</v>
      </c>
      <c r="K195" s="8">
        <f t="shared" si="4"/>
        <v>0.3333333333</v>
      </c>
      <c r="L195" s="7">
        <f t="shared" si="5"/>
        <v>8</v>
      </c>
      <c r="M195" s="9">
        <f t="shared" si="6"/>
        <v>0.7272727273</v>
      </c>
      <c r="N195" s="10">
        <f>vlookup($A195,'X-Risk Full'!$A:$M,13,false)</f>
        <v>0</v>
      </c>
      <c r="O195" s="10">
        <f>vlookup($A195,'Math Full'!$A:$M,13,false)</f>
        <v>0</v>
      </c>
      <c r="P195" s="10">
        <f>vlookup($A195,'Chemistry Full'!$A:$M,13,false)</f>
        <v>0</v>
      </c>
      <c r="Q195" s="10">
        <f>vlookup($A195,'EarthSpace Full'!$A:$M,13,false)</f>
        <v>0</v>
      </c>
      <c r="R195" s="10">
        <f>vlookup($A195,'Biology Full'!$A:$M,13,false)</f>
        <v>0.7272727273</v>
      </c>
      <c r="S195" s="10">
        <f>vlookup($A195,'Physics Full'!$A:$M,13,false)</f>
        <v>0</v>
      </c>
    </row>
    <row r="196">
      <c r="A196" s="6" t="s">
        <v>122</v>
      </c>
      <c r="B196" s="7" t="str">
        <f>vlookup($A196,Users!$B$1:$H1000,3,false)</f>
        <v>Nihal</v>
      </c>
      <c r="C196" s="7" t="str">
        <f>vlookup($A196,Users!$B$1:$H1000,6,false)</f>
        <v>Interlake B</v>
      </c>
      <c r="D196" s="7">
        <f>vlookup($C196,Teams!$B:$D,2,false)</f>
        <v>6</v>
      </c>
      <c r="E196" s="7">
        <f t="shared" si="1"/>
        <v>144</v>
      </c>
      <c r="F196" s="7">
        <f>countifs(Raw!$D$1:$D1000,$A196,Raw!$C$1:$C1000,4)+countifs(Raw!$D$1:$D1000,$A196,Raw!$C$1:$C1000,14)</f>
        <v>1</v>
      </c>
      <c r="G196" s="7">
        <f>countifs(Raw!$D$1:$D1000,$A196,Raw!$C$1:$C1000,0)</f>
        <v>1</v>
      </c>
      <c r="H196" s="7">
        <f>countifs(Raw!$D$1:$D1000,$A196,Raw!$C$1:$C1000,-4)</f>
        <v>0</v>
      </c>
      <c r="I196" s="7">
        <f t="shared" si="2"/>
        <v>2</v>
      </c>
      <c r="J196" s="8">
        <f t="shared" si="3"/>
        <v>0.01388888889</v>
      </c>
      <c r="K196" s="8">
        <f t="shared" si="4"/>
        <v>0.5</v>
      </c>
      <c r="L196" s="7">
        <f t="shared" si="5"/>
        <v>4</v>
      </c>
      <c r="M196" s="9">
        <f t="shared" si="6"/>
        <v>0.6666666667</v>
      </c>
      <c r="N196" s="10">
        <f>vlookup($A196,'X-Risk Full'!$A:$M,13,false)</f>
        <v>0</v>
      </c>
      <c r="O196" s="10">
        <f>vlookup($A196,'Math Full'!$A:$M,13,false)</f>
        <v>0.6666666667</v>
      </c>
      <c r="P196" s="10">
        <f>vlookup($A196,'Chemistry Full'!$A:$M,13,false)</f>
        <v>0</v>
      </c>
      <c r="Q196" s="10">
        <f>vlookup($A196,'EarthSpace Full'!$A:$M,13,false)</f>
        <v>0</v>
      </c>
      <c r="R196" s="10">
        <f>vlookup($A196,'Biology Full'!$A:$M,13,false)</f>
        <v>0</v>
      </c>
      <c r="S196" s="10">
        <f>vlookup($A196,'Physics Full'!$A:$M,13,false)</f>
        <v>0</v>
      </c>
    </row>
    <row r="197">
      <c r="A197" s="6" t="s">
        <v>229</v>
      </c>
      <c r="B197" s="7" t="str">
        <f>vlookup($A197,Users!$B$1:$H1000,3,false)</f>
        <v>Kira</v>
      </c>
      <c r="C197" s="7" t="str">
        <f>vlookup($A197,Users!$B$1:$H1000,6,false)</f>
        <v>Lexington B</v>
      </c>
      <c r="D197" s="7">
        <f>vlookup($C197,Teams!$B:$D,2,false)</f>
        <v>6</v>
      </c>
      <c r="E197" s="7">
        <f t="shared" si="1"/>
        <v>144</v>
      </c>
      <c r="F197" s="7">
        <f>countifs(Raw!$D$1:$D1000,$A197,Raw!$C$1:$C1000,4)+countifs(Raw!$D$1:$D1000,$A197,Raw!$C$1:$C1000,14)</f>
        <v>1</v>
      </c>
      <c r="G197" s="7">
        <f>countifs(Raw!$D$1:$D1000,$A197,Raw!$C$1:$C1000,0)</f>
        <v>0</v>
      </c>
      <c r="H197" s="7">
        <f>countifs(Raw!$D$1:$D1000,$A197,Raw!$C$1:$C1000,-4)</f>
        <v>0</v>
      </c>
      <c r="I197" s="7">
        <f t="shared" si="2"/>
        <v>1</v>
      </c>
      <c r="J197" s="8">
        <f t="shared" si="3"/>
        <v>0.006944444444</v>
      </c>
      <c r="K197" s="8">
        <f t="shared" si="4"/>
        <v>1</v>
      </c>
      <c r="L197" s="7">
        <f t="shared" si="5"/>
        <v>4</v>
      </c>
      <c r="M197" s="9">
        <f t="shared" si="6"/>
        <v>0.6666666667</v>
      </c>
      <c r="N197" s="10">
        <f>vlookup($A197,'X-Risk Full'!$A:$M,13,false)</f>
        <v>0.6666666667</v>
      </c>
      <c r="O197" s="10">
        <f>vlookup($A197,'Math Full'!$A:$M,13,false)</f>
        <v>0</v>
      </c>
      <c r="P197" s="10">
        <f>vlookup($A197,'Chemistry Full'!$A:$M,13,false)</f>
        <v>0</v>
      </c>
      <c r="Q197" s="10">
        <f>vlookup($A197,'EarthSpace Full'!$A:$M,13,false)</f>
        <v>0</v>
      </c>
      <c r="R197" s="10">
        <f>vlookup($A197,'Biology Full'!$A:$M,13,false)</f>
        <v>0</v>
      </c>
      <c r="S197" s="10">
        <f>vlookup($A197,'Physics Full'!$A:$M,13,false)</f>
        <v>0</v>
      </c>
    </row>
    <row r="198">
      <c r="A198" s="6" t="s">
        <v>217</v>
      </c>
      <c r="B198" s="7" t="str">
        <f>vlookup($A198,Users!$B$1:$H1000,3,false)</f>
        <v>Vaidehi</v>
      </c>
      <c r="C198" s="7" t="str">
        <f>vlookup($A198,Users!$B$1:$H1000,6,false)</f>
        <v>Brookfield</v>
      </c>
      <c r="D198" s="7">
        <f>vlookup($C198,Teams!$B:$D,2,false)</f>
        <v>7</v>
      </c>
      <c r="E198" s="7">
        <f t="shared" si="1"/>
        <v>168</v>
      </c>
      <c r="F198" s="7">
        <f>countifs(Raw!$D$1:$D1000,$A198,Raw!$C$1:$C1000,4)+countifs(Raw!$D$1:$D1000,$A198,Raw!$C$1:$C1000,14)</f>
        <v>1</v>
      </c>
      <c r="G198" s="7">
        <f>countifs(Raw!$D$1:$D1000,$A198,Raw!$C$1:$C1000,0)</f>
        <v>2</v>
      </c>
      <c r="H198" s="7">
        <f>countifs(Raw!$D$1:$D1000,$A198,Raw!$C$1:$C1000,-4)</f>
        <v>0</v>
      </c>
      <c r="I198" s="7">
        <f t="shared" si="2"/>
        <v>3</v>
      </c>
      <c r="J198" s="8">
        <f t="shared" si="3"/>
        <v>0.01785714286</v>
      </c>
      <c r="K198" s="8">
        <f t="shared" si="4"/>
        <v>0.3333333333</v>
      </c>
      <c r="L198" s="7">
        <f t="shared" si="5"/>
        <v>4</v>
      </c>
      <c r="M198" s="9">
        <f t="shared" si="6"/>
        <v>0.5714285714</v>
      </c>
      <c r="N198" s="10">
        <f>vlookup($A198,'X-Risk Full'!$A:$M,13,false)</f>
        <v>0.5714285714</v>
      </c>
      <c r="O198" s="10">
        <f>vlookup($A198,'Math Full'!$A:$M,13,false)</f>
        <v>0</v>
      </c>
      <c r="P198" s="10">
        <f>vlookup($A198,'Chemistry Full'!$A:$M,13,false)</f>
        <v>0</v>
      </c>
      <c r="Q198" s="10">
        <f>vlookup($A198,'EarthSpace Full'!$A:$M,13,false)</f>
        <v>0</v>
      </c>
      <c r="R198" s="10">
        <f>vlookup($A198,'Biology Full'!$A:$M,13,false)</f>
        <v>0</v>
      </c>
      <c r="S198" s="10">
        <f>vlookup($A198,'Physics Full'!$A:$M,13,false)</f>
        <v>0</v>
      </c>
    </row>
    <row r="199">
      <c r="A199" s="6" t="s">
        <v>230</v>
      </c>
      <c r="B199" s="7" t="str">
        <f>vlookup($A199,Users!$B$1:$H1000,3,false)</f>
        <v>Tejas</v>
      </c>
      <c r="C199" s="7" t="str">
        <f>vlookup($A199,Users!$B$1:$H1000,6,false)</f>
        <v>Tesla STEM</v>
      </c>
      <c r="D199" s="7">
        <f>vlookup($C199,Teams!$B:$D,2,false)</f>
        <v>8</v>
      </c>
      <c r="E199" s="7">
        <f t="shared" si="1"/>
        <v>192</v>
      </c>
      <c r="F199" s="7">
        <f>countifs(Raw!$D$1:$D1000,$A199,Raw!$C$1:$C1000,4)+countifs(Raw!$D$1:$D1000,$A199,Raw!$C$1:$C1000,14)</f>
        <v>1</v>
      </c>
      <c r="G199" s="7">
        <f>countifs(Raw!$D$1:$D1000,$A199,Raw!$C$1:$C1000,0)</f>
        <v>5</v>
      </c>
      <c r="H199" s="7">
        <f>countifs(Raw!$D$1:$D1000,$A199,Raw!$C$1:$C1000,-4)</f>
        <v>0</v>
      </c>
      <c r="I199" s="7">
        <f t="shared" si="2"/>
        <v>6</v>
      </c>
      <c r="J199" s="8">
        <f t="shared" si="3"/>
        <v>0.03125</v>
      </c>
      <c r="K199" s="8">
        <f t="shared" si="4"/>
        <v>0.1666666667</v>
      </c>
      <c r="L199" s="7">
        <f t="shared" si="5"/>
        <v>4</v>
      </c>
      <c r="M199" s="9">
        <f t="shared" si="6"/>
        <v>0.5</v>
      </c>
      <c r="N199" s="10">
        <f>vlookup($A199,'X-Risk Full'!$A:$M,13,false)</f>
        <v>0</v>
      </c>
      <c r="O199" s="10">
        <f>vlookup($A199,'Math Full'!$A:$M,13,false)</f>
        <v>0</v>
      </c>
      <c r="P199" s="10">
        <f>vlookup($A199,'Chemistry Full'!$A:$M,13,false)</f>
        <v>0</v>
      </c>
      <c r="Q199" s="10">
        <f>vlookup($A199,'EarthSpace Full'!$A:$M,13,false)</f>
        <v>0</v>
      </c>
      <c r="R199" s="10">
        <f>vlookup($A199,'Biology Full'!$A:$M,13,false)</f>
        <v>0.5</v>
      </c>
      <c r="S199" s="10">
        <f>vlookup($A199,'Physics Full'!$A:$M,13,false)</f>
        <v>0</v>
      </c>
    </row>
    <row r="200">
      <c r="A200" s="6" t="s">
        <v>143</v>
      </c>
      <c r="B200" s="7" t="str">
        <f>vlookup($A200,Users!$B$1:$H1000,3,false)</f>
        <v>Andrew</v>
      </c>
      <c r="C200" s="7" t="str">
        <f>vlookup($A200,Users!$B$1:$H1000,6,false)</f>
        <v>Shen</v>
      </c>
      <c r="D200" s="7">
        <f>vlookup($C200,Teams!$B:$D,2,false)</f>
        <v>5</v>
      </c>
      <c r="E200" s="7">
        <f t="shared" si="1"/>
        <v>120</v>
      </c>
      <c r="F200" s="7">
        <f>countifs(Raw!$D$1:$D1000,$A200,Raw!$C$1:$C1000,4)+countifs(Raw!$D$1:$D1000,$A200,Raw!$C$1:$C1000,14)</f>
        <v>1</v>
      </c>
      <c r="G200" s="7">
        <f>countifs(Raw!$D$1:$D1000,$A200,Raw!$C$1:$C1000,0)</f>
        <v>3</v>
      </c>
      <c r="H200" s="7">
        <f>countifs(Raw!$D$1:$D1000,$A200,Raw!$C$1:$C1000,-4)</f>
        <v>1</v>
      </c>
      <c r="I200" s="7">
        <f t="shared" si="2"/>
        <v>5</v>
      </c>
      <c r="J200" s="8">
        <f t="shared" si="3"/>
        <v>0.04166666667</v>
      </c>
      <c r="K200" s="8">
        <f t="shared" si="4"/>
        <v>0.2</v>
      </c>
      <c r="L200" s="7">
        <f t="shared" si="5"/>
        <v>0</v>
      </c>
      <c r="M200" s="9">
        <f t="shared" si="6"/>
        <v>0</v>
      </c>
      <c r="N200" s="10">
        <f>vlookup($A200,'X-Risk Full'!$A:$M,13,false)</f>
        <v>0</v>
      </c>
      <c r="O200" s="10">
        <f>vlookup($A200,'Math Full'!$A:$M,13,false)</f>
        <v>0</v>
      </c>
      <c r="P200" s="10">
        <f>vlookup($A200,'Chemistry Full'!$A:$M,13,false)</f>
        <v>0</v>
      </c>
      <c r="Q200" s="10">
        <f>vlookup($A200,'EarthSpace Full'!$A:$M,13,false)</f>
        <v>0</v>
      </c>
      <c r="R200" s="10">
        <f>vlookup($A200,'Biology Full'!$A:$M,13,false)</f>
        <v>0</v>
      </c>
      <c r="S200" s="10">
        <f>vlookup($A200,'Physics Full'!$A:$M,13,false)</f>
        <v>0</v>
      </c>
    </row>
    <row r="201">
      <c r="A201" s="6" t="s">
        <v>175</v>
      </c>
      <c r="B201" s="7" t="str">
        <f>vlookup($A201,Users!$B$1:$H1000,3,false)</f>
        <v>Gordon</v>
      </c>
      <c r="C201" s="7" t="str">
        <f>vlookup($A201,Users!$B$1:$H1000,6,false)</f>
        <v>Troy</v>
      </c>
      <c r="D201" s="7">
        <f>vlookup($C201,Teams!$B:$D,2,false)</f>
        <v>5</v>
      </c>
      <c r="E201" s="7">
        <f t="shared" si="1"/>
        <v>120</v>
      </c>
      <c r="F201" s="7">
        <f>countifs(Raw!$D$1:$D1000,$A201,Raw!$C$1:$C1000,4)+countifs(Raw!$D$1:$D1000,$A201,Raw!$C$1:$C1000,14)</f>
        <v>0</v>
      </c>
      <c r="G201" s="7">
        <f>countifs(Raw!$D$1:$D1000,$A201,Raw!$C$1:$C1000,0)</f>
        <v>2</v>
      </c>
      <c r="H201" s="7">
        <f>countifs(Raw!$D$1:$D1000,$A201,Raw!$C$1:$C1000,-4)</f>
        <v>0</v>
      </c>
      <c r="I201" s="7">
        <f t="shared" si="2"/>
        <v>2</v>
      </c>
      <c r="J201" s="8">
        <f t="shared" si="3"/>
        <v>0.01666666667</v>
      </c>
      <c r="K201" s="8">
        <f t="shared" si="4"/>
        <v>0</v>
      </c>
      <c r="L201" s="7">
        <f t="shared" si="5"/>
        <v>0</v>
      </c>
      <c r="M201" s="9">
        <f t="shared" si="6"/>
        <v>0</v>
      </c>
      <c r="N201" s="10">
        <f>vlookup($A201,'X-Risk Full'!$A:$M,13,false)</f>
        <v>0</v>
      </c>
      <c r="O201" s="10">
        <f>vlookup($A201,'Math Full'!$A:$M,13,false)</f>
        <v>0</v>
      </c>
      <c r="P201" s="10">
        <f>vlookup($A201,'Chemistry Full'!$A:$M,13,false)</f>
        <v>0</v>
      </c>
      <c r="Q201" s="10">
        <f>vlookup($A201,'EarthSpace Full'!$A:$M,13,false)</f>
        <v>0</v>
      </c>
      <c r="R201" s="10">
        <f>vlookup($A201,'Biology Full'!$A:$M,13,false)</f>
        <v>0</v>
      </c>
      <c r="S201" s="10">
        <f>vlookup($A201,'Physics Full'!$A:$M,13,false)</f>
        <v>0</v>
      </c>
    </row>
    <row r="202">
      <c r="A202" s="6" t="s">
        <v>199</v>
      </c>
      <c r="B202" s="7" t="str">
        <f>vlookup($A202,Users!$B$1:$H1000,3,false)</f>
        <v>Justin</v>
      </c>
      <c r="C202" s="7" t="str">
        <f>vlookup($A202,Users!$B$1:$H1000,6,false)</f>
        <v>Iolani</v>
      </c>
      <c r="D202" s="7">
        <f>vlookup($C202,Teams!$B:$D,2,false)</f>
        <v>5</v>
      </c>
      <c r="E202" s="7">
        <f t="shared" si="1"/>
        <v>120</v>
      </c>
      <c r="F202" s="7">
        <f>countifs(Raw!$D$1:$D1000,$A202,Raw!$C$1:$C1000,4)+countifs(Raw!$D$1:$D1000,$A202,Raw!$C$1:$C1000,14)</f>
        <v>1</v>
      </c>
      <c r="G202" s="7">
        <f>countifs(Raw!$D$1:$D1000,$A202,Raw!$C$1:$C1000,0)</f>
        <v>1</v>
      </c>
      <c r="H202" s="7">
        <f>countifs(Raw!$D$1:$D1000,$A202,Raw!$C$1:$C1000,-4)</f>
        <v>1</v>
      </c>
      <c r="I202" s="7">
        <f t="shared" si="2"/>
        <v>3</v>
      </c>
      <c r="J202" s="8">
        <f t="shared" si="3"/>
        <v>0.025</v>
      </c>
      <c r="K202" s="8">
        <f t="shared" si="4"/>
        <v>0.3333333333</v>
      </c>
      <c r="L202" s="7">
        <f t="shared" si="5"/>
        <v>0</v>
      </c>
      <c r="M202" s="9">
        <f t="shared" si="6"/>
        <v>0</v>
      </c>
      <c r="N202" s="10">
        <f>vlookup($A202,'X-Risk Full'!$A:$M,13,false)</f>
        <v>0</v>
      </c>
      <c r="O202" s="10">
        <f>vlookup($A202,'Math Full'!$A:$M,13,false)</f>
        <v>0.8</v>
      </c>
      <c r="P202" s="10">
        <f>vlookup($A202,'Chemistry Full'!$A:$M,13,false)</f>
        <v>0</v>
      </c>
      <c r="Q202" s="10">
        <f>vlookup($A202,'EarthSpace Full'!$A:$M,13,false)</f>
        <v>0</v>
      </c>
      <c r="R202" s="10">
        <f>vlookup($A202,'Biology Full'!$A:$M,13,false)</f>
        <v>-0.8</v>
      </c>
      <c r="S202" s="10">
        <f>vlookup($A202,'Physics Full'!$A:$M,13,false)</f>
        <v>0</v>
      </c>
    </row>
    <row r="203">
      <c r="A203" s="6" t="s">
        <v>213</v>
      </c>
      <c r="B203" s="7" t="str">
        <f>vlookup($A203,Users!$B$1:$H1000,3,false)</f>
        <v>Pranesh</v>
      </c>
      <c r="C203" s="7" t="str">
        <f>vlookup($A203,Users!$B$1:$H1000,6,false)</f>
        <v>JP Stevens</v>
      </c>
      <c r="D203" s="7">
        <f>vlookup($C203,Teams!$B:$D,2,false)</f>
        <v>5</v>
      </c>
      <c r="E203" s="7">
        <f t="shared" si="1"/>
        <v>120</v>
      </c>
      <c r="F203" s="7">
        <f>countifs(Raw!$D$1:$D1000,$A203,Raw!$C$1:$C1000,4)+countifs(Raw!$D$1:$D1000,$A203,Raw!$C$1:$C1000,14)</f>
        <v>0</v>
      </c>
      <c r="G203" s="7">
        <f>countifs(Raw!$D$1:$D1000,$A203,Raw!$C$1:$C1000,0)</f>
        <v>4</v>
      </c>
      <c r="H203" s="7">
        <f>countifs(Raw!$D$1:$D1000,$A203,Raw!$C$1:$C1000,-4)</f>
        <v>0</v>
      </c>
      <c r="I203" s="7">
        <f t="shared" si="2"/>
        <v>4</v>
      </c>
      <c r="J203" s="8">
        <f t="shared" si="3"/>
        <v>0.03333333333</v>
      </c>
      <c r="K203" s="8">
        <f t="shared" si="4"/>
        <v>0</v>
      </c>
      <c r="L203" s="7">
        <f t="shared" si="5"/>
        <v>0</v>
      </c>
      <c r="M203" s="9">
        <f t="shared" si="6"/>
        <v>0</v>
      </c>
      <c r="N203" s="10">
        <f>vlookup($A203,'X-Risk Full'!$A:$M,13,false)</f>
        <v>0</v>
      </c>
      <c r="O203" s="10">
        <f>vlookup($A203,'Math Full'!$A:$M,13,false)</f>
        <v>0</v>
      </c>
      <c r="P203" s="10">
        <f>vlookup($A203,'Chemistry Full'!$A:$M,13,false)</f>
        <v>0</v>
      </c>
      <c r="Q203" s="10">
        <f>vlookup($A203,'EarthSpace Full'!$A:$M,13,false)</f>
        <v>0</v>
      </c>
      <c r="R203" s="10">
        <f>vlookup($A203,'Biology Full'!$A:$M,13,false)</f>
        <v>0</v>
      </c>
      <c r="S203" s="10">
        <f>vlookup($A203,'Physics Full'!$A:$M,13,false)</f>
        <v>0</v>
      </c>
    </row>
    <row r="204">
      <c r="A204" s="6" t="s">
        <v>220</v>
      </c>
      <c r="B204" s="7" t="str">
        <f>vlookup($A204,Users!$B$1:$H1000,3,false)</f>
        <v>Claire</v>
      </c>
      <c r="C204" s="7" t="str">
        <f>vlookup($A204,Users!$B$1:$H1000,6,false)</f>
        <v>Naperville North</v>
      </c>
      <c r="D204" s="7">
        <f>vlookup($C204,Teams!$B:$D,2,false)</f>
        <v>5</v>
      </c>
      <c r="E204" s="7">
        <f t="shared" si="1"/>
        <v>120</v>
      </c>
      <c r="F204" s="7">
        <f>countifs(Raw!$D$1:$D1000,$A204,Raw!$C$1:$C1000,4)+countifs(Raw!$D$1:$D1000,$A204,Raw!$C$1:$C1000,14)</f>
        <v>0</v>
      </c>
      <c r="G204" s="7">
        <f>countifs(Raw!$D$1:$D1000,$A204,Raw!$C$1:$C1000,0)</f>
        <v>3</v>
      </c>
      <c r="H204" s="7">
        <f>countifs(Raw!$D$1:$D1000,$A204,Raw!$C$1:$C1000,-4)</f>
        <v>0</v>
      </c>
      <c r="I204" s="7">
        <f t="shared" si="2"/>
        <v>3</v>
      </c>
      <c r="J204" s="8">
        <f t="shared" si="3"/>
        <v>0.025</v>
      </c>
      <c r="K204" s="8">
        <f t="shared" si="4"/>
        <v>0</v>
      </c>
      <c r="L204" s="7">
        <f t="shared" si="5"/>
        <v>0</v>
      </c>
      <c r="M204" s="9">
        <f t="shared" si="6"/>
        <v>0</v>
      </c>
      <c r="N204" s="10">
        <f>vlookup($A204,'X-Risk Full'!$A:$M,13,false)</f>
        <v>0</v>
      </c>
      <c r="O204" s="10">
        <f>vlookup($A204,'Math Full'!$A:$M,13,false)</f>
        <v>0</v>
      </c>
      <c r="P204" s="10">
        <f>vlookup($A204,'Chemistry Full'!$A:$M,13,false)</f>
        <v>0</v>
      </c>
      <c r="Q204" s="10">
        <f>vlookup($A204,'EarthSpace Full'!$A:$M,13,false)</f>
        <v>0</v>
      </c>
      <c r="R204" s="10">
        <f>vlookup($A204,'Biology Full'!$A:$M,13,false)</f>
        <v>0</v>
      </c>
      <c r="S204" s="10">
        <f>vlookup($A204,'Physics Full'!$A:$M,13,false)</f>
        <v>0</v>
      </c>
    </row>
    <row r="205">
      <c r="A205" s="6" t="s">
        <v>225</v>
      </c>
      <c r="B205" s="7" t="str">
        <f>vlookup($A205,Users!$B$1:$H1000,3,false)</f>
        <v>Arif</v>
      </c>
      <c r="C205" s="7" t="str">
        <f>vlookup($A205,Users!$B$1:$H1000,6,false)</f>
        <v>Centennial</v>
      </c>
      <c r="D205" s="7">
        <f>vlookup($C205,Teams!$B:$D,2,false)</f>
        <v>11</v>
      </c>
      <c r="E205" s="7">
        <f t="shared" si="1"/>
        <v>264</v>
      </c>
      <c r="F205" s="7">
        <f>countifs(Raw!$D$1:$D1000,$A205,Raw!$C$1:$C1000,4)+countifs(Raw!$D$1:$D1000,$A205,Raw!$C$1:$C1000,14)</f>
        <v>0</v>
      </c>
      <c r="G205" s="7">
        <f>countifs(Raw!$D$1:$D1000,$A205,Raw!$C$1:$C1000,0)</f>
        <v>2</v>
      </c>
      <c r="H205" s="7">
        <f>countifs(Raw!$D$1:$D1000,$A205,Raw!$C$1:$C1000,-4)</f>
        <v>0</v>
      </c>
      <c r="I205" s="7">
        <f t="shared" si="2"/>
        <v>2</v>
      </c>
      <c r="J205" s="8">
        <f t="shared" si="3"/>
        <v>0.007575757576</v>
      </c>
      <c r="K205" s="8">
        <f t="shared" si="4"/>
        <v>0</v>
      </c>
      <c r="L205" s="7">
        <f t="shared" si="5"/>
        <v>0</v>
      </c>
      <c r="M205" s="9">
        <f t="shared" si="6"/>
        <v>0</v>
      </c>
      <c r="N205" s="10">
        <f>vlookup($A205,'X-Risk Full'!$A:$M,13,false)</f>
        <v>0</v>
      </c>
      <c r="O205" s="10">
        <f>vlookup($A205,'Math Full'!$A:$M,13,false)</f>
        <v>0</v>
      </c>
      <c r="P205" s="10">
        <f>vlookup($A205,'Chemistry Full'!$A:$M,13,false)</f>
        <v>0</v>
      </c>
      <c r="Q205" s="10">
        <f>vlookup($A205,'EarthSpace Full'!$A:$M,13,false)</f>
        <v>0</v>
      </c>
      <c r="R205" s="10">
        <f>vlookup($A205,'Biology Full'!$A:$M,13,false)</f>
        <v>0</v>
      </c>
      <c r="S205" s="10">
        <f>vlookup($A205,'Physics Full'!$A:$M,13,false)</f>
        <v>0</v>
      </c>
    </row>
    <row r="206">
      <c r="A206" s="6" t="s">
        <v>114</v>
      </c>
      <c r="B206" s="7" t="str">
        <f>vlookup($A206,Users!$B$1:$H1000,3,false)</f>
        <v>William</v>
      </c>
      <c r="C206" s="7" t="str">
        <f>vlookup($A206,Users!$B$1:$H1000,6,false)</f>
        <v>Pullman</v>
      </c>
      <c r="D206" s="7">
        <f>vlookup($C206,Teams!$B:$D,2,false)</f>
        <v>5</v>
      </c>
      <c r="E206" s="7">
        <f t="shared" si="1"/>
        <v>120</v>
      </c>
      <c r="F206" s="7">
        <f>countifs(Raw!$D$1:$D1000,$A206,Raw!$C$1:$C1000,4)+countifs(Raw!$D$1:$D1000,$A206,Raw!$C$1:$C1000,14)</f>
        <v>2</v>
      </c>
      <c r="G206" s="7">
        <f>countifs(Raw!$D$1:$D1000,$A206,Raw!$C$1:$C1000,0)</f>
        <v>2</v>
      </c>
      <c r="H206" s="7">
        <f>countifs(Raw!$D$1:$D1000,$A206,Raw!$C$1:$C1000,-4)</f>
        <v>4</v>
      </c>
      <c r="I206" s="7">
        <f t="shared" si="2"/>
        <v>8</v>
      </c>
      <c r="J206" s="8">
        <f t="shared" si="3"/>
        <v>0.06666666667</v>
      </c>
      <c r="K206" s="8">
        <f t="shared" si="4"/>
        <v>0.25</v>
      </c>
      <c r="L206" s="7">
        <f t="shared" si="5"/>
        <v>-8</v>
      </c>
      <c r="M206" s="9">
        <f t="shared" si="6"/>
        <v>-1.6</v>
      </c>
      <c r="N206" s="10">
        <f>vlookup($A206,'X-Risk Full'!$A:$M,13,false)</f>
        <v>-0.8</v>
      </c>
      <c r="O206" s="10">
        <f>vlookup($A206,'Math Full'!$A:$M,13,false)</f>
        <v>0</v>
      </c>
      <c r="P206" s="10">
        <f>vlookup($A206,'Chemistry Full'!$A:$M,13,false)</f>
        <v>0</v>
      </c>
      <c r="Q206" s="10">
        <f>vlookup($A206,'EarthSpace Full'!$A:$M,13,false)</f>
        <v>0</v>
      </c>
      <c r="R206" s="10">
        <f>vlookup($A206,'Biology Full'!$A:$M,13,false)</f>
        <v>-0.8</v>
      </c>
      <c r="S206" s="10">
        <f>vlookup($A206,'Physics Full'!$A:$M,13,false)</f>
        <v>0</v>
      </c>
    </row>
    <row r="207">
      <c r="A207" s="6" t="s">
        <v>174</v>
      </c>
      <c r="B207" s="7" t="str">
        <f>vlookup($A207,Users!$B$1:$H1000,3,false)</f>
        <v>Jason</v>
      </c>
      <c r="C207" s="7" t="str">
        <f>vlookup($A207,Users!$B$1:$H1000,6,false)</f>
        <v>Troy</v>
      </c>
      <c r="D207" s="7">
        <f>vlookup($C207,Teams!$B:$D,2,false)</f>
        <v>5</v>
      </c>
      <c r="E207" s="7">
        <f t="shared" si="1"/>
        <v>120</v>
      </c>
      <c r="F207" s="7">
        <f>countifs(Raw!$D$1:$D1000,$A207,Raw!$C$1:$C1000,4)+countifs(Raw!$D$1:$D1000,$A207,Raw!$C$1:$C1000,14)</f>
        <v>4</v>
      </c>
      <c r="G207" s="7">
        <f>countifs(Raw!$D$1:$D1000,$A207,Raw!$C$1:$C1000,0)</f>
        <v>8</v>
      </c>
      <c r="H207" s="7">
        <f>countifs(Raw!$D$1:$D1000,$A207,Raw!$C$1:$C1000,-4)</f>
        <v>6</v>
      </c>
      <c r="I207" s="7">
        <f t="shared" si="2"/>
        <v>18</v>
      </c>
      <c r="J207" s="8">
        <f t="shared" si="3"/>
        <v>0.15</v>
      </c>
      <c r="K207" s="8">
        <f t="shared" si="4"/>
        <v>0.2222222222</v>
      </c>
      <c r="L207" s="7">
        <f t="shared" si="5"/>
        <v>-8</v>
      </c>
      <c r="M207" s="9">
        <f t="shared" si="6"/>
        <v>-1.6</v>
      </c>
      <c r="N207" s="10">
        <f>vlookup($A207,'X-Risk Full'!$A:$M,13,false)</f>
        <v>0.8</v>
      </c>
      <c r="O207" s="10">
        <f>vlookup($A207,'Math Full'!$A:$M,13,false)</f>
        <v>-0.8</v>
      </c>
      <c r="P207" s="10">
        <f>vlookup($A207,'Chemistry Full'!$A:$M,13,false)</f>
        <v>0.8</v>
      </c>
      <c r="Q207" s="10">
        <f>vlookup($A207,'EarthSpace Full'!$A:$M,13,false)</f>
        <v>0</v>
      </c>
      <c r="R207" s="10">
        <f>vlookup($A207,'Biology Full'!$A:$M,13,false)</f>
        <v>-0.8</v>
      </c>
      <c r="S207" s="10">
        <f>vlookup($A207,'Physics Full'!$A:$M,13,false)</f>
        <v>-1.6</v>
      </c>
    </row>
    <row r="208">
      <c r="J208" s="8"/>
      <c r="K208" s="8"/>
      <c r="M208" s="9"/>
      <c r="N208" s="10"/>
      <c r="O208" s="10"/>
      <c r="P208" s="10"/>
      <c r="Q208" s="10"/>
      <c r="R208" s="10"/>
      <c r="S208" s="10"/>
    </row>
    <row r="209">
      <c r="J209" s="8"/>
      <c r="K209" s="8"/>
      <c r="M209" s="9"/>
      <c r="N209" s="10"/>
      <c r="O209" s="10"/>
      <c r="P209" s="10"/>
      <c r="Q209" s="10"/>
      <c r="R209" s="10"/>
      <c r="S209" s="10"/>
    </row>
    <row r="210">
      <c r="J210" s="8"/>
      <c r="K210" s="8"/>
      <c r="M210" s="9"/>
      <c r="N210" s="10"/>
      <c r="O210" s="10"/>
      <c r="P210" s="10"/>
      <c r="Q210" s="10"/>
      <c r="R210" s="10"/>
      <c r="S210" s="10"/>
    </row>
    <row r="211">
      <c r="J211" s="8"/>
      <c r="K211" s="8"/>
      <c r="M211" s="9"/>
      <c r="N211" s="10"/>
      <c r="O211" s="10"/>
      <c r="P211" s="10"/>
      <c r="Q211" s="10"/>
      <c r="R211" s="10"/>
      <c r="S211" s="10"/>
    </row>
    <row r="212">
      <c r="J212" s="8"/>
      <c r="K212" s="8"/>
      <c r="M212" s="9"/>
      <c r="N212" s="10"/>
      <c r="O212" s="10"/>
      <c r="P212" s="10"/>
      <c r="Q212" s="10"/>
      <c r="R212" s="10"/>
      <c r="S212" s="10"/>
    </row>
    <row r="213">
      <c r="J213" s="8"/>
      <c r="K213" s="8"/>
      <c r="M213" s="9"/>
      <c r="N213" s="10"/>
      <c r="O213" s="10"/>
      <c r="P213" s="10"/>
      <c r="Q213" s="10"/>
      <c r="R213" s="10"/>
      <c r="S213" s="10"/>
    </row>
    <row r="214">
      <c r="J214" s="8"/>
      <c r="K214" s="8"/>
      <c r="M214" s="9"/>
      <c r="N214" s="10"/>
      <c r="O214" s="10"/>
      <c r="P214" s="10"/>
      <c r="Q214" s="10"/>
      <c r="R214" s="10"/>
      <c r="S214" s="10"/>
    </row>
    <row r="215">
      <c r="J215" s="8"/>
      <c r="K215" s="8"/>
      <c r="M215" s="9"/>
      <c r="N215" s="10"/>
      <c r="O215" s="10"/>
      <c r="P215" s="10"/>
      <c r="Q215" s="10"/>
      <c r="R215" s="10"/>
      <c r="S215" s="10"/>
    </row>
    <row r="216">
      <c r="J216" s="8"/>
      <c r="K216" s="8"/>
      <c r="M216" s="9"/>
      <c r="N216" s="10"/>
      <c r="O216" s="10"/>
      <c r="P216" s="10"/>
      <c r="Q216" s="10"/>
      <c r="R216" s="10"/>
      <c r="S216" s="10"/>
    </row>
    <row r="217">
      <c r="J217" s="8"/>
      <c r="K217" s="8"/>
      <c r="M217" s="9"/>
      <c r="N217" s="10"/>
      <c r="O217" s="10"/>
      <c r="P217" s="10"/>
      <c r="Q217" s="10"/>
      <c r="R217" s="10"/>
      <c r="S217" s="10"/>
    </row>
    <row r="218">
      <c r="J218" s="8"/>
      <c r="K218" s="8"/>
      <c r="M218" s="9"/>
      <c r="N218" s="10"/>
      <c r="O218" s="10"/>
      <c r="P218" s="10"/>
      <c r="Q218" s="10"/>
      <c r="R218" s="10"/>
      <c r="S218" s="10"/>
    </row>
    <row r="219">
      <c r="J219" s="8"/>
      <c r="K219" s="8"/>
      <c r="M219" s="9"/>
      <c r="N219" s="10"/>
      <c r="O219" s="10"/>
      <c r="P219" s="10"/>
      <c r="Q219" s="10"/>
      <c r="R219" s="10"/>
      <c r="S219" s="10"/>
    </row>
    <row r="220">
      <c r="J220" s="8"/>
      <c r="K220" s="8"/>
      <c r="M220" s="9"/>
      <c r="N220" s="10"/>
      <c r="O220" s="10"/>
      <c r="P220" s="10"/>
      <c r="Q220" s="10"/>
      <c r="R220" s="10"/>
      <c r="S220" s="10"/>
    </row>
    <row r="221">
      <c r="J221" s="8"/>
      <c r="K221" s="8"/>
      <c r="M221" s="9"/>
      <c r="N221" s="10"/>
      <c r="O221" s="10"/>
      <c r="P221" s="10"/>
      <c r="Q221" s="10"/>
      <c r="R221" s="10"/>
      <c r="S221" s="10"/>
    </row>
    <row r="222">
      <c r="J222" s="8"/>
      <c r="K222" s="8"/>
      <c r="M222" s="9"/>
      <c r="N222" s="10"/>
      <c r="O222" s="10"/>
      <c r="P222" s="10"/>
      <c r="Q222" s="10"/>
      <c r="R222" s="10"/>
      <c r="S222" s="10"/>
    </row>
    <row r="223">
      <c r="J223" s="8"/>
      <c r="K223" s="8"/>
      <c r="M223" s="9"/>
      <c r="N223" s="10"/>
      <c r="O223" s="10"/>
      <c r="P223" s="10"/>
      <c r="Q223" s="10"/>
      <c r="R223" s="10"/>
      <c r="S223" s="10"/>
    </row>
    <row r="224">
      <c r="J224" s="8"/>
      <c r="K224" s="8"/>
      <c r="M224" s="9"/>
      <c r="N224" s="10"/>
      <c r="O224" s="10"/>
      <c r="P224" s="10"/>
      <c r="Q224" s="10"/>
      <c r="R224" s="10"/>
      <c r="S224" s="10"/>
    </row>
    <row r="225">
      <c r="J225" s="8"/>
      <c r="K225" s="8"/>
      <c r="M225" s="9"/>
      <c r="N225" s="10"/>
      <c r="O225" s="10"/>
      <c r="P225" s="10"/>
      <c r="Q225" s="10"/>
      <c r="R225" s="10"/>
      <c r="S225" s="10"/>
    </row>
    <row r="226">
      <c r="J226" s="8"/>
      <c r="K226" s="8"/>
      <c r="M226" s="9"/>
      <c r="N226" s="10"/>
      <c r="O226" s="10"/>
      <c r="P226" s="10"/>
      <c r="Q226" s="10"/>
      <c r="R226" s="10"/>
      <c r="S226" s="10"/>
    </row>
    <row r="227">
      <c r="J227" s="8"/>
      <c r="K227" s="8"/>
      <c r="M227" s="9"/>
      <c r="N227" s="10"/>
      <c r="O227" s="10"/>
      <c r="P227" s="10"/>
      <c r="Q227" s="10"/>
      <c r="R227" s="10"/>
      <c r="S227" s="10"/>
    </row>
    <row r="228">
      <c r="J228" s="8"/>
      <c r="K228" s="8"/>
      <c r="M228" s="9"/>
      <c r="N228" s="10"/>
      <c r="O228" s="10"/>
      <c r="P228" s="10"/>
      <c r="Q228" s="10"/>
      <c r="R228" s="10"/>
      <c r="S228" s="10"/>
    </row>
    <row r="229">
      <c r="J229" s="8"/>
      <c r="K229" s="8"/>
      <c r="M229" s="9"/>
      <c r="N229" s="10"/>
      <c r="O229" s="10"/>
      <c r="P229" s="10"/>
      <c r="Q229" s="10"/>
      <c r="R229" s="10"/>
      <c r="S229" s="10"/>
    </row>
    <row r="230">
      <c r="J230" s="8"/>
      <c r="K230" s="8"/>
      <c r="M230" s="9"/>
      <c r="N230" s="10"/>
      <c r="O230" s="10"/>
      <c r="P230" s="10"/>
      <c r="Q230" s="10"/>
      <c r="R230" s="10"/>
      <c r="S230" s="10"/>
    </row>
    <row r="231">
      <c r="J231" s="8"/>
      <c r="K231" s="8"/>
      <c r="M231" s="9"/>
      <c r="N231" s="10"/>
      <c r="O231" s="10"/>
      <c r="P231" s="10"/>
      <c r="Q231" s="10"/>
      <c r="R231" s="10"/>
      <c r="S231" s="10"/>
    </row>
    <row r="232">
      <c r="J232" s="8"/>
      <c r="K232" s="8"/>
      <c r="M232" s="9"/>
      <c r="N232" s="10"/>
      <c r="O232" s="10"/>
      <c r="P232" s="10"/>
      <c r="Q232" s="10"/>
      <c r="R232" s="10"/>
      <c r="S232" s="10"/>
    </row>
    <row r="233">
      <c r="J233" s="8"/>
      <c r="K233" s="8"/>
      <c r="M233" s="9"/>
      <c r="N233" s="10"/>
      <c r="O233" s="10"/>
      <c r="P233" s="10"/>
      <c r="Q233" s="10"/>
      <c r="R233" s="10"/>
      <c r="S233" s="10"/>
    </row>
    <row r="234">
      <c r="J234" s="8"/>
      <c r="K234" s="8"/>
      <c r="M234" s="9"/>
      <c r="N234" s="10"/>
      <c r="O234" s="10"/>
      <c r="P234" s="10"/>
      <c r="Q234" s="10"/>
      <c r="R234" s="10"/>
      <c r="S234" s="10"/>
    </row>
    <row r="235">
      <c r="J235" s="8"/>
      <c r="K235" s="8"/>
      <c r="M235" s="9"/>
      <c r="N235" s="10"/>
      <c r="O235" s="10"/>
      <c r="P235" s="10"/>
      <c r="Q235" s="10"/>
      <c r="R235" s="10"/>
      <c r="S235" s="10"/>
    </row>
    <row r="236">
      <c r="J236" s="8"/>
      <c r="K236" s="8"/>
      <c r="M236" s="9"/>
      <c r="N236" s="10"/>
      <c r="O236" s="10"/>
      <c r="P236" s="10"/>
      <c r="Q236" s="10"/>
      <c r="R236" s="10"/>
      <c r="S236" s="10"/>
    </row>
    <row r="237">
      <c r="J237" s="8"/>
      <c r="K237" s="8"/>
      <c r="M237" s="9"/>
      <c r="N237" s="10"/>
      <c r="O237" s="10"/>
      <c r="P237" s="10"/>
      <c r="Q237" s="10"/>
      <c r="R237" s="10"/>
      <c r="S237" s="10"/>
    </row>
    <row r="238">
      <c r="J238" s="8"/>
      <c r="K238" s="8"/>
      <c r="M238" s="9"/>
      <c r="N238" s="10"/>
      <c r="O238" s="10"/>
      <c r="P238" s="10"/>
      <c r="Q238" s="10"/>
      <c r="R238" s="10"/>
      <c r="S238" s="10"/>
    </row>
    <row r="239">
      <c r="J239" s="8"/>
      <c r="K239" s="8"/>
      <c r="M239" s="9"/>
      <c r="N239" s="10"/>
      <c r="O239" s="10"/>
      <c r="P239" s="10"/>
      <c r="Q239" s="10"/>
      <c r="R239" s="10"/>
      <c r="S239" s="10"/>
    </row>
    <row r="240">
      <c r="J240" s="8"/>
      <c r="K240" s="8"/>
      <c r="M240" s="9"/>
      <c r="N240" s="10"/>
      <c r="O240" s="10"/>
      <c r="P240" s="10"/>
      <c r="Q240" s="10"/>
      <c r="R240" s="10"/>
      <c r="S240" s="10"/>
    </row>
    <row r="241">
      <c r="J241" s="8"/>
      <c r="K241" s="8"/>
      <c r="M241" s="9"/>
      <c r="N241" s="10"/>
      <c r="O241" s="10"/>
      <c r="P241" s="10"/>
      <c r="Q241" s="10"/>
      <c r="R241" s="10"/>
      <c r="S241" s="10"/>
    </row>
    <row r="242">
      <c r="J242" s="8"/>
      <c r="K242" s="8"/>
      <c r="M242" s="9"/>
      <c r="N242" s="10"/>
      <c r="O242" s="10"/>
      <c r="P242" s="10"/>
      <c r="Q242" s="10"/>
      <c r="R242" s="10"/>
      <c r="S242" s="10"/>
    </row>
    <row r="243">
      <c r="J243" s="8"/>
      <c r="K243" s="8"/>
      <c r="M243" s="9"/>
      <c r="N243" s="10"/>
      <c r="O243" s="10"/>
      <c r="P243" s="10"/>
      <c r="Q243" s="10"/>
      <c r="R243" s="10"/>
      <c r="S243" s="10"/>
    </row>
    <row r="244">
      <c r="J244" s="8"/>
      <c r="K244" s="8"/>
      <c r="M244" s="9"/>
      <c r="N244" s="10"/>
      <c r="O244" s="10"/>
      <c r="P244" s="10"/>
      <c r="Q244" s="10"/>
      <c r="R244" s="10"/>
      <c r="S244" s="10"/>
    </row>
    <row r="245">
      <c r="J245" s="8"/>
      <c r="K245" s="8"/>
      <c r="M245" s="9"/>
      <c r="N245" s="10"/>
      <c r="O245" s="10"/>
      <c r="P245" s="10"/>
      <c r="Q245" s="10"/>
      <c r="R245" s="10"/>
      <c r="S245" s="10"/>
    </row>
    <row r="246">
      <c r="J246" s="8"/>
      <c r="K246" s="8"/>
      <c r="M246" s="9"/>
      <c r="N246" s="10"/>
      <c r="O246" s="10"/>
      <c r="P246" s="10"/>
      <c r="Q246" s="10"/>
      <c r="R246" s="10"/>
      <c r="S246" s="10"/>
    </row>
    <row r="247">
      <c r="J247" s="8"/>
      <c r="K247" s="8"/>
      <c r="M247" s="9"/>
      <c r="N247" s="10"/>
      <c r="O247" s="10"/>
      <c r="P247" s="10"/>
      <c r="Q247" s="10"/>
      <c r="R247" s="10"/>
      <c r="S247" s="10"/>
    </row>
    <row r="248">
      <c r="J248" s="8"/>
      <c r="K248" s="8"/>
      <c r="M248" s="9"/>
      <c r="N248" s="10"/>
      <c r="O248" s="10"/>
      <c r="P248" s="10"/>
      <c r="Q248" s="10"/>
      <c r="R248" s="10"/>
      <c r="S248" s="10"/>
    </row>
    <row r="249">
      <c r="J249" s="8"/>
      <c r="K249" s="8"/>
      <c r="M249" s="9"/>
      <c r="N249" s="10"/>
      <c r="O249" s="10"/>
      <c r="P249" s="10"/>
      <c r="Q249" s="10"/>
      <c r="R249" s="10"/>
      <c r="S249" s="10"/>
    </row>
    <row r="250">
      <c r="J250" s="8"/>
      <c r="K250" s="8"/>
      <c r="M250" s="9"/>
      <c r="N250" s="10"/>
      <c r="O250" s="10"/>
      <c r="P250" s="10"/>
      <c r="Q250" s="10"/>
      <c r="R250" s="10"/>
      <c r="S250" s="10"/>
    </row>
    <row r="251">
      <c r="J251" s="8"/>
      <c r="K251" s="8"/>
      <c r="M251" s="9"/>
      <c r="N251" s="10"/>
      <c r="O251" s="10"/>
      <c r="P251" s="10"/>
      <c r="Q251" s="10"/>
      <c r="R251" s="10"/>
      <c r="S251" s="10"/>
    </row>
    <row r="252">
      <c r="J252" s="8"/>
      <c r="K252" s="8"/>
      <c r="M252" s="9"/>
      <c r="N252" s="10"/>
      <c r="O252" s="10"/>
      <c r="P252" s="10"/>
      <c r="Q252" s="10"/>
      <c r="R252" s="10"/>
      <c r="S252" s="10"/>
    </row>
    <row r="253">
      <c r="J253" s="8"/>
      <c r="K253" s="8"/>
      <c r="M253" s="9"/>
      <c r="N253" s="10"/>
      <c r="O253" s="10"/>
      <c r="P253" s="10"/>
      <c r="Q253" s="10"/>
      <c r="R253" s="10"/>
      <c r="S253" s="10"/>
    </row>
    <row r="254">
      <c r="J254" s="8"/>
      <c r="K254" s="8"/>
      <c r="M254" s="9"/>
      <c r="N254" s="10"/>
      <c r="O254" s="10"/>
      <c r="P254" s="10"/>
      <c r="Q254" s="10"/>
      <c r="R254" s="10"/>
      <c r="S254" s="10"/>
    </row>
    <row r="255">
      <c r="J255" s="8"/>
      <c r="K255" s="8"/>
      <c r="M255" s="9"/>
      <c r="N255" s="10"/>
      <c r="O255" s="10"/>
      <c r="P255" s="10"/>
      <c r="Q255" s="10"/>
      <c r="R255" s="10"/>
      <c r="S255" s="10"/>
    </row>
    <row r="256">
      <c r="J256" s="8"/>
      <c r="K256" s="8"/>
      <c r="M256" s="9"/>
      <c r="N256" s="10"/>
      <c r="O256" s="10"/>
      <c r="P256" s="10"/>
      <c r="Q256" s="10"/>
      <c r="R256" s="10"/>
      <c r="S256" s="10"/>
    </row>
    <row r="257">
      <c r="J257" s="8"/>
      <c r="K257" s="8"/>
      <c r="M257" s="9"/>
      <c r="N257" s="10"/>
      <c r="O257" s="10"/>
      <c r="P257" s="10"/>
      <c r="Q257" s="10"/>
      <c r="R257" s="10"/>
      <c r="S257" s="10"/>
    </row>
    <row r="258">
      <c r="J258" s="8"/>
      <c r="K258" s="8"/>
      <c r="M258" s="9"/>
      <c r="N258" s="10"/>
      <c r="O258" s="10"/>
      <c r="P258" s="10"/>
      <c r="Q258" s="10"/>
      <c r="R258" s="10"/>
      <c r="S258" s="10"/>
    </row>
    <row r="259">
      <c r="J259" s="8"/>
      <c r="K259" s="8"/>
      <c r="M259" s="9"/>
      <c r="N259" s="10"/>
      <c r="O259" s="10"/>
      <c r="P259" s="10"/>
      <c r="Q259" s="10"/>
      <c r="R259" s="10"/>
      <c r="S259" s="10"/>
    </row>
    <row r="260">
      <c r="J260" s="8"/>
      <c r="K260" s="8"/>
      <c r="M260" s="9"/>
      <c r="N260" s="10"/>
      <c r="O260" s="10"/>
      <c r="P260" s="10"/>
      <c r="Q260" s="10"/>
      <c r="R260" s="10"/>
      <c r="S260" s="10"/>
    </row>
    <row r="261">
      <c r="J261" s="8"/>
      <c r="K261" s="8"/>
      <c r="M261" s="9"/>
      <c r="N261" s="10"/>
      <c r="O261" s="10"/>
      <c r="P261" s="10"/>
      <c r="Q261" s="10"/>
      <c r="R261" s="10"/>
      <c r="S261" s="10"/>
    </row>
    <row r="262">
      <c r="J262" s="8"/>
      <c r="K262" s="8"/>
      <c r="M262" s="9"/>
      <c r="N262" s="10"/>
      <c r="O262" s="10"/>
      <c r="P262" s="10"/>
      <c r="Q262" s="10"/>
      <c r="R262" s="10"/>
      <c r="S262" s="10"/>
    </row>
    <row r="263">
      <c r="J263" s="8"/>
      <c r="K263" s="8"/>
      <c r="M263" s="9"/>
      <c r="N263" s="10"/>
      <c r="O263" s="10"/>
      <c r="P263" s="10"/>
      <c r="Q263" s="10"/>
      <c r="R263" s="10"/>
      <c r="S263" s="10"/>
    </row>
    <row r="264">
      <c r="J264" s="8"/>
      <c r="K264" s="8"/>
      <c r="M264" s="9"/>
      <c r="N264" s="10"/>
      <c r="O264" s="10"/>
      <c r="P264" s="10"/>
      <c r="Q264" s="10"/>
      <c r="R264" s="10"/>
      <c r="S264" s="10"/>
    </row>
    <row r="265">
      <c r="J265" s="8"/>
      <c r="K265" s="8"/>
      <c r="M265" s="9"/>
      <c r="N265" s="10"/>
      <c r="O265" s="10"/>
      <c r="P265" s="10"/>
      <c r="Q265" s="10"/>
      <c r="R265" s="10"/>
      <c r="S265" s="10"/>
    </row>
    <row r="266">
      <c r="J266" s="8"/>
      <c r="K266" s="8"/>
      <c r="M266" s="9"/>
      <c r="N266" s="10"/>
      <c r="O266" s="10"/>
      <c r="P266" s="10"/>
      <c r="Q266" s="10"/>
      <c r="R266" s="10"/>
      <c r="S266" s="10"/>
    </row>
    <row r="267">
      <c r="J267" s="8"/>
      <c r="K267" s="8"/>
      <c r="M267" s="9"/>
      <c r="N267" s="10"/>
      <c r="O267" s="10"/>
      <c r="P267" s="10"/>
      <c r="Q267" s="10"/>
      <c r="R267" s="10"/>
      <c r="S267" s="10"/>
    </row>
    <row r="268">
      <c r="J268" s="8"/>
      <c r="K268" s="8"/>
      <c r="M268" s="9"/>
      <c r="N268" s="10"/>
      <c r="O268" s="10"/>
      <c r="P268" s="10"/>
      <c r="Q268" s="10"/>
      <c r="R268" s="10"/>
      <c r="S268" s="10"/>
    </row>
    <row r="269">
      <c r="J269" s="8"/>
      <c r="K269" s="8"/>
      <c r="M269" s="9"/>
      <c r="N269" s="10"/>
      <c r="O269" s="10"/>
      <c r="P269" s="10"/>
      <c r="Q269" s="10"/>
      <c r="R269" s="10"/>
      <c r="S269" s="10"/>
    </row>
    <row r="270">
      <c r="J270" s="8"/>
      <c r="K270" s="8"/>
      <c r="M270" s="9"/>
      <c r="N270" s="10"/>
      <c r="O270" s="10"/>
      <c r="P270" s="10"/>
      <c r="Q270" s="10"/>
      <c r="R270" s="10"/>
      <c r="S270" s="10"/>
    </row>
    <row r="271">
      <c r="J271" s="8"/>
      <c r="K271" s="8"/>
      <c r="M271" s="9"/>
      <c r="N271" s="10"/>
      <c r="O271" s="10"/>
      <c r="P271" s="10"/>
      <c r="Q271" s="10"/>
      <c r="R271" s="10"/>
      <c r="S271" s="10"/>
    </row>
    <row r="272">
      <c r="J272" s="8"/>
      <c r="K272" s="8"/>
      <c r="M272" s="9"/>
      <c r="N272" s="10"/>
      <c r="O272" s="10"/>
      <c r="P272" s="10"/>
      <c r="Q272" s="10"/>
      <c r="R272" s="10"/>
      <c r="S272" s="10"/>
    </row>
    <row r="273">
      <c r="J273" s="8"/>
      <c r="K273" s="8"/>
      <c r="M273" s="9"/>
      <c r="N273" s="10"/>
      <c r="O273" s="10"/>
      <c r="P273" s="10"/>
      <c r="Q273" s="10"/>
      <c r="R273" s="10"/>
      <c r="S273" s="10"/>
    </row>
    <row r="274">
      <c r="J274" s="8"/>
      <c r="K274" s="8"/>
      <c r="M274" s="9"/>
      <c r="N274" s="10"/>
      <c r="O274" s="10"/>
      <c r="P274" s="10"/>
      <c r="Q274" s="10"/>
      <c r="R274" s="10"/>
      <c r="S274" s="10"/>
    </row>
    <row r="275">
      <c r="J275" s="8"/>
      <c r="K275" s="8"/>
      <c r="M275" s="9"/>
      <c r="N275" s="10"/>
      <c r="O275" s="10"/>
      <c r="P275" s="10"/>
      <c r="Q275" s="10"/>
      <c r="R275" s="10"/>
      <c r="S275" s="10"/>
    </row>
    <row r="276">
      <c r="J276" s="8"/>
      <c r="K276" s="8"/>
      <c r="M276" s="9"/>
      <c r="N276" s="10"/>
      <c r="O276" s="10"/>
      <c r="P276" s="10"/>
      <c r="Q276" s="10"/>
      <c r="R276" s="10"/>
      <c r="S276" s="10"/>
    </row>
    <row r="277">
      <c r="J277" s="8"/>
      <c r="K277" s="8"/>
      <c r="M277" s="9"/>
      <c r="N277" s="10"/>
      <c r="O277" s="10"/>
      <c r="P277" s="10"/>
      <c r="Q277" s="10"/>
      <c r="R277" s="10"/>
      <c r="S277" s="10"/>
    </row>
    <row r="278">
      <c r="J278" s="8"/>
      <c r="K278" s="8"/>
      <c r="M278" s="9"/>
      <c r="N278" s="10"/>
      <c r="O278" s="10"/>
      <c r="P278" s="10"/>
      <c r="Q278" s="10"/>
      <c r="R278" s="10"/>
      <c r="S278" s="10"/>
    </row>
    <row r="279">
      <c r="J279" s="8"/>
      <c r="K279" s="8"/>
      <c r="M279" s="9"/>
      <c r="N279" s="10"/>
      <c r="O279" s="10"/>
      <c r="P279" s="10"/>
      <c r="Q279" s="10"/>
      <c r="R279" s="10"/>
      <c r="S279" s="10"/>
    </row>
    <row r="280">
      <c r="J280" s="8"/>
      <c r="K280" s="8"/>
      <c r="M280" s="9"/>
      <c r="N280" s="10"/>
      <c r="O280" s="10"/>
      <c r="P280" s="10"/>
      <c r="Q280" s="10"/>
      <c r="R280" s="10"/>
      <c r="S280" s="10"/>
    </row>
    <row r="281">
      <c r="J281" s="8"/>
      <c r="K281" s="8"/>
      <c r="M281" s="9"/>
      <c r="N281" s="10"/>
      <c r="O281" s="10"/>
      <c r="P281" s="10"/>
      <c r="Q281" s="10"/>
      <c r="R281" s="10"/>
      <c r="S281" s="10"/>
    </row>
    <row r="282">
      <c r="J282" s="8"/>
      <c r="K282" s="8"/>
      <c r="M282" s="9"/>
      <c r="N282" s="10"/>
      <c r="O282" s="10"/>
      <c r="P282" s="10"/>
      <c r="Q282" s="10"/>
      <c r="R282" s="10"/>
      <c r="S282" s="10"/>
    </row>
    <row r="283">
      <c r="J283" s="8"/>
      <c r="K283" s="8"/>
      <c r="M283" s="9"/>
      <c r="N283" s="10"/>
      <c r="O283" s="10"/>
      <c r="P283" s="10"/>
      <c r="Q283" s="10"/>
      <c r="R283" s="10"/>
      <c r="S283" s="10"/>
    </row>
    <row r="284">
      <c r="J284" s="8"/>
      <c r="K284" s="8"/>
      <c r="M284" s="9"/>
      <c r="N284" s="10"/>
      <c r="O284" s="10"/>
      <c r="P284" s="10"/>
      <c r="Q284" s="10"/>
      <c r="R284" s="10"/>
      <c r="S284" s="10"/>
    </row>
    <row r="285">
      <c r="J285" s="8"/>
      <c r="K285" s="8"/>
      <c r="M285" s="9"/>
      <c r="N285" s="10"/>
      <c r="O285" s="10"/>
      <c r="P285" s="10"/>
      <c r="Q285" s="10"/>
      <c r="R285" s="10"/>
      <c r="S285" s="10"/>
    </row>
    <row r="286">
      <c r="J286" s="8"/>
      <c r="K286" s="8"/>
      <c r="M286" s="9"/>
      <c r="N286" s="10"/>
      <c r="O286" s="10"/>
      <c r="P286" s="10"/>
      <c r="Q286" s="10"/>
      <c r="R286" s="10"/>
      <c r="S286" s="10"/>
    </row>
    <row r="287">
      <c r="J287" s="8"/>
      <c r="K287" s="8"/>
      <c r="M287" s="9"/>
      <c r="N287" s="10"/>
      <c r="O287" s="10"/>
      <c r="P287" s="10"/>
      <c r="Q287" s="10"/>
      <c r="R287" s="10"/>
      <c r="S287" s="10"/>
    </row>
    <row r="288">
      <c r="J288" s="8"/>
      <c r="K288" s="8"/>
      <c r="M288" s="9"/>
      <c r="N288" s="10"/>
      <c r="O288" s="10"/>
      <c r="P288" s="10"/>
      <c r="Q288" s="10"/>
      <c r="R288" s="10"/>
      <c r="S288" s="10"/>
    </row>
    <row r="289">
      <c r="J289" s="8"/>
      <c r="K289" s="8"/>
      <c r="M289" s="9"/>
      <c r="N289" s="10"/>
      <c r="O289" s="10"/>
      <c r="P289" s="10"/>
      <c r="Q289" s="10"/>
      <c r="R289" s="10"/>
      <c r="S289" s="10"/>
    </row>
    <row r="290">
      <c r="J290" s="8"/>
      <c r="K290" s="8"/>
      <c r="M290" s="9"/>
      <c r="N290" s="10"/>
      <c r="O290" s="10"/>
      <c r="P290" s="10"/>
      <c r="Q290" s="10"/>
      <c r="R290" s="10"/>
      <c r="S290" s="10"/>
    </row>
    <row r="291">
      <c r="J291" s="8"/>
      <c r="K291" s="8"/>
      <c r="M291" s="9"/>
      <c r="N291" s="10"/>
      <c r="O291" s="10"/>
      <c r="P291" s="10"/>
      <c r="Q291" s="10"/>
      <c r="R291" s="10"/>
      <c r="S291" s="10"/>
    </row>
    <row r="292">
      <c r="J292" s="8"/>
      <c r="K292" s="8"/>
      <c r="M292" s="9"/>
      <c r="N292" s="10"/>
      <c r="O292" s="10"/>
      <c r="P292" s="10"/>
      <c r="Q292" s="10"/>
      <c r="R292" s="10"/>
      <c r="S292" s="10"/>
    </row>
    <row r="293">
      <c r="J293" s="8"/>
      <c r="K293" s="8"/>
      <c r="M293" s="9"/>
      <c r="N293" s="10"/>
      <c r="O293" s="10"/>
      <c r="P293" s="10"/>
      <c r="Q293" s="10"/>
      <c r="R293" s="10"/>
      <c r="S293" s="10"/>
    </row>
    <row r="294">
      <c r="J294" s="8"/>
      <c r="K294" s="8"/>
      <c r="M294" s="9"/>
      <c r="N294" s="10"/>
      <c r="O294" s="10"/>
      <c r="P294" s="10"/>
      <c r="Q294" s="10"/>
      <c r="R294" s="10"/>
      <c r="S294" s="10"/>
    </row>
    <row r="295">
      <c r="J295" s="8"/>
      <c r="K295" s="8"/>
      <c r="M295" s="9"/>
      <c r="N295" s="10"/>
      <c r="O295" s="10"/>
      <c r="P295" s="10"/>
      <c r="Q295" s="10"/>
      <c r="R295" s="10"/>
      <c r="S295" s="10"/>
    </row>
    <row r="296">
      <c r="J296" s="8"/>
      <c r="K296" s="8"/>
      <c r="M296" s="9"/>
      <c r="N296" s="10"/>
      <c r="O296" s="10"/>
      <c r="P296" s="10"/>
      <c r="Q296" s="10"/>
      <c r="R296" s="10"/>
      <c r="S296" s="10"/>
    </row>
    <row r="297">
      <c r="J297" s="8"/>
      <c r="K297" s="8"/>
      <c r="M297" s="9"/>
      <c r="N297" s="10"/>
      <c r="O297" s="10"/>
      <c r="P297" s="10"/>
      <c r="Q297" s="10"/>
      <c r="R297" s="10"/>
      <c r="S297" s="10"/>
    </row>
    <row r="298">
      <c r="J298" s="8"/>
      <c r="K298" s="8"/>
      <c r="M298" s="9"/>
      <c r="N298" s="10"/>
      <c r="O298" s="10"/>
      <c r="P298" s="10"/>
      <c r="Q298" s="10"/>
      <c r="R298" s="10"/>
      <c r="S298" s="10"/>
    </row>
    <row r="299">
      <c r="J299" s="8"/>
      <c r="K299" s="8"/>
      <c r="M299" s="9"/>
      <c r="N299" s="10"/>
      <c r="O299" s="10"/>
      <c r="P299" s="10"/>
      <c r="Q299" s="10"/>
      <c r="R299" s="10"/>
      <c r="S299" s="10"/>
    </row>
    <row r="300">
      <c r="J300" s="8"/>
      <c r="K300" s="8"/>
      <c r="M300" s="9"/>
      <c r="N300" s="10"/>
      <c r="O300" s="10"/>
      <c r="P300" s="10"/>
      <c r="Q300" s="10"/>
      <c r="R300" s="10"/>
      <c r="S300" s="10"/>
    </row>
    <row r="301">
      <c r="J301" s="8"/>
      <c r="K301" s="8"/>
      <c r="M301" s="9"/>
      <c r="N301" s="10"/>
      <c r="O301" s="10"/>
      <c r="P301" s="10"/>
      <c r="Q301" s="10"/>
      <c r="R301" s="10"/>
      <c r="S301" s="10"/>
    </row>
    <row r="302">
      <c r="J302" s="8"/>
      <c r="K302" s="8"/>
      <c r="M302" s="9"/>
      <c r="N302" s="10"/>
      <c r="O302" s="10"/>
      <c r="P302" s="10"/>
      <c r="Q302" s="10"/>
      <c r="R302" s="10"/>
      <c r="S302" s="10"/>
    </row>
    <row r="303">
      <c r="J303" s="8"/>
      <c r="K303" s="8"/>
      <c r="M303" s="9"/>
      <c r="N303" s="10"/>
      <c r="O303" s="10"/>
      <c r="P303" s="10"/>
      <c r="Q303" s="10"/>
      <c r="R303" s="10"/>
      <c r="S303" s="10"/>
    </row>
    <row r="304">
      <c r="J304" s="8"/>
      <c r="K304" s="8"/>
      <c r="M304" s="9"/>
      <c r="N304" s="10"/>
      <c r="O304" s="10"/>
      <c r="P304" s="10"/>
      <c r="Q304" s="10"/>
      <c r="R304" s="10"/>
      <c r="S304" s="10"/>
    </row>
    <row r="305">
      <c r="J305" s="8"/>
      <c r="K305" s="8"/>
      <c r="M305" s="9"/>
      <c r="N305" s="10"/>
      <c r="O305" s="10"/>
      <c r="P305" s="10"/>
      <c r="Q305" s="10"/>
      <c r="R305" s="10"/>
      <c r="S305" s="10"/>
    </row>
    <row r="306">
      <c r="J306" s="8"/>
      <c r="K306" s="8"/>
      <c r="M306" s="9"/>
      <c r="N306" s="10"/>
      <c r="O306" s="10"/>
      <c r="P306" s="10"/>
      <c r="Q306" s="10"/>
      <c r="R306" s="10"/>
      <c r="S306" s="10"/>
    </row>
    <row r="307">
      <c r="J307" s="8"/>
      <c r="K307" s="8"/>
      <c r="M307" s="9"/>
      <c r="N307" s="10"/>
      <c r="O307" s="10"/>
      <c r="P307" s="10"/>
      <c r="Q307" s="10"/>
      <c r="R307" s="10"/>
      <c r="S307" s="10"/>
    </row>
    <row r="308">
      <c r="J308" s="8"/>
      <c r="K308" s="8"/>
      <c r="M308" s="9"/>
      <c r="N308" s="10"/>
      <c r="O308" s="10"/>
      <c r="P308" s="10"/>
      <c r="Q308" s="10"/>
      <c r="R308" s="10"/>
      <c r="S308" s="10"/>
    </row>
    <row r="309">
      <c r="J309" s="8"/>
      <c r="K309" s="8"/>
      <c r="M309" s="9"/>
      <c r="N309" s="10"/>
      <c r="O309" s="10"/>
      <c r="P309" s="10"/>
      <c r="Q309" s="10"/>
      <c r="R309" s="10"/>
      <c r="S309" s="10"/>
    </row>
    <row r="310">
      <c r="J310" s="8"/>
      <c r="K310" s="8"/>
      <c r="M310" s="9"/>
      <c r="N310" s="10"/>
      <c r="O310" s="10"/>
      <c r="P310" s="10"/>
      <c r="Q310" s="10"/>
      <c r="R310" s="10"/>
      <c r="S310" s="10"/>
    </row>
    <row r="311">
      <c r="J311" s="8"/>
      <c r="K311" s="8"/>
      <c r="M311" s="9"/>
      <c r="N311" s="10"/>
      <c r="O311" s="10"/>
      <c r="P311" s="10"/>
      <c r="Q311" s="10"/>
      <c r="R311" s="10"/>
      <c r="S311" s="10"/>
    </row>
    <row r="312">
      <c r="J312" s="8"/>
      <c r="K312" s="8"/>
      <c r="M312" s="9"/>
      <c r="N312" s="10"/>
      <c r="O312" s="10"/>
      <c r="P312" s="10"/>
      <c r="Q312" s="10"/>
      <c r="R312" s="10"/>
      <c r="S312" s="10"/>
    </row>
    <row r="313">
      <c r="J313" s="8"/>
      <c r="K313" s="8"/>
      <c r="M313" s="9"/>
      <c r="N313" s="10"/>
      <c r="O313" s="10"/>
      <c r="P313" s="10"/>
      <c r="Q313" s="10"/>
      <c r="R313" s="10"/>
      <c r="S313" s="10"/>
    </row>
    <row r="314">
      <c r="J314" s="8"/>
      <c r="K314" s="8"/>
      <c r="M314" s="9"/>
      <c r="N314" s="10"/>
      <c r="O314" s="10"/>
      <c r="P314" s="10"/>
      <c r="Q314" s="10"/>
      <c r="R314" s="10"/>
      <c r="S314" s="10"/>
    </row>
    <row r="315">
      <c r="J315" s="8"/>
      <c r="K315" s="8"/>
      <c r="M315" s="9"/>
      <c r="N315" s="10"/>
      <c r="O315" s="10"/>
      <c r="P315" s="10"/>
      <c r="Q315" s="10"/>
      <c r="R315" s="10"/>
      <c r="S315" s="10"/>
    </row>
    <row r="316">
      <c r="J316" s="8"/>
      <c r="K316" s="8"/>
      <c r="M316" s="9"/>
      <c r="N316" s="10"/>
      <c r="O316" s="10"/>
      <c r="P316" s="10"/>
      <c r="Q316" s="10"/>
      <c r="R316" s="10"/>
      <c r="S316" s="10"/>
    </row>
    <row r="317">
      <c r="J317" s="8"/>
      <c r="K317" s="8"/>
      <c r="M317" s="9"/>
      <c r="N317" s="10"/>
      <c r="O317" s="10"/>
      <c r="P317" s="10"/>
      <c r="Q317" s="10"/>
      <c r="R317" s="10"/>
      <c r="S317" s="10"/>
    </row>
    <row r="318">
      <c r="J318" s="8"/>
      <c r="K318" s="8"/>
      <c r="M318" s="9"/>
      <c r="N318" s="10"/>
      <c r="O318" s="10"/>
      <c r="P318" s="10"/>
      <c r="Q318" s="10"/>
      <c r="R318" s="10"/>
      <c r="S318" s="10"/>
    </row>
    <row r="319">
      <c r="J319" s="8"/>
      <c r="K319" s="8"/>
      <c r="M319" s="9"/>
      <c r="N319" s="10"/>
      <c r="O319" s="10"/>
      <c r="P319" s="10"/>
      <c r="Q319" s="10"/>
      <c r="R319" s="10"/>
      <c r="S319" s="10"/>
    </row>
    <row r="320">
      <c r="J320" s="8"/>
      <c r="K320" s="8"/>
      <c r="M320" s="9"/>
      <c r="N320" s="10"/>
      <c r="O320" s="10"/>
      <c r="P320" s="10"/>
      <c r="Q320" s="10"/>
      <c r="R320" s="10"/>
      <c r="S320" s="10"/>
    </row>
    <row r="321">
      <c r="J321" s="8"/>
      <c r="K321" s="8"/>
      <c r="M321" s="9"/>
      <c r="N321" s="10"/>
      <c r="O321" s="10"/>
      <c r="P321" s="10"/>
      <c r="Q321" s="10"/>
      <c r="R321" s="10"/>
      <c r="S321" s="10"/>
    </row>
    <row r="322">
      <c r="J322" s="8"/>
      <c r="K322" s="8"/>
      <c r="M322" s="9"/>
      <c r="N322" s="10"/>
      <c r="O322" s="10"/>
      <c r="P322" s="10"/>
      <c r="Q322" s="10"/>
      <c r="R322" s="10"/>
      <c r="S322" s="10"/>
    </row>
    <row r="323">
      <c r="J323" s="8"/>
      <c r="K323" s="8"/>
      <c r="M323" s="9"/>
      <c r="N323" s="10"/>
      <c r="O323" s="10"/>
      <c r="P323" s="10"/>
      <c r="Q323" s="10"/>
      <c r="R323" s="10"/>
      <c r="S323" s="10"/>
    </row>
    <row r="324">
      <c r="J324" s="8"/>
      <c r="K324" s="8"/>
      <c r="M324" s="9"/>
      <c r="N324" s="10"/>
      <c r="O324" s="10"/>
      <c r="P324" s="10"/>
      <c r="Q324" s="10"/>
      <c r="R324" s="10"/>
      <c r="S324" s="10"/>
    </row>
    <row r="325">
      <c r="J325" s="8"/>
      <c r="K325" s="8"/>
      <c r="M325" s="9"/>
      <c r="N325" s="10"/>
      <c r="O325" s="10"/>
      <c r="P325" s="10"/>
      <c r="Q325" s="10"/>
      <c r="R325" s="10"/>
      <c r="S325" s="10"/>
    </row>
    <row r="326">
      <c r="J326" s="8"/>
      <c r="K326" s="8"/>
      <c r="M326" s="9"/>
      <c r="N326" s="10"/>
      <c r="O326" s="10"/>
      <c r="P326" s="10"/>
      <c r="Q326" s="10"/>
      <c r="R326" s="10"/>
      <c r="S326" s="10"/>
    </row>
    <row r="327">
      <c r="J327" s="8"/>
      <c r="K327" s="8"/>
      <c r="M327" s="9"/>
      <c r="N327" s="10"/>
      <c r="O327" s="10"/>
      <c r="P327" s="10"/>
      <c r="Q327" s="10"/>
      <c r="R327" s="10"/>
      <c r="S327" s="10"/>
    </row>
    <row r="328">
      <c r="J328" s="8"/>
      <c r="K328" s="8"/>
      <c r="M328" s="9"/>
      <c r="N328" s="10"/>
      <c r="O328" s="10"/>
      <c r="P328" s="10"/>
      <c r="Q328" s="10"/>
      <c r="R328" s="10"/>
      <c r="S328" s="10"/>
    </row>
    <row r="329">
      <c r="J329" s="8"/>
      <c r="K329" s="8"/>
      <c r="M329" s="9"/>
      <c r="N329" s="10"/>
      <c r="O329" s="10"/>
      <c r="P329" s="10"/>
      <c r="Q329" s="10"/>
      <c r="R329" s="10"/>
      <c r="S329" s="10"/>
    </row>
    <row r="330">
      <c r="J330" s="8"/>
      <c r="K330" s="8"/>
      <c r="M330" s="9"/>
      <c r="N330" s="10"/>
      <c r="O330" s="10"/>
      <c r="P330" s="10"/>
      <c r="Q330" s="10"/>
      <c r="R330" s="10"/>
      <c r="S330" s="10"/>
    </row>
    <row r="331">
      <c r="J331" s="8"/>
      <c r="K331" s="8"/>
      <c r="M331" s="9"/>
      <c r="N331" s="10"/>
      <c r="O331" s="10"/>
      <c r="P331" s="10"/>
      <c r="Q331" s="10"/>
      <c r="R331" s="10"/>
      <c r="S331" s="10"/>
    </row>
    <row r="332">
      <c r="J332" s="8"/>
      <c r="K332" s="8"/>
      <c r="M332" s="9"/>
      <c r="N332" s="10"/>
      <c r="O332" s="10"/>
      <c r="P332" s="10"/>
      <c r="Q332" s="10"/>
      <c r="R332" s="10"/>
      <c r="S332" s="10"/>
    </row>
    <row r="333">
      <c r="J333" s="8"/>
      <c r="K333" s="8"/>
      <c r="M333" s="9"/>
      <c r="N333" s="10"/>
      <c r="O333" s="10"/>
      <c r="P333" s="10"/>
      <c r="Q333" s="10"/>
      <c r="R333" s="10"/>
      <c r="S333" s="10"/>
    </row>
    <row r="334">
      <c r="J334" s="8"/>
      <c r="K334" s="8"/>
      <c r="M334" s="9"/>
      <c r="N334" s="10"/>
      <c r="O334" s="10"/>
      <c r="P334" s="10"/>
      <c r="Q334" s="10"/>
      <c r="R334" s="10"/>
      <c r="S334" s="10"/>
    </row>
    <row r="335">
      <c r="J335" s="8"/>
      <c r="K335" s="8"/>
      <c r="M335" s="9"/>
      <c r="N335" s="10"/>
      <c r="O335" s="10"/>
      <c r="P335" s="10"/>
      <c r="Q335" s="10"/>
      <c r="R335" s="10"/>
      <c r="S335" s="10"/>
    </row>
    <row r="336">
      <c r="J336" s="8"/>
      <c r="K336" s="8"/>
      <c r="M336" s="9"/>
      <c r="N336" s="10"/>
      <c r="O336" s="10"/>
      <c r="P336" s="10"/>
      <c r="Q336" s="10"/>
      <c r="R336" s="10"/>
      <c r="S336" s="10"/>
    </row>
    <row r="337">
      <c r="J337" s="8"/>
      <c r="K337" s="8"/>
      <c r="M337" s="9"/>
      <c r="N337" s="10"/>
      <c r="O337" s="10"/>
      <c r="P337" s="10"/>
      <c r="Q337" s="10"/>
      <c r="R337" s="10"/>
      <c r="S337" s="10"/>
    </row>
    <row r="338">
      <c r="J338" s="8"/>
      <c r="K338" s="8"/>
      <c r="M338" s="9"/>
      <c r="N338" s="10"/>
      <c r="O338" s="10"/>
      <c r="P338" s="10"/>
      <c r="Q338" s="10"/>
      <c r="R338" s="10"/>
      <c r="S338" s="10"/>
    </row>
    <row r="339">
      <c r="J339" s="8"/>
      <c r="K339" s="8"/>
      <c r="M339" s="9"/>
      <c r="N339" s="10"/>
      <c r="O339" s="10"/>
      <c r="P339" s="10"/>
      <c r="Q339" s="10"/>
      <c r="R339" s="10"/>
      <c r="S339" s="10"/>
    </row>
    <row r="340">
      <c r="J340" s="8"/>
      <c r="K340" s="8"/>
      <c r="M340" s="9"/>
      <c r="N340" s="10"/>
      <c r="O340" s="10"/>
      <c r="P340" s="10"/>
      <c r="Q340" s="10"/>
      <c r="R340" s="10"/>
      <c r="S340" s="10"/>
    </row>
    <row r="341">
      <c r="J341" s="8"/>
      <c r="K341" s="8"/>
      <c r="M341" s="9"/>
      <c r="N341" s="10"/>
      <c r="O341" s="10"/>
      <c r="P341" s="10"/>
      <c r="Q341" s="10"/>
      <c r="R341" s="10"/>
      <c r="S341" s="10"/>
    </row>
    <row r="342">
      <c r="J342" s="8"/>
      <c r="K342" s="8"/>
      <c r="M342" s="9"/>
      <c r="N342" s="10"/>
      <c r="O342" s="10"/>
      <c r="P342" s="10"/>
      <c r="Q342" s="10"/>
      <c r="R342" s="10"/>
      <c r="S342" s="10"/>
    </row>
    <row r="343">
      <c r="J343" s="8"/>
      <c r="K343" s="8"/>
      <c r="M343" s="9"/>
      <c r="N343" s="10"/>
      <c r="O343" s="10"/>
      <c r="P343" s="10"/>
      <c r="Q343" s="10"/>
      <c r="R343" s="10"/>
      <c r="S343" s="10"/>
    </row>
    <row r="344">
      <c r="J344" s="8"/>
      <c r="K344" s="8"/>
      <c r="M344" s="9"/>
      <c r="N344" s="10"/>
      <c r="O344" s="10"/>
      <c r="P344" s="10"/>
      <c r="Q344" s="10"/>
      <c r="R344" s="10"/>
      <c r="S344" s="10"/>
    </row>
    <row r="345">
      <c r="J345" s="8"/>
      <c r="K345" s="8"/>
      <c r="M345" s="9"/>
      <c r="N345" s="10"/>
      <c r="O345" s="10"/>
      <c r="P345" s="10"/>
      <c r="Q345" s="10"/>
      <c r="R345" s="10"/>
      <c r="S345" s="10"/>
    </row>
    <row r="346">
      <c r="J346" s="8"/>
      <c r="K346" s="8"/>
      <c r="M346" s="9"/>
      <c r="N346" s="10"/>
      <c r="O346" s="10"/>
      <c r="P346" s="10"/>
      <c r="Q346" s="10"/>
      <c r="R346" s="10"/>
      <c r="S346" s="10"/>
    </row>
    <row r="347">
      <c r="J347" s="8"/>
      <c r="K347" s="8"/>
      <c r="M347" s="9"/>
      <c r="N347" s="10"/>
      <c r="O347" s="10"/>
      <c r="P347" s="10"/>
      <c r="Q347" s="10"/>
      <c r="R347" s="10"/>
      <c r="S347" s="10"/>
    </row>
    <row r="348">
      <c r="J348" s="8"/>
      <c r="K348" s="8"/>
      <c r="M348" s="9"/>
      <c r="N348" s="10"/>
      <c r="O348" s="10"/>
      <c r="P348" s="10"/>
      <c r="Q348" s="10"/>
      <c r="R348" s="10"/>
      <c r="S348" s="10"/>
    </row>
    <row r="349">
      <c r="J349" s="8"/>
      <c r="K349" s="8"/>
      <c r="M349" s="9"/>
      <c r="N349" s="10"/>
      <c r="O349" s="10"/>
      <c r="P349" s="10"/>
      <c r="Q349" s="10"/>
      <c r="R349" s="10"/>
      <c r="S349" s="10"/>
    </row>
    <row r="350">
      <c r="J350" s="8"/>
      <c r="K350" s="8"/>
      <c r="M350" s="9"/>
      <c r="N350" s="10"/>
      <c r="O350" s="10"/>
      <c r="P350" s="10"/>
      <c r="Q350" s="10"/>
      <c r="R350" s="10"/>
      <c r="S350" s="10"/>
    </row>
    <row r="351">
      <c r="J351" s="8"/>
      <c r="K351" s="8"/>
      <c r="M351" s="9"/>
      <c r="N351" s="10"/>
      <c r="O351" s="10"/>
      <c r="P351" s="10"/>
      <c r="Q351" s="10"/>
      <c r="R351" s="10"/>
      <c r="S351" s="10"/>
    </row>
    <row r="352">
      <c r="J352" s="8"/>
      <c r="K352" s="8"/>
      <c r="M352" s="9"/>
      <c r="N352" s="10"/>
      <c r="O352" s="10"/>
      <c r="P352" s="10"/>
      <c r="Q352" s="10"/>
      <c r="R352" s="10"/>
      <c r="S352" s="10"/>
    </row>
    <row r="353">
      <c r="J353" s="8"/>
      <c r="K353" s="8"/>
      <c r="M353" s="9"/>
      <c r="N353" s="10"/>
      <c r="O353" s="10"/>
      <c r="P353" s="10"/>
      <c r="Q353" s="10"/>
      <c r="R353" s="10"/>
      <c r="S353" s="10"/>
    </row>
    <row r="354">
      <c r="J354" s="8"/>
      <c r="K354" s="8"/>
      <c r="M354" s="9"/>
      <c r="N354" s="10"/>
      <c r="O354" s="10"/>
      <c r="P354" s="10"/>
      <c r="Q354" s="10"/>
      <c r="R354" s="10"/>
      <c r="S354" s="10"/>
    </row>
    <row r="355">
      <c r="J355" s="8"/>
      <c r="K355" s="8"/>
      <c r="M355" s="9"/>
      <c r="N355" s="10"/>
      <c r="O355" s="10"/>
      <c r="P355" s="10"/>
      <c r="Q355" s="10"/>
      <c r="R355" s="10"/>
      <c r="S355" s="10"/>
    </row>
    <row r="356">
      <c r="J356" s="8"/>
      <c r="K356" s="8"/>
      <c r="M356" s="9"/>
      <c r="N356" s="10"/>
      <c r="O356" s="10"/>
      <c r="P356" s="10"/>
      <c r="Q356" s="10"/>
      <c r="R356" s="10"/>
      <c r="S356" s="10"/>
    </row>
    <row r="357">
      <c r="J357" s="8"/>
      <c r="K357" s="8"/>
      <c r="M357" s="9"/>
      <c r="N357" s="10"/>
      <c r="O357" s="10"/>
      <c r="P357" s="10"/>
      <c r="Q357" s="10"/>
      <c r="R357" s="10"/>
      <c r="S357" s="10"/>
    </row>
    <row r="358">
      <c r="J358" s="8"/>
      <c r="K358" s="8"/>
      <c r="M358" s="9"/>
      <c r="N358" s="10"/>
      <c r="O358" s="10"/>
      <c r="P358" s="10"/>
      <c r="Q358" s="10"/>
      <c r="R358" s="10"/>
      <c r="S358" s="10"/>
    </row>
    <row r="359">
      <c r="J359" s="8"/>
      <c r="K359" s="8"/>
      <c r="M359" s="9"/>
      <c r="N359" s="10"/>
      <c r="O359" s="10"/>
      <c r="P359" s="10"/>
      <c r="Q359" s="10"/>
      <c r="R359" s="10"/>
      <c r="S359" s="10"/>
    </row>
    <row r="360">
      <c r="J360" s="8"/>
      <c r="K360" s="8"/>
      <c r="M360" s="9"/>
      <c r="N360" s="10"/>
      <c r="O360" s="10"/>
      <c r="P360" s="10"/>
      <c r="Q360" s="10"/>
      <c r="R360" s="10"/>
      <c r="S360" s="10"/>
    </row>
    <row r="361">
      <c r="J361" s="8"/>
      <c r="K361" s="8"/>
      <c r="M361" s="9"/>
      <c r="N361" s="10"/>
      <c r="O361" s="10"/>
      <c r="P361" s="10"/>
      <c r="Q361" s="10"/>
      <c r="R361" s="10"/>
      <c r="S361" s="10"/>
    </row>
    <row r="362">
      <c r="J362" s="8"/>
      <c r="K362" s="8"/>
      <c r="M362" s="9"/>
      <c r="N362" s="10"/>
      <c r="O362" s="10"/>
      <c r="P362" s="10"/>
      <c r="Q362" s="10"/>
      <c r="R362" s="10"/>
      <c r="S362" s="10"/>
    </row>
    <row r="363">
      <c r="J363" s="8"/>
      <c r="K363" s="8"/>
      <c r="M363" s="9"/>
      <c r="N363" s="10"/>
      <c r="O363" s="10"/>
      <c r="P363" s="10"/>
      <c r="Q363" s="10"/>
      <c r="R363" s="10"/>
      <c r="S363" s="10"/>
    </row>
    <row r="364">
      <c r="J364" s="8"/>
      <c r="K364" s="8"/>
      <c r="M364" s="9"/>
      <c r="N364" s="10"/>
      <c r="O364" s="10"/>
      <c r="P364" s="10"/>
      <c r="Q364" s="10"/>
      <c r="R364" s="10"/>
      <c r="S364" s="10"/>
    </row>
    <row r="365">
      <c r="J365" s="8"/>
      <c r="K365" s="8"/>
      <c r="M365" s="9"/>
      <c r="N365" s="10"/>
      <c r="O365" s="10"/>
      <c r="P365" s="10"/>
      <c r="Q365" s="10"/>
      <c r="R365" s="10"/>
      <c r="S365" s="10"/>
    </row>
    <row r="366">
      <c r="J366" s="8"/>
      <c r="K366" s="8"/>
      <c r="M366" s="9"/>
      <c r="N366" s="10"/>
      <c r="O366" s="10"/>
      <c r="P366" s="10"/>
      <c r="Q366" s="10"/>
      <c r="R366" s="10"/>
      <c r="S366" s="10"/>
    </row>
    <row r="367">
      <c r="J367" s="8"/>
      <c r="K367" s="8"/>
      <c r="M367" s="9"/>
      <c r="N367" s="10"/>
      <c r="O367" s="10"/>
      <c r="P367" s="10"/>
      <c r="Q367" s="10"/>
      <c r="R367" s="10"/>
      <c r="S367" s="10"/>
    </row>
    <row r="368">
      <c r="J368" s="8"/>
      <c r="K368" s="8"/>
      <c r="M368" s="9"/>
      <c r="N368" s="10"/>
      <c r="O368" s="10"/>
      <c r="P368" s="10"/>
      <c r="Q368" s="10"/>
      <c r="R368" s="10"/>
      <c r="S368" s="10"/>
    </row>
    <row r="369">
      <c r="J369" s="8"/>
      <c r="K369" s="8"/>
      <c r="M369" s="9"/>
      <c r="N369" s="10"/>
      <c r="O369" s="10"/>
      <c r="P369" s="10"/>
      <c r="Q369" s="10"/>
      <c r="R369" s="10"/>
      <c r="S369" s="10"/>
    </row>
    <row r="370">
      <c r="J370" s="8"/>
      <c r="K370" s="8"/>
      <c r="M370" s="9"/>
      <c r="N370" s="10"/>
      <c r="O370" s="10"/>
      <c r="P370" s="10"/>
      <c r="Q370" s="10"/>
      <c r="R370" s="10"/>
      <c r="S370" s="10"/>
    </row>
    <row r="371">
      <c r="J371" s="8"/>
      <c r="K371" s="8"/>
      <c r="M371" s="9"/>
      <c r="N371" s="10"/>
      <c r="O371" s="10"/>
      <c r="P371" s="10"/>
      <c r="Q371" s="10"/>
      <c r="R371" s="10"/>
      <c r="S371" s="10"/>
    </row>
    <row r="372">
      <c r="J372" s="8"/>
      <c r="K372" s="8"/>
      <c r="M372" s="9"/>
      <c r="N372" s="10"/>
      <c r="O372" s="10"/>
      <c r="P372" s="10"/>
      <c r="Q372" s="10"/>
      <c r="R372" s="10"/>
      <c r="S372" s="10"/>
    </row>
    <row r="373">
      <c r="J373" s="8"/>
      <c r="K373" s="8"/>
      <c r="M373" s="9"/>
      <c r="N373" s="10"/>
      <c r="O373" s="10"/>
      <c r="P373" s="10"/>
      <c r="Q373" s="10"/>
      <c r="R373" s="10"/>
      <c r="S373" s="10"/>
    </row>
    <row r="374">
      <c r="J374" s="8"/>
      <c r="K374" s="8"/>
      <c r="M374" s="9"/>
      <c r="N374" s="10"/>
      <c r="O374" s="10"/>
      <c r="P374" s="10"/>
      <c r="Q374" s="10"/>
      <c r="R374" s="10"/>
      <c r="S374" s="10"/>
    </row>
    <row r="375">
      <c r="J375" s="8"/>
      <c r="K375" s="8"/>
      <c r="M375" s="9"/>
      <c r="N375" s="10"/>
      <c r="O375" s="10"/>
      <c r="P375" s="10"/>
      <c r="Q375" s="10"/>
      <c r="R375" s="10"/>
      <c r="S375" s="10"/>
    </row>
    <row r="376">
      <c r="J376" s="8"/>
      <c r="K376" s="8"/>
      <c r="M376" s="9"/>
      <c r="N376" s="10"/>
      <c r="O376" s="10"/>
      <c r="P376" s="10"/>
      <c r="Q376" s="10"/>
      <c r="R376" s="10"/>
      <c r="S376" s="10"/>
    </row>
    <row r="377">
      <c r="J377" s="8"/>
      <c r="K377" s="8"/>
      <c r="M377" s="9"/>
      <c r="N377" s="10"/>
      <c r="O377" s="10"/>
      <c r="P377" s="10"/>
      <c r="Q377" s="10"/>
      <c r="R377" s="10"/>
      <c r="S377" s="10"/>
    </row>
    <row r="378">
      <c r="J378" s="8"/>
      <c r="K378" s="8"/>
      <c r="M378" s="9"/>
      <c r="N378" s="10"/>
      <c r="O378" s="10"/>
      <c r="P378" s="10"/>
      <c r="Q378" s="10"/>
      <c r="R378" s="10"/>
      <c r="S378" s="10"/>
    </row>
    <row r="379">
      <c r="J379" s="8"/>
      <c r="K379" s="8"/>
      <c r="M379" s="9"/>
      <c r="N379" s="10"/>
      <c r="O379" s="10"/>
      <c r="P379" s="10"/>
      <c r="Q379" s="10"/>
      <c r="R379" s="10"/>
      <c r="S379" s="10"/>
    </row>
    <row r="380">
      <c r="J380" s="8"/>
      <c r="K380" s="8"/>
      <c r="M380" s="9"/>
      <c r="N380" s="10"/>
      <c r="O380" s="10"/>
      <c r="P380" s="10"/>
      <c r="Q380" s="10"/>
      <c r="R380" s="10"/>
      <c r="S380" s="10"/>
    </row>
    <row r="381">
      <c r="J381" s="8"/>
      <c r="K381" s="8"/>
      <c r="M381" s="9"/>
      <c r="N381" s="10"/>
      <c r="O381" s="10"/>
      <c r="P381" s="10"/>
      <c r="Q381" s="10"/>
      <c r="R381" s="10"/>
      <c r="S381" s="10"/>
    </row>
    <row r="382">
      <c r="J382" s="8"/>
      <c r="K382" s="8"/>
      <c r="M382" s="9"/>
      <c r="N382" s="10"/>
      <c r="O382" s="10"/>
      <c r="P382" s="10"/>
      <c r="Q382" s="10"/>
      <c r="R382" s="10"/>
      <c r="S382" s="10"/>
    </row>
    <row r="383">
      <c r="J383" s="8"/>
      <c r="K383" s="8"/>
      <c r="M383" s="9"/>
      <c r="N383" s="10"/>
      <c r="O383" s="10"/>
      <c r="P383" s="10"/>
      <c r="Q383" s="10"/>
      <c r="R383" s="10"/>
      <c r="S383" s="10"/>
    </row>
    <row r="384">
      <c r="J384" s="8"/>
      <c r="K384" s="8"/>
      <c r="M384" s="9"/>
      <c r="N384" s="10"/>
      <c r="O384" s="10"/>
      <c r="P384" s="10"/>
      <c r="Q384" s="10"/>
      <c r="R384" s="10"/>
      <c r="S384" s="10"/>
    </row>
    <row r="385">
      <c r="J385" s="8"/>
      <c r="K385" s="8"/>
      <c r="M385" s="9"/>
      <c r="N385" s="10"/>
      <c r="O385" s="10"/>
      <c r="P385" s="10"/>
      <c r="Q385" s="10"/>
      <c r="R385" s="10"/>
      <c r="S385" s="10"/>
    </row>
    <row r="386">
      <c r="J386" s="8"/>
      <c r="K386" s="8"/>
      <c r="M386" s="9"/>
      <c r="N386" s="10"/>
      <c r="O386" s="10"/>
      <c r="P386" s="10"/>
      <c r="Q386" s="10"/>
      <c r="R386" s="10"/>
      <c r="S386" s="10"/>
    </row>
    <row r="387">
      <c r="J387" s="8"/>
      <c r="K387" s="8"/>
      <c r="M387" s="9"/>
      <c r="N387" s="10"/>
      <c r="O387" s="10"/>
      <c r="P387" s="10"/>
      <c r="Q387" s="10"/>
      <c r="R387" s="10"/>
      <c r="S387" s="10"/>
    </row>
    <row r="388">
      <c r="J388" s="8"/>
      <c r="K388" s="8"/>
      <c r="M388" s="9"/>
      <c r="N388" s="10"/>
      <c r="O388" s="10"/>
      <c r="P388" s="10"/>
      <c r="Q388" s="10"/>
      <c r="R388" s="10"/>
      <c r="S388" s="10"/>
    </row>
    <row r="389">
      <c r="J389" s="8"/>
      <c r="K389" s="8"/>
      <c r="M389" s="9"/>
      <c r="N389" s="10"/>
      <c r="O389" s="10"/>
      <c r="P389" s="10"/>
      <c r="Q389" s="10"/>
      <c r="R389" s="10"/>
      <c r="S389" s="10"/>
    </row>
    <row r="390">
      <c r="J390" s="8"/>
      <c r="K390" s="8"/>
      <c r="M390" s="9"/>
      <c r="N390" s="10"/>
      <c r="O390" s="10"/>
      <c r="P390" s="10"/>
      <c r="Q390" s="10"/>
      <c r="R390" s="10"/>
      <c r="S390" s="10"/>
    </row>
    <row r="391">
      <c r="J391" s="8"/>
      <c r="K391" s="8"/>
      <c r="M391" s="9"/>
      <c r="N391" s="10"/>
      <c r="O391" s="10"/>
      <c r="P391" s="10"/>
      <c r="Q391" s="10"/>
      <c r="R391" s="10"/>
      <c r="S391" s="10"/>
    </row>
    <row r="392">
      <c r="J392" s="8"/>
      <c r="K392" s="8"/>
      <c r="M392" s="9"/>
      <c r="N392" s="10"/>
      <c r="O392" s="10"/>
      <c r="P392" s="10"/>
      <c r="Q392" s="10"/>
      <c r="R392" s="10"/>
      <c r="S392" s="10"/>
    </row>
    <row r="393">
      <c r="J393" s="8"/>
      <c r="K393" s="8"/>
      <c r="M393" s="9"/>
      <c r="N393" s="10"/>
      <c r="O393" s="10"/>
      <c r="P393" s="10"/>
      <c r="Q393" s="10"/>
      <c r="R393" s="10"/>
      <c r="S393" s="10"/>
    </row>
    <row r="394">
      <c r="J394" s="8"/>
      <c r="K394" s="8"/>
      <c r="M394" s="9"/>
      <c r="N394" s="10"/>
      <c r="O394" s="10"/>
      <c r="P394" s="10"/>
      <c r="Q394" s="10"/>
      <c r="R394" s="10"/>
      <c r="S394" s="10"/>
    </row>
    <row r="395">
      <c r="J395" s="8"/>
      <c r="K395" s="8"/>
      <c r="M395" s="9"/>
      <c r="N395" s="10"/>
      <c r="O395" s="10"/>
      <c r="P395" s="10"/>
      <c r="Q395" s="10"/>
      <c r="R395" s="10"/>
      <c r="S395" s="10"/>
    </row>
    <row r="396">
      <c r="J396" s="8"/>
      <c r="K396" s="8"/>
      <c r="M396" s="9"/>
      <c r="N396" s="10"/>
      <c r="O396" s="10"/>
      <c r="P396" s="10"/>
      <c r="Q396" s="10"/>
      <c r="R396" s="10"/>
      <c r="S396" s="10"/>
    </row>
    <row r="397">
      <c r="J397" s="8"/>
      <c r="K397" s="8"/>
      <c r="M397" s="9"/>
      <c r="N397" s="10"/>
      <c r="O397" s="10"/>
      <c r="P397" s="10"/>
      <c r="Q397" s="10"/>
      <c r="R397" s="10"/>
      <c r="S397" s="10"/>
    </row>
    <row r="398">
      <c r="J398" s="8"/>
      <c r="K398" s="8"/>
      <c r="M398" s="9"/>
      <c r="N398" s="10"/>
      <c r="O398" s="10"/>
      <c r="P398" s="10"/>
      <c r="Q398" s="10"/>
      <c r="R398" s="10"/>
      <c r="S398" s="10"/>
    </row>
    <row r="399">
      <c r="J399" s="8"/>
      <c r="K399" s="8"/>
      <c r="M399" s="9"/>
      <c r="N399" s="10"/>
      <c r="O399" s="10"/>
      <c r="P399" s="10"/>
      <c r="Q399" s="10"/>
      <c r="R399" s="10"/>
      <c r="S399" s="10"/>
    </row>
    <row r="400">
      <c r="J400" s="8"/>
      <c r="K400" s="8"/>
      <c r="M400" s="9"/>
      <c r="N400" s="10"/>
      <c r="O400" s="10"/>
      <c r="P400" s="10"/>
      <c r="Q400" s="10"/>
      <c r="R400" s="10"/>
      <c r="S400" s="10"/>
    </row>
    <row r="401">
      <c r="J401" s="8"/>
      <c r="K401" s="8"/>
      <c r="M401" s="9"/>
      <c r="N401" s="10"/>
      <c r="O401" s="10"/>
      <c r="P401" s="10"/>
      <c r="Q401" s="10"/>
      <c r="R401" s="10"/>
      <c r="S401" s="10"/>
    </row>
    <row r="402">
      <c r="J402" s="8"/>
      <c r="K402" s="8"/>
      <c r="M402" s="9"/>
      <c r="N402" s="10"/>
      <c r="O402" s="10"/>
      <c r="P402" s="10"/>
      <c r="Q402" s="10"/>
      <c r="R402" s="10"/>
      <c r="S402" s="10"/>
    </row>
    <row r="403">
      <c r="J403" s="8"/>
      <c r="K403" s="8"/>
      <c r="M403" s="9"/>
      <c r="N403" s="10"/>
      <c r="O403" s="10"/>
      <c r="P403" s="10"/>
      <c r="Q403" s="10"/>
      <c r="R403" s="10"/>
      <c r="S403" s="10"/>
    </row>
    <row r="404">
      <c r="J404" s="8"/>
      <c r="K404" s="8"/>
      <c r="M404" s="9"/>
      <c r="N404" s="10"/>
      <c r="O404" s="10"/>
      <c r="P404" s="10"/>
      <c r="Q404" s="10"/>
      <c r="R404" s="10"/>
      <c r="S404" s="10"/>
    </row>
    <row r="405">
      <c r="J405" s="8"/>
      <c r="K405" s="8"/>
      <c r="M405" s="9"/>
      <c r="N405" s="10"/>
      <c r="O405" s="10"/>
      <c r="P405" s="10"/>
      <c r="Q405" s="10"/>
      <c r="R405" s="10"/>
      <c r="S405" s="10"/>
    </row>
    <row r="406">
      <c r="J406" s="8"/>
      <c r="K406" s="8"/>
      <c r="M406" s="9"/>
      <c r="N406" s="10"/>
      <c r="O406" s="10"/>
      <c r="P406" s="10"/>
      <c r="Q406" s="10"/>
      <c r="R406" s="10"/>
      <c r="S406" s="10"/>
    </row>
    <row r="407">
      <c r="J407" s="8"/>
      <c r="K407" s="8"/>
      <c r="M407" s="9"/>
      <c r="N407" s="10"/>
      <c r="O407" s="10"/>
      <c r="P407" s="10"/>
      <c r="Q407" s="10"/>
      <c r="R407" s="10"/>
      <c r="S407" s="10"/>
    </row>
    <row r="408">
      <c r="J408" s="8"/>
      <c r="K408" s="8"/>
      <c r="M408" s="9"/>
      <c r="N408" s="10"/>
      <c r="O408" s="10"/>
      <c r="P408" s="10"/>
      <c r="Q408" s="10"/>
      <c r="R408" s="10"/>
      <c r="S408" s="10"/>
    </row>
    <row r="409">
      <c r="J409" s="8"/>
      <c r="K409" s="8"/>
      <c r="M409" s="9"/>
      <c r="N409" s="10"/>
      <c r="O409" s="10"/>
      <c r="P409" s="10"/>
      <c r="Q409" s="10"/>
      <c r="R409" s="10"/>
      <c r="S409" s="10"/>
    </row>
    <row r="410">
      <c r="J410" s="8"/>
      <c r="K410" s="8"/>
      <c r="M410" s="9"/>
      <c r="N410" s="10"/>
      <c r="O410" s="10"/>
      <c r="P410" s="10"/>
      <c r="Q410" s="10"/>
      <c r="R410" s="10"/>
      <c r="S410" s="10"/>
    </row>
    <row r="411">
      <c r="J411" s="8"/>
      <c r="K411" s="8"/>
      <c r="M411" s="9"/>
      <c r="N411" s="10"/>
      <c r="O411" s="10"/>
      <c r="P411" s="10"/>
      <c r="Q411" s="10"/>
      <c r="R411" s="10"/>
      <c r="S411" s="10"/>
    </row>
    <row r="412">
      <c r="J412" s="8"/>
      <c r="K412" s="8"/>
      <c r="M412" s="9"/>
      <c r="N412" s="10"/>
      <c r="O412" s="10"/>
      <c r="P412" s="10"/>
      <c r="Q412" s="10"/>
      <c r="R412" s="10"/>
      <c r="S412" s="10"/>
    </row>
    <row r="413">
      <c r="J413" s="8"/>
      <c r="K413" s="8"/>
      <c r="M413" s="9"/>
      <c r="N413" s="10"/>
      <c r="O413" s="10"/>
      <c r="P413" s="10"/>
      <c r="Q413" s="10"/>
      <c r="R413" s="10"/>
      <c r="S413" s="10"/>
    </row>
    <row r="414">
      <c r="J414" s="8"/>
      <c r="K414" s="8"/>
      <c r="M414" s="9"/>
      <c r="N414" s="10"/>
      <c r="O414" s="10"/>
      <c r="P414" s="10"/>
      <c r="Q414" s="10"/>
      <c r="R414" s="10"/>
      <c r="S414" s="10"/>
    </row>
    <row r="415">
      <c r="J415" s="8"/>
      <c r="K415" s="8"/>
      <c r="M415" s="9"/>
      <c r="N415" s="10"/>
      <c r="O415" s="10"/>
      <c r="P415" s="10"/>
      <c r="Q415" s="10"/>
      <c r="R415" s="10"/>
      <c r="S415" s="10"/>
    </row>
    <row r="416">
      <c r="J416" s="8"/>
      <c r="K416" s="8"/>
      <c r="M416" s="9"/>
      <c r="N416" s="10"/>
      <c r="O416" s="10"/>
      <c r="P416" s="10"/>
      <c r="Q416" s="10"/>
      <c r="R416" s="10"/>
      <c r="S416" s="10"/>
    </row>
    <row r="417">
      <c r="J417" s="8"/>
      <c r="K417" s="8"/>
      <c r="M417" s="9"/>
      <c r="N417" s="10"/>
      <c r="O417" s="10"/>
      <c r="P417" s="10"/>
      <c r="Q417" s="10"/>
      <c r="R417" s="10"/>
      <c r="S417" s="10"/>
    </row>
    <row r="418">
      <c r="J418" s="8"/>
      <c r="K418" s="8"/>
      <c r="M418" s="9"/>
      <c r="N418" s="10"/>
      <c r="O418" s="10"/>
      <c r="P418" s="10"/>
      <c r="Q418" s="10"/>
      <c r="R418" s="10"/>
      <c r="S418" s="10"/>
    </row>
    <row r="419">
      <c r="J419" s="8"/>
      <c r="K419" s="8"/>
      <c r="M419" s="9"/>
      <c r="N419" s="10"/>
      <c r="O419" s="10"/>
      <c r="P419" s="10"/>
      <c r="Q419" s="10"/>
      <c r="R419" s="10"/>
      <c r="S419" s="10"/>
    </row>
    <row r="420">
      <c r="J420" s="8"/>
      <c r="K420" s="8"/>
      <c r="M420" s="9"/>
      <c r="N420" s="10"/>
      <c r="O420" s="10"/>
      <c r="P420" s="10"/>
      <c r="Q420" s="10"/>
      <c r="R420" s="10"/>
      <c r="S420" s="10"/>
    </row>
    <row r="421">
      <c r="J421" s="8"/>
      <c r="K421" s="8"/>
      <c r="M421" s="9"/>
      <c r="N421" s="10"/>
      <c r="O421" s="10"/>
      <c r="P421" s="10"/>
      <c r="Q421" s="10"/>
      <c r="R421" s="10"/>
      <c r="S421" s="10"/>
    </row>
    <row r="422">
      <c r="J422" s="8"/>
      <c r="K422" s="8"/>
      <c r="M422" s="9"/>
      <c r="N422" s="10"/>
      <c r="O422" s="10"/>
      <c r="P422" s="10"/>
      <c r="Q422" s="10"/>
      <c r="R422" s="10"/>
      <c r="S422" s="10"/>
    </row>
    <row r="423">
      <c r="J423" s="8"/>
      <c r="K423" s="8"/>
      <c r="M423" s="9"/>
      <c r="N423" s="10"/>
      <c r="O423" s="10"/>
      <c r="P423" s="10"/>
      <c r="Q423" s="10"/>
      <c r="R423" s="10"/>
      <c r="S423" s="10"/>
    </row>
    <row r="424">
      <c r="J424" s="8"/>
      <c r="K424" s="8"/>
      <c r="M424" s="9"/>
      <c r="N424" s="10"/>
      <c r="O424" s="10"/>
      <c r="P424" s="10"/>
      <c r="Q424" s="10"/>
      <c r="R424" s="10"/>
      <c r="S424" s="10"/>
    </row>
    <row r="425">
      <c r="J425" s="8"/>
      <c r="K425" s="8"/>
      <c r="M425" s="9"/>
      <c r="N425" s="10"/>
      <c r="O425" s="10"/>
      <c r="P425" s="10"/>
      <c r="Q425" s="10"/>
      <c r="R425" s="10"/>
      <c r="S425" s="10"/>
    </row>
    <row r="426">
      <c r="J426" s="8"/>
      <c r="K426" s="8"/>
      <c r="M426" s="9"/>
      <c r="N426" s="10"/>
      <c r="O426" s="10"/>
      <c r="P426" s="10"/>
      <c r="Q426" s="10"/>
      <c r="R426" s="10"/>
      <c r="S426" s="10"/>
    </row>
    <row r="427">
      <c r="J427" s="8"/>
      <c r="K427" s="8"/>
      <c r="M427" s="9"/>
      <c r="N427" s="10"/>
      <c r="O427" s="10"/>
      <c r="P427" s="10"/>
      <c r="Q427" s="10"/>
      <c r="R427" s="10"/>
      <c r="S427" s="10"/>
    </row>
    <row r="428">
      <c r="J428" s="8"/>
      <c r="K428" s="8"/>
      <c r="M428" s="9"/>
      <c r="N428" s="10"/>
      <c r="O428" s="10"/>
      <c r="P428" s="10"/>
      <c r="Q428" s="10"/>
      <c r="R428" s="10"/>
      <c r="S428" s="10"/>
    </row>
    <row r="429">
      <c r="J429" s="8"/>
      <c r="K429" s="8"/>
      <c r="M429" s="9"/>
      <c r="N429" s="10"/>
      <c r="O429" s="10"/>
      <c r="P429" s="10"/>
      <c r="Q429" s="10"/>
      <c r="R429" s="10"/>
      <c r="S429" s="10"/>
    </row>
    <row r="430">
      <c r="J430" s="8"/>
      <c r="K430" s="8"/>
      <c r="M430" s="9"/>
      <c r="N430" s="10"/>
      <c r="O430" s="10"/>
      <c r="P430" s="10"/>
      <c r="Q430" s="10"/>
      <c r="R430" s="10"/>
      <c r="S430" s="10"/>
    </row>
    <row r="431">
      <c r="J431" s="8"/>
      <c r="K431" s="8"/>
      <c r="M431" s="9"/>
      <c r="N431" s="10"/>
      <c r="O431" s="10"/>
      <c r="P431" s="10"/>
      <c r="Q431" s="10"/>
      <c r="R431" s="10"/>
      <c r="S431" s="10"/>
    </row>
    <row r="432">
      <c r="J432" s="8"/>
      <c r="K432" s="8"/>
      <c r="M432" s="9"/>
      <c r="N432" s="10"/>
      <c r="O432" s="10"/>
      <c r="P432" s="10"/>
      <c r="Q432" s="10"/>
      <c r="R432" s="10"/>
      <c r="S432" s="10"/>
    </row>
    <row r="433">
      <c r="J433" s="8"/>
      <c r="K433" s="8"/>
      <c r="M433" s="9"/>
      <c r="N433" s="10"/>
      <c r="O433" s="10"/>
      <c r="P433" s="10"/>
      <c r="Q433" s="10"/>
      <c r="R433" s="10"/>
      <c r="S433" s="10"/>
    </row>
    <row r="434">
      <c r="J434" s="8"/>
      <c r="K434" s="8"/>
      <c r="M434" s="9"/>
      <c r="N434" s="10"/>
      <c r="O434" s="10"/>
      <c r="P434" s="10"/>
      <c r="Q434" s="10"/>
      <c r="R434" s="10"/>
      <c r="S434" s="10"/>
    </row>
    <row r="435">
      <c r="J435" s="8"/>
      <c r="K435" s="8"/>
      <c r="M435" s="9"/>
      <c r="N435" s="10"/>
      <c r="O435" s="10"/>
      <c r="P435" s="10"/>
      <c r="Q435" s="10"/>
      <c r="R435" s="10"/>
      <c r="S435" s="10"/>
    </row>
    <row r="436">
      <c r="J436" s="8"/>
      <c r="K436" s="8"/>
      <c r="M436" s="9"/>
      <c r="N436" s="10"/>
      <c r="O436" s="10"/>
      <c r="P436" s="10"/>
      <c r="Q436" s="10"/>
      <c r="R436" s="10"/>
      <c r="S436" s="10"/>
    </row>
    <row r="437">
      <c r="J437" s="8"/>
      <c r="K437" s="8"/>
      <c r="M437" s="9"/>
      <c r="N437" s="10"/>
      <c r="O437" s="10"/>
      <c r="P437" s="10"/>
      <c r="Q437" s="10"/>
      <c r="R437" s="10"/>
      <c r="S437" s="10"/>
    </row>
    <row r="438">
      <c r="J438" s="8"/>
      <c r="K438" s="8"/>
      <c r="M438" s="9"/>
      <c r="N438" s="10"/>
      <c r="O438" s="10"/>
      <c r="P438" s="10"/>
      <c r="Q438" s="10"/>
      <c r="R438" s="10"/>
      <c r="S438" s="10"/>
    </row>
    <row r="439">
      <c r="J439" s="8"/>
      <c r="K439" s="8"/>
      <c r="M439" s="9"/>
      <c r="N439" s="10"/>
      <c r="O439" s="10"/>
      <c r="P439" s="10"/>
      <c r="Q439" s="10"/>
      <c r="R439" s="10"/>
      <c r="S439" s="10"/>
    </row>
    <row r="440">
      <c r="J440" s="8"/>
      <c r="K440" s="8"/>
      <c r="M440" s="9"/>
      <c r="N440" s="10"/>
      <c r="O440" s="10"/>
      <c r="P440" s="10"/>
      <c r="Q440" s="10"/>
      <c r="R440" s="10"/>
      <c r="S440" s="10"/>
    </row>
    <row r="441">
      <c r="J441" s="8"/>
      <c r="K441" s="8"/>
      <c r="M441" s="9"/>
      <c r="N441" s="10"/>
      <c r="O441" s="10"/>
      <c r="P441" s="10"/>
      <c r="Q441" s="10"/>
      <c r="R441" s="10"/>
      <c r="S441" s="10"/>
    </row>
    <row r="442">
      <c r="J442" s="8"/>
      <c r="K442" s="8"/>
      <c r="M442" s="9"/>
      <c r="N442" s="10"/>
      <c r="O442" s="10"/>
      <c r="P442" s="10"/>
      <c r="Q442" s="10"/>
      <c r="R442" s="10"/>
      <c r="S442" s="10"/>
    </row>
    <row r="443">
      <c r="J443" s="8"/>
      <c r="K443" s="8"/>
      <c r="M443" s="9"/>
      <c r="N443" s="10"/>
      <c r="O443" s="10"/>
      <c r="P443" s="10"/>
      <c r="Q443" s="10"/>
      <c r="R443" s="10"/>
      <c r="S443" s="10"/>
    </row>
    <row r="444">
      <c r="J444" s="8"/>
      <c r="K444" s="8"/>
      <c r="M444" s="9"/>
      <c r="N444" s="10"/>
      <c r="O444" s="10"/>
      <c r="P444" s="10"/>
      <c r="Q444" s="10"/>
      <c r="R444" s="10"/>
      <c r="S444" s="10"/>
    </row>
    <row r="445">
      <c r="J445" s="8"/>
      <c r="K445" s="8"/>
      <c r="M445" s="9"/>
      <c r="N445" s="10"/>
      <c r="O445" s="10"/>
      <c r="P445" s="10"/>
      <c r="Q445" s="10"/>
      <c r="R445" s="10"/>
      <c r="S445" s="10"/>
    </row>
    <row r="446">
      <c r="J446" s="8"/>
      <c r="K446" s="8"/>
      <c r="M446" s="9"/>
      <c r="N446" s="10"/>
      <c r="O446" s="10"/>
      <c r="P446" s="10"/>
      <c r="Q446" s="10"/>
      <c r="R446" s="10"/>
      <c r="S446" s="10"/>
    </row>
    <row r="447">
      <c r="J447" s="8"/>
      <c r="K447" s="8"/>
      <c r="M447" s="9"/>
      <c r="N447" s="10"/>
      <c r="O447" s="10"/>
      <c r="P447" s="10"/>
      <c r="Q447" s="10"/>
      <c r="R447" s="10"/>
      <c r="S447" s="10"/>
    </row>
    <row r="448">
      <c r="J448" s="8"/>
      <c r="K448" s="8"/>
      <c r="M448" s="9"/>
      <c r="N448" s="10"/>
      <c r="O448" s="10"/>
      <c r="P448" s="10"/>
      <c r="Q448" s="10"/>
      <c r="R448" s="10"/>
      <c r="S448" s="10"/>
    </row>
    <row r="449">
      <c r="J449" s="8"/>
      <c r="K449" s="8"/>
      <c r="M449" s="9"/>
      <c r="N449" s="10"/>
      <c r="O449" s="10"/>
      <c r="P449" s="10"/>
      <c r="Q449" s="10"/>
      <c r="R449" s="10"/>
      <c r="S449" s="10"/>
    </row>
    <row r="450">
      <c r="J450" s="8"/>
      <c r="K450" s="8"/>
      <c r="M450" s="9"/>
      <c r="N450" s="10"/>
      <c r="O450" s="10"/>
      <c r="P450" s="10"/>
      <c r="Q450" s="10"/>
      <c r="R450" s="10"/>
      <c r="S450" s="10"/>
    </row>
    <row r="451">
      <c r="J451" s="8"/>
      <c r="K451" s="8"/>
      <c r="M451" s="9"/>
      <c r="N451" s="10"/>
      <c r="O451" s="10"/>
      <c r="P451" s="10"/>
      <c r="Q451" s="10"/>
      <c r="R451" s="10"/>
      <c r="S451" s="10"/>
    </row>
    <row r="452">
      <c r="J452" s="8"/>
      <c r="K452" s="8"/>
      <c r="M452" s="9"/>
      <c r="N452" s="10"/>
      <c r="O452" s="10"/>
      <c r="P452" s="10"/>
      <c r="Q452" s="10"/>
      <c r="R452" s="10"/>
      <c r="S452" s="10"/>
    </row>
    <row r="453">
      <c r="J453" s="8"/>
      <c r="K453" s="8"/>
      <c r="M453" s="9"/>
      <c r="N453" s="10"/>
      <c r="O453" s="10"/>
      <c r="P453" s="10"/>
      <c r="Q453" s="10"/>
      <c r="R453" s="10"/>
      <c r="S453" s="10"/>
    </row>
    <row r="454">
      <c r="J454" s="8"/>
      <c r="K454" s="8"/>
      <c r="M454" s="9"/>
      <c r="N454" s="10"/>
      <c r="O454" s="10"/>
      <c r="P454" s="10"/>
      <c r="Q454" s="10"/>
      <c r="R454" s="10"/>
      <c r="S454" s="10"/>
    </row>
    <row r="455">
      <c r="J455" s="8"/>
      <c r="K455" s="8"/>
      <c r="M455" s="9"/>
      <c r="N455" s="10"/>
      <c r="O455" s="10"/>
      <c r="P455" s="10"/>
      <c r="Q455" s="10"/>
      <c r="R455" s="10"/>
      <c r="S455" s="10"/>
    </row>
    <row r="456">
      <c r="J456" s="8"/>
      <c r="K456" s="8"/>
      <c r="M456" s="9"/>
      <c r="N456" s="10"/>
      <c r="O456" s="10"/>
      <c r="P456" s="10"/>
      <c r="Q456" s="10"/>
      <c r="R456" s="10"/>
      <c r="S456" s="10"/>
    </row>
    <row r="457">
      <c r="J457" s="8"/>
      <c r="K457" s="8"/>
      <c r="M457" s="9"/>
      <c r="N457" s="10"/>
      <c r="O457" s="10"/>
      <c r="P457" s="10"/>
      <c r="Q457" s="10"/>
      <c r="R457" s="10"/>
      <c r="S457" s="10"/>
    </row>
    <row r="458">
      <c r="J458" s="8"/>
      <c r="K458" s="8"/>
      <c r="M458" s="9"/>
      <c r="N458" s="10"/>
      <c r="O458" s="10"/>
      <c r="P458" s="10"/>
      <c r="Q458" s="10"/>
      <c r="R458" s="10"/>
      <c r="S458" s="10"/>
    </row>
    <row r="459">
      <c r="J459" s="8"/>
      <c r="K459" s="8"/>
      <c r="M459" s="9"/>
      <c r="N459" s="10"/>
      <c r="O459" s="10"/>
      <c r="P459" s="10"/>
      <c r="Q459" s="10"/>
      <c r="R459" s="10"/>
      <c r="S459" s="10"/>
    </row>
    <row r="460">
      <c r="J460" s="8"/>
      <c r="K460" s="8"/>
      <c r="M460" s="9"/>
      <c r="N460" s="10"/>
      <c r="O460" s="10"/>
      <c r="P460" s="10"/>
      <c r="Q460" s="10"/>
      <c r="R460" s="10"/>
      <c r="S460" s="10"/>
    </row>
    <row r="461">
      <c r="J461" s="8"/>
      <c r="K461" s="8"/>
      <c r="M461" s="9"/>
      <c r="N461" s="10"/>
      <c r="O461" s="10"/>
      <c r="P461" s="10"/>
      <c r="Q461" s="10"/>
      <c r="R461" s="10"/>
      <c r="S461" s="10"/>
    </row>
    <row r="462">
      <c r="J462" s="8"/>
      <c r="K462" s="8"/>
      <c r="M462" s="9"/>
      <c r="N462" s="10"/>
      <c r="O462" s="10"/>
      <c r="P462" s="10"/>
      <c r="Q462" s="10"/>
      <c r="R462" s="10"/>
      <c r="S462" s="10"/>
    </row>
    <row r="463">
      <c r="J463" s="8"/>
      <c r="K463" s="8"/>
      <c r="M463" s="9"/>
      <c r="N463" s="10"/>
      <c r="O463" s="10"/>
      <c r="P463" s="10"/>
      <c r="Q463" s="10"/>
      <c r="R463" s="10"/>
      <c r="S463" s="10"/>
    </row>
    <row r="464">
      <c r="J464" s="8"/>
      <c r="K464" s="8"/>
      <c r="M464" s="9"/>
      <c r="N464" s="10"/>
      <c r="O464" s="10"/>
      <c r="P464" s="10"/>
      <c r="Q464" s="10"/>
      <c r="R464" s="10"/>
      <c r="S464" s="10"/>
    </row>
    <row r="465">
      <c r="J465" s="8"/>
      <c r="K465" s="8"/>
      <c r="M465" s="9"/>
      <c r="N465" s="10"/>
      <c r="O465" s="10"/>
      <c r="P465" s="10"/>
      <c r="Q465" s="10"/>
      <c r="R465" s="10"/>
      <c r="S465" s="10"/>
    </row>
    <row r="466">
      <c r="J466" s="8"/>
      <c r="K466" s="8"/>
      <c r="M466" s="9"/>
      <c r="N466" s="10"/>
      <c r="O466" s="10"/>
      <c r="P466" s="10"/>
      <c r="Q466" s="10"/>
      <c r="R466" s="10"/>
      <c r="S466" s="10"/>
    </row>
    <row r="467">
      <c r="J467" s="8"/>
      <c r="K467" s="8"/>
      <c r="M467" s="9"/>
      <c r="N467" s="10"/>
      <c r="O467" s="10"/>
      <c r="P467" s="10"/>
      <c r="Q467" s="10"/>
      <c r="R467" s="10"/>
      <c r="S467" s="10"/>
    </row>
    <row r="468">
      <c r="J468" s="8"/>
      <c r="K468" s="8"/>
      <c r="M468" s="9"/>
      <c r="N468" s="10"/>
      <c r="O468" s="10"/>
      <c r="P468" s="10"/>
      <c r="Q468" s="10"/>
      <c r="R468" s="10"/>
      <c r="S468" s="10"/>
    </row>
    <row r="469">
      <c r="J469" s="8"/>
      <c r="K469" s="8"/>
      <c r="M469" s="9"/>
      <c r="N469" s="10"/>
      <c r="O469" s="10"/>
      <c r="P469" s="10"/>
      <c r="Q469" s="10"/>
      <c r="R469" s="10"/>
      <c r="S469" s="10"/>
    </row>
    <row r="470">
      <c r="J470" s="8"/>
      <c r="K470" s="8"/>
      <c r="M470" s="9"/>
      <c r="N470" s="10"/>
      <c r="O470" s="10"/>
      <c r="P470" s="10"/>
      <c r="Q470" s="10"/>
      <c r="R470" s="10"/>
      <c r="S470" s="10"/>
    </row>
    <row r="471">
      <c r="J471" s="8"/>
      <c r="K471" s="8"/>
      <c r="M471" s="9"/>
      <c r="N471" s="10"/>
      <c r="O471" s="10"/>
      <c r="P471" s="10"/>
      <c r="Q471" s="10"/>
      <c r="R471" s="10"/>
      <c r="S471" s="10"/>
    </row>
    <row r="472">
      <c r="J472" s="8"/>
      <c r="K472" s="8"/>
      <c r="M472" s="9"/>
      <c r="N472" s="10"/>
      <c r="O472" s="10"/>
      <c r="P472" s="10"/>
      <c r="Q472" s="10"/>
      <c r="R472" s="10"/>
      <c r="S472" s="10"/>
    </row>
    <row r="473">
      <c r="J473" s="8"/>
      <c r="K473" s="8"/>
      <c r="M473" s="9"/>
      <c r="N473" s="10"/>
      <c r="O473" s="10"/>
      <c r="P473" s="10"/>
      <c r="Q473" s="10"/>
      <c r="R473" s="10"/>
      <c r="S473" s="10"/>
    </row>
    <row r="474">
      <c r="J474" s="8"/>
      <c r="K474" s="8"/>
      <c r="M474" s="9"/>
      <c r="N474" s="10"/>
      <c r="O474" s="10"/>
      <c r="P474" s="10"/>
      <c r="Q474" s="10"/>
      <c r="R474" s="10"/>
      <c r="S474" s="10"/>
    </row>
    <row r="475">
      <c r="J475" s="8"/>
      <c r="K475" s="8"/>
      <c r="M475" s="9"/>
      <c r="N475" s="10"/>
      <c r="O475" s="10"/>
      <c r="P475" s="10"/>
      <c r="Q475" s="10"/>
      <c r="R475" s="10"/>
      <c r="S475" s="10"/>
    </row>
    <row r="476">
      <c r="J476" s="8"/>
      <c r="K476" s="8"/>
      <c r="M476" s="9"/>
      <c r="N476" s="10"/>
      <c r="O476" s="10"/>
      <c r="P476" s="10"/>
      <c r="Q476" s="10"/>
      <c r="R476" s="10"/>
      <c r="S476" s="10"/>
    </row>
    <row r="477">
      <c r="J477" s="8"/>
      <c r="K477" s="8"/>
      <c r="M477" s="9"/>
      <c r="N477" s="10"/>
      <c r="O477" s="10"/>
      <c r="P477" s="10"/>
      <c r="Q477" s="10"/>
      <c r="R477" s="10"/>
      <c r="S477" s="10"/>
    </row>
    <row r="478">
      <c r="J478" s="8"/>
      <c r="K478" s="8"/>
      <c r="M478" s="9"/>
      <c r="N478" s="10"/>
      <c r="O478" s="10"/>
      <c r="P478" s="10"/>
      <c r="Q478" s="10"/>
      <c r="R478" s="10"/>
      <c r="S478" s="10"/>
    </row>
    <row r="479">
      <c r="J479" s="8"/>
      <c r="K479" s="8"/>
      <c r="M479" s="9"/>
      <c r="N479" s="10"/>
      <c r="O479" s="10"/>
      <c r="P479" s="10"/>
      <c r="Q479" s="10"/>
      <c r="R479" s="10"/>
      <c r="S479" s="10"/>
    </row>
    <row r="480">
      <c r="J480" s="8"/>
      <c r="K480" s="8"/>
      <c r="M480" s="9"/>
      <c r="N480" s="10"/>
      <c r="O480" s="10"/>
      <c r="P480" s="10"/>
      <c r="Q480" s="10"/>
      <c r="R480" s="10"/>
      <c r="S480" s="10"/>
    </row>
    <row r="481">
      <c r="J481" s="8"/>
      <c r="K481" s="8"/>
      <c r="M481" s="9"/>
      <c r="N481" s="10"/>
      <c r="O481" s="10"/>
      <c r="P481" s="10"/>
      <c r="Q481" s="10"/>
      <c r="R481" s="10"/>
      <c r="S481" s="10"/>
    </row>
    <row r="482">
      <c r="J482" s="8"/>
      <c r="K482" s="8"/>
      <c r="M482" s="9"/>
      <c r="N482" s="10"/>
      <c r="O482" s="10"/>
      <c r="P482" s="10"/>
      <c r="Q482" s="10"/>
      <c r="R482" s="10"/>
      <c r="S482" s="10"/>
    </row>
    <row r="483">
      <c r="J483" s="8"/>
      <c r="K483" s="8"/>
      <c r="M483" s="9"/>
      <c r="N483" s="10"/>
      <c r="O483" s="10"/>
      <c r="P483" s="10"/>
      <c r="Q483" s="10"/>
      <c r="R483" s="10"/>
      <c r="S483" s="10"/>
    </row>
    <row r="484">
      <c r="J484" s="8"/>
      <c r="K484" s="8"/>
      <c r="M484" s="9"/>
      <c r="N484" s="10"/>
      <c r="O484" s="10"/>
      <c r="P484" s="10"/>
      <c r="Q484" s="10"/>
      <c r="R484" s="10"/>
      <c r="S484" s="10"/>
    </row>
    <row r="485">
      <c r="J485" s="8"/>
      <c r="K485" s="8"/>
      <c r="M485" s="9"/>
      <c r="N485" s="10"/>
      <c r="O485" s="10"/>
      <c r="P485" s="10"/>
      <c r="Q485" s="10"/>
      <c r="R485" s="10"/>
      <c r="S485" s="10"/>
    </row>
    <row r="486">
      <c r="J486" s="8"/>
      <c r="K486" s="8"/>
      <c r="M486" s="9"/>
      <c r="N486" s="10"/>
      <c r="O486" s="10"/>
      <c r="P486" s="10"/>
      <c r="Q486" s="10"/>
      <c r="R486" s="10"/>
      <c r="S486" s="10"/>
    </row>
    <row r="487">
      <c r="J487" s="8"/>
      <c r="K487" s="8"/>
      <c r="M487" s="9"/>
      <c r="N487" s="10"/>
      <c r="O487" s="10"/>
      <c r="P487" s="10"/>
      <c r="Q487" s="10"/>
      <c r="R487" s="10"/>
      <c r="S487" s="10"/>
    </row>
    <row r="488">
      <c r="J488" s="8"/>
      <c r="K488" s="8"/>
      <c r="M488" s="9"/>
      <c r="N488" s="10"/>
      <c r="O488" s="10"/>
      <c r="P488" s="10"/>
      <c r="Q488" s="10"/>
      <c r="R488" s="10"/>
      <c r="S488" s="10"/>
    </row>
    <row r="489">
      <c r="J489" s="8"/>
      <c r="K489" s="8"/>
      <c r="M489" s="9"/>
      <c r="N489" s="10"/>
      <c r="O489" s="10"/>
      <c r="P489" s="10"/>
      <c r="Q489" s="10"/>
      <c r="R489" s="10"/>
      <c r="S489" s="10"/>
    </row>
    <row r="490">
      <c r="J490" s="8"/>
      <c r="K490" s="8"/>
      <c r="M490" s="9"/>
      <c r="N490" s="10"/>
      <c r="O490" s="10"/>
      <c r="P490" s="10"/>
      <c r="Q490" s="10"/>
      <c r="R490" s="10"/>
      <c r="S490" s="10"/>
    </row>
    <row r="491">
      <c r="J491" s="8"/>
      <c r="K491" s="8"/>
      <c r="M491" s="9"/>
      <c r="N491" s="10"/>
      <c r="O491" s="10"/>
      <c r="P491" s="10"/>
      <c r="Q491" s="10"/>
      <c r="R491" s="10"/>
      <c r="S491" s="10"/>
    </row>
    <row r="492">
      <c r="J492" s="8"/>
      <c r="K492" s="8"/>
      <c r="M492" s="9"/>
      <c r="N492" s="10"/>
      <c r="O492" s="10"/>
      <c r="P492" s="10"/>
      <c r="Q492" s="10"/>
      <c r="R492" s="10"/>
      <c r="S492" s="10"/>
    </row>
    <row r="493">
      <c r="J493" s="8"/>
      <c r="K493" s="8"/>
      <c r="M493" s="9"/>
      <c r="N493" s="10"/>
      <c r="O493" s="10"/>
      <c r="P493" s="10"/>
      <c r="Q493" s="10"/>
      <c r="R493" s="10"/>
      <c r="S493" s="10"/>
    </row>
    <row r="494">
      <c r="J494" s="8"/>
      <c r="K494" s="8"/>
      <c r="M494" s="9"/>
      <c r="N494" s="10"/>
      <c r="O494" s="10"/>
      <c r="P494" s="10"/>
      <c r="Q494" s="10"/>
      <c r="R494" s="10"/>
      <c r="S494" s="10"/>
    </row>
    <row r="495">
      <c r="J495" s="8"/>
      <c r="K495" s="8"/>
      <c r="M495" s="9"/>
      <c r="N495" s="10"/>
      <c r="O495" s="10"/>
      <c r="P495" s="10"/>
      <c r="Q495" s="10"/>
      <c r="R495" s="10"/>
      <c r="S495" s="10"/>
    </row>
    <row r="496">
      <c r="J496" s="8"/>
      <c r="K496" s="8"/>
      <c r="M496" s="9"/>
      <c r="N496" s="10"/>
      <c r="O496" s="10"/>
      <c r="P496" s="10"/>
      <c r="Q496" s="10"/>
      <c r="R496" s="10"/>
      <c r="S496" s="10"/>
    </row>
    <row r="497">
      <c r="J497" s="8"/>
      <c r="K497" s="8"/>
      <c r="M497" s="9"/>
      <c r="N497" s="10"/>
      <c r="O497" s="10"/>
      <c r="P497" s="10"/>
      <c r="Q497" s="10"/>
      <c r="R497" s="10"/>
      <c r="S497" s="10"/>
    </row>
    <row r="498">
      <c r="J498" s="8"/>
      <c r="K498" s="8"/>
      <c r="M498" s="9"/>
      <c r="N498" s="10"/>
      <c r="O498" s="10"/>
      <c r="P498" s="10"/>
      <c r="Q498" s="10"/>
      <c r="R498" s="10"/>
      <c r="S498" s="10"/>
    </row>
    <row r="499">
      <c r="J499" s="8"/>
      <c r="K499" s="8"/>
      <c r="M499" s="9"/>
      <c r="N499" s="10"/>
      <c r="O499" s="10"/>
      <c r="P499" s="10"/>
      <c r="Q499" s="10"/>
      <c r="R499" s="10"/>
      <c r="S499" s="10"/>
    </row>
    <row r="500">
      <c r="J500" s="8"/>
      <c r="K500" s="8"/>
      <c r="M500" s="9"/>
      <c r="N500" s="10"/>
      <c r="O500" s="10"/>
      <c r="P500" s="10"/>
      <c r="Q500" s="10"/>
      <c r="R500" s="10"/>
      <c r="S500" s="10"/>
    </row>
    <row r="501">
      <c r="J501" s="8"/>
      <c r="K501" s="8"/>
      <c r="M501" s="9"/>
      <c r="N501" s="10"/>
      <c r="O501" s="10"/>
      <c r="P501" s="10"/>
      <c r="Q501" s="10"/>
      <c r="R501" s="10"/>
      <c r="S501" s="10"/>
    </row>
    <row r="502">
      <c r="J502" s="8"/>
      <c r="K502" s="8"/>
      <c r="M502" s="9"/>
      <c r="N502" s="10"/>
      <c r="O502" s="10"/>
      <c r="P502" s="10"/>
      <c r="Q502" s="10"/>
      <c r="R502" s="10"/>
      <c r="S502" s="10"/>
    </row>
    <row r="503">
      <c r="J503" s="8"/>
      <c r="K503" s="8"/>
      <c r="M503" s="9"/>
      <c r="N503" s="10"/>
      <c r="O503" s="10"/>
      <c r="P503" s="10"/>
      <c r="Q503" s="10"/>
      <c r="R503" s="10"/>
      <c r="S503" s="10"/>
    </row>
    <row r="504">
      <c r="J504" s="8"/>
      <c r="K504" s="8"/>
      <c r="M504" s="9"/>
      <c r="N504" s="10"/>
      <c r="O504" s="10"/>
      <c r="P504" s="10"/>
      <c r="Q504" s="10"/>
      <c r="R504" s="10"/>
      <c r="S504" s="10"/>
    </row>
    <row r="505">
      <c r="J505" s="8"/>
      <c r="K505" s="8"/>
      <c r="M505" s="9"/>
      <c r="N505" s="10"/>
      <c r="O505" s="10"/>
      <c r="P505" s="10"/>
      <c r="Q505" s="10"/>
      <c r="R505" s="10"/>
      <c r="S505" s="10"/>
    </row>
    <row r="506">
      <c r="J506" s="8"/>
      <c r="K506" s="8"/>
      <c r="M506" s="9"/>
      <c r="N506" s="10"/>
      <c r="O506" s="10"/>
      <c r="P506" s="10"/>
      <c r="Q506" s="10"/>
      <c r="R506" s="10"/>
      <c r="S506" s="10"/>
    </row>
    <row r="507">
      <c r="J507" s="8"/>
      <c r="K507" s="8"/>
      <c r="M507" s="9"/>
      <c r="N507" s="10"/>
      <c r="O507" s="10"/>
      <c r="P507" s="10"/>
      <c r="Q507" s="10"/>
      <c r="R507" s="10"/>
      <c r="S507" s="10"/>
    </row>
    <row r="508">
      <c r="J508" s="8"/>
      <c r="K508" s="8"/>
      <c r="M508" s="9"/>
      <c r="N508" s="10"/>
      <c r="O508" s="10"/>
      <c r="P508" s="10"/>
      <c r="Q508" s="10"/>
      <c r="R508" s="10"/>
      <c r="S508" s="10"/>
    </row>
    <row r="509">
      <c r="J509" s="8"/>
      <c r="K509" s="8"/>
      <c r="M509" s="9"/>
      <c r="N509" s="10"/>
      <c r="O509" s="10"/>
      <c r="P509" s="10"/>
      <c r="Q509" s="10"/>
      <c r="R509" s="10"/>
      <c r="S509" s="10"/>
    </row>
    <row r="510">
      <c r="J510" s="8"/>
      <c r="K510" s="8"/>
      <c r="M510" s="9"/>
      <c r="N510" s="10"/>
      <c r="O510" s="10"/>
      <c r="P510" s="10"/>
      <c r="Q510" s="10"/>
      <c r="R510" s="10"/>
      <c r="S510" s="10"/>
    </row>
    <row r="511">
      <c r="J511" s="8"/>
      <c r="K511" s="8"/>
      <c r="M511" s="9"/>
      <c r="N511" s="10"/>
      <c r="O511" s="10"/>
      <c r="P511" s="10"/>
      <c r="Q511" s="10"/>
      <c r="R511" s="10"/>
      <c r="S511" s="10"/>
    </row>
    <row r="512">
      <c r="J512" s="8"/>
      <c r="K512" s="8"/>
      <c r="M512" s="9"/>
      <c r="N512" s="10"/>
      <c r="O512" s="10"/>
      <c r="P512" s="10"/>
      <c r="Q512" s="10"/>
      <c r="R512" s="10"/>
      <c r="S512" s="10"/>
    </row>
    <row r="513">
      <c r="J513" s="8"/>
      <c r="K513" s="8"/>
      <c r="M513" s="9"/>
      <c r="N513" s="10"/>
      <c r="O513" s="10"/>
      <c r="P513" s="10"/>
      <c r="Q513" s="10"/>
      <c r="R513" s="10"/>
      <c r="S513" s="10"/>
    </row>
    <row r="514">
      <c r="J514" s="8"/>
      <c r="K514" s="8"/>
      <c r="M514" s="9"/>
      <c r="N514" s="10"/>
      <c r="O514" s="10"/>
      <c r="P514" s="10"/>
      <c r="Q514" s="10"/>
      <c r="R514" s="10"/>
      <c r="S514" s="10"/>
    </row>
    <row r="515">
      <c r="J515" s="8"/>
      <c r="K515" s="8"/>
      <c r="M515" s="9"/>
      <c r="N515" s="10"/>
      <c r="O515" s="10"/>
      <c r="P515" s="10"/>
      <c r="Q515" s="10"/>
      <c r="R515" s="10"/>
      <c r="S515" s="10"/>
    </row>
    <row r="516">
      <c r="J516" s="8"/>
      <c r="K516" s="8"/>
      <c r="M516" s="9"/>
      <c r="N516" s="10"/>
      <c r="O516" s="10"/>
      <c r="P516" s="10"/>
      <c r="Q516" s="10"/>
      <c r="R516" s="10"/>
      <c r="S516" s="10"/>
    </row>
    <row r="517">
      <c r="J517" s="8"/>
      <c r="K517" s="8"/>
      <c r="M517" s="9"/>
      <c r="N517" s="10"/>
      <c r="O517" s="10"/>
      <c r="P517" s="10"/>
      <c r="Q517" s="10"/>
      <c r="R517" s="10"/>
      <c r="S517" s="10"/>
    </row>
    <row r="518">
      <c r="J518" s="8"/>
      <c r="K518" s="8"/>
      <c r="M518" s="9"/>
      <c r="N518" s="10"/>
      <c r="O518" s="10"/>
      <c r="P518" s="10"/>
      <c r="Q518" s="10"/>
      <c r="R518" s="10"/>
      <c r="S518" s="10"/>
    </row>
    <row r="519">
      <c r="J519" s="8"/>
      <c r="K519" s="8"/>
      <c r="M519" s="9"/>
      <c r="N519" s="10"/>
      <c r="O519" s="10"/>
      <c r="P519" s="10"/>
      <c r="Q519" s="10"/>
      <c r="R519" s="10"/>
      <c r="S519" s="10"/>
    </row>
    <row r="520">
      <c r="J520" s="8"/>
      <c r="K520" s="8"/>
      <c r="M520" s="9"/>
      <c r="N520" s="10"/>
      <c r="O520" s="10"/>
      <c r="P520" s="10"/>
      <c r="Q520" s="10"/>
      <c r="R520" s="10"/>
      <c r="S520" s="10"/>
    </row>
    <row r="521">
      <c r="J521" s="8"/>
      <c r="K521" s="8"/>
      <c r="M521" s="9"/>
      <c r="N521" s="10"/>
      <c r="O521" s="10"/>
      <c r="P521" s="10"/>
      <c r="Q521" s="10"/>
      <c r="R521" s="10"/>
      <c r="S521" s="10"/>
    </row>
    <row r="522">
      <c r="J522" s="8"/>
      <c r="K522" s="8"/>
      <c r="M522" s="9"/>
      <c r="N522" s="10"/>
      <c r="O522" s="10"/>
      <c r="P522" s="10"/>
      <c r="Q522" s="10"/>
      <c r="R522" s="10"/>
      <c r="S522" s="10"/>
    </row>
    <row r="523">
      <c r="J523" s="8"/>
      <c r="K523" s="8"/>
      <c r="M523" s="9"/>
      <c r="N523" s="10"/>
      <c r="O523" s="10"/>
      <c r="P523" s="10"/>
      <c r="Q523" s="10"/>
      <c r="R523" s="10"/>
      <c r="S523" s="10"/>
    </row>
    <row r="524">
      <c r="J524" s="8"/>
      <c r="K524" s="8"/>
      <c r="M524" s="9"/>
      <c r="N524" s="10"/>
      <c r="O524" s="10"/>
      <c r="P524" s="10"/>
      <c r="Q524" s="10"/>
      <c r="R524" s="10"/>
      <c r="S524" s="10"/>
    </row>
    <row r="525">
      <c r="J525" s="8"/>
      <c r="K525" s="8"/>
      <c r="M525" s="9"/>
      <c r="N525" s="10"/>
      <c r="O525" s="10"/>
      <c r="P525" s="10"/>
      <c r="Q525" s="10"/>
      <c r="R525" s="10"/>
      <c r="S525" s="10"/>
    </row>
    <row r="526">
      <c r="J526" s="8"/>
      <c r="K526" s="8"/>
      <c r="M526" s="9"/>
      <c r="N526" s="10"/>
      <c r="O526" s="10"/>
      <c r="P526" s="10"/>
      <c r="Q526" s="10"/>
      <c r="R526" s="10"/>
      <c r="S526" s="10"/>
    </row>
    <row r="527">
      <c r="J527" s="8"/>
      <c r="K527" s="8"/>
      <c r="M527" s="9"/>
      <c r="N527" s="10"/>
      <c r="O527" s="10"/>
      <c r="P527" s="10"/>
      <c r="Q527" s="10"/>
      <c r="R527" s="10"/>
      <c r="S527" s="10"/>
    </row>
    <row r="528">
      <c r="J528" s="8"/>
      <c r="K528" s="8"/>
      <c r="M528" s="9"/>
      <c r="N528" s="10"/>
      <c r="O528" s="10"/>
      <c r="P528" s="10"/>
      <c r="Q528" s="10"/>
      <c r="R528" s="10"/>
      <c r="S528" s="10"/>
    </row>
    <row r="529">
      <c r="J529" s="8"/>
      <c r="K529" s="8"/>
      <c r="M529" s="9"/>
      <c r="N529" s="10"/>
      <c r="O529" s="10"/>
      <c r="P529" s="10"/>
      <c r="Q529" s="10"/>
      <c r="R529" s="10"/>
      <c r="S529" s="10"/>
    </row>
    <row r="530">
      <c r="J530" s="8"/>
      <c r="K530" s="8"/>
      <c r="M530" s="9"/>
      <c r="N530" s="10"/>
      <c r="O530" s="10"/>
      <c r="P530" s="10"/>
      <c r="Q530" s="10"/>
      <c r="R530" s="10"/>
      <c r="S530" s="10"/>
    </row>
    <row r="531">
      <c r="J531" s="8"/>
      <c r="K531" s="8"/>
      <c r="M531" s="9"/>
      <c r="N531" s="10"/>
      <c r="O531" s="10"/>
      <c r="P531" s="10"/>
      <c r="Q531" s="10"/>
      <c r="R531" s="10"/>
      <c r="S531" s="10"/>
    </row>
    <row r="532">
      <c r="J532" s="8"/>
      <c r="K532" s="8"/>
      <c r="M532" s="9"/>
      <c r="N532" s="10"/>
      <c r="O532" s="10"/>
      <c r="P532" s="10"/>
      <c r="Q532" s="10"/>
      <c r="R532" s="10"/>
      <c r="S532" s="10"/>
    </row>
    <row r="533">
      <c r="J533" s="8"/>
      <c r="K533" s="8"/>
      <c r="M533" s="9"/>
      <c r="N533" s="10"/>
      <c r="O533" s="10"/>
      <c r="P533" s="10"/>
      <c r="Q533" s="10"/>
      <c r="R533" s="10"/>
      <c r="S533" s="10"/>
    </row>
    <row r="534">
      <c r="J534" s="8"/>
      <c r="K534" s="8"/>
      <c r="M534" s="9"/>
      <c r="N534" s="10"/>
      <c r="O534" s="10"/>
      <c r="P534" s="10"/>
      <c r="Q534" s="10"/>
      <c r="R534" s="10"/>
      <c r="S534" s="10"/>
    </row>
    <row r="535">
      <c r="J535" s="8"/>
      <c r="K535" s="8"/>
      <c r="M535" s="9"/>
      <c r="N535" s="10"/>
      <c r="O535" s="10"/>
      <c r="P535" s="10"/>
      <c r="Q535" s="10"/>
      <c r="R535" s="10"/>
      <c r="S535" s="10"/>
    </row>
    <row r="536">
      <c r="J536" s="8"/>
      <c r="K536" s="8"/>
      <c r="M536" s="9"/>
      <c r="N536" s="10"/>
      <c r="O536" s="10"/>
      <c r="P536" s="10"/>
      <c r="Q536" s="10"/>
      <c r="R536" s="10"/>
      <c r="S536" s="10"/>
    </row>
    <row r="537">
      <c r="J537" s="8"/>
      <c r="K537" s="8"/>
      <c r="M537" s="9"/>
      <c r="N537" s="10"/>
      <c r="O537" s="10"/>
      <c r="P537" s="10"/>
      <c r="Q537" s="10"/>
      <c r="R537" s="10"/>
      <c r="S537" s="10"/>
    </row>
    <row r="538">
      <c r="J538" s="8"/>
      <c r="K538" s="8"/>
      <c r="M538" s="9"/>
      <c r="N538" s="10"/>
      <c r="O538" s="10"/>
      <c r="P538" s="10"/>
      <c r="Q538" s="10"/>
      <c r="R538" s="10"/>
      <c r="S538" s="10"/>
    </row>
    <row r="539">
      <c r="J539" s="8"/>
      <c r="K539" s="8"/>
      <c r="M539" s="9"/>
      <c r="N539" s="10"/>
      <c r="O539" s="10"/>
      <c r="P539" s="10"/>
      <c r="Q539" s="10"/>
      <c r="R539" s="10"/>
      <c r="S539" s="10"/>
    </row>
    <row r="540">
      <c r="J540" s="8"/>
      <c r="K540" s="8"/>
      <c r="M540" s="9"/>
      <c r="N540" s="10"/>
      <c r="O540" s="10"/>
      <c r="P540" s="10"/>
      <c r="Q540" s="10"/>
      <c r="R540" s="10"/>
      <c r="S540" s="10"/>
    </row>
    <row r="541">
      <c r="J541" s="8"/>
      <c r="K541" s="8"/>
      <c r="M541" s="9"/>
      <c r="N541" s="10"/>
      <c r="O541" s="10"/>
      <c r="P541" s="10"/>
      <c r="Q541" s="10"/>
      <c r="R541" s="10"/>
      <c r="S541" s="10"/>
    </row>
    <row r="542">
      <c r="J542" s="8"/>
      <c r="K542" s="8"/>
      <c r="M542" s="9"/>
      <c r="N542" s="10"/>
      <c r="O542" s="10"/>
      <c r="P542" s="10"/>
      <c r="Q542" s="10"/>
      <c r="R542" s="10"/>
      <c r="S542" s="10"/>
    </row>
    <row r="543">
      <c r="J543" s="8"/>
      <c r="K543" s="8"/>
      <c r="M543" s="9"/>
      <c r="N543" s="10"/>
      <c r="O543" s="10"/>
      <c r="P543" s="10"/>
      <c r="Q543" s="10"/>
      <c r="R543" s="10"/>
      <c r="S543" s="10"/>
    </row>
    <row r="544">
      <c r="J544" s="8"/>
      <c r="K544" s="8"/>
      <c r="M544" s="9"/>
      <c r="N544" s="10"/>
      <c r="O544" s="10"/>
      <c r="P544" s="10"/>
      <c r="Q544" s="10"/>
      <c r="R544" s="10"/>
      <c r="S544" s="10"/>
    </row>
    <row r="545">
      <c r="J545" s="8"/>
      <c r="K545" s="8"/>
      <c r="M545" s="9"/>
      <c r="N545" s="10"/>
      <c r="O545" s="10"/>
      <c r="P545" s="10"/>
      <c r="Q545" s="10"/>
      <c r="R545" s="10"/>
      <c r="S545" s="10"/>
    </row>
    <row r="546">
      <c r="J546" s="8"/>
      <c r="K546" s="8"/>
      <c r="M546" s="9"/>
      <c r="N546" s="10"/>
      <c r="O546" s="10"/>
      <c r="P546" s="10"/>
      <c r="Q546" s="10"/>
      <c r="R546" s="10"/>
      <c r="S546" s="10"/>
    </row>
    <row r="547">
      <c r="J547" s="8"/>
      <c r="K547" s="8"/>
      <c r="M547" s="9"/>
      <c r="N547" s="10"/>
      <c r="O547" s="10"/>
      <c r="P547" s="10"/>
      <c r="Q547" s="10"/>
      <c r="R547" s="10"/>
      <c r="S547" s="10"/>
    </row>
    <row r="548">
      <c r="J548" s="8"/>
      <c r="K548" s="8"/>
      <c r="M548" s="9"/>
      <c r="N548" s="10"/>
      <c r="O548" s="10"/>
      <c r="P548" s="10"/>
      <c r="Q548" s="10"/>
      <c r="R548" s="10"/>
      <c r="S548" s="10"/>
    </row>
    <row r="549">
      <c r="J549" s="8"/>
      <c r="K549" s="8"/>
      <c r="M549" s="9"/>
      <c r="N549" s="10"/>
      <c r="O549" s="10"/>
      <c r="P549" s="10"/>
      <c r="Q549" s="10"/>
      <c r="R549" s="10"/>
      <c r="S549" s="10"/>
    </row>
    <row r="550">
      <c r="J550" s="8"/>
      <c r="K550" s="8"/>
      <c r="M550" s="9"/>
      <c r="N550" s="10"/>
      <c r="O550" s="10"/>
      <c r="P550" s="10"/>
      <c r="Q550" s="10"/>
      <c r="R550" s="10"/>
      <c r="S550" s="10"/>
    </row>
    <row r="551">
      <c r="J551" s="8"/>
      <c r="K551" s="8"/>
      <c r="M551" s="9"/>
      <c r="N551" s="10"/>
      <c r="O551" s="10"/>
      <c r="P551" s="10"/>
      <c r="Q551" s="10"/>
      <c r="R551" s="10"/>
      <c r="S551" s="10"/>
    </row>
    <row r="552">
      <c r="J552" s="8"/>
      <c r="K552" s="8"/>
      <c r="M552" s="9"/>
      <c r="N552" s="10"/>
      <c r="O552" s="10"/>
      <c r="P552" s="10"/>
      <c r="Q552" s="10"/>
      <c r="R552" s="10"/>
      <c r="S552" s="10"/>
    </row>
    <row r="553">
      <c r="J553" s="8"/>
      <c r="K553" s="8"/>
      <c r="M553" s="9"/>
      <c r="N553" s="10"/>
      <c r="O553" s="10"/>
      <c r="P553" s="10"/>
      <c r="Q553" s="10"/>
      <c r="R553" s="10"/>
      <c r="S553" s="10"/>
    </row>
    <row r="554">
      <c r="J554" s="8"/>
      <c r="K554" s="8"/>
      <c r="M554" s="9"/>
      <c r="N554" s="10"/>
      <c r="O554" s="10"/>
      <c r="P554" s="10"/>
      <c r="Q554" s="10"/>
      <c r="R554" s="10"/>
      <c r="S554" s="10"/>
    </row>
    <row r="555">
      <c r="J555" s="8"/>
      <c r="K555" s="8"/>
      <c r="M555" s="9"/>
      <c r="N555" s="10"/>
      <c r="O555" s="10"/>
      <c r="P555" s="10"/>
      <c r="Q555" s="10"/>
      <c r="R555" s="10"/>
      <c r="S555" s="10"/>
    </row>
    <row r="556">
      <c r="J556" s="8"/>
      <c r="K556" s="8"/>
      <c r="M556" s="9"/>
      <c r="N556" s="10"/>
      <c r="O556" s="10"/>
      <c r="P556" s="10"/>
      <c r="Q556" s="10"/>
      <c r="R556" s="10"/>
      <c r="S556" s="10"/>
    </row>
    <row r="557">
      <c r="J557" s="8"/>
      <c r="K557" s="8"/>
      <c r="M557" s="9"/>
      <c r="N557" s="10"/>
      <c r="O557" s="10"/>
      <c r="P557" s="10"/>
      <c r="Q557" s="10"/>
      <c r="R557" s="10"/>
      <c r="S557" s="10"/>
    </row>
    <row r="558">
      <c r="J558" s="8"/>
      <c r="K558" s="8"/>
      <c r="M558" s="9"/>
      <c r="N558" s="10"/>
      <c r="O558" s="10"/>
      <c r="P558" s="10"/>
      <c r="Q558" s="10"/>
      <c r="R558" s="10"/>
      <c r="S558" s="10"/>
    </row>
    <row r="559">
      <c r="J559" s="8"/>
      <c r="K559" s="8"/>
      <c r="M559" s="9"/>
      <c r="N559" s="10"/>
      <c r="O559" s="10"/>
      <c r="P559" s="10"/>
      <c r="Q559" s="10"/>
      <c r="R559" s="10"/>
      <c r="S559" s="10"/>
    </row>
    <row r="560">
      <c r="J560" s="8"/>
      <c r="K560" s="8"/>
      <c r="M560" s="9"/>
      <c r="N560" s="10"/>
      <c r="O560" s="10"/>
      <c r="P560" s="10"/>
      <c r="Q560" s="10"/>
      <c r="R560" s="10"/>
      <c r="S560" s="10"/>
    </row>
    <row r="561">
      <c r="J561" s="8"/>
      <c r="K561" s="8"/>
      <c r="M561" s="9"/>
      <c r="N561" s="10"/>
      <c r="O561" s="10"/>
      <c r="P561" s="10"/>
      <c r="Q561" s="10"/>
      <c r="R561" s="10"/>
      <c r="S561" s="10"/>
    </row>
    <row r="562">
      <c r="J562" s="8"/>
      <c r="K562" s="8"/>
      <c r="M562" s="9"/>
      <c r="N562" s="10"/>
      <c r="O562" s="10"/>
      <c r="P562" s="10"/>
      <c r="Q562" s="10"/>
      <c r="R562" s="10"/>
      <c r="S562" s="10"/>
    </row>
    <row r="563">
      <c r="J563" s="8"/>
      <c r="K563" s="8"/>
      <c r="M563" s="9"/>
      <c r="N563" s="10"/>
      <c r="O563" s="10"/>
      <c r="P563" s="10"/>
      <c r="Q563" s="10"/>
      <c r="R563" s="10"/>
      <c r="S563" s="10"/>
    </row>
    <row r="564">
      <c r="J564" s="8"/>
      <c r="K564" s="8"/>
      <c r="M564" s="9"/>
      <c r="N564" s="10"/>
      <c r="O564" s="10"/>
      <c r="P564" s="10"/>
      <c r="Q564" s="10"/>
      <c r="R564" s="10"/>
      <c r="S564" s="10"/>
    </row>
    <row r="565">
      <c r="J565" s="8"/>
      <c r="K565" s="8"/>
      <c r="M565" s="9"/>
      <c r="N565" s="10"/>
      <c r="O565" s="10"/>
      <c r="P565" s="10"/>
      <c r="Q565" s="10"/>
      <c r="R565" s="10"/>
      <c r="S565" s="10"/>
    </row>
    <row r="566">
      <c r="J566" s="8"/>
      <c r="K566" s="8"/>
      <c r="M566" s="9"/>
      <c r="N566" s="10"/>
      <c r="O566" s="10"/>
      <c r="P566" s="10"/>
      <c r="Q566" s="10"/>
      <c r="R566" s="10"/>
      <c r="S566" s="10"/>
    </row>
    <row r="567">
      <c r="J567" s="8"/>
      <c r="K567" s="8"/>
      <c r="M567" s="9"/>
      <c r="N567" s="10"/>
      <c r="O567" s="10"/>
      <c r="P567" s="10"/>
      <c r="Q567" s="10"/>
      <c r="R567" s="10"/>
      <c r="S567" s="10"/>
    </row>
    <row r="568">
      <c r="J568" s="8"/>
      <c r="K568" s="8"/>
      <c r="M568" s="9"/>
      <c r="N568" s="10"/>
      <c r="O568" s="10"/>
      <c r="P568" s="10"/>
      <c r="Q568" s="10"/>
      <c r="R568" s="10"/>
      <c r="S568" s="10"/>
    </row>
    <row r="569">
      <c r="J569" s="8"/>
      <c r="K569" s="8"/>
      <c r="M569" s="9"/>
      <c r="N569" s="10"/>
      <c r="O569" s="10"/>
      <c r="P569" s="10"/>
      <c r="Q569" s="10"/>
      <c r="R569" s="10"/>
      <c r="S569" s="10"/>
    </row>
    <row r="570">
      <c r="J570" s="8"/>
      <c r="K570" s="8"/>
      <c r="M570" s="9"/>
      <c r="N570" s="10"/>
      <c r="O570" s="10"/>
      <c r="P570" s="10"/>
      <c r="Q570" s="10"/>
      <c r="R570" s="10"/>
      <c r="S570" s="10"/>
    </row>
    <row r="571">
      <c r="J571" s="8"/>
      <c r="K571" s="8"/>
      <c r="M571" s="9"/>
      <c r="N571" s="10"/>
      <c r="O571" s="10"/>
      <c r="P571" s="10"/>
      <c r="Q571" s="10"/>
      <c r="R571" s="10"/>
      <c r="S571" s="10"/>
    </row>
    <row r="572">
      <c r="J572" s="8"/>
      <c r="K572" s="8"/>
      <c r="M572" s="9"/>
      <c r="N572" s="10"/>
      <c r="O572" s="10"/>
      <c r="P572" s="10"/>
      <c r="Q572" s="10"/>
      <c r="R572" s="10"/>
      <c r="S572" s="10"/>
    </row>
    <row r="573">
      <c r="J573" s="8"/>
      <c r="K573" s="8"/>
      <c r="M573" s="9"/>
      <c r="N573" s="10"/>
      <c r="O573" s="10"/>
      <c r="P573" s="10"/>
      <c r="Q573" s="10"/>
      <c r="R573" s="10"/>
      <c r="S573" s="10"/>
    </row>
    <row r="574">
      <c r="J574" s="8"/>
      <c r="K574" s="8"/>
      <c r="M574" s="9"/>
      <c r="N574" s="10"/>
      <c r="O574" s="10"/>
      <c r="P574" s="10"/>
      <c r="Q574" s="10"/>
      <c r="R574" s="10"/>
      <c r="S574" s="10"/>
    </row>
    <row r="575">
      <c r="J575" s="8"/>
      <c r="K575" s="8"/>
      <c r="M575" s="9"/>
      <c r="N575" s="10"/>
      <c r="O575" s="10"/>
      <c r="P575" s="10"/>
      <c r="Q575" s="10"/>
      <c r="R575" s="10"/>
      <c r="S575" s="10"/>
    </row>
    <row r="576">
      <c r="J576" s="8"/>
      <c r="K576" s="8"/>
      <c r="M576" s="9"/>
      <c r="N576" s="10"/>
      <c r="O576" s="10"/>
      <c r="P576" s="10"/>
      <c r="Q576" s="10"/>
      <c r="R576" s="10"/>
      <c r="S576" s="10"/>
    </row>
    <row r="577">
      <c r="J577" s="8"/>
      <c r="K577" s="8"/>
      <c r="M577" s="9"/>
      <c r="N577" s="10"/>
      <c r="O577" s="10"/>
      <c r="P577" s="10"/>
      <c r="Q577" s="10"/>
      <c r="R577" s="10"/>
      <c r="S577" s="10"/>
    </row>
    <row r="578">
      <c r="J578" s="8"/>
      <c r="K578" s="8"/>
      <c r="M578" s="9"/>
      <c r="N578" s="10"/>
      <c r="O578" s="10"/>
      <c r="P578" s="10"/>
      <c r="Q578" s="10"/>
      <c r="R578" s="10"/>
      <c r="S578" s="10"/>
    </row>
    <row r="579">
      <c r="J579" s="8"/>
      <c r="K579" s="8"/>
      <c r="M579" s="9"/>
      <c r="N579" s="10"/>
      <c r="O579" s="10"/>
      <c r="P579" s="10"/>
      <c r="Q579" s="10"/>
      <c r="R579" s="10"/>
      <c r="S579" s="10"/>
    </row>
    <row r="580">
      <c r="J580" s="8"/>
      <c r="K580" s="8"/>
      <c r="M580" s="9"/>
      <c r="N580" s="10"/>
      <c r="O580" s="10"/>
      <c r="P580" s="10"/>
      <c r="Q580" s="10"/>
      <c r="R580" s="10"/>
      <c r="S580" s="10"/>
    </row>
    <row r="581">
      <c r="J581" s="8"/>
      <c r="K581" s="8"/>
      <c r="M581" s="9"/>
      <c r="N581" s="10"/>
      <c r="O581" s="10"/>
      <c r="P581" s="10"/>
      <c r="Q581" s="10"/>
      <c r="R581" s="10"/>
      <c r="S581" s="10"/>
    </row>
    <row r="582">
      <c r="J582" s="8"/>
      <c r="K582" s="8"/>
      <c r="M582" s="9"/>
      <c r="N582" s="10"/>
      <c r="O582" s="10"/>
      <c r="P582" s="10"/>
      <c r="Q582" s="10"/>
      <c r="R582" s="10"/>
      <c r="S582" s="10"/>
    </row>
    <row r="583">
      <c r="J583" s="8"/>
      <c r="K583" s="8"/>
      <c r="M583" s="9"/>
      <c r="N583" s="10"/>
      <c r="O583" s="10"/>
      <c r="P583" s="10"/>
      <c r="Q583" s="10"/>
      <c r="R583" s="10"/>
      <c r="S583" s="10"/>
    </row>
    <row r="584">
      <c r="J584" s="8"/>
      <c r="K584" s="8"/>
      <c r="M584" s="9"/>
      <c r="N584" s="10"/>
      <c r="O584" s="10"/>
      <c r="P584" s="10"/>
      <c r="Q584" s="10"/>
      <c r="R584" s="10"/>
      <c r="S584" s="10"/>
    </row>
    <row r="585">
      <c r="J585" s="8"/>
      <c r="K585" s="8"/>
      <c r="M585" s="9"/>
      <c r="N585" s="10"/>
      <c r="O585" s="10"/>
      <c r="P585" s="10"/>
      <c r="Q585" s="10"/>
      <c r="R585" s="10"/>
      <c r="S585" s="10"/>
    </row>
    <row r="586">
      <c r="J586" s="8"/>
      <c r="K586" s="8"/>
      <c r="M586" s="9"/>
      <c r="N586" s="10"/>
      <c r="O586" s="10"/>
      <c r="P586" s="10"/>
      <c r="Q586" s="10"/>
      <c r="R586" s="10"/>
      <c r="S586" s="10"/>
    </row>
    <row r="587">
      <c r="J587" s="8"/>
      <c r="K587" s="8"/>
      <c r="M587" s="9"/>
      <c r="N587" s="10"/>
      <c r="O587" s="10"/>
      <c r="P587" s="10"/>
      <c r="Q587" s="10"/>
      <c r="R587" s="10"/>
      <c r="S587" s="10"/>
    </row>
    <row r="588">
      <c r="J588" s="8"/>
      <c r="K588" s="8"/>
      <c r="M588" s="9"/>
      <c r="N588" s="10"/>
      <c r="O588" s="10"/>
      <c r="P588" s="10"/>
      <c r="Q588" s="10"/>
      <c r="R588" s="10"/>
      <c r="S588" s="10"/>
    </row>
    <row r="589">
      <c r="J589" s="8"/>
      <c r="K589" s="8"/>
      <c r="M589" s="9"/>
      <c r="N589" s="10"/>
      <c r="O589" s="10"/>
      <c r="P589" s="10"/>
      <c r="Q589" s="10"/>
      <c r="R589" s="10"/>
      <c r="S589" s="10"/>
    </row>
    <row r="590">
      <c r="J590" s="8"/>
      <c r="K590" s="8"/>
      <c r="M590" s="9"/>
      <c r="N590" s="10"/>
      <c r="O590" s="10"/>
      <c r="P590" s="10"/>
      <c r="Q590" s="10"/>
      <c r="R590" s="10"/>
      <c r="S590" s="10"/>
    </row>
    <row r="591">
      <c r="J591" s="8"/>
      <c r="K591" s="8"/>
      <c r="M591" s="9"/>
      <c r="N591" s="10"/>
      <c r="O591" s="10"/>
      <c r="P591" s="10"/>
      <c r="Q591" s="10"/>
      <c r="R591" s="10"/>
      <c r="S591" s="10"/>
    </row>
    <row r="592">
      <c r="J592" s="8"/>
      <c r="K592" s="8"/>
      <c r="M592" s="9"/>
      <c r="N592" s="10"/>
      <c r="O592" s="10"/>
      <c r="P592" s="10"/>
      <c r="Q592" s="10"/>
      <c r="R592" s="10"/>
      <c r="S592" s="10"/>
    </row>
    <row r="593">
      <c r="J593" s="8"/>
      <c r="K593" s="8"/>
      <c r="M593" s="9"/>
      <c r="N593" s="10"/>
      <c r="O593" s="10"/>
      <c r="P593" s="10"/>
      <c r="Q593" s="10"/>
      <c r="R593" s="10"/>
      <c r="S593" s="10"/>
    </row>
    <row r="594">
      <c r="J594" s="8"/>
      <c r="K594" s="8"/>
      <c r="M594" s="9"/>
      <c r="N594" s="10"/>
      <c r="O594" s="10"/>
      <c r="P594" s="10"/>
      <c r="Q594" s="10"/>
      <c r="R594" s="10"/>
      <c r="S594" s="10"/>
    </row>
    <row r="595">
      <c r="J595" s="8"/>
      <c r="K595" s="8"/>
      <c r="M595" s="9"/>
      <c r="N595" s="10"/>
      <c r="O595" s="10"/>
      <c r="P595" s="10"/>
      <c r="Q595" s="10"/>
      <c r="R595" s="10"/>
      <c r="S595" s="10"/>
    </row>
    <row r="596">
      <c r="J596" s="8"/>
      <c r="K596" s="8"/>
      <c r="M596" s="9"/>
      <c r="N596" s="10"/>
      <c r="O596" s="10"/>
      <c r="P596" s="10"/>
      <c r="Q596" s="10"/>
      <c r="R596" s="10"/>
      <c r="S596" s="10"/>
    </row>
    <row r="597">
      <c r="J597" s="8"/>
      <c r="K597" s="8"/>
      <c r="M597" s="9"/>
      <c r="N597" s="10"/>
      <c r="O597" s="10"/>
      <c r="P597" s="10"/>
      <c r="Q597" s="10"/>
      <c r="R597" s="10"/>
      <c r="S597" s="10"/>
    </row>
    <row r="598">
      <c r="J598" s="8"/>
      <c r="K598" s="8"/>
      <c r="M598" s="9"/>
      <c r="N598" s="10"/>
      <c r="O598" s="10"/>
      <c r="P598" s="10"/>
      <c r="Q598" s="10"/>
      <c r="R598" s="10"/>
      <c r="S598" s="10"/>
    </row>
    <row r="599">
      <c r="J599" s="8"/>
      <c r="K599" s="8"/>
      <c r="M599" s="9"/>
      <c r="N599" s="10"/>
      <c r="O599" s="10"/>
      <c r="P599" s="10"/>
      <c r="Q599" s="10"/>
      <c r="R599" s="10"/>
      <c r="S599" s="10"/>
    </row>
    <row r="600">
      <c r="J600" s="8"/>
      <c r="K600" s="8"/>
      <c r="M600" s="9"/>
      <c r="N600" s="10"/>
      <c r="O600" s="10"/>
      <c r="P600" s="10"/>
      <c r="Q600" s="10"/>
      <c r="R600" s="10"/>
      <c r="S600" s="10"/>
    </row>
    <row r="601">
      <c r="J601" s="8"/>
      <c r="K601" s="8"/>
      <c r="M601" s="9"/>
      <c r="N601" s="10"/>
      <c r="O601" s="10"/>
      <c r="P601" s="10"/>
      <c r="Q601" s="10"/>
      <c r="R601" s="10"/>
      <c r="S601" s="10"/>
    </row>
    <row r="602">
      <c r="J602" s="8"/>
      <c r="K602" s="8"/>
      <c r="M602" s="9"/>
      <c r="N602" s="10"/>
      <c r="O602" s="10"/>
      <c r="P602" s="10"/>
      <c r="Q602" s="10"/>
      <c r="R602" s="10"/>
      <c r="S602" s="10"/>
    </row>
    <row r="603">
      <c r="J603" s="8"/>
      <c r="K603" s="8"/>
      <c r="M603" s="9"/>
      <c r="N603" s="10"/>
      <c r="O603" s="10"/>
      <c r="P603" s="10"/>
      <c r="Q603" s="10"/>
      <c r="R603" s="10"/>
      <c r="S603" s="10"/>
    </row>
    <row r="604">
      <c r="J604" s="8"/>
      <c r="K604" s="8"/>
      <c r="M604" s="9"/>
      <c r="N604" s="10"/>
      <c r="O604" s="10"/>
      <c r="P604" s="10"/>
      <c r="Q604" s="10"/>
      <c r="R604" s="10"/>
      <c r="S604" s="10"/>
    </row>
    <row r="605">
      <c r="J605" s="8"/>
      <c r="K605" s="8"/>
      <c r="M605" s="9"/>
      <c r="N605" s="10"/>
      <c r="O605" s="10"/>
      <c r="P605" s="10"/>
      <c r="Q605" s="10"/>
      <c r="R605" s="10"/>
      <c r="S605" s="10"/>
    </row>
    <row r="606">
      <c r="J606" s="8"/>
      <c r="K606" s="8"/>
      <c r="M606" s="9"/>
      <c r="N606" s="10"/>
      <c r="O606" s="10"/>
      <c r="P606" s="10"/>
      <c r="Q606" s="10"/>
      <c r="R606" s="10"/>
      <c r="S606" s="10"/>
    </row>
    <row r="607">
      <c r="J607" s="8"/>
      <c r="K607" s="8"/>
      <c r="M607" s="9"/>
      <c r="N607" s="10"/>
      <c r="O607" s="10"/>
      <c r="P607" s="10"/>
      <c r="Q607" s="10"/>
      <c r="R607" s="10"/>
      <c r="S607" s="10"/>
    </row>
    <row r="608">
      <c r="J608" s="8"/>
      <c r="K608" s="8"/>
      <c r="M608" s="9"/>
      <c r="N608" s="10"/>
      <c r="O608" s="10"/>
      <c r="P608" s="10"/>
      <c r="Q608" s="10"/>
      <c r="R608" s="10"/>
      <c r="S608" s="10"/>
    </row>
    <row r="609">
      <c r="J609" s="8"/>
      <c r="K609" s="8"/>
      <c r="M609" s="9"/>
      <c r="N609" s="10"/>
      <c r="O609" s="10"/>
      <c r="P609" s="10"/>
      <c r="Q609" s="10"/>
      <c r="R609" s="10"/>
      <c r="S609" s="10"/>
    </row>
    <row r="610">
      <c r="J610" s="8"/>
      <c r="K610" s="8"/>
      <c r="M610" s="9"/>
      <c r="N610" s="10"/>
      <c r="O610" s="10"/>
      <c r="P610" s="10"/>
      <c r="Q610" s="10"/>
      <c r="R610" s="10"/>
      <c r="S610" s="10"/>
    </row>
    <row r="611">
      <c r="J611" s="8"/>
      <c r="K611" s="8"/>
      <c r="M611" s="9"/>
      <c r="N611" s="10"/>
      <c r="O611" s="10"/>
      <c r="P611" s="10"/>
      <c r="Q611" s="10"/>
      <c r="R611" s="10"/>
      <c r="S611" s="10"/>
    </row>
    <row r="612">
      <c r="J612" s="8"/>
      <c r="K612" s="8"/>
      <c r="M612" s="9"/>
      <c r="N612" s="10"/>
      <c r="O612" s="10"/>
      <c r="P612" s="10"/>
      <c r="Q612" s="10"/>
      <c r="R612" s="10"/>
      <c r="S612" s="10"/>
    </row>
    <row r="613">
      <c r="J613" s="8"/>
      <c r="K613" s="8"/>
      <c r="M613" s="9"/>
      <c r="N613" s="10"/>
      <c r="O613" s="10"/>
      <c r="P613" s="10"/>
      <c r="Q613" s="10"/>
      <c r="R613" s="10"/>
      <c r="S613" s="10"/>
    </row>
    <row r="614">
      <c r="J614" s="8"/>
      <c r="K614" s="8"/>
      <c r="M614" s="9"/>
      <c r="N614" s="10"/>
      <c r="O614" s="10"/>
      <c r="P614" s="10"/>
      <c r="Q614" s="10"/>
      <c r="R614" s="10"/>
      <c r="S614" s="10"/>
    </row>
    <row r="615">
      <c r="J615" s="8"/>
      <c r="K615" s="8"/>
      <c r="M615" s="9"/>
      <c r="N615" s="10"/>
      <c r="O615" s="10"/>
      <c r="P615" s="10"/>
      <c r="Q615" s="10"/>
      <c r="R615" s="10"/>
      <c r="S615" s="10"/>
    </row>
    <row r="616">
      <c r="J616" s="8"/>
      <c r="K616" s="8"/>
      <c r="M616" s="9"/>
      <c r="N616" s="10"/>
      <c r="O616" s="10"/>
      <c r="P616" s="10"/>
      <c r="Q616" s="10"/>
      <c r="R616" s="10"/>
      <c r="S616" s="10"/>
    </row>
    <row r="617">
      <c r="J617" s="8"/>
      <c r="K617" s="8"/>
      <c r="M617" s="9"/>
      <c r="N617" s="10"/>
      <c r="O617" s="10"/>
      <c r="P617" s="10"/>
      <c r="Q617" s="10"/>
      <c r="R617" s="10"/>
      <c r="S617" s="10"/>
    </row>
    <row r="618">
      <c r="J618" s="8"/>
      <c r="K618" s="8"/>
      <c r="M618" s="9"/>
      <c r="N618" s="10"/>
      <c r="O618" s="10"/>
      <c r="P618" s="10"/>
      <c r="Q618" s="10"/>
      <c r="R618" s="10"/>
      <c r="S618" s="10"/>
    </row>
    <row r="619">
      <c r="J619" s="8"/>
      <c r="K619" s="8"/>
      <c r="M619" s="9"/>
      <c r="N619" s="10"/>
      <c r="O619" s="10"/>
      <c r="P619" s="10"/>
      <c r="Q619" s="10"/>
      <c r="R619" s="10"/>
      <c r="S619" s="10"/>
    </row>
    <row r="620">
      <c r="J620" s="8"/>
      <c r="K620" s="8"/>
      <c r="M620" s="9"/>
      <c r="N620" s="10"/>
      <c r="O620" s="10"/>
      <c r="P620" s="10"/>
      <c r="Q620" s="10"/>
      <c r="R620" s="10"/>
      <c r="S620" s="10"/>
    </row>
    <row r="621">
      <c r="J621" s="8"/>
      <c r="K621" s="8"/>
      <c r="M621" s="9"/>
      <c r="N621" s="10"/>
      <c r="O621" s="10"/>
      <c r="P621" s="10"/>
      <c r="Q621" s="10"/>
      <c r="R621" s="10"/>
      <c r="S621" s="10"/>
    </row>
    <row r="622">
      <c r="J622" s="8"/>
      <c r="K622" s="8"/>
      <c r="M622" s="9"/>
      <c r="N622" s="10"/>
      <c r="O622" s="10"/>
      <c r="P622" s="10"/>
      <c r="Q622" s="10"/>
      <c r="R622" s="10"/>
      <c r="S622" s="10"/>
    </row>
    <row r="623">
      <c r="J623" s="8"/>
      <c r="K623" s="8"/>
      <c r="M623" s="9"/>
      <c r="N623" s="10"/>
      <c r="O623" s="10"/>
      <c r="P623" s="10"/>
      <c r="Q623" s="10"/>
      <c r="R623" s="10"/>
      <c r="S623" s="10"/>
    </row>
    <row r="624">
      <c r="J624" s="8"/>
      <c r="K624" s="8"/>
      <c r="M624" s="9"/>
      <c r="N624" s="10"/>
      <c r="O624" s="10"/>
      <c r="P624" s="10"/>
      <c r="Q624" s="10"/>
      <c r="R624" s="10"/>
      <c r="S624" s="10"/>
    </row>
    <row r="625">
      <c r="J625" s="8"/>
      <c r="K625" s="8"/>
      <c r="M625" s="9"/>
      <c r="N625" s="10"/>
      <c r="O625" s="10"/>
      <c r="P625" s="10"/>
      <c r="Q625" s="10"/>
      <c r="R625" s="10"/>
      <c r="S625" s="10"/>
    </row>
    <row r="626">
      <c r="J626" s="8"/>
      <c r="K626" s="8"/>
      <c r="M626" s="9"/>
      <c r="N626" s="10"/>
      <c r="O626" s="10"/>
      <c r="P626" s="10"/>
      <c r="Q626" s="10"/>
      <c r="R626" s="10"/>
      <c r="S626" s="10"/>
    </row>
    <row r="627">
      <c r="J627" s="8"/>
      <c r="K627" s="8"/>
      <c r="M627" s="9"/>
      <c r="N627" s="10"/>
      <c r="O627" s="10"/>
      <c r="P627" s="10"/>
      <c r="Q627" s="10"/>
      <c r="R627" s="10"/>
      <c r="S627" s="10"/>
    </row>
    <row r="628">
      <c r="J628" s="8"/>
      <c r="K628" s="8"/>
      <c r="M628" s="9"/>
      <c r="N628" s="10"/>
      <c r="O628" s="10"/>
      <c r="P628" s="10"/>
      <c r="Q628" s="10"/>
      <c r="R628" s="10"/>
      <c r="S628" s="10"/>
    </row>
    <row r="629">
      <c r="J629" s="8"/>
      <c r="K629" s="8"/>
      <c r="M629" s="9"/>
      <c r="N629" s="10"/>
      <c r="O629" s="10"/>
      <c r="P629" s="10"/>
      <c r="Q629" s="10"/>
      <c r="R629" s="10"/>
      <c r="S629" s="10"/>
    </row>
    <row r="630">
      <c r="J630" s="8"/>
      <c r="K630" s="8"/>
      <c r="M630" s="9"/>
      <c r="N630" s="10"/>
      <c r="O630" s="10"/>
      <c r="P630" s="10"/>
      <c r="Q630" s="10"/>
      <c r="R630" s="10"/>
      <c r="S630" s="10"/>
    </row>
    <row r="631">
      <c r="J631" s="8"/>
      <c r="K631" s="8"/>
      <c r="M631" s="9"/>
      <c r="N631" s="10"/>
      <c r="O631" s="10"/>
      <c r="P631" s="10"/>
      <c r="Q631" s="10"/>
      <c r="R631" s="10"/>
      <c r="S631" s="10"/>
    </row>
    <row r="632">
      <c r="J632" s="8"/>
      <c r="K632" s="8"/>
      <c r="M632" s="9"/>
      <c r="N632" s="10"/>
      <c r="O632" s="10"/>
      <c r="P632" s="10"/>
      <c r="Q632" s="10"/>
      <c r="R632" s="10"/>
      <c r="S632" s="10"/>
    </row>
    <row r="633">
      <c r="J633" s="8"/>
      <c r="K633" s="8"/>
      <c r="M633" s="9"/>
      <c r="N633" s="10"/>
      <c r="O633" s="10"/>
      <c r="P633" s="10"/>
      <c r="Q633" s="10"/>
      <c r="R633" s="10"/>
      <c r="S633" s="10"/>
    </row>
    <row r="634">
      <c r="J634" s="8"/>
      <c r="K634" s="8"/>
      <c r="M634" s="9"/>
      <c r="N634" s="10"/>
      <c r="O634" s="10"/>
      <c r="P634" s="10"/>
      <c r="Q634" s="10"/>
      <c r="R634" s="10"/>
      <c r="S634" s="10"/>
    </row>
    <row r="635">
      <c r="J635" s="8"/>
      <c r="K635" s="8"/>
      <c r="M635" s="9"/>
      <c r="N635" s="10"/>
      <c r="O635" s="10"/>
      <c r="P635" s="10"/>
      <c r="Q635" s="10"/>
      <c r="R635" s="10"/>
      <c r="S635" s="10"/>
    </row>
    <row r="636">
      <c r="J636" s="8"/>
      <c r="K636" s="8"/>
      <c r="M636" s="9"/>
      <c r="N636" s="10"/>
      <c r="O636" s="10"/>
      <c r="P636" s="10"/>
      <c r="Q636" s="10"/>
      <c r="R636" s="10"/>
      <c r="S636" s="10"/>
    </row>
    <row r="637">
      <c r="J637" s="8"/>
      <c r="K637" s="8"/>
      <c r="M637" s="9"/>
      <c r="N637" s="10"/>
      <c r="O637" s="10"/>
      <c r="P637" s="10"/>
      <c r="Q637" s="10"/>
      <c r="R637" s="10"/>
      <c r="S637" s="10"/>
    </row>
    <row r="638">
      <c r="J638" s="8"/>
      <c r="K638" s="8"/>
      <c r="M638" s="9"/>
      <c r="N638" s="10"/>
      <c r="O638" s="10"/>
      <c r="P638" s="10"/>
      <c r="Q638" s="10"/>
      <c r="R638" s="10"/>
      <c r="S638" s="10"/>
    </row>
    <row r="639">
      <c r="J639" s="8"/>
      <c r="K639" s="8"/>
      <c r="M639" s="9"/>
      <c r="N639" s="10"/>
      <c r="O639" s="10"/>
      <c r="P639" s="10"/>
      <c r="Q639" s="10"/>
      <c r="R639" s="10"/>
      <c r="S639" s="10"/>
    </row>
    <row r="640">
      <c r="J640" s="8"/>
      <c r="K640" s="8"/>
      <c r="M640" s="9"/>
      <c r="N640" s="10"/>
      <c r="O640" s="10"/>
      <c r="P640" s="10"/>
      <c r="Q640" s="10"/>
      <c r="R640" s="10"/>
      <c r="S640" s="10"/>
    </row>
    <row r="641">
      <c r="J641" s="8"/>
      <c r="K641" s="8"/>
      <c r="M641" s="9"/>
      <c r="N641" s="10"/>
      <c r="O641" s="10"/>
      <c r="P641" s="10"/>
      <c r="Q641" s="10"/>
      <c r="R641" s="10"/>
      <c r="S641" s="10"/>
    </row>
    <row r="642">
      <c r="J642" s="8"/>
      <c r="K642" s="8"/>
      <c r="M642" s="9"/>
      <c r="N642" s="10"/>
      <c r="O642" s="10"/>
      <c r="P642" s="10"/>
      <c r="Q642" s="10"/>
      <c r="R642" s="10"/>
      <c r="S642" s="10"/>
    </row>
    <row r="643">
      <c r="J643" s="8"/>
      <c r="K643" s="8"/>
      <c r="M643" s="9"/>
      <c r="N643" s="10"/>
      <c r="O643" s="10"/>
      <c r="P643" s="10"/>
      <c r="Q643" s="10"/>
      <c r="R643" s="10"/>
      <c r="S643" s="10"/>
    </row>
    <row r="644">
      <c r="J644" s="8"/>
      <c r="K644" s="8"/>
      <c r="M644" s="9"/>
      <c r="N644" s="10"/>
      <c r="O644" s="10"/>
      <c r="P644" s="10"/>
      <c r="Q644" s="10"/>
      <c r="R644" s="10"/>
      <c r="S644" s="10"/>
    </row>
    <row r="645">
      <c r="J645" s="8"/>
      <c r="K645" s="8"/>
      <c r="M645" s="9"/>
      <c r="N645" s="10"/>
      <c r="O645" s="10"/>
      <c r="P645" s="10"/>
      <c r="Q645" s="10"/>
      <c r="R645" s="10"/>
      <c r="S645" s="10"/>
    </row>
    <row r="646">
      <c r="J646" s="8"/>
      <c r="K646" s="8"/>
      <c r="M646" s="9"/>
      <c r="N646" s="10"/>
      <c r="O646" s="10"/>
      <c r="P646" s="10"/>
      <c r="Q646" s="10"/>
      <c r="R646" s="10"/>
      <c r="S646" s="10"/>
    </row>
    <row r="647">
      <c r="J647" s="8"/>
      <c r="K647" s="8"/>
      <c r="M647" s="9"/>
      <c r="N647" s="10"/>
      <c r="O647" s="10"/>
      <c r="P647" s="10"/>
      <c r="Q647" s="10"/>
      <c r="R647" s="10"/>
      <c r="S647" s="10"/>
    </row>
    <row r="648">
      <c r="J648" s="8"/>
      <c r="K648" s="8"/>
      <c r="M648" s="9"/>
      <c r="N648" s="10"/>
      <c r="O648" s="10"/>
      <c r="P648" s="10"/>
      <c r="Q648" s="10"/>
      <c r="R648" s="10"/>
      <c r="S648" s="10"/>
    </row>
    <row r="649">
      <c r="J649" s="8"/>
      <c r="K649" s="8"/>
      <c r="M649" s="9"/>
      <c r="N649" s="10"/>
      <c r="O649" s="10"/>
      <c r="P649" s="10"/>
      <c r="Q649" s="10"/>
      <c r="R649" s="10"/>
      <c r="S649" s="10"/>
    </row>
    <row r="650">
      <c r="J650" s="8"/>
      <c r="K650" s="8"/>
      <c r="M650" s="9"/>
      <c r="N650" s="10"/>
      <c r="O650" s="10"/>
      <c r="P650" s="10"/>
      <c r="Q650" s="10"/>
      <c r="R650" s="10"/>
      <c r="S650" s="10"/>
    </row>
    <row r="651">
      <c r="J651" s="8"/>
      <c r="K651" s="8"/>
      <c r="M651" s="9"/>
      <c r="N651" s="10"/>
      <c r="O651" s="10"/>
      <c r="P651" s="10"/>
      <c r="Q651" s="10"/>
      <c r="R651" s="10"/>
      <c r="S651" s="10"/>
    </row>
    <row r="652">
      <c r="J652" s="8"/>
      <c r="K652" s="8"/>
      <c r="M652" s="9"/>
      <c r="N652" s="10"/>
      <c r="O652" s="10"/>
      <c r="P652" s="10"/>
      <c r="Q652" s="10"/>
      <c r="R652" s="10"/>
      <c r="S652" s="10"/>
    </row>
    <row r="653">
      <c r="J653" s="8"/>
      <c r="K653" s="8"/>
      <c r="M653" s="9"/>
      <c r="N653" s="10"/>
      <c r="O653" s="10"/>
      <c r="P653" s="10"/>
      <c r="Q653" s="10"/>
      <c r="R653" s="10"/>
      <c r="S653" s="10"/>
    </row>
    <row r="654">
      <c r="J654" s="8"/>
      <c r="K654" s="8"/>
      <c r="M654" s="9"/>
      <c r="N654" s="10"/>
      <c r="O654" s="10"/>
      <c r="P654" s="10"/>
      <c r="Q654" s="10"/>
      <c r="R654" s="10"/>
      <c r="S654" s="10"/>
    </row>
    <row r="655">
      <c r="J655" s="8"/>
      <c r="K655" s="8"/>
      <c r="M655" s="9"/>
      <c r="N655" s="10"/>
      <c r="O655" s="10"/>
      <c r="P655" s="10"/>
      <c r="Q655" s="10"/>
      <c r="R655" s="10"/>
      <c r="S655" s="10"/>
    </row>
    <row r="656">
      <c r="J656" s="8"/>
      <c r="K656" s="8"/>
      <c r="M656" s="9"/>
      <c r="N656" s="10"/>
      <c r="O656" s="10"/>
      <c r="P656" s="10"/>
      <c r="Q656" s="10"/>
      <c r="R656" s="10"/>
      <c r="S656" s="10"/>
    </row>
    <row r="657">
      <c r="J657" s="8"/>
      <c r="K657" s="8"/>
      <c r="M657" s="9"/>
      <c r="N657" s="10"/>
      <c r="O657" s="10"/>
      <c r="P657" s="10"/>
      <c r="Q657" s="10"/>
      <c r="R657" s="10"/>
      <c r="S657" s="10"/>
    </row>
    <row r="658">
      <c r="J658" s="8"/>
      <c r="K658" s="8"/>
      <c r="M658" s="9"/>
      <c r="N658" s="10"/>
      <c r="O658" s="10"/>
      <c r="P658" s="10"/>
      <c r="Q658" s="10"/>
      <c r="R658" s="10"/>
      <c r="S658" s="10"/>
    </row>
    <row r="659">
      <c r="J659" s="8"/>
      <c r="K659" s="8"/>
      <c r="M659" s="9"/>
      <c r="N659" s="10"/>
      <c r="O659" s="10"/>
      <c r="P659" s="10"/>
      <c r="Q659" s="10"/>
      <c r="R659" s="10"/>
      <c r="S659" s="10"/>
    </row>
    <row r="660">
      <c r="J660" s="8"/>
      <c r="K660" s="8"/>
      <c r="M660" s="9"/>
      <c r="N660" s="10"/>
      <c r="O660" s="10"/>
      <c r="P660" s="10"/>
      <c r="Q660" s="10"/>
      <c r="R660" s="10"/>
      <c r="S660" s="10"/>
    </row>
    <row r="661">
      <c r="J661" s="8"/>
      <c r="K661" s="8"/>
      <c r="M661" s="9"/>
      <c r="N661" s="10"/>
      <c r="O661" s="10"/>
      <c r="P661" s="10"/>
      <c r="Q661" s="10"/>
      <c r="R661" s="10"/>
      <c r="S661" s="10"/>
    </row>
    <row r="662">
      <c r="J662" s="8"/>
      <c r="K662" s="8"/>
      <c r="M662" s="9"/>
      <c r="N662" s="10"/>
      <c r="O662" s="10"/>
      <c r="P662" s="10"/>
      <c r="Q662" s="10"/>
      <c r="R662" s="10"/>
      <c r="S662" s="10"/>
    </row>
    <row r="663">
      <c r="J663" s="8"/>
      <c r="K663" s="8"/>
      <c r="M663" s="9"/>
      <c r="N663" s="10"/>
      <c r="O663" s="10"/>
      <c r="P663" s="10"/>
      <c r="Q663" s="10"/>
      <c r="R663" s="10"/>
      <c r="S663" s="10"/>
    </row>
    <row r="664">
      <c r="J664" s="8"/>
      <c r="K664" s="8"/>
      <c r="M664" s="9"/>
      <c r="N664" s="10"/>
      <c r="O664" s="10"/>
      <c r="P664" s="10"/>
      <c r="Q664" s="10"/>
      <c r="R664" s="10"/>
      <c r="S664" s="10"/>
    </row>
    <row r="665">
      <c r="J665" s="8"/>
      <c r="K665" s="8"/>
      <c r="M665" s="9"/>
      <c r="N665" s="10"/>
      <c r="O665" s="10"/>
      <c r="P665" s="10"/>
      <c r="Q665" s="10"/>
      <c r="R665" s="10"/>
      <c r="S665" s="10"/>
    </row>
    <row r="666">
      <c r="J666" s="8"/>
      <c r="K666" s="8"/>
      <c r="M666" s="9"/>
      <c r="N666" s="10"/>
      <c r="O666" s="10"/>
      <c r="P666" s="10"/>
      <c r="Q666" s="10"/>
      <c r="R666" s="10"/>
      <c r="S666" s="10"/>
    </row>
    <row r="667">
      <c r="J667" s="8"/>
      <c r="K667" s="8"/>
      <c r="M667" s="9"/>
      <c r="N667" s="10"/>
      <c r="O667" s="10"/>
      <c r="P667" s="10"/>
      <c r="Q667" s="10"/>
      <c r="R667" s="10"/>
      <c r="S667" s="10"/>
    </row>
    <row r="668">
      <c r="J668" s="8"/>
      <c r="K668" s="8"/>
      <c r="M668" s="9"/>
      <c r="N668" s="10"/>
      <c r="O668" s="10"/>
      <c r="P668" s="10"/>
      <c r="Q668" s="10"/>
      <c r="R668" s="10"/>
      <c r="S668" s="10"/>
    </row>
    <row r="669">
      <c r="J669" s="8"/>
      <c r="K669" s="8"/>
      <c r="M669" s="9"/>
      <c r="N669" s="10"/>
      <c r="O669" s="10"/>
      <c r="P669" s="10"/>
      <c r="Q669" s="10"/>
      <c r="R669" s="10"/>
      <c r="S669" s="10"/>
    </row>
    <row r="670">
      <c r="J670" s="8"/>
      <c r="K670" s="8"/>
      <c r="M670" s="9"/>
      <c r="N670" s="10"/>
      <c r="O670" s="10"/>
      <c r="P670" s="10"/>
      <c r="Q670" s="10"/>
      <c r="R670" s="10"/>
      <c r="S670" s="10"/>
    </row>
    <row r="671">
      <c r="J671" s="8"/>
      <c r="K671" s="8"/>
      <c r="M671" s="9"/>
      <c r="N671" s="10"/>
      <c r="O671" s="10"/>
      <c r="P671" s="10"/>
      <c r="Q671" s="10"/>
      <c r="R671" s="10"/>
      <c r="S671" s="10"/>
    </row>
    <row r="672">
      <c r="J672" s="8"/>
      <c r="K672" s="8"/>
      <c r="M672" s="9"/>
      <c r="N672" s="10"/>
      <c r="O672" s="10"/>
      <c r="P672" s="10"/>
      <c r="Q672" s="10"/>
      <c r="R672" s="10"/>
      <c r="S672" s="10"/>
    </row>
    <row r="673">
      <c r="J673" s="8"/>
      <c r="K673" s="8"/>
      <c r="M673" s="9"/>
      <c r="N673" s="10"/>
      <c r="O673" s="10"/>
      <c r="P673" s="10"/>
      <c r="Q673" s="10"/>
      <c r="R673" s="10"/>
      <c r="S673" s="10"/>
    </row>
    <row r="674">
      <c r="J674" s="8"/>
      <c r="K674" s="8"/>
      <c r="M674" s="9"/>
      <c r="N674" s="10"/>
      <c r="O674" s="10"/>
      <c r="P674" s="10"/>
      <c r="Q674" s="10"/>
      <c r="R674" s="10"/>
      <c r="S674" s="10"/>
    </row>
    <row r="675">
      <c r="J675" s="8"/>
      <c r="K675" s="8"/>
      <c r="M675" s="9"/>
      <c r="N675" s="10"/>
      <c r="O675" s="10"/>
      <c r="P675" s="10"/>
      <c r="Q675" s="10"/>
      <c r="R675" s="10"/>
      <c r="S675" s="10"/>
    </row>
    <row r="676">
      <c r="J676" s="8"/>
      <c r="K676" s="8"/>
      <c r="M676" s="9"/>
      <c r="N676" s="10"/>
      <c r="O676" s="10"/>
      <c r="P676" s="10"/>
      <c r="Q676" s="10"/>
      <c r="R676" s="10"/>
      <c r="S676" s="10"/>
    </row>
    <row r="677">
      <c r="J677" s="8"/>
      <c r="K677" s="8"/>
      <c r="M677" s="9"/>
      <c r="N677" s="10"/>
      <c r="O677" s="10"/>
      <c r="P677" s="10"/>
      <c r="Q677" s="10"/>
      <c r="R677" s="10"/>
      <c r="S677" s="10"/>
    </row>
    <row r="678">
      <c r="J678" s="8"/>
      <c r="K678" s="8"/>
      <c r="M678" s="9"/>
      <c r="N678" s="10"/>
      <c r="O678" s="10"/>
      <c r="P678" s="10"/>
      <c r="Q678" s="10"/>
      <c r="R678" s="10"/>
      <c r="S678" s="10"/>
    </row>
    <row r="679">
      <c r="J679" s="8"/>
      <c r="K679" s="8"/>
      <c r="M679" s="9"/>
      <c r="N679" s="10"/>
      <c r="O679" s="10"/>
      <c r="P679" s="10"/>
      <c r="Q679" s="10"/>
      <c r="R679" s="10"/>
      <c r="S679" s="10"/>
    </row>
    <row r="680">
      <c r="J680" s="8"/>
      <c r="K680" s="8"/>
      <c r="M680" s="9"/>
      <c r="N680" s="10"/>
      <c r="O680" s="10"/>
      <c r="P680" s="10"/>
      <c r="Q680" s="10"/>
      <c r="R680" s="10"/>
      <c r="S680" s="10"/>
    </row>
    <row r="681">
      <c r="J681" s="8"/>
      <c r="K681" s="8"/>
      <c r="M681" s="9"/>
      <c r="N681" s="10"/>
      <c r="O681" s="10"/>
      <c r="P681" s="10"/>
      <c r="Q681" s="10"/>
      <c r="R681" s="10"/>
      <c r="S681" s="10"/>
    </row>
    <row r="682">
      <c r="J682" s="8"/>
      <c r="K682" s="8"/>
      <c r="M682" s="9"/>
      <c r="N682" s="10"/>
      <c r="O682" s="10"/>
      <c r="P682" s="10"/>
      <c r="Q682" s="10"/>
      <c r="R682" s="10"/>
      <c r="S682" s="10"/>
    </row>
    <row r="683">
      <c r="J683" s="8"/>
      <c r="K683" s="8"/>
      <c r="M683" s="9"/>
      <c r="N683" s="10"/>
      <c r="O683" s="10"/>
      <c r="P683" s="10"/>
      <c r="Q683" s="10"/>
      <c r="R683" s="10"/>
      <c r="S683" s="10"/>
    </row>
    <row r="684">
      <c r="J684" s="8"/>
      <c r="K684" s="8"/>
      <c r="M684" s="9"/>
      <c r="N684" s="10"/>
      <c r="O684" s="10"/>
      <c r="P684" s="10"/>
      <c r="Q684" s="10"/>
      <c r="R684" s="10"/>
      <c r="S684" s="10"/>
    </row>
    <row r="685">
      <c r="J685" s="8"/>
      <c r="K685" s="8"/>
      <c r="M685" s="9"/>
      <c r="N685" s="10"/>
      <c r="O685" s="10"/>
      <c r="P685" s="10"/>
      <c r="Q685" s="10"/>
      <c r="R685" s="10"/>
      <c r="S685" s="10"/>
    </row>
    <row r="686">
      <c r="J686" s="8"/>
      <c r="K686" s="8"/>
      <c r="M686" s="9"/>
      <c r="N686" s="10"/>
      <c r="O686" s="10"/>
      <c r="P686" s="10"/>
      <c r="Q686" s="10"/>
      <c r="R686" s="10"/>
      <c r="S686" s="10"/>
    </row>
    <row r="687">
      <c r="J687" s="8"/>
      <c r="K687" s="8"/>
      <c r="M687" s="9"/>
      <c r="N687" s="10"/>
      <c r="O687" s="10"/>
      <c r="P687" s="10"/>
      <c r="Q687" s="10"/>
      <c r="R687" s="10"/>
      <c r="S687" s="10"/>
    </row>
    <row r="688">
      <c r="J688" s="8"/>
      <c r="K688" s="8"/>
      <c r="M688" s="9"/>
      <c r="N688" s="10"/>
      <c r="O688" s="10"/>
      <c r="P688" s="10"/>
      <c r="Q688" s="10"/>
      <c r="R688" s="10"/>
      <c r="S688" s="10"/>
    </row>
    <row r="689">
      <c r="J689" s="8"/>
      <c r="K689" s="8"/>
      <c r="M689" s="9"/>
      <c r="N689" s="10"/>
      <c r="O689" s="10"/>
      <c r="P689" s="10"/>
      <c r="Q689" s="10"/>
      <c r="R689" s="10"/>
      <c r="S689" s="10"/>
    </row>
    <row r="690">
      <c r="J690" s="8"/>
      <c r="K690" s="8"/>
      <c r="M690" s="9"/>
      <c r="N690" s="10"/>
      <c r="O690" s="10"/>
      <c r="P690" s="10"/>
      <c r="Q690" s="10"/>
      <c r="R690" s="10"/>
      <c r="S690" s="10"/>
    </row>
    <row r="691">
      <c r="J691" s="8"/>
      <c r="K691" s="8"/>
      <c r="M691" s="9"/>
      <c r="N691" s="10"/>
      <c r="O691" s="10"/>
      <c r="P691" s="10"/>
      <c r="Q691" s="10"/>
      <c r="R691" s="10"/>
      <c r="S691" s="10"/>
    </row>
    <row r="692">
      <c r="J692" s="8"/>
      <c r="K692" s="8"/>
      <c r="M692" s="9"/>
      <c r="N692" s="10"/>
      <c r="O692" s="10"/>
      <c r="P692" s="10"/>
      <c r="Q692" s="10"/>
      <c r="R692" s="10"/>
      <c r="S692" s="10"/>
    </row>
    <row r="693">
      <c r="J693" s="8"/>
      <c r="K693" s="8"/>
      <c r="M693" s="9"/>
      <c r="N693" s="10"/>
      <c r="O693" s="10"/>
      <c r="P693" s="10"/>
      <c r="Q693" s="10"/>
      <c r="R693" s="10"/>
      <c r="S693" s="10"/>
    </row>
    <row r="694">
      <c r="J694" s="8"/>
      <c r="K694" s="8"/>
      <c r="M694" s="9"/>
      <c r="N694" s="10"/>
      <c r="O694" s="10"/>
      <c r="P694" s="10"/>
      <c r="Q694" s="10"/>
      <c r="R694" s="10"/>
      <c r="S694" s="10"/>
    </row>
    <row r="695">
      <c r="J695" s="8"/>
      <c r="K695" s="8"/>
      <c r="M695" s="9"/>
      <c r="N695" s="10"/>
      <c r="O695" s="10"/>
      <c r="P695" s="10"/>
      <c r="Q695" s="10"/>
      <c r="R695" s="10"/>
      <c r="S695" s="10"/>
    </row>
    <row r="696">
      <c r="J696" s="8"/>
      <c r="K696" s="8"/>
      <c r="M696" s="9"/>
      <c r="N696" s="10"/>
      <c r="O696" s="10"/>
      <c r="P696" s="10"/>
      <c r="Q696" s="10"/>
      <c r="R696" s="10"/>
      <c r="S696" s="10"/>
    </row>
    <row r="697">
      <c r="J697" s="8"/>
      <c r="K697" s="8"/>
      <c r="M697" s="9"/>
      <c r="N697" s="10"/>
      <c r="O697" s="10"/>
      <c r="P697" s="10"/>
      <c r="Q697" s="10"/>
      <c r="R697" s="10"/>
      <c r="S697" s="10"/>
    </row>
    <row r="698">
      <c r="J698" s="8"/>
      <c r="K698" s="8"/>
      <c r="M698" s="9"/>
      <c r="N698" s="10"/>
      <c r="O698" s="10"/>
      <c r="P698" s="10"/>
      <c r="Q698" s="10"/>
      <c r="R698" s="10"/>
      <c r="S698" s="10"/>
    </row>
    <row r="699">
      <c r="J699" s="8"/>
      <c r="K699" s="8"/>
      <c r="M699" s="9"/>
      <c r="N699" s="10"/>
      <c r="O699" s="10"/>
      <c r="P699" s="10"/>
      <c r="Q699" s="10"/>
      <c r="R699" s="10"/>
      <c r="S699" s="10"/>
    </row>
    <row r="700">
      <c r="J700" s="8"/>
      <c r="K700" s="8"/>
      <c r="M700" s="9"/>
      <c r="N700" s="10"/>
      <c r="O700" s="10"/>
      <c r="P700" s="10"/>
      <c r="Q700" s="10"/>
      <c r="R700" s="10"/>
      <c r="S700" s="10"/>
    </row>
    <row r="701">
      <c r="J701" s="8"/>
      <c r="K701" s="8"/>
      <c r="M701" s="9"/>
      <c r="N701" s="10"/>
      <c r="O701" s="10"/>
      <c r="P701" s="10"/>
      <c r="Q701" s="10"/>
      <c r="R701" s="10"/>
      <c r="S701" s="10"/>
    </row>
    <row r="702">
      <c r="J702" s="8"/>
      <c r="K702" s="8"/>
      <c r="M702" s="9"/>
      <c r="N702" s="10"/>
      <c r="O702" s="10"/>
      <c r="P702" s="10"/>
      <c r="Q702" s="10"/>
      <c r="R702" s="10"/>
      <c r="S702" s="10"/>
    </row>
    <row r="703">
      <c r="J703" s="8"/>
      <c r="K703" s="8"/>
      <c r="M703" s="9"/>
      <c r="N703" s="10"/>
      <c r="O703" s="10"/>
      <c r="P703" s="10"/>
      <c r="Q703" s="10"/>
      <c r="R703" s="10"/>
      <c r="S703" s="10"/>
    </row>
    <row r="704">
      <c r="J704" s="8"/>
      <c r="K704" s="8"/>
      <c r="M704" s="9"/>
      <c r="N704" s="10"/>
      <c r="O704" s="10"/>
      <c r="P704" s="10"/>
      <c r="Q704" s="10"/>
      <c r="R704" s="10"/>
      <c r="S704" s="10"/>
    </row>
    <row r="705">
      <c r="J705" s="8"/>
      <c r="K705" s="8"/>
      <c r="M705" s="9"/>
      <c r="N705" s="10"/>
      <c r="O705" s="10"/>
      <c r="P705" s="10"/>
      <c r="Q705" s="10"/>
      <c r="R705" s="10"/>
      <c r="S705" s="10"/>
    </row>
    <row r="706">
      <c r="J706" s="8"/>
      <c r="K706" s="8"/>
      <c r="M706" s="9"/>
      <c r="N706" s="10"/>
      <c r="O706" s="10"/>
      <c r="P706" s="10"/>
      <c r="Q706" s="10"/>
      <c r="R706" s="10"/>
      <c r="S706" s="10"/>
    </row>
    <row r="707">
      <c r="J707" s="8"/>
      <c r="K707" s="8"/>
      <c r="M707" s="9"/>
      <c r="N707" s="10"/>
      <c r="O707" s="10"/>
      <c r="P707" s="10"/>
      <c r="Q707" s="10"/>
      <c r="R707" s="10"/>
      <c r="S707" s="10"/>
    </row>
    <row r="708">
      <c r="J708" s="8"/>
      <c r="K708" s="8"/>
      <c r="M708" s="9"/>
      <c r="N708" s="10"/>
      <c r="O708" s="10"/>
      <c r="P708" s="10"/>
      <c r="Q708" s="10"/>
      <c r="R708" s="10"/>
      <c r="S708" s="10"/>
    </row>
    <row r="709">
      <c r="J709" s="8"/>
      <c r="K709" s="8"/>
      <c r="M709" s="9"/>
      <c r="N709" s="10"/>
      <c r="O709" s="10"/>
      <c r="P709" s="10"/>
      <c r="Q709" s="10"/>
      <c r="R709" s="10"/>
      <c r="S709" s="10"/>
    </row>
    <row r="710">
      <c r="J710" s="8"/>
      <c r="K710" s="8"/>
      <c r="M710" s="9"/>
      <c r="N710" s="10"/>
      <c r="O710" s="10"/>
      <c r="P710" s="10"/>
      <c r="Q710" s="10"/>
      <c r="R710" s="10"/>
      <c r="S710" s="10"/>
    </row>
    <row r="711">
      <c r="J711" s="8"/>
      <c r="K711" s="8"/>
      <c r="M711" s="9"/>
      <c r="N711" s="10"/>
      <c r="O711" s="10"/>
      <c r="P711" s="10"/>
      <c r="Q711" s="10"/>
      <c r="R711" s="10"/>
      <c r="S711" s="10"/>
    </row>
    <row r="712">
      <c r="J712" s="8"/>
      <c r="K712" s="8"/>
      <c r="M712" s="9"/>
      <c r="N712" s="10"/>
      <c r="O712" s="10"/>
      <c r="P712" s="10"/>
      <c r="Q712" s="10"/>
      <c r="R712" s="10"/>
      <c r="S712" s="10"/>
    </row>
    <row r="713">
      <c r="J713" s="8"/>
      <c r="K713" s="8"/>
      <c r="M713" s="9"/>
      <c r="N713" s="10"/>
      <c r="O713" s="10"/>
      <c r="P713" s="10"/>
      <c r="Q713" s="10"/>
      <c r="R713" s="10"/>
      <c r="S713" s="10"/>
    </row>
    <row r="714">
      <c r="J714" s="8"/>
      <c r="K714" s="8"/>
      <c r="M714" s="9"/>
      <c r="N714" s="10"/>
      <c r="O714" s="10"/>
      <c r="P714" s="10"/>
      <c r="Q714" s="10"/>
      <c r="R714" s="10"/>
      <c r="S714" s="10"/>
    </row>
    <row r="715">
      <c r="J715" s="8"/>
      <c r="K715" s="8"/>
      <c r="M715" s="9"/>
      <c r="N715" s="10"/>
      <c r="O715" s="10"/>
      <c r="P715" s="10"/>
      <c r="Q715" s="10"/>
      <c r="R715" s="10"/>
      <c r="S715" s="10"/>
    </row>
    <row r="716">
      <c r="J716" s="8"/>
      <c r="K716" s="8"/>
      <c r="M716" s="9"/>
      <c r="N716" s="10"/>
      <c r="O716" s="10"/>
      <c r="P716" s="10"/>
      <c r="Q716" s="10"/>
      <c r="R716" s="10"/>
      <c r="S716" s="10"/>
    </row>
    <row r="717">
      <c r="J717" s="8"/>
      <c r="K717" s="8"/>
      <c r="M717" s="9"/>
      <c r="N717" s="10"/>
      <c r="O717" s="10"/>
      <c r="P717" s="10"/>
      <c r="Q717" s="10"/>
      <c r="R717" s="10"/>
      <c r="S717" s="10"/>
    </row>
    <row r="718">
      <c r="J718" s="8"/>
      <c r="K718" s="8"/>
      <c r="M718" s="9"/>
      <c r="N718" s="10"/>
      <c r="O718" s="10"/>
      <c r="P718" s="10"/>
      <c r="Q718" s="10"/>
      <c r="R718" s="10"/>
      <c r="S718" s="10"/>
    </row>
    <row r="719">
      <c r="J719" s="8"/>
      <c r="K719" s="8"/>
      <c r="M719" s="9"/>
      <c r="N719" s="10"/>
      <c r="O719" s="10"/>
      <c r="P719" s="10"/>
      <c r="Q719" s="10"/>
      <c r="R719" s="10"/>
      <c r="S719" s="10"/>
    </row>
    <row r="720">
      <c r="J720" s="8"/>
      <c r="K720" s="8"/>
      <c r="M720" s="9"/>
      <c r="N720" s="10"/>
      <c r="O720" s="10"/>
      <c r="P720" s="10"/>
      <c r="Q720" s="10"/>
      <c r="R720" s="10"/>
      <c r="S720" s="10"/>
    </row>
    <row r="721">
      <c r="J721" s="8"/>
      <c r="K721" s="8"/>
      <c r="M721" s="9"/>
      <c r="N721" s="10"/>
      <c r="O721" s="10"/>
      <c r="P721" s="10"/>
      <c r="Q721" s="10"/>
      <c r="R721" s="10"/>
      <c r="S721" s="10"/>
    </row>
    <row r="722">
      <c r="J722" s="8"/>
      <c r="K722" s="8"/>
      <c r="M722" s="9"/>
      <c r="N722" s="10"/>
      <c r="O722" s="10"/>
      <c r="P722" s="10"/>
      <c r="Q722" s="10"/>
      <c r="R722" s="10"/>
      <c r="S722" s="10"/>
    </row>
    <row r="723">
      <c r="J723" s="8"/>
      <c r="K723" s="8"/>
      <c r="M723" s="9"/>
      <c r="N723" s="10"/>
      <c r="O723" s="10"/>
      <c r="P723" s="10"/>
      <c r="Q723" s="10"/>
      <c r="R723" s="10"/>
      <c r="S723" s="10"/>
    </row>
    <row r="724">
      <c r="J724" s="8"/>
      <c r="K724" s="8"/>
      <c r="M724" s="9"/>
      <c r="N724" s="10"/>
      <c r="O724" s="10"/>
      <c r="P724" s="10"/>
      <c r="Q724" s="10"/>
      <c r="R724" s="10"/>
      <c r="S724" s="10"/>
    </row>
    <row r="725">
      <c r="J725" s="8"/>
      <c r="K725" s="8"/>
      <c r="M725" s="9"/>
      <c r="N725" s="10"/>
      <c r="O725" s="10"/>
      <c r="P725" s="10"/>
      <c r="Q725" s="10"/>
      <c r="R725" s="10"/>
      <c r="S725" s="10"/>
    </row>
    <row r="726">
      <c r="J726" s="8"/>
      <c r="K726" s="8"/>
      <c r="M726" s="9"/>
      <c r="N726" s="10"/>
      <c r="O726" s="10"/>
      <c r="P726" s="10"/>
      <c r="Q726" s="10"/>
      <c r="R726" s="10"/>
      <c r="S726" s="10"/>
    </row>
    <row r="727">
      <c r="J727" s="8"/>
      <c r="K727" s="8"/>
      <c r="M727" s="9"/>
      <c r="N727" s="10"/>
      <c r="O727" s="10"/>
      <c r="P727" s="10"/>
      <c r="Q727" s="10"/>
      <c r="R727" s="10"/>
      <c r="S727" s="10"/>
    </row>
    <row r="728">
      <c r="J728" s="8"/>
      <c r="K728" s="8"/>
      <c r="M728" s="9"/>
      <c r="N728" s="10"/>
      <c r="O728" s="10"/>
      <c r="P728" s="10"/>
      <c r="Q728" s="10"/>
      <c r="R728" s="10"/>
      <c r="S728" s="10"/>
    </row>
    <row r="729">
      <c r="J729" s="8"/>
      <c r="K729" s="8"/>
      <c r="M729" s="9"/>
      <c r="N729" s="10"/>
      <c r="O729" s="10"/>
      <c r="P729" s="10"/>
      <c r="Q729" s="10"/>
      <c r="R729" s="10"/>
      <c r="S729" s="10"/>
    </row>
    <row r="730">
      <c r="J730" s="8"/>
      <c r="K730" s="8"/>
      <c r="M730" s="9"/>
      <c r="N730" s="10"/>
      <c r="O730" s="10"/>
      <c r="P730" s="10"/>
      <c r="Q730" s="10"/>
      <c r="R730" s="10"/>
      <c r="S730" s="10"/>
    </row>
    <row r="731">
      <c r="J731" s="8"/>
      <c r="K731" s="8"/>
      <c r="M731" s="9"/>
      <c r="N731" s="10"/>
      <c r="O731" s="10"/>
      <c r="P731" s="10"/>
      <c r="Q731" s="10"/>
      <c r="R731" s="10"/>
      <c r="S731" s="10"/>
    </row>
    <row r="732">
      <c r="J732" s="8"/>
      <c r="K732" s="8"/>
      <c r="M732" s="9"/>
      <c r="N732" s="10"/>
      <c r="O732" s="10"/>
      <c r="P732" s="10"/>
      <c r="Q732" s="10"/>
      <c r="R732" s="10"/>
      <c r="S732" s="10"/>
    </row>
    <row r="733">
      <c r="J733" s="8"/>
      <c r="K733" s="8"/>
      <c r="M733" s="9"/>
      <c r="N733" s="10"/>
      <c r="O733" s="10"/>
      <c r="P733" s="10"/>
      <c r="Q733" s="10"/>
      <c r="R733" s="10"/>
      <c r="S733" s="10"/>
    </row>
    <row r="734">
      <c r="J734" s="8"/>
      <c r="K734" s="8"/>
      <c r="M734" s="9"/>
      <c r="N734" s="10"/>
      <c r="O734" s="10"/>
      <c r="P734" s="10"/>
      <c r="Q734" s="10"/>
      <c r="R734" s="10"/>
      <c r="S734" s="10"/>
    </row>
    <row r="735">
      <c r="J735" s="8"/>
      <c r="K735" s="8"/>
      <c r="M735" s="9"/>
      <c r="N735" s="10"/>
      <c r="O735" s="10"/>
      <c r="P735" s="10"/>
      <c r="Q735" s="10"/>
      <c r="R735" s="10"/>
      <c r="S735" s="10"/>
    </row>
    <row r="736">
      <c r="J736" s="8"/>
      <c r="K736" s="8"/>
      <c r="M736" s="9"/>
      <c r="N736" s="10"/>
      <c r="O736" s="10"/>
      <c r="P736" s="10"/>
      <c r="Q736" s="10"/>
      <c r="R736" s="10"/>
      <c r="S736" s="10"/>
    </row>
    <row r="737">
      <c r="J737" s="8"/>
      <c r="K737" s="8"/>
      <c r="M737" s="9"/>
      <c r="N737" s="10"/>
      <c r="O737" s="10"/>
      <c r="P737" s="10"/>
      <c r="Q737" s="10"/>
      <c r="R737" s="10"/>
      <c r="S737" s="10"/>
    </row>
    <row r="738">
      <c r="J738" s="8"/>
      <c r="K738" s="8"/>
      <c r="M738" s="9"/>
      <c r="N738" s="10"/>
      <c r="O738" s="10"/>
      <c r="P738" s="10"/>
      <c r="Q738" s="10"/>
      <c r="R738" s="10"/>
      <c r="S738" s="10"/>
    </row>
    <row r="739">
      <c r="J739" s="8"/>
      <c r="K739" s="8"/>
      <c r="M739" s="9"/>
      <c r="N739" s="10"/>
      <c r="O739" s="10"/>
      <c r="P739" s="10"/>
      <c r="Q739" s="10"/>
      <c r="R739" s="10"/>
      <c r="S739" s="10"/>
    </row>
    <row r="740">
      <c r="J740" s="8"/>
      <c r="K740" s="8"/>
      <c r="M740" s="9"/>
      <c r="N740" s="10"/>
      <c r="O740" s="10"/>
      <c r="P740" s="10"/>
      <c r="Q740" s="10"/>
      <c r="R740" s="10"/>
      <c r="S740" s="10"/>
    </row>
    <row r="741">
      <c r="J741" s="8"/>
      <c r="K741" s="8"/>
      <c r="M741" s="9"/>
      <c r="N741" s="10"/>
      <c r="O741" s="10"/>
      <c r="P741" s="10"/>
      <c r="Q741" s="10"/>
      <c r="R741" s="10"/>
      <c r="S741" s="10"/>
    </row>
    <row r="742">
      <c r="J742" s="8"/>
      <c r="K742" s="8"/>
      <c r="M742" s="9"/>
      <c r="N742" s="10"/>
      <c r="O742" s="10"/>
      <c r="P742" s="10"/>
      <c r="Q742" s="10"/>
      <c r="R742" s="10"/>
      <c r="S742" s="10"/>
    </row>
    <row r="743">
      <c r="J743" s="8"/>
      <c r="K743" s="8"/>
      <c r="M743" s="9"/>
      <c r="N743" s="10"/>
      <c r="O743" s="10"/>
      <c r="P743" s="10"/>
      <c r="Q743" s="10"/>
      <c r="R743" s="10"/>
      <c r="S743" s="10"/>
    </row>
    <row r="744">
      <c r="J744" s="8"/>
      <c r="K744" s="8"/>
      <c r="M744" s="9"/>
      <c r="N744" s="10"/>
      <c r="O744" s="10"/>
      <c r="P744" s="10"/>
      <c r="Q744" s="10"/>
      <c r="R744" s="10"/>
      <c r="S744" s="10"/>
    </row>
    <row r="745">
      <c r="J745" s="8"/>
      <c r="K745" s="8"/>
      <c r="M745" s="9"/>
      <c r="N745" s="10"/>
      <c r="O745" s="10"/>
      <c r="P745" s="10"/>
      <c r="Q745" s="10"/>
      <c r="R745" s="10"/>
      <c r="S745" s="10"/>
    </row>
    <row r="746">
      <c r="J746" s="8"/>
      <c r="K746" s="8"/>
      <c r="M746" s="9"/>
      <c r="N746" s="10"/>
      <c r="O746" s="10"/>
      <c r="P746" s="10"/>
      <c r="Q746" s="10"/>
      <c r="R746" s="10"/>
      <c r="S746" s="10"/>
    </row>
    <row r="747">
      <c r="J747" s="8"/>
      <c r="K747" s="8"/>
      <c r="M747" s="9"/>
      <c r="N747" s="10"/>
      <c r="O747" s="10"/>
      <c r="P747" s="10"/>
      <c r="Q747" s="10"/>
      <c r="R747" s="10"/>
      <c r="S747" s="10"/>
    </row>
    <row r="748">
      <c r="J748" s="8"/>
      <c r="K748" s="8"/>
      <c r="M748" s="9"/>
      <c r="N748" s="10"/>
      <c r="O748" s="10"/>
      <c r="P748" s="10"/>
      <c r="Q748" s="10"/>
      <c r="R748" s="10"/>
      <c r="S748" s="10"/>
    </row>
    <row r="749">
      <c r="J749" s="8"/>
      <c r="K749" s="8"/>
      <c r="M749" s="9"/>
      <c r="N749" s="10"/>
      <c r="O749" s="10"/>
      <c r="P749" s="10"/>
      <c r="Q749" s="10"/>
      <c r="R749" s="10"/>
      <c r="S749" s="10"/>
    </row>
    <row r="750">
      <c r="J750" s="8"/>
      <c r="K750" s="8"/>
      <c r="M750" s="9"/>
      <c r="N750" s="10"/>
      <c r="O750" s="10"/>
      <c r="P750" s="10"/>
      <c r="Q750" s="10"/>
      <c r="R750" s="10"/>
      <c r="S750" s="10"/>
    </row>
    <row r="751">
      <c r="J751" s="8"/>
      <c r="K751" s="8"/>
      <c r="M751" s="9"/>
      <c r="N751" s="10"/>
      <c r="O751" s="10"/>
      <c r="P751" s="10"/>
      <c r="Q751" s="10"/>
      <c r="R751" s="10"/>
      <c r="S751" s="10"/>
    </row>
    <row r="752">
      <c r="J752" s="8"/>
      <c r="K752" s="8"/>
      <c r="M752" s="9"/>
      <c r="N752" s="10"/>
      <c r="O752" s="10"/>
      <c r="P752" s="10"/>
      <c r="Q752" s="10"/>
      <c r="R752" s="10"/>
      <c r="S752" s="10"/>
    </row>
    <row r="753">
      <c r="J753" s="8"/>
      <c r="K753" s="8"/>
      <c r="M753" s="9"/>
      <c r="N753" s="10"/>
      <c r="O753" s="10"/>
      <c r="P753" s="10"/>
      <c r="Q753" s="10"/>
      <c r="R753" s="10"/>
      <c r="S753" s="10"/>
    </row>
    <row r="754">
      <c r="J754" s="8"/>
      <c r="K754" s="8"/>
      <c r="M754" s="9"/>
      <c r="N754" s="10"/>
      <c r="O754" s="10"/>
      <c r="P754" s="10"/>
      <c r="Q754" s="10"/>
      <c r="R754" s="10"/>
      <c r="S754" s="10"/>
    </row>
    <row r="755">
      <c r="J755" s="8"/>
      <c r="K755" s="8"/>
      <c r="M755" s="9"/>
      <c r="N755" s="10"/>
      <c r="O755" s="10"/>
      <c r="P755" s="10"/>
      <c r="Q755" s="10"/>
      <c r="R755" s="10"/>
      <c r="S755" s="10"/>
    </row>
    <row r="756">
      <c r="J756" s="8"/>
      <c r="K756" s="8"/>
      <c r="M756" s="9"/>
      <c r="N756" s="10"/>
      <c r="O756" s="10"/>
      <c r="P756" s="10"/>
      <c r="Q756" s="10"/>
      <c r="R756" s="10"/>
      <c r="S756" s="10"/>
    </row>
    <row r="757">
      <c r="J757" s="8"/>
      <c r="K757" s="8"/>
      <c r="M757" s="9"/>
      <c r="N757" s="10"/>
      <c r="O757" s="10"/>
      <c r="P757" s="10"/>
      <c r="Q757" s="10"/>
      <c r="R757" s="10"/>
      <c r="S757" s="10"/>
    </row>
    <row r="758">
      <c r="J758" s="8"/>
      <c r="K758" s="8"/>
      <c r="M758" s="9"/>
      <c r="N758" s="10"/>
      <c r="O758" s="10"/>
      <c r="P758" s="10"/>
      <c r="Q758" s="10"/>
      <c r="R758" s="10"/>
      <c r="S758" s="10"/>
    </row>
    <row r="759">
      <c r="J759" s="8"/>
      <c r="K759" s="8"/>
      <c r="M759" s="9"/>
      <c r="N759" s="10"/>
      <c r="O759" s="10"/>
      <c r="P759" s="10"/>
      <c r="Q759" s="10"/>
      <c r="R759" s="10"/>
      <c r="S759" s="10"/>
    </row>
    <row r="760">
      <c r="J760" s="8"/>
      <c r="K760" s="8"/>
      <c r="M760" s="9"/>
      <c r="N760" s="10"/>
      <c r="O760" s="10"/>
      <c r="P760" s="10"/>
      <c r="Q760" s="10"/>
      <c r="R760" s="10"/>
      <c r="S760" s="10"/>
    </row>
    <row r="761">
      <c r="J761" s="8"/>
      <c r="K761" s="8"/>
      <c r="M761" s="9"/>
      <c r="N761" s="10"/>
      <c r="O761" s="10"/>
      <c r="P761" s="10"/>
      <c r="Q761" s="10"/>
      <c r="R761" s="10"/>
      <c r="S761" s="10"/>
    </row>
    <row r="762">
      <c r="J762" s="8"/>
      <c r="K762" s="8"/>
      <c r="M762" s="9"/>
      <c r="N762" s="10"/>
      <c r="O762" s="10"/>
      <c r="P762" s="10"/>
      <c r="Q762" s="10"/>
      <c r="R762" s="10"/>
      <c r="S762" s="10"/>
    </row>
    <row r="763">
      <c r="J763" s="8"/>
      <c r="K763" s="8"/>
      <c r="M763" s="9"/>
      <c r="N763" s="10"/>
      <c r="O763" s="10"/>
      <c r="P763" s="10"/>
      <c r="Q763" s="10"/>
      <c r="R763" s="10"/>
      <c r="S763" s="10"/>
    </row>
    <row r="764">
      <c r="J764" s="8"/>
      <c r="K764" s="8"/>
      <c r="M764" s="9"/>
      <c r="N764" s="10"/>
      <c r="O764" s="10"/>
      <c r="P764" s="10"/>
      <c r="Q764" s="10"/>
      <c r="R764" s="10"/>
      <c r="S764" s="10"/>
    </row>
    <row r="765">
      <c r="J765" s="8"/>
      <c r="K765" s="8"/>
      <c r="M765" s="9"/>
      <c r="N765" s="10"/>
      <c r="O765" s="10"/>
      <c r="P765" s="10"/>
      <c r="Q765" s="10"/>
      <c r="R765" s="10"/>
      <c r="S765" s="10"/>
    </row>
    <row r="766">
      <c r="J766" s="8"/>
      <c r="K766" s="8"/>
      <c r="M766" s="9"/>
      <c r="N766" s="10"/>
      <c r="O766" s="10"/>
      <c r="P766" s="10"/>
      <c r="Q766" s="10"/>
      <c r="R766" s="10"/>
      <c r="S766" s="10"/>
    </row>
    <row r="767">
      <c r="J767" s="8"/>
      <c r="K767" s="8"/>
      <c r="M767" s="9"/>
      <c r="N767" s="10"/>
      <c r="O767" s="10"/>
      <c r="P767" s="10"/>
      <c r="Q767" s="10"/>
      <c r="R767" s="10"/>
      <c r="S767" s="10"/>
    </row>
    <row r="768">
      <c r="J768" s="8"/>
      <c r="K768" s="8"/>
      <c r="M768" s="9"/>
      <c r="N768" s="10"/>
      <c r="O768" s="10"/>
      <c r="P768" s="10"/>
      <c r="Q768" s="10"/>
      <c r="R768" s="10"/>
      <c r="S768" s="10"/>
    </row>
    <row r="769">
      <c r="J769" s="8"/>
      <c r="K769" s="8"/>
      <c r="M769" s="9"/>
      <c r="N769" s="10"/>
      <c r="O769" s="10"/>
      <c r="P769" s="10"/>
      <c r="Q769" s="10"/>
      <c r="R769" s="10"/>
      <c r="S769" s="10"/>
    </row>
    <row r="770">
      <c r="J770" s="8"/>
      <c r="K770" s="8"/>
      <c r="M770" s="9"/>
      <c r="N770" s="10"/>
      <c r="O770" s="10"/>
      <c r="P770" s="10"/>
      <c r="Q770" s="10"/>
      <c r="R770" s="10"/>
      <c r="S770" s="10"/>
    </row>
    <row r="771">
      <c r="J771" s="8"/>
      <c r="K771" s="8"/>
      <c r="M771" s="9"/>
      <c r="N771" s="10"/>
      <c r="O771" s="10"/>
      <c r="P771" s="10"/>
      <c r="Q771" s="10"/>
      <c r="R771" s="10"/>
      <c r="S771" s="10"/>
    </row>
    <row r="772">
      <c r="J772" s="8"/>
      <c r="K772" s="8"/>
      <c r="M772" s="9"/>
      <c r="N772" s="10"/>
      <c r="O772" s="10"/>
      <c r="P772" s="10"/>
      <c r="Q772" s="10"/>
      <c r="R772" s="10"/>
      <c r="S772" s="10"/>
    </row>
    <row r="773">
      <c r="J773" s="8"/>
      <c r="K773" s="8"/>
      <c r="M773" s="9"/>
      <c r="N773" s="10"/>
      <c r="O773" s="10"/>
      <c r="P773" s="10"/>
      <c r="Q773" s="10"/>
      <c r="R773" s="10"/>
      <c r="S773" s="10"/>
    </row>
    <row r="774">
      <c r="J774" s="8"/>
      <c r="K774" s="8"/>
      <c r="M774" s="9"/>
      <c r="N774" s="10"/>
      <c r="O774" s="10"/>
      <c r="P774" s="10"/>
      <c r="Q774" s="10"/>
      <c r="R774" s="10"/>
      <c r="S774" s="10"/>
    </row>
    <row r="775">
      <c r="J775" s="8"/>
      <c r="K775" s="8"/>
      <c r="M775" s="9"/>
      <c r="N775" s="10"/>
      <c r="O775" s="10"/>
      <c r="P775" s="10"/>
      <c r="Q775" s="10"/>
      <c r="R775" s="10"/>
      <c r="S775" s="10"/>
    </row>
    <row r="776">
      <c r="J776" s="8"/>
      <c r="K776" s="8"/>
      <c r="M776" s="9"/>
      <c r="N776" s="10"/>
      <c r="O776" s="10"/>
      <c r="P776" s="10"/>
      <c r="Q776" s="10"/>
      <c r="R776" s="10"/>
      <c r="S776" s="10"/>
    </row>
    <row r="777">
      <c r="J777" s="8"/>
      <c r="K777" s="8"/>
      <c r="M777" s="9"/>
      <c r="N777" s="10"/>
      <c r="O777" s="10"/>
      <c r="P777" s="10"/>
      <c r="Q777" s="10"/>
      <c r="R777" s="10"/>
      <c r="S777" s="10"/>
    </row>
    <row r="778">
      <c r="J778" s="8"/>
      <c r="K778" s="8"/>
      <c r="M778" s="9"/>
      <c r="N778" s="10"/>
      <c r="O778" s="10"/>
      <c r="P778" s="10"/>
      <c r="Q778" s="10"/>
      <c r="R778" s="10"/>
      <c r="S778" s="10"/>
    </row>
    <row r="779">
      <c r="J779" s="8"/>
      <c r="K779" s="8"/>
      <c r="M779" s="9"/>
      <c r="N779" s="10"/>
      <c r="O779" s="10"/>
      <c r="P779" s="10"/>
      <c r="Q779" s="10"/>
      <c r="R779" s="10"/>
      <c r="S779" s="10"/>
    </row>
    <row r="780">
      <c r="J780" s="8"/>
      <c r="K780" s="8"/>
      <c r="M780" s="9"/>
      <c r="N780" s="10"/>
      <c r="O780" s="10"/>
      <c r="P780" s="10"/>
      <c r="Q780" s="10"/>
      <c r="R780" s="10"/>
      <c r="S780" s="10"/>
    </row>
    <row r="781">
      <c r="J781" s="8"/>
      <c r="K781" s="8"/>
      <c r="M781" s="9"/>
      <c r="N781" s="10"/>
      <c r="O781" s="10"/>
      <c r="P781" s="10"/>
      <c r="Q781" s="10"/>
      <c r="R781" s="10"/>
      <c r="S781" s="10"/>
    </row>
    <row r="782">
      <c r="J782" s="8"/>
      <c r="K782" s="8"/>
      <c r="M782" s="9"/>
      <c r="N782" s="10"/>
      <c r="O782" s="10"/>
      <c r="P782" s="10"/>
      <c r="Q782" s="10"/>
      <c r="R782" s="10"/>
      <c r="S782" s="10"/>
    </row>
    <row r="783">
      <c r="J783" s="8"/>
      <c r="K783" s="8"/>
      <c r="M783" s="9"/>
      <c r="N783" s="10"/>
      <c r="O783" s="10"/>
      <c r="P783" s="10"/>
      <c r="Q783" s="10"/>
      <c r="R783" s="10"/>
      <c r="S783" s="10"/>
    </row>
    <row r="784">
      <c r="J784" s="8"/>
      <c r="K784" s="8"/>
      <c r="M784" s="9"/>
      <c r="N784" s="10"/>
      <c r="O784" s="10"/>
      <c r="P784" s="10"/>
      <c r="Q784" s="10"/>
      <c r="R784" s="10"/>
      <c r="S784" s="10"/>
    </row>
    <row r="785">
      <c r="J785" s="8"/>
      <c r="K785" s="8"/>
      <c r="M785" s="9"/>
      <c r="N785" s="10"/>
      <c r="O785" s="10"/>
      <c r="P785" s="10"/>
      <c r="Q785" s="10"/>
      <c r="R785" s="10"/>
      <c r="S785" s="10"/>
    </row>
    <row r="786">
      <c r="J786" s="8"/>
      <c r="K786" s="8"/>
      <c r="M786" s="9"/>
      <c r="N786" s="10"/>
      <c r="O786" s="10"/>
      <c r="P786" s="10"/>
      <c r="Q786" s="10"/>
      <c r="R786" s="10"/>
      <c r="S786" s="10"/>
    </row>
    <row r="787">
      <c r="J787" s="8"/>
      <c r="K787" s="8"/>
      <c r="M787" s="9"/>
      <c r="N787" s="10"/>
      <c r="O787" s="10"/>
      <c r="P787" s="10"/>
      <c r="Q787" s="10"/>
      <c r="R787" s="10"/>
      <c r="S787" s="10"/>
    </row>
    <row r="788">
      <c r="J788" s="8"/>
      <c r="K788" s="8"/>
      <c r="M788" s="9"/>
      <c r="N788" s="10"/>
      <c r="O788" s="10"/>
      <c r="P788" s="10"/>
      <c r="Q788" s="10"/>
      <c r="R788" s="10"/>
      <c r="S788" s="10"/>
    </row>
    <row r="789">
      <c r="J789" s="8"/>
      <c r="K789" s="8"/>
      <c r="M789" s="9"/>
      <c r="N789" s="10"/>
      <c r="O789" s="10"/>
      <c r="P789" s="10"/>
      <c r="Q789" s="10"/>
      <c r="R789" s="10"/>
      <c r="S789" s="10"/>
    </row>
    <row r="790">
      <c r="J790" s="8"/>
      <c r="K790" s="8"/>
      <c r="M790" s="9"/>
      <c r="N790" s="10"/>
      <c r="O790" s="10"/>
      <c r="P790" s="10"/>
      <c r="Q790" s="10"/>
      <c r="R790" s="10"/>
      <c r="S790" s="10"/>
    </row>
    <row r="791">
      <c r="J791" s="8"/>
      <c r="K791" s="8"/>
      <c r="M791" s="9"/>
      <c r="N791" s="10"/>
      <c r="O791" s="10"/>
      <c r="P791" s="10"/>
      <c r="Q791" s="10"/>
      <c r="R791" s="10"/>
      <c r="S791" s="10"/>
    </row>
    <row r="792">
      <c r="J792" s="8"/>
      <c r="K792" s="8"/>
      <c r="M792" s="9"/>
      <c r="N792" s="10"/>
      <c r="O792" s="10"/>
      <c r="P792" s="10"/>
      <c r="Q792" s="10"/>
      <c r="R792" s="10"/>
      <c r="S792" s="10"/>
    </row>
    <row r="793">
      <c r="J793" s="8"/>
      <c r="K793" s="8"/>
      <c r="M793" s="9"/>
      <c r="N793" s="10"/>
      <c r="O793" s="10"/>
      <c r="P793" s="10"/>
      <c r="Q793" s="10"/>
      <c r="R793" s="10"/>
      <c r="S793" s="10"/>
    </row>
    <row r="794">
      <c r="J794" s="8"/>
      <c r="K794" s="8"/>
      <c r="M794" s="9"/>
      <c r="N794" s="10"/>
      <c r="O794" s="10"/>
      <c r="P794" s="10"/>
      <c r="Q794" s="10"/>
      <c r="R794" s="10"/>
      <c r="S794" s="10"/>
    </row>
    <row r="795">
      <c r="J795" s="8"/>
      <c r="K795" s="8"/>
      <c r="M795" s="9"/>
      <c r="N795" s="10"/>
      <c r="O795" s="10"/>
      <c r="P795" s="10"/>
      <c r="Q795" s="10"/>
      <c r="R795" s="10"/>
      <c r="S795" s="10"/>
    </row>
    <row r="796">
      <c r="J796" s="8"/>
      <c r="K796" s="8"/>
      <c r="M796" s="9"/>
      <c r="N796" s="10"/>
      <c r="O796" s="10"/>
      <c r="P796" s="10"/>
      <c r="Q796" s="10"/>
      <c r="R796" s="10"/>
      <c r="S796" s="10"/>
    </row>
    <row r="797">
      <c r="J797" s="8"/>
      <c r="K797" s="8"/>
      <c r="M797" s="9"/>
      <c r="N797" s="10"/>
      <c r="O797" s="10"/>
      <c r="P797" s="10"/>
      <c r="Q797" s="10"/>
      <c r="R797" s="10"/>
      <c r="S797" s="10"/>
    </row>
    <row r="798">
      <c r="J798" s="8"/>
      <c r="K798" s="8"/>
      <c r="M798" s="9"/>
      <c r="N798" s="10"/>
      <c r="O798" s="10"/>
      <c r="P798" s="10"/>
      <c r="Q798" s="10"/>
      <c r="R798" s="10"/>
      <c r="S798" s="10"/>
    </row>
    <row r="799">
      <c r="J799" s="8"/>
      <c r="K799" s="8"/>
      <c r="M799" s="9"/>
      <c r="N799" s="10"/>
      <c r="O799" s="10"/>
      <c r="P799" s="10"/>
      <c r="Q799" s="10"/>
      <c r="R799" s="10"/>
      <c r="S799" s="10"/>
    </row>
    <row r="800">
      <c r="J800" s="8"/>
      <c r="K800" s="8"/>
      <c r="M800" s="9"/>
      <c r="N800" s="10"/>
      <c r="O800" s="10"/>
      <c r="P800" s="10"/>
      <c r="Q800" s="10"/>
      <c r="R800" s="10"/>
      <c r="S800" s="10"/>
    </row>
    <row r="801">
      <c r="J801" s="8"/>
      <c r="K801" s="8"/>
      <c r="M801" s="9"/>
      <c r="N801" s="10"/>
      <c r="O801" s="10"/>
      <c r="P801" s="10"/>
      <c r="Q801" s="10"/>
      <c r="R801" s="10"/>
      <c r="S801" s="10"/>
    </row>
    <row r="802">
      <c r="J802" s="8"/>
      <c r="K802" s="8"/>
      <c r="M802" s="9"/>
      <c r="N802" s="10"/>
      <c r="O802" s="10"/>
      <c r="P802" s="10"/>
      <c r="Q802" s="10"/>
      <c r="R802" s="10"/>
      <c r="S802" s="10"/>
    </row>
    <row r="803">
      <c r="J803" s="8"/>
      <c r="K803" s="8"/>
      <c r="M803" s="9"/>
      <c r="N803" s="10"/>
      <c r="O803" s="10"/>
      <c r="P803" s="10"/>
      <c r="Q803" s="10"/>
      <c r="R803" s="10"/>
      <c r="S803" s="10"/>
    </row>
    <row r="804">
      <c r="J804" s="8"/>
      <c r="K804" s="8"/>
      <c r="M804" s="9"/>
      <c r="N804" s="10"/>
      <c r="O804" s="10"/>
      <c r="P804" s="10"/>
      <c r="Q804" s="10"/>
      <c r="R804" s="10"/>
      <c r="S804" s="10"/>
    </row>
    <row r="805">
      <c r="J805" s="8"/>
      <c r="K805" s="8"/>
      <c r="M805" s="9"/>
      <c r="N805" s="10"/>
      <c r="O805" s="10"/>
      <c r="P805" s="10"/>
      <c r="Q805" s="10"/>
      <c r="R805" s="10"/>
      <c r="S805" s="10"/>
    </row>
    <row r="806">
      <c r="J806" s="8"/>
      <c r="K806" s="8"/>
      <c r="M806" s="9"/>
      <c r="N806" s="10"/>
      <c r="O806" s="10"/>
      <c r="P806" s="10"/>
      <c r="Q806" s="10"/>
      <c r="R806" s="10"/>
      <c r="S806" s="10"/>
    </row>
    <row r="807">
      <c r="J807" s="8"/>
      <c r="K807" s="8"/>
      <c r="M807" s="9"/>
      <c r="N807" s="10"/>
      <c r="O807" s="10"/>
      <c r="P807" s="10"/>
      <c r="Q807" s="10"/>
      <c r="R807" s="10"/>
      <c r="S807" s="10"/>
    </row>
    <row r="808">
      <c r="J808" s="8"/>
      <c r="K808" s="8"/>
      <c r="M808" s="9"/>
      <c r="N808" s="10"/>
      <c r="O808" s="10"/>
      <c r="P808" s="10"/>
      <c r="Q808" s="10"/>
      <c r="R808" s="10"/>
      <c r="S808" s="10"/>
    </row>
    <row r="809">
      <c r="J809" s="8"/>
      <c r="K809" s="8"/>
      <c r="M809" s="9"/>
      <c r="N809" s="10"/>
      <c r="O809" s="10"/>
      <c r="P809" s="10"/>
      <c r="Q809" s="10"/>
      <c r="R809" s="10"/>
      <c r="S809" s="10"/>
    </row>
    <row r="810">
      <c r="J810" s="8"/>
      <c r="K810" s="8"/>
      <c r="M810" s="9"/>
      <c r="N810" s="10"/>
      <c r="O810" s="10"/>
      <c r="P810" s="10"/>
      <c r="Q810" s="10"/>
      <c r="R810" s="10"/>
      <c r="S810" s="10"/>
    </row>
    <row r="811">
      <c r="J811" s="8"/>
      <c r="K811" s="8"/>
      <c r="M811" s="9"/>
      <c r="N811" s="10"/>
      <c r="O811" s="10"/>
      <c r="P811" s="10"/>
      <c r="Q811" s="10"/>
      <c r="R811" s="10"/>
      <c r="S811" s="10"/>
    </row>
    <row r="812">
      <c r="J812" s="8"/>
      <c r="K812" s="8"/>
      <c r="M812" s="9"/>
      <c r="N812" s="10"/>
      <c r="O812" s="10"/>
      <c r="P812" s="10"/>
      <c r="Q812" s="10"/>
      <c r="R812" s="10"/>
      <c r="S812" s="10"/>
    </row>
    <row r="813">
      <c r="J813" s="8"/>
      <c r="K813" s="8"/>
      <c r="M813" s="9"/>
      <c r="N813" s="10"/>
      <c r="O813" s="10"/>
      <c r="P813" s="10"/>
      <c r="Q813" s="10"/>
      <c r="R813" s="10"/>
      <c r="S813" s="10"/>
    </row>
    <row r="814">
      <c r="J814" s="8"/>
      <c r="K814" s="8"/>
      <c r="M814" s="9"/>
      <c r="N814" s="10"/>
      <c r="O814" s="10"/>
      <c r="P814" s="10"/>
      <c r="Q814" s="10"/>
      <c r="R814" s="10"/>
      <c r="S814" s="10"/>
    </row>
    <row r="815">
      <c r="J815" s="8"/>
      <c r="K815" s="8"/>
      <c r="M815" s="9"/>
      <c r="N815" s="10"/>
      <c r="O815" s="10"/>
      <c r="P815" s="10"/>
      <c r="Q815" s="10"/>
      <c r="R815" s="10"/>
      <c r="S815" s="10"/>
    </row>
    <row r="816">
      <c r="J816" s="8"/>
      <c r="K816" s="8"/>
      <c r="M816" s="9"/>
      <c r="N816" s="10"/>
      <c r="O816" s="10"/>
      <c r="P816" s="10"/>
      <c r="Q816" s="10"/>
      <c r="R816" s="10"/>
      <c r="S816" s="10"/>
    </row>
    <row r="817">
      <c r="J817" s="8"/>
      <c r="K817" s="8"/>
      <c r="M817" s="9"/>
      <c r="N817" s="10"/>
      <c r="O817" s="10"/>
      <c r="P817" s="10"/>
      <c r="Q817" s="10"/>
      <c r="R817" s="10"/>
      <c r="S817" s="10"/>
    </row>
    <row r="818">
      <c r="J818" s="8"/>
      <c r="K818" s="8"/>
      <c r="M818" s="9"/>
      <c r="N818" s="10"/>
      <c r="O818" s="10"/>
      <c r="P818" s="10"/>
      <c r="Q818" s="10"/>
      <c r="R818" s="10"/>
      <c r="S818" s="10"/>
    </row>
    <row r="819">
      <c r="J819" s="8"/>
      <c r="K819" s="8"/>
      <c r="M819" s="9"/>
      <c r="N819" s="10"/>
      <c r="O819" s="10"/>
      <c r="P819" s="10"/>
      <c r="Q819" s="10"/>
      <c r="R819" s="10"/>
      <c r="S819" s="10"/>
    </row>
    <row r="820">
      <c r="J820" s="8"/>
      <c r="K820" s="8"/>
      <c r="M820" s="9"/>
      <c r="N820" s="10"/>
      <c r="O820" s="10"/>
      <c r="P820" s="10"/>
      <c r="Q820" s="10"/>
      <c r="R820" s="10"/>
      <c r="S820" s="10"/>
    </row>
    <row r="821">
      <c r="J821" s="8"/>
      <c r="K821" s="8"/>
      <c r="M821" s="9"/>
      <c r="N821" s="10"/>
      <c r="O821" s="10"/>
      <c r="P821" s="10"/>
      <c r="Q821" s="10"/>
      <c r="R821" s="10"/>
      <c r="S821" s="10"/>
    </row>
    <row r="822">
      <c r="J822" s="8"/>
      <c r="K822" s="8"/>
      <c r="M822" s="9"/>
      <c r="N822" s="10"/>
      <c r="O822" s="10"/>
      <c r="P822" s="10"/>
      <c r="Q822" s="10"/>
      <c r="R822" s="10"/>
      <c r="S822" s="10"/>
    </row>
    <row r="823">
      <c r="J823" s="8"/>
      <c r="K823" s="8"/>
      <c r="M823" s="9"/>
      <c r="N823" s="10"/>
      <c r="O823" s="10"/>
      <c r="P823" s="10"/>
      <c r="Q823" s="10"/>
      <c r="R823" s="10"/>
      <c r="S823" s="10"/>
    </row>
    <row r="824">
      <c r="J824" s="8"/>
      <c r="K824" s="8"/>
      <c r="M824" s="9"/>
      <c r="N824" s="10"/>
      <c r="O824" s="10"/>
      <c r="P824" s="10"/>
      <c r="Q824" s="10"/>
      <c r="R824" s="10"/>
      <c r="S824" s="10"/>
    </row>
    <row r="825">
      <c r="J825" s="8"/>
      <c r="K825" s="8"/>
      <c r="M825" s="9"/>
      <c r="N825" s="10"/>
      <c r="O825" s="10"/>
      <c r="P825" s="10"/>
      <c r="Q825" s="10"/>
      <c r="R825" s="10"/>
      <c r="S825" s="10"/>
    </row>
    <row r="826">
      <c r="J826" s="8"/>
      <c r="K826" s="8"/>
      <c r="M826" s="9"/>
      <c r="N826" s="10"/>
      <c r="O826" s="10"/>
      <c r="P826" s="10"/>
      <c r="Q826" s="10"/>
      <c r="R826" s="10"/>
      <c r="S826" s="10"/>
    </row>
    <row r="827">
      <c r="J827" s="8"/>
      <c r="K827" s="8"/>
      <c r="M827" s="9"/>
      <c r="N827" s="10"/>
      <c r="O827" s="10"/>
      <c r="P827" s="10"/>
      <c r="Q827" s="10"/>
      <c r="R827" s="10"/>
      <c r="S827" s="10"/>
    </row>
    <row r="828">
      <c r="J828" s="8"/>
      <c r="K828" s="8"/>
      <c r="M828" s="9"/>
      <c r="N828" s="10"/>
      <c r="O828" s="10"/>
      <c r="P828" s="10"/>
      <c r="Q828" s="10"/>
      <c r="R828" s="10"/>
      <c r="S828" s="10"/>
    </row>
    <row r="829">
      <c r="J829" s="8"/>
      <c r="K829" s="8"/>
      <c r="M829" s="9"/>
      <c r="N829" s="10"/>
      <c r="O829" s="10"/>
      <c r="P829" s="10"/>
      <c r="Q829" s="10"/>
      <c r="R829" s="10"/>
      <c r="S829" s="10"/>
    </row>
    <row r="830">
      <c r="J830" s="8"/>
      <c r="K830" s="8"/>
      <c r="M830" s="9"/>
      <c r="N830" s="10"/>
      <c r="O830" s="10"/>
      <c r="P830" s="10"/>
      <c r="Q830" s="10"/>
      <c r="R830" s="10"/>
      <c r="S830" s="10"/>
    </row>
    <row r="831">
      <c r="J831" s="8"/>
      <c r="K831" s="8"/>
      <c r="M831" s="9"/>
      <c r="N831" s="10"/>
      <c r="O831" s="10"/>
      <c r="P831" s="10"/>
      <c r="Q831" s="10"/>
      <c r="R831" s="10"/>
      <c r="S831" s="10"/>
    </row>
    <row r="832">
      <c r="J832" s="8"/>
      <c r="K832" s="8"/>
      <c r="M832" s="9"/>
      <c r="N832" s="10"/>
      <c r="O832" s="10"/>
      <c r="P832" s="10"/>
      <c r="Q832" s="10"/>
      <c r="R832" s="10"/>
      <c r="S832" s="10"/>
    </row>
    <row r="833">
      <c r="J833" s="8"/>
      <c r="K833" s="8"/>
      <c r="M833" s="9"/>
      <c r="N833" s="10"/>
      <c r="O833" s="10"/>
      <c r="P833" s="10"/>
      <c r="Q833" s="10"/>
      <c r="R833" s="10"/>
      <c r="S833" s="10"/>
    </row>
    <row r="834">
      <c r="J834" s="8"/>
      <c r="K834" s="8"/>
      <c r="M834" s="9"/>
      <c r="N834" s="10"/>
      <c r="O834" s="10"/>
      <c r="P834" s="10"/>
      <c r="Q834" s="10"/>
      <c r="R834" s="10"/>
      <c r="S834" s="10"/>
    </row>
    <row r="835">
      <c r="J835" s="8"/>
      <c r="K835" s="8"/>
      <c r="M835" s="9"/>
      <c r="N835" s="10"/>
      <c r="O835" s="10"/>
      <c r="P835" s="10"/>
      <c r="Q835" s="10"/>
      <c r="R835" s="10"/>
      <c r="S835" s="10"/>
    </row>
    <row r="836">
      <c r="J836" s="8"/>
      <c r="K836" s="8"/>
      <c r="M836" s="9"/>
      <c r="N836" s="10"/>
      <c r="O836" s="10"/>
      <c r="P836" s="10"/>
      <c r="Q836" s="10"/>
      <c r="R836" s="10"/>
      <c r="S836" s="10"/>
    </row>
    <row r="837">
      <c r="J837" s="8"/>
      <c r="K837" s="8"/>
      <c r="M837" s="9"/>
      <c r="N837" s="10"/>
      <c r="O837" s="10"/>
      <c r="P837" s="10"/>
      <c r="Q837" s="10"/>
      <c r="R837" s="10"/>
      <c r="S837" s="10"/>
    </row>
    <row r="838">
      <c r="J838" s="8"/>
      <c r="K838" s="8"/>
      <c r="M838" s="9"/>
      <c r="N838" s="10"/>
      <c r="O838" s="10"/>
      <c r="P838" s="10"/>
      <c r="Q838" s="10"/>
      <c r="R838" s="10"/>
      <c r="S838" s="10"/>
    </row>
    <row r="839">
      <c r="J839" s="8"/>
      <c r="K839" s="8"/>
      <c r="M839" s="9"/>
      <c r="N839" s="10"/>
      <c r="O839" s="10"/>
      <c r="P839" s="10"/>
      <c r="Q839" s="10"/>
      <c r="R839" s="10"/>
      <c r="S839" s="10"/>
    </row>
    <row r="840">
      <c r="J840" s="8"/>
      <c r="K840" s="8"/>
      <c r="M840" s="9"/>
      <c r="N840" s="10"/>
      <c r="O840" s="10"/>
      <c r="P840" s="10"/>
      <c r="Q840" s="10"/>
      <c r="R840" s="10"/>
      <c r="S840" s="10"/>
    </row>
    <row r="841">
      <c r="J841" s="8"/>
      <c r="K841" s="8"/>
      <c r="M841" s="9"/>
      <c r="N841" s="10"/>
      <c r="O841" s="10"/>
      <c r="P841" s="10"/>
      <c r="Q841" s="10"/>
      <c r="R841" s="10"/>
      <c r="S841" s="10"/>
    </row>
    <row r="842">
      <c r="J842" s="8"/>
      <c r="K842" s="8"/>
      <c r="M842" s="9"/>
      <c r="N842" s="10"/>
      <c r="O842" s="10"/>
      <c r="P842" s="10"/>
      <c r="Q842" s="10"/>
      <c r="R842" s="10"/>
      <c r="S842" s="10"/>
    </row>
    <row r="843">
      <c r="J843" s="8"/>
      <c r="K843" s="8"/>
      <c r="M843" s="9"/>
      <c r="N843" s="10"/>
      <c r="O843" s="10"/>
      <c r="P843" s="10"/>
      <c r="Q843" s="10"/>
      <c r="R843" s="10"/>
      <c r="S843" s="10"/>
    </row>
    <row r="844">
      <c r="J844" s="8"/>
      <c r="K844" s="8"/>
      <c r="M844" s="9"/>
      <c r="N844" s="10"/>
      <c r="O844" s="10"/>
      <c r="P844" s="10"/>
      <c r="Q844" s="10"/>
      <c r="R844" s="10"/>
      <c r="S844" s="10"/>
    </row>
    <row r="845">
      <c r="J845" s="8"/>
      <c r="K845" s="8"/>
      <c r="M845" s="9"/>
      <c r="N845" s="10"/>
      <c r="O845" s="10"/>
      <c r="P845" s="10"/>
      <c r="Q845" s="10"/>
      <c r="R845" s="10"/>
      <c r="S845" s="10"/>
    </row>
    <row r="846">
      <c r="J846" s="8"/>
      <c r="K846" s="8"/>
      <c r="M846" s="9"/>
      <c r="N846" s="10"/>
      <c r="O846" s="10"/>
      <c r="P846" s="10"/>
      <c r="Q846" s="10"/>
      <c r="R846" s="10"/>
      <c r="S846" s="10"/>
    </row>
    <row r="847">
      <c r="J847" s="8"/>
      <c r="K847" s="8"/>
      <c r="M847" s="9"/>
      <c r="N847" s="10"/>
      <c r="O847" s="10"/>
      <c r="P847" s="10"/>
      <c r="Q847" s="10"/>
      <c r="R847" s="10"/>
      <c r="S847" s="10"/>
    </row>
    <row r="848">
      <c r="J848" s="8"/>
      <c r="K848" s="8"/>
      <c r="M848" s="9"/>
      <c r="N848" s="10"/>
      <c r="O848" s="10"/>
      <c r="P848" s="10"/>
      <c r="Q848" s="10"/>
      <c r="R848" s="10"/>
      <c r="S848" s="10"/>
    </row>
    <row r="849">
      <c r="J849" s="8"/>
      <c r="K849" s="8"/>
      <c r="M849" s="9"/>
      <c r="N849" s="10"/>
      <c r="O849" s="10"/>
      <c r="P849" s="10"/>
      <c r="Q849" s="10"/>
      <c r="R849" s="10"/>
      <c r="S849" s="10"/>
    </row>
    <row r="850">
      <c r="J850" s="8"/>
      <c r="K850" s="8"/>
      <c r="M850" s="9"/>
      <c r="N850" s="10"/>
      <c r="O850" s="10"/>
      <c r="P850" s="10"/>
      <c r="Q850" s="10"/>
      <c r="R850" s="10"/>
      <c r="S850" s="10"/>
    </row>
    <row r="851">
      <c r="J851" s="8"/>
      <c r="K851" s="8"/>
      <c r="M851" s="9"/>
      <c r="N851" s="10"/>
      <c r="O851" s="10"/>
      <c r="P851" s="10"/>
      <c r="Q851" s="10"/>
      <c r="R851" s="10"/>
      <c r="S851" s="10"/>
    </row>
    <row r="852">
      <c r="J852" s="8"/>
      <c r="K852" s="8"/>
      <c r="M852" s="9"/>
      <c r="N852" s="10"/>
      <c r="O852" s="10"/>
      <c r="P852" s="10"/>
      <c r="Q852" s="10"/>
      <c r="R852" s="10"/>
      <c r="S852" s="10"/>
    </row>
    <row r="853">
      <c r="J853" s="8"/>
      <c r="K853" s="8"/>
      <c r="M853" s="9"/>
      <c r="N853" s="10"/>
      <c r="O853" s="10"/>
      <c r="P853" s="10"/>
      <c r="Q853" s="10"/>
      <c r="R853" s="10"/>
      <c r="S853" s="10"/>
    </row>
    <row r="854">
      <c r="J854" s="8"/>
      <c r="K854" s="8"/>
      <c r="M854" s="9"/>
      <c r="N854" s="10"/>
      <c r="O854" s="10"/>
      <c r="P854" s="10"/>
      <c r="Q854" s="10"/>
      <c r="R854" s="10"/>
      <c r="S854" s="10"/>
    </row>
    <row r="855">
      <c r="J855" s="8"/>
      <c r="K855" s="8"/>
      <c r="M855" s="9"/>
      <c r="N855" s="10"/>
      <c r="O855" s="10"/>
      <c r="P855" s="10"/>
      <c r="Q855" s="10"/>
      <c r="R855" s="10"/>
      <c r="S855" s="10"/>
    </row>
    <row r="856">
      <c r="J856" s="8"/>
      <c r="K856" s="8"/>
      <c r="M856" s="9"/>
      <c r="N856" s="10"/>
      <c r="O856" s="10"/>
      <c r="P856" s="10"/>
      <c r="Q856" s="10"/>
      <c r="R856" s="10"/>
      <c r="S856" s="10"/>
    </row>
    <row r="857">
      <c r="J857" s="8"/>
      <c r="K857" s="8"/>
      <c r="M857" s="9"/>
      <c r="N857" s="10"/>
      <c r="O857" s="10"/>
      <c r="P857" s="10"/>
      <c r="Q857" s="10"/>
      <c r="R857" s="10"/>
      <c r="S857" s="10"/>
    </row>
    <row r="858">
      <c r="J858" s="8"/>
      <c r="K858" s="8"/>
      <c r="M858" s="9"/>
      <c r="N858" s="10"/>
      <c r="O858" s="10"/>
      <c r="P858" s="10"/>
      <c r="Q858" s="10"/>
      <c r="R858" s="10"/>
      <c r="S858" s="10"/>
    </row>
    <row r="859">
      <c r="J859" s="8"/>
      <c r="K859" s="8"/>
      <c r="M859" s="9"/>
      <c r="N859" s="10"/>
      <c r="O859" s="10"/>
      <c r="P859" s="10"/>
      <c r="Q859" s="10"/>
      <c r="R859" s="10"/>
      <c r="S859" s="10"/>
    </row>
    <row r="860">
      <c r="J860" s="8"/>
      <c r="K860" s="8"/>
      <c r="M860" s="9"/>
      <c r="N860" s="10"/>
      <c r="O860" s="10"/>
      <c r="P860" s="10"/>
      <c r="Q860" s="10"/>
      <c r="R860" s="10"/>
      <c r="S860" s="10"/>
    </row>
    <row r="861">
      <c r="J861" s="8"/>
      <c r="K861" s="8"/>
      <c r="M861" s="9"/>
      <c r="N861" s="10"/>
      <c r="O861" s="10"/>
      <c r="P861" s="10"/>
      <c r="Q861" s="10"/>
      <c r="R861" s="10"/>
      <c r="S861" s="10"/>
    </row>
    <row r="862">
      <c r="J862" s="8"/>
      <c r="K862" s="8"/>
      <c r="M862" s="9"/>
      <c r="N862" s="10"/>
      <c r="O862" s="10"/>
      <c r="P862" s="10"/>
      <c r="Q862" s="10"/>
      <c r="R862" s="10"/>
      <c r="S862" s="10"/>
    </row>
    <row r="863">
      <c r="J863" s="8"/>
      <c r="K863" s="8"/>
      <c r="M863" s="9"/>
      <c r="N863" s="10"/>
      <c r="O863" s="10"/>
      <c r="P863" s="10"/>
      <c r="Q863" s="10"/>
      <c r="R863" s="10"/>
      <c r="S863" s="10"/>
    </row>
    <row r="864">
      <c r="J864" s="8"/>
      <c r="K864" s="8"/>
      <c r="M864" s="9"/>
      <c r="N864" s="10"/>
      <c r="O864" s="10"/>
      <c r="P864" s="10"/>
      <c r="Q864" s="10"/>
      <c r="R864" s="10"/>
      <c r="S864" s="10"/>
    </row>
    <row r="865">
      <c r="J865" s="8"/>
      <c r="K865" s="8"/>
      <c r="M865" s="9"/>
      <c r="N865" s="10"/>
      <c r="O865" s="10"/>
      <c r="P865" s="10"/>
      <c r="Q865" s="10"/>
      <c r="R865" s="10"/>
      <c r="S865" s="10"/>
    </row>
    <row r="866">
      <c r="J866" s="8"/>
      <c r="K866" s="8"/>
      <c r="M866" s="9"/>
      <c r="N866" s="10"/>
      <c r="O866" s="10"/>
      <c r="P866" s="10"/>
      <c r="Q866" s="10"/>
      <c r="R866" s="10"/>
      <c r="S866" s="10"/>
    </row>
    <row r="867">
      <c r="J867" s="8"/>
      <c r="K867" s="8"/>
      <c r="M867" s="9"/>
      <c r="N867" s="10"/>
      <c r="O867" s="10"/>
      <c r="P867" s="10"/>
      <c r="Q867" s="10"/>
      <c r="R867" s="10"/>
      <c r="S867" s="10"/>
    </row>
    <row r="868">
      <c r="J868" s="8"/>
      <c r="K868" s="8"/>
      <c r="M868" s="9"/>
      <c r="N868" s="10"/>
      <c r="O868" s="10"/>
      <c r="P868" s="10"/>
      <c r="Q868" s="10"/>
      <c r="R868" s="10"/>
      <c r="S868" s="10"/>
    </row>
    <row r="869">
      <c r="J869" s="8"/>
      <c r="K869" s="8"/>
      <c r="M869" s="9"/>
      <c r="N869" s="10"/>
      <c r="O869" s="10"/>
      <c r="P869" s="10"/>
      <c r="Q869" s="10"/>
      <c r="R869" s="10"/>
      <c r="S869" s="10"/>
    </row>
    <row r="870">
      <c r="J870" s="8"/>
      <c r="K870" s="8"/>
      <c r="M870" s="9"/>
      <c r="N870" s="10"/>
      <c r="O870" s="10"/>
      <c r="P870" s="10"/>
      <c r="Q870" s="10"/>
      <c r="R870" s="10"/>
      <c r="S870" s="10"/>
    </row>
    <row r="871">
      <c r="J871" s="8"/>
      <c r="K871" s="8"/>
      <c r="M871" s="9"/>
      <c r="N871" s="10"/>
      <c r="O871" s="10"/>
      <c r="P871" s="10"/>
      <c r="Q871" s="10"/>
      <c r="R871" s="10"/>
      <c r="S871" s="10"/>
    </row>
    <row r="872">
      <c r="J872" s="8"/>
      <c r="K872" s="8"/>
      <c r="M872" s="9"/>
      <c r="N872" s="10"/>
      <c r="O872" s="10"/>
      <c r="P872" s="10"/>
      <c r="Q872" s="10"/>
      <c r="R872" s="10"/>
      <c r="S872" s="10"/>
    </row>
    <row r="873">
      <c r="J873" s="8"/>
      <c r="K873" s="8"/>
      <c r="M873" s="9"/>
      <c r="N873" s="10"/>
      <c r="O873" s="10"/>
      <c r="P873" s="10"/>
      <c r="Q873" s="10"/>
      <c r="R873" s="10"/>
      <c r="S873" s="10"/>
    </row>
    <row r="874">
      <c r="J874" s="8"/>
      <c r="K874" s="8"/>
      <c r="M874" s="9"/>
      <c r="N874" s="10"/>
      <c r="O874" s="10"/>
      <c r="P874" s="10"/>
      <c r="Q874" s="10"/>
      <c r="R874" s="10"/>
      <c r="S874" s="10"/>
    </row>
    <row r="875">
      <c r="J875" s="8"/>
      <c r="K875" s="8"/>
      <c r="M875" s="9"/>
      <c r="N875" s="10"/>
      <c r="O875" s="10"/>
      <c r="P875" s="10"/>
      <c r="Q875" s="10"/>
      <c r="R875" s="10"/>
      <c r="S875" s="10"/>
    </row>
    <row r="876">
      <c r="J876" s="8"/>
      <c r="K876" s="8"/>
      <c r="M876" s="9"/>
      <c r="N876" s="10"/>
      <c r="O876" s="10"/>
      <c r="P876" s="10"/>
      <c r="Q876" s="10"/>
      <c r="R876" s="10"/>
      <c r="S876" s="10"/>
    </row>
    <row r="877">
      <c r="J877" s="8"/>
      <c r="K877" s="8"/>
      <c r="M877" s="9"/>
      <c r="N877" s="10"/>
      <c r="O877" s="10"/>
      <c r="P877" s="10"/>
      <c r="Q877" s="10"/>
      <c r="R877" s="10"/>
      <c r="S877" s="10"/>
    </row>
    <row r="878">
      <c r="J878" s="8"/>
      <c r="K878" s="8"/>
      <c r="M878" s="9"/>
      <c r="N878" s="10"/>
      <c r="O878" s="10"/>
      <c r="P878" s="10"/>
      <c r="Q878" s="10"/>
      <c r="R878" s="10"/>
      <c r="S878" s="10"/>
    </row>
    <row r="879">
      <c r="J879" s="8"/>
      <c r="K879" s="8"/>
      <c r="M879" s="9"/>
      <c r="N879" s="10"/>
      <c r="O879" s="10"/>
      <c r="P879" s="10"/>
      <c r="Q879" s="10"/>
      <c r="R879" s="10"/>
      <c r="S879" s="10"/>
    </row>
    <row r="880">
      <c r="J880" s="8"/>
      <c r="K880" s="8"/>
      <c r="M880" s="9"/>
      <c r="N880" s="10"/>
      <c r="O880" s="10"/>
      <c r="P880" s="10"/>
      <c r="Q880" s="10"/>
      <c r="R880" s="10"/>
      <c r="S880" s="10"/>
    </row>
    <row r="881">
      <c r="J881" s="8"/>
      <c r="K881" s="8"/>
      <c r="M881" s="9"/>
      <c r="N881" s="10"/>
      <c r="O881" s="10"/>
      <c r="P881" s="10"/>
      <c r="Q881" s="10"/>
      <c r="R881" s="10"/>
      <c r="S881" s="10"/>
    </row>
    <row r="882">
      <c r="J882" s="8"/>
      <c r="K882" s="8"/>
      <c r="M882" s="9"/>
      <c r="N882" s="10"/>
      <c r="O882" s="10"/>
      <c r="P882" s="10"/>
      <c r="Q882" s="10"/>
      <c r="R882" s="10"/>
      <c r="S882" s="10"/>
    </row>
    <row r="883">
      <c r="J883" s="8"/>
      <c r="K883" s="8"/>
      <c r="M883" s="9"/>
      <c r="N883" s="10"/>
      <c r="O883" s="10"/>
      <c r="P883" s="10"/>
      <c r="Q883" s="10"/>
      <c r="R883" s="10"/>
      <c r="S883" s="10"/>
    </row>
    <row r="884">
      <c r="J884" s="8"/>
      <c r="K884" s="8"/>
      <c r="M884" s="9"/>
      <c r="N884" s="10"/>
      <c r="O884" s="10"/>
      <c r="P884" s="10"/>
      <c r="Q884" s="10"/>
      <c r="R884" s="10"/>
      <c r="S884" s="10"/>
    </row>
    <row r="885">
      <c r="J885" s="8"/>
      <c r="K885" s="8"/>
      <c r="M885" s="9"/>
      <c r="N885" s="10"/>
      <c r="O885" s="10"/>
      <c r="P885" s="10"/>
      <c r="Q885" s="10"/>
      <c r="R885" s="10"/>
      <c r="S885" s="10"/>
    </row>
    <row r="886">
      <c r="J886" s="8"/>
      <c r="K886" s="8"/>
      <c r="M886" s="9"/>
      <c r="N886" s="10"/>
      <c r="O886" s="10"/>
      <c r="P886" s="10"/>
      <c r="Q886" s="10"/>
      <c r="R886" s="10"/>
      <c r="S886" s="10"/>
    </row>
    <row r="887">
      <c r="J887" s="8"/>
      <c r="K887" s="8"/>
      <c r="M887" s="9"/>
      <c r="N887" s="10"/>
      <c r="O887" s="10"/>
      <c r="P887" s="10"/>
      <c r="Q887" s="10"/>
      <c r="R887" s="10"/>
      <c r="S887" s="10"/>
    </row>
    <row r="888">
      <c r="J888" s="8"/>
      <c r="K888" s="8"/>
      <c r="M888" s="9"/>
      <c r="N888" s="10"/>
      <c r="O888" s="10"/>
      <c r="P888" s="10"/>
      <c r="Q888" s="10"/>
      <c r="R888" s="10"/>
      <c r="S888" s="10"/>
    </row>
    <row r="889">
      <c r="J889" s="8"/>
      <c r="K889" s="8"/>
      <c r="M889" s="9"/>
      <c r="N889" s="10"/>
      <c r="O889" s="10"/>
      <c r="P889" s="10"/>
      <c r="Q889" s="10"/>
      <c r="R889" s="10"/>
      <c r="S889" s="10"/>
    </row>
    <row r="890">
      <c r="J890" s="8"/>
      <c r="K890" s="8"/>
      <c r="M890" s="9"/>
      <c r="N890" s="10"/>
      <c r="O890" s="10"/>
      <c r="P890" s="10"/>
      <c r="Q890" s="10"/>
      <c r="R890" s="10"/>
      <c r="S890" s="10"/>
    </row>
    <row r="891">
      <c r="J891" s="8"/>
      <c r="K891" s="8"/>
      <c r="M891" s="9"/>
      <c r="N891" s="10"/>
      <c r="O891" s="10"/>
      <c r="P891" s="10"/>
      <c r="Q891" s="10"/>
      <c r="R891" s="10"/>
      <c r="S891" s="10"/>
    </row>
    <row r="892">
      <c r="J892" s="8"/>
      <c r="K892" s="8"/>
      <c r="M892" s="9"/>
      <c r="N892" s="10"/>
      <c r="O892" s="10"/>
      <c r="P892" s="10"/>
      <c r="Q892" s="10"/>
      <c r="R892" s="10"/>
      <c r="S892" s="10"/>
    </row>
    <row r="893">
      <c r="J893" s="8"/>
      <c r="K893" s="8"/>
      <c r="M893" s="9"/>
      <c r="N893" s="10"/>
      <c r="O893" s="10"/>
      <c r="P893" s="10"/>
      <c r="Q893" s="10"/>
      <c r="R893" s="10"/>
      <c r="S893" s="10"/>
    </row>
    <row r="894">
      <c r="J894" s="8"/>
      <c r="K894" s="8"/>
      <c r="M894" s="9"/>
      <c r="N894" s="10"/>
      <c r="O894" s="10"/>
      <c r="P894" s="10"/>
      <c r="Q894" s="10"/>
      <c r="R894" s="10"/>
      <c r="S894" s="10"/>
    </row>
    <row r="895">
      <c r="J895" s="8"/>
      <c r="K895" s="8"/>
      <c r="M895" s="9"/>
      <c r="N895" s="10"/>
      <c r="O895" s="10"/>
      <c r="P895" s="10"/>
      <c r="Q895" s="10"/>
      <c r="R895" s="10"/>
      <c r="S895" s="10"/>
    </row>
    <row r="896">
      <c r="J896" s="8"/>
      <c r="K896" s="8"/>
      <c r="M896" s="9"/>
      <c r="N896" s="10"/>
      <c r="O896" s="10"/>
      <c r="P896" s="10"/>
      <c r="Q896" s="10"/>
      <c r="R896" s="10"/>
      <c r="S896" s="10"/>
    </row>
    <row r="897">
      <c r="J897" s="8"/>
      <c r="K897" s="8"/>
      <c r="M897" s="9"/>
      <c r="N897" s="10"/>
      <c r="O897" s="10"/>
      <c r="P897" s="10"/>
      <c r="Q897" s="10"/>
      <c r="R897" s="10"/>
      <c r="S897" s="10"/>
    </row>
    <row r="898">
      <c r="J898" s="8"/>
      <c r="K898" s="8"/>
      <c r="M898" s="9"/>
      <c r="N898" s="10"/>
      <c r="O898" s="10"/>
      <c r="P898" s="10"/>
      <c r="Q898" s="10"/>
      <c r="R898" s="10"/>
      <c r="S898" s="10"/>
    </row>
    <row r="899">
      <c r="J899" s="8"/>
      <c r="K899" s="8"/>
      <c r="M899" s="9"/>
      <c r="N899" s="10"/>
      <c r="O899" s="10"/>
      <c r="P899" s="10"/>
      <c r="Q899" s="10"/>
      <c r="R899" s="10"/>
      <c r="S899" s="10"/>
    </row>
    <row r="900">
      <c r="J900" s="8"/>
      <c r="K900" s="8"/>
      <c r="M900" s="9"/>
      <c r="N900" s="10"/>
      <c r="O900" s="10"/>
      <c r="P900" s="10"/>
      <c r="Q900" s="10"/>
      <c r="R900" s="10"/>
      <c r="S900" s="10"/>
    </row>
    <row r="901">
      <c r="J901" s="8"/>
      <c r="K901" s="8"/>
      <c r="M901" s="9"/>
      <c r="N901" s="10"/>
      <c r="O901" s="10"/>
      <c r="P901" s="10"/>
      <c r="Q901" s="10"/>
      <c r="R901" s="10"/>
      <c r="S901" s="10"/>
    </row>
    <row r="902">
      <c r="J902" s="8"/>
      <c r="K902" s="8"/>
      <c r="M902" s="9"/>
      <c r="N902" s="10"/>
      <c r="O902" s="10"/>
      <c r="P902" s="10"/>
      <c r="Q902" s="10"/>
      <c r="R902" s="10"/>
      <c r="S902" s="10"/>
    </row>
    <row r="903">
      <c r="J903" s="8"/>
      <c r="K903" s="8"/>
      <c r="M903" s="9"/>
      <c r="N903" s="10"/>
      <c r="O903" s="10"/>
      <c r="P903" s="10"/>
      <c r="Q903" s="10"/>
      <c r="R903" s="10"/>
      <c r="S903" s="10"/>
    </row>
    <row r="904">
      <c r="J904" s="8"/>
      <c r="K904" s="8"/>
      <c r="M904" s="9"/>
      <c r="N904" s="10"/>
      <c r="O904" s="10"/>
      <c r="P904" s="10"/>
      <c r="Q904" s="10"/>
      <c r="R904" s="10"/>
      <c r="S904" s="10"/>
    </row>
    <row r="905">
      <c r="J905" s="8"/>
      <c r="K905" s="8"/>
      <c r="M905" s="9"/>
      <c r="N905" s="10"/>
      <c r="O905" s="10"/>
      <c r="P905" s="10"/>
      <c r="Q905" s="10"/>
      <c r="R905" s="10"/>
      <c r="S905" s="10"/>
    </row>
    <row r="906">
      <c r="J906" s="8"/>
      <c r="K906" s="8"/>
      <c r="M906" s="9"/>
      <c r="N906" s="10"/>
      <c r="O906" s="10"/>
      <c r="P906" s="10"/>
      <c r="Q906" s="10"/>
      <c r="R906" s="10"/>
      <c r="S906" s="10"/>
    </row>
    <row r="907">
      <c r="J907" s="8"/>
      <c r="K907" s="8"/>
      <c r="M907" s="9"/>
      <c r="N907" s="10"/>
      <c r="O907" s="10"/>
      <c r="P907" s="10"/>
      <c r="Q907" s="10"/>
      <c r="R907" s="10"/>
      <c r="S907" s="10"/>
    </row>
    <row r="908">
      <c r="J908" s="8"/>
      <c r="K908" s="8"/>
      <c r="M908" s="9"/>
      <c r="N908" s="10"/>
      <c r="O908" s="10"/>
      <c r="P908" s="10"/>
      <c r="Q908" s="10"/>
      <c r="R908" s="10"/>
      <c r="S908" s="10"/>
    </row>
    <row r="909">
      <c r="J909" s="8"/>
      <c r="K909" s="8"/>
      <c r="M909" s="9"/>
      <c r="N909" s="10"/>
      <c r="O909" s="10"/>
      <c r="P909" s="10"/>
      <c r="Q909" s="10"/>
      <c r="R909" s="10"/>
      <c r="S909" s="10"/>
    </row>
    <row r="910">
      <c r="J910" s="8"/>
      <c r="K910" s="8"/>
      <c r="M910" s="9"/>
      <c r="N910" s="10"/>
      <c r="O910" s="10"/>
      <c r="P910" s="10"/>
      <c r="Q910" s="10"/>
      <c r="R910" s="10"/>
      <c r="S910" s="10"/>
    </row>
    <row r="911">
      <c r="J911" s="8"/>
      <c r="K911" s="8"/>
      <c r="M911" s="9"/>
      <c r="N911" s="10"/>
      <c r="O911" s="10"/>
      <c r="P911" s="10"/>
      <c r="Q911" s="10"/>
      <c r="R911" s="10"/>
      <c r="S911" s="10"/>
    </row>
    <row r="912">
      <c r="J912" s="8"/>
      <c r="K912" s="8"/>
      <c r="M912" s="9"/>
      <c r="N912" s="10"/>
      <c r="O912" s="10"/>
      <c r="P912" s="10"/>
      <c r="Q912" s="10"/>
      <c r="R912" s="10"/>
      <c r="S912" s="10"/>
    </row>
    <row r="913">
      <c r="J913" s="8"/>
      <c r="K913" s="8"/>
      <c r="M913" s="9"/>
      <c r="N913" s="10"/>
      <c r="O913" s="10"/>
      <c r="P913" s="10"/>
      <c r="Q913" s="10"/>
      <c r="R913" s="10"/>
      <c r="S913" s="10"/>
    </row>
    <row r="914">
      <c r="J914" s="8"/>
      <c r="K914" s="8"/>
      <c r="M914" s="9"/>
      <c r="N914" s="10"/>
      <c r="O914" s="10"/>
      <c r="P914" s="10"/>
      <c r="Q914" s="10"/>
      <c r="R914" s="10"/>
      <c r="S914" s="10"/>
    </row>
    <row r="915">
      <c r="J915" s="8"/>
      <c r="K915" s="8"/>
      <c r="M915" s="9"/>
      <c r="N915" s="10"/>
      <c r="O915" s="10"/>
      <c r="P915" s="10"/>
      <c r="Q915" s="10"/>
      <c r="R915" s="10"/>
      <c r="S915" s="10"/>
    </row>
    <row r="916">
      <c r="J916" s="8"/>
      <c r="K916" s="8"/>
      <c r="M916" s="9"/>
      <c r="N916" s="10"/>
      <c r="O916" s="10"/>
      <c r="P916" s="10"/>
      <c r="Q916" s="10"/>
      <c r="R916" s="10"/>
      <c r="S916" s="10"/>
    </row>
    <row r="917">
      <c r="J917" s="8"/>
      <c r="K917" s="8"/>
      <c r="M917" s="9"/>
      <c r="N917" s="10"/>
      <c r="O917" s="10"/>
      <c r="P917" s="10"/>
      <c r="Q917" s="10"/>
      <c r="R917" s="10"/>
      <c r="S917" s="10"/>
    </row>
    <row r="918">
      <c r="J918" s="8"/>
      <c r="K918" s="8"/>
      <c r="M918" s="9"/>
      <c r="N918" s="10"/>
      <c r="O918" s="10"/>
      <c r="P918" s="10"/>
      <c r="Q918" s="10"/>
      <c r="R918" s="10"/>
      <c r="S918" s="10"/>
    </row>
    <row r="919">
      <c r="J919" s="8"/>
      <c r="K919" s="8"/>
      <c r="M919" s="9"/>
      <c r="N919" s="10"/>
      <c r="O919" s="10"/>
      <c r="P919" s="10"/>
      <c r="Q919" s="10"/>
      <c r="R919" s="10"/>
      <c r="S919" s="10"/>
    </row>
    <row r="920">
      <c r="J920" s="8"/>
      <c r="K920" s="8"/>
      <c r="M920" s="9"/>
      <c r="N920" s="10"/>
      <c r="O920" s="10"/>
      <c r="P920" s="10"/>
      <c r="Q920" s="10"/>
      <c r="R920" s="10"/>
      <c r="S920" s="10"/>
    </row>
    <row r="921">
      <c r="J921" s="8"/>
      <c r="K921" s="8"/>
      <c r="M921" s="9"/>
      <c r="N921" s="10"/>
      <c r="O921" s="10"/>
      <c r="P921" s="10"/>
      <c r="Q921" s="10"/>
      <c r="R921" s="10"/>
      <c r="S921" s="10"/>
    </row>
    <row r="922">
      <c r="J922" s="8"/>
      <c r="K922" s="8"/>
      <c r="M922" s="9"/>
      <c r="N922" s="10"/>
      <c r="O922" s="10"/>
      <c r="P922" s="10"/>
      <c r="Q922" s="10"/>
      <c r="R922" s="10"/>
      <c r="S922" s="10"/>
    </row>
    <row r="923">
      <c r="J923" s="8"/>
      <c r="K923" s="8"/>
      <c r="M923" s="9"/>
      <c r="N923" s="10"/>
      <c r="O923" s="10"/>
      <c r="P923" s="10"/>
      <c r="Q923" s="10"/>
      <c r="R923" s="10"/>
      <c r="S923" s="10"/>
    </row>
    <row r="924">
      <c r="J924" s="8"/>
      <c r="K924" s="8"/>
      <c r="M924" s="9"/>
      <c r="N924" s="10"/>
      <c r="O924" s="10"/>
      <c r="P924" s="10"/>
      <c r="Q924" s="10"/>
      <c r="R924" s="10"/>
      <c r="S924" s="10"/>
    </row>
    <row r="925">
      <c r="J925" s="8"/>
      <c r="K925" s="8"/>
      <c r="M925" s="9"/>
      <c r="N925" s="10"/>
      <c r="O925" s="10"/>
      <c r="P925" s="10"/>
      <c r="Q925" s="10"/>
      <c r="R925" s="10"/>
      <c r="S925" s="10"/>
    </row>
    <row r="926">
      <c r="J926" s="8"/>
      <c r="K926" s="8"/>
      <c r="M926" s="9"/>
      <c r="N926" s="10"/>
      <c r="O926" s="10"/>
      <c r="P926" s="10"/>
      <c r="Q926" s="10"/>
      <c r="R926" s="10"/>
      <c r="S926" s="10"/>
    </row>
    <row r="927">
      <c r="J927" s="8"/>
      <c r="K927" s="8"/>
      <c r="M927" s="9"/>
      <c r="N927" s="10"/>
      <c r="O927" s="10"/>
      <c r="P927" s="10"/>
      <c r="Q927" s="10"/>
      <c r="R927" s="10"/>
      <c r="S927" s="10"/>
    </row>
    <row r="928">
      <c r="J928" s="8"/>
      <c r="K928" s="8"/>
      <c r="M928" s="9"/>
      <c r="N928" s="10"/>
      <c r="O928" s="10"/>
      <c r="P928" s="10"/>
      <c r="Q928" s="10"/>
      <c r="R928" s="10"/>
      <c r="S928" s="10"/>
    </row>
    <row r="929">
      <c r="J929" s="8"/>
      <c r="K929" s="8"/>
      <c r="M929" s="9"/>
      <c r="N929" s="10"/>
      <c r="O929" s="10"/>
      <c r="P929" s="10"/>
      <c r="Q929" s="10"/>
      <c r="R929" s="10"/>
      <c r="S929" s="10"/>
    </row>
    <row r="930">
      <c r="J930" s="8"/>
      <c r="K930" s="8"/>
      <c r="M930" s="9"/>
      <c r="N930" s="10"/>
      <c r="O930" s="10"/>
      <c r="P930" s="10"/>
      <c r="Q930" s="10"/>
      <c r="R930" s="10"/>
      <c r="S930" s="10"/>
    </row>
    <row r="931">
      <c r="J931" s="8"/>
      <c r="K931" s="8"/>
      <c r="M931" s="9"/>
      <c r="N931" s="10"/>
      <c r="O931" s="10"/>
      <c r="P931" s="10"/>
      <c r="Q931" s="10"/>
      <c r="R931" s="10"/>
      <c r="S931" s="10"/>
    </row>
    <row r="932">
      <c r="J932" s="8"/>
      <c r="K932" s="8"/>
      <c r="M932" s="9"/>
      <c r="N932" s="10"/>
      <c r="O932" s="10"/>
      <c r="P932" s="10"/>
      <c r="Q932" s="10"/>
      <c r="R932" s="10"/>
      <c r="S932" s="10"/>
    </row>
    <row r="933">
      <c r="J933" s="8"/>
      <c r="K933" s="8"/>
      <c r="M933" s="9"/>
      <c r="N933" s="10"/>
      <c r="O933" s="10"/>
      <c r="P933" s="10"/>
      <c r="Q933" s="10"/>
      <c r="R933" s="10"/>
      <c r="S933" s="10"/>
    </row>
    <row r="934">
      <c r="J934" s="8"/>
      <c r="K934" s="8"/>
      <c r="M934" s="9"/>
      <c r="N934" s="10"/>
      <c r="O934" s="10"/>
      <c r="P934" s="10"/>
      <c r="Q934" s="10"/>
      <c r="R934" s="10"/>
      <c r="S934" s="10"/>
    </row>
    <row r="935">
      <c r="J935" s="8"/>
      <c r="K935" s="8"/>
      <c r="M935" s="9"/>
      <c r="N935" s="10"/>
      <c r="O935" s="10"/>
      <c r="P935" s="10"/>
      <c r="Q935" s="10"/>
      <c r="R935" s="10"/>
      <c r="S935" s="10"/>
    </row>
    <row r="936">
      <c r="J936" s="8"/>
      <c r="K936" s="8"/>
      <c r="M936" s="9"/>
      <c r="N936" s="10"/>
      <c r="O936" s="10"/>
      <c r="P936" s="10"/>
      <c r="Q936" s="10"/>
      <c r="R936" s="10"/>
      <c r="S936" s="10"/>
    </row>
    <row r="937">
      <c r="J937" s="8"/>
      <c r="K937" s="8"/>
      <c r="M937" s="9"/>
      <c r="N937" s="10"/>
      <c r="O937" s="10"/>
      <c r="P937" s="10"/>
      <c r="Q937" s="10"/>
      <c r="R937" s="10"/>
      <c r="S937" s="10"/>
    </row>
    <row r="938">
      <c r="J938" s="8"/>
      <c r="K938" s="8"/>
      <c r="M938" s="9"/>
      <c r="N938" s="10"/>
      <c r="O938" s="10"/>
      <c r="P938" s="10"/>
      <c r="Q938" s="10"/>
      <c r="R938" s="10"/>
      <c r="S938" s="10"/>
    </row>
    <row r="939">
      <c r="J939" s="8"/>
      <c r="K939" s="8"/>
      <c r="M939" s="9"/>
      <c r="N939" s="10"/>
      <c r="O939" s="10"/>
      <c r="P939" s="10"/>
      <c r="Q939" s="10"/>
      <c r="R939" s="10"/>
      <c r="S939" s="10"/>
    </row>
    <row r="940">
      <c r="J940" s="8"/>
      <c r="K940" s="8"/>
      <c r="M940" s="9"/>
      <c r="N940" s="10"/>
      <c r="O940" s="10"/>
      <c r="P940" s="10"/>
      <c r="Q940" s="10"/>
      <c r="R940" s="10"/>
      <c r="S940" s="10"/>
    </row>
    <row r="941">
      <c r="J941" s="8"/>
      <c r="K941" s="8"/>
      <c r="M941" s="9"/>
      <c r="N941" s="10"/>
      <c r="O941" s="10"/>
      <c r="P941" s="10"/>
      <c r="Q941" s="10"/>
      <c r="R941" s="10"/>
      <c r="S941" s="10"/>
    </row>
    <row r="942">
      <c r="J942" s="8"/>
      <c r="K942" s="8"/>
      <c r="M942" s="9"/>
      <c r="N942" s="10"/>
      <c r="O942" s="10"/>
      <c r="P942" s="10"/>
      <c r="Q942" s="10"/>
      <c r="R942" s="10"/>
      <c r="S942" s="10"/>
    </row>
    <row r="943">
      <c r="J943" s="8"/>
      <c r="K943" s="8"/>
      <c r="M943" s="9"/>
      <c r="N943" s="10"/>
      <c r="O943" s="10"/>
      <c r="P943" s="10"/>
      <c r="Q943" s="10"/>
      <c r="R943" s="10"/>
      <c r="S943" s="10"/>
    </row>
    <row r="944">
      <c r="J944" s="8"/>
      <c r="K944" s="8"/>
      <c r="M944" s="9"/>
      <c r="N944" s="10"/>
      <c r="O944" s="10"/>
      <c r="P944" s="10"/>
      <c r="Q944" s="10"/>
      <c r="R944" s="10"/>
      <c r="S944" s="10"/>
    </row>
    <row r="945">
      <c r="J945" s="8"/>
      <c r="K945" s="8"/>
      <c r="M945" s="9"/>
      <c r="N945" s="10"/>
      <c r="O945" s="10"/>
      <c r="P945" s="10"/>
      <c r="Q945" s="10"/>
      <c r="R945" s="10"/>
      <c r="S945" s="10"/>
    </row>
    <row r="946">
      <c r="J946" s="8"/>
      <c r="K946" s="8"/>
      <c r="M946" s="9"/>
      <c r="N946" s="10"/>
      <c r="O946" s="10"/>
      <c r="P946" s="10"/>
      <c r="Q946" s="10"/>
      <c r="R946" s="10"/>
      <c r="S946" s="10"/>
    </row>
    <row r="947">
      <c r="J947" s="8"/>
      <c r="K947" s="8"/>
      <c r="M947" s="9"/>
      <c r="N947" s="10"/>
      <c r="O947" s="10"/>
      <c r="P947" s="10"/>
      <c r="Q947" s="10"/>
      <c r="R947" s="10"/>
      <c r="S947" s="10"/>
    </row>
    <row r="948">
      <c r="J948" s="8"/>
      <c r="K948" s="8"/>
      <c r="M948" s="9"/>
      <c r="N948" s="10"/>
      <c r="O948" s="10"/>
      <c r="P948" s="10"/>
      <c r="Q948" s="10"/>
      <c r="R948" s="10"/>
      <c r="S948" s="10"/>
    </row>
    <row r="949">
      <c r="J949" s="8"/>
      <c r="K949" s="8"/>
      <c r="M949" s="9"/>
      <c r="N949" s="10"/>
      <c r="O949" s="10"/>
      <c r="P949" s="10"/>
      <c r="Q949" s="10"/>
      <c r="R949" s="10"/>
      <c r="S949" s="10"/>
    </row>
    <row r="950">
      <c r="J950" s="8"/>
      <c r="K950" s="8"/>
      <c r="M950" s="9"/>
      <c r="N950" s="10"/>
      <c r="O950" s="10"/>
      <c r="P950" s="10"/>
      <c r="Q950" s="10"/>
      <c r="R950" s="10"/>
      <c r="S950" s="10"/>
    </row>
    <row r="951">
      <c r="J951" s="8"/>
      <c r="K951" s="8"/>
      <c r="M951" s="9"/>
      <c r="N951" s="10"/>
      <c r="O951" s="10"/>
      <c r="P951" s="10"/>
      <c r="Q951" s="10"/>
      <c r="R951" s="10"/>
      <c r="S951" s="10"/>
    </row>
    <row r="952">
      <c r="J952" s="8"/>
      <c r="K952" s="8"/>
      <c r="M952" s="9"/>
      <c r="N952" s="10"/>
      <c r="O952" s="10"/>
      <c r="P952" s="10"/>
      <c r="Q952" s="10"/>
      <c r="R952" s="10"/>
      <c r="S952" s="10"/>
    </row>
    <row r="953">
      <c r="J953" s="8"/>
      <c r="K953" s="8"/>
      <c r="M953" s="9"/>
      <c r="N953" s="10"/>
      <c r="O953" s="10"/>
      <c r="P953" s="10"/>
      <c r="Q953" s="10"/>
      <c r="R953" s="10"/>
      <c r="S953" s="10"/>
    </row>
    <row r="954">
      <c r="J954" s="8"/>
      <c r="K954" s="8"/>
      <c r="M954" s="9"/>
      <c r="N954" s="10"/>
      <c r="O954" s="10"/>
      <c r="P954" s="10"/>
      <c r="Q954" s="10"/>
      <c r="R954" s="10"/>
      <c r="S954" s="10"/>
    </row>
    <row r="955">
      <c r="J955" s="8"/>
      <c r="K955" s="8"/>
      <c r="M955" s="9"/>
      <c r="N955" s="10"/>
      <c r="O955" s="10"/>
      <c r="P955" s="10"/>
      <c r="Q955" s="10"/>
      <c r="R955" s="10"/>
      <c r="S955" s="10"/>
    </row>
    <row r="956">
      <c r="J956" s="8"/>
      <c r="K956" s="8"/>
      <c r="M956" s="9"/>
      <c r="N956" s="10"/>
      <c r="O956" s="10"/>
      <c r="P956" s="10"/>
      <c r="Q956" s="10"/>
      <c r="R956" s="10"/>
      <c r="S956" s="10"/>
    </row>
    <row r="957">
      <c r="J957" s="8"/>
      <c r="K957" s="8"/>
      <c r="M957" s="9"/>
      <c r="N957" s="10"/>
      <c r="O957" s="10"/>
      <c r="P957" s="10"/>
      <c r="Q957" s="10"/>
      <c r="R957" s="10"/>
      <c r="S957" s="10"/>
    </row>
    <row r="958">
      <c r="J958" s="8"/>
      <c r="K958" s="8"/>
      <c r="M958" s="9"/>
      <c r="N958" s="10"/>
      <c r="O958" s="10"/>
      <c r="P958" s="10"/>
      <c r="Q958" s="10"/>
      <c r="R958" s="10"/>
      <c r="S958" s="10"/>
    </row>
    <row r="959">
      <c r="J959" s="8"/>
      <c r="K959" s="8"/>
      <c r="M959" s="9"/>
      <c r="N959" s="10"/>
      <c r="O959" s="10"/>
      <c r="P959" s="10"/>
      <c r="Q959" s="10"/>
      <c r="R959" s="10"/>
      <c r="S959" s="10"/>
    </row>
    <row r="960">
      <c r="J960" s="8"/>
      <c r="K960" s="8"/>
      <c r="M960" s="9"/>
      <c r="N960" s="10"/>
      <c r="O960" s="10"/>
      <c r="P960" s="10"/>
      <c r="Q960" s="10"/>
      <c r="R960" s="10"/>
      <c r="S960" s="10"/>
    </row>
    <row r="961">
      <c r="J961" s="8"/>
      <c r="K961" s="8"/>
      <c r="M961" s="9"/>
      <c r="N961" s="10"/>
      <c r="O961" s="10"/>
      <c r="P961" s="10"/>
      <c r="Q961" s="10"/>
      <c r="R961" s="10"/>
      <c r="S961" s="10"/>
    </row>
    <row r="962">
      <c r="J962" s="8"/>
      <c r="K962" s="8"/>
      <c r="M962" s="9"/>
      <c r="N962" s="10"/>
      <c r="O962" s="10"/>
      <c r="P962" s="10"/>
      <c r="Q962" s="10"/>
      <c r="R962" s="10"/>
      <c r="S962" s="10"/>
    </row>
    <row r="963">
      <c r="J963" s="8"/>
      <c r="K963" s="8"/>
      <c r="M963" s="9"/>
      <c r="N963" s="10"/>
      <c r="O963" s="10"/>
      <c r="P963" s="10"/>
      <c r="Q963" s="10"/>
      <c r="R963" s="10"/>
      <c r="S963" s="10"/>
    </row>
    <row r="964">
      <c r="J964" s="8"/>
      <c r="K964" s="8"/>
      <c r="M964" s="9"/>
      <c r="N964" s="10"/>
      <c r="O964" s="10"/>
      <c r="P964" s="10"/>
      <c r="Q964" s="10"/>
      <c r="R964" s="10"/>
      <c r="S964" s="10"/>
    </row>
    <row r="965">
      <c r="J965" s="8"/>
      <c r="K965" s="8"/>
      <c r="M965" s="9"/>
      <c r="N965" s="10"/>
      <c r="O965" s="10"/>
      <c r="P965" s="10"/>
      <c r="Q965" s="10"/>
      <c r="R965" s="10"/>
      <c r="S965" s="10"/>
    </row>
    <row r="966">
      <c r="J966" s="8"/>
      <c r="K966" s="8"/>
      <c r="M966" s="9"/>
      <c r="N966" s="10"/>
      <c r="O966" s="10"/>
      <c r="P966" s="10"/>
      <c r="Q966" s="10"/>
      <c r="R966" s="10"/>
      <c r="S966" s="10"/>
    </row>
    <row r="967">
      <c r="J967" s="8"/>
      <c r="K967" s="8"/>
      <c r="M967" s="9"/>
      <c r="N967" s="10"/>
      <c r="O967" s="10"/>
      <c r="P967" s="10"/>
      <c r="Q967" s="10"/>
      <c r="R967" s="10"/>
      <c r="S967" s="10"/>
    </row>
    <row r="968">
      <c r="J968" s="8"/>
      <c r="K968" s="8"/>
      <c r="M968" s="9"/>
      <c r="N968" s="10"/>
      <c r="O968" s="10"/>
      <c r="P968" s="10"/>
      <c r="Q968" s="10"/>
      <c r="R968" s="10"/>
      <c r="S968" s="10"/>
    </row>
    <row r="969">
      <c r="J969" s="8"/>
      <c r="K969" s="8"/>
      <c r="M969" s="9"/>
      <c r="N969" s="10"/>
      <c r="O969" s="10"/>
      <c r="P969" s="10"/>
      <c r="Q969" s="10"/>
      <c r="R969" s="10"/>
      <c r="S969" s="10"/>
    </row>
    <row r="970">
      <c r="J970" s="8"/>
      <c r="K970" s="8"/>
      <c r="M970" s="9"/>
      <c r="N970" s="10"/>
      <c r="O970" s="10"/>
      <c r="P970" s="10"/>
      <c r="Q970" s="10"/>
      <c r="R970" s="10"/>
      <c r="S970" s="10"/>
    </row>
    <row r="971">
      <c r="J971" s="8"/>
      <c r="K971" s="8"/>
      <c r="M971" s="9"/>
      <c r="N971" s="10"/>
      <c r="O971" s="10"/>
      <c r="P971" s="10"/>
      <c r="Q971" s="10"/>
      <c r="R971" s="10"/>
      <c r="S971" s="10"/>
    </row>
    <row r="972">
      <c r="J972" s="8"/>
      <c r="K972" s="8"/>
      <c r="M972" s="9"/>
      <c r="N972" s="10"/>
      <c r="O972" s="10"/>
      <c r="P972" s="10"/>
      <c r="Q972" s="10"/>
      <c r="R972" s="10"/>
      <c r="S972" s="10"/>
    </row>
    <row r="973">
      <c r="J973" s="8"/>
      <c r="K973" s="8"/>
      <c r="M973" s="9"/>
      <c r="N973" s="10"/>
      <c r="O973" s="10"/>
      <c r="P973" s="10"/>
      <c r="Q973" s="10"/>
      <c r="R973" s="10"/>
      <c r="S973" s="10"/>
    </row>
    <row r="974">
      <c r="J974" s="8"/>
      <c r="K974" s="8"/>
      <c r="M974" s="9"/>
      <c r="N974" s="10"/>
      <c r="O974" s="10"/>
      <c r="P974" s="10"/>
      <c r="Q974" s="10"/>
      <c r="R974" s="10"/>
      <c r="S974" s="10"/>
    </row>
    <row r="975">
      <c r="J975" s="8"/>
      <c r="K975" s="8"/>
      <c r="M975" s="9"/>
      <c r="N975" s="10"/>
      <c r="O975" s="10"/>
      <c r="P975" s="10"/>
      <c r="Q975" s="10"/>
      <c r="R975" s="10"/>
      <c r="S975" s="10"/>
    </row>
    <row r="976">
      <c r="J976" s="8"/>
      <c r="K976" s="8"/>
      <c r="M976" s="9"/>
      <c r="N976" s="10"/>
      <c r="O976" s="10"/>
      <c r="P976" s="10"/>
      <c r="Q976" s="10"/>
      <c r="R976" s="10"/>
      <c r="S976" s="10"/>
    </row>
    <row r="977">
      <c r="J977" s="8"/>
      <c r="K977" s="8"/>
      <c r="M977" s="9"/>
      <c r="N977" s="10"/>
      <c r="O977" s="10"/>
      <c r="P977" s="10"/>
      <c r="Q977" s="10"/>
      <c r="R977" s="10"/>
      <c r="S977" s="10"/>
    </row>
    <row r="978">
      <c r="J978" s="8"/>
      <c r="K978" s="8"/>
      <c r="M978" s="9"/>
      <c r="N978" s="10"/>
      <c r="O978" s="10"/>
      <c r="P978" s="10"/>
      <c r="Q978" s="10"/>
      <c r="R978" s="10"/>
      <c r="S978" s="10"/>
    </row>
    <row r="979">
      <c r="J979" s="8"/>
      <c r="K979" s="8"/>
      <c r="M979" s="9"/>
      <c r="N979" s="10"/>
      <c r="O979" s="10"/>
      <c r="P979" s="10"/>
      <c r="Q979" s="10"/>
      <c r="R979" s="10"/>
      <c r="S979" s="10"/>
    </row>
    <row r="980">
      <c r="J980" s="8"/>
      <c r="K980" s="8"/>
      <c r="M980" s="9"/>
      <c r="N980" s="10"/>
      <c r="O980" s="10"/>
      <c r="P980" s="10"/>
      <c r="Q980" s="10"/>
      <c r="R980" s="10"/>
      <c r="S980" s="10"/>
    </row>
    <row r="981">
      <c r="J981" s="8"/>
      <c r="K981" s="8"/>
      <c r="M981" s="9"/>
      <c r="N981" s="10"/>
      <c r="O981" s="10"/>
      <c r="P981" s="10"/>
      <c r="Q981" s="10"/>
      <c r="R981" s="10"/>
      <c r="S981" s="10"/>
    </row>
    <row r="982">
      <c r="J982" s="8"/>
      <c r="K982" s="8"/>
      <c r="M982" s="9"/>
      <c r="N982" s="10"/>
      <c r="O982" s="10"/>
      <c r="P982" s="10"/>
      <c r="Q982" s="10"/>
      <c r="R982" s="10"/>
      <c r="S982" s="10"/>
    </row>
    <row r="983">
      <c r="J983" s="8"/>
      <c r="K983" s="8"/>
      <c r="M983" s="9"/>
      <c r="N983" s="10"/>
      <c r="O983" s="10"/>
      <c r="P983" s="10"/>
      <c r="Q983" s="10"/>
      <c r="R983" s="10"/>
      <c r="S983" s="10"/>
    </row>
    <row r="984">
      <c r="J984" s="8"/>
      <c r="K984" s="8"/>
      <c r="M984" s="9"/>
      <c r="N984" s="10"/>
      <c r="O984" s="10"/>
      <c r="P984" s="10"/>
      <c r="Q984" s="10"/>
      <c r="R984" s="10"/>
      <c r="S984" s="10"/>
    </row>
    <row r="985">
      <c r="J985" s="8"/>
      <c r="K985" s="8"/>
      <c r="M985" s="9"/>
      <c r="N985" s="10"/>
      <c r="O985" s="10"/>
      <c r="P985" s="10"/>
      <c r="Q985" s="10"/>
      <c r="R985" s="10"/>
      <c r="S985" s="10"/>
    </row>
    <row r="986">
      <c r="J986" s="8"/>
      <c r="K986" s="8"/>
      <c r="M986" s="9"/>
      <c r="N986" s="10"/>
      <c r="O986" s="10"/>
      <c r="P986" s="10"/>
      <c r="Q986" s="10"/>
      <c r="R986" s="10"/>
      <c r="S986" s="10"/>
    </row>
    <row r="987">
      <c r="J987" s="8"/>
      <c r="K987" s="8"/>
      <c r="M987" s="9"/>
      <c r="N987" s="10"/>
      <c r="O987" s="10"/>
      <c r="P987" s="10"/>
      <c r="Q987" s="10"/>
      <c r="R987" s="10"/>
      <c r="S987" s="10"/>
    </row>
    <row r="988">
      <c r="J988" s="8"/>
      <c r="K988" s="8"/>
      <c r="M988" s="9"/>
      <c r="N988" s="10"/>
      <c r="O988" s="10"/>
      <c r="P988" s="10"/>
      <c r="Q988" s="10"/>
      <c r="R988" s="10"/>
      <c r="S988" s="10"/>
    </row>
    <row r="989">
      <c r="J989" s="8"/>
      <c r="K989" s="8"/>
      <c r="M989" s="9"/>
      <c r="N989" s="10"/>
      <c r="O989" s="10"/>
      <c r="P989" s="10"/>
      <c r="Q989" s="10"/>
      <c r="R989" s="10"/>
      <c r="S989" s="10"/>
    </row>
    <row r="990">
      <c r="J990" s="8"/>
      <c r="K990" s="8"/>
      <c r="M990" s="9"/>
      <c r="N990" s="10"/>
      <c r="O990" s="10"/>
      <c r="P990" s="10"/>
      <c r="Q990" s="10"/>
      <c r="R990" s="10"/>
      <c r="S990" s="10"/>
    </row>
    <row r="991">
      <c r="J991" s="8"/>
      <c r="K991" s="8"/>
      <c r="M991" s="9"/>
      <c r="N991" s="10"/>
      <c r="O991" s="10"/>
      <c r="P991" s="10"/>
      <c r="Q991" s="10"/>
      <c r="R991" s="10"/>
      <c r="S991" s="10"/>
    </row>
    <row r="992">
      <c r="J992" s="8"/>
      <c r="K992" s="8"/>
      <c r="M992" s="9"/>
      <c r="N992" s="10"/>
      <c r="O992" s="10"/>
      <c r="P992" s="10"/>
      <c r="Q992" s="10"/>
      <c r="R992" s="10"/>
      <c r="S992" s="10"/>
    </row>
    <row r="993">
      <c r="J993" s="8"/>
      <c r="K993" s="8"/>
      <c r="M993" s="9"/>
      <c r="N993" s="10"/>
      <c r="O993" s="10"/>
      <c r="P993" s="10"/>
      <c r="Q993" s="10"/>
      <c r="R993" s="10"/>
      <c r="S993" s="10"/>
    </row>
    <row r="994">
      <c r="J994" s="8"/>
      <c r="K994" s="8"/>
      <c r="M994" s="9"/>
      <c r="N994" s="10"/>
      <c r="O994" s="10"/>
      <c r="P994" s="10"/>
      <c r="Q994" s="10"/>
      <c r="R994" s="10"/>
      <c r="S994" s="10"/>
    </row>
    <row r="995">
      <c r="J995" s="8"/>
      <c r="K995" s="8"/>
      <c r="M995" s="9"/>
      <c r="N995" s="10"/>
      <c r="O995" s="10"/>
      <c r="P995" s="10"/>
      <c r="Q995" s="10"/>
      <c r="R995" s="10"/>
      <c r="S995" s="10"/>
    </row>
    <row r="996">
      <c r="J996" s="8"/>
      <c r="K996" s="8"/>
      <c r="M996" s="9"/>
      <c r="N996" s="10"/>
      <c r="O996" s="10"/>
      <c r="P996" s="10"/>
      <c r="Q996" s="10"/>
      <c r="R996" s="10"/>
      <c r="S996" s="10"/>
    </row>
    <row r="997">
      <c r="J997" s="8"/>
      <c r="K997" s="8"/>
      <c r="M997" s="9"/>
      <c r="N997" s="10"/>
      <c r="O997" s="10"/>
      <c r="P997" s="10"/>
      <c r="Q997" s="10"/>
      <c r="R997" s="10"/>
      <c r="S997" s="10"/>
    </row>
    <row r="998">
      <c r="J998" s="8"/>
      <c r="K998" s="8"/>
      <c r="M998" s="9"/>
      <c r="N998" s="10"/>
      <c r="O998" s="10"/>
      <c r="P998" s="10"/>
      <c r="Q998" s="10"/>
      <c r="R998" s="10"/>
      <c r="S998" s="10"/>
    </row>
    <row r="999">
      <c r="J999" s="8"/>
      <c r="K999" s="8"/>
      <c r="M999" s="9"/>
      <c r="N999" s="10"/>
      <c r="O999" s="10"/>
      <c r="P999" s="10"/>
      <c r="Q999" s="10"/>
      <c r="R999" s="10"/>
      <c r="S999" s="10"/>
    </row>
    <row r="1000">
      <c r="J1000" s="8"/>
      <c r="K1000" s="8"/>
      <c r="M1000" s="9"/>
      <c r="N1000" s="10"/>
      <c r="O1000" s="10"/>
      <c r="P1000" s="10"/>
      <c r="Q1000" s="10"/>
      <c r="R1000" s="10"/>
      <c r="S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15</v>
      </c>
    </row>
    <row r="2">
      <c r="A2" s="1">
        <v>2.0</v>
      </c>
      <c r="B2" s="1" t="s">
        <v>236</v>
      </c>
    </row>
    <row r="3">
      <c r="A3" s="1">
        <v>3.0</v>
      </c>
      <c r="B3" s="1" t="s">
        <v>237</v>
      </c>
    </row>
    <row r="4">
      <c r="A4" s="1">
        <v>4.0</v>
      </c>
      <c r="B4" s="1" t="s">
        <v>238</v>
      </c>
    </row>
    <row r="5">
      <c r="A5" s="1">
        <v>5.0</v>
      </c>
      <c r="B5" s="1" t="s">
        <v>239</v>
      </c>
    </row>
    <row r="6">
      <c r="A6" s="1">
        <v>6.0</v>
      </c>
      <c r="B6" s="1" t="s">
        <v>240</v>
      </c>
    </row>
    <row r="7">
      <c r="A7" s="1">
        <v>7.0</v>
      </c>
      <c r="B7" s="1" t="s">
        <v>15</v>
      </c>
    </row>
    <row r="8">
      <c r="A8" s="1">
        <v>8.0</v>
      </c>
      <c r="B8" s="1" t="s">
        <v>236</v>
      </c>
    </row>
    <row r="9">
      <c r="A9" s="1">
        <v>9.0</v>
      </c>
      <c r="B9" s="1" t="s">
        <v>237</v>
      </c>
    </row>
    <row r="10">
      <c r="A10" s="1">
        <v>10.0</v>
      </c>
      <c r="B10" s="1" t="s">
        <v>238</v>
      </c>
    </row>
    <row r="11">
      <c r="A11" s="1">
        <v>11.0</v>
      </c>
      <c r="B11" s="1" t="s">
        <v>239</v>
      </c>
    </row>
    <row r="12">
      <c r="A12" s="1">
        <v>12.0</v>
      </c>
      <c r="B12" s="1" t="s">
        <v>240</v>
      </c>
    </row>
    <row r="13">
      <c r="A13" s="1">
        <v>13.0</v>
      </c>
      <c r="B13" s="1" t="s">
        <v>15</v>
      </c>
    </row>
    <row r="14">
      <c r="A14" s="1">
        <v>14.0</v>
      </c>
      <c r="B14" s="1" t="s">
        <v>236</v>
      </c>
    </row>
    <row r="15">
      <c r="A15" s="1">
        <v>15.0</v>
      </c>
      <c r="B15" s="1" t="s">
        <v>237</v>
      </c>
    </row>
    <row r="16">
      <c r="A16" s="1">
        <v>16.0</v>
      </c>
      <c r="B16" s="1" t="s">
        <v>238</v>
      </c>
    </row>
    <row r="17">
      <c r="A17" s="1">
        <v>17.0</v>
      </c>
      <c r="B17" s="1" t="s">
        <v>239</v>
      </c>
    </row>
    <row r="18">
      <c r="A18" s="1">
        <v>18.0</v>
      </c>
      <c r="B18" s="1" t="s">
        <v>240</v>
      </c>
    </row>
    <row r="19">
      <c r="A19" s="1">
        <v>19.0</v>
      </c>
      <c r="B19" s="1" t="s">
        <v>15</v>
      </c>
    </row>
    <row r="20">
      <c r="A20" s="1">
        <v>20.0</v>
      </c>
      <c r="B20" s="1" t="s">
        <v>236</v>
      </c>
    </row>
    <row r="21">
      <c r="A21" s="1">
        <v>21.0</v>
      </c>
      <c r="B21" s="1" t="s">
        <v>237</v>
      </c>
    </row>
    <row r="22">
      <c r="A22" s="1">
        <v>22.0</v>
      </c>
      <c r="B22" s="1" t="s">
        <v>238</v>
      </c>
    </row>
    <row r="23">
      <c r="A23" s="1">
        <v>23.0</v>
      </c>
      <c r="B23" s="1" t="s">
        <v>239</v>
      </c>
    </row>
    <row r="24">
      <c r="A24" s="1">
        <v>24.0</v>
      </c>
      <c r="B24" s="1" t="s">
        <v>240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63"/>
    <col customWidth="1" min="2" max="2" width="7.63"/>
    <col customWidth="1" hidden="1" min="3" max="3" width="7.63"/>
    <col customWidth="1" min="4" max="14" width="7.63"/>
  </cols>
  <sheetData>
    <row r="1">
      <c r="A1" s="1" t="s">
        <v>6</v>
      </c>
      <c r="B1" s="1" t="s">
        <v>8</v>
      </c>
      <c r="C1" s="1" t="s">
        <v>10</v>
      </c>
      <c r="D1" s="1" t="s">
        <v>12</v>
      </c>
      <c r="E1" s="1" t="s">
        <v>15</v>
      </c>
      <c r="F1" s="1" t="s">
        <v>17</v>
      </c>
      <c r="G1" s="1" t="s">
        <v>18</v>
      </c>
      <c r="H1" s="2" t="s">
        <v>20</v>
      </c>
      <c r="I1" s="2" t="s">
        <v>21</v>
      </c>
      <c r="J1" s="1" t="s">
        <v>22</v>
      </c>
      <c r="K1" s="4" t="s">
        <v>23</v>
      </c>
      <c r="L1" s="1" t="s">
        <v>241</v>
      </c>
      <c r="M1" s="2" t="s">
        <v>242</v>
      </c>
      <c r="N1" s="4" t="s">
        <v>243</v>
      </c>
    </row>
    <row r="2">
      <c r="A2" s="1" t="s">
        <v>244</v>
      </c>
      <c r="B2" s="1">
        <v>5.0</v>
      </c>
      <c r="C2" s="12">
        <f t="shared" ref="C2:C48" si="1">24*B2</f>
        <v>120</v>
      </c>
      <c r="D2" s="12">
        <f>sumifs(Prelims!F$1:F1000,Prelims!$C$1:$C1000,$A2)</f>
        <v>76</v>
      </c>
      <c r="E2" s="12">
        <f>sumifs(Prelims!G$1:G1000,Prelims!$C$1:$C1000,$A2)</f>
        <v>9</v>
      </c>
      <c r="F2" s="12">
        <f>sumifs(Prelims!H$1:H1000,Prelims!$C$1:$C1000,$A2)</f>
        <v>7</v>
      </c>
      <c r="G2" s="12">
        <f>sumifs(Prelims!I$1:I1000,Prelims!$C$1:$C1000,$A2)</f>
        <v>92</v>
      </c>
      <c r="H2" s="13">
        <f t="shared" ref="H2:H48" si="2">G2/C2</f>
        <v>0.7666666667</v>
      </c>
      <c r="I2" s="13">
        <f t="shared" ref="I2:I48" si="3">D2/G2</f>
        <v>0.8260869565</v>
      </c>
      <c r="J2" s="12">
        <f t="shared" ref="J2:J48" si="4">4*D2-4*F2</f>
        <v>276</v>
      </c>
      <c r="K2" s="14">
        <f t="shared" ref="K2:K48" si="5">J2/B2</f>
        <v>55.2</v>
      </c>
      <c r="L2" s="12">
        <f>countifs(PrelimRaw!$C$1:$C1000,14,PrelimRaw!$F$1:$F1000,A2)</f>
        <v>59</v>
      </c>
      <c r="M2" s="13">
        <f t="shared" ref="M2:M48" si="6">L2/D2</f>
        <v>0.7763157895</v>
      </c>
      <c r="N2" s="14">
        <f t="shared" ref="N2:N48" si="7">(J2+10*L2)/B2</f>
        <v>173.2</v>
      </c>
    </row>
    <row r="3">
      <c r="A3" s="1" t="s">
        <v>245</v>
      </c>
      <c r="B3" s="1">
        <v>5.0</v>
      </c>
      <c r="C3" s="12">
        <f t="shared" si="1"/>
        <v>120</v>
      </c>
      <c r="D3" s="12">
        <f>sumifs(Prelims!F$1:F1000,Prelims!$C$1:$C1000,$A3)</f>
        <v>72</v>
      </c>
      <c r="E3" s="12">
        <f>sumifs(Prelims!G$1:G1000,Prelims!$C$1:$C1000,$A3)</f>
        <v>15</v>
      </c>
      <c r="F3" s="12">
        <f>sumifs(Prelims!H$1:H1000,Prelims!$C$1:$C1000,$A3)</f>
        <v>6</v>
      </c>
      <c r="G3" s="12">
        <f>sumifs(Prelims!I$1:I1000,Prelims!$C$1:$C1000,$A3)</f>
        <v>93</v>
      </c>
      <c r="H3" s="13">
        <f t="shared" si="2"/>
        <v>0.775</v>
      </c>
      <c r="I3" s="13">
        <f t="shared" si="3"/>
        <v>0.7741935484</v>
      </c>
      <c r="J3" s="12">
        <f t="shared" si="4"/>
        <v>264</v>
      </c>
      <c r="K3" s="14">
        <f t="shared" si="5"/>
        <v>52.8</v>
      </c>
      <c r="L3" s="12">
        <f>countifs(PrelimRaw!$C$1:$C1000,14,PrelimRaw!$F$1:$F1000,A3)</f>
        <v>55</v>
      </c>
      <c r="M3" s="13">
        <f t="shared" si="6"/>
        <v>0.7638888889</v>
      </c>
      <c r="N3" s="14">
        <f t="shared" si="7"/>
        <v>162.8</v>
      </c>
    </row>
    <row r="4">
      <c r="A4" s="1" t="s">
        <v>246</v>
      </c>
      <c r="B4" s="1">
        <v>5.0</v>
      </c>
      <c r="C4" s="12">
        <f t="shared" si="1"/>
        <v>120</v>
      </c>
      <c r="D4" s="12">
        <f>sumifs(Prelims!F$1:F1000,Prelims!$C$1:$C1000,$A4)</f>
        <v>74</v>
      </c>
      <c r="E4" s="12">
        <f>sumifs(Prelims!G$1:G1000,Prelims!$C$1:$C1000,$A4)</f>
        <v>11</v>
      </c>
      <c r="F4" s="12">
        <f>sumifs(Prelims!H$1:H1000,Prelims!$C$1:$C1000,$A4)</f>
        <v>13</v>
      </c>
      <c r="G4" s="12">
        <f>sumifs(Prelims!I$1:I1000,Prelims!$C$1:$C1000,$A4)</f>
        <v>98</v>
      </c>
      <c r="H4" s="13">
        <f t="shared" si="2"/>
        <v>0.8166666667</v>
      </c>
      <c r="I4" s="13">
        <f t="shared" si="3"/>
        <v>0.7551020408</v>
      </c>
      <c r="J4" s="12">
        <f t="shared" si="4"/>
        <v>244</v>
      </c>
      <c r="K4" s="14">
        <f t="shared" si="5"/>
        <v>48.8</v>
      </c>
      <c r="L4" s="12">
        <f>countifs(PrelimRaw!$C$1:$C1000,14,PrelimRaw!$F$1:$F1000,A4)</f>
        <v>51</v>
      </c>
      <c r="M4" s="13">
        <f t="shared" si="6"/>
        <v>0.6891891892</v>
      </c>
      <c r="N4" s="14">
        <f t="shared" si="7"/>
        <v>150.8</v>
      </c>
    </row>
    <row r="5">
      <c r="A5" s="1" t="s">
        <v>247</v>
      </c>
      <c r="B5" s="1">
        <v>5.0</v>
      </c>
      <c r="C5" s="12">
        <f t="shared" si="1"/>
        <v>120</v>
      </c>
      <c r="D5" s="12">
        <f>sumifs(Prelims!F$1:F1000,Prelims!$C$1:$C1000,$A5)</f>
        <v>68</v>
      </c>
      <c r="E5" s="12">
        <f>sumifs(Prelims!G$1:G1000,Prelims!$C$1:$C1000,$A5)</f>
        <v>16</v>
      </c>
      <c r="F5" s="12">
        <f>sumifs(Prelims!H$1:H1000,Prelims!$C$1:$C1000,$A5)</f>
        <v>8</v>
      </c>
      <c r="G5" s="12">
        <f>sumifs(Prelims!I$1:I1000,Prelims!$C$1:$C1000,$A5)</f>
        <v>92</v>
      </c>
      <c r="H5" s="13">
        <f t="shared" si="2"/>
        <v>0.7666666667</v>
      </c>
      <c r="I5" s="13">
        <f t="shared" si="3"/>
        <v>0.7391304348</v>
      </c>
      <c r="J5" s="12">
        <f t="shared" si="4"/>
        <v>240</v>
      </c>
      <c r="K5" s="14">
        <f t="shared" si="5"/>
        <v>48</v>
      </c>
      <c r="L5" s="12">
        <f>countifs(PrelimRaw!$C$1:$C1000,14,PrelimRaw!$F$1:$F1000,A5)</f>
        <v>50</v>
      </c>
      <c r="M5" s="13">
        <f t="shared" si="6"/>
        <v>0.7352941176</v>
      </c>
      <c r="N5" s="14">
        <f t="shared" si="7"/>
        <v>148</v>
      </c>
    </row>
    <row r="6">
      <c r="A6" s="1" t="s">
        <v>248</v>
      </c>
      <c r="B6" s="1">
        <v>5.0</v>
      </c>
      <c r="C6" s="12">
        <f t="shared" si="1"/>
        <v>120</v>
      </c>
      <c r="D6" s="12">
        <f>sumifs(Prelims!F$1:F1000,Prelims!$C$1:$C1000,$A6)</f>
        <v>75</v>
      </c>
      <c r="E6" s="12">
        <f>sumifs(Prelims!G$1:G1000,Prelims!$C$1:$C1000,$A6)</f>
        <v>14</v>
      </c>
      <c r="F6" s="12">
        <f>sumifs(Prelims!H$1:H1000,Prelims!$C$1:$C1000,$A6)</f>
        <v>11</v>
      </c>
      <c r="G6" s="12">
        <f>sumifs(Prelims!I$1:I1000,Prelims!$C$1:$C1000,$A6)</f>
        <v>100</v>
      </c>
      <c r="H6" s="13">
        <f t="shared" si="2"/>
        <v>0.8333333333</v>
      </c>
      <c r="I6" s="13">
        <f t="shared" si="3"/>
        <v>0.75</v>
      </c>
      <c r="J6" s="12">
        <f t="shared" si="4"/>
        <v>256</v>
      </c>
      <c r="K6" s="14">
        <f t="shared" si="5"/>
        <v>51.2</v>
      </c>
      <c r="L6" s="12">
        <f>countifs(PrelimRaw!$C$1:$C1000,14,PrelimRaw!$F$1:$F1000,A6)</f>
        <v>47</v>
      </c>
      <c r="M6" s="13">
        <f t="shared" si="6"/>
        <v>0.6266666667</v>
      </c>
      <c r="N6" s="14">
        <f t="shared" si="7"/>
        <v>145.2</v>
      </c>
    </row>
    <row r="7">
      <c r="A7" s="1" t="s">
        <v>249</v>
      </c>
      <c r="B7" s="1">
        <v>5.0</v>
      </c>
      <c r="C7" s="12">
        <f t="shared" si="1"/>
        <v>120</v>
      </c>
      <c r="D7" s="12">
        <f>sumifs(Prelims!F$1:F1000,Prelims!$C$1:$C1000,$A7)</f>
        <v>63</v>
      </c>
      <c r="E7" s="12">
        <f>sumifs(Prelims!G$1:G1000,Prelims!$C$1:$C1000,$A7)</f>
        <v>31</v>
      </c>
      <c r="F7" s="12">
        <f>sumifs(Prelims!H$1:H1000,Prelims!$C$1:$C1000,$A7)</f>
        <v>7</v>
      </c>
      <c r="G7" s="12">
        <f>sumifs(Prelims!I$1:I1000,Prelims!$C$1:$C1000,$A7)</f>
        <v>101</v>
      </c>
      <c r="H7" s="13">
        <f t="shared" si="2"/>
        <v>0.8416666667</v>
      </c>
      <c r="I7" s="13">
        <f t="shared" si="3"/>
        <v>0.6237623762</v>
      </c>
      <c r="J7" s="12">
        <f t="shared" si="4"/>
        <v>224</v>
      </c>
      <c r="K7" s="14">
        <f t="shared" si="5"/>
        <v>44.8</v>
      </c>
      <c r="L7" s="12">
        <f>countifs(PrelimRaw!$C$1:$C1000,14,PrelimRaw!$F$1:$F1000,A7)</f>
        <v>42</v>
      </c>
      <c r="M7" s="13">
        <f t="shared" si="6"/>
        <v>0.6666666667</v>
      </c>
      <c r="N7" s="14">
        <f t="shared" si="7"/>
        <v>128.8</v>
      </c>
    </row>
    <row r="8">
      <c r="A8" s="1" t="s">
        <v>250</v>
      </c>
      <c r="B8" s="1">
        <v>5.0</v>
      </c>
      <c r="C8" s="12">
        <f t="shared" si="1"/>
        <v>120</v>
      </c>
      <c r="D8" s="12">
        <f>sumifs(Prelims!F$1:F1000,Prelims!$C$1:$C1000,$A8)</f>
        <v>66</v>
      </c>
      <c r="E8" s="12">
        <f>sumifs(Prelims!G$1:G1000,Prelims!$C$1:$C1000,$A8)</f>
        <v>14</v>
      </c>
      <c r="F8" s="12">
        <f>sumifs(Prelims!H$1:H1000,Prelims!$C$1:$C1000,$A8)</f>
        <v>14</v>
      </c>
      <c r="G8" s="12">
        <f>sumifs(Prelims!I$1:I1000,Prelims!$C$1:$C1000,$A8)</f>
        <v>94</v>
      </c>
      <c r="H8" s="13">
        <f t="shared" si="2"/>
        <v>0.7833333333</v>
      </c>
      <c r="I8" s="13">
        <f t="shared" si="3"/>
        <v>0.7021276596</v>
      </c>
      <c r="J8" s="12">
        <f t="shared" si="4"/>
        <v>208</v>
      </c>
      <c r="K8" s="14">
        <f t="shared" si="5"/>
        <v>41.6</v>
      </c>
      <c r="L8" s="12">
        <f>countifs(PrelimRaw!$C$1:$C1000,14,PrelimRaw!$F$1:$F1000,A8)</f>
        <v>43</v>
      </c>
      <c r="M8" s="13">
        <f t="shared" si="6"/>
        <v>0.6515151515</v>
      </c>
      <c r="N8" s="14">
        <f t="shared" si="7"/>
        <v>127.6</v>
      </c>
    </row>
    <row r="9">
      <c r="A9" s="1" t="s">
        <v>251</v>
      </c>
      <c r="B9" s="1">
        <v>5.0</v>
      </c>
      <c r="C9" s="12">
        <f t="shared" si="1"/>
        <v>120</v>
      </c>
      <c r="D9" s="12">
        <f>sumifs(Prelims!F$1:F1000,Prelims!$C$1:$C1000,$A9)</f>
        <v>65</v>
      </c>
      <c r="E9" s="12">
        <f>sumifs(Prelims!G$1:G1000,Prelims!$C$1:$C1000,$A9)</f>
        <v>15</v>
      </c>
      <c r="F9" s="12">
        <f>sumifs(Prelims!H$1:H1000,Prelims!$C$1:$C1000,$A9)</f>
        <v>7</v>
      </c>
      <c r="G9" s="12">
        <f>sumifs(Prelims!I$1:I1000,Prelims!$C$1:$C1000,$A9)</f>
        <v>87</v>
      </c>
      <c r="H9" s="13">
        <f t="shared" si="2"/>
        <v>0.725</v>
      </c>
      <c r="I9" s="13">
        <f t="shared" si="3"/>
        <v>0.7471264368</v>
      </c>
      <c r="J9" s="12">
        <f t="shared" si="4"/>
        <v>232</v>
      </c>
      <c r="K9" s="14">
        <f t="shared" si="5"/>
        <v>46.4</v>
      </c>
      <c r="L9" s="12">
        <f>countifs(PrelimRaw!$C$1:$C1000,14,PrelimRaw!$F$1:$F1000,A9)</f>
        <v>39</v>
      </c>
      <c r="M9" s="13">
        <f t="shared" si="6"/>
        <v>0.6</v>
      </c>
      <c r="N9" s="14">
        <f t="shared" si="7"/>
        <v>124.4</v>
      </c>
    </row>
    <row r="10">
      <c r="A10" s="1" t="s">
        <v>252</v>
      </c>
      <c r="B10" s="1">
        <v>5.0</v>
      </c>
      <c r="C10" s="12">
        <f t="shared" si="1"/>
        <v>120</v>
      </c>
      <c r="D10" s="12">
        <f>sumifs(Prelims!F$1:F1000,Prelims!$C$1:$C1000,$A10)</f>
        <v>56</v>
      </c>
      <c r="E10" s="12">
        <f>sumifs(Prelims!G$1:G1000,Prelims!$C$1:$C1000,$A10)</f>
        <v>22</v>
      </c>
      <c r="F10" s="12">
        <f>sumifs(Prelims!H$1:H1000,Prelims!$C$1:$C1000,$A10)</f>
        <v>4</v>
      </c>
      <c r="G10" s="12">
        <f>sumifs(Prelims!I$1:I1000,Prelims!$C$1:$C1000,$A10)</f>
        <v>82</v>
      </c>
      <c r="H10" s="13">
        <f t="shared" si="2"/>
        <v>0.6833333333</v>
      </c>
      <c r="I10" s="13">
        <f t="shared" si="3"/>
        <v>0.6829268293</v>
      </c>
      <c r="J10" s="12">
        <f t="shared" si="4"/>
        <v>208</v>
      </c>
      <c r="K10" s="14">
        <f t="shared" si="5"/>
        <v>41.6</v>
      </c>
      <c r="L10" s="12">
        <f>countifs(PrelimRaw!$C$1:$C1000,14,PrelimRaw!$F$1:$F1000,A10)</f>
        <v>41</v>
      </c>
      <c r="M10" s="13">
        <f t="shared" si="6"/>
        <v>0.7321428571</v>
      </c>
      <c r="N10" s="14">
        <f t="shared" si="7"/>
        <v>123.6</v>
      </c>
    </row>
    <row r="11">
      <c r="A11" s="1" t="s">
        <v>253</v>
      </c>
      <c r="B11" s="1">
        <v>5.0</v>
      </c>
      <c r="C11" s="12">
        <f t="shared" si="1"/>
        <v>120</v>
      </c>
      <c r="D11" s="12">
        <f>sumifs(Prelims!F$1:F1000,Prelims!$C$1:$C1000,$A11)</f>
        <v>63</v>
      </c>
      <c r="E11" s="12">
        <f>sumifs(Prelims!G$1:G1000,Prelims!$C$1:$C1000,$A11)</f>
        <v>18</v>
      </c>
      <c r="F11" s="12">
        <f>sumifs(Prelims!H$1:H1000,Prelims!$C$1:$C1000,$A11)</f>
        <v>0</v>
      </c>
      <c r="G11" s="12">
        <f>sumifs(Prelims!I$1:I1000,Prelims!$C$1:$C1000,$A11)</f>
        <v>81</v>
      </c>
      <c r="H11" s="13">
        <f t="shared" si="2"/>
        <v>0.675</v>
      </c>
      <c r="I11" s="13">
        <f t="shared" si="3"/>
        <v>0.7777777778</v>
      </c>
      <c r="J11" s="12">
        <f t="shared" si="4"/>
        <v>252</v>
      </c>
      <c r="K11" s="14">
        <f t="shared" si="5"/>
        <v>50.4</v>
      </c>
      <c r="L11" s="12">
        <f>countifs(PrelimRaw!$C$1:$C1000,14,PrelimRaw!$F$1:$F1000,A11)</f>
        <v>36</v>
      </c>
      <c r="M11" s="13">
        <f t="shared" si="6"/>
        <v>0.5714285714</v>
      </c>
      <c r="N11" s="14">
        <f t="shared" si="7"/>
        <v>122.4</v>
      </c>
    </row>
    <row r="12">
      <c r="A12" s="1" t="s">
        <v>254</v>
      </c>
      <c r="B12" s="1">
        <v>5.0</v>
      </c>
      <c r="C12" s="12">
        <f t="shared" si="1"/>
        <v>120</v>
      </c>
      <c r="D12" s="12">
        <f>sumifs(Prelims!F$1:F1000,Prelims!$C$1:$C1000,$A12)</f>
        <v>68</v>
      </c>
      <c r="E12" s="12">
        <f>sumifs(Prelims!G$1:G1000,Prelims!$C$1:$C1000,$A12)</f>
        <v>17</v>
      </c>
      <c r="F12" s="12">
        <f>sumifs(Prelims!H$1:H1000,Prelims!$C$1:$C1000,$A12)</f>
        <v>8</v>
      </c>
      <c r="G12" s="12">
        <f>sumifs(Prelims!I$1:I1000,Prelims!$C$1:$C1000,$A12)</f>
        <v>93</v>
      </c>
      <c r="H12" s="13">
        <f t="shared" si="2"/>
        <v>0.775</v>
      </c>
      <c r="I12" s="13">
        <f t="shared" si="3"/>
        <v>0.7311827957</v>
      </c>
      <c r="J12" s="12">
        <f t="shared" si="4"/>
        <v>240</v>
      </c>
      <c r="K12" s="14">
        <f t="shared" si="5"/>
        <v>48</v>
      </c>
      <c r="L12" s="12">
        <f>countifs(PrelimRaw!$C$1:$C1000,14,PrelimRaw!$F$1:$F1000,A12)</f>
        <v>35</v>
      </c>
      <c r="M12" s="13">
        <f t="shared" si="6"/>
        <v>0.5147058824</v>
      </c>
      <c r="N12" s="14">
        <f t="shared" si="7"/>
        <v>118</v>
      </c>
    </row>
    <row r="13">
      <c r="A13" s="1" t="s">
        <v>255</v>
      </c>
      <c r="B13" s="1">
        <v>5.0</v>
      </c>
      <c r="C13" s="12">
        <f t="shared" si="1"/>
        <v>120</v>
      </c>
      <c r="D13" s="12">
        <f>sumifs(Prelims!F$1:F1000,Prelims!$C$1:$C1000,$A13)</f>
        <v>63</v>
      </c>
      <c r="E13" s="12">
        <f>sumifs(Prelims!G$1:G1000,Prelims!$C$1:$C1000,$A13)</f>
        <v>14</v>
      </c>
      <c r="F13" s="12">
        <f>sumifs(Prelims!H$1:H1000,Prelims!$C$1:$C1000,$A13)</f>
        <v>4</v>
      </c>
      <c r="G13" s="12">
        <f>sumifs(Prelims!I$1:I1000,Prelims!$C$1:$C1000,$A13)</f>
        <v>81</v>
      </c>
      <c r="H13" s="13">
        <f t="shared" si="2"/>
        <v>0.675</v>
      </c>
      <c r="I13" s="13">
        <f t="shared" si="3"/>
        <v>0.7777777778</v>
      </c>
      <c r="J13" s="12">
        <f t="shared" si="4"/>
        <v>236</v>
      </c>
      <c r="K13" s="14">
        <f t="shared" si="5"/>
        <v>47.2</v>
      </c>
      <c r="L13" s="12">
        <f>countifs(PrelimRaw!$C$1:$C1000,14,PrelimRaw!$F$1:$F1000,A13)</f>
        <v>33</v>
      </c>
      <c r="M13" s="13">
        <f t="shared" si="6"/>
        <v>0.5238095238</v>
      </c>
      <c r="N13" s="14">
        <f t="shared" si="7"/>
        <v>113.2</v>
      </c>
    </row>
    <row r="14">
      <c r="A14" s="1" t="s">
        <v>256</v>
      </c>
      <c r="B14" s="1">
        <v>5.0</v>
      </c>
      <c r="C14" s="12">
        <f t="shared" si="1"/>
        <v>120</v>
      </c>
      <c r="D14" s="12">
        <f>sumifs(Prelims!F$1:F1000,Prelims!$C$1:$C1000,$A14)</f>
        <v>54</v>
      </c>
      <c r="E14" s="12">
        <f>sumifs(Prelims!G$1:G1000,Prelims!$C$1:$C1000,$A14)</f>
        <v>19</v>
      </c>
      <c r="F14" s="12">
        <f>sumifs(Prelims!H$1:H1000,Prelims!$C$1:$C1000,$A14)</f>
        <v>10</v>
      </c>
      <c r="G14" s="12">
        <f>sumifs(Prelims!I$1:I1000,Prelims!$C$1:$C1000,$A14)</f>
        <v>83</v>
      </c>
      <c r="H14" s="13">
        <f t="shared" si="2"/>
        <v>0.6916666667</v>
      </c>
      <c r="I14" s="13">
        <f t="shared" si="3"/>
        <v>0.6506024096</v>
      </c>
      <c r="J14" s="12">
        <f t="shared" si="4"/>
        <v>176</v>
      </c>
      <c r="K14" s="14">
        <f t="shared" si="5"/>
        <v>35.2</v>
      </c>
      <c r="L14" s="12">
        <f>countifs(PrelimRaw!$C$1:$C1000,14,PrelimRaw!$F$1:$F1000,A14)</f>
        <v>38</v>
      </c>
      <c r="M14" s="13">
        <f t="shared" si="6"/>
        <v>0.7037037037</v>
      </c>
      <c r="N14" s="14">
        <f t="shared" si="7"/>
        <v>111.2</v>
      </c>
    </row>
    <row r="15">
      <c r="A15" s="1" t="s">
        <v>257</v>
      </c>
      <c r="B15" s="1">
        <v>5.0</v>
      </c>
      <c r="C15" s="12">
        <f t="shared" si="1"/>
        <v>120</v>
      </c>
      <c r="D15" s="12">
        <f>sumifs(Prelims!F$1:F1000,Prelims!$C$1:$C1000,$A15)</f>
        <v>58</v>
      </c>
      <c r="E15" s="12">
        <f>sumifs(Prelims!G$1:G1000,Prelims!$C$1:$C1000,$A15)</f>
        <v>23</v>
      </c>
      <c r="F15" s="12">
        <f>sumifs(Prelims!H$1:H1000,Prelims!$C$1:$C1000,$A15)</f>
        <v>9</v>
      </c>
      <c r="G15" s="12">
        <f>sumifs(Prelims!I$1:I1000,Prelims!$C$1:$C1000,$A15)</f>
        <v>90</v>
      </c>
      <c r="H15" s="13">
        <f t="shared" si="2"/>
        <v>0.75</v>
      </c>
      <c r="I15" s="13">
        <f t="shared" si="3"/>
        <v>0.6444444444</v>
      </c>
      <c r="J15" s="12">
        <f t="shared" si="4"/>
        <v>196</v>
      </c>
      <c r="K15" s="14">
        <f t="shared" si="5"/>
        <v>39.2</v>
      </c>
      <c r="L15" s="12">
        <f>countifs(PrelimRaw!$C$1:$C1000,14,PrelimRaw!$F$1:$F1000,A15)</f>
        <v>36</v>
      </c>
      <c r="M15" s="13">
        <f t="shared" si="6"/>
        <v>0.6206896552</v>
      </c>
      <c r="N15" s="14">
        <f t="shared" si="7"/>
        <v>111.2</v>
      </c>
    </row>
    <row r="16">
      <c r="A16" s="1" t="s">
        <v>258</v>
      </c>
      <c r="B16" s="1">
        <v>5.0</v>
      </c>
      <c r="C16" s="12">
        <f t="shared" si="1"/>
        <v>120</v>
      </c>
      <c r="D16" s="12">
        <f>sumifs(Prelims!F$1:F1000,Prelims!$C$1:$C1000,$A16)</f>
        <v>58</v>
      </c>
      <c r="E16" s="12">
        <f>sumifs(Prelims!G$1:G1000,Prelims!$C$1:$C1000,$A16)</f>
        <v>19</v>
      </c>
      <c r="F16" s="12">
        <f>sumifs(Prelims!H$1:H1000,Prelims!$C$1:$C1000,$A16)</f>
        <v>12</v>
      </c>
      <c r="G16" s="12">
        <f>sumifs(Prelims!I$1:I1000,Prelims!$C$1:$C1000,$A16)</f>
        <v>89</v>
      </c>
      <c r="H16" s="13">
        <f t="shared" si="2"/>
        <v>0.7416666667</v>
      </c>
      <c r="I16" s="13">
        <f t="shared" si="3"/>
        <v>0.6516853933</v>
      </c>
      <c r="J16" s="12">
        <f t="shared" si="4"/>
        <v>184</v>
      </c>
      <c r="K16" s="14">
        <f t="shared" si="5"/>
        <v>36.8</v>
      </c>
      <c r="L16" s="12">
        <f>countifs(PrelimRaw!$C$1:$C1000,14,PrelimRaw!$F$1:$F1000,A16)</f>
        <v>37</v>
      </c>
      <c r="M16" s="13">
        <f t="shared" si="6"/>
        <v>0.6379310345</v>
      </c>
      <c r="N16" s="14">
        <f t="shared" si="7"/>
        <v>110.8</v>
      </c>
    </row>
    <row r="17">
      <c r="A17" s="1" t="s">
        <v>259</v>
      </c>
      <c r="B17" s="1">
        <v>5.0</v>
      </c>
      <c r="C17" s="12">
        <f t="shared" si="1"/>
        <v>120</v>
      </c>
      <c r="D17" s="12">
        <f>sumifs(Prelims!F$1:F1000,Prelims!$C$1:$C1000,$A17)</f>
        <v>55</v>
      </c>
      <c r="E17" s="12">
        <f>sumifs(Prelims!G$1:G1000,Prelims!$C$1:$C1000,$A17)</f>
        <v>31</v>
      </c>
      <c r="F17" s="12">
        <f>sumifs(Prelims!H$1:H1000,Prelims!$C$1:$C1000,$A17)</f>
        <v>6</v>
      </c>
      <c r="G17" s="12">
        <f>sumifs(Prelims!I$1:I1000,Prelims!$C$1:$C1000,$A17)</f>
        <v>92</v>
      </c>
      <c r="H17" s="13">
        <f t="shared" si="2"/>
        <v>0.7666666667</v>
      </c>
      <c r="I17" s="13">
        <f t="shared" si="3"/>
        <v>0.597826087</v>
      </c>
      <c r="J17" s="12">
        <f t="shared" si="4"/>
        <v>196</v>
      </c>
      <c r="K17" s="14">
        <f t="shared" si="5"/>
        <v>39.2</v>
      </c>
      <c r="L17" s="12">
        <f>countifs(PrelimRaw!$C$1:$C1000,14,PrelimRaw!$F$1:$F1000,A17)</f>
        <v>34</v>
      </c>
      <c r="M17" s="13">
        <f t="shared" si="6"/>
        <v>0.6181818182</v>
      </c>
      <c r="N17" s="14">
        <f t="shared" si="7"/>
        <v>107.2</v>
      </c>
    </row>
    <row r="18">
      <c r="A18" s="1" t="s">
        <v>260</v>
      </c>
      <c r="B18" s="1">
        <v>5.0</v>
      </c>
      <c r="C18" s="12">
        <f t="shared" si="1"/>
        <v>120</v>
      </c>
      <c r="D18" s="12">
        <f>sumifs(Prelims!F$1:F1000,Prelims!$C$1:$C1000,$A18)</f>
        <v>53</v>
      </c>
      <c r="E18" s="12">
        <f>sumifs(Prelims!G$1:G1000,Prelims!$C$1:$C1000,$A18)</f>
        <v>18</v>
      </c>
      <c r="F18" s="12">
        <f>sumifs(Prelims!H$1:H1000,Prelims!$C$1:$C1000,$A18)</f>
        <v>5</v>
      </c>
      <c r="G18" s="12">
        <f>sumifs(Prelims!I$1:I1000,Prelims!$C$1:$C1000,$A18)</f>
        <v>76</v>
      </c>
      <c r="H18" s="13">
        <f t="shared" si="2"/>
        <v>0.6333333333</v>
      </c>
      <c r="I18" s="13">
        <f t="shared" si="3"/>
        <v>0.6973684211</v>
      </c>
      <c r="J18" s="12">
        <f t="shared" si="4"/>
        <v>192</v>
      </c>
      <c r="K18" s="14">
        <f t="shared" si="5"/>
        <v>38.4</v>
      </c>
      <c r="L18" s="12">
        <f>countifs(PrelimRaw!$C$1:$C1000,14,PrelimRaw!$F$1:$F1000,A18)</f>
        <v>34</v>
      </c>
      <c r="M18" s="13">
        <f t="shared" si="6"/>
        <v>0.641509434</v>
      </c>
      <c r="N18" s="14">
        <f t="shared" si="7"/>
        <v>106.4</v>
      </c>
    </row>
    <row r="19">
      <c r="A19" s="1" t="s">
        <v>261</v>
      </c>
      <c r="B19" s="1">
        <v>5.0</v>
      </c>
      <c r="C19" s="12">
        <f t="shared" si="1"/>
        <v>120</v>
      </c>
      <c r="D19" s="12">
        <f>sumifs(Prelims!F$1:F1000,Prelims!$C$1:$C1000,$A19)</f>
        <v>56</v>
      </c>
      <c r="E19" s="12">
        <f>sumifs(Prelims!G$1:G1000,Prelims!$C$1:$C1000,$A19)</f>
        <v>35</v>
      </c>
      <c r="F19" s="12">
        <f>sumifs(Prelims!H$1:H1000,Prelims!$C$1:$C1000,$A19)</f>
        <v>6</v>
      </c>
      <c r="G19" s="12">
        <f>sumifs(Prelims!I$1:I1000,Prelims!$C$1:$C1000,$A19)</f>
        <v>97</v>
      </c>
      <c r="H19" s="13">
        <f t="shared" si="2"/>
        <v>0.8083333333</v>
      </c>
      <c r="I19" s="13">
        <f t="shared" si="3"/>
        <v>0.5773195876</v>
      </c>
      <c r="J19" s="12">
        <f t="shared" si="4"/>
        <v>200</v>
      </c>
      <c r="K19" s="14">
        <f t="shared" si="5"/>
        <v>40</v>
      </c>
      <c r="L19" s="12">
        <f>countifs(PrelimRaw!$C$1:$C1000,14,PrelimRaw!$F$1:$F1000,A19)</f>
        <v>33</v>
      </c>
      <c r="M19" s="13">
        <f t="shared" si="6"/>
        <v>0.5892857143</v>
      </c>
      <c r="N19" s="14">
        <f t="shared" si="7"/>
        <v>106</v>
      </c>
    </row>
    <row r="20">
      <c r="A20" s="1" t="s">
        <v>262</v>
      </c>
      <c r="B20" s="1">
        <v>5.0</v>
      </c>
      <c r="C20" s="12">
        <f t="shared" si="1"/>
        <v>120</v>
      </c>
      <c r="D20" s="12">
        <f>sumifs(Prelims!F$1:F1000,Prelims!$C$1:$C1000,$A20)</f>
        <v>58</v>
      </c>
      <c r="E20" s="12">
        <f>sumifs(Prelims!G$1:G1000,Prelims!$C$1:$C1000,$A20)</f>
        <v>22</v>
      </c>
      <c r="F20" s="12">
        <f>sumifs(Prelims!H$1:H1000,Prelims!$C$1:$C1000,$A20)</f>
        <v>12</v>
      </c>
      <c r="G20" s="12">
        <f>sumifs(Prelims!I$1:I1000,Prelims!$C$1:$C1000,$A20)</f>
        <v>92</v>
      </c>
      <c r="H20" s="13">
        <f t="shared" si="2"/>
        <v>0.7666666667</v>
      </c>
      <c r="I20" s="13">
        <f t="shared" si="3"/>
        <v>0.6304347826</v>
      </c>
      <c r="J20" s="12">
        <f t="shared" si="4"/>
        <v>184</v>
      </c>
      <c r="K20" s="14">
        <f t="shared" si="5"/>
        <v>36.8</v>
      </c>
      <c r="L20" s="12">
        <f>countifs(PrelimRaw!$C$1:$C1000,14,PrelimRaw!$F$1:$F1000,A20)</f>
        <v>34</v>
      </c>
      <c r="M20" s="13">
        <f t="shared" si="6"/>
        <v>0.5862068966</v>
      </c>
      <c r="N20" s="14">
        <f t="shared" si="7"/>
        <v>104.8</v>
      </c>
    </row>
    <row r="21">
      <c r="A21" s="1" t="s">
        <v>263</v>
      </c>
      <c r="B21" s="1">
        <v>5.0</v>
      </c>
      <c r="C21" s="12">
        <f t="shared" si="1"/>
        <v>120</v>
      </c>
      <c r="D21" s="12">
        <f>sumifs(Prelims!F$1:F1000,Prelims!$C$1:$C1000,$A21)</f>
        <v>56</v>
      </c>
      <c r="E21" s="12">
        <f>sumifs(Prelims!G$1:G1000,Prelims!$C$1:$C1000,$A21)</f>
        <v>27</v>
      </c>
      <c r="F21" s="12">
        <f>sumifs(Prelims!H$1:H1000,Prelims!$C$1:$C1000,$A21)</f>
        <v>11</v>
      </c>
      <c r="G21" s="12">
        <f>sumifs(Prelims!I$1:I1000,Prelims!$C$1:$C1000,$A21)</f>
        <v>94</v>
      </c>
      <c r="H21" s="13">
        <f t="shared" si="2"/>
        <v>0.7833333333</v>
      </c>
      <c r="I21" s="13">
        <f t="shared" si="3"/>
        <v>0.5957446809</v>
      </c>
      <c r="J21" s="12">
        <f t="shared" si="4"/>
        <v>180</v>
      </c>
      <c r="K21" s="14">
        <f t="shared" si="5"/>
        <v>36</v>
      </c>
      <c r="L21" s="12">
        <f>countifs(PrelimRaw!$C$1:$C1000,14,PrelimRaw!$F$1:$F1000,A21)</f>
        <v>33</v>
      </c>
      <c r="M21" s="13">
        <f t="shared" si="6"/>
        <v>0.5892857143</v>
      </c>
      <c r="N21" s="14">
        <f t="shared" si="7"/>
        <v>102</v>
      </c>
    </row>
    <row r="22">
      <c r="A22" s="1" t="s">
        <v>264</v>
      </c>
      <c r="B22" s="1">
        <v>5.0</v>
      </c>
      <c r="C22" s="12">
        <f t="shared" si="1"/>
        <v>120</v>
      </c>
      <c r="D22" s="12">
        <f>sumifs(Prelims!F$1:F1000,Prelims!$C$1:$C1000,$A22)</f>
        <v>57</v>
      </c>
      <c r="E22" s="12">
        <f>sumifs(Prelims!G$1:G1000,Prelims!$C$1:$C1000,$A22)</f>
        <v>23</v>
      </c>
      <c r="F22" s="12">
        <f>sumifs(Prelims!H$1:H1000,Prelims!$C$1:$C1000,$A22)</f>
        <v>3</v>
      </c>
      <c r="G22" s="12">
        <f>sumifs(Prelims!I$1:I1000,Prelims!$C$1:$C1000,$A22)</f>
        <v>83</v>
      </c>
      <c r="H22" s="13">
        <f t="shared" si="2"/>
        <v>0.6916666667</v>
      </c>
      <c r="I22" s="13">
        <f t="shared" si="3"/>
        <v>0.686746988</v>
      </c>
      <c r="J22" s="12">
        <f t="shared" si="4"/>
        <v>216</v>
      </c>
      <c r="K22" s="14">
        <f t="shared" si="5"/>
        <v>43.2</v>
      </c>
      <c r="L22" s="12">
        <f>countifs(PrelimRaw!$C$1:$C1000,14,PrelimRaw!$F$1:$F1000,A22)</f>
        <v>28</v>
      </c>
      <c r="M22" s="13">
        <f t="shared" si="6"/>
        <v>0.4912280702</v>
      </c>
      <c r="N22" s="14">
        <f t="shared" si="7"/>
        <v>99.2</v>
      </c>
    </row>
    <row r="23">
      <c r="A23" s="1" t="s">
        <v>265</v>
      </c>
      <c r="B23" s="1">
        <v>5.0</v>
      </c>
      <c r="C23" s="12">
        <f t="shared" si="1"/>
        <v>120</v>
      </c>
      <c r="D23" s="12">
        <f>sumifs(Prelims!F$1:F1000,Prelims!$C$1:$C1000,$A23)</f>
        <v>55</v>
      </c>
      <c r="E23" s="12">
        <f>sumifs(Prelims!G$1:G1000,Prelims!$C$1:$C1000,$A23)</f>
        <v>26</v>
      </c>
      <c r="F23" s="12">
        <f>sumifs(Prelims!H$1:H1000,Prelims!$C$1:$C1000,$A23)</f>
        <v>14</v>
      </c>
      <c r="G23" s="12">
        <f>sumifs(Prelims!I$1:I1000,Prelims!$C$1:$C1000,$A23)</f>
        <v>95</v>
      </c>
      <c r="H23" s="13">
        <f t="shared" si="2"/>
        <v>0.7916666667</v>
      </c>
      <c r="I23" s="13">
        <f t="shared" si="3"/>
        <v>0.5789473684</v>
      </c>
      <c r="J23" s="12">
        <f t="shared" si="4"/>
        <v>164</v>
      </c>
      <c r="K23" s="14">
        <f t="shared" si="5"/>
        <v>32.8</v>
      </c>
      <c r="L23" s="12">
        <f>countifs(PrelimRaw!$C$1:$C1000,14,PrelimRaw!$F$1:$F1000,A23)</f>
        <v>33</v>
      </c>
      <c r="M23" s="13">
        <f t="shared" si="6"/>
        <v>0.6</v>
      </c>
      <c r="N23" s="14">
        <f t="shared" si="7"/>
        <v>98.8</v>
      </c>
    </row>
    <row r="24">
      <c r="A24" s="1" t="s">
        <v>266</v>
      </c>
      <c r="B24" s="1">
        <v>5.0</v>
      </c>
      <c r="C24" s="12">
        <f t="shared" si="1"/>
        <v>120</v>
      </c>
      <c r="D24" s="12">
        <f>sumifs(Prelims!F$1:F1000,Prelims!$C$1:$C1000,$A24)</f>
        <v>50</v>
      </c>
      <c r="E24" s="12">
        <f>sumifs(Prelims!G$1:G1000,Prelims!$C$1:$C1000,$A24)</f>
        <v>29</v>
      </c>
      <c r="F24" s="12">
        <f>sumifs(Prelims!H$1:H1000,Prelims!$C$1:$C1000,$A24)</f>
        <v>1</v>
      </c>
      <c r="G24" s="12">
        <f>sumifs(Prelims!I$1:I1000,Prelims!$C$1:$C1000,$A24)</f>
        <v>80</v>
      </c>
      <c r="H24" s="13">
        <f t="shared" si="2"/>
        <v>0.6666666667</v>
      </c>
      <c r="I24" s="13">
        <f t="shared" si="3"/>
        <v>0.625</v>
      </c>
      <c r="J24" s="12">
        <f t="shared" si="4"/>
        <v>196</v>
      </c>
      <c r="K24" s="14">
        <f t="shared" si="5"/>
        <v>39.2</v>
      </c>
      <c r="L24" s="12">
        <f>countifs(PrelimRaw!$C$1:$C1000,14,PrelimRaw!$F$1:$F1000,A24)</f>
        <v>29</v>
      </c>
      <c r="M24" s="13">
        <f t="shared" si="6"/>
        <v>0.58</v>
      </c>
      <c r="N24" s="14">
        <f t="shared" si="7"/>
        <v>97.2</v>
      </c>
    </row>
    <row r="25">
      <c r="A25" s="1" t="s">
        <v>267</v>
      </c>
      <c r="B25" s="1">
        <v>5.0</v>
      </c>
      <c r="C25" s="12">
        <f t="shared" si="1"/>
        <v>120</v>
      </c>
      <c r="D25" s="12">
        <f>sumifs(Prelims!F$1:F1000,Prelims!$C$1:$C1000,$A25)</f>
        <v>51</v>
      </c>
      <c r="E25" s="12">
        <f>sumifs(Prelims!G$1:G1000,Prelims!$C$1:$C1000,$A25)</f>
        <v>22</v>
      </c>
      <c r="F25" s="12">
        <f>sumifs(Prelims!H$1:H1000,Prelims!$C$1:$C1000,$A25)</f>
        <v>3</v>
      </c>
      <c r="G25" s="12">
        <f>sumifs(Prelims!I$1:I1000,Prelims!$C$1:$C1000,$A25)</f>
        <v>76</v>
      </c>
      <c r="H25" s="13">
        <f t="shared" si="2"/>
        <v>0.6333333333</v>
      </c>
      <c r="I25" s="13">
        <f t="shared" si="3"/>
        <v>0.6710526316</v>
      </c>
      <c r="J25" s="12">
        <f t="shared" si="4"/>
        <v>192</v>
      </c>
      <c r="K25" s="14">
        <f t="shared" si="5"/>
        <v>38.4</v>
      </c>
      <c r="L25" s="12">
        <f>countifs(PrelimRaw!$C$1:$C1000,14,PrelimRaw!$F$1:$F1000,A25)</f>
        <v>29</v>
      </c>
      <c r="M25" s="13">
        <f t="shared" si="6"/>
        <v>0.568627451</v>
      </c>
      <c r="N25" s="14">
        <f t="shared" si="7"/>
        <v>96.4</v>
      </c>
    </row>
    <row r="26">
      <c r="A26" s="1" t="s">
        <v>268</v>
      </c>
      <c r="B26" s="1">
        <v>5.0</v>
      </c>
      <c r="C26" s="12">
        <f t="shared" si="1"/>
        <v>120</v>
      </c>
      <c r="D26" s="12">
        <f>sumifs(Prelims!F$1:F1000,Prelims!$C$1:$C1000,$A26)</f>
        <v>56</v>
      </c>
      <c r="E26" s="12">
        <f>sumifs(Prelims!G$1:G1000,Prelims!$C$1:$C1000,$A26)</f>
        <v>26</v>
      </c>
      <c r="F26" s="12">
        <f>sumifs(Prelims!H$1:H1000,Prelims!$C$1:$C1000,$A26)</f>
        <v>1</v>
      </c>
      <c r="G26" s="12">
        <f>sumifs(Prelims!I$1:I1000,Prelims!$C$1:$C1000,$A26)</f>
        <v>83</v>
      </c>
      <c r="H26" s="13">
        <f t="shared" si="2"/>
        <v>0.6916666667</v>
      </c>
      <c r="I26" s="13">
        <f t="shared" si="3"/>
        <v>0.6746987952</v>
      </c>
      <c r="J26" s="12">
        <f t="shared" si="4"/>
        <v>220</v>
      </c>
      <c r="K26" s="14">
        <f t="shared" si="5"/>
        <v>44</v>
      </c>
      <c r="L26" s="12">
        <f>countifs(PrelimRaw!$C$1:$C1000,14,PrelimRaw!$F$1:$F1000,A26)</f>
        <v>26</v>
      </c>
      <c r="M26" s="13">
        <f t="shared" si="6"/>
        <v>0.4642857143</v>
      </c>
      <c r="N26" s="14">
        <f t="shared" si="7"/>
        <v>96</v>
      </c>
    </row>
    <row r="27">
      <c r="A27" s="1" t="s">
        <v>269</v>
      </c>
      <c r="B27" s="1">
        <v>5.0</v>
      </c>
      <c r="C27" s="12">
        <f t="shared" si="1"/>
        <v>120</v>
      </c>
      <c r="D27" s="12">
        <f>sumifs(Prelims!F$1:F1000,Prelims!$C$1:$C1000,$A27)</f>
        <v>58</v>
      </c>
      <c r="E27" s="12">
        <f>sumifs(Prelims!G$1:G1000,Prelims!$C$1:$C1000,$A27)</f>
        <v>31</v>
      </c>
      <c r="F27" s="12">
        <f>sumifs(Prelims!H$1:H1000,Prelims!$C$1:$C1000,$A27)</f>
        <v>10</v>
      </c>
      <c r="G27" s="12">
        <f>sumifs(Prelims!I$1:I1000,Prelims!$C$1:$C1000,$A27)</f>
        <v>99</v>
      </c>
      <c r="H27" s="13">
        <f t="shared" si="2"/>
        <v>0.825</v>
      </c>
      <c r="I27" s="13">
        <f t="shared" si="3"/>
        <v>0.5858585859</v>
      </c>
      <c r="J27" s="12">
        <f t="shared" si="4"/>
        <v>192</v>
      </c>
      <c r="K27" s="14">
        <f t="shared" si="5"/>
        <v>38.4</v>
      </c>
      <c r="L27" s="12">
        <f>countifs(PrelimRaw!$C$1:$C1000,14,PrelimRaw!$F$1:$F1000,A27)</f>
        <v>27</v>
      </c>
      <c r="M27" s="13">
        <f t="shared" si="6"/>
        <v>0.4655172414</v>
      </c>
      <c r="N27" s="14">
        <f t="shared" si="7"/>
        <v>92.4</v>
      </c>
    </row>
    <row r="28">
      <c r="A28" s="1" t="s">
        <v>270</v>
      </c>
      <c r="B28" s="1">
        <v>5.0</v>
      </c>
      <c r="C28" s="12">
        <f t="shared" si="1"/>
        <v>120</v>
      </c>
      <c r="D28" s="12">
        <f>sumifs(Prelims!F$1:F1000,Prelims!$C$1:$C1000,$A28)</f>
        <v>43</v>
      </c>
      <c r="E28" s="12">
        <f>sumifs(Prelims!G$1:G1000,Prelims!$C$1:$C1000,$A28)</f>
        <v>27</v>
      </c>
      <c r="F28" s="12">
        <f>sumifs(Prelims!H$1:H1000,Prelims!$C$1:$C1000,$A28)</f>
        <v>1</v>
      </c>
      <c r="G28" s="12">
        <f>sumifs(Prelims!I$1:I1000,Prelims!$C$1:$C1000,$A28)</f>
        <v>71</v>
      </c>
      <c r="H28" s="13">
        <f t="shared" si="2"/>
        <v>0.5916666667</v>
      </c>
      <c r="I28" s="13">
        <f t="shared" si="3"/>
        <v>0.6056338028</v>
      </c>
      <c r="J28" s="12">
        <f t="shared" si="4"/>
        <v>168</v>
      </c>
      <c r="K28" s="14">
        <f t="shared" si="5"/>
        <v>33.6</v>
      </c>
      <c r="L28" s="12">
        <f>countifs(PrelimRaw!$C$1:$C1000,14,PrelimRaw!$F$1:$F1000,A28)</f>
        <v>29</v>
      </c>
      <c r="M28" s="13">
        <f t="shared" si="6"/>
        <v>0.6744186047</v>
      </c>
      <c r="N28" s="14">
        <f t="shared" si="7"/>
        <v>91.6</v>
      </c>
    </row>
    <row r="29">
      <c r="A29" s="1" t="s">
        <v>271</v>
      </c>
      <c r="B29" s="1">
        <v>5.0</v>
      </c>
      <c r="C29" s="12">
        <f t="shared" si="1"/>
        <v>120</v>
      </c>
      <c r="D29" s="12">
        <f>sumifs(Prelims!F$1:F1000,Prelims!$C$1:$C1000,$A29)</f>
        <v>48</v>
      </c>
      <c r="E29" s="12">
        <f>sumifs(Prelims!G$1:G1000,Prelims!$C$1:$C1000,$A29)</f>
        <v>25</v>
      </c>
      <c r="F29" s="12">
        <f>sumifs(Prelims!H$1:H1000,Prelims!$C$1:$C1000,$A29)</f>
        <v>6</v>
      </c>
      <c r="G29" s="12">
        <f>sumifs(Prelims!I$1:I1000,Prelims!$C$1:$C1000,$A29)</f>
        <v>79</v>
      </c>
      <c r="H29" s="13">
        <f t="shared" si="2"/>
        <v>0.6583333333</v>
      </c>
      <c r="I29" s="13">
        <f t="shared" si="3"/>
        <v>0.6075949367</v>
      </c>
      <c r="J29" s="12">
        <f t="shared" si="4"/>
        <v>168</v>
      </c>
      <c r="K29" s="14">
        <f t="shared" si="5"/>
        <v>33.6</v>
      </c>
      <c r="L29" s="12">
        <f>countifs(PrelimRaw!$C$1:$C1000,14,PrelimRaw!$F$1:$F1000,A29)</f>
        <v>27</v>
      </c>
      <c r="M29" s="13">
        <f t="shared" si="6"/>
        <v>0.5625</v>
      </c>
      <c r="N29" s="14">
        <f t="shared" si="7"/>
        <v>87.6</v>
      </c>
    </row>
    <row r="30">
      <c r="A30" s="1" t="s">
        <v>272</v>
      </c>
      <c r="B30" s="1">
        <v>5.0</v>
      </c>
      <c r="C30" s="12">
        <f t="shared" si="1"/>
        <v>120</v>
      </c>
      <c r="D30" s="12">
        <f>sumifs(Prelims!F$1:F1000,Prelims!$C$1:$C1000,$A30)</f>
        <v>47</v>
      </c>
      <c r="E30" s="12">
        <f>sumifs(Prelims!G$1:G1000,Prelims!$C$1:$C1000,$A30)</f>
        <v>29</v>
      </c>
      <c r="F30" s="12">
        <f>sumifs(Prelims!H$1:H1000,Prelims!$C$1:$C1000,$A30)</f>
        <v>6</v>
      </c>
      <c r="G30" s="12">
        <f>sumifs(Prelims!I$1:I1000,Prelims!$C$1:$C1000,$A30)</f>
        <v>82</v>
      </c>
      <c r="H30" s="13">
        <f t="shared" si="2"/>
        <v>0.6833333333</v>
      </c>
      <c r="I30" s="13">
        <f t="shared" si="3"/>
        <v>0.5731707317</v>
      </c>
      <c r="J30" s="12">
        <f t="shared" si="4"/>
        <v>164</v>
      </c>
      <c r="K30" s="14">
        <f t="shared" si="5"/>
        <v>32.8</v>
      </c>
      <c r="L30" s="12">
        <f>countifs(PrelimRaw!$C$1:$C1000,14,PrelimRaw!$F$1:$F1000,A30)</f>
        <v>26</v>
      </c>
      <c r="M30" s="13">
        <f t="shared" si="6"/>
        <v>0.5531914894</v>
      </c>
      <c r="N30" s="14">
        <f t="shared" si="7"/>
        <v>84.8</v>
      </c>
    </row>
    <row r="31">
      <c r="A31" s="1" t="s">
        <v>273</v>
      </c>
      <c r="B31" s="1">
        <v>5.0</v>
      </c>
      <c r="C31" s="12">
        <f t="shared" si="1"/>
        <v>120</v>
      </c>
      <c r="D31" s="12">
        <f>sumifs(Prelims!F$1:F1000,Prelims!$C$1:$C1000,$A31)</f>
        <v>46</v>
      </c>
      <c r="E31" s="12">
        <f>sumifs(Prelims!G$1:G1000,Prelims!$C$1:$C1000,$A31)</f>
        <v>31</v>
      </c>
      <c r="F31" s="12">
        <f>sumifs(Prelims!H$1:H1000,Prelims!$C$1:$C1000,$A31)</f>
        <v>4</v>
      </c>
      <c r="G31" s="12">
        <f>sumifs(Prelims!I$1:I1000,Prelims!$C$1:$C1000,$A31)</f>
        <v>81</v>
      </c>
      <c r="H31" s="13">
        <f t="shared" si="2"/>
        <v>0.675</v>
      </c>
      <c r="I31" s="13">
        <f t="shared" si="3"/>
        <v>0.5679012346</v>
      </c>
      <c r="J31" s="12">
        <f t="shared" si="4"/>
        <v>168</v>
      </c>
      <c r="K31" s="14">
        <f t="shared" si="5"/>
        <v>33.6</v>
      </c>
      <c r="L31" s="12">
        <f>countifs(PrelimRaw!$C$1:$C1000,14,PrelimRaw!$F$1:$F1000,A31)</f>
        <v>25</v>
      </c>
      <c r="M31" s="13">
        <f t="shared" si="6"/>
        <v>0.5434782609</v>
      </c>
      <c r="N31" s="14">
        <f t="shared" si="7"/>
        <v>83.6</v>
      </c>
    </row>
    <row r="32">
      <c r="A32" s="1" t="s">
        <v>274</v>
      </c>
      <c r="B32" s="1">
        <v>5.0</v>
      </c>
      <c r="C32" s="12">
        <f t="shared" si="1"/>
        <v>120</v>
      </c>
      <c r="D32" s="12">
        <f>sumifs(Prelims!F$1:F1000,Prelims!$C$1:$C1000,$A32)</f>
        <v>44</v>
      </c>
      <c r="E32" s="12">
        <f>sumifs(Prelims!G$1:G1000,Prelims!$C$1:$C1000,$A32)</f>
        <v>26</v>
      </c>
      <c r="F32" s="12">
        <f>sumifs(Prelims!H$1:H1000,Prelims!$C$1:$C1000,$A32)</f>
        <v>11</v>
      </c>
      <c r="G32" s="12">
        <f>sumifs(Prelims!I$1:I1000,Prelims!$C$1:$C1000,$A32)</f>
        <v>81</v>
      </c>
      <c r="H32" s="13">
        <f t="shared" si="2"/>
        <v>0.675</v>
      </c>
      <c r="I32" s="13">
        <f t="shared" si="3"/>
        <v>0.5432098765</v>
      </c>
      <c r="J32" s="12">
        <f t="shared" si="4"/>
        <v>132</v>
      </c>
      <c r="K32" s="14">
        <f t="shared" si="5"/>
        <v>26.4</v>
      </c>
      <c r="L32" s="12">
        <f>countifs(PrelimRaw!$C$1:$C1000,14,PrelimRaw!$F$1:$F1000,A32)</f>
        <v>28</v>
      </c>
      <c r="M32" s="13">
        <f t="shared" si="6"/>
        <v>0.6363636364</v>
      </c>
      <c r="N32" s="14">
        <f t="shared" si="7"/>
        <v>82.4</v>
      </c>
    </row>
    <row r="33">
      <c r="A33" s="1" t="s">
        <v>275</v>
      </c>
      <c r="B33" s="1">
        <v>5.0</v>
      </c>
      <c r="C33" s="12">
        <f t="shared" si="1"/>
        <v>120</v>
      </c>
      <c r="D33" s="12">
        <f>sumifs(Prelims!F$1:F1000,Prelims!$C$1:$C1000,$A33)</f>
        <v>50</v>
      </c>
      <c r="E33" s="12">
        <f>sumifs(Prelims!G$1:G1000,Prelims!$C$1:$C1000,$A33)</f>
        <v>35</v>
      </c>
      <c r="F33" s="12">
        <f>sumifs(Prelims!H$1:H1000,Prelims!$C$1:$C1000,$A33)</f>
        <v>10</v>
      </c>
      <c r="G33" s="12">
        <f>sumifs(Prelims!I$1:I1000,Prelims!$C$1:$C1000,$A33)</f>
        <v>95</v>
      </c>
      <c r="H33" s="13">
        <f t="shared" si="2"/>
        <v>0.7916666667</v>
      </c>
      <c r="I33" s="13">
        <f t="shared" si="3"/>
        <v>0.5263157895</v>
      </c>
      <c r="J33" s="12">
        <f t="shared" si="4"/>
        <v>160</v>
      </c>
      <c r="K33" s="14">
        <f t="shared" si="5"/>
        <v>32</v>
      </c>
      <c r="L33" s="12">
        <f>countifs(PrelimRaw!$C$1:$C1000,14,PrelimRaw!$F$1:$F1000,A33)</f>
        <v>22</v>
      </c>
      <c r="M33" s="13">
        <f t="shared" si="6"/>
        <v>0.44</v>
      </c>
      <c r="N33" s="14">
        <f t="shared" si="7"/>
        <v>76</v>
      </c>
    </row>
    <row r="34">
      <c r="A34" s="1" t="s">
        <v>276</v>
      </c>
      <c r="B34" s="1">
        <v>5.0</v>
      </c>
      <c r="C34" s="12">
        <f t="shared" si="1"/>
        <v>120</v>
      </c>
      <c r="D34" s="12">
        <f>sumifs(Prelims!F$1:F1000,Prelims!$C$1:$C1000,$A34)</f>
        <v>45</v>
      </c>
      <c r="E34" s="12">
        <f>sumifs(Prelims!G$1:G1000,Prelims!$C$1:$C1000,$A34)</f>
        <v>28</v>
      </c>
      <c r="F34" s="12">
        <f>sumifs(Prelims!H$1:H1000,Prelims!$C$1:$C1000,$A34)</f>
        <v>6</v>
      </c>
      <c r="G34" s="12">
        <f>sumifs(Prelims!I$1:I1000,Prelims!$C$1:$C1000,$A34)</f>
        <v>79</v>
      </c>
      <c r="H34" s="13">
        <f t="shared" si="2"/>
        <v>0.6583333333</v>
      </c>
      <c r="I34" s="13">
        <f t="shared" si="3"/>
        <v>0.5696202532</v>
      </c>
      <c r="J34" s="12">
        <f t="shared" si="4"/>
        <v>156</v>
      </c>
      <c r="K34" s="14">
        <f t="shared" si="5"/>
        <v>31.2</v>
      </c>
      <c r="L34" s="12">
        <f>countifs(PrelimRaw!$C$1:$C1000,14,PrelimRaw!$F$1:$F1000,A34)</f>
        <v>21</v>
      </c>
      <c r="M34" s="13">
        <f t="shared" si="6"/>
        <v>0.4666666667</v>
      </c>
      <c r="N34" s="14">
        <f t="shared" si="7"/>
        <v>73.2</v>
      </c>
    </row>
    <row r="35">
      <c r="A35" s="1" t="s">
        <v>277</v>
      </c>
      <c r="B35" s="1">
        <v>5.0</v>
      </c>
      <c r="C35" s="12">
        <f t="shared" si="1"/>
        <v>120</v>
      </c>
      <c r="D35" s="12">
        <f>sumifs(Prelims!F$1:F1000,Prelims!$C$1:$C1000,$A35)</f>
        <v>39</v>
      </c>
      <c r="E35" s="12">
        <f>sumifs(Prelims!G$1:G1000,Prelims!$C$1:$C1000,$A35)</f>
        <v>28</v>
      </c>
      <c r="F35" s="12">
        <f>sumifs(Prelims!H$1:H1000,Prelims!$C$1:$C1000,$A35)</f>
        <v>13</v>
      </c>
      <c r="G35" s="12">
        <f>sumifs(Prelims!I$1:I1000,Prelims!$C$1:$C1000,$A35)</f>
        <v>80</v>
      </c>
      <c r="H35" s="13">
        <f t="shared" si="2"/>
        <v>0.6666666667</v>
      </c>
      <c r="I35" s="13">
        <f t="shared" si="3"/>
        <v>0.4875</v>
      </c>
      <c r="J35" s="12">
        <f t="shared" si="4"/>
        <v>104</v>
      </c>
      <c r="K35" s="14">
        <f t="shared" si="5"/>
        <v>20.8</v>
      </c>
      <c r="L35" s="12">
        <f>countifs(PrelimRaw!$C$1:$C1000,14,PrelimRaw!$F$1:$F1000,A35)</f>
        <v>24</v>
      </c>
      <c r="M35" s="13">
        <f t="shared" si="6"/>
        <v>0.6153846154</v>
      </c>
      <c r="N35" s="14">
        <f t="shared" si="7"/>
        <v>68.8</v>
      </c>
    </row>
    <row r="36">
      <c r="A36" s="1" t="s">
        <v>278</v>
      </c>
      <c r="B36" s="1">
        <v>5.0</v>
      </c>
      <c r="C36" s="12">
        <f t="shared" si="1"/>
        <v>120</v>
      </c>
      <c r="D36" s="12">
        <f>sumifs(Prelims!F$1:F1000,Prelims!$C$1:$C1000,$A36)</f>
        <v>46</v>
      </c>
      <c r="E36" s="12">
        <f>sumifs(Prelims!G$1:G1000,Prelims!$C$1:$C1000,$A36)</f>
        <v>29</v>
      </c>
      <c r="F36" s="12">
        <f>sumifs(Prelims!H$1:H1000,Prelims!$C$1:$C1000,$A36)</f>
        <v>5</v>
      </c>
      <c r="G36" s="12">
        <f>sumifs(Prelims!I$1:I1000,Prelims!$C$1:$C1000,$A36)</f>
        <v>80</v>
      </c>
      <c r="H36" s="13">
        <f t="shared" si="2"/>
        <v>0.6666666667</v>
      </c>
      <c r="I36" s="13">
        <f t="shared" si="3"/>
        <v>0.575</v>
      </c>
      <c r="J36" s="12">
        <f t="shared" si="4"/>
        <v>164</v>
      </c>
      <c r="K36" s="14">
        <f t="shared" si="5"/>
        <v>32.8</v>
      </c>
      <c r="L36" s="12">
        <f>countifs(PrelimRaw!$C$1:$C1000,14,PrelimRaw!$F$1:$F1000,A36)</f>
        <v>18</v>
      </c>
      <c r="M36" s="13">
        <f t="shared" si="6"/>
        <v>0.3913043478</v>
      </c>
      <c r="N36" s="14">
        <f t="shared" si="7"/>
        <v>68.8</v>
      </c>
    </row>
    <row r="37">
      <c r="A37" s="1" t="s">
        <v>279</v>
      </c>
      <c r="B37" s="1">
        <v>5.0</v>
      </c>
      <c r="C37" s="12">
        <f t="shared" si="1"/>
        <v>120</v>
      </c>
      <c r="D37" s="12">
        <f>sumifs(Prelims!F$1:F1000,Prelims!$C$1:$C1000,$A37)</f>
        <v>38</v>
      </c>
      <c r="E37" s="12">
        <f>sumifs(Prelims!G$1:G1000,Prelims!$C$1:$C1000,$A37)</f>
        <v>25</v>
      </c>
      <c r="F37" s="12">
        <f>sumifs(Prelims!H$1:H1000,Prelims!$C$1:$C1000,$A37)</f>
        <v>1</v>
      </c>
      <c r="G37" s="12">
        <f>sumifs(Prelims!I$1:I1000,Prelims!$C$1:$C1000,$A37)</f>
        <v>64</v>
      </c>
      <c r="H37" s="13">
        <f t="shared" si="2"/>
        <v>0.5333333333</v>
      </c>
      <c r="I37" s="13">
        <f t="shared" si="3"/>
        <v>0.59375</v>
      </c>
      <c r="J37" s="12">
        <f t="shared" si="4"/>
        <v>148</v>
      </c>
      <c r="K37" s="14">
        <f t="shared" si="5"/>
        <v>29.6</v>
      </c>
      <c r="L37" s="12">
        <f>countifs(PrelimRaw!$C$1:$C1000,14,PrelimRaw!$F$1:$F1000,A37)</f>
        <v>18</v>
      </c>
      <c r="M37" s="13">
        <f t="shared" si="6"/>
        <v>0.4736842105</v>
      </c>
      <c r="N37" s="14">
        <f t="shared" si="7"/>
        <v>65.6</v>
      </c>
    </row>
    <row r="38">
      <c r="A38" s="1" t="s">
        <v>280</v>
      </c>
      <c r="B38" s="1">
        <v>5.0</v>
      </c>
      <c r="C38" s="12">
        <f t="shared" si="1"/>
        <v>120</v>
      </c>
      <c r="D38" s="12">
        <f>sumifs(Prelims!F$1:F1000,Prelims!$C$1:$C1000,$A38)</f>
        <v>37</v>
      </c>
      <c r="E38" s="12">
        <f>sumifs(Prelims!G$1:G1000,Prelims!$C$1:$C1000,$A38)</f>
        <v>27</v>
      </c>
      <c r="F38" s="12">
        <f>sumifs(Prelims!H$1:H1000,Prelims!$C$1:$C1000,$A38)</f>
        <v>9</v>
      </c>
      <c r="G38" s="12">
        <f>sumifs(Prelims!I$1:I1000,Prelims!$C$1:$C1000,$A38)</f>
        <v>73</v>
      </c>
      <c r="H38" s="13">
        <f t="shared" si="2"/>
        <v>0.6083333333</v>
      </c>
      <c r="I38" s="13">
        <f t="shared" si="3"/>
        <v>0.5068493151</v>
      </c>
      <c r="J38" s="12">
        <f t="shared" si="4"/>
        <v>112</v>
      </c>
      <c r="K38" s="14">
        <f t="shared" si="5"/>
        <v>22.4</v>
      </c>
      <c r="L38" s="12">
        <f>countifs(PrelimRaw!$C$1:$C1000,14,PrelimRaw!$F$1:$F1000,A38)</f>
        <v>18</v>
      </c>
      <c r="M38" s="13">
        <f t="shared" si="6"/>
        <v>0.4864864865</v>
      </c>
      <c r="N38" s="14">
        <f t="shared" si="7"/>
        <v>58.4</v>
      </c>
    </row>
    <row r="39">
      <c r="A39" s="1" t="s">
        <v>281</v>
      </c>
      <c r="B39" s="1">
        <v>5.0</v>
      </c>
      <c r="C39" s="12">
        <f t="shared" si="1"/>
        <v>120</v>
      </c>
      <c r="D39" s="12">
        <f>sumifs(Prelims!F$1:F1000,Prelims!$C$1:$C1000,$A39)</f>
        <v>33</v>
      </c>
      <c r="E39" s="12">
        <f>sumifs(Prelims!G$1:G1000,Prelims!$C$1:$C1000,$A39)</f>
        <v>39</v>
      </c>
      <c r="F39" s="12">
        <f>sumifs(Prelims!H$1:H1000,Prelims!$C$1:$C1000,$A39)</f>
        <v>3</v>
      </c>
      <c r="G39" s="12">
        <f>sumifs(Prelims!I$1:I1000,Prelims!$C$1:$C1000,$A39)</f>
        <v>75</v>
      </c>
      <c r="H39" s="13">
        <f t="shared" si="2"/>
        <v>0.625</v>
      </c>
      <c r="I39" s="13">
        <f t="shared" si="3"/>
        <v>0.44</v>
      </c>
      <c r="J39" s="12">
        <f t="shared" si="4"/>
        <v>120</v>
      </c>
      <c r="K39" s="14">
        <f t="shared" si="5"/>
        <v>24</v>
      </c>
      <c r="L39" s="12">
        <f>countifs(PrelimRaw!$C$1:$C1000,14,PrelimRaw!$F$1:$F1000,A39)</f>
        <v>14</v>
      </c>
      <c r="M39" s="13">
        <f t="shared" si="6"/>
        <v>0.4242424242</v>
      </c>
      <c r="N39" s="14">
        <f t="shared" si="7"/>
        <v>52</v>
      </c>
    </row>
    <row r="40">
      <c r="A40" s="1" t="s">
        <v>282</v>
      </c>
      <c r="B40" s="1">
        <v>5.0</v>
      </c>
      <c r="C40" s="12">
        <f t="shared" si="1"/>
        <v>120</v>
      </c>
      <c r="D40" s="12">
        <f>sumifs(Prelims!F$1:F1000,Prelims!$C$1:$C1000,$A40)</f>
        <v>35</v>
      </c>
      <c r="E40" s="12">
        <f>sumifs(Prelims!G$1:G1000,Prelims!$C$1:$C1000,$A40)</f>
        <v>25</v>
      </c>
      <c r="F40" s="12">
        <f>sumifs(Prelims!H$1:H1000,Prelims!$C$1:$C1000,$A40)</f>
        <v>8</v>
      </c>
      <c r="G40" s="12">
        <f>sumifs(Prelims!I$1:I1000,Prelims!$C$1:$C1000,$A40)</f>
        <v>68</v>
      </c>
      <c r="H40" s="13">
        <f t="shared" si="2"/>
        <v>0.5666666667</v>
      </c>
      <c r="I40" s="13">
        <f t="shared" si="3"/>
        <v>0.5147058824</v>
      </c>
      <c r="J40" s="12">
        <f t="shared" si="4"/>
        <v>108</v>
      </c>
      <c r="K40" s="14">
        <f t="shared" si="5"/>
        <v>21.6</v>
      </c>
      <c r="L40" s="12">
        <f>countifs(PrelimRaw!$C$1:$C1000,14,PrelimRaw!$F$1:$F1000,A40)</f>
        <v>15</v>
      </c>
      <c r="M40" s="13">
        <f t="shared" si="6"/>
        <v>0.4285714286</v>
      </c>
      <c r="N40" s="14">
        <f t="shared" si="7"/>
        <v>51.6</v>
      </c>
    </row>
    <row r="41">
      <c r="A41" s="1" t="s">
        <v>283</v>
      </c>
      <c r="B41" s="1">
        <v>5.0</v>
      </c>
      <c r="C41" s="12">
        <f t="shared" si="1"/>
        <v>120</v>
      </c>
      <c r="D41" s="12">
        <f>sumifs(Prelims!F$1:F1000,Prelims!$C$1:$C1000,$A41)</f>
        <v>31</v>
      </c>
      <c r="E41" s="12">
        <f>sumifs(Prelims!G$1:G1000,Prelims!$C$1:$C1000,$A41)</f>
        <v>34</v>
      </c>
      <c r="F41" s="12">
        <f>sumifs(Prelims!H$1:H1000,Prelims!$C$1:$C1000,$A41)</f>
        <v>4</v>
      </c>
      <c r="G41" s="12">
        <f>sumifs(Prelims!I$1:I1000,Prelims!$C$1:$C1000,$A41)</f>
        <v>69</v>
      </c>
      <c r="H41" s="13">
        <f t="shared" si="2"/>
        <v>0.575</v>
      </c>
      <c r="I41" s="13">
        <f t="shared" si="3"/>
        <v>0.4492753623</v>
      </c>
      <c r="J41" s="12">
        <f t="shared" si="4"/>
        <v>108</v>
      </c>
      <c r="K41" s="14">
        <f t="shared" si="5"/>
        <v>21.6</v>
      </c>
      <c r="L41" s="12">
        <f>countifs(PrelimRaw!$C$1:$C1000,14,PrelimRaw!$F$1:$F1000,A41)</f>
        <v>14</v>
      </c>
      <c r="M41" s="13">
        <f t="shared" si="6"/>
        <v>0.4516129032</v>
      </c>
      <c r="N41" s="14">
        <f t="shared" si="7"/>
        <v>49.6</v>
      </c>
    </row>
    <row r="42">
      <c r="A42" s="1" t="s">
        <v>284</v>
      </c>
      <c r="B42" s="1">
        <v>5.0</v>
      </c>
      <c r="C42" s="12">
        <f t="shared" si="1"/>
        <v>120</v>
      </c>
      <c r="D42" s="12">
        <f>sumifs(Prelims!F$1:F1000,Prelims!$C$1:$C1000,$A42)</f>
        <v>31</v>
      </c>
      <c r="E42" s="12">
        <f>sumifs(Prelims!G$1:G1000,Prelims!$C$1:$C1000,$A42)</f>
        <v>42</v>
      </c>
      <c r="F42" s="12">
        <f>sumifs(Prelims!H$1:H1000,Prelims!$C$1:$C1000,$A42)</f>
        <v>2</v>
      </c>
      <c r="G42" s="12">
        <f>sumifs(Prelims!I$1:I1000,Prelims!$C$1:$C1000,$A42)</f>
        <v>75</v>
      </c>
      <c r="H42" s="13">
        <f t="shared" si="2"/>
        <v>0.625</v>
      </c>
      <c r="I42" s="13">
        <f t="shared" si="3"/>
        <v>0.4133333333</v>
      </c>
      <c r="J42" s="12">
        <f t="shared" si="4"/>
        <v>116</v>
      </c>
      <c r="K42" s="14">
        <f t="shared" si="5"/>
        <v>23.2</v>
      </c>
      <c r="L42" s="12">
        <f>countifs(PrelimRaw!$C$1:$C1000,14,PrelimRaw!$F$1:$F1000,A42)</f>
        <v>13</v>
      </c>
      <c r="M42" s="13">
        <f t="shared" si="6"/>
        <v>0.4193548387</v>
      </c>
      <c r="N42" s="14">
        <f t="shared" si="7"/>
        <v>49.2</v>
      </c>
    </row>
    <row r="43">
      <c r="A43" s="1" t="s">
        <v>285</v>
      </c>
      <c r="B43" s="1">
        <v>5.0</v>
      </c>
      <c r="C43" s="12">
        <f t="shared" si="1"/>
        <v>120</v>
      </c>
      <c r="D43" s="12">
        <f>sumifs(Prelims!F$1:F1000,Prelims!$C$1:$C1000,$A43)</f>
        <v>28</v>
      </c>
      <c r="E43" s="12">
        <f>sumifs(Prelims!G$1:G1000,Prelims!$C$1:$C1000,$A43)</f>
        <v>17</v>
      </c>
      <c r="F43" s="12">
        <f>sumifs(Prelims!H$1:H1000,Prelims!$C$1:$C1000,$A43)</f>
        <v>7</v>
      </c>
      <c r="G43" s="12">
        <f>sumifs(Prelims!I$1:I1000,Prelims!$C$1:$C1000,$A43)</f>
        <v>52</v>
      </c>
      <c r="H43" s="13">
        <f t="shared" si="2"/>
        <v>0.4333333333</v>
      </c>
      <c r="I43" s="13">
        <f t="shared" si="3"/>
        <v>0.5384615385</v>
      </c>
      <c r="J43" s="12">
        <f t="shared" si="4"/>
        <v>84</v>
      </c>
      <c r="K43" s="14">
        <f t="shared" si="5"/>
        <v>16.8</v>
      </c>
      <c r="L43" s="12">
        <f>countifs(PrelimRaw!$C$1:$C1000,14,PrelimRaw!$F$1:$F1000,A43)</f>
        <v>15</v>
      </c>
      <c r="M43" s="13">
        <f t="shared" si="6"/>
        <v>0.5357142857</v>
      </c>
      <c r="N43" s="14">
        <f t="shared" si="7"/>
        <v>46.8</v>
      </c>
    </row>
    <row r="44">
      <c r="A44" s="1" t="s">
        <v>286</v>
      </c>
      <c r="B44" s="1">
        <v>5.0</v>
      </c>
      <c r="C44" s="12">
        <f t="shared" si="1"/>
        <v>120</v>
      </c>
      <c r="D44" s="12">
        <f>sumifs(Prelims!F$1:F1000,Prelims!$C$1:$C1000,$A44)</f>
        <v>30</v>
      </c>
      <c r="E44" s="12">
        <f>sumifs(Prelims!G$1:G1000,Prelims!$C$1:$C1000,$A44)</f>
        <v>28</v>
      </c>
      <c r="F44" s="12">
        <f>sumifs(Prelims!H$1:H1000,Prelims!$C$1:$C1000,$A44)</f>
        <v>3</v>
      </c>
      <c r="G44" s="12">
        <f>sumifs(Prelims!I$1:I1000,Prelims!$C$1:$C1000,$A44)</f>
        <v>61</v>
      </c>
      <c r="H44" s="13">
        <f t="shared" si="2"/>
        <v>0.5083333333</v>
      </c>
      <c r="I44" s="13">
        <f t="shared" si="3"/>
        <v>0.4918032787</v>
      </c>
      <c r="J44" s="12">
        <f t="shared" si="4"/>
        <v>108</v>
      </c>
      <c r="K44" s="14">
        <f t="shared" si="5"/>
        <v>21.6</v>
      </c>
      <c r="L44" s="12">
        <f>countifs(PrelimRaw!$C$1:$C1000,14,PrelimRaw!$F$1:$F1000,A44)</f>
        <v>12</v>
      </c>
      <c r="M44" s="13">
        <f t="shared" si="6"/>
        <v>0.4</v>
      </c>
      <c r="N44" s="14">
        <f t="shared" si="7"/>
        <v>45.6</v>
      </c>
    </row>
    <row r="45">
      <c r="A45" s="1" t="s">
        <v>287</v>
      </c>
      <c r="B45" s="1">
        <v>5.0</v>
      </c>
      <c r="C45" s="12">
        <f t="shared" si="1"/>
        <v>120</v>
      </c>
      <c r="D45" s="12">
        <f>sumifs(Prelims!F$1:F1000,Prelims!$C$1:$C1000,$A45)</f>
        <v>29</v>
      </c>
      <c r="E45" s="12">
        <f>sumifs(Prelims!G$1:G1000,Prelims!$C$1:$C1000,$A45)</f>
        <v>28</v>
      </c>
      <c r="F45" s="12">
        <f>sumifs(Prelims!H$1:H1000,Prelims!$C$1:$C1000,$A45)</f>
        <v>10</v>
      </c>
      <c r="G45" s="12">
        <f>sumifs(Prelims!I$1:I1000,Prelims!$C$1:$C1000,$A45)</f>
        <v>67</v>
      </c>
      <c r="H45" s="13">
        <f t="shared" si="2"/>
        <v>0.5583333333</v>
      </c>
      <c r="I45" s="13">
        <f t="shared" si="3"/>
        <v>0.4328358209</v>
      </c>
      <c r="J45" s="12">
        <f t="shared" si="4"/>
        <v>76</v>
      </c>
      <c r="K45" s="14">
        <f t="shared" si="5"/>
        <v>15.2</v>
      </c>
      <c r="L45" s="12">
        <f>countifs(PrelimRaw!$C$1:$C1000,14,PrelimRaw!$F$1:$F1000,A45)</f>
        <v>13</v>
      </c>
      <c r="M45" s="13">
        <f t="shared" si="6"/>
        <v>0.4482758621</v>
      </c>
      <c r="N45" s="14">
        <f t="shared" si="7"/>
        <v>41.2</v>
      </c>
    </row>
    <row r="46">
      <c r="A46" s="1" t="s">
        <v>288</v>
      </c>
      <c r="B46" s="1">
        <v>5.0</v>
      </c>
      <c r="C46" s="12">
        <f t="shared" si="1"/>
        <v>120</v>
      </c>
      <c r="D46" s="12">
        <f>sumifs(Prelims!F$1:F1000,Prelims!$C$1:$C1000,$A46)</f>
        <v>28</v>
      </c>
      <c r="E46" s="12">
        <f>sumifs(Prelims!G$1:G1000,Prelims!$C$1:$C1000,$A46)</f>
        <v>21</v>
      </c>
      <c r="F46" s="12">
        <f>sumifs(Prelims!H$1:H1000,Prelims!$C$1:$C1000,$A46)</f>
        <v>4</v>
      </c>
      <c r="G46" s="12">
        <f>sumifs(Prelims!I$1:I1000,Prelims!$C$1:$C1000,$A46)</f>
        <v>53</v>
      </c>
      <c r="H46" s="13">
        <f t="shared" si="2"/>
        <v>0.4416666667</v>
      </c>
      <c r="I46" s="13">
        <f t="shared" si="3"/>
        <v>0.5283018868</v>
      </c>
      <c r="J46" s="12">
        <f t="shared" si="4"/>
        <v>96</v>
      </c>
      <c r="K46" s="14">
        <f t="shared" si="5"/>
        <v>19.2</v>
      </c>
      <c r="L46" s="12">
        <f>countifs(PrelimRaw!$C$1:$C1000,14,PrelimRaw!$F$1:$F1000,A46)</f>
        <v>9</v>
      </c>
      <c r="M46" s="13">
        <f t="shared" si="6"/>
        <v>0.3214285714</v>
      </c>
      <c r="N46" s="14">
        <f t="shared" si="7"/>
        <v>37.2</v>
      </c>
    </row>
    <row r="47">
      <c r="A47" s="1" t="s">
        <v>289</v>
      </c>
      <c r="B47" s="1">
        <v>5.0</v>
      </c>
      <c r="C47" s="12">
        <f t="shared" si="1"/>
        <v>120</v>
      </c>
      <c r="D47" s="12">
        <f>sumifs(Prelims!F$1:F1000,Prelims!$C$1:$C1000,$A47)</f>
        <v>18</v>
      </c>
      <c r="E47" s="12">
        <f>sumifs(Prelims!G$1:G1000,Prelims!$C$1:$C1000,$A47)</f>
        <v>30</v>
      </c>
      <c r="F47" s="12">
        <f>sumifs(Prelims!H$1:H1000,Prelims!$C$1:$C1000,$A47)</f>
        <v>2</v>
      </c>
      <c r="G47" s="12">
        <f>sumifs(Prelims!I$1:I1000,Prelims!$C$1:$C1000,$A47)</f>
        <v>50</v>
      </c>
      <c r="H47" s="13">
        <f t="shared" si="2"/>
        <v>0.4166666667</v>
      </c>
      <c r="I47" s="13">
        <f t="shared" si="3"/>
        <v>0.36</v>
      </c>
      <c r="J47" s="12">
        <f t="shared" si="4"/>
        <v>64</v>
      </c>
      <c r="K47" s="14">
        <f t="shared" si="5"/>
        <v>12.8</v>
      </c>
      <c r="L47" s="12">
        <f>countifs(PrelimRaw!$C$1:$C1000,14,PrelimRaw!$F$1:$F1000,A47)</f>
        <v>4</v>
      </c>
      <c r="M47" s="13">
        <f t="shared" si="6"/>
        <v>0.2222222222</v>
      </c>
      <c r="N47" s="14">
        <f t="shared" si="7"/>
        <v>20.8</v>
      </c>
    </row>
    <row r="48">
      <c r="A48" s="1" t="s">
        <v>290</v>
      </c>
      <c r="B48" s="1">
        <v>5.0</v>
      </c>
      <c r="C48" s="12">
        <f t="shared" si="1"/>
        <v>120</v>
      </c>
      <c r="D48" s="12">
        <f>sumifs(Prelims!F$1:F1000,Prelims!$C$1:$C1000,$A48)</f>
        <v>6</v>
      </c>
      <c r="E48" s="12">
        <f>sumifs(Prelims!G$1:G1000,Prelims!$C$1:$C1000,$A48)</f>
        <v>6</v>
      </c>
      <c r="F48" s="12">
        <f>sumifs(Prelims!H$1:H1000,Prelims!$C$1:$C1000,$A48)</f>
        <v>0</v>
      </c>
      <c r="G48" s="12">
        <f>sumifs(Prelims!I$1:I1000,Prelims!$C$1:$C1000,$A48)</f>
        <v>12</v>
      </c>
      <c r="H48" s="13">
        <f t="shared" si="2"/>
        <v>0.1</v>
      </c>
      <c r="I48" s="13">
        <f t="shared" si="3"/>
        <v>0.5</v>
      </c>
      <c r="J48" s="12">
        <f t="shared" si="4"/>
        <v>24</v>
      </c>
      <c r="K48" s="14">
        <f t="shared" si="5"/>
        <v>4.8</v>
      </c>
      <c r="L48" s="12">
        <f>countifs(PrelimRaw!$C$1:$C1000,14,PrelimRaw!$F$1:$F1000,A48)</f>
        <v>3</v>
      </c>
      <c r="M48" s="13">
        <f t="shared" si="6"/>
        <v>0.5</v>
      </c>
      <c r="N48" s="14">
        <f t="shared" si="7"/>
        <v>10.8</v>
      </c>
    </row>
    <row r="49">
      <c r="H49" s="8"/>
      <c r="I49" s="8"/>
      <c r="K49" s="11"/>
      <c r="M49" s="8"/>
      <c r="N49" s="11"/>
    </row>
    <row r="50">
      <c r="H50" s="8"/>
      <c r="I50" s="8"/>
      <c r="K50" s="11"/>
      <c r="M50" s="8"/>
      <c r="N50" s="11"/>
    </row>
    <row r="51">
      <c r="H51" s="8"/>
      <c r="I51" s="8"/>
      <c r="K51" s="11"/>
      <c r="M51" s="8"/>
      <c r="N51" s="11"/>
    </row>
    <row r="52">
      <c r="H52" s="8"/>
      <c r="I52" s="8"/>
      <c r="K52" s="11"/>
      <c r="M52" s="8"/>
      <c r="N52" s="11"/>
    </row>
    <row r="53">
      <c r="H53" s="8"/>
      <c r="I53" s="8"/>
      <c r="K53" s="11"/>
      <c r="M53" s="8"/>
      <c r="N53" s="11"/>
    </row>
    <row r="54">
      <c r="H54" s="8"/>
      <c r="I54" s="8"/>
      <c r="K54" s="11"/>
      <c r="M54" s="8"/>
      <c r="N54" s="11"/>
    </row>
    <row r="55">
      <c r="H55" s="8"/>
      <c r="I55" s="8"/>
      <c r="K55" s="11"/>
      <c r="M55" s="8"/>
      <c r="N55" s="11"/>
    </row>
    <row r="56">
      <c r="H56" s="8"/>
      <c r="I56" s="8"/>
      <c r="K56" s="11"/>
      <c r="M56" s="8"/>
      <c r="N56" s="11"/>
    </row>
    <row r="57">
      <c r="H57" s="8"/>
      <c r="I57" s="8"/>
      <c r="K57" s="11"/>
      <c r="M57" s="8"/>
      <c r="N57" s="11"/>
    </row>
    <row r="58">
      <c r="H58" s="8"/>
      <c r="I58" s="8"/>
      <c r="K58" s="11"/>
      <c r="M58" s="8"/>
      <c r="N58" s="11"/>
    </row>
    <row r="59">
      <c r="H59" s="8"/>
      <c r="I59" s="8"/>
      <c r="K59" s="11"/>
      <c r="M59" s="8"/>
      <c r="N59" s="11"/>
    </row>
    <row r="60">
      <c r="H60" s="8"/>
      <c r="I60" s="8"/>
      <c r="K60" s="11"/>
      <c r="M60" s="8"/>
      <c r="N60" s="11"/>
    </row>
    <row r="61">
      <c r="H61" s="8"/>
      <c r="I61" s="8"/>
      <c r="K61" s="11"/>
      <c r="M61" s="8"/>
      <c r="N61" s="11"/>
    </row>
    <row r="62">
      <c r="H62" s="8"/>
      <c r="I62" s="8"/>
      <c r="K62" s="11"/>
      <c r="M62" s="8"/>
      <c r="N62" s="11"/>
    </row>
    <row r="63">
      <c r="H63" s="8"/>
      <c r="I63" s="8"/>
      <c r="K63" s="11"/>
      <c r="M63" s="8"/>
      <c r="N63" s="11"/>
    </row>
    <row r="64">
      <c r="H64" s="8"/>
      <c r="I64" s="8"/>
      <c r="K64" s="11"/>
      <c r="M64" s="8"/>
      <c r="N64" s="11"/>
    </row>
    <row r="65">
      <c r="H65" s="8"/>
      <c r="I65" s="8"/>
      <c r="K65" s="11"/>
      <c r="M65" s="8"/>
      <c r="N65" s="11"/>
    </row>
    <row r="66">
      <c r="H66" s="8"/>
      <c r="I66" s="8"/>
      <c r="K66" s="11"/>
      <c r="M66" s="8"/>
      <c r="N66" s="11"/>
    </row>
    <row r="67">
      <c r="H67" s="8"/>
      <c r="I67" s="8"/>
      <c r="K67" s="11"/>
      <c r="M67" s="8"/>
      <c r="N67" s="11"/>
    </row>
    <row r="68">
      <c r="H68" s="8"/>
      <c r="I68" s="8"/>
      <c r="K68" s="11"/>
      <c r="M68" s="8"/>
      <c r="N68" s="11"/>
    </row>
    <row r="69">
      <c r="H69" s="8"/>
      <c r="I69" s="8"/>
      <c r="K69" s="11"/>
      <c r="M69" s="8"/>
      <c r="N69" s="11"/>
    </row>
    <row r="70">
      <c r="H70" s="8"/>
      <c r="I70" s="8"/>
      <c r="K70" s="11"/>
      <c r="M70" s="8"/>
      <c r="N70" s="11"/>
    </row>
    <row r="71">
      <c r="H71" s="8"/>
      <c r="I71" s="8"/>
      <c r="K71" s="11"/>
      <c r="M71" s="8"/>
      <c r="N71" s="11"/>
    </row>
    <row r="72">
      <c r="H72" s="8"/>
      <c r="I72" s="8"/>
      <c r="K72" s="11"/>
      <c r="M72" s="8"/>
      <c r="N72" s="11"/>
    </row>
    <row r="73">
      <c r="H73" s="8"/>
      <c r="I73" s="8"/>
      <c r="K73" s="11"/>
      <c r="M73" s="8"/>
      <c r="N73" s="11"/>
    </row>
    <row r="74">
      <c r="H74" s="8"/>
      <c r="I74" s="8"/>
      <c r="K74" s="11"/>
      <c r="M74" s="8"/>
      <c r="N74" s="11"/>
    </row>
    <row r="75">
      <c r="H75" s="8"/>
      <c r="I75" s="8"/>
      <c r="K75" s="11"/>
      <c r="M75" s="8"/>
      <c r="N75" s="11"/>
    </row>
    <row r="76">
      <c r="H76" s="8"/>
      <c r="I76" s="8"/>
      <c r="K76" s="11"/>
      <c r="M76" s="8"/>
      <c r="N76" s="11"/>
    </row>
    <row r="77">
      <c r="H77" s="8"/>
      <c r="I77" s="8"/>
      <c r="K77" s="11"/>
      <c r="M77" s="8"/>
      <c r="N77" s="11"/>
    </row>
    <row r="78">
      <c r="H78" s="8"/>
      <c r="I78" s="8"/>
      <c r="K78" s="11"/>
      <c r="M78" s="8"/>
      <c r="N78" s="11"/>
    </row>
    <row r="79">
      <c r="H79" s="8"/>
      <c r="I79" s="8"/>
      <c r="K79" s="11"/>
      <c r="M79" s="8"/>
      <c r="N79" s="11"/>
    </row>
    <row r="80">
      <c r="H80" s="8"/>
      <c r="I80" s="8"/>
      <c r="K80" s="11"/>
      <c r="M80" s="8"/>
      <c r="N80" s="11"/>
    </row>
    <row r="81">
      <c r="H81" s="8"/>
      <c r="I81" s="8"/>
      <c r="K81" s="11"/>
      <c r="M81" s="8"/>
      <c r="N81" s="11"/>
    </row>
    <row r="82">
      <c r="H82" s="8"/>
      <c r="I82" s="8"/>
      <c r="K82" s="11"/>
      <c r="M82" s="8"/>
      <c r="N82" s="11"/>
    </row>
    <row r="83">
      <c r="H83" s="8"/>
      <c r="I83" s="8"/>
      <c r="K83" s="11"/>
      <c r="M83" s="8"/>
      <c r="N83" s="11"/>
    </row>
    <row r="84">
      <c r="H84" s="8"/>
      <c r="I84" s="8"/>
      <c r="K84" s="11"/>
      <c r="M84" s="8"/>
      <c r="N84" s="11"/>
    </row>
    <row r="85">
      <c r="H85" s="8"/>
      <c r="I85" s="8"/>
      <c r="K85" s="11"/>
      <c r="M85" s="8"/>
      <c r="N85" s="11"/>
    </row>
    <row r="86">
      <c r="H86" s="8"/>
      <c r="I86" s="8"/>
      <c r="K86" s="11"/>
      <c r="M86" s="8"/>
      <c r="N86" s="11"/>
    </row>
    <row r="87">
      <c r="H87" s="8"/>
      <c r="I87" s="8"/>
      <c r="K87" s="11"/>
      <c r="M87" s="8"/>
      <c r="N87" s="11"/>
    </row>
    <row r="88">
      <c r="H88" s="8"/>
      <c r="I88" s="8"/>
      <c r="K88" s="11"/>
      <c r="M88" s="8"/>
      <c r="N88" s="11"/>
    </row>
    <row r="89">
      <c r="H89" s="8"/>
      <c r="I89" s="8"/>
      <c r="K89" s="11"/>
      <c r="M89" s="8"/>
      <c r="N89" s="11"/>
    </row>
    <row r="90">
      <c r="H90" s="8"/>
      <c r="I90" s="8"/>
      <c r="K90" s="9"/>
      <c r="M90" s="8"/>
      <c r="N90" s="9"/>
    </row>
    <row r="91">
      <c r="H91" s="8"/>
      <c r="I91" s="8"/>
      <c r="K91" s="11"/>
      <c r="M91" s="8"/>
      <c r="N91" s="11"/>
    </row>
    <row r="92">
      <c r="H92" s="8"/>
      <c r="I92" s="8"/>
      <c r="K92" s="11"/>
      <c r="M92" s="8"/>
      <c r="N92" s="11"/>
    </row>
    <row r="93">
      <c r="H93" s="8"/>
      <c r="I93" s="8"/>
      <c r="K93" s="11"/>
      <c r="M93" s="8"/>
      <c r="N93" s="11"/>
    </row>
    <row r="94">
      <c r="H94" s="8"/>
      <c r="I94" s="8"/>
      <c r="K94" s="11"/>
      <c r="M94" s="8"/>
      <c r="N94" s="11"/>
    </row>
    <row r="95">
      <c r="H95" s="8"/>
      <c r="I95" s="8"/>
      <c r="K95" s="11"/>
      <c r="M95" s="8"/>
      <c r="N95" s="11"/>
    </row>
    <row r="96">
      <c r="H96" s="8"/>
      <c r="I96" s="8"/>
      <c r="K96" s="11"/>
      <c r="M96" s="8"/>
      <c r="N96" s="11"/>
    </row>
    <row r="97">
      <c r="H97" s="8"/>
      <c r="I97" s="8"/>
      <c r="K97" s="11"/>
      <c r="M97" s="8"/>
      <c r="N97" s="11"/>
    </row>
    <row r="98">
      <c r="H98" s="8"/>
      <c r="I98" s="8"/>
      <c r="K98" s="11"/>
      <c r="M98" s="8"/>
      <c r="N98" s="11"/>
    </row>
    <row r="99">
      <c r="H99" s="8"/>
      <c r="I99" s="8"/>
      <c r="K99" s="11"/>
      <c r="M99" s="8"/>
      <c r="N99" s="11"/>
    </row>
    <row r="100">
      <c r="H100" s="8"/>
      <c r="I100" s="8"/>
      <c r="K100" s="11"/>
      <c r="M100" s="8"/>
      <c r="N100" s="11"/>
    </row>
    <row r="101">
      <c r="H101" s="8"/>
      <c r="I101" s="8"/>
      <c r="K101" s="11"/>
      <c r="M101" s="8"/>
      <c r="N101" s="11"/>
    </row>
    <row r="102">
      <c r="H102" s="8"/>
      <c r="I102" s="8"/>
      <c r="K102" s="11"/>
      <c r="M102" s="8"/>
      <c r="N102" s="11"/>
    </row>
    <row r="103">
      <c r="H103" s="8"/>
      <c r="I103" s="8"/>
      <c r="K103" s="11"/>
      <c r="M103" s="8"/>
      <c r="N103" s="11"/>
    </row>
    <row r="104">
      <c r="H104" s="8"/>
      <c r="I104" s="8"/>
      <c r="K104" s="11"/>
      <c r="M104" s="8"/>
      <c r="N104" s="11"/>
    </row>
    <row r="105">
      <c r="H105" s="8"/>
      <c r="I105" s="8"/>
      <c r="K105" s="11"/>
      <c r="M105" s="8"/>
      <c r="N105" s="11"/>
    </row>
    <row r="106">
      <c r="H106" s="8"/>
      <c r="I106" s="8"/>
      <c r="K106" s="11"/>
      <c r="M106" s="8"/>
      <c r="N106" s="11"/>
    </row>
    <row r="107">
      <c r="H107" s="8"/>
      <c r="I107" s="8"/>
      <c r="K107" s="11"/>
      <c r="M107" s="8"/>
      <c r="N107" s="11"/>
    </row>
    <row r="108">
      <c r="H108" s="8"/>
      <c r="I108" s="8"/>
      <c r="K108" s="11"/>
      <c r="M108" s="8"/>
      <c r="N108" s="11"/>
    </row>
    <row r="109">
      <c r="H109" s="8"/>
      <c r="I109" s="8"/>
      <c r="K109" s="11"/>
      <c r="M109" s="8"/>
      <c r="N109" s="11"/>
    </row>
    <row r="110">
      <c r="H110" s="8"/>
      <c r="I110" s="8"/>
      <c r="K110" s="11"/>
      <c r="M110" s="8"/>
      <c r="N110" s="11"/>
    </row>
    <row r="111">
      <c r="H111" s="8"/>
      <c r="I111" s="8"/>
      <c r="K111" s="11"/>
      <c r="M111" s="8"/>
      <c r="N111" s="11"/>
    </row>
    <row r="112">
      <c r="H112" s="8"/>
      <c r="I112" s="8"/>
      <c r="K112" s="11"/>
      <c r="M112" s="8"/>
      <c r="N112" s="11"/>
    </row>
    <row r="113">
      <c r="H113" s="8"/>
      <c r="I113" s="8"/>
      <c r="K113" s="11"/>
      <c r="M113" s="8"/>
      <c r="N113" s="11"/>
    </row>
    <row r="114">
      <c r="H114" s="8"/>
      <c r="I114" s="8"/>
      <c r="K114" s="11"/>
      <c r="M114" s="8"/>
      <c r="N114" s="11"/>
    </row>
    <row r="115">
      <c r="H115" s="8"/>
      <c r="I115" s="8"/>
      <c r="K115" s="11"/>
      <c r="M115" s="8"/>
      <c r="N115" s="11"/>
    </row>
    <row r="116">
      <c r="H116" s="8"/>
      <c r="I116" s="8"/>
      <c r="K116" s="11"/>
      <c r="M116" s="8"/>
      <c r="N116" s="11"/>
    </row>
    <row r="117">
      <c r="H117" s="8"/>
      <c r="I117" s="8"/>
      <c r="K117" s="11"/>
      <c r="M117" s="8"/>
      <c r="N117" s="11"/>
    </row>
    <row r="118">
      <c r="H118" s="8"/>
      <c r="I118" s="8"/>
      <c r="K118" s="11"/>
      <c r="M118" s="8"/>
      <c r="N118" s="11"/>
    </row>
    <row r="119">
      <c r="H119" s="8"/>
      <c r="I119" s="8"/>
      <c r="K119" s="11"/>
      <c r="M119" s="8"/>
      <c r="N119" s="11"/>
    </row>
    <row r="120">
      <c r="H120" s="8"/>
      <c r="I120" s="8"/>
      <c r="K120" s="11"/>
      <c r="M120" s="8"/>
      <c r="N120" s="11"/>
    </row>
    <row r="121">
      <c r="H121" s="8"/>
      <c r="I121" s="8"/>
      <c r="K121" s="11"/>
      <c r="M121" s="8"/>
      <c r="N121" s="11"/>
    </row>
    <row r="122">
      <c r="H122" s="8"/>
      <c r="I122" s="8"/>
      <c r="K122" s="11"/>
      <c r="M122" s="8"/>
      <c r="N122" s="11"/>
    </row>
    <row r="123">
      <c r="H123" s="8"/>
      <c r="I123" s="8"/>
      <c r="K123" s="11"/>
      <c r="M123" s="8"/>
      <c r="N123" s="11"/>
    </row>
    <row r="124">
      <c r="H124" s="8"/>
      <c r="I124" s="8"/>
      <c r="K124" s="11"/>
      <c r="M124" s="8"/>
      <c r="N124" s="11"/>
    </row>
    <row r="125">
      <c r="H125" s="8"/>
      <c r="I125" s="8"/>
      <c r="K125" s="11"/>
      <c r="M125" s="8"/>
      <c r="N125" s="11"/>
    </row>
    <row r="126">
      <c r="H126" s="8"/>
      <c r="I126" s="8"/>
      <c r="K126" s="11"/>
      <c r="M126" s="8"/>
      <c r="N126" s="11"/>
    </row>
    <row r="127">
      <c r="H127" s="8"/>
      <c r="I127" s="8"/>
      <c r="K127" s="11"/>
      <c r="M127" s="8"/>
      <c r="N127" s="11"/>
    </row>
    <row r="128">
      <c r="H128" s="8"/>
      <c r="I128" s="8"/>
      <c r="K128" s="11"/>
      <c r="M128" s="8"/>
      <c r="N128" s="11"/>
    </row>
    <row r="129">
      <c r="H129" s="8"/>
      <c r="I129" s="8"/>
      <c r="K129" s="11"/>
      <c r="M129" s="8"/>
      <c r="N129" s="11"/>
    </row>
    <row r="130">
      <c r="H130" s="8"/>
      <c r="I130" s="8"/>
      <c r="K130" s="11"/>
      <c r="M130" s="8"/>
      <c r="N130" s="11"/>
    </row>
    <row r="131">
      <c r="H131" s="8"/>
      <c r="I131" s="8"/>
      <c r="K131" s="11"/>
      <c r="M131" s="8"/>
      <c r="N131" s="11"/>
    </row>
    <row r="132">
      <c r="H132" s="8"/>
      <c r="I132" s="8"/>
      <c r="K132" s="11"/>
      <c r="M132" s="8"/>
      <c r="N132" s="11"/>
    </row>
    <row r="133">
      <c r="H133" s="8"/>
      <c r="I133" s="8"/>
      <c r="K133" s="11"/>
      <c r="M133" s="8"/>
      <c r="N133" s="11"/>
    </row>
    <row r="134">
      <c r="H134" s="8"/>
      <c r="I134" s="8"/>
      <c r="K134" s="11"/>
      <c r="M134" s="8"/>
      <c r="N134" s="11"/>
    </row>
    <row r="135">
      <c r="H135" s="8"/>
      <c r="I135" s="8"/>
      <c r="K135" s="11"/>
      <c r="M135" s="8"/>
      <c r="N135" s="11"/>
    </row>
    <row r="136">
      <c r="H136" s="8"/>
      <c r="I136" s="8"/>
      <c r="K136" s="11"/>
      <c r="M136" s="8"/>
      <c r="N136" s="11"/>
    </row>
    <row r="137">
      <c r="H137" s="8"/>
      <c r="I137" s="8"/>
      <c r="K137" s="11"/>
      <c r="M137" s="8"/>
      <c r="N137" s="11"/>
    </row>
    <row r="138">
      <c r="H138" s="8"/>
      <c r="I138" s="8"/>
      <c r="K138" s="11"/>
      <c r="M138" s="8"/>
      <c r="N138" s="11"/>
    </row>
    <row r="139">
      <c r="H139" s="8"/>
      <c r="I139" s="8"/>
      <c r="K139" s="11"/>
      <c r="M139" s="8"/>
      <c r="N139" s="11"/>
    </row>
    <row r="140">
      <c r="H140" s="8"/>
      <c r="I140" s="8"/>
      <c r="K140" s="11"/>
      <c r="M140" s="8"/>
      <c r="N140" s="11"/>
    </row>
    <row r="141">
      <c r="H141" s="8"/>
      <c r="I141" s="8"/>
      <c r="K141" s="11"/>
      <c r="M141" s="8"/>
      <c r="N141" s="11"/>
    </row>
    <row r="142">
      <c r="H142" s="8"/>
      <c r="I142" s="8"/>
      <c r="K142" s="11"/>
      <c r="M142" s="8"/>
      <c r="N142" s="11"/>
    </row>
    <row r="143">
      <c r="H143" s="8"/>
      <c r="I143" s="8"/>
      <c r="K143" s="11"/>
      <c r="M143" s="8"/>
      <c r="N143" s="11"/>
    </row>
    <row r="144">
      <c r="H144" s="8"/>
      <c r="I144" s="8"/>
      <c r="K144" s="11"/>
      <c r="M144" s="8"/>
      <c r="N144" s="11"/>
    </row>
    <row r="145">
      <c r="H145" s="8"/>
      <c r="I145" s="8"/>
      <c r="K145" s="11"/>
      <c r="M145" s="8"/>
      <c r="N145" s="11"/>
    </row>
    <row r="146">
      <c r="H146" s="8"/>
      <c r="I146" s="8"/>
      <c r="K146" s="11"/>
      <c r="M146" s="8"/>
      <c r="N146" s="11"/>
    </row>
    <row r="147">
      <c r="H147" s="8"/>
      <c r="I147" s="8"/>
      <c r="K147" s="11"/>
      <c r="M147" s="8"/>
      <c r="N147" s="11"/>
    </row>
    <row r="148">
      <c r="H148" s="8"/>
      <c r="I148" s="8"/>
      <c r="K148" s="11"/>
      <c r="M148" s="8"/>
      <c r="N148" s="11"/>
    </row>
    <row r="149">
      <c r="H149" s="8"/>
      <c r="I149" s="8"/>
      <c r="K149" s="11"/>
      <c r="M149" s="8"/>
      <c r="N149" s="11"/>
    </row>
    <row r="150">
      <c r="H150" s="8"/>
      <c r="I150" s="8"/>
      <c r="K150" s="11"/>
      <c r="M150" s="8"/>
      <c r="N150" s="11"/>
    </row>
    <row r="151">
      <c r="H151" s="8"/>
      <c r="I151" s="8"/>
      <c r="K151" s="11"/>
      <c r="M151" s="8"/>
      <c r="N151" s="11"/>
    </row>
    <row r="152">
      <c r="H152" s="8"/>
      <c r="I152" s="8"/>
      <c r="K152" s="11"/>
      <c r="M152" s="8"/>
      <c r="N152" s="11"/>
    </row>
    <row r="153">
      <c r="H153" s="8"/>
      <c r="I153" s="8"/>
      <c r="K153" s="11"/>
      <c r="M153" s="8"/>
      <c r="N153" s="11"/>
    </row>
    <row r="154">
      <c r="H154" s="8"/>
      <c r="I154" s="8"/>
      <c r="K154" s="11"/>
      <c r="M154" s="8"/>
      <c r="N154" s="11"/>
    </row>
    <row r="155">
      <c r="H155" s="8"/>
      <c r="I155" s="8"/>
      <c r="K155" s="11"/>
      <c r="M155" s="8"/>
      <c r="N155" s="11"/>
    </row>
    <row r="156">
      <c r="H156" s="8"/>
      <c r="I156" s="8"/>
      <c r="K156" s="11"/>
      <c r="M156" s="8"/>
      <c r="N156" s="11"/>
    </row>
    <row r="157">
      <c r="H157" s="8"/>
      <c r="I157" s="8"/>
      <c r="K157" s="11"/>
      <c r="M157" s="8"/>
      <c r="N157" s="11"/>
    </row>
    <row r="158">
      <c r="H158" s="8"/>
      <c r="I158" s="8"/>
      <c r="K158" s="11"/>
      <c r="M158" s="8"/>
      <c r="N158" s="11"/>
    </row>
    <row r="159">
      <c r="H159" s="8"/>
      <c r="I159" s="8"/>
      <c r="K159" s="11"/>
      <c r="M159" s="8"/>
      <c r="N159" s="11"/>
    </row>
    <row r="160">
      <c r="H160" s="8"/>
      <c r="I160" s="8"/>
      <c r="K160" s="11"/>
      <c r="M160" s="8"/>
      <c r="N160" s="11"/>
    </row>
    <row r="161">
      <c r="H161" s="8"/>
      <c r="I161" s="8"/>
      <c r="K161" s="11"/>
      <c r="M161" s="8"/>
      <c r="N161" s="11"/>
    </row>
    <row r="162">
      <c r="H162" s="8"/>
      <c r="I162" s="8"/>
      <c r="K162" s="11"/>
      <c r="M162" s="8"/>
      <c r="N162" s="11"/>
    </row>
    <row r="163">
      <c r="H163" s="8"/>
      <c r="I163" s="8"/>
      <c r="K163" s="11"/>
      <c r="M163" s="8"/>
      <c r="N163" s="11"/>
    </row>
    <row r="164">
      <c r="H164" s="8"/>
      <c r="I164" s="8"/>
      <c r="K164" s="11"/>
      <c r="M164" s="8"/>
      <c r="N164" s="11"/>
    </row>
    <row r="165">
      <c r="H165" s="8"/>
      <c r="I165" s="8"/>
      <c r="K165" s="11"/>
      <c r="M165" s="8"/>
      <c r="N165" s="11"/>
    </row>
    <row r="166">
      <c r="H166" s="8"/>
      <c r="I166" s="8"/>
      <c r="K166" s="11"/>
      <c r="M166" s="8"/>
      <c r="N166" s="11"/>
    </row>
    <row r="167">
      <c r="H167" s="8"/>
      <c r="I167" s="8"/>
      <c r="K167" s="11"/>
      <c r="M167" s="8"/>
      <c r="N167" s="11"/>
    </row>
    <row r="168">
      <c r="H168" s="8"/>
      <c r="I168" s="8"/>
      <c r="K168" s="11"/>
      <c r="M168" s="8"/>
      <c r="N168" s="11"/>
    </row>
    <row r="169">
      <c r="H169" s="8"/>
      <c r="I169" s="8"/>
      <c r="K169" s="11"/>
      <c r="M169" s="8"/>
      <c r="N169" s="11"/>
    </row>
    <row r="170">
      <c r="H170" s="8"/>
      <c r="I170" s="8"/>
      <c r="K170" s="11"/>
      <c r="M170" s="8"/>
      <c r="N170" s="11"/>
    </row>
    <row r="171">
      <c r="H171" s="8"/>
      <c r="I171" s="8"/>
      <c r="K171" s="11"/>
      <c r="M171" s="8"/>
      <c r="N171" s="11"/>
    </row>
    <row r="172">
      <c r="H172" s="8"/>
      <c r="I172" s="8"/>
      <c r="K172" s="11"/>
      <c r="M172" s="8"/>
      <c r="N172" s="11"/>
    </row>
    <row r="173">
      <c r="H173" s="8"/>
      <c r="I173" s="8"/>
      <c r="K173" s="11"/>
      <c r="M173" s="8"/>
      <c r="N173" s="11"/>
    </row>
    <row r="174">
      <c r="H174" s="8"/>
      <c r="I174" s="8"/>
      <c r="K174" s="11"/>
      <c r="M174" s="8"/>
      <c r="N174" s="11"/>
    </row>
    <row r="175">
      <c r="H175" s="8"/>
      <c r="I175" s="8"/>
      <c r="K175" s="11"/>
      <c r="M175" s="8"/>
      <c r="N175" s="11"/>
    </row>
    <row r="176">
      <c r="H176" s="8"/>
      <c r="I176" s="8"/>
      <c r="K176" s="11"/>
      <c r="M176" s="8"/>
      <c r="N176" s="11"/>
    </row>
    <row r="177">
      <c r="H177" s="8"/>
      <c r="I177" s="8"/>
      <c r="K177" s="11"/>
      <c r="M177" s="8"/>
      <c r="N177" s="11"/>
    </row>
    <row r="178">
      <c r="H178" s="8"/>
      <c r="I178" s="8"/>
      <c r="K178" s="11"/>
      <c r="M178" s="8"/>
      <c r="N178" s="11"/>
    </row>
    <row r="179">
      <c r="H179" s="8"/>
      <c r="I179" s="8"/>
      <c r="K179" s="11"/>
      <c r="M179" s="8"/>
      <c r="N179" s="11"/>
    </row>
    <row r="180">
      <c r="H180" s="8"/>
      <c r="I180" s="8"/>
      <c r="K180" s="11"/>
      <c r="M180" s="8"/>
      <c r="N180" s="11"/>
    </row>
    <row r="181">
      <c r="H181" s="8"/>
      <c r="I181" s="8"/>
      <c r="K181" s="11"/>
      <c r="M181" s="8"/>
      <c r="N181" s="11"/>
    </row>
    <row r="182">
      <c r="H182" s="8"/>
      <c r="I182" s="8"/>
      <c r="K182" s="11"/>
      <c r="M182" s="8"/>
      <c r="N182" s="11"/>
    </row>
    <row r="183">
      <c r="H183" s="8"/>
      <c r="I183" s="8"/>
      <c r="K183" s="11"/>
      <c r="M183" s="8"/>
      <c r="N183" s="11"/>
    </row>
    <row r="184">
      <c r="H184" s="8"/>
      <c r="I184" s="8"/>
      <c r="K184" s="11"/>
      <c r="M184" s="8"/>
      <c r="N184" s="11"/>
    </row>
    <row r="185">
      <c r="H185" s="8"/>
      <c r="I185" s="8"/>
      <c r="K185" s="11"/>
      <c r="M185" s="8"/>
      <c r="N185" s="11"/>
    </row>
    <row r="186">
      <c r="H186" s="8"/>
      <c r="I186" s="8"/>
      <c r="K186" s="11"/>
      <c r="M186" s="8"/>
      <c r="N186" s="11"/>
    </row>
    <row r="187">
      <c r="H187" s="8"/>
      <c r="I187" s="8"/>
      <c r="K187" s="11"/>
      <c r="M187" s="8"/>
      <c r="N187" s="11"/>
    </row>
    <row r="188">
      <c r="H188" s="8"/>
      <c r="I188" s="8"/>
      <c r="K188" s="11"/>
      <c r="M188" s="8"/>
      <c r="N188" s="11"/>
    </row>
    <row r="189">
      <c r="H189" s="8"/>
      <c r="I189" s="8"/>
      <c r="K189" s="11"/>
      <c r="M189" s="8"/>
      <c r="N189" s="11"/>
    </row>
    <row r="190">
      <c r="H190" s="8"/>
      <c r="I190" s="8"/>
      <c r="K190" s="11"/>
      <c r="M190" s="8"/>
      <c r="N190" s="11"/>
    </row>
    <row r="191">
      <c r="H191" s="8"/>
      <c r="I191" s="8"/>
      <c r="K191" s="11"/>
      <c r="M191" s="8"/>
      <c r="N191" s="11"/>
    </row>
    <row r="192">
      <c r="H192" s="8"/>
      <c r="I192" s="8"/>
      <c r="K192" s="11"/>
      <c r="M192" s="8"/>
      <c r="N192" s="11"/>
    </row>
    <row r="193">
      <c r="H193" s="8"/>
      <c r="I193" s="8"/>
      <c r="K193" s="11"/>
      <c r="M193" s="8"/>
      <c r="N193" s="11"/>
    </row>
    <row r="194">
      <c r="H194" s="8"/>
      <c r="I194" s="8"/>
      <c r="K194" s="11"/>
      <c r="M194" s="8"/>
      <c r="N194" s="11"/>
    </row>
    <row r="195">
      <c r="H195" s="8"/>
      <c r="I195" s="8"/>
      <c r="K195" s="11"/>
      <c r="M195" s="8"/>
      <c r="N195" s="11"/>
    </row>
    <row r="196">
      <c r="H196" s="8"/>
      <c r="I196" s="8"/>
      <c r="K196" s="11"/>
      <c r="M196" s="8"/>
      <c r="N196" s="11"/>
    </row>
    <row r="197">
      <c r="H197" s="8"/>
      <c r="I197" s="8"/>
      <c r="K197" s="11"/>
      <c r="M197" s="8"/>
      <c r="N197" s="11"/>
    </row>
    <row r="198">
      <c r="H198" s="8"/>
      <c r="I198" s="8"/>
      <c r="K198" s="11"/>
      <c r="M198" s="8"/>
      <c r="N198" s="11"/>
    </row>
    <row r="199">
      <c r="H199" s="8"/>
      <c r="I199" s="8"/>
      <c r="K199" s="11"/>
      <c r="M199" s="8"/>
      <c r="N199" s="11"/>
    </row>
    <row r="200">
      <c r="H200" s="8"/>
      <c r="I200" s="8"/>
      <c r="K200" s="11"/>
      <c r="M200" s="8"/>
      <c r="N200" s="11"/>
    </row>
    <row r="201">
      <c r="H201" s="8"/>
      <c r="I201" s="8"/>
      <c r="K201" s="11"/>
      <c r="M201" s="8"/>
      <c r="N201" s="11"/>
    </row>
    <row r="202">
      <c r="H202" s="8"/>
      <c r="I202" s="8"/>
      <c r="K202" s="11"/>
      <c r="M202" s="8"/>
      <c r="N202" s="11"/>
    </row>
    <row r="203">
      <c r="H203" s="8"/>
      <c r="I203" s="8"/>
      <c r="K203" s="11"/>
      <c r="M203" s="8"/>
      <c r="N203" s="11"/>
    </row>
    <row r="204">
      <c r="H204" s="8"/>
      <c r="I204" s="8"/>
      <c r="K204" s="11"/>
      <c r="M204" s="8"/>
      <c r="N204" s="11"/>
    </row>
    <row r="205">
      <c r="H205" s="8"/>
      <c r="I205" s="8"/>
      <c r="K205" s="11"/>
      <c r="M205" s="8"/>
      <c r="N205" s="11"/>
    </row>
    <row r="206">
      <c r="H206" s="8"/>
      <c r="I206" s="8"/>
      <c r="K206" s="11"/>
      <c r="M206" s="8"/>
      <c r="N206" s="11"/>
    </row>
    <row r="207">
      <c r="H207" s="8"/>
      <c r="I207" s="8"/>
      <c r="K207" s="11"/>
      <c r="M207" s="8"/>
      <c r="N207" s="11"/>
    </row>
    <row r="208">
      <c r="H208" s="8"/>
      <c r="I208" s="8"/>
      <c r="K208" s="11"/>
      <c r="M208" s="8"/>
      <c r="N208" s="11"/>
    </row>
    <row r="209">
      <c r="H209" s="8"/>
      <c r="I209" s="8"/>
      <c r="K209" s="11"/>
      <c r="M209" s="8"/>
      <c r="N209" s="11"/>
    </row>
    <row r="210">
      <c r="H210" s="8"/>
      <c r="I210" s="8"/>
      <c r="K210" s="11"/>
      <c r="M210" s="8"/>
      <c r="N210" s="11"/>
    </row>
    <row r="211">
      <c r="H211" s="8"/>
      <c r="I211" s="8"/>
      <c r="K211" s="11"/>
      <c r="M211" s="8"/>
      <c r="N211" s="11"/>
    </row>
    <row r="212">
      <c r="H212" s="8"/>
      <c r="I212" s="8"/>
      <c r="K212" s="11"/>
      <c r="M212" s="8"/>
      <c r="N212" s="11"/>
    </row>
    <row r="213">
      <c r="H213" s="8"/>
      <c r="I213" s="8"/>
      <c r="K213" s="11"/>
      <c r="M213" s="8"/>
      <c r="N213" s="11"/>
    </row>
    <row r="214">
      <c r="H214" s="8"/>
      <c r="I214" s="8"/>
      <c r="K214" s="11"/>
      <c r="M214" s="8"/>
      <c r="N214" s="11"/>
    </row>
    <row r="215">
      <c r="H215" s="8"/>
      <c r="I215" s="8"/>
      <c r="K215" s="11"/>
      <c r="M215" s="8"/>
      <c r="N215" s="11"/>
    </row>
    <row r="216">
      <c r="H216" s="8"/>
      <c r="I216" s="8"/>
      <c r="K216" s="11"/>
      <c r="M216" s="8"/>
      <c r="N216" s="11"/>
    </row>
    <row r="217">
      <c r="H217" s="8"/>
      <c r="I217" s="8"/>
      <c r="K217" s="11"/>
      <c r="M217" s="8"/>
      <c r="N217" s="11"/>
    </row>
    <row r="218">
      <c r="H218" s="8"/>
      <c r="I218" s="8"/>
      <c r="K218" s="11"/>
      <c r="M218" s="8"/>
      <c r="N218" s="11"/>
    </row>
    <row r="219">
      <c r="H219" s="8"/>
      <c r="I219" s="8"/>
      <c r="K219" s="11"/>
      <c r="M219" s="8"/>
      <c r="N219" s="11"/>
    </row>
    <row r="220">
      <c r="H220" s="8"/>
      <c r="I220" s="8"/>
      <c r="K220" s="11"/>
      <c r="M220" s="8"/>
      <c r="N220" s="11"/>
    </row>
    <row r="221">
      <c r="H221" s="8"/>
      <c r="I221" s="8"/>
      <c r="K221" s="11"/>
      <c r="M221" s="8"/>
      <c r="N221" s="11"/>
    </row>
    <row r="222">
      <c r="H222" s="8"/>
      <c r="I222" s="8"/>
      <c r="K222" s="11"/>
      <c r="M222" s="8"/>
      <c r="N222" s="11"/>
    </row>
    <row r="223">
      <c r="H223" s="8"/>
      <c r="I223" s="8"/>
      <c r="K223" s="11"/>
      <c r="M223" s="8"/>
      <c r="N223" s="11"/>
    </row>
    <row r="224">
      <c r="H224" s="8"/>
      <c r="I224" s="8"/>
      <c r="K224" s="11"/>
      <c r="M224" s="8"/>
      <c r="N224" s="11"/>
    </row>
    <row r="225">
      <c r="H225" s="8"/>
      <c r="I225" s="8"/>
      <c r="K225" s="11"/>
      <c r="M225" s="8"/>
      <c r="N225" s="11"/>
    </row>
    <row r="226">
      <c r="H226" s="8"/>
      <c r="I226" s="8"/>
      <c r="K226" s="11"/>
      <c r="M226" s="8"/>
      <c r="N226" s="11"/>
    </row>
    <row r="227">
      <c r="H227" s="8"/>
      <c r="I227" s="8"/>
      <c r="K227" s="11"/>
      <c r="M227" s="8"/>
      <c r="N227" s="11"/>
    </row>
    <row r="228">
      <c r="H228" s="8"/>
      <c r="I228" s="8"/>
      <c r="K228" s="11"/>
      <c r="M228" s="8"/>
      <c r="N228" s="11"/>
    </row>
    <row r="229">
      <c r="H229" s="8"/>
      <c r="I229" s="8"/>
      <c r="K229" s="11"/>
      <c r="M229" s="8"/>
      <c r="N229" s="11"/>
    </row>
    <row r="230">
      <c r="H230" s="8"/>
      <c r="I230" s="8"/>
      <c r="K230" s="11"/>
      <c r="M230" s="8"/>
      <c r="N230" s="11"/>
    </row>
    <row r="231">
      <c r="H231" s="8"/>
      <c r="I231" s="8"/>
      <c r="K231" s="11"/>
      <c r="M231" s="8"/>
      <c r="N231" s="11"/>
    </row>
    <row r="232">
      <c r="H232" s="8"/>
      <c r="I232" s="8"/>
      <c r="K232" s="11"/>
      <c r="M232" s="8"/>
      <c r="N232" s="11"/>
    </row>
    <row r="233">
      <c r="H233" s="8"/>
      <c r="I233" s="8"/>
      <c r="K233" s="11"/>
      <c r="M233" s="8"/>
      <c r="N233" s="11"/>
    </row>
    <row r="234">
      <c r="H234" s="8"/>
      <c r="I234" s="8"/>
      <c r="K234" s="11"/>
      <c r="M234" s="8"/>
      <c r="N234" s="11"/>
    </row>
    <row r="235">
      <c r="H235" s="8"/>
      <c r="I235" s="8"/>
      <c r="K235" s="11"/>
      <c r="M235" s="8"/>
      <c r="N235" s="11"/>
    </row>
    <row r="236">
      <c r="H236" s="8"/>
      <c r="I236" s="8"/>
      <c r="K236" s="11"/>
      <c r="M236" s="8"/>
      <c r="N236" s="11"/>
    </row>
    <row r="237">
      <c r="H237" s="8"/>
      <c r="I237" s="8"/>
      <c r="K237" s="11"/>
      <c r="M237" s="8"/>
      <c r="N237" s="11"/>
    </row>
    <row r="238">
      <c r="H238" s="8"/>
      <c r="I238" s="8"/>
      <c r="K238" s="11"/>
      <c r="M238" s="8"/>
      <c r="N238" s="11"/>
    </row>
    <row r="239">
      <c r="H239" s="8"/>
      <c r="I239" s="8"/>
      <c r="K239" s="11"/>
      <c r="M239" s="8"/>
      <c r="N239" s="11"/>
    </row>
    <row r="240">
      <c r="H240" s="8"/>
      <c r="I240" s="8"/>
      <c r="K240" s="11"/>
      <c r="M240" s="8"/>
      <c r="N240" s="11"/>
    </row>
    <row r="241">
      <c r="H241" s="8"/>
      <c r="I241" s="8"/>
      <c r="K241" s="11"/>
      <c r="M241" s="8"/>
      <c r="N241" s="11"/>
    </row>
    <row r="242">
      <c r="H242" s="8"/>
      <c r="I242" s="8"/>
      <c r="K242" s="11"/>
      <c r="M242" s="8"/>
      <c r="N242" s="11"/>
    </row>
    <row r="243">
      <c r="H243" s="8"/>
      <c r="I243" s="8"/>
      <c r="K243" s="11"/>
      <c r="M243" s="8"/>
      <c r="N243" s="11"/>
    </row>
    <row r="244">
      <c r="H244" s="8"/>
      <c r="I244" s="8"/>
      <c r="K244" s="11"/>
      <c r="M244" s="8"/>
      <c r="N244" s="11"/>
    </row>
    <row r="245">
      <c r="H245" s="8"/>
      <c r="I245" s="8"/>
      <c r="K245" s="11"/>
      <c r="M245" s="8"/>
      <c r="N245" s="11"/>
    </row>
    <row r="246">
      <c r="H246" s="8"/>
      <c r="I246" s="8"/>
      <c r="K246" s="11"/>
      <c r="M246" s="8"/>
      <c r="N246" s="11"/>
    </row>
    <row r="247">
      <c r="H247" s="8"/>
      <c r="I247" s="8"/>
      <c r="K247" s="11"/>
      <c r="M247" s="8"/>
      <c r="N247" s="11"/>
    </row>
    <row r="248">
      <c r="H248" s="8"/>
      <c r="I248" s="8"/>
      <c r="K248" s="11"/>
      <c r="M248" s="8"/>
      <c r="N248" s="11"/>
    </row>
    <row r="249">
      <c r="H249" s="8"/>
      <c r="I249" s="8"/>
      <c r="K249" s="11"/>
      <c r="M249" s="8"/>
      <c r="N249" s="11"/>
    </row>
    <row r="250">
      <c r="H250" s="8"/>
      <c r="I250" s="8"/>
      <c r="K250" s="11"/>
      <c r="M250" s="8"/>
      <c r="N250" s="11"/>
    </row>
    <row r="251">
      <c r="H251" s="8"/>
      <c r="I251" s="8"/>
      <c r="K251" s="11"/>
      <c r="M251" s="8"/>
      <c r="N251" s="11"/>
    </row>
    <row r="252">
      <c r="H252" s="8"/>
      <c r="I252" s="8"/>
      <c r="K252" s="11"/>
      <c r="M252" s="8"/>
      <c r="N252" s="11"/>
    </row>
    <row r="253">
      <c r="H253" s="8"/>
      <c r="I253" s="8"/>
      <c r="K253" s="11"/>
      <c r="M253" s="8"/>
      <c r="N253" s="11"/>
    </row>
    <row r="254">
      <c r="H254" s="8"/>
      <c r="I254" s="8"/>
      <c r="K254" s="11"/>
      <c r="M254" s="8"/>
      <c r="N254" s="11"/>
    </row>
    <row r="255">
      <c r="H255" s="8"/>
      <c r="I255" s="8"/>
      <c r="K255" s="11"/>
      <c r="M255" s="8"/>
      <c r="N255" s="11"/>
    </row>
    <row r="256">
      <c r="H256" s="8"/>
      <c r="I256" s="8"/>
      <c r="K256" s="11"/>
      <c r="M256" s="8"/>
      <c r="N256" s="11"/>
    </row>
    <row r="257">
      <c r="H257" s="8"/>
      <c r="I257" s="8"/>
      <c r="K257" s="11"/>
      <c r="M257" s="8"/>
      <c r="N257" s="11"/>
    </row>
    <row r="258">
      <c r="H258" s="8"/>
      <c r="I258" s="8"/>
      <c r="K258" s="11"/>
      <c r="M258" s="8"/>
      <c r="N258" s="11"/>
    </row>
    <row r="259">
      <c r="H259" s="8"/>
      <c r="I259" s="8"/>
      <c r="K259" s="11"/>
      <c r="M259" s="8"/>
      <c r="N259" s="11"/>
    </row>
    <row r="260">
      <c r="H260" s="8"/>
      <c r="I260" s="8"/>
      <c r="K260" s="11"/>
      <c r="M260" s="8"/>
      <c r="N260" s="11"/>
    </row>
    <row r="261">
      <c r="H261" s="8"/>
      <c r="I261" s="8"/>
      <c r="K261" s="11"/>
      <c r="M261" s="8"/>
      <c r="N261" s="11"/>
    </row>
    <row r="262">
      <c r="H262" s="8"/>
      <c r="I262" s="8"/>
      <c r="K262" s="11"/>
      <c r="M262" s="8"/>
      <c r="N262" s="11"/>
    </row>
    <row r="263">
      <c r="H263" s="8"/>
      <c r="I263" s="8"/>
      <c r="K263" s="11"/>
      <c r="M263" s="8"/>
      <c r="N263" s="11"/>
    </row>
    <row r="264">
      <c r="H264" s="8"/>
      <c r="I264" s="8"/>
      <c r="K264" s="11"/>
      <c r="M264" s="8"/>
      <c r="N264" s="11"/>
    </row>
    <row r="265">
      <c r="H265" s="8"/>
      <c r="I265" s="8"/>
      <c r="K265" s="11"/>
      <c r="M265" s="8"/>
      <c r="N265" s="11"/>
    </row>
    <row r="266">
      <c r="H266" s="8"/>
      <c r="I266" s="8"/>
      <c r="K266" s="11"/>
      <c r="M266" s="8"/>
      <c r="N266" s="11"/>
    </row>
    <row r="267">
      <c r="H267" s="8"/>
      <c r="I267" s="8"/>
      <c r="K267" s="11"/>
      <c r="M267" s="8"/>
      <c r="N267" s="11"/>
    </row>
    <row r="268">
      <c r="H268" s="8"/>
      <c r="I268" s="8"/>
      <c r="K268" s="11"/>
      <c r="M268" s="8"/>
      <c r="N268" s="11"/>
    </row>
    <row r="269">
      <c r="H269" s="8"/>
      <c r="I269" s="8"/>
      <c r="K269" s="11"/>
      <c r="M269" s="8"/>
      <c r="N269" s="11"/>
    </row>
    <row r="270">
      <c r="H270" s="8"/>
      <c r="I270" s="8"/>
      <c r="K270" s="11"/>
      <c r="M270" s="8"/>
      <c r="N270" s="11"/>
    </row>
    <row r="271">
      <c r="H271" s="8"/>
      <c r="I271" s="8"/>
      <c r="K271" s="11"/>
      <c r="M271" s="8"/>
      <c r="N271" s="11"/>
    </row>
    <row r="272">
      <c r="H272" s="8"/>
      <c r="I272" s="8"/>
      <c r="K272" s="11"/>
      <c r="M272" s="8"/>
      <c r="N272" s="11"/>
    </row>
    <row r="273">
      <c r="H273" s="8"/>
      <c r="I273" s="8"/>
      <c r="K273" s="11"/>
      <c r="M273" s="8"/>
      <c r="N273" s="11"/>
    </row>
    <row r="274">
      <c r="H274" s="8"/>
      <c r="I274" s="8"/>
      <c r="K274" s="11"/>
      <c r="M274" s="8"/>
      <c r="N274" s="11"/>
    </row>
    <row r="275">
      <c r="H275" s="8"/>
      <c r="I275" s="8"/>
      <c r="K275" s="11"/>
      <c r="M275" s="8"/>
      <c r="N275" s="11"/>
    </row>
    <row r="276">
      <c r="H276" s="8"/>
      <c r="I276" s="8"/>
      <c r="K276" s="11"/>
      <c r="M276" s="8"/>
      <c r="N276" s="11"/>
    </row>
    <row r="277">
      <c r="H277" s="8"/>
      <c r="I277" s="8"/>
      <c r="K277" s="11"/>
      <c r="M277" s="8"/>
      <c r="N277" s="11"/>
    </row>
    <row r="278">
      <c r="H278" s="8"/>
      <c r="I278" s="8"/>
      <c r="K278" s="11"/>
      <c r="M278" s="8"/>
      <c r="N278" s="11"/>
    </row>
    <row r="279">
      <c r="H279" s="8"/>
      <c r="I279" s="8"/>
      <c r="K279" s="11"/>
      <c r="M279" s="8"/>
      <c r="N279" s="11"/>
    </row>
    <row r="280">
      <c r="H280" s="8"/>
      <c r="I280" s="8"/>
      <c r="K280" s="11"/>
      <c r="M280" s="8"/>
      <c r="N280" s="11"/>
    </row>
    <row r="281">
      <c r="H281" s="8"/>
      <c r="I281" s="8"/>
      <c r="K281" s="11"/>
      <c r="M281" s="8"/>
      <c r="N281" s="11"/>
    </row>
    <row r="282">
      <c r="H282" s="8"/>
      <c r="I282" s="8"/>
      <c r="K282" s="11"/>
      <c r="M282" s="8"/>
      <c r="N282" s="11"/>
    </row>
    <row r="283">
      <c r="H283" s="8"/>
      <c r="I283" s="8"/>
      <c r="K283" s="11"/>
      <c r="M283" s="8"/>
      <c r="N283" s="11"/>
    </row>
    <row r="284">
      <c r="H284" s="8"/>
      <c r="I284" s="8"/>
      <c r="K284" s="11"/>
      <c r="M284" s="8"/>
      <c r="N284" s="11"/>
    </row>
    <row r="285">
      <c r="H285" s="8"/>
      <c r="I285" s="8"/>
      <c r="K285" s="11"/>
      <c r="M285" s="8"/>
      <c r="N285" s="11"/>
    </row>
    <row r="286">
      <c r="H286" s="8"/>
      <c r="I286" s="8"/>
      <c r="K286" s="11"/>
      <c r="M286" s="8"/>
      <c r="N286" s="11"/>
    </row>
    <row r="287">
      <c r="H287" s="8"/>
      <c r="I287" s="8"/>
      <c r="K287" s="11"/>
      <c r="M287" s="8"/>
      <c r="N287" s="11"/>
    </row>
    <row r="288">
      <c r="H288" s="8"/>
      <c r="I288" s="8"/>
      <c r="K288" s="11"/>
      <c r="M288" s="8"/>
      <c r="N288" s="11"/>
    </row>
    <row r="289">
      <c r="H289" s="8"/>
      <c r="I289" s="8"/>
      <c r="K289" s="11"/>
      <c r="M289" s="8"/>
      <c r="N289" s="11"/>
    </row>
    <row r="290">
      <c r="H290" s="8"/>
      <c r="I290" s="8"/>
      <c r="K290" s="11"/>
      <c r="M290" s="8"/>
      <c r="N290" s="11"/>
    </row>
    <row r="291">
      <c r="H291" s="8"/>
      <c r="I291" s="8"/>
      <c r="K291" s="11"/>
      <c r="M291" s="8"/>
      <c r="N291" s="11"/>
    </row>
    <row r="292">
      <c r="H292" s="8"/>
      <c r="I292" s="8"/>
      <c r="K292" s="11"/>
      <c r="M292" s="8"/>
      <c r="N292" s="11"/>
    </row>
    <row r="293">
      <c r="H293" s="8"/>
      <c r="I293" s="8"/>
      <c r="K293" s="11"/>
      <c r="M293" s="8"/>
      <c r="N293" s="11"/>
    </row>
    <row r="294">
      <c r="H294" s="8"/>
      <c r="I294" s="8"/>
      <c r="K294" s="11"/>
      <c r="M294" s="8"/>
      <c r="N294" s="11"/>
    </row>
    <row r="295">
      <c r="H295" s="8"/>
      <c r="I295" s="8"/>
      <c r="K295" s="11"/>
      <c r="M295" s="8"/>
      <c r="N295" s="11"/>
    </row>
    <row r="296">
      <c r="H296" s="8"/>
      <c r="I296" s="8"/>
      <c r="K296" s="11"/>
      <c r="M296" s="8"/>
      <c r="N296" s="11"/>
    </row>
    <row r="297">
      <c r="H297" s="8"/>
      <c r="I297" s="8"/>
      <c r="K297" s="11"/>
      <c r="M297" s="8"/>
      <c r="N297" s="11"/>
    </row>
    <row r="298">
      <c r="H298" s="8"/>
      <c r="I298" s="8"/>
      <c r="K298" s="11"/>
      <c r="M298" s="8"/>
      <c r="N298" s="11"/>
    </row>
    <row r="299">
      <c r="H299" s="8"/>
      <c r="I299" s="8"/>
      <c r="K299" s="11"/>
      <c r="M299" s="8"/>
      <c r="N299" s="11"/>
    </row>
    <row r="300">
      <c r="H300" s="8"/>
      <c r="I300" s="8"/>
      <c r="K300" s="11"/>
      <c r="M300" s="8"/>
      <c r="N300" s="11"/>
    </row>
    <row r="301">
      <c r="H301" s="8"/>
      <c r="I301" s="8"/>
      <c r="K301" s="11"/>
      <c r="M301" s="8"/>
      <c r="N301" s="11"/>
    </row>
    <row r="302">
      <c r="H302" s="8"/>
      <c r="I302" s="8"/>
      <c r="K302" s="11"/>
      <c r="M302" s="8"/>
      <c r="N302" s="11"/>
    </row>
    <row r="303">
      <c r="H303" s="8"/>
      <c r="I303" s="8"/>
      <c r="K303" s="11"/>
      <c r="M303" s="8"/>
      <c r="N303" s="11"/>
    </row>
    <row r="304">
      <c r="H304" s="8"/>
      <c r="I304" s="8"/>
      <c r="K304" s="11"/>
      <c r="M304" s="8"/>
      <c r="N304" s="11"/>
    </row>
    <row r="305">
      <c r="H305" s="8"/>
      <c r="I305" s="8"/>
      <c r="K305" s="11"/>
      <c r="M305" s="8"/>
      <c r="N305" s="11"/>
    </row>
    <row r="306">
      <c r="H306" s="8"/>
      <c r="I306" s="8"/>
      <c r="K306" s="11"/>
      <c r="M306" s="8"/>
      <c r="N306" s="11"/>
    </row>
    <row r="307">
      <c r="H307" s="8"/>
      <c r="I307" s="8"/>
      <c r="K307" s="11"/>
      <c r="M307" s="8"/>
      <c r="N307" s="11"/>
    </row>
    <row r="308">
      <c r="H308" s="8"/>
      <c r="I308" s="8"/>
      <c r="K308" s="11"/>
      <c r="M308" s="8"/>
      <c r="N308" s="11"/>
    </row>
    <row r="309">
      <c r="H309" s="8"/>
      <c r="I309" s="8"/>
      <c r="K309" s="11"/>
      <c r="M309" s="8"/>
      <c r="N309" s="11"/>
    </row>
    <row r="310">
      <c r="H310" s="8"/>
      <c r="I310" s="8"/>
      <c r="K310" s="11"/>
      <c r="M310" s="8"/>
      <c r="N310" s="11"/>
    </row>
    <row r="311">
      <c r="H311" s="8"/>
      <c r="I311" s="8"/>
      <c r="K311" s="11"/>
      <c r="M311" s="8"/>
      <c r="N311" s="11"/>
    </row>
    <row r="312">
      <c r="H312" s="8"/>
      <c r="I312" s="8"/>
      <c r="K312" s="11"/>
      <c r="M312" s="8"/>
      <c r="N312" s="11"/>
    </row>
    <row r="313">
      <c r="H313" s="8"/>
      <c r="I313" s="8"/>
      <c r="K313" s="11"/>
      <c r="M313" s="8"/>
      <c r="N313" s="11"/>
    </row>
    <row r="314">
      <c r="H314" s="8"/>
      <c r="I314" s="8"/>
      <c r="K314" s="11"/>
      <c r="M314" s="8"/>
      <c r="N314" s="11"/>
    </row>
    <row r="315">
      <c r="H315" s="8"/>
      <c r="I315" s="8"/>
      <c r="K315" s="11"/>
      <c r="M315" s="8"/>
      <c r="N315" s="11"/>
    </row>
    <row r="316">
      <c r="H316" s="8"/>
      <c r="I316" s="8"/>
      <c r="K316" s="11"/>
      <c r="M316" s="8"/>
      <c r="N316" s="11"/>
    </row>
    <row r="317">
      <c r="H317" s="8"/>
      <c r="I317" s="8"/>
      <c r="K317" s="11"/>
      <c r="M317" s="8"/>
      <c r="N317" s="11"/>
    </row>
    <row r="318">
      <c r="H318" s="8"/>
      <c r="I318" s="8"/>
      <c r="K318" s="11"/>
      <c r="M318" s="8"/>
      <c r="N318" s="11"/>
    </row>
    <row r="319">
      <c r="H319" s="8"/>
      <c r="I319" s="8"/>
      <c r="K319" s="11"/>
      <c r="M319" s="8"/>
      <c r="N319" s="11"/>
    </row>
    <row r="320">
      <c r="H320" s="8"/>
      <c r="I320" s="8"/>
      <c r="K320" s="11"/>
      <c r="M320" s="8"/>
      <c r="N320" s="11"/>
    </row>
    <row r="321">
      <c r="H321" s="8"/>
      <c r="I321" s="8"/>
      <c r="K321" s="11"/>
      <c r="M321" s="8"/>
      <c r="N321" s="11"/>
    </row>
    <row r="322">
      <c r="H322" s="8"/>
      <c r="I322" s="8"/>
      <c r="K322" s="11"/>
      <c r="M322" s="8"/>
      <c r="N322" s="11"/>
    </row>
    <row r="323">
      <c r="H323" s="8"/>
      <c r="I323" s="8"/>
      <c r="K323" s="11"/>
      <c r="M323" s="8"/>
      <c r="N323" s="11"/>
    </row>
    <row r="324">
      <c r="H324" s="8"/>
      <c r="I324" s="8"/>
      <c r="K324" s="11"/>
      <c r="M324" s="8"/>
      <c r="N324" s="11"/>
    </row>
    <row r="325">
      <c r="H325" s="8"/>
      <c r="I325" s="8"/>
      <c r="K325" s="11"/>
      <c r="M325" s="8"/>
      <c r="N325" s="11"/>
    </row>
    <row r="326">
      <c r="H326" s="8"/>
      <c r="I326" s="8"/>
      <c r="K326" s="11"/>
      <c r="M326" s="8"/>
      <c r="N326" s="11"/>
    </row>
    <row r="327">
      <c r="H327" s="8"/>
      <c r="I327" s="8"/>
      <c r="K327" s="11"/>
      <c r="M327" s="8"/>
      <c r="N327" s="11"/>
    </row>
    <row r="328">
      <c r="H328" s="8"/>
      <c r="I328" s="8"/>
      <c r="K328" s="11"/>
      <c r="M328" s="8"/>
      <c r="N328" s="11"/>
    </row>
    <row r="329">
      <c r="H329" s="8"/>
      <c r="I329" s="8"/>
      <c r="K329" s="11"/>
      <c r="M329" s="8"/>
      <c r="N329" s="11"/>
    </row>
    <row r="330">
      <c r="H330" s="8"/>
      <c r="I330" s="8"/>
      <c r="K330" s="11"/>
      <c r="M330" s="8"/>
      <c r="N330" s="11"/>
    </row>
    <row r="331">
      <c r="H331" s="8"/>
      <c r="I331" s="8"/>
      <c r="K331" s="11"/>
      <c r="M331" s="8"/>
      <c r="N331" s="11"/>
    </row>
    <row r="332">
      <c r="H332" s="8"/>
      <c r="I332" s="8"/>
      <c r="K332" s="11"/>
      <c r="M332" s="8"/>
      <c r="N332" s="11"/>
    </row>
    <row r="333">
      <c r="H333" s="8"/>
      <c r="I333" s="8"/>
      <c r="K333" s="11"/>
      <c r="M333" s="8"/>
      <c r="N333" s="11"/>
    </row>
    <row r="334">
      <c r="H334" s="8"/>
      <c r="I334" s="8"/>
      <c r="K334" s="11"/>
      <c r="M334" s="8"/>
      <c r="N334" s="11"/>
    </row>
    <row r="335">
      <c r="H335" s="8"/>
      <c r="I335" s="8"/>
      <c r="K335" s="11"/>
      <c r="M335" s="8"/>
      <c r="N335" s="11"/>
    </row>
    <row r="336">
      <c r="H336" s="8"/>
      <c r="I336" s="8"/>
      <c r="K336" s="11"/>
      <c r="M336" s="8"/>
      <c r="N336" s="11"/>
    </row>
    <row r="337">
      <c r="H337" s="8"/>
      <c r="I337" s="8"/>
      <c r="K337" s="11"/>
      <c r="M337" s="8"/>
      <c r="N337" s="11"/>
    </row>
    <row r="338">
      <c r="H338" s="8"/>
      <c r="I338" s="8"/>
      <c r="K338" s="11"/>
      <c r="M338" s="8"/>
      <c r="N338" s="11"/>
    </row>
    <row r="339">
      <c r="H339" s="8"/>
      <c r="I339" s="8"/>
      <c r="K339" s="11"/>
      <c r="M339" s="8"/>
      <c r="N339" s="11"/>
    </row>
    <row r="340">
      <c r="H340" s="8"/>
      <c r="I340" s="8"/>
      <c r="K340" s="11"/>
      <c r="M340" s="8"/>
      <c r="N340" s="11"/>
    </row>
    <row r="341">
      <c r="H341" s="8"/>
      <c r="I341" s="8"/>
      <c r="K341" s="11"/>
      <c r="M341" s="8"/>
      <c r="N341" s="11"/>
    </row>
    <row r="342">
      <c r="H342" s="8"/>
      <c r="I342" s="8"/>
      <c r="K342" s="11"/>
      <c r="M342" s="8"/>
      <c r="N342" s="11"/>
    </row>
    <row r="343">
      <c r="H343" s="8"/>
      <c r="I343" s="8"/>
      <c r="K343" s="11"/>
      <c r="M343" s="8"/>
      <c r="N343" s="11"/>
    </row>
    <row r="344">
      <c r="H344" s="8"/>
      <c r="I344" s="8"/>
      <c r="K344" s="11"/>
      <c r="M344" s="8"/>
      <c r="N344" s="11"/>
    </row>
    <row r="345">
      <c r="H345" s="8"/>
      <c r="I345" s="8"/>
      <c r="K345" s="11"/>
      <c r="M345" s="8"/>
      <c r="N345" s="11"/>
    </row>
    <row r="346">
      <c r="H346" s="8"/>
      <c r="I346" s="8"/>
      <c r="K346" s="11"/>
      <c r="M346" s="8"/>
      <c r="N346" s="11"/>
    </row>
    <row r="347">
      <c r="H347" s="8"/>
      <c r="I347" s="8"/>
      <c r="K347" s="11"/>
      <c r="M347" s="8"/>
      <c r="N347" s="11"/>
    </row>
    <row r="348">
      <c r="H348" s="8"/>
      <c r="I348" s="8"/>
      <c r="K348" s="11"/>
      <c r="M348" s="8"/>
      <c r="N348" s="11"/>
    </row>
    <row r="349">
      <c r="H349" s="8"/>
      <c r="I349" s="8"/>
      <c r="K349" s="11"/>
      <c r="M349" s="8"/>
      <c r="N349" s="11"/>
    </row>
    <row r="350">
      <c r="H350" s="8"/>
      <c r="I350" s="8"/>
      <c r="K350" s="11"/>
      <c r="M350" s="8"/>
      <c r="N350" s="11"/>
    </row>
    <row r="351">
      <c r="H351" s="8"/>
      <c r="I351" s="8"/>
      <c r="K351" s="11"/>
      <c r="M351" s="8"/>
      <c r="N351" s="11"/>
    </row>
    <row r="352">
      <c r="H352" s="8"/>
      <c r="I352" s="8"/>
      <c r="K352" s="11"/>
      <c r="M352" s="8"/>
      <c r="N352" s="11"/>
    </row>
    <row r="353">
      <c r="H353" s="8"/>
      <c r="I353" s="8"/>
      <c r="K353" s="11"/>
      <c r="M353" s="8"/>
      <c r="N353" s="11"/>
    </row>
    <row r="354">
      <c r="H354" s="8"/>
      <c r="I354" s="8"/>
      <c r="K354" s="11"/>
      <c r="M354" s="8"/>
      <c r="N354" s="11"/>
    </row>
    <row r="355">
      <c r="H355" s="8"/>
      <c r="I355" s="8"/>
      <c r="K355" s="11"/>
      <c r="M355" s="8"/>
      <c r="N355" s="11"/>
    </row>
    <row r="356">
      <c r="H356" s="8"/>
      <c r="I356" s="8"/>
      <c r="K356" s="11"/>
      <c r="M356" s="8"/>
      <c r="N356" s="11"/>
    </row>
    <row r="357">
      <c r="H357" s="8"/>
      <c r="I357" s="8"/>
      <c r="K357" s="11"/>
      <c r="M357" s="8"/>
      <c r="N357" s="11"/>
    </row>
    <row r="358">
      <c r="H358" s="8"/>
      <c r="I358" s="8"/>
      <c r="K358" s="11"/>
      <c r="M358" s="8"/>
      <c r="N358" s="11"/>
    </row>
    <row r="359">
      <c r="H359" s="8"/>
      <c r="I359" s="8"/>
      <c r="K359" s="11"/>
      <c r="M359" s="8"/>
      <c r="N359" s="11"/>
    </row>
    <row r="360">
      <c r="H360" s="8"/>
      <c r="I360" s="8"/>
      <c r="K360" s="11"/>
      <c r="M360" s="8"/>
      <c r="N360" s="11"/>
    </row>
    <row r="361">
      <c r="H361" s="8"/>
      <c r="I361" s="8"/>
      <c r="K361" s="11"/>
      <c r="M361" s="8"/>
      <c r="N361" s="11"/>
    </row>
    <row r="362">
      <c r="H362" s="8"/>
      <c r="I362" s="8"/>
      <c r="K362" s="11"/>
      <c r="M362" s="8"/>
      <c r="N362" s="11"/>
    </row>
    <row r="363">
      <c r="H363" s="8"/>
      <c r="I363" s="8"/>
      <c r="K363" s="11"/>
      <c r="M363" s="8"/>
      <c r="N363" s="11"/>
    </row>
    <row r="364">
      <c r="H364" s="8"/>
      <c r="I364" s="8"/>
      <c r="K364" s="11"/>
      <c r="M364" s="8"/>
      <c r="N364" s="11"/>
    </row>
    <row r="365">
      <c r="H365" s="8"/>
      <c r="I365" s="8"/>
      <c r="K365" s="11"/>
      <c r="M365" s="8"/>
      <c r="N365" s="11"/>
    </row>
    <row r="366">
      <c r="H366" s="8"/>
      <c r="I366" s="8"/>
      <c r="K366" s="11"/>
      <c r="M366" s="8"/>
      <c r="N366" s="11"/>
    </row>
    <row r="367">
      <c r="H367" s="8"/>
      <c r="I367" s="8"/>
      <c r="K367" s="11"/>
      <c r="M367" s="8"/>
      <c r="N367" s="11"/>
    </row>
    <row r="368">
      <c r="H368" s="8"/>
      <c r="I368" s="8"/>
      <c r="K368" s="11"/>
      <c r="M368" s="8"/>
      <c r="N368" s="11"/>
    </row>
    <row r="369">
      <c r="H369" s="8"/>
      <c r="I369" s="8"/>
      <c r="K369" s="11"/>
      <c r="M369" s="8"/>
      <c r="N369" s="11"/>
    </row>
    <row r="370">
      <c r="H370" s="8"/>
      <c r="I370" s="8"/>
      <c r="K370" s="11"/>
      <c r="M370" s="8"/>
      <c r="N370" s="11"/>
    </row>
    <row r="371">
      <c r="H371" s="8"/>
      <c r="I371" s="8"/>
      <c r="K371" s="11"/>
      <c r="M371" s="8"/>
      <c r="N371" s="11"/>
    </row>
    <row r="372">
      <c r="H372" s="8"/>
      <c r="I372" s="8"/>
      <c r="K372" s="11"/>
      <c r="M372" s="8"/>
      <c r="N372" s="11"/>
    </row>
    <row r="373">
      <c r="H373" s="8"/>
      <c r="I373" s="8"/>
      <c r="K373" s="11"/>
      <c r="M373" s="8"/>
      <c r="N373" s="11"/>
    </row>
    <row r="374">
      <c r="H374" s="8"/>
      <c r="I374" s="8"/>
      <c r="K374" s="11"/>
      <c r="M374" s="8"/>
      <c r="N374" s="11"/>
    </row>
    <row r="375">
      <c r="H375" s="8"/>
      <c r="I375" s="8"/>
      <c r="K375" s="11"/>
      <c r="M375" s="8"/>
      <c r="N375" s="11"/>
    </row>
    <row r="376">
      <c r="H376" s="8"/>
      <c r="I376" s="8"/>
      <c r="K376" s="11"/>
      <c r="M376" s="8"/>
      <c r="N376" s="11"/>
    </row>
    <row r="377">
      <c r="H377" s="8"/>
      <c r="I377" s="8"/>
      <c r="K377" s="11"/>
      <c r="M377" s="8"/>
      <c r="N377" s="11"/>
    </row>
    <row r="378">
      <c r="H378" s="8"/>
      <c r="I378" s="8"/>
      <c r="K378" s="11"/>
      <c r="M378" s="8"/>
      <c r="N378" s="11"/>
    </row>
    <row r="379">
      <c r="H379" s="8"/>
      <c r="I379" s="8"/>
      <c r="K379" s="11"/>
      <c r="M379" s="8"/>
      <c r="N379" s="11"/>
    </row>
    <row r="380">
      <c r="H380" s="8"/>
      <c r="I380" s="8"/>
      <c r="K380" s="11"/>
      <c r="M380" s="8"/>
      <c r="N380" s="11"/>
    </row>
    <row r="381">
      <c r="H381" s="8"/>
      <c r="I381" s="8"/>
      <c r="K381" s="11"/>
      <c r="M381" s="8"/>
      <c r="N381" s="11"/>
    </row>
    <row r="382">
      <c r="H382" s="8"/>
      <c r="I382" s="8"/>
      <c r="K382" s="11"/>
      <c r="M382" s="8"/>
      <c r="N382" s="11"/>
    </row>
    <row r="383">
      <c r="H383" s="8"/>
      <c r="I383" s="8"/>
      <c r="K383" s="11"/>
      <c r="M383" s="8"/>
      <c r="N383" s="11"/>
    </row>
    <row r="384">
      <c r="H384" s="8"/>
      <c r="I384" s="8"/>
      <c r="K384" s="11"/>
      <c r="M384" s="8"/>
      <c r="N384" s="11"/>
    </row>
    <row r="385">
      <c r="H385" s="8"/>
      <c r="I385" s="8"/>
      <c r="K385" s="11"/>
      <c r="M385" s="8"/>
      <c r="N385" s="11"/>
    </row>
    <row r="386">
      <c r="H386" s="8"/>
      <c r="I386" s="8"/>
      <c r="K386" s="11"/>
      <c r="M386" s="8"/>
      <c r="N386" s="11"/>
    </row>
    <row r="387">
      <c r="H387" s="8"/>
      <c r="I387" s="8"/>
      <c r="K387" s="11"/>
      <c r="M387" s="8"/>
      <c r="N387" s="11"/>
    </row>
    <row r="388">
      <c r="H388" s="8"/>
      <c r="I388" s="8"/>
      <c r="K388" s="11"/>
      <c r="M388" s="8"/>
      <c r="N388" s="11"/>
    </row>
    <row r="389">
      <c r="H389" s="8"/>
      <c r="I389" s="8"/>
      <c r="K389" s="11"/>
      <c r="M389" s="8"/>
      <c r="N389" s="11"/>
    </row>
    <row r="390">
      <c r="H390" s="8"/>
      <c r="I390" s="8"/>
      <c r="K390" s="11"/>
      <c r="M390" s="8"/>
      <c r="N390" s="11"/>
    </row>
    <row r="391">
      <c r="H391" s="8"/>
      <c r="I391" s="8"/>
      <c r="K391" s="11"/>
      <c r="M391" s="8"/>
      <c r="N391" s="11"/>
    </row>
    <row r="392">
      <c r="H392" s="8"/>
      <c r="I392" s="8"/>
      <c r="K392" s="11"/>
      <c r="M392" s="8"/>
      <c r="N392" s="11"/>
    </row>
    <row r="393">
      <c r="H393" s="8"/>
      <c r="I393" s="8"/>
      <c r="K393" s="11"/>
      <c r="M393" s="8"/>
      <c r="N393" s="11"/>
    </row>
    <row r="394">
      <c r="H394" s="8"/>
      <c r="I394" s="8"/>
      <c r="K394" s="11"/>
      <c r="M394" s="8"/>
      <c r="N394" s="11"/>
    </row>
    <row r="395">
      <c r="H395" s="8"/>
      <c r="I395" s="8"/>
      <c r="K395" s="11"/>
      <c r="M395" s="8"/>
      <c r="N395" s="11"/>
    </row>
    <row r="396">
      <c r="H396" s="8"/>
      <c r="I396" s="8"/>
      <c r="K396" s="11"/>
      <c r="M396" s="8"/>
      <c r="N396" s="11"/>
    </row>
    <row r="397">
      <c r="H397" s="8"/>
      <c r="I397" s="8"/>
      <c r="K397" s="11"/>
      <c r="M397" s="8"/>
      <c r="N397" s="11"/>
    </row>
    <row r="398">
      <c r="H398" s="8"/>
      <c r="I398" s="8"/>
      <c r="K398" s="11"/>
      <c r="M398" s="8"/>
      <c r="N398" s="11"/>
    </row>
    <row r="399">
      <c r="H399" s="8"/>
      <c r="I399" s="8"/>
      <c r="K399" s="11"/>
      <c r="M399" s="8"/>
      <c r="N399" s="11"/>
    </row>
    <row r="400">
      <c r="H400" s="8"/>
      <c r="I400" s="8"/>
      <c r="K400" s="11"/>
      <c r="M400" s="8"/>
      <c r="N400" s="11"/>
    </row>
    <row r="401">
      <c r="H401" s="8"/>
      <c r="I401" s="8"/>
      <c r="K401" s="11"/>
      <c r="M401" s="8"/>
      <c r="N401" s="11"/>
    </row>
    <row r="402">
      <c r="H402" s="8"/>
      <c r="I402" s="8"/>
      <c r="K402" s="11"/>
      <c r="M402" s="8"/>
      <c r="N402" s="11"/>
    </row>
    <row r="403">
      <c r="H403" s="8"/>
      <c r="I403" s="8"/>
      <c r="K403" s="11"/>
      <c r="M403" s="8"/>
      <c r="N403" s="11"/>
    </row>
    <row r="404">
      <c r="H404" s="8"/>
      <c r="I404" s="8"/>
      <c r="K404" s="11"/>
      <c r="M404" s="8"/>
      <c r="N404" s="11"/>
    </row>
    <row r="405">
      <c r="H405" s="8"/>
      <c r="I405" s="8"/>
      <c r="K405" s="11"/>
      <c r="M405" s="8"/>
      <c r="N405" s="11"/>
    </row>
    <row r="406">
      <c r="H406" s="8"/>
      <c r="I406" s="8"/>
      <c r="K406" s="11"/>
      <c r="M406" s="8"/>
      <c r="N406" s="11"/>
    </row>
    <row r="407">
      <c r="H407" s="8"/>
      <c r="I407" s="8"/>
      <c r="K407" s="11"/>
      <c r="M407" s="8"/>
      <c r="N407" s="11"/>
    </row>
    <row r="408">
      <c r="H408" s="8"/>
      <c r="I408" s="8"/>
      <c r="K408" s="11"/>
      <c r="M408" s="8"/>
      <c r="N408" s="11"/>
    </row>
    <row r="409">
      <c r="H409" s="8"/>
      <c r="I409" s="8"/>
      <c r="K409" s="11"/>
      <c r="M409" s="8"/>
      <c r="N409" s="11"/>
    </row>
    <row r="410">
      <c r="H410" s="8"/>
      <c r="I410" s="8"/>
      <c r="K410" s="11"/>
      <c r="M410" s="8"/>
      <c r="N410" s="11"/>
    </row>
    <row r="411">
      <c r="H411" s="8"/>
      <c r="I411" s="8"/>
      <c r="K411" s="11"/>
      <c r="M411" s="8"/>
      <c r="N411" s="11"/>
    </row>
    <row r="412">
      <c r="H412" s="8"/>
      <c r="I412" s="8"/>
      <c r="K412" s="11"/>
      <c r="M412" s="8"/>
      <c r="N412" s="11"/>
    </row>
    <row r="413">
      <c r="H413" s="8"/>
      <c r="I413" s="8"/>
      <c r="K413" s="11"/>
      <c r="M413" s="8"/>
      <c r="N413" s="11"/>
    </row>
    <row r="414">
      <c r="H414" s="8"/>
      <c r="I414" s="8"/>
      <c r="K414" s="11"/>
      <c r="M414" s="8"/>
      <c r="N414" s="11"/>
    </row>
    <row r="415">
      <c r="H415" s="8"/>
      <c r="I415" s="8"/>
      <c r="K415" s="11"/>
      <c r="M415" s="8"/>
      <c r="N415" s="11"/>
    </row>
    <row r="416">
      <c r="H416" s="8"/>
      <c r="I416" s="8"/>
      <c r="K416" s="11"/>
      <c r="M416" s="8"/>
      <c r="N416" s="11"/>
    </row>
    <row r="417">
      <c r="H417" s="8"/>
      <c r="I417" s="8"/>
      <c r="K417" s="11"/>
      <c r="M417" s="8"/>
      <c r="N417" s="11"/>
    </row>
    <row r="418">
      <c r="H418" s="8"/>
      <c r="I418" s="8"/>
      <c r="K418" s="11"/>
      <c r="M418" s="8"/>
      <c r="N418" s="11"/>
    </row>
    <row r="419">
      <c r="H419" s="8"/>
      <c r="I419" s="8"/>
      <c r="K419" s="11"/>
      <c r="M419" s="8"/>
      <c r="N419" s="11"/>
    </row>
    <row r="420">
      <c r="H420" s="8"/>
      <c r="I420" s="8"/>
      <c r="K420" s="11"/>
      <c r="M420" s="8"/>
      <c r="N420" s="11"/>
    </row>
    <row r="421">
      <c r="H421" s="8"/>
      <c r="I421" s="8"/>
      <c r="K421" s="11"/>
      <c r="M421" s="8"/>
      <c r="N421" s="11"/>
    </row>
    <row r="422">
      <c r="H422" s="8"/>
      <c r="I422" s="8"/>
      <c r="K422" s="11"/>
      <c r="M422" s="8"/>
      <c r="N422" s="11"/>
    </row>
    <row r="423">
      <c r="H423" s="8"/>
      <c r="I423" s="8"/>
      <c r="K423" s="11"/>
      <c r="M423" s="8"/>
      <c r="N423" s="11"/>
    </row>
    <row r="424">
      <c r="H424" s="8"/>
      <c r="I424" s="8"/>
      <c r="K424" s="11"/>
      <c r="M424" s="8"/>
      <c r="N424" s="11"/>
    </row>
    <row r="425">
      <c r="H425" s="8"/>
      <c r="I425" s="8"/>
      <c r="K425" s="11"/>
      <c r="M425" s="8"/>
      <c r="N425" s="11"/>
    </row>
    <row r="426">
      <c r="H426" s="8"/>
      <c r="I426" s="8"/>
      <c r="K426" s="11"/>
      <c r="M426" s="8"/>
      <c r="N426" s="11"/>
    </row>
    <row r="427">
      <c r="H427" s="8"/>
      <c r="I427" s="8"/>
      <c r="K427" s="11"/>
      <c r="M427" s="8"/>
      <c r="N427" s="11"/>
    </row>
    <row r="428">
      <c r="H428" s="8"/>
      <c r="I428" s="8"/>
      <c r="K428" s="11"/>
      <c r="M428" s="8"/>
      <c r="N428" s="11"/>
    </row>
    <row r="429">
      <c r="H429" s="8"/>
      <c r="I429" s="8"/>
      <c r="K429" s="11"/>
      <c r="M429" s="8"/>
      <c r="N429" s="11"/>
    </row>
    <row r="430">
      <c r="H430" s="8"/>
      <c r="I430" s="8"/>
      <c r="K430" s="11"/>
      <c r="M430" s="8"/>
      <c r="N430" s="11"/>
    </row>
    <row r="431">
      <c r="H431" s="8"/>
      <c r="I431" s="8"/>
      <c r="K431" s="11"/>
      <c r="M431" s="8"/>
      <c r="N431" s="11"/>
    </row>
    <row r="432">
      <c r="H432" s="8"/>
      <c r="I432" s="8"/>
      <c r="K432" s="11"/>
      <c r="M432" s="8"/>
      <c r="N432" s="11"/>
    </row>
    <row r="433">
      <c r="H433" s="8"/>
      <c r="I433" s="8"/>
      <c r="K433" s="11"/>
      <c r="M433" s="8"/>
      <c r="N433" s="11"/>
    </row>
    <row r="434">
      <c r="H434" s="8"/>
      <c r="I434" s="8"/>
      <c r="K434" s="11"/>
      <c r="M434" s="8"/>
      <c r="N434" s="11"/>
    </row>
    <row r="435">
      <c r="H435" s="8"/>
      <c r="I435" s="8"/>
      <c r="K435" s="11"/>
      <c r="M435" s="8"/>
      <c r="N435" s="11"/>
    </row>
    <row r="436">
      <c r="H436" s="8"/>
      <c r="I436" s="8"/>
      <c r="K436" s="11"/>
      <c r="M436" s="8"/>
      <c r="N436" s="11"/>
    </row>
    <row r="437">
      <c r="H437" s="8"/>
      <c r="I437" s="8"/>
      <c r="K437" s="11"/>
      <c r="M437" s="8"/>
      <c r="N437" s="11"/>
    </row>
    <row r="438">
      <c r="H438" s="8"/>
      <c r="I438" s="8"/>
      <c r="K438" s="11"/>
      <c r="M438" s="8"/>
      <c r="N438" s="11"/>
    </row>
    <row r="439">
      <c r="H439" s="8"/>
      <c r="I439" s="8"/>
      <c r="K439" s="11"/>
      <c r="M439" s="8"/>
      <c r="N439" s="11"/>
    </row>
    <row r="440">
      <c r="H440" s="8"/>
      <c r="I440" s="8"/>
      <c r="K440" s="11"/>
      <c r="M440" s="8"/>
      <c r="N440" s="11"/>
    </row>
    <row r="441">
      <c r="H441" s="8"/>
      <c r="I441" s="8"/>
      <c r="K441" s="11"/>
      <c r="M441" s="8"/>
      <c r="N441" s="11"/>
    </row>
    <row r="442">
      <c r="H442" s="8"/>
      <c r="I442" s="8"/>
      <c r="K442" s="11"/>
      <c r="M442" s="8"/>
      <c r="N442" s="11"/>
    </row>
    <row r="443">
      <c r="H443" s="8"/>
      <c r="I443" s="8"/>
      <c r="K443" s="11"/>
      <c r="M443" s="8"/>
      <c r="N443" s="11"/>
    </row>
    <row r="444">
      <c r="H444" s="8"/>
      <c r="I444" s="8"/>
      <c r="K444" s="11"/>
      <c r="M444" s="8"/>
      <c r="N444" s="11"/>
    </row>
    <row r="445">
      <c r="H445" s="8"/>
      <c r="I445" s="8"/>
      <c r="K445" s="11"/>
      <c r="M445" s="8"/>
      <c r="N445" s="11"/>
    </row>
    <row r="446">
      <c r="H446" s="8"/>
      <c r="I446" s="8"/>
      <c r="K446" s="11"/>
      <c r="M446" s="8"/>
      <c r="N446" s="11"/>
    </row>
    <row r="447">
      <c r="H447" s="8"/>
      <c r="I447" s="8"/>
      <c r="K447" s="11"/>
      <c r="M447" s="8"/>
      <c r="N447" s="11"/>
    </row>
    <row r="448">
      <c r="H448" s="8"/>
      <c r="I448" s="8"/>
      <c r="K448" s="11"/>
      <c r="M448" s="8"/>
      <c r="N448" s="11"/>
    </row>
    <row r="449">
      <c r="H449" s="8"/>
      <c r="I449" s="8"/>
      <c r="K449" s="11"/>
      <c r="M449" s="8"/>
      <c r="N449" s="11"/>
    </row>
    <row r="450">
      <c r="H450" s="8"/>
      <c r="I450" s="8"/>
      <c r="K450" s="11"/>
      <c r="M450" s="8"/>
      <c r="N450" s="11"/>
    </row>
    <row r="451">
      <c r="H451" s="8"/>
      <c r="I451" s="8"/>
      <c r="K451" s="11"/>
      <c r="M451" s="8"/>
      <c r="N451" s="11"/>
    </row>
    <row r="452">
      <c r="H452" s="8"/>
      <c r="I452" s="8"/>
      <c r="K452" s="11"/>
      <c r="M452" s="8"/>
      <c r="N452" s="11"/>
    </row>
    <row r="453">
      <c r="H453" s="8"/>
      <c r="I453" s="8"/>
      <c r="K453" s="11"/>
      <c r="M453" s="8"/>
      <c r="N453" s="11"/>
    </row>
    <row r="454">
      <c r="H454" s="8"/>
      <c r="I454" s="8"/>
      <c r="K454" s="11"/>
      <c r="M454" s="8"/>
      <c r="N454" s="11"/>
    </row>
    <row r="455">
      <c r="H455" s="8"/>
      <c r="I455" s="8"/>
      <c r="K455" s="11"/>
      <c r="M455" s="8"/>
      <c r="N455" s="11"/>
    </row>
    <row r="456">
      <c r="H456" s="8"/>
      <c r="I456" s="8"/>
      <c r="K456" s="11"/>
      <c r="M456" s="8"/>
      <c r="N456" s="11"/>
    </row>
    <row r="457">
      <c r="H457" s="8"/>
      <c r="I457" s="8"/>
      <c r="K457" s="11"/>
      <c r="M457" s="8"/>
      <c r="N457" s="11"/>
    </row>
    <row r="458">
      <c r="H458" s="8"/>
      <c r="I458" s="8"/>
      <c r="K458" s="11"/>
      <c r="M458" s="8"/>
      <c r="N458" s="11"/>
    </row>
    <row r="459">
      <c r="H459" s="8"/>
      <c r="I459" s="8"/>
      <c r="K459" s="11"/>
      <c r="M459" s="8"/>
      <c r="N459" s="11"/>
    </row>
    <row r="460">
      <c r="H460" s="8"/>
      <c r="I460" s="8"/>
      <c r="K460" s="11"/>
      <c r="M460" s="8"/>
      <c r="N460" s="11"/>
    </row>
    <row r="461">
      <c r="H461" s="8"/>
      <c r="I461" s="8"/>
      <c r="K461" s="11"/>
      <c r="M461" s="8"/>
      <c r="N461" s="11"/>
    </row>
    <row r="462">
      <c r="H462" s="8"/>
      <c r="I462" s="8"/>
      <c r="K462" s="11"/>
      <c r="M462" s="8"/>
      <c r="N462" s="11"/>
    </row>
    <row r="463">
      <c r="H463" s="8"/>
      <c r="I463" s="8"/>
      <c r="K463" s="11"/>
      <c r="M463" s="8"/>
      <c r="N463" s="11"/>
    </row>
    <row r="464">
      <c r="H464" s="8"/>
      <c r="I464" s="8"/>
      <c r="K464" s="11"/>
      <c r="M464" s="8"/>
      <c r="N464" s="11"/>
    </row>
    <row r="465">
      <c r="H465" s="8"/>
      <c r="I465" s="8"/>
      <c r="K465" s="11"/>
      <c r="M465" s="8"/>
      <c r="N465" s="11"/>
    </row>
    <row r="466">
      <c r="H466" s="8"/>
      <c r="I466" s="8"/>
      <c r="K466" s="11"/>
      <c r="M466" s="8"/>
      <c r="N466" s="11"/>
    </row>
    <row r="467">
      <c r="H467" s="8"/>
      <c r="I467" s="8"/>
      <c r="K467" s="11"/>
      <c r="M467" s="8"/>
      <c r="N467" s="11"/>
    </row>
    <row r="468">
      <c r="H468" s="8"/>
      <c r="I468" s="8"/>
      <c r="K468" s="11"/>
      <c r="M468" s="8"/>
      <c r="N468" s="11"/>
    </row>
    <row r="469">
      <c r="H469" s="8"/>
      <c r="I469" s="8"/>
      <c r="K469" s="11"/>
      <c r="M469" s="8"/>
      <c r="N469" s="11"/>
    </row>
    <row r="470">
      <c r="H470" s="8"/>
      <c r="I470" s="8"/>
      <c r="K470" s="11"/>
      <c r="M470" s="8"/>
      <c r="N470" s="11"/>
    </row>
    <row r="471">
      <c r="H471" s="8"/>
      <c r="I471" s="8"/>
      <c r="K471" s="11"/>
      <c r="M471" s="8"/>
      <c r="N471" s="11"/>
    </row>
    <row r="472">
      <c r="H472" s="8"/>
      <c r="I472" s="8"/>
      <c r="K472" s="11"/>
      <c r="M472" s="8"/>
      <c r="N472" s="11"/>
    </row>
    <row r="473">
      <c r="H473" s="8"/>
      <c r="I473" s="8"/>
      <c r="K473" s="11"/>
      <c r="M473" s="8"/>
      <c r="N473" s="11"/>
    </row>
    <row r="474">
      <c r="H474" s="8"/>
      <c r="I474" s="8"/>
      <c r="K474" s="11"/>
      <c r="M474" s="8"/>
      <c r="N474" s="11"/>
    </row>
    <row r="475">
      <c r="H475" s="8"/>
      <c r="I475" s="8"/>
      <c r="K475" s="11"/>
      <c r="M475" s="8"/>
      <c r="N475" s="11"/>
    </row>
    <row r="476">
      <c r="H476" s="8"/>
      <c r="I476" s="8"/>
      <c r="K476" s="11"/>
      <c r="M476" s="8"/>
      <c r="N476" s="11"/>
    </row>
    <row r="477">
      <c r="H477" s="8"/>
      <c r="I477" s="8"/>
      <c r="K477" s="11"/>
      <c r="M477" s="8"/>
      <c r="N477" s="11"/>
    </row>
    <row r="478">
      <c r="H478" s="8"/>
      <c r="I478" s="8"/>
      <c r="K478" s="11"/>
      <c r="M478" s="8"/>
      <c r="N478" s="11"/>
    </row>
    <row r="479">
      <c r="H479" s="8"/>
      <c r="I479" s="8"/>
      <c r="K479" s="11"/>
      <c r="M479" s="8"/>
      <c r="N479" s="11"/>
    </row>
    <row r="480">
      <c r="H480" s="8"/>
      <c r="I480" s="8"/>
      <c r="K480" s="11"/>
      <c r="M480" s="8"/>
      <c r="N480" s="11"/>
    </row>
    <row r="481">
      <c r="H481" s="8"/>
      <c r="I481" s="8"/>
      <c r="K481" s="11"/>
      <c r="M481" s="8"/>
      <c r="N481" s="11"/>
    </row>
    <row r="482">
      <c r="H482" s="8"/>
      <c r="I482" s="8"/>
      <c r="K482" s="11"/>
      <c r="M482" s="8"/>
      <c r="N482" s="11"/>
    </row>
    <row r="483">
      <c r="H483" s="8"/>
      <c r="I483" s="8"/>
      <c r="K483" s="11"/>
      <c r="M483" s="8"/>
      <c r="N483" s="11"/>
    </row>
    <row r="484">
      <c r="H484" s="8"/>
      <c r="I484" s="8"/>
      <c r="K484" s="11"/>
      <c r="M484" s="8"/>
      <c r="N484" s="11"/>
    </row>
    <row r="485">
      <c r="H485" s="8"/>
      <c r="I485" s="8"/>
      <c r="K485" s="11"/>
      <c r="M485" s="8"/>
      <c r="N485" s="11"/>
    </row>
    <row r="486">
      <c r="H486" s="8"/>
      <c r="I486" s="8"/>
      <c r="K486" s="11"/>
      <c r="M486" s="8"/>
      <c r="N486" s="11"/>
    </row>
    <row r="487">
      <c r="H487" s="8"/>
      <c r="I487" s="8"/>
      <c r="K487" s="11"/>
      <c r="M487" s="8"/>
      <c r="N487" s="11"/>
    </row>
    <row r="488">
      <c r="H488" s="8"/>
      <c r="I488" s="8"/>
      <c r="K488" s="11"/>
      <c r="M488" s="8"/>
      <c r="N488" s="11"/>
    </row>
    <row r="489">
      <c r="H489" s="8"/>
      <c r="I489" s="8"/>
      <c r="K489" s="11"/>
      <c r="M489" s="8"/>
      <c r="N489" s="11"/>
    </row>
    <row r="490">
      <c r="H490" s="8"/>
      <c r="I490" s="8"/>
      <c r="K490" s="11"/>
      <c r="M490" s="8"/>
      <c r="N490" s="11"/>
    </row>
    <row r="491">
      <c r="H491" s="8"/>
      <c r="I491" s="8"/>
      <c r="K491" s="11"/>
      <c r="M491" s="8"/>
      <c r="N491" s="11"/>
    </row>
    <row r="492">
      <c r="H492" s="8"/>
      <c r="I492" s="8"/>
      <c r="K492" s="11"/>
      <c r="M492" s="8"/>
      <c r="N492" s="11"/>
    </row>
    <row r="493">
      <c r="H493" s="8"/>
      <c r="I493" s="8"/>
      <c r="K493" s="11"/>
      <c r="M493" s="8"/>
      <c r="N493" s="11"/>
    </row>
    <row r="494">
      <c r="H494" s="8"/>
      <c r="I494" s="8"/>
      <c r="K494" s="11"/>
      <c r="M494" s="8"/>
      <c r="N494" s="11"/>
    </row>
    <row r="495">
      <c r="H495" s="8"/>
      <c r="I495" s="8"/>
      <c r="K495" s="11"/>
      <c r="M495" s="8"/>
      <c r="N495" s="11"/>
    </row>
    <row r="496">
      <c r="H496" s="8"/>
      <c r="I496" s="8"/>
      <c r="K496" s="11"/>
      <c r="M496" s="8"/>
      <c r="N496" s="11"/>
    </row>
    <row r="497">
      <c r="H497" s="8"/>
      <c r="I497" s="8"/>
      <c r="K497" s="11"/>
      <c r="M497" s="8"/>
      <c r="N497" s="11"/>
    </row>
    <row r="498">
      <c r="H498" s="8"/>
      <c r="I498" s="8"/>
      <c r="K498" s="11"/>
      <c r="M498" s="8"/>
      <c r="N498" s="11"/>
    </row>
    <row r="499">
      <c r="H499" s="8"/>
      <c r="I499" s="8"/>
      <c r="K499" s="11"/>
      <c r="M499" s="8"/>
      <c r="N499" s="11"/>
    </row>
    <row r="500">
      <c r="H500" s="8"/>
      <c r="I500" s="8"/>
      <c r="K500" s="11"/>
      <c r="M500" s="8"/>
      <c r="N500" s="11"/>
    </row>
    <row r="501">
      <c r="H501" s="8"/>
      <c r="I501" s="8"/>
      <c r="K501" s="11"/>
      <c r="M501" s="8"/>
      <c r="N501" s="11"/>
    </row>
    <row r="502">
      <c r="H502" s="8"/>
      <c r="I502" s="8"/>
      <c r="K502" s="11"/>
      <c r="M502" s="8"/>
      <c r="N502" s="11"/>
    </row>
    <row r="503">
      <c r="H503" s="8"/>
      <c r="I503" s="8"/>
      <c r="K503" s="11"/>
      <c r="M503" s="8"/>
      <c r="N503" s="11"/>
    </row>
    <row r="504">
      <c r="H504" s="8"/>
      <c r="I504" s="8"/>
      <c r="K504" s="11"/>
      <c r="M504" s="8"/>
      <c r="N504" s="11"/>
    </row>
    <row r="505">
      <c r="H505" s="8"/>
      <c r="I505" s="8"/>
      <c r="K505" s="11"/>
      <c r="M505" s="8"/>
      <c r="N505" s="11"/>
    </row>
    <row r="506">
      <c r="H506" s="8"/>
      <c r="I506" s="8"/>
      <c r="K506" s="11"/>
      <c r="M506" s="8"/>
      <c r="N506" s="11"/>
    </row>
    <row r="507">
      <c r="H507" s="8"/>
      <c r="I507" s="8"/>
      <c r="K507" s="11"/>
      <c r="M507" s="8"/>
      <c r="N507" s="11"/>
    </row>
    <row r="508">
      <c r="H508" s="8"/>
      <c r="I508" s="8"/>
      <c r="K508" s="11"/>
      <c r="M508" s="8"/>
      <c r="N508" s="11"/>
    </row>
    <row r="509">
      <c r="H509" s="8"/>
      <c r="I509" s="8"/>
      <c r="K509" s="11"/>
      <c r="M509" s="8"/>
      <c r="N509" s="11"/>
    </row>
    <row r="510">
      <c r="H510" s="8"/>
      <c r="I510" s="8"/>
      <c r="K510" s="11"/>
      <c r="M510" s="8"/>
      <c r="N510" s="11"/>
    </row>
    <row r="511">
      <c r="H511" s="8"/>
      <c r="I511" s="8"/>
      <c r="K511" s="11"/>
      <c r="M511" s="8"/>
      <c r="N511" s="11"/>
    </row>
    <row r="512">
      <c r="H512" s="8"/>
      <c r="I512" s="8"/>
      <c r="K512" s="11"/>
      <c r="M512" s="8"/>
      <c r="N512" s="11"/>
    </row>
    <row r="513">
      <c r="H513" s="8"/>
      <c r="I513" s="8"/>
      <c r="K513" s="11"/>
      <c r="M513" s="8"/>
      <c r="N513" s="11"/>
    </row>
    <row r="514">
      <c r="H514" s="8"/>
      <c r="I514" s="8"/>
      <c r="K514" s="11"/>
      <c r="M514" s="8"/>
      <c r="N514" s="11"/>
    </row>
    <row r="515">
      <c r="H515" s="8"/>
      <c r="I515" s="8"/>
      <c r="K515" s="11"/>
      <c r="M515" s="8"/>
      <c r="N515" s="11"/>
    </row>
    <row r="516">
      <c r="H516" s="8"/>
      <c r="I516" s="8"/>
      <c r="K516" s="11"/>
      <c r="M516" s="8"/>
      <c r="N516" s="11"/>
    </row>
    <row r="517">
      <c r="H517" s="8"/>
      <c r="I517" s="8"/>
      <c r="K517" s="11"/>
      <c r="M517" s="8"/>
      <c r="N517" s="11"/>
    </row>
    <row r="518">
      <c r="H518" s="8"/>
      <c r="I518" s="8"/>
      <c r="K518" s="11"/>
      <c r="M518" s="8"/>
      <c r="N518" s="11"/>
    </row>
    <row r="519">
      <c r="H519" s="8"/>
      <c r="I519" s="8"/>
      <c r="K519" s="11"/>
      <c r="M519" s="8"/>
      <c r="N519" s="11"/>
    </row>
    <row r="520">
      <c r="H520" s="8"/>
      <c r="I520" s="8"/>
      <c r="K520" s="11"/>
      <c r="M520" s="8"/>
      <c r="N520" s="11"/>
    </row>
    <row r="521">
      <c r="H521" s="8"/>
      <c r="I521" s="8"/>
      <c r="K521" s="11"/>
      <c r="M521" s="8"/>
      <c r="N521" s="11"/>
    </row>
    <row r="522">
      <c r="H522" s="8"/>
      <c r="I522" s="8"/>
      <c r="K522" s="11"/>
      <c r="M522" s="8"/>
      <c r="N522" s="11"/>
    </row>
    <row r="523">
      <c r="H523" s="8"/>
      <c r="I523" s="8"/>
      <c r="K523" s="11"/>
      <c r="M523" s="8"/>
      <c r="N523" s="11"/>
    </row>
    <row r="524">
      <c r="H524" s="8"/>
      <c r="I524" s="8"/>
      <c r="K524" s="11"/>
      <c r="M524" s="8"/>
      <c r="N524" s="11"/>
    </row>
    <row r="525">
      <c r="H525" s="8"/>
      <c r="I525" s="8"/>
      <c r="K525" s="11"/>
      <c r="M525" s="8"/>
      <c r="N525" s="11"/>
    </row>
    <row r="526">
      <c r="H526" s="8"/>
      <c r="I526" s="8"/>
      <c r="K526" s="11"/>
      <c r="M526" s="8"/>
      <c r="N526" s="11"/>
    </row>
    <row r="527">
      <c r="H527" s="8"/>
      <c r="I527" s="8"/>
      <c r="K527" s="11"/>
      <c r="M527" s="8"/>
      <c r="N527" s="11"/>
    </row>
    <row r="528">
      <c r="H528" s="8"/>
      <c r="I528" s="8"/>
      <c r="K528" s="11"/>
      <c r="M528" s="8"/>
      <c r="N528" s="11"/>
    </row>
    <row r="529">
      <c r="H529" s="8"/>
      <c r="I529" s="8"/>
      <c r="K529" s="11"/>
      <c r="M529" s="8"/>
      <c r="N529" s="11"/>
    </row>
    <row r="530">
      <c r="H530" s="8"/>
      <c r="I530" s="8"/>
      <c r="K530" s="11"/>
      <c r="M530" s="8"/>
      <c r="N530" s="11"/>
    </row>
    <row r="531">
      <c r="H531" s="8"/>
      <c r="I531" s="8"/>
      <c r="K531" s="11"/>
      <c r="M531" s="8"/>
      <c r="N531" s="11"/>
    </row>
    <row r="532">
      <c r="H532" s="8"/>
      <c r="I532" s="8"/>
      <c r="K532" s="11"/>
      <c r="M532" s="8"/>
      <c r="N532" s="11"/>
    </row>
    <row r="533">
      <c r="H533" s="8"/>
      <c r="I533" s="8"/>
      <c r="K533" s="11"/>
      <c r="M533" s="8"/>
      <c r="N533" s="11"/>
    </row>
    <row r="534">
      <c r="H534" s="8"/>
      <c r="I534" s="8"/>
      <c r="K534" s="11"/>
      <c r="M534" s="8"/>
      <c r="N534" s="11"/>
    </row>
    <row r="535">
      <c r="H535" s="8"/>
      <c r="I535" s="8"/>
      <c r="K535" s="11"/>
      <c r="M535" s="8"/>
      <c r="N535" s="11"/>
    </row>
    <row r="536">
      <c r="H536" s="8"/>
      <c r="I536" s="8"/>
      <c r="K536" s="11"/>
      <c r="M536" s="8"/>
      <c r="N536" s="11"/>
    </row>
    <row r="537">
      <c r="H537" s="8"/>
      <c r="I537" s="8"/>
      <c r="K537" s="11"/>
      <c r="M537" s="8"/>
      <c r="N537" s="11"/>
    </row>
    <row r="538">
      <c r="H538" s="8"/>
      <c r="I538" s="8"/>
      <c r="K538" s="11"/>
      <c r="M538" s="8"/>
      <c r="N538" s="11"/>
    </row>
    <row r="539">
      <c r="H539" s="8"/>
      <c r="I539" s="8"/>
      <c r="K539" s="11"/>
      <c r="M539" s="8"/>
      <c r="N539" s="11"/>
    </row>
    <row r="540">
      <c r="H540" s="8"/>
      <c r="I540" s="8"/>
      <c r="K540" s="11"/>
      <c r="M540" s="8"/>
      <c r="N540" s="11"/>
    </row>
    <row r="541">
      <c r="H541" s="8"/>
      <c r="I541" s="8"/>
      <c r="K541" s="11"/>
      <c r="M541" s="8"/>
      <c r="N541" s="11"/>
    </row>
    <row r="542">
      <c r="H542" s="8"/>
      <c r="I542" s="8"/>
      <c r="K542" s="11"/>
      <c r="M542" s="8"/>
      <c r="N542" s="11"/>
    </row>
    <row r="543">
      <c r="H543" s="8"/>
      <c r="I543" s="8"/>
      <c r="K543" s="11"/>
      <c r="M543" s="8"/>
      <c r="N543" s="11"/>
    </row>
    <row r="544">
      <c r="H544" s="8"/>
      <c r="I544" s="8"/>
      <c r="K544" s="11"/>
      <c r="M544" s="8"/>
      <c r="N544" s="11"/>
    </row>
    <row r="545">
      <c r="H545" s="8"/>
      <c r="I545" s="8"/>
      <c r="K545" s="11"/>
      <c r="M545" s="8"/>
      <c r="N545" s="11"/>
    </row>
    <row r="546">
      <c r="H546" s="8"/>
      <c r="I546" s="8"/>
      <c r="K546" s="11"/>
      <c r="M546" s="8"/>
      <c r="N546" s="11"/>
    </row>
    <row r="547">
      <c r="H547" s="8"/>
      <c r="I547" s="8"/>
      <c r="K547" s="11"/>
      <c r="M547" s="8"/>
      <c r="N547" s="11"/>
    </row>
    <row r="548">
      <c r="H548" s="8"/>
      <c r="I548" s="8"/>
      <c r="K548" s="11"/>
      <c r="M548" s="8"/>
      <c r="N548" s="11"/>
    </row>
    <row r="549">
      <c r="H549" s="8"/>
      <c r="I549" s="8"/>
      <c r="K549" s="11"/>
      <c r="M549" s="8"/>
      <c r="N549" s="11"/>
    </row>
    <row r="550">
      <c r="H550" s="8"/>
      <c r="I550" s="8"/>
      <c r="K550" s="11"/>
      <c r="M550" s="8"/>
      <c r="N550" s="11"/>
    </row>
    <row r="551">
      <c r="H551" s="8"/>
      <c r="I551" s="8"/>
      <c r="K551" s="11"/>
      <c r="M551" s="8"/>
      <c r="N551" s="11"/>
    </row>
    <row r="552">
      <c r="H552" s="8"/>
      <c r="I552" s="8"/>
      <c r="K552" s="11"/>
      <c r="M552" s="8"/>
      <c r="N552" s="11"/>
    </row>
    <row r="553">
      <c r="H553" s="8"/>
      <c r="I553" s="8"/>
      <c r="K553" s="11"/>
      <c r="M553" s="8"/>
      <c r="N553" s="11"/>
    </row>
    <row r="554">
      <c r="H554" s="8"/>
      <c r="I554" s="8"/>
      <c r="K554" s="11"/>
      <c r="M554" s="8"/>
      <c r="N554" s="11"/>
    </row>
    <row r="555">
      <c r="H555" s="8"/>
      <c r="I555" s="8"/>
      <c r="K555" s="11"/>
      <c r="M555" s="8"/>
      <c r="N555" s="11"/>
    </row>
    <row r="556">
      <c r="H556" s="8"/>
      <c r="I556" s="8"/>
      <c r="K556" s="11"/>
      <c r="M556" s="8"/>
      <c r="N556" s="11"/>
    </row>
    <row r="557">
      <c r="H557" s="8"/>
      <c r="I557" s="8"/>
      <c r="K557" s="11"/>
      <c r="M557" s="8"/>
      <c r="N557" s="11"/>
    </row>
    <row r="558">
      <c r="H558" s="8"/>
      <c r="I558" s="8"/>
      <c r="K558" s="11"/>
      <c r="M558" s="8"/>
      <c r="N558" s="11"/>
    </row>
    <row r="559">
      <c r="H559" s="8"/>
      <c r="I559" s="8"/>
      <c r="K559" s="11"/>
      <c r="M559" s="8"/>
      <c r="N559" s="11"/>
    </row>
    <row r="560">
      <c r="H560" s="8"/>
      <c r="I560" s="8"/>
      <c r="K560" s="11"/>
      <c r="M560" s="8"/>
      <c r="N560" s="11"/>
    </row>
    <row r="561">
      <c r="H561" s="8"/>
      <c r="I561" s="8"/>
      <c r="K561" s="11"/>
      <c r="M561" s="8"/>
      <c r="N561" s="11"/>
    </row>
    <row r="562">
      <c r="H562" s="8"/>
      <c r="I562" s="8"/>
      <c r="K562" s="11"/>
      <c r="M562" s="8"/>
      <c r="N562" s="11"/>
    </row>
    <row r="563">
      <c r="H563" s="8"/>
      <c r="I563" s="8"/>
      <c r="K563" s="11"/>
      <c r="M563" s="8"/>
      <c r="N563" s="11"/>
    </row>
    <row r="564">
      <c r="H564" s="8"/>
      <c r="I564" s="8"/>
      <c r="K564" s="11"/>
      <c r="M564" s="8"/>
      <c r="N564" s="11"/>
    </row>
    <row r="565">
      <c r="H565" s="8"/>
      <c r="I565" s="8"/>
      <c r="K565" s="11"/>
      <c r="M565" s="8"/>
      <c r="N565" s="11"/>
    </row>
    <row r="566">
      <c r="H566" s="8"/>
      <c r="I566" s="8"/>
      <c r="K566" s="11"/>
      <c r="M566" s="8"/>
      <c r="N566" s="11"/>
    </row>
    <row r="567">
      <c r="H567" s="8"/>
      <c r="I567" s="8"/>
      <c r="K567" s="11"/>
      <c r="M567" s="8"/>
      <c r="N567" s="11"/>
    </row>
    <row r="568">
      <c r="H568" s="8"/>
      <c r="I568" s="8"/>
      <c r="K568" s="11"/>
      <c r="M568" s="8"/>
      <c r="N568" s="11"/>
    </row>
    <row r="569">
      <c r="H569" s="8"/>
      <c r="I569" s="8"/>
      <c r="K569" s="11"/>
      <c r="M569" s="8"/>
      <c r="N569" s="11"/>
    </row>
    <row r="570">
      <c r="H570" s="8"/>
      <c r="I570" s="8"/>
      <c r="K570" s="11"/>
      <c r="M570" s="8"/>
      <c r="N570" s="11"/>
    </row>
    <row r="571">
      <c r="H571" s="8"/>
      <c r="I571" s="8"/>
      <c r="K571" s="11"/>
      <c r="M571" s="8"/>
      <c r="N571" s="11"/>
    </row>
    <row r="572">
      <c r="H572" s="8"/>
      <c r="I572" s="8"/>
      <c r="K572" s="11"/>
      <c r="M572" s="8"/>
      <c r="N572" s="11"/>
    </row>
    <row r="573">
      <c r="H573" s="8"/>
      <c r="I573" s="8"/>
      <c r="K573" s="11"/>
      <c r="M573" s="8"/>
      <c r="N573" s="11"/>
    </row>
    <row r="574">
      <c r="H574" s="8"/>
      <c r="I574" s="8"/>
      <c r="K574" s="11"/>
      <c r="M574" s="8"/>
      <c r="N574" s="11"/>
    </row>
    <row r="575">
      <c r="H575" s="8"/>
      <c r="I575" s="8"/>
      <c r="K575" s="11"/>
      <c r="M575" s="8"/>
      <c r="N575" s="11"/>
    </row>
    <row r="576">
      <c r="H576" s="8"/>
      <c r="I576" s="8"/>
      <c r="K576" s="11"/>
      <c r="M576" s="8"/>
      <c r="N576" s="11"/>
    </row>
    <row r="577">
      <c r="H577" s="8"/>
      <c r="I577" s="8"/>
      <c r="K577" s="11"/>
      <c r="M577" s="8"/>
      <c r="N577" s="11"/>
    </row>
    <row r="578">
      <c r="H578" s="8"/>
      <c r="I578" s="8"/>
      <c r="K578" s="11"/>
      <c r="M578" s="8"/>
      <c r="N578" s="11"/>
    </row>
    <row r="579">
      <c r="H579" s="8"/>
      <c r="I579" s="8"/>
      <c r="K579" s="11"/>
      <c r="M579" s="8"/>
      <c r="N579" s="11"/>
    </row>
    <row r="580">
      <c r="H580" s="8"/>
      <c r="I580" s="8"/>
      <c r="K580" s="11"/>
      <c r="M580" s="8"/>
      <c r="N580" s="11"/>
    </row>
    <row r="581">
      <c r="H581" s="8"/>
      <c r="I581" s="8"/>
      <c r="K581" s="11"/>
      <c r="M581" s="8"/>
      <c r="N581" s="11"/>
    </row>
    <row r="582">
      <c r="H582" s="8"/>
      <c r="I582" s="8"/>
      <c r="K582" s="11"/>
      <c r="M582" s="8"/>
      <c r="N582" s="11"/>
    </row>
    <row r="583">
      <c r="H583" s="8"/>
      <c r="I583" s="8"/>
      <c r="K583" s="11"/>
      <c r="M583" s="8"/>
      <c r="N583" s="11"/>
    </row>
    <row r="584">
      <c r="H584" s="8"/>
      <c r="I584" s="8"/>
      <c r="K584" s="11"/>
      <c r="M584" s="8"/>
      <c r="N584" s="11"/>
    </row>
    <row r="585">
      <c r="H585" s="8"/>
      <c r="I585" s="8"/>
      <c r="K585" s="11"/>
      <c r="M585" s="8"/>
      <c r="N585" s="11"/>
    </row>
    <row r="586">
      <c r="H586" s="8"/>
      <c r="I586" s="8"/>
      <c r="K586" s="11"/>
      <c r="M586" s="8"/>
      <c r="N586" s="11"/>
    </row>
    <row r="587">
      <c r="H587" s="8"/>
      <c r="I587" s="8"/>
      <c r="K587" s="11"/>
      <c r="M587" s="8"/>
      <c r="N587" s="11"/>
    </row>
    <row r="588">
      <c r="H588" s="8"/>
      <c r="I588" s="8"/>
      <c r="K588" s="11"/>
      <c r="M588" s="8"/>
      <c r="N588" s="11"/>
    </row>
    <row r="589">
      <c r="H589" s="8"/>
      <c r="I589" s="8"/>
      <c r="K589" s="11"/>
      <c r="M589" s="8"/>
      <c r="N589" s="11"/>
    </row>
    <row r="590">
      <c r="H590" s="8"/>
      <c r="I590" s="8"/>
      <c r="K590" s="11"/>
      <c r="M590" s="8"/>
      <c r="N590" s="11"/>
    </row>
    <row r="591">
      <c r="H591" s="8"/>
      <c r="I591" s="8"/>
      <c r="K591" s="11"/>
      <c r="M591" s="8"/>
      <c r="N591" s="11"/>
    </row>
    <row r="592">
      <c r="H592" s="8"/>
      <c r="I592" s="8"/>
      <c r="K592" s="11"/>
      <c r="M592" s="8"/>
      <c r="N592" s="11"/>
    </row>
    <row r="593">
      <c r="H593" s="8"/>
      <c r="I593" s="8"/>
      <c r="K593" s="11"/>
      <c r="M593" s="8"/>
      <c r="N593" s="11"/>
    </row>
    <row r="594">
      <c r="H594" s="8"/>
      <c r="I594" s="8"/>
      <c r="K594" s="11"/>
      <c r="M594" s="8"/>
      <c r="N594" s="11"/>
    </row>
    <row r="595">
      <c r="H595" s="8"/>
      <c r="I595" s="8"/>
      <c r="K595" s="11"/>
      <c r="M595" s="8"/>
      <c r="N595" s="11"/>
    </row>
    <row r="596">
      <c r="H596" s="8"/>
      <c r="I596" s="8"/>
      <c r="K596" s="11"/>
      <c r="M596" s="8"/>
      <c r="N596" s="11"/>
    </row>
    <row r="597">
      <c r="H597" s="8"/>
      <c r="I597" s="8"/>
      <c r="K597" s="11"/>
      <c r="M597" s="8"/>
      <c r="N597" s="11"/>
    </row>
    <row r="598">
      <c r="H598" s="8"/>
      <c r="I598" s="8"/>
      <c r="K598" s="11"/>
      <c r="M598" s="8"/>
      <c r="N598" s="11"/>
    </row>
    <row r="599">
      <c r="H599" s="8"/>
      <c r="I599" s="8"/>
      <c r="K599" s="11"/>
      <c r="M599" s="8"/>
      <c r="N599" s="11"/>
    </row>
    <row r="600">
      <c r="H600" s="8"/>
      <c r="I600" s="8"/>
      <c r="K600" s="11"/>
      <c r="M600" s="8"/>
      <c r="N600" s="11"/>
    </row>
    <row r="601">
      <c r="H601" s="8"/>
      <c r="I601" s="8"/>
      <c r="K601" s="11"/>
      <c r="M601" s="8"/>
      <c r="N601" s="11"/>
    </row>
    <row r="602">
      <c r="H602" s="8"/>
      <c r="I602" s="8"/>
      <c r="K602" s="11"/>
      <c r="M602" s="8"/>
      <c r="N602" s="11"/>
    </row>
    <row r="603">
      <c r="H603" s="8"/>
      <c r="I603" s="8"/>
      <c r="K603" s="11"/>
      <c r="M603" s="8"/>
      <c r="N603" s="11"/>
    </row>
    <row r="604">
      <c r="H604" s="8"/>
      <c r="I604" s="8"/>
      <c r="K604" s="11"/>
      <c r="M604" s="8"/>
      <c r="N604" s="11"/>
    </row>
    <row r="605">
      <c r="H605" s="8"/>
      <c r="I605" s="8"/>
      <c r="K605" s="11"/>
      <c r="M605" s="8"/>
      <c r="N605" s="11"/>
    </row>
    <row r="606">
      <c r="H606" s="8"/>
      <c r="I606" s="8"/>
      <c r="K606" s="11"/>
      <c r="M606" s="8"/>
      <c r="N606" s="11"/>
    </row>
    <row r="607">
      <c r="H607" s="8"/>
      <c r="I607" s="8"/>
      <c r="K607" s="11"/>
      <c r="M607" s="8"/>
      <c r="N607" s="11"/>
    </row>
    <row r="608">
      <c r="H608" s="8"/>
      <c r="I608" s="8"/>
      <c r="K608" s="11"/>
      <c r="M608" s="8"/>
      <c r="N608" s="11"/>
    </row>
    <row r="609">
      <c r="H609" s="8"/>
      <c r="I609" s="8"/>
      <c r="K609" s="11"/>
      <c r="M609" s="8"/>
      <c r="N609" s="11"/>
    </row>
    <row r="610">
      <c r="H610" s="8"/>
      <c r="I610" s="8"/>
      <c r="K610" s="11"/>
      <c r="M610" s="8"/>
      <c r="N610" s="11"/>
    </row>
    <row r="611">
      <c r="H611" s="8"/>
      <c r="I611" s="8"/>
      <c r="K611" s="11"/>
      <c r="M611" s="8"/>
      <c r="N611" s="11"/>
    </row>
    <row r="612">
      <c r="H612" s="8"/>
      <c r="I612" s="8"/>
      <c r="K612" s="11"/>
      <c r="M612" s="8"/>
      <c r="N612" s="11"/>
    </row>
    <row r="613">
      <c r="H613" s="8"/>
      <c r="I613" s="8"/>
      <c r="K613" s="11"/>
      <c r="M613" s="8"/>
      <c r="N613" s="11"/>
    </row>
    <row r="614">
      <c r="H614" s="8"/>
      <c r="I614" s="8"/>
      <c r="K614" s="11"/>
      <c r="M614" s="8"/>
      <c r="N614" s="11"/>
    </row>
    <row r="615">
      <c r="H615" s="8"/>
      <c r="I615" s="8"/>
      <c r="K615" s="11"/>
      <c r="M615" s="8"/>
      <c r="N615" s="11"/>
    </row>
    <row r="616">
      <c r="H616" s="8"/>
      <c r="I616" s="8"/>
      <c r="K616" s="11"/>
      <c r="M616" s="8"/>
      <c r="N616" s="11"/>
    </row>
    <row r="617">
      <c r="H617" s="8"/>
      <c r="I617" s="8"/>
      <c r="K617" s="11"/>
      <c r="M617" s="8"/>
      <c r="N617" s="11"/>
    </row>
    <row r="618">
      <c r="H618" s="8"/>
      <c r="I618" s="8"/>
      <c r="K618" s="11"/>
      <c r="M618" s="8"/>
      <c r="N618" s="11"/>
    </row>
    <row r="619">
      <c r="H619" s="8"/>
      <c r="I619" s="8"/>
      <c r="K619" s="11"/>
      <c r="M619" s="8"/>
      <c r="N619" s="11"/>
    </row>
    <row r="620">
      <c r="H620" s="8"/>
      <c r="I620" s="8"/>
      <c r="K620" s="11"/>
      <c r="M620" s="8"/>
      <c r="N620" s="11"/>
    </row>
    <row r="621">
      <c r="H621" s="8"/>
      <c r="I621" s="8"/>
      <c r="K621" s="11"/>
      <c r="M621" s="8"/>
      <c r="N621" s="11"/>
    </row>
    <row r="622">
      <c r="H622" s="8"/>
      <c r="I622" s="8"/>
      <c r="K622" s="11"/>
      <c r="M622" s="8"/>
      <c r="N622" s="11"/>
    </row>
    <row r="623">
      <c r="H623" s="8"/>
      <c r="I623" s="8"/>
      <c r="K623" s="11"/>
      <c r="M623" s="8"/>
      <c r="N623" s="11"/>
    </row>
    <row r="624">
      <c r="H624" s="8"/>
      <c r="I624" s="8"/>
      <c r="K624" s="11"/>
      <c r="M624" s="8"/>
      <c r="N624" s="11"/>
    </row>
    <row r="625">
      <c r="H625" s="8"/>
      <c r="I625" s="8"/>
      <c r="K625" s="11"/>
      <c r="M625" s="8"/>
      <c r="N625" s="11"/>
    </row>
    <row r="626">
      <c r="H626" s="8"/>
      <c r="I626" s="8"/>
      <c r="K626" s="11"/>
      <c r="M626" s="8"/>
      <c r="N626" s="11"/>
    </row>
    <row r="627">
      <c r="H627" s="8"/>
      <c r="I627" s="8"/>
      <c r="K627" s="11"/>
      <c r="M627" s="8"/>
      <c r="N627" s="11"/>
    </row>
    <row r="628">
      <c r="H628" s="8"/>
      <c r="I628" s="8"/>
      <c r="K628" s="11"/>
      <c r="M628" s="8"/>
      <c r="N628" s="11"/>
    </row>
    <row r="629">
      <c r="H629" s="8"/>
      <c r="I629" s="8"/>
      <c r="K629" s="11"/>
      <c r="M629" s="8"/>
      <c r="N629" s="11"/>
    </row>
    <row r="630">
      <c r="H630" s="8"/>
      <c r="I630" s="8"/>
      <c r="K630" s="11"/>
      <c r="M630" s="8"/>
      <c r="N630" s="11"/>
    </row>
    <row r="631">
      <c r="H631" s="8"/>
      <c r="I631" s="8"/>
      <c r="K631" s="11"/>
      <c r="M631" s="8"/>
      <c r="N631" s="11"/>
    </row>
    <row r="632">
      <c r="H632" s="8"/>
      <c r="I632" s="8"/>
      <c r="K632" s="11"/>
      <c r="M632" s="8"/>
      <c r="N632" s="11"/>
    </row>
    <row r="633">
      <c r="H633" s="8"/>
      <c r="I633" s="8"/>
      <c r="K633" s="11"/>
      <c r="M633" s="8"/>
      <c r="N633" s="11"/>
    </row>
    <row r="634">
      <c r="H634" s="8"/>
      <c r="I634" s="8"/>
      <c r="K634" s="11"/>
      <c r="M634" s="8"/>
      <c r="N634" s="11"/>
    </row>
    <row r="635">
      <c r="H635" s="8"/>
      <c r="I635" s="8"/>
      <c r="K635" s="11"/>
      <c r="M635" s="8"/>
      <c r="N635" s="11"/>
    </row>
    <row r="636">
      <c r="H636" s="8"/>
      <c r="I636" s="8"/>
      <c r="K636" s="11"/>
      <c r="M636" s="8"/>
      <c r="N636" s="11"/>
    </row>
    <row r="637">
      <c r="H637" s="8"/>
      <c r="I637" s="8"/>
      <c r="K637" s="11"/>
      <c r="M637" s="8"/>
      <c r="N637" s="11"/>
    </row>
    <row r="638">
      <c r="H638" s="8"/>
      <c r="I638" s="8"/>
      <c r="K638" s="11"/>
      <c r="M638" s="8"/>
      <c r="N638" s="11"/>
    </row>
    <row r="639">
      <c r="H639" s="8"/>
      <c r="I639" s="8"/>
      <c r="K639" s="11"/>
      <c r="M639" s="8"/>
      <c r="N639" s="11"/>
    </row>
    <row r="640">
      <c r="H640" s="8"/>
      <c r="I640" s="8"/>
      <c r="K640" s="11"/>
      <c r="M640" s="8"/>
      <c r="N640" s="11"/>
    </row>
    <row r="641">
      <c r="H641" s="8"/>
      <c r="I641" s="8"/>
      <c r="K641" s="11"/>
      <c r="M641" s="8"/>
      <c r="N641" s="11"/>
    </row>
    <row r="642">
      <c r="H642" s="8"/>
      <c r="I642" s="8"/>
      <c r="K642" s="11"/>
      <c r="M642" s="8"/>
      <c r="N642" s="11"/>
    </row>
    <row r="643">
      <c r="H643" s="8"/>
      <c r="I643" s="8"/>
      <c r="K643" s="11"/>
      <c r="M643" s="8"/>
      <c r="N643" s="11"/>
    </row>
    <row r="644">
      <c r="H644" s="8"/>
      <c r="I644" s="8"/>
      <c r="K644" s="11"/>
      <c r="M644" s="8"/>
      <c r="N644" s="11"/>
    </row>
    <row r="645">
      <c r="H645" s="8"/>
      <c r="I645" s="8"/>
      <c r="K645" s="11"/>
      <c r="M645" s="8"/>
      <c r="N645" s="11"/>
    </row>
    <row r="646">
      <c r="H646" s="8"/>
      <c r="I646" s="8"/>
      <c r="K646" s="11"/>
      <c r="M646" s="8"/>
      <c r="N646" s="11"/>
    </row>
    <row r="647">
      <c r="H647" s="8"/>
      <c r="I647" s="8"/>
      <c r="K647" s="11"/>
      <c r="M647" s="8"/>
      <c r="N647" s="11"/>
    </row>
    <row r="648">
      <c r="H648" s="8"/>
      <c r="I648" s="8"/>
      <c r="K648" s="11"/>
      <c r="M648" s="8"/>
      <c r="N648" s="11"/>
    </row>
    <row r="649">
      <c r="H649" s="8"/>
      <c r="I649" s="8"/>
      <c r="K649" s="11"/>
      <c r="M649" s="8"/>
      <c r="N649" s="11"/>
    </row>
    <row r="650">
      <c r="H650" s="8"/>
      <c r="I650" s="8"/>
      <c r="K650" s="11"/>
      <c r="M650" s="8"/>
      <c r="N650" s="11"/>
    </row>
    <row r="651">
      <c r="H651" s="8"/>
      <c r="I651" s="8"/>
      <c r="K651" s="11"/>
      <c r="M651" s="8"/>
      <c r="N651" s="11"/>
    </row>
    <row r="652">
      <c r="H652" s="8"/>
      <c r="I652" s="8"/>
      <c r="K652" s="11"/>
      <c r="M652" s="8"/>
      <c r="N652" s="11"/>
    </row>
    <row r="653">
      <c r="H653" s="8"/>
      <c r="I653" s="8"/>
      <c r="K653" s="11"/>
      <c r="M653" s="8"/>
      <c r="N653" s="11"/>
    </row>
    <row r="654">
      <c r="H654" s="8"/>
      <c r="I654" s="8"/>
      <c r="K654" s="11"/>
      <c r="M654" s="8"/>
      <c r="N654" s="11"/>
    </row>
    <row r="655">
      <c r="H655" s="8"/>
      <c r="I655" s="8"/>
      <c r="K655" s="11"/>
      <c r="M655" s="8"/>
      <c r="N655" s="11"/>
    </row>
    <row r="656">
      <c r="H656" s="8"/>
      <c r="I656" s="8"/>
      <c r="K656" s="11"/>
      <c r="M656" s="8"/>
      <c r="N656" s="11"/>
    </row>
    <row r="657">
      <c r="H657" s="8"/>
      <c r="I657" s="8"/>
      <c r="K657" s="11"/>
      <c r="M657" s="8"/>
      <c r="N657" s="11"/>
    </row>
    <row r="658">
      <c r="H658" s="8"/>
      <c r="I658" s="8"/>
      <c r="K658" s="11"/>
      <c r="M658" s="8"/>
      <c r="N658" s="11"/>
    </row>
    <row r="659">
      <c r="H659" s="8"/>
      <c r="I659" s="8"/>
      <c r="K659" s="11"/>
      <c r="M659" s="8"/>
      <c r="N659" s="11"/>
    </row>
    <row r="660">
      <c r="H660" s="8"/>
      <c r="I660" s="8"/>
      <c r="K660" s="11"/>
      <c r="M660" s="8"/>
      <c r="N660" s="11"/>
    </row>
    <row r="661">
      <c r="H661" s="8"/>
      <c r="I661" s="8"/>
      <c r="K661" s="11"/>
      <c r="M661" s="8"/>
      <c r="N661" s="11"/>
    </row>
    <row r="662">
      <c r="H662" s="8"/>
      <c r="I662" s="8"/>
      <c r="K662" s="11"/>
      <c r="M662" s="8"/>
      <c r="N662" s="11"/>
    </row>
    <row r="663">
      <c r="H663" s="8"/>
      <c r="I663" s="8"/>
      <c r="K663" s="11"/>
      <c r="M663" s="8"/>
      <c r="N663" s="11"/>
    </row>
    <row r="664">
      <c r="H664" s="8"/>
      <c r="I664" s="8"/>
      <c r="K664" s="11"/>
      <c r="M664" s="8"/>
      <c r="N664" s="11"/>
    </row>
    <row r="665">
      <c r="H665" s="8"/>
      <c r="I665" s="8"/>
      <c r="K665" s="11"/>
      <c r="M665" s="8"/>
      <c r="N665" s="11"/>
    </row>
    <row r="666">
      <c r="H666" s="8"/>
      <c r="I666" s="8"/>
      <c r="K666" s="11"/>
      <c r="M666" s="8"/>
      <c r="N666" s="11"/>
    </row>
    <row r="667">
      <c r="H667" s="8"/>
      <c r="I667" s="8"/>
      <c r="K667" s="11"/>
      <c r="M667" s="8"/>
      <c r="N667" s="11"/>
    </row>
    <row r="668">
      <c r="H668" s="8"/>
      <c r="I668" s="8"/>
      <c r="K668" s="11"/>
      <c r="M668" s="8"/>
      <c r="N668" s="11"/>
    </row>
    <row r="669">
      <c r="H669" s="8"/>
      <c r="I669" s="8"/>
      <c r="K669" s="11"/>
      <c r="M669" s="8"/>
      <c r="N669" s="11"/>
    </row>
    <row r="670">
      <c r="H670" s="8"/>
      <c r="I670" s="8"/>
      <c r="K670" s="11"/>
      <c r="M670" s="8"/>
      <c r="N670" s="11"/>
    </row>
    <row r="671">
      <c r="H671" s="8"/>
      <c r="I671" s="8"/>
      <c r="K671" s="11"/>
      <c r="M671" s="8"/>
      <c r="N671" s="11"/>
    </row>
    <row r="672">
      <c r="H672" s="8"/>
      <c r="I672" s="8"/>
      <c r="K672" s="11"/>
      <c r="M672" s="8"/>
      <c r="N672" s="11"/>
    </row>
    <row r="673">
      <c r="H673" s="8"/>
      <c r="I673" s="8"/>
      <c r="K673" s="11"/>
      <c r="M673" s="8"/>
      <c r="N673" s="11"/>
    </row>
    <row r="674">
      <c r="H674" s="8"/>
      <c r="I674" s="8"/>
      <c r="K674" s="11"/>
      <c r="M674" s="8"/>
      <c r="N674" s="11"/>
    </row>
    <row r="675">
      <c r="H675" s="8"/>
      <c r="I675" s="8"/>
      <c r="K675" s="11"/>
      <c r="M675" s="8"/>
      <c r="N675" s="11"/>
    </row>
    <row r="676">
      <c r="H676" s="8"/>
      <c r="I676" s="8"/>
      <c r="K676" s="11"/>
      <c r="M676" s="8"/>
      <c r="N676" s="11"/>
    </row>
    <row r="677">
      <c r="H677" s="8"/>
      <c r="I677" s="8"/>
      <c r="K677" s="11"/>
      <c r="M677" s="8"/>
      <c r="N677" s="11"/>
    </row>
    <row r="678">
      <c r="H678" s="8"/>
      <c r="I678" s="8"/>
      <c r="K678" s="11"/>
      <c r="M678" s="8"/>
      <c r="N678" s="11"/>
    </row>
    <row r="679">
      <c r="H679" s="8"/>
      <c r="I679" s="8"/>
      <c r="K679" s="11"/>
      <c r="M679" s="8"/>
      <c r="N679" s="11"/>
    </row>
    <row r="680">
      <c r="H680" s="8"/>
      <c r="I680" s="8"/>
      <c r="K680" s="11"/>
      <c r="M680" s="8"/>
      <c r="N680" s="11"/>
    </row>
    <row r="681">
      <c r="H681" s="8"/>
      <c r="I681" s="8"/>
      <c r="K681" s="11"/>
      <c r="M681" s="8"/>
      <c r="N681" s="11"/>
    </row>
    <row r="682">
      <c r="H682" s="8"/>
      <c r="I682" s="8"/>
      <c r="K682" s="11"/>
      <c r="M682" s="8"/>
      <c r="N682" s="11"/>
    </row>
    <row r="683">
      <c r="H683" s="8"/>
      <c r="I683" s="8"/>
      <c r="K683" s="11"/>
      <c r="M683" s="8"/>
      <c r="N683" s="11"/>
    </row>
    <row r="684">
      <c r="H684" s="8"/>
      <c r="I684" s="8"/>
      <c r="K684" s="11"/>
      <c r="M684" s="8"/>
      <c r="N684" s="11"/>
    </row>
    <row r="685">
      <c r="H685" s="8"/>
      <c r="I685" s="8"/>
      <c r="K685" s="11"/>
      <c r="M685" s="8"/>
      <c r="N685" s="11"/>
    </row>
    <row r="686">
      <c r="H686" s="8"/>
      <c r="I686" s="8"/>
      <c r="K686" s="11"/>
      <c r="M686" s="8"/>
      <c r="N686" s="11"/>
    </row>
    <row r="687">
      <c r="H687" s="8"/>
      <c r="I687" s="8"/>
      <c r="K687" s="11"/>
      <c r="M687" s="8"/>
      <c r="N687" s="11"/>
    </row>
    <row r="688">
      <c r="H688" s="8"/>
      <c r="I688" s="8"/>
      <c r="K688" s="11"/>
      <c r="M688" s="8"/>
      <c r="N688" s="11"/>
    </row>
    <row r="689">
      <c r="H689" s="8"/>
      <c r="I689" s="8"/>
      <c r="K689" s="11"/>
      <c r="M689" s="8"/>
      <c r="N689" s="11"/>
    </row>
    <row r="690">
      <c r="H690" s="8"/>
      <c r="I690" s="8"/>
      <c r="K690" s="11"/>
      <c r="M690" s="8"/>
      <c r="N690" s="11"/>
    </row>
    <row r="691">
      <c r="H691" s="8"/>
      <c r="I691" s="8"/>
      <c r="K691" s="11"/>
      <c r="M691" s="8"/>
      <c r="N691" s="11"/>
    </row>
    <row r="692">
      <c r="H692" s="8"/>
      <c r="I692" s="8"/>
      <c r="K692" s="11"/>
      <c r="M692" s="8"/>
      <c r="N692" s="11"/>
    </row>
    <row r="693">
      <c r="H693" s="8"/>
      <c r="I693" s="8"/>
      <c r="K693" s="11"/>
      <c r="M693" s="8"/>
      <c r="N693" s="11"/>
    </row>
    <row r="694">
      <c r="H694" s="8"/>
      <c r="I694" s="8"/>
      <c r="K694" s="11"/>
      <c r="M694" s="8"/>
      <c r="N694" s="11"/>
    </row>
    <row r="695">
      <c r="H695" s="8"/>
      <c r="I695" s="8"/>
      <c r="K695" s="11"/>
      <c r="M695" s="8"/>
      <c r="N695" s="11"/>
    </row>
    <row r="696">
      <c r="H696" s="8"/>
      <c r="I696" s="8"/>
      <c r="K696" s="11"/>
      <c r="M696" s="8"/>
      <c r="N696" s="11"/>
    </row>
    <row r="697">
      <c r="H697" s="8"/>
      <c r="I697" s="8"/>
      <c r="K697" s="11"/>
      <c r="M697" s="8"/>
      <c r="N697" s="11"/>
    </row>
    <row r="698">
      <c r="H698" s="8"/>
      <c r="I698" s="8"/>
      <c r="K698" s="11"/>
      <c r="M698" s="8"/>
      <c r="N698" s="11"/>
    </row>
    <row r="699">
      <c r="H699" s="8"/>
      <c r="I699" s="8"/>
      <c r="K699" s="11"/>
      <c r="M699" s="8"/>
      <c r="N699" s="11"/>
    </row>
    <row r="700">
      <c r="H700" s="8"/>
      <c r="I700" s="8"/>
      <c r="K700" s="11"/>
      <c r="M700" s="8"/>
      <c r="N700" s="11"/>
    </row>
    <row r="701">
      <c r="H701" s="8"/>
      <c r="I701" s="8"/>
      <c r="K701" s="11"/>
      <c r="M701" s="8"/>
      <c r="N701" s="11"/>
    </row>
    <row r="702">
      <c r="H702" s="8"/>
      <c r="I702" s="8"/>
      <c r="K702" s="11"/>
      <c r="M702" s="8"/>
      <c r="N702" s="11"/>
    </row>
    <row r="703">
      <c r="H703" s="8"/>
      <c r="I703" s="8"/>
      <c r="K703" s="11"/>
      <c r="M703" s="8"/>
      <c r="N703" s="11"/>
    </row>
    <row r="704">
      <c r="H704" s="8"/>
      <c r="I704" s="8"/>
      <c r="K704" s="11"/>
      <c r="M704" s="8"/>
      <c r="N704" s="11"/>
    </row>
    <row r="705">
      <c r="H705" s="8"/>
      <c r="I705" s="8"/>
      <c r="K705" s="11"/>
      <c r="M705" s="8"/>
      <c r="N705" s="11"/>
    </row>
    <row r="706">
      <c r="H706" s="8"/>
      <c r="I706" s="8"/>
      <c r="K706" s="11"/>
      <c r="M706" s="8"/>
      <c r="N706" s="11"/>
    </row>
    <row r="707">
      <c r="H707" s="8"/>
      <c r="I707" s="8"/>
      <c r="K707" s="11"/>
      <c r="M707" s="8"/>
      <c r="N707" s="11"/>
    </row>
    <row r="708">
      <c r="H708" s="8"/>
      <c r="I708" s="8"/>
      <c r="K708" s="11"/>
      <c r="M708" s="8"/>
      <c r="N708" s="11"/>
    </row>
    <row r="709">
      <c r="H709" s="8"/>
      <c r="I709" s="8"/>
      <c r="K709" s="11"/>
      <c r="M709" s="8"/>
      <c r="N709" s="11"/>
    </row>
    <row r="710">
      <c r="H710" s="8"/>
      <c r="I710" s="8"/>
      <c r="K710" s="11"/>
      <c r="M710" s="8"/>
      <c r="N710" s="11"/>
    </row>
    <row r="711">
      <c r="H711" s="8"/>
      <c r="I711" s="8"/>
      <c r="K711" s="11"/>
      <c r="M711" s="8"/>
      <c r="N711" s="11"/>
    </row>
    <row r="712">
      <c r="H712" s="8"/>
      <c r="I712" s="8"/>
      <c r="K712" s="11"/>
      <c r="M712" s="8"/>
      <c r="N712" s="11"/>
    </row>
    <row r="713">
      <c r="H713" s="8"/>
      <c r="I713" s="8"/>
      <c r="K713" s="11"/>
      <c r="M713" s="8"/>
      <c r="N713" s="11"/>
    </row>
    <row r="714">
      <c r="H714" s="8"/>
      <c r="I714" s="8"/>
      <c r="K714" s="11"/>
      <c r="M714" s="8"/>
      <c r="N714" s="11"/>
    </row>
    <row r="715">
      <c r="H715" s="8"/>
      <c r="I715" s="8"/>
      <c r="K715" s="11"/>
      <c r="M715" s="8"/>
      <c r="N715" s="11"/>
    </row>
    <row r="716">
      <c r="H716" s="8"/>
      <c r="I716" s="8"/>
      <c r="K716" s="11"/>
      <c r="M716" s="8"/>
      <c r="N716" s="11"/>
    </row>
    <row r="717">
      <c r="H717" s="8"/>
      <c r="I717" s="8"/>
      <c r="K717" s="11"/>
      <c r="M717" s="8"/>
      <c r="N717" s="11"/>
    </row>
    <row r="718">
      <c r="H718" s="8"/>
      <c r="I718" s="8"/>
      <c r="K718" s="11"/>
      <c r="M718" s="8"/>
      <c r="N718" s="11"/>
    </row>
    <row r="719">
      <c r="H719" s="8"/>
      <c r="I719" s="8"/>
      <c r="K719" s="11"/>
      <c r="M719" s="8"/>
      <c r="N719" s="11"/>
    </row>
    <row r="720">
      <c r="H720" s="8"/>
      <c r="I720" s="8"/>
      <c r="K720" s="11"/>
      <c r="M720" s="8"/>
      <c r="N720" s="11"/>
    </row>
    <row r="721">
      <c r="H721" s="8"/>
      <c r="I721" s="8"/>
      <c r="K721" s="11"/>
      <c r="M721" s="8"/>
      <c r="N721" s="11"/>
    </row>
    <row r="722">
      <c r="H722" s="8"/>
      <c r="I722" s="8"/>
      <c r="K722" s="11"/>
      <c r="M722" s="8"/>
      <c r="N722" s="11"/>
    </row>
    <row r="723">
      <c r="H723" s="8"/>
      <c r="I723" s="8"/>
      <c r="K723" s="11"/>
      <c r="M723" s="8"/>
      <c r="N723" s="11"/>
    </row>
    <row r="724">
      <c r="H724" s="8"/>
      <c r="I724" s="8"/>
      <c r="K724" s="11"/>
      <c r="M724" s="8"/>
      <c r="N724" s="11"/>
    </row>
    <row r="725">
      <c r="H725" s="8"/>
      <c r="I725" s="8"/>
      <c r="K725" s="11"/>
      <c r="M725" s="8"/>
      <c r="N725" s="11"/>
    </row>
    <row r="726">
      <c r="H726" s="8"/>
      <c r="I726" s="8"/>
      <c r="K726" s="11"/>
      <c r="M726" s="8"/>
      <c r="N726" s="11"/>
    </row>
    <row r="727">
      <c r="H727" s="8"/>
      <c r="I727" s="8"/>
      <c r="K727" s="11"/>
      <c r="M727" s="8"/>
      <c r="N727" s="11"/>
    </row>
    <row r="728">
      <c r="H728" s="8"/>
      <c r="I728" s="8"/>
      <c r="K728" s="11"/>
      <c r="M728" s="8"/>
      <c r="N728" s="11"/>
    </row>
    <row r="729">
      <c r="H729" s="8"/>
      <c r="I729" s="8"/>
      <c r="K729" s="11"/>
      <c r="M729" s="8"/>
      <c r="N729" s="11"/>
    </row>
    <row r="730">
      <c r="H730" s="8"/>
      <c r="I730" s="8"/>
      <c r="K730" s="11"/>
      <c r="M730" s="8"/>
      <c r="N730" s="11"/>
    </row>
    <row r="731">
      <c r="H731" s="8"/>
      <c r="I731" s="8"/>
      <c r="K731" s="11"/>
      <c r="M731" s="8"/>
      <c r="N731" s="11"/>
    </row>
    <row r="732">
      <c r="H732" s="8"/>
      <c r="I732" s="8"/>
      <c r="K732" s="11"/>
      <c r="M732" s="8"/>
      <c r="N732" s="11"/>
    </row>
    <row r="733">
      <c r="H733" s="8"/>
      <c r="I733" s="8"/>
      <c r="K733" s="11"/>
      <c r="M733" s="8"/>
      <c r="N733" s="11"/>
    </row>
    <row r="734">
      <c r="H734" s="8"/>
      <c r="I734" s="8"/>
      <c r="K734" s="11"/>
      <c r="M734" s="8"/>
      <c r="N734" s="11"/>
    </row>
    <row r="735">
      <c r="H735" s="8"/>
      <c r="I735" s="8"/>
      <c r="K735" s="11"/>
      <c r="M735" s="8"/>
      <c r="N735" s="11"/>
    </row>
    <row r="736">
      <c r="H736" s="8"/>
      <c r="I736" s="8"/>
      <c r="K736" s="11"/>
      <c r="M736" s="8"/>
      <c r="N736" s="11"/>
    </row>
    <row r="737">
      <c r="H737" s="8"/>
      <c r="I737" s="8"/>
      <c r="K737" s="11"/>
      <c r="M737" s="8"/>
      <c r="N737" s="11"/>
    </row>
    <row r="738">
      <c r="H738" s="8"/>
      <c r="I738" s="8"/>
      <c r="K738" s="11"/>
      <c r="M738" s="8"/>
      <c r="N738" s="11"/>
    </row>
    <row r="739">
      <c r="H739" s="8"/>
      <c r="I739" s="8"/>
      <c r="K739" s="11"/>
      <c r="M739" s="8"/>
      <c r="N739" s="11"/>
    </row>
    <row r="740">
      <c r="H740" s="8"/>
      <c r="I740" s="8"/>
      <c r="K740" s="11"/>
      <c r="M740" s="8"/>
      <c r="N740" s="11"/>
    </row>
    <row r="741">
      <c r="H741" s="8"/>
      <c r="I741" s="8"/>
      <c r="K741" s="11"/>
      <c r="M741" s="8"/>
      <c r="N741" s="11"/>
    </row>
    <row r="742">
      <c r="H742" s="8"/>
      <c r="I742" s="8"/>
      <c r="K742" s="11"/>
      <c r="M742" s="8"/>
      <c r="N742" s="11"/>
    </row>
    <row r="743">
      <c r="H743" s="8"/>
      <c r="I743" s="8"/>
      <c r="K743" s="11"/>
      <c r="M743" s="8"/>
      <c r="N743" s="11"/>
    </row>
    <row r="744">
      <c r="H744" s="8"/>
      <c r="I744" s="8"/>
      <c r="K744" s="11"/>
      <c r="M744" s="8"/>
      <c r="N744" s="11"/>
    </row>
    <row r="745">
      <c r="H745" s="8"/>
      <c r="I745" s="8"/>
      <c r="K745" s="11"/>
      <c r="M745" s="8"/>
      <c r="N745" s="11"/>
    </row>
    <row r="746">
      <c r="H746" s="8"/>
      <c r="I746" s="8"/>
      <c r="K746" s="11"/>
      <c r="M746" s="8"/>
      <c r="N746" s="11"/>
    </row>
    <row r="747">
      <c r="H747" s="8"/>
      <c r="I747" s="8"/>
      <c r="K747" s="11"/>
      <c r="M747" s="8"/>
      <c r="N747" s="11"/>
    </row>
    <row r="748">
      <c r="H748" s="8"/>
      <c r="I748" s="8"/>
      <c r="K748" s="11"/>
      <c r="M748" s="8"/>
      <c r="N748" s="11"/>
    </row>
    <row r="749">
      <c r="H749" s="8"/>
      <c r="I749" s="8"/>
      <c r="K749" s="11"/>
      <c r="M749" s="8"/>
      <c r="N749" s="11"/>
    </row>
    <row r="750">
      <c r="H750" s="8"/>
      <c r="I750" s="8"/>
      <c r="K750" s="11"/>
      <c r="M750" s="8"/>
      <c r="N750" s="11"/>
    </row>
    <row r="751">
      <c r="H751" s="8"/>
      <c r="I751" s="8"/>
      <c r="K751" s="11"/>
      <c r="M751" s="8"/>
      <c r="N751" s="11"/>
    </row>
    <row r="752">
      <c r="H752" s="8"/>
      <c r="I752" s="8"/>
      <c r="K752" s="11"/>
      <c r="M752" s="8"/>
      <c r="N752" s="11"/>
    </row>
    <row r="753">
      <c r="H753" s="8"/>
      <c r="I753" s="8"/>
      <c r="K753" s="11"/>
      <c r="M753" s="8"/>
      <c r="N753" s="11"/>
    </row>
    <row r="754">
      <c r="H754" s="8"/>
      <c r="I754" s="8"/>
      <c r="K754" s="11"/>
      <c r="M754" s="8"/>
      <c r="N754" s="11"/>
    </row>
    <row r="755">
      <c r="H755" s="8"/>
      <c r="I755" s="8"/>
      <c r="K755" s="11"/>
      <c r="M755" s="8"/>
      <c r="N755" s="11"/>
    </row>
    <row r="756">
      <c r="H756" s="8"/>
      <c r="I756" s="8"/>
      <c r="K756" s="11"/>
      <c r="M756" s="8"/>
      <c r="N756" s="11"/>
    </row>
    <row r="757">
      <c r="H757" s="8"/>
      <c r="I757" s="8"/>
      <c r="K757" s="11"/>
      <c r="M757" s="8"/>
      <c r="N757" s="11"/>
    </row>
    <row r="758">
      <c r="H758" s="8"/>
      <c r="I758" s="8"/>
      <c r="K758" s="11"/>
      <c r="M758" s="8"/>
      <c r="N758" s="11"/>
    </row>
    <row r="759">
      <c r="H759" s="8"/>
      <c r="I759" s="8"/>
      <c r="K759" s="11"/>
      <c r="M759" s="8"/>
      <c r="N759" s="11"/>
    </row>
    <row r="760">
      <c r="H760" s="8"/>
      <c r="I760" s="8"/>
      <c r="K760" s="11"/>
      <c r="M760" s="8"/>
      <c r="N760" s="11"/>
    </row>
    <row r="761">
      <c r="H761" s="8"/>
      <c r="I761" s="8"/>
      <c r="K761" s="11"/>
      <c r="M761" s="8"/>
      <c r="N761" s="11"/>
    </row>
    <row r="762">
      <c r="H762" s="8"/>
      <c r="I762" s="8"/>
      <c r="K762" s="11"/>
      <c r="M762" s="8"/>
      <c r="N762" s="11"/>
    </row>
    <row r="763">
      <c r="H763" s="8"/>
      <c r="I763" s="8"/>
      <c r="K763" s="11"/>
      <c r="M763" s="8"/>
      <c r="N763" s="11"/>
    </row>
    <row r="764">
      <c r="H764" s="8"/>
      <c r="I764" s="8"/>
      <c r="K764" s="11"/>
      <c r="M764" s="8"/>
      <c r="N764" s="11"/>
    </row>
    <row r="765">
      <c r="H765" s="8"/>
      <c r="I765" s="8"/>
      <c r="K765" s="11"/>
      <c r="M765" s="8"/>
      <c r="N765" s="11"/>
    </row>
    <row r="766">
      <c r="H766" s="8"/>
      <c r="I766" s="8"/>
      <c r="K766" s="11"/>
      <c r="M766" s="8"/>
      <c r="N766" s="11"/>
    </row>
    <row r="767">
      <c r="H767" s="8"/>
      <c r="I767" s="8"/>
      <c r="K767" s="11"/>
      <c r="M767" s="8"/>
      <c r="N767" s="11"/>
    </row>
    <row r="768">
      <c r="H768" s="8"/>
      <c r="I768" s="8"/>
      <c r="K768" s="11"/>
      <c r="M768" s="8"/>
      <c r="N768" s="11"/>
    </row>
    <row r="769">
      <c r="H769" s="8"/>
      <c r="I769" s="8"/>
      <c r="K769" s="11"/>
      <c r="M769" s="8"/>
      <c r="N769" s="11"/>
    </row>
    <row r="770">
      <c r="H770" s="8"/>
      <c r="I770" s="8"/>
      <c r="K770" s="11"/>
      <c r="M770" s="8"/>
      <c r="N770" s="11"/>
    </row>
    <row r="771">
      <c r="H771" s="8"/>
      <c r="I771" s="8"/>
      <c r="K771" s="11"/>
      <c r="M771" s="8"/>
      <c r="N771" s="11"/>
    </row>
    <row r="772">
      <c r="H772" s="8"/>
      <c r="I772" s="8"/>
      <c r="K772" s="11"/>
      <c r="M772" s="8"/>
      <c r="N772" s="11"/>
    </row>
    <row r="773">
      <c r="H773" s="8"/>
      <c r="I773" s="8"/>
      <c r="K773" s="11"/>
      <c r="M773" s="8"/>
      <c r="N773" s="11"/>
    </row>
    <row r="774">
      <c r="H774" s="8"/>
      <c r="I774" s="8"/>
      <c r="K774" s="11"/>
      <c r="M774" s="8"/>
      <c r="N774" s="11"/>
    </row>
    <row r="775">
      <c r="H775" s="8"/>
      <c r="I775" s="8"/>
      <c r="K775" s="11"/>
      <c r="M775" s="8"/>
      <c r="N775" s="11"/>
    </row>
    <row r="776">
      <c r="H776" s="8"/>
      <c r="I776" s="8"/>
      <c r="K776" s="11"/>
      <c r="M776" s="8"/>
      <c r="N776" s="11"/>
    </row>
    <row r="777">
      <c r="H777" s="8"/>
      <c r="I777" s="8"/>
      <c r="K777" s="11"/>
      <c r="M777" s="8"/>
      <c r="N777" s="11"/>
    </row>
    <row r="778">
      <c r="H778" s="8"/>
      <c r="I778" s="8"/>
      <c r="K778" s="11"/>
      <c r="M778" s="8"/>
      <c r="N778" s="11"/>
    </row>
    <row r="779">
      <c r="H779" s="8"/>
      <c r="I779" s="8"/>
      <c r="K779" s="11"/>
      <c r="M779" s="8"/>
      <c r="N779" s="11"/>
    </row>
    <row r="780">
      <c r="H780" s="8"/>
      <c r="I780" s="8"/>
      <c r="K780" s="11"/>
      <c r="M780" s="8"/>
      <c r="N780" s="11"/>
    </row>
    <row r="781">
      <c r="H781" s="8"/>
      <c r="I781" s="8"/>
      <c r="K781" s="11"/>
      <c r="M781" s="8"/>
      <c r="N781" s="11"/>
    </row>
    <row r="782">
      <c r="H782" s="8"/>
      <c r="I782" s="8"/>
      <c r="K782" s="11"/>
      <c r="M782" s="8"/>
      <c r="N782" s="11"/>
    </row>
    <row r="783">
      <c r="H783" s="8"/>
      <c r="I783" s="8"/>
      <c r="K783" s="11"/>
      <c r="M783" s="8"/>
      <c r="N783" s="11"/>
    </row>
    <row r="784">
      <c r="H784" s="8"/>
      <c r="I784" s="8"/>
      <c r="K784" s="11"/>
      <c r="M784" s="8"/>
      <c r="N784" s="11"/>
    </row>
    <row r="785">
      <c r="H785" s="8"/>
      <c r="I785" s="8"/>
      <c r="K785" s="11"/>
      <c r="M785" s="8"/>
      <c r="N785" s="11"/>
    </row>
    <row r="786">
      <c r="H786" s="8"/>
      <c r="I786" s="8"/>
      <c r="K786" s="11"/>
      <c r="M786" s="8"/>
      <c r="N786" s="11"/>
    </row>
    <row r="787">
      <c r="H787" s="8"/>
      <c r="I787" s="8"/>
      <c r="K787" s="11"/>
      <c r="M787" s="8"/>
      <c r="N787" s="11"/>
    </row>
    <row r="788">
      <c r="H788" s="8"/>
      <c r="I788" s="8"/>
      <c r="K788" s="11"/>
      <c r="M788" s="8"/>
      <c r="N788" s="11"/>
    </row>
    <row r="789">
      <c r="H789" s="8"/>
      <c r="I789" s="8"/>
      <c r="K789" s="11"/>
      <c r="M789" s="8"/>
      <c r="N789" s="11"/>
    </row>
    <row r="790">
      <c r="H790" s="8"/>
      <c r="I790" s="8"/>
      <c r="K790" s="11"/>
      <c r="M790" s="8"/>
      <c r="N790" s="11"/>
    </row>
    <row r="791">
      <c r="H791" s="8"/>
      <c r="I791" s="8"/>
      <c r="K791" s="11"/>
      <c r="M791" s="8"/>
      <c r="N791" s="11"/>
    </row>
    <row r="792">
      <c r="H792" s="8"/>
      <c r="I792" s="8"/>
      <c r="K792" s="11"/>
      <c r="M792" s="8"/>
      <c r="N792" s="11"/>
    </row>
    <row r="793">
      <c r="H793" s="8"/>
      <c r="I793" s="8"/>
      <c r="K793" s="11"/>
      <c r="M793" s="8"/>
      <c r="N793" s="11"/>
    </row>
    <row r="794">
      <c r="H794" s="8"/>
      <c r="I794" s="8"/>
      <c r="K794" s="11"/>
      <c r="M794" s="8"/>
      <c r="N794" s="11"/>
    </row>
    <row r="795">
      <c r="H795" s="8"/>
      <c r="I795" s="8"/>
      <c r="K795" s="11"/>
      <c r="M795" s="8"/>
      <c r="N795" s="11"/>
    </row>
    <row r="796">
      <c r="H796" s="8"/>
      <c r="I796" s="8"/>
      <c r="K796" s="11"/>
      <c r="M796" s="8"/>
      <c r="N796" s="11"/>
    </row>
    <row r="797">
      <c r="H797" s="8"/>
      <c r="I797" s="8"/>
      <c r="K797" s="11"/>
      <c r="M797" s="8"/>
      <c r="N797" s="11"/>
    </row>
    <row r="798">
      <c r="H798" s="8"/>
      <c r="I798" s="8"/>
      <c r="K798" s="11"/>
      <c r="M798" s="8"/>
      <c r="N798" s="11"/>
    </row>
    <row r="799">
      <c r="H799" s="8"/>
      <c r="I799" s="8"/>
      <c r="K799" s="11"/>
      <c r="M799" s="8"/>
      <c r="N799" s="11"/>
    </row>
    <row r="800">
      <c r="H800" s="8"/>
      <c r="I800" s="8"/>
      <c r="K800" s="11"/>
      <c r="M800" s="8"/>
      <c r="N800" s="11"/>
    </row>
    <row r="801">
      <c r="H801" s="8"/>
      <c r="I801" s="8"/>
      <c r="K801" s="11"/>
      <c r="M801" s="8"/>
      <c r="N801" s="11"/>
    </row>
    <row r="802">
      <c r="H802" s="8"/>
      <c r="I802" s="8"/>
      <c r="K802" s="11"/>
      <c r="M802" s="8"/>
      <c r="N802" s="11"/>
    </row>
    <row r="803">
      <c r="H803" s="8"/>
      <c r="I803" s="8"/>
      <c r="K803" s="11"/>
      <c r="M803" s="8"/>
      <c r="N803" s="11"/>
    </row>
    <row r="804">
      <c r="H804" s="8"/>
      <c r="I804" s="8"/>
      <c r="K804" s="11"/>
      <c r="M804" s="8"/>
      <c r="N804" s="11"/>
    </row>
    <row r="805">
      <c r="H805" s="8"/>
      <c r="I805" s="8"/>
      <c r="K805" s="11"/>
      <c r="M805" s="8"/>
      <c r="N805" s="11"/>
    </row>
    <row r="806">
      <c r="H806" s="8"/>
      <c r="I806" s="8"/>
      <c r="K806" s="11"/>
      <c r="M806" s="8"/>
      <c r="N806" s="11"/>
    </row>
    <row r="807">
      <c r="H807" s="8"/>
      <c r="I807" s="8"/>
      <c r="K807" s="11"/>
      <c r="M807" s="8"/>
      <c r="N807" s="11"/>
    </row>
    <row r="808">
      <c r="H808" s="8"/>
      <c r="I808" s="8"/>
      <c r="K808" s="11"/>
      <c r="M808" s="8"/>
      <c r="N808" s="11"/>
    </row>
    <row r="809">
      <c r="H809" s="8"/>
      <c r="I809" s="8"/>
      <c r="K809" s="11"/>
      <c r="M809" s="8"/>
      <c r="N809" s="11"/>
    </row>
    <row r="810">
      <c r="H810" s="8"/>
      <c r="I810" s="8"/>
      <c r="K810" s="11"/>
      <c r="M810" s="8"/>
      <c r="N810" s="11"/>
    </row>
    <row r="811">
      <c r="H811" s="8"/>
      <c r="I811" s="8"/>
      <c r="K811" s="11"/>
      <c r="M811" s="8"/>
      <c r="N811" s="11"/>
    </row>
    <row r="812">
      <c r="H812" s="8"/>
      <c r="I812" s="8"/>
      <c r="K812" s="11"/>
      <c r="M812" s="8"/>
      <c r="N812" s="11"/>
    </row>
    <row r="813">
      <c r="H813" s="8"/>
      <c r="I813" s="8"/>
      <c r="K813" s="11"/>
      <c r="M813" s="8"/>
      <c r="N813" s="11"/>
    </row>
    <row r="814">
      <c r="H814" s="8"/>
      <c r="I814" s="8"/>
      <c r="K814" s="11"/>
      <c r="M814" s="8"/>
      <c r="N814" s="11"/>
    </row>
    <row r="815">
      <c r="H815" s="8"/>
      <c r="I815" s="8"/>
      <c r="K815" s="11"/>
      <c r="M815" s="8"/>
      <c r="N815" s="11"/>
    </row>
    <row r="816">
      <c r="H816" s="8"/>
      <c r="I816" s="8"/>
      <c r="K816" s="11"/>
      <c r="M816" s="8"/>
      <c r="N816" s="11"/>
    </row>
    <row r="817">
      <c r="H817" s="8"/>
      <c r="I817" s="8"/>
      <c r="K817" s="11"/>
      <c r="M817" s="8"/>
      <c r="N817" s="11"/>
    </row>
    <row r="818">
      <c r="H818" s="8"/>
      <c r="I818" s="8"/>
      <c r="K818" s="11"/>
      <c r="M818" s="8"/>
      <c r="N818" s="11"/>
    </row>
    <row r="819">
      <c r="H819" s="8"/>
      <c r="I819" s="8"/>
      <c r="K819" s="11"/>
      <c r="M819" s="8"/>
      <c r="N819" s="11"/>
    </row>
    <row r="820">
      <c r="H820" s="8"/>
      <c r="I820" s="8"/>
      <c r="K820" s="11"/>
      <c r="M820" s="8"/>
      <c r="N820" s="11"/>
    </row>
    <row r="821">
      <c r="H821" s="8"/>
      <c r="I821" s="8"/>
      <c r="K821" s="11"/>
      <c r="M821" s="8"/>
      <c r="N821" s="11"/>
    </row>
    <row r="822">
      <c r="H822" s="8"/>
      <c r="I822" s="8"/>
      <c r="K822" s="11"/>
      <c r="M822" s="8"/>
      <c r="N822" s="11"/>
    </row>
    <row r="823">
      <c r="H823" s="8"/>
      <c r="I823" s="8"/>
      <c r="K823" s="11"/>
      <c r="M823" s="8"/>
      <c r="N823" s="11"/>
    </row>
    <row r="824">
      <c r="H824" s="8"/>
      <c r="I824" s="8"/>
      <c r="K824" s="11"/>
      <c r="M824" s="8"/>
      <c r="N824" s="11"/>
    </row>
    <row r="825">
      <c r="H825" s="8"/>
      <c r="I825" s="8"/>
      <c r="K825" s="11"/>
      <c r="M825" s="8"/>
      <c r="N825" s="11"/>
    </row>
    <row r="826">
      <c r="H826" s="8"/>
      <c r="I826" s="8"/>
      <c r="K826" s="11"/>
      <c r="M826" s="8"/>
      <c r="N826" s="11"/>
    </row>
    <row r="827">
      <c r="H827" s="8"/>
      <c r="I827" s="8"/>
      <c r="K827" s="11"/>
      <c r="M827" s="8"/>
      <c r="N827" s="11"/>
    </row>
    <row r="828">
      <c r="H828" s="8"/>
      <c r="I828" s="8"/>
      <c r="K828" s="11"/>
      <c r="M828" s="8"/>
      <c r="N828" s="11"/>
    </row>
    <row r="829">
      <c r="H829" s="8"/>
      <c r="I829" s="8"/>
      <c r="K829" s="11"/>
      <c r="M829" s="8"/>
      <c r="N829" s="11"/>
    </row>
    <row r="830">
      <c r="H830" s="8"/>
      <c r="I830" s="8"/>
      <c r="K830" s="11"/>
      <c r="M830" s="8"/>
      <c r="N830" s="11"/>
    </row>
    <row r="831">
      <c r="H831" s="8"/>
      <c r="I831" s="8"/>
      <c r="K831" s="11"/>
      <c r="M831" s="8"/>
      <c r="N831" s="11"/>
    </row>
    <row r="832">
      <c r="H832" s="8"/>
      <c r="I832" s="8"/>
      <c r="K832" s="11"/>
      <c r="M832" s="8"/>
      <c r="N832" s="11"/>
    </row>
    <row r="833">
      <c r="H833" s="8"/>
      <c r="I833" s="8"/>
      <c r="K833" s="11"/>
      <c r="M833" s="8"/>
      <c r="N833" s="11"/>
    </row>
    <row r="834">
      <c r="H834" s="8"/>
      <c r="I834" s="8"/>
      <c r="K834" s="11"/>
      <c r="M834" s="8"/>
      <c r="N834" s="11"/>
    </row>
    <row r="835">
      <c r="H835" s="8"/>
      <c r="I835" s="8"/>
      <c r="K835" s="11"/>
      <c r="M835" s="8"/>
      <c r="N835" s="11"/>
    </row>
    <row r="836">
      <c r="H836" s="8"/>
      <c r="I836" s="8"/>
      <c r="K836" s="11"/>
      <c r="M836" s="8"/>
      <c r="N836" s="11"/>
    </row>
    <row r="837">
      <c r="H837" s="8"/>
      <c r="I837" s="8"/>
      <c r="K837" s="11"/>
      <c r="M837" s="8"/>
      <c r="N837" s="11"/>
    </row>
    <row r="838">
      <c r="H838" s="8"/>
      <c r="I838" s="8"/>
      <c r="K838" s="11"/>
      <c r="M838" s="8"/>
      <c r="N838" s="11"/>
    </row>
    <row r="839">
      <c r="H839" s="8"/>
      <c r="I839" s="8"/>
      <c r="K839" s="11"/>
      <c r="M839" s="8"/>
      <c r="N839" s="11"/>
    </row>
    <row r="840">
      <c r="H840" s="8"/>
      <c r="I840" s="8"/>
      <c r="K840" s="11"/>
      <c r="M840" s="8"/>
      <c r="N840" s="11"/>
    </row>
    <row r="841">
      <c r="H841" s="8"/>
      <c r="I841" s="8"/>
      <c r="K841" s="11"/>
      <c r="M841" s="8"/>
      <c r="N841" s="11"/>
    </row>
    <row r="842">
      <c r="H842" s="8"/>
      <c r="I842" s="8"/>
      <c r="K842" s="11"/>
      <c r="M842" s="8"/>
      <c r="N842" s="11"/>
    </row>
    <row r="843">
      <c r="H843" s="8"/>
      <c r="I843" s="8"/>
      <c r="K843" s="11"/>
      <c r="M843" s="8"/>
      <c r="N843" s="11"/>
    </row>
    <row r="844">
      <c r="H844" s="8"/>
      <c r="I844" s="8"/>
      <c r="K844" s="11"/>
      <c r="M844" s="8"/>
      <c r="N844" s="11"/>
    </row>
    <row r="845">
      <c r="H845" s="8"/>
      <c r="I845" s="8"/>
      <c r="K845" s="11"/>
      <c r="M845" s="8"/>
      <c r="N845" s="11"/>
    </row>
    <row r="846">
      <c r="H846" s="8"/>
      <c r="I846" s="8"/>
      <c r="K846" s="11"/>
      <c r="M846" s="8"/>
      <c r="N846" s="11"/>
    </row>
    <row r="847">
      <c r="H847" s="8"/>
      <c r="I847" s="8"/>
      <c r="K847" s="11"/>
      <c r="M847" s="8"/>
      <c r="N847" s="11"/>
    </row>
    <row r="848">
      <c r="H848" s="8"/>
      <c r="I848" s="8"/>
      <c r="K848" s="11"/>
      <c r="M848" s="8"/>
      <c r="N848" s="11"/>
    </row>
    <row r="849">
      <c r="H849" s="8"/>
      <c r="I849" s="8"/>
      <c r="K849" s="11"/>
      <c r="M849" s="8"/>
      <c r="N849" s="11"/>
    </row>
    <row r="850">
      <c r="H850" s="8"/>
      <c r="I850" s="8"/>
      <c r="K850" s="11"/>
      <c r="M850" s="8"/>
      <c r="N850" s="11"/>
    </row>
    <row r="851">
      <c r="H851" s="8"/>
      <c r="I851" s="8"/>
      <c r="K851" s="11"/>
      <c r="M851" s="8"/>
      <c r="N851" s="11"/>
    </row>
    <row r="852">
      <c r="H852" s="8"/>
      <c r="I852" s="8"/>
      <c r="K852" s="11"/>
      <c r="M852" s="8"/>
      <c r="N852" s="11"/>
    </row>
    <row r="853">
      <c r="H853" s="8"/>
      <c r="I853" s="8"/>
      <c r="K853" s="11"/>
      <c r="M853" s="8"/>
      <c r="N853" s="11"/>
    </row>
    <row r="854">
      <c r="H854" s="8"/>
      <c r="I854" s="8"/>
      <c r="K854" s="11"/>
      <c r="M854" s="8"/>
      <c r="N854" s="11"/>
    </row>
    <row r="855">
      <c r="H855" s="8"/>
      <c r="I855" s="8"/>
      <c r="K855" s="11"/>
      <c r="M855" s="8"/>
      <c r="N855" s="11"/>
    </row>
    <row r="856">
      <c r="H856" s="8"/>
      <c r="I856" s="8"/>
      <c r="K856" s="11"/>
      <c r="M856" s="8"/>
      <c r="N856" s="11"/>
    </row>
    <row r="857">
      <c r="H857" s="8"/>
      <c r="I857" s="8"/>
      <c r="K857" s="11"/>
      <c r="M857" s="8"/>
      <c r="N857" s="11"/>
    </row>
    <row r="858">
      <c r="H858" s="8"/>
      <c r="I858" s="8"/>
      <c r="K858" s="11"/>
      <c r="M858" s="8"/>
      <c r="N858" s="11"/>
    </row>
    <row r="859">
      <c r="H859" s="8"/>
      <c r="I859" s="8"/>
      <c r="K859" s="11"/>
      <c r="M859" s="8"/>
      <c r="N859" s="11"/>
    </row>
    <row r="860">
      <c r="H860" s="8"/>
      <c r="I860" s="8"/>
      <c r="K860" s="11"/>
      <c r="M860" s="8"/>
      <c r="N860" s="11"/>
    </row>
    <row r="861">
      <c r="H861" s="8"/>
      <c r="I861" s="8"/>
      <c r="K861" s="11"/>
      <c r="M861" s="8"/>
      <c r="N861" s="11"/>
    </row>
    <row r="862">
      <c r="H862" s="8"/>
      <c r="I862" s="8"/>
      <c r="K862" s="11"/>
      <c r="M862" s="8"/>
      <c r="N862" s="11"/>
    </row>
    <row r="863">
      <c r="H863" s="8"/>
      <c r="I863" s="8"/>
      <c r="K863" s="11"/>
      <c r="M863" s="8"/>
      <c r="N863" s="11"/>
    </row>
    <row r="864">
      <c r="H864" s="8"/>
      <c r="I864" s="8"/>
      <c r="K864" s="11"/>
      <c r="M864" s="8"/>
      <c r="N864" s="11"/>
    </row>
    <row r="865">
      <c r="H865" s="8"/>
      <c r="I865" s="8"/>
      <c r="K865" s="11"/>
      <c r="M865" s="8"/>
      <c r="N865" s="11"/>
    </row>
    <row r="866">
      <c r="H866" s="8"/>
      <c r="I866" s="8"/>
      <c r="K866" s="11"/>
      <c r="M866" s="8"/>
      <c r="N866" s="11"/>
    </row>
    <row r="867">
      <c r="H867" s="8"/>
      <c r="I867" s="8"/>
      <c r="K867" s="11"/>
      <c r="M867" s="8"/>
      <c r="N867" s="11"/>
    </row>
    <row r="868">
      <c r="H868" s="8"/>
      <c r="I868" s="8"/>
      <c r="K868" s="11"/>
      <c r="M868" s="8"/>
      <c r="N868" s="11"/>
    </row>
    <row r="869">
      <c r="H869" s="8"/>
      <c r="I869" s="8"/>
      <c r="K869" s="11"/>
      <c r="M869" s="8"/>
      <c r="N869" s="11"/>
    </row>
    <row r="870">
      <c r="H870" s="8"/>
      <c r="I870" s="8"/>
      <c r="K870" s="11"/>
      <c r="M870" s="8"/>
      <c r="N870" s="11"/>
    </row>
    <row r="871">
      <c r="H871" s="8"/>
      <c r="I871" s="8"/>
      <c r="K871" s="11"/>
      <c r="M871" s="8"/>
      <c r="N871" s="11"/>
    </row>
    <row r="872">
      <c r="H872" s="8"/>
      <c r="I872" s="8"/>
      <c r="K872" s="11"/>
      <c r="M872" s="8"/>
      <c r="N872" s="11"/>
    </row>
    <row r="873">
      <c r="H873" s="8"/>
      <c r="I873" s="8"/>
      <c r="K873" s="11"/>
      <c r="M873" s="8"/>
      <c r="N873" s="11"/>
    </row>
    <row r="874">
      <c r="H874" s="8"/>
      <c r="I874" s="8"/>
      <c r="K874" s="11"/>
      <c r="M874" s="8"/>
      <c r="N874" s="11"/>
    </row>
    <row r="875">
      <c r="H875" s="8"/>
      <c r="I875" s="8"/>
      <c r="K875" s="11"/>
      <c r="M875" s="8"/>
      <c r="N875" s="11"/>
    </row>
    <row r="876">
      <c r="H876" s="8"/>
      <c r="I876" s="8"/>
      <c r="K876" s="11"/>
      <c r="M876" s="8"/>
      <c r="N876" s="11"/>
    </row>
    <row r="877">
      <c r="H877" s="8"/>
      <c r="I877" s="8"/>
      <c r="K877" s="11"/>
      <c r="M877" s="8"/>
      <c r="N877" s="11"/>
    </row>
    <row r="878">
      <c r="H878" s="8"/>
      <c r="I878" s="8"/>
      <c r="K878" s="11"/>
      <c r="M878" s="8"/>
      <c r="N878" s="11"/>
    </row>
    <row r="879">
      <c r="H879" s="8"/>
      <c r="I879" s="8"/>
      <c r="K879" s="11"/>
      <c r="M879" s="8"/>
      <c r="N879" s="11"/>
    </row>
    <row r="880">
      <c r="H880" s="8"/>
      <c r="I880" s="8"/>
      <c r="K880" s="11"/>
      <c r="M880" s="8"/>
      <c r="N880" s="11"/>
    </row>
    <row r="881">
      <c r="H881" s="8"/>
      <c r="I881" s="8"/>
      <c r="K881" s="11"/>
      <c r="M881" s="8"/>
      <c r="N881" s="11"/>
    </row>
    <row r="882">
      <c r="H882" s="8"/>
      <c r="I882" s="8"/>
      <c r="K882" s="11"/>
      <c r="M882" s="8"/>
      <c r="N882" s="11"/>
    </row>
    <row r="883">
      <c r="H883" s="8"/>
      <c r="I883" s="8"/>
      <c r="K883" s="11"/>
      <c r="M883" s="8"/>
      <c r="N883" s="11"/>
    </row>
    <row r="884">
      <c r="H884" s="8"/>
      <c r="I884" s="8"/>
      <c r="K884" s="11"/>
      <c r="M884" s="8"/>
      <c r="N884" s="11"/>
    </row>
    <row r="885">
      <c r="H885" s="8"/>
      <c r="I885" s="8"/>
      <c r="K885" s="11"/>
      <c r="M885" s="8"/>
      <c r="N885" s="11"/>
    </row>
    <row r="886">
      <c r="H886" s="8"/>
      <c r="I886" s="8"/>
      <c r="K886" s="11"/>
      <c r="M886" s="8"/>
      <c r="N886" s="11"/>
    </row>
    <row r="887">
      <c r="H887" s="8"/>
      <c r="I887" s="8"/>
      <c r="K887" s="11"/>
      <c r="M887" s="8"/>
      <c r="N887" s="11"/>
    </row>
    <row r="888">
      <c r="H888" s="8"/>
      <c r="I888" s="8"/>
      <c r="K888" s="11"/>
      <c r="M888" s="8"/>
      <c r="N888" s="11"/>
    </row>
    <row r="889">
      <c r="H889" s="8"/>
      <c r="I889" s="8"/>
      <c r="K889" s="11"/>
      <c r="M889" s="8"/>
      <c r="N889" s="11"/>
    </row>
    <row r="890">
      <c r="H890" s="8"/>
      <c r="I890" s="8"/>
      <c r="K890" s="11"/>
      <c r="M890" s="8"/>
      <c r="N890" s="11"/>
    </row>
    <row r="891">
      <c r="H891" s="8"/>
      <c r="I891" s="8"/>
      <c r="K891" s="11"/>
      <c r="M891" s="8"/>
      <c r="N891" s="11"/>
    </row>
    <row r="892">
      <c r="H892" s="8"/>
      <c r="I892" s="8"/>
      <c r="K892" s="11"/>
      <c r="M892" s="8"/>
      <c r="N892" s="11"/>
    </row>
    <row r="893">
      <c r="H893" s="8"/>
      <c r="I893" s="8"/>
      <c r="K893" s="11"/>
      <c r="M893" s="8"/>
      <c r="N893" s="11"/>
    </row>
    <row r="894">
      <c r="H894" s="8"/>
      <c r="I894" s="8"/>
      <c r="K894" s="11"/>
      <c r="M894" s="8"/>
      <c r="N894" s="11"/>
    </row>
    <row r="895">
      <c r="H895" s="8"/>
      <c r="I895" s="8"/>
      <c r="K895" s="11"/>
      <c r="M895" s="8"/>
      <c r="N895" s="11"/>
    </row>
    <row r="896">
      <c r="H896" s="8"/>
      <c r="I896" s="8"/>
      <c r="K896" s="11"/>
      <c r="M896" s="8"/>
      <c r="N896" s="11"/>
    </row>
    <row r="897">
      <c r="H897" s="8"/>
      <c r="I897" s="8"/>
      <c r="K897" s="11"/>
      <c r="M897" s="8"/>
      <c r="N897" s="11"/>
    </row>
    <row r="898">
      <c r="H898" s="8"/>
      <c r="I898" s="8"/>
      <c r="K898" s="11"/>
      <c r="M898" s="8"/>
      <c r="N898" s="11"/>
    </row>
    <row r="899">
      <c r="H899" s="8"/>
      <c r="I899" s="8"/>
      <c r="K899" s="11"/>
      <c r="M899" s="8"/>
      <c r="N899" s="11"/>
    </row>
    <row r="900">
      <c r="H900" s="8"/>
      <c r="I900" s="8"/>
      <c r="K900" s="11"/>
      <c r="M900" s="8"/>
      <c r="N900" s="11"/>
    </row>
    <row r="901">
      <c r="H901" s="8"/>
      <c r="I901" s="8"/>
      <c r="K901" s="11"/>
      <c r="M901" s="8"/>
      <c r="N901" s="11"/>
    </row>
    <row r="902">
      <c r="H902" s="8"/>
      <c r="I902" s="8"/>
      <c r="K902" s="11"/>
      <c r="M902" s="8"/>
      <c r="N902" s="11"/>
    </row>
    <row r="903">
      <c r="H903" s="8"/>
      <c r="I903" s="8"/>
      <c r="K903" s="11"/>
      <c r="M903" s="8"/>
      <c r="N903" s="11"/>
    </row>
    <row r="904">
      <c r="H904" s="8"/>
      <c r="I904" s="8"/>
      <c r="K904" s="11"/>
      <c r="M904" s="8"/>
      <c r="N904" s="11"/>
    </row>
    <row r="905">
      <c r="H905" s="8"/>
      <c r="I905" s="8"/>
      <c r="K905" s="11"/>
      <c r="M905" s="8"/>
      <c r="N905" s="11"/>
    </row>
    <row r="906">
      <c r="H906" s="8"/>
      <c r="I906" s="8"/>
      <c r="K906" s="11"/>
      <c r="M906" s="8"/>
      <c r="N906" s="11"/>
    </row>
    <row r="907">
      <c r="H907" s="8"/>
      <c r="I907" s="8"/>
      <c r="K907" s="11"/>
      <c r="M907" s="8"/>
      <c r="N907" s="11"/>
    </row>
    <row r="908">
      <c r="H908" s="8"/>
      <c r="I908" s="8"/>
      <c r="K908" s="11"/>
      <c r="M908" s="8"/>
      <c r="N908" s="11"/>
    </row>
    <row r="909">
      <c r="H909" s="8"/>
      <c r="I909" s="8"/>
      <c r="K909" s="11"/>
      <c r="M909" s="8"/>
      <c r="N909" s="11"/>
    </row>
    <row r="910">
      <c r="H910" s="8"/>
      <c r="I910" s="8"/>
      <c r="K910" s="11"/>
      <c r="M910" s="8"/>
      <c r="N910" s="11"/>
    </row>
    <row r="911">
      <c r="H911" s="8"/>
      <c r="I911" s="8"/>
      <c r="K911" s="11"/>
      <c r="M911" s="8"/>
      <c r="N911" s="11"/>
    </row>
    <row r="912">
      <c r="H912" s="8"/>
      <c r="I912" s="8"/>
      <c r="K912" s="11"/>
      <c r="M912" s="8"/>
      <c r="N912" s="11"/>
    </row>
    <row r="913">
      <c r="H913" s="8"/>
      <c r="I913" s="8"/>
      <c r="K913" s="11"/>
      <c r="M913" s="8"/>
      <c r="N913" s="11"/>
    </row>
    <row r="914">
      <c r="H914" s="8"/>
      <c r="I914" s="8"/>
      <c r="K914" s="11"/>
      <c r="M914" s="8"/>
      <c r="N914" s="11"/>
    </row>
    <row r="915">
      <c r="H915" s="8"/>
      <c r="I915" s="8"/>
      <c r="K915" s="11"/>
      <c r="M915" s="8"/>
      <c r="N915" s="11"/>
    </row>
    <row r="916">
      <c r="H916" s="8"/>
      <c r="I916" s="8"/>
      <c r="K916" s="11"/>
      <c r="M916" s="8"/>
      <c r="N916" s="11"/>
    </row>
    <row r="917">
      <c r="H917" s="8"/>
      <c r="I917" s="8"/>
      <c r="K917" s="11"/>
      <c r="M917" s="8"/>
      <c r="N917" s="11"/>
    </row>
    <row r="918">
      <c r="H918" s="8"/>
      <c r="I918" s="8"/>
      <c r="K918" s="11"/>
      <c r="M918" s="8"/>
      <c r="N918" s="11"/>
    </row>
    <row r="919">
      <c r="H919" s="8"/>
      <c r="I919" s="8"/>
      <c r="K919" s="11"/>
      <c r="M919" s="8"/>
      <c r="N919" s="11"/>
    </row>
    <row r="920">
      <c r="H920" s="8"/>
      <c r="I920" s="8"/>
      <c r="K920" s="11"/>
      <c r="M920" s="8"/>
      <c r="N920" s="11"/>
    </row>
    <row r="921">
      <c r="H921" s="8"/>
      <c r="I921" s="8"/>
      <c r="K921" s="11"/>
      <c r="M921" s="8"/>
      <c r="N921" s="11"/>
    </row>
    <row r="922">
      <c r="H922" s="8"/>
      <c r="I922" s="8"/>
      <c r="K922" s="11"/>
      <c r="M922" s="8"/>
      <c r="N922" s="11"/>
    </row>
    <row r="923">
      <c r="H923" s="8"/>
      <c r="I923" s="8"/>
      <c r="K923" s="11"/>
      <c r="M923" s="8"/>
      <c r="N923" s="11"/>
    </row>
    <row r="924">
      <c r="H924" s="8"/>
      <c r="I924" s="8"/>
      <c r="K924" s="11"/>
      <c r="M924" s="8"/>
      <c r="N924" s="11"/>
    </row>
    <row r="925">
      <c r="H925" s="8"/>
      <c r="I925" s="8"/>
      <c r="K925" s="11"/>
      <c r="M925" s="8"/>
      <c r="N925" s="11"/>
    </row>
    <row r="926">
      <c r="H926" s="8"/>
      <c r="I926" s="8"/>
      <c r="K926" s="11"/>
      <c r="M926" s="8"/>
      <c r="N926" s="11"/>
    </row>
    <row r="927">
      <c r="H927" s="8"/>
      <c r="I927" s="8"/>
      <c r="K927" s="11"/>
      <c r="M927" s="8"/>
      <c r="N927" s="11"/>
    </row>
    <row r="928">
      <c r="H928" s="8"/>
      <c r="I928" s="8"/>
      <c r="K928" s="11"/>
      <c r="M928" s="8"/>
      <c r="N928" s="11"/>
    </row>
    <row r="929">
      <c r="H929" s="8"/>
      <c r="I929" s="8"/>
      <c r="K929" s="11"/>
      <c r="M929" s="8"/>
      <c r="N929" s="11"/>
    </row>
    <row r="930">
      <c r="H930" s="8"/>
      <c r="I930" s="8"/>
      <c r="K930" s="11"/>
      <c r="M930" s="8"/>
      <c r="N930" s="11"/>
    </row>
    <row r="931">
      <c r="H931" s="8"/>
      <c r="I931" s="8"/>
      <c r="K931" s="11"/>
      <c r="M931" s="8"/>
      <c r="N931" s="11"/>
    </row>
    <row r="932">
      <c r="H932" s="8"/>
      <c r="I932" s="8"/>
      <c r="K932" s="11"/>
      <c r="M932" s="8"/>
      <c r="N932" s="11"/>
    </row>
    <row r="933">
      <c r="H933" s="8"/>
      <c r="I933" s="8"/>
      <c r="K933" s="11"/>
      <c r="M933" s="8"/>
      <c r="N933" s="11"/>
    </row>
    <row r="934">
      <c r="H934" s="8"/>
      <c r="I934" s="8"/>
      <c r="K934" s="11"/>
      <c r="M934" s="8"/>
      <c r="N934" s="11"/>
    </row>
    <row r="935">
      <c r="H935" s="8"/>
      <c r="I935" s="8"/>
      <c r="K935" s="11"/>
      <c r="M935" s="8"/>
      <c r="N935" s="11"/>
    </row>
    <row r="936">
      <c r="H936" s="8"/>
      <c r="I936" s="8"/>
      <c r="K936" s="11"/>
      <c r="M936" s="8"/>
      <c r="N936" s="11"/>
    </row>
    <row r="937">
      <c r="H937" s="8"/>
      <c r="I937" s="8"/>
      <c r="K937" s="11"/>
      <c r="M937" s="8"/>
      <c r="N937" s="11"/>
    </row>
    <row r="938">
      <c r="H938" s="8"/>
      <c r="I938" s="8"/>
      <c r="K938" s="11"/>
      <c r="M938" s="8"/>
      <c r="N938" s="11"/>
    </row>
    <row r="939">
      <c r="H939" s="8"/>
      <c r="I939" s="8"/>
      <c r="K939" s="11"/>
      <c r="M939" s="8"/>
      <c r="N939" s="11"/>
    </row>
    <row r="940">
      <c r="H940" s="8"/>
      <c r="I940" s="8"/>
      <c r="K940" s="11"/>
      <c r="M940" s="8"/>
      <c r="N940" s="11"/>
    </row>
    <row r="941">
      <c r="H941" s="8"/>
      <c r="I941" s="8"/>
      <c r="K941" s="11"/>
      <c r="M941" s="8"/>
      <c r="N941" s="11"/>
    </row>
    <row r="942">
      <c r="H942" s="8"/>
      <c r="I942" s="8"/>
      <c r="K942" s="11"/>
      <c r="M942" s="8"/>
      <c r="N942" s="11"/>
    </row>
    <row r="943">
      <c r="H943" s="8"/>
      <c r="I943" s="8"/>
      <c r="K943" s="11"/>
      <c r="M943" s="8"/>
      <c r="N943" s="11"/>
    </row>
    <row r="944">
      <c r="H944" s="8"/>
      <c r="I944" s="8"/>
      <c r="K944" s="11"/>
      <c r="M944" s="8"/>
      <c r="N944" s="11"/>
    </row>
    <row r="945">
      <c r="H945" s="8"/>
      <c r="I945" s="8"/>
      <c r="K945" s="11"/>
      <c r="M945" s="8"/>
      <c r="N945" s="11"/>
    </row>
    <row r="946">
      <c r="H946" s="8"/>
      <c r="I946" s="8"/>
      <c r="K946" s="11"/>
      <c r="M946" s="8"/>
      <c r="N946" s="11"/>
    </row>
    <row r="947">
      <c r="H947" s="8"/>
      <c r="I947" s="8"/>
      <c r="K947" s="11"/>
      <c r="M947" s="8"/>
      <c r="N947" s="11"/>
    </row>
    <row r="948">
      <c r="H948" s="8"/>
      <c r="I948" s="8"/>
      <c r="K948" s="11"/>
      <c r="M948" s="8"/>
      <c r="N948" s="11"/>
    </row>
    <row r="949">
      <c r="H949" s="8"/>
      <c r="I949" s="8"/>
      <c r="K949" s="11"/>
      <c r="M949" s="8"/>
      <c r="N949" s="11"/>
    </row>
    <row r="950">
      <c r="H950" s="8"/>
      <c r="I950" s="8"/>
      <c r="K950" s="11"/>
      <c r="M950" s="8"/>
      <c r="N950" s="11"/>
    </row>
    <row r="951">
      <c r="H951" s="8"/>
      <c r="I951" s="8"/>
      <c r="K951" s="11"/>
      <c r="M951" s="8"/>
      <c r="N951" s="11"/>
    </row>
    <row r="952">
      <c r="H952" s="8"/>
      <c r="I952" s="8"/>
      <c r="K952" s="11"/>
      <c r="M952" s="8"/>
      <c r="N952" s="11"/>
    </row>
    <row r="953">
      <c r="H953" s="8"/>
      <c r="I953" s="8"/>
      <c r="K953" s="11"/>
      <c r="M953" s="8"/>
      <c r="N953" s="11"/>
    </row>
    <row r="954">
      <c r="H954" s="8"/>
      <c r="I954" s="8"/>
      <c r="K954" s="11"/>
      <c r="M954" s="8"/>
      <c r="N954" s="11"/>
    </row>
    <row r="955">
      <c r="H955" s="8"/>
      <c r="I955" s="8"/>
      <c r="K955" s="11"/>
      <c r="M955" s="8"/>
      <c r="N955" s="11"/>
    </row>
    <row r="956">
      <c r="H956" s="8"/>
      <c r="I956" s="8"/>
      <c r="K956" s="11"/>
      <c r="M956" s="8"/>
      <c r="N956" s="11"/>
    </row>
    <row r="957">
      <c r="H957" s="8"/>
      <c r="I957" s="8"/>
      <c r="K957" s="11"/>
      <c r="M957" s="8"/>
      <c r="N957" s="11"/>
    </row>
    <row r="958">
      <c r="H958" s="8"/>
      <c r="I958" s="8"/>
      <c r="K958" s="11"/>
      <c r="M958" s="8"/>
      <c r="N958" s="11"/>
    </row>
    <row r="959">
      <c r="H959" s="8"/>
      <c r="I959" s="8"/>
      <c r="K959" s="11"/>
      <c r="M959" s="8"/>
      <c r="N959" s="11"/>
    </row>
    <row r="960">
      <c r="H960" s="8"/>
      <c r="I960" s="8"/>
      <c r="K960" s="11"/>
      <c r="M960" s="8"/>
      <c r="N960" s="11"/>
    </row>
    <row r="961">
      <c r="H961" s="8"/>
      <c r="I961" s="8"/>
      <c r="K961" s="11"/>
      <c r="M961" s="8"/>
      <c r="N961" s="11"/>
    </row>
    <row r="962">
      <c r="H962" s="8"/>
      <c r="I962" s="8"/>
      <c r="K962" s="11"/>
      <c r="M962" s="8"/>
      <c r="N962" s="11"/>
    </row>
    <row r="963">
      <c r="H963" s="8"/>
      <c r="I963" s="8"/>
      <c r="K963" s="11"/>
      <c r="M963" s="8"/>
      <c r="N963" s="11"/>
    </row>
    <row r="964">
      <c r="H964" s="8"/>
      <c r="I964" s="8"/>
      <c r="K964" s="11"/>
      <c r="M964" s="8"/>
      <c r="N964" s="11"/>
    </row>
    <row r="965">
      <c r="H965" s="8"/>
      <c r="I965" s="8"/>
      <c r="K965" s="11"/>
      <c r="M965" s="8"/>
      <c r="N965" s="11"/>
    </row>
    <row r="966">
      <c r="H966" s="8"/>
      <c r="I966" s="8"/>
      <c r="K966" s="11"/>
      <c r="M966" s="8"/>
      <c r="N966" s="11"/>
    </row>
    <row r="967">
      <c r="H967" s="8"/>
      <c r="I967" s="8"/>
      <c r="K967" s="11"/>
      <c r="M967" s="8"/>
      <c r="N967" s="11"/>
    </row>
    <row r="968">
      <c r="H968" s="8"/>
      <c r="I968" s="8"/>
      <c r="K968" s="11"/>
      <c r="M968" s="8"/>
      <c r="N968" s="11"/>
    </row>
    <row r="969">
      <c r="H969" s="8"/>
      <c r="I969" s="8"/>
      <c r="K969" s="11"/>
      <c r="M969" s="8"/>
      <c r="N969" s="11"/>
    </row>
    <row r="970">
      <c r="H970" s="8"/>
      <c r="I970" s="8"/>
      <c r="K970" s="11"/>
      <c r="M970" s="8"/>
      <c r="N970" s="11"/>
    </row>
    <row r="971">
      <c r="H971" s="8"/>
      <c r="I971" s="8"/>
      <c r="K971" s="11"/>
      <c r="M971" s="8"/>
      <c r="N971" s="11"/>
    </row>
    <row r="972">
      <c r="H972" s="8"/>
      <c r="I972" s="8"/>
      <c r="K972" s="11"/>
      <c r="M972" s="8"/>
      <c r="N972" s="11"/>
    </row>
    <row r="973">
      <c r="H973" s="8"/>
      <c r="I973" s="8"/>
      <c r="K973" s="11"/>
      <c r="M973" s="8"/>
      <c r="N973" s="11"/>
    </row>
    <row r="974">
      <c r="H974" s="8"/>
      <c r="I974" s="8"/>
      <c r="K974" s="11"/>
      <c r="M974" s="8"/>
      <c r="N974" s="11"/>
    </row>
    <row r="975">
      <c r="H975" s="8"/>
      <c r="I975" s="8"/>
      <c r="K975" s="11"/>
      <c r="M975" s="8"/>
      <c r="N975" s="11"/>
    </row>
    <row r="976">
      <c r="H976" s="8"/>
      <c r="I976" s="8"/>
      <c r="K976" s="11"/>
      <c r="M976" s="8"/>
      <c r="N976" s="11"/>
    </row>
    <row r="977">
      <c r="H977" s="8"/>
      <c r="I977" s="8"/>
      <c r="K977" s="11"/>
      <c r="M977" s="8"/>
      <c r="N977" s="11"/>
    </row>
    <row r="978">
      <c r="H978" s="8"/>
      <c r="I978" s="8"/>
      <c r="K978" s="11"/>
      <c r="M978" s="8"/>
      <c r="N978" s="11"/>
    </row>
    <row r="979">
      <c r="H979" s="8"/>
      <c r="I979" s="8"/>
      <c r="K979" s="11"/>
      <c r="M979" s="8"/>
      <c r="N979" s="11"/>
    </row>
    <row r="980">
      <c r="H980" s="8"/>
      <c r="I980" s="8"/>
      <c r="K980" s="11"/>
      <c r="M980" s="8"/>
      <c r="N980" s="11"/>
    </row>
    <row r="981">
      <c r="H981" s="8"/>
      <c r="I981" s="8"/>
      <c r="K981" s="11"/>
      <c r="M981" s="8"/>
      <c r="N981" s="11"/>
    </row>
    <row r="982">
      <c r="H982" s="8"/>
      <c r="I982" s="8"/>
      <c r="K982" s="11"/>
      <c r="M982" s="8"/>
      <c r="N982" s="11"/>
    </row>
    <row r="983">
      <c r="H983" s="8"/>
      <c r="I983" s="8"/>
      <c r="K983" s="11"/>
      <c r="M983" s="8"/>
      <c r="N983" s="11"/>
    </row>
    <row r="984">
      <c r="H984" s="8"/>
      <c r="I984" s="8"/>
      <c r="K984" s="11"/>
      <c r="M984" s="8"/>
      <c r="N984" s="11"/>
    </row>
    <row r="985">
      <c r="H985" s="8"/>
      <c r="I985" s="8"/>
      <c r="K985" s="11"/>
      <c r="M985" s="8"/>
      <c r="N985" s="11"/>
    </row>
    <row r="986">
      <c r="H986" s="8"/>
      <c r="I986" s="8"/>
      <c r="K986" s="11"/>
      <c r="M986" s="8"/>
      <c r="N986" s="11"/>
    </row>
    <row r="987">
      <c r="H987" s="8"/>
      <c r="I987" s="8"/>
      <c r="K987" s="11"/>
      <c r="M987" s="8"/>
      <c r="N987" s="11"/>
    </row>
    <row r="988">
      <c r="H988" s="8"/>
      <c r="I988" s="8"/>
      <c r="K988" s="11"/>
      <c r="M988" s="8"/>
      <c r="N988" s="11"/>
    </row>
    <row r="989">
      <c r="H989" s="8"/>
      <c r="I989" s="8"/>
      <c r="K989" s="11"/>
      <c r="M989" s="8"/>
      <c r="N989" s="11"/>
    </row>
    <row r="990">
      <c r="H990" s="8"/>
      <c r="I990" s="8"/>
      <c r="K990" s="11"/>
      <c r="M990" s="8"/>
      <c r="N990" s="11"/>
    </row>
    <row r="991">
      <c r="H991" s="8"/>
      <c r="I991" s="8"/>
      <c r="K991" s="11"/>
      <c r="M991" s="8"/>
      <c r="N991" s="11"/>
    </row>
    <row r="992">
      <c r="H992" s="8"/>
      <c r="I992" s="8"/>
      <c r="K992" s="11"/>
      <c r="M992" s="8"/>
      <c r="N992" s="11"/>
    </row>
    <row r="993">
      <c r="H993" s="8"/>
      <c r="I993" s="8"/>
      <c r="K993" s="11"/>
      <c r="M993" s="8"/>
      <c r="N993" s="11"/>
    </row>
    <row r="994">
      <c r="H994" s="8"/>
      <c r="I994" s="8"/>
      <c r="K994" s="11"/>
      <c r="M994" s="8"/>
      <c r="N994" s="11"/>
    </row>
    <row r="995">
      <c r="H995" s="8"/>
      <c r="I995" s="8"/>
      <c r="K995" s="11"/>
      <c r="M995" s="8"/>
      <c r="N995" s="11"/>
    </row>
    <row r="996">
      <c r="H996" s="8"/>
      <c r="I996" s="8"/>
      <c r="K996" s="11"/>
      <c r="M996" s="8"/>
      <c r="N996" s="11"/>
    </row>
    <row r="997">
      <c r="H997" s="8"/>
      <c r="I997" s="8"/>
      <c r="K997" s="11"/>
      <c r="M997" s="8"/>
      <c r="N997" s="11"/>
    </row>
    <row r="998">
      <c r="H998" s="8"/>
      <c r="I998" s="8"/>
      <c r="K998" s="11"/>
      <c r="M998" s="8"/>
      <c r="N998" s="11"/>
    </row>
    <row r="999">
      <c r="H999" s="8"/>
      <c r="I999" s="8"/>
      <c r="K999" s="11"/>
      <c r="M999" s="8"/>
      <c r="N999" s="11"/>
    </row>
    <row r="1000">
      <c r="H1000" s="8"/>
      <c r="I1000" s="8"/>
      <c r="K1000" s="11"/>
      <c r="M1000" s="8"/>
      <c r="N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7.63"/>
    <col customWidth="1" hidden="1" min="3" max="3" width="7.63"/>
    <col customWidth="1" min="4" max="14" width="7.63"/>
  </cols>
  <sheetData>
    <row r="1">
      <c r="A1" s="1" t="s">
        <v>6</v>
      </c>
      <c r="B1" s="1" t="s">
        <v>8</v>
      </c>
      <c r="C1" s="1" t="s">
        <v>10</v>
      </c>
      <c r="D1" s="1" t="s">
        <v>12</v>
      </c>
      <c r="E1" s="1" t="s">
        <v>15</v>
      </c>
      <c r="F1" s="1" t="s">
        <v>17</v>
      </c>
      <c r="G1" s="1" t="s">
        <v>18</v>
      </c>
      <c r="H1" s="2" t="s">
        <v>20</v>
      </c>
      <c r="I1" s="2" t="s">
        <v>21</v>
      </c>
      <c r="J1" s="1" t="s">
        <v>22</v>
      </c>
      <c r="K1" s="3" t="s">
        <v>23</v>
      </c>
      <c r="L1" s="1" t="s">
        <v>241</v>
      </c>
      <c r="M1" s="2" t="s">
        <v>242</v>
      </c>
      <c r="N1" s="3" t="s">
        <v>243</v>
      </c>
    </row>
    <row r="2">
      <c r="A2" s="1" t="s">
        <v>250</v>
      </c>
      <c r="B2" s="1">
        <v>5.0</v>
      </c>
      <c r="C2" s="12">
        <f t="shared" ref="C2:C48" si="1">24*B2</f>
        <v>120</v>
      </c>
      <c r="D2" s="12">
        <f>sumifs(Full!F$1:F1000,Full!$C$1:$C1000,$A2)</f>
        <v>66</v>
      </c>
      <c r="E2" s="12">
        <f>sumifs(Full!G$1:G1000,Full!$C$1:$C1000,$A2)</f>
        <v>14</v>
      </c>
      <c r="F2" s="12">
        <f>sumifs(Full!H$1:H1000,Full!$C$1:$C1000,$A2)</f>
        <v>14</v>
      </c>
      <c r="G2" s="12">
        <f t="shared" ref="G2:G48" si="2">sum(D2:F2)</f>
        <v>94</v>
      </c>
      <c r="H2" s="13">
        <f t="shared" ref="H2:H48" si="3">G2/C2</f>
        <v>0.7833333333</v>
      </c>
      <c r="I2" s="13">
        <f t="shared" ref="I2:I48" si="4">D2/G2</f>
        <v>0.7021276596</v>
      </c>
      <c r="J2" s="12">
        <f t="shared" ref="J2:J48" si="5">4*D2-4*F2</f>
        <v>208</v>
      </c>
      <c r="K2" s="15">
        <f t="shared" ref="K2:K48" si="6">J2/B2</f>
        <v>41.6</v>
      </c>
      <c r="L2" s="12">
        <f>countifs(PrelimRaw!$C$1:$C1000,14,PrelimRaw!$F$1:$F1000,A2)</f>
        <v>43</v>
      </c>
      <c r="M2" s="13">
        <f t="shared" ref="M2:M48" si="7">L2/D2</f>
        <v>0.6515151515</v>
      </c>
      <c r="N2" s="15">
        <f t="shared" ref="N2:N48" si="8">(J2+10*L2)/B2</f>
        <v>127.6</v>
      </c>
    </row>
    <row r="3">
      <c r="A3" s="1" t="s">
        <v>244</v>
      </c>
      <c r="B3" s="1">
        <v>8.0</v>
      </c>
      <c r="C3" s="12">
        <f t="shared" si="1"/>
        <v>192</v>
      </c>
      <c r="D3" s="12">
        <f>sumifs(Full!F$1:F1000,Full!$C$1:$C1000,$A3)</f>
        <v>104</v>
      </c>
      <c r="E3" s="12">
        <f>sumifs(Full!G$1:G1000,Full!$C$1:$C1000,$A3)</f>
        <v>28</v>
      </c>
      <c r="F3" s="12">
        <f>sumifs(Full!H$1:H1000,Full!$C$1:$C1000,$A3)</f>
        <v>11</v>
      </c>
      <c r="G3" s="12">
        <f t="shared" si="2"/>
        <v>143</v>
      </c>
      <c r="H3" s="13">
        <f t="shared" si="3"/>
        <v>0.7447916667</v>
      </c>
      <c r="I3" s="13">
        <f t="shared" si="4"/>
        <v>0.7272727273</v>
      </c>
      <c r="J3" s="12">
        <f t="shared" si="5"/>
        <v>372</v>
      </c>
      <c r="K3" s="15">
        <f t="shared" si="6"/>
        <v>46.5</v>
      </c>
      <c r="L3" s="12">
        <f>countifs(PrelimRaw!$C$1:$C1000,14,PrelimRaw!$F$1:$F1000,A3)</f>
        <v>59</v>
      </c>
      <c r="M3" s="13">
        <f t="shared" si="7"/>
        <v>0.5673076923</v>
      </c>
      <c r="N3" s="15">
        <f t="shared" si="8"/>
        <v>120.25</v>
      </c>
    </row>
    <row r="4">
      <c r="A4" s="1" t="s">
        <v>255</v>
      </c>
      <c r="B4" s="1">
        <v>5.0</v>
      </c>
      <c r="C4" s="12">
        <f t="shared" si="1"/>
        <v>120</v>
      </c>
      <c r="D4" s="12">
        <f>sumifs(Full!F$1:F1000,Full!$C$1:$C1000,$A4)</f>
        <v>63</v>
      </c>
      <c r="E4" s="12">
        <f>sumifs(Full!G$1:G1000,Full!$C$1:$C1000,$A4)</f>
        <v>14</v>
      </c>
      <c r="F4" s="12">
        <f>sumifs(Full!H$1:H1000,Full!$C$1:$C1000,$A4)</f>
        <v>4</v>
      </c>
      <c r="G4" s="12">
        <f t="shared" si="2"/>
        <v>81</v>
      </c>
      <c r="H4" s="13">
        <f t="shared" si="3"/>
        <v>0.675</v>
      </c>
      <c r="I4" s="13">
        <f t="shared" si="4"/>
        <v>0.7777777778</v>
      </c>
      <c r="J4" s="12">
        <f t="shared" si="5"/>
        <v>236</v>
      </c>
      <c r="K4" s="15">
        <f t="shared" si="6"/>
        <v>47.2</v>
      </c>
      <c r="L4" s="12">
        <f>countifs(PrelimRaw!$C$1:$C1000,14,PrelimRaw!$F$1:$F1000,A4)</f>
        <v>33</v>
      </c>
      <c r="M4" s="13">
        <f t="shared" si="7"/>
        <v>0.5238095238</v>
      </c>
      <c r="N4" s="15">
        <f t="shared" si="8"/>
        <v>113.2</v>
      </c>
    </row>
    <row r="5">
      <c r="A5" s="1" t="s">
        <v>256</v>
      </c>
      <c r="B5" s="1">
        <v>5.0</v>
      </c>
      <c r="C5" s="12">
        <f t="shared" si="1"/>
        <v>120</v>
      </c>
      <c r="D5" s="12">
        <f>sumifs(Full!F$1:F1000,Full!$C$1:$C1000,$A5)</f>
        <v>54</v>
      </c>
      <c r="E5" s="12">
        <f>sumifs(Full!G$1:G1000,Full!$C$1:$C1000,$A5)</f>
        <v>19</v>
      </c>
      <c r="F5" s="12">
        <f>sumifs(Full!H$1:H1000,Full!$C$1:$C1000,$A5)</f>
        <v>10</v>
      </c>
      <c r="G5" s="12">
        <f t="shared" si="2"/>
        <v>83</v>
      </c>
      <c r="H5" s="13">
        <f t="shared" si="3"/>
        <v>0.6916666667</v>
      </c>
      <c r="I5" s="13">
        <f t="shared" si="4"/>
        <v>0.6506024096</v>
      </c>
      <c r="J5" s="12">
        <f t="shared" si="5"/>
        <v>176</v>
      </c>
      <c r="K5" s="15">
        <f t="shared" si="6"/>
        <v>35.2</v>
      </c>
      <c r="L5" s="12">
        <f>countifs(PrelimRaw!$C$1:$C1000,14,PrelimRaw!$F$1:$F1000,A5)</f>
        <v>38</v>
      </c>
      <c r="M5" s="13">
        <f t="shared" si="7"/>
        <v>0.7037037037</v>
      </c>
      <c r="N5" s="15">
        <f t="shared" si="8"/>
        <v>111.2</v>
      </c>
    </row>
    <row r="6">
      <c r="A6" s="1" t="s">
        <v>258</v>
      </c>
      <c r="B6" s="1">
        <v>5.0</v>
      </c>
      <c r="C6" s="12">
        <f t="shared" si="1"/>
        <v>120</v>
      </c>
      <c r="D6" s="12">
        <f>sumifs(Full!F$1:F1000,Full!$C$1:$C1000,$A6)</f>
        <v>58</v>
      </c>
      <c r="E6" s="12">
        <f>sumifs(Full!G$1:G1000,Full!$C$1:$C1000,$A6)</f>
        <v>19</v>
      </c>
      <c r="F6" s="12">
        <f>sumifs(Full!H$1:H1000,Full!$C$1:$C1000,$A6)</f>
        <v>12</v>
      </c>
      <c r="G6" s="12">
        <f t="shared" si="2"/>
        <v>89</v>
      </c>
      <c r="H6" s="13">
        <f t="shared" si="3"/>
        <v>0.7416666667</v>
      </c>
      <c r="I6" s="13">
        <f t="shared" si="4"/>
        <v>0.6516853933</v>
      </c>
      <c r="J6" s="12">
        <f t="shared" si="5"/>
        <v>184</v>
      </c>
      <c r="K6" s="15">
        <f t="shared" si="6"/>
        <v>36.8</v>
      </c>
      <c r="L6" s="12">
        <f>countifs(PrelimRaw!$C$1:$C1000,14,PrelimRaw!$F$1:$F1000,A6)</f>
        <v>37</v>
      </c>
      <c r="M6" s="13">
        <f t="shared" si="7"/>
        <v>0.6379310345</v>
      </c>
      <c r="N6" s="15">
        <f t="shared" si="8"/>
        <v>110.8</v>
      </c>
    </row>
    <row r="7">
      <c r="A7" s="1" t="s">
        <v>260</v>
      </c>
      <c r="B7" s="1">
        <v>5.0</v>
      </c>
      <c r="C7" s="12">
        <f t="shared" si="1"/>
        <v>120</v>
      </c>
      <c r="D7" s="12">
        <f>sumifs(Full!F$1:F1000,Full!$C$1:$C1000,$A7)</f>
        <v>53</v>
      </c>
      <c r="E7" s="12">
        <f>sumifs(Full!G$1:G1000,Full!$C$1:$C1000,$A7)</f>
        <v>18</v>
      </c>
      <c r="F7" s="12">
        <f>sumifs(Full!H$1:H1000,Full!$C$1:$C1000,$A7)</f>
        <v>5</v>
      </c>
      <c r="G7" s="12">
        <f t="shared" si="2"/>
        <v>76</v>
      </c>
      <c r="H7" s="13">
        <f t="shared" si="3"/>
        <v>0.6333333333</v>
      </c>
      <c r="I7" s="13">
        <f t="shared" si="4"/>
        <v>0.6973684211</v>
      </c>
      <c r="J7" s="12">
        <f t="shared" si="5"/>
        <v>192</v>
      </c>
      <c r="K7" s="15">
        <f t="shared" si="6"/>
        <v>38.4</v>
      </c>
      <c r="L7" s="12">
        <f>countifs(PrelimRaw!$C$1:$C1000,14,PrelimRaw!$F$1:$F1000,A7)</f>
        <v>34</v>
      </c>
      <c r="M7" s="13">
        <f t="shared" si="7"/>
        <v>0.641509434</v>
      </c>
      <c r="N7" s="15">
        <f t="shared" si="8"/>
        <v>106.4</v>
      </c>
    </row>
    <row r="8">
      <c r="A8" s="1" t="s">
        <v>245</v>
      </c>
      <c r="B8" s="1">
        <v>10.0</v>
      </c>
      <c r="C8" s="12">
        <f t="shared" si="1"/>
        <v>240</v>
      </c>
      <c r="D8" s="12">
        <f>sumifs(Full!F$1:F1000,Full!$C$1:$C1000,$A8)</f>
        <v>124</v>
      </c>
      <c r="E8" s="12">
        <f>sumifs(Full!G$1:G1000,Full!$C$1:$C1000,$A8)</f>
        <v>53</v>
      </c>
      <c r="F8" s="12">
        <f>sumifs(Full!H$1:H1000,Full!$C$1:$C1000,$A8)</f>
        <v>10</v>
      </c>
      <c r="G8" s="12">
        <f t="shared" si="2"/>
        <v>187</v>
      </c>
      <c r="H8" s="13">
        <f t="shared" si="3"/>
        <v>0.7791666667</v>
      </c>
      <c r="I8" s="13">
        <f t="shared" si="4"/>
        <v>0.6631016043</v>
      </c>
      <c r="J8" s="12">
        <f t="shared" si="5"/>
        <v>456</v>
      </c>
      <c r="K8" s="15">
        <f t="shared" si="6"/>
        <v>45.6</v>
      </c>
      <c r="L8" s="12">
        <f>countifs(PrelimRaw!$C$1:$C1000,14,PrelimRaw!$F$1:$F1000,A8)</f>
        <v>55</v>
      </c>
      <c r="M8" s="13">
        <f t="shared" si="7"/>
        <v>0.4435483871</v>
      </c>
      <c r="N8" s="15">
        <f t="shared" si="8"/>
        <v>100.6</v>
      </c>
    </row>
    <row r="9">
      <c r="A9" s="1" t="s">
        <v>264</v>
      </c>
      <c r="B9" s="1">
        <v>5.0</v>
      </c>
      <c r="C9" s="12">
        <f t="shared" si="1"/>
        <v>120</v>
      </c>
      <c r="D9" s="12">
        <f>sumifs(Full!F$1:F1000,Full!$C$1:$C1000,$A9)</f>
        <v>57</v>
      </c>
      <c r="E9" s="12">
        <f>sumifs(Full!G$1:G1000,Full!$C$1:$C1000,$A9)</f>
        <v>23</v>
      </c>
      <c r="F9" s="12">
        <f>sumifs(Full!H$1:H1000,Full!$C$1:$C1000,$A9)</f>
        <v>3</v>
      </c>
      <c r="G9" s="12">
        <f t="shared" si="2"/>
        <v>83</v>
      </c>
      <c r="H9" s="13">
        <f t="shared" si="3"/>
        <v>0.6916666667</v>
      </c>
      <c r="I9" s="13">
        <f t="shared" si="4"/>
        <v>0.686746988</v>
      </c>
      <c r="J9" s="12">
        <f t="shared" si="5"/>
        <v>216</v>
      </c>
      <c r="K9" s="15">
        <f t="shared" si="6"/>
        <v>43.2</v>
      </c>
      <c r="L9" s="12">
        <f>countifs(PrelimRaw!$C$1:$C1000,14,PrelimRaw!$F$1:$F1000,A9)</f>
        <v>28</v>
      </c>
      <c r="M9" s="13">
        <f t="shared" si="7"/>
        <v>0.4912280702</v>
      </c>
      <c r="N9" s="15">
        <f t="shared" si="8"/>
        <v>99.2</v>
      </c>
    </row>
    <row r="10">
      <c r="A10" s="1" t="s">
        <v>265</v>
      </c>
      <c r="B10" s="1">
        <v>5.0</v>
      </c>
      <c r="C10" s="12">
        <f t="shared" si="1"/>
        <v>120</v>
      </c>
      <c r="D10" s="12">
        <f>sumifs(Full!F$1:F1000,Full!$C$1:$C1000,$A10)</f>
        <v>55</v>
      </c>
      <c r="E10" s="12">
        <f>sumifs(Full!G$1:G1000,Full!$C$1:$C1000,$A10)</f>
        <v>26</v>
      </c>
      <c r="F10" s="12">
        <f>sumifs(Full!H$1:H1000,Full!$C$1:$C1000,$A10)</f>
        <v>14</v>
      </c>
      <c r="G10" s="12">
        <f t="shared" si="2"/>
        <v>95</v>
      </c>
      <c r="H10" s="13">
        <f t="shared" si="3"/>
        <v>0.7916666667</v>
      </c>
      <c r="I10" s="13">
        <f t="shared" si="4"/>
        <v>0.5789473684</v>
      </c>
      <c r="J10" s="12">
        <f t="shared" si="5"/>
        <v>164</v>
      </c>
      <c r="K10" s="15">
        <f t="shared" si="6"/>
        <v>32.8</v>
      </c>
      <c r="L10" s="12">
        <f>countifs(PrelimRaw!$C$1:$C1000,14,PrelimRaw!$F$1:$F1000,A10)</f>
        <v>33</v>
      </c>
      <c r="M10" s="13">
        <f t="shared" si="7"/>
        <v>0.6</v>
      </c>
      <c r="N10" s="15">
        <f t="shared" si="8"/>
        <v>98.8</v>
      </c>
    </row>
    <row r="11">
      <c r="A11" s="1" t="s">
        <v>246</v>
      </c>
      <c r="B11" s="1">
        <v>9.0</v>
      </c>
      <c r="C11" s="12">
        <f t="shared" si="1"/>
        <v>216</v>
      </c>
      <c r="D11" s="12">
        <f>sumifs(Full!F$1:F1000,Full!$C$1:$C1000,$A11)</f>
        <v>114</v>
      </c>
      <c r="E11" s="12">
        <f>sumifs(Full!G$1:G1000,Full!$C$1:$C1000,$A11)</f>
        <v>51</v>
      </c>
      <c r="F11" s="12">
        <f>sumifs(Full!H$1:H1000,Full!$C$1:$C1000,$A11)</f>
        <v>20</v>
      </c>
      <c r="G11" s="12">
        <f t="shared" si="2"/>
        <v>185</v>
      </c>
      <c r="H11" s="13">
        <f t="shared" si="3"/>
        <v>0.8564814815</v>
      </c>
      <c r="I11" s="13">
        <f t="shared" si="4"/>
        <v>0.6162162162</v>
      </c>
      <c r="J11" s="12">
        <f t="shared" si="5"/>
        <v>376</v>
      </c>
      <c r="K11" s="15">
        <f t="shared" si="6"/>
        <v>41.77777778</v>
      </c>
      <c r="L11" s="12">
        <f>countifs(PrelimRaw!$C$1:$C1000,14,PrelimRaw!$F$1:$F1000,A11)</f>
        <v>51</v>
      </c>
      <c r="M11" s="13">
        <f t="shared" si="7"/>
        <v>0.4473684211</v>
      </c>
      <c r="N11" s="15">
        <f t="shared" si="8"/>
        <v>98.44444444</v>
      </c>
    </row>
    <row r="12">
      <c r="A12" s="1" t="s">
        <v>266</v>
      </c>
      <c r="B12" s="1">
        <v>5.0</v>
      </c>
      <c r="C12" s="12">
        <f t="shared" si="1"/>
        <v>120</v>
      </c>
      <c r="D12" s="12">
        <f>sumifs(Full!F$1:F1000,Full!$C$1:$C1000,$A12)</f>
        <v>50</v>
      </c>
      <c r="E12" s="12">
        <f>sumifs(Full!G$1:G1000,Full!$C$1:$C1000,$A12)</f>
        <v>29</v>
      </c>
      <c r="F12" s="12">
        <f>sumifs(Full!H$1:H1000,Full!$C$1:$C1000,$A12)</f>
        <v>1</v>
      </c>
      <c r="G12" s="12">
        <f t="shared" si="2"/>
        <v>80</v>
      </c>
      <c r="H12" s="13">
        <f t="shared" si="3"/>
        <v>0.6666666667</v>
      </c>
      <c r="I12" s="13">
        <f t="shared" si="4"/>
        <v>0.625</v>
      </c>
      <c r="J12" s="12">
        <f t="shared" si="5"/>
        <v>196</v>
      </c>
      <c r="K12" s="15">
        <f t="shared" si="6"/>
        <v>39.2</v>
      </c>
      <c r="L12" s="12">
        <f>countifs(PrelimRaw!$C$1:$C1000,14,PrelimRaw!$F$1:$F1000,A12)</f>
        <v>29</v>
      </c>
      <c r="M12" s="13">
        <f t="shared" si="7"/>
        <v>0.58</v>
      </c>
      <c r="N12" s="15">
        <f t="shared" si="8"/>
        <v>97.2</v>
      </c>
    </row>
    <row r="13">
      <c r="A13" s="1" t="s">
        <v>267</v>
      </c>
      <c r="B13" s="1">
        <v>5.0</v>
      </c>
      <c r="C13" s="12">
        <f t="shared" si="1"/>
        <v>120</v>
      </c>
      <c r="D13" s="12">
        <f>sumifs(Full!F$1:F1000,Full!$C$1:$C1000,$A13)</f>
        <v>51</v>
      </c>
      <c r="E13" s="12">
        <f>sumifs(Full!G$1:G1000,Full!$C$1:$C1000,$A13)</f>
        <v>22</v>
      </c>
      <c r="F13" s="12">
        <f>sumifs(Full!H$1:H1000,Full!$C$1:$C1000,$A13)</f>
        <v>3</v>
      </c>
      <c r="G13" s="12">
        <f t="shared" si="2"/>
        <v>76</v>
      </c>
      <c r="H13" s="13">
        <f t="shared" si="3"/>
        <v>0.6333333333</v>
      </c>
      <c r="I13" s="13">
        <f t="shared" si="4"/>
        <v>0.6710526316</v>
      </c>
      <c r="J13" s="12">
        <f t="shared" si="5"/>
        <v>192</v>
      </c>
      <c r="K13" s="15">
        <f t="shared" si="6"/>
        <v>38.4</v>
      </c>
      <c r="L13" s="12">
        <f>countifs(PrelimRaw!$C$1:$C1000,14,PrelimRaw!$F$1:$F1000,A13)</f>
        <v>29</v>
      </c>
      <c r="M13" s="13">
        <f t="shared" si="7"/>
        <v>0.568627451</v>
      </c>
      <c r="N13" s="15">
        <f t="shared" si="8"/>
        <v>96.4</v>
      </c>
    </row>
    <row r="14">
      <c r="A14" s="1" t="s">
        <v>268</v>
      </c>
      <c r="B14" s="1">
        <v>5.0</v>
      </c>
      <c r="C14" s="12">
        <f t="shared" si="1"/>
        <v>120</v>
      </c>
      <c r="D14" s="12">
        <f>sumifs(Full!F$1:F1000,Full!$C$1:$C1000,$A14)</f>
        <v>56</v>
      </c>
      <c r="E14" s="12">
        <f>sumifs(Full!G$1:G1000,Full!$C$1:$C1000,$A14)</f>
        <v>26</v>
      </c>
      <c r="F14" s="12">
        <f>sumifs(Full!H$1:H1000,Full!$C$1:$C1000,$A14)</f>
        <v>1</v>
      </c>
      <c r="G14" s="12">
        <f t="shared" si="2"/>
        <v>83</v>
      </c>
      <c r="H14" s="13">
        <f t="shared" si="3"/>
        <v>0.6916666667</v>
      </c>
      <c r="I14" s="13">
        <f t="shared" si="4"/>
        <v>0.6746987952</v>
      </c>
      <c r="J14" s="12">
        <f t="shared" si="5"/>
        <v>220</v>
      </c>
      <c r="K14" s="15">
        <f t="shared" si="6"/>
        <v>44</v>
      </c>
      <c r="L14" s="12">
        <f>countifs(PrelimRaw!$C$1:$C1000,14,PrelimRaw!$F$1:$F1000,A14)</f>
        <v>26</v>
      </c>
      <c r="M14" s="13">
        <f t="shared" si="7"/>
        <v>0.4642857143</v>
      </c>
      <c r="N14" s="15">
        <f t="shared" si="8"/>
        <v>96</v>
      </c>
    </row>
    <row r="15">
      <c r="A15" s="1" t="s">
        <v>253</v>
      </c>
      <c r="B15" s="1">
        <v>7.0</v>
      </c>
      <c r="C15" s="12">
        <f t="shared" si="1"/>
        <v>168</v>
      </c>
      <c r="D15" s="12">
        <f>sumifs(Full!F$1:F1000,Full!$C$1:$C1000,$A15)</f>
        <v>79</v>
      </c>
      <c r="E15" s="12">
        <f>sumifs(Full!G$1:G1000,Full!$C$1:$C1000,$A15)</f>
        <v>31</v>
      </c>
      <c r="F15" s="12">
        <f>sumifs(Full!H$1:H1000,Full!$C$1:$C1000,$A15)</f>
        <v>2</v>
      </c>
      <c r="G15" s="12">
        <f t="shared" si="2"/>
        <v>112</v>
      </c>
      <c r="H15" s="13">
        <f t="shared" si="3"/>
        <v>0.6666666667</v>
      </c>
      <c r="I15" s="13">
        <f t="shared" si="4"/>
        <v>0.7053571429</v>
      </c>
      <c r="J15" s="12">
        <f t="shared" si="5"/>
        <v>308</v>
      </c>
      <c r="K15" s="15">
        <f t="shared" si="6"/>
        <v>44</v>
      </c>
      <c r="L15" s="12">
        <f>countifs(PrelimRaw!$C$1:$C1000,14,PrelimRaw!$F$1:$F1000,A15)</f>
        <v>36</v>
      </c>
      <c r="M15" s="13">
        <f t="shared" si="7"/>
        <v>0.4556962025</v>
      </c>
      <c r="N15" s="15">
        <f t="shared" si="8"/>
        <v>95.42857143</v>
      </c>
    </row>
    <row r="16">
      <c r="A16" s="1" t="s">
        <v>248</v>
      </c>
      <c r="B16" s="1">
        <v>8.0</v>
      </c>
      <c r="C16" s="12">
        <f t="shared" si="1"/>
        <v>192</v>
      </c>
      <c r="D16" s="12">
        <f>sumifs(Full!F$1:F1000,Full!$C$1:$C1000,$A16)</f>
        <v>90</v>
      </c>
      <c r="E16" s="12">
        <f>sumifs(Full!G$1:G1000,Full!$C$1:$C1000,$A16)</f>
        <v>42</v>
      </c>
      <c r="F16" s="12">
        <f>sumifs(Full!H$1:H1000,Full!$C$1:$C1000,$A16)</f>
        <v>18</v>
      </c>
      <c r="G16" s="12">
        <f t="shared" si="2"/>
        <v>150</v>
      </c>
      <c r="H16" s="13">
        <f t="shared" si="3"/>
        <v>0.78125</v>
      </c>
      <c r="I16" s="13">
        <f t="shared" si="4"/>
        <v>0.6</v>
      </c>
      <c r="J16" s="12">
        <f t="shared" si="5"/>
        <v>288</v>
      </c>
      <c r="K16" s="15">
        <f t="shared" si="6"/>
        <v>36</v>
      </c>
      <c r="L16" s="12">
        <f>countifs(PrelimRaw!$C$1:$C1000,14,PrelimRaw!$F$1:$F1000,A16)</f>
        <v>47</v>
      </c>
      <c r="M16" s="13">
        <f t="shared" si="7"/>
        <v>0.5222222222</v>
      </c>
      <c r="N16" s="15">
        <f t="shared" si="8"/>
        <v>94.75</v>
      </c>
    </row>
    <row r="17">
      <c r="A17" s="1" t="s">
        <v>262</v>
      </c>
      <c r="B17" s="1">
        <v>6.0</v>
      </c>
      <c r="C17" s="12">
        <f t="shared" si="1"/>
        <v>144</v>
      </c>
      <c r="D17" s="12">
        <f>sumifs(Full!F$1:F1000,Full!$C$1:$C1000,$A17)</f>
        <v>68</v>
      </c>
      <c r="E17" s="12">
        <f>sumifs(Full!G$1:G1000,Full!$C$1:$C1000,$A17)</f>
        <v>33</v>
      </c>
      <c r="F17" s="12">
        <f>sumifs(Full!H$1:H1000,Full!$C$1:$C1000,$A17)</f>
        <v>12</v>
      </c>
      <c r="G17" s="12">
        <f t="shared" si="2"/>
        <v>113</v>
      </c>
      <c r="H17" s="13">
        <f t="shared" si="3"/>
        <v>0.7847222222</v>
      </c>
      <c r="I17" s="13">
        <f t="shared" si="4"/>
        <v>0.6017699115</v>
      </c>
      <c r="J17" s="12">
        <f t="shared" si="5"/>
        <v>224</v>
      </c>
      <c r="K17" s="15">
        <f t="shared" si="6"/>
        <v>37.33333333</v>
      </c>
      <c r="L17" s="12">
        <f>countifs(PrelimRaw!$C$1:$C1000,14,PrelimRaw!$F$1:$F1000,A17)</f>
        <v>34</v>
      </c>
      <c r="M17" s="13">
        <f t="shared" si="7"/>
        <v>0.5</v>
      </c>
      <c r="N17" s="15">
        <f t="shared" si="8"/>
        <v>94</v>
      </c>
    </row>
    <row r="18">
      <c r="A18" s="1" t="s">
        <v>254</v>
      </c>
      <c r="B18" s="1">
        <v>7.0</v>
      </c>
      <c r="C18" s="12">
        <f t="shared" si="1"/>
        <v>168</v>
      </c>
      <c r="D18" s="12">
        <f>sumifs(Full!F$1:F1000,Full!$C$1:$C1000,$A18)</f>
        <v>86</v>
      </c>
      <c r="E18" s="12">
        <f>sumifs(Full!G$1:G1000,Full!$C$1:$C1000,$A18)</f>
        <v>33</v>
      </c>
      <c r="F18" s="12">
        <f>sumifs(Full!H$1:H1000,Full!$C$1:$C1000,$A18)</f>
        <v>9</v>
      </c>
      <c r="G18" s="12">
        <f t="shared" si="2"/>
        <v>128</v>
      </c>
      <c r="H18" s="13">
        <f t="shared" si="3"/>
        <v>0.7619047619</v>
      </c>
      <c r="I18" s="13">
        <f t="shared" si="4"/>
        <v>0.671875</v>
      </c>
      <c r="J18" s="12">
        <f t="shared" si="5"/>
        <v>308</v>
      </c>
      <c r="K18" s="15">
        <f t="shared" si="6"/>
        <v>44</v>
      </c>
      <c r="L18" s="12">
        <f>countifs(PrelimRaw!$C$1:$C1000,14,PrelimRaw!$F$1:$F1000,A18)</f>
        <v>35</v>
      </c>
      <c r="M18" s="13">
        <f t="shared" si="7"/>
        <v>0.4069767442</v>
      </c>
      <c r="N18" s="15">
        <f t="shared" si="8"/>
        <v>94</v>
      </c>
    </row>
    <row r="19">
      <c r="A19" s="1" t="s">
        <v>259</v>
      </c>
      <c r="B19" s="1">
        <v>6.0</v>
      </c>
      <c r="C19" s="12">
        <f t="shared" si="1"/>
        <v>144</v>
      </c>
      <c r="D19" s="12">
        <f>sumifs(Full!F$1:F1000,Full!$C$1:$C1000,$A19)</f>
        <v>60</v>
      </c>
      <c r="E19" s="12">
        <f>sumifs(Full!G$1:G1000,Full!$C$1:$C1000,$A19)</f>
        <v>38</v>
      </c>
      <c r="F19" s="12">
        <f>sumifs(Full!H$1:H1000,Full!$C$1:$C1000,$A19)</f>
        <v>6</v>
      </c>
      <c r="G19" s="12">
        <f t="shared" si="2"/>
        <v>104</v>
      </c>
      <c r="H19" s="13">
        <f t="shared" si="3"/>
        <v>0.7222222222</v>
      </c>
      <c r="I19" s="13">
        <f t="shared" si="4"/>
        <v>0.5769230769</v>
      </c>
      <c r="J19" s="12">
        <f t="shared" si="5"/>
        <v>216</v>
      </c>
      <c r="K19" s="15">
        <f t="shared" si="6"/>
        <v>36</v>
      </c>
      <c r="L19" s="12">
        <f>countifs(PrelimRaw!$C$1:$C1000,14,PrelimRaw!$F$1:$F1000,A19)</f>
        <v>34</v>
      </c>
      <c r="M19" s="13">
        <f t="shared" si="7"/>
        <v>0.5666666667</v>
      </c>
      <c r="N19" s="15">
        <f t="shared" si="8"/>
        <v>92.66666667</v>
      </c>
    </row>
    <row r="20">
      <c r="A20" s="1" t="s">
        <v>270</v>
      </c>
      <c r="B20" s="1">
        <v>5.0</v>
      </c>
      <c r="C20" s="12">
        <f t="shared" si="1"/>
        <v>120</v>
      </c>
      <c r="D20" s="12">
        <f>sumifs(Full!F$1:F1000,Full!$C$1:$C1000,$A20)</f>
        <v>43</v>
      </c>
      <c r="E20" s="12">
        <f>sumifs(Full!G$1:G1000,Full!$C$1:$C1000,$A20)</f>
        <v>27</v>
      </c>
      <c r="F20" s="12">
        <f>sumifs(Full!H$1:H1000,Full!$C$1:$C1000,$A20)</f>
        <v>1</v>
      </c>
      <c r="G20" s="12">
        <f t="shared" si="2"/>
        <v>71</v>
      </c>
      <c r="H20" s="13">
        <f t="shared" si="3"/>
        <v>0.5916666667</v>
      </c>
      <c r="I20" s="13">
        <f t="shared" si="4"/>
        <v>0.6056338028</v>
      </c>
      <c r="J20" s="12">
        <f t="shared" si="5"/>
        <v>168</v>
      </c>
      <c r="K20" s="15">
        <f t="shared" si="6"/>
        <v>33.6</v>
      </c>
      <c r="L20" s="12">
        <f>countifs(PrelimRaw!$C$1:$C1000,14,PrelimRaw!$F$1:$F1000,A20)</f>
        <v>29</v>
      </c>
      <c r="M20" s="13">
        <f t="shared" si="7"/>
        <v>0.6744186047</v>
      </c>
      <c r="N20" s="15">
        <f t="shared" si="8"/>
        <v>91.6</v>
      </c>
    </row>
    <row r="21">
      <c r="A21" s="1" t="s">
        <v>257</v>
      </c>
      <c r="B21" s="1">
        <v>7.0</v>
      </c>
      <c r="C21" s="12">
        <f t="shared" si="1"/>
        <v>168</v>
      </c>
      <c r="D21" s="12">
        <f>sumifs(Full!F$1:F1000,Full!$C$1:$C1000,$A21)</f>
        <v>82</v>
      </c>
      <c r="E21" s="12">
        <f>sumifs(Full!G$1:G1000,Full!$C$1:$C1000,$A21)</f>
        <v>36</v>
      </c>
      <c r="F21" s="12">
        <f>sumifs(Full!H$1:H1000,Full!$C$1:$C1000,$A21)</f>
        <v>12</v>
      </c>
      <c r="G21" s="12">
        <f t="shared" si="2"/>
        <v>130</v>
      </c>
      <c r="H21" s="13">
        <f t="shared" si="3"/>
        <v>0.7738095238</v>
      </c>
      <c r="I21" s="13">
        <f t="shared" si="4"/>
        <v>0.6307692308</v>
      </c>
      <c r="J21" s="12">
        <f t="shared" si="5"/>
        <v>280</v>
      </c>
      <c r="K21" s="15">
        <f t="shared" si="6"/>
        <v>40</v>
      </c>
      <c r="L21" s="12">
        <f>countifs(PrelimRaw!$C$1:$C1000,14,PrelimRaw!$F$1:$F1000,A21)</f>
        <v>36</v>
      </c>
      <c r="M21" s="13">
        <f t="shared" si="7"/>
        <v>0.4390243902</v>
      </c>
      <c r="N21" s="15">
        <f t="shared" si="8"/>
        <v>91.42857143</v>
      </c>
    </row>
    <row r="22">
      <c r="A22" s="1" t="s">
        <v>263</v>
      </c>
      <c r="B22" s="1">
        <v>6.0</v>
      </c>
      <c r="C22" s="12">
        <f t="shared" si="1"/>
        <v>144</v>
      </c>
      <c r="D22" s="12">
        <f>sumifs(Full!F$1:F1000,Full!$C$1:$C1000,$A22)</f>
        <v>61</v>
      </c>
      <c r="E22" s="12">
        <f>sumifs(Full!G$1:G1000,Full!$C$1:$C1000,$A22)</f>
        <v>35</v>
      </c>
      <c r="F22" s="12">
        <f>sumifs(Full!H$1:H1000,Full!$C$1:$C1000,$A22)</f>
        <v>12</v>
      </c>
      <c r="G22" s="12">
        <f t="shared" si="2"/>
        <v>108</v>
      </c>
      <c r="H22" s="13">
        <f t="shared" si="3"/>
        <v>0.75</v>
      </c>
      <c r="I22" s="13">
        <f t="shared" si="4"/>
        <v>0.5648148148</v>
      </c>
      <c r="J22" s="12">
        <f t="shared" si="5"/>
        <v>196</v>
      </c>
      <c r="K22" s="15">
        <f t="shared" si="6"/>
        <v>32.66666667</v>
      </c>
      <c r="L22" s="12">
        <f>countifs(PrelimRaw!$C$1:$C1000,14,PrelimRaw!$F$1:$F1000,A22)</f>
        <v>33</v>
      </c>
      <c r="M22" s="13">
        <f t="shared" si="7"/>
        <v>0.5409836066</v>
      </c>
      <c r="N22" s="15">
        <f t="shared" si="8"/>
        <v>87.66666667</v>
      </c>
    </row>
    <row r="23">
      <c r="A23" s="1" t="s">
        <v>271</v>
      </c>
      <c r="B23" s="1">
        <v>5.0</v>
      </c>
      <c r="C23" s="12">
        <f t="shared" si="1"/>
        <v>120</v>
      </c>
      <c r="D23" s="12">
        <f>sumifs(Full!F$1:F1000,Full!$C$1:$C1000,$A23)</f>
        <v>48</v>
      </c>
      <c r="E23" s="12">
        <f>sumifs(Full!G$1:G1000,Full!$C$1:$C1000,$A23)</f>
        <v>25</v>
      </c>
      <c r="F23" s="12">
        <f>sumifs(Full!H$1:H1000,Full!$C$1:$C1000,$A23)</f>
        <v>6</v>
      </c>
      <c r="G23" s="12">
        <f t="shared" si="2"/>
        <v>79</v>
      </c>
      <c r="H23" s="13">
        <f t="shared" si="3"/>
        <v>0.6583333333</v>
      </c>
      <c r="I23" s="13">
        <f t="shared" si="4"/>
        <v>0.6075949367</v>
      </c>
      <c r="J23" s="12">
        <f t="shared" si="5"/>
        <v>168</v>
      </c>
      <c r="K23" s="15">
        <f t="shared" si="6"/>
        <v>33.6</v>
      </c>
      <c r="L23" s="12">
        <f>countifs(PrelimRaw!$C$1:$C1000,14,PrelimRaw!$F$1:$F1000,A23)</f>
        <v>27</v>
      </c>
      <c r="M23" s="13">
        <f t="shared" si="7"/>
        <v>0.5625</v>
      </c>
      <c r="N23" s="15">
        <f t="shared" si="8"/>
        <v>87.6</v>
      </c>
    </row>
    <row r="24">
      <c r="A24" s="1" t="s">
        <v>252</v>
      </c>
      <c r="B24" s="1">
        <v>8.0</v>
      </c>
      <c r="C24" s="12">
        <f t="shared" si="1"/>
        <v>192</v>
      </c>
      <c r="D24" s="12">
        <f>sumifs(Full!F$1:F1000,Full!$C$1:$C1000,$A24)</f>
        <v>76</v>
      </c>
      <c r="E24" s="12">
        <f>sumifs(Full!G$1:G1000,Full!$C$1:$C1000,$A24)</f>
        <v>47</v>
      </c>
      <c r="F24" s="12">
        <f>sumifs(Full!H$1:H1000,Full!$C$1:$C1000,$A24)</f>
        <v>6</v>
      </c>
      <c r="G24" s="12">
        <f t="shared" si="2"/>
        <v>129</v>
      </c>
      <c r="H24" s="13">
        <f t="shared" si="3"/>
        <v>0.671875</v>
      </c>
      <c r="I24" s="13">
        <f t="shared" si="4"/>
        <v>0.5891472868</v>
      </c>
      <c r="J24" s="12">
        <f t="shared" si="5"/>
        <v>280</v>
      </c>
      <c r="K24" s="15">
        <f t="shared" si="6"/>
        <v>35</v>
      </c>
      <c r="L24" s="12">
        <f>countifs(PrelimRaw!$C$1:$C1000,14,PrelimRaw!$F$1:$F1000,A24)</f>
        <v>41</v>
      </c>
      <c r="M24" s="13">
        <f t="shared" si="7"/>
        <v>0.5394736842</v>
      </c>
      <c r="N24" s="15">
        <f t="shared" si="8"/>
        <v>86.25</v>
      </c>
    </row>
    <row r="25">
      <c r="A25" s="1" t="s">
        <v>272</v>
      </c>
      <c r="B25" s="1">
        <v>5.0</v>
      </c>
      <c r="C25" s="12">
        <f t="shared" si="1"/>
        <v>120</v>
      </c>
      <c r="D25" s="12">
        <f>sumifs(Full!F$1:F1000,Full!$C$1:$C1000,$A25)</f>
        <v>47</v>
      </c>
      <c r="E25" s="12">
        <f>sumifs(Full!G$1:G1000,Full!$C$1:$C1000,$A25)</f>
        <v>29</v>
      </c>
      <c r="F25" s="12">
        <f>sumifs(Full!H$1:H1000,Full!$C$1:$C1000,$A25)</f>
        <v>6</v>
      </c>
      <c r="G25" s="12">
        <f t="shared" si="2"/>
        <v>82</v>
      </c>
      <c r="H25" s="13">
        <f t="shared" si="3"/>
        <v>0.6833333333</v>
      </c>
      <c r="I25" s="13">
        <f t="shared" si="4"/>
        <v>0.5731707317</v>
      </c>
      <c r="J25" s="12">
        <f t="shared" si="5"/>
        <v>164</v>
      </c>
      <c r="K25" s="15">
        <f t="shared" si="6"/>
        <v>32.8</v>
      </c>
      <c r="L25" s="12">
        <f>countifs(PrelimRaw!$C$1:$C1000,14,PrelimRaw!$F$1:$F1000,A25)</f>
        <v>26</v>
      </c>
      <c r="M25" s="13">
        <f t="shared" si="7"/>
        <v>0.5531914894</v>
      </c>
      <c r="N25" s="15">
        <f t="shared" si="8"/>
        <v>84.8</v>
      </c>
    </row>
    <row r="26">
      <c r="A26" s="1" t="s">
        <v>273</v>
      </c>
      <c r="B26" s="1">
        <v>5.0</v>
      </c>
      <c r="C26" s="12">
        <f t="shared" si="1"/>
        <v>120</v>
      </c>
      <c r="D26" s="12">
        <f>sumifs(Full!F$1:F1000,Full!$C$1:$C1000,$A26)</f>
        <v>46</v>
      </c>
      <c r="E26" s="12">
        <f>sumifs(Full!G$1:G1000,Full!$C$1:$C1000,$A26)</f>
        <v>31</v>
      </c>
      <c r="F26" s="12">
        <f>sumifs(Full!H$1:H1000,Full!$C$1:$C1000,$A26)</f>
        <v>4</v>
      </c>
      <c r="G26" s="12">
        <f t="shared" si="2"/>
        <v>81</v>
      </c>
      <c r="H26" s="13">
        <f t="shared" si="3"/>
        <v>0.675</v>
      </c>
      <c r="I26" s="13">
        <f t="shared" si="4"/>
        <v>0.5679012346</v>
      </c>
      <c r="J26" s="12">
        <f t="shared" si="5"/>
        <v>168</v>
      </c>
      <c r="K26" s="15">
        <f t="shared" si="6"/>
        <v>33.6</v>
      </c>
      <c r="L26" s="12">
        <f>countifs(PrelimRaw!$C$1:$C1000,14,PrelimRaw!$F$1:$F1000,A26)</f>
        <v>25</v>
      </c>
      <c r="M26" s="13">
        <f t="shared" si="7"/>
        <v>0.5434782609</v>
      </c>
      <c r="N26" s="15">
        <f t="shared" si="8"/>
        <v>83.6</v>
      </c>
    </row>
    <row r="27">
      <c r="A27" s="1" t="s">
        <v>274</v>
      </c>
      <c r="B27" s="1">
        <v>5.0</v>
      </c>
      <c r="C27" s="12">
        <f t="shared" si="1"/>
        <v>120</v>
      </c>
      <c r="D27" s="12">
        <f>sumifs(Full!F$1:F1000,Full!$C$1:$C1000,$A27)</f>
        <v>44</v>
      </c>
      <c r="E27" s="12">
        <f>sumifs(Full!G$1:G1000,Full!$C$1:$C1000,$A27)</f>
        <v>26</v>
      </c>
      <c r="F27" s="12">
        <f>sumifs(Full!H$1:H1000,Full!$C$1:$C1000,$A27)</f>
        <v>11</v>
      </c>
      <c r="G27" s="12">
        <f t="shared" si="2"/>
        <v>81</v>
      </c>
      <c r="H27" s="13">
        <f t="shared" si="3"/>
        <v>0.675</v>
      </c>
      <c r="I27" s="13">
        <f t="shared" si="4"/>
        <v>0.5432098765</v>
      </c>
      <c r="J27" s="12">
        <f t="shared" si="5"/>
        <v>132</v>
      </c>
      <c r="K27" s="15">
        <f t="shared" si="6"/>
        <v>26.4</v>
      </c>
      <c r="L27" s="12">
        <f>countifs(PrelimRaw!$C$1:$C1000,14,PrelimRaw!$F$1:$F1000,A27)</f>
        <v>28</v>
      </c>
      <c r="M27" s="13">
        <f t="shared" si="7"/>
        <v>0.6363636364</v>
      </c>
      <c r="N27" s="15">
        <f t="shared" si="8"/>
        <v>82.4</v>
      </c>
    </row>
    <row r="28">
      <c r="A28" s="1" t="s">
        <v>269</v>
      </c>
      <c r="B28" s="1">
        <v>6.0</v>
      </c>
      <c r="C28" s="12">
        <f t="shared" si="1"/>
        <v>144</v>
      </c>
      <c r="D28" s="12">
        <f>sumifs(Full!F$1:F1000,Full!$C$1:$C1000,$A28)</f>
        <v>66</v>
      </c>
      <c r="E28" s="12">
        <f>sumifs(Full!G$1:G1000,Full!$C$1:$C1000,$A28)</f>
        <v>40</v>
      </c>
      <c r="F28" s="12">
        <f>sumifs(Full!H$1:H1000,Full!$C$1:$C1000,$A28)</f>
        <v>11</v>
      </c>
      <c r="G28" s="12">
        <f t="shared" si="2"/>
        <v>117</v>
      </c>
      <c r="H28" s="13">
        <f t="shared" si="3"/>
        <v>0.8125</v>
      </c>
      <c r="I28" s="13">
        <f t="shared" si="4"/>
        <v>0.5641025641</v>
      </c>
      <c r="J28" s="12">
        <f t="shared" si="5"/>
        <v>220</v>
      </c>
      <c r="K28" s="15">
        <f t="shared" si="6"/>
        <v>36.66666667</v>
      </c>
      <c r="L28" s="12">
        <f>countifs(PrelimRaw!$C$1:$C1000,14,PrelimRaw!$F$1:$F1000,A28)</f>
        <v>27</v>
      </c>
      <c r="M28" s="13">
        <f t="shared" si="7"/>
        <v>0.4090909091</v>
      </c>
      <c r="N28" s="15">
        <f t="shared" si="8"/>
        <v>81.66666667</v>
      </c>
    </row>
    <row r="29">
      <c r="A29" s="1" t="s">
        <v>247</v>
      </c>
      <c r="B29" s="1">
        <v>11.0</v>
      </c>
      <c r="C29" s="12">
        <f t="shared" si="1"/>
        <v>264</v>
      </c>
      <c r="D29" s="12">
        <f>sumifs(Full!F$1:F1000,Full!$C$1:$C1000,$A29)</f>
        <v>123</v>
      </c>
      <c r="E29" s="12">
        <f>sumifs(Full!G$1:G1000,Full!$C$1:$C1000,$A29)</f>
        <v>59</v>
      </c>
      <c r="F29" s="12">
        <f>sumifs(Full!H$1:H1000,Full!$C$1:$C1000,$A29)</f>
        <v>25</v>
      </c>
      <c r="G29" s="12">
        <f t="shared" si="2"/>
        <v>207</v>
      </c>
      <c r="H29" s="13">
        <f t="shared" si="3"/>
        <v>0.7840909091</v>
      </c>
      <c r="I29" s="13">
        <f t="shared" si="4"/>
        <v>0.5942028986</v>
      </c>
      <c r="J29" s="12">
        <f t="shared" si="5"/>
        <v>392</v>
      </c>
      <c r="K29" s="15">
        <f t="shared" si="6"/>
        <v>35.63636364</v>
      </c>
      <c r="L29" s="12">
        <f>countifs(PrelimRaw!$C$1:$C1000,14,PrelimRaw!$F$1:$F1000,A29)</f>
        <v>50</v>
      </c>
      <c r="M29" s="13">
        <f t="shared" si="7"/>
        <v>0.406504065</v>
      </c>
      <c r="N29" s="15">
        <f t="shared" si="8"/>
        <v>81.09090909</v>
      </c>
    </row>
    <row r="30">
      <c r="A30" s="1" t="s">
        <v>251</v>
      </c>
      <c r="B30" s="1">
        <v>9.0</v>
      </c>
      <c r="C30" s="12">
        <f t="shared" si="1"/>
        <v>216</v>
      </c>
      <c r="D30" s="12">
        <f>sumifs(Full!F$1:F1000,Full!$C$1:$C1000,$A30)</f>
        <v>96</v>
      </c>
      <c r="E30" s="12">
        <f>sumifs(Full!G$1:G1000,Full!$C$1:$C1000,$A30)</f>
        <v>37</v>
      </c>
      <c r="F30" s="12">
        <f>sumifs(Full!H$1:H1000,Full!$C$1:$C1000,$A30)</f>
        <v>15</v>
      </c>
      <c r="G30" s="12">
        <f t="shared" si="2"/>
        <v>148</v>
      </c>
      <c r="H30" s="13">
        <f t="shared" si="3"/>
        <v>0.6851851852</v>
      </c>
      <c r="I30" s="13">
        <f t="shared" si="4"/>
        <v>0.6486486486</v>
      </c>
      <c r="J30" s="12">
        <f t="shared" si="5"/>
        <v>324</v>
      </c>
      <c r="K30" s="15">
        <f t="shared" si="6"/>
        <v>36</v>
      </c>
      <c r="L30" s="12">
        <f>countifs(PrelimRaw!$C$1:$C1000,14,PrelimRaw!$F$1:$F1000,A30)</f>
        <v>39</v>
      </c>
      <c r="M30" s="13">
        <f t="shared" si="7"/>
        <v>0.40625</v>
      </c>
      <c r="N30" s="15">
        <f t="shared" si="8"/>
        <v>79.33333333</v>
      </c>
    </row>
    <row r="31">
      <c r="A31" s="1" t="s">
        <v>261</v>
      </c>
      <c r="B31" s="1">
        <v>7.0</v>
      </c>
      <c r="C31" s="12">
        <f t="shared" si="1"/>
        <v>168</v>
      </c>
      <c r="D31" s="12">
        <f>sumifs(Full!F$1:F1000,Full!$C$1:$C1000,$A31)</f>
        <v>63</v>
      </c>
      <c r="E31" s="12">
        <f>sumifs(Full!G$1:G1000,Full!$C$1:$C1000,$A31)</f>
        <v>46</v>
      </c>
      <c r="F31" s="12">
        <f>sumifs(Full!H$1:H1000,Full!$C$1:$C1000,$A31)</f>
        <v>10</v>
      </c>
      <c r="G31" s="12">
        <f t="shared" si="2"/>
        <v>119</v>
      </c>
      <c r="H31" s="13">
        <f t="shared" si="3"/>
        <v>0.7083333333</v>
      </c>
      <c r="I31" s="13">
        <f t="shared" si="4"/>
        <v>0.5294117647</v>
      </c>
      <c r="J31" s="12">
        <f t="shared" si="5"/>
        <v>212</v>
      </c>
      <c r="K31" s="15">
        <f t="shared" si="6"/>
        <v>30.28571429</v>
      </c>
      <c r="L31" s="12">
        <f>countifs(PrelimRaw!$C$1:$C1000,14,PrelimRaw!$F$1:$F1000,A31)</f>
        <v>33</v>
      </c>
      <c r="M31" s="13">
        <f t="shared" si="7"/>
        <v>0.5238095238</v>
      </c>
      <c r="N31" s="15">
        <f t="shared" si="8"/>
        <v>77.42857143</v>
      </c>
    </row>
    <row r="32">
      <c r="A32" s="1" t="s">
        <v>275</v>
      </c>
      <c r="B32" s="1">
        <v>5.0</v>
      </c>
      <c r="C32" s="12">
        <f t="shared" si="1"/>
        <v>120</v>
      </c>
      <c r="D32" s="12">
        <f>sumifs(Full!F$1:F1000,Full!$C$1:$C1000,$A32)</f>
        <v>50</v>
      </c>
      <c r="E32" s="12">
        <f>sumifs(Full!G$1:G1000,Full!$C$1:$C1000,$A32)</f>
        <v>35</v>
      </c>
      <c r="F32" s="12">
        <f>sumifs(Full!H$1:H1000,Full!$C$1:$C1000,$A32)</f>
        <v>10</v>
      </c>
      <c r="G32" s="12">
        <f t="shared" si="2"/>
        <v>95</v>
      </c>
      <c r="H32" s="13">
        <f t="shared" si="3"/>
        <v>0.7916666667</v>
      </c>
      <c r="I32" s="13">
        <f t="shared" si="4"/>
        <v>0.5263157895</v>
      </c>
      <c r="J32" s="12">
        <f t="shared" si="5"/>
        <v>160</v>
      </c>
      <c r="K32" s="15">
        <f t="shared" si="6"/>
        <v>32</v>
      </c>
      <c r="L32" s="12">
        <f>countifs(PrelimRaw!$C$1:$C1000,14,PrelimRaw!$F$1:$F1000,A32)</f>
        <v>22</v>
      </c>
      <c r="M32" s="13">
        <f t="shared" si="7"/>
        <v>0.44</v>
      </c>
      <c r="N32" s="15">
        <f t="shared" si="8"/>
        <v>76</v>
      </c>
    </row>
    <row r="33">
      <c r="A33" s="1" t="s">
        <v>249</v>
      </c>
      <c r="B33" s="1">
        <v>11.0</v>
      </c>
      <c r="C33" s="12">
        <f t="shared" si="1"/>
        <v>264</v>
      </c>
      <c r="D33" s="12">
        <f>sumifs(Full!F$1:F1000,Full!$C$1:$C1000,$A33)</f>
        <v>112</v>
      </c>
      <c r="E33" s="12">
        <f>sumifs(Full!G$1:G1000,Full!$C$1:$C1000,$A33)</f>
        <v>87</v>
      </c>
      <c r="F33" s="12">
        <f>sumifs(Full!H$1:H1000,Full!$C$1:$C1000,$A33)</f>
        <v>13</v>
      </c>
      <c r="G33" s="12">
        <f t="shared" si="2"/>
        <v>212</v>
      </c>
      <c r="H33" s="13">
        <f t="shared" si="3"/>
        <v>0.803030303</v>
      </c>
      <c r="I33" s="13">
        <f t="shared" si="4"/>
        <v>0.5283018868</v>
      </c>
      <c r="J33" s="12">
        <f t="shared" si="5"/>
        <v>396</v>
      </c>
      <c r="K33" s="15">
        <f t="shared" si="6"/>
        <v>36</v>
      </c>
      <c r="L33" s="12">
        <f>countifs(PrelimRaw!$C$1:$C1000,14,PrelimRaw!$F$1:$F1000,A33)</f>
        <v>42</v>
      </c>
      <c r="M33" s="13">
        <f t="shared" si="7"/>
        <v>0.375</v>
      </c>
      <c r="N33" s="15">
        <f t="shared" si="8"/>
        <v>74.18181818</v>
      </c>
    </row>
    <row r="34">
      <c r="A34" s="1" t="s">
        <v>276</v>
      </c>
      <c r="B34" s="1">
        <v>5.0</v>
      </c>
      <c r="C34" s="12">
        <f t="shared" si="1"/>
        <v>120</v>
      </c>
      <c r="D34" s="12">
        <f>sumifs(Full!F$1:F1000,Full!$C$1:$C1000,$A34)</f>
        <v>45</v>
      </c>
      <c r="E34" s="12">
        <f>sumifs(Full!G$1:G1000,Full!$C$1:$C1000,$A34)</f>
        <v>28</v>
      </c>
      <c r="F34" s="12">
        <f>sumifs(Full!H$1:H1000,Full!$C$1:$C1000,$A34)</f>
        <v>6</v>
      </c>
      <c r="G34" s="12">
        <f t="shared" si="2"/>
        <v>79</v>
      </c>
      <c r="H34" s="13">
        <f t="shared" si="3"/>
        <v>0.6583333333</v>
      </c>
      <c r="I34" s="13">
        <f t="shared" si="4"/>
        <v>0.5696202532</v>
      </c>
      <c r="J34" s="12">
        <f t="shared" si="5"/>
        <v>156</v>
      </c>
      <c r="K34" s="15">
        <f t="shared" si="6"/>
        <v>31.2</v>
      </c>
      <c r="L34" s="12">
        <f>countifs(PrelimRaw!$C$1:$C1000,14,PrelimRaw!$F$1:$F1000,A34)</f>
        <v>21</v>
      </c>
      <c r="M34" s="13">
        <f t="shared" si="7"/>
        <v>0.4666666667</v>
      </c>
      <c r="N34" s="15">
        <f t="shared" si="8"/>
        <v>73.2</v>
      </c>
    </row>
    <row r="35">
      <c r="A35" s="1" t="s">
        <v>277</v>
      </c>
      <c r="B35" s="1">
        <v>5.0</v>
      </c>
      <c r="C35" s="12">
        <f t="shared" si="1"/>
        <v>120</v>
      </c>
      <c r="D35" s="12">
        <f>sumifs(Full!F$1:F1000,Full!$C$1:$C1000,$A35)</f>
        <v>39</v>
      </c>
      <c r="E35" s="12">
        <f>sumifs(Full!G$1:G1000,Full!$C$1:$C1000,$A35)</f>
        <v>28</v>
      </c>
      <c r="F35" s="12">
        <f>sumifs(Full!H$1:H1000,Full!$C$1:$C1000,$A35)</f>
        <v>13</v>
      </c>
      <c r="G35" s="12">
        <f t="shared" si="2"/>
        <v>80</v>
      </c>
      <c r="H35" s="13">
        <f t="shared" si="3"/>
        <v>0.6666666667</v>
      </c>
      <c r="I35" s="13">
        <f t="shared" si="4"/>
        <v>0.4875</v>
      </c>
      <c r="J35" s="12">
        <f t="shared" si="5"/>
        <v>104</v>
      </c>
      <c r="K35" s="15">
        <f t="shared" si="6"/>
        <v>20.8</v>
      </c>
      <c r="L35" s="12">
        <f>countifs(PrelimRaw!$C$1:$C1000,14,PrelimRaw!$F$1:$F1000,A35)</f>
        <v>24</v>
      </c>
      <c r="M35" s="13">
        <f t="shared" si="7"/>
        <v>0.6153846154</v>
      </c>
      <c r="N35" s="15">
        <f t="shared" si="8"/>
        <v>68.8</v>
      </c>
    </row>
    <row r="36">
      <c r="A36" s="1" t="s">
        <v>278</v>
      </c>
      <c r="B36" s="1">
        <v>5.0</v>
      </c>
      <c r="C36" s="12">
        <f t="shared" si="1"/>
        <v>120</v>
      </c>
      <c r="D36" s="12">
        <f>sumifs(Full!F$1:F1000,Full!$C$1:$C1000,$A36)</f>
        <v>46</v>
      </c>
      <c r="E36" s="12">
        <f>sumifs(Full!G$1:G1000,Full!$C$1:$C1000,$A36)</f>
        <v>29</v>
      </c>
      <c r="F36" s="12">
        <f>sumifs(Full!H$1:H1000,Full!$C$1:$C1000,$A36)</f>
        <v>5</v>
      </c>
      <c r="G36" s="12">
        <f t="shared" si="2"/>
        <v>80</v>
      </c>
      <c r="H36" s="13">
        <f t="shared" si="3"/>
        <v>0.6666666667</v>
      </c>
      <c r="I36" s="13">
        <f t="shared" si="4"/>
        <v>0.575</v>
      </c>
      <c r="J36" s="12">
        <f t="shared" si="5"/>
        <v>164</v>
      </c>
      <c r="K36" s="15">
        <f t="shared" si="6"/>
        <v>32.8</v>
      </c>
      <c r="L36" s="12">
        <f>countifs(PrelimRaw!$C$1:$C1000,14,PrelimRaw!$F$1:$F1000,A36)</f>
        <v>18</v>
      </c>
      <c r="M36" s="13">
        <f t="shared" si="7"/>
        <v>0.3913043478</v>
      </c>
      <c r="N36" s="15">
        <f t="shared" si="8"/>
        <v>68.8</v>
      </c>
    </row>
    <row r="37">
      <c r="A37" s="1" t="s">
        <v>279</v>
      </c>
      <c r="B37" s="1">
        <v>5.0</v>
      </c>
      <c r="C37" s="12">
        <f t="shared" si="1"/>
        <v>120</v>
      </c>
      <c r="D37" s="12">
        <f>sumifs(Full!F$1:F1000,Full!$C$1:$C1000,$A37)</f>
        <v>38</v>
      </c>
      <c r="E37" s="12">
        <f>sumifs(Full!G$1:G1000,Full!$C$1:$C1000,$A37)</f>
        <v>25</v>
      </c>
      <c r="F37" s="12">
        <f>sumifs(Full!H$1:H1000,Full!$C$1:$C1000,$A37)</f>
        <v>1</v>
      </c>
      <c r="G37" s="12">
        <f t="shared" si="2"/>
        <v>64</v>
      </c>
      <c r="H37" s="13">
        <f t="shared" si="3"/>
        <v>0.5333333333</v>
      </c>
      <c r="I37" s="13">
        <f t="shared" si="4"/>
        <v>0.59375</v>
      </c>
      <c r="J37" s="12">
        <f t="shared" si="5"/>
        <v>148</v>
      </c>
      <c r="K37" s="15">
        <f t="shared" si="6"/>
        <v>29.6</v>
      </c>
      <c r="L37" s="12">
        <f>countifs(PrelimRaw!$C$1:$C1000,14,PrelimRaw!$F$1:$F1000,A37)</f>
        <v>18</v>
      </c>
      <c r="M37" s="13">
        <f t="shared" si="7"/>
        <v>0.4736842105</v>
      </c>
      <c r="N37" s="15">
        <f t="shared" si="8"/>
        <v>65.6</v>
      </c>
    </row>
    <row r="38">
      <c r="A38" s="1" t="s">
        <v>280</v>
      </c>
      <c r="B38" s="1">
        <v>5.0</v>
      </c>
      <c r="C38" s="12">
        <f t="shared" si="1"/>
        <v>120</v>
      </c>
      <c r="D38" s="12">
        <f>sumifs(Full!F$1:F1000,Full!$C$1:$C1000,$A38)</f>
        <v>37</v>
      </c>
      <c r="E38" s="12">
        <f>sumifs(Full!G$1:G1000,Full!$C$1:$C1000,$A38)</f>
        <v>27</v>
      </c>
      <c r="F38" s="12">
        <f>sumifs(Full!H$1:H1000,Full!$C$1:$C1000,$A38)</f>
        <v>9</v>
      </c>
      <c r="G38" s="12">
        <f t="shared" si="2"/>
        <v>73</v>
      </c>
      <c r="H38" s="13">
        <f t="shared" si="3"/>
        <v>0.6083333333</v>
      </c>
      <c r="I38" s="13">
        <f t="shared" si="4"/>
        <v>0.5068493151</v>
      </c>
      <c r="J38" s="12">
        <f t="shared" si="5"/>
        <v>112</v>
      </c>
      <c r="K38" s="15">
        <f t="shared" si="6"/>
        <v>22.4</v>
      </c>
      <c r="L38" s="12">
        <f>countifs(PrelimRaw!$C$1:$C1000,14,PrelimRaw!$F$1:$F1000,A38)</f>
        <v>18</v>
      </c>
      <c r="M38" s="13">
        <f t="shared" si="7"/>
        <v>0.4864864865</v>
      </c>
      <c r="N38" s="15">
        <f t="shared" si="8"/>
        <v>58.4</v>
      </c>
    </row>
    <row r="39">
      <c r="A39" s="1" t="s">
        <v>281</v>
      </c>
      <c r="B39" s="1">
        <v>5.0</v>
      </c>
      <c r="C39" s="12">
        <f t="shared" si="1"/>
        <v>120</v>
      </c>
      <c r="D39" s="12">
        <f>sumifs(Full!F$1:F1000,Full!$C$1:$C1000,$A39)</f>
        <v>33</v>
      </c>
      <c r="E39" s="12">
        <f>sumifs(Full!G$1:G1000,Full!$C$1:$C1000,$A39)</f>
        <v>39</v>
      </c>
      <c r="F39" s="12">
        <f>sumifs(Full!H$1:H1000,Full!$C$1:$C1000,$A39)</f>
        <v>3</v>
      </c>
      <c r="G39" s="12">
        <f t="shared" si="2"/>
        <v>75</v>
      </c>
      <c r="H39" s="13">
        <f t="shared" si="3"/>
        <v>0.625</v>
      </c>
      <c r="I39" s="13">
        <f t="shared" si="4"/>
        <v>0.44</v>
      </c>
      <c r="J39" s="12">
        <f t="shared" si="5"/>
        <v>120</v>
      </c>
      <c r="K39" s="15">
        <f t="shared" si="6"/>
        <v>24</v>
      </c>
      <c r="L39" s="12">
        <f>countifs(PrelimRaw!$C$1:$C1000,14,PrelimRaw!$F$1:$F1000,A39)</f>
        <v>14</v>
      </c>
      <c r="M39" s="13">
        <f t="shared" si="7"/>
        <v>0.4242424242</v>
      </c>
      <c r="N39" s="15">
        <f t="shared" si="8"/>
        <v>52</v>
      </c>
    </row>
    <row r="40">
      <c r="A40" s="1" t="s">
        <v>282</v>
      </c>
      <c r="B40" s="1">
        <v>5.0</v>
      </c>
      <c r="C40" s="12">
        <f t="shared" si="1"/>
        <v>120</v>
      </c>
      <c r="D40" s="12">
        <f>sumifs(Full!F$1:F1000,Full!$C$1:$C1000,$A40)</f>
        <v>35</v>
      </c>
      <c r="E40" s="12">
        <f>sumifs(Full!G$1:G1000,Full!$C$1:$C1000,$A40)</f>
        <v>25</v>
      </c>
      <c r="F40" s="12">
        <f>sumifs(Full!H$1:H1000,Full!$C$1:$C1000,$A40)</f>
        <v>8</v>
      </c>
      <c r="G40" s="12">
        <f t="shared" si="2"/>
        <v>68</v>
      </c>
      <c r="H40" s="13">
        <f t="shared" si="3"/>
        <v>0.5666666667</v>
      </c>
      <c r="I40" s="13">
        <f t="shared" si="4"/>
        <v>0.5147058824</v>
      </c>
      <c r="J40" s="12">
        <f t="shared" si="5"/>
        <v>108</v>
      </c>
      <c r="K40" s="15">
        <f t="shared" si="6"/>
        <v>21.6</v>
      </c>
      <c r="L40" s="12">
        <f>countifs(PrelimRaw!$C$1:$C1000,14,PrelimRaw!$F$1:$F1000,A40)</f>
        <v>15</v>
      </c>
      <c r="M40" s="13">
        <f t="shared" si="7"/>
        <v>0.4285714286</v>
      </c>
      <c r="N40" s="15">
        <f t="shared" si="8"/>
        <v>51.6</v>
      </c>
    </row>
    <row r="41">
      <c r="A41" s="1" t="s">
        <v>283</v>
      </c>
      <c r="B41" s="1">
        <v>5.0</v>
      </c>
      <c r="C41" s="12">
        <f t="shared" si="1"/>
        <v>120</v>
      </c>
      <c r="D41" s="12">
        <f>sumifs(Full!F$1:F1000,Full!$C$1:$C1000,$A41)</f>
        <v>31</v>
      </c>
      <c r="E41" s="12">
        <f>sumifs(Full!G$1:G1000,Full!$C$1:$C1000,$A41)</f>
        <v>34</v>
      </c>
      <c r="F41" s="12">
        <f>sumifs(Full!H$1:H1000,Full!$C$1:$C1000,$A41)</f>
        <v>4</v>
      </c>
      <c r="G41" s="12">
        <f t="shared" si="2"/>
        <v>69</v>
      </c>
      <c r="H41" s="13">
        <f t="shared" si="3"/>
        <v>0.575</v>
      </c>
      <c r="I41" s="13">
        <f t="shared" si="4"/>
        <v>0.4492753623</v>
      </c>
      <c r="J41" s="12">
        <f t="shared" si="5"/>
        <v>108</v>
      </c>
      <c r="K41" s="15">
        <f t="shared" si="6"/>
        <v>21.6</v>
      </c>
      <c r="L41" s="12">
        <f>countifs(PrelimRaw!$C$1:$C1000,14,PrelimRaw!$F$1:$F1000,A41)</f>
        <v>14</v>
      </c>
      <c r="M41" s="13">
        <f t="shared" si="7"/>
        <v>0.4516129032</v>
      </c>
      <c r="N41" s="15">
        <f t="shared" si="8"/>
        <v>49.6</v>
      </c>
    </row>
    <row r="42">
      <c r="A42" s="1" t="s">
        <v>284</v>
      </c>
      <c r="B42" s="1">
        <v>5.0</v>
      </c>
      <c r="C42" s="12">
        <f t="shared" si="1"/>
        <v>120</v>
      </c>
      <c r="D42" s="12">
        <f>sumifs(Full!F$1:F1000,Full!$C$1:$C1000,$A42)</f>
        <v>31</v>
      </c>
      <c r="E42" s="12">
        <f>sumifs(Full!G$1:G1000,Full!$C$1:$C1000,$A42)</f>
        <v>42</v>
      </c>
      <c r="F42" s="12">
        <f>sumifs(Full!H$1:H1000,Full!$C$1:$C1000,$A42)</f>
        <v>2</v>
      </c>
      <c r="G42" s="12">
        <f t="shared" si="2"/>
        <v>75</v>
      </c>
      <c r="H42" s="13">
        <f t="shared" si="3"/>
        <v>0.625</v>
      </c>
      <c r="I42" s="13">
        <f t="shared" si="4"/>
        <v>0.4133333333</v>
      </c>
      <c r="J42" s="12">
        <f t="shared" si="5"/>
        <v>116</v>
      </c>
      <c r="K42" s="15">
        <f t="shared" si="6"/>
        <v>23.2</v>
      </c>
      <c r="L42" s="12">
        <f>countifs(PrelimRaw!$C$1:$C1000,14,PrelimRaw!$F$1:$F1000,A42)</f>
        <v>13</v>
      </c>
      <c r="M42" s="13">
        <f t="shared" si="7"/>
        <v>0.4193548387</v>
      </c>
      <c r="N42" s="15">
        <f t="shared" si="8"/>
        <v>49.2</v>
      </c>
    </row>
    <row r="43">
      <c r="A43" s="1" t="s">
        <v>285</v>
      </c>
      <c r="B43" s="1">
        <v>5.0</v>
      </c>
      <c r="C43" s="12">
        <f t="shared" si="1"/>
        <v>120</v>
      </c>
      <c r="D43" s="12">
        <f>sumifs(Full!F$1:F1000,Full!$C$1:$C1000,$A43)</f>
        <v>28</v>
      </c>
      <c r="E43" s="12">
        <f>sumifs(Full!G$1:G1000,Full!$C$1:$C1000,$A43)</f>
        <v>17</v>
      </c>
      <c r="F43" s="12">
        <f>sumifs(Full!H$1:H1000,Full!$C$1:$C1000,$A43)</f>
        <v>7</v>
      </c>
      <c r="G43" s="12">
        <f t="shared" si="2"/>
        <v>52</v>
      </c>
      <c r="H43" s="13">
        <f t="shared" si="3"/>
        <v>0.4333333333</v>
      </c>
      <c r="I43" s="13">
        <f t="shared" si="4"/>
        <v>0.5384615385</v>
      </c>
      <c r="J43" s="12">
        <f t="shared" si="5"/>
        <v>84</v>
      </c>
      <c r="K43" s="15">
        <f t="shared" si="6"/>
        <v>16.8</v>
      </c>
      <c r="L43" s="12">
        <f>countifs(PrelimRaw!$C$1:$C1000,14,PrelimRaw!$F$1:$F1000,A43)</f>
        <v>15</v>
      </c>
      <c r="M43" s="13">
        <f t="shared" si="7"/>
        <v>0.5357142857</v>
      </c>
      <c r="N43" s="15">
        <f t="shared" si="8"/>
        <v>46.8</v>
      </c>
    </row>
    <row r="44">
      <c r="A44" s="1" t="s">
        <v>286</v>
      </c>
      <c r="B44" s="1">
        <v>5.0</v>
      </c>
      <c r="C44" s="12">
        <f t="shared" si="1"/>
        <v>120</v>
      </c>
      <c r="D44" s="12">
        <f>sumifs(Full!F$1:F1000,Full!$C$1:$C1000,$A44)</f>
        <v>30</v>
      </c>
      <c r="E44" s="12">
        <f>sumifs(Full!G$1:G1000,Full!$C$1:$C1000,$A44)</f>
        <v>28</v>
      </c>
      <c r="F44" s="12">
        <f>sumifs(Full!H$1:H1000,Full!$C$1:$C1000,$A44)</f>
        <v>3</v>
      </c>
      <c r="G44" s="12">
        <f t="shared" si="2"/>
        <v>61</v>
      </c>
      <c r="H44" s="13">
        <f t="shared" si="3"/>
        <v>0.5083333333</v>
      </c>
      <c r="I44" s="13">
        <f t="shared" si="4"/>
        <v>0.4918032787</v>
      </c>
      <c r="J44" s="12">
        <f t="shared" si="5"/>
        <v>108</v>
      </c>
      <c r="K44" s="15">
        <f t="shared" si="6"/>
        <v>21.6</v>
      </c>
      <c r="L44" s="12">
        <f>countifs(PrelimRaw!$C$1:$C1000,14,PrelimRaw!$F$1:$F1000,A44)</f>
        <v>12</v>
      </c>
      <c r="M44" s="13">
        <f t="shared" si="7"/>
        <v>0.4</v>
      </c>
      <c r="N44" s="15">
        <f t="shared" si="8"/>
        <v>45.6</v>
      </c>
    </row>
    <row r="45">
      <c r="A45" s="1" t="s">
        <v>287</v>
      </c>
      <c r="B45" s="1">
        <v>5.0</v>
      </c>
      <c r="C45" s="12">
        <f t="shared" si="1"/>
        <v>120</v>
      </c>
      <c r="D45" s="12">
        <f>sumifs(Full!F$1:F1000,Full!$C$1:$C1000,$A45)</f>
        <v>29</v>
      </c>
      <c r="E45" s="12">
        <f>sumifs(Full!G$1:G1000,Full!$C$1:$C1000,$A45)</f>
        <v>28</v>
      </c>
      <c r="F45" s="12">
        <f>sumifs(Full!H$1:H1000,Full!$C$1:$C1000,$A45)</f>
        <v>10</v>
      </c>
      <c r="G45" s="12">
        <f t="shared" si="2"/>
        <v>67</v>
      </c>
      <c r="H45" s="13">
        <f t="shared" si="3"/>
        <v>0.5583333333</v>
      </c>
      <c r="I45" s="13">
        <f t="shared" si="4"/>
        <v>0.4328358209</v>
      </c>
      <c r="J45" s="12">
        <f t="shared" si="5"/>
        <v>76</v>
      </c>
      <c r="K45" s="15">
        <f t="shared" si="6"/>
        <v>15.2</v>
      </c>
      <c r="L45" s="12">
        <f>countifs(PrelimRaw!$C$1:$C1000,14,PrelimRaw!$F$1:$F1000,A45)</f>
        <v>13</v>
      </c>
      <c r="M45" s="13">
        <f t="shared" si="7"/>
        <v>0.4482758621</v>
      </c>
      <c r="N45" s="15">
        <f t="shared" si="8"/>
        <v>41.2</v>
      </c>
    </row>
    <row r="46">
      <c r="A46" s="1" t="s">
        <v>288</v>
      </c>
      <c r="B46" s="1">
        <v>5.0</v>
      </c>
      <c r="C46" s="12">
        <f t="shared" si="1"/>
        <v>120</v>
      </c>
      <c r="D46" s="12">
        <f>sumifs(Full!F$1:F1000,Full!$C$1:$C1000,$A46)</f>
        <v>28</v>
      </c>
      <c r="E46" s="12">
        <f>sumifs(Full!G$1:G1000,Full!$C$1:$C1000,$A46)</f>
        <v>21</v>
      </c>
      <c r="F46" s="12">
        <f>sumifs(Full!H$1:H1000,Full!$C$1:$C1000,$A46)</f>
        <v>4</v>
      </c>
      <c r="G46" s="12">
        <f t="shared" si="2"/>
        <v>53</v>
      </c>
      <c r="H46" s="13">
        <f t="shared" si="3"/>
        <v>0.4416666667</v>
      </c>
      <c r="I46" s="13">
        <f t="shared" si="4"/>
        <v>0.5283018868</v>
      </c>
      <c r="J46" s="12">
        <f t="shared" si="5"/>
        <v>96</v>
      </c>
      <c r="K46" s="15">
        <f t="shared" si="6"/>
        <v>19.2</v>
      </c>
      <c r="L46" s="12">
        <f>countifs(PrelimRaw!$C$1:$C1000,14,PrelimRaw!$F$1:$F1000,A46)</f>
        <v>9</v>
      </c>
      <c r="M46" s="13">
        <f t="shared" si="7"/>
        <v>0.3214285714</v>
      </c>
      <c r="N46" s="15">
        <f t="shared" si="8"/>
        <v>37.2</v>
      </c>
    </row>
    <row r="47">
      <c r="A47" s="1" t="s">
        <v>289</v>
      </c>
      <c r="B47" s="1">
        <v>5.0</v>
      </c>
      <c r="C47" s="12">
        <f t="shared" si="1"/>
        <v>120</v>
      </c>
      <c r="D47" s="12">
        <f>sumifs(Full!F$1:F1000,Full!$C$1:$C1000,$A47)</f>
        <v>18</v>
      </c>
      <c r="E47" s="12">
        <f>sumifs(Full!G$1:G1000,Full!$C$1:$C1000,$A47)</f>
        <v>30</v>
      </c>
      <c r="F47" s="12">
        <f>sumifs(Full!H$1:H1000,Full!$C$1:$C1000,$A47)</f>
        <v>2</v>
      </c>
      <c r="G47" s="12">
        <f t="shared" si="2"/>
        <v>50</v>
      </c>
      <c r="H47" s="13">
        <f t="shared" si="3"/>
        <v>0.4166666667</v>
      </c>
      <c r="I47" s="13">
        <f t="shared" si="4"/>
        <v>0.36</v>
      </c>
      <c r="J47" s="12">
        <f t="shared" si="5"/>
        <v>64</v>
      </c>
      <c r="K47" s="15">
        <f t="shared" si="6"/>
        <v>12.8</v>
      </c>
      <c r="L47" s="12">
        <f>countifs(PrelimRaw!$C$1:$C1000,14,PrelimRaw!$F$1:$F1000,A47)</f>
        <v>4</v>
      </c>
      <c r="M47" s="13">
        <f t="shared" si="7"/>
        <v>0.2222222222</v>
      </c>
      <c r="N47" s="15">
        <f t="shared" si="8"/>
        <v>20.8</v>
      </c>
    </row>
    <row r="48">
      <c r="A48" s="1" t="s">
        <v>290</v>
      </c>
      <c r="B48" s="1">
        <v>5.0</v>
      </c>
      <c r="C48" s="12">
        <f t="shared" si="1"/>
        <v>120</v>
      </c>
      <c r="D48" s="12">
        <f>sumifs(Full!F$1:F1000,Full!$C$1:$C1000,$A48)</f>
        <v>6</v>
      </c>
      <c r="E48" s="12">
        <f>sumifs(Full!G$1:G1000,Full!$C$1:$C1000,$A48)</f>
        <v>6</v>
      </c>
      <c r="F48" s="12">
        <f>sumifs(Full!H$1:H1000,Full!$C$1:$C1000,$A48)</f>
        <v>0</v>
      </c>
      <c r="G48" s="12">
        <f t="shared" si="2"/>
        <v>12</v>
      </c>
      <c r="H48" s="13">
        <f t="shared" si="3"/>
        <v>0.1</v>
      </c>
      <c r="I48" s="13">
        <f t="shared" si="4"/>
        <v>0.5</v>
      </c>
      <c r="J48" s="12">
        <f t="shared" si="5"/>
        <v>24</v>
      </c>
      <c r="K48" s="15">
        <f t="shared" si="6"/>
        <v>4.8</v>
      </c>
      <c r="L48" s="12">
        <f>countifs(PrelimRaw!$C$1:$C1000,14,PrelimRaw!$F$1:$F1000,A48)</f>
        <v>3</v>
      </c>
      <c r="M48" s="13">
        <f t="shared" si="7"/>
        <v>0.5</v>
      </c>
      <c r="N48" s="15">
        <f t="shared" si="8"/>
        <v>10.8</v>
      </c>
    </row>
    <row r="49">
      <c r="H49" s="8"/>
      <c r="I49" s="8"/>
      <c r="K49" s="9"/>
      <c r="M49" s="8"/>
      <c r="N49" s="9"/>
    </row>
    <row r="50">
      <c r="H50" s="8"/>
      <c r="I50" s="8"/>
      <c r="K50" s="9"/>
      <c r="M50" s="8"/>
      <c r="N50" s="9"/>
    </row>
    <row r="51">
      <c r="H51" s="8"/>
      <c r="I51" s="8"/>
      <c r="K51" s="9"/>
      <c r="M51" s="8"/>
      <c r="N51" s="9"/>
    </row>
    <row r="52">
      <c r="H52" s="8"/>
      <c r="I52" s="8"/>
      <c r="K52" s="9"/>
      <c r="M52" s="8"/>
      <c r="N52" s="9"/>
    </row>
    <row r="53">
      <c r="H53" s="8"/>
      <c r="I53" s="8"/>
      <c r="K53" s="9"/>
      <c r="M53" s="8"/>
      <c r="N53" s="9"/>
    </row>
    <row r="54">
      <c r="H54" s="8"/>
      <c r="I54" s="8"/>
      <c r="K54" s="9"/>
      <c r="M54" s="8"/>
      <c r="N54" s="9"/>
    </row>
    <row r="55">
      <c r="H55" s="8"/>
      <c r="I55" s="8"/>
      <c r="K55" s="9"/>
      <c r="M55" s="8"/>
      <c r="N55" s="9"/>
    </row>
    <row r="56">
      <c r="H56" s="8"/>
      <c r="I56" s="8"/>
      <c r="K56" s="9"/>
      <c r="M56" s="8"/>
      <c r="N56" s="9"/>
    </row>
    <row r="57">
      <c r="H57" s="8"/>
      <c r="I57" s="8"/>
      <c r="K57" s="9"/>
      <c r="M57" s="8"/>
      <c r="N57" s="9"/>
    </row>
    <row r="58">
      <c r="H58" s="8"/>
      <c r="I58" s="8"/>
      <c r="K58" s="9"/>
      <c r="M58" s="8"/>
      <c r="N58" s="9"/>
    </row>
    <row r="59">
      <c r="H59" s="8"/>
      <c r="I59" s="8"/>
      <c r="K59" s="9"/>
      <c r="M59" s="8"/>
      <c r="N59" s="9"/>
    </row>
    <row r="60">
      <c r="H60" s="8"/>
      <c r="I60" s="8"/>
      <c r="K60" s="9"/>
      <c r="M60" s="8"/>
      <c r="N60" s="9"/>
    </row>
    <row r="61">
      <c r="H61" s="8"/>
      <c r="I61" s="8"/>
      <c r="K61" s="9"/>
      <c r="M61" s="8"/>
      <c r="N61" s="9"/>
    </row>
    <row r="62">
      <c r="H62" s="8"/>
      <c r="I62" s="8"/>
      <c r="K62" s="9"/>
      <c r="M62" s="8"/>
      <c r="N62" s="9"/>
    </row>
    <row r="63">
      <c r="H63" s="8"/>
      <c r="I63" s="8"/>
      <c r="K63" s="9"/>
      <c r="M63" s="8"/>
      <c r="N63" s="9"/>
    </row>
    <row r="64">
      <c r="H64" s="8"/>
      <c r="I64" s="8"/>
      <c r="K64" s="9"/>
      <c r="M64" s="8"/>
      <c r="N64" s="9"/>
    </row>
    <row r="65">
      <c r="H65" s="8"/>
      <c r="I65" s="8"/>
      <c r="K65" s="9"/>
      <c r="M65" s="8"/>
      <c r="N65" s="9"/>
    </row>
    <row r="66">
      <c r="H66" s="8"/>
      <c r="I66" s="8"/>
      <c r="K66" s="9"/>
      <c r="M66" s="8"/>
      <c r="N66" s="9"/>
    </row>
    <row r="67">
      <c r="H67" s="8"/>
      <c r="I67" s="8"/>
      <c r="K67" s="9"/>
      <c r="M67" s="8"/>
      <c r="N67" s="9"/>
    </row>
    <row r="68">
      <c r="H68" s="8"/>
      <c r="I68" s="8"/>
      <c r="K68" s="9"/>
      <c r="M68" s="8"/>
      <c r="N68" s="9"/>
    </row>
    <row r="69">
      <c r="H69" s="8"/>
      <c r="I69" s="8"/>
      <c r="K69" s="9"/>
      <c r="M69" s="8"/>
      <c r="N69" s="9"/>
    </row>
    <row r="70">
      <c r="H70" s="8"/>
      <c r="I70" s="8"/>
      <c r="K70" s="9"/>
      <c r="M70" s="8"/>
      <c r="N70" s="9"/>
    </row>
    <row r="71">
      <c r="H71" s="8"/>
      <c r="I71" s="8"/>
      <c r="K71" s="9"/>
      <c r="M71" s="8"/>
      <c r="N71" s="9"/>
    </row>
    <row r="72">
      <c r="H72" s="8"/>
      <c r="I72" s="8"/>
      <c r="K72" s="9"/>
      <c r="M72" s="8"/>
      <c r="N72" s="9"/>
    </row>
    <row r="73">
      <c r="H73" s="8"/>
      <c r="I73" s="8"/>
      <c r="K73" s="9"/>
      <c r="M73" s="8"/>
      <c r="N73" s="9"/>
    </row>
    <row r="74">
      <c r="H74" s="8"/>
      <c r="I74" s="8"/>
      <c r="K74" s="9"/>
      <c r="M74" s="8"/>
      <c r="N74" s="9"/>
    </row>
    <row r="75">
      <c r="H75" s="8"/>
      <c r="I75" s="8"/>
      <c r="K75" s="9"/>
      <c r="M75" s="8"/>
      <c r="N75" s="9"/>
    </row>
    <row r="76">
      <c r="H76" s="8"/>
      <c r="I76" s="8"/>
      <c r="K76" s="9"/>
      <c r="M76" s="8"/>
      <c r="N76" s="9"/>
    </row>
    <row r="77">
      <c r="H77" s="8"/>
      <c r="I77" s="8"/>
      <c r="K77" s="9"/>
      <c r="M77" s="8"/>
      <c r="N77" s="9"/>
    </row>
    <row r="78">
      <c r="H78" s="8"/>
      <c r="I78" s="8"/>
      <c r="K78" s="9"/>
      <c r="M78" s="8"/>
      <c r="N78" s="9"/>
    </row>
    <row r="79">
      <c r="H79" s="8"/>
      <c r="I79" s="8"/>
      <c r="K79" s="9"/>
      <c r="M79" s="8"/>
      <c r="N79" s="9"/>
    </row>
    <row r="80">
      <c r="H80" s="8"/>
      <c r="I80" s="8"/>
      <c r="K80" s="9"/>
      <c r="M80" s="8"/>
      <c r="N80" s="9"/>
    </row>
    <row r="81">
      <c r="H81" s="8"/>
      <c r="I81" s="8"/>
      <c r="K81" s="9"/>
      <c r="M81" s="8"/>
      <c r="N81" s="9"/>
    </row>
    <row r="82">
      <c r="H82" s="8"/>
      <c r="I82" s="8"/>
      <c r="K82" s="9"/>
      <c r="M82" s="8"/>
      <c r="N82" s="9"/>
    </row>
    <row r="83">
      <c r="H83" s="8"/>
      <c r="I83" s="8"/>
      <c r="K83" s="9"/>
      <c r="M83" s="8"/>
      <c r="N83" s="9"/>
    </row>
    <row r="84">
      <c r="H84" s="8"/>
      <c r="I84" s="8"/>
      <c r="K84" s="9"/>
      <c r="M84" s="8"/>
      <c r="N84" s="9"/>
    </row>
    <row r="85">
      <c r="H85" s="8"/>
      <c r="I85" s="8"/>
      <c r="K85" s="9"/>
      <c r="M85" s="8"/>
      <c r="N85" s="9"/>
    </row>
    <row r="86">
      <c r="H86" s="8"/>
      <c r="I86" s="8"/>
      <c r="K86" s="9"/>
      <c r="M86" s="8"/>
      <c r="N86" s="9"/>
    </row>
    <row r="87">
      <c r="H87" s="8"/>
      <c r="I87" s="8"/>
      <c r="K87" s="9"/>
      <c r="M87" s="8"/>
      <c r="N87" s="9"/>
    </row>
    <row r="88">
      <c r="H88" s="8"/>
      <c r="I88" s="8"/>
      <c r="K88" s="9"/>
      <c r="M88" s="8"/>
      <c r="N88" s="9"/>
    </row>
    <row r="89">
      <c r="H89" s="8"/>
      <c r="I89" s="8"/>
      <c r="K89" s="9"/>
      <c r="M89" s="8"/>
      <c r="N89" s="9"/>
    </row>
    <row r="90">
      <c r="H90" s="8"/>
      <c r="I90" s="8"/>
      <c r="K90" s="9"/>
      <c r="M90" s="8"/>
      <c r="N90" s="9"/>
    </row>
    <row r="91">
      <c r="H91" s="8"/>
      <c r="I91" s="8"/>
      <c r="K91" s="9"/>
      <c r="M91" s="8"/>
      <c r="N91" s="9"/>
    </row>
    <row r="92">
      <c r="H92" s="8"/>
      <c r="I92" s="8"/>
      <c r="K92" s="9"/>
      <c r="M92" s="8"/>
      <c r="N92" s="9"/>
    </row>
    <row r="93">
      <c r="H93" s="8"/>
      <c r="I93" s="8"/>
      <c r="K93" s="9"/>
      <c r="M93" s="8"/>
      <c r="N93" s="9"/>
    </row>
    <row r="94">
      <c r="H94" s="8"/>
      <c r="I94" s="8"/>
      <c r="K94" s="9"/>
      <c r="M94" s="8"/>
      <c r="N94" s="9"/>
    </row>
    <row r="95">
      <c r="H95" s="8"/>
      <c r="I95" s="8"/>
      <c r="K95" s="9"/>
      <c r="M95" s="8"/>
      <c r="N95" s="9"/>
    </row>
    <row r="96">
      <c r="H96" s="8"/>
      <c r="I96" s="8"/>
      <c r="K96" s="9"/>
      <c r="M96" s="8"/>
      <c r="N96" s="9"/>
    </row>
    <row r="97">
      <c r="H97" s="8"/>
      <c r="I97" s="8"/>
      <c r="K97" s="9"/>
      <c r="M97" s="8"/>
      <c r="N97" s="9"/>
    </row>
    <row r="98">
      <c r="H98" s="8"/>
      <c r="I98" s="8"/>
      <c r="K98" s="9"/>
      <c r="M98" s="8"/>
      <c r="N98" s="9"/>
    </row>
    <row r="99">
      <c r="H99" s="8"/>
      <c r="I99" s="8"/>
      <c r="K99" s="9"/>
      <c r="M99" s="8"/>
      <c r="N99" s="9"/>
    </row>
    <row r="100">
      <c r="H100" s="8"/>
      <c r="I100" s="8"/>
      <c r="K100" s="9"/>
      <c r="M100" s="8"/>
      <c r="N100" s="9"/>
    </row>
    <row r="101">
      <c r="H101" s="8"/>
      <c r="I101" s="8"/>
      <c r="K101" s="9"/>
      <c r="M101" s="8"/>
      <c r="N101" s="9"/>
    </row>
    <row r="102">
      <c r="H102" s="8"/>
      <c r="I102" s="8"/>
      <c r="K102" s="9"/>
      <c r="M102" s="8"/>
      <c r="N102" s="9"/>
    </row>
    <row r="103">
      <c r="H103" s="8"/>
      <c r="I103" s="8"/>
      <c r="K103" s="9"/>
      <c r="M103" s="8"/>
      <c r="N103" s="9"/>
    </row>
    <row r="104">
      <c r="H104" s="8"/>
      <c r="I104" s="8"/>
      <c r="K104" s="9"/>
      <c r="M104" s="8"/>
      <c r="N104" s="9"/>
    </row>
    <row r="105">
      <c r="H105" s="8"/>
      <c r="I105" s="8"/>
      <c r="K105" s="9"/>
      <c r="M105" s="8"/>
      <c r="N105" s="9"/>
    </row>
    <row r="106">
      <c r="H106" s="8"/>
      <c r="I106" s="8"/>
      <c r="K106" s="9"/>
      <c r="M106" s="8"/>
      <c r="N106" s="9"/>
    </row>
    <row r="107">
      <c r="H107" s="8"/>
      <c r="I107" s="8"/>
      <c r="K107" s="9"/>
      <c r="M107" s="8"/>
      <c r="N107" s="9"/>
    </row>
    <row r="108">
      <c r="H108" s="8"/>
      <c r="I108" s="8"/>
      <c r="K108" s="9"/>
      <c r="M108" s="8"/>
      <c r="N108" s="9"/>
    </row>
    <row r="109">
      <c r="H109" s="8"/>
      <c r="I109" s="8"/>
      <c r="K109" s="9"/>
      <c r="M109" s="8"/>
      <c r="N109" s="9"/>
    </row>
    <row r="110">
      <c r="H110" s="8"/>
      <c r="I110" s="8"/>
      <c r="K110" s="9"/>
      <c r="M110" s="8"/>
      <c r="N110" s="9"/>
    </row>
    <row r="111">
      <c r="H111" s="8"/>
      <c r="I111" s="8"/>
      <c r="K111" s="9"/>
      <c r="M111" s="8"/>
      <c r="N111" s="9"/>
    </row>
    <row r="112">
      <c r="H112" s="8"/>
      <c r="I112" s="8"/>
      <c r="K112" s="9"/>
      <c r="M112" s="8"/>
      <c r="N112" s="9"/>
    </row>
    <row r="113">
      <c r="H113" s="8"/>
      <c r="I113" s="8"/>
      <c r="K113" s="9"/>
      <c r="M113" s="8"/>
      <c r="N113" s="9"/>
    </row>
    <row r="114">
      <c r="H114" s="8"/>
      <c r="I114" s="8"/>
      <c r="K114" s="9"/>
      <c r="M114" s="8"/>
      <c r="N114" s="9"/>
    </row>
    <row r="115">
      <c r="H115" s="8"/>
      <c r="I115" s="8"/>
      <c r="K115" s="9"/>
      <c r="M115" s="8"/>
      <c r="N115" s="9"/>
    </row>
    <row r="116">
      <c r="H116" s="8"/>
      <c r="I116" s="8"/>
      <c r="K116" s="9"/>
      <c r="M116" s="8"/>
      <c r="N116" s="9"/>
    </row>
    <row r="117">
      <c r="H117" s="8"/>
      <c r="I117" s="8"/>
      <c r="K117" s="9"/>
      <c r="M117" s="8"/>
      <c r="N117" s="9"/>
    </row>
    <row r="118">
      <c r="H118" s="8"/>
      <c r="I118" s="8"/>
      <c r="K118" s="9"/>
      <c r="M118" s="8"/>
      <c r="N118" s="9"/>
    </row>
    <row r="119">
      <c r="H119" s="8"/>
      <c r="I119" s="8"/>
      <c r="K119" s="9"/>
      <c r="M119" s="8"/>
      <c r="N119" s="9"/>
    </row>
    <row r="120">
      <c r="H120" s="8"/>
      <c r="I120" s="8"/>
      <c r="K120" s="9"/>
      <c r="M120" s="8"/>
      <c r="N120" s="9"/>
    </row>
    <row r="121">
      <c r="H121" s="8"/>
      <c r="I121" s="8"/>
      <c r="K121" s="9"/>
      <c r="M121" s="8"/>
      <c r="N121" s="9"/>
    </row>
    <row r="122">
      <c r="H122" s="8"/>
      <c r="I122" s="8"/>
      <c r="K122" s="9"/>
      <c r="M122" s="8"/>
      <c r="N122" s="9"/>
    </row>
    <row r="123">
      <c r="H123" s="8"/>
      <c r="I123" s="8"/>
      <c r="K123" s="9"/>
      <c r="M123" s="8"/>
      <c r="N123" s="9"/>
    </row>
    <row r="124">
      <c r="H124" s="8"/>
      <c r="I124" s="8"/>
      <c r="K124" s="9"/>
      <c r="M124" s="8"/>
      <c r="N124" s="9"/>
    </row>
    <row r="125">
      <c r="H125" s="8"/>
      <c r="I125" s="8"/>
      <c r="K125" s="9"/>
      <c r="M125" s="8"/>
      <c r="N125" s="9"/>
    </row>
    <row r="126">
      <c r="H126" s="8"/>
      <c r="I126" s="8"/>
      <c r="K126" s="9"/>
      <c r="M126" s="8"/>
      <c r="N126" s="9"/>
    </row>
    <row r="127">
      <c r="H127" s="8"/>
      <c r="I127" s="8"/>
      <c r="K127" s="9"/>
      <c r="M127" s="8"/>
      <c r="N127" s="9"/>
    </row>
    <row r="128">
      <c r="H128" s="8"/>
      <c r="I128" s="8"/>
      <c r="K128" s="9"/>
      <c r="M128" s="8"/>
      <c r="N128" s="9"/>
    </row>
    <row r="129">
      <c r="H129" s="8"/>
      <c r="I129" s="8"/>
      <c r="K129" s="9"/>
      <c r="M129" s="8"/>
      <c r="N129" s="9"/>
    </row>
    <row r="130">
      <c r="H130" s="8"/>
      <c r="I130" s="8"/>
      <c r="K130" s="9"/>
      <c r="M130" s="8"/>
      <c r="N130" s="9"/>
    </row>
    <row r="131">
      <c r="H131" s="8"/>
      <c r="I131" s="8"/>
      <c r="K131" s="9"/>
      <c r="M131" s="8"/>
      <c r="N131" s="9"/>
    </row>
    <row r="132">
      <c r="H132" s="8"/>
      <c r="I132" s="8"/>
      <c r="K132" s="9"/>
      <c r="M132" s="8"/>
      <c r="N132" s="9"/>
    </row>
    <row r="133">
      <c r="H133" s="8"/>
      <c r="I133" s="8"/>
      <c r="K133" s="9"/>
      <c r="M133" s="8"/>
      <c r="N133" s="9"/>
    </row>
    <row r="134">
      <c r="H134" s="8"/>
      <c r="I134" s="8"/>
      <c r="K134" s="9"/>
      <c r="M134" s="8"/>
      <c r="N134" s="9"/>
    </row>
    <row r="135">
      <c r="H135" s="8"/>
      <c r="I135" s="8"/>
      <c r="K135" s="9"/>
      <c r="M135" s="8"/>
      <c r="N135" s="9"/>
    </row>
    <row r="136">
      <c r="H136" s="8"/>
      <c r="I136" s="8"/>
      <c r="K136" s="9"/>
      <c r="M136" s="8"/>
      <c r="N136" s="9"/>
    </row>
    <row r="137">
      <c r="H137" s="8"/>
      <c r="I137" s="8"/>
      <c r="K137" s="9"/>
      <c r="M137" s="8"/>
      <c r="N137" s="9"/>
    </row>
    <row r="138">
      <c r="H138" s="8"/>
      <c r="I138" s="8"/>
      <c r="K138" s="9"/>
      <c r="M138" s="8"/>
      <c r="N138" s="9"/>
    </row>
    <row r="139">
      <c r="H139" s="8"/>
      <c r="I139" s="8"/>
      <c r="K139" s="9"/>
      <c r="M139" s="8"/>
      <c r="N139" s="9"/>
    </row>
    <row r="140">
      <c r="H140" s="8"/>
      <c r="I140" s="8"/>
      <c r="K140" s="9"/>
      <c r="M140" s="8"/>
      <c r="N140" s="9"/>
    </row>
    <row r="141">
      <c r="H141" s="8"/>
      <c r="I141" s="8"/>
      <c r="K141" s="9"/>
      <c r="M141" s="8"/>
      <c r="N141" s="9"/>
    </row>
    <row r="142">
      <c r="H142" s="8"/>
      <c r="I142" s="8"/>
      <c r="K142" s="9"/>
      <c r="M142" s="8"/>
      <c r="N142" s="9"/>
    </row>
    <row r="143">
      <c r="H143" s="8"/>
      <c r="I143" s="8"/>
      <c r="K143" s="9"/>
      <c r="M143" s="8"/>
      <c r="N143" s="9"/>
    </row>
    <row r="144">
      <c r="H144" s="8"/>
      <c r="I144" s="8"/>
      <c r="K144" s="9"/>
      <c r="M144" s="8"/>
      <c r="N144" s="9"/>
    </row>
    <row r="145">
      <c r="H145" s="8"/>
      <c r="I145" s="8"/>
      <c r="K145" s="9"/>
      <c r="M145" s="8"/>
      <c r="N145" s="9"/>
    </row>
    <row r="146">
      <c r="H146" s="8"/>
      <c r="I146" s="8"/>
      <c r="K146" s="9"/>
      <c r="M146" s="8"/>
      <c r="N146" s="9"/>
    </row>
    <row r="147">
      <c r="H147" s="8"/>
      <c r="I147" s="8"/>
      <c r="K147" s="9"/>
      <c r="M147" s="8"/>
      <c r="N147" s="9"/>
    </row>
    <row r="148">
      <c r="H148" s="8"/>
      <c r="I148" s="8"/>
      <c r="K148" s="9"/>
      <c r="M148" s="8"/>
      <c r="N148" s="9"/>
    </row>
    <row r="149">
      <c r="H149" s="8"/>
      <c r="I149" s="8"/>
      <c r="K149" s="9"/>
      <c r="M149" s="8"/>
      <c r="N149" s="9"/>
    </row>
    <row r="150">
      <c r="H150" s="8"/>
      <c r="I150" s="8"/>
      <c r="K150" s="9"/>
      <c r="M150" s="8"/>
      <c r="N150" s="9"/>
    </row>
    <row r="151">
      <c r="H151" s="8"/>
      <c r="I151" s="8"/>
      <c r="K151" s="9"/>
      <c r="M151" s="8"/>
      <c r="N151" s="9"/>
    </row>
    <row r="152">
      <c r="H152" s="8"/>
      <c r="I152" s="8"/>
      <c r="K152" s="9"/>
      <c r="M152" s="8"/>
      <c r="N152" s="9"/>
    </row>
    <row r="153">
      <c r="H153" s="8"/>
      <c r="I153" s="8"/>
      <c r="K153" s="9"/>
      <c r="M153" s="8"/>
      <c r="N153" s="9"/>
    </row>
    <row r="154">
      <c r="H154" s="8"/>
      <c r="I154" s="8"/>
      <c r="K154" s="9"/>
      <c r="M154" s="8"/>
      <c r="N154" s="9"/>
    </row>
    <row r="155">
      <c r="H155" s="8"/>
      <c r="I155" s="8"/>
      <c r="K155" s="9"/>
      <c r="M155" s="8"/>
      <c r="N155" s="9"/>
    </row>
    <row r="156">
      <c r="H156" s="8"/>
      <c r="I156" s="8"/>
      <c r="K156" s="9"/>
      <c r="M156" s="8"/>
      <c r="N156" s="9"/>
    </row>
    <row r="157">
      <c r="H157" s="8"/>
      <c r="I157" s="8"/>
      <c r="K157" s="9"/>
      <c r="M157" s="8"/>
      <c r="N157" s="9"/>
    </row>
    <row r="158">
      <c r="H158" s="8"/>
      <c r="I158" s="8"/>
      <c r="K158" s="9"/>
      <c r="M158" s="8"/>
      <c r="N158" s="9"/>
    </row>
    <row r="159">
      <c r="H159" s="8"/>
      <c r="I159" s="8"/>
      <c r="K159" s="9"/>
      <c r="M159" s="8"/>
      <c r="N159" s="9"/>
    </row>
    <row r="160">
      <c r="H160" s="8"/>
      <c r="I160" s="8"/>
      <c r="K160" s="9"/>
      <c r="M160" s="8"/>
      <c r="N160" s="9"/>
    </row>
    <row r="161">
      <c r="H161" s="8"/>
      <c r="I161" s="8"/>
      <c r="K161" s="9"/>
      <c r="M161" s="8"/>
      <c r="N161" s="9"/>
    </row>
    <row r="162">
      <c r="H162" s="8"/>
      <c r="I162" s="8"/>
      <c r="K162" s="9"/>
      <c r="M162" s="8"/>
      <c r="N162" s="9"/>
    </row>
    <row r="163">
      <c r="H163" s="8"/>
      <c r="I163" s="8"/>
      <c r="K163" s="9"/>
      <c r="M163" s="8"/>
      <c r="N163" s="9"/>
    </row>
    <row r="164">
      <c r="H164" s="8"/>
      <c r="I164" s="8"/>
      <c r="K164" s="9"/>
      <c r="M164" s="8"/>
      <c r="N164" s="9"/>
    </row>
    <row r="165">
      <c r="H165" s="8"/>
      <c r="I165" s="8"/>
      <c r="K165" s="9"/>
      <c r="M165" s="8"/>
      <c r="N165" s="9"/>
    </row>
    <row r="166">
      <c r="H166" s="8"/>
      <c r="I166" s="8"/>
      <c r="K166" s="9"/>
      <c r="M166" s="8"/>
      <c r="N166" s="9"/>
    </row>
    <row r="167">
      <c r="H167" s="8"/>
      <c r="I167" s="8"/>
      <c r="K167" s="9"/>
      <c r="M167" s="8"/>
      <c r="N167" s="9"/>
    </row>
    <row r="168">
      <c r="H168" s="8"/>
      <c r="I168" s="8"/>
      <c r="K168" s="9"/>
      <c r="M168" s="8"/>
      <c r="N168" s="9"/>
    </row>
    <row r="169">
      <c r="H169" s="8"/>
      <c r="I169" s="8"/>
      <c r="K169" s="9"/>
      <c r="M169" s="8"/>
      <c r="N169" s="9"/>
    </row>
    <row r="170">
      <c r="H170" s="8"/>
      <c r="I170" s="8"/>
      <c r="K170" s="9"/>
      <c r="M170" s="8"/>
      <c r="N170" s="9"/>
    </row>
    <row r="171">
      <c r="H171" s="8"/>
      <c r="I171" s="8"/>
      <c r="K171" s="9"/>
      <c r="M171" s="8"/>
      <c r="N171" s="9"/>
    </row>
    <row r="172">
      <c r="H172" s="8"/>
      <c r="I172" s="8"/>
      <c r="K172" s="9"/>
      <c r="M172" s="8"/>
      <c r="N172" s="9"/>
    </row>
    <row r="173">
      <c r="H173" s="8"/>
      <c r="I173" s="8"/>
      <c r="K173" s="9"/>
      <c r="M173" s="8"/>
      <c r="N173" s="9"/>
    </row>
    <row r="174">
      <c r="H174" s="8"/>
      <c r="I174" s="8"/>
      <c r="K174" s="9"/>
      <c r="M174" s="8"/>
      <c r="N174" s="9"/>
    </row>
    <row r="175">
      <c r="H175" s="8"/>
      <c r="I175" s="8"/>
      <c r="K175" s="9"/>
      <c r="M175" s="8"/>
      <c r="N175" s="9"/>
    </row>
    <row r="176">
      <c r="H176" s="8"/>
      <c r="I176" s="8"/>
      <c r="K176" s="9"/>
      <c r="M176" s="8"/>
      <c r="N176" s="9"/>
    </row>
    <row r="177">
      <c r="H177" s="8"/>
      <c r="I177" s="8"/>
      <c r="K177" s="9"/>
      <c r="M177" s="8"/>
      <c r="N177" s="9"/>
    </row>
    <row r="178">
      <c r="H178" s="8"/>
      <c r="I178" s="8"/>
      <c r="K178" s="9"/>
      <c r="M178" s="8"/>
      <c r="N178" s="9"/>
    </row>
    <row r="179">
      <c r="H179" s="8"/>
      <c r="I179" s="8"/>
      <c r="K179" s="9"/>
      <c r="M179" s="8"/>
      <c r="N179" s="9"/>
    </row>
    <row r="180">
      <c r="H180" s="8"/>
      <c r="I180" s="8"/>
      <c r="K180" s="9"/>
      <c r="M180" s="8"/>
      <c r="N180" s="9"/>
    </row>
    <row r="181">
      <c r="H181" s="8"/>
      <c r="I181" s="8"/>
      <c r="K181" s="9"/>
      <c r="M181" s="8"/>
      <c r="N181" s="9"/>
    </row>
    <row r="182">
      <c r="H182" s="8"/>
      <c r="I182" s="8"/>
      <c r="K182" s="9"/>
      <c r="M182" s="8"/>
      <c r="N182" s="9"/>
    </row>
    <row r="183">
      <c r="H183" s="8"/>
      <c r="I183" s="8"/>
      <c r="K183" s="9"/>
      <c r="M183" s="8"/>
      <c r="N183" s="9"/>
    </row>
    <row r="184">
      <c r="H184" s="8"/>
      <c r="I184" s="8"/>
      <c r="K184" s="9"/>
      <c r="M184" s="8"/>
      <c r="N184" s="9"/>
    </row>
    <row r="185">
      <c r="H185" s="8"/>
      <c r="I185" s="8"/>
      <c r="K185" s="9"/>
      <c r="M185" s="8"/>
      <c r="N185" s="9"/>
    </row>
    <row r="186">
      <c r="H186" s="8"/>
      <c r="I186" s="8"/>
      <c r="K186" s="9"/>
      <c r="M186" s="8"/>
      <c r="N186" s="9"/>
    </row>
    <row r="187">
      <c r="H187" s="8"/>
      <c r="I187" s="8"/>
      <c r="K187" s="9"/>
      <c r="M187" s="8"/>
      <c r="N187" s="9"/>
    </row>
    <row r="188">
      <c r="H188" s="8"/>
      <c r="I188" s="8"/>
      <c r="K188" s="9"/>
      <c r="M188" s="8"/>
      <c r="N188" s="9"/>
    </row>
    <row r="189">
      <c r="H189" s="8"/>
      <c r="I189" s="8"/>
      <c r="K189" s="9"/>
      <c r="M189" s="8"/>
      <c r="N189" s="9"/>
    </row>
    <row r="190">
      <c r="H190" s="8"/>
      <c r="I190" s="8"/>
      <c r="K190" s="9"/>
      <c r="M190" s="8"/>
      <c r="N190" s="9"/>
    </row>
    <row r="191">
      <c r="H191" s="8"/>
      <c r="I191" s="8"/>
      <c r="K191" s="9"/>
      <c r="M191" s="8"/>
      <c r="N191" s="9"/>
    </row>
    <row r="192">
      <c r="H192" s="8"/>
      <c r="I192" s="8"/>
      <c r="K192" s="9"/>
      <c r="M192" s="8"/>
      <c r="N192" s="9"/>
    </row>
    <row r="193">
      <c r="H193" s="8"/>
      <c r="I193" s="8"/>
      <c r="K193" s="9"/>
      <c r="M193" s="8"/>
      <c r="N193" s="9"/>
    </row>
    <row r="194">
      <c r="H194" s="8"/>
      <c r="I194" s="8"/>
      <c r="K194" s="9"/>
      <c r="M194" s="8"/>
      <c r="N194" s="9"/>
    </row>
    <row r="195">
      <c r="H195" s="8"/>
      <c r="I195" s="8"/>
      <c r="K195" s="9"/>
      <c r="M195" s="8"/>
      <c r="N195" s="9"/>
    </row>
    <row r="196">
      <c r="H196" s="8"/>
      <c r="I196" s="8"/>
      <c r="K196" s="9"/>
      <c r="M196" s="8"/>
      <c r="N196" s="9"/>
    </row>
    <row r="197">
      <c r="H197" s="8"/>
      <c r="I197" s="8"/>
      <c r="K197" s="9"/>
      <c r="M197" s="8"/>
      <c r="N197" s="9"/>
    </row>
    <row r="198">
      <c r="H198" s="8"/>
      <c r="I198" s="8"/>
      <c r="K198" s="9"/>
      <c r="M198" s="8"/>
      <c r="N198" s="9"/>
    </row>
    <row r="199">
      <c r="H199" s="8"/>
      <c r="I199" s="8"/>
      <c r="K199" s="9"/>
      <c r="M199" s="8"/>
      <c r="N199" s="9"/>
    </row>
    <row r="200">
      <c r="H200" s="8"/>
      <c r="I200" s="8"/>
      <c r="K200" s="9"/>
      <c r="M200" s="8"/>
      <c r="N200" s="9"/>
    </row>
    <row r="201">
      <c r="H201" s="8"/>
      <c r="I201" s="8"/>
      <c r="K201" s="9"/>
      <c r="M201" s="8"/>
      <c r="N201" s="9"/>
    </row>
    <row r="202">
      <c r="H202" s="8"/>
      <c r="I202" s="8"/>
      <c r="K202" s="9"/>
      <c r="M202" s="8"/>
      <c r="N202" s="9"/>
    </row>
    <row r="203">
      <c r="H203" s="8"/>
      <c r="I203" s="8"/>
      <c r="K203" s="9"/>
      <c r="M203" s="8"/>
      <c r="N203" s="9"/>
    </row>
    <row r="204">
      <c r="H204" s="8"/>
      <c r="I204" s="8"/>
      <c r="K204" s="9"/>
      <c r="M204" s="8"/>
      <c r="N204" s="9"/>
    </row>
    <row r="205">
      <c r="H205" s="8"/>
      <c r="I205" s="8"/>
      <c r="K205" s="9"/>
      <c r="M205" s="8"/>
      <c r="N205" s="9"/>
    </row>
    <row r="206">
      <c r="H206" s="8"/>
      <c r="I206" s="8"/>
      <c r="K206" s="9"/>
      <c r="M206" s="8"/>
      <c r="N206" s="9"/>
    </row>
    <row r="207">
      <c r="H207" s="8"/>
      <c r="I207" s="8"/>
      <c r="K207" s="9"/>
      <c r="M207" s="8"/>
      <c r="N207" s="9"/>
    </row>
    <row r="208">
      <c r="H208" s="8"/>
      <c r="I208" s="8"/>
      <c r="K208" s="9"/>
      <c r="M208" s="8"/>
      <c r="N208" s="9"/>
    </row>
    <row r="209">
      <c r="H209" s="8"/>
      <c r="I209" s="8"/>
      <c r="K209" s="9"/>
      <c r="M209" s="8"/>
      <c r="N209" s="9"/>
    </row>
    <row r="210">
      <c r="H210" s="8"/>
      <c r="I210" s="8"/>
      <c r="K210" s="9"/>
      <c r="M210" s="8"/>
      <c r="N210" s="9"/>
    </row>
    <row r="211">
      <c r="H211" s="8"/>
      <c r="I211" s="8"/>
      <c r="K211" s="9"/>
      <c r="M211" s="8"/>
      <c r="N211" s="9"/>
    </row>
    <row r="212">
      <c r="H212" s="8"/>
      <c r="I212" s="8"/>
      <c r="K212" s="9"/>
      <c r="M212" s="8"/>
      <c r="N212" s="9"/>
    </row>
    <row r="213">
      <c r="H213" s="8"/>
      <c r="I213" s="8"/>
      <c r="K213" s="9"/>
      <c r="M213" s="8"/>
      <c r="N213" s="9"/>
    </row>
    <row r="214">
      <c r="H214" s="8"/>
      <c r="I214" s="8"/>
      <c r="K214" s="9"/>
      <c r="M214" s="8"/>
      <c r="N214" s="9"/>
    </row>
    <row r="215">
      <c r="H215" s="8"/>
      <c r="I215" s="8"/>
      <c r="K215" s="9"/>
      <c r="M215" s="8"/>
      <c r="N215" s="9"/>
    </row>
    <row r="216">
      <c r="H216" s="8"/>
      <c r="I216" s="8"/>
      <c r="K216" s="9"/>
      <c r="M216" s="8"/>
      <c r="N216" s="9"/>
    </row>
    <row r="217">
      <c r="H217" s="8"/>
      <c r="I217" s="8"/>
      <c r="K217" s="9"/>
      <c r="M217" s="8"/>
      <c r="N217" s="9"/>
    </row>
    <row r="218">
      <c r="H218" s="8"/>
      <c r="I218" s="8"/>
      <c r="K218" s="9"/>
      <c r="M218" s="8"/>
      <c r="N218" s="9"/>
    </row>
    <row r="219">
      <c r="H219" s="8"/>
      <c r="I219" s="8"/>
      <c r="K219" s="9"/>
      <c r="M219" s="8"/>
      <c r="N219" s="9"/>
    </row>
    <row r="220">
      <c r="H220" s="8"/>
      <c r="I220" s="8"/>
      <c r="K220" s="9"/>
      <c r="M220" s="8"/>
      <c r="N220" s="9"/>
    </row>
    <row r="221">
      <c r="H221" s="8"/>
      <c r="I221" s="8"/>
      <c r="K221" s="9"/>
      <c r="M221" s="8"/>
      <c r="N221" s="9"/>
    </row>
    <row r="222">
      <c r="H222" s="8"/>
      <c r="I222" s="8"/>
      <c r="K222" s="9"/>
      <c r="M222" s="8"/>
      <c r="N222" s="9"/>
    </row>
    <row r="223">
      <c r="H223" s="8"/>
      <c r="I223" s="8"/>
      <c r="K223" s="9"/>
      <c r="M223" s="8"/>
      <c r="N223" s="9"/>
    </row>
    <row r="224">
      <c r="H224" s="8"/>
      <c r="I224" s="8"/>
      <c r="K224" s="9"/>
      <c r="M224" s="8"/>
      <c r="N224" s="9"/>
    </row>
    <row r="225">
      <c r="H225" s="8"/>
      <c r="I225" s="8"/>
      <c r="K225" s="9"/>
      <c r="M225" s="8"/>
      <c r="N225" s="9"/>
    </row>
    <row r="226">
      <c r="H226" s="8"/>
      <c r="I226" s="8"/>
      <c r="K226" s="9"/>
      <c r="M226" s="8"/>
      <c r="N226" s="9"/>
    </row>
    <row r="227">
      <c r="H227" s="8"/>
      <c r="I227" s="8"/>
      <c r="K227" s="9"/>
      <c r="M227" s="8"/>
      <c r="N227" s="9"/>
    </row>
    <row r="228">
      <c r="H228" s="8"/>
      <c r="I228" s="8"/>
      <c r="K228" s="9"/>
      <c r="M228" s="8"/>
      <c r="N228" s="9"/>
    </row>
    <row r="229">
      <c r="H229" s="8"/>
      <c r="I229" s="8"/>
      <c r="K229" s="9"/>
      <c r="M229" s="8"/>
      <c r="N229" s="9"/>
    </row>
    <row r="230">
      <c r="H230" s="8"/>
      <c r="I230" s="8"/>
      <c r="K230" s="9"/>
      <c r="M230" s="8"/>
      <c r="N230" s="9"/>
    </row>
    <row r="231">
      <c r="H231" s="8"/>
      <c r="I231" s="8"/>
      <c r="K231" s="9"/>
      <c r="M231" s="8"/>
      <c r="N231" s="9"/>
    </row>
    <row r="232">
      <c r="H232" s="8"/>
      <c r="I232" s="8"/>
      <c r="K232" s="9"/>
      <c r="M232" s="8"/>
      <c r="N232" s="9"/>
    </row>
    <row r="233">
      <c r="H233" s="8"/>
      <c r="I233" s="8"/>
      <c r="K233" s="9"/>
      <c r="M233" s="8"/>
      <c r="N233" s="9"/>
    </row>
    <row r="234">
      <c r="H234" s="8"/>
      <c r="I234" s="8"/>
      <c r="K234" s="9"/>
      <c r="M234" s="8"/>
      <c r="N234" s="9"/>
    </row>
    <row r="235">
      <c r="H235" s="8"/>
      <c r="I235" s="8"/>
      <c r="K235" s="9"/>
      <c r="M235" s="8"/>
      <c r="N235" s="9"/>
    </row>
    <row r="236">
      <c r="H236" s="8"/>
      <c r="I236" s="8"/>
      <c r="K236" s="9"/>
      <c r="M236" s="8"/>
      <c r="N236" s="9"/>
    </row>
    <row r="237">
      <c r="H237" s="8"/>
      <c r="I237" s="8"/>
      <c r="K237" s="9"/>
      <c r="M237" s="8"/>
      <c r="N237" s="9"/>
    </row>
    <row r="238">
      <c r="H238" s="8"/>
      <c r="I238" s="8"/>
      <c r="K238" s="9"/>
      <c r="M238" s="8"/>
      <c r="N238" s="9"/>
    </row>
    <row r="239">
      <c r="H239" s="8"/>
      <c r="I239" s="8"/>
      <c r="K239" s="9"/>
      <c r="M239" s="8"/>
      <c r="N239" s="9"/>
    </row>
    <row r="240">
      <c r="H240" s="8"/>
      <c r="I240" s="8"/>
      <c r="K240" s="9"/>
      <c r="M240" s="8"/>
      <c r="N240" s="9"/>
    </row>
    <row r="241">
      <c r="H241" s="8"/>
      <c r="I241" s="8"/>
      <c r="K241" s="9"/>
      <c r="M241" s="8"/>
      <c r="N241" s="9"/>
    </row>
    <row r="242">
      <c r="H242" s="8"/>
      <c r="I242" s="8"/>
      <c r="K242" s="9"/>
      <c r="M242" s="8"/>
      <c r="N242" s="9"/>
    </row>
    <row r="243">
      <c r="H243" s="8"/>
      <c r="I243" s="8"/>
      <c r="K243" s="9"/>
      <c r="M243" s="8"/>
      <c r="N243" s="9"/>
    </row>
    <row r="244">
      <c r="H244" s="8"/>
      <c r="I244" s="8"/>
      <c r="K244" s="9"/>
      <c r="M244" s="8"/>
      <c r="N244" s="9"/>
    </row>
    <row r="245">
      <c r="H245" s="8"/>
      <c r="I245" s="8"/>
      <c r="K245" s="9"/>
      <c r="M245" s="8"/>
      <c r="N245" s="9"/>
    </row>
    <row r="246">
      <c r="H246" s="8"/>
      <c r="I246" s="8"/>
      <c r="K246" s="9"/>
      <c r="M246" s="8"/>
      <c r="N246" s="9"/>
    </row>
    <row r="247">
      <c r="H247" s="8"/>
      <c r="I247" s="8"/>
      <c r="K247" s="9"/>
      <c r="M247" s="8"/>
      <c r="N247" s="9"/>
    </row>
    <row r="248">
      <c r="H248" s="8"/>
      <c r="I248" s="8"/>
      <c r="K248" s="9"/>
      <c r="M248" s="8"/>
      <c r="N248" s="9"/>
    </row>
    <row r="249">
      <c r="H249" s="8"/>
      <c r="I249" s="8"/>
      <c r="K249" s="9"/>
      <c r="M249" s="8"/>
      <c r="N249" s="9"/>
    </row>
    <row r="250">
      <c r="H250" s="8"/>
      <c r="I250" s="8"/>
      <c r="K250" s="9"/>
      <c r="M250" s="8"/>
      <c r="N250" s="9"/>
    </row>
    <row r="251">
      <c r="H251" s="8"/>
      <c r="I251" s="8"/>
      <c r="K251" s="9"/>
      <c r="M251" s="8"/>
      <c r="N251" s="9"/>
    </row>
    <row r="252">
      <c r="H252" s="8"/>
      <c r="I252" s="8"/>
      <c r="K252" s="9"/>
      <c r="M252" s="8"/>
      <c r="N252" s="9"/>
    </row>
    <row r="253">
      <c r="H253" s="8"/>
      <c r="I253" s="8"/>
      <c r="K253" s="9"/>
      <c r="M253" s="8"/>
      <c r="N253" s="9"/>
    </row>
    <row r="254">
      <c r="H254" s="8"/>
      <c r="I254" s="8"/>
      <c r="K254" s="9"/>
      <c r="M254" s="8"/>
      <c r="N254" s="9"/>
    </row>
    <row r="255">
      <c r="H255" s="8"/>
      <c r="I255" s="8"/>
      <c r="K255" s="9"/>
      <c r="M255" s="8"/>
      <c r="N255" s="9"/>
    </row>
    <row r="256">
      <c r="H256" s="8"/>
      <c r="I256" s="8"/>
      <c r="K256" s="9"/>
      <c r="M256" s="8"/>
      <c r="N256" s="9"/>
    </row>
    <row r="257">
      <c r="H257" s="8"/>
      <c r="I257" s="8"/>
      <c r="K257" s="9"/>
      <c r="M257" s="8"/>
      <c r="N257" s="9"/>
    </row>
    <row r="258">
      <c r="H258" s="8"/>
      <c r="I258" s="8"/>
      <c r="K258" s="9"/>
      <c r="M258" s="8"/>
      <c r="N258" s="9"/>
    </row>
    <row r="259">
      <c r="H259" s="8"/>
      <c r="I259" s="8"/>
      <c r="K259" s="9"/>
      <c r="M259" s="8"/>
      <c r="N259" s="9"/>
    </row>
    <row r="260">
      <c r="H260" s="8"/>
      <c r="I260" s="8"/>
      <c r="K260" s="9"/>
      <c r="M260" s="8"/>
      <c r="N260" s="9"/>
    </row>
    <row r="261">
      <c r="H261" s="8"/>
      <c r="I261" s="8"/>
      <c r="K261" s="9"/>
      <c r="M261" s="8"/>
      <c r="N261" s="9"/>
    </row>
    <row r="262">
      <c r="H262" s="8"/>
      <c r="I262" s="8"/>
      <c r="K262" s="9"/>
      <c r="M262" s="8"/>
      <c r="N262" s="9"/>
    </row>
    <row r="263">
      <c r="H263" s="8"/>
      <c r="I263" s="8"/>
      <c r="K263" s="9"/>
      <c r="M263" s="8"/>
      <c r="N263" s="9"/>
    </row>
    <row r="264">
      <c r="H264" s="8"/>
      <c r="I264" s="8"/>
      <c r="K264" s="9"/>
      <c r="M264" s="8"/>
      <c r="N264" s="9"/>
    </row>
    <row r="265">
      <c r="H265" s="8"/>
      <c r="I265" s="8"/>
      <c r="K265" s="9"/>
      <c r="M265" s="8"/>
      <c r="N265" s="9"/>
    </row>
    <row r="266">
      <c r="H266" s="8"/>
      <c r="I266" s="8"/>
      <c r="K266" s="9"/>
      <c r="M266" s="8"/>
      <c r="N266" s="9"/>
    </row>
    <row r="267">
      <c r="H267" s="8"/>
      <c r="I267" s="8"/>
      <c r="K267" s="9"/>
      <c r="M267" s="8"/>
      <c r="N267" s="9"/>
    </row>
    <row r="268">
      <c r="H268" s="8"/>
      <c r="I268" s="8"/>
      <c r="K268" s="9"/>
      <c r="M268" s="8"/>
      <c r="N268" s="9"/>
    </row>
    <row r="269">
      <c r="H269" s="8"/>
      <c r="I269" s="8"/>
      <c r="K269" s="9"/>
      <c r="M269" s="8"/>
      <c r="N269" s="9"/>
    </row>
    <row r="270">
      <c r="H270" s="8"/>
      <c r="I270" s="8"/>
      <c r="K270" s="9"/>
      <c r="M270" s="8"/>
      <c r="N270" s="9"/>
    </row>
    <row r="271">
      <c r="H271" s="8"/>
      <c r="I271" s="8"/>
      <c r="K271" s="9"/>
      <c r="M271" s="8"/>
      <c r="N271" s="9"/>
    </row>
    <row r="272">
      <c r="H272" s="8"/>
      <c r="I272" s="8"/>
      <c r="K272" s="9"/>
      <c r="M272" s="8"/>
      <c r="N272" s="9"/>
    </row>
    <row r="273">
      <c r="H273" s="8"/>
      <c r="I273" s="8"/>
      <c r="K273" s="9"/>
      <c r="M273" s="8"/>
      <c r="N273" s="9"/>
    </row>
    <row r="274">
      <c r="H274" s="8"/>
      <c r="I274" s="8"/>
      <c r="K274" s="9"/>
      <c r="M274" s="8"/>
      <c r="N274" s="9"/>
    </row>
    <row r="275">
      <c r="H275" s="8"/>
      <c r="I275" s="8"/>
      <c r="K275" s="9"/>
      <c r="M275" s="8"/>
      <c r="N275" s="9"/>
    </row>
    <row r="276">
      <c r="H276" s="8"/>
      <c r="I276" s="8"/>
      <c r="K276" s="9"/>
      <c r="M276" s="8"/>
      <c r="N276" s="9"/>
    </row>
    <row r="277">
      <c r="H277" s="8"/>
      <c r="I277" s="8"/>
      <c r="K277" s="9"/>
      <c r="M277" s="8"/>
      <c r="N277" s="9"/>
    </row>
    <row r="278">
      <c r="H278" s="8"/>
      <c r="I278" s="8"/>
      <c r="K278" s="9"/>
      <c r="M278" s="8"/>
      <c r="N278" s="9"/>
    </row>
    <row r="279">
      <c r="H279" s="8"/>
      <c r="I279" s="8"/>
      <c r="K279" s="9"/>
      <c r="M279" s="8"/>
      <c r="N279" s="9"/>
    </row>
    <row r="280">
      <c r="H280" s="8"/>
      <c r="I280" s="8"/>
      <c r="K280" s="9"/>
      <c r="M280" s="8"/>
      <c r="N280" s="9"/>
    </row>
    <row r="281">
      <c r="H281" s="8"/>
      <c r="I281" s="8"/>
      <c r="K281" s="9"/>
      <c r="M281" s="8"/>
      <c r="N281" s="9"/>
    </row>
    <row r="282">
      <c r="H282" s="8"/>
      <c r="I282" s="8"/>
      <c r="K282" s="9"/>
      <c r="M282" s="8"/>
      <c r="N282" s="9"/>
    </row>
    <row r="283">
      <c r="H283" s="8"/>
      <c r="I283" s="8"/>
      <c r="K283" s="9"/>
      <c r="M283" s="8"/>
      <c r="N283" s="9"/>
    </row>
    <row r="284">
      <c r="H284" s="8"/>
      <c r="I284" s="8"/>
      <c r="K284" s="9"/>
      <c r="M284" s="8"/>
      <c r="N284" s="9"/>
    </row>
    <row r="285">
      <c r="H285" s="8"/>
      <c r="I285" s="8"/>
      <c r="K285" s="9"/>
      <c r="M285" s="8"/>
      <c r="N285" s="9"/>
    </row>
    <row r="286">
      <c r="H286" s="8"/>
      <c r="I286" s="8"/>
      <c r="K286" s="9"/>
      <c r="M286" s="8"/>
      <c r="N286" s="9"/>
    </row>
    <row r="287">
      <c r="H287" s="8"/>
      <c r="I287" s="8"/>
      <c r="K287" s="9"/>
      <c r="M287" s="8"/>
      <c r="N287" s="9"/>
    </row>
    <row r="288">
      <c r="H288" s="8"/>
      <c r="I288" s="8"/>
      <c r="K288" s="9"/>
      <c r="M288" s="8"/>
      <c r="N288" s="9"/>
    </row>
    <row r="289">
      <c r="H289" s="8"/>
      <c r="I289" s="8"/>
      <c r="K289" s="9"/>
      <c r="M289" s="8"/>
      <c r="N289" s="9"/>
    </row>
    <row r="290">
      <c r="H290" s="8"/>
      <c r="I290" s="8"/>
      <c r="K290" s="9"/>
      <c r="M290" s="8"/>
      <c r="N290" s="9"/>
    </row>
    <row r="291">
      <c r="H291" s="8"/>
      <c r="I291" s="8"/>
      <c r="K291" s="9"/>
      <c r="M291" s="8"/>
      <c r="N291" s="9"/>
    </row>
    <row r="292">
      <c r="H292" s="8"/>
      <c r="I292" s="8"/>
      <c r="K292" s="9"/>
      <c r="M292" s="8"/>
      <c r="N292" s="9"/>
    </row>
    <row r="293">
      <c r="H293" s="8"/>
      <c r="I293" s="8"/>
      <c r="K293" s="9"/>
      <c r="M293" s="8"/>
      <c r="N293" s="9"/>
    </row>
    <row r="294">
      <c r="H294" s="8"/>
      <c r="I294" s="8"/>
      <c r="K294" s="9"/>
      <c r="M294" s="8"/>
      <c r="N294" s="9"/>
    </row>
    <row r="295">
      <c r="H295" s="8"/>
      <c r="I295" s="8"/>
      <c r="K295" s="9"/>
      <c r="M295" s="8"/>
      <c r="N295" s="9"/>
    </row>
    <row r="296">
      <c r="H296" s="8"/>
      <c r="I296" s="8"/>
      <c r="K296" s="9"/>
      <c r="M296" s="8"/>
      <c r="N296" s="9"/>
    </row>
    <row r="297">
      <c r="H297" s="8"/>
      <c r="I297" s="8"/>
      <c r="K297" s="9"/>
      <c r="M297" s="8"/>
      <c r="N297" s="9"/>
    </row>
    <row r="298">
      <c r="H298" s="8"/>
      <c r="I298" s="8"/>
      <c r="K298" s="9"/>
      <c r="M298" s="8"/>
      <c r="N298" s="9"/>
    </row>
    <row r="299">
      <c r="H299" s="8"/>
      <c r="I299" s="8"/>
      <c r="K299" s="9"/>
      <c r="M299" s="8"/>
      <c r="N299" s="9"/>
    </row>
    <row r="300">
      <c r="H300" s="8"/>
      <c r="I300" s="8"/>
      <c r="K300" s="9"/>
      <c r="M300" s="8"/>
      <c r="N300" s="9"/>
    </row>
    <row r="301">
      <c r="H301" s="8"/>
      <c r="I301" s="8"/>
      <c r="K301" s="9"/>
      <c r="M301" s="8"/>
      <c r="N301" s="9"/>
    </row>
    <row r="302">
      <c r="H302" s="8"/>
      <c r="I302" s="8"/>
      <c r="K302" s="9"/>
      <c r="M302" s="8"/>
      <c r="N302" s="9"/>
    </row>
    <row r="303">
      <c r="H303" s="8"/>
      <c r="I303" s="8"/>
      <c r="K303" s="9"/>
      <c r="M303" s="8"/>
      <c r="N303" s="9"/>
    </row>
    <row r="304">
      <c r="H304" s="8"/>
      <c r="I304" s="8"/>
      <c r="K304" s="9"/>
      <c r="M304" s="8"/>
      <c r="N304" s="9"/>
    </row>
    <row r="305">
      <c r="H305" s="8"/>
      <c r="I305" s="8"/>
      <c r="K305" s="9"/>
      <c r="M305" s="8"/>
      <c r="N305" s="9"/>
    </row>
    <row r="306">
      <c r="H306" s="8"/>
      <c r="I306" s="8"/>
      <c r="K306" s="9"/>
      <c r="M306" s="8"/>
      <c r="N306" s="9"/>
    </row>
    <row r="307">
      <c r="H307" s="8"/>
      <c r="I307" s="8"/>
      <c r="K307" s="9"/>
      <c r="M307" s="8"/>
      <c r="N307" s="9"/>
    </row>
    <row r="308">
      <c r="H308" s="8"/>
      <c r="I308" s="8"/>
      <c r="K308" s="9"/>
      <c r="M308" s="8"/>
      <c r="N308" s="9"/>
    </row>
    <row r="309">
      <c r="H309" s="8"/>
      <c r="I309" s="8"/>
      <c r="K309" s="9"/>
      <c r="M309" s="8"/>
      <c r="N309" s="9"/>
    </row>
    <row r="310">
      <c r="H310" s="8"/>
      <c r="I310" s="8"/>
      <c r="K310" s="9"/>
      <c r="M310" s="8"/>
      <c r="N310" s="9"/>
    </row>
    <row r="311">
      <c r="H311" s="8"/>
      <c r="I311" s="8"/>
      <c r="K311" s="9"/>
      <c r="M311" s="8"/>
      <c r="N311" s="9"/>
    </row>
    <row r="312">
      <c r="H312" s="8"/>
      <c r="I312" s="8"/>
      <c r="K312" s="9"/>
      <c r="M312" s="8"/>
      <c r="N312" s="9"/>
    </row>
    <row r="313">
      <c r="H313" s="8"/>
      <c r="I313" s="8"/>
      <c r="K313" s="9"/>
      <c r="M313" s="8"/>
      <c r="N313" s="9"/>
    </row>
    <row r="314">
      <c r="H314" s="8"/>
      <c r="I314" s="8"/>
      <c r="K314" s="9"/>
      <c r="M314" s="8"/>
      <c r="N314" s="9"/>
    </row>
    <row r="315">
      <c r="H315" s="8"/>
      <c r="I315" s="8"/>
      <c r="K315" s="9"/>
      <c r="M315" s="8"/>
      <c r="N315" s="9"/>
    </row>
    <row r="316">
      <c r="H316" s="8"/>
      <c r="I316" s="8"/>
      <c r="K316" s="9"/>
      <c r="M316" s="8"/>
      <c r="N316" s="9"/>
    </row>
    <row r="317">
      <c r="H317" s="8"/>
      <c r="I317" s="8"/>
      <c r="K317" s="9"/>
      <c r="M317" s="8"/>
      <c r="N317" s="9"/>
    </row>
    <row r="318">
      <c r="H318" s="8"/>
      <c r="I318" s="8"/>
      <c r="K318" s="9"/>
      <c r="M318" s="8"/>
      <c r="N318" s="9"/>
    </row>
    <row r="319">
      <c r="H319" s="8"/>
      <c r="I319" s="8"/>
      <c r="K319" s="9"/>
      <c r="M319" s="8"/>
      <c r="N319" s="9"/>
    </row>
    <row r="320">
      <c r="H320" s="8"/>
      <c r="I320" s="8"/>
      <c r="K320" s="9"/>
      <c r="M320" s="8"/>
      <c r="N320" s="9"/>
    </row>
    <row r="321">
      <c r="H321" s="8"/>
      <c r="I321" s="8"/>
      <c r="K321" s="9"/>
      <c r="M321" s="8"/>
      <c r="N321" s="9"/>
    </row>
    <row r="322">
      <c r="H322" s="8"/>
      <c r="I322" s="8"/>
      <c r="K322" s="9"/>
      <c r="M322" s="8"/>
      <c r="N322" s="9"/>
    </row>
    <row r="323">
      <c r="H323" s="8"/>
      <c r="I323" s="8"/>
      <c r="K323" s="9"/>
      <c r="M323" s="8"/>
      <c r="N323" s="9"/>
    </row>
    <row r="324">
      <c r="H324" s="8"/>
      <c r="I324" s="8"/>
      <c r="K324" s="9"/>
      <c r="M324" s="8"/>
      <c r="N324" s="9"/>
    </row>
    <row r="325">
      <c r="H325" s="8"/>
      <c r="I325" s="8"/>
      <c r="K325" s="9"/>
      <c r="M325" s="8"/>
      <c r="N325" s="9"/>
    </row>
    <row r="326">
      <c r="H326" s="8"/>
      <c r="I326" s="8"/>
      <c r="K326" s="9"/>
      <c r="M326" s="8"/>
      <c r="N326" s="9"/>
    </row>
    <row r="327">
      <c r="H327" s="8"/>
      <c r="I327" s="8"/>
      <c r="K327" s="9"/>
      <c r="M327" s="8"/>
      <c r="N327" s="9"/>
    </row>
    <row r="328">
      <c r="H328" s="8"/>
      <c r="I328" s="8"/>
      <c r="K328" s="9"/>
      <c r="M328" s="8"/>
      <c r="N328" s="9"/>
    </row>
    <row r="329">
      <c r="H329" s="8"/>
      <c r="I329" s="8"/>
      <c r="K329" s="9"/>
      <c r="M329" s="8"/>
      <c r="N329" s="9"/>
    </row>
    <row r="330">
      <c r="H330" s="8"/>
      <c r="I330" s="8"/>
      <c r="K330" s="9"/>
      <c r="M330" s="8"/>
      <c r="N330" s="9"/>
    </row>
    <row r="331">
      <c r="H331" s="8"/>
      <c r="I331" s="8"/>
      <c r="K331" s="9"/>
      <c r="M331" s="8"/>
      <c r="N331" s="9"/>
    </row>
    <row r="332">
      <c r="H332" s="8"/>
      <c r="I332" s="8"/>
      <c r="K332" s="9"/>
      <c r="M332" s="8"/>
      <c r="N332" s="9"/>
    </row>
    <row r="333">
      <c r="H333" s="8"/>
      <c r="I333" s="8"/>
      <c r="K333" s="9"/>
      <c r="M333" s="8"/>
      <c r="N333" s="9"/>
    </row>
    <row r="334">
      <c r="H334" s="8"/>
      <c r="I334" s="8"/>
      <c r="K334" s="9"/>
      <c r="M334" s="8"/>
      <c r="N334" s="9"/>
    </row>
    <row r="335">
      <c r="H335" s="8"/>
      <c r="I335" s="8"/>
      <c r="K335" s="9"/>
      <c r="M335" s="8"/>
      <c r="N335" s="9"/>
    </row>
    <row r="336">
      <c r="H336" s="8"/>
      <c r="I336" s="8"/>
      <c r="K336" s="9"/>
      <c r="M336" s="8"/>
      <c r="N336" s="9"/>
    </row>
    <row r="337">
      <c r="H337" s="8"/>
      <c r="I337" s="8"/>
      <c r="K337" s="9"/>
      <c r="M337" s="8"/>
      <c r="N337" s="9"/>
    </row>
    <row r="338">
      <c r="H338" s="8"/>
      <c r="I338" s="8"/>
      <c r="K338" s="9"/>
      <c r="M338" s="8"/>
      <c r="N338" s="9"/>
    </row>
    <row r="339">
      <c r="H339" s="8"/>
      <c r="I339" s="8"/>
      <c r="K339" s="9"/>
      <c r="M339" s="8"/>
      <c r="N339" s="9"/>
    </row>
    <row r="340">
      <c r="H340" s="8"/>
      <c r="I340" s="8"/>
      <c r="K340" s="9"/>
      <c r="M340" s="8"/>
      <c r="N340" s="9"/>
    </row>
    <row r="341">
      <c r="H341" s="8"/>
      <c r="I341" s="8"/>
      <c r="K341" s="9"/>
      <c r="M341" s="8"/>
      <c r="N341" s="9"/>
    </row>
    <row r="342">
      <c r="H342" s="8"/>
      <c r="I342" s="8"/>
      <c r="K342" s="9"/>
      <c r="M342" s="8"/>
      <c r="N342" s="9"/>
    </row>
    <row r="343">
      <c r="H343" s="8"/>
      <c r="I343" s="8"/>
      <c r="K343" s="9"/>
      <c r="M343" s="8"/>
      <c r="N343" s="9"/>
    </row>
    <row r="344">
      <c r="H344" s="8"/>
      <c r="I344" s="8"/>
      <c r="K344" s="9"/>
      <c r="M344" s="8"/>
      <c r="N344" s="9"/>
    </row>
    <row r="345">
      <c r="H345" s="8"/>
      <c r="I345" s="8"/>
      <c r="K345" s="9"/>
      <c r="M345" s="8"/>
      <c r="N345" s="9"/>
    </row>
    <row r="346">
      <c r="H346" s="8"/>
      <c r="I346" s="8"/>
      <c r="K346" s="9"/>
      <c r="M346" s="8"/>
      <c r="N346" s="9"/>
    </row>
    <row r="347">
      <c r="H347" s="8"/>
      <c r="I347" s="8"/>
      <c r="K347" s="9"/>
      <c r="M347" s="8"/>
      <c r="N347" s="9"/>
    </row>
    <row r="348">
      <c r="H348" s="8"/>
      <c r="I348" s="8"/>
      <c r="K348" s="9"/>
      <c r="M348" s="8"/>
      <c r="N348" s="9"/>
    </row>
    <row r="349">
      <c r="H349" s="8"/>
      <c r="I349" s="8"/>
      <c r="K349" s="9"/>
      <c r="M349" s="8"/>
      <c r="N349" s="9"/>
    </row>
    <row r="350">
      <c r="H350" s="8"/>
      <c r="I350" s="8"/>
      <c r="K350" s="9"/>
      <c r="M350" s="8"/>
      <c r="N350" s="9"/>
    </row>
    <row r="351">
      <c r="H351" s="8"/>
      <c r="I351" s="8"/>
      <c r="K351" s="9"/>
      <c r="M351" s="8"/>
      <c r="N351" s="9"/>
    </row>
    <row r="352">
      <c r="H352" s="8"/>
      <c r="I352" s="8"/>
      <c r="K352" s="9"/>
      <c r="M352" s="8"/>
      <c r="N352" s="9"/>
    </row>
    <row r="353">
      <c r="H353" s="8"/>
      <c r="I353" s="8"/>
      <c r="K353" s="9"/>
      <c r="M353" s="8"/>
      <c r="N353" s="9"/>
    </row>
    <row r="354">
      <c r="H354" s="8"/>
      <c r="I354" s="8"/>
      <c r="K354" s="9"/>
      <c r="M354" s="8"/>
      <c r="N354" s="9"/>
    </row>
    <row r="355">
      <c r="H355" s="8"/>
      <c r="I355" s="8"/>
      <c r="K355" s="9"/>
      <c r="M355" s="8"/>
      <c r="N355" s="9"/>
    </row>
    <row r="356">
      <c r="H356" s="8"/>
      <c r="I356" s="8"/>
      <c r="K356" s="9"/>
      <c r="M356" s="8"/>
      <c r="N356" s="9"/>
    </row>
    <row r="357">
      <c r="H357" s="8"/>
      <c r="I357" s="8"/>
      <c r="K357" s="9"/>
      <c r="M357" s="8"/>
      <c r="N357" s="9"/>
    </row>
    <row r="358">
      <c r="H358" s="8"/>
      <c r="I358" s="8"/>
      <c r="K358" s="9"/>
      <c r="M358" s="8"/>
      <c r="N358" s="9"/>
    </row>
    <row r="359">
      <c r="H359" s="8"/>
      <c r="I359" s="8"/>
      <c r="K359" s="9"/>
      <c r="M359" s="8"/>
      <c r="N359" s="9"/>
    </row>
    <row r="360">
      <c r="H360" s="8"/>
      <c r="I360" s="8"/>
      <c r="K360" s="9"/>
      <c r="M360" s="8"/>
      <c r="N360" s="9"/>
    </row>
    <row r="361">
      <c r="H361" s="8"/>
      <c r="I361" s="8"/>
      <c r="K361" s="9"/>
      <c r="M361" s="8"/>
      <c r="N361" s="9"/>
    </row>
    <row r="362">
      <c r="H362" s="8"/>
      <c r="I362" s="8"/>
      <c r="K362" s="9"/>
      <c r="M362" s="8"/>
      <c r="N362" s="9"/>
    </row>
    <row r="363">
      <c r="H363" s="8"/>
      <c r="I363" s="8"/>
      <c r="K363" s="9"/>
      <c r="M363" s="8"/>
      <c r="N363" s="9"/>
    </row>
    <row r="364">
      <c r="H364" s="8"/>
      <c r="I364" s="8"/>
      <c r="K364" s="9"/>
      <c r="M364" s="8"/>
      <c r="N364" s="9"/>
    </row>
    <row r="365">
      <c r="H365" s="8"/>
      <c r="I365" s="8"/>
      <c r="K365" s="9"/>
      <c r="M365" s="8"/>
      <c r="N365" s="9"/>
    </row>
    <row r="366">
      <c r="H366" s="8"/>
      <c r="I366" s="8"/>
      <c r="K366" s="9"/>
      <c r="M366" s="8"/>
      <c r="N366" s="9"/>
    </row>
    <row r="367">
      <c r="H367" s="8"/>
      <c r="I367" s="8"/>
      <c r="K367" s="9"/>
      <c r="M367" s="8"/>
      <c r="N367" s="9"/>
    </row>
    <row r="368">
      <c r="H368" s="8"/>
      <c r="I368" s="8"/>
      <c r="K368" s="9"/>
      <c r="M368" s="8"/>
      <c r="N368" s="9"/>
    </row>
    <row r="369">
      <c r="H369" s="8"/>
      <c r="I369" s="8"/>
      <c r="K369" s="9"/>
      <c r="M369" s="8"/>
      <c r="N369" s="9"/>
    </row>
    <row r="370">
      <c r="H370" s="8"/>
      <c r="I370" s="8"/>
      <c r="K370" s="9"/>
      <c r="M370" s="8"/>
      <c r="N370" s="9"/>
    </row>
    <row r="371">
      <c r="H371" s="8"/>
      <c r="I371" s="8"/>
      <c r="K371" s="9"/>
      <c r="M371" s="8"/>
      <c r="N371" s="9"/>
    </row>
    <row r="372">
      <c r="H372" s="8"/>
      <c r="I372" s="8"/>
      <c r="K372" s="9"/>
      <c r="M372" s="8"/>
      <c r="N372" s="9"/>
    </row>
    <row r="373">
      <c r="H373" s="8"/>
      <c r="I373" s="8"/>
      <c r="K373" s="9"/>
      <c r="M373" s="8"/>
      <c r="N373" s="9"/>
    </row>
    <row r="374">
      <c r="H374" s="8"/>
      <c r="I374" s="8"/>
      <c r="K374" s="9"/>
      <c r="M374" s="8"/>
      <c r="N374" s="9"/>
    </row>
    <row r="375">
      <c r="H375" s="8"/>
      <c r="I375" s="8"/>
      <c r="K375" s="9"/>
      <c r="M375" s="8"/>
      <c r="N375" s="9"/>
    </row>
    <row r="376">
      <c r="H376" s="8"/>
      <c r="I376" s="8"/>
      <c r="K376" s="9"/>
      <c r="M376" s="8"/>
      <c r="N376" s="9"/>
    </row>
    <row r="377">
      <c r="H377" s="8"/>
      <c r="I377" s="8"/>
      <c r="K377" s="9"/>
      <c r="M377" s="8"/>
      <c r="N377" s="9"/>
    </row>
    <row r="378">
      <c r="H378" s="8"/>
      <c r="I378" s="8"/>
      <c r="K378" s="9"/>
      <c r="M378" s="8"/>
      <c r="N378" s="9"/>
    </row>
    <row r="379">
      <c r="H379" s="8"/>
      <c r="I379" s="8"/>
      <c r="K379" s="9"/>
      <c r="M379" s="8"/>
      <c r="N379" s="9"/>
    </row>
    <row r="380">
      <c r="H380" s="8"/>
      <c r="I380" s="8"/>
      <c r="K380" s="9"/>
      <c r="M380" s="8"/>
      <c r="N380" s="9"/>
    </row>
    <row r="381">
      <c r="H381" s="8"/>
      <c r="I381" s="8"/>
      <c r="K381" s="9"/>
      <c r="M381" s="8"/>
      <c r="N381" s="9"/>
    </row>
    <row r="382">
      <c r="H382" s="8"/>
      <c r="I382" s="8"/>
      <c r="K382" s="9"/>
      <c r="M382" s="8"/>
      <c r="N382" s="9"/>
    </row>
    <row r="383">
      <c r="H383" s="8"/>
      <c r="I383" s="8"/>
      <c r="K383" s="9"/>
      <c r="M383" s="8"/>
      <c r="N383" s="9"/>
    </row>
    <row r="384">
      <c r="H384" s="8"/>
      <c r="I384" s="8"/>
      <c r="K384" s="9"/>
      <c r="M384" s="8"/>
      <c r="N384" s="9"/>
    </row>
    <row r="385">
      <c r="H385" s="8"/>
      <c r="I385" s="8"/>
      <c r="K385" s="9"/>
      <c r="M385" s="8"/>
      <c r="N385" s="9"/>
    </row>
    <row r="386">
      <c r="H386" s="8"/>
      <c r="I386" s="8"/>
      <c r="K386" s="9"/>
      <c r="M386" s="8"/>
      <c r="N386" s="9"/>
    </row>
    <row r="387">
      <c r="H387" s="8"/>
      <c r="I387" s="8"/>
      <c r="K387" s="9"/>
      <c r="M387" s="8"/>
      <c r="N387" s="9"/>
    </row>
    <row r="388">
      <c r="H388" s="8"/>
      <c r="I388" s="8"/>
      <c r="K388" s="9"/>
      <c r="M388" s="8"/>
      <c r="N388" s="9"/>
    </row>
    <row r="389">
      <c r="H389" s="8"/>
      <c r="I389" s="8"/>
      <c r="K389" s="9"/>
      <c r="M389" s="8"/>
      <c r="N389" s="9"/>
    </row>
    <row r="390">
      <c r="H390" s="8"/>
      <c r="I390" s="8"/>
      <c r="K390" s="9"/>
      <c r="M390" s="8"/>
      <c r="N390" s="9"/>
    </row>
    <row r="391">
      <c r="H391" s="8"/>
      <c r="I391" s="8"/>
      <c r="K391" s="9"/>
      <c r="M391" s="8"/>
      <c r="N391" s="9"/>
    </row>
    <row r="392">
      <c r="H392" s="8"/>
      <c r="I392" s="8"/>
      <c r="K392" s="9"/>
      <c r="M392" s="8"/>
      <c r="N392" s="9"/>
    </row>
    <row r="393">
      <c r="H393" s="8"/>
      <c r="I393" s="8"/>
      <c r="K393" s="9"/>
      <c r="M393" s="8"/>
      <c r="N393" s="9"/>
    </row>
    <row r="394">
      <c r="H394" s="8"/>
      <c r="I394" s="8"/>
      <c r="K394" s="9"/>
      <c r="M394" s="8"/>
      <c r="N394" s="9"/>
    </row>
    <row r="395">
      <c r="H395" s="8"/>
      <c r="I395" s="8"/>
      <c r="K395" s="9"/>
      <c r="M395" s="8"/>
      <c r="N395" s="9"/>
    </row>
    <row r="396">
      <c r="H396" s="8"/>
      <c r="I396" s="8"/>
      <c r="K396" s="9"/>
      <c r="M396" s="8"/>
      <c r="N396" s="9"/>
    </row>
    <row r="397">
      <c r="H397" s="8"/>
      <c r="I397" s="8"/>
      <c r="K397" s="9"/>
      <c r="M397" s="8"/>
      <c r="N397" s="9"/>
    </row>
    <row r="398">
      <c r="H398" s="8"/>
      <c r="I398" s="8"/>
      <c r="K398" s="9"/>
      <c r="M398" s="8"/>
      <c r="N398" s="9"/>
    </row>
    <row r="399">
      <c r="H399" s="8"/>
      <c r="I399" s="8"/>
      <c r="K399" s="9"/>
      <c r="M399" s="8"/>
      <c r="N399" s="9"/>
    </row>
    <row r="400">
      <c r="H400" s="8"/>
      <c r="I400" s="8"/>
      <c r="K400" s="9"/>
      <c r="M400" s="8"/>
      <c r="N400" s="9"/>
    </row>
    <row r="401">
      <c r="H401" s="8"/>
      <c r="I401" s="8"/>
      <c r="K401" s="9"/>
      <c r="M401" s="8"/>
      <c r="N401" s="9"/>
    </row>
    <row r="402">
      <c r="H402" s="8"/>
      <c r="I402" s="8"/>
      <c r="K402" s="9"/>
      <c r="M402" s="8"/>
      <c r="N402" s="9"/>
    </row>
    <row r="403">
      <c r="H403" s="8"/>
      <c r="I403" s="8"/>
      <c r="K403" s="9"/>
      <c r="M403" s="8"/>
      <c r="N403" s="9"/>
    </row>
    <row r="404">
      <c r="H404" s="8"/>
      <c r="I404" s="8"/>
      <c r="K404" s="9"/>
      <c r="M404" s="8"/>
      <c r="N404" s="9"/>
    </row>
    <row r="405">
      <c r="H405" s="8"/>
      <c r="I405" s="8"/>
      <c r="K405" s="9"/>
      <c r="M405" s="8"/>
      <c r="N405" s="9"/>
    </row>
    <row r="406">
      <c r="H406" s="8"/>
      <c r="I406" s="8"/>
      <c r="K406" s="9"/>
      <c r="M406" s="8"/>
      <c r="N406" s="9"/>
    </row>
    <row r="407">
      <c r="H407" s="8"/>
      <c r="I407" s="8"/>
      <c r="K407" s="9"/>
      <c r="M407" s="8"/>
      <c r="N407" s="9"/>
    </row>
    <row r="408">
      <c r="H408" s="8"/>
      <c r="I408" s="8"/>
      <c r="K408" s="9"/>
      <c r="M408" s="8"/>
      <c r="N408" s="9"/>
    </row>
    <row r="409">
      <c r="H409" s="8"/>
      <c r="I409" s="8"/>
      <c r="K409" s="9"/>
      <c r="M409" s="8"/>
      <c r="N409" s="9"/>
    </row>
    <row r="410">
      <c r="H410" s="8"/>
      <c r="I410" s="8"/>
      <c r="K410" s="9"/>
      <c r="M410" s="8"/>
      <c r="N410" s="9"/>
    </row>
    <row r="411">
      <c r="H411" s="8"/>
      <c r="I411" s="8"/>
      <c r="K411" s="9"/>
      <c r="M411" s="8"/>
      <c r="N411" s="9"/>
    </row>
    <row r="412">
      <c r="H412" s="8"/>
      <c r="I412" s="8"/>
      <c r="K412" s="9"/>
      <c r="M412" s="8"/>
      <c r="N412" s="9"/>
    </row>
    <row r="413">
      <c r="H413" s="8"/>
      <c r="I413" s="8"/>
      <c r="K413" s="9"/>
      <c r="M413" s="8"/>
      <c r="N413" s="9"/>
    </row>
    <row r="414">
      <c r="H414" s="8"/>
      <c r="I414" s="8"/>
      <c r="K414" s="9"/>
      <c r="M414" s="8"/>
      <c r="N414" s="9"/>
    </row>
    <row r="415">
      <c r="H415" s="8"/>
      <c r="I415" s="8"/>
      <c r="K415" s="9"/>
      <c r="M415" s="8"/>
      <c r="N415" s="9"/>
    </row>
    <row r="416">
      <c r="H416" s="8"/>
      <c r="I416" s="8"/>
      <c r="K416" s="9"/>
      <c r="M416" s="8"/>
      <c r="N416" s="9"/>
    </row>
    <row r="417">
      <c r="H417" s="8"/>
      <c r="I417" s="8"/>
      <c r="K417" s="9"/>
      <c r="M417" s="8"/>
      <c r="N417" s="9"/>
    </row>
    <row r="418">
      <c r="H418" s="8"/>
      <c r="I418" s="8"/>
      <c r="K418" s="9"/>
      <c r="M418" s="8"/>
      <c r="N418" s="9"/>
    </row>
    <row r="419">
      <c r="H419" s="8"/>
      <c r="I419" s="8"/>
      <c r="K419" s="9"/>
      <c r="M419" s="8"/>
      <c r="N419" s="9"/>
    </row>
    <row r="420">
      <c r="H420" s="8"/>
      <c r="I420" s="8"/>
      <c r="K420" s="9"/>
      <c r="M420" s="8"/>
      <c r="N420" s="9"/>
    </row>
    <row r="421">
      <c r="H421" s="8"/>
      <c r="I421" s="8"/>
      <c r="K421" s="9"/>
      <c r="M421" s="8"/>
      <c r="N421" s="9"/>
    </row>
    <row r="422">
      <c r="H422" s="8"/>
      <c r="I422" s="8"/>
      <c r="K422" s="9"/>
      <c r="M422" s="8"/>
      <c r="N422" s="9"/>
    </row>
    <row r="423">
      <c r="H423" s="8"/>
      <c r="I423" s="8"/>
      <c r="K423" s="9"/>
      <c r="M423" s="8"/>
      <c r="N423" s="9"/>
    </row>
    <row r="424">
      <c r="H424" s="8"/>
      <c r="I424" s="8"/>
      <c r="K424" s="9"/>
      <c r="M424" s="8"/>
      <c r="N424" s="9"/>
    </row>
    <row r="425">
      <c r="H425" s="8"/>
      <c r="I425" s="8"/>
      <c r="K425" s="9"/>
      <c r="M425" s="8"/>
      <c r="N425" s="9"/>
    </row>
    <row r="426">
      <c r="H426" s="8"/>
      <c r="I426" s="8"/>
      <c r="K426" s="9"/>
      <c r="M426" s="8"/>
      <c r="N426" s="9"/>
    </row>
    <row r="427">
      <c r="H427" s="8"/>
      <c r="I427" s="8"/>
      <c r="K427" s="9"/>
      <c r="M427" s="8"/>
      <c r="N427" s="9"/>
    </row>
    <row r="428">
      <c r="H428" s="8"/>
      <c r="I428" s="8"/>
      <c r="K428" s="9"/>
      <c r="M428" s="8"/>
      <c r="N428" s="9"/>
    </row>
    <row r="429">
      <c r="H429" s="8"/>
      <c r="I429" s="8"/>
      <c r="K429" s="9"/>
      <c r="M429" s="8"/>
      <c r="N429" s="9"/>
    </row>
    <row r="430">
      <c r="H430" s="8"/>
      <c r="I430" s="8"/>
      <c r="K430" s="9"/>
      <c r="M430" s="8"/>
      <c r="N430" s="9"/>
    </row>
    <row r="431">
      <c r="H431" s="8"/>
      <c r="I431" s="8"/>
      <c r="K431" s="9"/>
      <c r="M431" s="8"/>
      <c r="N431" s="9"/>
    </row>
    <row r="432">
      <c r="H432" s="8"/>
      <c r="I432" s="8"/>
      <c r="K432" s="9"/>
      <c r="M432" s="8"/>
      <c r="N432" s="9"/>
    </row>
    <row r="433">
      <c r="H433" s="8"/>
      <c r="I433" s="8"/>
      <c r="K433" s="9"/>
      <c r="M433" s="8"/>
      <c r="N433" s="9"/>
    </row>
    <row r="434">
      <c r="H434" s="8"/>
      <c r="I434" s="8"/>
      <c r="K434" s="9"/>
      <c r="M434" s="8"/>
      <c r="N434" s="9"/>
    </row>
    <row r="435">
      <c r="H435" s="8"/>
      <c r="I435" s="8"/>
      <c r="K435" s="9"/>
      <c r="M435" s="8"/>
      <c r="N435" s="9"/>
    </row>
    <row r="436">
      <c r="H436" s="8"/>
      <c r="I436" s="8"/>
      <c r="K436" s="9"/>
      <c r="M436" s="8"/>
      <c r="N436" s="9"/>
    </row>
    <row r="437">
      <c r="H437" s="8"/>
      <c r="I437" s="8"/>
      <c r="K437" s="9"/>
      <c r="M437" s="8"/>
      <c r="N437" s="9"/>
    </row>
    <row r="438">
      <c r="H438" s="8"/>
      <c r="I438" s="8"/>
      <c r="K438" s="9"/>
      <c r="M438" s="8"/>
      <c r="N438" s="9"/>
    </row>
    <row r="439">
      <c r="H439" s="8"/>
      <c r="I439" s="8"/>
      <c r="K439" s="9"/>
      <c r="M439" s="8"/>
      <c r="N439" s="9"/>
    </row>
    <row r="440">
      <c r="H440" s="8"/>
      <c r="I440" s="8"/>
      <c r="K440" s="9"/>
      <c r="M440" s="8"/>
      <c r="N440" s="9"/>
    </row>
    <row r="441">
      <c r="H441" s="8"/>
      <c r="I441" s="8"/>
      <c r="K441" s="9"/>
      <c r="M441" s="8"/>
      <c r="N441" s="9"/>
    </row>
    <row r="442">
      <c r="H442" s="8"/>
      <c r="I442" s="8"/>
      <c r="K442" s="9"/>
      <c r="M442" s="8"/>
      <c r="N442" s="9"/>
    </row>
    <row r="443">
      <c r="H443" s="8"/>
      <c r="I443" s="8"/>
      <c r="K443" s="9"/>
      <c r="M443" s="8"/>
      <c r="N443" s="9"/>
    </row>
    <row r="444">
      <c r="H444" s="8"/>
      <c r="I444" s="8"/>
      <c r="K444" s="9"/>
      <c r="M444" s="8"/>
      <c r="N444" s="9"/>
    </row>
    <row r="445">
      <c r="H445" s="8"/>
      <c r="I445" s="8"/>
      <c r="K445" s="9"/>
      <c r="M445" s="8"/>
      <c r="N445" s="9"/>
    </row>
    <row r="446">
      <c r="H446" s="8"/>
      <c r="I446" s="8"/>
      <c r="K446" s="9"/>
      <c r="M446" s="8"/>
      <c r="N446" s="9"/>
    </row>
    <row r="447">
      <c r="H447" s="8"/>
      <c r="I447" s="8"/>
      <c r="K447" s="9"/>
      <c r="M447" s="8"/>
      <c r="N447" s="9"/>
    </row>
    <row r="448">
      <c r="H448" s="8"/>
      <c r="I448" s="8"/>
      <c r="K448" s="9"/>
      <c r="M448" s="8"/>
      <c r="N448" s="9"/>
    </row>
    <row r="449">
      <c r="H449" s="8"/>
      <c r="I449" s="8"/>
      <c r="K449" s="9"/>
      <c r="M449" s="8"/>
      <c r="N449" s="9"/>
    </row>
    <row r="450">
      <c r="H450" s="8"/>
      <c r="I450" s="8"/>
      <c r="K450" s="9"/>
      <c r="M450" s="8"/>
      <c r="N450" s="9"/>
    </row>
    <row r="451">
      <c r="H451" s="8"/>
      <c r="I451" s="8"/>
      <c r="K451" s="9"/>
      <c r="M451" s="8"/>
      <c r="N451" s="9"/>
    </row>
    <row r="452">
      <c r="H452" s="8"/>
      <c r="I452" s="8"/>
      <c r="K452" s="9"/>
      <c r="M452" s="8"/>
      <c r="N452" s="9"/>
    </row>
    <row r="453">
      <c r="H453" s="8"/>
      <c r="I453" s="8"/>
      <c r="K453" s="9"/>
      <c r="M453" s="8"/>
      <c r="N453" s="9"/>
    </row>
    <row r="454">
      <c r="H454" s="8"/>
      <c r="I454" s="8"/>
      <c r="K454" s="9"/>
      <c r="M454" s="8"/>
      <c r="N454" s="9"/>
    </row>
    <row r="455">
      <c r="H455" s="8"/>
      <c r="I455" s="8"/>
      <c r="K455" s="9"/>
      <c r="M455" s="8"/>
      <c r="N455" s="9"/>
    </row>
    <row r="456">
      <c r="H456" s="8"/>
      <c r="I456" s="8"/>
      <c r="K456" s="9"/>
      <c r="M456" s="8"/>
      <c r="N456" s="9"/>
    </row>
    <row r="457">
      <c r="H457" s="8"/>
      <c r="I457" s="8"/>
      <c r="K457" s="9"/>
      <c r="M457" s="8"/>
      <c r="N457" s="9"/>
    </row>
    <row r="458">
      <c r="H458" s="8"/>
      <c r="I458" s="8"/>
      <c r="K458" s="9"/>
      <c r="M458" s="8"/>
      <c r="N458" s="9"/>
    </row>
    <row r="459">
      <c r="H459" s="8"/>
      <c r="I459" s="8"/>
      <c r="K459" s="9"/>
      <c r="M459" s="8"/>
      <c r="N459" s="9"/>
    </row>
    <row r="460">
      <c r="H460" s="8"/>
      <c r="I460" s="8"/>
      <c r="K460" s="9"/>
      <c r="M460" s="8"/>
      <c r="N460" s="9"/>
    </row>
    <row r="461">
      <c r="H461" s="8"/>
      <c r="I461" s="8"/>
      <c r="K461" s="9"/>
      <c r="M461" s="8"/>
      <c r="N461" s="9"/>
    </row>
    <row r="462">
      <c r="H462" s="8"/>
      <c r="I462" s="8"/>
      <c r="K462" s="9"/>
      <c r="M462" s="8"/>
      <c r="N462" s="9"/>
    </row>
    <row r="463">
      <c r="H463" s="8"/>
      <c r="I463" s="8"/>
      <c r="K463" s="9"/>
      <c r="M463" s="8"/>
      <c r="N463" s="9"/>
    </row>
    <row r="464">
      <c r="H464" s="8"/>
      <c r="I464" s="8"/>
      <c r="K464" s="9"/>
      <c r="M464" s="8"/>
      <c r="N464" s="9"/>
    </row>
    <row r="465">
      <c r="H465" s="8"/>
      <c r="I465" s="8"/>
      <c r="K465" s="9"/>
      <c r="M465" s="8"/>
      <c r="N465" s="9"/>
    </row>
    <row r="466">
      <c r="H466" s="8"/>
      <c r="I466" s="8"/>
      <c r="K466" s="9"/>
      <c r="M466" s="8"/>
      <c r="N466" s="9"/>
    </row>
    <row r="467">
      <c r="H467" s="8"/>
      <c r="I467" s="8"/>
      <c r="K467" s="9"/>
      <c r="M467" s="8"/>
      <c r="N467" s="9"/>
    </row>
    <row r="468">
      <c r="H468" s="8"/>
      <c r="I468" s="8"/>
      <c r="K468" s="9"/>
      <c r="M468" s="8"/>
      <c r="N468" s="9"/>
    </row>
    <row r="469">
      <c r="H469" s="8"/>
      <c r="I469" s="8"/>
      <c r="K469" s="9"/>
      <c r="M469" s="8"/>
      <c r="N469" s="9"/>
    </row>
    <row r="470">
      <c r="H470" s="8"/>
      <c r="I470" s="8"/>
      <c r="K470" s="9"/>
      <c r="M470" s="8"/>
      <c r="N470" s="9"/>
    </row>
    <row r="471">
      <c r="H471" s="8"/>
      <c r="I471" s="8"/>
      <c r="K471" s="9"/>
      <c r="M471" s="8"/>
      <c r="N471" s="9"/>
    </row>
    <row r="472">
      <c r="H472" s="8"/>
      <c r="I472" s="8"/>
      <c r="K472" s="9"/>
      <c r="M472" s="8"/>
      <c r="N472" s="9"/>
    </row>
    <row r="473">
      <c r="H473" s="8"/>
      <c r="I473" s="8"/>
      <c r="K473" s="9"/>
      <c r="M473" s="8"/>
      <c r="N473" s="9"/>
    </row>
    <row r="474">
      <c r="H474" s="8"/>
      <c r="I474" s="8"/>
      <c r="K474" s="9"/>
      <c r="M474" s="8"/>
      <c r="N474" s="9"/>
    </row>
    <row r="475">
      <c r="H475" s="8"/>
      <c r="I475" s="8"/>
      <c r="K475" s="9"/>
      <c r="M475" s="8"/>
      <c r="N475" s="9"/>
    </row>
    <row r="476">
      <c r="H476" s="8"/>
      <c r="I476" s="8"/>
      <c r="K476" s="9"/>
      <c r="M476" s="8"/>
      <c r="N476" s="9"/>
    </row>
    <row r="477">
      <c r="H477" s="8"/>
      <c r="I477" s="8"/>
      <c r="K477" s="9"/>
      <c r="M477" s="8"/>
      <c r="N477" s="9"/>
    </row>
    <row r="478">
      <c r="H478" s="8"/>
      <c r="I478" s="8"/>
      <c r="K478" s="9"/>
      <c r="M478" s="8"/>
      <c r="N478" s="9"/>
    </row>
    <row r="479">
      <c r="H479" s="8"/>
      <c r="I479" s="8"/>
      <c r="K479" s="9"/>
      <c r="M479" s="8"/>
      <c r="N479" s="9"/>
    </row>
    <row r="480">
      <c r="H480" s="8"/>
      <c r="I480" s="8"/>
      <c r="K480" s="9"/>
      <c r="M480" s="8"/>
      <c r="N480" s="9"/>
    </row>
    <row r="481">
      <c r="H481" s="8"/>
      <c r="I481" s="8"/>
      <c r="K481" s="9"/>
      <c r="M481" s="8"/>
      <c r="N481" s="9"/>
    </row>
    <row r="482">
      <c r="H482" s="8"/>
      <c r="I482" s="8"/>
      <c r="K482" s="9"/>
      <c r="M482" s="8"/>
      <c r="N482" s="9"/>
    </row>
    <row r="483">
      <c r="H483" s="8"/>
      <c r="I483" s="8"/>
      <c r="K483" s="9"/>
      <c r="M483" s="8"/>
      <c r="N483" s="9"/>
    </row>
    <row r="484">
      <c r="H484" s="8"/>
      <c r="I484" s="8"/>
      <c r="K484" s="9"/>
      <c r="M484" s="8"/>
      <c r="N484" s="9"/>
    </row>
    <row r="485">
      <c r="H485" s="8"/>
      <c r="I485" s="8"/>
      <c r="K485" s="9"/>
      <c r="M485" s="8"/>
      <c r="N485" s="9"/>
    </row>
    <row r="486">
      <c r="H486" s="8"/>
      <c r="I486" s="8"/>
      <c r="K486" s="9"/>
      <c r="M486" s="8"/>
      <c r="N486" s="9"/>
    </row>
    <row r="487">
      <c r="H487" s="8"/>
      <c r="I487" s="8"/>
      <c r="K487" s="9"/>
      <c r="M487" s="8"/>
      <c r="N487" s="9"/>
    </row>
    <row r="488">
      <c r="H488" s="8"/>
      <c r="I488" s="8"/>
      <c r="K488" s="9"/>
      <c r="M488" s="8"/>
      <c r="N488" s="9"/>
    </row>
    <row r="489">
      <c r="H489" s="8"/>
      <c r="I489" s="8"/>
      <c r="K489" s="9"/>
      <c r="M489" s="8"/>
      <c r="N489" s="9"/>
    </row>
    <row r="490">
      <c r="H490" s="8"/>
      <c r="I490" s="8"/>
      <c r="K490" s="9"/>
      <c r="M490" s="8"/>
      <c r="N490" s="9"/>
    </row>
    <row r="491">
      <c r="H491" s="8"/>
      <c r="I491" s="8"/>
      <c r="K491" s="9"/>
      <c r="M491" s="8"/>
      <c r="N491" s="9"/>
    </row>
    <row r="492">
      <c r="H492" s="8"/>
      <c r="I492" s="8"/>
      <c r="K492" s="9"/>
      <c r="M492" s="8"/>
      <c r="N492" s="9"/>
    </row>
    <row r="493">
      <c r="H493" s="8"/>
      <c r="I493" s="8"/>
      <c r="K493" s="9"/>
      <c r="M493" s="8"/>
      <c r="N493" s="9"/>
    </row>
    <row r="494">
      <c r="H494" s="8"/>
      <c r="I494" s="8"/>
      <c r="K494" s="9"/>
      <c r="M494" s="8"/>
      <c r="N494" s="9"/>
    </row>
    <row r="495">
      <c r="H495" s="8"/>
      <c r="I495" s="8"/>
      <c r="K495" s="9"/>
      <c r="M495" s="8"/>
      <c r="N495" s="9"/>
    </row>
    <row r="496">
      <c r="H496" s="8"/>
      <c r="I496" s="8"/>
      <c r="K496" s="9"/>
      <c r="M496" s="8"/>
      <c r="N496" s="9"/>
    </row>
    <row r="497">
      <c r="H497" s="8"/>
      <c r="I497" s="8"/>
      <c r="K497" s="9"/>
      <c r="M497" s="8"/>
      <c r="N497" s="9"/>
    </row>
    <row r="498">
      <c r="H498" s="8"/>
      <c r="I498" s="8"/>
      <c r="K498" s="9"/>
      <c r="M498" s="8"/>
      <c r="N498" s="9"/>
    </row>
    <row r="499">
      <c r="H499" s="8"/>
      <c r="I499" s="8"/>
      <c r="K499" s="9"/>
      <c r="M499" s="8"/>
      <c r="N499" s="9"/>
    </row>
    <row r="500">
      <c r="H500" s="8"/>
      <c r="I500" s="8"/>
      <c r="K500" s="9"/>
      <c r="M500" s="8"/>
      <c r="N500" s="9"/>
    </row>
    <row r="501">
      <c r="H501" s="8"/>
      <c r="I501" s="8"/>
      <c r="K501" s="9"/>
      <c r="M501" s="8"/>
      <c r="N501" s="9"/>
    </row>
    <row r="502">
      <c r="H502" s="8"/>
      <c r="I502" s="8"/>
      <c r="K502" s="9"/>
      <c r="M502" s="8"/>
      <c r="N502" s="9"/>
    </row>
    <row r="503">
      <c r="H503" s="8"/>
      <c r="I503" s="8"/>
      <c r="K503" s="9"/>
      <c r="M503" s="8"/>
      <c r="N503" s="9"/>
    </row>
    <row r="504">
      <c r="H504" s="8"/>
      <c r="I504" s="8"/>
      <c r="K504" s="9"/>
      <c r="M504" s="8"/>
      <c r="N504" s="9"/>
    </row>
    <row r="505">
      <c r="H505" s="8"/>
      <c r="I505" s="8"/>
      <c r="K505" s="9"/>
      <c r="M505" s="8"/>
      <c r="N505" s="9"/>
    </row>
    <row r="506">
      <c r="H506" s="8"/>
      <c r="I506" s="8"/>
      <c r="K506" s="9"/>
      <c r="M506" s="8"/>
      <c r="N506" s="9"/>
    </row>
    <row r="507">
      <c r="H507" s="8"/>
      <c r="I507" s="8"/>
      <c r="K507" s="9"/>
      <c r="M507" s="8"/>
      <c r="N507" s="9"/>
    </row>
    <row r="508">
      <c r="H508" s="8"/>
      <c r="I508" s="8"/>
      <c r="K508" s="9"/>
      <c r="M508" s="8"/>
      <c r="N508" s="9"/>
    </row>
    <row r="509">
      <c r="H509" s="8"/>
      <c r="I509" s="8"/>
      <c r="K509" s="9"/>
      <c r="M509" s="8"/>
      <c r="N509" s="9"/>
    </row>
    <row r="510">
      <c r="H510" s="8"/>
      <c r="I510" s="8"/>
      <c r="K510" s="9"/>
      <c r="M510" s="8"/>
      <c r="N510" s="9"/>
    </row>
    <row r="511">
      <c r="H511" s="8"/>
      <c r="I511" s="8"/>
      <c r="K511" s="9"/>
      <c r="M511" s="8"/>
      <c r="N511" s="9"/>
    </row>
    <row r="512">
      <c r="H512" s="8"/>
      <c r="I512" s="8"/>
      <c r="K512" s="9"/>
      <c r="M512" s="8"/>
      <c r="N512" s="9"/>
    </row>
    <row r="513">
      <c r="H513" s="8"/>
      <c r="I513" s="8"/>
      <c r="K513" s="9"/>
      <c r="M513" s="8"/>
      <c r="N513" s="9"/>
    </row>
    <row r="514">
      <c r="H514" s="8"/>
      <c r="I514" s="8"/>
      <c r="K514" s="9"/>
      <c r="M514" s="8"/>
      <c r="N514" s="9"/>
    </row>
    <row r="515">
      <c r="H515" s="8"/>
      <c r="I515" s="8"/>
      <c r="K515" s="9"/>
      <c r="M515" s="8"/>
      <c r="N515" s="9"/>
    </row>
    <row r="516">
      <c r="H516" s="8"/>
      <c r="I516" s="8"/>
      <c r="K516" s="9"/>
      <c r="M516" s="8"/>
      <c r="N516" s="9"/>
    </row>
    <row r="517">
      <c r="H517" s="8"/>
      <c r="I517" s="8"/>
      <c r="K517" s="9"/>
      <c r="M517" s="8"/>
      <c r="N517" s="9"/>
    </row>
    <row r="518">
      <c r="H518" s="8"/>
      <c r="I518" s="8"/>
      <c r="K518" s="9"/>
      <c r="M518" s="8"/>
      <c r="N518" s="9"/>
    </row>
    <row r="519">
      <c r="H519" s="8"/>
      <c r="I519" s="8"/>
      <c r="K519" s="9"/>
      <c r="M519" s="8"/>
      <c r="N519" s="9"/>
    </row>
    <row r="520">
      <c r="H520" s="8"/>
      <c r="I520" s="8"/>
      <c r="K520" s="9"/>
      <c r="M520" s="8"/>
      <c r="N520" s="9"/>
    </row>
    <row r="521">
      <c r="H521" s="8"/>
      <c r="I521" s="8"/>
      <c r="K521" s="9"/>
      <c r="M521" s="8"/>
      <c r="N521" s="9"/>
    </row>
    <row r="522">
      <c r="H522" s="8"/>
      <c r="I522" s="8"/>
      <c r="K522" s="9"/>
      <c r="M522" s="8"/>
      <c r="N522" s="9"/>
    </row>
    <row r="523">
      <c r="H523" s="8"/>
      <c r="I523" s="8"/>
      <c r="K523" s="9"/>
      <c r="M523" s="8"/>
      <c r="N523" s="9"/>
    </row>
    <row r="524">
      <c r="H524" s="8"/>
      <c r="I524" s="8"/>
      <c r="K524" s="9"/>
      <c r="M524" s="8"/>
      <c r="N524" s="9"/>
    </row>
    <row r="525">
      <c r="H525" s="8"/>
      <c r="I525" s="8"/>
      <c r="K525" s="9"/>
      <c r="M525" s="8"/>
      <c r="N525" s="9"/>
    </row>
    <row r="526">
      <c r="H526" s="8"/>
      <c r="I526" s="8"/>
      <c r="K526" s="9"/>
      <c r="M526" s="8"/>
      <c r="N526" s="9"/>
    </row>
    <row r="527">
      <c r="H527" s="8"/>
      <c r="I527" s="8"/>
      <c r="K527" s="9"/>
      <c r="M527" s="8"/>
      <c r="N527" s="9"/>
    </row>
    <row r="528">
      <c r="H528" s="8"/>
      <c r="I528" s="8"/>
      <c r="K528" s="9"/>
      <c r="M528" s="8"/>
      <c r="N528" s="9"/>
    </row>
    <row r="529">
      <c r="H529" s="8"/>
      <c r="I529" s="8"/>
      <c r="K529" s="9"/>
      <c r="M529" s="8"/>
      <c r="N529" s="9"/>
    </row>
    <row r="530">
      <c r="H530" s="8"/>
      <c r="I530" s="8"/>
      <c r="K530" s="9"/>
      <c r="M530" s="8"/>
      <c r="N530" s="9"/>
    </row>
    <row r="531">
      <c r="H531" s="8"/>
      <c r="I531" s="8"/>
      <c r="K531" s="9"/>
      <c r="M531" s="8"/>
      <c r="N531" s="9"/>
    </row>
    <row r="532">
      <c r="H532" s="8"/>
      <c r="I532" s="8"/>
      <c r="K532" s="9"/>
      <c r="M532" s="8"/>
      <c r="N532" s="9"/>
    </row>
    <row r="533">
      <c r="H533" s="8"/>
      <c r="I533" s="8"/>
      <c r="K533" s="9"/>
      <c r="M533" s="8"/>
      <c r="N533" s="9"/>
    </row>
    <row r="534">
      <c r="H534" s="8"/>
      <c r="I534" s="8"/>
      <c r="K534" s="9"/>
      <c r="M534" s="8"/>
      <c r="N534" s="9"/>
    </row>
    <row r="535">
      <c r="H535" s="8"/>
      <c r="I535" s="8"/>
      <c r="K535" s="9"/>
      <c r="M535" s="8"/>
      <c r="N535" s="9"/>
    </row>
    <row r="536">
      <c r="H536" s="8"/>
      <c r="I536" s="8"/>
      <c r="K536" s="9"/>
      <c r="M536" s="8"/>
      <c r="N536" s="9"/>
    </row>
    <row r="537">
      <c r="H537" s="8"/>
      <c r="I537" s="8"/>
      <c r="K537" s="9"/>
      <c r="M537" s="8"/>
      <c r="N537" s="9"/>
    </row>
    <row r="538">
      <c r="H538" s="8"/>
      <c r="I538" s="8"/>
      <c r="K538" s="9"/>
      <c r="M538" s="8"/>
      <c r="N538" s="9"/>
    </row>
    <row r="539">
      <c r="H539" s="8"/>
      <c r="I539" s="8"/>
      <c r="K539" s="9"/>
      <c r="M539" s="8"/>
      <c r="N539" s="9"/>
    </row>
    <row r="540">
      <c r="H540" s="8"/>
      <c r="I540" s="8"/>
      <c r="K540" s="9"/>
      <c r="M540" s="8"/>
      <c r="N540" s="9"/>
    </row>
    <row r="541">
      <c r="H541" s="8"/>
      <c r="I541" s="8"/>
      <c r="K541" s="9"/>
      <c r="M541" s="8"/>
      <c r="N541" s="9"/>
    </row>
    <row r="542">
      <c r="H542" s="8"/>
      <c r="I542" s="8"/>
      <c r="K542" s="9"/>
      <c r="M542" s="8"/>
      <c r="N542" s="9"/>
    </row>
    <row r="543">
      <c r="H543" s="8"/>
      <c r="I543" s="8"/>
      <c r="K543" s="9"/>
      <c r="M543" s="8"/>
      <c r="N543" s="9"/>
    </row>
    <row r="544">
      <c r="H544" s="8"/>
      <c r="I544" s="8"/>
      <c r="K544" s="9"/>
      <c r="M544" s="8"/>
      <c r="N544" s="9"/>
    </row>
    <row r="545">
      <c r="H545" s="8"/>
      <c r="I545" s="8"/>
      <c r="K545" s="9"/>
      <c r="M545" s="8"/>
      <c r="N545" s="9"/>
    </row>
    <row r="546">
      <c r="H546" s="8"/>
      <c r="I546" s="8"/>
      <c r="K546" s="9"/>
      <c r="M546" s="8"/>
      <c r="N546" s="9"/>
    </row>
    <row r="547">
      <c r="H547" s="8"/>
      <c r="I547" s="8"/>
      <c r="K547" s="9"/>
      <c r="M547" s="8"/>
      <c r="N547" s="9"/>
    </row>
    <row r="548">
      <c r="H548" s="8"/>
      <c r="I548" s="8"/>
      <c r="K548" s="9"/>
      <c r="M548" s="8"/>
      <c r="N548" s="9"/>
    </row>
    <row r="549">
      <c r="H549" s="8"/>
      <c r="I549" s="8"/>
      <c r="K549" s="9"/>
      <c r="M549" s="8"/>
      <c r="N549" s="9"/>
    </row>
    <row r="550">
      <c r="H550" s="8"/>
      <c r="I550" s="8"/>
      <c r="K550" s="9"/>
      <c r="M550" s="8"/>
      <c r="N550" s="9"/>
    </row>
    <row r="551">
      <c r="H551" s="8"/>
      <c r="I551" s="8"/>
      <c r="K551" s="9"/>
      <c r="M551" s="8"/>
      <c r="N551" s="9"/>
    </row>
    <row r="552">
      <c r="H552" s="8"/>
      <c r="I552" s="8"/>
      <c r="K552" s="9"/>
      <c r="M552" s="8"/>
      <c r="N552" s="9"/>
    </row>
    <row r="553">
      <c r="H553" s="8"/>
      <c r="I553" s="8"/>
      <c r="K553" s="9"/>
      <c r="M553" s="8"/>
      <c r="N553" s="9"/>
    </row>
    <row r="554">
      <c r="H554" s="8"/>
      <c r="I554" s="8"/>
      <c r="K554" s="9"/>
      <c r="M554" s="8"/>
      <c r="N554" s="9"/>
    </row>
    <row r="555">
      <c r="H555" s="8"/>
      <c r="I555" s="8"/>
      <c r="K555" s="9"/>
      <c r="M555" s="8"/>
      <c r="N555" s="9"/>
    </row>
    <row r="556">
      <c r="H556" s="8"/>
      <c r="I556" s="8"/>
      <c r="K556" s="9"/>
      <c r="M556" s="8"/>
      <c r="N556" s="9"/>
    </row>
    <row r="557">
      <c r="H557" s="8"/>
      <c r="I557" s="8"/>
      <c r="K557" s="9"/>
      <c r="M557" s="8"/>
      <c r="N557" s="9"/>
    </row>
    <row r="558">
      <c r="H558" s="8"/>
      <c r="I558" s="8"/>
      <c r="K558" s="9"/>
      <c r="M558" s="8"/>
      <c r="N558" s="9"/>
    </row>
    <row r="559">
      <c r="H559" s="8"/>
      <c r="I559" s="8"/>
      <c r="K559" s="9"/>
      <c r="M559" s="8"/>
      <c r="N559" s="9"/>
    </row>
    <row r="560">
      <c r="H560" s="8"/>
      <c r="I560" s="8"/>
      <c r="K560" s="9"/>
      <c r="M560" s="8"/>
      <c r="N560" s="9"/>
    </row>
    <row r="561">
      <c r="H561" s="8"/>
      <c r="I561" s="8"/>
      <c r="K561" s="9"/>
      <c r="M561" s="8"/>
      <c r="N561" s="9"/>
    </row>
    <row r="562">
      <c r="H562" s="8"/>
      <c r="I562" s="8"/>
      <c r="K562" s="9"/>
      <c r="M562" s="8"/>
      <c r="N562" s="9"/>
    </row>
    <row r="563">
      <c r="H563" s="8"/>
      <c r="I563" s="8"/>
      <c r="K563" s="9"/>
      <c r="M563" s="8"/>
      <c r="N563" s="9"/>
    </row>
    <row r="564">
      <c r="H564" s="8"/>
      <c r="I564" s="8"/>
      <c r="K564" s="9"/>
      <c r="M564" s="8"/>
      <c r="N564" s="9"/>
    </row>
    <row r="565">
      <c r="H565" s="8"/>
      <c r="I565" s="8"/>
      <c r="K565" s="9"/>
      <c r="M565" s="8"/>
      <c r="N565" s="9"/>
    </row>
    <row r="566">
      <c r="H566" s="8"/>
      <c r="I566" s="8"/>
      <c r="K566" s="9"/>
      <c r="M566" s="8"/>
      <c r="N566" s="9"/>
    </row>
    <row r="567">
      <c r="H567" s="8"/>
      <c r="I567" s="8"/>
      <c r="K567" s="9"/>
      <c r="M567" s="8"/>
      <c r="N567" s="9"/>
    </row>
    <row r="568">
      <c r="H568" s="8"/>
      <c r="I568" s="8"/>
      <c r="K568" s="9"/>
      <c r="M568" s="8"/>
      <c r="N568" s="9"/>
    </row>
    <row r="569">
      <c r="H569" s="8"/>
      <c r="I569" s="8"/>
      <c r="K569" s="9"/>
      <c r="M569" s="8"/>
      <c r="N569" s="9"/>
    </row>
    <row r="570">
      <c r="H570" s="8"/>
      <c r="I570" s="8"/>
      <c r="K570" s="9"/>
      <c r="M570" s="8"/>
      <c r="N570" s="9"/>
    </row>
    <row r="571">
      <c r="H571" s="8"/>
      <c r="I571" s="8"/>
      <c r="K571" s="9"/>
      <c r="M571" s="8"/>
      <c r="N571" s="9"/>
    </row>
    <row r="572">
      <c r="H572" s="8"/>
      <c r="I572" s="8"/>
      <c r="K572" s="9"/>
      <c r="M572" s="8"/>
      <c r="N572" s="9"/>
    </row>
    <row r="573">
      <c r="H573" s="8"/>
      <c r="I573" s="8"/>
      <c r="K573" s="9"/>
      <c r="M573" s="8"/>
      <c r="N573" s="9"/>
    </row>
    <row r="574">
      <c r="H574" s="8"/>
      <c r="I574" s="8"/>
      <c r="K574" s="9"/>
      <c r="M574" s="8"/>
      <c r="N574" s="9"/>
    </row>
    <row r="575">
      <c r="H575" s="8"/>
      <c r="I575" s="8"/>
      <c r="K575" s="9"/>
      <c r="M575" s="8"/>
      <c r="N575" s="9"/>
    </row>
    <row r="576">
      <c r="H576" s="8"/>
      <c r="I576" s="8"/>
      <c r="K576" s="9"/>
      <c r="M576" s="8"/>
      <c r="N576" s="9"/>
    </row>
    <row r="577">
      <c r="H577" s="8"/>
      <c r="I577" s="8"/>
      <c r="K577" s="9"/>
      <c r="M577" s="8"/>
      <c r="N577" s="9"/>
    </row>
    <row r="578">
      <c r="H578" s="8"/>
      <c r="I578" s="8"/>
      <c r="K578" s="9"/>
      <c r="M578" s="8"/>
      <c r="N578" s="9"/>
    </row>
    <row r="579">
      <c r="H579" s="8"/>
      <c r="I579" s="8"/>
      <c r="K579" s="9"/>
      <c r="M579" s="8"/>
      <c r="N579" s="9"/>
    </row>
    <row r="580">
      <c r="H580" s="8"/>
      <c r="I580" s="8"/>
      <c r="K580" s="9"/>
      <c r="M580" s="8"/>
      <c r="N580" s="9"/>
    </row>
    <row r="581">
      <c r="H581" s="8"/>
      <c r="I581" s="8"/>
      <c r="K581" s="9"/>
      <c r="M581" s="8"/>
      <c r="N581" s="9"/>
    </row>
    <row r="582">
      <c r="H582" s="8"/>
      <c r="I582" s="8"/>
      <c r="K582" s="9"/>
      <c r="M582" s="8"/>
      <c r="N582" s="9"/>
    </row>
    <row r="583">
      <c r="H583" s="8"/>
      <c r="I583" s="8"/>
      <c r="K583" s="9"/>
      <c r="M583" s="8"/>
      <c r="N583" s="9"/>
    </row>
    <row r="584">
      <c r="H584" s="8"/>
      <c r="I584" s="8"/>
      <c r="K584" s="9"/>
      <c r="M584" s="8"/>
      <c r="N584" s="9"/>
    </row>
    <row r="585">
      <c r="H585" s="8"/>
      <c r="I585" s="8"/>
      <c r="K585" s="9"/>
      <c r="M585" s="8"/>
      <c r="N585" s="9"/>
    </row>
    <row r="586">
      <c r="H586" s="8"/>
      <c r="I586" s="8"/>
      <c r="K586" s="9"/>
      <c r="M586" s="8"/>
      <c r="N586" s="9"/>
    </row>
    <row r="587">
      <c r="H587" s="8"/>
      <c r="I587" s="8"/>
      <c r="K587" s="9"/>
      <c r="M587" s="8"/>
      <c r="N587" s="9"/>
    </row>
    <row r="588">
      <c r="H588" s="8"/>
      <c r="I588" s="8"/>
      <c r="K588" s="9"/>
      <c r="M588" s="8"/>
      <c r="N588" s="9"/>
    </row>
    <row r="589">
      <c r="H589" s="8"/>
      <c r="I589" s="8"/>
      <c r="K589" s="9"/>
      <c r="M589" s="8"/>
      <c r="N589" s="9"/>
    </row>
    <row r="590">
      <c r="H590" s="8"/>
      <c r="I590" s="8"/>
      <c r="K590" s="9"/>
      <c r="M590" s="8"/>
      <c r="N590" s="9"/>
    </row>
    <row r="591">
      <c r="H591" s="8"/>
      <c r="I591" s="8"/>
      <c r="K591" s="9"/>
      <c r="M591" s="8"/>
      <c r="N591" s="9"/>
    </row>
    <row r="592">
      <c r="H592" s="8"/>
      <c r="I592" s="8"/>
      <c r="K592" s="9"/>
      <c r="M592" s="8"/>
      <c r="N592" s="9"/>
    </row>
    <row r="593">
      <c r="H593" s="8"/>
      <c r="I593" s="8"/>
      <c r="K593" s="9"/>
      <c r="M593" s="8"/>
      <c r="N593" s="9"/>
    </row>
    <row r="594">
      <c r="H594" s="8"/>
      <c r="I594" s="8"/>
      <c r="K594" s="9"/>
      <c r="M594" s="8"/>
      <c r="N594" s="9"/>
    </row>
    <row r="595">
      <c r="H595" s="8"/>
      <c r="I595" s="8"/>
      <c r="K595" s="9"/>
      <c r="M595" s="8"/>
      <c r="N595" s="9"/>
    </row>
    <row r="596">
      <c r="H596" s="8"/>
      <c r="I596" s="8"/>
      <c r="K596" s="9"/>
      <c r="M596" s="8"/>
      <c r="N596" s="9"/>
    </row>
    <row r="597">
      <c r="H597" s="8"/>
      <c r="I597" s="8"/>
      <c r="K597" s="9"/>
      <c r="M597" s="8"/>
      <c r="N597" s="9"/>
    </row>
    <row r="598">
      <c r="H598" s="8"/>
      <c r="I598" s="8"/>
      <c r="K598" s="9"/>
      <c r="M598" s="8"/>
      <c r="N598" s="9"/>
    </row>
    <row r="599">
      <c r="H599" s="8"/>
      <c r="I599" s="8"/>
      <c r="K599" s="9"/>
      <c r="M599" s="8"/>
      <c r="N599" s="9"/>
    </row>
    <row r="600">
      <c r="H600" s="8"/>
      <c r="I600" s="8"/>
      <c r="K600" s="9"/>
      <c r="M600" s="8"/>
      <c r="N600" s="9"/>
    </row>
    <row r="601">
      <c r="H601" s="8"/>
      <c r="I601" s="8"/>
      <c r="K601" s="9"/>
      <c r="M601" s="8"/>
      <c r="N601" s="9"/>
    </row>
    <row r="602">
      <c r="H602" s="8"/>
      <c r="I602" s="8"/>
      <c r="K602" s="9"/>
      <c r="M602" s="8"/>
      <c r="N602" s="9"/>
    </row>
    <row r="603">
      <c r="H603" s="8"/>
      <c r="I603" s="8"/>
      <c r="K603" s="9"/>
      <c r="M603" s="8"/>
      <c r="N603" s="9"/>
    </row>
    <row r="604">
      <c r="H604" s="8"/>
      <c r="I604" s="8"/>
      <c r="K604" s="9"/>
      <c r="M604" s="8"/>
      <c r="N604" s="9"/>
    </row>
    <row r="605">
      <c r="H605" s="8"/>
      <c r="I605" s="8"/>
      <c r="K605" s="9"/>
      <c r="M605" s="8"/>
      <c r="N605" s="9"/>
    </row>
    <row r="606">
      <c r="H606" s="8"/>
      <c r="I606" s="8"/>
      <c r="K606" s="9"/>
      <c r="M606" s="8"/>
      <c r="N606" s="9"/>
    </row>
    <row r="607">
      <c r="H607" s="8"/>
      <c r="I607" s="8"/>
      <c r="K607" s="9"/>
      <c r="M607" s="8"/>
      <c r="N607" s="9"/>
    </row>
    <row r="608">
      <c r="H608" s="8"/>
      <c r="I608" s="8"/>
      <c r="K608" s="9"/>
      <c r="M608" s="8"/>
      <c r="N608" s="9"/>
    </row>
    <row r="609">
      <c r="H609" s="8"/>
      <c r="I609" s="8"/>
      <c r="K609" s="9"/>
      <c r="M609" s="8"/>
      <c r="N609" s="9"/>
    </row>
    <row r="610">
      <c r="H610" s="8"/>
      <c r="I610" s="8"/>
      <c r="K610" s="9"/>
      <c r="M610" s="8"/>
      <c r="N610" s="9"/>
    </row>
    <row r="611">
      <c r="H611" s="8"/>
      <c r="I611" s="8"/>
      <c r="K611" s="9"/>
      <c r="M611" s="8"/>
      <c r="N611" s="9"/>
    </row>
    <row r="612">
      <c r="H612" s="8"/>
      <c r="I612" s="8"/>
      <c r="K612" s="9"/>
      <c r="M612" s="8"/>
      <c r="N612" s="9"/>
    </row>
    <row r="613">
      <c r="H613" s="8"/>
      <c r="I613" s="8"/>
      <c r="K613" s="9"/>
      <c r="M613" s="8"/>
      <c r="N613" s="9"/>
    </row>
    <row r="614">
      <c r="H614" s="8"/>
      <c r="I614" s="8"/>
      <c r="K614" s="9"/>
      <c r="M614" s="8"/>
      <c r="N614" s="9"/>
    </row>
    <row r="615">
      <c r="H615" s="8"/>
      <c r="I615" s="8"/>
      <c r="K615" s="9"/>
      <c r="M615" s="8"/>
      <c r="N615" s="9"/>
    </row>
    <row r="616">
      <c r="H616" s="8"/>
      <c r="I616" s="8"/>
      <c r="K616" s="9"/>
      <c r="M616" s="8"/>
      <c r="N616" s="9"/>
    </row>
    <row r="617">
      <c r="H617" s="8"/>
      <c r="I617" s="8"/>
      <c r="K617" s="9"/>
      <c r="M617" s="8"/>
      <c r="N617" s="9"/>
    </row>
    <row r="618">
      <c r="H618" s="8"/>
      <c r="I618" s="8"/>
      <c r="K618" s="9"/>
      <c r="M618" s="8"/>
      <c r="N618" s="9"/>
    </row>
    <row r="619">
      <c r="H619" s="8"/>
      <c r="I619" s="8"/>
      <c r="K619" s="9"/>
      <c r="M619" s="8"/>
      <c r="N619" s="9"/>
    </row>
    <row r="620">
      <c r="H620" s="8"/>
      <c r="I620" s="8"/>
      <c r="K620" s="9"/>
      <c r="M620" s="8"/>
      <c r="N620" s="9"/>
    </row>
    <row r="621">
      <c r="H621" s="8"/>
      <c r="I621" s="8"/>
      <c r="K621" s="9"/>
      <c r="M621" s="8"/>
      <c r="N621" s="9"/>
    </row>
    <row r="622">
      <c r="H622" s="8"/>
      <c r="I622" s="8"/>
      <c r="K622" s="9"/>
      <c r="M622" s="8"/>
      <c r="N622" s="9"/>
    </row>
    <row r="623">
      <c r="H623" s="8"/>
      <c r="I623" s="8"/>
      <c r="K623" s="9"/>
      <c r="M623" s="8"/>
      <c r="N623" s="9"/>
    </row>
    <row r="624">
      <c r="H624" s="8"/>
      <c r="I624" s="8"/>
      <c r="K624" s="9"/>
      <c r="M624" s="8"/>
      <c r="N624" s="9"/>
    </row>
    <row r="625">
      <c r="H625" s="8"/>
      <c r="I625" s="8"/>
      <c r="K625" s="9"/>
      <c r="M625" s="8"/>
      <c r="N625" s="9"/>
    </row>
    <row r="626">
      <c r="H626" s="8"/>
      <c r="I626" s="8"/>
      <c r="K626" s="9"/>
      <c r="M626" s="8"/>
      <c r="N626" s="9"/>
    </row>
    <row r="627">
      <c r="H627" s="8"/>
      <c r="I627" s="8"/>
      <c r="K627" s="9"/>
      <c r="M627" s="8"/>
      <c r="N627" s="9"/>
    </row>
    <row r="628">
      <c r="H628" s="8"/>
      <c r="I628" s="8"/>
      <c r="K628" s="9"/>
      <c r="M628" s="8"/>
      <c r="N628" s="9"/>
    </row>
    <row r="629">
      <c r="H629" s="8"/>
      <c r="I629" s="8"/>
      <c r="K629" s="9"/>
      <c r="M629" s="8"/>
      <c r="N629" s="9"/>
    </row>
    <row r="630">
      <c r="H630" s="8"/>
      <c r="I630" s="8"/>
      <c r="K630" s="9"/>
      <c r="M630" s="8"/>
      <c r="N630" s="9"/>
    </row>
    <row r="631">
      <c r="H631" s="8"/>
      <c r="I631" s="8"/>
      <c r="K631" s="9"/>
      <c r="M631" s="8"/>
      <c r="N631" s="9"/>
    </row>
    <row r="632">
      <c r="H632" s="8"/>
      <c r="I632" s="8"/>
      <c r="K632" s="9"/>
      <c r="M632" s="8"/>
      <c r="N632" s="9"/>
    </row>
    <row r="633">
      <c r="H633" s="8"/>
      <c r="I633" s="8"/>
      <c r="K633" s="9"/>
      <c r="M633" s="8"/>
      <c r="N633" s="9"/>
    </row>
    <row r="634">
      <c r="H634" s="8"/>
      <c r="I634" s="8"/>
      <c r="K634" s="9"/>
      <c r="M634" s="8"/>
      <c r="N634" s="9"/>
    </row>
    <row r="635">
      <c r="H635" s="8"/>
      <c r="I635" s="8"/>
      <c r="K635" s="9"/>
      <c r="M635" s="8"/>
      <c r="N635" s="9"/>
    </row>
    <row r="636">
      <c r="H636" s="8"/>
      <c r="I636" s="8"/>
      <c r="K636" s="9"/>
      <c r="M636" s="8"/>
      <c r="N636" s="9"/>
    </row>
    <row r="637">
      <c r="H637" s="8"/>
      <c r="I637" s="8"/>
      <c r="K637" s="9"/>
      <c r="M637" s="8"/>
      <c r="N637" s="9"/>
    </row>
    <row r="638">
      <c r="H638" s="8"/>
      <c r="I638" s="8"/>
      <c r="K638" s="9"/>
      <c r="M638" s="8"/>
      <c r="N638" s="9"/>
    </row>
    <row r="639">
      <c r="H639" s="8"/>
      <c r="I639" s="8"/>
      <c r="K639" s="9"/>
      <c r="M639" s="8"/>
      <c r="N639" s="9"/>
    </row>
    <row r="640">
      <c r="H640" s="8"/>
      <c r="I640" s="8"/>
      <c r="K640" s="9"/>
      <c r="M640" s="8"/>
      <c r="N640" s="9"/>
    </row>
    <row r="641">
      <c r="H641" s="8"/>
      <c r="I641" s="8"/>
      <c r="K641" s="9"/>
      <c r="M641" s="8"/>
      <c r="N641" s="9"/>
    </row>
    <row r="642">
      <c r="H642" s="8"/>
      <c r="I642" s="8"/>
      <c r="K642" s="9"/>
      <c r="M642" s="8"/>
      <c r="N642" s="9"/>
    </row>
    <row r="643">
      <c r="H643" s="8"/>
      <c r="I643" s="8"/>
      <c r="K643" s="9"/>
      <c r="M643" s="8"/>
      <c r="N643" s="9"/>
    </row>
    <row r="644">
      <c r="H644" s="8"/>
      <c r="I644" s="8"/>
      <c r="K644" s="9"/>
      <c r="M644" s="8"/>
      <c r="N644" s="9"/>
    </row>
    <row r="645">
      <c r="H645" s="8"/>
      <c r="I645" s="8"/>
      <c r="K645" s="9"/>
      <c r="M645" s="8"/>
      <c r="N645" s="9"/>
    </row>
    <row r="646">
      <c r="H646" s="8"/>
      <c r="I646" s="8"/>
      <c r="K646" s="9"/>
      <c r="M646" s="8"/>
      <c r="N646" s="9"/>
    </row>
    <row r="647">
      <c r="H647" s="8"/>
      <c r="I647" s="8"/>
      <c r="K647" s="9"/>
      <c r="M647" s="8"/>
      <c r="N647" s="9"/>
    </row>
    <row r="648">
      <c r="H648" s="8"/>
      <c r="I648" s="8"/>
      <c r="K648" s="9"/>
      <c r="M648" s="8"/>
      <c r="N648" s="9"/>
    </row>
    <row r="649">
      <c r="H649" s="8"/>
      <c r="I649" s="8"/>
      <c r="K649" s="9"/>
      <c r="M649" s="8"/>
      <c r="N649" s="9"/>
    </row>
    <row r="650">
      <c r="H650" s="8"/>
      <c r="I650" s="8"/>
      <c r="K650" s="9"/>
      <c r="M650" s="8"/>
      <c r="N650" s="9"/>
    </row>
    <row r="651">
      <c r="H651" s="8"/>
      <c r="I651" s="8"/>
      <c r="K651" s="9"/>
      <c r="M651" s="8"/>
      <c r="N651" s="9"/>
    </row>
    <row r="652">
      <c r="H652" s="8"/>
      <c r="I652" s="8"/>
      <c r="K652" s="9"/>
      <c r="M652" s="8"/>
      <c r="N652" s="9"/>
    </row>
    <row r="653">
      <c r="H653" s="8"/>
      <c r="I653" s="8"/>
      <c r="K653" s="9"/>
      <c r="M653" s="8"/>
      <c r="N653" s="9"/>
    </row>
    <row r="654">
      <c r="H654" s="8"/>
      <c r="I654" s="8"/>
      <c r="K654" s="9"/>
      <c r="M654" s="8"/>
      <c r="N654" s="9"/>
    </row>
    <row r="655">
      <c r="H655" s="8"/>
      <c r="I655" s="8"/>
      <c r="K655" s="9"/>
      <c r="M655" s="8"/>
      <c r="N655" s="9"/>
    </row>
    <row r="656">
      <c r="H656" s="8"/>
      <c r="I656" s="8"/>
      <c r="K656" s="9"/>
      <c r="M656" s="8"/>
      <c r="N656" s="9"/>
    </row>
    <row r="657">
      <c r="H657" s="8"/>
      <c r="I657" s="8"/>
      <c r="K657" s="9"/>
      <c r="M657" s="8"/>
      <c r="N657" s="9"/>
    </row>
    <row r="658">
      <c r="H658" s="8"/>
      <c r="I658" s="8"/>
      <c r="K658" s="9"/>
      <c r="M658" s="8"/>
      <c r="N658" s="9"/>
    </row>
    <row r="659">
      <c r="H659" s="8"/>
      <c r="I659" s="8"/>
      <c r="K659" s="9"/>
      <c r="M659" s="8"/>
      <c r="N659" s="9"/>
    </row>
    <row r="660">
      <c r="H660" s="8"/>
      <c r="I660" s="8"/>
      <c r="K660" s="9"/>
      <c r="M660" s="8"/>
      <c r="N660" s="9"/>
    </row>
    <row r="661">
      <c r="H661" s="8"/>
      <c r="I661" s="8"/>
      <c r="K661" s="9"/>
      <c r="M661" s="8"/>
      <c r="N661" s="9"/>
    </row>
    <row r="662">
      <c r="H662" s="8"/>
      <c r="I662" s="8"/>
      <c r="K662" s="9"/>
      <c r="M662" s="8"/>
      <c r="N662" s="9"/>
    </row>
    <row r="663">
      <c r="H663" s="8"/>
      <c r="I663" s="8"/>
      <c r="K663" s="9"/>
      <c r="M663" s="8"/>
      <c r="N663" s="9"/>
    </row>
    <row r="664">
      <c r="H664" s="8"/>
      <c r="I664" s="8"/>
      <c r="K664" s="9"/>
      <c r="M664" s="8"/>
      <c r="N664" s="9"/>
    </row>
    <row r="665">
      <c r="H665" s="8"/>
      <c r="I665" s="8"/>
      <c r="K665" s="9"/>
      <c r="M665" s="8"/>
      <c r="N665" s="9"/>
    </row>
    <row r="666">
      <c r="H666" s="8"/>
      <c r="I666" s="8"/>
      <c r="K666" s="9"/>
      <c r="M666" s="8"/>
      <c r="N666" s="9"/>
    </row>
    <row r="667">
      <c r="H667" s="8"/>
      <c r="I667" s="8"/>
      <c r="K667" s="9"/>
      <c r="M667" s="8"/>
      <c r="N667" s="9"/>
    </row>
    <row r="668">
      <c r="H668" s="8"/>
      <c r="I668" s="8"/>
      <c r="K668" s="9"/>
      <c r="M668" s="8"/>
      <c r="N668" s="9"/>
    </row>
    <row r="669">
      <c r="H669" s="8"/>
      <c r="I669" s="8"/>
      <c r="K669" s="9"/>
      <c r="M669" s="8"/>
      <c r="N669" s="9"/>
    </row>
    <row r="670">
      <c r="H670" s="8"/>
      <c r="I670" s="8"/>
      <c r="K670" s="9"/>
      <c r="M670" s="8"/>
      <c r="N670" s="9"/>
    </row>
    <row r="671">
      <c r="H671" s="8"/>
      <c r="I671" s="8"/>
      <c r="K671" s="9"/>
      <c r="M671" s="8"/>
      <c r="N671" s="9"/>
    </row>
    <row r="672">
      <c r="H672" s="8"/>
      <c r="I672" s="8"/>
      <c r="K672" s="9"/>
      <c r="M672" s="8"/>
      <c r="N672" s="9"/>
    </row>
    <row r="673">
      <c r="H673" s="8"/>
      <c r="I673" s="8"/>
      <c r="K673" s="9"/>
      <c r="M673" s="8"/>
      <c r="N673" s="9"/>
    </row>
    <row r="674">
      <c r="H674" s="8"/>
      <c r="I674" s="8"/>
      <c r="K674" s="9"/>
      <c r="M674" s="8"/>
      <c r="N674" s="9"/>
    </row>
    <row r="675">
      <c r="H675" s="8"/>
      <c r="I675" s="8"/>
      <c r="K675" s="9"/>
      <c r="M675" s="8"/>
      <c r="N675" s="9"/>
    </row>
    <row r="676">
      <c r="H676" s="8"/>
      <c r="I676" s="8"/>
      <c r="K676" s="9"/>
      <c r="M676" s="8"/>
      <c r="N676" s="9"/>
    </row>
    <row r="677">
      <c r="H677" s="8"/>
      <c r="I677" s="8"/>
      <c r="K677" s="9"/>
      <c r="M677" s="8"/>
      <c r="N677" s="9"/>
    </row>
    <row r="678">
      <c r="H678" s="8"/>
      <c r="I678" s="8"/>
      <c r="K678" s="9"/>
      <c r="M678" s="8"/>
      <c r="N678" s="9"/>
    </row>
    <row r="679">
      <c r="H679" s="8"/>
      <c r="I679" s="8"/>
      <c r="K679" s="9"/>
      <c r="M679" s="8"/>
      <c r="N679" s="9"/>
    </row>
    <row r="680">
      <c r="H680" s="8"/>
      <c r="I680" s="8"/>
      <c r="K680" s="9"/>
      <c r="M680" s="8"/>
      <c r="N680" s="9"/>
    </row>
    <row r="681">
      <c r="H681" s="8"/>
      <c r="I681" s="8"/>
      <c r="K681" s="9"/>
      <c r="M681" s="8"/>
      <c r="N681" s="9"/>
    </row>
    <row r="682">
      <c r="H682" s="8"/>
      <c r="I682" s="8"/>
      <c r="K682" s="9"/>
      <c r="M682" s="8"/>
      <c r="N682" s="9"/>
    </row>
    <row r="683">
      <c r="H683" s="8"/>
      <c r="I683" s="8"/>
      <c r="K683" s="9"/>
      <c r="M683" s="8"/>
      <c r="N683" s="9"/>
    </row>
    <row r="684">
      <c r="H684" s="8"/>
      <c r="I684" s="8"/>
      <c r="K684" s="9"/>
      <c r="M684" s="8"/>
      <c r="N684" s="9"/>
    </row>
    <row r="685">
      <c r="H685" s="8"/>
      <c r="I685" s="8"/>
      <c r="K685" s="9"/>
      <c r="M685" s="8"/>
      <c r="N685" s="9"/>
    </row>
    <row r="686">
      <c r="H686" s="8"/>
      <c r="I686" s="8"/>
      <c r="K686" s="9"/>
      <c r="M686" s="8"/>
      <c r="N686" s="9"/>
    </row>
    <row r="687">
      <c r="H687" s="8"/>
      <c r="I687" s="8"/>
      <c r="K687" s="9"/>
      <c r="M687" s="8"/>
      <c r="N687" s="9"/>
    </row>
    <row r="688">
      <c r="H688" s="8"/>
      <c r="I688" s="8"/>
      <c r="K688" s="9"/>
      <c r="M688" s="8"/>
      <c r="N688" s="9"/>
    </row>
    <row r="689">
      <c r="H689" s="8"/>
      <c r="I689" s="8"/>
      <c r="K689" s="9"/>
      <c r="M689" s="8"/>
      <c r="N689" s="9"/>
    </row>
    <row r="690">
      <c r="H690" s="8"/>
      <c r="I690" s="8"/>
      <c r="K690" s="9"/>
      <c r="M690" s="8"/>
      <c r="N690" s="9"/>
    </row>
    <row r="691">
      <c r="H691" s="8"/>
      <c r="I691" s="8"/>
      <c r="K691" s="9"/>
      <c r="M691" s="8"/>
      <c r="N691" s="9"/>
    </row>
    <row r="692">
      <c r="H692" s="8"/>
      <c r="I692" s="8"/>
      <c r="K692" s="9"/>
      <c r="M692" s="8"/>
      <c r="N692" s="9"/>
    </row>
    <row r="693">
      <c r="H693" s="8"/>
      <c r="I693" s="8"/>
      <c r="K693" s="9"/>
      <c r="M693" s="8"/>
      <c r="N693" s="9"/>
    </row>
    <row r="694">
      <c r="H694" s="8"/>
      <c r="I694" s="8"/>
      <c r="K694" s="9"/>
      <c r="M694" s="8"/>
      <c r="N694" s="9"/>
    </row>
    <row r="695">
      <c r="H695" s="8"/>
      <c r="I695" s="8"/>
      <c r="K695" s="9"/>
      <c r="M695" s="8"/>
      <c r="N695" s="9"/>
    </row>
    <row r="696">
      <c r="H696" s="8"/>
      <c r="I696" s="8"/>
      <c r="K696" s="9"/>
      <c r="M696" s="8"/>
      <c r="N696" s="9"/>
    </row>
    <row r="697">
      <c r="H697" s="8"/>
      <c r="I697" s="8"/>
      <c r="K697" s="9"/>
      <c r="M697" s="8"/>
      <c r="N697" s="9"/>
    </row>
    <row r="698">
      <c r="H698" s="8"/>
      <c r="I698" s="8"/>
      <c r="K698" s="9"/>
      <c r="M698" s="8"/>
      <c r="N698" s="9"/>
    </row>
    <row r="699">
      <c r="H699" s="8"/>
      <c r="I699" s="8"/>
      <c r="K699" s="9"/>
      <c r="M699" s="8"/>
      <c r="N699" s="9"/>
    </row>
    <row r="700">
      <c r="H700" s="8"/>
      <c r="I700" s="8"/>
      <c r="K700" s="9"/>
      <c r="M700" s="8"/>
      <c r="N700" s="9"/>
    </row>
    <row r="701">
      <c r="H701" s="8"/>
      <c r="I701" s="8"/>
      <c r="K701" s="9"/>
      <c r="M701" s="8"/>
      <c r="N701" s="9"/>
    </row>
    <row r="702">
      <c r="H702" s="8"/>
      <c r="I702" s="8"/>
      <c r="K702" s="9"/>
      <c r="M702" s="8"/>
      <c r="N702" s="9"/>
    </row>
    <row r="703">
      <c r="H703" s="8"/>
      <c r="I703" s="8"/>
      <c r="K703" s="9"/>
      <c r="M703" s="8"/>
      <c r="N703" s="9"/>
    </row>
    <row r="704">
      <c r="H704" s="8"/>
      <c r="I704" s="8"/>
      <c r="K704" s="9"/>
      <c r="M704" s="8"/>
      <c r="N704" s="9"/>
    </row>
    <row r="705">
      <c r="H705" s="8"/>
      <c r="I705" s="8"/>
      <c r="K705" s="9"/>
      <c r="M705" s="8"/>
      <c r="N705" s="9"/>
    </row>
    <row r="706">
      <c r="H706" s="8"/>
      <c r="I706" s="8"/>
      <c r="K706" s="9"/>
      <c r="M706" s="8"/>
      <c r="N706" s="9"/>
    </row>
    <row r="707">
      <c r="H707" s="8"/>
      <c r="I707" s="8"/>
      <c r="K707" s="9"/>
      <c r="M707" s="8"/>
      <c r="N707" s="9"/>
    </row>
    <row r="708">
      <c r="H708" s="8"/>
      <c r="I708" s="8"/>
      <c r="K708" s="9"/>
      <c r="M708" s="8"/>
      <c r="N708" s="9"/>
    </row>
    <row r="709">
      <c r="H709" s="8"/>
      <c r="I709" s="8"/>
      <c r="K709" s="9"/>
      <c r="M709" s="8"/>
      <c r="N709" s="9"/>
    </row>
    <row r="710">
      <c r="H710" s="8"/>
      <c r="I710" s="8"/>
      <c r="K710" s="9"/>
      <c r="M710" s="8"/>
      <c r="N710" s="9"/>
    </row>
    <row r="711">
      <c r="H711" s="8"/>
      <c r="I711" s="8"/>
      <c r="K711" s="9"/>
      <c r="M711" s="8"/>
      <c r="N711" s="9"/>
    </row>
    <row r="712">
      <c r="H712" s="8"/>
      <c r="I712" s="8"/>
      <c r="K712" s="9"/>
      <c r="M712" s="8"/>
      <c r="N712" s="9"/>
    </row>
    <row r="713">
      <c r="H713" s="8"/>
      <c r="I713" s="8"/>
      <c r="K713" s="9"/>
      <c r="M713" s="8"/>
      <c r="N713" s="9"/>
    </row>
    <row r="714">
      <c r="H714" s="8"/>
      <c r="I714" s="8"/>
      <c r="K714" s="9"/>
      <c r="M714" s="8"/>
      <c r="N714" s="9"/>
    </row>
    <row r="715">
      <c r="H715" s="8"/>
      <c r="I715" s="8"/>
      <c r="K715" s="9"/>
      <c r="M715" s="8"/>
      <c r="N715" s="9"/>
    </row>
    <row r="716">
      <c r="H716" s="8"/>
      <c r="I716" s="8"/>
      <c r="K716" s="9"/>
      <c r="M716" s="8"/>
      <c r="N716" s="9"/>
    </row>
    <row r="717">
      <c r="H717" s="8"/>
      <c r="I717" s="8"/>
      <c r="K717" s="9"/>
      <c r="M717" s="8"/>
      <c r="N717" s="9"/>
    </row>
    <row r="718">
      <c r="H718" s="8"/>
      <c r="I718" s="8"/>
      <c r="K718" s="9"/>
      <c r="M718" s="8"/>
      <c r="N718" s="9"/>
    </row>
    <row r="719">
      <c r="H719" s="8"/>
      <c r="I719" s="8"/>
      <c r="K719" s="9"/>
      <c r="M719" s="8"/>
      <c r="N719" s="9"/>
    </row>
    <row r="720">
      <c r="H720" s="8"/>
      <c r="I720" s="8"/>
      <c r="K720" s="9"/>
      <c r="M720" s="8"/>
      <c r="N720" s="9"/>
    </row>
    <row r="721">
      <c r="H721" s="8"/>
      <c r="I721" s="8"/>
      <c r="K721" s="9"/>
      <c r="M721" s="8"/>
      <c r="N721" s="9"/>
    </row>
    <row r="722">
      <c r="H722" s="8"/>
      <c r="I722" s="8"/>
      <c r="K722" s="9"/>
      <c r="M722" s="8"/>
      <c r="N722" s="9"/>
    </row>
    <row r="723">
      <c r="H723" s="8"/>
      <c r="I723" s="8"/>
      <c r="K723" s="9"/>
      <c r="M723" s="8"/>
      <c r="N723" s="9"/>
    </row>
    <row r="724">
      <c r="H724" s="8"/>
      <c r="I724" s="8"/>
      <c r="K724" s="9"/>
      <c r="M724" s="8"/>
      <c r="N724" s="9"/>
    </row>
    <row r="725">
      <c r="H725" s="8"/>
      <c r="I725" s="8"/>
      <c r="K725" s="9"/>
      <c r="M725" s="8"/>
      <c r="N725" s="9"/>
    </row>
    <row r="726">
      <c r="H726" s="8"/>
      <c r="I726" s="8"/>
      <c r="K726" s="9"/>
      <c r="M726" s="8"/>
      <c r="N726" s="9"/>
    </row>
    <row r="727">
      <c r="H727" s="8"/>
      <c r="I727" s="8"/>
      <c r="K727" s="9"/>
      <c r="M727" s="8"/>
      <c r="N727" s="9"/>
    </row>
    <row r="728">
      <c r="H728" s="8"/>
      <c r="I728" s="8"/>
      <c r="K728" s="9"/>
      <c r="M728" s="8"/>
      <c r="N728" s="9"/>
    </row>
    <row r="729">
      <c r="H729" s="8"/>
      <c r="I729" s="8"/>
      <c r="K729" s="9"/>
      <c r="M729" s="8"/>
      <c r="N729" s="9"/>
    </row>
    <row r="730">
      <c r="H730" s="8"/>
      <c r="I730" s="8"/>
      <c r="K730" s="9"/>
      <c r="M730" s="8"/>
      <c r="N730" s="9"/>
    </row>
    <row r="731">
      <c r="H731" s="8"/>
      <c r="I731" s="8"/>
      <c r="K731" s="9"/>
      <c r="M731" s="8"/>
      <c r="N731" s="9"/>
    </row>
    <row r="732">
      <c r="H732" s="8"/>
      <c r="I732" s="8"/>
      <c r="K732" s="9"/>
      <c r="M732" s="8"/>
      <c r="N732" s="9"/>
    </row>
    <row r="733">
      <c r="H733" s="8"/>
      <c r="I733" s="8"/>
      <c r="K733" s="9"/>
      <c r="M733" s="8"/>
      <c r="N733" s="9"/>
    </row>
    <row r="734">
      <c r="H734" s="8"/>
      <c r="I734" s="8"/>
      <c r="K734" s="9"/>
      <c r="M734" s="8"/>
      <c r="N734" s="9"/>
    </row>
    <row r="735">
      <c r="H735" s="8"/>
      <c r="I735" s="8"/>
      <c r="K735" s="9"/>
      <c r="M735" s="8"/>
      <c r="N735" s="9"/>
    </row>
    <row r="736">
      <c r="H736" s="8"/>
      <c r="I736" s="8"/>
      <c r="K736" s="9"/>
      <c r="M736" s="8"/>
      <c r="N736" s="9"/>
    </row>
    <row r="737">
      <c r="H737" s="8"/>
      <c r="I737" s="8"/>
      <c r="K737" s="9"/>
      <c r="M737" s="8"/>
      <c r="N737" s="9"/>
    </row>
    <row r="738">
      <c r="H738" s="8"/>
      <c r="I738" s="8"/>
      <c r="K738" s="9"/>
      <c r="M738" s="8"/>
      <c r="N738" s="9"/>
    </row>
    <row r="739">
      <c r="H739" s="8"/>
      <c r="I739" s="8"/>
      <c r="K739" s="9"/>
      <c r="M739" s="8"/>
      <c r="N739" s="9"/>
    </row>
    <row r="740">
      <c r="H740" s="8"/>
      <c r="I740" s="8"/>
      <c r="K740" s="9"/>
      <c r="M740" s="8"/>
      <c r="N740" s="9"/>
    </row>
    <row r="741">
      <c r="H741" s="8"/>
      <c r="I741" s="8"/>
      <c r="K741" s="9"/>
      <c r="M741" s="8"/>
      <c r="N741" s="9"/>
    </row>
    <row r="742">
      <c r="H742" s="8"/>
      <c r="I742" s="8"/>
      <c r="K742" s="9"/>
      <c r="M742" s="8"/>
      <c r="N742" s="9"/>
    </row>
    <row r="743">
      <c r="H743" s="8"/>
      <c r="I743" s="8"/>
      <c r="K743" s="9"/>
      <c r="M743" s="8"/>
      <c r="N743" s="9"/>
    </row>
    <row r="744">
      <c r="H744" s="8"/>
      <c r="I744" s="8"/>
      <c r="K744" s="9"/>
      <c r="M744" s="8"/>
      <c r="N744" s="9"/>
    </row>
    <row r="745">
      <c r="H745" s="8"/>
      <c r="I745" s="8"/>
      <c r="K745" s="9"/>
      <c r="M745" s="8"/>
      <c r="N745" s="9"/>
    </row>
    <row r="746">
      <c r="H746" s="8"/>
      <c r="I746" s="8"/>
      <c r="K746" s="9"/>
      <c r="M746" s="8"/>
      <c r="N746" s="9"/>
    </row>
    <row r="747">
      <c r="H747" s="8"/>
      <c r="I747" s="8"/>
      <c r="K747" s="9"/>
      <c r="M747" s="8"/>
      <c r="N747" s="9"/>
    </row>
    <row r="748">
      <c r="H748" s="8"/>
      <c r="I748" s="8"/>
      <c r="K748" s="9"/>
      <c r="M748" s="8"/>
      <c r="N748" s="9"/>
    </row>
    <row r="749">
      <c r="H749" s="8"/>
      <c r="I749" s="8"/>
      <c r="K749" s="9"/>
      <c r="M749" s="8"/>
      <c r="N749" s="9"/>
    </row>
    <row r="750">
      <c r="H750" s="8"/>
      <c r="I750" s="8"/>
      <c r="K750" s="9"/>
      <c r="M750" s="8"/>
      <c r="N750" s="9"/>
    </row>
    <row r="751">
      <c r="H751" s="8"/>
      <c r="I751" s="8"/>
      <c r="K751" s="9"/>
      <c r="M751" s="8"/>
      <c r="N751" s="9"/>
    </row>
    <row r="752">
      <c r="H752" s="8"/>
      <c r="I752" s="8"/>
      <c r="K752" s="9"/>
      <c r="M752" s="8"/>
      <c r="N752" s="9"/>
    </row>
    <row r="753">
      <c r="H753" s="8"/>
      <c r="I753" s="8"/>
      <c r="K753" s="9"/>
      <c r="M753" s="8"/>
      <c r="N753" s="9"/>
    </row>
    <row r="754">
      <c r="H754" s="8"/>
      <c r="I754" s="8"/>
      <c r="K754" s="9"/>
      <c r="M754" s="8"/>
      <c r="N754" s="9"/>
    </row>
    <row r="755">
      <c r="H755" s="8"/>
      <c r="I755" s="8"/>
      <c r="K755" s="9"/>
      <c r="M755" s="8"/>
      <c r="N755" s="9"/>
    </row>
    <row r="756">
      <c r="H756" s="8"/>
      <c r="I756" s="8"/>
      <c r="K756" s="9"/>
      <c r="M756" s="8"/>
      <c r="N756" s="9"/>
    </row>
    <row r="757">
      <c r="H757" s="8"/>
      <c r="I757" s="8"/>
      <c r="K757" s="9"/>
      <c r="M757" s="8"/>
      <c r="N757" s="9"/>
    </row>
    <row r="758">
      <c r="H758" s="8"/>
      <c r="I758" s="8"/>
      <c r="K758" s="9"/>
      <c r="M758" s="8"/>
      <c r="N758" s="9"/>
    </row>
    <row r="759">
      <c r="H759" s="8"/>
      <c r="I759" s="8"/>
      <c r="K759" s="9"/>
      <c r="M759" s="8"/>
      <c r="N759" s="9"/>
    </row>
    <row r="760">
      <c r="H760" s="8"/>
      <c r="I760" s="8"/>
      <c r="K760" s="9"/>
      <c r="M760" s="8"/>
      <c r="N760" s="9"/>
    </row>
    <row r="761">
      <c r="H761" s="8"/>
      <c r="I761" s="8"/>
      <c r="K761" s="9"/>
      <c r="M761" s="8"/>
      <c r="N761" s="9"/>
    </row>
    <row r="762">
      <c r="H762" s="8"/>
      <c r="I762" s="8"/>
      <c r="K762" s="9"/>
      <c r="M762" s="8"/>
      <c r="N762" s="9"/>
    </row>
    <row r="763">
      <c r="H763" s="8"/>
      <c r="I763" s="8"/>
      <c r="K763" s="9"/>
      <c r="M763" s="8"/>
      <c r="N763" s="9"/>
    </row>
    <row r="764">
      <c r="H764" s="8"/>
      <c r="I764" s="8"/>
      <c r="K764" s="9"/>
      <c r="M764" s="8"/>
      <c r="N764" s="9"/>
    </row>
    <row r="765">
      <c r="H765" s="8"/>
      <c r="I765" s="8"/>
      <c r="K765" s="9"/>
      <c r="M765" s="8"/>
      <c r="N765" s="9"/>
    </row>
    <row r="766">
      <c r="H766" s="8"/>
      <c r="I766" s="8"/>
      <c r="K766" s="9"/>
      <c r="M766" s="8"/>
      <c r="N766" s="9"/>
    </row>
    <row r="767">
      <c r="H767" s="8"/>
      <c r="I767" s="8"/>
      <c r="K767" s="9"/>
      <c r="M767" s="8"/>
      <c r="N767" s="9"/>
    </row>
    <row r="768">
      <c r="H768" s="8"/>
      <c r="I768" s="8"/>
      <c r="K768" s="9"/>
      <c r="M768" s="8"/>
      <c r="N768" s="9"/>
    </row>
    <row r="769">
      <c r="H769" s="8"/>
      <c r="I769" s="8"/>
      <c r="K769" s="9"/>
      <c r="M769" s="8"/>
      <c r="N769" s="9"/>
    </row>
    <row r="770">
      <c r="H770" s="8"/>
      <c r="I770" s="8"/>
      <c r="K770" s="9"/>
      <c r="M770" s="8"/>
      <c r="N770" s="9"/>
    </row>
    <row r="771">
      <c r="H771" s="8"/>
      <c r="I771" s="8"/>
      <c r="K771" s="9"/>
      <c r="M771" s="8"/>
      <c r="N771" s="9"/>
    </row>
    <row r="772">
      <c r="H772" s="8"/>
      <c r="I772" s="8"/>
      <c r="K772" s="9"/>
      <c r="M772" s="8"/>
      <c r="N772" s="9"/>
    </row>
    <row r="773">
      <c r="H773" s="8"/>
      <c r="I773" s="8"/>
      <c r="K773" s="9"/>
      <c r="M773" s="8"/>
      <c r="N773" s="9"/>
    </row>
    <row r="774">
      <c r="H774" s="8"/>
      <c r="I774" s="8"/>
      <c r="K774" s="9"/>
      <c r="M774" s="8"/>
      <c r="N774" s="9"/>
    </row>
    <row r="775">
      <c r="H775" s="8"/>
      <c r="I775" s="8"/>
      <c r="K775" s="9"/>
      <c r="M775" s="8"/>
      <c r="N775" s="9"/>
    </row>
    <row r="776">
      <c r="H776" s="8"/>
      <c r="I776" s="8"/>
      <c r="K776" s="9"/>
      <c r="M776" s="8"/>
      <c r="N776" s="9"/>
    </row>
    <row r="777">
      <c r="H777" s="8"/>
      <c r="I777" s="8"/>
      <c r="K777" s="9"/>
      <c r="M777" s="8"/>
      <c r="N777" s="9"/>
    </row>
    <row r="778">
      <c r="H778" s="8"/>
      <c r="I778" s="8"/>
      <c r="K778" s="9"/>
      <c r="M778" s="8"/>
      <c r="N778" s="9"/>
    </row>
    <row r="779">
      <c r="H779" s="8"/>
      <c r="I779" s="8"/>
      <c r="K779" s="9"/>
      <c r="M779" s="8"/>
      <c r="N779" s="9"/>
    </row>
    <row r="780">
      <c r="H780" s="8"/>
      <c r="I780" s="8"/>
      <c r="K780" s="9"/>
      <c r="M780" s="8"/>
      <c r="N780" s="9"/>
    </row>
    <row r="781">
      <c r="H781" s="8"/>
      <c r="I781" s="8"/>
      <c r="K781" s="9"/>
      <c r="M781" s="8"/>
      <c r="N781" s="9"/>
    </row>
    <row r="782">
      <c r="H782" s="8"/>
      <c r="I782" s="8"/>
      <c r="K782" s="9"/>
      <c r="M782" s="8"/>
      <c r="N782" s="9"/>
    </row>
    <row r="783">
      <c r="H783" s="8"/>
      <c r="I783" s="8"/>
      <c r="K783" s="9"/>
      <c r="M783" s="8"/>
      <c r="N783" s="9"/>
    </row>
    <row r="784">
      <c r="H784" s="8"/>
      <c r="I784" s="8"/>
      <c r="K784" s="9"/>
      <c r="M784" s="8"/>
      <c r="N784" s="9"/>
    </row>
    <row r="785">
      <c r="H785" s="8"/>
      <c r="I785" s="8"/>
      <c r="K785" s="9"/>
      <c r="M785" s="8"/>
      <c r="N785" s="9"/>
    </row>
    <row r="786">
      <c r="H786" s="8"/>
      <c r="I786" s="8"/>
      <c r="K786" s="9"/>
      <c r="M786" s="8"/>
      <c r="N786" s="9"/>
    </row>
    <row r="787">
      <c r="H787" s="8"/>
      <c r="I787" s="8"/>
      <c r="K787" s="9"/>
      <c r="M787" s="8"/>
      <c r="N787" s="9"/>
    </row>
    <row r="788">
      <c r="H788" s="8"/>
      <c r="I788" s="8"/>
      <c r="K788" s="9"/>
      <c r="M788" s="8"/>
      <c r="N788" s="9"/>
    </row>
    <row r="789">
      <c r="H789" s="8"/>
      <c r="I789" s="8"/>
      <c r="K789" s="9"/>
      <c r="M789" s="8"/>
      <c r="N789" s="9"/>
    </row>
    <row r="790">
      <c r="H790" s="8"/>
      <c r="I790" s="8"/>
      <c r="K790" s="9"/>
      <c r="M790" s="8"/>
      <c r="N790" s="9"/>
    </row>
    <row r="791">
      <c r="H791" s="8"/>
      <c r="I791" s="8"/>
      <c r="K791" s="9"/>
      <c r="M791" s="8"/>
      <c r="N791" s="9"/>
    </row>
    <row r="792">
      <c r="H792" s="8"/>
      <c r="I792" s="8"/>
      <c r="K792" s="9"/>
      <c r="M792" s="8"/>
      <c r="N792" s="9"/>
    </row>
    <row r="793">
      <c r="H793" s="8"/>
      <c r="I793" s="8"/>
      <c r="K793" s="9"/>
      <c r="M793" s="8"/>
      <c r="N793" s="9"/>
    </row>
    <row r="794">
      <c r="H794" s="8"/>
      <c r="I794" s="8"/>
      <c r="K794" s="9"/>
      <c r="M794" s="8"/>
      <c r="N794" s="9"/>
    </row>
    <row r="795">
      <c r="H795" s="8"/>
      <c r="I795" s="8"/>
      <c r="K795" s="9"/>
      <c r="M795" s="8"/>
      <c r="N795" s="9"/>
    </row>
    <row r="796">
      <c r="H796" s="8"/>
      <c r="I796" s="8"/>
      <c r="K796" s="9"/>
      <c r="M796" s="8"/>
      <c r="N796" s="9"/>
    </row>
    <row r="797">
      <c r="H797" s="8"/>
      <c r="I797" s="8"/>
      <c r="K797" s="9"/>
      <c r="M797" s="8"/>
      <c r="N797" s="9"/>
    </row>
    <row r="798">
      <c r="H798" s="8"/>
      <c r="I798" s="8"/>
      <c r="K798" s="9"/>
      <c r="M798" s="8"/>
      <c r="N798" s="9"/>
    </row>
    <row r="799">
      <c r="H799" s="8"/>
      <c r="I799" s="8"/>
      <c r="K799" s="9"/>
      <c r="M799" s="8"/>
      <c r="N799" s="9"/>
    </row>
    <row r="800">
      <c r="H800" s="8"/>
      <c r="I800" s="8"/>
      <c r="K800" s="9"/>
      <c r="M800" s="8"/>
      <c r="N800" s="9"/>
    </row>
    <row r="801">
      <c r="H801" s="8"/>
      <c r="I801" s="8"/>
      <c r="K801" s="9"/>
      <c r="M801" s="8"/>
      <c r="N801" s="9"/>
    </row>
    <row r="802">
      <c r="H802" s="8"/>
      <c r="I802" s="8"/>
      <c r="K802" s="9"/>
      <c r="M802" s="8"/>
      <c r="N802" s="9"/>
    </row>
    <row r="803">
      <c r="H803" s="8"/>
      <c r="I803" s="8"/>
      <c r="K803" s="9"/>
      <c r="M803" s="8"/>
      <c r="N803" s="9"/>
    </row>
    <row r="804">
      <c r="H804" s="8"/>
      <c r="I804" s="8"/>
      <c r="K804" s="9"/>
      <c r="M804" s="8"/>
      <c r="N804" s="9"/>
    </row>
    <row r="805">
      <c r="H805" s="8"/>
      <c r="I805" s="8"/>
      <c r="K805" s="9"/>
      <c r="M805" s="8"/>
      <c r="N805" s="9"/>
    </row>
    <row r="806">
      <c r="H806" s="8"/>
      <c r="I806" s="8"/>
      <c r="K806" s="9"/>
      <c r="M806" s="8"/>
      <c r="N806" s="9"/>
    </row>
    <row r="807">
      <c r="H807" s="8"/>
      <c r="I807" s="8"/>
      <c r="K807" s="9"/>
      <c r="M807" s="8"/>
      <c r="N807" s="9"/>
    </row>
    <row r="808">
      <c r="H808" s="8"/>
      <c r="I808" s="8"/>
      <c r="K808" s="9"/>
      <c r="M808" s="8"/>
      <c r="N808" s="9"/>
    </row>
    <row r="809">
      <c r="H809" s="8"/>
      <c r="I809" s="8"/>
      <c r="K809" s="9"/>
      <c r="M809" s="8"/>
      <c r="N809" s="9"/>
    </row>
    <row r="810">
      <c r="H810" s="8"/>
      <c r="I810" s="8"/>
      <c r="K810" s="9"/>
      <c r="M810" s="8"/>
      <c r="N810" s="9"/>
    </row>
    <row r="811">
      <c r="H811" s="8"/>
      <c r="I811" s="8"/>
      <c r="K811" s="9"/>
      <c r="M811" s="8"/>
      <c r="N811" s="9"/>
    </row>
    <row r="812">
      <c r="H812" s="8"/>
      <c r="I812" s="8"/>
      <c r="K812" s="9"/>
      <c r="M812" s="8"/>
      <c r="N812" s="9"/>
    </row>
    <row r="813">
      <c r="H813" s="8"/>
      <c r="I813" s="8"/>
      <c r="K813" s="9"/>
      <c r="M813" s="8"/>
      <c r="N813" s="9"/>
    </row>
    <row r="814">
      <c r="H814" s="8"/>
      <c r="I814" s="8"/>
      <c r="K814" s="9"/>
      <c r="M814" s="8"/>
      <c r="N814" s="9"/>
    </row>
    <row r="815">
      <c r="H815" s="8"/>
      <c r="I815" s="8"/>
      <c r="K815" s="9"/>
      <c r="M815" s="8"/>
      <c r="N815" s="9"/>
    </row>
    <row r="816">
      <c r="H816" s="8"/>
      <c r="I816" s="8"/>
      <c r="K816" s="9"/>
      <c r="M816" s="8"/>
      <c r="N816" s="9"/>
    </row>
    <row r="817">
      <c r="H817" s="8"/>
      <c r="I817" s="8"/>
      <c r="K817" s="9"/>
      <c r="M817" s="8"/>
      <c r="N817" s="9"/>
    </row>
    <row r="818">
      <c r="H818" s="8"/>
      <c r="I818" s="8"/>
      <c r="K818" s="9"/>
      <c r="M818" s="8"/>
      <c r="N818" s="9"/>
    </row>
    <row r="819">
      <c r="H819" s="8"/>
      <c r="I819" s="8"/>
      <c r="K819" s="9"/>
      <c r="M819" s="8"/>
      <c r="N819" s="9"/>
    </row>
    <row r="820">
      <c r="H820" s="8"/>
      <c r="I820" s="8"/>
      <c r="K820" s="9"/>
      <c r="M820" s="8"/>
      <c r="N820" s="9"/>
    </row>
    <row r="821">
      <c r="H821" s="8"/>
      <c r="I821" s="8"/>
      <c r="K821" s="9"/>
      <c r="M821" s="8"/>
      <c r="N821" s="9"/>
    </row>
    <row r="822">
      <c r="H822" s="8"/>
      <c r="I822" s="8"/>
      <c r="K822" s="9"/>
      <c r="M822" s="8"/>
      <c r="N822" s="9"/>
    </row>
    <row r="823">
      <c r="H823" s="8"/>
      <c r="I823" s="8"/>
      <c r="K823" s="9"/>
      <c r="M823" s="8"/>
      <c r="N823" s="9"/>
    </row>
    <row r="824">
      <c r="H824" s="8"/>
      <c r="I824" s="8"/>
      <c r="K824" s="9"/>
      <c r="M824" s="8"/>
      <c r="N824" s="9"/>
    </row>
    <row r="825">
      <c r="H825" s="8"/>
      <c r="I825" s="8"/>
      <c r="K825" s="9"/>
      <c r="M825" s="8"/>
      <c r="N825" s="9"/>
    </row>
    <row r="826">
      <c r="H826" s="8"/>
      <c r="I826" s="8"/>
      <c r="K826" s="9"/>
      <c r="M826" s="8"/>
      <c r="N826" s="9"/>
    </row>
    <row r="827">
      <c r="H827" s="8"/>
      <c r="I827" s="8"/>
      <c r="K827" s="9"/>
      <c r="M827" s="8"/>
      <c r="N827" s="9"/>
    </row>
    <row r="828">
      <c r="H828" s="8"/>
      <c r="I828" s="8"/>
      <c r="K828" s="9"/>
      <c r="M828" s="8"/>
      <c r="N828" s="9"/>
    </row>
    <row r="829">
      <c r="H829" s="8"/>
      <c r="I829" s="8"/>
      <c r="K829" s="9"/>
      <c r="M829" s="8"/>
      <c r="N829" s="9"/>
    </row>
    <row r="830">
      <c r="H830" s="8"/>
      <c r="I830" s="8"/>
      <c r="K830" s="9"/>
      <c r="M830" s="8"/>
      <c r="N830" s="9"/>
    </row>
    <row r="831">
      <c r="H831" s="8"/>
      <c r="I831" s="8"/>
      <c r="K831" s="9"/>
      <c r="M831" s="8"/>
      <c r="N831" s="9"/>
    </row>
    <row r="832">
      <c r="H832" s="8"/>
      <c r="I832" s="8"/>
      <c r="K832" s="9"/>
      <c r="M832" s="8"/>
      <c r="N832" s="9"/>
    </row>
    <row r="833">
      <c r="H833" s="8"/>
      <c r="I833" s="8"/>
      <c r="K833" s="9"/>
      <c r="M833" s="8"/>
      <c r="N833" s="9"/>
    </row>
    <row r="834">
      <c r="H834" s="8"/>
      <c r="I834" s="8"/>
      <c r="K834" s="9"/>
      <c r="M834" s="8"/>
      <c r="N834" s="9"/>
    </row>
    <row r="835">
      <c r="H835" s="8"/>
      <c r="I835" s="8"/>
      <c r="K835" s="9"/>
      <c r="M835" s="8"/>
      <c r="N835" s="9"/>
    </row>
    <row r="836">
      <c r="H836" s="8"/>
      <c r="I836" s="8"/>
      <c r="K836" s="9"/>
      <c r="M836" s="8"/>
      <c r="N836" s="9"/>
    </row>
    <row r="837">
      <c r="H837" s="8"/>
      <c r="I837" s="8"/>
      <c r="K837" s="9"/>
      <c r="M837" s="8"/>
      <c r="N837" s="9"/>
    </row>
    <row r="838">
      <c r="H838" s="8"/>
      <c r="I838" s="8"/>
      <c r="K838" s="9"/>
      <c r="M838" s="8"/>
      <c r="N838" s="9"/>
    </row>
    <row r="839">
      <c r="H839" s="8"/>
      <c r="I839" s="8"/>
      <c r="K839" s="9"/>
      <c r="M839" s="8"/>
      <c r="N839" s="9"/>
    </row>
    <row r="840">
      <c r="H840" s="8"/>
      <c r="I840" s="8"/>
      <c r="K840" s="9"/>
      <c r="M840" s="8"/>
      <c r="N840" s="9"/>
    </row>
    <row r="841">
      <c r="H841" s="8"/>
      <c r="I841" s="8"/>
      <c r="K841" s="9"/>
      <c r="M841" s="8"/>
      <c r="N841" s="9"/>
    </row>
    <row r="842">
      <c r="H842" s="8"/>
      <c r="I842" s="8"/>
      <c r="K842" s="9"/>
      <c r="M842" s="8"/>
      <c r="N842" s="9"/>
    </row>
    <row r="843">
      <c r="H843" s="8"/>
      <c r="I843" s="8"/>
      <c r="K843" s="9"/>
      <c r="M843" s="8"/>
      <c r="N843" s="9"/>
    </row>
    <row r="844">
      <c r="H844" s="8"/>
      <c r="I844" s="8"/>
      <c r="K844" s="9"/>
      <c r="M844" s="8"/>
      <c r="N844" s="9"/>
    </row>
    <row r="845">
      <c r="H845" s="8"/>
      <c r="I845" s="8"/>
      <c r="K845" s="9"/>
      <c r="M845" s="8"/>
      <c r="N845" s="9"/>
    </row>
    <row r="846">
      <c r="H846" s="8"/>
      <c r="I846" s="8"/>
      <c r="K846" s="9"/>
      <c r="M846" s="8"/>
      <c r="N846" s="9"/>
    </row>
    <row r="847">
      <c r="H847" s="8"/>
      <c r="I847" s="8"/>
      <c r="K847" s="9"/>
      <c r="M847" s="8"/>
      <c r="N847" s="9"/>
    </row>
    <row r="848">
      <c r="H848" s="8"/>
      <c r="I848" s="8"/>
      <c r="K848" s="9"/>
      <c r="M848" s="8"/>
      <c r="N848" s="9"/>
    </row>
    <row r="849">
      <c r="H849" s="8"/>
      <c r="I849" s="8"/>
      <c r="K849" s="9"/>
      <c r="M849" s="8"/>
      <c r="N849" s="9"/>
    </row>
    <row r="850">
      <c r="H850" s="8"/>
      <c r="I850" s="8"/>
      <c r="K850" s="9"/>
      <c r="M850" s="8"/>
      <c r="N850" s="9"/>
    </row>
    <row r="851">
      <c r="H851" s="8"/>
      <c r="I851" s="8"/>
      <c r="K851" s="9"/>
      <c r="M851" s="8"/>
      <c r="N851" s="9"/>
    </row>
    <row r="852">
      <c r="H852" s="8"/>
      <c r="I852" s="8"/>
      <c r="K852" s="9"/>
      <c r="M852" s="8"/>
      <c r="N852" s="9"/>
    </row>
    <row r="853">
      <c r="H853" s="8"/>
      <c r="I853" s="8"/>
      <c r="K853" s="9"/>
      <c r="M853" s="8"/>
      <c r="N853" s="9"/>
    </row>
    <row r="854">
      <c r="H854" s="8"/>
      <c r="I854" s="8"/>
      <c r="K854" s="9"/>
      <c r="M854" s="8"/>
      <c r="N854" s="9"/>
    </row>
    <row r="855">
      <c r="H855" s="8"/>
      <c r="I855" s="8"/>
      <c r="K855" s="9"/>
      <c r="M855" s="8"/>
      <c r="N855" s="9"/>
    </row>
    <row r="856">
      <c r="H856" s="8"/>
      <c r="I856" s="8"/>
      <c r="K856" s="9"/>
      <c r="M856" s="8"/>
      <c r="N856" s="9"/>
    </row>
    <row r="857">
      <c r="H857" s="8"/>
      <c r="I857" s="8"/>
      <c r="K857" s="9"/>
      <c r="M857" s="8"/>
      <c r="N857" s="9"/>
    </row>
    <row r="858">
      <c r="H858" s="8"/>
      <c r="I858" s="8"/>
      <c r="K858" s="9"/>
      <c r="M858" s="8"/>
      <c r="N858" s="9"/>
    </row>
    <row r="859">
      <c r="H859" s="8"/>
      <c r="I859" s="8"/>
      <c r="K859" s="9"/>
      <c r="M859" s="8"/>
      <c r="N859" s="9"/>
    </row>
    <row r="860">
      <c r="H860" s="8"/>
      <c r="I860" s="8"/>
      <c r="K860" s="9"/>
      <c r="M860" s="8"/>
      <c r="N860" s="9"/>
    </row>
    <row r="861">
      <c r="H861" s="8"/>
      <c r="I861" s="8"/>
      <c r="K861" s="9"/>
      <c r="M861" s="8"/>
      <c r="N861" s="9"/>
    </row>
    <row r="862">
      <c r="H862" s="8"/>
      <c r="I862" s="8"/>
      <c r="K862" s="9"/>
      <c r="M862" s="8"/>
      <c r="N862" s="9"/>
    </row>
    <row r="863">
      <c r="H863" s="8"/>
      <c r="I863" s="8"/>
      <c r="K863" s="9"/>
      <c r="M863" s="8"/>
      <c r="N863" s="9"/>
    </row>
    <row r="864">
      <c r="H864" s="8"/>
      <c r="I864" s="8"/>
      <c r="K864" s="9"/>
      <c r="M864" s="8"/>
      <c r="N864" s="9"/>
    </row>
    <row r="865">
      <c r="H865" s="8"/>
      <c r="I865" s="8"/>
      <c r="K865" s="9"/>
      <c r="M865" s="8"/>
      <c r="N865" s="9"/>
    </row>
    <row r="866">
      <c r="H866" s="8"/>
      <c r="I866" s="8"/>
      <c r="K866" s="9"/>
      <c r="M866" s="8"/>
      <c r="N866" s="9"/>
    </row>
    <row r="867">
      <c r="H867" s="8"/>
      <c r="I867" s="8"/>
      <c r="K867" s="9"/>
      <c r="M867" s="8"/>
      <c r="N867" s="9"/>
    </row>
    <row r="868">
      <c r="H868" s="8"/>
      <c r="I868" s="8"/>
      <c r="K868" s="9"/>
      <c r="M868" s="8"/>
      <c r="N868" s="9"/>
    </row>
    <row r="869">
      <c r="H869" s="8"/>
      <c r="I869" s="8"/>
      <c r="K869" s="9"/>
      <c r="M869" s="8"/>
      <c r="N869" s="9"/>
    </row>
    <row r="870">
      <c r="H870" s="8"/>
      <c r="I870" s="8"/>
      <c r="K870" s="9"/>
      <c r="M870" s="8"/>
      <c r="N870" s="9"/>
    </row>
    <row r="871">
      <c r="H871" s="8"/>
      <c r="I871" s="8"/>
      <c r="K871" s="9"/>
      <c r="M871" s="8"/>
      <c r="N871" s="9"/>
    </row>
    <row r="872">
      <c r="H872" s="8"/>
      <c r="I872" s="8"/>
      <c r="K872" s="9"/>
      <c r="M872" s="8"/>
      <c r="N872" s="9"/>
    </row>
    <row r="873">
      <c r="H873" s="8"/>
      <c r="I873" s="8"/>
      <c r="K873" s="9"/>
      <c r="M873" s="8"/>
      <c r="N873" s="9"/>
    </row>
    <row r="874">
      <c r="H874" s="8"/>
      <c r="I874" s="8"/>
      <c r="K874" s="9"/>
      <c r="M874" s="8"/>
      <c r="N874" s="9"/>
    </row>
    <row r="875">
      <c r="H875" s="8"/>
      <c r="I875" s="8"/>
      <c r="K875" s="9"/>
      <c r="M875" s="8"/>
      <c r="N875" s="9"/>
    </row>
    <row r="876">
      <c r="H876" s="8"/>
      <c r="I876" s="8"/>
      <c r="K876" s="9"/>
      <c r="M876" s="8"/>
      <c r="N876" s="9"/>
    </row>
    <row r="877">
      <c r="H877" s="8"/>
      <c r="I877" s="8"/>
      <c r="K877" s="9"/>
      <c r="M877" s="8"/>
      <c r="N877" s="9"/>
    </row>
    <row r="878">
      <c r="H878" s="8"/>
      <c r="I878" s="8"/>
      <c r="K878" s="9"/>
      <c r="M878" s="8"/>
      <c r="N878" s="9"/>
    </row>
    <row r="879">
      <c r="H879" s="8"/>
      <c r="I879" s="8"/>
      <c r="K879" s="9"/>
      <c r="M879" s="8"/>
      <c r="N879" s="9"/>
    </row>
    <row r="880">
      <c r="H880" s="8"/>
      <c r="I880" s="8"/>
      <c r="K880" s="9"/>
      <c r="M880" s="8"/>
      <c r="N880" s="9"/>
    </row>
    <row r="881">
      <c r="H881" s="8"/>
      <c r="I881" s="8"/>
      <c r="K881" s="9"/>
      <c r="M881" s="8"/>
      <c r="N881" s="9"/>
    </row>
    <row r="882">
      <c r="H882" s="8"/>
      <c r="I882" s="8"/>
      <c r="K882" s="9"/>
      <c r="M882" s="8"/>
      <c r="N882" s="9"/>
    </row>
    <row r="883">
      <c r="H883" s="8"/>
      <c r="I883" s="8"/>
      <c r="K883" s="9"/>
      <c r="M883" s="8"/>
      <c r="N883" s="9"/>
    </row>
    <row r="884">
      <c r="H884" s="8"/>
      <c r="I884" s="8"/>
      <c r="K884" s="9"/>
      <c r="M884" s="8"/>
      <c r="N884" s="9"/>
    </row>
    <row r="885">
      <c r="H885" s="8"/>
      <c r="I885" s="8"/>
      <c r="K885" s="9"/>
      <c r="M885" s="8"/>
      <c r="N885" s="9"/>
    </row>
    <row r="886">
      <c r="H886" s="8"/>
      <c r="I886" s="8"/>
      <c r="K886" s="9"/>
      <c r="M886" s="8"/>
      <c r="N886" s="9"/>
    </row>
    <row r="887">
      <c r="H887" s="8"/>
      <c r="I887" s="8"/>
      <c r="K887" s="9"/>
      <c r="M887" s="8"/>
      <c r="N887" s="9"/>
    </row>
    <row r="888">
      <c r="H888" s="8"/>
      <c r="I888" s="8"/>
      <c r="K888" s="9"/>
      <c r="M888" s="8"/>
      <c r="N888" s="9"/>
    </row>
    <row r="889">
      <c r="H889" s="8"/>
      <c r="I889" s="8"/>
      <c r="K889" s="9"/>
      <c r="M889" s="8"/>
      <c r="N889" s="9"/>
    </row>
    <row r="890">
      <c r="H890" s="8"/>
      <c r="I890" s="8"/>
      <c r="K890" s="9"/>
      <c r="M890" s="8"/>
      <c r="N890" s="9"/>
    </row>
    <row r="891">
      <c r="H891" s="8"/>
      <c r="I891" s="8"/>
      <c r="K891" s="9"/>
      <c r="M891" s="8"/>
      <c r="N891" s="9"/>
    </row>
    <row r="892">
      <c r="H892" s="8"/>
      <c r="I892" s="8"/>
      <c r="K892" s="9"/>
      <c r="M892" s="8"/>
      <c r="N892" s="9"/>
    </row>
    <row r="893">
      <c r="H893" s="8"/>
      <c r="I893" s="8"/>
      <c r="K893" s="9"/>
      <c r="M893" s="8"/>
      <c r="N893" s="9"/>
    </row>
    <row r="894">
      <c r="H894" s="8"/>
      <c r="I894" s="8"/>
      <c r="K894" s="9"/>
      <c r="M894" s="8"/>
      <c r="N894" s="9"/>
    </row>
    <row r="895">
      <c r="H895" s="8"/>
      <c r="I895" s="8"/>
      <c r="K895" s="9"/>
      <c r="M895" s="8"/>
      <c r="N895" s="9"/>
    </row>
    <row r="896">
      <c r="H896" s="8"/>
      <c r="I896" s="8"/>
      <c r="K896" s="9"/>
      <c r="M896" s="8"/>
      <c r="N896" s="9"/>
    </row>
    <row r="897">
      <c r="H897" s="8"/>
      <c r="I897" s="8"/>
      <c r="K897" s="9"/>
      <c r="M897" s="8"/>
      <c r="N897" s="9"/>
    </row>
    <row r="898">
      <c r="H898" s="8"/>
      <c r="I898" s="8"/>
      <c r="K898" s="9"/>
      <c r="M898" s="8"/>
      <c r="N898" s="9"/>
    </row>
    <row r="899">
      <c r="H899" s="8"/>
      <c r="I899" s="8"/>
      <c r="K899" s="9"/>
      <c r="M899" s="8"/>
      <c r="N899" s="9"/>
    </row>
    <row r="900">
      <c r="H900" s="8"/>
      <c r="I900" s="8"/>
      <c r="K900" s="9"/>
      <c r="M900" s="8"/>
      <c r="N900" s="9"/>
    </row>
    <row r="901">
      <c r="H901" s="8"/>
      <c r="I901" s="8"/>
      <c r="K901" s="9"/>
      <c r="M901" s="8"/>
      <c r="N901" s="9"/>
    </row>
    <row r="902">
      <c r="H902" s="8"/>
      <c r="I902" s="8"/>
      <c r="K902" s="9"/>
      <c r="M902" s="8"/>
      <c r="N902" s="9"/>
    </row>
    <row r="903">
      <c r="H903" s="8"/>
      <c r="I903" s="8"/>
      <c r="K903" s="9"/>
      <c r="M903" s="8"/>
      <c r="N903" s="9"/>
    </row>
    <row r="904">
      <c r="H904" s="8"/>
      <c r="I904" s="8"/>
      <c r="K904" s="9"/>
      <c r="M904" s="8"/>
      <c r="N904" s="9"/>
    </row>
    <row r="905">
      <c r="H905" s="8"/>
      <c r="I905" s="8"/>
      <c r="K905" s="9"/>
      <c r="M905" s="8"/>
      <c r="N905" s="9"/>
    </row>
    <row r="906">
      <c r="H906" s="8"/>
      <c r="I906" s="8"/>
      <c r="K906" s="9"/>
      <c r="M906" s="8"/>
      <c r="N906" s="9"/>
    </row>
    <row r="907">
      <c r="H907" s="8"/>
      <c r="I907" s="8"/>
      <c r="K907" s="9"/>
      <c r="M907" s="8"/>
      <c r="N907" s="9"/>
    </row>
    <row r="908">
      <c r="H908" s="8"/>
      <c r="I908" s="8"/>
      <c r="K908" s="9"/>
      <c r="M908" s="8"/>
      <c r="N908" s="9"/>
    </row>
    <row r="909">
      <c r="H909" s="8"/>
      <c r="I909" s="8"/>
      <c r="K909" s="9"/>
      <c r="M909" s="8"/>
      <c r="N909" s="9"/>
    </row>
    <row r="910">
      <c r="H910" s="8"/>
      <c r="I910" s="8"/>
      <c r="K910" s="9"/>
      <c r="M910" s="8"/>
      <c r="N910" s="9"/>
    </row>
    <row r="911">
      <c r="H911" s="8"/>
      <c r="I911" s="8"/>
      <c r="K911" s="9"/>
      <c r="M911" s="8"/>
      <c r="N911" s="9"/>
    </row>
    <row r="912">
      <c r="H912" s="8"/>
      <c r="I912" s="8"/>
      <c r="K912" s="9"/>
      <c r="M912" s="8"/>
      <c r="N912" s="9"/>
    </row>
    <row r="913">
      <c r="H913" s="8"/>
      <c r="I913" s="8"/>
      <c r="K913" s="9"/>
      <c r="M913" s="8"/>
      <c r="N913" s="9"/>
    </row>
    <row r="914">
      <c r="H914" s="8"/>
      <c r="I914" s="8"/>
      <c r="K914" s="9"/>
      <c r="M914" s="8"/>
      <c r="N914" s="9"/>
    </row>
    <row r="915">
      <c r="H915" s="8"/>
      <c r="I915" s="8"/>
      <c r="K915" s="9"/>
      <c r="M915" s="8"/>
      <c r="N915" s="9"/>
    </row>
    <row r="916">
      <c r="H916" s="8"/>
      <c r="I916" s="8"/>
      <c r="K916" s="9"/>
      <c r="M916" s="8"/>
      <c r="N916" s="9"/>
    </row>
    <row r="917">
      <c r="H917" s="8"/>
      <c r="I917" s="8"/>
      <c r="K917" s="9"/>
      <c r="M917" s="8"/>
      <c r="N917" s="9"/>
    </row>
    <row r="918">
      <c r="H918" s="8"/>
      <c r="I918" s="8"/>
      <c r="K918" s="9"/>
      <c r="M918" s="8"/>
      <c r="N918" s="9"/>
    </row>
    <row r="919">
      <c r="H919" s="8"/>
      <c r="I919" s="8"/>
      <c r="K919" s="9"/>
      <c r="M919" s="8"/>
      <c r="N919" s="9"/>
    </row>
    <row r="920">
      <c r="H920" s="8"/>
      <c r="I920" s="8"/>
      <c r="K920" s="9"/>
      <c r="M920" s="8"/>
      <c r="N920" s="9"/>
    </row>
    <row r="921">
      <c r="H921" s="8"/>
      <c r="I921" s="8"/>
      <c r="K921" s="9"/>
      <c r="M921" s="8"/>
      <c r="N921" s="9"/>
    </row>
    <row r="922">
      <c r="H922" s="8"/>
      <c r="I922" s="8"/>
      <c r="K922" s="9"/>
      <c r="M922" s="8"/>
      <c r="N922" s="9"/>
    </row>
    <row r="923">
      <c r="H923" s="8"/>
      <c r="I923" s="8"/>
      <c r="K923" s="9"/>
      <c r="M923" s="8"/>
      <c r="N923" s="9"/>
    </row>
    <row r="924">
      <c r="H924" s="8"/>
      <c r="I924" s="8"/>
      <c r="K924" s="9"/>
      <c r="M924" s="8"/>
      <c r="N924" s="9"/>
    </row>
    <row r="925">
      <c r="H925" s="8"/>
      <c r="I925" s="8"/>
      <c r="K925" s="9"/>
      <c r="M925" s="8"/>
      <c r="N925" s="9"/>
    </row>
    <row r="926">
      <c r="H926" s="8"/>
      <c r="I926" s="8"/>
      <c r="K926" s="9"/>
      <c r="M926" s="8"/>
      <c r="N926" s="9"/>
    </row>
    <row r="927">
      <c r="H927" s="8"/>
      <c r="I927" s="8"/>
      <c r="K927" s="9"/>
      <c r="M927" s="8"/>
      <c r="N927" s="9"/>
    </row>
    <row r="928">
      <c r="H928" s="8"/>
      <c r="I928" s="8"/>
      <c r="K928" s="9"/>
      <c r="M928" s="8"/>
      <c r="N928" s="9"/>
    </row>
    <row r="929">
      <c r="H929" s="8"/>
      <c r="I929" s="8"/>
      <c r="K929" s="9"/>
      <c r="M929" s="8"/>
      <c r="N929" s="9"/>
    </row>
    <row r="930">
      <c r="H930" s="8"/>
      <c r="I930" s="8"/>
      <c r="K930" s="9"/>
      <c r="M930" s="8"/>
      <c r="N930" s="9"/>
    </row>
    <row r="931">
      <c r="H931" s="8"/>
      <c r="I931" s="8"/>
      <c r="K931" s="9"/>
      <c r="M931" s="8"/>
      <c r="N931" s="9"/>
    </row>
    <row r="932">
      <c r="H932" s="8"/>
      <c r="I932" s="8"/>
      <c r="K932" s="9"/>
      <c r="M932" s="8"/>
      <c r="N932" s="9"/>
    </row>
    <row r="933">
      <c r="H933" s="8"/>
      <c r="I933" s="8"/>
      <c r="K933" s="9"/>
      <c r="M933" s="8"/>
      <c r="N933" s="9"/>
    </row>
    <row r="934">
      <c r="H934" s="8"/>
      <c r="I934" s="8"/>
      <c r="K934" s="9"/>
      <c r="M934" s="8"/>
      <c r="N934" s="9"/>
    </row>
    <row r="935">
      <c r="H935" s="8"/>
      <c r="I935" s="8"/>
      <c r="K935" s="9"/>
      <c r="M935" s="8"/>
      <c r="N935" s="9"/>
    </row>
    <row r="936">
      <c r="H936" s="8"/>
      <c r="I936" s="8"/>
      <c r="K936" s="9"/>
      <c r="M936" s="8"/>
      <c r="N936" s="9"/>
    </row>
    <row r="937">
      <c r="H937" s="8"/>
      <c r="I937" s="8"/>
      <c r="K937" s="9"/>
      <c r="M937" s="8"/>
      <c r="N937" s="9"/>
    </row>
    <row r="938">
      <c r="H938" s="8"/>
      <c r="I938" s="8"/>
      <c r="K938" s="9"/>
      <c r="M938" s="8"/>
      <c r="N938" s="9"/>
    </row>
    <row r="939">
      <c r="H939" s="8"/>
      <c r="I939" s="8"/>
      <c r="K939" s="9"/>
      <c r="M939" s="8"/>
      <c r="N939" s="9"/>
    </row>
    <row r="940">
      <c r="H940" s="8"/>
      <c r="I940" s="8"/>
      <c r="K940" s="9"/>
      <c r="M940" s="8"/>
      <c r="N940" s="9"/>
    </row>
    <row r="941">
      <c r="H941" s="8"/>
      <c r="I941" s="8"/>
      <c r="K941" s="9"/>
      <c r="M941" s="8"/>
      <c r="N941" s="9"/>
    </row>
    <row r="942">
      <c r="H942" s="8"/>
      <c r="I942" s="8"/>
      <c r="K942" s="9"/>
      <c r="M942" s="8"/>
      <c r="N942" s="9"/>
    </row>
    <row r="943">
      <c r="H943" s="8"/>
      <c r="I943" s="8"/>
      <c r="K943" s="9"/>
      <c r="M943" s="8"/>
      <c r="N943" s="9"/>
    </row>
    <row r="944">
      <c r="H944" s="8"/>
      <c r="I944" s="8"/>
      <c r="K944" s="9"/>
      <c r="M944" s="8"/>
      <c r="N944" s="9"/>
    </row>
    <row r="945">
      <c r="H945" s="8"/>
      <c r="I945" s="8"/>
      <c r="K945" s="9"/>
      <c r="M945" s="8"/>
      <c r="N945" s="9"/>
    </row>
    <row r="946">
      <c r="H946" s="8"/>
      <c r="I946" s="8"/>
      <c r="K946" s="9"/>
      <c r="M946" s="8"/>
      <c r="N946" s="9"/>
    </row>
    <row r="947">
      <c r="H947" s="8"/>
      <c r="I947" s="8"/>
      <c r="K947" s="9"/>
      <c r="M947" s="8"/>
      <c r="N947" s="9"/>
    </row>
    <row r="948">
      <c r="H948" s="8"/>
      <c r="I948" s="8"/>
      <c r="K948" s="9"/>
      <c r="M948" s="8"/>
      <c r="N948" s="9"/>
    </row>
    <row r="949">
      <c r="H949" s="8"/>
      <c r="I949" s="8"/>
      <c r="K949" s="9"/>
      <c r="M949" s="8"/>
      <c r="N949" s="9"/>
    </row>
    <row r="950">
      <c r="H950" s="8"/>
      <c r="I950" s="8"/>
      <c r="K950" s="9"/>
      <c r="M950" s="8"/>
      <c r="N950" s="9"/>
    </row>
    <row r="951">
      <c r="H951" s="8"/>
      <c r="I951" s="8"/>
      <c r="K951" s="9"/>
      <c r="M951" s="8"/>
      <c r="N951" s="9"/>
    </row>
    <row r="952">
      <c r="H952" s="8"/>
      <c r="I952" s="8"/>
      <c r="K952" s="9"/>
      <c r="M952" s="8"/>
      <c r="N952" s="9"/>
    </row>
    <row r="953">
      <c r="H953" s="8"/>
      <c r="I953" s="8"/>
      <c r="K953" s="9"/>
      <c r="M953" s="8"/>
      <c r="N953" s="9"/>
    </row>
    <row r="954">
      <c r="H954" s="8"/>
      <c r="I954" s="8"/>
      <c r="K954" s="9"/>
      <c r="M954" s="8"/>
      <c r="N954" s="9"/>
    </row>
    <row r="955">
      <c r="H955" s="8"/>
      <c r="I955" s="8"/>
      <c r="K955" s="9"/>
      <c r="M955" s="8"/>
      <c r="N955" s="9"/>
    </row>
    <row r="956">
      <c r="H956" s="8"/>
      <c r="I956" s="8"/>
      <c r="K956" s="9"/>
      <c r="M956" s="8"/>
      <c r="N956" s="9"/>
    </row>
    <row r="957">
      <c r="H957" s="8"/>
      <c r="I957" s="8"/>
      <c r="K957" s="9"/>
      <c r="M957" s="8"/>
      <c r="N957" s="9"/>
    </row>
    <row r="958">
      <c r="H958" s="8"/>
      <c r="I958" s="8"/>
      <c r="K958" s="9"/>
      <c r="M958" s="8"/>
      <c r="N958" s="9"/>
    </row>
    <row r="959">
      <c r="H959" s="8"/>
      <c r="I959" s="8"/>
      <c r="K959" s="9"/>
      <c r="M959" s="8"/>
      <c r="N959" s="9"/>
    </row>
    <row r="960">
      <c r="H960" s="8"/>
      <c r="I960" s="8"/>
      <c r="K960" s="9"/>
      <c r="M960" s="8"/>
      <c r="N960" s="9"/>
    </row>
    <row r="961">
      <c r="H961" s="8"/>
      <c r="I961" s="8"/>
      <c r="K961" s="9"/>
      <c r="M961" s="8"/>
      <c r="N961" s="9"/>
    </row>
    <row r="962">
      <c r="H962" s="8"/>
      <c r="I962" s="8"/>
      <c r="K962" s="9"/>
      <c r="M962" s="8"/>
      <c r="N962" s="9"/>
    </row>
    <row r="963">
      <c r="H963" s="8"/>
      <c r="I963" s="8"/>
      <c r="K963" s="9"/>
      <c r="M963" s="8"/>
      <c r="N963" s="9"/>
    </row>
    <row r="964">
      <c r="H964" s="8"/>
      <c r="I964" s="8"/>
      <c r="K964" s="9"/>
      <c r="M964" s="8"/>
      <c r="N964" s="9"/>
    </row>
    <row r="965">
      <c r="H965" s="8"/>
      <c r="I965" s="8"/>
      <c r="K965" s="9"/>
      <c r="M965" s="8"/>
      <c r="N965" s="9"/>
    </row>
    <row r="966">
      <c r="H966" s="8"/>
      <c r="I966" s="8"/>
      <c r="K966" s="9"/>
      <c r="M966" s="8"/>
      <c r="N966" s="9"/>
    </row>
    <row r="967">
      <c r="H967" s="8"/>
      <c r="I967" s="8"/>
      <c r="K967" s="9"/>
      <c r="M967" s="8"/>
      <c r="N967" s="9"/>
    </row>
    <row r="968">
      <c r="H968" s="8"/>
      <c r="I968" s="8"/>
      <c r="K968" s="9"/>
      <c r="M968" s="8"/>
      <c r="N968" s="9"/>
    </row>
    <row r="969">
      <c r="H969" s="8"/>
      <c r="I969" s="8"/>
      <c r="K969" s="9"/>
      <c r="M969" s="8"/>
      <c r="N969" s="9"/>
    </row>
    <row r="970">
      <c r="H970" s="8"/>
      <c r="I970" s="8"/>
      <c r="K970" s="9"/>
      <c r="M970" s="8"/>
      <c r="N970" s="9"/>
    </row>
    <row r="971">
      <c r="H971" s="8"/>
      <c r="I971" s="8"/>
      <c r="K971" s="9"/>
      <c r="M971" s="8"/>
      <c r="N971" s="9"/>
    </row>
    <row r="972">
      <c r="H972" s="8"/>
      <c r="I972" s="8"/>
      <c r="K972" s="9"/>
      <c r="M972" s="8"/>
      <c r="N972" s="9"/>
    </row>
    <row r="973">
      <c r="H973" s="8"/>
      <c r="I973" s="8"/>
      <c r="K973" s="9"/>
      <c r="M973" s="8"/>
      <c r="N973" s="9"/>
    </row>
    <row r="974">
      <c r="H974" s="8"/>
      <c r="I974" s="8"/>
      <c r="K974" s="9"/>
      <c r="M974" s="8"/>
      <c r="N974" s="9"/>
    </row>
    <row r="975">
      <c r="H975" s="8"/>
      <c r="I975" s="8"/>
      <c r="K975" s="9"/>
      <c r="M975" s="8"/>
      <c r="N975" s="9"/>
    </row>
    <row r="976">
      <c r="H976" s="8"/>
      <c r="I976" s="8"/>
      <c r="K976" s="9"/>
      <c r="M976" s="8"/>
      <c r="N976" s="9"/>
    </row>
    <row r="977">
      <c r="H977" s="8"/>
      <c r="I977" s="8"/>
      <c r="K977" s="9"/>
      <c r="M977" s="8"/>
      <c r="N977" s="9"/>
    </row>
    <row r="978">
      <c r="H978" s="8"/>
      <c r="I978" s="8"/>
      <c r="K978" s="9"/>
      <c r="M978" s="8"/>
      <c r="N978" s="9"/>
    </row>
    <row r="979">
      <c r="H979" s="8"/>
      <c r="I979" s="8"/>
      <c r="K979" s="9"/>
      <c r="M979" s="8"/>
      <c r="N979" s="9"/>
    </row>
    <row r="980">
      <c r="H980" s="8"/>
      <c r="I980" s="8"/>
      <c r="K980" s="9"/>
      <c r="M980" s="8"/>
      <c r="N980" s="9"/>
    </row>
    <row r="981">
      <c r="H981" s="8"/>
      <c r="I981" s="8"/>
      <c r="K981" s="9"/>
      <c r="M981" s="8"/>
      <c r="N981" s="9"/>
    </row>
    <row r="982">
      <c r="H982" s="8"/>
      <c r="I982" s="8"/>
      <c r="K982" s="9"/>
      <c r="M982" s="8"/>
      <c r="N982" s="9"/>
    </row>
    <row r="983">
      <c r="H983" s="8"/>
      <c r="I983" s="8"/>
      <c r="K983" s="9"/>
      <c r="M983" s="8"/>
      <c r="N983" s="9"/>
    </row>
    <row r="984">
      <c r="H984" s="8"/>
      <c r="I984" s="8"/>
      <c r="K984" s="9"/>
      <c r="M984" s="8"/>
      <c r="N984" s="9"/>
    </row>
    <row r="985">
      <c r="H985" s="8"/>
      <c r="I985" s="8"/>
      <c r="K985" s="9"/>
      <c r="M985" s="8"/>
      <c r="N985" s="9"/>
    </row>
    <row r="986">
      <c r="H986" s="8"/>
      <c r="I986" s="8"/>
      <c r="K986" s="9"/>
      <c r="M986" s="8"/>
      <c r="N986" s="9"/>
    </row>
    <row r="987">
      <c r="H987" s="8"/>
      <c r="I987" s="8"/>
      <c r="K987" s="9"/>
      <c r="M987" s="8"/>
      <c r="N987" s="9"/>
    </row>
    <row r="988">
      <c r="H988" s="8"/>
      <c r="I988" s="8"/>
      <c r="K988" s="9"/>
      <c r="M988" s="8"/>
      <c r="N988" s="9"/>
    </row>
    <row r="989">
      <c r="H989" s="8"/>
      <c r="I989" s="8"/>
      <c r="K989" s="9"/>
      <c r="M989" s="8"/>
      <c r="N989" s="9"/>
    </row>
    <row r="990">
      <c r="H990" s="8"/>
      <c r="I990" s="8"/>
      <c r="K990" s="9"/>
      <c r="M990" s="8"/>
      <c r="N990" s="9"/>
    </row>
    <row r="991">
      <c r="H991" s="8"/>
      <c r="I991" s="8"/>
      <c r="K991" s="9"/>
      <c r="M991" s="8"/>
      <c r="N991" s="9"/>
    </row>
    <row r="992">
      <c r="H992" s="8"/>
      <c r="I992" s="8"/>
      <c r="K992" s="9"/>
      <c r="M992" s="8"/>
      <c r="N992" s="9"/>
    </row>
    <row r="993">
      <c r="H993" s="8"/>
      <c r="I993" s="8"/>
      <c r="K993" s="9"/>
      <c r="M993" s="8"/>
      <c r="N993" s="9"/>
    </row>
    <row r="994">
      <c r="H994" s="8"/>
      <c r="I994" s="8"/>
      <c r="K994" s="9"/>
      <c r="M994" s="8"/>
      <c r="N994" s="9"/>
    </row>
    <row r="995">
      <c r="H995" s="8"/>
      <c r="I995" s="8"/>
      <c r="K995" s="9"/>
      <c r="M995" s="8"/>
      <c r="N995" s="9"/>
    </row>
    <row r="996">
      <c r="H996" s="8"/>
      <c r="I996" s="8"/>
      <c r="K996" s="9"/>
      <c r="M996" s="8"/>
      <c r="N996" s="9"/>
    </row>
    <row r="997">
      <c r="H997" s="8"/>
      <c r="I997" s="8"/>
      <c r="K997" s="9"/>
      <c r="M997" s="8"/>
      <c r="N997" s="9"/>
    </row>
    <row r="998">
      <c r="H998" s="8"/>
      <c r="I998" s="8"/>
      <c r="K998" s="9"/>
      <c r="M998" s="8"/>
      <c r="N998" s="9"/>
    </row>
    <row r="999">
      <c r="H999" s="8"/>
      <c r="I999" s="8"/>
      <c r="K999" s="9"/>
      <c r="M999" s="8"/>
      <c r="N999" s="9"/>
    </row>
    <row r="1000">
      <c r="H1000" s="8"/>
      <c r="I1000" s="8"/>
      <c r="K1000" s="9"/>
      <c r="M1000" s="8"/>
      <c r="N10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9.13"/>
    <col customWidth="1" hidden="1" min="3" max="5" width="9.13"/>
    <col customWidth="1" min="6" max="6" width="9.13"/>
    <col customWidth="1" hidden="1" min="7" max="7" width="9.13"/>
    <col customWidth="1" min="8" max="9" width="9.13"/>
    <col customWidth="1" hidden="1" min="10" max="12" width="9.13"/>
    <col customWidth="1" min="13" max="13" width="9.13"/>
    <col customWidth="1" hidden="1" min="14" max="14" width="9.13"/>
    <col customWidth="1" min="15" max="16" width="9.13"/>
    <col customWidth="1" hidden="1" min="17" max="19" width="9.13"/>
    <col customWidth="1" min="20" max="20" width="9.13"/>
    <col customWidth="1" hidden="1" min="21" max="21" width="9.13"/>
    <col customWidth="1" min="22" max="23" width="9.13"/>
    <col customWidth="1" hidden="1" min="24" max="26" width="9.13"/>
    <col customWidth="1" min="27" max="27" width="9.13"/>
    <col customWidth="1" hidden="1" min="28" max="28" width="9.13"/>
    <col customWidth="1" min="29" max="30" width="9.13"/>
    <col customWidth="1" hidden="1" min="31" max="33" width="9.13"/>
    <col customWidth="1" min="34" max="34" width="9.13"/>
    <col customWidth="1" hidden="1" min="35" max="35" width="9.13"/>
    <col customWidth="1" min="36" max="37" width="9.13"/>
    <col customWidth="1" hidden="1" min="38" max="40" width="9.13"/>
    <col customWidth="1" min="41" max="41" width="9.13"/>
    <col customWidth="1" hidden="1" min="42" max="42" width="9.13"/>
    <col customWidth="1" min="43" max="44" width="9.13"/>
  </cols>
  <sheetData>
    <row r="1">
      <c r="A1" s="1" t="s">
        <v>6</v>
      </c>
      <c r="B1" s="1" t="s">
        <v>8</v>
      </c>
      <c r="C1" s="1" t="s">
        <v>291</v>
      </c>
      <c r="D1" s="1" t="s">
        <v>292</v>
      </c>
      <c r="E1" s="1" t="s">
        <v>293</v>
      </c>
      <c r="F1" s="16" t="s">
        <v>24</v>
      </c>
      <c r="G1" s="16" t="s">
        <v>294</v>
      </c>
      <c r="H1" s="16" t="s">
        <v>295</v>
      </c>
      <c r="I1" s="16" t="s">
        <v>296</v>
      </c>
      <c r="J1" s="1" t="s">
        <v>297</v>
      </c>
      <c r="K1" s="1" t="s">
        <v>298</v>
      </c>
      <c r="L1" s="1" t="s">
        <v>293</v>
      </c>
      <c r="M1" s="1" t="s">
        <v>25</v>
      </c>
      <c r="N1" s="1" t="s">
        <v>294</v>
      </c>
      <c r="O1" s="1" t="s">
        <v>299</v>
      </c>
      <c r="P1" s="1" t="s">
        <v>300</v>
      </c>
      <c r="T1" s="16" t="s">
        <v>26</v>
      </c>
      <c r="U1" s="17"/>
      <c r="V1" s="16" t="s">
        <v>301</v>
      </c>
      <c r="W1" s="16" t="s">
        <v>302</v>
      </c>
      <c r="AA1" s="1" t="s">
        <v>27</v>
      </c>
      <c r="AC1" s="1" t="s">
        <v>303</v>
      </c>
      <c r="AD1" s="1" t="s">
        <v>304</v>
      </c>
      <c r="AH1" s="16" t="s">
        <v>28</v>
      </c>
      <c r="AI1" s="17"/>
      <c r="AJ1" s="16" t="s">
        <v>305</v>
      </c>
      <c r="AK1" s="16" t="s">
        <v>306</v>
      </c>
      <c r="AO1" s="1" t="s">
        <v>29</v>
      </c>
      <c r="AQ1" s="1" t="s">
        <v>307</v>
      </c>
      <c r="AR1" s="1" t="s">
        <v>308</v>
      </c>
    </row>
    <row r="2">
      <c r="A2" s="1" t="s">
        <v>244</v>
      </c>
      <c r="B2" s="1">
        <v>5.0</v>
      </c>
      <c r="C2" s="7">
        <f>sumifs('X-Risk'!$F$1:$F1000,'X-Risk'!$C$1:$C1000,$A2)</f>
        <v>12</v>
      </c>
      <c r="D2" s="7">
        <f>sumifs('X-Risk'!$G$1:$G1000,'X-Risk'!$C$1:$C1000,$A2)</f>
        <v>3</v>
      </c>
      <c r="E2" s="7">
        <f>sumifs('X-Risk'!$H$1:$H1000,'X-Risk'!$C$1:$C1000,$A2)</f>
        <v>0</v>
      </c>
      <c r="F2" s="17">
        <f t="shared" ref="F2:F48" si="1">(4*C2-4*E2)/$B2</f>
        <v>9.6</v>
      </c>
      <c r="G2" s="18">
        <f>countifs(PrelimRaw!$C$1:$C1000,14,PrelimRaw!$F$1:$F1000,$A2,PrelimRaw!$J$1:$J1000,"X")</f>
        <v>11</v>
      </c>
      <c r="H2" s="19">
        <f t="shared" ref="H2:H48" si="2">G2/C2</f>
        <v>0.9166666667</v>
      </c>
      <c r="I2" s="17">
        <f t="shared" ref="I2:I48" si="3">(C2*4-E2*4+G2*10)/$B2</f>
        <v>31.6</v>
      </c>
      <c r="J2" s="7">
        <f>sumifs(Math!$F$1:$F1000,Math!$C$1:$C1000,$A2)</f>
        <v>13</v>
      </c>
      <c r="K2" s="7">
        <f>sumifs(Math!$G$1:$G1000,Math!$C$1:$C1000,$A2)</f>
        <v>2</v>
      </c>
      <c r="L2" s="7">
        <f>sumifs(Math!$H$1:$H1000,Math!$C$1:$C1000,$A2)</f>
        <v>0</v>
      </c>
      <c r="M2" s="7">
        <f t="shared" ref="M2:M48" si="4">(4*J2-4*L2)/$B2</f>
        <v>10.4</v>
      </c>
      <c r="N2" s="12">
        <f>countifs(PrelimRaw!$C$1:$C1000,14,PrelimRaw!$F$1:$F1000,$A2,PrelimRaw!$J$1:$J1000,"M")</f>
        <v>11</v>
      </c>
      <c r="O2" s="8">
        <f t="shared" ref="O2:O47" si="5">N2/J2</f>
        <v>0.8461538462</v>
      </c>
      <c r="P2" s="7">
        <f t="shared" ref="P2:P48" si="6">(J2*4-L2*4+N2*10)/$B2</f>
        <v>32.4</v>
      </c>
      <c r="Q2" s="7">
        <f>sumifs(Chemistry!$F$1:$F1000,Chemistry!$C$1:$C1000,$A2)</f>
        <v>14</v>
      </c>
      <c r="R2" s="7">
        <f>sumifs(Chemistry!$G$1:$G1000,Chemistry!$C$1:$C1000,$A2)</f>
        <v>0</v>
      </c>
      <c r="S2" s="7">
        <f>sumifs(Chemistry!$H$1:$H1000,Chemistry!$C$1:$C1000,$A2)</f>
        <v>1</v>
      </c>
      <c r="T2" s="17">
        <f t="shared" ref="T2:T48" si="7">(4*Q2-4*S2)/$B2</f>
        <v>10.4</v>
      </c>
      <c r="U2" s="18">
        <f>countifs(PrelimRaw!$C$1:$C1000,14,PrelimRaw!$F$1:$F1000,$A2,PrelimRaw!$J$1:$J1000,"C")</f>
        <v>10</v>
      </c>
      <c r="V2" s="19">
        <f t="shared" ref="V2:V48" si="8">U2/Q2</f>
        <v>0.7142857143</v>
      </c>
      <c r="W2" s="17">
        <f t="shared" ref="W2:W48" si="9">(Q2*4-S2*4+U2*10)/$B2</f>
        <v>30.4</v>
      </c>
      <c r="X2" s="7">
        <f>sumifs(EarthSpace!$F$1:$F1000,EarthSpace!$C$1:$C1000,$A2)</f>
        <v>14</v>
      </c>
      <c r="Y2" s="7">
        <f>sumifs(EarthSpace!$G$1:$G1000,EarthSpace!$C$1:$C1000,$A2)</f>
        <v>1</v>
      </c>
      <c r="Z2" s="7">
        <f>sumifs(EarthSpace!$H$1:$H1000,EarthSpace!$C$1:$C1000,$A2)</f>
        <v>2</v>
      </c>
      <c r="AA2" s="7">
        <f t="shared" ref="AA2:AA48" si="10">(4*X2-4*Z2)/$B2</f>
        <v>9.6</v>
      </c>
      <c r="AB2" s="12">
        <f>countifs(PrelimRaw!$C$1:$C1000,14,PrelimRaw!$F$1:$F1000,$A2,PrelimRaw!$J$1:$J1000,"E")</f>
        <v>7</v>
      </c>
      <c r="AC2" s="8">
        <f t="shared" ref="AC2:AC47" si="11">AB2/X2</f>
        <v>0.5</v>
      </c>
      <c r="AD2" s="7">
        <f t="shared" ref="AD2:AD48" si="12">(X2*4-Z2*4+AB2*10)/$B2</f>
        <v>23.6</v>
      </c>
      <c r="AE2" s="7">
        <f>sumifs(Biology!$F$1:$F1000,Biology!$C$1:$C1000,$A2)</f>
        <v>11</v>
      </c>
      <c r="AF2" s="7">
        <f>sumifs(Biology!$G$1:$G1000,Biology!$C$1:$C1000,$A2)</f>
        <v>1</v>
      </c>
      <c r="AG2" s="7">
        <f>sumifs(Biology!$H$1:$H1000,Biology!$C$1:$C1000,$A2)</f>
        <v>3</v>
      </c>
      <c r="AH2" s="17">
        <f t="shared" ref="AH2:AH48" si="13">(4*AE2-4*AG2)/$B2</f>
        <v>6.4</v>
      </c>
      <c r="AI2" s="18">
        <f>countifs(PrelimRaw!$C$1:$C1000,14,PrelimRaw!$F$1:$F1000,$A2,PrelimRaw!$J$1:$J1000,"B")</f>
        <v>9</v>
      </c>
      <c r="AJ2" s="19">
        <f t="shared" ref="AJ2:AJ48" si="14">AI2/AE2</f>
        <v>0.8181818182</v>
      </c>
      <c r="AK2" s="17">
        <f t="shared" ref="AK2:AK48" si="15">(AE2*4-AG2*4+AI2*10)/$B2</f>
        <v>24.4</v>
      </c>
      <c r="AL2" s="7">
        <f>sumifs(Physics!$F$1:$F1000,Physics!$C$1:$C1000,$A2)</f>
        <v>12</v>
      </c>
      <c r="AM2" s="7">
        <f>sumifs(Physics!$G$1:$G1000,Physics!$C$1:$C1000,$A2)</f>
        <v>2</v>
      </c>
      <c r="AN2" s="7">
        <f>sumifs(Physics!$H$1:$H1000,Physics!$C$1:$C1000,$A2)</f>
        <v>1</v>
      </c>
      <c r="AO2" s="7">
        <f t="shared" ref="AO2:AO48" si="16">(4*AL2-4*AN2)/$B2</f>
        <v>8.8</v>
      </c>
      <c r="AP2" s="12">
        <f>countifs(PrelimRaw!$C$1:$C1000,14,PrelimRaw!$F$1:$F1000,$A2,PrelimRaw!$J$1:$J1000,"P")</f>
        <v>11</v>
      </c>
      <c r="AQ2" s="8">
        <f t="shared" ref="AQ2:AQ47" si="17">AP2/AL2</f>
        <v>0.9166666667</v>
      </c>
      <c r="AR2" s="7">
        <f t="shared" ref="AR2:AR48" si="18">(AL2*4-AN2*4+AP2*10)/$B2</f>
        <v>30.8</v>
      </c>
    </row>
    <row r="3">
      <c r="A3" s="1" t="s">
        <v>245</v>
      </c>
      <c r="B3" s="1">
        <v>5.0</v>
      </c>
      <c r="C3" s="7">
        <f>sumifs('X-Risk'!$F$1:$F1000,'X-Risk'!$C$1:$C1000,$A3)</f>
        <v>14</v>
      </c>
      <c r="D3" s="7">
        <f>sumifs('X-Risk'!$G$1:$G1000,'X-Risk'!$C$1:$C1000,$A3)</f>
        <v>2</v>
      </c>
      <c r="E3" s="7">
        <f>sumifs('X-Risk'!$H$1:$H1000,'X-Risk'!$C$1:$C1000,$A3)</f>
        <v>0</v>
      </c>
      <c r="F3" s="17">
        <f t="shared" si="1"/>
        <v>11.2</v>
      </c>
      <c r="G3" s="18">
        <f>countifs(PrelimRaw!$C$1:$C1000,14,PrelimRaw!$F$1:$F1000,$A3,PrelimRaw!$J$1:$J1000,"X")</f>
        <v>10</v>
      </c>
      <c r="H3" s="19">
        <f t="shared" si="2"/>
        <v>0.7142857143</v>
      </c>
      <c r="I3" s="17">
        <f t="shared" si="3"/>
        <v>31.2</v>
      </c>
      <c r="J3" s="7">
        <f>sumifs(Math!$F$1:$F1000,Math!$C$1:$C1000,$A3)</f>
        <v>12</v>
      </c>
      <c r="K3" s="7">
        <f>sumifs(Math!$G$1:$G1000,Math!$C$1:$C1000,$A3)</f>
        <v>3</v>
      </c>
      <c r="L3" s="7">
        <f>sumifs(Math!$H$1:$H1000,Math!$C$1:$C1000,$A3)</f>
        <v>0</v>
      </c>
      <c r="M3" s="7">
        <f t="shared" si="4"/>
        <v>9.6</v>
      </c>
      <c r="N3" s="12">
        <f>countifs(PrelimRaw!$C$1:$C1000,14,PrelimRaw!$F$1:$F1000,$A3,PrelimRaw!$J$1:$J1000,"M")</f>
        <v>10</v>
      </c>
      <c r="O3" s="8">
        <f t="shared" si="5"/>
        <v>0.8333333333</v>
      </c>
      <c r="P3" s="7">
        <f t="shared" si="6"/>
        <v>29.6</v>
      </c>
      <c r="Q3" s="7">
        <f>sumifs(Chemistry!$F$1:$F1000,Chemistry!$C$1:$C1000,$A3)</f>
        <v>9</v>
      </c>
      <c r="R3" s="7">
        <f>sumifs(Chemistry!$G$1:$G1000,Chemistry!$C$1:$C1000,$A3)</f>
        <v>2</v>
      </c>
      <c r="S3" s="7">
        <f>sumifs(Chemistry!$H$1:$H1000,Chemistry!$C$1:$C1000,$A3)</f>
        <v>1</v>
      </c>
      <c r="T3" s="17">
        <f t="shared" si="7"/>
        <v>6.4</v>
      </c>
      <c r="U3" s="18">
        <f>countifs(PrelimRaw!$C$1:$C1000,14,PrelimRaw!$F$1:$F1000,$A3,PrelimRaw!$J$1:$J1000,"C")</f>
        <v>6</v>
      </c>
      <c r="V3" s="19">
        <f t="shared" si="8"/>
        <v>0.6666666667</v>
      </c>
      <c r="W3" s="17">
        <f t="shared" si="9"/>
        <v>18.4</v>
      </c>
      <c r="X3" s="7">
        <f>sumifs(EarthSpace!$F$1:$F1000,EarthSpace!$C$1:$C1000,$A3)</f>
        <v>13</v>
      </c>
      <c r="Y3" s="7">
        <f>sumifs(EarthSpace!$G$1:$G1000,EarthSpace!$C$1:$C1000,$A3)</f>
        <v>2</v>
      </c>
      <c r="Z3" s="7">
        <f>sumifs(EarthSpace!$H$1:$H1000,EarthSpace!$C$1:$C1000,$A3)</f>
        <v>2</v>
      </c>
      <c r="AA3" s="7">
        <f t="shared" si="10"/>
        <v>8.8</v>
      </c>
      <c r="AB3" s="12">
        <f>countifs(PrelimRaw!$C$1:$C1000,14,PrelimRaw!$F$1:$F1000,$A3,PrelimRaw!$J$1:$J1000,"E")</f>
        <v>12</v>
      </c>
      <c r="AC3" s="8">
        <f t="shared" si="11"/>
        <v>0.9230769231</v>
      </c>
      <c r="AD3" s="7">
        <f t="shared" si="12"/>
        <v>32.8</v>
      </c>
      <c r="AE3" s="7">
        <f>sumifs(Biology!$F$1:$F1000,Biology!$C$1:$C1000,$A3)</f>
        <v>10</v>
      </c>
      <c r="AF3" s="7">
        <f>sumifs(Biology!$G$1:$G1000,Biology!$C$1:$C1000,$A3)</f>
        <v>3</v>
      </c>
      <c r="AG3" s="7">
        <f>sumifs(Biology!$H$1:$H1000,Biology!$C$1:$C1000,$A3)</f>
        <v>2</v>
      </c>
      <c r="AH3" s="17">
        <f t="shared" si="13"/>
        <v>6.4</v>
      </c>
      <c r="AI3" s="18">
        <f>countifs(PrelimRaw!$C$1:$C1000,14,PrelimRaw!$F$1:$F1000,$A3,PrelimRaw!$J$1:$J1000,"B")</f>
        <v>8</v>
      </c>
      <c r="AJ3" s="19">
        <f t="shared" si="14"/>
        <v>0.8</v>
      </c>
      <c r="AK3" s="17">
        <f t="shared" si="15"/>
        <v>22.4</v>
      </c>
      <c r="AL3" s="7">
        <f>sumifs(Physics!$F$1:$F1000,Physics!$C$1:$C1000,$A3)</f>
        <v>13</v>
      </c>
      <c r="AM3" s="7">
        <f>sumifs(Physics!$G$1:$G1000,Physics!$C$1:$C1000,$A3)</f>
        <v>3</v>
      </c>
      <c r="AN3" s="7">
        <f>sumifs(Physics!$H$1:$H1000,Physics!$C$1:$C1000,$A3)</f>
        <v>1</v>
      </c>
      <c r="AO3" s="7">
        <f t="shared" si="16"/>
        <v>9.6</v>
      </c>
      <c r="AP3" s="12">
        <f>countifs(PrelimRaw!$C$1:$C1000,14,PrelimRaw!$F$1:$F1000,$A3,PrelimRaw!$J$1:$J1000,"P")</f>
        <v>8</v>
      </c>
      <c r="AQ3" s="8">
        <f t="shared" si="17"/>
        <v>0.6153846154</v>
      </c>
      <c r="AR3" s="7">
        <f t="shared" si="18"/>
        <v>25.6</v>
      </c>
    </row>
    <row r="4">
      <c r="A4" s="1" t="s">
        <v>246</v>
      </c>
      <c r="B4" s="1">
        <v>5.0</v>
      </c>
      <c r="C4" s="7">
        <f>sumifs('X-Risk'!$F$1:$F1000,'X-Risk'!$C$1:$C1000,$A4)</f>
        <v>14</v>
      </c>
      <c r="D4" s="7">
        <f>sumifs('X-Risk'!$G$1:$G1000,'X-Risk'!$C$1:$C1000,$A4)</f>
        <v>2</v>
      </c>
      <c r="E4" s="7">
        <f>sumifs('X-Risk'!$H$1:$H1000,'X-Risk'!$C$1:$C1000,$A4)</f>
        <v>1</v>
      </c>
      <c r="F4" s="17">
        <f t="shared" si="1"/>
        <v>10.4</v>
      </c>
      <c r="G4" s="18">
        <f>countifs(PrelimRaw!$C$1:$C1000,14,PrelimRaw!$F$1:$F1000,$A4,PrelimRaw!$J$1:$J1000,"X")</f>
        <v>9</v>
      </c>
      <c r="H4" s="19">
        <f t="shared" si="2"/>
        <v>0.6428571429</v>
      </c>
      <c r="I4" s="17">
        <f t="shared" si="3"/>
        <v>28.4</v>
      </c>
      <c r="J4" s="7">
        <f>sumifs(Math!$F$1:$F1000,Math!$C$1:$C1000,$A4)</f>
        <v>9</v>
      </c>
      <c r="K4" s="7">
        <f>sumifs(Math!$G$1:$G1000,Math!$C$1:$C1000,$A4)</f>
        <v>4</v>
      </c>
      <c r="L4" s="7">
        <f>sumifs(Math!$H$1:$H1000,Math!$C$1:$C1000,$A4)</f>
        <v>0</v>
      </c>
      <c r="M4" s="7">
        <f t="shared" si="4"/>
        <v>7.2</v>
      </c>
      <c r="N4" s="12">
        <f>countifs(PrelimRaw!$C$1:$C1000,14,PrelimRaw!$F$1:$F1000,$A4,PrelimRaw!$J$1:$J1000,"M")</f>
        <v>8</v>
      </c>
      <c r="O4" s="8">
        <f t="shared" si="5"/>
        <v>0.8888888889</v>
      </c>
      <c r="P4" s="7">
        <f t="shared" si="6"/>
        <v>23.2</v>
      </c>
      <c r="Q4" s="7">
        <f>sumifs(Chemistry!$F$1:$F1000,Chemistry!$C$1:$C1000,$A4)</f>
        <v>15</v>
      </c>
      <c r="R4" s="7">
        <f>sumifs(Chemistry!$G$1:$G1000,Chemistry!$C$1:$C1000,$A4)</f>
        <v>2</v>
      </c>
      <c r="S4" s="7">
        <f>sumifs(Chemistry!$H$1:$H1000,Chemistry!$C$1:$C1000,$A4)</f>
        <v>2</v>
      </c>
      <c r="T4" s="17">
        <f t="shared" si="7"/>
        <v>10.4</v>
      </c>
      <c r="U4" s="18">
        <f>countifs(PrelimRaw!$C$1:$C1000,14,PrelimRaw!$F$1:$F1000,$A4,PrelimRaw!$J$1:$J1000,"C")</f>
        <v>12</v>
      </c>
      <c r="V4" s="19">
        <f t="shared" si="8"/>
        <v>0.8</v>
      </c>
      <c r="W4" s="17">
        <f t="shared" si="9"/>
        <v>34.4</v>
      </c>
      <c r="X4" s="7">
        <f>sumifs(EarthSpace!$F$1:$F1000,EarthSpace!$C$1:$C1000,$A4)</f>
        <v>10</v>
      </c>
      <c r="Y4" s="7">
        <f>sumifs(EarthSpace!$G$1:$G1000,EarthSpace!$C$1:$C1000,$A4)</f>
        <v>2</v>
      </c>
      <c r="Z4" s="7">
        <f>sumifs(EarthSpace!$H$1:$H1000,EarthSpace!$C$1:$C1000,$A4)</f>
        <v>3</v>
      </c>
      <c r="AA4" s="7">
        <f t="shared" si="10"/>
        <v>5.6</v>
      </c>
      <c r="AB4" s="12">
        <f>countifs(PrelimRaw!$C$1:$C1000,14,PrelimRaw!$F$1:$F1000,$A4,PrelimRaw!$J$1:$J1000,"E")</f>
        <v>2</v>
      </c>
      <c r="AC4" s="8">
        <f t="shared" si="11"/>
        <v>0.2</v>
      </c>
      <c r="AD4" s="7">
        <f t="shared" si="12"/>
        <v>9.6</v>
      </c>
      <c r="AE4" s="7">
        <f>sumifs(Biology!$F$1:$F1000,Biology!$C$1:$C1000,$A4)</f>
        <v>14</v>
      </c>
      <c r="AF4" s="7">
        <f>sumifs(Biology!$G$1:$G1000,Biology!$C$1:$C1000,$A4)</f>
        <v>1</v>
      </c>
      <c r="AG4" s="7">
        <f>sumifs(Biology!$H$1:$H1000,Biology!$C$1:$C1000,$A4)</f>
        <v>3</v>
      </c>
      <c r="AH4" s="17">
        <f t="shared" si="13"/>
        <v>8.8</v>
      </c>
      <c r="AI4" s="18">
        <f>countifs(PrelimRaw!$C$1:$C1000,14,PrelimRaw!$F$1:$F1000,$A4,PrelimRaw!$J$1:$J1000,"B")</f>
        <v>13</v>
      </c>
      <c r="AJ4" s="19">
        <f t="shared" si="14"/>
        <v>0.9285714286</v>
      </c>
      <c r="AK4" s="17">
        <f t="shared" si="15"/>
        <v>34.8</v>
      </c>
      <c r="AL4" s="7">
        <f>sumifs(Physics!$F$1:$F1000,Physics!$C$1:$C1000,$A4)</f>
        <v>12</v>
      </c>
      <c r="AM4" s="7">
        <f>sumifs(Physics!$G$1:$G1000,Physics!$C$1:$C1000,$A4)</f>
        <v>0</v>
      </c>
      <c r="AN4" s="7">
        <f>sumifs(Physics!$H$1:$H1000,Physics!$C$1:$C1000,$A4)</f>
        <v>4</v>
      </c>
      <c r="AO4" s="7">
        <f t="shared" si="16"/>
        <v>6.4</v>
      </c>
      <c r="AP4" s="12">
        <f>countifs(PrelimRaw!$C$1:$C1000,14,PrelimRaw!$F$1:$F1000,$A4,PrelimRaw!$J$1:$J1000,"P")</f>
        <v>7</v>
      </c>
      <c r="AQ4" s="8">
        <f t="shared" si="17"/>
        <v>0.5833333333</v>
      </c>
      <c r="AR4" s="7">
        <f t="shared" si="18"/>
        <v>20.4</v>
      </c>
    </row>
    <row r="5">
      <c r="A5" s="1" t="s">
        <v>247</v>
      </c>
      <c r="B5" s="1">
        <v>5.0</v>
      </c>
      <c r="C5" s="7">
        <f>sumifs('X-Risk'!$F$1:$F1000,'X-Risk'!$C$1:$C1000,$A5)</f>
        <v>9</v>
      </c>
      <c r="D5" s="7">
        <f>sumifs('X-Risk'!$G$1:$G1000,'X-Risk'!$C$1:$C1000,$A5)</f>
        <v>3</v>
      </c>
      <c r="E5" s="7">
        <f>sumifs('X-Risk'!$H$1:$H1000,'X-Risk'!$C$1:$C1000,$A5)</f>
        <v>0</v>
      </c>
      <c r="F5" s="17">
        <f t="shared" si="1"/>
        <v>7.2</v>
      </c>
      <c r="G5" s="18">
        <f>countifs(PrelimRaw!$C$1:$C1000,14,PrelimRaw!$F$1:$F1000,$A5,PrelimRaw!$J$1:$J1000,"X")</f>
        <v>5</v>
      </c>
      <c r="H5" s="19">
        <f t="shared" si="2"/>
        <v>0.5555555556</v>
      </c>
      <c r="I5" s="17">
        <f t="shared" si="3"/>
        <v>17.2</v>
      </c>
      <c r="J5" s="7">
        <f>sumifs(Math!$F$1:$F1000,Math!$C$1:$C1000,$A5)</f>
        <v>10</v>
      </c>
      <c r="K5" s="7">
        <f>sumifs(Math!$G$1:$G1000,Math!$C$1:$C1000,$A5)</f>
        <v>3</v>
      </c>
      <c r="L5" s="7">
        <f>sumifs(Math!$H$1:$H1000,Math!$C$1:$C1000,$A5)</f>
        <v>1</v>
      </c>
      <c r="M5" s="7">
        <f t="shared" si="4"/>
        <v>7.2</v>
      </c>
      <c r="N5" s="12">
        <f>countifs(PrelimRaw!$C$1:$C1000,14,PrelimRaw!$F$1:$F1000,$A5,PrelimRaw!$J$1:$J1000,"M")</f>
        <v>9</v>
      </c>
      <c r="O5" s="8">
        <f t="shared" si="5"/>
        <v>0.9</v>
      </c>
      <c r="P5" s="7">
        <f t="shared" si="6"/>
        <v>25.2</v>
      </c>
      <c r="Q5" s="7">
        <f>sumifs(Chemistry!$F$1:$F1000,Chemistry!$C$1:$C1000,$A5)</f>
        <v>14</v>
      </c>
      <c r="R5" s="7">
        <f>sumifs(Chemistry!$G$1:$G1000,Chemistry!$C$1:$C1000,$A5)</f>
        <v>1</v>
      </c>
      <c r="S5" s="7">
        <f>sumifs(Chemistry!$H$1:$H1000,Chemistry!$C$1:$C1000,$A5)</f>
        <v>2</v>
      </c>
      <c r="T5" s="17">
        <f t="shared" si="7"/>
        <v>9.6</v>
      </c>
      <c r="U5" s="18">
        <f>countifs(PrelimRaw!$C$1:$C1000,14,PrelimRaw!$F$1:$F1000,$A5,PrelimRaw!$J$1:$J1000,"C")</f>
        <v>10</v>
      </c>
      <c r="V5" s="19">
        <f t="shared" si="8"/>
        <v>0.7142857143</v>
      </c>
      <c r="W5" s="17">
        <f t="shared" si="9"/>
        <v>29.6</v>
      </c>
      <c r="X5" s="7">
        <f>sumifs(EarthSpace!$F$1:$F1000,EarthSpace!$C$1:$C1000,$A5)</f>
        <v>6</v>
      </c>
      <c r="Y5" s="7">
        <f>sumifs(EarthSpace!$G$1:$G1000,EarthSpace!$C$1:$C1000,$A5)</f>
        <v>7</v>
      </c>
      <c r="Z5" s="7">
        <f>sumifs(EarthSpace!$H$1:$H1000,EarthSpace!$C$1:$C1000,$A5)</f>
        <v>1</v>
      </c>
      <c r="AA5" s="7">
        <f t="shared" si="10"/>
        <v>4</v>
      </c>
      <c r="AB5" s="12">
        <f>countifs(PrelimRaw!$C$1:$C1000,14,PrelimRaw!$F$1:$F1000,$A5,PrelimRaw!$J$1:$J1000,"E")</f>
        <v>4</v>
      </c>
      <c r="AC5" s="8">
        <f t="shared" si="11"/>
        <v>0.6666666667</v>
      </c>
      <c r="AD5" s="7">
        <f t="shared" si="12"/>
        <v>12</v>
      </c>
      <c r="AE5" s="7">
        <f>sumifs(Biology!$F$1:$F1000,Biology!$C$1:$C1000,$A5)</f>
        <v>17</v>
      </c>
      <c r="AF5" s="7">
        <f>sumifs(Biology!$G$1:$G1000,Biology!$C$1:$C1000,$A5)</f>
        <v>1</v>
      </c>
      <c r="AG5" s="7">
        <f>sumifs(Biology!$H$1:$H1000,Biology!$C$1:$C1000,$A5)</f>
        <v>1</v>
      </c>
      <c r="AH5" s="17">
        <f t="shared" si="13"/>
        <v>12.8</v>
      </c>
      <c r="AI5" s="18">
        <f>countifs(PrelimRaw!$C$1:$C1000,14,PrelimRaw!$F$1:$F1000,$A5,PrelimRaw!$J$1:$J1000,"B")</f>
        <v>12</v>
      </c>
      <c r="AJ5" s="19">
        <f t="shared" si="14"/>
        <v>0.7058823529</v>
      </c>
      <c r="AK5" s="17">
        <f t="shared" si="15"/>
        <v>36.8</v>
      </c>
      <c r="AL5" s="7">
        <f>sumifs(Physics!$F$1:$F1000,Physics!$C$1:$C1000,$A5)</f>
        <v>12</v>
      </c>
      <c r="AM5" s="7">
        <f>sumifs(Physics!$G$1:$G1000,Physics!$C$1:$C1000,$A5)</f>
        <v>1</v>
      </c>
      <c r="AN5" s="7">
        <f>sumifs(Physics!$H$1:$H1000,Physics!$C$1:$C1000,$A5)</f>
        <v>3</v>
      </c>
      <c r="AO5" s="7">
        <f t="shared" si="16"/>
        <v>7.2</v>
      </c>
      <c r="AP5" s="12">
        <f>countifs(PrelimRaw!$C$1:$C1000,14,PrelimRaw!$F$1:$F1000,$A5,PrelimRaw!$J$1:$J1000,"P")</f>
        <v>10</v>
      </c>
      <c r="AQ5" s="8">
        <f t="shared" si="17"/>
        <v>0.8333333333</v>
      </c>
      <c r="AR5" s="7">
        <f t="shared" si="18"/>
        <v>27.2</v>
      </c>
    </row>
    <row r="6">
      <c r="A6" s="1" t="s">
        <v>248</v>
      </c>
      <c r="B6" s="1">
        <v>5.0</v>
      </c>
      <c r="C6" s="7">
        <f>sumifs('X-Risk'!$F$1:$F1000,'X-Risk'!$C$1:$C1000,$A6)</f>
        <v>13</v>
      </c>
      <c r="D6" s="7">
        <f>sumifs('X-Risk'!$G$1:$G1000,'X-Risk'!$C$1:$C1000,$A6)</f>
        <v>1</v>
      </c>
      <c r="E6" s="7">
        <f>sumifs('X-Risk'!$H$1:$H1000,'X-Risk'!$C$1:$C1000,$A6)</f>
        <v>1</v>
      </c>
      <c r="F6" s="17">
        <f t="shared" si="1"/>
        <v>9.6</v>
      </c>
      <c r="G6" s="18">
        <f>countifs(PrelimRaw!$C$1:$C1000,14,PrelimRaw!$F$1:$F1000,$A6,PrelimRaw!$J$1:$J1000,"X")</f>
        <v>7</v>
      </c>
      <c r="H6" s="19">
        <f t="shared" si="2"/>
        <v>0.5384615385</v>
      </c>
      <c r="I6" s="17">
        <f t="shared" si="3"/>
        <v>23.6</v>
      </c>
      <c r="J6" s="7">
        <f>sumifs(Math!$F$1:$F1000,Math!$C$1:$C1000,$A6)</f>
        <v>13</v>
      </c>
      <c r="K6" s="7">
        <f>sumifs(Math!$G$1:$G1000,Math!$C$1:$C1000,$A6)</f>
        <v>1</v>
      </c>
      <c r="L6" s="7">
        <f>sumifs(Math!$H$1:$H1000,Math!$C$1:$C1000,$A6)</f>
        <v>3</v>
      </c>
      <c r="M6" s="7">
        <f t="shared" si="4"/>
        <v>8</v>
      </c>
      <c r="N6" s="12">
        <f>countifs(PrelimRaw!$C$1:$C1000,14,PrelimRaw!$F$1:$F1000,$A6,PrelimRaw!$J$1:$J1000,"M")</f>
        <v>10</v>
      </c>
      <c r="O6" s="8">
        <f t="shared" si="5"/>
        <v>0.7692307692</v>
      </c>
      <c r="P6" s="7">
        <f t="shared" si="6"/>
        <v>28</v>
      </c>
      <c r="Q6" s="7">
        <f>sumifs(Chemistry!$F$1:$F1000,Chemistry!$C$1:$C1000,$A6)</f>
        <v>13</v>
      </c>
      <c r="R6" s="7">
        <f>sumifs(Chemistry!$G$1:$G1000,Chemistry!$C$1:$C1000,$A6)</f>
        <v>3</v>
      </c>
      <c r="S6" s="7">
        <f>sumifs(Chemistry!$H$1:$H1000,Chemistry!$C$1:$C1000,$A6)</f>
        <v>2</v>
      </c>
      <c r="T6" s="17">
        <f t="shared" si="7"/>
        <v>8.8</v>
      </c>
      <c r="U6" s="18">
        <f>countifs(PrelimRaw!$C$1:$C1000,14,PrelimRaw!$F$1:$F1000,$A6,PrelimRaw!$J$1:$J1000,"C")</f>
        <v>9</v>
      </c>
      <c r="V6" s="19">
        <f t="shared" si="8"/>
        <v>0.6923076923</v>
      </c>
      <c r="W6" s="17">
        <f t="shared" si="9"/>
        <v>26.8</v>
      </c>
      <c r="X6" s="7">
        <f>sumifs(EarthSpace!$F$1:$F1000,EarthSpace!$C$1:$C1000,$A6)</f>
        <v>11</v>
      </c>
      <c r="Y6" s="7">
        <f>sumifs(EarthSpace!$G$1:$G1000,EarthSpace!$C$1:$C1000,$A6)</f>
        <v>5</v>
      </c>
      <c r="Z6" s="7">
        <f>sumifs(EarthSpace!$H$1:$H1000,EarthSpace!$C$1:$C1000,$A6)</f>
        <v>3</v>
      </c>
      <c r="AA6" s="7">
        <f t="shared" si="10"/>
        <v>6.4</v>
      </c>
      <c r="AB6" s="12">
        <f>countifs(PrelimRaw!$C$1:$C1000,14,PrelimRaw!$F$1:$F1000,$A6,PrelimRaw!$J$1:$J1000,"E")</f>
        <v>6</v>
      </c>
      <c r="AC6" s="8">
        <f t="shared" si="11"/>
        <v>0.5454545455</v>
      </c>
      <c r="AD6" s="7">
        <f t="shared" si="12"/>
        <v>18.4</v>
      </c>
      <c r="AE6" s="7">
        <f>sumifs(Biology!$F$1:$F1000,Biology!$C$1:$C1000,$A6)</f>
        <v>12</v>
      </c>
      <c r="AF6" s="7">
        <f>sumifs(Biology!$G$1:$G1000,Biology!$C$1:$C1000,$A6)</f>
        <v>4</v>
      </c>
      <c r="AG6" s="7">
        <f>sumifs(Biology!$H$1:$H1000,Biology!$C$1:$C1000,$A6)</f>
        <v>0</v>
      </c>
      <c r="AH6" s="17">
        <f t="shared" si="13"/>
        <v>9.6</v>
      </c>
      <c r="AI6" s="18">
        <f>countifs(PrelimRaw!$C$1:$C1000,14,PrelimRaw!$F$1:$F1000,$A6,PrelimRaw!$J$1:$J1000,"B")</f>
        <v>6</v>
      </c>
      <c r="AJ6" s="19">
        <f t="shared" si="14"/>
        <v>0.5</v>
      </c>
      <c r="AK6" s="17">
        <f t="shared" si="15"/>
        <v>21.6</v>
      </c>
      <c r="AL6" s="7">
        <f>sumifs(Physics!$F$1:$F1000,Physics!$C$1:$C1000,$A6)</f>
        <v>13</v>
      </c>
      <c r="AM6" s="7">
        <f>sumifs(Physics!$G$1:$G1000,Physics!$C$1:$C1000,$A6)</f>
        <v>0</v>
      </c>
      <c r="AN6" s="7">
        <f>sumifs(Physics!$H$1:$H1000,Physics!$C$1:$C1000,$A6)</f>
        <v>1</v>
      </c>
      <c r="AO6" s="7">
        <f t="shared" si="16"/>
        <v>9.6</v>
      </c>
      <c r="AP6" s="12">
        <f>countifs(PrelimRaw!$C$1:$C1000,14,PrelimRaw!$F$1:$F1000,$A6,PrelimRaw!$J$1:$J1000,"P")</f>
        <v>9</v>
      </c>
      <c r="AQ6" s="8">
        <f t="shared" si="17"/>
        <v>0.6923076923</v>
      </c>
      <c r="AR6" s="7">
        <f t="shared" si="18"/>
        <v>27.6</v>
      </c>
    </row>
    <row r="7">
      <c r="A7" s="1" t="s">
        <v>249</v>
      </c>
      <c r="B7" s="1">
        <v>5.0</v>
      </c>
      <c r="C7" s="7">
        <f>sumifs('X-Risk'!$F$1:$F1000,'X-Risk'!$C$1:$C1000,$A7)</f>
        <v>12</v>
      </c>
      <c r="D7" s="7">
        <f>sumifs('X-Risk'!$G$1:$G1000,'X-Risk'!$C$1:$C1000,$A7)</f>
        <v>5</v>
      </c>
      <c r="E7" s="7">
        <f>sumifs('X-Risk'!$H$1:$H1000,'X-Risk'!$C$1:$C1000,$A7)</f>
        <v>0</v>
      </c>
      <c r="F7" s="17">
        <f t="shared" si="1"/>
        <v>9.6</v>
      </c>
      <c r="G7" s="18">
        <f>countifs(PrelimRaw!$C$1:$C1000,14,PrelimRaw!$F$1:$F1000,$A7,PrelimRaw!$J$1:$J1000,"X")</f>
        <v>7</v>
      </c>
      <c r="H7" s="19">
        <f t="shared" si="2"/>
        <v>0.5833333333</v>
      </c>
      <c r="I7" s="17">
        <f t="shared" si="3"/>
        <v>23.6</v>
      </c>
      <c r="J7" s="7">
        <f>sumifs(Math!$F$1:$F1000,Math!$C$1:$C1000,$A7)</f>
        <v>10</v>
      </c>
      <c r="K7" s="7">
        <f>sumifs(Math!$G$1:$G1000,Math!$C$1:$C1000,$A7)</f>
        <v>5</v>
      </c>
      <c r="L7" s="7">
        <f>sumifs(Math!$H$1:$H1000,Math!$C$1:$C1000,$A7)</f>
        <v>0</v>
      </c>
      <c r="M7" s="7">
        <f t="shared" si="4"/>
        <v>8</v>
      </c>
      <c r="N7" s="12">
        <f>countifs(PrelimRaw!$C$1:$C1000,14,PrelimRaw!$F$1:$F1000,$A7,PrelimRaw!$J$1:$J1000,"M")</f>
        <v>9</v>
      </c>
      <c r="O7" s="8">
        <f t="shared" si="5"/>
        <v>0.9</v>
      </c>
      <c r="P7" s="7">
        <f t="shared" si="6"/>
        <v>26</v>
      </c>
      <c r="Q7" s="7">
        <f>sumifs(Chemistry!$F$1:$F1000,Chemistry!$C$1:$C1000,$A7)</f>
        <v>15</v>
      </c>
      <c r="R7" s="7">
        <f>sumifs(Chemistry!$G$1:$G1000,Chemistry!$C$1:$C1000,$A7)</f>
        <v>3</v>
      </c>
      <c r="S7" s="7">
        <f>sumifs(Chemistry!$H$1:$H1000,Chemistry!$C$1:$C1000,$A7)</f>
        <v>0</v>
      </c>
      <c r="T7" s="17">
        <f t="shared" si="7"/>
        <v>12</v>
      </c>
      <c r="U7" s="18">
        <f>countifs(PrelimRaw!$C$1:$C1000,14,PrelimRaw!$F$1:$F1000,$A7,PrelimRaw!$J$1:$J1000,"C")</f>
        <v>11</v>
      </c>
      <c r="V7" s="19">
        <f t="shared" si="8"/>
        <v>0.7333333333</v>
      </c>
      <c r="W7" s="17">
        <f t="shared" si="9"/>
        <v>34</v>
      </c>
      <c r="X7" s="7">
        <f>sumifs(EarthSpace!$F$1:$F1000,EarthSpace!$C$1:$C1000,$A7)</f>
        <v>5</v>
      </c>
      <c r="Y7" s="7">
        <f>sumifs(EarthSpace!$G$1:$G1000,EarthSpace!$C$1:$C1000,$A7)</f>
        <v>8</v>
      </c>
      <c r="Z7" s="7">
        <f>sumifs(EarthSpace!$H$1:$H1000,EarthSpace!$C$1:$C1000,$A7)</f>
        <v>3</v>
      </c>
      <c r="AA7" s="7">
        <f t="shared" si="10"/>
        <v>1.6</v>
      </c>
      <c r="AB7" s="12">
        <f>countifs(PrelimRaw!$C$1:$C1000,14,PrelimRaw!$F$1:$F1000,$A7,PrelimRaw!$J$1:$J1000,"E")</f>
        <v>4</v>
      </c>
      <c r="AC7" s="8">
        <f t="shared" si="11"/>
        <v>0.8</v>
      </c>
      <c r="AD7" s="7">
        <f t="shared" si="12"/>
        <v>9.6</v>
      </c>
      <c r="AE7" s="7">
        <f>sumifs(Biology!$F$1:$F1000,Biology!$C$1:$C1000,$A7)</f>
        <v>10</v>
      </c>
      <c r="AF7" s="7">
        <f>sumifs(Biology!$G$1:$G1000,Biology!$C$1:$C1000,$A7)</f>
        <v>5</v>
      </c>
      <c r="AG7" s="7">
        <f>sumifs(Biology!$H$1:$H1000,Biology!$C$1:$C1000,$A7)</f>
        <v>3</v>
      </c>
      <c r="AH7" s="17">
        <f t="shared" si="13"/>
        <v>5.6</v>
      </c>
      <c r="AI7" s="18">
        <f>countifs(PrelimRaw!$C$1:$C1000,14,PrelimRaw!$F$1:$F1000,$A7,PrelimRaw!$J$1:$J1000,"B")</f>
        <v>5</v>
      </c>
      <c r="AJ7" s="19">
        <f t="shared" si="14"/>
        <v>0.5</v>
      </c>
      <c r="AK7" s="17">
        <f t="shared" si="15"/>
        <v>15.6</v>
      </c>
      <c r="AL7" s="7">
        <f>sumifs(Physics!$F$1:$F1000,Physics!$C$1:$C1000,$A7)</f>
        <v>11</v>
      </c>
      <c r="AM7" s="7">
        <f>sumifs(Physics!$G$1:$G1000,Physics!$C$1:$C1000,$A7)</f>
        <v>5</v>
      </c>
      <c r="AN7" s="7">
        <f>sumifs(Physics!$H$1:$H1000,Physics!$C$1:$C1000,$A7)</f>
        <v>1</v>
      </c>
      <c r="AO7" s="7">
        <f t="shared" si="16"/>
        <v>8</v>
      </c>
      <c r="AP7" s="12">
        <f>countifs(PrelimRaw!$C$1:$C1000,14,PrelimRaw!$F$1:$F1000,$A7,PrelimRaw!$J$1:$J1000,"P")</f>
        <v>6</v>
      </c>
      <c r="AQ7" s="8">
        <f t="shared" si="17"/>
        <v>0.5454545455</v>
      </c>
      <c r="AR7" s="7">
        <f t="shared" si="18"/>
        <v>20</v>
      </c>
    </row>
    <row r="8">
      <c r="A8" s="1" t="s">
        <v>250</v>
      </c>
      <c r="B8" s="1">
        <v>5.0</v>
      </c>
      <c r="C8" s="7">
        <f>sumifs('X-Risk'!$F$1:$F1000,'X-Risk'!$C$1:$C1000,$A8)</f>
        <v>13</v>
      </c>
      <c r="D8" s="7">
        <f>sumifs('X-Risk'!$G$1:$G1000,'X-Risk'!$C$1:$C1000,$A8)</f>
        <v>0</v>
      </c>
      <c r="E8" s="7">
        <f>sumifs('X-Risk'!$H$1:$H1000,'X-Risk'!$C$1:$C1000,$A8)</f>
        <v>4</v>
      </c>
      <c r="F8" s="17">
        <f t="shared" si="1"/>
        <v>7.2</v>
      </c>
      <c r="G8" s="18">
        <f>countifs(PrelimRaw!$C$1:$C1000,14,PrelimRaw!$F$1:$F1000,$A8,PrelimRaw!$J$1:$J1000,"X")</f>
        <v>7</v>
      </c>
      <c r="H8" s="19">
        <f t="shared" si="2"/>
        <v>0.5384615385</v>
      </c>
      <c r="I8" s="17">
        <f t="shared" si="3"/>
        <v>21.2</v>
      </c>
      <c r="J8" s="7">
        <f>sumifs(Math!$F$1:$F1000,Math!$C$1:$C1000,$A8)</f>
        <v>6</v>
      </c>
      <c r="K8" s="7">
        <f>sumifs(Math!$G$1:$G1000,Math!$C$1:$C1000,$A8)</f>
        <v>7</v>
      </c>
      <c r="L8" s="7">
        <f>sumifs(Math!$H$1:$H1000,Math!$C$1:$C1000,$A8)</f>
        <v>1</v>
      </c>
      <c r="M8" s="7">
        <f t="shared" si="4"/>
        <v>4</v>
      </c>
      <c r="N8" s="12">
        <f>countifs(PrelimRaw!$C$1:$C1000,14,PrelimRaw!$F$1:$F1000,$A8,PrelimRaw!$J$1:$J1000,"M")</f>
        <v>5</v>
      </c>
      <c r="O8" s="8">
        <f t="shared" si="5"/>
        <v>0.8333333333</v>
      </c>
      <c r="P8" s="7">
        <f t="shared" si="6"/>
        <v>14</v>
      </c>
      <c r="Q8" s="7">
        <f>sumifs(Chemistry!$F$1:$F1000,Chemistry!$C$1:$C1000,$A8)</f>
        <v>12</v>
      </c>
      <c r="R8" s="7">
        <f>sumifs(Chemistry!$G$1:$G1000,Chemistry!$C$1:$C1000,$A8)</f>
        <v>2</v>
      </c>
      <c r="S8" s="7">
        <f>sumifs(Chemistry!$H$1:$H1000,Chemistry!$C$1:$C1000,$A8)</f>
        <v>2</v>
      </c>
      <c r="T8" s="17">
        <f t="shared" si="7"/>
        <v>8</v>
      </c>
      <c r="U8" s="18">
        <f>countifs(PrelimRaw!$C$1:$C1000,14,PrelimRaw!$F$1:$F1000,$A8,PrelimRaw!$J$1:$J1000,"C")</f>
        <v>7</v>
      </c>
      <c r="V8" s="19">
        <f t="shared" si="8"/>
        <v>0.5833333333</v>
      </c>
      <c r="W8" s="17">
        <f t="shared" si="9"/>
        <v>22</v>
      </c>
      <c r="X8" s="7">
        <f>sumifs(EarthSpace!$F$1:$F1000,EarthSpace!$C$1:$C1000,$A8)</f>
        <v>12</v>
      </c>
      <c r="Y8" s="7">
        <f>sumifs(EarthSpace!$G$1:$G1000,EarthSpace!$C$1:$C1000,$A8)</f>
        <v>1</v>
      </c>
      <c r="Z8" s="7">
        <f>sumifs(EarthSpace!$H$1:$H1000,EarthSpace!$C$1:$C1000,$A8)</f>
        <v>5</v>
      </c>
      <c r="AA8" s="7">
        <f t="shared" si="10"/>
        <v>5.6</v>
      </c>
      <c r="AB8" s="12">
        <f>countifs(PrelimRaw!$C$1:$C1000,14,PrelimRaw!$F$1:$F1000,$A8,PrelimRaw!$J$1:$J1000,"E")</f>
        <v>9</v>
      </c>
      <c r="AC8" s="8">
        <f t="shared" si="11"/>
        <v>0.75</v>
      </c>
      <c r="AD8" s="7">
        <f t="shared" si="12"/>
        <v>23.6</v>
      </c>
      <c r="AE8" s="7">
        <f>sumifs(Biology!$F$1:$F1000,Biology!$C$1:$C1000,$A8)</f>
        <v>10</v>
      </c>
      <c r="AF8" s="7">
        <f>sumifs(Biology!$G$1:$G1000,Biology!$C$1:$C1000,$A8)</f>
        <v>2</v>
      </c>
      <c r="AG8" s="7">
        <f>sumifs(Biology!$H$1:$H1000,Biology!$C$1:$C1000,$A8)</f>
        <v>1</v>
      </c>
      <c r="AH8" s="17">
        <f t="shared" si="13"/>
        <v>7.2</v>
      </c>
      <c r="AI8" s="18">
        <f>countifs(PrelimRaw!$C$1:$C1000,14,PrelimRaw!$F$1:$F1000,$A8,PrelimRaw!$J$1:$J1000,"B")</f>
        <v>6</v>
      </c>
      <c r="AJ8" s="19">
        <f t="shared" si="14"/>
        <v>0.6</v>
      </c>
      <c r="AK8" s="17">
        <f t="shared" si="15"/>
        <v>19.2</v>
      </c>
      <c r="AL8" s="7">
        <f>sumifs(Physics!$F$1:$F1000,Physics!$C$1:$C1000,$A8)</f>
        <v>13</v>
      </c>
      <c r="AM8" s="7">
        <f>sumifs(Physics!$G$1:$G1000,Physics!$C$1:$C1000,$A8)</f>
        <v>2</v>
      </c>
      <c r="AN8" s="7">
        <f>sumifs(Physics!$H$1:$H1000,Physics!$C$1:$C1000,$A8)</f>
        <v>1</v>
      </c>
      <c r="AO8" s="7">
        <f t="shared" si="16"/>
        <v>9.6</v>
      </c>
      <c r="AP8" s="12">
        <f>countifs(PrelimRaw!$C$1:$C1000,14,PrelimRaw!$F$1:$F1000,$A8,PrelimRaw!$J$1:$J1000,"P")</f>
        <v>9</v>
      </c>
      <c r="AQ8" s="8">
        <f t="shared" si="17"/>
        <v>0.6923076923</v>
      </c>
      <c r="AR8" s="7">
        <f t="shared" si="18"/>
        <v>27.6</v>
      </c>
    </row>
    <row r="9">
      <c r="A9" s="1" t="s">
        <v>251</v>
      </c>
      <c r="B9" s="1">
        <v>5.0</v>
      </c>
      <c r="C9" s="7">
        <f>sumifs('X-Risk'!$F$1:$F1000,'X-Risk'!$C$1:$C1000,$A9)</f>
        <v>9</v>
      </c>
      <c r="D9" s="7">
        <f>sumifs('X-Risk'!$G$1:$G1000,'X-Risk'!$C$1:$C1000,$A9)</f>
        <v>2</v>
      </c>
      <c r="E9" s="7">
        <f>sumifs('X-Risk'!$H$1:$H1000,'X-Risk'!$C$1:$C1000,$A9)</f>
        <v>2</v>
      </c>
      <c r="F9" s="17">
        <f t="shared" si="1"/>
        <v>5.6</v>
      </c>
      <c r="G9" s="18">
        <f>countifs(PrelimRaw!$C$1:$C1000,14,PrelimRaw!$F$1:$F1000,$A9,PrelimRaw!$J$1:$J1000,"X")</f>
        <v>3</v>
      </c>
      <c r="H9" s="19">
        <f t="shared" si="2"/>
        <v>0.3333333333</v>
      </c>
      <c r="I9" s="17">
        <f t="shared" si="3"/>
        <v>11.6</v>
      </c>
      <c r="J9" s="7">
        <f>sumifs(Math!$F$1:$F1000,Math!$C$1:$C1000,$A9)</f>
        <v>11</v>
      </c>
      <c r="K9" s="7">
        <f>sumifs(Math!$G$1:$G1000,Math!$C$1:$C1000,$A9)</f>
        <v>3</v>
      </c>
      <c r="L9" s="7">
        <f>sumifs(Math!$H$1:$H1000,Math!$C$1:$C1000,$A9)</f>
        <v>1</v>
      </c>
      <c r="M9" s="7">
        <f t="shared" si="4"/>
        <v>8</v>
      </c>
      <c r="N9" s="12">
        <f>countifs(PrelimRaw!$C$1:$C1000,14,PrelimRaw!$F$1:$F1000,$A9,PrelimRaw!$J$1:$J1000,"M")</f>
        <v>7</v>
      </c>
      <c r="O9" s="8">
        <f t="shared" si="5"/>
        <v>0.6363636364</v>
      </c>
      <c r="P9" s="7">
        <f t="shared" si="6"/>
        <v>22</v>
      </c>
      <c r="Q9" s="7">
        <f>sumifs(Chemistry!$F$1:$F1000,Chemistry!$C$1:$C1000,$A9)</f>
        <v>16</v>
      </c>
      <c r="R9" s="7">
        <f>sumifs(Chemistry!$G$1:$G1000,Chemistry!$C$1:$C1000,$A9)</f>
        <v>1</v>
      </c>
      <c r="S9" s="7">
        <f>sumifs(Chemistry!$H$1:$H1000,Chemistry!$C$1:$C1000,$A9)</f>
        <v>0</v>
      </c>
      <c r="T9" s="17">
        <f t="shared" si="7"/>
        <v>12.8</v>
      </c>
      <c r="U9" s="18">
        <f>countifs(PrelimRaw!$C$1:$C1000,14,PrelimRaw!$F$1:$F1000,$A9,PrelimRaw!$J$1:$J1000,"C")</f>
        <v>12</v>
      </c>
      <c r="V9" s="19">
        <f t="shared" si="8"/>
        <v>0.75</v>
      </c>
      <c r="W9" s="17">
        <f t="shared" si="9"/>
        <v>36.8</v>
      </c>
      <c r="X9" s="7">
        <f>sumifs(EarthSpace!$F$1:$F1000,EarthSpace!$C$1:$C1000,$A9)</f>
        <v>7</v>
      </c>
      <c r="Y9" s="7">
        <f>sumifs(EarthSpace!$G$1:$G1000,EarthSpace!$C$1:$C1000,$A9)</f>
        <v>3</v>
      </c>
      <c r="Z9" s="7">
        <f>sumifs(EarthSpace!$H$1:$H1000,EarthSpace!$C$1:$C1000,$A9)</f>
        <v>2</v>
      </c>
      <c r="AA9" s="7">
        <f t="shared" si="10"/>
        <v>4</v>
      </c>
      <c r="AB9" s="12">
        <f>countifs(PrelimRaw!$C$1:$C1000,14,PrelimRaw!$F$1:$F1000,$A9,PrelimRaw!$J$1:$J1000,"E")</f>
        <v>4</v>
      </c>
      <c r="AC9" s="8">
        <f t="shared" si="11"/>
        <v>0.5714285714</v>
      </c>
      <c r="AD9" s="7">
        <f t="shared" si="12"/>
        <v>12</v>
      </c>
      <c r="AE9" s="7">
        <f>sumifs(Biology!$F$1:$F1000,Biology!$C$1:$C1000,$A9)</f>
        <v>5</v>
      </c>
      <c r="AF9" s="7">
        <f>sumifs(Biology!$G$1:$G1000,Biology!$C$1:$C1000,$A9)</f>
        <v>4</v>
      </c>
      <c r="AG9" s="7">
        <f>sumifs(Biology!$H$1:$H1000,Biology!$C$1:$C1000,$A9)</f>
        <v>2</v>
      </c>
      <c r="AH9" s="17">
        <f t="shared" si="13"/>
        <v>2.4</v>
      </c>
      <c r="AI9" s="18">
        <f>countifs(PrelimRaw!$C$1:$C1000,14,PrelimRaw!$F$1:$F1000,$A9,PrelimRaw!$J$1:$J1000,"B")</f>
        <v>2</v>
      </c>
      <c r="AJ9" s="19">
        <f t="shared" si="14"/>
        <v>0.4</v>
      </c>
      <c r="AK9" s="17">
        <f t="shared" si="15"/>
        <v>6.4</v>
      </c>
      <c r="AL9" s="7">
        <f>sumifs(Physics!$F$1:$F1000,Physics!$C$1:$C1000,$A9)</f>
        <v>17</v>
      </c>
      <c r="AM9" s="7">
        <f>sumifs(Physics!$G$1:$G1000,Physics!$C$1:$C1000,$A9)</f>
        <v>2</v>
      </c>
      <c r="AN9" s="7">
        <f>sumifs(Physics!$H$1:$H1000,Physics!$C$1:$C1000,$A9)</f>
        <v>0</v>
      </c>
      <c r="AO9" s="7">
        <f t="shared" si="16"/>
        <v>13.6</v>
      </c>
      <c r="AP9" s="12">
        <f>countifs(PrelimRaw!$C$1:$C1000,14,PrelimRaw!$F$1:$F1000,$A9,PrelimRaw!$J$1:$J1000,"P")</f>
        <v>11</v>
      </c>
      <c r="AQ9" s="8">
        <f t="shared" si="17"/>
        <v>0.6470588235</v>
      </c>
      <c r="AR9" s="7">
        <f t="shared" si="18"/>
        <v>35.6</v>
      </c>
    </row>
    <row r="10">
      <c r="A10" s="1" t="s">
        <v>252</v>
      </c>
      <c r="B10" s="1">
        <v>5.0</v>
      </c>
      <c r="C10" s="7">
        <f>sumifs('X-Risk'!$F$1:$F1000,'X-Risk'!$C$1:$C1000,$A10)</f>
        <v>12</v>
      </c>
      <c r="D10" s="7">
        <f>sumifs('X-Risk'!$G$1:$G1000,'X-Risk'!$C$1:$C1000,$A10)</f>
        <v>1</v>
      </c>
      <c r="E10" s="7">
        <f>sumifs('X-Risk'!$H$1:$H1000,'X-Risk'!$C$1:$C1000,$A10)</f>
        <v>1</v>
      </c>
      <c r="F10" s="17">
        <f t="shared" si="1"/>
        <v>8.8</v>
      </c>
      <c r="G10" s="18">
        <f>countifs(PrelimRaw!$C$1:$C1000,14,PrelimRaw!$F$1:$F1000,$A10,PrelimRaw!$J$1:$J1000,"X")</f>
        <v>7</v>
      </c>
      <c r="H10" s="19">
        <f t="shared" si="2"/>
        <v>0.5833333333</v>
      </c>
      <c r="I10" s="17">
        <f t="shared" si="3"/>
        <v>22.8</v>
      </c>
      <c r="J10" s="7">
        <f>sumifs(Math!$F$1:$F1000,Math!$C$1:$C1000,$A10)</f>
        <v>10</v>
      </c>
      <c r="K10" s="7">
        <f>sumifs(Math!$G$1:$G1000,Math!$C$1:$C1000,$A10)</f>
        <v>4</v>
      </c>
      <c r="L10" s="7">
        <f>sumifs(Math!$H$1:$H1000,Math!$C$1:$C1000,$A10)</f>
        <v>0</v>
      </c>
      <c r="M10" s="7">
        <f t="shared" si="4"/>
        <v>8</v>
      </c>
      <c r="N10" s="12">
        <f>countifs(PrelimRaw!$C$1:$C1000,14,PrelimRaw!$F$1:$F1000,$A10,PrelimRaw!$J$1:$J1000,"M")</f>
        <v>10</v>
      </c>
      <c r="O10" s="8">
        <f t="shared" si="5"/>
        <v>1</v>
      </c>
      <c r="P10" s="7">
        <f t="shared" si="6"/>
        <v>28</v>
      </c>
      <c r="Q10" s="7">
        <f>sumifs(Chemistry!$F$1:$F1000,Chemistry!$C$1:$C1000,$A10)</f>
        <v>12</v>
      </c>
      <c r="R10" s="7">
        <f>sumifs(Chemistry!$G$1:$G1000,Chemistry!$C$1:$C1000,$A10)</f>
        <v>3</v>
      </c>
      <c r="S10" s="7">
        <f>sumifs(Chemistry!$H$1:$H1000,Chemistry!$C$1:$C1000,$A10)</f>
        <v>0</v>
      </c>
      <c r="T10" s="17">
        <f t="shared" si="7"/>
        <v>9.6</v>
      </c>
      <c r="U10" s="18">
        <f>countifs(PrelimRaw!$C$1:$C1000,14,PrelimRaw!$F$1:$F1000,$A10,PrelimRaw!$J$1:$J1000,"C")</f>
        <v>8</v>
      </c>
      <c r="V10" s="19">
        <f t="shared" si="8"/>
        <v>0.6666666667</v>
      </c>
      <c r="W10" s="17">
        <f t="shared" si="9"/>
        <v>25.6</v>
      </c>
      <c r="X10" s="7">
        <f>sumifs(EarthSpace!$F$1:$F1000,EarthSpace!$C$1:$C1000,$A10)</f>
        <v>7</v>
      </c>
      <c r="Y10" s="7">
        <f>sumifs(EarthSpace!$G$1:$G1000,EarthSpace!$C$1:$C1000,$A10)</f>
        <v>4</v>
      </c>
      <c r="Z10" s="7">
        <f>sumifs(EarthSpace!$H$1:$H1000,EarthSpace!$C$1:$C1000,$A10)</f>
        <v>2</v>
      </c>
      <c r="AA10" s="7">
        <f t="shared" si="10"/>
        <v>4</v>
      </c>
      <c r="AB10" s="12">
        <f>countifs(PrelimRaw!$C$1:$C1000,14,PrelimRaw!$F$1:$F1000,$A10,PrelimRaw!$J$1:$J1000,"E")</f>
        <v>5</v>
      </c>
      <c r="AC10" s="8">
        <f t="shared" si="11"/>
        <v>0.7142857143</v>
      </c>
      <c r="AD10" s="7">
        <f t="shared" si="12"/>
        <v>14</v>
      </c>
      <c r="AE10" s="7">
        <f>sumifs(Biology!$F$1:$F1000,Biology!$C$1:$C1000,$A10)</f>
        <v>2</v>
      </c>
      <c r="AF10" s="7">
        <f>sumifs(Biology!$G$1:$G1000,Biology!$C$1:$C1000,$A10)</f>
        <v>9</v>
      </c>
      <c r="AG10" s="7">
        <f>sumifs(Biology!$H$1:$H1000,Biology!$C$1:$C1000,$A10)</f>
        <v>1</v>
      </c>
      <c r="AH10" s="17">
        <f t="shared" si="13"/>
        <v>0.8</v>
      </c>
      <c r="AI10" s="18">
        <f>countifs(PrelimRaw!$C$1:$C1000,14,PrelimRaw!$F$1:$F1000,$A10,PrelimRaw!$J$1:$J1000,"B")</f>
        <v>0</v>
      </c>
      <c r="AJ10" s="19">
        <f t="shared" si="14"/>
        <v>0</v>
      </c>
      <c r="AK10" s="17">
        <f t="shared" si="15"/>
        <v>0.8</v>
      </c>
      <c r="AL10" s="7">
        <f>sumifs(Physics!$F$1:$F1000,Physics!$C$1:$C1000,$A10)</f>
        <v>13</v>
      </c>
      <c r="AM10" s="7">
        <f>sumifs(Physics!$G$1:$G1000,Physics!$C$1:$C1000,$A10)</f>
        <v>1</v>
      </c>
      <c r="AN10" s="7">
        <f>sumifs(Physics!$H$1:$H1000,Physics!$C$1:$C1000,$A10)</f>
        <v>0</v>
      </c>
      <c r="AO10" s="7">
        <f t="shared" si="16"/>
        <v>10.4</v>
      </c>
      <c r="AP10" s="12">
        <f>countifs(PrelimRaw!$C$1:$C1000,14,PrelimRaw!$F$1:$F1000,$A10,PrelimRaw!$J$1:$J1000,"P")</f>
        <v>11</v>
      </c>
      <c r="AQ10" s="8">
        <f t="shared" si="17"/>
        <v>0.8461538462</v>
      </c>
      <c r="AR10" s="7">
        <f t="shared" si="18"/>
        <v>32.4</v>
      </c>
    </row>
    <row r="11">
      <c r="A11" s="1" t="s">
        <v>253</v>
      </c>
      <c r="B11" s="1">
        <v>5.0</v>
      </c>
      <c r="C11" s="7">
        <f>sumifs('X-Risk'!$F$1:$F1000,'X-Risk'!$C$1:$C1000,$A11)</f>
        <v>10</v>
      </c>
      <c r="D11" s="7">
        <f>sumifs('X-Risk'!$G$1:$G1000,'X-Risk'!$C$1:$C1000,$A11)</f>
        <v>2</v>
      </c>
      <c r="E11" s="7">
        <f>sumifs('X-Risk'!$H$1:$H1000,'X-Risk'!$C$1:$C1000,$A11)</f>
        <v>0</v>
      </c>
      <c r="F11" s="17">
        <f t="shared" si="1"/>
        <v>8</v>
      </c>
      <c r="G11" s="18">
        <f>countifs(PrelimRaw!$C$1:$C1000,14,PrelimRaw!$F$1:$F1000,$A11,PrelimRaw!$J$1:$J1000,"X")</f>
        <v>5</v>
      </c>
      <c r="H11" s="19">
        <f t="shared" si="2"/>
        <v>0.5</v>
      </c>
      <c r="I11" s="17">
        <f t="shared" si="3"/>
        <v>18</v>
      </c>
      <c r="J11" s="7">
        <f>sumifs(Math!$F$1:$F1000,Math!$C$1:$C1000,$A11)</f>
        <v>15</v>
      </c>
      <c r="K11" s="7">
        <f>sumifs(Math!$G$1:$G1000,Math!$C$1:$C1000,$A11)</f>
        <v>2</v>
      </c>
      <c r="L11" s="7">
        <f>sumifs(Math!$H$1:$H1000,Math!$C$1:$C1000,$A11)</f>
        <v>0</v>
      </c>
      <c r="M11" s="7">
        <f t="shared" si="4"/>
        <v>12</v>
      </c>
      <c r="N11" s="12">
        <f>countifs(PrelimRaw!$C$1:$C1000,14,PrelimRaw!$F$1:$F1000,$A11,PrelimRaw!$J$1:$J1000,"M")</f>
        <v>12</v>
      </c>
      <c r="O11" s="8">
        <f t="shared" si="5"/>
        <v>0.8</v>
      </c>
      <c r="P11" s="7">
        <f t="shared" si="6"/>
        <v>36</v>
      </c>
      <c r="Q11" s="7">
        <f>sumifs(Chemistry!$F$1:$F1000,Chemistry!$C$1:$C1000,$A11)</f>
        <v>7</v>
      </c>
      <c r="R11" s="7">
        <f>sumifs(Chemistry!$G$1:$G1000,Chemistry!$C$1:$C1000,$A11)</f>
        <v>4</v>
      </c>
      <c r="S11" s="7">
        <f>sumifs(Chemistry!$H$1:$H1000,Chemistry!$C$1:$C1000,$A11)</f>
        <v>0</v>
      </c>
      <c r="T11" s="17">
        <f t="shared" si="7"/>
        <v>5.6</v>
      </c>
      <c r="U11" s="18">
        <f>countifs(PrelimRaw!$C$1:$C1000,14,PrelimRaw!$F$1:$F1000,$A11,PrelimRaw!$J$1:$J1000,"C")</f>
        <v>1</v>
      </c>
      <c r="V11" s="19">
        <f t="shared" si="8"/>
        <v>0.1428571429</v>
      </c>
      <c r="W11" s="17">
        <f t="shared" si="9"/>
        <v>7.6</v>
      </c>
      <c r="X11" s="7">
        <f>sumifs(EarthSpace!$F$1:$F1000,EarthSpace!$C$1:$C1000,$A11)</f>
        <v>8</v>
      </c>
      <c r="Y11" s="7">
        <f>sumifs(EarthSpace!$G$1:$G1000,EarthSpace!$C$1:$C1000,$A11)</f>
        <v>4</v>
      </c>
      <c r="Z11" s="7">
        <f>sumifs(EarthSpace!$H$1:$H1000,EarthSpace!$C$1:$C1000,$A11)</f>
        <v>0</v>
      </c>
      <c r="AA11" s="7">
        <f t="shared" si="10"/>
        <v>6.4</v>
      </c>
      <c r="AB11" s="12">
        <f>countifs(PrelimRaw!$C$1:$C1000,14,PrelimRaw!$F$1:$F1000,$A11,PrelimRaw!$J$1:$J1000,"E")</f>
        <v>4</v>
      </c>
      <c r="AC11" s="8">
        <f t="shared" si="11"/>
        <v>0.5</v>
      </c>
      <c r="AD11" s="7">
        <f t="shared" si="12"/>
        <v>14.4</v>
      </c>
      <c r="AE11" s="7">
        <f>sumifs(Biology!$F$1:$F1000,Biology!$C$1:$C1000,$A11)</f>
        <v>7</v>
      </c>
      <c r="AF11" s="7">
        <f>sumifs(Biology!$G$1:$G1000,Biology!$C$1:$C1000,$A11)</f>
        <v>5</v>
      </c>
      <c r="AG11" s="7">
        <f>sumifs(Biology!$H$1:$H1000,Biology!$C$1:$C1000,$A11)</f>
        <v>0</v>
      </c>
      <c r="AH11" s="17">
        <f t="shared" si="13"/>
        <v>5.6</v>
      </c>
      <c r="AI11" s="18">
        <f>countifs(PrelimRaw!$C$1:$C1000,14,PrelimRaw!$F$1:$F1000,$A11,PrelimRaw!$J$1:$J1000,"B")</f>
        <v>5</v>
      </c>
      <c r="AJ11" s="19">
        <f t="shared" si="14"/>
        <v>0.7142857143</v>
      </c>
      <c r="AK11" s="17">
        <f t="shared" si="15"/>
        <v>15.6</v>
      </c>
      <c r="AL11" s="7">
        <f>sumifs(Physics!$F$1:$F1000,Physics!$C$1:$C1000,$A11)</f>
        <v>16</v>
      </c>
      <c r="AM11" s="7">
        <f>sumifs(Physics!$G$1:$G1000,Physics!$C$1:$C1000,$A11)</f>
        <v>1</v>
      </c>
      <c r="AN11" s="7">
        <f>sumifs(Physics!$H$1:$H1000,Physics!$C$1:$C1000,$A11)</f>
        <v>0</v>
      </c>
      <c r="AO11" s="7">
        <f t="shared" si="16"/>
        <v>12.8</v>
      </c>
      <c r="AP11" s="12">
        <f>countifs(PrelimRaw!$C$1:$C1000,14,PrelimRaw!$F$1:$F1000,$A11,PrelimRaw!$J$1:$J1000,"P")</f>
        <v>9</v>
      </c>
      <c r="AQ11" s="8">
        <f t="shared" si="17"/>
        <v>0.5625</v>
      </c>
      <c r="AR11" s="7">
        <f t="shared" si="18"/>
        <v>30.8</v>
      </c>
    </row>
    <row r="12">
      <c r="A12" s="1" t="s">
        <v>254</v>
      </c>
      <c r="B12" s="1">
        <v>5.0</v>
      </c>
      <c r="C12" s="7">
        <f>sumifs('X-Risk'!$F$1:$F1000,'X-Risk'!$C$1:$C1000,$A12)</f>
        <v>13</v>
      </c>
      <c r="D12" s="7">
        <f>sumifs('X-Risk'!$G$1:$G1000,'X-Risk'!$C$1:$C1000,$A12)</f>
        <v>1</v>
      </c>
      <c r="E12" s="7">
        <f>sumifs('X-Risk'!$H$1:$H1000,'X-Risk'!$C$1:$C1000,$A12)</f>
        <v>3</v>
      </c>
      <c r="F12" s="17">
        <f t="shared" si="1"/>
        <v>8</v>
      </c>
      <c r="G12" s="18">
        <f>countifs(PrelimRaw!$C$1:$C1000,14,PrelimRaw!$F$1:$F1000,$A12,PrelimRaw!$J$1:$J1000,"X")</f>
        <v>9</v>
      </c>
      <c r="H12" s="19">
        <f t="shared" si="2"/>
        <v>0.6923076923</v>
      </c>
      <c r="I12" s="17">
        <f t="shared" si="3"/>
        <v>26</v>
      </c>
      <c r="J12" s="7">
        <f>sumifs(Math!$F$1:$F1000,Math!$C$1:$C1000,$A12)</f>
        <v>8</v>
      </c>
      <c r="K12" s="7">
        <f>sumifs(Math!$G$1:$G1000,Math!$C$1:$C1000,$A12)</f>
        <v>6</v>
      </c>
      <c r="L12" s="7">
        <f>sumifs(Math!$H$1:$H1000,Math!$C$1:$C1000,$A12)</f>
        <v>0</v>
      </c>
      <c r="M12" s="7">
        <f t="shared" si="4"/>
        <v>6.4</v>
      </c>
      <c r="N12" s="12">
        <f>countifs(PrelimRaw!$C$1:$C1000,14,PrelimRaw!$F$1:$F1000,$A12,PrelimRaw!$J$1:$J1000,"M")</f>
        <v>7</v>
      </c>
      <c r="O12" s="8">
        <f t="shared" si="5"/>
        <v>0.875</v>
      </c>
      <c r="P12" s="7">
        <f t="shared" si="6"/>
        <v>20.4</v>
      </c>
      <c r="Q12" s="7">
        <f>sumifs(Chemistry!$F$1:$F1000,Chemistry!$C$1:$C1000,$A12)</f>
        <v>11</v>
      </c>
      <c r="R12" s="7">
        <f>sumifs(Chemistry!$G$1:$G1000,Chemistry!$C$1:$C1000,$A12)</f>
        <v>4</v>
      </c>
      <c r="S12" s="7">
        <f>sumifs(Chemistry!$H$1:$H1000,Chemistry!$C$1:$C1000,$A12)</f>
        <v>2</v>
      </c>
      <c r="T12" s="17">
        <f t="shared" si="7"/>
        <v>7.2</v>
      </c>
      <c r="U12" s="18">
        <f>countifs(PrelimRaw!$C$1:$C1000,14,PrelimRaw!$F$1:$F1000,$A12,PrelimRaw!$J$1:$J1000,"C")</f>
        <v>5</v>
      </c>
      <c r="V12" s="19">
        <f t="shared" si="8"/>
        <v>0.4545454545</v>
      </c>
      <c r="W12" s="17">
        <f t="shared" si="9"/>
        <v>17.2</v>
      </c>
      <c r="X12" s="7">
        <f>sumifs(EarthSpace!$F$1:$F1000,EarthSpace!$C$1:$C1000,$A12)</f>
        <v>14</v>
      </c>
      <c r="Y12" s="7">
        <f>sumifs(EarthSpace!$G$1:$G1000,EarthSpace!$C$1:$C1000,$A12)</f>
        <v>0</v>
      </c>
      <c r="Z12" s="7">
        <f>sumifs(EarthSpace!$H$1:$H1000,EarthSpace!$C$1:$C1000,$A12)</f>
        <v>0</v>
      </c>
      <c r="AA12" s="7">
        <f t="shared" si="10"/>
        <v>11.2</v>
      </c>
      <c r="AB12" s="12">
        <f>countifs(PrelimRaw!$C$1:$C1000,14,PrelimRaw!$F$1:$F1000,$A12,PrelimRaw!$J$1:$J1000,"E")</f>
        <v>4</v>
      </c>
      <c r="AC12" s="8">
        <f t="shared" si="11"/>
        <v>0.2857142857</v>
      </c>
      <c r="AD12" s="7">
        <f t="shared" si="12"/>
        <v>19.2</v>
      </c>
      <c r="AE12" s="7">
        <f>sumifs(Biology!$F$1:$F1000,Biology!$C$1:$C1000,$A12)</f>
        <v>10</v>
      </c>
      <c r="AF12" s="7">
        <f>sumifs(Biology!$G$1:$G1000,Biology!$C$1:$C1000,$A12)</f>
        <v>5</v>
      </c>
      <c r="AG12" s="7">
        <f>sumifs(Biology!$H$1:$H1000,Biology!$C$1:$C1000,$A12)</f>
        <v>2</v>
      </c>
      <c r="AH12" s="17">
        <f t="shared" si="13"/>
        <v>6.4</v>
      </c>
      <c r="AI12" s="18">
        <f>countifs(PrelimRaw!$C$1:$C1000,14,PrelimRaw!$F$1:$F1000,$A12,PrelimRaw!$J$1:$J1000,"B")</f>
        <v>5</v>
      </c>
      <c r="AJ12" s="19">
        <f t="shared" si="14"/>
        <v>0.5</v>
      </c>
      <c r="AK12" s="17">
        <f t="shared" si="15"/>
        <v>16.4</v>
      </c>
      <c r="AL12" s="7">
        <f>sumifs(Physics!$F$1:$F1000,Physics!$C$1:$C1000,$A12)</f>
        <v>12</v>
      </c>
      <c r="AM12" s="7">
        <f>sumifs(Physics!$G$1:$G1000,Physics!$C$1:$C1000,$A12)</f>
        <v>1</v>
      </c>
      <c r="AN12" s="7">
        <f>sumifs(Physics!$H$1:$H1000,Physics!$C$1:$C1000,$A12)</f>
        <v>1</v>
      </c>
      <c r="AO12" s="7">
        <f t="shared" si="16"/>
        <v>8.8</v>
      </c>
      <c r="AP12" s="12">
        <f>countifs(PrelimRaw!$C$1:$C1000,14,PrelimRaw!$F$1:$F1000,$A12,PrelimRaw!$J$1:$J1000,"P")</f>
        <v>5</v>
      </c>
      <c r="AQ12" s="8">
        <f t="shared" si="17"/>
        <v>0.4166666667</v>
      </c>
      <c r="AR12" s="7">
        <f t="shared" si="18"/>
        <v>18.8</v>
      </c>
    </row>
    <row r="13">
      <c r="A13" s="1" t="s">
        <v>255</v>
      </c>
      <c r="B13" s="1">
        <v>5.0</v>
      </c>
      <c r="C13" s="7">
        <f>sumifs('X-Risk'!$F$1:$F1000,'X-Risk'!$C$1:$C1000,$A13)</f>
        <v>13</v>
      </c>
      <c r="D13" s="7">
        <f>sumifs('X-Risk'!$G$1:$G1000,'X-Risk'!$C$1:$C1000,$A13)</f>
        <v>0</v>
      </c>
      <c r="E13" s="7">
        <f>sumifs('X-Risk'!$H$1:$H1000,'X-Risk'!$C$1:$C1000,$A13)</f>
        <v>0</v>
      </c>
      <c r="F13" s="17">
        <f t="shared" si="1"/>
        <v>10.4</v>
      </c>
      <c r="G13" s="18">
        <f>countifs(PrelimRaw!$C$1:$C1000,14,PrelimRaw!$F$1:$F1000,$A13,PrelimRaw!$J$1:$J1000,"X")</f>
        <v>7</v>
      </c>
      <c r="H13" s="19">
        <f t="shared" si="2"/>
        <v>0.5384615385</v>
      </c>
      <c r="I13" s="17">
        <f t="shared" si="3"/>
        <v>24.4</v>
      </c>
      <c r="J13" s="7">
        <f>sumifs(Math!$F$1:$F1000,Math!$C$1:$C1000,$A13)</f>
        <v>8</v>
      </c>
      <c r="K13" s="7">
        <f>sumifs(Math!$G$1:$G1000,Math!$C$1:$C1000,$A13)</f>
        <v>4</v>
      </c>
      <c r="L13" s="7">
        <f>sumifs(Math!$H$1:$H1000,Math!$C$1:$C1000,$A13)</f>
        <v>0</v>
      </c>
      <c r="M13" s="7">
        <f t="shared" si="4"/>
        <v>6.4</v>
      </c>
      <c r="N13" s="12">
        <f>countifs(PrelimRaw!$C$1:$C1000,14,PrelimRaw!$F$1:$F1000,$A13,PrelimRaw!$J$1:$J1000,"M")</f>
        <v>4</v>
      </c>
      <c r="O13" s="8">
        <f t="shared" si="5"/>
        <v>0.5</v>
      </c>
      <c r="P13" s="7">
        <f t="shared" si="6"/>
        <v>14.4</v>
      </c>
      <c r="Q13" s="7">
        <f>sumifs(Chemistry!$F$1:$F1000,Chemistry!$C$1:$C1000,$A13)</f>
        <v>12</v>
      </c>
      <c r="R13" s="7">
        <f>sumifs(Chemistry!$G$1:$G1000,Chemistry!$C$1:$C1000,$A13)</f>
        <v>2</v>
      </c>
      <c r="S13" s="7">
        <f>sumifs(Chemistry!$H$1:$H1000,Chemistry!$C$1:$C1000,$A13)</f>
        <v>0</v>
      </c>
      <c r="T13" s="17">
        <f t="shared" si="7"/>
        <v>9.6</v>
      </c>
      <c r="U13" s="18">
        <f>countifs(PrelimRaw!$C$1:$C1000,14,PrelimRaw!$F$1:$F1000,$A13,PrelimRaw!$J$1:$J1000,"C")</f>
        <v>7</v>
      </c>
      <c r="V13" s="19">
        <f t="shared" si="8"/>
        <v>0.5833333333</v>
      </c>
      <c r="W13" s="17">
        <f t="shared" si="9"/>
        <v>23.6</v>
      </c>
      <c r="X13" s="7">
        <f>sumifs(EarthSpace!$F$1:$F1000,EarthSpace!$C$1:$C1000,$A13)</f>
        <v>11</v>
      </c>
      <c r="Y13" s="7">
        <f>sumifs(EarthSpace!$G$1:$G1000,EarthSpace!$C$1:$C1000,$A13)</f>
        <v>4</v>
      </c>
      <c r="Z13" s="7">
        <f>sumifs(EarthSpace!$H$1:$H1000,EarthSpace!$C$1:$C1000,$A13)</f>
        <v>0</v>
      </c>
      <c r="AA13" s="7">
        <f t="shared" si="10"/>
        <v>8.8</v>
      </c>
      <c r="AB13" s="12">
        <f>countifs(PrelimRaw!$C$1:$C1000,14,PrelimRaw!$F$1:$F1000,$A13,PrelimRaw!$J$1:$J1000,"E")</f>
        <v>4</v>
      </c>
      <c r="AC13" s="8">
        <f t="shared" si="11"/>
        <v>0.3636363636</v>
      </c>
      <c r="AD13" s="7">
        <f t="shared" si="12"/>
        <v>16.8</v>
      </c>
      <c r="AE13" s="7">
        <f>sumifs(Biology!$F$1:$F1000,Biology!$C$1:$C1000,$A13)</f>
        <v>13</v>
      </c>
      <c r="AF13" s="7">
        <f>sumifs(Biology!$G$1:$G1000,Biology!$C$1:$C1000,$A13)</f>
        <v>2</v>
      </c>
      <c r="AG13" s="7">
        <f>sumifs(Biology!$H$1:$H1000,Biology!$C$1:$C1000,$A13)</f>
        <v>2</v>
      </c>
      <c r="AH13" s="17">
        <f t="shared" si="13"/>
        <v>8.8</v>
      </c>
      <c r="AI13" s="18">
        <f>countifs(PrelimRaw!$C$1:$C1000,14,PrelimRaw!$F$1:$F1000,$A13,PrelimRaw!$J$1:$J1000,"B")</f>
        <v>6</v>
      </c>
      <c r="AJ13" s="19">
        <f t="shared" si="14"/>
        <v>0.4615384615</v>
      </c>
      <c r="AK13" s="17">
        <f t="shared" si="15"/>
        <v>20.8</v>
      </c>
      <c r="AL13" s="7">
        <f>sumifs(Physics!$F$1:$F1000,Physics!$C$1:$C1000,$A13)</f>
        <v>6</v>
      </c>
      <c r="AM13" s="7">
        <f>sumifs(Physics!$G$1:$G1000,Physics!$C$1:$C1000,$A13)</f>
        <v>2</v>
      </c>
      <c r="AN13" s="7">
        <f>sumifs(Physics!$H$1:$H1000,Physics!$C$1:$C1000,$A13)</f>
        <v>2</v>
      </c>
      <c r="AO13" s="7">
        <f t="shared" si="16"/>
        <v>3.2</v>
      </c>
      <c r="AP13" s="12">
        <f>countifs(PrelimRaw!$C$1:$C1000,14,PrelimRaw!$F$1:$F1000,$A13,PrelimRaw!$J$1:$J1000,"P")</f>
        <v>5</v>
      </c>
      <c r="AQ13" s="8">
        <f t="shared" si="17"/>
        <v>0.8333333333</v>
      </c>
      <c r="AR13" s="7">
        <f t="shared" si="18"/>
        <v>13.2</v>
      </c>
    </row>
    <row r="14">
      <c r="A14" s="1" t="s">
        <v>256</v>
      </c>
      <c r="B14" s="1">
        <v>5.0</v>
      </c>
      <c r="C14" s="7">
        <f>sumifs('X-Risk'!$F$1:$F1000,'X-Risk'!$C$1:$C1000,$A14)</f>
        <v>10</v>
      </c>
      <c r="D14" s="7">
        <f>sumifs('X-Risk'!$G$1:$G1000,'X-Risk'!$C$1:$C1000,$A14)</f>
        <v>4</v>
      </c>
      <c r="E14" s="7">
        <f>sumifs('X-Risk'!$H$1:$H1000,'X-Risk'!$C$1:$C1000,$A14)</f>
        <v>2</v>
      </c>
      <c r="F14" s="17">
        <f t="shared" si="1"/>
        <v>6.4</v>
      </c>
      <c r="G14" s="18">
        <f>countifs(PrelimRaw!$C$1:$C1000,14,PrelimRaw!$F$1:$F1000,$A14,PrelimRaw!$J$1:$J1000,"X")</f>
        <v>8</v>
      </c>
      <c r="H14" s="19">
        <f t="shared" si="2"/>
        <v>0.8</v>
      </c>
      <c r="I14" s="17">
        <f t="shared" si="3"/>
        <v>22.4</v>
      </c>
      <c r="J14" s="7">
        <f>sumifs(Math!$F$1:$F1000,Math!$C$1:$C1000,$A14)</f>
        <v>10</v>
      </c>
      <c r="K14" s="7">
        <f>sumifs(Math!$G$1:$G1000,Math!$C$1:$C1000,$A14)</f>
        <v>3</v>
      </c>
      <c r="L14" s="7">
        <f>sumifs(Math!$H$1:$H1000,Math!$C$1:$C1000,$A14)</f>
        <v>2</v>
      </c>
      <c r="M14" s="7">
        <f t="shared" si="4"/>
        <v>6.4</v>
      </c>
      <c r="N14" s="12">
        <f>countifs(PrelimRaw!$C$1:$C1000,14,PrelimRaw!$F$1:$F1000,$A14,PrelimRaw!$J$1:$J1000,"M")</f>
        <v>10</v>
      </c>
      <c r="O14" s="8">
        <f t="shared" si="5"/>
        <v>1</v>
      </c>
      <c r="P14" s="7">
        <f t="shared" si="6"/>
        <v>26.4</v>
      </c>
      <c r="Q14" s="7">
        <f>sumifs(Chemistry!$F$1:$F1000,Chemistry!$C$1:$C1000,$A14)</f>
        <v>6</v>
      </c>
      <c r="R14" s="7">
        <f>sumifs(Chemistry!$G$1:$G1000,Chemistry!$C$1:$C1000,$A14)</f>
        <v>5</v>
      </c>
      <c r="S14" s="7">
        <f>sumifs(Chemistry!$H$1:$H1000,Chemistry!$C$1:$C1000,$A14)</f>
        <v>1</v>
      </c>
      <c r="T14" s="17">
        <f t="shared" si="7"/>
        <v>4</v>
      </c>
      <c r="U14" s="18">
        <f>countifs(PrelimRaw!$C$1:$C1000,14,PrelimRaw!$F$1:$F1000,$A14,PrelimRaw!$J$1:$J1000,"C")</f>
        <v>2</v>
      </c>
      <c r="V14" s="19">
        <f t="shared" si="8"/>
        <v>0.3333333333</v>
      </c>
      <c r="W14" s="17">
        <f t="shared" si="9"/>
        <v>8</v>
      </c>
      <c r="X14" s="7">
        <f>sumifs(EarthSpace!$F$1:$F1000,EarthSpace!$C$1:$C1000,$A14)</f>
        <v>8</v>
      </c>
      <c r="Y14" s="7">
        <f>sumifs(EarthSpace!$G$1:$G1000,EarthSpace!$C$1:$C1000,$A14)</f>
        <v>1</v>
      </c>
      <c r="Z14" s="7">
        <f>sumifs(EarthSpace!$H$1:$H1000,EarthSpace!$C$1:$C1000,$A14)</f>
        <v>2</v>
      </c>
      <c r="AA14" s="7">
        <f t="shared" si="10"/>
        <v>4.8</v>
      </c>
      <c r="AB14" s="12">
        <f>countifs(PrelimRaw!$C$1:$C1000,14,PrelimRaw!$F$1:$F1000,$A14,PrelimRaw!$J$1:$J1000,"E")</f>
        <v>3</v>
      </c>
      <c r="AC14" s="8">
        <f t="shared" si="11"/>
        <v>0.375</v>
      </c>
      <c r="AD14" s="7">
        <f t="shared" si="12"/>
        <v>10.8</v>
      </c>
      <c r="AE14" s="7">
        <f>sumifs(Biology!$F$1:$F1000,Biology!$C$1:$C1000,$A14)</f>
        <v>9</v>
      </c>
      <c r="AF14" s="7">
        <f>sumifs(Biology!$G$1:$G1000,Biology!$C$1:$C1000,$A14)</f>
        <v>4</v>
      </c>
      <c r="AG14" s="7">
        <f>sumifs(Biology!$H$1:$H1000,Biology!$C$1:$C1000,$A14)</f>
        <v>2</v>
      </c>
      <c r="AH14" s="17">
        <f t="shared" si="13"/>
        <v>5.6</v>
      </c>
      <c r="AI14" s="18">
        <f>countifs(PrelimRaw!$C$1:$C1000,14,PrelimRaw!$F$1:$F1000,$A14,PrelimRaw!$J$1:$J1000,"B")</f>
        <v>6</v>
      </c>
      <c r="AJ14" s="19">
        <f t="shared" si="14"/>
        <v>0.6666666667</v>
      </c>
      <c r="AK14" s="17">
        <f t="shared" si="15"/>
        <v>17.6</v>
      </c>
      <c r="AL14" s="7">
        <f>sumifs(Physics!$F$1:$F1000,Physics!$C$1:$C1000,$A14)</f>
        <v>11</v>
      </c>
      <c r="AM14" s="7">
        <f>sumifs(Physics!$G$1:$G1000,Physics!$C$1:$C1000,$A14)</f>
        <v>2</v>
      </c>
      <c r="AN14" s="7">
        <f>sumifs(Physics!$H$1:$H1000,Physics!$C$1:$C1000,$A14)</f>
        <v>1</v>
      </c>
      <c r="AO14" s="7">
        <f t="shared" si="16"/>
        <v>8</v>
      </c>
      <c r="AP14" s="12">
        <f>countifs(PrelimRaw!$C$1:$C1000,14,PrelimRaw!$F$1:$F1000,$A14,PrelimRaw!$J$1:$J1000,"P")</f>
        <v>9</v>
      </c>
      <c r="AQ14" s="8">
        <f t="shared" si="17"/>
        <v>0.8181818182</v>
      </c>
      <c r="AR14" s="7">
        <f t="shared" si="18"/>
        <v>26</v>
      </c>
    </row>
    <row r="15">
      <c r="A15" s="1" t="s">
        <v>257</v>
      </c>
      <c r="B15" s="1">
        <v>5.0</v>
      </c>
      <c r="C15" s="7">
        <f>sumifs('X-Risk'!$F$1:$F1000,'X-Risk'!$C$1:$C1000,$A15)</f>
        <v>10</v>
      </c>
      <c r="D15" s="7">
        <f>sumifs('X-Risk'!$G$1:$G1000,'X-Risk'!$C$1:$C1000,$A15)</f>
        <v>4</v>
      </c>
      <c r="E15" s="7">
        <f>sumifs('X-Risk'!$H$1:$H1000,'X-Risk'!$C$1:$C1000,$A15)</f>
        <v>1</v>
      </c>
      <c r="F15" s="17">
        <f t="shared" si="1"/>
        <v>7.2</v>
      </c>
      <c r="G15" s="18">
        <f>countifs(PrelimRaw!$C$1:$C1000,14,PrelimRaw!$F$1:$F1000,$A15,PrelimRaw!$J$1:$J1000,"X")</f>
        <v>7</v>
      </c>
      <c r="H15" s="19">
        <f t="shared" si="2"/>
        <v>0.7</v>
      </c>
      <c r="I15" s="17">
        <f t="shared" si="3"/>
        <v>21.2</v>
      </c>
      <c r="J15" s="7">
        <f>sumifs(Math!$F$1:$F1000,Math!$C$1:$C1000,$A15)</f>
        <v>12</v>
      </c>
      <c r="K15" s="7">
        <f>sumifs(Math!$G$1:$G1000,Math!$C$1:$C1000,$A15)</f>
        <v>4</v>
      </c>
      <c r="L15" s="7">
        <f>sumifs(Math!$H$1:$H1000,Math!$C$1:$C1000,$A15)</f>
        <v>2</v>
      </c>
      <c r="M15" s="7">
        <f t="shared" si="4"/>
        <v>8</v>
      </c>
      <c r="N15" s="12">
        <f>countifs(PrelimRaw!$C$1:$C1000,14,PrelimRaw!$F$1:$F1000,$A15,PrelimRaw!$J$1:$J1000,"M")</f>
        <v>12</v>
      </c>
      <c r="O15" s="8">
        <f t="shared" si="5"/>
        <v>1</v>
      </c>
      <c r="P15" s="7">
        <f t="shared" si="6"/>
        <v>32</v>
      </c>
      <c r="Q15" s="7">
        <f>sumifs(Chemistry!$F$1:$F1000,Chemistry!$C$1:$C1000,$A15)</f>
        <v>7</v>
      </c>
      <c r="R15" s="7">
        <f>sumifs(Chemistry!$G$1:$G1000,Chemistry!$C$1:$C1000,$A15)</f>
        <v>3</v>
      </c>
      <c r="S15" s="7">
        <f>sumifs(Chemistry!$H$1:$H1000,Chemistry!$C$1:$C1000,$A15)</f>
        <v>2</v>
      </c>
      <c r="T15" s="17">
        <f t="shared" si="7"/>
        <v>4</v>
      </c>
      <c r="U15" s="18">
        <f>countifs(PrelimRaw!$C$1:$C1000,14,PrelimRaw!$F$1:$F1000,$A15,PrelimRaw!$J$1:$J1000,"C")</f>
        <v>2</v>
      </c>
      <c r="V15" s="19">
        <f t="shared" si="8"/>
        <v>0.2857142857</v>
      </c>
      <c r="W15" s="17">
        <f t="shared" si="9"/>
        <v>8</v>
      </c>
      <c r="X15" s="7">
        <f>sumifs(EarthSpace!$F$1:$F1000,EarthSpace!$C$1:$C1000,$A15)</f>
        <v>9</v>
      </c>
      <c r="Y15" s="7">
        <f>sumifs(EarthSpace!$G$1:$G1000,EarthSpace!$C$1:$C1000,$A15)</f>
        <v>5</v>
      </c>
      <c r="Z15" s="7">
        <f>sumifs(EarthSpace!$H$1:$H1000,EarthSpace!$C$1:$C1000,$A15)</f>
        <v>3</v>
      </c>
      <c r="AA15" s="7">
        <f t="shared" si="10"/>
        <v>4.8</v>
      </c>
      <c r="AB15" s="12">
        <f>countifs(PrelimRaw!$C$1:$C1000,14,PrelimRaw!$F$1:$F1000,$A15,PrelimRaw!$J$1:$J1000,"E")</f>
        <v>6</v>
      </c>
      <c r="AC15" s="8">
        <f t="shared" si="11"/>
        <v>0.6666666667</v>
      </c>
      <c r="AD15" s="7">
        <f t="shared" si="12"/>
        <v>16.8</v>
      </c>
      <c r="AE15" s="7">
        <f>sumifs(Biology!$F$1:$F1000,Biology!$C$1:$C1000,$A15)</f>
        <v>4</v>
      </c>
      <c r="AF15" s="7">
        <f>sumifs(Biology!$G$1:$G1000,Biology!$C$1:$C1000,$A15)</f>
        <v>6</v>
      </c>
      <c r="AG15" s="7">
        <f>sumifs(Biology!$H$1:$H1000,Biology!$C$1:$C1000,$A15)</f>
        <v>0</v>
      </c>
      <c r="AH15" s="17">
        <f t="shared" si="13"/>
        <v>3.2</v>
      </c>
      <c r="AI15" s="18">
        <f>countifs(PrelimRaw!$C$1:$C1000,14,PrelimRaw!$F$1:$F1000,$A15,PrelimRaw!$J$1:$J1000,"B")</f>
        <v>0</v>
      </c>
      <c r="AJ15" s="19">
        <f t="shared" si="14"/>
        <v>0</v>
      </c>
      <c r="AK15" s="17">
        <f t="shared" si="15"/>
        <v>3.2</v>
      </c>
      <c r="AL15" s="7">
        <f>sumifs(Physics!$F$1:$F1000,Physics!$C$1:$C1000,$A15)</f>
        <v>16</v>
      </c>
      <c r="AM15" s="7">
        <f>sumifs(Physics!$G$1:$G1000,Physics!$C$1:$C1000,$A15)</f>
        <v>1</v>
      </c>
      <c r="AN15" s="7">
        <f>sumifs(Physics!$H$1:$H1000,Physics!$C$1:$C1000,$A15)</f>
        <v>1</v>
      </c>
      <c r="AO15" s="7">
        <f t="shared" si="16"/>
        <v>12</v>
      </c>
      <c r="AP15" s="12">
        <f>countifs(PrelimRaw!$C$1:$C1000,14,PrelimRaw!$F$1:$F1000,$A15,PrelimRaw!$J$1:$J1000,"P")</f>
        <v>9</v>
      </c>
      <c r="AQ15" s="8">
        <f t="shared" si="17"/>
        <v>0.5625</v>
      </c>
      <c r="AR15" s="7">
        <f t="shared" si="18"/>
        <v>30</v>
      </c>
    </row>
    <row r="16">
      <c r="A16" s="1" t="s">
        <v>258</v>
      </c>
      <c r="B16" s="1">
        <v>5.0</v>
      </c>
      <c r="C16" s="7">
        <f>sumifs('X-Risk'!$F$1:$F1000,'X-Risk'!$C$1:$C1000,$A16)</f>
        <v>9</v>
      </c>
      <c r="D16" s="7">
        <f>sumifs('X-Risk'!$G$1:$G1000,'X-Risk'!$C$1:$C1000,$A16)</f>
        <v>0</v>
      </c>
      <c r="E16" s="7">
        <f>sumifs('X-Risk'!$H$1:$H1000,'X-Risk'!$C$1:$C1000,$A16)</f>
        <v>3</v>
      </c>
      <c r="F16" s="17">
        <f t="shared" si="1"/>
        <v>4.8</v>
      </c>
      <c r="G16" s="18">
        <f>countifs(PrelimRaw!$C$1:$C1000,14,PrelimRaw!$F$1:$F1000,$A16,PrelimRaw!$J$1:$J1000,"X")</f>
        <v>5</v>
      </c>
      <c r="H16" s="19">
        <f t="shared" si="2"/>
        <v>0.5555555556</v>
      </c>
      <c r="I16" s="17">
        <f t="shared" si="3"/>
        <v>14.8</v>
      </c>
      <c r="J16" s="7">
        <f>sumifs(Math!$F$1:$F1000,Math!$C$1:$C1000,$A16)</f>
        <v>8</v>
      </c>
      <c r="K16" s="7">
        <f>sumifs(Math!$G$1:$G1000,Math!$C$1:$C1000,$A16)</f>
        <v>6</v>
      </c>
      <c r="L16" s="7">
        <f>sumifs(Math!$H$1:$H1000,Math!$C$1:$C1000,$A16)</f>
        <v>0</v>
      </c>
      <c r="M16" s="7">
        <f t="shared" si="4"/>
        <v>6.4</v>
      </c>
      <c r="N16" s="12">
        <f>countifs(PrelimRaw!$C$1:$C1000,14,PrelimRaw!$F$1:$F1000,$A16,PrelimRaw!$J$1:$J1000,"M")</f>
        <v>7</v>
      </c>
      <c r="O16" s="8">
        <f t="shared" si="5"/>
        <v>0.875</v>
      </c>
      <c r="P16" s="7">
        <f t="shared" si="6"/>
        <v>20.4</v>
      </c>
      <c r="Q16" s="7">
        <f>sumifs(Chemistry!$F$1:$F1000,Chemistry!$C$1:$C1000,$A16)</f>
        <v>12</v>
      </c>
      <c r="R16" s="7">
        <f>sumifs(Chemistry!$G$1:$G1000,Chemistry!$C$1:$C1000,$A16)</f>
        <v>4</v>
      </c>
      <c r="S16" s="7">
        <f>sumifs(Chemistry!$H$1:$H1000,Chemistry!$C$1:$C1000,$A16)</f>
        <v>1</v>
      </c>
      <c r="T16" s="17">
        <f t="shared" si="7"/>
        <v>8.8</v>
      </c>
      <c r="U16" s="18">
        <f>countifs(PrelimRaw!$C$1:$C1000,14,PrelimRaw!$F$1:$F1000,$A16,PrelimRaw!$J$1:$J1000,"C")</f>
        <v>5</v>
      </c>
      <c r="V16" s="19">
        <f t="shared" si="8"/>
        <v>0.4166666667</v>
      </c>
      <c r="W16" s="17">
        <f t="shared" si="9"/>
        <v>18.8</v>
      </c>
      <c r="X16" s="7">
        <f>sumifs(EarthSpace!$F$1:$F1000,EarthSpace!$C$1:$C1000,$A16)</f>
        <v>10</v>
      </c>
      <c r="Y16" s="7">
        <f>sumifs(EarthSpace!$G$1:$G1000,EarthSpace!$C$1:$C1000,$A16)</f>
        <v>5</v>
      </c>
      <c r="Z16" s="7">
        <f>sumifs(EarthSpace!$H$1:$H1000,EarthSpace!$C$1:$C1000,$A16)</f>
        <v>1</v>
      </c>
      <c r="AA16" s="7">
        <f t="shared" si="10"/>
        <v>7.2</v>
      </c>
      <c r="AB16" s="12">
        <f>countifs(PrelimRaw!$C$1:$C1000,14,PrelimRaw!$F$1:$F1000,$A16,PrelimRaw!$J$1:$J1000,"E")</f>
        <v>6</v>
      </c>
      <c r="AC16" s="8">
        <f t="shared" si="11"/>
        <v>0.6</v>
      </c>
      <c r="AD16" s="7">
        <f t="shared" si="12"/>
        <v>19.2</v>
      </c>
      <c r="AE16" s="7">
        <f>sumifs(Biology!$F$1:$F1000,Biology!$C$1:$C1000,$A16)</f>
        <v>13</v>
      </c>
      <c r="AF16" s="7">
        <f>sumifs(Biology!$G$1:$G1000,Biology!$C$1:$C1000,$A16)</f>
        <v>1</v>
      </c>
      <c r="AG16" s="7">
        <f>sumifs(Biology!$H$1:$H1000,Biology!$C$1:$C1000,$A16)</f>
        <v>4</v>
      </c>
      <c r="AH16" s="17">
        <f t="shared" si="13"/>
        <v>7.2</v>
      </c>
      <c r="AI16" s="18">
        <f>countifs(PrelimRaw!$C$1:$C1000,14,PrelimRaw!$F$1:$F1000,$A16,PrelimRaw!$J$1:$J1000,"B")</f>
        <v>8</v>
      </c>
      <c r="AJ16" s="19">
        <f t="shared" si="14"/>
        <v>0.6153846154</v>
      </c>
      <c r="AK16" s="17">
        <f t="shared" si="15"/>
        <v>23.2</v>
      </c>
      <c r="AL16" s="7">
        <f>sumifs(Physics!$F$1:$F1000,Physics!$C$1:$C1000,$A16)</f>
        <v>6</v>
      </c>
      <c r="AM16" s="7">
        <f>sumifs(Physics!$G$1:$G1000,Physics!$C$1:$C1000,$A16)</f>
        <v>3</v>
      </c>
      <c r="AN16" s="7">
        <f>sumifs(Physics!$H$1:$H1000,Physics!$C$1:$C1000,$A16)</f>
        <v>3</v>
      </c>
      <c r="AO16" s="7">
        <f t="shared" si="16"/>
        <v>2.4</v>
      </c>
      <c r="AP16" s="12">
        <f>countifs(PrelimRaw!$C$1:$C1000,14,PrelimRaw!$F$1:$F1000,$A16,PrelimRaw!$J$1:$J1000,"P")</f>
        <v>6</v>
      </c>
      <c r="AQ16" s="8">
        <f t="shared" si="17"/>
        <v>1</v>
      </c>
      <c r="AR16" s="7">
        <f t="shared" si="18"/>
        <v>14.4</v>
      </c>
    </row>
    <row r="17">
      <c r="A17" s="1" t="s">
        <v>259</v>
      </c>
      <c r="B17" s="1">
        <v>5.0</v>
      </c>
      <c r="C17" s="7">
        <f>sumifs('X-Risk'!$F$1:$F1000,'X-Risk'!$C$1:$C1000,$A17)</f>
        <v>11</v>
      </c>
      <c r="D17" s="7">
        <f>sumifs('X-Risk'!$G$1:$G1000,'X-Risk'!$C$1:$C1000,$A17)</f>
        <v>1</v>
      </c>
      <c r="E17" s="7">
        <f>sumifs('X-Risk'!$H$1:$H1000,'X-Risk'!$C$1:$C1000,$A17)</f>
        <v>1</v>
      </c>
      <c r="F17" s="17">
        <f t="shared" si="1"/>
        <v>8</v>
      </c>
      <c r="G17" s="18">
        <f>countifs(PrelimRaw!$C$1:$C1000,14,PrelimRaw!$F$1:$F1000,$A17,PrelimRaw!$J$1:$J1000,"X")</f>
        <v>7</v>
      </c>
      <c r="H17" s="19">
        <f t="shared" si="2"/>
        <v>0.6363636364</v>
      </c>
      <c r="I17" s="17">
        <f t="shared" si="3"/>
        <v>22</v>
      </c>
      <c r="J17" s="7">
        <f>sumifs(Math!$F$1:$F1000,Math!$C$1:$C1000,$A17)</f>
        <v>12</v>
      </c>
      <c r="K17" s="7">
        <f>sumifs(Math!$G$1:$G1000,Math!$C$1:$C1000,$A17)</f>
        <v>6</v>
      </c>
      <c r="L17" s="7">
        <f>sumifs(Math!$H$1:$H1000,Math!$C$1:$C1000,$A17)</f>
        <v>1</v>
      </c>
      <c r="M17" s="7">
        <f t="shared" si="4"/>
        <v>8.8</v>
      </c>
      <c r="N17" s="12">
        <f>countifs(PrelimRaw!$C$1:$C1000,14,PrelimRaw!$F$1:$F1000,$A17,PrelimRaw!$J$1:$J1000,"M")</f>
        <v>11</v>
      </c>
      <c r="O17" s="8">
        <f t="shared" si="5"/>
        <v>0.9166666667</v>
      </c>
      <c r="P17" s="7">
        <f t="shared" si="6"/>
        <v>30.8</v>
      </c>
      <c r="Q17" s="7">
        <f>sumifs(Chemistry!$F$1:$F1000,Chemistry!$C$1:$C1000,$A17)</f>
        <v>8</v>
      </c>
      <c r="R17" s="7">
        <f>sumifs(Chemistry!$G$1:$G1000,Chemistry!$C$1:$C1000,$A17)</f>
        <v>4</v>
      </c>
      <c r="S17" s="7">
        <f>sumifs(Chemistry!$H$1:$H1000,Chemistry!$C$1:$C1000,$A17)</f>
        <v>1</v>
      </c>
      <c r="T17" s="17">
        <f t="shared" si="7"/>
        <v>5.6</v>
      </c>
      <c r="U17" s="18">
        <f>countifs(PrelimRaw!$C$1:$C1000,14,PrelimRaw!$F$1:$F1000,$A17,PrelimRaw!$J$1:$J1000,"C")</f>
        <v>4</v>
      </c>
      <c r="V17" s="19">
        <f t="shared" si="8"/>
        <v>0.5</v>
      </c>
      <c r="W17" s="17">
        <f t="shared" si="9"/>
        <v>13.6</v>
      </c>
      <c r="X17" s="7">
        <f>sumifs(EarthSpace!$F$1:$F1000,EarthSpace!$C$1:$C1000,$A17)</f>
        <v>6</v>
      </c>
      <c r="Y17" s="7">
        <f>sumifs(EarthSpace!$G$1:$G1000,EarthSpace!$C$1:$C1000,$A17)</f>
        <v>8</v>
      </c>
      <c r="Z17" s="7">
        <f>sumifs(EarthSpace!$H$1:$H1000,EarthSpace!$C$1:$C1000,$A17)</f>
        <v>1</v>
      </c>
      <c r="AA17" s="7">
        <f t="shared" si="10"/>
        <v>4</v>
      </c>
      <c r="AB17" s="12">
        <f>countifs(PrelimRaw!$C$1:$C1000,14,PrelimRaw!$F$1:$F1000,$A17,PrelimRaw!$J$1:$J1000,"E")</f>
        <v>1</v>
      </c>
      <c r="AC17" s="8">
        <f t="shared" si="11"/>
        <v>0.1666666667</v>
      </c>
      <c r="AD17" s="7">
        <f t="shared" si="12"/>
        <v>6</v>
      </c>
      <c r="AE17" s="7">
        <f>sumifs(Biology!$F$1:$F1000,Biology!$C$1:$C1000,$A17)</f>
        <v>11</v>
      </c>
      <c r="AF17" s="7">
        <f>sumifs(Biology!$G$1:$G1000,Biology!$C$1:$C1000,$A17)</f>
        <v>5</v>
      </c>
      <c r="AG17" s="7">
        <f>sumifs(Biology!$H$1:$H1000,Biology!$C$1:$C1000,$A17)</f>
        <v>1</v>
      </c>
      <c r="AH17" s="17">
        <f t="shared" si="13"/>
        <v>8</v>
      </c>
      <c r="AI17" s="18">
        <f>countifs(PrelimRaw!$C$1:$C1000,14,PrelimRaw!$F$1:$F1000,$A17,PrelimRaw!$J$1:$J1000,"B")</f>
        <v>8</v>
      </c>
      <c r="AJ17" s="19">
        <f t="shared" si="14"/>
        <v>0.7272727273</v>
      </c>
      <c r="AK17" s="17">
        <f t="shared" si="15"/>
        <v>24</v>
      </c>
      <c r="AL17" s="7">
        <f>sumifs(Physics!$F$1:$F1000,Physics!$C$1:$C1000,$A17)</f>
        <v>7</v>
      </c>
      <c r="AM17" s="7">
        <f>sumifs(Physics!$G$1:$G1000,Physics!$C$1:$C1000,$A17)</f>
        <v>7</v>
      </c>
      <c r="AN17" s="7">
        <f>sumifs(Physics!$H$1:$H1000,Physics!$C$1:$C1000,$A17)</f>
        <v>1</v>
      </c>
      <c r="AO17" s="7">
        <f t="shared" si="16"/>
        <v>4.8</v>
      </c>
      <c r="AP17" s="12">
        <f>countifs(PrelimRaw!$C$1:$C1000,14,PrelimRaw!$F$1:$F1000,$A17,PrelimRaw!$J$1:$J1000,"P")</f>
        <v>3</v>
      </c>
      <c r="AQ17" s="8">
        <f t="shared" si="17"/>
        <v>0.4285714286</v>
      </c>
      <c r="AR17" s="7">
        <f t="shared" si="18"/>
        <v>10.8</v>
      </c>
    </row>
    <row r="18">
      <c r="A18" s="1" t="s">
        <v>260</v>
      </c>
      <c r="B18" s="1">
        <v>5.0</v>
      </c>
      <c r="C18" s="7">
        <f>sumifs('X-Risk'!$F$1:$F1000,'X-Risk'!$C$1:$C1000,$A18)</f>
        <v>9</v>
      </c>
      <c r="D18" s="7">
        <f>sumifs('X-Risk'!$G$1:$G1000,'X-Risk'!$C$1:$C1000,$A18)</f>
        <v>2</v>
      </c>
      <c r="E18" s="7">
        <f>sumifs('X-Risk'!$H$1:$H1000,'X-Risk'!$C$1:$C1000,$A18)</f>
        <v>2</v>
      </c>
      <c r="F18" s="17">
        <f t="shared" si="1"/>
        <v>5.6</v>
      </c>
      <c r="G18" s="18">
        <f>countifs(PrelimRaw!$C$1:$C1000,14,PrelimRaw!$F$1:$F1000,$A18,PrelimRaw!$J$1:$J1000,"X")</f>
        <v>6</v>
      </c>
      <c r="H18" s="19">
        <f t="shared" si="2"/>
        <v>0.6666666667</v>
      </c>
      <c r="I18" s="17">
        <f t="shared" si="3"/>
        <v>17.6</v>
      </c>
      <c r="J18" s="7">
        <f>sumifs(Math!$F$1:$F1000,Math!$C$1:$C1000,$A18)</f>
        <v>12</v>
      </c>
      <c r="K18" s="7">
        <f>sumifs(Math!$G$1:$G1000,Math!$C$1:$C1000,$A18)</f>
        <v>3</v>
      </c>
      <c r="L18" s="7">
        <f>sumifs(Math!$H$1:$H1000,Math!$C$1:$C1000,$A18)</f>
        <v>1</v>
      </c>
      <c r="M18" s="7">
        <f t="shared" si="4"/>
        <v>8.8</v>
      </c>
      <c r="N18" s="12">
        <f>countifs(PrelimRaw!$C$1:$C1000,14,PrelimRaw!$F$1:$F1000,$A18,PrelimRaw!$J$1:$J1000,"M")</f>
        <v>11</v>
      </c>
      <c r="O18" s="8">
        <f t="shared" si="5"/>
        <v>0.9166666667</v>
      </c>
      <c r="P18" s="7">
        <f t="shared" si="6"/>
        <v>30.8</v>
      </c>
      <c r="Q18" s="7">
        <f>sumifs(Chemistry!$F$1:$F1000,Chemistry!$C$1:$C1000,$A18)</f>
        <v>7</v>
      </c>
      <c r="R18" s="7">
        <f>sumifs(Chemistry!$G$1:$G1000,Chemistry!$C$1:$C1000,$A18)</f>
        <v>2</v>
      </c>
      <c r="S18" s="7">
        <f>sumifs(Chemistry!$H$1:$H1000,Chemistry!$C$1:$C1000,$A18)</f>
        <v>0</v>
      </c>
      <c r="T18" s="17">
        <f t="shared" si="7"/>
        <v>5.6</v>
      </c>
      <c r="U18" s="18">
        <f>countifs(PrelimRaw!$C$1:$C1000,14,PrelimRaw!$F$1:$F1000,$A18,PrelimRaw!$J$1:$J1000,"C")</f>
        <v>3</v>
      </c>
      <c r="V18" s="19">
        <f t="shared" si="8"/>
        <v>0.4285714286</v>
      </c>
      <c r="W18" s="17">
        <f t="shared" si="9"/>
        <v>11.6</v>
      </c>
      <c r="X18" s="7">
        <f>sumifs(EarthSpace!$F$1:$F1000,EarthSpace!$C$1:$C1000,$A18)</f>
        <v>11</v>
      </c>
      <c r="Y18" s="7">
        <f>sumifs(EarthSpace!$G$1:$G1000,EarthSpace!$C$1:$C1000,$A18)</f>
        <v>1</v>
      </c>
      <c r="Z18" s="7">
        <f>sumifs(EarthSpace!$H$1:$H1000,EarthSpace!$C$1:$C1000,$A18)</f>
        <v>1</v>
      </c>
      <c r="AA18" s="7">
        <f t="shared" si="10"/>
        <v>8</v>
      </c>
      <c r="AB18" s="12">
        <f>countifs(PrelimRaw!$C$1:$C1000,14,PrelimRaw!$F$1:$F1000,$A18,PrelimRaw!$J$1:$J1000,"E")</f>
        <v>5</v>
      </c>
      <c r="AC18" s="8">
        <f t="shared" si="11"/>
        <v>0.4545454545</v>
      </c>
      <c r="AD18" s="7">
        <f t="shared" si="12"/>
        <v>18</v>
      </c>
      <c r="AE18" s="7">
        <f>sumifs(Biology!$F$1:$F1000,Biology!$C$1:$C1000,$A18)</f>
        <v>7</v>
      </c>
      <c r="AF18" s="7">
        <f>sumifs(Biology!$G$1:$G1000,Biology!$C$1:$C1000,$A18)</f>
        <v>6</v>
      </c>
      <c r="AG18" s="7">
        <f>sumifs(Biology!$H$1:$H1000,Biology!$C$1:$C1000,$A18)</f>
        <v>0</v>
      </c>
      <c r="AH18" s="17">
        <f t="shared" si="13"/>
        <v>5.6</v>
      </c>
      <c r="AI18" s="18">
        <f>countifs(PrelimRaw!$C$1:$C1000,14,PrelimRaw!$F$1:$F1000,$A18,PrelimRaw!$J$1:$J1000,"B")</f>
        <v>6</v>
      </c>
      <c r="AJ18" s="19">
        <f t="shared" si="14"/>
        <v>0.8571428571</v>
      </c>
      <c r="AK18" s="17">
        <f t="shared" si="15"/>
        <v>17.6</v>
      </c>
      <c r="AL18" s="7">
        <f>sumifs(Physics!$F$1:$F1000,Physics!$C$1:$C1000,$A18)</f>
        <v>7</v>
      </c>
      <c r="AM18" s="7">
        <f>sumifs(Physics!$G$1:$G1000,Physics!$C$1:$C1000,$A18)</f>
        <v>4</v>
      </c>
      <c r="AN18" s="7">
        <f>sumifs(Physics!$H$1:$H1000,Physics!$C$1:$C1000,$A18)</f>
        <v>1</v>
      </c>
      <c r="AO18" s="7">
        <f t="shared" si="16"/>
        <v>4.8</v>
      </c>
      <c r="AP18" s="12">
        <f>countifs(PrelimRaw!$C$1:$C1000,14,PrelimRaw!$F$1:$F1000,$A18,PrelimRaw!$J$1:$J1000,"P")</f>
        <v>3</v>
      </c>
      <c r="AQ18" s="8">
        <f t="shared" si="17"/>
        <v>0.4285714286</v>
      </c>
      <c r="AR18" s="7">
        <f t="shared" si="18"/>
        <v>10.8</v>
      </c>
    </row>
    <row r="19">
      <c r="A19" s="1" t="s">
        <v>261</v>
      </c>
      <c r="B19" s="1">
        <v>5.0</v>
      </c>
      <c r="C19" s="7">
        <f>sumifs('X-Risk'!$F$1:$F1000,'X-Risk'!$C$1:$C1000,$A19)</f>
        <v>9</v>
      </c>
      <c r="D19" s="7">
        <f>sumifs('X-Risk'!$G$1:$G1000,'X-Risk'!$C$1:$C1000,$A19)</f>
        <v>5</v>
      </c>
      <c r="E19" s="7">
        <f>sumifs('X-Risk'!$H$1:$H1000,'X-Risk'!$C$1:$C1000,$A19)</f>
        <v>1</v>
      </c>
      <c r="F19" s="17">
        <f t="shared" si="1"/>
        <v>6.4</v>
      </c>
      <c r="G19" s="18">
        <f>countifs(PrelimRaw!$C$1:$C1000,14,PrelimRaw!$F$1:$F1000,$A19,PrelimRaw!$J$1:$J1000,"X")</f>
        <v>6</v>
      </c>
      <c r="H19" s="19">
        <f t="shared" si="2"/>
        <v>0.6666666667</v>
      </c>
      <c r="I19" s="17">
        <f t="shared" si="3"/>
        <v>18.4</v>
      </c>
      <c r="J19" s="7">
        <f>sumifs(Math!$F$1:$F1000,Math!$C$1:$C1000,$A19)</f>
        <v>10</v>
      </c>
      <c r="K19" s="7">
        <f>sumifs(Math!$G$1:$G1000,Math!$C$1:$C1000,$A19)</f>
        <v>6</v>
      </c>
      <c r="L19" s="7">
        <f>sumifs(Math!$H$1:$H1000,Math!$C$1:$C1000,$A19)</f>
        <v>0</v>
      </c>
      <c r="M19" s="7">
        <f t="shared" si="4"/>
        <v>8</v>
      </c>
      <c r="N19" s="12">
        <f>countifs(PrelimRaw!$C$1:$C1000,14,PrelimRaw!$F$1:$F1000,$A19,PrelimRaw!$J$1:$J1000,"M")</f>
        <v>9</v>
      </c>
      <c r="O19" s="8">
        <f t="shared" si="5"/>
        <v>0.9</v>
      </c>
      <c r="P19" s="7">
        <f t="shared" si="6"/>
        <v>26</v>
      </c>
      <c r="Q19" s="7">
        <f>sumifs(Chemistry!$F$1:$F1000,Chemistry!$C$1:$C1000,$A19)</f>
        <v>12</v>
      </c>
      <c r="R19" s="7">
        <f>sumifs(Chemistry!$G$1:$G1000,Chemistry!$C$1:$C1000,$A19)</f>
        <v>4</v>
      </c>
      <c r="S19" s="7">
        <f>sumifs(Chemistry!$H$1:$H1000,Chemistry!$C$1:$C1000,$A19)</f>
        <v>1</v>
      </c>
      <c r="T19" s="17">
        <f t="shared" si="7"/>
        <v>8.8</v>
      </c>
      <c r="U19" s="18">
        <f>countifs(PrelimRaw!$C$1:$C1000,14,PrelimRaw!$F$1:$F1000,$A19,PrelimRaw!$J$1:$J1000,"C")</f>
        <v>6</v>
      </c>
      <c r="V19" s="19">
        <f t="shared" si="8"/>
        <v>0.5</v>
      </c>
      <c r="W19" s="17">
        <f t="shared" si="9"/>
        <v>20.8</v>
      </c>
      <c r="X19" s="7">
        <f>sumifs(EarthSpace!$F$1:$F1000,EarthSpace!$C$1:$C1000,$A19)</f>
        <v>5</v>
      </c>
      <c r="Y19" s="7">
        <f>sumifs(EarthSpace!$G$1:$G1000,EarthSpace!$C$1:$C1000,$A19)</f>
        <v>10</v>
      </c>
      <c r="Z19" s="7">
        <f>sumifs(EarthSpace!$H$1:$H1000,EarthSpace!$C$1:$C1000,$A19)</f>
        <v>1</v>
      </c>
      <c r="AA19" s="7">
        <f t="shared" si="10"/>
        <v>3.2</v>
      </c>
      <c r="AB19" s="12">
        <f>countifs(PrelimRaw!$C$1:$C1000,14,PrelimRaw!$F$1:$F1000,$A19,PrelimRaw!$J$1:$J1000,"E")</f>
        <v>4</v>
      </c>
      <c r="AC19" s="8">
        <f t="shared" si="11"/>
        <v>0.8</v>
      </c>
      <c r="AD19" s="7">
        <f t="shared" si="12"/>
        <v>11.2</v>
      </c>
      <c r="AE19" s="7">
        <f>sumifs(Biology!$F$1:$F1000,Biology!$C$1:$C1000,$A19)</f>
        <v>9</v>
      </c>
      <c r="AF19" s="7">
        <f>sumifs(Biology!$G$1:$G1000,Biology!$C$1:$C1000,$A19)</f>
        <v>7</v>
      </c>
      <c r="AG19" s="7">
        <f>sumifs(Biology!$H$1:$H1000,Biology!$C$1:$C1000,$A19)</f>
        <v>2</v>
      </c>
      <c r="AH19" s="17">
        <f t="shared" si="13"/>
        <v>5.6</v>
      </c>
      <c r="AI19" s="18">
        <f>countifs(PrelimRaw!$C$1:$C1000,14,PrelimRaw!$F$1:$F1000,$A19,PrelimRaw!$J$1:$J1000,"B")</f>
        <v>3</v>
      </c>
      <c r="AJ19" s="19">
        <f t="shared" si="14"/>
        <v>0.3333333333</v>
      </c>
      <c r="AK19" s="17">
        <f t="shared" si="15"/>
        <v>11.6</v>
      </c>
      <c r="AL19" s="7">
        <f>sumifs(Physics!$F$1:$F1000,Physics!$C$1:$C1000,$A19)</f>
        <v>11</v>
      </c>
      <c r="AM19" s="7">
        <f>sumifs(Physics!$G$1:$G1000,Physics!$C$1:$C1000,$A19)</f>
        <v>3</v>
      </c>
      <c r="AN19" s="7">
        <f>sumifs(Physics!$H$1:$H1000,Physics!$C$1:$C1000,$A19)</f>
        <v>1</v>
      </c>
      <c r="AO19" s="7">
        <f t="shared" si="16"/>
        <v>8</v>
      </c>
      <c r="AP19" s="12">
        <f>countifs(PrelimRaw!$C$1:$C1000,14,PrelimRaw!$F$1:$F1000,$A19,PrelimRaw!$J$1:$J1000,"P")</f>
        <v>5</v>
      </c>
      <c r="AQ19" s="8">
        <f t="shared" si="17"/>
        <v>0.4545454545</v>
      </c>
      <c r="AR19" s="7">
        <f t="shared" si="18"/>
        <v>18</v>
      </c>
    </row>
    <row r="20">
      <c r="A20" s="1" t="s">
        <v>262</v>
      </c>
      <c r="B20" s="1">
        <v>5.0</v>
      </c>
      <c r="C20" s="7">
        <f>sumifs('X-Risk'!$F$1:$F1000,'X-Risk'!$C$1:$C1000,$A20)</f>
        <v>13</v>
      </c>
      <c r="D20" s="7">
        <f>sumifs('X-Risk'!$G$1:$G1000,'X-Risk'!$C$1:$C1000,$A20)</f>
        <v>1</v>
      </c>
      <c r="E20" s="7">
        <f>sumifs('X-Risk'!$H$1:$H1000,'X-Risk'!$C$1:$C1000,$A20)</f>
        <v>2</v>
      </c>
      <c r="F20" s="17">
        <f t="shared" si="1"/>
        <v>8.8</v>
      </c>
      <c r="G20" s="18">
        <f>countifs(PrelimRaw!$C$1:$C1000,14,PrelimRaw!$F$1:$F1000,$A20,PrelimRaw!$J$1:$J1000,"X")</f>
        <v>10</v>
      </c>
      <c r="H20" s="19">
        <f t="shared" si="2"/>
        <v>0.7692307692</v>
      </c>
      <c r="I20" s="17">
        <f t="shared" si="3"/>
        <v>28.8</v>
      </c>
      <c r="J20" s="7">
        <f>sumifs(Math!$F$1:$F1000,Math!$C$1:$C1000,$A20)</f>
        <v>5</v>
      </c>
      <c r="K20" s="7">
        <f>sumifs(Math!$G$1:$G1000,Math!$C$1:$C1000,$A20)</f>
        <v>6</v>
      </c>
      <c r="L20" s="7">
        <f>sumifs(Math!$H$1:$H1000,Math!$C$1:$C1000,$A20)</f>
        <v>1</v>
      </c>
      <c r="M20" s="7">
        <f t="shared" si="4"/>
        <v>3.2</v>
      </c>
      <c r="N20" s="12">
        <f>countifs(PrelimRaw!$C$1:$C1000,14,PrelimRaw!$F$1:$F1000,$A20,PrelimRaw!$J$1:$J1000,"M")</f>
        <v>2</v>
      </c>
      <c r="O20" s="8">
        <f t="shared" si="5"/>
        <v>0.4</v>
      </c>
      <c r="P20" s="7">
        <f t="shared" si="6"/>
        <v>7.2</v>
      </c>
      <c r="Q20" s="7">
        <f>sumifs(Chemistry!$F$1:$F1000,Chemistry!$C$1:$C1000,$A20)</f>
        <v>8</v>
      </c>
      <c r="R20" s="7">
        <f>sumifs(Chemistry!$G$1:$G1000,Chemistry!$C$1:$C1000,$A20)</f>
        <v>4</v>
      </c>
      <c r="S20" s="7">
        <f>sumifs(Chemistry!$H$1:$H1000,Chemistry!$C$1:$C1000,$A20)</f>
        <v>4</v>
      </c>
      <c r="T20" s="17">
        <f t="shared" si="7"/>
        <v>3.2</v>
      </c>
      <c r="U20" s="18">
        <f>countifs(PrelimRaw!$C$1:$C1000,14,PrelimRaw!$F$1:$F1000,$A20,PrelimRaw!$J$1:$J1000,"C")</f>
        <v>4</v>
      </c>
      <c r="V20" s="19">
        <f t="shared" si="8"/>
        <v>0.5</v>
      </c>
      <c r="W20" s="17">
        <f t="shared" si="9"/>
        <v>11.2</v>
      </c>
      <c r="X20" s="7">
        <f>sumifs(EarthSpace!$F$1:$F1000,EarthSpace!$C$1:$C1000,$A20)</f>
        <v>12</v>
      </c>
      <c r="Y20" s="7">
        <f>sumifs(EarthSpace!$G$1:$G1000,EarthSpace!$C$1:$C1000,$A20)</f>
        <v>3</v>
      </c>
      <c r="Z20" s="7">
        <f>sumifs(EarthSpace!$H$1:$H1000,EarthSpace!$C$1:$C1000,$A20)</f>
        <v>1</v>
      </c>
      <c r="AA20" s="7">
        <f t="shared" si="10"/>
        <v>8.8</v>
      </c>
      <c r="AB20" s="12">
        <f>countifs(PrelimRaw!$C$1:$C1000,14,PrelimRaw!$F$1:$F1000,$A20,PrelimRaw!$J$1:$J1000,"E")</f>
        <v>6</v>
      </c>
      <c r="AC20" s="8">
        <f t="shared" si="11"/>
        <v>0.5</v>
      </c>
      <c r="AD20" s="7">
        <f t="shared" si="12"/>
        <v>20.8</v>
      </c>
      <c r="AE20" s="7">
        <f>sumifs(Biology!$F$1:$F1000,Biology!$C$1:$C1000,$A20)</f>
        <v>9</v>
      </c>
      <c r="AF20" s="7">
        <f>sumifs(Biology!$G$1:$G1000,Biology!$C$1:$C1000,$A20)</f>
        <v>5</v>
      </c>
      <c r="AG20" s="7">
        <f>sumifs(Biology!$H$1:$H1000,Biology!$C$1:$C1000,$A20)</f>
        <v>3</v>
      </c>
      <c r="AH20" s="17">
        <f t="shared" si="13"/>
        <v>4.8</v>
      </c>
      <c r="AI20" s="18">
        <f>countifs(PrelimRaw!$C$1:$C1000,14,PrelimRaw!$F$1:$F1000,$A20,PrelimRaw!$J$1:$J1000,"B")</f>
        <v>4</v>
      </c>
      <c r="AJ20" s="19">
        <f t="shared" si="14"/>
        <v>0.4444444444</v>
      </c>
      <c r="AK20" s="17">
        <f t="shared" si="15"/>
        <v>12.8</v>
      </c>
      <c r="AL20" s="7">
        <f>sumifs(Physics!$F$1:$F1000,Physics!$C$1:$C1000,$A20)</f>
        <v>11</v>
      </c>
      <c r="AM20" s="7">
        <f>sumifs(Physics!$G$1:$G1000,Physics!$C$1:$C1000,$A20)</f>
        <v>3</v>
      </c>
      <c r="AN20" s="7">
        <f>sumifs(Physics!$H$1:$H1000,Physics!$C$1:$C1000,$A20)</f>
        <v>1</v>
      </c>
      <c r="AO20" s="7">
        <f t="shared" si="16"/>
        <v>8</v>
      </c>
      <c r="AP20" s="12">
        <f>countifs(PrelimRaw!$C$1:$C1000,14,PrelimRaw!$F$1:$F1000,$A20,PrelimRaw!$J$1:$J1000,"P")</f>
        <v>8</v>
      </c>
      <c r="AQ20" s="8">
        <f t="shared" si="17"/>
        <v>0.7272727273</v>
      </c>
      <c r="AR20" s="7">
        <f t="shared" si="18"/>
        <v>24</v>
      </c>
    </row>
    <row r="21">
      <c r="A21" s="1" t="s">
        <v>263</v>
      </c>
      <c r="B21" s="1">
        <v>5.0</v>
      </c>
      <c r="C21" s="7">
        <f>sumifs('X-Risk'!$F$1:$F1000,'X-Risk'!$C$1:$C1000,$A21)</f>
        <v>11</v>
      </c>
      <c r="D21" s="7">
        <f>sumifs('X-Risk'!$G$1:$G1000,'X-Risk'!$C$1:$C1000,$A21)</f>
        <v>3</v>
      </c>
      <c r="E21" s="7">
        <f>sumifs('X-Risk'!$H$1:$H1000,'X-Risk'!$C$1:$C1000,$A21)</f>
        <v>2</v>
      </c>
      <c r="F21" s="17">
        <f t="shared" si="1"/>
        <v>7.2</v>
      </c>
      <c r="G21" s="18">
        <f>countifs(PrelimRaw!$C$1:$C1000,14,PrelimRaw!$F$1:$F1000,$A21,PrelimRaw!$J$1:$J1000,"X")</f>
        <v>8</v>
      </c>
      <c r="H21" s="19">
        <f t="shared" si="2"/>
        <v>0.7272727273</v>
      </c>
      <c r="I21" s="17">
        <f t="shared" si="3"/>
        <v>23.2</v>
      </c>
      <c r="J21" s="7">
        <f>sumifs(Math!$F$1:$F1000,Math!$C$1:$C1000,$A21)</f>
        <v>9</v>
      </c>
      <c r="K21" s="7">
        <f>sumifs(Math!$G$1:$G1000,Math!$C$1:$C1000,$A21)</f>
        <v>8</v>
      </c>
      <c r="L21" s="7">
        <f>sumifs(Math!$H$1:$H1000,Math!$C$1:$C1000,$A21)</f>
        <v>1</v>
      </c>
      <c r="M21" s="7">
        <f t="shared" si="4"/>
        <v>6.4</v>
      </c>
      <c r="N21" s="12">
        <f>countifs(PrelimRaw!$C$1:$C1000,14,PrelimRaw!$F$1:$F1000,$A21,PrelimRaw!$J$1:$J1000,"M")</f>
        <v>5</v>
      </c>
      <c r="O21" s="8">
        <f t="shared" si="5"/>
        <v>0.5555555556</v>
      </c>
      <c r="P21" s="7">
        <f t="shared" si="6"/>
        <v>16.4</v>
      </c>
      <c r="Q21" s="7">
        <f>sumifs(Chemistry!$F$1:$F1000,Chemistry!$C$1:$C1000,$A21)</f>
        <v>8</v>
      </c>
      <c r="R21" s="7">
        <f>sumifs(Chemistry!$G$1:$G1000,Chemistry!$C$1:$C1000,$A21)</f>
        <v>4</v>
      </c>
      <c r="S21" s="7">
        <f>sumifs(Chemistry!$H$1:$H1000,Chemistry!$C$1:$C1000,$A21)</f>
        <v>1</v>
      </c>
      <c r="T21" s="17">
        <f t="shared" si="7"/>
        <v>5.6</v>
      </c>
      <c r="U21" s="18">
        <f>countifs(PrelimRaw!$C$1:$C1000,14,PrelimRaw!$F$1:$F1000,$A21,PrelimRaw!$J$1:$J1000,"C")</f>
        <v>7</v>
      </c>
      <c r="V21" s="19">
        <f t="shared" si="8"/>
        <v>0.875</v>
      </c>
      <c r="W21" s="17">
        <f t="shared" si="9"/>
        <v>19.6</v>
      </c>
      <c r="X21" s="7">
        <f>sumifs(EarthSpace!$F$1:$F1000,EarthSpace!$C$1:$C1000,$A21)</f>
        <v>10</v>
      </c>
      <c r="Y21" s="7">
        <f>sumifs(EarthSpace!$G$1:$G1000,EarthSpace!$C$1:$C1000,$A21)</f>
        <v>4</v>
      </c>
      <c r="Z21" s="7">
        <f>sumifs(EarthSpace!$H$1:$H1000,EarthSpace!$C$1:$C1000,$A21)</f>
        <v>2</v>
      </c>
      <c r="AA21" s="7">
        <f t="shared" si="10"/>
        <v>6.4</v>
      </c>
      <c r="AB21" s="12">
        <f>countifs(PrelimRaw!$C$1:$C1000,14,PrelimRaw!$F$1:$F1000,$A21,PrelimRaw!$J$1:$J1000,"E")</f>
        <v>3</v>
      </c>
      <c r="AC21" s="8">
        <f t="shared" si="11"/>
        <v>0.3</v>
      </c>
      <c r="AD21" s="7">
        <f t="shared" si="12"/>
        <v>12.4</v>
      </c>
      <c r="AE21" s="7">
        <f>sumifs(Biology!$F$1:$F1000,Biology!$C$1:$C1000,$A21)</f>
        <v>9</v>
      </c>
      <c r="AF21" s="7">
        <f>sumifs(Biology!$G$1:$G1000,Biology!$C$1:$C1000,$A21)</f>
        <v>3</v>
      </c>
      <c r="AG21" s="7">
        <f>sumifs(Biology!$H$1:$H1000,Biology!$C$1:$C1000,$A21)</f>
        <v>2</v>
      </c>
      <c r="AH21" s="17">
        <f t="shared" si="13"/>
        <v>5.6</v>
      </c>
      <c r="AI21" s="18">
        <f>countifs(PrelimRaw!$C$1:$C1000,14,PrelimRaw!$F$1:$F1000,$A21,PrelimRaw!$J$1:$J1000,"B")</f>
        <v>7</v>
      </c>
      <c r="AJ21" s="19">
        <f t="shared" si="14"/>
        <v>0.7777777778</v>
      </c>
      <c r="AK21" s="17">
        <f t="shared" si="15"/>
        <v>19.6</v>
      </c>
      <c r="AL21" s="7">
        <f>sumifs(Physics!$F$1:$F1000,Physics!$C$1:$C1000,$A21)</f>
        <v>9</v>
      </c>
      <c r="AM21" s="7">
        <f>sumifs(Physics!$G$1:$G1000,Physics!$C$1:$C1000,$A21)</f>
        <v>5</v>
      </c>
      <c r="AN21" s="7">
        <f>sumifs(Physics!$H$1:$H1000,Physics!$C$1:$C1000,$A21)</f>
        <v>3</v>
      </c>
      <c r="AO21" s="7">
        <f t="shared" si="16"/>
        <v>4.8</v>
      </c>
      <c r="AP21" s="12">
        <f>countifs(PrelimRaw!$C$1:$C1000,14,PrelimRaw!$F$1:$F1000,$A21,PrelimRaw!$J$1:$J1000,"P")</f>
        <v>3</v>
      </c>
      <c r="AQ21" s="8">
        <f t="shared" si="17"/>
        <v>0.3333333333</v>
      </c>
      <c r="AR21" s="7">
        <f t="shared" si="18"/>
        <v>10.8</v>
      </c>
    </row>
    <row r="22">
      <c r="A22" s="1" t="s">
        <v>264</v>
      </c>
      <c r="B22" s="1">
        <v>5.0</v>
      </c>
      <c r="C22" s="7">
        <f>sumifs('X-Risk'!$F$1:$F1000,'X-Risk'!$C$1:$C1000,$A22)</f>
        <v>9</v>
      </c>
      <c r="D22" s="7">
        <f>sumifs('X-Risk'!$G$1:$G1000,'X-Risk'!$C$1:$C1000,$A22)</f>
        <v>3</v>
      </c>
      <c r="E22" s="7">
        <f>sumifs('X-Risk'!$H$1:$H1000,'X-Risk'!$C$1:$C1000,$A22)</f>
        <v>1</v>
      </c>
      <c r="F22" s="17">
        <f t="shared" si="1"/>
        <v>6.4</v>
      </c>
      <c r="G22" s="18">
        <f>countifs(PrelimRaw!$C$1:$C1000,14,PrelimRaw!$F$1:$F1000,$A22,PrelimRaw!$J$1:$J1000,"X")</f>
        <v>5</v>
      </c>
      <c r="H22" s="19">
        <f t="shared" si="2"/>
        <v>0.5555555556</v>
      </c>
      <c r="I22" s="17">
        <f t="shared" si="3"/>
        <v>16.4</v>
      </c>
      <c r="J22" s="7">
        <f>sumifs(Math!$F$1:$F1000,Math!$C$1:$C1000,$A22)</f>
        <v>10</v>
      </c>
      <c r="K22" s="7">
        <f>sumifs(Math!$G$1:$G1000,Math!$C$1:$C1000,$A22)</f>
        <v>6</v>
      </c>
      <c r="L22" s="7">
        <f>sumifs(Math!$H$1:$H1000,Math!$C$1:$C1000,$A22)</f>
        <v>0</v>
      </c>
      <c r="M22" s="7">
        <f t="shared" si="4"/>
        <v>8</v>
      </c>
      <c r="N22" s="12">
        <f>countifs(PrelimRaw!$C$1:$C1000,14,PrelimRaw!$F$1:$F1000,$A22,PrelimRaw!$J$1:$J1000,"M")</f>
        <v>6</v>
      </c>
      <c r="O22" s="8">
        <f t="shared" si="5"/>
        <v>0.6</v>
      </c>
      <c r="P22" s="7">
        <f t="shared" si="6"/>
        <v>20</v>
      </c>
      <c r="Q22" s="7">
        <f>sumifs(Chemistry!$F$1:$F1000,Chemistry!$C$1:$C1000,$A22)</f>
        <v>9</v>
      </c>
      <c r="R22" s="7">
        <f>sumifs(Chemistry!$G$1:$G1000,Chemistry!$C$1:$C1000,$A22)</f>
        <v>1</v>
      </c>
      <c r="S22" s="7">
        <f>sumifs(Chemistry!$H$1:$H1000,Chemistry!$C$1:$C1000,$A22)</f>
        <v>0</v>
      </c>
      <c r="T22" s="17">
        <f t="shared" si="7"/>
        <v>7.2</v>
      </c>
      <c r="U22" s="18">
        <f>countifs(PrelimRaw!$C$1:$C1000,14,PrelimRaw!$F$1:$F1000,$A22,PrelimRaw!$J$1:$J1000,"C")</f>
        <v>3</v>
      </c>
      <c r="V22" s="19">
        <f t="shared" si="8"/>
        <v>0.3333333333</v>
      </c>
      <c r="W22" s="17">
        <f t="shared" si="9"/>
        <v>13.2</v>
      </c>
      <c r="X22" s="7">
        <f>sumifs(EarthSpace!$F$1:$F1000,EarthSpace!$C$1:$C1000,$A22)</f>
        <v>7</v>
      </c>
      <c r="Y22" s="7">
        <f>sumifs(EarthSpace!$G$1:$G1000,EarthSpace!$C$1:$C1000,$A22)</f>
        <v>6</v>
      </c>
      <c r="Z22" s="7">
        <f>sumifs(EarthSpace!$H$1:$H1000,EarthSpace!$C$1:$C1000,$A22)</f>
        <v>2</v>
      </c>
      <c r="AA22" s="7">
        <f t="shared" si="10"/>
        <v>4</v>
      </c>
      <c r="AB22" s="12">
        <f>countifs(PrelimRaw!$C$1:$C1000,14,PrelimRaw!$F$1:$F1000,$A22,PrelimRaw!$J$1:$J1000,"E")</f>
        <v>1</v>
      </c>
      <c r="AC22" s="8">
        <f t="shared" si="11"/>
        <v>0.1428571429</v>
      </c>
      <c r="AD22" s="7">
        <f t="shared" si="12"/>
        <v>6</v>
      </c>
      <c r="AE22" s="7">
        <f>sumifs(Biology!$F$1:$F1000,Biology!$C$1:$C1000,$A22)</f>
        <v>13</v>
      </c>
      <c r="AF22" s="7">
        <f>sumifs(Biology!$G$1:$G1000,Biology!$C$1:$C1000,$A22)</f>
        <v>4</v>
      </c>
      <c r="AG22" s="7">
        <f>sumifs(Biology!$H$1:$H1000,Biology!$C$1:$C1000,$A22)</f>
        <v>0</v>
      </c>
      <c r="AH22" s="17">
        <f t="shared" si="13"/>
        <v>10.4</v>
      </c>
      <c r="AI22" s="18">
        <f>countifs(PrelimRaw!$C$1:$C1000,14,PrelimRaw!$F$1:$F1000,$A22,PrelimRaw!$J$1:$J1000,"B")</f>
        <v>10</v>
      </c>
      <c r="AJ22" s="19">
        <f t="shared" si="14"/>
        <v>0.7692307692</v>
      </c>
      <c r="AK22" s="17">
        <f t="shared" si="15"/>
        <v>30.4</v>
      </c>
      <c r="AL22" s="7">
        <f>sumifs(Physics!$F$1:$F1000,Physics!$C$1:$C1000,$A22)</f>
        <v>9</v>
      </c>
      <c r="AM22" s="7">
        <f>sumifs(Physics!$G$1:$G1000,Physics!$C$1:$C1000,$A22)</f>
        <v>3</v>
      </c>
      <c r="AN22" s="7">
        <f>sumifs(Physics!$H$1:$H1000,Physics!$C$1:$C1000,$A22)</f>
        <v>0</v>
      </c>
      <c r="AO22" s="7">
        <f t="shared" si="16"/>
        <v>7.2</v>
      </c>
      <c r="AP22" s="12">
        <f>countifs(PrelimRaw!$C$1:$C1000,14,PrelimRaw!$F$1:$F1000,$A22,PrelimRaw!$J$1:$J1000,"P")</f>
        <v>3</v>
      </c>
      <c r="AQ22" s="8">
        <f t="shared" si="17"/>
        <v>0.3333333333</v>
      </c>
      <c r="AR22" s="7">
        <f t="shared" si="18"/>
        <v>13.2</v>
      </c>
    </row>
    <row r="23">
      <c r="A23" s="1" t="s">
        <v>265</v>
      </c>
      <c r="B23" s="1">
        <v>5.0</v>
      </c>
      <c r="C23" s="7">
        <f>sumifs('X-Risk'!$F$1:$F1000,'X-Risk'!$C$1:$C1000,$A23)</f>
        <v>10</v>
      </c>
      <c r="D23" s="7">
        <f>sumifs('X-Risk'!$G$1:$G1000,'X-Risk'!$C$1:$C1000,$A23)</f>
        <v>3</v>
      </c>
      <c r="E23" s="7">
        <f>sumifs('X-Risk'!$H$1:$H1000,'X-Risk'!$C$1:$C1000,$A23)</f>
        <v>0</v>
      </c>
      <c r="F23" s="17">
        <f t="shared" si="1"/>
        <v>8</v>
      </c>
      <c r="G23" s="18">
        <f>countifs(PrelimRaw!$C$1:$C1000,14,PrelimRaw!$F$1:$F1000,$A23,PrelimRaw!$J$1:$J1000,"X")</f>
        <v>7</v>
      </c>
      <c r="H23" s="19">
        <f t="shared" si="2"/>
        <v>0.7</v>
      </c>
      <c r="I23" s="17">
        <f t="shared" si="3"/>
        <v>22</v>
      </c>
      <c r="J23" s="7">
        <f>sumifs(Math!$F$1:$F1000,Math!$C$1:$C1000,$A23)</f>
        <v>5</v>
      </c>
      <c r="K23" s="7">
        <f>sumifs(Math!$G$1:$G1000,Math!$C$1:$C1000,$A23)</f>
        <v>8</v>
      </c>
      <c r="L23" s="7">
        <f>sumifs(Math!$H$1:$H1000,Math!$C$1:$C1000,$A23)</f>
        <v>2</v>
      </c>
      <c r="M23" s="7">
        <f t="shared" si="4"/>
        <v>2.4</v>
      </c>
      <c r="N23" s="12">
        <f>countifs(PrelimRaw!$C$1:$C1000,14,PrelimRaw!$F$1:$F1000,$A23,PrelimRaw!$J$1:$J1000,"M")</f>
        <v>3</v>
      </c>
      <c r="O23" s="8">
        <f t="shared" si="5"/>
        <v>0.6</v>
      </c>
      <c r="P23" s="7">
        <f t="shared" si="6"/>
        <v>8.4</v>
      </c>
      <c r="Q23" s="7">
        <f>sumifs(Chemistry!$F$1:$F1000,Chemistry!$C$1:$C1000,$A23)</f>
        <v>15</v>
      </c>
      <c r="R23" s="7">
        <f>sumifs(Chemistry!$G$1:$G1000,Chemistry!$C$1:$C1000,$A23)</f>
        <v>1</v>
      </c>
      <c r="S23" s="7">
        <f>sumifs(Chemistry!$H$1:$H1000,Chemistry!$C$1:$C1000,$A23)</f>
        <v>4</v>
      </c>
      <c r="T23" s="17">
        <f t="shared" si="7"/>
        <v>8.8</v>
      </c>
      <c r="U23" s="18">
        <f>countifs(PrelimRaw!$C$1:$C1000,14,PrelimRaw!$F$1:$F1000,$A23,PrelimRaw!$J$1:$J1000,"C")</f>
        <v>8</v>
      </c>
      <c r="V23" s="19">
        <f t="shared" si="8"/>
        <v>0.5333333333</v>
      </c>
      <c r="W23" s="17">
        <f t="shared" si="9"/>
        <v>24.8</v>
      </c>
      <c r="X23" s="7">
        <f>sumifs(EarthSpace!$F$1:$F1000,EarthSpace!$C$1:$C1000,$A23)</f>
        <v>6</v>
      </c>
      <c r="Y23" s="7">
        <f>sumifs(EarthSpace!$G$1:$G1000,EarthSpace!$C$1:$C1000,$A23)</f>
        <v>6</v>
      </c>
      <c r="Z23" s="7">
        <f>sumifs(EarthSpace!$H$1:$H1000,EarthSpace!$C$1:$C1000,$A23)</f>
        <v>2</v>
      </c>
      <c r="AA23" s="7">
        <f t="shared" si="10"/>
        <v>3.2</v>
      </c>
      <c r="AB23" s="12">
        <f>countifs(PrelimRaw!$C$1:$C1000,14,PrelimRaw!$F$1:$F1000,$A23,PrelimRaw!$J$1:$J1000,"E")</f>
        <v>5</v>
      </c>
      <c r="AC23" s="8">
        <f t="shared" si="11"/>
        <v>0.8333333333</v>
      </c>
      <c r="AD23" s="7">
        <f t="shared" si="12"/>
        <v>13.2</v>
      </c>
      <c r="AE23" s="7">
        <f>sumifs(Biology!$F$1:$F1000,Biology!$C$1:$C1000,$A23)</f>
        <v>10</v>
      </c>
      <c r="AF23" s="7">
        <f>sumifs(Biology!$G$1:$G1000,Biology!$C$1:$C1000,$A23)</f>
        <v>4</v>
      </c>
      <c r="AG23" s="7">
        <f>sumifs(Biology!$H$1:$H1000,Biology!$C$1:$C1000,$A23)</f>
        <v>3</v>
      </c>
      <c r="AH23" s="17">
        <f t="shared" si="13"/>
        <v>5.6</v>
      </c>
      <c r="AI23" s="18">
        <f>countifs(PrelimRaw!$C$1:$C1000,14,PrelimRaw!$F$1:$F1000,$A23,PrelimRaw!$J$1:$J1000,"B")</f>
        <v>4</v>
      </c>
      <c r="AJ23" s="19">
        <f t="shared" si="14"/>
        <v>0.4</v>
      </c>
      <c r="AK23" s="17">
        <f t="shared" si="15"/>
        <v>13.6</v>
      </c>
      <c r="AL23" s="7">
        <f>sumifs(Physics!$F$1:$F1000,Physics!$C$1:$C1000,$A23)</f>
        <v>9</v>
      </c>
      <c r="AM23" s="7">
        <f>sumifs(Physics!$G$1:$G1000,Physics!$C$1:$C1000,$A23)</f>
        <v>4</v>
      </c>
      <c r="AN23" s="7">
        <f>sumifs(Physics!$H$1:$H1000,Physics!$C$1:$C1000,$A23)</f>
        <v>3</v>
      </c>
      <c r="AO23" s="7">
        <f t="shared" si="16"/>
        <v>4.8</v>
      </c>
      <c r="AP23" s="12">
        <f>countifs(PrelimRaw!$C$1:$C1000,14,PrelimRaw!$F$1:$F1000,$A23,PrelimRaw!$J$1:$J1000,"P")</f>
        <v>6</v>
      </c>
      <c r="AQ23" s="8">
        <f t="shared" si="17"/>
        <v>0.6666666667</v>
      </c>
      <c r="AR23" s="7">
        <f t="shared" si="18"/>
        <v>16.8</v>
      </c>
    </row>
    <row r="24">
      <c r="A24" s="1" t="s">
        <v>266</v>
      </c>
      <c r="B24" s="1">
        <v>5.0</v>
      </c>
      <c r="C24" s="7">
        <f>sumifs('X-Risk'!$F$1:$F1000,'X-Risk'!$C$1:$C1000,$A24)</f>
        <v>8</v>
      </c>
      <c r="D24" s="7">
        <f>sumifs('X-Risk'!$G$1:$G1000,'X-Risk'!$C$1:$C1000,$A24)</f>
        <v>3</v>
      </c>
      <c r="E24" s="7">
        <f>sumifs('X-Risk'!$H$1:$H1000,'X-Risk'!$C$1:$C1000,$A24)</f>
        <v>0</v>
      </c>
      <c r="F24" s="17">
        <f t="shared" si="1"/>
        <v>6.4</v>
      </c>
      <c r="G24" s="18">
        <f>countifs(PrelimRaw!$C$1:$C1000,14,PrelimRaw!$F$1:$F1000,$A24,PrelimRaw!$J$1:$J1000,"X")</f>
        <v>6</v>
      </c>
      <c r="H24" s="19">
        <f t="shared" si="2"/>
        <v>0.75</v>
      </c>
      <c r="I24" s="17">
        <f t="shared" si="3"/>
        <v>18.4</v>
      </c>
      <c r="J24" s="7">
        <f>sumifs(Math!$F$1:$F1000,Math!$C$1:$C1000,$A24)</f>
        <v>12</v>
      </c>
      <c r="K24" s="7">
        <f>sumifs(Math!$G$1:$G1000,Math!$C$1:$C1000,$A24)</f>
        <v>3</v>
      </c>
      <c r="L24" s="7">
        <f>sumifs(Math!$H$1:$H1000,Math!$C$1:$C1000,$A24)</f>
        <v>0</v>
      </c>
      <c r="M24" s="7">
        <f t="shared" si="4"/>
        <v>9.6</v>
      </c>
      <c r="N24" s="12">
        <f>countifs(PrelimRaw!$C$1:$C1000,14,PrelimRaw!$F$1:$F1000,$A24,PrelimRaw!$J$1:$J1000,"M")</f>
        <v>8</v>
      </c>
      <c r="O24" s="8">
        <f t="shared" si="5"/>
        <v>0.6666666667</v>
      </c>
      <c r="P24" s="7">
        <f t="shared" si="6"/>
        <v>25.6</v>
      </c>
      <c r="Q24" s="7">
        <f>sumifs(Chemistry!$F$1:$F1000,Chemistry!$C$1:$C1000,$A24)</f>
        <v>3</v>
      </c>
      <c r="R24" s="7">
        <f>sumifs(Chemistry!$G$1:$G1000,Chemistry!$C$1:$C1000,$A24)</f>
        <v>7</v>
      </c>
      <c r="S24" s="7">
        <f>sumifs(Chemistry!$H$1:$H1000,Chemistry!$C$1:$C1000,$A24)</f>
        <v>1</v>
      </c>
      <c r="T24" s="17">
        <f t="shared" si="7"/>
        <v>1.6</v>
      </c>
      <c r="U24" s="18">
        <f>countifs(PrelimRaw!$C$1:$C1000,14,PrelimRaw!$F$1:$F1000,$A24,PrelimRaw!$J$1:$J1000,"C")</f>
        <v>0</v>
      </c>
      <c r="V24" s="19">
        <f t="shared" si="8"/>
        <v>0</v>
      </c>
      <c r="W24" s="17">
        <f t="shared" si="9"/>
        <v>1.6</v>
      </c>
      <c r="X24" s="7">
        <f>sumifs(EarthSpace!$F$1:$F1000,EarthSpace!$C$1:$C1000,$A24)</f>
        <v>8</v>
      </c>
      <c r="Y24" s="7">
        <f>sumifs(EarthSpace!$G$1:$G1000,EarthSpace!$C$1:$C1000,$A24)</f>
        <v>7</v>
      </c>
      <c r="Z24" s="7">
        <f>sumifs(EarthSpace!$H$1:$H1000,EarthSpace!$C$1:$C1000,$A24)</f>
        <v>0</v>
      </c>
      <c r="AA24" s="7">
        <f t="shared" si="10"/>
        <v>6.4</v>
      </c>
      <c r="AB24" s="12">
        <f>countifs(PrelimRaw!$C$1:$C1000,14,PrelimRaw!$F$1:$F1000,$A24,PrelimRaw!$J$1:$J1000,"E")</f>
        <v>1</v>
      </c>
      <c r="AC24" s="8">
        <f t="shared" si="11"/>
        <v>0.125</v>
      </c>
      <c r="AD24" s="7">
        <f t="shared" si="12"/>
        <v>8.4</v>
      </c>
      <c r="AE24" s="7">
        <f>sumifs(Biology!$F$1:$F1000,Biology!$C$1:$C1000,$A24)</f>
        <v>10</v>
      </c>
      <c r="AF24" s="7">
        <f>sumifs(Biology!$G$1:$G1000,Biology!$C$1:$C1000,$A24)</f>
        <v>6</v>
      </c>
      <c r="AG24" s="7">
        <f>sumifs(Biology!$H$1:$H1000,Biology!$C$1:$C1000,$A24)</f>
        <v>0</v>
      </c>
      <c r="AH24" s="17">
        <f t="shared" si="13"/>
        <v>8</v>
      </c>
      <c r="AI24" s="18">
        <f>countifs(PrelimRaw!$C$1:$C1000,14,PrelimRaw!$F$1:$F1000,$A24,PrelimRaw!$J$1:$J1000,"B")</f>
        <v>7</v>
      </c>
      <c r="AJ24" s="19">
        <f t="shared" si="14"/>
        <v>0.7</v>
      </c>
      <c r="AK24" s="17">
        <f t="shared" si="15"/>
        <v>22</v>
      </c>
      <c r="AL24" s="7">
        <f>sumifs(Physics!$F$1:$F1000,Physics!$C$1:$C1000,$A24)</f>
        <v>9</v>
      </c>
      <c r="AM24" s="7">
        <f>sumifs(Physics!$G$1:$G1000,Physics!$C$1:$C1000,$A24)</f>
        <v>3</v>
      </c>
      <c r="AN24" s="7">
        <f>sumifs(Physics!$H$1:$H1000,Physics!$C$1:$C1000,$A24)</f>
        <v>0</v>
      </c>
      <c r="AO24" s="7">
        <f t="shared" si="16"/>
        <v>7.2</v>
      </c>
      <c r="AP24" s="12">
        <f>countifs(PrelimRaw!$C$1:$C1000,14,PrelimRaw!$F$1:$F1000,$A24,PrelimRaw!$J$1:$J1000,"P")</f>
        <v>7</v>
      </c>
      <c r="AQ24" s="8">
        <f t="shared" si="17"/>
        <v>0.7777777778</v>
      </c>
      <c r="AR24" s="7">
        <f t="shared" si="18"/>
        <v>21.2</v>
      </c>
    </row>
    <row r="25">
      <c r="A25" s="1" t="s">
        <v>267</v>
      </c>
      <c r="B25" s="1">
        <v>5.0</v>
      </c>
      <c r="C25" s="7">
        <f>sumifs('X-Risk'!$F$1:$F1000,'X-Risk'!$C$1:$C1000,$A25)</f>
        <v>10</v>
      </c>
      <c r="D25" s="7">
        <f>sumifs('X-Risk'!$G$1:$G1000,'X-Risk'!$C$1:$C1000,$A25)</f>
        <v>2</v>
      </c>
      <c r="E25" s="7">
        <f>sumifs('X-Risk'!$H$1:$H1000,'X-Risk'!$C$1:$C1000,$A25)</f>
        <v>0</v>
      </c>
      <c r="F25" s="17">
        <f t="shared" si="1"/>
        <v>8</v>
      </c>
      <c r="G25" s="18">
        <f>countifs(PrelimRaw!$C$1:$C1000,14,PrelimRaw!$F$1:$F1000,$A25,PrelimRaw!$J$1:$J1000,"X")</f>
        <v>7</v>
      </c>
      <c r="H25" s="19">
        <f t="shared" si="2"/>
        <v>0.7</v>
      </c>
      <c r="I25" s="17">
        <f t="shared" si="3"/>
        <v>22</v>
      </c>
      <c r="J25" s="7">
        <f>sumifs(Math!$F$1:$F1000,Math!$C$1:$C1000,$A25)</f>
        <v>6</v>
      </c>
      <c r="K25" s="7">
        <f>sumifs(Math!$G$1:$G1000,Math!$C$1:$C1000,$A25)</f>
        <v>4</v>
      </c>
      <c r="L25" s="7">
        <f>sumifs(Math!$H$1:$H1000,Math!$C$1:$C1000,$A25)</f>
        <v>0</v>
      </c>
      <c r="M25" s="7">
        <f t="shared" si="4"/>
        <v>4.8</v>
      </c>
      <c r="N25" s="12">
        <f>countifs(PrelimRaw!$C$1:$C1000,14,PrelimRaw!$F$1:$F1000,$A25,PrelimRaw!$J$1:$J1000,"M")</f>
        <v>4</v>
      </c>
      <c r="O25" s="8">
        <f t="shared" si="5"/>
        <v>0.6666666667</v>
      </c>
      <c r="P25" s="7">
        <f t="shared" si="6"/>
        <v>12.8</v>
      </c>
      <c r="Q25" s="7">
        <f>sumifs(Chemistry!$F$1:$F1000,Chemistry!$C$1:$C1000,$A25)</f>
        <v>8</v>
      </c>
      <c r="R25" s="7">
        <f>sumifs(Chemistry!$G$1:$G1000,Chemistry!$C$1:$C1000,$A25)</f>
        <v>5</v>
      </c>
      <c r="S25" s="7">
        <f>sumifs(Chemistry!$H$1:$H1000,Chemistry!$C$1:$C1000,$A25)</f>
        <v>1</v>
      </c>
      <c r="T25" s="17">
        <f t="shared" si="7"/>
        <v>5.6</v>
      </c>
      <c r="U25" s="18">
        <f>countifs(PrelimRaw!$C$1:$C1000,14,PrelimRaw!$F$1:$F1000,$A25,PrelimRaw!$J$1:$J1000,"C")</f>
        <v>5</v>
      </c>
      <c r="V25" s="19">
        <f t="shared" si="8"/>
        <v>0.625</v>
      </c>
      <c r="W25" s="17">
        <f t="shared" si="9"/>
        <v>15.6</v>
      </c>
      <c r="X25" s="7">
        <f>sumifs(EarthSpace!$F$1:$F1000,EarthSpace!$C$1:$C1000,$A25)</f>
        <v>12</v>
      </c>
      <c r="Y25" s="7">
        <f>sumifs(EarthSpace!$G$1:$G1000,EarthSpace!$C$1:$C1000,$A25)</f>
        <v>5</v>
      </c>
      <c r="Z25" s="7">
        <f>sumifs(EarthSpace!$H$1:$H1000,EarthSpace!$C$1:$C1000,$A25)</f>
        <v>1</v>
      </c>
      <c r="AA25" s="7">
        <f t="shared" si="10"/>
        <v>8.8</v>
      </c>
      <c r="AB25" s="12">
        <f>countifs(PrelimRaw!$C$1:$C1000,14,PrelimRaw!$F$1:$F1000,$A25,PrelimRaw!$J$1:$J1000,"E")</f>
        <v>6</v>
      </c>
      <c r="AC25" s="8">
        <f t="shared" si="11"/>
        <v>0.5</v>
      </c>
      <c r="AD25" s="7">
        <f t="shared" si="12"/>
        <v>20.8</v>
      </c>
      <c r="AE25" s="7">
        <f>sumifs(Biology!$F$1:$F1000,Biology!$C$1:$C1000,$A25)</f>
        <v>10</v>
      </c>
      <c r="AF25" s="7">
        <f>sumifs(Biology!$G$1:$G1000,Biology!$C$1:$C1000,$A25)</f>
        <v>1</v>
      </c>
      <c r="AG25" s="7">
        <f>sumifs(Biology!$H$1:$H1000,Biology!$C$1:$C1000,$A25)</f>
        <v>1</v>
      </c>
      <c r="AH25" s="17">
        <f t="shared" si="13"/>
        <v>7.2</v>
      </c>
      <c r="AI25" s="18">
        <f>countifs(PrelimRaw!$C$1:$C1000,14,PrelimRaw!$F$1:$F1000,$A25,PrelimRaw!$J$1:$J1000,"B")</f>
        <v>4</v>
      </c>
      <c r="AJ25" s="19">
        <f t="shared" si="14"/>
        <v>0.4</v>
      </c>
      <c r="AK25" s="17">
        <f t="shared" si="15"/>
        <v>15.2</v>
      </c>
      <c r="AL25" s="7">
        <f>sumifs(Physics!$F$1:$F1000,Physics!$C$1:$C1000,$A25)</f>
        <v>5</v>
      </c>
      <c r="AM25" s="7">
        <f>sumifs(Physics!$G$1:$G1000,Physics!$C$1:$C1000,$A25)</f>
        <v>5</v>
      </c>
      <c r="AN25" s="7">
        <f>sumifs(Physics!$H$1:$H1000,Physics!$C$1:$C1000,$A25)</f>
        <v>0</v>
      </c>
      <c r="AO25" s="7">
        <f t="shared" si="16"/>
        <v>4</v>
      </c>
      <c r="AP25" s="12">
        <f>countifs(PrelimRaw!$C$1:$C1000,14,PrelimRaw!$F$1:$F1000,$A25,PrelimRaw!$J$1:$J1000,"P")</f>
        <v>3</v>
      </c>
      <c r="AQ25" s="8">
        <f t="shared" si="17"/>
        <v>0.6</v>
      </c>
      <c r="AR25" s="7">
        <f t="shared" si="18"/>
        <v>10</v>
      </c>
    </row>
    <row r="26">
      <c r="A26" s="1" t="s">
        <v>268</v>
      </c>
      <c r="B26" s="1">
        <v>5.0</v>
      </c>
      <c r="C26" s="7">
        <f>sumifs('X-Risk'!$F$1:$F1000,'X-Risk'!$C$1:$C1000,$A26)</f>
        <v>10</v>
      </c>
      <c r="D26" s="7">
        <f>sumifs('X-Risk'!$G$1:$G1000,'X-Risk'!$C$1:$C1000,$A26)</f>
        <v>2</v>
      </c>
      <c r="E26" s="7">
        <f>sumifs('X-Risk'!$H$1:$H1000,'X-Risk'!$C$1:$C1000,$A26)</f>
        <v>1</v>
      </c>
      <c r="F26" s="17">
        <f t="shared" si="1"/>
        <v>7.2</v>
      </c>
      <c r="G26" s="18">
        <f>countifs(PrelimRaw!$C$1:$C1000,14,PrelimRaw!$F$1:$F1000,$A26,PrelimRaw!$J$1:$J1000,"X")</f>
        <v>5</v>
      </c>
      <c r="H26" s="19">
        <f t="shared" si="2"/>
        <v>0.5</v>
      </c>
      <c r="I26" s="17">
        <f t="shared" si="3"/>
        <v>17.2</v>
      </c>
      <c r="J26" s="7">
        <f>sumifs(Math!$F$1:$F1000,Math!$C$1:$C1000,$A26)</f>
        <v>12</v>
      </c>
      <c r="K26" s="7">
        <f>sumifs(Math!$G$1:$G1000,Math!$C$1:$C1000,$A26)</f>
        <v>5</v>
      </c>
      <c r="L26" s="7">
        <f>sumifs(Math!$H$1:$H1000,Math!$C$1:$C1000,$A26)</f>
        <v>0</v>
      </c>
      <c r="M26" s="7">
        <f t="shared" si="4"/>
        <v>9.6</v>
      </c>
      <c r="N26" s="12">
        <f>countifs(PrelimRaw!$C$1:$C1000,14,PrelimRaw!$F$1:$F1000,$A26,PrelimRaw!$J$1:$J1000,"M")</f>
        <v>7</v>
      </c>
      <c r="O26" s="8">
        <f t="shared" si="5"/>
        <v>0.5833333333</v>
      </c>
      <c r="P26" s="7">
        <f t="shared" si="6"/>
        <v>23.6</v>
      </c>
      <c r="Q26" s="7">
        <f>sumifs(Chemistry!$F$1:$F1000,Chemistry!$C$1:$C1000,$A26)</f>
        <v>12</v>
      </c>
      <c r="R26" s="7">
        <f>sumifs(Chemistry!$G$1:$G1000,Chemistry!$C$1:$C1000,$A26)</f>
        <v>4</v>
      </c>
      <c r="S26" s="7">
        <f>sumifs(Chemistry!$H$1:$H1000,Chemistry!$C$1:$C1000,$A26)</f>
        <v>0</v>
      </c>
      <c r="T26" s="17">
        <f t="shared" si="7"/>
        <v>9.6</v>
      </c>
      <c r="U26" s="18">
        <f>countifs(PrelimRaw!$C$1:$C1000,14,PrelimRaw!$F$1:$F1000,$A26,PrelimRaw!$J$1:$J1000,"C")</f>
        <v>6</v>
      </c>
      <c r="V26" s="19">
        <f t="shared" si="8"/>
        <v>0.5</v>
      </c>
      <c r="W26" s="17">
        <f t="shared" si="9"/>
        <v>21.6</v>
      </c>
      <c r="X26" s="7">
        <f>sumifs(EarthSpace!$F$1:$F1000,EarthSpace!$C$1:$C1000,$A26)</f>
        <v>7</v>
      </c>
      <c r="Y26" s="7">
        <f>sumifs(EarthSpace!$G$1:$G1000,EarthSpace!$C$1:$C1000,$A26)</f>
        <v>4</v>
      </c>
      <c r="Z26" s="7">
        <f>sumifs(EarthSpace!$H$1:$H1000,EarthSpace!$C$1:$C1000,$A26)</f>
        <v>0</v>
      </c>
      <c r="AA26" s="7">
        <f t="shared" si="10"/>
        <v>5.6</v>
      </c>
      <c r="AB26" s="12">
        <f>countifs(PrelimRaw!$C$1:$C1000,14,PrelimRaw!$F$1:$F1000,$A26,PrelimRaw!$J$1:$J1000,"E")</f>
        <v>1</v>
      </c>
      <c r="AC26" s="8">
        <f t="shared" si="11"/>
        <v>0.1428571429</v>
      </c>
      <c r="AD26" s="7">
        <f t="shared" si="12"/>
        <v>7.6</v>
      </c>
      <c r="AE26" s="7">
        <f>sumifs(Biology!$F$1:$F1000,Biology!$C$1:$C1000,$A26)</f>
        <v>7</v>
      </c>
      <c r="AF26" s="7">
        <f>sumifs(Biology!$G$1:$G1000,Biology!$C$1:$C1000,$A26)</f>
        <v>6</v>
      </c>
      <c r="AG26" s="7">
        <f>sumifs(Biology!$H$1:$H1000,Biology!$C$1:$C1000,$A26)</f>
        <v>0</v>
      </c>
      <c r="AH26" s="17">
        <f t="shared" si="13"/>
        <v>5.6</v>
      </c>
      <c r="AI26" s="18">
        <f>countifs(PrelimRaw!$C$1:$C1000,14,PrelimRaw!$F$1:$F1000,$A26,PrelimRaw!$J$1:$J1000,"B")</f>
        <v>2</v>
      </c>
      <c r="AJ26" s="19">
        <f t="shared" si="14"/>
        <v>0.2857142857</v>
      </c>
      <c r="AK26" s="17">
        <f t="shared" si="15"/>
        <v>9.6</v>
      </c>
      <c r="AL26" s="7">
        <f>sumifs(Physics!$F$1:$F1000,Physics!$C$1:$C1000,$A26)</f>
        <v>8</v>
      </c>
      <c r="AM26" s="7">
        <f>sumifs(Physics!$G$1:$G1000,Physics!$C$1:$C1000,$A26)</f>
        <v>5</v>
      </c>
      <c r="AN26" s="7">
        <f>sumifs(Physics!$H$1:$H1000,Physics!$C$1:$C1000,$A26)</f>
        <v>0</v>
      </c>
      <c r="AO26" s="7">
        <f t="shared" si="16"/>
        <v>6.4</v>
      </c>
      <c r="AP26" s="12">
        <f>countifs(PrelimRaw!$C$1:$C1000,14,PrelimRaw!$F$1:$F1000,$A26,PrelimRaw!$J$1:$J1000,"P")</f>
        <v>5</v>
      </c>
      <c r="AQ26" s="8">
        <f t="shared" si="17"/>
        <v>0.625</v>
      </c>
      <c r="AR26" s="7">
        <f t="shared" si="18"/>
        <v>16.4</v>
      </c>
    </row>
    <row r="27">
      <c r="A27" s="1" t="s">
        <v>269</v>
      </c>
      <c r="B27" s="1">
        <v>5.0</v>
      </c>
      <c r="C27" s="7">
        <f>sumifs('X-Risk'!$F$1:$F1000,'X-Risk'!$C$1:$C1000,$A27)</f>
        <v>12</v>
      </c>
      <c r="D27" s="7">
        <f>sumifs('X-Risk'!$G$1:$G1000,'X-Risk'!$C$1:$C1000,$A27)</f>
        <v>3</v>
      </c>
      <c r="E27" s="7">
        <f>sumifs('X-Risk'!$H$1:$H1000,'X-Risk'!$C$1:$C1000,$A27)</f>
        <v>1</v>
      </c>
      <c r="F27" s="17">
        <f t="shared" si="1"/>
        <v>8.8</v>
      </c>
      <c r="G27" s="18">
        <f>countifs(PrelimRaw!$C$1:$C1000,14,PrelimRaw!$F$1:$F1000,$A27,PrelimRaw!$J$1:$J1000,"X")</f>
        <v>6</v>
      </c>
      <c r="H27" s="19">
        <f t="shared" si="2"/>
        <v>0.5</v>
      </c>
      <c r="I27" s="17">
        <f t="shared" si="3"/>
        <v>20.8</v>
      </c>
      <c r="J27" s="7">
        <f>sumifs(Math!$F$1:$F1000,Math!$C$1:$C1000,$A27)</f>
        <v>9</v>
      </c>
      <c r="K27" s="7">
        <f>sumifs(Math!$G$1:$G1000,Math!$C$1:$C1000,$A27)</f>
        <v>5</v>
      </c>
      <c r="L27" s="7">
        <f>sumifs(Math!$H$1:$H1000,Math!$C$1:$C1000,$A27)</f>
        <v>0</v>
      </c>
      <c r="M27" s="7">
        <f t="shared" si="4"/>
        <v>7.2</v>
      </c>
      <c r="N27" s="12">
        <f>countifs(PrelimRaw!$C$1:$C1000,14,PrelimRaw!$F$1:$F1000,$A27,PrelimRaw!$J$1:$J1000,"M")</f>
        <v>6</v>
      </c>
      <c r="O27" s="8">
        <f t="shared" si="5"/>
        <v>0.6666666667</v>
      </c>
      <c r="P27" s="7">
        <f t="shared" si="6"/>
        <v>19.2</v>
      </c>
      <c r="Q27" s="7">
        <f>sumifs(Chemistry!$F$1:$F1000,Chemistry!$C$1:$C1000,$A27)</f>
        <v>9</v>
      </c>
      <c r="R27" s="7">
        <f>sumifs(Chemistry!$G$1:$G1000,Chemistry!$C$1:$C1000,$A27)</f>
        <v>5</v>
      </c>
      <c r="S27" s="7">
        <f>sumifs(Chemistry!$H$1:$H1000,Chemistry!$C$1:$C1000,$A27)</f>
        <v>3</v>
      </c>
      <c r="T27" s="17">
        <f t="shared" si="7"/>
        <v>4.8</v>
      </c>
      <c r="U27" s="18">
        <f>countifs(PrelimRaw!$C$1:$C1000,14,PrelimRaw!$F$1:$F1000,$A27,PrelimRaw!$J$1:$J1000,"C")</f>
        <v>3</v>
      </c>
      <c r="V27" s="19">
        <f t="shared" si="8"/>
        <v>0.3333333333</v>
      </c>
      <c r="W27" s="17">
        <f t="shared" si="9"/>
        <v>10.8</v>
      </c>
      <c r="X27" s="7">
        <f>sumifs(EarthSpace!$F$1:$F1000,EarthSpace!$C$1:$C1000,$A27)</f>
        <v>11</v>
      </c>
      <c r="Y27" s="7">
        <f>sumifs(EarthSpace!$G$1:$G1000,EarthSpace!$C$1:$C1000,$A27)</f>
        <v>6</v>
      </c>
      <c r="Z27" s="7">
        <f>sumifs(EarthSpace!$H$1:$H1000,EarthSpace!$C$1:$C1000,$A27)</f>
        <v>2</v>
      </c>
      <c r="AA27" s="7">
        <f t="shared" si="10"/>
        <v>7.2</v>
      </c>
      <c r="AB27" s="12">
        <f>countifs(PrelimRaw!$C$1:$C1000,14,PrelimRaw!$F$1:$F1000,$A27,PrelimRaw!$J$1:$J1000,"E")</f>
        <v>2</v>
      </c>
      <c r="AC27" s="8">
        <f t="shared" si="11"/>
        <v>0.1818181818</v>
      </c>
      <c r="AD27" s="7">
        <f t="shared" si="12"/>
        <v>11.2</v>
      </c>
      <c r="AE27" s="7">
        <f>sumifs(Biology!$F$1:$F1000,Biology!$C$1:$C1000,$A27)</f>
        <v>4</v>
      </c>
      <c r="AF27" s="7">
        <f>sumifs(Biology!$G$1:$G1000,Biology!$C$1:$C1000,$A27)</f>
        <v>11</v>
      </c>
      <c r="AG27" s="7">
        <f>sumifs(Biology!$H$1:$H1000,Biology!$C$1:$C1000,$A27)</f>
        <v>3</v>
      </c>
      <c r="AH27" s="17">
        <f t="shared" si="13"/>
        <v>0.8</v>
      </c>
      <c r="AI27" s="18">
        <f>countifs(PrelimRaw!$C$1:$C1000,14,PrelimRaw!$F$1:$F1000,$A27,PrelimRaw!$J$1:$J1000,"B")</f>
        <v>2</v>
      </c>
      <c r="AJ27" s="19">
        <f t="shared" si="14"/>
        <v>0.5</v>
      </c>
      <c r="AK27" s="17">
        <f t="shared" si="15"/>
        <v>4.8</v>
      </c>
      <c r="AL27" s="7">
        <f>sumifs(Physics!$F$1:$F1000,Physics!$C$1:$C1000,$A27)</f>
        <v>13</v>
      </c>
      <c r="AM27" s="7">
        <f>sumifs(Physics!$G$1:$G1000,Physics!$C$1:$C1000,$A27)</f>
        <v>1</v>
      </c>
      <c r="AN27" s="7">
        <f>sumifs(Physics!$H$1:$H1000,Physics!$C$1:$C1000,$A27)</f>
        <v>1</v>
      </c>
      <c r="AO27" s="7">
        <f t="shared" si="16"/>
        <v>9.6</v>
      </c>
      <c r="AP27" s="12">
        <f>countifs(PrelimRaw!$C$1:$C1000,14,PrelimRaw!$F$1:$F1000,$A27,PrelimRaw!$J$1:$J1000,"P")</f>
        <v>8</v>
      </c>
      <c r="AQ27" s="8">
        <f t="shared" si="17"/>
        <v>0.6153846154</v>
      </c>
      <c r="AR27" s="7">
        <f t="shared" si="18"/>
        <v>25.6</v>
      </c>
    </row>
    <row r="28">
      <c r="A28" s="1" t="s">
        <v>270</v>
      </c>
      <c r="B28" s="1">
        <v>5.0</v>
      </c>
      <c r="C28" s="7">
        <f>sumifs('X-Risk'!$F$1:$F1000,'X-Risk'!$C$1:$C1000,$A28)</f>
        <v>5</v>
      </c>
      <c r="D28" s="7">
        <f>sumifs('X-Risk'!$G$1:$G1000,'X-Risk'!$C$1:$C1000,$A28)</f>
        <v>3</v>
      </c>
      <c r="E28" s="7">
        <f>sumifs('X-Risk'!$H$1:$H1000,'X-Risk'!$C$1:$C1000,$A28)</f>
        <v>0</v>
      </c>
      <c r="F28" s="17">
        <f t="shared" si="1"/>
        <v>4</v>
      </c>
      <c r="G28" s="18">
        <f>countifs(PrelimRaw!$C$1:$C1000,14,PrelimRaw!$F$1:$F1000,$A28,PrelimRaw!$J$1:$J1000,"X")</f>
        <v>2</v>
      </c>
      <c r="H28" s="19">
        <f t="shared" si="2"/>
        <v>0.4</v>
      </c>
      <c r="I28" s="17">
        <f t="shared" si="3"/>
        <v>8</v>
      </c>
      <c r="J28" s="7">
        <f>sumifs(Math!$F$1:$F1000,Math!$C$1:$C1000,$A28)</f>
        <v>7</v>
      </c>
      <c r="K28" s="7">
        <f>sumifs(Math!$G$1:$G1000,Math!$C$1:$C1000,$A28)</f>
        <v>3</v>
      </c>
      <c r="L28" s="7">
        <f>sumifs(Math!$H$1:$H1000,Math!$C$1:$C1000,$A28)</f>
        <v>0</v>
      </c>
      <c r="M28" s="7">
        <f t="shared" si="4"/>
        <v>5.6</v>
      </c>
      <c r="N28" s="12">
        <f>countifs(PrelimRaw!$C$1:$C1000,14,PrelimRaw!$F$1:$F1000,$A28,PrelimRaw!$J$1:$J1000,"M")</f>
        <v>6</v>
      </c>
      <c r="O28" s="8">
        <f t="shared" si="5"/>
        <v>0.8571428571</v>
      </c>
      <c r="P28" s="7">
        <f t="shared" si="6"/>
        <v>17.6</v>
      </c>
      <c r="Q28" s="7">
        <f>sumifs(Chemistry!$F$1:$F1000,Chemistry!$C$1:$C1000,$A28)</f>
        <v>8</v>
      </c>
      <c r="R28" s="7">
        <f>sumifs(Chemistry!$G$1:$G1000,Chemistry!$C$1:$C1000,$A28)</f>
        <v>4</v>
      </c>
      <c r="S28" s="7">
        <f>sumifs(Chemistry!$H$1:$H1000,Chemistry!$C$1:$C1000,$A28)</f>
        <v>0</v>
      </c>
      <c r="T28" s="17">
        <f t="shared" si="7"/>
        <v>6.4</v>
      </c>
      <c r="U28" s="18">
        <f>countifs(PrelimRaw!$C$1:$C1000,14,PrelimRaw!$F$1:$F1000,$A28,PrelimRaw!$J$1:$J1000,"C")</f>
        <v>4</v>
      </c>
      <c r="V28" s="19">
        <f t="shared" si="8"/>
        <v>0.5</v>
      </c>
      <c r="W28" s="17">
        <f t="shared" si="9"/>
        <v>14.4</v>
      </c>
      <c r="X28" s="7">
        <f>sumifs(EarthSpace!$F$1:$F1000,EarthSpace!$C$1:$C1000,$A28)</f>
        <v>12</v>
      </c>
      <c r="Y28" s="7">
        <f>sumifs(EarthSpace!$G$1:$G1000,EarthSpace!$C$1:$C1000,$A28)</f>
        <v>4</v>
      </c>
      <c r="Z28" s="7">
        <f>sumifs(EarthSpace!$H$1:$H1000,EarthSpace!$C$1:$C1000,$A28)</f>
        <v>0</v>
      </c>
      <c r="AA28" s="7">
        <f t="shared" si="10"/>
        <v>9.6</v>
      </c>
      <c r="AB28" s="12">
        <f>countifs(PrelimRaw!$C$1:$C1000,14,PrelimRaw!$F$1:$F1000,$A28,PrelimRaw!$J$1:$J1000,"E")</f>
        <v>9</v>
      </c>
      <c r="AC28" s="8">
        <f t="shared" si="11"/>
        <v>0.75</v>
      </c>
      <c r="AD28" s="7">
        <f t="shared" si="12"/>
        <v>27.6</v>
      </c>
      <c r="AE28" s="7">
        <f>sumifs(Biology!$F$1:$F1000,Biology!$C$1:$C1000,$A28)</f>
        <v>3</v>
      </c>
      <c r="AF28" s="7">
        <f>sumifs(Biology!$G$1:$G1000,Biology!$C$1:$C1000,$A28)</f>
        <v>8</v>
      </c>
      <c r="AG28" s="7">
        <f>sumifs(Biology!$H$1:$H1000,Biology!$C$1:$C1000,$A28)</f>
        <v>1</v>
      </c>
      <c r="AH28" s="17">
        <f t="shared" si="13"/>
        <v>1.6</v>
      </c>
      <c r="AI28" s="18">
        <f>countifs(PrelimRaw!$C$1:$C1000,14,PrelimRaw!$F$1:$F1000,$A28,PrelimRaw!$J$1:$J1000,"B")</f>
        <v>1</v>
      </c>
      <c r="AJ28" s="19">
        <f t="shared" si="14"/>
        <v>0.3333333333</v>
      </c>
      <c r="AK28" s="17">
        <f t="shared" si="15"/>
        <v>3.6</v>
      </c>
      <c r="AL28" s="7">
        <f>sumifs(Physics!$F$1:$F1000,Physics!$C$1:$C1000,$A28)</f>
        <v>8</v>
      </c>
      <c r="AM28" s="7">
        <f>sumifs(Physics!$G$1:$G1000,Physics!$C$1:$C1000,$A28)</f>
        <v>5</v>
      </c>
      <c r="AN28" s="7">
        <f>sumifs(Physics!$H$1:$H1000,Physics!$C$1:$C1000,$A28)</f>
        <v>0</v>
      </c>
      <c r="AO28" s="7">
        <f t="shared" si="16"/>
        <v>6.4</v>
      </c>
      <c r="AP28" s="12">
        <f>countifs(PrelimRaw!$C$1:$C1000,14,PrelimRaw!$F$1:$F1000,$A28,PrelimRaw!$J$1:$J1000,"P")</f>
        <v>7</v>
      </c>
      <c r="AQ28" s="8">
        <f t="shared" si="17"/>
        <v>0.875</v>
      </c>
      <c r="AR28" s="7">
        <f t="shared" si="18"/>
        <v>20.4</v>
      </c>
    </row>
    <row r="29">
      <c r="A29" s="1" t="s">
        <v>271</v>
      </c>
      <c r="B29" s="1">
        <v>5.0</v>
      </c>
      <c r="C29" s="7">
        <f>sumifs('X-Risk'!$F$1:$F1000,'X-Risk'!$C$1:$C1000,$A29)</f>
        <v>4</v>
      </c>
      <c r="D29" s="7">
        <f>sumifs('X-Risk'!$G$1:$G1000,'X-Risk'!$C$1:$C1000,$A29)</f>
        <v>6</v>
      </c>
      <c r="E29" s="7">
        <f>sumifs('X-Risk'!$H$1:$H1000,'X-Risk'!$C$1:$C1000,$A29)</f>
        <v>0</v>
      </c>
      <c r="F29" s="17">
        <f t="shared" si="1"/>
        <v>3.2</v>
      </c>
      <c r="G29" s="18">
        <f>countifs(PrelimRaw!$C$1:$C1000,14,PrelimRaw!$F$1:$F1000,$A29,PrelimRaw!$J$1:$J1000,"X")</f>
        <v>2</v>
      </c>
      <c r="H29" s="19">
        <f t="shared" si="2"/>
        <v>0.5</v>
      </c>
      <c r="I29" s="17">
        <f t="shared" si="3"/>
        <v>7.2</v>
      </c>
      <c r="J29" s="7">
        <f>sumifs(Math!$F$1:$F1000,Math!$C$1:$C1000,$A29)</f>
        <v>7</v>
      </c>
      <c r="K29" s="7">
        <f>sumifs(Math!$G$1:$G1000,Math!$C$1:$C1000,$A29)</f>
        <v>3</v>
      </c>
      <c r="L29" s="7">
        <f>sumifs(Math!$H$1:$H1000,Math!$C$1:$C1000,$A29)</f>
        <v>1</v>
      </c>
      <c r="M29" s="7">
        <f t="shared" si="4"/>
        <v>4.8</v>
      </c>
      <c r="N29" s="12">
        <f>countifs(PrelimRaw!$C$1:$C1000,14,PrelimRaw!$F$1:$F1000,$A29,PrelimRaw!$J$1:$J1000,"M")</f>
        <v>2</v>
      </c>
      <c r="O29" s="8">
        <f t="shared" si="5"/>
        <v>0.2857142857</v>
      </c>
      <c r="P29" s="7">
        <f t="shared" si="6"/>
        <v>8.8</v>
      </c>
      <c r="Q29" s="7">
        <f>sumifs(Chemistry!$F$1:$F1000,Chemistry!$C$1:$C1000,$A29)</f>
        <v>10</v>
      </c>
      <c r="R29" s="7">
        <f>sumifs(Chemistry!$G$1:$G1000,Chemistry!$C$1:$C1000,$A29)</f>
        <v>3</v>
      </c>
      <c r="S29" s="7">
        <f>sumifs(Chemistry!$H$1:$H1000,Chemistry!$C$1:$C1000,$A29)</f>
        <v>1</v>
      </c>
      <c r="T29" s="17">
        <f t="shared" si="7"/>
        <v>7.2</v>
      </c>
      <c r="U29" s="18">
        <f>countifs(PrelimRaw!$C$1:$C1000,14,PrelimRaw!$F$1:$F1000,$A29,PrelimRaw!$J$1:$J1000,"C")</f>
        <v>6</v>
      </c>
      <c r="V29" s="19">
        <f t="shared" si="8"/>
        <v>0.6</v>
      </c>
      <c r="W29" s="17">
        <f t="shared" si="9"/>
        <v>19.2</v>
      </c>
      <c r="X29" s="7">
        <f>sumifs(EarthSpace!$F$1:$F1000,EarthSpace!$C$1:$C1000,$A29)</f>
        <v>8</v>
      </c>
      <c r="Y29" s="7">
        <f>sumifs(EarthSpace!$G$1:$G1000,EarthSpace!$C$1:$C1000,$A29)</f>
        <v>7</v>
      </c>
      <c r="Z29" s="7">
        <f>sumifs(EarthSpace!$H$1:$H1000,EarthSpace!$C$1:$C1000,$A29)</f>
        <v>1</v>
      </c>
      <c r="AA29" s="7">
        <f t="shared" si="10"/>
        <v>5.6</v>
      </c>
      <c r="AB29" s="12">
        <f>countifs(PrelimRaw!$C$1:$C1000,14,PrelimRaw!$F$1:$F1000,$A29,PrelimRaw!$J$1:$J1000,"E")</f>
        <v>8</v>
      </c>
      <c r="AC29" s="8">
        <f t="shared" si="11"/>
        <v>1</v>
      </c>
      <c r="AD29" s="7">
        <f t="shared" si="12"/>
        <v>21.6</v>
      </c>
      <c r="AE29" s="7">
        <f>sumifs(Biology!$F$1:$F1000,Biology!$C$1:$C1000,$A29)</f>
        <v>12</v>
      </c>
      <c r="AF29" s="7">
        <f>sumifs(Biology!$G$1:$G1000,Biology!$C$1:$C1000,$A29)</f>
        <v>1</v>
      </c>
      <c r="AG29" s="7">
        <f>sumifs(Biology!$H$1:$H1000,Biology!$C$1:$C1000,$A29)</f>
        <v>1</v>
      </c>
      <c r="AH29" s="17">
        <f t="shared" si="13"/>
        <v>8.8</v>
      </c>
      <c r="AI29" s="18">
        <f>countifs(PrelimRaw!$C$1:$C1000,14,PrelimRaw!$F$1:$F1000,$A29,PrelimRaw!$J$1:$J1000,"B")</f>
        <v>8</v>
      </c>
      <c r="AJ29" s="19">
        <f t="shared" si="14"/>
        <v>0.6666666667</v>
      </c>
      <c r="AK29" s="17">
        <f t="shared" si="15"/>
        <v>24.8</v>
      </c>
      <c r="AL29" s="7">
        <f>sumifs(Physics!$F$1:$F1000,Physics!$C$1:$C1000,$A29)</f>
        <v>7</v>
      </c>
      <c r="AM29" s="7">
        <f>sumifs(Physics!$G$1:$G1000,Physics!$C$1:$C1000,$A29)</f>
        <v>5</v>
      </c>
      <c r="AN29" s="7">
        <f>sumifs(Physics!$H$1:$H1000,Physics!$C$1:$C1000,$A29)</f>
        <v>2</v>
      </c>
      <c r="AO29" s="7">
        <f t="shared" si="16"/>
        <v>4</v>
      </c>
      <c r="AP29" s="12">
        <f>countifs(PrelimRaw!$C$1:$C1000,14,PrelimRaw!$F$1:$F1000,$A29,PrelimRaw!$J$1:$J1000,"P")</f>
        <v>1</v>
      </c>
      <c r="AQ29" s="8">
        <f t="shared" si="17"/>
        <v>0.1428571429</v>
      </c>
      <c r="AR29" s="7">
        <f t="shared" si="18"/>
        <v>6</v>
      </c>
    </row>
    <row r="30">
      <c r="A30" s="1" t="s">
        <v>272</v>
      </c>
      <c r="B30" s="1">
        <v>5.0</v>
      </c>
      <c r="C30" s="7">
        <f>sumifs('X-Risk'!$F$1:$F1000,'X-Risk'!$C$1:$C1000,$A30)</f>
        <v>11</v>
      </c>
      <c r="D30" s="7">
        <f>sumifs('X-Risk'!$G$1:$G1000,'X-Risk'!$C$1:$C1000,$A30)</f>
        <v>3</v>
      </c>
      <c r="E30" s="7">
        <f>sumifs('X-Risk'!$H$1:$H1000,'X-Risk'!$C$1:$C1000,$A30)</f>
        <v>0</v>
      </c>
      <c r="F30" s="17">
        <f t="shared" si="1"/>
        <v>8.8</v>
      </c>
      <c r="G30" s="18">
        <f>countifs(PrelimRaw!$C$1:$C1000,14,PrelimRaw!$F$1:$F1000,$A30,PrelimRaw!$J$1:$J1000,"X")</f>
        <v>5</v>
      </c>
      <c r="H30" s="19">
        <f t="shared" si="2"/>
        <v>0.4545454545</v>
      </c>
      <c r="I30" s="17">
        <f t="shared" si="3"/>
        <v>18.8</v>
      </c>
      <c r="J30" s="7">
        <f>sumifs(Math!$F$1:$F1000,Math!$C$1:$C1000,$A30)</f>
        <v>6</v>
      </c>
      <c r="K30" s="7">
        <f>sumifs(Math!$G$1:$G1000,Math!$C$1:$C1000,$A30)</f>
        <v>7</v>
      </c>
      <c r="L30" s="7">
        <f>sumifs(Math!$H$1:$H1000,Math!$C$1:$C1000,$A30)</f>
        <v>2</v>
      </c>
      <c r="M30" s="7">
        <f t="shared" si="4"/>
        <v>3.2</v>
      </c>
      <c r="N30" s="12">
        <f>countifs(PrelimRaw!$C$1:$C1000,14,PrelimRaw!$F$1:$F1000,$A30,PrelimRaw!$J$1:$J1000,"M")</f>
        <v>4</v>
      </c>
      <c r="O30" s="8">
        <f t="shared" si="5"/>
        <v>0.6666666667</v>
      </c>
      <c r="P30" s="7">
        <f t="shared" si="6"/>
        <v>11.2</v>
      </c>
      <c r="Q30" s="7">
        <f>sumifs(Chemistry!$F$1:$F1000,Chemistry!$C$1:$C1000,$A30)</f>
        <v>3</v>
      </c>
      <c r="R30" s="7">
        <f>sumifs(Chemistry!$G$1:$G1000,Chemistry!$C$1:$C1000,$A30)</f>
        <v>7</v>
      </c>
      <c r="S30" s="7">
        <f>sumifs(Chemistry!$H$1:$H1000,Chemistry!$C$1:$C1000,$A30)</f>
        <v>1</v>
      </c>
      <c r="T30" s="17">
        <f t="shared" si="7"/>
        <v>1.6</v>
      </c>
      <c r="U30" s="18">
        <f>countifs(PrelimRaw!$C$1:$C1000,14,PrelimRaw!$F$1:$F1000,$A30,PrelimRaw!$J$1:$J1000,"C")</f>
        <v>1</v>
      </c>
      <c r="V30" s="19">
        <f t="shared" si="8"/>
        <v>0.3333333333</v>
      </c>
      <c r="W30" s="17">
        <f t="shared" si="9"/>
        <v>3.6</v>
      </c>
      <c r="X30" s="7">
        <f>sumifs(EarthSpace!$F$1:$F1000,EarthSpace!$C$1:$C1000,$A30)</f>
        <v>7</v>
      </c>
      <c r="Y30" s="7">
        <f>sumifs(EarthSpace!$G$1:$G1000,EarthSpace!$C$1:$C1000,$A30)</f>
        <v>6</v>
      </c>
      <c r="Z30" s="7">
        <f>sumifs(EarthSpace!$H$1:$H1000,EarthSpace!$C$1:$C1000,$A30)</f>
        <v>1</v>
      </c>
      <c r="AA30" s="7">
        <f t="shared" si="10"/>
        <v>4.8</v>
      </c>
      <c r="AB30" s="12">
        <f>countifs(PrelimRaw!$C$1:$C1000,14,PrelimRaw!$F$1:$F1000,$A30,PrelimRaw!$J$1:$J1000,"E")</f>
        <v>4</v>
      </c>
      <c r="AC30" s="8">
        <f t="shared" si="11"/>
        <v>0.5714285714</v>
      </c>
      <c r="AD30" s="7">
        <f t="shared" si="12"/>
        <v>12.8</v>
      </c>
      <c r="AE30" s="7">
        <f>sumifs(Biology!$F$1:$F1000,Biology!$C$1:$C1000,$A30)</f>
        <v>14</v>
      </c>
      <c r="AF30" s="7">
        <f>sumifs(Biology!$G$1:$G1000,Biology!$C$1:$C1000,$A30)</f>
        <v>1</v>
      </c>
      <c r="AG30" s="7">
        <f>sumifs(Biology!$H$1:$H1000,Biology!$C$1:$C1000,$A30)</f>
        <v>1</v>
      </c>
      <c r="AH30" s="17">
        <f t="shared" si="13"/>
        <v>10.4</v>
      </c>
      <c r="AI30" s="18">
        <f>countifs(PrelimRaw!$C$1:$C1000,14,PrelimRaw!$F$1:$F1000,$A30,PrelimRaw!$J$1:$J1000,"B")</f>
        <v>10</v>
      </c>
      <c r="AJ30" s="19">
        <f t="shared" si="14"/>
        <v>0.7142857143</v>
      </c>
      <c r="AK30" s="17">
        <f t="shared" si="15"/>
        <v>30.4</v>
      </c>
      <c r="AL30" s="7">
        <f>sumifs(Physics!$F$1:$F1000,Physics!$C$1:$C1000,$A30)</f>
        <v>6</v>
      </c>
      <c r="AM30" s="7">
        <f>sumifs(Physics!$G$1:$G1000,Physics!$C$1:$C1000,$A30)</f>
        <v>5</v>
      </c>
      <c r="AN30" s="7">
        <f>sumifs(Physics!$H$1:$H1000,Physics!$C$1:$C1000,$A30)</f>
        <v>1</v>
      </c>
      <c r="AO30" s="7">
        <f t="shared" si="16"/>
        <v>4</v>
      </c>
      <c r="AP30" s="12">
        <f>countifs(PrelimRaw!$C$1:$C1000,14,PrelimRaw!$F$1:$F1000,$A30,PrelimRaw!$J$1:$J1000,"P")</f>
        <v>2</v>
      </c>
      <c r="AQ30" s="8">
        <f t="shared" si="17"/>
        <v>0.3333333333</v>
      </c>
      <c r="AR30" s="7">
        <f t="shared" si="18"/>
        <v>8</v>
      </c>
    </row>
    <row r="31">
      <c r="A31" s="1" t="s">
        <v>273</v>
      </c>
      <c r="B31" s="1">
        <v>5.0</v>
      </c>
      <c r="C31" s="7">
        <f>sumifs('X-Risk'!$F$1:$F1000,'X-Risk'!$C$1:$C1000,$A31)</f>
        <v>10</v>
      </c>
      <c r="D31" s="7">
        <f>sumifs('X-Risk'!$G$1:$G1000,'X-Risk'!$C$1:$C1000,$A31)</f>
        <v>1</v>
      </c>
      <c r="E31" s="7">
        <f>sumifs('X-Risk'!$H$1:$H1000,'X-Risk'!$C$1:$C1000,$A31)</f>
        <v>1</v>
      </c>
      <c r="F31" s="17">
        <f t="shared" si="1"/>
        <v>7.2</v>
      </c>
      <c r="G31" s="18">
        <f>countifs(PrelimRaw!$C$1:$C1000,14,PrelimRaw!$F$1:$F1000,$A31,PrelimRaw!$J$1:$J1000,"X")</f>
        <v>6</v>
      </c>
      <c r="H31" s="19">
        <f t="shared" si="2"/>
        <v>0.6</v>
      </c>
      <c r="I31" s="17">
        <f t="shared" si="3"/>
        <v>19.2</v>
      </c>
      <c r="J31" s="7">
        <f>sumifs(Math!$F$1:$F1000,Math!$C$1:$C1000,$A31)</f>
        <v>13</v>
      </c>
      <c r="K31" s="7">
        <f>sumifs(Math!$G$1:$G1000,Math!$C$1:$C1000,$A31)</f>
        <v>3</v>
      </c>
      <c r="L31" s="7">
        <f>sumifs(Math!$H$1:$H1000,Math!$C$1:$C1000,$A31)</f>
        <v>1</v>
      </c>
      <c r="M31" s="7">
        <f t="shared" si="4"/>
        <v>9.6</v>
      </c>
      <c r="N31" s="12">
        <f>countifs(PrelimRaw!$C$1:$C1000,14,PrelimRaw!$F$1:$F1000,$A31,PrelimRaw!$J$1:$J1000,"M")</f>
        <v>10</v>
      </c>
      <c r="O31" s="8">
        <f t="shared" si="5"/>
        <v>0.7692307692</v>
      </c>
      <c r="P31" s="7">
        <f t="shared" si="6"/>
        <v>29.6</v>
      </c>
      <c r="Q31" s="7">
        <f>sumifs(Chemistry!$F$1:$F1000,Chemistry!$C$1:$C1000,$A31)</f>
        <v>10</v>
      </c>
      <c r="R31" s="7">
        <f>sumifs(Chemistry!$G$1:$G1000,Chemistry!$C$1:$C1000,$A31)</f>
        <v>5</v>
      </c>
      <c r="S31" s="7">
        <f>sumifs(Chemistry!$H$1:$H1000,Chemistry!$C$1:$C1000,$A31)</f>
        <v>0</v>
      </c>
      <c r="T31" s="17">
        <f t="shared" si="7"/>
        <v>8</v>
      </c>
      <c r="U31" s="18">
        <f>countifs(PrelimRaw!$C$1:$C1000,14,PrelimRaw!$F$1:$F1000,$A31,PrelimRaw!$J$1:$J1000,"C")</f>
        <v>5</v>
      </c>
      <c r="V31" s="19">
        <f t="shared" si="8"/>
        <v>0.5</v>
      </c>
      <c r="W31" s="17">
        <f t="shared" si="9"/>
        <v>18</v>
      </c>
      <c r="X31" s="7">
        <f>sumifs(EarthSpace!$F$1:$F1000,EarthSpace!$C$1:$C1000,$A31)</f>
        <v>8</v>
      </c>
      <c r="Y31" s="7">
        <f>sumifs(EarthSpace!$G$1:$G1000,EarthSpace!$C$1:$C1000,$A31)</f>
        <v>7</v>
      </c>
      <c r="Z31" s="7">
        <f>sumifs(EarthSpace!$H$1:$H1000,EarthSpace!$C$1:$C1000,$A31)</f>
        <v>1</v>
      </c>
      <c r="AA31" s="7">
        <f t="shared" si="10"/>
        <v>5.6</v>
      </c>
      <c r="AB31" s="12">
        <f>countifs(PrelimRaw!$C$1:$C1000,14,PrelimRaw!$F$1:$F1000,$A31,PrelimRaw!$J$1:$J1000,"E")</f>
        <v>1</v>
      </c>
      <c r="AC31" s="8">
        <f t="shared" si="11"/>
        <v>0.125</v>
      </c>
      <c r="AD31" s="7">
        <f t="shared" si="12"/>
        <v>7.6</v>
      </c>
      <c r="AE31" s="7">
        <f>sumifs(Biology!$F$1:$F1000,Biology!$C$1:$C1000,$A31)</f>
        <v>3</v>
      </c>
      <c r="AF31" s="7">
        <f>sumifs(Biology!$G$1:$G1000,Biology!$C$1:$C1000,$A31)</f>
        <v>5</v>
      </c>
      <c r="AG31" s="7">
        <f>sumifs(Biology!$H$1:$H1000,Biology!$C$1:$C1000,$A31)</f>
        <v>1</v>
      </c>
      <c r="AH31" s="17">
        <f t="shared" si="13"/>
        <v>1.6</v>
      </c>
      <c r="AI31" s="18">
        <f>countifs(PrelimRaw!$C$1:$C1000,14,PrelimRaw!$F$1:$F1000,$A31,PrelimRaw!$J$1:$J1000,"B")</f>
        <v>2</v>
      </c>
      <c r="AJ31" s="19">
        <f t="shared" si="14"/>
        <v>0.6666666667</v>
      </c>
      <c r="AK31" s="17">
        <f t="shared" si="15"/>
        <v>5.6</v>
      </c>
      <c r="AL31" s="7">
        <f>sumifs(Physics!$F$1:$F1000,Physics!$C$1:$C1000,$A31)</f>
        <v>2</v>
      </c>
      <c r="AM31" s="7">
        <f>sumifs(Physics!$G$1:$G1000,Physics!$C$1:$C1000,$A31)</f>
        <v>10</v>
      </c>
      <c r="AN31" s="7">
        <f>sumifs(Physics!$H$1:$H1000,Physics!$C$1:$C1000,$A31)</f>
        <v>0</v>
      </c>
      <c r="AO31" s="7">
        <f t="shared" si="16"/>
        <v>1.6</v>
      </c>
      <c r="AP31" s="12">
        <f>countifs(PrelimRaw!$C$1:$C1000,14,PrelimRaw!$F$1:$F1000,$A31,PrelimRaw!$J$1:$J1000,"P")</f>
        <v>1</v>
      </c>
      <c r="AQ31" s="8">
        <f t="shared" si="17"/>
        <v>0.5</v>
      </c>
      <c r="AR31" s="7">
        <f t="shared" si="18"/>
        <v>3.6</v>
      </c>
    </row>
    <row r="32">
      <c r="A32" s="1" t="s">
        <v>274</v>
      </c>
      <c r="B32" s="1">
        <v>5.0</v>
      </c>
      <c r="C32" s="7">
        <f>sumifs('X-Risk'!$F$1:$F1000,'X-Risk'!$C$1:$C1000,$A32)</f>
        <v>7</v>
      </c>
      <c r="D32" s="7">
        <f>sumifs('X-Risk'!$G$1:$G1000,'X-Risk'!$C$1:$C1000,$A32)</f>
        <v>4</v>
      </c>
      <c r="E32" s="7">
        <f>sumifs('X-Risk'!$H$1:$H1000,'X-Risk'!$C$1:$C1000,$A32)</f>
        <v>2</v>
      </c>
      <c r="F32" s="17">
        <f t="shared" si="1"/>
        <v>4</v>
      </c>
      <c r="G32" s="18">
        <f>countifs(PrelimRaw!$C$1:$C1000,14,PrelimRaw!$F$1:$F1000,$A32,PrelimRaw!$J$1:$J1000,"X")</f>
        <v>4</v>
      </c>
      <c r="H32" s="19">
        <f t="shared" si="2"/>
        <v>0.5714285714</v>
      </c>
      <c r="I32" s="17">
        <f t="shared" si="3"/>
        <v>12</v>
      </c>
      <c r="J32" s="7">
        <f>sumifs(Math!$F$1:$F1000,Math!$C$1:$C1000,$A32)</f>
        <v>6</v>
      </c>
      <c r="K32" s="7">
        <f>sumifs(Math!$G$1:$G1000,Math!$C$1:$C1000,$A32)</f>
        <v>8</v>
      </c>
      <c r="L32" s="7">
        <f>sumifs(Math!$H$1:$H1000,Math!$C$1:$C1000,$A32)</f>
        <v>1</v>
      </c>
      <c r="M32" s="7">
        <f t="shared" si="4"/>
        <v>4</v>
      </c>
      <c r="N32" s="12">
        <f>countifs(PrelimRaw!$C$1:$C1000,14,PrelimRaw!$F$1:$F1000,$A32,PrelimRaw!$J$1:$J1000,"M")</f>
        <v>5</v>
      </c>
      <c r="O32" s="8">
        <f t="shared" si="5"/>
        <v>0.8333333333</v>
      </c>
      <c r="P32" s="7">
        <f t="shared" si="6"/>
        <v>14</v>
      </c>
      <c r="Q32" s="7">
        <f>sumifs(Chemistry!$F$1:$F1000,Chemistry!$C$1:$C1000,$A32)</f>
        <v>11</v>
      </c>
      <c r="R32" s="7">
        <f>sumifs(Chemistry!$G$1:$G1000,Chemistry!$C$1:$C1000,$A32)</f>
        <v>4</v>
      </c>
      <c r="S32" s="7">
        <f>sumifs(Chemistry!$H$1:$H1000,Chemistry!$C$1:$C1000,$A32)</f>
        <v>3</v>
      </c>
      <c r="T32" s="17">
        <f t="shared" si="7"/>
        <v>6.4</v>
      </c>
      <c r="U32" s="18">
        <f>countifs(PrelimRaw!$C$1:$C1000,14,PrelimRaw!$F$1:$F1000,$A32,PrelimRaw!$J$1:$J1000,"C")</f>
        <v>6</v>
      </c>
      <c r="V32" s="19">
        <f t="shared" si="8"/>
        <v>0.5454545455</v>
      </c>
      <c r="W32" s="17">
        <f t="shared" si="9"/>
        <v>18.4</v>
      </c>
      <c r="X32" s="7">
        <f>sumifs(EarthSpace!$F$1:$F1000,EarthSpace!$C$1:$C1000,$A32)</f>
        <v>5</v>
      </c>
      <c r="Y32" s="7">
        <f>sumifs(EarthSpace!$G$1:$G1000,EarthSpace!$C$1:$C1000,$A32)</f>
        <v>7</v>
      </c>
      <c r="Z32" s="7">
        <f>sumifs(EarthSpace!$H$1:$H1000,EarthSpace!$C$1:$C1000,$A32)</f>
        <v>0</v>
      </c>
      <c r="AA32" s="7">
        <f t="shared" si="10"/>
        <v>4</v>
      </c>
      <c r="AB32" s="12">
        <f>countifs(PrelimRaw!$C$1:$C1000,14,PrelimRaw!$F$1:$F1000,$A32,PrelimRaw!$J$1:$J1000,"E")</f>
        <v>2</v>
      </c>
      <c r="AC32" s="8">
        <f t="shared" si="11"/>
        <v>0.4</v>
      </c>
      <c r="AD32" s="7">
        <f t="shared" si="12"/>
        <v>8</v>
      </c>
      <c r="AE32" s="7">
        <f>sumifs(Biology!$F$1:$F1000,Biology!$C$1:$C1000,$A32)</f>
        <v>10</v>
      </c>
      <c r="AF32" s="7">
        <f>sumifs(Biology!$G$1:$G1000,Biology!$C$1:$C1000,$A32)</f>
        <v>1</v>
      </c>
      <c r="AG32" s="7">
        <f>sumifs(Biology!$H$1:$H1000,Biology!$C$1:$C1000,$A32)</f>
        <v>3</v>
      </c>
      <c r="AH32" s="17">
        <f t="shared" si="13"/>
        <v>5.6</v>
      </c>
      <c r="AI32" s="18">
        <f>countifs(PrelimRaw!$C$1:$C1000,14,PrelimRaw!$F$1:$F1000,$A32,PrelimRaw!$J$1:$J1000,"B")</f>
        <v>7</v>
      </c>
      <c r="AJ32" s="19">
        <f t="shared" si="14"/>
        <v>0.7</v>
      </c>
      <c r="AK32" s="17">
        <f t="shared" si="15"/>
        <v>19.6</v>
      </c>
      <c r="AL32" s="7">
        <f>sumifs(Physics!$F$1:$F1000,Physics!$C$1:$C1000,$A32)</f>
        <v>5</v>
      </c>
      <c r="AM32" s="7">
        <f>sumifs(Physics!$G$1:$G1000,Physics!$C$1:$C1000,$A32)</f>
        <v>2</v>
      </c>
      <c r="AN32" s="7">
        <f>sumifs(Physics!$H$1:$H1000,Physics!$C$1:$C1000,$A32)</f>
        <v>2</v>
      </c>
      <c r="AO32" s="7">
        <f t="shared" si="16"/>
        <v>2.4</v>
      </c>
      <c r="AP32" s="12">
        <f>countifs(PrelimRaw!$C$1:$C1000,14,PrelimRaw!$F$1:$F1000,$A32,PrelimRaw!$J$1:$J1000,"P")</f>
        <v>4</v>
      </c>
      <c r="AQ32" s="8">
        <f t="shared" si="17"/>
        <v>0.8</v>
      </c>
      <c r="AR32" s="7">
        <f t="shared" si="18"/>
        <v>10.4</v>
      </c>
    </row>
    <row r="33">
      <c r="A33" s="1" t="s">
        <v>275</v>
      </c>
      <c r="B33" s="1">
        <v>5.0</v>
      </c>
      <c r="C33" s="7">
        <f>sumifs('X-Risk'!$F$1:$F1000,'X-Risk'!$C$1:$C1000,$A33)</f>
        <v>7</v>
      </c>
      <c r="D33" s="7">
        <f>sumifs('X-Risk'!$G$1:$G1000,'X-Risk'!$C$1:$C1000,$A33)</f>
        <v>5</v>
      </c>
      <c r="E33" s="7">
        <f>sumifs('X-Risk'!$H$1:$H1000,'X-Risk'!$C$1:$C1000,$A33)</f>
        <v>2</v>
      </c>
      <c r="F33" s="17">
        <f t="shared" si="1"/>
        <v>4</v>
      </c>
      <c r="G33" s="18">
        <f>countifs(PrelimRaw!$C$1:$C1000,14,PrelimRaw!$F$1:$F1000,$A33,PrelimRaw!$J$1:$J1000,"X")</f>
        <v>2</v>
      </c>
      <c r="H33" s="19">
        <f t="shared" si="2"/>
        <v>0.2857142857</v>
      </c>
      <c r="I33" s="17">
        <f t="shared" si="3"/>
        <v>8</v>
      </c>
      <c r="J33" s="7">
        <f>sumifs(Math!$F$1:$F1000,Math!$C$1:$C1000,$A33)</f>
        <v>8</v>
      </c>
      <c r="K33" s="7">
        <f>sumifs(Math!$G$1:$G1000,Math!$C$1:$C1000,$A33)</f>
        <v>11</v>
      </c>
      <c r="L33" s="7">
        <f>sumifs(Math!$H$1:$H1000,Math!$C$1:$C1000,$A33)</f>
        <v>0</v>
      </c>
      <c r="M33" s="7">
        <f t="shared" si="4"/>
        <v>6.4</v>
      </c>
      <c r="N33" s="12">
        <f>countifs(PrelimRaw!$C$1:$C1000,14,PrelimRaw!$F$1:$F1000,$A33,PrelimRaw!$J$1:$J1000,"M")</f>
        <v>2</v>
      </c>
      <c r="O33" s="8">
        <f t="shared" si="5"/>
        <v>0.25</v>
      </c>
      <c r="P33" s="7">
        <f t="shared" si="6"/>
        <v>10.4</v>
      </c>
      <c r="Q33" s="7">
        <f>sumifs(Chemistry!$F$1:$F1000,Chemistry!$C$1:$C1000,$A33)</f>
        <v>7</v>
      </c>
      <c r="R33" s="7">
        <f>sumifs(Chemistry!$G$1:$G1000,Chemistry!$C$1:$C1000,$A33)</f>
        <v>6</v>
      </c>
      <c r="S33" s="7">
        <f>sumifs(Chemistry!$H$1:$H1000,Chemistry!$C$1:$C1000,$A33)</f>
        <v>1</v>
      </c>
      <c r="T33" s="17">
        <f t="shared" si="7"/>
        <v>4.8</v>
      </c>
      <c r="U33" s="18">
        <f>countifs(PrelimRaw!$C$1:$C1000,14,PrelimRaw!$F$1:$F1000,$A33,PrelimRaw!$J$1:$J1000,"C")</f>
        <v>4</v>
      </c>
      <c r="V33" s="19">
        <f t="shared" si="8"/>
        <v>0.5714285714</v>
      </c>
      <c r="W33" s="17">
        <f t="shared" si="9"/>
        <v>12.8</v>
      </c>
      <c r="X33" s="7">
        <f>sumifs(EarthSpace!$F$1:$F1000,EarthSpace!$C$1:$C1000,$A33)</f>
        <v>6</v>
      </c>
      <c r="Y33" s="7">
        <f>sumifs(EarthSpace!$G$1:$G1000,EarthSpace!$C$1:$C1000,$A33)</f>
        <v>6</v>
      </c>
      <c r="Z33" s="7">
        <f>sumifs(EarthSpace!$H$1:$H1000,EarthSpace!$C$1:$C1000,$A33)</f>
        <v>3</v>
      </c>
      <c r="AA33" s="7">
        <f t="shared" si="10"/>
        <v>2.4</v>
      </c>
      <c r="AB33" s="12">
        <f>countifs(PrelimRaw!$C$1:$C1000,14,PrelimRaw!$F$1:$F1000,$A33,PrelimRaw!$J$1:$J1000,"E")</f>
        <v>1</v>
      </c>
      <c r="AC33" s="8">
        <f t="shared" si="11"/>
        <v>0.1666666667</v>
      </c>
      <c r="AD33" s="7">
        <f t="shared" si="12"/>
        <v>4.4</v>
      </c>
      <c r="AE33" s="7">
        <f>sumifs(Biology!$F$1:$F1000,Biology!$C$1:$C1000,$A33)</f>
        <v>16</v>
      </c>
      <c r="AF33" s="7">
        <f>sumifs(Biology!$G$1:$G1000,Biology!$C$1:$C1000,$A33)</f>
        <v>1</v>
      </c>
      <c r="AG33" s="7">
        <f>sumifs(Biology!$H$1:$H1000,Biology!$C$1:$C1000,$A33)</f>
        <v>2</v>
      </c>
      <c r="AH33" s="17">
        <f t="shared" si="13"/>
        <v>11.2</v>
      </c>
      <c r="AI33" s="18">
        <f>countifs(PrelimRaw!$C$1:$C1000,14,PrelimRaw!$F$1:$F1000,$A33,PrelimRaw!$J$1:$J1000,"B")</f>
        <v>10</v>
      </c>
      <c r="AJ33" s="19">
        <f t="shared" si="14"/>
        <v>0.625</v>
      </c>
      <c r="AK33" s="17">
        <f t="shared" si="15"/>
        <v>31.2</v>
      </c>
      <c r="AL33" s="7">
        <f>sumifs(Physics!$F$1:$F1000,Physics!$C$1:$C1000,$A33)</f>
        <v>6</v>
      </c>
      <c r="AM33" s="7">
        <f>sumifs(Physics!$G$1:$G1000,Physics!$C$1:$C1000,$A33)</f>
        <v>6</v>
      </c>
      <c r="AN33" s="7">
        <f>sumifs(Physics!$H$1:$H1000,Physics!$C$1:$C1000,$A33)</f>
        <v>2</v>
      </c>
      <c r="AO33" s="7">
        <f t="shared" si="16"/>
        <v>3.2</v>
      </c>
      <c r="AP33" s="12">
        <f>countifs(PrelimRaw!$C$1:$C1000,14,PrelimRaw!$F$1:$F1000,$A33,PrelimRaw!$J$1:$J1000,"P")</f>
        <v>3</v>
      </c>
      <c r="AQ33" s="8">
        <f t="shared" si="17"/>
        <v>0.5</v>
      </c>
      <c r="AR33" s="7">
        <f t="shared" si="18"/>
        <v>9.2</v>
      </c>
    </row>
    <row r="34">
      <c r="A34" s="1" t="s">
        <v>276</v>
      </c>
      <c r="B34" s="1">
        <v>5.0</v>
      </c>
      <c r="C34" s="7">
        <f>sumifs('X-Risk'!$F$1:$F1000,'X-Risk'!$C$1:$C1000,$A34)</f>
        <v>8</v>
      </c>
      <c r="D34" s="7">
        <f>sumifs('X-Risk'!$G$1:$G1000,'X-Risk'!$C$1:$C1000,$A34)</f>
        <v>6</v>
      </c>
      <c r="E34" s="7">
        <f>sumifs('X-Risk'!$H$1:$H1000,'X-Risk'!$C$1:$C1000,$A34)</f>
        <v>2</v>
      </c>
      <c r="F34" s="17">
        <f t="shared" si="1"/>
        <v>4.8</v>
      </c>
      <c r="G34" s="18">
        <f>countifs(PrelimRaw!$C$1:$C1000,14,PrelimRaw!$F$1:$F1000,$A34,PrelimRaw!$J$1:$J1000,"X")</f>
        <v>2</v>
      </c>
      <c r="H34" s="19">
        <f t="shared" si="2"/>
        <v>0.25</v>
      </c>
      <c r="I34" s="17">
        <f t="shared" si="3"/>
        <v>8.8</v>
      </c>
      <c r="J34" s="7">
        <f>sumifs(Math!$F$1:$F1000,Math!$C$1:$C1000,$A34)</f>
        <v>5</v>
      </c>
      <c r="K34" s="7">
        <f>sumifs(Math!$G$1:$G1000,Math!$C$1:$C1000,$A34)</f>
        <v>4</v>
      </c>
      <c r="L34" s="7">
        <f>sumifs(Math!$H$1:$H1000,Math!$C$1:$C1000,$A34)</f>
        <v>0</v>
      </c>
      <c r="M34" s="7">
        <f t="shared" si="4"/>
        <v>4</v>
      </c>
      <c r="N34" s="12">
        <f>countifs(PrelimRaw!$C$1:$C1000,14,PrelimRaw!$F$1:$F1000,$A34,PrelimRaw!$J$1:$J1000,"M")</f>
        <v>1</v>
      </c>
      <c r="O34" s="8">
        <f t="shared" si="5"/>
        <v>0.2</v>
      </c>
      <c r="P34" s="7">
        <f t="shared" si="6"/>
        <v>6</v>
      </c>
      <c r="Q34" s="7">
        <f>sumifs(Chemistry!$F$1:$F1000,Chemistry!$C$1:$C1000,$A34)</f>
        <v>12</v>
      </c>
      <c r="R34" s="7">
        <f>sumifs(Chemistry!$G$1:$G1000,Chemistry!$C$1:$C1000,$A34)</f>
        <v>4</v>
      </c>
      <c r="S34" s="7">
        <f>sumifs(Chemistry!$H$1:$H1000,Chemistry!$C$1:$C1000,$A34)</f>
        <v>1</v>
      </c>
      <c r="T34" s="17">
        <f t="shared" si="7"/>
        <v>8.8</v>
      </c>
      <c r="U34" s="18">
        <f>countifs(PrelimRaw!$C$1:$C1000,14,PrelimRaw!$F$1:$F1000,$A34,PrelimRaw!$J$1:$J1000,"C")</f>
        <v>9</v>
      </c>
      <c r="V34" s="19">
        <f t="shared" si="8"/>
        <v>0.75</v>
      </c>
      <c r="W34" s="17">
        <f t="shared" si="9"/>
        <v>26.8</v>
      </c>
      <c r="X34" s="7">
        <f>sumifs(EarthSpace!$F$1:$F1000,EarthSpace!$C$1:$C1000,$A34)</f>
        <v>7</v>
      </c>
      <c r="Y34" s="7">
        <f>sumifs(EarthSpace!$G$1:$G1000,EarthSpace!$C$1:$C1000,$A34)</f>
        <v>6</v>
      </c>
      <c r="Z34" s="7">
        <f>sumifs(EarthSpace!$H$1:$H1000,EarthSpace!$C$1:$C1000,$A34)</f>
        <v>3</v>
      </c>
      <c r="AA34" s="7">
        <f t="shared" si="10"/>
        <v>3.2</v>
      </c>
      <c r="AB34" s="12">
        <f>countifs(PrelimRaw!$C$1:$C1000,14,PrelimRaw!$F$1:$F1000,$A34,PrelimRaw!$J$1:$J1000,"E")</f>
        <v>4</v>
      </c>
      <c r="AC34" s="8">
        <f t="shared" si="11"/>
        <v>0.5714285714</v>
      </c>
      <c r="AD34" s="7">
        <f t="shared" si="12"/>
        <v>11.2</v>
      </c>
      <c r="AE34" s="7">
        <f>sumifs(Biology!$F$1:$F1000,Biology!$C$1:$C1000,$A34)</f>
        <v>6</v>
      </c>
      <c r="AF34" s="7">
        <f>sumifs(Biology!$G$1:$G1000,Biology!$C$1:$C1000,$A34)</f>
        <v>5</v>
      </c>
      <c r="AG34" s="7">
        <f>sumifs(Biology!$H$1:$H1000,Biology!$C$1:$C1000,$A34)</f>
        <v>0</v>
      </c>
      <c r="AH34" s="17">
        <f t="shared" si="13"/>
        <v>4.8</v>
      </c>
      <c r="AI34" s="18">
        <f>countifs(PrelimRaw!$C$1:$C1000,14,PrelimRaw!$F$1:$F1000,$A34,PrelimRaw!$J$1:$J1000,"B")</f>
        <v>3</v>
      </c>
      <c r="AJ34" s="19">
        <f t="shared" si="14"/>
        <v>0.5</v>
      </c>
      <c r="AK34" s="17">
        <f t="shared" si="15"/>
        <v>10.8</v>
      </c>
      <c r="AL34" s="7">
        <f>sumifs(Physics!$F$1:$F1000,Physics!$C$1:$C1000,$A34)</f>
        <v>7</v>
      </c>
      <c r="AM34" s="7">
        <f>sumifs(Physics!$G$1:$G1000,Physics!$C$1:$C1000,$A34)</f>
        <v>3</v>
      </c>
      <c r="AN34" s="7">
        <f>sumifs(Physics!$H$1:$H1000,Physics!$C$1:$C1000,$A34)</f>
        <v>0</v>
      </c>
      <c r="AO34" s="7">
        <f t="shared" si="16"/>
        <v>5.6</v>
      </c>
      <c r="AP34" s="12">
        <f>countifs(PrelimRaw!$C$1:$C1000,14,PrelimRaw!$F$1:$F1000,$A34,PrelimRaw!$J$1:$J1000,"P")</f>
        <v>2</v>
      </c>
      <c r="AQ34" s="8">
        <f t="shared" si="17"/>
        <v>0.2857142857</v>
      </c>
      <c r="AR34" s="7">
        <f t="shared" si="18"/>
        <v>9.6</v>
      </c>
    </row>
    <row r="35">
      <c r="A35" s="1" t="s">
        <v>277</v>
      </c>
      <c r="B35" s="1">
        <v>5.0</v>
      </c>
      <c r="C35" s="7">
        <f>sumifs('X-Risk'!$F$1:$F1000,'X-Risk'!$C$1:$C1000,$A35)</f>
        <v>8</v>
      </c>
      <c r="D35" s="7">
        <f>sumifs('X-Risk'!$G$1:$G1000,'X-Risk'!$C$1:$C1000,$A35)</f>
        <v>4</v>
      </c>
      <c r="E35" s="7">
        <f>sumifs('X-Risk'!$H$1:$H1000,'X-Risk'!$C$1:$C1000,$A35)</f>
        <v>1</v>
      </c>
      <c r="F35" s="17">
        <f t="shared" si="1"/>
        <v>5.6</v>
      </c>
      <c r="G35" s="18">
        <f>countifs(PrelimRaw!$C$1:$C1000,14,PrelimRaw!$F$1:$F1000,$A35,PrelimRaw!$J$1:$J1000,"X")</f>
        <v>4</v>
      </c>
      <c r="H35" s="19">
        <f t="shared" si="2"/>
        <v>0.5</v>
      </c>
      <c r="I35" s="17">
        <f t="shared" si="3"/>
        <v>13.6</v>
      </c>
      <c r="J35" s="7">
        <f>sumifs(Math!$F$1:$F1000,Math!$C$1:$C1000,$A35)</f>
        <v>3</v>
      </c>
      <c r="K35" s="7">
        <f>sumifs(Math!$G$1:$G1000,Math!$C$1:$C1000,$A35)</f>
        <v>6</v>
      </c>
      <c r="L35" s="7">
        <f>sumifs(Math!$H$1:$H1000,Math!$C$1:$C1000,$A35)</f>
        <v>2</v>
      </c>
      <c r="M35" s="7">
        <f t="shared" si="4"/>
        <v>0.8</v>
      </c>
      <c r="N35" s="12">
        <f>countifs(PrelimRaw!$C$1:$C1000,14,PrelimRaw!$F$1:$F1000,$A35,PrelimRaw!$J$1:$J1000,"M")</f>
        <v>2</v>
      </c>
      <c r="O35" s="8">
        <f t="shared" si="5"/>
        <v>0.6666666667</v>
      </c>
      <c r="P35" s="7">
        <f t="shared" si="6"/>
        <v>4.8</v>
      </c>
      <c r="Q35" s="7">
        <f>sumifs(Chemistry!$F$1:$F1000,Chemistry!$C$1:$C1000,$A35)</f>
        <v>7</v>
      </c>
      <c r="R35" s="7">
        <f>sumifs(Chemistry!$G$1:$G1000,Chemistry!$C$1:$C1000,$A35)</f>
        <v>3</v>
      </c>
      <c r="S35" s="7">
        <f>sumifs(Chemistry!$H$1:$H1000,Chemistry!$C$1:$C1000,$A35)</f>
        <v>3</v>
      </c>
      <c r="T35" s="17">
        <f t="shared" si="7"/>
        <v>3.2</v>
      </c>
      <c r="U35" s="18">
        <f>countifs(PrelimRaw!$C$1:$C1000,14,PrelimRaw!$F$1:$F1000,$A35,PrelimRaw!$J$1:$J1000,"C")</f>
        <v>3</v>
      </c>
      <c r="V35" s="19">
        <f t="shared" si="8"/>
        <v>0.4285714286</v>
      </c>
      <c r="W35" s="17">
        <f t="shared" si="9"/>
        <v>9.2</v>
      </c>
      <c r="X35" s="7">
        <f>sumifs(EarthSpace!$F$1:$F1000,EarthSpace!$C$1:$C1000,$A35)</f>
        <v>8</v>
      </c>
      <c r="Y35" s="7">
        <f>sumifs(EarthSpace!$G$1:$G1000,EarthSpace!$C$1:$C1000,$A35)</f>
        <v>6</v>
      </c>
      <c r="Z35" s="7">
        <f>sumifs(EarthSpace!$H$1:$H1000,EarthSpace!$C$1:$C1000,$A35)</f>
        <v>0</v>
      </c>
      <c r="AA35" s="7">
        <f t="shared" si="10"/>
        <v>6.4</v>
      </c>
      <c r="AB35" s="12">
        <f>countifs(PrelimRaw!$C$1:$C1000,14,PrelimRaw!$F$1:$F1000,$A35,PrelimRaw!$J$1:$J1000,"E")</f>
        <v>4</v>
      </c>
      <c r="AC35" s="8">
        <f t="shared" si="11"/>
        <v>0.5</v>
      </c>
      <c r="AD35" s="7">
        <f t="shared" si="12"/>
        <v>14.4</v>
      </c>
      <c r="AE35" s="7">
        <f>sumifs(Biology!$F$1:$F1000,Biology!$C$1:$C1000,$A35)</f>
        <v>10</v>
      </c>
      <c r="AF35" s="7">
        <f>sumifs(Biology!$G$1:$G1000,Biology!$C$1:$C1000,$A35)</f>
        <v>2</v>
      </c>
      <c r="AG35" s="7">
        <f>sumifs(Biology!$H$1:$H1000,Biology!$C$1:$C1000,$A35)</f>
        <v>4</v>
      </c>
      <c r="AH35" s="17">
        <f t="shared" si="13"/>
        <v>4.8</v>
      </c>
      <c r="AI35" s="18">
        <f>countifs(PrelimRaw!$C$1:$C1000,14,PrelimRaw!$F$1:$F1000,$A35,PrelimRaw!$J$1:$J1000,"B")</f>
        <v>8</v>
      </c>
      <c r="AJ35" s="19">
        <f t="shared" si="14"/>
        <v>0.8</v>
      </c>
      <c r="AK35" s="17">
        <f t="shared" si="15"/>
        <v>20.8</v>
      </c>
      <c r="AL35" s="7">
        <f>sumifs(Physics!$F$1:$F1000,Physics!$C$1:$C1000,$A35)</f>
        <v>3</v>
      </c>
      <c r="AM35" s="7">
        <f>sumifs(Physics!$G$1:$G1000,Physics!$C$1:$C1000,$A35)</f>
        <v>7</v>
      </c>
      <c r="AN35" s="7">
        <f>sumifs(Physics!$H$1:$H1000,Physics!$C$1:$C1000,$A35)</f>
        <v>3</v>
      </c>
      <c r="AO35" s="7">
        <f t="shared" si="16"/>
        <v>0</v>
      </c>
      <c r="AP35" s="12">
        <f>countifs(PrelimRaw!$C$1:$C1000,14,PrelimRaw!$F$1:$F1000,$A35,PrelimRaw!$J$1:$J1000,"P")</f>
        <v>3</v>
      </c>
      <c r="AQ35" s="8">
        <f t="shared" si="17"/>
        <v>1</v>
      </c>
      <c r="AR35" s="7">
        <f t="shared" si="18"/>
        <v>6</v>
      </c>
    </row>
    <row r="36">
      <c r="A36" s="1" t="s">
        <v>278</v>
      </c>
      <c r="B36" s="1">
        <v>5.0</v>
      </c>
      <c r="C36" s="7">
        <f>sumifs('X-Risk'!$F$1:$F1000,'X-Risk'!$C$1:$C1000,$A36)</f>
        <v>6</v>
      </c>
      <c r="D36" s="7">
        <f>sumifs('X-Risk'!$G$1:$G1000,'X-Risk'!$C$1:$C1000,$A36)</f>
        <v>4</v>
      </c>
      <c r="E36" s="7">
        <f>sumifs('X-Risk'!$H$1:$H1000,'X-Risk'!$C$1:$C1000,$A36)</f>
        <v>1</v>
      </c>
      <c r="F36" s="17">
        <f t="shared" si="1"/>
        <v>4</v>
      </c>
      <c r="G36" s="18">
        <f>countifs(PrelimRaw!$C$1:$C1000,14,PrelimRaw!$F$1:$F1000,$A36,PrelimRaw!$J$1:$J1000,"X")</f>
        <v>5</v>
      </c>
      <c r="H36" s="19">
        <f t="shared" si="2"/>
        <v>0.8333333333</v>
      </c>
      <c r="I36" s="17">
        <f t="shared" si="3"/>
        <v>14</v>
      </c>
      <c r="J36" s="7">
        <f>sumifs(Math!$F$1:$F1000,Math!$C$1:$C1000,$A36)</f>
        <v>3</v>
      </c>
      <c r="K36" s="7">
        <f>sumifs(Math!$G$1:$G1000,Math!$C$1:$C1000,$A36)</f>
        <v>5</v>
      </c>
      <c r="L36" s="7">
        <f>sumifs(Math!$H$1:$H1000,Math!$C$1:$C1000,$A36)</f>
        <v>0</v>
      </c>
      <c r="M36" s="7">
        <f t="shared" si="4"/>
        <v>2.4</v>
      </c>
      <c r="N36" s="12">
        <f>countifs(PrelimRaw!$C$1:$C1000,14,PrelimRaw!$F$1:$F1000,$A36,PrelimRaw!$J$1:$J1000,"M")</f>
        <v>0</v>
      </c>
      <c r="O36" s="8">
        <f t="shared" si="5"/>
        <v>0</v>
      </c>
      <c r="P36" s="7">
        <f t="shared" si="6"/>
        <v>2.4</v>
      </c>
      <c r="Q36" s="7">
        <f>sumifs(Chemistry!$F$1:$F1000,Chemistry!$C$1:$C1000,$A36)</f>
        <v>10</v>
      </c>
      <c r="R36" s="7">
        <f>sumifs(Chemistry!$G$1:$G1000,Chemistry!$C$1:$C1000,$A36)</f>
        <v>4</v>
      </c>
      <c r="S36" s="7">
        <f>sumifs(Chemistry!$H$1:$H1000,Chemistry!$C$1:$C1000,$A36)</f>
        <v>0</v>
      </c>
      <c r="T36" s="17">
        <f t="shared" si="7"/>
        <v>8</v>
      </c>
      <c r="U36" s="18">
        <f>countifs(PrelimRaw!$C$1:$C1000,14,PrelimRaw!$F$1:$F1000,$A36,PrelimRaw!$J$1:$J1000,"C")</f>
        <v>4</v>
      </c>
      <c r="V36" s="19">
        <f t="shared" si="8"/>
        <v>0.4</v>
      </c>
      <c r="W36" s="17">
        <f t="shared" si="9"/>
        <v>16</v>
      </c>
      <c r="X36" s="7">
        <f>sumifs(EarthSpace!$F$1:$F1000,EarthSpace!$C$1:$C1000,$A36)</f>
        <v>11</v>
      </c>
      <c r="Y36" s="7">
        <f>sumifs(EarthSpace!$G$1:$G1000,EarthSpace!$C$1:$C1000,$A36)</f>
        <v>7</v>
      </c>
      <c r="Z36" s="7">
        <f>sumifs(EarthSpace!$H$1:$H1000,EarthSpace!$C$1:$C1000,$A36)</f>
        <v>0</v>
      </c>
      <c r="AA36" s="7">
        <f t="shared" si="10"/>
        <v>8.8</v>
      </c>
      <c r="AB36" s="12">
        <f>countifs(PrelimRaw!$C$1:$C1000,14,PrelimRaw!$F$1:$F1000,$A36,PrelimRaw!$J$1:$J1000,"E")</f>
        <v>4</v>
      </c>
      <c r="AC36" s="8">
        <f t="shared" si="11"/>
        <v>0.3636363636</v>
      </c>
      <c r="AD36" s="7">
        <f t="shared" si="12"/>
        <v>16.8</v>
      </c>
      <c r="AE36" s="7">
        <f>sumifs(Biology!$F$1:$F1000,Biology!$C$1:$C1000,$A36)</f>
        <v>6</v>
      </c>
      <c r="AF36" s="7">
        <f>sumifs(Biology!$G$1:$G1000,Biology!$C$1:$C1000,$A36)</f>
        <v>7</v>
      </c>
      <c r="AG36" s="7">
        <f>sumifs(Biology!$H$1:$H1000,Biology!$C$1:$C1000,$A36)</f>
        <v>1</v>
      </c>
      <c r="AH36" s="17">
        <f t="shared" si="13"/>
        <v>4</v>
      </c>
      <c r="AI36" s="18">
        <f>countifs(PrelimRaw!$C$1:$C1000,14,PrelimRaw!$F$1:$F1000,$A36,PrelimRaw!$J$1:$J1000,"B")</f>
        <v>2</v>
      </c>
      <c r="AJ36" s="19">
        <f t="shared" si="14"/>
        <v>0.3333333333</v>
      </c>
      <c r="AK36" s="17">
        <f t="shared" si="15"/>
        <v>8</v>
      </c>
      <c r="AL36" s="7">
        <f>sumifs(Physics!$F$1:$F1000,Physics!$C$1:$C1000,$A36)</f>
        <v>10</v>
      </c>
      <c r="AM36" s="7">
        <f>sumifs(Physics!$G$1:$G1000,Physics!$C$1:$C1000,$A36)</f>
        <v>2</v>
      </c>
      <c r="AN36" s="7">
        <f>sumifs(Physics!$H$1:$H1000,Physics!$C$1:$C1000,$A36)</f>
        <v>3</v>
      </c>
      <c r="AO36" s="7">
        <f t="shared" si="16"/>
        <v>5.6</v>
      </c>
      <c r="AP36" s="12">
        <f>countifs(PrelimRaw!$C$1:$C1000,14,PrelimRaw!$F$1:$F1000,$A36,PrelimRaw!$J$1:$J1000,"P")</f>
        <v>3</v>
      </c>
      <c r="AQ36" s="8">
        <f t="shared" si="17"/>
        <v>0.3</v>
      </c>
      <c r="AR36" s="7">
        <f t="shared" si="18"/>
        <v>11.6</v>
      </c>
    </row>
    <row r="37">
      <c r="A37" s="1" t="s">
        <v>279</v>
      </c>
      <c r="B37" s="1">
        <v>5.0</v>
      </c>
      <c r="C37" s="7">
        <f>sumifs('X-Risk'!$F$1:$F1000,'X-Risk'!$C$1:$C1000,$A37)</f>
        <v>3</v>
      </c>
      <c r="D37" s="7">
        <f>sumifs('X-Risk'!$G$1:$G1000,'X-Risk'!$C$1:$C1000,$A37)</f>
        <v>5</v>
      </c>
      <c r="E37" s="7">
        <f>sumifs('X-Risk'!$H$1:$H1000,'X-Risk'!$C$1:$C1000,$A37)</f>
        <v>0</v>
      </c>
      <c r="F37" s="17">
        <f t="shared" si="1"/>
        <v>2.4</v>
      </c>
      <c r="G37" s="18">
        <f>countifs(PrelimRaw!$C$1:$C1000,14,PrelimRaw!$F$1:$F1000,$A37,PrelimRaw!$J$1:$J1000,"X")</f>
        <v>1</v>
      </c>
      <c r="H37" s="19">
        <f t="shared" si="2"/>
        <v>0.3333333333</v>
      </c>
      <c r="I37" s="17">
        <f t="shared" si="3"/>
        <v>4.4</v>
      </c>
      <c r="J37" s="7">
        <f>sumifs(Math!$F$1:$F1000,Math!$C$1:$C1000,$A37)</f>
        <v>8</v>
      </c>
      <c r="K37" s="7">
        <f>sumifs(Math!$G$1:$G1000,Math!$C$1:$C1000,$A37)</f>
        <v>4</v>
      </c>
      <c r="L37" s="7">
        <f>sumifs(Math!$H$1:$H1000,Math!$C$1:$C1000,$A37)</f>
        <v>0</v>
      </c>
      <c r="M37" s="7">
        <f t="shared" si="4"/>
        <v>6.4</v>
      </c>
      <c r="N37" s="12">
        <f>countifs(PrelimRaw!$C$1:$C1000,14,PrelimRaw!$F$1:$F1000,$A37,PrelimRaw!$J$1:$J1000,"M")</f>
        <v>6</v>
      </c>
      <c r="O37" s="8">
        <f t="shared" si="5"/>
        <v>0.75</v>
      </c>
      <c r="P37" s="7">
        <f t="shared" si="6"/>
        <v>18.4</v>
      </c>
      <c r="Q37" s="7">
        <f>sumifs(Chemistry!$F$1:$F1000,Chemistry!$C$1:$C1000,$A37)</f>
        <v>5</v>
      </c>
      <c r="R37" s="7">
        <f>sumifs(Chemistry!$G$1:$G1000,Chemistry!$C$1:$C1000,$A37)</f>
        <v>4</v>
      </c>
      <c r="S37" s="7">
        <f>sumifs(Chemistry!$H$1:$H1000,Chemistry!$C$1:$C1000,$A37)</f>
        <v>0</v>
      </c>
      <c r="T37" s="17">
        <f t="shared" si="7"/>
        <v>4</v>
      </c>
      <c r="U37" s="18">
        <f>countifs(PrelimRaw!$C$1:$C1000,14,PrelimRaw!$F$1:$F1000,$A37,PrelimRaw!$J$1:$J1000,"C")</f>
        <v>0</v>
      </c>
      <c r="V37" s="19">
        <f t="shared" si="8"/>
        <v>0</v>
      </c>
      <c r="W37" s="17">
        <f t="shared" si="9"/>
        <v>4</v>
      </c>
      <c r="X37" s="7">
        <f>sumifs(EarthSpace!$F$1:$F1000,EarthSpace!$C$1:$C1000,$A37)</f>
        <v>9</v>
      </c>
      <c r="Y37" s="7">
        <f>sumifs(EarthSpace!$G$1:$G1000,EarthSpace!$C$1:$C1000,$A37)</f>
        <v>4</v>
      </c>
      <c r="Z37" s="7">
        <f>sumifs(EarthSpace!$H$1:$H1000,EarthSpace!$C$1:$C1000,$A37)</f>
        <v>0</v>
      </c>
      <c r="AA37" s="7">
        <f t="shared" si="10"/>
        <v>7.2</v>
      </c>
      <c r="AB37" s="12">
        <f>countifs(PrelimRaw!$C$1:$C1000,14,PrelimRaw!$F$1:$F1000,$A37,PrelimRaw!$J$1:$J1000,"E")</f>
        <v>2</v>
      </c>
      <c r="AC37" s="8">
        <f t="shared" si="11"/>
        <v>0.2222222222</v>
      </c>
      <c r="AD37" s="7">
        <f t="shared" si="12"/>
        <v>11.2</v>
      </c>
      <c r="AE37" s="7">
        <f>sumifs(Biology!$F$1:$F1000,Biology!$C$1:$C1000,$A37)</f>
        <v>2</v>
      </c>
      <c r="AF37" s="7">
        <f>sumifs(Biology!$G$1:$G1000,Biology!$C$1:$C1000,$A37)</f>
        <v>5</v>
      </c>
      <c r="AG37" s="7">
        <f>sumifs(Biology!$H$1:$H1000,Biology!$C$1:$C1000,$A37)</f>
        <v>0</v>
      </c>
      <c r="AH37" s="17">
        <f t="shared" si="13"/>
        <v>1.6</v>
      </c>
      <c r="AI37" s="18">
        <f>countifs(PrelimRaw!$C$1:$C1000,14,PrelimRaw!$F$1:$F1000,$A37,PrelimRaw!$J$1:$J1000,"B")</f>
        <v>1</v>
      </c>
      <c r="AJ37" s="19">
        <f t="shared" si="14"/>
        <v>0.5</v>
      </c>
      <c r="AK37" s="17">
        <f t="shared" si="15"/>
        <v>3.6</v>
      </c>
      <c r="AL37" s="7">
        <f>sumifs(Physics!$F$1:$F1000,Physics!$C$1:$C1000,$A37)</f>
        <v>11</v>
      </c>
      <c r="AM37" s="7">
        <f>sumifs(Physics!$G$1:$G1000,Physics!$C$1:$C1000,$A37)</f>
        <v>2</v>
      </c>
      <c r="AN37" s="7">
        <f>sumifs(Physics!$H$1:$H1000,Physics!$C$1:$C1000,$A37)</f>
        <v>1</v>
      </c>
      <c r="AO37" s="7">
        <f t="shared" si="16"/>
        <v>8</v>
      </c>
      <c r="AP37" s="12">
        <f>countifs(PrelimRaw!$C$1:$C1000,14,PrelimRaw!$F$1:$F1000,$A37,PrelimRaw!$J$1:$J1000,"P")</f>
        <v>8</v>
      </c>
      <c r="AQ37" s="8">
        <f t="shared" si="17"/>
        <v>0.7272727273</v>
      </c>
      <c r="AR37" s="7">
        <f t="shared" si="18"/>
        <v>24</v>
      </c>
    </row>
    <row r="38">
      <c r="A38" s="1" t="s">
        <v>280</v>
      </c>
      <c r="B38" s="1">
        <v>5.0</v>
      </c>
      <c r="C38" s="7">
        <f>sumifs('X-Risk'!$F$1:$F1000,'X-Risk'!$C$1:$C1000,$A38)</f>
        <v>6</v>
      </c>
      <c r="D38" s="7">
        <f>sumifs('X-Risk'!$G$1:$G1000,'X-Risk'!$C$1:$C1000,$A38)</f>
        <v>3</v>
      </c>
      <c r="E38" s="7">
        <f>sumifs('X-Risk'!$H$1:$H1000,'X-Risk'!$C$1:$C1000,$A38)</f>
        <v>2</v>
      </c>
      <c r="F38" s="17">
        <f t="shared" si="1"/>
        <v>3.2</v>
      </c>
      <c r="G38" s="18">
        <f>countifs(PrelimRaw!$C$1:$C1000,14,PrelimRaw!$F$1:$F1000,$A38,PrelimRaw!$J$1:$J1000,"X")</f>
        <v>4</v>
      </c>
      <c r="H38" s="19">
        <f t="shared" si="2"/>
        <v>0.6666666667</v>
      </c>
      <c r="I38" s="17">
        <f t="shared" si="3"/>
        <v>11.2</v>
      </c>
      <c r="J38" s="7">
        <f>sumifs(Math!$F$1:$F1000,Math!$C$1:$C1000,$A38)</f>
        <v>9</v>
      </c>
      <c r="K38" s="7">
        <f>sumifs(Math!$G$1:$G1000,Math!$C$1:$C1000,$A38)</f>
        <v>5</v>
      </c>
      <c r="L38" s="7">
        <f>sumifs(Math!$H$1:$H1000,Math!$C$1:$C1000,$A38)</f>
        <v>0</v>
      </c>
      <c r="M38" s="7">
        <f t="shared" si="4"/>
        <v>7.2</v>
      </c>
      <c r="N38" s="12">
        <f>countifs(PrelimRaw!$C$1:$C1000,14,PrelimRaw!$F$1:$F1000,$A38,PrelimRaw!$J$1:$J1000,"M")</f>
        <v>5</v>
      </c>
      <c r="O38" s="8">
        <f t="shared" si="5"/>
        <v>0.5555555556</v>
      </c>
      <c r="P38" s="7">
        <f t="shared" si="6"/>
        <v>17.2</v>
      </c>
      <c r="Q38" s="7">
        <f>sumifs(Chemistry!$F$1:$F1000,Chemistry!$C$1:$C1000,$A38)</f>
        <v>5</v>
      </c>
      <c r="R38" s="7">
        <f>sumifs(Chemistry!$G$1:$G1000,Chemistry!$C$1:$C1000,$A38)</f>
        <v>5</v>
      </c>
      <c r="S38" s="7">
        <f>sumifs(Chemistry!$H$1:$H1000,Chemistry!$C$1:$C1000,$A38)</f>
        <v>3</v>
      </c>
      <c r="T38" s="17">
        <f t="shared" si="7"/>
        <v>1.6</v>
      </c>
      <c r="U38" s="18">
        <f>countifs(PrelimRaw!$C$1:$C1000,14,PrelimRaw!$F$1:$F1000,$A38,PrelimRaw!$J$1:$J1000,"C")</f>
        <v>1</v>
      </c>
      <c r="V38" s="19">
        <f t="shared" si="8"/>
        <v>0.2</v>
      </c>
      <c r="W38" s="17">
        <f t="shared" si="9"/>
        <v>3.6</v>
      </c>
      <c r="X38" s="7">
        <f>sumifs(EarthSpace!$F$1:$F1000,EarthSpace!$C$1:$C1000,$A38)</f>
        <v>4</v>
      </c>
      <c r="Y38" s="7">
        <f>sumifs(EarthSpace!$G$1:$G1000,EarthSpace!$C$1:$C1000,$A38)</f>
        <v>7</v>
      </c>
      <c r="Z38" s="7">
        <f>sumifs(EarthSpace!$H$1:$H1000,EarthSpace!$C$1:$C1000,$A38)</f>
        <v>0</v>
      </c>
      <c r="AA38" s="7">
        <f t="shared" si="10"/>
        <v>3.2</v>
      </c>
      <c r="AB38" s="12">
        <f>countifs(PrelimRaw!$C$1:$C1000,14,PrelimRaw!$F$1:$F1000,$A38,PrelimRaw!$J$1:$J1000,"E")</f>
        <v>1</v>
      </c>
      <c r="AC38" s="8">
        <f t="shared" si="11"/>
        <v>0.25</v>
      </c>
      <c r="AD38" s="7">
        <f t="shared" si="12"/>
        <v>5.2</v>
      </c>
      <c r="AE38" s="7">
        <f>sumifs(Biology!$F$1:$F1000,Biology!$C$1:$C1000,$A38)</f>
        <v>8</v>
      </c>
      <c r="AF38" s="7">
        <f>sumifs(Biology!$G$1:$G1000,Biology!$C$1:$C1000,$A38)</f>
        <v>3</v>
      </c>
      <c r="AG38" s="7">
        <f>sumifs(Biology!$H$1:$H1000,Biology!$C$1:$C1000,$A38)</f>
        <v>3</v>
      </c>
      <c r="AH38" s="17">
        <f t="shared" si="13"/>
        <v>4</v>
      </c>
      <c r="AI38" s="18">
        <f>countifs(PrelimRaw!$C$1:$C1000,14,PrelimRaw!$F$1:$F1000,$A38,PrelimRaw!$J$1:$J1000,"B")</f>
        <v>5</v>
      </c>
      <c r="AJ38" s="19">
        <f t="shared" si="14"/>
        <v>0.625</v>
      </c>
      <c r="AK38" s="17">
        <f t="shared" si="15"/>
        <v>14</v>
      </c>
      <c r="AL38" s="7">
        <f>sumifs(Physics!$F$1:$F1000,Physics!$C$1:$C1000,$A38)</f>
        <v>5</v>
      </c>
      <c r="AM38" s="7">
        <f>sumifs(Physics!$G$1:$G1000,Physics!$C$1:$C1000,$A38)</f>
        <v>4</v>
      </c>
      <c r="AN38" s="7">
        <f>sumifs(Physics!$H$1:$H1000,Physics!$C$1:$C1000,$A38)</f>
        <v>1</v>
      </c>
      <c r="AO38" s="7">
        <f t="shared" si="16"/>
        <v>3.2</v>
      </c>
      <c r="AP38" s="12">
        <f>countifs(PrelimRaw!$C$1:$C1000,14,PrelimRaw!$F$1:$F1000,$A38,PrelimRaw!$J$1:$J1000,"P")</f>
        <v>2</v>
      </c>
      <c r="AQ38" s="8">
        <f t="shared" si="17"/>
        <v>0.4</v>
      </c>
      <c r="AR38" s="7">
        <f t="shared" si="18"/>
        <v>7.2</v>
      </c>
    </row>
    <row r="39">
      <c r="A39" s="1" t="s">
        <v>281</v>
      </c>
      <c r="B39" s="1">
        <v>5.0</v>
      </c>
      <c r="C39" s="7">
        <f>sumifs('X-Risk'!$F$1:$F1000,'X-Risk'!$C$1:$C1000,$A39)</f>
        <v>7</v>
      </c>
      <c r="D39" s="7">
        <f>sumifs('X-Risk'!$G$1:$G1000,'X-Risk'!$C$1:$C1000,$A39)</f>
        <v>5</v>
      </c>
      <c r="E39" s="7">
        <f>sumifs('X-Risk'!$H$1:$H1000,'X-Risk'!$C$1:$C1000,$A39)</f>
        <v>0</v>
      </c>
      <c r="F39" s="17">
        <f t="shared" si="1"/>
        <v>5.6</v>
      </c>
      <c r="G39" s="18">
        <f>countifs(PrelimRaw!$C$1:$C1000,14,PrelimRaw!$F$1:$F1000,$A39,PrelimRaw!$J$1:$J1000,"X")</f>
        <v>5</v>
      </c>
      <c r="H39" s="19">
        <f t="shared" si="2"/>
        <v>0.7142857143</v>
      </c>
      <c r="I39" s="17">
        <f t="shared" si="3"/>
        <v>15.6</v>
      </c>
      <c r="J39" s="7">
        <f>sumifs(Math!$F$1:$F1000,Math!$C$1:$C1000,$A39)</f>
        <v>8</v>
      </c>
      <c r="K39" s="7">
        <f>sumifs(Math!$G$1:$G1000,Math!$C$1:$C1000,$A39)</f>
        <v>7</v>
      </c>
      <c r="L39" s="7">
        <f>sumifs(Math!$H$1:$H1000,Math!$C$1:$C1000,$A39)</f>
        <v>0</v>
      </c>
      <c r="M39" s="7">
        <f t="shared" si="4"/>
        <v>6.4</v>
      </c>
      <c r="N39" s="12">
        <f>countifs(PrelimRaw!$C$1:$C1000,14,PrelimRaw!$F$1:$F1000,$A39,PrelimRaw!$J$1:$J1000,"M")</f>
        <v>5</v>
      </c>
      <c r="O39" s="8">
        <f t="shared" si="5"/>
        <v>0.625</v>
      </c>
      <c r="P39" s="7">
        <f t="shared" si="6"/>
        <v>16.4</v>
      </c>
      <c r="Q39" s="7">
        <f>sumifs(Chemistry!$F$1:$F1000,Chemistry!$C$1:$C1000,$A39)</f>
        <v>6</v>
      </c>
      <c r="R39" s="7">
        <f>sumifs(Chemistry!$G$1:$G1000,Chemistry!$C$1:$C1000,$A39)</f>
        <v>5</v>
      </c>
      <c r="S39" s="7">
        <f>sumifs(Chemistry!$H$1:$H1000,Chemistry!$C$1:$C1000,$A39)</f>
        <v>1</v>
      </c>
      <c r="T39" s="17">
        <f t="shared" si="7"/>
        <v>4</v>
      </c>
      <c r="U39" s="18">
        <f>countifs(PrelimRaw!$C$1:$C1000,14,PrelimRaw!$F$1:$F1000,$A39,PrelimRaw!$J$1:$J1000,"C")</f>
        <v>2</v>
      </c>
      <c r="V39" s="19">
        <f t="shared" si="8"/>
        <v>0.3333333333</v>
      </c>
      <c r="W39" s="17">
        <f t="shared" si="9"/>
        <v>8</v>
      </c>
      <c r="X39" s="7">
        <f>sumifs(EarthSpace!$F$1:$F1000,EarthSpace!$C$1:$C1000,$A39)</f>
        <v>4</v>
      </c>
      <c r="Y39" s="7">
        <f>sumifs(EarthSpace!$G$1:$G1000,EarthSpace!$C$1:$C1000,$A39)</f>
        <v>8</v>
      </c>
      <c r="Z39" s="7">
        <f>sumifs(EarthSpace!$H$1:$H1000,EarthSpace!$C$1:$C1000,$A39)</f>
        <v>1</v>
      </c>
      <c r="AA39" s="7">
        <f t="shared" si="10"/>
        <v>2.4</v>
      </c>
      <c r="AB39" s="12">
        <f>countifs(PrelimRaw!$C$1:$C1000,14,PrelimRaw!$F$1:$F1000,$A39,PrelimRaw!$J$1:$J1000,"E")</f>
        <v>1</v>
      </c>
      <c r="AC39" s="8">
        <f t="shared" si="11"/>
        <v>0.25</v>
      </c>
      <c r="AD39" s="7">
        <f t="shared" si="12"/>
        <v>4.4</v>
      </c>
      <c r="AE39" s="7">
        <f>sumifs(Biology!$F$1:$F1000,Biology!$C$1:$C1000,$A39)</f>
        <v>2</v>
      </c>
      <c r="AF39" s="7">
        <f>sumifs(Biology!$G$1:$G1000,Biology!$C$1:$C1000,$A39)</f>
        <v>8</v>
      </c>
      <c r="AG39" s="7">
        <f>sumifs(Biology!$H$1:$H1000,Biology!$C$1:$C1000,$A39)</f>
        <v>1</v>
      </c>
      <c r="AH39" s="17">
        <f t="shared" si="13"/>
        <v>0.8</v>
      </c>
      <c r="AI39" s="18">
        <f>countifs(PrelimRaw!$C$1:$C1000,14,PrelimRaw!$F$1:$F1000,$A39,PrelimRaw!$J$1:$J1000,"B")</f>
        <v>1</v>
      </c>
      <c r="AJ39" s="19">
        <f t="shared" si="14"/>
        <v>0.5</v>
      </c>
      <c r="AK39" s="17">
        <f t="shared" si="15"/>
        <v>2.8</v>
      </c>
      <c r="AL39" s="7">
        <f>sumifs(Physics!$F$1:$F1000,Physics!$C$1:$C1000,$A39)</f>
        <v>6</v>
      </c>
      <c r="AM39" s="7">
        <f>sumifs(Physics!$G$1:$G1000,Physics!$C$1:$C1000,$A39)</f>
        <v>6</v>
      </c>
      <c r="AN39" s="7">
        <f>sumifs(Physics!$H$1:$H1000,Physics!$C$1:$C1000,$A39)</f>
        <v>0</v>
      </c>
      <c r="AO39" s="7">
        <f t="shared" si="16"/>
        <v>4.8</v>
      </c>
      <c r="AP39" s="12">
        <f>countifs(PrelimRaw!$C$1:$C1000,14,PrelimRaw!$F$1:$F1000,$A39,PrelimRaw!$J$1:$J1000,"P")</f>
        <v>0</v>
      </c>
      <c r="AQ39" s="8">
        <f t="shared" si="17"/>
        <v>0</v>
      </c>
      <c r="AR39" s="7">
        <f t="shared" si="18"/>
        <v>4.8</v>
      </c>
    </row>
    <row r="40">
      <c r="A40" s="1" t="s">
        <v>282</v>
      </c>
      <c r="B40" s="1">
        <v>5.0</v>
      </c>
      <c r="C40" s="7">
        <f>sumifs('X-Risk'!$F$1:$F1000,'X-Risk'!$C$1:$C1000,$A40)</f>
        <v>6</v>
      </c>
      <c r="D40" s="7">
        <f>sumifs('X-Risk'!$G$1:$G1000,'X-Risk'!$C$1:$C1000,$A40)</f>
        <v>4</v>
      </c>
      <c r="E40" s="7">
        <f>sumifs('X-Risk'!$H$1:$H1000,'X-Risk'!$C$1:$C1000,$A40)</f>
        <v>1</v>
      </c>
      <c r="F40" s="17">
        <f t="shared" si="1"/>
        <v>4</v>
      </c>
      <c r="G40" s="18">
        <f>countifs(PrelimRaw!$C$1:$C1000,14,PrelimRaw!$F$1:$F1000,$A40,PrelimRaw!$J$1:$J1000,"X")</f>
        <v>3</v>
      </c>
      <c r="H40" s="19">
        <f t="shared" si="2"/>
        <v>0.5</v>
      </c>
      <c r="I40" s="17">
        <f t="shared" si="3"/>
        <v>10</v>
      </c>
      <c r="J40" s="7">
        <f>sumifs(Math!$F$1:$F1000,Math!$C$1:$C1000,$A40)</f>
        <v>9</v>
      </c>
      <c r="K40" s="7">
        <f>sumifs(Math!$G$1:$G1000,Math!$C$1:$C1000,$A40)</f>
        <v>6</v>
      </c>
      <c r="L40" s="7">
        <f>sumifs(Math!$H$1:$H1000,Math!$C$1:$C1000,$A40)</f>
        <v>2</v>
      </c>
      <c r="M40" s="7">
        <f t="shared" si="4"/>
        <v>5.6</v>
      </c>
      <c r="N40" s="12">
        <f>countifs(PrelimRaw!$C$1:$C1000,14,PrelimRaw!$F$1:$F1000,$A40,PrelimRaw!$J$1:$J1000,"M")</f>
        <v>6</v>
      </c>
      <c r="O40" s="8">
        <f t="shared" si="5"/>
        <v>0.6666666667</v>
      </c>
      <c r="P40" s="7">
        <f t="shared" si="6"/>
        <v>17.6</v>
      </c>
      <c r="Q40" s="7">
        <f>sumifs(Chemistry!$F$1:$F1000,Chemistry!$C$1:$C1000,$A40)</f>
        <v>4</v>
      </c>
      <c r="R40" s="7">
        <f>sumifs(Chemistry!$G$1:$G1000,Chemistry!$C$1:$C1000,$A40)</f>
        <v>6</v>
      </c>
      <c r="S40" s="7">
        <f>sumifs(Chemistry!$H$1:$H1000,Chemistry!$C$1:$C1000,$A40)</f>
        <v>1</v>
      </c>
      <c r="T40" s="17">
        <f t="shared" si="7"/>
        <v>2.4</v>
      </c>
      <c r="U40" s="18">
        <f>countifs(PrelimRaw!$C$1:$C1000,14,PrelimRaw!$F$1:$F1000,$A40,PrelimRaw!$J$1:$J1000,"C")</f>
        <v>1</v>
      </c>
      <c r="V40" s="19">
        <f t="shared" si="8"/>
        <v>0.25</v>
      </c>
      <c r="W40" s="17">
        <f t="shared" si="9"/>
        <v>4.4</v>
      </c>
      <c r="X40" s="7">
        <f>sumifs(EarthSpace!$F$1:$F1000,EarthSpace!$C$1:$C1000,$A40)</f>
        <v>6</v>
      </c>
      <c r="Y40" s="7">
        <f>sumifs(EarthSpace!$G$1:$G1000,EarthSpace!$C$1:$C1000,$A40)</f>
        <v>2</v>
      </c>
      <c r="Z40" s="7">
        <f>sumifs(EarthSpace!$H$1:$H1000,EarthSpace!$C$1:$C1000,$A40)</f>
        <v>1</v>
      </c>
      <c r="AA40" s="7">
        <f t="shared" si="10"/>
        <v>4</v>
      </c>
      <c r="AB40" s="12">
        <f>countifs(PrelimRaw!$C$1:$C1000,14,PrelimRaw!$F$1:$F1000,$A40,PrelimRaw!$J$1:$J1000,"E")</f>
        <v>1</v>
      </c>
      <c r="AC40" s="8">
        <f t="shared" si="11"/>
        <v>0.1666666667</v>
      </c>
      <c r="AD40" s="7">
        <f t="shared" si="12"/>
        <v>6</v>
      </c>
      <c r="AE40" s="7">
        <f>sumifs(Biology!$F$1:$F1000,Biology!$C$1:$C1000,$A40)</f>
        <v>6</v>
      </c>
      <c r="AF40" s="7">
        <f>sumifs(Biology!$G$1:$G1000,Biology!$C$1:$C1000,$A40)</f>
        <v>3</v>
      </c>
      <c r="AG40" s="7">
        <f>sumifs(Biology!$H$1:$H1000,Biology!$C$1:$C1000,$A40)</f>
        <v>1</v>
      </c>
      <c r="AH40" s="17">
        <f t="shared" si="13"/>
        <v>4</v>
      </c>
      <c r="AI40" s="18">
        <f>countifs(PrelimRaw!$C$1:$C1000,14,PrelimRaw!$F$1:$F1000,$A40,PrelimRaw!$J$1:$J1000,"B")</f>
        <v>2</v>
      </c>
      <c r="AJ40" s="19">
        <f t="shared" si="14"/>
        <v>0.3333333333</v>
      </c>
      <c r="AK40" s="17">
        <f t="shared" si="15"/>
        <v>8</v>
      </c>
      <c r="AL40" s="7">
        <f>sumifs(Physics!$F$1:$F1000,Physics!$C$1:$C1000,$A40)</f>
        <v>4</v>
      </c>
      <c r="AM40" s="7">
        <f>sumifs(Physics!$G$1:$G1000,Physics!$C$1:$C1000,$A40)</f>
        <v>4</v>
      </c>
      <c r="AN40" s="7">
        <f>sumifs(Physics!$H$1:$H1000,Physics!$C$1:$C1000,$A40)</f>
        <v>2</v>
      </c>
      <c r="AO40" s="7">
        <f t="shared" si="16"/>
        <v>1.6</v>
      </c>
      <c r="AP40" s="12">
        <f>countifs(PrelimRaw!$C$1:$C1000,14,PrelimRaw!$F$1:$F1000,$A40,PrelimRaw!$J$1:$J1000,"P")</f>
        <v>2</v>
      </c>
      <c r="AQ40" s="8">
        <f t="shared" si="17"/>
        <v>0.5</v>
      </c>
      <c r="AR40" s="7">
        <f t="shared" si="18"/>
        <v>5.6</v>
      </c>
    </row>
    <row r="41">
      <c r="A41" s="1" t="s">
        <v>283</v>
      </c>
      <c r="B41" s="1">
        <v>5.0</v>
      </c>
      <c r="C41" s="7">
        <f>sumifs('X-Risk'!$F$1:$F1000,'X-Risk'!$C$1:$C1000,$A41)</f>
        <v>7</v>
      </c>
      <c r="D41" s="7">
        <f>sumifs('X-Risk'!$G$1:$G1000,'X-Risk'!$C$1:$C1000,$A41)</f>
        <v>5</v>
      </c>
      <c r="E41" s="7">
        <f>sumifs('X-Risk'!$H$1:$H1000,'X-Risk'!$C$1:$C1000,$A41)</f>
        <v>1</v>
      </c>
      <c r="F41" s="17">
        <f t="shared" si="1"/>
        <v>4.8</v>
      </c>
      <c r="G41" s="18">
        <f>countifs(PrelimRaw!$C$1:$C1000,14,PrelimRaw!$F$1:$F1000,$A41,PrelimRaw!$J$1:$J1000,"X")</f>
        <v>5</v>
      </c>
      <c r="H41" s="19">
        <f t="shared" si="2"/>
        <v>0.7142857143</v>
      </c>
      <c r="I41" s="17">
        <f t="shared" si="3"/>
        <v>14.8</v>
      </c>
      <c r="J41" s="7">
        <f>sumifs(Math!$F$1:$F1000,Math!$C$1:$C1000,$A41)</f>
        <v>3</v>
      </c>
      <c r="K41" s="7">
        <f>sumifs(Math!$G$1:$G1000,Math!$C$1:$C1000,$A41)</f>
        <v>6</v>
      </c>
      <c r="L41" s="7">
        <f>sumifs(Math!$H$1:$H1000,Math!$C$1:$C1000,$A41)</f>
        <v>1</v>
      </c>
      <c r="M41" s="7">
        <f t="shared" si="4"/>
        <v>1.6</v>
      </c>
      <c r="N41" s="12">
        <f>countifs(PrelimRaw!$C$1:$C1000,14,PrelimRaw!$F$1:$F1000,$A41,PrelimRaw!$J$1:$J1000,"M")</f>
        <v>1</v>
      </c>
      <c r="O41" s="8">
        <f t="shared" si="5"/>
        <v>0.3333333333</v>
      </c>
      <c r="P41" s="7">
        <f t="shared" si="6"/>
        <v>3.6</v>
      </c>
      <c r="Q41" s="7">
        <f>sumifs(Chemistry!$F$1:$F1000,Chemistry!$C$1:$C1000,$A41)</f>
        <v>4</v>
      </c>
      <c r="R41" s="7">
        <f>sumifs(Chemistry!$G$1:$G1000,Chemistry!$C$1:$C1000,$A41)</f>
        <v>5</v>
      </c>
      <c r="S41" s="7">
        <f>sumifs(Chemistry!$H$1:$H1000,Chemistry!$C$1:$C1000,$A41)</f>
        <v>1</v>
      </c>
      <c r="T41" s="17">
        <f t="shared" si="7"/>
        <v>2.4</v>
      </c>
      <c r="U41" s="18">
        <f>countifs(PrelimRaw!$C$1:$C1000,14,PrelimRaw!$F$1:$F1000,$A41,PrelimRaw!$J$1:$J1000,"C")</f>
        <v>1</v>
      </c>
      <c r="V41" s="19">
        <f t="shared" si="8"/>
        <v>0.25</v>
      </c>
      <c r="W41" s="17">
        <f t="shared" si="9"/>
        <v>4.4</v>
      </c>
      <c r="X41" s="7">
        <f>sumifs(EarthSpace!$F$1:$F1000,EarthSpace!$C$1:$C1000,$A41)</f>
        <v>8</v>
      </c>
      <c r="Y41" s="7">
        <f>sumifs(EarthSpace!$G$1:$G1000,EarthSpace!$C$1:$C1000,$A41)</f>
        <v>8</v>
      </c>
      <c r="Z41" s="7">
        <f>sumifs(EarthSpace!$H$1:$H1000,EarthSpace!$C$1:$C1000,$A41)</f>
        <v>0</v>
      </c>
      <c r="AA41" s="7">
        <f t="shared" si="10"/>
        <v>6.4</v>
      </c>
      <c r="AB41" s="12">
        <f>countifs(PrelimRaw!$C$1:$C1000,14,PrelimRaw!$F$1:$F1000,$A41,PrelimRaw!$J$1:$J1000,"E")</f>
        <v>3</v>
      </c>
      <c r="AC41" s="8">
        <f t="shared" si="11"/>
        <v>0.375</v>
      </c>
      <c r="AD41" s="7">
        <f t="shared" si="12"/>
        <v>12.4</v>
      </c>
      <c r="AE41" s="7">
        <f>sumifs(Biology!$F$1:$F1000,Biology!$C$1:$C1000,$A41)</f>
        <v>4</v>
      </c>
      <c r="AF41" s="7">
        <f>sumifs(Biology!$G$1:$G1000,Biology!$C$1:$C1000,$A41)</f>
        <v>3</v>
      </c>
      <c r="AG41" s="7">
        <f>sumifs(Biology!$H$1:$H1000,Biology!$C$1:$C1000,$A41)</f>
        <v>0</v>
      </c>
      <c r="AH41" s="17">
        <f t="shared" si="13"/>
        <v>3.2</v>
      </c>
      <c r="AI41" s="18">
        <f>countifs(PrelimRaw!$C$1:$C1000,14,PrelimRaw!$F$1:$F1000,$A41,PrelimRaw!$J$1:$J1000,"B")</f>
        <v>3</v>
      </c>
      <c r="AJ41" s="19">
        <f t="shared" si="14"/>
        <v>0.75</v>
      </c>
      <c r="AK41" s="17">
        <f t="shared" si="15"/>
        <v>9.2</v>
      </c>
      <c r="AL41" s="7">
        <f>sumifs(Physics!$F$1:$F1000,Physics!$C$1:$C1000,$A41)</f>
        <v>5</v>
      </c>
      <c r="AM41" s="7">
        <f>sumifs(Physics!$G$1:$G1000,Physics!$C$1:$C1000,$A41)</f>
        <v>7</v>
      </c>
      <c r="AN41" s="7">
        <f>sumifs(Physics!$H$1:$H1000,Physics!$C$1:$C1000,$A41)</f>
        <v>1</v>
      </c>
      <c r="AO41" s="7">
        <f t="shared" si="16"/>
        <v>3.2</v>
      </c>
      <c r="AP41" s="12">
        <f>countifs(PrelimRaw!$C$1:$C1000,14,PrelimRaw!$F$1:$F1000,$A41,PrelimRaw!$J$1:$J1000,"P")</f>
        <v>1</v>
      </c>
      <c r="AQ41" s="8">
        <f t="shared" si="17"/>
        <v>0.2</v>
      </c>
      <c r="AR41" s="7">
        <f t="shared" si="18"/>
        <v>5.2</v>
      </c>
    </row>
    <row r="42">
      <c r="A42" s="1" t="s">
        <v>284</v>
      </c>
      <c r="B42" s="1">
        <v>5.0</v>
      </c>
      <c r="C42" s="7">
        <f>sumifs('X-Risk'!$F$1:$F1000,'X-Risk'!$C$1:$C1000,$A42)</f>
        <v>7</v>
      </c>
      <c r="D42" s="7">
        <f>sumifs('X-Risk'!$G$1:$G1000,'X-Risk'!$C$1:$C1000,$A42)</f>
        <v>3</v>
      </c>
      <c r="E42" s="7">
        <f>sumifs('X-Risk'!$H$1:$H1000,'X-Risk'!$C$1:$C1000,$A42)</f>
        <v>1</v>
      </c>
      <c r="F42" s="17">
        <f t="shared" si="1"/>
        <v>4.8</v>
      </c>
      <c r="G42" s="18">
        <f>countifs(PrelimRaw!$C$1:$C1000,14,PrelimRaw!$F$1:$F1000,$A42,PrelimRaw!$J$1:$J1000,"X")</f>
        <v>3</v>
      </c>
      <c r="H42" s="19">
        <f t="shared" si="2"/>
        <v>0.4285714286</v>
      </c>
      <c r="I42" s="17">
        <f t="shared" si="3"/>
        <v>10.8</v>
      </c>
      <c r="J42" s="7">
        <f>sumifs(Math!$F$1:$F1000,Math!$C$1:$C1000,$A42)</f>
        <v>5</v>
      </c>
      <c r="K42" s="7">
        <f>sumifs(Math!$G$1:$G1000,Math!$C$1:$C1000,$A42)</f>
        <v>4</v>
      </c>
      <c r="L42" s="7">
        <f>sumifs(Math!$H$1:$H1000,Math!$C$1:$C1000,$A42)</f>
        <v>0</v>
      </c>
      <c r="M42" s="7">
        <f t="shared" si="4"/>
        <v>4</v>
      </c>
      <c r="N42" s="12">
        <f>countifs(PrelimRaw!$C$1:$C1000,14,PrelimRaw!$F$1:$F1000,$A42,PrelimRaw!$J$1:$J1000,"M")</f>
        <v>4</v>
      </c>
      <c r="O42" s="8">
        <f t="shared" si="5"/>
        <v>0.8</v>
      </c>
      <c r="P42" s="7">
        <f t="shared" si="6"/>
        <v>12</v>
      </c>
      <c r="Q42" s="7">
        <f>sumifs(Chemistry!$F$1:$F1000,Chemistry!$C$1:$C1000,$A42)</f>
        <v>3</v>
      </c>
      <c r="R42" s="7">
        <f>sumifs(Chemistry!$G$1:$G1000,Chemistry!$C$1:$C1000,$A42)</f>
        <v>8</v>
      </c>
      <c r="S42" s="7">
        <f>sumifs(Chemistry!$H$1:$H1000,Chemistry!$C$1:$C1000,$A42)</f>
        <v>1</v>
      </c>
      <c r="T42" s="17">
        <f t="shared" si="7"/>
        <v>1.6</v>
      </c>
      <c r="U42" s="18">
        <f>countifs(PrelimRaw!$C$1:$C1000,14,PrelimRaw!$F$1:$F1000,$A42,PrelimRaw!$J$1:$J1000,"C")</f>
        <v>0</v>
      </c>
      <c r="V42" s="19">
        <f t="shared" si="8"/>
        <v>0</v>
      </c>
      <c r="W42" s="17">
        <f t="shared" si="9"/>
        <v>1.6</v>
      </c>
      <c r="X42" s="7">
        <f>sumifs(EarthSpace!$F$1:$F1000,EarthSpace!$C$1:$C1000,$A42)</f>
        <v>3</v>
      </c>
      <c r="Y42" s="7">
        <f>sumifs(EarthSpace!$G$1:$G1000,EarthSpace!$C$1:$C1000,$A42)</f>
        <v>10</v>
      </c>
      <c r="Z42" s="7">
        <f>sumifs(EarthSpace!$H$1:$H1000,EarthSpace!$C$1:$C1000,$A42)</f>
        <v>0</v>
      </c>
      <c r="AA42" s="7">
        <f t="shared" si="10"/>
        <v>2.4</v>
      </c>
      <c r="AB42" s="12">
        <f>countifs(PrelimRaw!$C$1:$C1000,14,PrelimRaw!$F$1:$F1000,$A42,PrelimRaw!$J$1:$J1000,"E")</f>
        <v>0</v>
      </c>
      <c r="AC42" s="8">
        <f t="shared" si="11"/>
        <v>0</v>
      </c>
      <c r="AD42" s="7">
        <f t="shared" si="12"/>
        <v>2.4</v>
      </c>
      <c r="AE42" s="7">
        <f>sumifs(Biology!$F$1:$F1000,Biology!$C$1:$C1000,$A42)</f>
        <v>9</v>
      </c>
      <c r="AF42" s="7">
        <f>sumifs(Biology!$G$1:$G1000,Biology!$C$1:$C1000,$A42)</f>
        <v>5</v>
      </c>
      <c r="AG42" s="7">
        <f>sumifs(Biology!$H$1:$H1000,Biology!$C$1:$C1000,$A42)</f>
        <v>0</v>
      </c>
      <c r="AH42" s="17">
        <f t="shared" si="13"/>
        <v>7.2</v>
      </c>
      <c r="AI42" s="18">
        <f>countifs(PrelimRaw!$C$1:$C1000,14,PrelimRaw!$F$1:$F1000,$A42,PrelimRaw!$J$1:$J1000,"B")</f>
        <v>6</v>
      </c>
      <c r="AJ42" s="19">
        <f t="shared" si="14"/>
        <v>0.6666666667</v>
      </c>
      <c r="AK42" s="17">
        <f t="shared" si="15"/>
        <v>19.2</v>
      </c>
      <c r="AL42" s="7">
        <f>sumifs(Physics!$F$1:$F1000,Physics!$C$1:$C1000,$A42)</f>
        <v>4</v>
      </c>
      <c r="AM42" s="7">
        <f>sumifs(Physics!$G$1:$G1000,Physics!$C$1:$C1000,$A42)</f>
        <v>12</v>
      </c>
      <c r="AN42" s="7">
        <f>sumifs(Physics!$H$1:$H1000,Physics!$C$1:$C1000,$A42)</f>
        <v>0</v>
      </c>
      <c r="AO42" s="7">
        <f t="shared" si="16"/>
        <v>3.2</v>
      </c>
      <c r="AP42" s="12">
        <f>countifs(PrelimRaw!$C$1:$C1000,14,PrelimRaw!$F$1:$F1000,$A42,PrelimRaw!$J$1:$J1000,"P")</f>
        <v>0</v>
      </c>
      <c r="AQ42" s="8">
        <f t="shared" si="17"/>
        <v>0</v>
      </c>
      <c r="AR42" s="7">
        <f t="shared" si="18"/>
        <v>3.2</v>
      </c>
    </row>
    <row r="43">
      <c r="A43" s="1" t="s">
        <v>285</v>
      </c>
      <c r="B43" s="1">
        <v>5.0</v>
      </c>
      <c r="C43" s="7">
        <f>sumifs('X-Risk'!$F$1:$F1000,'X-Risk'!$C$1:$C1000,$A43)</f>
        <v>6</v>
      </c>
      <c r="D43" s="7">
        <f>sumifs('X-Risk'!$G$1:$G1000,'X-Risk'!$C$1:$C1000,$A43)</f>
        <v>0</v>
      </c>
      <c r="E43" s="7">
        <f>sumifs('X-Risk'!$H$1:$H1000,'X-Risk'!$C$1:$C1000,$A43)</f>
        <v>4</v>
      </c>
      <c r="F43" s="17">
        <f t="shared" si="1"/>
        <v>1.6</v>
      </c>
      <c r="G43" s="18">
        <f>countifs(PrelimRaw!$C$1:$C1000,14,PrelimRaw!$F$1:$F1000,$A43,PrelimRaw!$J$1:$J1000,"X")</f>
        <v>2</v>
      </c>
      <c r="H43" s="19">
        <f t="shared" si="2"/>
        <v>0.3333333333</v>
      </c>
      <c r="I43" s="17">
        <f t="shared" si="3"/>
        <v>5.6</v>
      </c>
      <c r="J43" s="7">
        <f>sumifs(Math!$F$1:$F1000,Math!$C$1:$C1000,$A43)</f>
        <v>8</v>
      </c>
      <c r="K43" s="7">
        <f>sumifs(Math!$G$1:$G1000,Math!$C$1:$C1000,$A43)</f>
        <v>2</v>
      </c>
      <c r="L43" s="7">
        <f>sumifs(Math!$H$1:$H1000,Math!$C$1:$C1000,$A43)</f>
        <v>1</v>
      </c>
      <c r="M43" s="7">
        <f t="shared" si="4"/>
        <v>5.6</v>
      </c>
      <c r="N43" s="12">
        <f>countifs(PrelimRaw!$C$1:$C1000,14,PrelimRaw!$F$1:$F1000,$A43,PrelimRaw!$J$1:$J1000,"M")</f>
        <v>6</v>
      </c>
      <c r="O43" s="8">
        <f t="shared" si="5"/>
        <v>0.75</v>
      </c>
      <c r="P43" s="7">
        <f t="shared" si="6"/>
        <v>17.6</v>
      </c>
      <c r="Q43" s="7">
        <f>sumifs(Chemistry!$F$1:$F1000,Chemistry!$C$1:$C1000,$A43)</f>
        <v>4</v>
      </c>
      <c r="R43" s="7">
        <f>sumifs(Chemistry!$G$1:$G1000,Chemistry!$C$1:$C1000,$A43)</f>
        <v>3</v>
      </c>
      <c r="S43" s="7">
        <f>sumifs(Chemistry!$H$1:$H1000,Chemistry!$C$1:$C1000,$A43)</f>
        <v>0</v>
      </c>
      <c r="T43" s="17">
        <f t="shared" si="7"/>
        <v>3.2</v>
      </c>
      <c r="U43" s="18">
        <f>countifs(PrelimRaw!$C$1:$C1000,14,PrelimRaw!$F$1:$F1000,$A43,PrelimRaw!$J$1:$J1000,"C")</f>
        <v>2</v>
      </c>
      <c r="V43" s="19">
        <f t="shared" si="8"/>
        <v>0.5</v>
      </c>
      <c r="W43" s="17">
        <f t="shared" si="9"/>
        <v>7.2</v>
      </c>
      <c r="X43" s="7">
        <f>sumifs(EarthSpace!$F$1:$F1000,EarthSpace!$C$1:$C1000,$A43)</f>
        <v>4</v>
      </c>
      <c r="Y43" s="7">
        <f>sumifs(EarthSpace!$G$1:$G1000,EarthSpace!$C$1:$C1000,$A43)</f>
        <v>4</v>
      </c>
      <c r="Z43" s="7">
        <f>sumifs(EarthSpace!$H$1:$H1000,EarthSpace!$C$1:$C1000,$A43)</f>
        <v>0</v>
      </c>
      <c r="AA43" s="7">
        <f t="shared" si="10"/>
        <v>3.2</v>
      </c>
      <c r="AB43" s="12">
        <f>countifs(PrelimRaw!$C$1:$C1000,14,PrelimRaw!$F$1:$F1000,$A43,PrelimRaw!$J$1:$J1000,"E")</f>
        <v>2</v>
      </c>
      <c r="AC43" s="8">
        <f t="shared" si="11"/>
        <v>0.5</v>
      </c>
      <c r="AD43" s="7">
        <f t="shared" si="12"/>
        <v>7.2</v>
      </c>
      <c r="AE43" s="7">
        <f>sumifs(Biology!$F$1:$F1000,Biology!$C$1:$C1000,$A43)</f>
        <v>2</v>
      </c>
      <c r="AF43" s="7">
        <f>sumifs(Biology!$G$1:$G1000,Biology!$C$1:$C1000,$A43)</f>
        <v>4</v>
      </c>
      <c r="AG43" s="7">
        <f>sumifs(Biology!$H$1:$H1000,Biology!$C$1:$C1000,$A43)</f>
        <v>1</v>
      </c>
      <c r="AH43" s="17">
        <f t="shared" si="13"/>
        <v>0.8</v>
      </c>
      <c r="AI43" s="18">
        <f>countifs(PrelimRaw!$C$1:$C1000,14,PrelimRaw!$F$1:$F1000,$A43,PrelimRaw!$J$1:$J1000,"B")</f>
        <v>1</v>
      </c>
      <c r="AJ43" s="19">
        <f t="shared" si="14"/>
        <v>0.5</v>
      </c>
      <c r="AK43" s="17">
        <f t="shared" si="15"/>
        <v>2.8</v>
      </c>
      <c r="AL43" s="7">
        <f>sumifs(Physics!$F$1:$F1000,Physics!$C$1:$C1000,$A43)</f>
        <v>4</v>
      </c>
      <c r="AM43" s="7">
        <f>sumifs(Physics!$G$1:$G1000,Physics!$C$1:$C1000,$A43)</f>
        <v>4</v>
      </c>
      <c r="AN43" s="7">
        <f>sumifs(Physics!$H$1:$H1000,Physics!$C$1:$C1000,$A43)</f>
        <v>1</v>
      </c>
      <c r="AO43" s="7">
        <f t="shared" si="16"/>
        <v>2.4</v>
      </c>
      <c r="AP43" s="12">
        <f>countifs(PrelimRaw!$C$1:$C1000,14,PrelimRaw!$F$1:$F1000,$A43,PrelimRaw!$J$1:$J1000,"P")</f>
        <v>2</v>
      </c>
      <c r="AQ43" s="8">
        <f t="shared" si="17"/>
        <v>0.5</v>
      </c>
      <c r="AR43" s="7">
        <f t="shared" si="18"/>
        <v>6.4</v>
      </c>
    </row>
    <row r="44">
      <c r="A44" s="1" t="s">
        <v>286</v>
      </c>
      <c r="B44" s="1">
        <v>5.0</v>
      </c>
      <c r="C44" s="7">
        <f>sumifs('X-Risk'!$F$1:$F1000,'X-Risk'!$C$1:$C1000,$A44)</f>
        <v>6</v>
      </c>
      <c r="D44" s="7">
        <f>sumifs('X-Risk'!$G$1:$G1000,'X-Risk'!$C$1:$C1000,$A44)</f>
        <v>7</v>
      </c>
      <c r="E44" s="7">
        <f>sumifs('X-Risk'!$H$1:$H1000,'X-Risk'!$C$1:$C1000,$A44)</f>
        <v>0</v>
      </c>
      <c r="F44" s="17">
        <f t="shared" si="1"/>
        <v>4.8</v>
      </c>
      <c r="G44" s="18">
        <f>countifs(PrelimRaw!$C$1:$C1000,14,PrelimRaw!$F$1:$F1000,$A44,PrelimRaw!$J$1:$J1000,"X")</f>
        <v>1</v>
      </c>
      <c r="H44" s="19">
        <f t="shared" si="2"/>
        <v>0.1666666667</v>
      </c>
      <c r="I44" s="17">
        <f t="shared" si="3"/>
        <v>6.8</v>
      </c>
      <c r="J44" s="7">
        <f>sumifs(Math!$F$1:$F1000,Math!$C$1:$C1000,$A44)</f>
        <v>4</v>
      </c>
      <c r="K44" s="7">
        <f>sumifs(Math!$G$1:$G1000,Math!$C$1:$C1000,$A44)</f>
        <v>7</v>
      </c>
      <c r="L44" s="7">
        <f>sumifs(Math!$H$1:$H1000,Math!$C$1:$C1000,$A44)</f>
        <v>1</v>
      </c>
      <c r="M44" s="7">
        <f t="shared" si="4"/>
        <v>2.4</v>
      </c>
      <c r="N44" s="12">
        <f>countifs(PrelimRaw!$C$1:$C1000,14,PrelimRaw!$F$1:$F1000,$A44,PrelimRaw!$J$1:$J1000,"M")</f>
        <v>4</v>
      </c>
      <c r="O44" s="8">
        <f t="shared" si="5"/>
        <v>1</v>
      </c>
      <c r="P44" s="7">
        <f t="shared" si="6"/>
        <v>10.4</v>
      </c>
      <c r="Q44" s="7">
        <f>sumifs(Chemistry!$F$1:$F1000,Chemistry!$C$1:$C1000,$A44)</f>
        <v>3</v>
      </c>
      <c r="R44" s="7">
        <f>sumifs(Chemistry!$G$1:$G1000,Chemistry!$C$1:$C1000,$A44)</f>
        <v>5</v>
      </c>
      <c r="S44" s="7">
        <f>sumifs(Chemistry!$H$1:$H1000,Chemistry!$C$1:$C1000,$A44)</f>
        <v>0</v>
      </c>
      <c r="T44" s="17">
        <f t="shared" si="7"/>
        <v>2.4</v>
      </c>
      <c r="U44" s="18">
        <f>countifs(PrelimRaw!$C$1:$C1000,14,PrelimRaw!$F$1:$F1000,$A44,PrelimRaw!$J$1:$J1000,"C")</f>
        <v>0</v>
      </c>
      <c r="V44" s="19">
        <f t="shared" si="8"/>
        <v>0</v>
      </c>
      <c r="W44" s="17">
        <f t="shared" si="9"/>
        <v>2.4</v>
      </c>
      <c r="X44" s="7">
        <f>sumifs(EarthSpace!$F$1:$F1000,EarthSpace!$C$1:$C1000,$A44)</f>
        <v>9</v>
      </c>
      <c r="Y44" s="7">
        <f>sumifs(EarthSpace!$G$1:$G1000,EarthSpace!$C$1:$C1000,$A44)</f>
        <v>1</v>
      </c>
      <c r="Z44" s="7">
        <f>sumifs(EarthSpace!$H$1:$H1000,EarthSpace!$C$1:$C1000,$A44)</f>
        <v>2</v>
      </c>
      <c r="AA44" s="7">
        <f t="shared" si="10"/>
        <v>5.6</v>
      </c>
      <c r="AB44" s="12">
        <f>countifs(PrelimRaw!$C$1:$C1000,14,PrelimRaw!$F$1:$F1000,$A44,PrelimRaw!$J$1:$J1000,"E")</f>
        <v>4</v>
      </c>
      <c r="AC44" s="8">
        <f t="shared" si="11"/>
        <v>0.4444444444</v>
      </c>
      <c r="AD44" s="7">
        <f t="shared" si="12"/>
        <v>13.6</v>
      </c>
      <c r="AE44" s="7">
        <f>sumifs(Biology!$F$1:$F1000,Biology!$C$1:$C1000,$A44)</f>
        <v>4</v>
      </c>
      <c r="AF44" s="7">
        <f>sumifs(Biology!$G$1:$G1000,Biology!$C$1:$C1000,$A44)</f>
        <v>4</v>
      </c>
      <c r="AG44" s="7">
        <f>sumifs(Biology!$H$1:$H1000,Biology!$C$1:$C1000,$A44)</f>
        <v>0</v>
      </c>
      <c r="AH44" s="17">
        <f t="shared" si="13"/>
        <v>3.2</v>
      </c>
      <c r="AI44" s="18">
        <f>countifs(PrelimRaw!$C$1:$C1000,14,PrelimRaw!$F$1:$F1000,$A44,PrelimRaw!$J$1:$J1000,"B")</f>
        <v>1</v>
      </c>
      <c r="AJ44" s="19">
        <f t="shared" si="14"/>
        <v>0.25</v>
      </c>
      <c r="AK44" s="17">
        <f t="shared" si="15"/>
        <v>5.2</v>
      </c>
      <c r="AL44" s="7">
        <f>sumifs(Physics!$F$1:$F1000,Physics!$C$1:$C1000,$A44)</f>
        <v>4</v>
      </c>
      <c r="AM44" s="7">
        <f>sumifs(Physics!$G$1:$G1000,Physics!$C$1:$C1000,$A44)</f>
        <v>4</v>
      </c>
      <c r="AN44" s="7">
        <f>sumifs(Physics!$H$1:$H1000,Physics!$C$1:$C1000,$A44)</f>
        <v>0</v>
      </c>
      <c r="AO44" s="7">
        <f t="shared" si="16"/>
        <v>3.2</v>
      </c>
      <c r="AP44" s="12">
        <f>countifs(PrelimRaw!$C$1:$C1000,14,PrelimRaw!$F$1:$F1000,$A44,PrelimRaw!$J$1:$J1000,"P")</f>
        <v>2</v>
      </c>
      <c r="AQ44" s="8">
        <f t="shared" si="17"/>
        <v>0.5</v>
      </c>
      <c r="AR44" s="7">
        <f t="shared" si="18"/>
        <v>7.2</v>
      </c>
    </row>
    <row r="45">
      <c r="A45" s="1" t="s">
        <v>287</v>
      </c>
      <c r="B45" s="1">
        <v>5.0</v>
      </c>
      <c r="C45" s="7">
        <f>sumifs('X-Risk'!$F$1:$F1000,'X-Risk'!$C$1:$C1000,$A45)</f>
        <v>4</v>
      </c>
      <c r="D45" s="7">
        <f>sumifs('X-Risk'!$G$1:$G1000,'X-Risk'!$C$1:$C1000,$A45)</f>
        <v>4</v>
      </c>
      <c r="E45" s="7">
        <f>sumifs('X-Risk'!$H$1:$H1000,'X-Risk'!$C$1:$C1000,$A45)</f>
        <v>2</v>
      </c>
      <c r="F45" s="17">
        <f t="shared" si="1"/>
        <v>1.6</v>
      </c>
      <c r="G45" s="18">
        <f>countifs(PrelimRaw!$C$1:$C1000,14,PrelimRaw!$F$1:$F1000,$A45,PrelimRaw!$J$1:$J1000,"X")</f>
        <v>2</v>
      </c>
      <c r="H45" s="19">
        <f t="shared" si="2"/>
        <v>0.5</v>
      </c>
      <c r="I45" s="17">
        <f t="shared" si="3"/>
        <v>5.6</v>
      </c>
      <c r="J45" s="7">
        <f>sumifs(Math!$F$1:$F1000,Math!$C$1:$C1000,$A45)</f>
        <v>7</v>
      </c>
      <c r="K45" s="7">
        <f>sumifs(Math!$G$1:$G1000,Math!$C$1:$C1000,$A45)</f>
        <v>5</v>
      </c>
      <c r="L45" s="7">
        <f>sumifs(Math!$H$1:$H1000,Math!$C$1:$C1000,$A45)</f>
        <v>1</v>
      </c>
      <c r="M45" s="7">
        <f t="shared" si="4"/>
        <v>4.8</v>
      </c>
      <c r="N45" s="12">
        <f>countifs(PrelimRaw!$C$1:$C1000,14,PrelimRaw!$F$1:$F1000,$A45,PrelimRaw!$J$1:$J1000,"M")</f>
        <v>5</v>
      </c>
      <c r="O45" s="8">
        <f t="shared" si="5"/>
        <v>0.7142857143</v>
      </c>
      <c r="P45" s="7">
        <f t="shared" si="6"/>
        <v>14.8</v>
      </c>
      <c r="Q45" s="7">
        <f>sumifs(Chemistry!$F$1:$F1000,Chemistry!$C$1:$C1000,$A45)</f>
        <v>3</v>
      </c>
      <c r="R45" s="7">
        <f>sumifs(Chemistry!$G$1:$G1000,Chemistry!$C$1:$C1000,$A45)</f>
        <v>7</v>
      </c>
      <c r="S45" s="7">
        <f>sumifs(Chemistry!$H$1:$H1000,Chemistry!$C$1:$C1000,$A45)</f>
        <v>0</v>
      </c>
      <c r="T45" s="17">
        <f t="shared" si="7"/>
        <v>2.4</v>
      </c>
      <c r="U45" s="18">
        <f>countifs(PrelimRaw!$C$1:$C1000,14,PrelimRaw!$F$1:$F1000,$A45,PrelimRaw!$J$1:$J1000,"C")</f>
        <v>1</v>
      </c>
      <c r="V45" s="19">
        <f t="shared" si="8"/>
        <v>0.3333333333</v>
      </c>
      <c r="W45" s="17">
        <f t="shared" si="9"/>
        <v>4.4</v>
      </c>
      <c r="X45" s="7">
        <f>sumifs(EarthSpace!$F$1:$F1000,EarthSpace!$C$1:$C1000,$A45)</f>
        <v>4</v>
      </c>
      <c r="Y45" s="7">
        <f>sumifs(EarthSpace!$G$1:$G1000,EarthSpace!$C$1:$C1000,$A45)</f>
        <v>7</v>
      </c>
      <c r="Z45" s="7">
        <f>sumifs(EarthSpace!$H$1:$H1000,EarthSpace!$C$1:$C1000,$A45)</f>
        <v>1</v>
      </c>
      <c r="AA45" s="7">
        <f t="shared" si="10"/>
        <v>2.4</v>
      </c>
      <c r="AB45" s="12">
        <f>countifs(PrelimRaw!$C$1:$C1000,14,PrelimRaw!$F$1:$F1000,$A45,PrelimRaw!$J$1:$J1000,"E")</f>
        <v>1</v>
      </c>
      <c r="AC45" s="8">
        <f t="shared" si="11"/>
        <v>0.25</v>
      </c>
      <c r="AD45" s="7">
        <f t="shared" si="12"/>
        <v>4.4</v>
      </c>
      <c r="AE45" s="7">
        <f>sumifs(Biology!$F$1:$F1000,Biology!$C$1:$C1000,$A45)</f>
        <v>4</v>
      </c>
      <c r="AF45" s="7">
        <f>sumifs(Biology!$G$1:$G1000,Biology!$C$1:$C1000,$A45)</f>
        <v>2</v>
      </c>
      <c r="AG45" s="7">
        <f>sumifs(Biology!$H$1:$H1000,Biology!$C$1:$C1000,$A45)</f>
        <v>5</v>
      </c>
      <c r="AH45" s="17">
        <f t="shared" si="13"/>
        <v>-0.8</v>
      </c>
      <c r="AI45" s="18">
        <f>countifs(PrelimRaw!$C$1:$C1000,14,PrelimRaw!$F$1:$F1000,$A45,PrelimRaw!$J$1:$J1000,"B")</f>
        <v>0</v>
      </c>
      <c r="AJ45" s="19">
        <f t="shared" si="14"/>
        <v>0</v>
      </c>
      <c r="AK45" s="17">
        <f t="shared" si="15"/>
        <v>-0.8</v>
      </c>
      <c r="AL45" s="7">
        <f>sumifs(Physics!$F$1:$F1000,Physics!$C$1:$C1000,$A45)</f>
        <v>7</v>
      </c>
      <c r="AM45" s="7">
        <f>sumifs(Physics!$G$1:$G1000,Physics!$C$1:$C1000,$A45)</f>
        <v>3</v>
      </c>
      <c r="AN45" s="7">
        <f>sumifs(Physics!$H$1:$H1000,Physics!$C$1:$C1000,$A45)</f>
        <v>1</v>
      </c>
      <c r="AO45" s="7">
        <f t="shared" si="16"/>
        <v>4.8</v>
      </c>
      <c r="AP45" s="12">
        <f>countifs(PrelimRaw!$C$1:$C1000,14,PrelimRaw!$F$1:$F1000,$A45,PrelimRaw!$J$1:$J1000,"P")</f>
        <v>4</v>
      </c>
      <c r="AQ45" s="8">
        <f t="shared" si="17"/>
        <v>0.5714285714</v>
      </c>
      <c r="AR45" s="7">
        <f t="shared" si="18"/>
        <v>12.8</v>
      </c>
    </row>
    <row r="46">
      <c r="A46" s="1" t="s">
        <v>288</v>
      </c>
      <c r="B46" s="1">
        <v>5.0</v>
      </c>
      <c r="C46" s="7">
        <f>sumifs('X-Risk'!$F$1:$F1000,'X-Risk'!$C$1:$C1000,$A46)</f>
        <v>4</v>
      </c>
      <c r="D46" s="7">
        <f>sumifs('X-Risk'!$G$1:$G1000,'X-Risk'!$C$1:$C1000,$A46)</f>
        <v>3</v>
      </c>
      <c r="E46" s="7">
        <f>sumifs('X-Risk'!$H$1:$H1000,'X-Risk'!$C$1:$C1000,$A46)</f>
        <v>0</v>
      </c>
      <c r="F46" s="17">
        <f t="shared" si="1"/>
        <v>3.2</v>
      </c>
      <c r="G46" s="18">
        <f>countifs(PrelimRaw!$C$1:$C1000,14,PrelimRaw!$F$1:$F1000,$A46,PrelimRaw!$J$1:$J1000,"X")</f>
        <v>1</v>
      </c>
      <c r="H46" s="19">
        <f t="shared" si="2"/>
        <v>0.25</v>
      </c>
      <c r="I46" s="17">
        <f t="shared" si="3"/>
        <v>5.2</v>
      </c>
      <c r="J46" s="7">
        <f>sumifs(Math!$F$1:$F1000,Math!$C$1:$C1000,$A46)</f>
        <v>7</v>
      </c>
      <c r="K46" s="7">
        <f>sumifs(Math!$G$1:$G1000,Math!$C$1:$C1000,$A46)</f>
        <v>2</v>
      </c>
      <c r="L46" s="7">
        <f>sumifs(Math!$H$1:$H1000,Math!$C$1:$C1000,$A46)</f>
        <v>0</v>
      </c>
      <c r="M46" s="7">
        <f t="shared" si="4"/>
        <v>5.6</v>
      </c>
      <c r="N46" s="12">
        <f>countifs(PrelimRaw!$C$1:$C1000,14,PrelimRaw!$F$1:$F1000,$A46,PrelimRaw!$J$1:$J1000,"M")</f>
        <v>4</v>
      </c>
      <c r="O46" s="8">
        <f t="shared" si="5"/>
        <v>0.5714285714</v>
      </c>
      <c r="P46" s="7">
        <f t="shared" si="6"/>
        <v>13.6</v>
      </c>
      <c r="Q46" s="7">
        <f>sumifs(Chemistry!$F$1:$F1000,Chemistry!$C$1:$C1000,$A46)</f>
        <v>5</v>
      </c>
      <c r="R46" s="7">
        <f>sumifs(Chemistry!$G$1:$G1000,Chemistry!$C$1:$C1000,$A46)</f>
        <v>4</v>
      </c>
      <c r="S46" s="7">
        <f>sumifs(Chemistry!$H$1:$H1000,Chemistry!$C$1:$C1000,$A46)</f>
        <v>0</v>
      </c>
      <c r="T46" s="17">
        <f t="shared" si="7"/>
        <v>4</v>
      </c>
      <c r="U46" s="18">
        <f>countifs(PrelimRaw!$C$1:$C1000,14,PrelimRaw!$F$1:$F1000,$A46,PrelimRaw!$J$1:$J1000,"C")</f>
        <v>1</v>
      </c>
      <c r="V46" s="19">
        <f t="shared" si="8"/>
        <v>0.2</v>
      </c>
      <c r="W46" s="17">
        <f t="shared" si="9"/>
        <v>6</v>
      </c>
      <c r="X46" s="7">
        <f>sumifs(EarthSpace!$F$1:$F1000,EarthSpace!$C$1:$C1000,$A46)</f>
        <v>6</v>
      </c>
      <c r="Y46" s="7">
        <f>sumifs(EarthSpace!$G$1:$G1000,EarthSpace!$C$1:$C1000,$A46)</f>
        <v>1</v>
      </c>
      <c r="Z46" s="7">
        <f>sumifs(EarthSpace!$H$1:$H1000,EarthSpace!$C$1:$C1000,$A46)</f>
        <v>4</v>
      </c>
      <c r="AA46" s="7">
        <f t="shared" si="10"/>
        <v>1.6</v>
      </c>
      <c r="AB46" s="12">
        <f>countifs(PrelimRaw!$C$1:$C1000,14,PrelimRaw!$F$1:$F1000,$A46,PrelimRaw!$J$1:$J1000,"E")</f>
        <v>1</v>
      </c>
      <c r="AC46" s="8">
        <f t="shared" si="11"/>
        <v>0.1666666667</v>
      </c>
      <c r="AD46" s="7">
        <f t="shared" si="12"/>
        <v>3.6</v>
      </c>
      <c r="AE46" s="7">
        <f>sumifs(Biology!$F$1:$F1000,Biology!$C$1:$C1000,$A46)</f>
        <v>1</v>
      </c>
      <c r="AF46" s="7">
        <f>sumifs(Biology!$G$1:$G1000,Biology!$C$1:$C1000,$A46)</f>
        <v>6</v>
      </c>
      <c r="AG46" s="7">
        <f>sumifs(Biology!$H$1:$H1000,Biology!$C$1:$C1000,$A46)</f>
        <v>0</v>
      </c>
      <c r="AH46" s="17">
        <f t="shared" si="13"/>
        <v>0.8</v>
      </c>
      <c r="AI46" s="18">
        <f>countifs(PrelimRaw!$C$1:$C1000,14,PrelimRaw!$F$1:$F1000,$A46,PrelimRaw!$J$1:$J1000,"B")</f>
        <v>0</v>
      </c>
      <c r="AJ46" s="19">
        <f t="shared" si="14"/>
        <v>0</v>
      </c>
      <c r="AK46" s="17">
        <f t="shared" si="15"/>
        <v>0.8</v>
      </c>
      <c r="AL46" s="7">
        <f>sumifs(Physics!$F$1:$F1000,Physics!$C$1:$C1000,$A46)</f>
        <v>5</v>
      </c>
      <c r="AM46" s="7">
        <f>sumifs(Physics!$G$1:$G1000,Physics!$C$1:$C1000,$A46)</f>
        <v>5</v>
      </c>
      <c r="AN46" s="7">
        <f>sumifs(Physics!$H$1:$H1000,Physics!$C$1:$C1000,$A46)</f>
        <v>0</v>
      </c>
      <c r="AO46" s="7">
        <f t="shared" si="16"/>
        <v>4</v>
      </c>
      <c r="AP46" s="12">
        <f>countifs(PrelimRaw!$C$1:$C1000,14,PrelimRaw!$F$1:$F1000,$A46,PrelimRaw!$J$1:$J1000,"P")</f>
        <v>2</v>
      </c>
      <c r="AQ46" s="8">
        <f t="shared" si="17"/>
        <v>0.4</v>
      </c>
      <c r="AR46" s="7">
        <f t="shared" si="18"/>
        <v>8</v>
      </c>
    </row>
    <row r="47">
      <c r="A47" s="1" t="s">
        <v>289</v>
      </c>
      <c r="B47" s="1">
        <v>5.0</v>
      </c>
      <c r="C47" s="7">
        <f>sumifs('X-Risk'!$F$1:$F1000,'X-Risk'!$C$1:$C1000,$A47)</f>
        <v>5</v>
      </c>
      <c r="D47" s="7">
        <f>sumifs('X-Risk'!$G$1:$G1000,'X-Risk'!$C$1:$C1000,$A47)</f>
        <v>6</v>
      </c>
      <c r="E47" s="7">
        <f>sumifs('X-Risk'!$H$1:$H1000,'X-Risk'!$C$1:$C1000,$A47)</f>
        <v>1</v>
      </c>
      <c r="F47" s="17">
        <f t="shared" si="1"/>
        <v>3.2</v>
      </c>
      <c r="G47" s="18">
        <f>countifs(PrelimRaw!$C$1:$C1000,14,PrelimRaw!$F$1:$F1000,$A47,PrelimRaw!$J$1:$J1000,"X")</f>
        <v>2</v>
      </c>
      <c r="H47" s="19">
        <f t="shared" si="2"/>
        <v>0.4</v>
      </c>
      <c r="I47" s="17">
        <f t="shared" si="3"/>
        <v>7.2</v>
      </c>
      <c r="J47" s="7">
        <f>sumifs(Math!$F$1:$F1000,Math!$C$1:$C1000,$A47)</f>
        <v>3</v>
      </c>
      <c r="K47" s="7">
        <f>sumifs(Math!$G$1:$G1000,Math!$C$1:$C1000,$A47)</f>
        <v>5</v>
      </c>
      <c r="L47" s="7">
        <f>sumifs(Math!$H$1:$H1000,Math!$C$1:$C1000,$A47)</f>
        <v>0</v>
      </c>
      <c r="M47" s="7">
        <f t="shared" si="4"/>
        <v>2.4</v>
      </c>
      <c r="N47" s="12">
        <f>countifs(PrelimRaw!$C$1:$C1000,14,PrelimRaw!$F$1:$F1000,$A47,PrelimRaw!$J$1:$J1000,"M")</f>
        <v>0</v>
      </c>
      <c r="O47" s="8">
        <f t="shared" si="5"/>
        <v>0</v>
      </c>
      <c r="P47" s="7">
        <f t="shared" si="6"/>
        <v>2.4</v>
      </c>
      <c r="Q47" s="7">
        <f>sumifs(Chemistry!$F$1:$F1000,Chemistry!$C$1:$C1000,$A47)</f>
        <v>2</v>
      </c>
      <c r="R47" s="7">
        <f>sumifs(Chemistry!$G$1:$G1000,Chemistry!$C$1:$C1000,$A47)</f>
        <v>3</v>
      </c>
      <c r="S47" s="7">
        <f>sumifs(Chemistry!$H$1:$H1000,Chemistry!$C$1:$C1000,$A47)</f>
        <v>0</v>
      </c>
      <c r="T47" s="17">
        <f t="shared" si="7"/>
        <v>1.6</v>
      </c>
      <c r="U47" s="18">
        <f>countifs(PrelimRaw!$C$1:$C1000,14,PrelimRaw!$F$1:$F1000,$A47,PrelimRaw!$J$1:$J1000,"C")</f>
        <v>0</v>
      </c>
      <c r="V47" s="19">
        <f t="shared" si="8"/>
        <v>0</v>
      </c>
      <c r="W47" s="17">
        <f t="shared" si="9"/>
        <v>1.6</v>
      </c>
      <c r="X47" s="7">
        <f>sumifs(EarthSpace!$F$1:$F1000,EarthSpace!$C$1:$C1000,$A47)</f>
        <v>2</v>
      </c>
      <c r="Y47" s="7">
        <f>sumifs(EarthSpace!$G$1:$G1000,EarthSpace!$C$1:$C1000,$A47)</f>
        <v>10</v>
      </c>
      <c r="Z47" s="7">
        <f>sumifs(EarthSpace!$H$1:$H1000,EarthSpace!$C$1:$C1000,$A47)</f>
        <v>0</v>
      </c>
      <c r="AA47" s="7">
        <f t="shared" si="10"/>
        <v>1.6</v>
      </c>
      <c r="AB47" s="12">
        <f>countifs(PrelimRaw!$C$1:$C1000,14,PrelimRaw!$F$1:$F1000,$A47,PrelimRaw!$J$1:$J1000,"E")</f>
        <v>1</v>
      </c>
      <c r="AC47" s="8">
        <f t="shared" si="11"/>
        <v>0.5</v>
      </c>
      <c r="AD47" s="7">
        <f t="shared" si="12"/>
        <v>3.6</v>
      </c>
      <c r="AE47" s="7">
        <f>sumifs(Biology!$F$1:$F1000,Biology!$C$1:$C1000,$A47)</f>
        <v>3</v>
      </c>
      <c r="AF47" s="7">
        <f>sumifs(Biology!$G$1:$G1000,Biology!$C$1:$C1000,$A47)</f>
        <v>4</v>
      </c>
      <c r="AG47" s="7">
        <f>sumifs(Biology!$H$1:$H1000,Biology!$C$1:$C1000,$A47)</f>
        <v>1</v>
      </c>
      <c r="AH47" s="17">
        <f t="shared" si="13"/>
        <v>1.6</v>
      </c>
      <c r="AI47" s="18">
        <f>countifs(PrelimRaw!$C$1:$C1000,14,PrelimRaw!$F$1:$F1000,$A47,PrelimRaw!$J$1:$J1000,"B")</f>
        <v>1</v>
      </c>
      <c r="AJ47" s="19">
        <f t="shared" si="14"/>
        <v>0.3333333333</v>
      </c>
      <c r="AK47" s="17">
        <f t="shared" si="15"/>
        <v>3.6</v>
      </c>
      <c r="AL47" s="7">
        <f>sumifs(Physics!$F$1:$F1000,Physics!$C$1:$C1000,$A47)</f>
        <v>3</v>
      </c>
      <c r="AM47" s="7">
        <f>sumifs(Physics!$G$1:$G1000,Physics!$C$1:$C1000,$A47)</f>
        <v>2</v>
      </c>
      <c r="AN47" s="7">
        <f>sumifs(Physics!$H$1:$H1000,Physics!$C$1:$C1000,$A47)</f>
        <v>0</v>
      </c>
      <c r="AO47" s="7">
        <f t="shared" si="16"/>
        <v>2.4</v>
      </c>
      <c r="AP47" s="12">
        <f>countifs(PrelimRaw!$C$1:$C1000,14,PrelimRaw!$F$1:$F1000,$A47,PrelimRaw!$J$1:$J1000,"P")</f>
        <v>0</v>
      </c>
      <c r="AQ47" s="8">
        <f t="shared" si="17"/>
        <v>0</v>
      </c>
      <c r="AR47" s="7">
        <f t="shared" si="18"/>
        <v>2.4</v>
      </c>
    </row>
    <row r="48">
      <c r="A48" s="1" t="s">
        <v>290</v>
      </c>
      <c r="B48" s="1">
        <v>5.0</v>
      </c>
      <c r="C48" s="7">
        <f>sumifs('X-Risk'!$F$1:$F1000,'X-Risk'!$C$1:$C1000,$A48)</f>
        <v>1</v>
      </c>
      <c r="D48" s="7">
        <f>sumifs('X-Risk'!$G$1:$G1000,'X-Risk'!$C$1:$C1000,$A48)</f>
        <v>0</v>
      </c>
      <c r="E48" s="7">
        <f>sumifs('X-Risk'!$H$1:$H1000,'X-Risk'!$C$1:$C1000,$A48)</f>
        <v>0</v>
      </c>
      <c r="F48" s="17">
        <f t="shared" si="1"/>
        <v>0.8</v>
      </c>
      <c r="G48" s="18">
        <f>countifs(PrelimRaw!$C$1:$C1000,14,PrelimRaw!$F$1:$F1000,$A48,PrelimRaw!$J$1:$J1000,"X")</f>
        <v>0</v>
      </c>
      <c r="H48" s="19">
        <f t="shared" si="2"/>
        <v>0</v>
      </c>
      <c r="I48" s="17">
        <f t="shared" si="3"/>
        <v>0.8</v>
      </c>
      <c r="J48" s="7">
        <f>sumifs(Math!$F$1:$F1000,Math!$C$1:$C1000,$A48)</f>
        <v>0</v>
      </c>
      <c r="K48" s="7">
        <f>sumifs(Math!$G$1:$G1000,Math!$C$1:$C1000,$A48)</f>
        <v>1</v>
      </c>
      <c r="L48" s="7">
        <f>sumifs(Math!$H$1:$H1000,Math!$C$1:$C1000,$A48)</f>
        <v>0</v>
      </c>
      <c r="M48" s="7">
        <f t="shared" si="4"/>
        <v>0</v>
      </c>
      <c r="N48" s="12">
        <f>countifs(PrelimRaw!$C$1:$C1000,14,PrelimRaw!$F$1:$F1000,$A48,PrelimRaw!$J$1:$J1000,"M")</f>
        <v>0</v>
      </c>
      <c r="O48" s="2">
        <v>0.0</v>
      </c>
      <c r="P48" s="7">
        <f t="shared" si="6"/>
        <v>0</v>
      </c>
      <c r="Q48" s="7">
        <f>sumifs(Chemistry!$F$1:$F1000,Chemistry!$C$1:$C1000,$A48)</f>
        <v>2</v>
      </c>
      <c r="R48" s="7">
        <f>sumifs(Chemistry!$G$1:$G1000,Chemistry!$C$1:$C1000,$A48)</f>
        <v>0</v>
      </c>
      <c r="S48" s="7">
        <f>sumifs(Chemistry!$H$1:$H1000,Chemistry!$C$1:$C1000,$A48)</f>
        <v>0</v>
      </c>
      <c r="T48" s="17">
        <f t="shared" si="7"/>
        <v>1.6</v>
      </c>
      <c r="U48" s="18">
        <f>countifs(PrelimRaw!$C$1:$C1000,14,PrelimRaw!$F$1:$F1000,$A48,PrelimRaw!$J$1:$J1000,"C")</f>
        <v>0</v>
      </c>
      <c r="V48" s="19">
        <f t="shared" si="8"/>
        <v>0</v>
      </c>
      <c r="W48" s="17">
        <f t="shared" si="9"/>
        <v>1.6</v>
      </c>
      <c r="X48" s="7">
        <f>sumifs(EarthSpace!$F$1:$F1000,EarthSpace!$C$1:$C1000,$A48)</f>
        <v>0</v>
      </c>
      <c r="Y48" s="7">
        <f>sumifs(EarthSpace!$G$1:$G1000,EarthSpace!$C$1:$C1000,$A48)</f>
        <v>2</v>
      </c>
      <c r="Z48" s="7">
        <f>sumifs(EarthSpace!$H$1:$H1000,EarthSpace!$C$1:$C1000,$A48)</f>
        <v>0</v>
      </c>
      <c r="AA48" s="7">
        <f t="shared" si="10"/>
        <v>0</v>
      </c>
      <c r="AB48" s="12">
        <f>countifs(PrelimRaw!$C$1:$C1000,14,PrelimRaw!$F$1:$F1000,$A48,PrelimRaw!$J$1:$J1000,"E")</f>
        <v>0</v>
      </c>
      <c r="AC48" s="2">
        <v>0.0</v>
      </c>
      <c r="AD48" s="7">
        <f t="shared" si="12"/>
        <v>0</v>
      </c>
      <c r="AE48" s="7">
        <f>sumifs(Biology!$F$1:$F1000,Biology!$C$1:$C1000,$A48)</f>
        <v>3</v>
      </c>
      <c r="AF48" s="7">
        <f>sumifs(Biology!$G$1:$G1000,Biology!$C$1:$C1000,$A48)</f>
        <v>0</v>
      </c>
      <c r="AG48" s="7">
        <f>sumifs(Biology!$H$1:$H1000,Biology!$C$1:$C1000,$A48)</f>
        <v>0</v>
      </c>
      <c r="AH48" s="17">
        <f t="shared" si="13"/>
        <v>2.4</v>
      </c>
      <c r="AI48" s="18">
        <f>countifs(PrelimRaw!$C$1:$C1000,14,PrelimRaw!$F$1:$F1000,$A48,PrelimRaw!$J$1:$J1000,"B")</f>
        <v>3</v>
      </c>
      <c r="AJ48" s="19">
        <f t="shared" si="14"/>
        <v>1</v>
      </c>
      <c r="AK48" s="17">
        <f t="shared" si="15"/>
        <v>8.4</v>
      </c>
      <c r="AL48" s="7">
        <f>sumifs(Physics!$F$1:$F1000,Physics!$C$1:$C1000,$A48)</f>
        <v>0</v>
      </c>
      <c r="AM48" s="7">
        <f>sumifs(Physics!$G$1:$G1000,Physics!$C$1:$C1000,$A48)</f>
        <v>3</v>
      </c>
      <c r="AN48" s="7">
        <f>sumifs(Physics!$H$1:$H1000,Physics!$C$1:$C1000,$A48)</f>
        <v>0</v>
      </c>
      <c r="AO48" s="7">
        <f t="shared" si="16"/>
        <v>0</v>
      </c>
      <c r="AP48" s="12">
        <f>countifs(PrelimRaw!$C$1:$C1000,14,PrelimRaw!$F$1:$F1000,$A48,PrelimRaw!$J$1:$J1000,"P")</f>
        <v>0</v>
      </c>
      <c r="AQ48" s="2">
        <v>0.0</v>
      </c>
      <c r="AR48" s="7">
        <f t="shared" si="18"/>
        <v>0</v>
      </c>
    </row>
    <row r="49">
      <c r="F49" s="17"/>
      <c r="G49" s="17"/>
      <c r="H49" s="17"/>
      <c r="I49" s="17"/>
      <c r="T49" s="17"/>
      <c r="U49" s="17"/>
      <c r="V49" s="17"/>
      <c r="W49" s="17"/>
      <c r="AH49" s="17"/>
      <c r="AI49" s="17"/>
      <c r="AJ49" s="17"/>
      <c r="AK49" s="17"/>
    </row>
    <row r="50">
      <c r="F50" s="17"/>
      <c r="G50" s="17"/>
      <c r="H50" s="17"/>
      <c r="I50" s="17"/>
      <c r="T50" s="17"/>
      <c r="U50" s="17"/>
      <c r="V50" s="17"/>
      <c r="W50" s="17"/>
      <c r="AH50" s="17"/>
      <c r="AI50" s="17"/>
      <c r="AJ50" s="17"/>
      <c r="AK50" s="17"/>
    </row>
    <row r="51">
      <c r="F51" s="17"/>
      <c r="G51" s="17"/>
      <c r="H51" s="17"/>
      <c r="I51" s="17"/>
      <c r="T51" s="17"/>
      <c r="U51" s="17"/>
      <c r="V51" s="17"/>
      <c r="W51" s="17"/>
      <c r="AH51" s="17"/>
      <c r="AI51" s="17"/>
      <c r="AJ51" s="17"/>
      <c r="AK51" s="17"/>
    </row>
    <row r="52">
      <c r="F52" s="17"/>
      <c r="G52" s="17"/>
      <c r="H52" s="17"/>
      <c r="I52" s="17"/>
      <c r="T52" s="17"/>
      <c r="U52" s="17"/>
      <c r="V52" s="17"/>
      <c r="W52" s="17"/>
      <c r="AH52" s="17"/>
      <c r="AI52" s="17"/>
      <c r="AJ52" s="17"/>
      <c r="AK52" s="17"/>
    </row>
    <row r="53">
      <c r="F53" s="17"/>
      <c r="G53" s="17"/>
      <c r="H53" s="17"/>
      <c r="I53" s="17"/>
      <c r="T53" s="17"/>
      <c r="U53" s="17"/>
      <c r="V53" s="17"/>
      <c r="W53" s="17"/>
      <c r="AH53" s="17"/>
      <c r="AI53" s="17"/>
      <c r="AJ53" s="17"/>
      <c r="AK53" s="17"/>
    </row>
    <row r="54">
      <c r="F54" s="17"/>
      <c r="G54" s="17"/>
      <c r="H54" s="17"/>
      <c r="I54" s="17"/>
      <c r="T54" s="17"/>
      <c r="U54" s="17"/>
      <c r="V54" s="17"/>
      <c r="W54" s="17"/>
      <c r="AH54" s="17"/>
      <c r="AI54" s="17"/>
      <c r="AJ54" s="17"/>
      <c r="AK54" s="17"/>
    </row>
    <row r="55">
      <c r="F55" s="17"/>
      <c r="G55" s="17"/>
      <c r="H55" s="17"/>
      <c r="I55" s="17"/>
      <c r="T55" s="17"/>
      <c r="U55" s="17"/>
      <c r="V55" s="17"/>
      <c r="W55" s="17"/>
      <c r="AH55" s="17"/>
      <c r="AI55" s="17"/>
      <c r="AJ55" s="17"/>
      <c r="AK55" s="17"/>
    </row>
    <row r="56">
      <c r="F56" s="17"/>
      <c r="G56" s="17"/>
      <c r="H56" s="17"/>
      <c r="I56" s="17"/>
      <c r="T56" s="17"/>
      <c r="U56" s="17"/>
      <c r="V56" s="17"/>
      <c r="W56" s="17"/>
      <c r="AH56" s="17"/>
      <c r="AI56" s="17"/>
      <c r="AJ56" s="17"/>
      <c r="AK56" s="17"/>
    </row>
    <row r="57">
      <c r="F57" s="17"/>
      <c r="G57" s="17"/>
      <c r="H57" s="17"/>
      <c r="I57" s="17"/>
      <c r="T57" s="17"/>
      <c r="U57" s="17"/>
      <c r="V57" s="17"/>
      <c r="W57" s="17"/>
      <c r="AH57" s="17"/>
      <c r="AI57" s="17"/>
      <c r="AJ57" s="17"/>
      <c r="AK57" s="17"/>
    </row>
    <row r="58">
      <c r="F58" s="17"/>
      <c r="G58" s="17"/>
      <c r="H58" s="17"/>
      <c r="I58" s="17"/>
      <c r="T58" s="17"/>
      <c r="U58" s="17"/>
      <c r="V58" s="17"/>
      <c r="W58" s="17"/>
      <c r="AH58" s="17"/>
      <c r="AI58" s="17"/>
      <c r="AJ58" s="17"/>
      <c r="AK58" s="17"/>
    </row>
    <row r="59">
      <c r="F59" s="17"/>
      <c r="G59" s="17"/>
      <c r="H59" s="17"/>
      <c r="I59" s="17"/>
      <c r="T59" s="17"/>
      <c r="U59" s="17"/>
      <c r="V59" s="17"/>
      <c r="W59" s="17"/>
      <c r="AH59" s="17"/>
      <c r="AI59" s="17"/>
      <c r="AJ59" s="17"/>
      <c r="AK59" s="17"/>
    </row>
    <row r="60">
      <c r="F60" s="17"/>
      <c r="G60" s="17"/>
      <c r="H60" s="17"/>
      <c r="I60" s="17"/>
      <c r="T60" s="17"/>
      <c r="U60" s="17"/>
      <c r="V60" s="17"/>
      <c r="W60" s="17"/>
      <c r="AH60" s="17"/>
      <c r="AI60" s="17"/>
      <c r="AJ60" s="17"/>
      <c r="AK60" s="17"/>
    </row>
    <row r="61">
      <c r="F61" s="17"/>
      <c r="G61" s="17"/>
      <c r="H61" s="17"/>
      <c r="I61" s="17"/>
      <c r="T61" s="17"/>
      <c r="U61" s="17"/>
      <c r="V61" s="17"/>
      <c r="W61" s="17"/>
      <c r="AH61" s="17"/>
      <c r="AI61" s="17"/>
      <c r="AJ61" s="17"/>
      <c r="AK61" s="17"/>
    </row>
    <row r="62">
      <c r="F62" s="17"/>
      <c r="G62" s="17"/>
      <c r="H62" s="17"/>
      <c r="I62" s="17"/>
      <c r="T62" s="17"/>
      <c r="U62" s="17"/>
      <c r="V62" s="17"/>
      <c r="W62" s="17"/>
      <c r="AH62" s="17"/>
      <c r="AI62" s="17"/>
      <c r="AJ62" s="17"/>
      <c r="AK62" s="17"/>
    </row>
    <row r="63">
      <c r="F63" s="17"/>
      <c r="G63" s="17"/>
      <c r="H63" s="17"/>
      <c r="I63" s="17"/>
      <c r="T63" s="17"/>
      <c r="U63" s="17"/>
      <c r="V63" s="17"/>
      <c r="W63" s="17"/>
      <c r="AH63" s="17"/>
      <c r="AI63" s="17"/>
      <c r="AJ63" s="17"/>
      <c r="AK63" s="17"/>
    </row>
    <row r="64">
      <c r="F64" s="17"/>
      <c r="G64" s="17"/>
      <c r="H64" s="17"/>
      <c r="I64" s="17"/>
      <c r="T64" s="17"/>
      <c r="U64" s="17"/>
      <c r="V64" s="17"/>
      <c r="W64" s="17"/>
      <c r="AH64" s="17"/>
      <c r="AI64" s="17"/>
      <c r="AJ64" s="17"/>
      <c r="AK64" s="17"/>
    </row>
    <row r="65">
      <c r="F65" s="17"/>
      <c r="G65" s="17"/>
      <c r="H65" s="17"/>
      <c r="I65" s="17"/>
      <c r="T65" s="17"/>
      <c r="U65" s="17"/>
      <c r="V65" s="17"/>
      <c r="W65" s="17"/>
      <c r="AH65" s="17"/>
      <c r="AI65" s="17"/>
      <c r="AJ65" s="17"/>
      <c r="AK65" s="17"/>
    </row>
    <row r="66">
      <c r="F66" s="17"/>
      <c r="G66" s="17"/>
      <c r="H66" s="17"/>
      <c r="I66" s="17"/>
      <c r="T66" s="17"/>
      <c r="U66" s="17"/>
      <c r="V66" s="17"/>
      <c r="W66" s="17"/>
      <c r="AH66" s="17"/>
      <c r="AI66" s="17"/>
      <c r="AJ66" s="17"/>
      <c r="AK66" s="17"/>
    </row>
    <row r="67">
      <c r="F67" s="17"/>
      <c r="G67" s="17"/>
      <c r="H67" s="17"/>
      <c r="I67" s="17"/>
      <c r="T67" s="17"/>
      <c r="U67" s="17"/>
      <c r="V67" s="17"/>
      <c r="W67" s="17"/>
      <c r="AH67" s="17"/>
      <c r="AI67" s="17"/>
      <c r="AJ67" s="17"/>
      <c r="AK67" s="17"/>
    </row>
    <row r="68">
      <c r="F68" s="17"/>
      <c r="G68" s="17"/>
      <c r="H68" s="17"/>
      <c r="I68" s="17"/>
      <c r="T68" s="17"/>
      <c r="U68" s="17"/>
      <c r="V68" s="17"/>
      <c r="W68" s="17"/>
      <c r="AH68" s="17"/>
      <c r="AI68" s="17"/>
      <c r="AJ68" s="17"/>
      <c r="AK68" s="17"/>
    </row>
    <row r="69">
      <c r="F69" s="17"/>
      <c r="G69" s="17"/>
      <c r="H69" s="17"/>
      <c r="I69" s="17"/>
      <c r="T69" s="17"/>
      <c r="U69" s="17"/>
      <c r="V69" s="17"/>
      <c r="W69" s="17"/>
      <c r="AH69" s="17"/>
      <c r="AI69" s="17"/>
      <c r="AJ69" s="17"/>
      <c r="AK69" s="17"/>
    </row>
    <row r="70">
      <c r="F70" s="17"/>
      <c r="G70" s="17"/>
      <c r="H70" s="17"/>
      <c r="I70" s="17"/>
      <c r="T70" s="17"/>
      <c r="U70" s="17"/>
      <c r="V70" s="17"/>
      <c r="W70" s="17"/>
      <c r="AH70" s="17"/>
      <c r="AI70" s="17"/>
      <c r="AJ70" s="17"/>
      <c r="AK70" s="17"/>
    </row>
    <row r="71">
      <c r="F71" s="17"/>
      <c r="G71" s="17"/>
      <c r="H71" s="17"/>
      <c r="I71" s="17"/>
      <c r="T71" s="17"/>
      <c r="U71" s="17"/>
      <c r="V71" s="17"/>
      <c r="W71" s="17"/>
      <c r="AH71" s="17"/>
      <c r="AI71" s="17"/>
      <c r="AJ71" s="17"/>
      <c r="AK71" s="17"/>
    </row>
    <row r="72">
      <c r="F72" s="17"/>
      <c r="G72" s="17"/>
      <c r="H72" s="17"/>
      <c r="I72" s="17"/>
      <c r="T72" s="17"/>
      <c r="U72" s="17"/>
      <c r="V72" s="17"/>
      <c r="W72" s="17"/>
      <c r="AH72" s="17"/>
      <c r="AI72" s="17"/>
      <c r="AJ72" s="17"/>
      <c r="AK72" s="17"/>
    </row>
    <row r="73">
      <c r="F73" s="17"/>
      <c r="G73" s="17"/>
      <c r="H73" s="17"/>
      <c r="I73" s="17"/>
      <c r="T73" s="17"/>
      <c r="U73" s="17"/>
      <c r="V73" s="17"/>
      <c r="W73" s="17"/>
      <c r="AH73" s="17"/>
      <c r="AI73" s="17"/>
      <c r="AJ73" s="17"/>
      <c r="AK73" s="17"/>
    </row>
    <row r="74">
      <c r="F74" s="17"/>
      <c r="G74" s="17"/>
      <c r="H74" s="17"/>
      <c r="I74" s="17"/>
      <c r="T74" s="17"/>
      <c r="U74" s="17"/>
      <c r="V74" s="17"/>
      <c r="W74" s="17"/>
      <c r="AH74" s="17"/>
      <c r="AI74" s="17"/>
      <c r="AJ74" s="17"/>
      <c r="AK74" s="17"/>
    </row>
    <row r="75">
      <c r="F75" s="17"/>
      <c r="G75" s="17"/>
      <c r="H75" s="17"/>
      <c r="I75" s="17"/>
      <c r="T75" s="17"/>
      <c r="U75" s="17"/>
      <c r="V75" s="17"/>
      <c r="W75" s="17"/>
      <c r="AH75" s="17"/>
      <c r="AI75" s="17"/>
      <c r="AJ75" s="17"/>
      <c r="AK75" s="17"/>
    </row>
    <row r="76">
      <c r="F76" s="17"/>
      <c r="G76" s="17"/>
      <c r="H76" s="17"/>
      <c r="I76" s="17"/>
      <c r="T76" s="17"/>
      <c r="U76" s="17"/>
      <c r="V76" s="17"/>
      <c r="W76" s="17"/>
      <c r="AH76" s="17"/>
      <c r="AI76" s="17"/>
      <c r="AJ76" s="17"/>
      <c r="AK76" s="17"/>
    </row>
    <row r="77">
      <c r="F77" s="17"/>
      <c r="G77" s="17"/>
      <c r="H77" s="17"/>
      <c r="I77" s="17"/>
      <c r="T77" s="17"/>
      <c r="U77" s="17"/>
      <c r="V77" s="17"/>
      <c r="W77" s="17"/>
      <c r="AH77" s="17"/>
      <c r="AI77" s="17"/>
      <c r="AJ77" s="17"/>
      <c r="AK77" s="17"/>
    </row>
    <row r="78">
      <c r="F78" s="17"/>
      <c r="G78" s="17"/>
      <c r="H78" s="17"/>
      <c r="I78" s="17"/>
      <c r="T78" s="17"/>
      <c r="U78" s="17"/>
      <c r="V78" s="17"/>
      <c r="W78" s="17"/>
      <c r="AH78" s="17"/>
      <c r="AI78" s="17"/>
      <c r="AJ78" s="17"/>
      <c r="AK78" s="17"/>
    </row>
    <row r="79">
      <c r="F79" s="17"/>
      <c r="G79" s="17"/>
      <c r="H79" s="17"/>
      <c r="I79" s="17"/>
      <c r="T79" s="17"/>
      <c r="U79" s="17"/>
      <c r="V79" s="17"/>
      <c r="W79" s="17"/>
      <c r="AH79" s="17"/>
      <c r="AI79" s="17"/>
      <c r="AJ79" s="17"/>
      <c r="AK79" s="17"/>
    </row>
    <row r="80">
      <c r="F80" s="17"/>
      <c r="G80" s="17"/>
      <c r="H80" s="17"/>
      <c r="I80" s="17"/>
      <c r="T80" s="17"/>
      <c r="U80" s="17"/>
      <c r="V80" s="17"/>
      <c r="W80" s="17"/>
      <c r="AH80" s="17"/>
      <c r="AI80" s="17"/>
      <c r="AJ80" s="17"/>
      <c r="AK80" s="17"/>
    </row>
    <row r="81">
      <c r="F81" s="17"/>
      <c r="G81" s="17"/>
      <c r="H81" s="17"/>
      <c r="I81" s="17"/>
      <c r="T81" s="17"/>
      <c r="U81" s="17"/>
      <c r="V81" s="17"/>
      <c r="W81" s="17"/>
      <c r="AH81" s="17"/>
      <c r="AI81" s="17"/>
      <c r="AJ81" s="17"/>
      <c r="AK81" s="17"/>
    </row>
    <row r="82">
      <c r="F82" s="17"/>
      <c r="G82" s="17"/>
      <c r="H82" s="17"/>
      <c r="I82" s="17"/>
      <c r="T82" s="17"/>
      <c r="U82" s="17"/>
      <c r="V82" s="17"/>
      <c r="W82" s="17"/>
      <c r="AH82" s="17"/>
      <c r="AI82" s="17"/>
      <c r="AJ82" s="17"/>
      <c r="AK82" s="17"/>
    </row>
    <row r="83">
      <c r="F83" s="17"/>
      <c r="G83" s="17"/>
      <c r="H83" s="17"/>
      <c r="I83" s="17"/>
      <c r="T83" s="17"/>
      <c r="U83" s="17"/>
      <c r="V83" s="17"/>
      <c r="W83" s="17"/>
      <c r="AH83" s="17"/>
      <c r="AI83" s="17"/>
      <c r="AJ83" s="17"/>
      <c r="AK83" s="17"/>
    </row>
    <row r="84">
      <c r="F84" s="17"/>
      <c r="G84" s="17"/>
      <c r="H84" s="17"/>
      <c r="I84" s="17"/>
      <c r="T84" s="17"/>
      <c r="U84" s="17"/>
      <c r="V84" s="17"/>
      <c r="W84" s="17"/>
      <c r="AH84" s="17"/>
      <c r="AI84" s="17"/>
      <c r="AJ84" s="17"/>
      <c r="AK84" s="17"/>
    </row>
    <row r="85">
      <c r="F85" s="17"/>
      <c r="G85" s="17"/>
      <c r="H85" s="17"/>
      <c r="I85" s="17"/>
      <c r="T85" s="17"/>
      <c r="U85" s="17"/>
      <c r="V85" s="17"/>
      <c r="W85" s="17"/>
      <c r="AH85" s="17"/>
      <c r="AI85" s="17"/>
      <c r="AJ85" s="17"/>
      <c r="AK85" s="17"/>
    </row>
    <row r="86">
      <c r="F86" s="17"/>
      <c r="G86" s="17"/>
      <c r="H86" s="17"/>
      <c r="I86" s="17"/>
      <c r="T86" s="17"/>
      <c r="U86" s="17"/>
      <c r="V86" s="17"/>
      <c r="W86" s="17"/>
      <c r="AH86" s="17"/>
      <c r="AI86" s="17"/>
      <c r="AJ86" s="17"/>
      <c r="AK86" s="17"/>
    </row>
    <row r="87">
      <c r="F87" s="17"/>
      <c r="G87" s="17"/>
      <c r="H87" s="17"/>
      <c r="I87" s="17"/>
      <c r="T87" s="17"/>
      <c r="U87" s="17"/>
      <c r="V87" s="17"/>
      <c r="W87" s="17"/>
      <c r="AH87" s="17"/>
      <c r="AI87" s="17"/>
      <c r="AJ87" s="17"/>
      <c r="AK87" s="17"/>
    </row>
    <row r="88">
      <c r="F88" s="17"/>
      <c r="G88" s="17"/>
      <c r="H88" s="17"/>
      <c r="I88" s="17"/>
      <c r="T88" s="17"/>
      <c r="U88" s="17"/>
      <c r="V88" s="17"/>
      <c r="W88" s="17"/>
      <c r="AH88" s="17"/>
      <c r="AI88" s="17"/>
      <c r="AJ88" s="17"/>
      <c r="AK88" s="17"/>
    </row>
    <row r="89">
      <c r="F89" s="17"/>
      <c r="G89" s="17"/>
      <c r="H89" s="17"/>
      <c r="I89" s="17"/>
      <c r="T89" s="17"/>
      <c r="U89" s="17"/>
      <c r="V89" s="17"/>
      <c r="W89" s="17"/>
      <c r="AH89" s="17"/>
      <c r="AI89" s="17"/>
      <c r="AJ89" s="17"/>
      <c r="AK89" s="17"/>
    </row>
    <row r="90">
      <c r="F90" s="17"/>
      <c r="G90" s="17"/>
      <c r="H90" s="17"/>
      <c r="I90" s="17"/>
      <c r="T90" s="17"/>
      <c r="U90" s="17"/>
      <c r="V90" s="17"/>
      <c r="W90" s="17"/>
      <c r="AH90" s="17"/>
      <c r="AI90" s="17"/>
      <c r="AJ90" s="17"/>
      <c r="AK90" s="17"/>
    </row>
    <row r="91">
      <c r="F91" s="17"/>
      <c r="G91" s="17"/>
      <c r="H91" s="17"/>
      <c r="I91" s="17"/>
      <c r="T91" s="17"/>
      <c r="U91" s="17"/>
      <c r="V91" s="17"/>
      <c r="W91" s="17"/>
      <c r="AH91" s="17"/>
      <c r="AI91" s="17"/>
      <c r="AJ91" s="17"/>
      <c r="AK91" s="17"/>
    </row>
    <row r="92">
      <c r="F92" s="17"/>
      <c r="G92" s="17"/>
      <c r="H92" s="17"/>
      <c r="I92" s="17"/>
      <c r="T92" s="17"/>
      <c r="U92" s="17"/>
      <c r="V92" s="17"/>
      <c r="W92" s="17"/>
      <c r="AH92" s="17"/>
      <c r="AI92" s="17"/>
      <c r="AJ92" s="17"/>
      <c r="AK92" s="17"/>
    </row>
    <row r="93">
      <c r="F93" s="17"/>
      <c r="G93" s="17"/>
      <c r="H93" s="17"/>
      <c r="I93" s="17"/>
      <c r="T93" s="17"/>
      <c r="U93" s="17"/>
      <c r="V93" s="17"/>
      <c r="W93" s="17"/>
      <c r="AH93" s="17"/>
      <c r="AI93" s="17"/>
      <c r="AJ93" s="17"/>
      <c r="AK93" s="17"/>
    </row>
    <row r="94">
      <c r="F94" s="17"/>
      <c r="G94" s="17"/>
      <c r="H94" s="17"/>
      <c r="I94" s="17"/>
      <c r="T94" s="17"/>
      <c r="U94" s="17"/>
      <c r="V94" s="17"/>
      <c r="W94" s="17"/>
      <c r="AH94" s="17"/>
      <c r="AI94" s="17"/>
      <c r="AJ94" s="17"/>
      <c r="AK94" s="17"/>
    </row>
    <row r="95">
      <c r="F95" s="17"/>
      <c r="G95" s="17"/>
      <c r="H95" s="17"/>
      <c r="I95" s="17"/>
      <c r="T95" s="17"/>
      <c r="U95" s="17"/>
      <c r="V95" s="17"/>
      <c r="W95" s="17"/>
      <c r="AH95" s="17"/>
      <c r="AI95" s="17"/>
      <c r="AJ95" s="17"/>
      <c r="AK95" s="17"/>
    </row>
    <row r="96">
      <c r="F96" s="17"/>
      <c r="G96" s="17"/>
      <c r="H96" s="17"/>
      <c r="I96" s="17"/>
      <c r="T96" s="17"/>
      <c r="U96" s="17"/>
      <c r="V96" s="17"/>
      <c r="W96" s="17"/>
      <c r="AH96" s="17"/>
      <c r="AI96" s="17"/>
      <c r="AJ96" s="17"/>
      <c r="AK96" s="17"/>
    </row>
    <row r="97">
      <c r="F97" s="17"/>
      <c r="G97" s="17"/>
      <c r="H97" s="17"/>
      <c r="I97" s="17"/>
      <c r="T97" s="17"/>
      <c r="U97" s="17"/>
      <c r="V97" s="17"/>
      <c r="W97" s="17"/>
      <c r="AH97" s="17"/>
      <c r="AI97" s="17"/>
      <c r="AJ97" s="17"/>
      <c r="AK97" s="17"/>
    </row>
    <row r="98">
      <c r="F98" s="17"/>
      <c r="G98" s="17"/>
      <c r="H98" s="17"/>
      <c r="I98" s="17"/>
      <c r="T98" s="17"/>
      <c r="U98" s="17"/>
      <c r="V98" s="17"/>
      <c r="W98" s="17"/>
      <c r="AH98" s="17"/>
      <c r="AI98" s="17"/>
      <c r="AJ98" s="17"/>
      <c r="AK98" s="17"/>
    </row>
    <row r="99">
      <c r="F99" s="17"/>
      <c r="G99" s="17"/>
      <c r="H99" s="17"/>
      <c r="I99" s="17"/>
      <c r="T99" s="17"/>
      <c r="U99" s="17"/>
      <c r="V99" s="17"/>
      <c r="W99" s="17"/>
      <c r="AH99" s="17"/>
      <c r="AI99" s="17"/>
      <c r="AJ99" s="17"/>
      <c r="AK99" s="17"/>
    </row>
    <row r="100">
      <c r="F100" s="17"/>
      <c r="G100" s="17"/>
      <c r="H100" s="17"/>
      <c r="I100" s="17"/>
      <c r="T100" s="17"/>
      <c r="U100" s="17"/>
      <c r="V100" s="17"/>
      <c r="W100" s="17"/>
      <c r="AH100" s="17"/>
      <c r="AI100" s="17"/>
      <c r="AJ100" s="17"/>
      <c r="AK100" s="17"/>
    </row>
    <row r="101">
      <c r="F101" s="17"/>
      <c r="G101" s="17"/>
      <c r="H101" s="17"/>
      <c r="I101" s="17"/>
      <c r="T101" s="17"/>
      <c r="U101" s="17"/>
      <c r="V101" s="17"/>
      <c r="W101" s="17"/>
      <c r="AH101" s="17"/>
      <c r="AI101" s="17"/>
      <c r="AJ101" s="17"/>
      <c r="AK101" s="17"/>
    </row>
    <row r="102">
      <c r="F102" s="17"/>
      <c r="G102" s="17"/>
      <c r="H102" s="17"/>
      <c r="I102" s="17"/>
      <c r="T102" s="17"/>
      <c r="U102" s="17"/>
      <c r="V102" s="17"/>
      <c r="W102" s="17"/>
      <c r="AH102" s="17"/>
      <c r="AI102" s="17"/>
      <c r="AJ102" s="17"/>
      <c r="AK102" s="17"/>
    </row>
    <row r="103">
      <c r="F103" s="17"/>
      <c r="G103" s="17"/>
      <c r="H103" s="17"/>
      <c r="I103" s="17"/>
      <c r="T103" s="17"/>
      <c r="U103" s="17"/>
      <c r="V103" s="17"/>
      <c r="W103" s="17"/>
      <c r="AH103" s="17"/>
      <c r="AI103" s="17"/>
      <c r="AJ103" s="17"/>
      <c r="AK103" s="17"/>
    </row>
    <row r="104">
      <c r="F104" s="17"/>
      <c r="G104" s="17"/>
      <c r="H104" s="17"/>
      <c r="I104" s="17"/>
      <c r="T104" s="17"/>
      <c r="U104" s="17"/>
      <c r="V104" s="17"/>
      <c r="W104" s="17"/>
      <c r="AH104" s="17"/>
      <c r="AI104" s="17"/>
      <c r="AJ104" s="17"/>
      <c r="AK104" s="17"/>
    </row>
    <row r="105">
      <c r="F105" s="17"/>
      <c r="G105" s="17"/>
      <c r="H105" s="17"/>
      <c r="I105" s="17"/>
      <c r="T105" s="17"/>
      <c r="U105" s="17"/>
      <c r="V105" s="17"/>
      <c r="W105" s="17"/>
      <c r="AH105" s="17"/>
      <c r="AI105" s="17"/>
      <c r="AJ105" s="17"/>
      <c r="AK105" s="17"/>
    </row>
    <row r="106">
      <c r="F106" s="17"/>
      <c r="G106" s="17"/>
      <c r="H106" s="17"/>
      <c r="I106" s="17"/>
      <c r="T106" s="17"/>
      <c r="U106" s="17"/>
      <c r="V106" s="17"/>
      <c r="W106" s="17"/>
      <c r="AH106" s="17"/>
      <c r="AI106" s="17"/>
      <c r="AJ106" s="17"/>
      <c r="AK106" s="17"/>
    </row>
    <row r="107">
      <c r="F107" s="17"/>
      <c r="G107" s="17"/>
      <c r="H107" s="17"/>
      <c r="I107" s="17"/>
      <c r="T107" s="17"/>
      <c r="U107" s="17"/>
      <c r="V107" s="17"/>
      <c r="W107" s="17"/>
      <c r="AH107" s="17"/>
      <c r="AI107" s="17"/>
      <c r="AJ107" s="17"/>
      <c r="AK107" s="17"/>
    </row>
    <row r="108">
      <c r="F108" s="17"/>
      <c r="G108" s="17"/>
      <c r="H108" s="17"/>
      <c r="I108" s="17"/>
      <c r="T108" s="17"/>
      <c r="U108" s="17"/>
      <c r="V108" s="17"/>
      <c r="W108" s="17"/>
      <c r="AH108" s="17"/>
      <c r="AI108" s="17"/>
      <c r="AJ108" s="17"/>
      <c r="AK108" s="17"/>
    </row>
    <row r="109">
      <c r="F109" s="17"/>
      <c r="G109" s="17"/>
      <c r="H109" s="17"/>
      <c r="I109" s="17"/>
      <c r="T109" s="17"/>
      <c r="U109" s="17"/>
      <c r="V109" s="17"/>
      <c r="W109" s="17"/>
      <c r="AH109" s="17"/>
      <c r="AI109" s="17"/>
      <c r="AJ109" s="17"/>
      <c r="AK109" s="17"/>
    </row>
    <row r="110">
      <c r="F110" s="17"/>
      <c r="G110" s="17"/>
      <c r="H110" s="17"/>
      <c r="I110" s="17"/>
      <c r="T110" s="17"/>
      <c r="U110" s="17"/>
      <c r="V110" s="17"/>
      <c r="W110" s="17"/>
      <c r="AH110" s="17"/>
      <c r="AI110" s="17"/>
      <c r="AJ110" s="17"/>
      <c r="AK110" s="17"/>
    </row>
    <row r="111">
      <c r="F111" s="17"/>
      <c r="G111" s="17"/>
      <c r="H111" s="17"/>
      <c r="I111" s="17"/>
      <c r="T111" s="17"/>
      <c r="U111" s="17"/>
      <c r="V111" s="17"/>
      <c r="W111" s="17"/>
      <c r="AH111" s="17"/>
      <c r="AI111" s="17"/>
      <c r="AJ111" s="17"/>
      <c r="AK111" s="17"/>
    </row>
    <row r="112">
      <c r="F112" s="17"/>
      <c r="G112" s="17"/>
      <c r="H112" s="17"/>
      <c r="I112" s="17"/>
      <c r="T112" s="17"/>
      <c r="U112" s="17"/>
      <c r="V112" s="17"/>
      <c r="W112" s="17"/>
      <c r="AH112" s="17"/>
      <c r="AI112" s="17"/>
      <c r="AJ112" s="17"/>
      <c r="AK112" s="17"/>
    </row>
    <row r="113">
      <c r="F113" s="17"/>
      <c r="G113" s="17"/>
      <c r="H113" s="17"/>
      <c r="I113" s="17"/>
      <c r="T113" s="17"/>
      <c r="U113" s="17"/>
      <c r="V113" s="17"/>
      <c r="W113" s="17"/>
      <c r="AH113" s="17"/>
      <c r="AI113" s="17"/>
      <c r="AJ113" s="17"/>
      <c r="AK113" s="17"/>
    </row>
    <row r="114">
      <c r="F114" s="17"/>
      <c r="G114" s="17"/>
      <c r="H114" s="17"/>
      <c r="I114" s="17"/>
      <c r="T114" s="17"/>
      <c r="U114" s="17"/>
      <c r="V114" s="17"/>
      <c r="W114" s="17"/>
      <c r="AH114" s="17"/>
      <c r="AI114" s="17"/>
      <c r="AJ114" s="17"/>
      <c r="AK114" s="17"/>
    </row>
    <row r="115">
      <c r="F115" s="17"/>
      <c r="G115" s="17"/>
      <c r="H115" s="17"/>
      <c r="I115" s="17"/>
      <c r="T115" s="17"/>
      <c r="U115" s="17"/>
      <c r="V115" s="17"/>
      <c r="W115" s="17"/>
      <c r="AH115" s="17"/>
      <c r="AI115" s="17"/>
      <c r="AJ115" s="17"/>
      <c r="AK115" s="17"/>
    </row>
    <row r="116">
      <c r="F116" s="17"/>
      <c r="G116" s="17"/>
      <c r="H116" s="17"/>
      <c r="I116" s="17"/>
      <c r="T116" s="17"/>
      <c r="U116" s="17"/>
      <c r="V116" s="17"/>
      <c r="W116" s="17"/>
      <c r="AH116" s="17"/>
      <c r="AI116" s="17"/>
      <c r="AJ116" s="17"/>
      <c r="AK116" s="17"/>
    </row>
    <row r="117">
      <c r="F117" s="17"/>
      <c r="G117" s="17"/>
      <c r="H117" s="17"/>
      <c r="I117" s="17"/>
      <c r="T117" s="17"/>
      <c r="U117" s="17"/>
      <c r="V117" s="17"/>
      <c r="W117" s="17"/>
      <c r="AH117" s="17"/>
      <c r="AI117" s="17"/>
      <c r="AJ117" s="17"/>
      <c r="AK117" s="17"/>
    </row>
    <row r="118">
      <c r="F118" s="17"/>
      <c r="G118" s="17"/>
      <c r="H118" s="17"/>
      <c r="I118" s="17"/>
      <c r="T118" s="17"/>
      <c r="U118" s="17"/>
      <c r="V118" s="17"/>
      <c r="W118" s="17"/>
      <c r="AH118" s="17"/>
      <c r="AI118" s="17"/>
      <c r="AJ118" s="17"/>
      <c r="AK118" s="17"/>
    </row>
    <row r="119">
      <c r="F119" s="17"/>
      <c r="G119" s="17"/>
      <c r="H119" s="17"/>
      <c r="I119" s="17"/>
      <c r="T119" s="17"/>
      <c r="U119" s="17"/>
      <c r="V119" s="17"/>
      <c r="W119" s="17"/>
      <c r="AH119" s="17"/>
      <c r="AI119" s="17"/>
      <c r="AJ119" s="17"/>
      <c r="AK119" s="17"/>
    </row>
    <row r="120">
      <c r="F120" s="17"/>
      <c r="G120" s="17"/>
      <c r="H120" s="17"/>
      <c r="I120" s="17"/>
      <c r="T120" s="17"/>
      <c r="U120" s="17"/>
      <c r="V120" s="17"/>
      <c r="W120" s="17"/>
      <c r="AH120" s="17"/>
      <c r="AI120" s="17"/>
      <c r="AJ120" s="17"/>
      <c r="AK120" s="17"/>
    </row>
    <row r="121">
      <c r="F121" s="17"/>
      <c r="G121" s="17"/>
      <c r="H121" s="17"/>
      <c r="I121" s="17"/>
      <c r="T121" s="17"/>
      <c r="U121" s="17"/>
      <c r="V121" s="17"/>
      <c r="W121" s="17"/>
      <c r="AH121" s="17"/>
      <c r="AI121" s="17"/>
      <c r="AJ121" s="17"/>
      <c r="AK121" s="17"/>
    </row>
    <row r="122">
      <c r="F122" s="17"/>
      <c r="G122" s="17"/>
      <c r="H122" s="17"/>
      <c r="I122" s="17"/>
      <c r="T122" s="17"/>
      <c r="U122" s="17"/>
      <c r="V122" s="17"/>
      <c r="W122" s="17"/>
      <c r="AH122" s="17"/>
      <c r="AI122" s="17"/>
      <c r="AJ122" s="17"/>
      <c r="AK122" s="17"/>
    </row>
    <row r="123">
      <c r="F123" s="17"/>
      <c r="G123" s="17"/>
      <c r="H123" s="17"/>
      <c r="I123" s="17"/>
      <c r="T123" s="17"/>
      <c r="U123" s="17"/>
      <c r="V123" s="17"/>
      <c r="W123" s="17"/>
      <c r="AH123" s="17"/>
      <c r="AI123" s="17"/>
      <c r="AJ123" s="17"/>
      <c r="AK123" s="17"/>
    </row>
    <row r="124">
      <c r="F124" s="17"/>
      <c r="G124" s="17"/>
      <c r="H124" s="17"/>
      <c r="I124" s="17"/>
      <c r="T124" s="17"/>
      <c r="U124" s="17"/>
      <c r="V124" s="17"/>
      <c r="W124" s="17"/>
      <c r="AH124" s="17"/>
      <c r="AI124" s="17"/>
      <c r="AJ124" s="17"/>
      <c r="AK124" s="17"/>
    </row>
    <row r="125">
      <c r="F125" s="17"/>
      <c r="G125" s="17"/>
      <c r="H125" s="17"/>
      <c r="I125" s="17"/>
      <c r="T125" s="17"/>
      <c r="U125" s="17"/>
      <c r="V125" s="17"/>
      <c r="W125" s="17"/>
      <c r="AH125" s="17"/>
      <c r="AI125" s="17"/>
      <c r="AJ125" s="17"/>
      <c r="AK125" s="17"/>
    </row>
    <row r="126">
      <c r="F126" s="17"/>
      <c r="G126" s="17"/>
      <c r="H126" s="17"/>
      <c r="I126" s="17"/>
      <c r="T126" s="17"/>
      <c r="U126" s="17"/>
      <c r="V126" s="17"/>
      <c r="W126" s="17"/>
      <c r="AH126" s="17"/>
      <c r="AI126" s="17"/>
      <c r="AJ126" s="17"/>
      <c r="AK126" s="17"/>
    </row>
    <row r="127">
      <c r="F127" s="17"/>
      <c r="G127" s="17"/>
      <c r="H127" s="17"/>
      <c r="I127" s="17"/>
      <c r="T127" s="17"/>
      <c r="U127" s="17"/>
      <c r="V127" s="17"/>
      <c r="W127" s="17"/>
      <c r="AH127" s="17"/>
      <c r="AI127" s="17"/>
      <c r="AJ127" s="17"/>
      <c r="AK127" s="17"/>
    </row>
    <row r="128">
      <c r="F128" s="17"/>
      <c r="G128" s="17"/>
      <c r="H128" s="17"/>
      <c r="I128" s="17"/>
      <c r="T128" s="17"/>
      <c r="U128" s="17"/>
      <c r="V128" s="17"/>
      <c r="W128" s="17"/>
      <c r="AH128" s="17"/>
      <c r="AI128" s="17"/>
      <c r="AJ128" s="17"/>
      <c r="AK128" s="17"/>
    </row>
    <row r="129">
      <c r="F129" s="17"/>
      <c r="G129" s="17"/>
      <c r="H129" s="17"/>
      <c r="I129" s="17"/>
      <c r="T129" s="17"/>
      <c r="U129" s="17"/>
      <c r="V129" s="17"/>
      <c r="W129" s="17"/>
      <c r="AH129" s="17"/>
      <c r="AI129" s="17"/>
      <c r="AJ129" s="17"/>
      <c r="AK129" s="17"/>
    </row>
    <row r="130">
      <c r="F130" s="17"/>
      <c r="G130" s="17"/>
      <c r="H130" s="17"/>
      <c r="I130" s="17"/>
      <c r="T130" s="17"/>
      <c r="U130" s="17"/>
      <c r="V130" s="17"/>
      <c r="W130" s="17"/>
      <c r="AH130" s="17"/>
      <c r="AI130" s="17"/>
      <c r="AJ130" s="17"/>
      <c r="AK130" s="17"/>
    </row>
    <row r="131">
      <c r="F131" s="17"/>
      <c r="G131" s="17"/>
      <c r="H131" s="17"/>
      <c r="I131" s="17"/>
      <c r="T131" s="17"/>
      <c r="U131" s="17"/>
      <c r="V131" s="17"/>
      <c r="W131" s="17"/>
      <c r="AH131" s="17"/>
      <c r="AI131" s="17"/>
      <c r="AJ131" s="17"/>
      <c r="AK131" s="17"/>
    </row>
    <row r="132">
      <c r="F132" s="17"/>
      <c r="G132" s="17"/>
      <c r="H132" s="17"/>
      <c r="I132" s="17"/>
      <c r="T132" s="17"/>
      <c r="U132" s="17"/>
      <c r="V132" s="17"/>
      <c r="W132" s="17"/>
      <c r="AH132" s="17"/>
      <c r="AI132" s="17"/>
      <c r="AJ132" s="17"/>
      <c r="AK132" s="17"/>
    </row>
    <row r="133">
      <c r="F133" s="17"/>
      <c r="G133" s="17"/>
      <c r="H133" s="17"/>
      <c r="I133" s="17"/>
      <c r="T133" s="17"/>
      <c r="U133" s="17"/>
      <c r="V133" s="17"/>
      <c r="W133" s="17"/>
      <c r="AH133" s="17"/>
      <c r="AI133" s="17"/>
      <c r="AJ133" s="17"/>
      <c r="AK133" s="17"/>
    </row>
    <row r="134">
      <c r="F134" s="17"/>
      <c r="G134" s="17"/>
      <c r="H134" s="17"/>
      <c r="I134" s="17"/>
      <c r="T134" s="17"/>
      <c r="U134" s="17"/>
      <c r="V134" s="17"/>
      <c r="W134" s="17"/>
      <c r="AH134" s="17"/>
      <c r="AI134" s="17"/>
      <c r="AJ134" s="17"/>
      <c r="AK134" s="17"/>
    </row>
    <row r="135">
      <c r="F135" s="17"/>
      <c r="G135" s="17"/>
      <c r="H135" s="17"/>
      <c r="I135" s="17"/>
      <c r="T135" s="17"/>
      <c r="U135" s="17"/>
      <c r="V135" s="17"/>
      <c r="W135" s="17"/>
      <c r="AH135" s="17"/>
      <c r="AI135" s="17"/>
      <c r="AJ135" s="17"/>
      <c r="AK135" s="17"/>
    </row>
    <row r="136">
      <c r="F136" s="17"/>
      <c r="G136" s="17"/>
      <c r="H136" s="17"/>
      <c r="I136" s="17"/>
      <c r="T136" s="17"/>
      <c r="U136" s="17"/>
      <c r="V136" s="17"/>
      <c r="W136" s="17"/>
      <c r="AH136" s="17"/>
      <c r="AI136" s="17"/>
      <c r="AJ136" s="17"/>
      <c r="AK136" s="17"/>
    </row>
    <row r="137">
      <c r="F137" s="17"/>
      <c r="G137" s="17"/>
      <c r="H137" s="17"/>
      <c r="I137" s="17"/>
      <c r="T137" s="17"/>
      <c r="U137" s="17"/>
      <c r="V137" s="17"/>
      <c r="W137" s="17"/>
      <c r="AH137" s="17"/>
      <c r="AI137" s="17"/>
      <c r="AJ137" s="17"/>
      <c r="AK137" s="17"/>
    </row>
    <row r="138">
      <c r="F138" s="17"/>
      <c r="G138" s="17"/>
      <c r="H138" s="17"/>
      <c r="I138" s="17"/>
      <c r="T138" s="17"/>
      <c r="U138" s="17"/>
      <c r="V138" s="17"/>
      <c r="W138" s="17"/>
      <c r="AH138" s="17"/>
      <c r="AI138" s="17"/>
      <c r="AJ138" s="17"/>
      <c r="AK138" s="17"/>
    </row>
    <row r="139">
      <c r="F139" s="17"/>
      <c r="G139" s="17"/>
      <c r="H139" s="17"/>
      <c r="I139" s="17"/>
      <c r="T139" s="17"/>
      <c r="U139" s="17"/>
      <c r="V139" s="17"/>
      <c r="W139" s="17"/>
      <c r="AH139" s="17"/>
      <c r="AI139" s="17"/>
      <c r="AJ139" s="17"/>
      <c r="AK139" s="17"/>
    </row>
    <row r="140">
      <c r="F140" s="17"/>
      <c r="G140" s="17"/>
      <c r="H140" s="17"/>
      <c r="I140" s="17"/>
      <c r="T140" s="17"/>
      <c r="U140" s="17"/>
      <c r="V140" s="17"/>
      <c r="W140" s="17"/>
      <c r="AH140" s="17"/>
      <c r="AI140" s="17"/>
      <c r="AJ140" s="17"/>
      <c r="AK140" s="17"/>
    </row>
    <row r="141">
      <c r="F141" s="17"/>
      <c r="G141" s="17"/>
      <c r="H141" s="17"/>
      <c r="I141" s="17"/>
      <c r="T141" s="17"/>
      <c r="U141" s="17"/>
      <c r="V141" s="17"/>
      <c r="W141" s="17"/>
      <c r="AH141" s="17"/>
      <c r="AI141" s="17"/>
      <c r="AJ141" s="17"/>
      <c r="AK141" s="17"/>
    </row>
    <row r="142">
      <c r="F142" s="17"/>
      <c r="G142" s="17"/>
      <c r="H142" s="17"/>
      <c r="I142" s="17"/>
      <c r="T142" s="17"/>
      <c r="U142" s="17"/>
      <c r="V142" s="17"/>
      <c r="W142" s="17"/>
      <c r="AH142" s="17"/>
      <c r="AI142" s="17"/>
      <c r="AJ142" s="17"/>
      <c r="AK142" s="17"/>
    </row>
    <row r="143">
      <c r="F143" s="17"/>
      <c r="G143" s="17"/>
      <c r="H143" s="17"/>
      <c r="I143" s="17"/>
      <c r="T143" s="17"/>
      <c r="U143" s="17"/>
      <c r="V143" s="17"/>
      <c r="W143" s="17"/>
      <c r="AH143" s="17"/>
      <c r="AI143" s="17"/>
      <c r="AJ143" s="17"/>
      <c r="AK143" s="17"/>
    </row>
    <row r="144">
      <c r="F144" s="17"/>
      <c r="G144" s="17"/>
      <c r="H144" s="17"/>
      <c r="I144" s="17"/>
      <c r="T144" s="17"/>
      <c r="U144" s="17"/>
      <c r="V144" s="17"/>
      <c r="W144" s="17"/>
      <c r="AH144" s="17"/>
      <c r="AI144" s="17"/>
      <c r="AJ144" s="17"/>
      <c r="AK144" s="17"/>
    </row>
    <row r="145">
      <c r="F145" s="17"/>
      <c r="G145" s="17"/>
      <c r="H145" s="17"/>
      <c r="I145" s="17"/>
      <c r="T145" s="17"/>
      <c r="U145" s="17"/>
      <c r="V145" s="17"/>
      <c r="W145" s="17"/>
      <c r="AH145" s="17"/>
      <c r="AI145" s="17"/>
      <c r="AJ145" s="17"/>
      <c r="AK145" s="17"/>
    </row>
    <row r="146">
      <c r="F146" s="17"/>
      <c r="G146" s="17"/>
      <c r="H146" s="17"/>
      <c r="I146" s="17"/>
      <c r="T146" s="17"/>
      <c r="U146" s="17"/>
      <c r="V146" s="17"/>
      <c r="W146" s="17"/>
      <c r="AH146" s="17"/>
      <c r="AI146" s="17"/>
      <c r="AJ146" s="17"/>
      <c r="AK146" s="17"/>
    </row>
    <row r="147">
      <c r="F147" s="17"/>
      <c r="G147" s="17"/>
      <c r="H147" s="17"/>
      <c r="I147" s="17"/>
      <c r="T147" s="17"/>
      <c r="U147" s="17"/>
      <c r="V147" s="17"/>
      <c r="W147" s="17"/>
      <c r="AH147" s="17"/>
      <c r="AI147" s="17"/>
      <c r="AJ147" s="17"/>
      <c r="AK147" s="17"/>
    </row>
    <row r="148">
      <c r="F148" s="17"/>
      <c r="G148" s="17"/>
      <c r="H148" s="17"/>
      <c r="I148" s="17"/>
      <c r="T148" s="17"/>
      <c r="U148" s="17"/>
      <c r="V148" s="17"/>
      <c r="W148" s="17"/>
      <c r="AH148" s="17"/>
      <c r="AI148" s="17"/>
      <c r="AJ148" s="17"/>
      <c r="AK148" s="17"/>
    </row>
    <row r="149">
      <c r="F149" s="17"/>
      <c r="G149" s="17"/>
      <c r="H149" s="17"/>
      <c r="I149" s="17"/>
      <c r="T149" s="17"/>
      <c r="U149" s="17"/>
      <c r="V149" s="17"/>
      <c r="W149" s="17"/>
      <c r="AH149" s="17"/>
      <c r="AI149" s="17"/>
      <c r="AJ149" s="17"/>
      <c r="AK149" s="17"/>
    </row>
    <row r="150">
      <c r="F150" s="17"/>
      <c r="G150" s="17"/>
      <c r="H150" s="17"/>
      <c r="I150" s="17"/>
      <c r="T150" s="17"/>
      <c r="U150" s="17"/>
      <c r="V150" s="17"/>
      <c r="W150" s="17"/>
      <c r="AH150" s="17"/>
      <c r="AI150" s="17"/>
      <c r="AJ150" s="17"/>
      <c r="AK150" s="17"/>
    </row>
    <row r="151">
      <c r="F151" s="17"/>
      <c r="G151" s="17"/>
      <c r="H151" s="17"/>
      <c r="I151" s="17"/>
      <c r="T151" s="17"/>
      <c r="U151" s="17"/>
      <c r="V151" s="17"/>
      <c r="W151" s="17"/>
      <c r="AH151" s="17"/>
      <c r="AI151" s="17"/>
      <c r="AJ151" s="17"/>
      <c r="AK151" s="17"/>
    </row>
    <row r="152">
      <c r="F152" s="17"/>
      <c r="G152" s="17"/>
      <c r="H152" s="17"/>
      <c r="I152" s="17"/>
      <c r="T152" s="17"/>
      <c r="U152" s="17"/>
      <c r="V152" s="17"/>
      <c r="W152" s="17"/>
      <c r="AH152" s="17"/>
      <c r="AI152" s="17"/>
      <c r="AJ152" s="17"/>
      <c r="AK152" s="17"/>
    </row>
    <row r="153">
      <c r="F153" s="17"/>
      <c r="G153" s="17"/>
      <c r="H153" s="17"/>
      <c r="I153" s="17"/>
      <c r="T153" s="17"/>
      <c r="U153" s="17"/>
      <c r="V153" s="17"/>
      <c r="W153" s="17"/>
      <c r="AH153" s="17"/>
      <c r="AI153" s="17"/>
      <c r="AJ153" s="17"/>
      <c r="AK153" s="17"/>
    </row>
    <row r="154">
      <c r="F154" s="17"/>
      <c r="G154" s="17"/>
      <c r="H154" s="17"/>
      <c r="I154" s="17"/>
      <c r="T154" s="17"/>
      <c r="U154" s="17"/>
      <c r="V154" s="17"/>
      <c r="W154" s="17"/>
      <c r="AH154" s="17"/>
      <c r="AI154" s="17"/>
      <c r="AJ154" s="17"/>
      <c r="AK154" s="17"/>
    </row>
    <row r="155">
      <c r="F155" s="17"/>
      <c r="G155" s="17"/>
      <c r="H155" s="17"/>
      <c r="I155" s="17"/>
      <c r="T155" s="17"/>
      <c r="U155" s="17"/>
      <c r="V155" s="17"/>
      <c r="W155" s="17"/>
      <c r="AH155" s="17"/>
      <c r="AI155" s="17"/>
      <c r="AJ155" s="17"/>
      <c r="AK155" s="17"/>
    </row>
    <row r="156">
      <c r="F156" s="17"/>
      <c r="G156" s="17"/>
      <c r="H156" s="17"/>
      <c r="I156" s="17"/>
      <c r="T156" s="17"/>
      <c r="U156" s="17"/>
      <c r="V156" s="17"/>
      <c r="W156" s="17"/>
      <c r="AH156" s="17"/>
      <c r="AI156" s="17"/>
      <c r="AJ156" s="17"/>
      <c r="AK156" s="17"/>
    </row>
    <row r="157">
      <c r="F157" s="17"/>
      <c r="G157" s="17"/>
      <c r="H157" s="17"/>
      <c r="I157" s="17"/>
      <c r="T157" s="17"/>
      <c r="U157" s="17"/>
      <c r="V157" s="17"/>
      <c r="W157" s="17"/>
      <c r="AH157" s="17"/>
      <c r="AI157" s="17"/>
      <c r="AJ157" s="17"/>
      <c r="AK157" s="17"/>
    </row>
    <row r="158">
      <c r="F158" s="17"/>
      <c r="G158" s="17"/>
      <c r="H158" s="17"/>
      <c r="I158" s="17"/>
      <c r="T158" s="17"/>
      <c r="U158" s="17"/>
      <c r="V158" s="17"/>
      <c r="W158" s="17"/>
      <c r="AH158" s="17"/>
      <c r="AI158" s="17"/>
      <c r="AJ158" s="17"/>
      <c r="AK158" s="17"/>
    </row>
    <row r="159">
      <c r="F159" s="17"/>
      <c r="G159" s="17"/>
      <c r="H159" s="17"/>
      <c r="I159" s="17"/>
      <c r="T159" s="17"/>
      <c r="U159" s="17"/>
      <c r="V159" s="17"/>
      <c r="W159" s="17"/>
      <c r="AH159" s="17"/>
      <c r="AI159" s="17"/>
      <c r="AJ159" s="17"/>
      <c r="AK159" s="17"/>
    </row>
    <row r="160">
      <c r="F160" s="17"/>
      <c r="G160" s="17"/>
      <c r="H160" s="17"/>
      <c r="I160" s="17"/>
      <c r="T160" s="17"/>
      <c r="U160" s="17"/>
      <c r="V160" s="17"/>
      <c r="W160" s="17"/>
      <c r="AH160" s="17"/>
      <c r="AI160" s="17"/>
      <c r="AJ160" s="17"/>
      <c r="AK160" s="17"/>
    </row>
    <row r="161">
      <c r="F161" s="17"/>
      <c r="G161" s="17"/>
      <c r="H161" s="17"/>
      <c r="I161" s="17"/>
      <c r="T161" s="17"/>
      <c r="U161" s="17"/>
      <c r="V161" s="17"/>
      <c r="W161" s="17"/>
      <c r="AH161" s="17"/>
      <c r="AI161" s="17"/>
      <c r="AJ161" s="17"/>
      <c r="AK161" s="17"/>
    </row>
    <row r="162">
      <c r="F162" s="17"/>
      <c r="G162" s="17"/>
      <c r="H162" s="17"/>
      <c r="I162" s="17"/>
      <c r="T162" s="17"/>
      <c r="U162" s="17"/>
      <c r="V162" s="17"/>
      <c r="W162" s="17"/>
      <c r="AH162" s="17"/>
      <c r="AI162" s="17"/>
      <c r="AJ162" s="17"/>
      <c r="AK162" s="17"/>
    </row>
    <row r="163">
      <c r="F163" s="17"/>
      <c r="G163" s="17"/>
      <c r="H163" s="17"/>
      <c r="I163" s="17"/>
      <c r="T163" s="17"/>
      <c r="U163" s="17"/>
      <c r="V163" s="17"/>
      <c r="W163" s="17"/>
      <c r="AH163" s="17"/>
      <c r="AI163" s="17"/>
      <c r="AJ163" s="17"/>
      <c r="AK163" s="17"/>
    </row>
    <row r="164">
      <c r="F164" s="17"/>
      <c r="G164" s="17"/>
      <c r="H164" s="17"/>
      <c r="I164" s="17"/>
      <c r="T164" s="17"/>
      <c r="U164" s="17"/>
      <c r="V164" s="17"/>
      <c r="W164" s="17"/>
      <c r="AH164" s="17"/>
      <c r="AI164" s="17"/>
      <c r="AJ164" s="17"/>
      <c r="AK164" s="17"/>
    </row>
    <row r="165">
      <c r="F165" s="17"/>
      <c r="G165" s="17"/>
      <c r="H165" s="17"/>
      <c r="I165" s="17"/>
      <c r="T165" s="17"/>
      <c r="U165" s="17"/>
      <c r="V165" s="17"/>
      <c r="W165" s="17"/>
      <c r="AH165" s="17"/>
      <c r="AI165" s="17"/>
      <c r="AJ165" s="17"/>
      <c r="AK165" s="17"/>
    </row>
    <row r="166">
      <c r="F166" s="17"/>
      <c r="G166" s="17"/>
      <c r="H166" s="17"/>
      <c r="I166" s="17"/>
      <c r="T166" s="17"/>
      <c r="U166" s="17"/>
      <c r="V166" s="17"/>
      <c r="W166" s="17"/>
      <c r="AH166" s="17"/>
      <c r="AI166" s="17"/>
      <c r="AJ166" s="17"/>
      <c r="AK166" s="17"/>
    </row>
    <row r="167">
      <c r="F167" s="17"/>
      <c r="G167" s="17"/>
      <c r="H167" s="17"/>
      <c r="I167" s="17"/>
      <c r="T167" s="17"/>
      <c r="U167" s="17"/>
      <c r="V167" s="17"/>
      <c r="W167" s="17"/>
      <c r="AH167" s="17"/>
      <c r="AI167" s="17"/>
      <c r="AJ167" s="17"/>
      <c r="AK167" s="17"/>
    </row>
    <row r="168">
      <c r="F168" s="17"/>
      <c r="G168" s="17"/>
      <c r="H168" s="17"/>
      <c r="I168" s="17"/>
      <c r="T168" s="17"/>
      <c r="U168" s="17"/>
      <c r="V168" s="17"/>
      <c r="W168" s="17"/>
      <c r="AH168" s="17"/>
      <c r="AI168" s="17"/>
      <c r="AJ168" s="17"/>
      <c r="AK168" s="17"/>
    </row>
    <row r="169">
      <c r="F169" s="17"/>
      <c r="G169" s="17"/>
      <c r="H169" s="17"/>
      <c r="I169" s="17"/>
      <c r="T169" s="17"/>
      <c r="U169" s="17"/>
      <c r="V169" s="17"/>
      <c r="W169" s="17"/>
      <c r="AH169" s="17"/>
      <c r="AI169" s="17"/>
      <c r="AJ169" s="17"/>
      <c r="AK169" s="17"/>
    </row>
    <row r="170">
      <c r="F170" s="17"/>
      <c r="G170" s="17"/>
      <c r="H170" s="17"/>
      <c r="I170" s="17"/>
      <c r="T170" s="17"/>
      <c r="U170" s="17"/>
      <c r="V170" s="17"/>
      <c r="W170" s="17"/>
      <c r="AH170" s="17"/>
      <c r="AI170" s="17"/>
      <c r="AJ170" s="17"/>
      <c r="AK170" s="17"/>
    </row>
    <row r="171">
      <c r="F171" s="17"/>
      <c r="G171" s="17"/>
      <c r="H171" s="17"/>
      <c r="I171" s="17"/>
      <c r="T171" s="17"/>
      <c r="U171" s="17"/>
      <c r="V171" s="17"/>
      <c r="W171" s="17"/>
      <c r="AH171" s="17"/>
      <c r="AI171" s="17"/>
      <c r="AJ171" s="17"/>
      <c r="AK171" s="17"/>
    </row>
    <row r="172">
      <c r="F172" s="17"/>
      <c r="G172" s="17"/>
      <c r="H172" s="17"/>
      <c r="I172" s="17"/>
      <c r="T172" s="17"/>
      <c r="U172" s="17"/>
      <c r="V172" s="17"/>
      <c r="W172" s="17"/>
      <c r="AH172" s="17"/>
      <c r="AI172" s="17"/>
      <c r="AJ172" s="17"/>
      <c r="AK172" s="17"/>
    </row>
    <row r="173">
      <c r="F173" s="17"/>
      <c r="G173" s="17"/>
      <c r="H173" s="17"/>
      <c r="I173" s="17"/>
      <c r="T173" s="17"/>
      <c r="U173" s="17"/>
      <c r="V173" s="17"/>
      <c r="W173" s="17"/>
      <c r="AH173" s="17"/>
      <c r="AI173" s="17"/>
      <c r="AJ173" s="17"/>
      <c r="AK173" s="17"/>
    </row>
    <row r="174">
      <c r="F174" s="17"/>
      <c r="G174" s="17"/>
      <c r="H174" s="17"/>
      <c r="I174" s="17"/>
      <c r="T174" s="17"/>
      <c r="U174" s="17"/>
      <c r="V174" s="17"/>
      <c r="W174" s="17"/>
      <c r="AH174" s="17"/>
      <c r="AI174" s="17"/>
      <c r="AJ174" s="17"/>
      <c r="AK174" s="17"/>
    </row>
    <row r="175">
      <c r="F175" s="17"/>
      <c r="G175" s="17"/>
      <c r="H175" s="17"/>
      <c r="I175" s="17"/>
      <c r="T175" s="17"/>
      <c r="U175" s="17"/>
      <c r="V175" s="17"/>
      <c r="W175" s="17"/>
      <c r="AH175" s="17"/>
      <c r="AI175" s="17"/>
      <c r="AJ175" s="17"/>
      <c r="AK175" s="17"/>
    </row>
    <row r="176">
      <c r="F176" s="17"/>
      <c r="G176" s="17"/>
      <c r="H176" s="17"/>
      <c r="I176" s="17"/>
      <c r="T176" s="17"/>
      <c r="U176" s="17"/>
      <c r="V176" s="17"/>
      <c r="W176" s="17"/>
      <c r="AH176" s="17"/>
      <c r="AI176" s="17"/>
      <c r="AJ176" s="17"/>
      <c r="AK176" s="17"/>
    </row>
    <row r="177">
      <c r="F177" s="17"/>
      <c r="G177" s="17"/>
      <c r="H177" s="17"/>
      <c r="I177" s="17"/>
      <c r="T177" s="17"/>
      <c r="U177" s="17"/>
      <c r="V177" s="17"/>
      <c r="W177" s="17"/>
      <c r="AH177" s="17"/>
      <c r="AI177" s="17"/>
      <c r="AJ177" s="17"/>
      <c r="AK177" s="17"/>
    </row>
    <row r="178">
      <c r="F178" s="17"/>
      <c r="G178" s="17"/>
      <c r="H178" s="17"/>
      <c r="I178" s="17"/>
      <c r="T178" s="17"/>
      <c r="U178" s="17"/>
      <c r="V178" s="17"/>
      <c r="W178" s="17"/>
      <c r="AH178" s="17"/>
      <c r="AI178" s="17"/>
      <c r="AJ178" s="17"/>
      <c r="AK178" s="17"/>
    </row>
    <row r="179">
      <c r="F179" s="17"/>
      <c r="G179" s="17"/>
      <c r="H179" s="17"/>
      <c r="I179" s="17"/>
      <c r="T179" s="17"/>
      <c r="U179" s="17"/>
      <c r="V179" s="17"/>
      <c r="W179" s="17"/>
      <c r="AH179" s="17"/>
      <c r="AI179" s="17"/>
      <c r="AJ179" s="17"/>
      <c r="AK179" s="17"/>
    </row>
    <row r="180">
      <c r="F180" s="17"/>
      <c r="G180" s="17"/>
      <c r="H180" s="17"/>
      <c r="I180" s="17"/>
      <c r="T180" s="17"/>
      <c r="U180" s="17"/>
      <c r="V180" s="17"/>
      <c r="W180" s="17"/>
      <c r="AH180" s="17"/>
      <c r="AI180" s="17"/>
      <c r="AJ180" s="17"/>
      <c r="AK180" s="17"/>
    </row>
    <row r="181">
      <c r="F181" s="17"/>
      <c r="G181" s="17"/>
      <c r="H181" s="17"/>
      <c r="I181" s="17"/>
      <c r="T181" s="17"/>
      <c r="U181" s="17"/>
      <c r="V181" s="17"/>
      <c r="W181" s="17"/>
      <c r="AH181" s="17"/>
      <c r="AI181" s="17"/>
      <c r="AJ181" s="17"/>
      <c r="AK181" s="17"/>
    </row>
    <row r="182">
      <c r="F182" s="17"/>
      <c r="G182" s="17"/>
      <c r="H182" s="17"/>
      <c r="I182" s="17"/>
      <c r="T182" s="17"/>
      <c r="U182" s="17"/>
      <c r="V182" s="17"/>
      <c r="W182" s="17"/>
      <c r="AH182" s="17"/>
      <c r="AI182" s="17"/>
      <c r="AJ182" s="17"/>
      <c r="AK182" s="17"/>
    </row>
    <row r="183">
      <c r="F183" s="17"/>
      <c r="G183" s="17"/>
      <c r="H183" s="17"/>
      <c r="I183" s="17"/>
      <c r="T183" s="17"/>
      <c r="U183" s="17"/>
      <c r="V183" s="17"/>
      <c r="W183" s="17"/>
      <c r="AH183" s="17"/>
      <c r="AI183" s="17"/>
      <c r="AJ183" s="17"/>
      <c r="AK183" s="17"/>
    </row>
    <row r="184">
      <c r="F184" s="17"/>
      <c r="G184" s="17"/>
      <c r="H184" s="17"/>
      <c r="I184" s="17"/>
      <c r="T184" s="17"/>
      <c r="U184" s="17"/>
      <c r="V184" s="17"/>
      <c r="W184" s="17"/>
      <c r="AH184" s="17"/>
      <c r="AI184" s="17"/>
      <c r="AJ184" s="17"/>
      <c r="AK184" s="17"/>
    </row>
    <row r="185">
      <c r="F185" s="17"/>
      <c r="G185" s="17"/>
      <c r="H185" s="17"/>
      <c r="I185" s="17"/>
      <c r="T185" s="17"/>
      <c r="U185" s="17"/>
      <c r="V185" s="17"/>
      <c r="W185" s="17"/>
      <c r="AH185" s="17"/>
      <c r="AI185" s="17"/>
      <c r="AJ185" s="17"/>
      <c r="AK185" s="17"/>
    </row>
    <row r="186">
      <c r="F186" s="17"/>
      <c r="G186" s="17"/>
      <c r="H186" s="17"/>
      <c r="I186" s="17"/>
      <c r="T186" s="17"/>
      <c r="U186" s="17"/>
      <c r="V186" s="17"/>
      <c r="W186" s="17"/>
      <c r="AH186" s="17"/>
      <c r="AI186" s="17"/>
      <c r="AJ186" s="17"/>
      <c r="AK186" s="17"/>
    </row>
    <row r="187">
      <c r="F187" s="17"/>
      <c r="G187" s="17"/>
      <c r="H187" s="17"/>
      <c r="I187" s="17"/>
      <c r="T187" s="17"/>
      <c r="U187" s="17"/>
      <c r="V187" s="17"/>
      <c r="W187" s="17"/>
      <c r="AH187" s="17"/>
      <c r="AI187" s="17"/>
      <c r="AJ187" s="17"/>
      <c r="AK187" s="17"/>
    </row>
    <row r="188">
      <c r="F188" s="17"/>
      <c r="G188" s="17"/>
      <c r="H188" s="17"/>
      <c r="I188" s="17"/>
      <c r="T188" s="17"/>
      <c r="U188" s="17"/>
      <c r="V188" s="17"/>
      <c r="W188" s="17"/>
      <c r="AH188" s="17"/>
      <c r="AI188" s="17"/>
      <c r="AJ188" s="17"/>
      <c r="AK188" s="17"/>
    </row>
    <row r="189">
      <c r="F189" s="17"/>
      <c r="G189" s="17"/>
      <c r="H189" s="17"/>
      <c r="I189" s="17"/>
      <c r="T189" s="17"/>
      <c r="U189" s="17"/>
      <c r="V189" s="17"/>
      <c r="W189" s="17"/>
      <c r="AH189" s="17"/>
      <c r="AI189" s="17"/>
      <c r="AJ189" s="17"/>
      <c r="AK189" s="17"/>
    </row>
    <row r="190">
      <c r="F190" s="17"/>
      <c r="G190" s="17"/>
      <c r="H190" s="17"/>
      <c r="I190" s="17"/>
      <c r="T190" s="17"/>
      <c r="U190" s="17"/>
      <c r="V190" s="17"/>
      <c r="W190" s="17"/>
      <c r="AH190" s="17"/>
      <c r="AI190" s="17"/>
      <c r="AJ190" s="17"/>
      <c r="AK190" s="17"/>
    </row>
    <row r="191">
      <c r="F191" s="17"/>
      <c r="G191" s="17"/>
      <c r="H191" s="17"/>
      <c r="I191" s="17"/>
      <c r="T191" s="17"/>
      <c r="U191" s="17"/>
      <c r="V191" s="17"/>
      <c r="W191" s="17"/>
      <c r="AH191" s="17"/>
      <c r="AI191" s="17"/>
      <c r="AJ191" s="17"/>
      <c r="AK191" s="17"/>
    </row>
    <row r="192">
      <c r="F192" s="17"/>
      <c r="G192" s="17"/>
      <c r="H192" s="17"/>
      <c r="I192" s="17"/>
      <c r="T192" s="17"/>
      <c r="U192" s="17"/>
      <c r="V192" s="17"/>
      <c r="W192" s="17"/>
      <c r="AH192" s="17"/>
      <c r="AI192" s="17"/>
      <c r="AJ192" s="17"/>
      <c r="AK192" s="17"/>
    </row>
    <row r="193">
      <c r="F193" s="17"/>
      <c r="G193" s="17"/>
      <c r="H193" s="17"/>
      <c r="I193" s="17"/>
      <c r="T193" s="17"/>
      <c r="U193" s="17"/>
      <c r="V193" s="17"/>
      <c r="W193" s="17"/>
      <c r="AH193" s="17"/>
      <c r="AI193" s="17"/>
      <c r="AJ193" s="17"/>
      <c r="AK193" s="17"/>
    </row>
    <row r="194">
      <c r="F194" s="17"/>
      <c r="G194" s="17"/>
      <c r="H194" s="17"/>
      <c r="I194" s="17"/>
      <c r="T194" s="17"/>
      <c r="U194" s="17"/>
      <c r="V194" s="17"/>
      <c r="W194" s="17"/>
      <c r="AH194" s="17"/>
      <c r="AI194" s="17"/>
      <c r="AJ194" s="17"/>
      <c r="AK194" s="17"/>
    </row>
    <row r="195">
      <c r="F195" s="17"/>
      <c r="G195" s="17"/>
      <c r="H195" s="17"/>
      <c r="I195" s="17"/>
      <c r="T195" s="17"/>
      <c r="U195" s="17"/>
      <c r="V195" s="17"/>
      <c r="W195" s="17"/>
      <c r="AH195" s="17"/>
      <c r="AI195" s="17"/>
      <c r="AJ195" s="17"/>
      <c r="AK195" s="17"/>
    </row>
    <row r="196">
      <c r="F196" s="17"/>
      <c r="G196" s="17"/>
      <c r="H196" s="17"/>
      <c r="I196" s="17"/>
      <c r="T196" s="17"/>
      <c r="U196" s="17"/>
      <c r="V196" s="17"/>
      <c r="W196" s="17"/>
      <c r="AH196" s="17"/>
      <c r="AI196" s="17"/>
      <c r="AJ196" s="17"/>
      <c r="AK196" s="17"/>
    </row>
    <row r="197">
      <c r="F197" s="17"/>
      <c r="G197" s="17"/>
      <c r="H197" s="17"/>
      <c r="I197" s="17"/>
      <c r="T197" s="17"/>
      <c r="U197" s="17"/>
      <c r="V197" s="17"/>
      <c r="W197" s="17"/>
      <c r="AH197" s="17"/>
      <c r="AI197" s="17"/>
      <c r="AJ197" s="17"/>
      <c r="AK197" s="17"/>
    </row>
    <row r="198">
      <c r="F198" s="17"/>
      <c r="G198" s="17"/>
      <c r="H198" s="17"/>
      <c r="I198" s="17"/>
      <c r="T198" s="17"/>
      <c r="U198" s="17"/>
      <c r="V198" s="17"/>
      <c r="W198" s="17"/>
      <c r="AH198" s="17"/>
      <c r="AI198" s="17"/>
      <c r="AJ198" s="17"/>
      <c r="AK198" s="17"/>
    </row>
    <row r="199">
      <c r="F199" s="17"/>
      <c r="G199" s="17"/>
      <c r="H199" s="17"/>
      <c r="I199" s="17"/>
      <c r="T199" s="17"/>
      <c r="U199" s="17"/>
      <c r="V199" s="17"/>
      <c r="W199" s="17"/>
      <c r="AH199" s="17"/>
      <c r="AI199" s="17"/>
      <c r="AJ199" s="17"/>
      <c r="AK199" s="17"/>
    </row>
    <row r="200">
      <c r="F200" s="17"/>
      <c r="G200" s="17"/>
      <c r="H200" s="17"/>
      <c r="I200" s="17"/>
      <c r="T200" s="17"/>
      <c r="U200" s="17"/>
      <c r="V200" s="17"/>
      <c r="W200" s="17"/>
      <c r="AH200" s="17"/>
      <c r="AI200" s="17"/>
      <c r="AJ200" s="17"/>
      <c r="AK200" s="17"/>
    </row>
    <row r="201">
      <c r="F201" s="17"/>
      <c r="G201" s="17"/>
      <c r="H201" s="17"/>
      <c r="I201" s="17"/>
      <c r="T201" s="17"/>
      <c r="U201" s="17"/>
      <c r="V201" s="17"/>
      <c r="W201" s="17"/>
      <c r="AH201" s="17"/>
      <c r="AI201" s="17"/>
      <c r="AJ201" s="17"/>
      <c r="AK201" s="17"/>
    </row>
    <row r="202">
      <c r="F202" s="17"/>
      <c r="G202" s="17"/>
      <c r="H202" s="17"/>
      <c r="I202" s="17"/>
      <c r="T202" s="17"/>
      <c r="U202" s="17"/>
      <c r="V202" s="17"/>
      <c r="W202" s="17"/>
      <c r="AH202" s="17"/>
      <c r="AI202" s="17"/>
      <c r="AJ202" s="17"/>
      <c r="AK202" s="17"/>
    </row>
    <row r="203">
      <c r="F203" s="17"/>
      <c r="G203" s="17"/>
      <c r="H203" s="17"/>
      <c r="I203" s="17"/>
      <c r="T203" s="17"/>
      <c r="U203" s="17"/>
      <c r="V203" s="17"/>
      <c r="W203" s="17"/>
      <c r="AH203" s="17"/>
      <c r="AI203" s="17"/>
      <c r="AJ203" s="17"/>
      <c r="AK203" s="17"/>
    </row>
    <row r="204">
      <c r="F204" s="17"/>
      <c r="G204" s="17"/>
      <c r="H204" s="17"/>
      <c r="I204" s="17"/>
      <c r="T204" s="17"/>
      <c r="U204" s="17"/>
      <c r="V204" s="17"/>
      <c r="W204" s="17"/>
      <c r="AH204" s="17"/>
      <c r="AI204" s="17"/>
      <c r="AJ204" s="17"/>
      <c r="AK204" s="17"/>
    </row>
    <row r="205">
      <c r="F205" s="17"/>
      <c r="G205" s="17"/>
      <c r="H205" s="17"/>
      <c r="I205" s="17"/>
      <c r="T205" s="17"/>
      <c r="U205" s="17"/>
      <c r="V205" s="17"/>
      <c r="W205" s="17"/>
      <c r="AH205" s="17"/>
      <c r="AI205" s="17"/>
      <c r="AJ205" s="17"/>
      <c r="AK205" s="17"/>
    </row>
    <row r="206">
      <c r="F206" s="17"/>
      <c r="G206" s="17"/>
      <c r="H206" s="17"/>
      <c r="I206" s="17"/>
      <c r="T206" s="17"/>
      <c r="U206" s="17"/>
      <c r="V206" s="17"/>
      <c r="W206" s="17"/>
      <c r="AH206" s="17"/>
      <c r="AI206" s="17"/>
      <c r="AJ206" s="17"/>
      <c r="AK206" s="17"/>
    </row>
    <row r="207">
      <c r="F207" s="17"/>
      <c r="G207" s="17"/>
      <c r="H207" s="17"/>
      <c r="I207" s="17"/>
      <c r="T207" s="17"/>
      <c r="U207" s="17"/>
      <c r="V207" s="17"/>
      <c r="W207" s="17"/>
      <c r="AH207" s="17"/>
      <c r="AI207" s="17"/>
      <c r="AJ207" s="17"/>
      <c r="AK207" s="17"/>
    </row>
    <row r="208">
      <c r="F208" s="17"/>
      <c r="G208" s="17"/>
      <c r="H208" s="17"/>
      <c r="I208" s="17"/>
      <c r="T208" s="17"/>
      <c r="U208" s="17"/>
      <c r="V208" s="17"/>
      <c r="W208" s="17"/>
      <c r="AH208" s="17"/>
      <c r="AI208" s="17"/>
      <c r="AJ208" s="17"/>
      <c r="AK208" s="17"/>
    </row>
    <row r="209">
      <c r="F209" s="17"/>
      <c r="G209" s="17"/>
      <c r="H209" s="17"/>
      <c r="I209" s="17"/>
      <c r="T209" s="17"/>
      <c r="U209" s="17"/>
      <c r="V209" s="17"/>
      <c r="W209" s="17"/>
      <c r="AH209" s="17"/>
      <c r="AI209" s="17"/>
      <c r="AJ209" s="17"/>
      <c r="AK209" s="17"/>
    </row>
    <row r="210">
      <c r="F210" s="17"/>
      <c r="G210" s="17"/>
      <c r="H210" s="17"/>
      <c r="I210" s="17"/>
      <c r="T210" s="17"/>
      <c r="U210" s="17"/>
      <c r="V210" s="17"/>
      <c r="W210" s="17"/>
      <c r="AH210" s="17"/>
      <c r="AI210" s="17"/>
      <c r="AJ210" s="17"/>
      <c r="AK210" s="17"/>
    </row>
    <row r="211">
      <c r="F211" s="17"/>
      <c r="G211" s="17"/>
      <c r="H211" s="17"/>
      <c r="I211" s="17"/>
      <c r="T211" s="17"/>
      <c r="U211" s="17"/>
      <c r="V211" s="17"/>
      <c r="W211" s="17"/>
      <c r="AH211" s="17"/>
      <c r="AI211" s="17"/>
      <c r="AJ211" s="17"/>
      <c r="AK211" s="17"/>
    </row>
    <row r="212">
      <c r="F212" s="17"/>
      <c r="G212" s="17"/>
      <c r="H212" s="17"/>
      <c r="I212" s="17"/>
      <c r="T212" s="17"/>
      <c r="U212" s="17"/>
      <c r="V212" s="17"/>
      <c r="W212" s="17"/>
      <c r="AH212" s="17"/>
      <c r="AI212" s="17"/>
      <c r="AJ212" s="17"/>
      <c r="AK212" s="17"/>
    </row>
    <row r="213">
      <c r="F213" s="17"/>
      <c r="G213" s="17"/>
      <c r="H213" s="17"/>
      <c r="I213" s="17"/>
      <c r="T213" s="17"/>
      <c r="U213" s="17"/>
      <c r="V213" s="17"/>
      <c r="W213" s="17"/>
      <c r="AH213" s="17"/>
      <c r="AI213" s="17"/>
      <c r="AJ213" s="17"/>
      <c r="AK213" s="17"/>
    </row>
    <row r="214">
      <c r="F214" s="17"/>
      <c r="G214" s="17"/>
      <c r="H214" s="17"/>
      <c r="I214" s="17"/>
      <c r="T214" s="17"/>
      <c r="U214" s="17"/>
      <c r="V214" s="17"/>
      <c r="W214" s="17"/>
      <c r="AH214" s="17"/>
      <c r="AI214" s="17"/>
      <c r="AJ214" s="17"/>
      <c r="AK214" s="17"/>
    </row>
    <row r="215">
      <c r="F215" s="17"/>
      <c r="G215" s="17"/>
      <c r="H215" s="17"/>
      <c r="I215" s="17"/>
      <c r="T215" s="17"/>
      <c r="U215" s="17"/>
      <c r="V215" s="17"/>
      <c r="W215" s="17"/>
      <c r="AH215" s="17"/>
      <c r="AI215" s="17"/>
      <c r="AJ215" s="17"/>
      <c r="AK215" s="17"/>
    </row>
    <row r="216">
      <c r="F216" s="17"/>
      <c r="G216" s="17"/>
      <c r="H216" s="17"/>
      <c r="I216" s="17"/>
      <c r="T216" s="17"/>
      <c r="U216" s="17"/>
      <c r="V216" s="17"/>
      <c r="W216" s="17"/>
      <c r="AH216" s="17"/>
      <c r="AI216" s="17"/>
      <c r="AJ216" s="17"/>
      <c r="AK216" s="17"/>
    </row>
    <row r="217">
      <c r="F217" s="17"/>
      <c r="G217" s="17"/>
      <c r="H217" s="17"/>
      <c r="I217" s="17"/>
      <c r="T217" s="17"/>
      <c r="U217" s="17"/>
      <c r="V217" s="17"/>
      <c r="W217" s="17"/>
      <c r="AH217" s="17"/>
      <c r="AI217" s="17"/>
      <c r="AJ217" s="17"/>
      <c r="AK217" s="17"/>
    </row>
    <row r="218">
      <c r="F218" s="17"/>
      <c r="G218" s="17"/>
      <c r="H218" s="17"/>
      <c r="I218" s="17"/>
      <c r="T218" s="17"/>
      <c r="U218" s="17"/>
      <c r="V218" s="17"/>
      <c r="W218" s="17"/>
      <c r="AH218" s="17"/>
      <c r="AI218" s="17"/>
      <c r="AJ218" s="17"/>
      <c r="AK218" s="17"/>
    </row>
    <row r="219">
      <c r="F219" s="17"/>
      <c r="G219" s="17"/>
      <c r="H219" s="17"/>
      <c r="I219" s="17"/>
      <c r="T219" s="17"/>
      <c r="U219" s="17"/>
      <c r="V219" s="17"/>
      <c r="W219" s="17"/>
      <c r="AH219" s="17"/>
      <c r="AI219" s="17"/>
      <c r="AJ219" s="17"/>
      <c r="AK219" s="17"/>
    </row>
    <row r="220">
      <c r="F220" s="17"/>
      <c r="G220" s="17"/>
      <c r="H220" s="17"/>
      <c r="I220" s="17"/>
      <c r="T220" s="17"/>
      <c r="U220" s="17"/>
      <c r="V220" s="17"/>
      <c r="W220" s="17"/>
      <c r="AH220" s="17"/>
      <c r="AI220" s="17"/>
      <c r="AJ220" s="17"/>
      <c r="AK220" s="17"/>
    </row>
    <row r="221">
      <c r="F221" s="17"/>
      <c r="G221" s="17"/>
      <c r="H221" s="17"/>
      <c r="I221" s="17"/>
      <c r="T221" s="17"/>
      <c r="U221" s="17"/>
      <c r="V221" s="17"/>
      <c r="W221" s="17"/>
      <c r="AH221" s="17"/>
      <c r="AI221" s="17"/>
      <c r="AJ221" s="17"/>
      <c r="AK221" s="17"/>
    </row>
    <row r="222">
      <c r="F222" s="17"/>
      <c r="G222" s="17"/>
      <c r="H222" s="17"/>
      <c r="I222" s="17"/>
      <c r="T222" s="17"/>
      <c r="U222" s="17"/>
      <c r="V222" s="17"/>
      <c r="W222" s="17"/>
      <c r="AH222" s="17"/>
      <c r="AI222" s="17"/>
      <c r="AJ222" s="17"/>
      <c r="AK222" s="17"/>
    </row>
    <row r="223">
      <c r="F223" s="17"/>
      <c r="G223" s="17"/>
      <c r="H223" s="17"/>
      <c r="I223" s="17"/>
      <c r="T223" s="17"/>
      <c r="U223" s="17"/>
      <c r="V223" s="17"/>
      <c r="W223" s="17"/>
      <c r="AH223" s="17"/>
      <c r="AI223" s="17"/>
      <c r="AJ223" s="17"/>
      <c r="AK223" s="17"/>
    </row>
    <row r="224">
      <c r="F224" s="17"/>
      <c r="G224" s="17"/>
      <c r="H224" s="17"/>
      <c r="I224" s="17"/>
      <c r="T224" s="17"/>
      <c r="U224" s="17"/>
      <c r="V224" s="17"/>
      <c r="W224" s="17"/>
      <c r="AH224" s="17"/>
      <c r="AI224" s="17"/>
      <c r="AJ224" s="17"/>
      <c r="AK224" s="17"/>
    </row>
    <row r="225">
      <c r="F225" s="17"/>
      <c r="G225" s="17"/>
      <c r="H225" s="17"/>
      <c r="I225" s="17"/>
      <c r="T225" s="17"/>
      <c r="U225" s="17"/>
      <c r="V225" s="17"/>
      <c r="W225" s="17"/>
      <c r="AH225" s="17"/>
      <c r="AI225" s="17"/>
      <c r="AJ225" s="17"/>
      <c r="AK225" s="17"/>
    </row>
    <row r="226">
      <c r="F226" s="17"/>
      <c r="G226" s="17"/>
      <c r="H226" s="17"/>
      <c r="I226" s="17"/>
      <c r="T226" s="17"/>
      <c r="U226" s="17"/>
      <c r="V226" s="17"/>
      <c r="W226" s="17"/>
      <c r="AH226" s="17"/>
      <c r="AI226" s="17"/>
      <c r="AJ226" s="17"/>
      <c r="AK226" s="17"/>
    </row>
    <row r="227">
      <c r="F227" s="17"/>
      <c r="G227" s="17"/>
      <c r="H227" s="17"/>
      <c r="I227" s="17"/>
      <c r="T227" s="17"/>
      <c r="U227" s="17"/>
      <c r="V227" s="17"/>
      <c r="W227" s="17"/>
      <c r="AH227" s="17"/>
      <c r="AI227" s="17"/>
      <c r="AJ227" s="17"/>
      <c r="AK227" s="17"/>
    </row>
    <row r="228">
      <c r="F228" s="17"/>
      <c r="G228" s="17"/>
      <c r="H228" s="17"/>
      <c r="I228" s="17"/>
      <c r="T228" s="17"/>
      <c r="U228" s="17"/>
      <c r="V228" s="17"/>
      <c r="W228" s="17"/>
      <c r="AH228" s="17"/>
      <c r="AI228" s="17"/>
      <c r="AJ228" s="17"/>
      <c r="AK228" s="17"/>
    </row>
    <row r="229">
      <c r="F229" s="17"/>
      <c r="G229" s="17"/>
      <c r="H229" s="17"/>
      <c r="I229" s="17"/>
      <c r="T229" s="17"/>
      <c r="U229" s="17"/>
      <c r="V229" s="17"/>
      <c r="W229" s="17"/>
      <c r="AH229" s="17"/>
      <c r="AI229" s="17"/>
      <c r="AJ229" s="17"/>
      <c r="AK229" s="17"/>
    </row>
    <row r="230">
      <c r="F230" s="17"/>
      <c r="G230" s="17"/>
      <c r="H230" s="17"/>
      <c r="I230" s="17"/>
      <c r="T230" s="17"/>
      <c r="U230" s="17"/>
      <c r="V230" s="17"/>
      <c r="W230" s="17"/>
      <c r="AH230" s="17"/>
      <c r="AI230" s="17"/>
      <c r="AJ230" s="17"/>
      <c r="AK230" s="17"/>
    </row>
    <row r="231">
      <c r="F231" s="17"/>
      <c r="G231" s="17"/>
      <c r="H231" s="17"/>
      <c r="I231" s="17"/>
      <c r="T231" s="17"/>
      <c r="U231" s="17"/>
      <c r="V231" s="17"/>
      <c r="W231" s="17"/>
      <c r="AH231" s="17"/>
      <c r="AI231" s="17"/>
      <c r="AJ231" s="17"/>
      <c r="AK231" s="17"/>
    </row>
    <row r="232">
      <c r="F232" s="17"/>
      <c r="G232" s="17"/>
      <c r="H232" s="17"/>
      <c r="I232" s="17"/>
      <c r="T232" s="17"/>
      <c r="U232" s="17"/>
      <c r="V232" s="17"/>
      <c r="W232" s="17"/>
      <c r="AH232" s="17"/>
      <c r="AI232" s="17"/>
      <c r="AJ232" s="17"/>
      <c r="AK232" s="17"/>
    </row>
    <row r="233">
      <c r="F233" s="17"/>
      <c r="G233" s="17"/>
      <c r="H233" s="17"/>
      <c r="I233" s="17"/>
      <c r="T233" s="17"/>
      <c r="U233" s="17"/>
      <c r="V233" s="17"/>
      <c r="W233" s="17"/>
      <c r="AH233" s="17"/>
      <c r="AI233" s="17"/>
      <c r="AJ233" s="17"/>
      <c r="AK233" s="17"/>
    </row>
    <row r="234">
      <c r="F234" s="17"/>
      <c r="G234" s="17"/>
      <c r="H234" s="17"/>
      <c r="I234" s="17"/>
      <c r="T234" s="17"/>
      <c r="U234" s="17"/>
      <c r="V234" s="17"/>
      <c r="W234" s="17"/>
      <c r="AH234" s="17"/>
      <c r="AI234" s="17"/>
      <c r="AJ234" s="17"/>
      <c r="AK234" s="17"/>
    </row>
    <row r="235">
      <c r="F235" s="17"/>
      <c r="G235" s="17"/>
      <c r="H235" s="17"/>
      <c r="I235" s="17"/>
      <c r="T235" s="17"/>
      <c r="U235" s="17"/>
      <c r="V235" s="17"/>
      <c r="W235" s="17"/>
      <c r="AH235" s="17"/>
      <c r="AI235" s="17"/>
      <c r="AJ235" s="17"/>
      <c r="AK235" s="17"/>
    </row>
    <row r="236">
      <c r="F236" s="17"/>
      <c r="G236" s="17"/>
      <c r="H236" s="17"/>
      <c r="I236" s="17"/>
      <c r="T236" s="17"/>
      <c r="U236" s="17"/>
      <c r="V236" s="17"/>
      <c r="W236" s="17"/>
      <c r="AH236" s="17"/>
      <c r="AI236" s="17"/>
      <c r="AJ236" s="17"/>
      <c r="AK236" s="17"/>
    </row>
    <row r="237">
      <c r="F237" s="17"/>
      <c r="G237" s="17"/>
      <c r="H237" s="17"/>
      <c r="I237" s="17"/>
      <c r="T237" s="17"/>
      <c r="U237" s="17"/>
      <c r="V237" s="17"/>
      <c r="W237" s="17"/>
      <c r="AH237" s="17"/>
      <c r="AI237" s="17"/>
      <c r="AJ237" s="17"/>
      <c r="AK237" s="17"/>
    </row>
    <row r="238">
      <c r="F238" s="17"/>
      <c r="G238" s="17"/>
      <c r="H238" s="17"/>
      <c r="I238" s="17"/>
      <c r="T238" s="17"/>
      <c r="U238" s="17"/>
      <c r="V238" s="17"/>
      <c r="W238" s="17"/>
      <c r="AH238" s="17"/>
      <c r="AI238" s="17"/>
      <c r="AJ238" s="17"/>
      <c r="AK238" s="17"/>
    </row>
    <row r="239">
      <c r="F239" s="17"/>
      <c r="G239" s="17"/>
      <c r="H239" s="17"/>
      <c r="I239" s="17"/>
      <c r="T239" s="17"/>
      <c r="U239" s="17"/>
      <c r="V239" s="17"/>
      <c r="W239" s="17"/>
      <c r="AH239" s="17"/>
      <c r="AI239" s="17"/>
      <c r="AJ239" s="17"/>
      <c r="AK239" s="17"/>
    </row>
    <row r="240">
      <c r="F240" s="17"/>
      <c r="G240" s="17"/>
      <c r="H240" s="17"/>
      <c r="I240" s="17"/>
      <c r="T240" s="17"/>
      <c r="U240" s="17"/>
      <c r="V240" s="17"/>
      <c r="W240" s="17"/>
      <c r="AH240" s="17"/>
      <c r="AI240" s="17"/>
      <c r="AJ240" s="17"/>
      <c r="AK240" s="17"/>
    </row>
    <row r="241">
      <c r="F241" s="17"/>
      <c r="G241" s="17"/>
      <c r="H241" s="17"/>
      <c r="I241" s="17"/>
      <c r="T241" s="17"/>
      <c r="U241" s="17"/>
      <c r="V241" s="17"/>
      <c r="W241" s="17"/>
      <c r="AH241" s="17"/>
      <c r="AI241" s="17"/>
      <c r="AJ241" s="17"/>
      <c r="AK241" s="17"/>
    </row>
    <row r="242">
      <c r="F242" s="17"/>
      <c r="G242" s="17"/>
      <c r="H242" s="17"/>
      <c r="I242" s="17"/>
      <c r="T242" s="17"/>
      <c r="U242" s="17"/>
      <c r="V242" s="17"/>
      <c r="W242" s="17"/>
      <c r="AH242" s="17"/>
      <c r="AI242" s="17"/>
      <c r="AJ242" s="17"/>
      <c r="AK242" s="17"/>
    </row>
    <row r="243">
      <c r="F243" s="17"/>
      <c r="G243" s="17"/>
      <c r="H243" s="17"/>
      <c r="I243" s="17"/>
      <c r="T243" s="17"/>
      <c r="U243" s="17"/>
      <c r="V243" s="17"/>
      <c r="W243" s="17"/>
      <c r="AH243" s="17"/>
      <c r="AI243" s="17"/>
      <c r="AJ243" s="17"/>
      <c r="AK243" s="17"/>
    </row>
    <row r="244">
      <c r="F244" s="17"/>
      <c r="G244" s="17"/>
      <c r="H244" s="17"/>
      <c r="I244" s="17"/>
      <c r="T244" s="17"/>
      <c r="U244" s="17"/>
      <c r="V244" s="17"/>
      <c r="W244" s="17"/>
      <c r="AH244" s="17"/>
      <c r="AI244" s="17"/>
      <c r="AJ244" s="17"/>
      <c r="AK244" s="17"/>
    </row>
    <row r="245">
      <c r="F245" s="17"/>
      <c r="G245" s="17"/>
      <c r="H245" s="17"/>
      <c r="I245" s="17"/>
      <c r="T245" s="17"/>
      <c r="U245" s="17"/>
      <c r="V245" s="17"/>
      <c r="W245" s="17"/>
      <c r="AH245" s="17"/>
      <c r="AI245" s="17"/>
      <c r="AJ245" s="17"/>
      <c r="AK245" s="17"/>
    </row>
    <row r="246">
      <c r="F246" s="17"/>
      <c r="G246" s="17"/>
      <c r="H246" s="17"/>
      <c r="I246" s="17"/>
      <c r="T246" s="17"/>
      <c r="U246" s="17"/>
      <c r="V246" s="17"/>
      <c r="W246" s="17"/>
      <c r="AH246" s="17"/>
      <c r="AI246" s="17"/>
      <c r="AJ246" s="17"/>
      <c r="AK246" s="17"/>
    </row>
    <row r="247">
      <c r="F247" s="17"/>
      <c r="G247" s="17"/>
      <c r="H247" s="17"/>
      <c r="I247" s="17"/>
      <c r="T247" s="17"/>
      <c r="U247" s="17"/>
      <c r="V247" s="17"/>
      <c r="W247" s="17"/>
      <c r="AH247" s="17"/>
      <c r="AI247" s="17"/>
      <c r="AJ247" s="17"/>
      <c r="AK247" s="17"/>
    </row>
    <row r="248">
      <c r="F248" s="17"/>
      <c r="G248" s="17"/>
      <c r="H248" s="17"/>
      <c r="I248" s="17"/>
      <c r="T248" s="17"/>
      <c r="U248" s="17"/>
      <c r="V248" s="17"/>
      <c r="W248" s="17"/>
      <c r="AH248" s="17"/>
      <c r="AI248" s="17"/>
      <c r="AJ248" s="17"/>
      <c r="AK248" s="17"/>
    </row>
    <row r="249">
      <c r="F249" s="17"/>
      <c r="G249" s="17"/>
      <c r="H249" s="17"/>
      <c r="I249" s="17"/>
      <c r="T249" s="17"/>
      <c r="U249" s="17"/>
      <c r="V249" s="17"/>
      <c r="W249" s="17"/>
      <c r="AH249" s="17"/>
      <c r="AI249" s="17"/>
      <c r="AJ249" s="17"/>
      <c r="AK249" s="17"/>
    </row>
    <row r="250">
      <c r="F250" s="17"/>
      <c r="G250" s="17"/>
      <c r="H250" s="17"/>
      <c r="I250" s="17"/>
      <c r="T250" s="17"/>
      <c r="U250" s="17"/>
      <c r="V250" s="17"/>
      <c r="W250" s="17"/>
      <c r="AH250" s="17"/>
      <c r="AI250" s="17"/>
      <c r="AJ250" s="17"/>
      <c r="AK250" s="17"/>
    </row>
    <row r="251">
      <c r="F251" s="17"/>
      <c r="G251" s="17"/>
      <c r="H251" s="17"/>
      <c r="I251" s="17"/>
      <c r="T251" s="17"/>
      <c r="U251" s="17"/>
      <c r="V251" s="17"/>
      <c r="W251" s="17"/>
      <c r="AH251" s="17"/>
      <c r="AI251" s="17"/>
      <c r="AJ251" s="17"/>
      <c r="AK251" s="17"/>
    </row>
    <row r="252">
      <c r="F252" s="17"/>
      <c r="G252" s="17"/>
      <c r="H252" s="17"/>
      <c r="I252" s="17"/>
      <c r="T252" s="17"/>
      <c r="U252" s="17"/>
      <c r="V252" s="17"/>
      <c r="W252" s="17"/>
      <c r="AH252" s="17"/>
      <c r="AI252" s="17"/>
      <c r="AJ252" s="17"/>
      <c r="AK252" s="17"/>
    </row>
    <row r="253">
      <c r="F253" s="17"/>
      <c r="G253" s="17"/>
      <c r="H253" s="17"/>
      <c r="I253" s="17"/>
      <c r="T253" s="17"/>
      <c r="U253" s="17"/>
      <c r="V253" s="17"/>
      <c r="W253" s="17"/>
      <c r="AH253" s="17"/>
      <c r="AI253" s="17"/>
      <c r="AJ253" s="17"/>
      <c r="AK253" s="17"/>
    </row>
    <row r="254">
      <c r="F254" s="17"/>
      <c r="G254" s="17"/>
      <c r="H254" s="17"/>
      <c r="I254" s="17"/>
      <c r="T254" s="17"/>
      <c r="U254" s="17"/>
      <c r="V254" s="17"/>
      <c r="W254" s="17"/>
      <c r="AH254" s="17"/>
      <c r="AI254" s="17"/>
      <c r="AJ254" s="17"/>
      <c r="AK254" s="17"/>
    </row>
    <row r="255">
      <c r="F255" s="17"/>
      <c r="G255" s="17"/>
      <c r="H255" s="17"/>
      <c r="I255" s="17"/>
      <c r="T255" s="17"/>
      <c r="U255" s="17"/>
      <c r="V255" s="17"/>
      <c r="W255" s="17"/>
      <c r="AH255" s="17"/>
      <c r="AI255" s="17"/>
      <c r="AJ255" s="17"/>
      <c r="AK255" s="17"/>
    </row>
    <row r="256">
      <c r="F256" s="17"/>
      <c r="G256" s="17"/>
      <c r="H256" s="17"/>
      <c r="I256" s="17"/>
      <c r="T256" s="17"/>
      <c r="U256" s="17"/>
      <c r="V256" s="17"/>
      <c r="W256" s="17"/>
      <c r="AH256" s="17"/>
      <c r="AI256" s="17"/>
      <c r="AJ256" s="17"/>
      <c r="AK256" s="17"/>
    </row>
    <row r="257">
      <c r="F257" s="17"/>
      <c r="G257" s="17"/>
      <c r="H257" s="17"/>
      <c r="I257" s="17"/>
      <c r="T257" s="17"/>
      <c r="U257" s="17"/>
      <c r="V257" s="17"/>
      <c r="W257" s="17"/>
      <c r="AH257" s="17"/>
      <c r="AI257" s="17"/>
      <c r="AJ257" s="17"/>
      <c r="AK257" s="17"/>
    </row>
    <row r="258">
      <c r="F258" s="17"/>
      <c r="G258" s="17"/>
      <c r="H258" s="17"/>
      <c r="I258" s="17"/>
      <c r="T258" s="17"/>
      <c r="U258" s="17"/>
      <c r="V258" s="17"/>
      <c r="W258" s="17"/>
      <c r="AH258" s="17"/>
      <c r="AI258" s="17"/>
      <c r="AJ258" s="17"/>
      <c r="AK258" s="17"/>
    </row>
    <row r="259">
      <c r="F259" s="17"/>
      <c r="G259" s="17"/>
      <c r="H259" s="17"/>
      <c r="I259" s="17"/>
      <c r="T259" s="17"/>
      <c r="U259" s="17"/>
      <c r="V259" s="17"/>
      <c r="W259" s="17"/>
      <c r="AH259" s="17"/>
      <c r="AI259" s="17"/>
      <c r="AJ259" s="17"/>
      <c r="AK259" s="17"/>
    </row>
    <row r="260">
      <c r="F260" s="17"/>
      <c r="G260" s="17"/>
      <c r="H260" s="17"/>
      <c r="I260" s="17"/>
      <c r="T260" s="17"/>
      <c r="U260" s="17"/>
      <c r="V260" s="17"/>
      <c r="W260" s="17"/>
      <c r="AH260" s="17"/>
      <c r="AI260" s="17"/>
      <c r="AJ260" s="17"/>
      <c r="AK260" s="17"/>
    </row>
    <row r="261">
      <c r="F261" s="17"/>
      <c r="G261" s="17"/>
      <c r="H261" s="17"/>
      <c r="I261" s="17"/>
      <c r="T261" s="17"/>
      <c r="U261" s="17"/>
      <c r="V261" s="17"/>
      <c r="W261" s="17"/>
      <c r="AH261" s="17"/>
      <c r="AI261" s="17"/>
      <c r="AJ261" s="17"/>
      <c r="AK261" s="17"/>
    </row>
    <row r="262">
      <c r="F262" s="17"/>
      <c r="G262" s="17"/>
      <c r="H262" s="17"/>
      <c r="I262" s="17"/>
      <c r="T262" s="17"/>
      <c r="U262" s="17"/>
      <c r="V262" s="17"/>
      <c r="W262" s="17"/>
      <c r="AH262" s="17"/>
      <c r="AI262" s="17"/>
      <c r="AJ262" s="17"/>
      <c r="AK262" s="17"/>
    </row>
    <row r="263">
      <c r="F263" s="17"/>
      <c r="G263" s="17"/>
      <c r="H263" s="17"/>
      <c r="I263" s="17"/>
      <c r="T263" s="17"/>
      <c r="U263" s="17"/>
      <c r="V263" s="17"/>
      <c r="W263" s="17"/>
      <c r="AH263" s="17"/>
      <c r="AI263" s="17"/>
      <c r="AJ263" s="17"/>
      <c r="AK263" s="17"/>
    </row>
    <row r="264">
      <c r="F264" s="17"/>
      <c r="G264" s="17"/>
      <c r="H264" s="17"/>
      <c r="I264" s="17"/>
      <c r="T264" s="17"/>
      <c r="U264" s="17"/>
      <c r="V264" s="17"/>
      <c r="W264" s="17"/>
      <c r="AH264" s="17"/>
      <c r="AI264" s="17"/>
      <c r="AJ264" s="17"/>
      <c r="AK264" s="17"/>
    </row>
    <row r="265">
      <c r="F265" s="17"/>
      <c r="G265" s="17"/>
      <c r="H265" s="17"/>
      <c r="I265" s="17"/>
      <c r="T265" s="17"/>
      <c r="U265" s="17"/>
      <c r="V265" s="17"/>
      <c r="W265" s="17"/>
      <c r="AH265" s="17"/>
      <c r="AI265" s="17"/>
      <c r="AJ265" s="17"/>
      <c r="AK265" s="17"/>
    </row>
    <row r="266">
      <c r="F266" s="17"/>
      <c r="G266" s="17"/>
      <c r="H266" s="17"/>
      <c r="I266" s="17"/>
      <c r="T266" s="17"/>
      <c r="U266" s="17"/>
      <c r="V266" s="17"/>
      <c r="W266" s="17"/>
      <c r="AH266" s="17"/>
      <c r="AI266" s="17"/>
      <c r="AJ266" s="17"/>
      <c r="AK266" s="17"/>
    </row>
    <row r="267">
      <c r="F267" s="17"/>
      <c r="G267" s="17"/>
      <c r="H267" s="17"/>
      <c r="I267" s="17"/>
      <c r="T267" s="17"/>
      <c r="U267" s="17"/>
      <c r="V267" s="17"/>
      <c r="W267" s="17"/>
      <c r="AH267" s="17"/>
      <c r="AI267" s="17"/>
      <c r="AJ267" s="17"/>
      <c r="AK267" s="17"/>
    </row>
    <row r="268">
      <c r="F268" s="17"/>
      <c r="G268" s="17"/>
      <c r="H268" s="17"/>
      <c r="I268" s="17"/>
      <c r="T268" s="17"/>
      <c r="U268" s="17"/>
      <c r="V268" s="17"/>
      <c r="W268" s="17"/>
      <c r="AH268" s="17"/>
      <c r="AI268" s="17"/>
      <c r="AJ268" s="17"/>
      <c r="AK268" s="17"/>
    </row>
    <row r="269">
      <c r="F269" s="17"/>
      <c r="G269" s="17"/>
      <c r="H269" s="17"/>
      <c r="I269" s="17"/>
      <c r="T269" s="17"/>
      <c r="U269" s="17"/>
      <c r="V269" s="17"/>
      <c r="W269" s="17"/>
      <c r="AH269" s="17"/>
      <c r="AI269" s="17"/>
      <c r="AJ269" s="17"/>
      <c r="AK269" s="17"/>
    </row>
    <row r="270">
      <c r="F270" s="17"/>
      <c r="G270" s="17"/>
      <c r="H270" s="17"/>
      <c r="I270" s="17"/>
      <c r="T270" s="17"/>
      <c r="U270" s="17"/>
      <c r="V270" s="17"/>
      <c r="W270" s="17"/>
      <c r="AH270" s="17"/>
      <c r="AI270" s="17"/>
      <c r="AJ270" s="17"/>
      <c r="AK270" s="17"/>
    </row>
    <row r="271">
      <c r="F271" s="17"/>
      <c r="G271" s="17"/>
      <c r="H271" s="17"/>
      <c r="I271" s="17"/>
      <c r="T271" s="17"/>
      <c r="U271" s="17"/>
      <c r="V271" s="17"/>
      <c r="W271" s="17"/>
      <c r="AH271" s="17"/>
      <c r="AI271" s="17"/>
      <c r="AJ271" s="17"/>
      <c r="AK271" s="17"/>
    </row>
    <row r="272">
      <c r="F272" s="17"/>
      <c r="G272" s="17"/>
      <c r="H272" s="17"/>
      <c r="I272" s="17"/>
      <c r="T272" s="17"/>
      <c r="U272" s="17"/>
      <c r="V272" s="17"/>
      <c r="W272" s="17"/>
      <c r="AH272" s="17"/>
      <c r="AI272" s="17"/>
      <c r="AJ272" s="17"/>
      <c r="AK272" s="17"/>
    </row>
    <row r="273">
      <c r="F273" s="17"/>
      <c r="G273" s="17"/>
      <c r="H273" s="17"/>
      <c r="I273" s="17"/>
      <c r="T273" s="17"/>
      <c r="U273" s="17"/>
      <c r="V273" s="17"/>
      <c r="W273" s="17"/>
      <c r="AH273" s="17"/>
      <c r="AI273" s="17"/>
      <c r="AJ273" s="17"/>
      <c r="AK273" s="17"/>
    </row>
    <row r="274">
      <c r="F274" s="17"/>
      <c r="G274" s="17"/>
      <c r="H274" s="17"/>
      <c r="I274" s="17"/>
      <c r="T274" s="17"/>
      <c r="U274" s="17"/>
      <c r="V274" s="17"/>
      <c r="W274" s="17"/>
      <c r="AH274" s="17"/>
      <c r="AI274" s="17"/>
      <c r="AJ274" s="17"/>
      <c r="AK274" s="17"/>
    </row>
    <row r="275">
      <c r="F275" s="17"/>
      <c r="G275" s="17"/>
      <c r="H275" s="17"/>
      <c r="I275" s="17"/>
      <c r="T275" s="17"/>
      <c r="U275" s="17"/>
      <c r="V275" s="17"/>
      <c r="W275" s="17"/>
      <c r="AH275" s="17"/>
      <c r="AI275" s="17"/>
      <c r="AJ275" s="17"/>
      <c r="AK275" s="17"/>
    </row>
    <row r="276">
      <c r="F276" s="17"/>
      <c r="G276" s="17"/>
      <c r="H276" s="17"/>
      <c r="I276" s="17"/>
      <c r="T276" s="17"/>
      <c r="U276" s="17"/>
      <c r="V276" s="17"/>
      <c r="W276" s="17"/>
      <c r="AH276" s="17"/>
      <c r="AI276" s="17"/>
      <c r="AJ276" s="17"/>
      <c r="AK276" s="17"/>
    </row>
    <row r="277">
      <c r="F277" s="17"/>
      <c r="G277" s="17"/>
      <c r="H277" s="17"/>
      <c r="I277" s="17"/>
      <c r="T277" s="17"/>
      <c r="U277" s="17"/>
      <c r="V277" s="17"/>
      <c r="W277" s="17"/>
      <c r="AH277" s="17"/>
      <c r="AI277" s="17"/>
      <c r="AJ277" s="17"/>
      <c r="AK277" s="17"/>
    </row>
    <row r="278">
      <c r="F278" s="17"/>
      <c r="G278" s="17"/>
      <c r="H278" s="17"/>
      <c r="I278" s="17"/>
      <c r="T278" s="17"/>
      <c r="U278" s="17"/>
      <c r="V278" s="17"/>
      <c r="W278" s="17"/>
      <c r="AH278" s="17"/>
      <c r="AI278" s="17"/>
      <c r="AJ278" s="17"/>
      <c r="AK278" s="17"/>
    </row>
    <row r="279">
      <c r="F279" s="17"/>
      <c r="G279" s="17"/>
      <c r="H279" s="17"/>
      <c r="I279" s="17"/>
      <c r="T279" s="17"/>
      <c r="U279" s="17"/>
      <c r="V279" s="17"/>
      <c r="W279" s="17"/>
      <c r="AH279" s="17"/>
      <c r="AI279" s="17"/>
      <c r="AJ279" s="17"/>
      <c r="AK279" s="17"/>
    </row>
    <row r="280">
      <c r="F280" s="17"/>
      <c r="G280" s="17"/>
      <c r="H280" s="17"/>
      <c r="I280" s="17"/>
      <c r="T280" s="17"/>
      <c r="U280" s="17"/>
      <c r="V280" s="17"/>
      <c r="W280" s="17"/>
      <c r="AH280" s="17"/>
      <c r="AI280" s="17"/>
      <c r="AJ280" s="17"/>
      <c r="AK280" s="17"/>
    </row>
    <row r="281">
      <c r="F281" s="17"/>
      <c r="G281" s="17"/>
      <c r="H281" s="17"/>
      <c r="I281" s="17"/>
      <c r="T281" s="17"/>
      <c r="U281" s="17"/>
      <c r="V281" s="17"/>
      <c r="W281" s="17"/>
      <c r="AH281" s="17"/>
      <c r="AI281" s="17"/>
      <c r="AJ281" s="17"/>
      <c r="AK281" s="17"/>
    </row>
    <row r="282">
      <c r="F282" s="17"/>
      <c r="G282" s="17"/>
      <c r="H282" s="17"/>
      <c r="I282" s="17"/>
      <c r="T282" s="17"/>
      <c r="U282" s="17"/>
      <c r="V282" s="17"/>
      <c r="W282" s="17"/>
      <c r="AH282" s="17"/>
      <c r="AI282" s="17"/>
      <c r="AJ282" s="17"/>
      <c r="AK282" s="17"/>
    </row>
    <row r="283">
      <c r="F283" s="17"/>
      <c r="G283" s="17"/>
      <c r="H283" s="17"/>
      <c r="I283" s="17"/>
      <c r="T283" s="17"/>
      <c r="U283" s="17"/>
      <c r="V283" s="17"/>
      <c r="W283" s="17"/>
      <c r="AH283" s="17"/>
      <c r="AI283" s="17"/>
      <c r="AJ283" s="17"/>
      <c r="AK283" s="17"/>
    </row>
    <row r="284">
      <c r="F284" s="17"/>
      <c r="G284" s="17"/>
      <c r="H284" s="17"/>
      <c r="I284" s="17"/>
      <c r="T284" s="17"/>
      <c r="U284" s="17"/>
      <c r="V284" s="17"/>
      <c r="W284" s="17"/>
      <c r="AH284" s="17"/>
      <c r="AI284" s="17"/>
      <c r="AJ284" s="17"/>
      <c r="AK284" s="17"/>
    </row>
    <row r="285">
      <c r="F285" s="17"/>
      <c r="G285" s="17"/>
      <c r="H285" s="17"/>
      <c r="I285" s="17"/>
      <c r="T285" s="17"/>
      <c r="U285" s="17"/>
      <c r="V285" s="17"/>
      <c r="W285" s="17"/>
      <c r="AH285" s="17"/>
      <c r="AI285" s="17"/>
      <c r="AJ285" s="17"/>
      <c r="AK285" s="17"/>
    </row>
    <row r="286">
      <c r="F286" s="17"/>
      <c r="G286" s="17"/>
      <c r="H286" s="17"/>
      <c r="I286" s="17"/>
      <c r="T286" s="17"/>
      <c r="U286" s="17"/>
      <c r="V286" s="17"/>
      <c r="W286" s="17"/>
      <c r="AH286" s="17"/>
      <c r="AI286" s="17"/>
      <c r="AJ286" s="17"/>
      <c r="AK286" s="17"/>
    </row>
    <row r="287">
      <c r="F287" s="17"/>
      <c r="G287" s="17"/>
      <c r="H287" s="17"/>
      <c r="I287" s="17"/>
      <c r="T287" s="17"/>
      <c r="U287" s="17"/>
      <c r="V287" s="17"/>
      <c r="W287" s="17"/>
      <c r="AH287" s="17"/>
      <c r="AI287" s="17"/>
      <c r="AJ287" s="17"/>
      <c r="AK287" s="17"/>
    </row>
    <row r="288">
      <c r="F288" s="17"/>
      <c r="G288" s="17"/>
      <c r="H288" s="17"/>
      <c r="I288" s="17"/>
      <c r="T288" s="17"/>
      <c r="U288" s="17"/>
      <c r="V288" s="17"/>
      <c r="W288" s="17"/>
      <c r="AH288" s="17"/>
      <c r="AI288" s="17"/>
      <c r="AJ288" s="17"/>
      <c r="AK288" s="17"/>
    </row>
    <row r="289">
      <c r="F289" s="17"/>
      <c r="G289" s="17"/>
      <c r="H289" s="17"/>
      <c r="I289" s="17"/>
      <c r="T289" s="17"/>
      <c r="U289" s="17"/>
      <c r="V289" s="17"/>
      <c r="W289" s="17"/>
      <c r="AH289" s="17"/>
      <c r="AI289" s="17"/>
      <c r="AJ289" s="17"/>
      <c r="AK289" s="17"/>
    </row>
    <row r="290">
      <c r="F290" s="17"/>
      <c r="G290" s="17"/>
      <c r="H290" s="17"/>
      <c r="I290" s="17"/>
      <c r="T290" s="17"/>
      <c r="U290" s="17"/>
      <c r="V290" s="17"/>
      <c r="W290" s="17"/>
      <c r="AH290" s="17"/>
      <c r="AI290" s="17"/>
      <c r="AJ290" s="17"/>
      <c r="AK290" s="17"/>
    </row>
    <row r="291">
      <c r="F291" s="17"/>
      <c r="G291" s="17"/>
      <c r="H291" s="17"/>
      <c r="I291" s="17"/>
      <c r="T291" s="17"/>
      <c r="U291" s="17"/>
      <c r="V291" s="17"/>
      <c r="W291" s="17"/>
      <c r="AH291" s="17"/>
      <c r="AI291" s="17"/>
      <c r="AJ291" s="17"/>
      <c r="AK291" s="17"/>
    </row>
    <row r="292">
      <c r="F292" s="17"/>
      <c r="G292" s="17"/>
      <c r="H292" s="17"/>
      <c r="I292" s="17"/>
      <c r="T292" s="17"/>
      <c r="U292" s="17"/>
      <c r="V292" s="17"/>
      <c r="W292" s="17"/>
      <c r="AH292" s="17"/>
      <c r="AI292" s="17"/>
      <c r="AJ292" s="17"/>
      <c r="AK292" s="17"/>
    </row>
    <row r="293">
      <c r="F293" s="17"/>
      <c r="G293" s="17"/>
      <c r="H293" s="17"/>
      <c r="I293" s="17"/>
      <c r="T293" s="17"/>
      <c r="U293" s="17"/>
      <c r="V293" s="17"/>
      <c r="W293" s="17"/>
      <c r="AH293" s="17"/>
      <c r="AI293" s="17"/>
      <c r="AJ293" s="17"/>
      <c r="AK293" s="17"/>
    </row>
    <row r="294">
      <c r="F294" s="17"/>
      <c r="G294" s="17"/>
      <c r="H294" s="17"/>
      <c r="I294" s="17"/>
      <c r="T294" s="17"/>
      <c r="U294" s="17"/>
      <c r="V294" s="17"/>
      <c r="W294" s="17"/>
      <c r="AH294" s="17"/>
      <c r="AI294" s="17"/>
      <c r="AJ294" s="17"/>
      <c r="AK294" s="17"/>
    </row>
    <row r="295">
      <c r="F295" s="17"/>
      <c r="G295" s="17"/>
      <c r="H295" s="17"/>
      <c r="I295" s="17"/>
      <c r="T295" s="17"/>
      <c r="U295" s="17"/>
      <c r="V295" s="17"/>
      <c r="W295" s="17"/>
      <c r="AH295" s="17"/>
      <c r="AI295" s="17"/>
      <c r="AJ295" s="17"/>
      <c r="AK295" s="17"/>
    </row>
    <row r="296">
      <c r="F296" s="17"/>
      <c r="G296" s="17"/>
      <c r="H296" s="17"/>
      <c r="I296" s="17"/>
      <c r="T296" s="17"/>
      <c r="U296" s="17"/>
      <c r="V296" s="17"/>
      <c r="W296" s="17"/>
      <c r="AH296" s="17"/>
      <c r="AI296" s="17"/>
      <c r="AJ296" s="17"/>
      <c r="AK296" s="17"/>
    </row>
    <row r="297">
      <c r="F297" s="17"/>
      <c r="G297" s="17"/>
      <c r="H297" s="17"/>
      <c r="I297" s="17"/>
      <c r="T297" s="17"/>
      <c r="U297" s="17"/>
      <c r="V297" s="17"/>
      <c r="W297" s="17"/>
      <c r="AH297" s="17"/>
      <c r="AI297" s="17"/>
      <c r="AJ297" s="17"/>
      <c r="AK297" s="17"/>
    </row>
    <row r="298">
      <c r="F298" s="17"/>
      <c r="G298" s="17"/>
      <c r="H298" s="17"/>
      <c r="I298" s="17"/>
      <c r="T298" s="17"/>
      <c r="U298" s="17"/>
      <c r="V298" s="17"/>
      <c r="W298" s="17"/>
      <c r="AH298" s="17"/>
      <c r="AI298" s="17"/>
      <c r="AJ298" s="17"/>
      <c r="AK298" s="17"/>
    </row>
    <row r="299">
      <c r="F299" s="17"/>
      <c r="G299" s="17"/>
      <c r="H299" s="17"/>
      <c r="I299" s="17"/>
      <c r="T299" s="17"/>
      <c r="U299" s="17"/>
      <c r="V299" s="17"/>
      <c r="W299" s="17"/>
      <c r="AH299" s="17"/>
      <c r="AI299" s="17"/>
      <c r="AJ299" s="17"/>
      <c r="AK299" s="17"/>
    </row>
    <row r="300">
      <c r="F300" s="17"/>
      <c r="G300" s="17"/>
      <c r="H300" s="17"/>
      <c r="I300" s="17"/>
      <c r="T300" s="17"/>
      <c r="U300" s="17"/>
      <c r="V300" s="17"/>
      <c r="W300" s="17"/>
      <c r="AH300" s="17"/>
      <c r="AI300" s="17"/>
      <c r="AJ300" s="17"/>
      <c r="AK300" s="17"/>
    </row>
    <row r="301">
      <c r="F301" s="17"/>
      <c r="G301" s="17"/>
      <c r="H301" s="17"/>
      <c r="I301" s="17"/>
      <c r="T301" s="17"/>
      <c r="U301" s="17"/>
      <c r="V301" s="17"/>
      <c r="W301" s="17"/>
      <c r="AH301" s="17"/>
      <c r="AI301" s="17"/>
      <c r="AJ301" s="17"/>
      <c r="AK301" s="17"/>
    </row>
    <row r="302">
      <c r="F302" s="17"/>
      <c r="G302" s="17"/>
      <c r="H302" s="17"/>
      <c r="I302" s="17"/>
      <c r="T302" s="17"/>
      <c r="U302" s="17"/>
      <c r="V302" s="17"/>
      <c r="W302" s="17"/>
      <c r="AH302" s="17"/>
      <c r="AI302" s="17"/>
      <c r="AJ302" s="17"/>
      <c r="AK302" s="17"/>
    </row>
    <row r="303">
      <c r="F303" s="17"/>
      <c r="G303" s="17"/>
      <c r="H303" s="17"/>
      <c r="I303" s="17"/>
      <c r="T303" s="17"/>
      <c r="U303" s="17"/>
      <c r="V303" s="17"/>
      <c r="W303" s="17"/>
      <c r="AH303" s="17"/>
      <c r="AI303" s="17"/>
      <c r="AJ303" s="17"/>
      <c r="AK303" s="17"/>
    </row>
    <row r="304">
      <c r="F304" s="17"/>
      <c r="G304" s="17"/>
      <c r="H304" s="17"/>
      <c r="I304" s="17"/>
      <c r="T304" s="17"/>
      <c r="U304" s="17"/>
      <c r="V304" s="17"/>
      <c r="W304" s="17"/>
      <c r="AH304" s="17"/>
      <c r="AI304" s="17"/>
      <c r="AJ304" s="17"/>
      <c r="AK304" s="17"/>
    </row>
    <row r="305">
      <c r="F305" s="17"/>
      <c r="G305" s="17"/>
      <c r="H305" s="17"/>
      <c r="I305" s="17"/>
      <c r="T305" s="17"/>
      <c r="U305" s="17"/>
      <c r="V305" s="17"/>
      <c r="W305" s="17"/>
      <c r="AH305" s="17"/>
      <c r="AI305" s="17"/>
      <c r="AJ305" s="17"/>
      <c r="AK305" s="17"/>
    </row>
    <row r="306">
      <c r="F306" s="17"/>
      <c r="G306" s="17"/>
      <c r="H306" s="17"/>
      <c r="I306" s="17"/>
      <c r="T306" s="17"/>
      <c r="U306" s="17"/>
      <c r="V306" s="17"/>
      <c r="W306" s="17"/>
      <c r="AH306" s="17"/>
      <c r="AI306" s="17"/>
      <c r="AJ306" s="17"/>
      <c r="AK306" s="17"/>
    </row>
    <row r="307">
      <c r="F307" s="17"/>
      <c r="G307" s="17"/>
      <c r="H307" s="17"/>
      <c r="I307" s="17"/>
      <c r="T307" s="17"/>
      <c r="U307" s="17"/>
      <c r="V307" s="17"/>
      <c r="W307" s="17"/>
      <c r="AH307" s="17"/>
      <c r="AI307" s="17"/>
      <c r="AJ307" s="17"/>
      <c r="AK307" s="17"/>
    </row>
    <row r="308">
      <c r="F308" s="17"/>
      <c r="G308" s="17"/>
      <c r="H308" s="17"/>
      <c r="I308" s="17"/>
      <c r="T308" s="17"/>
      <c r="U308" s="17"/>
      <c r="V308" s="17"/>
      <c r="W308" s="17"/>
      <c r="AH308" s="17"/>
      <c r="AI308" s="17"/>
      <c r="AJ308" s="17"/>
      <c r="AK308" s="17"/>
    </row>
    <row r="309">
      <c r="F309" s="17"/>
      <c r="G309" s="17"/>
      <c r="H309" s="17"/>
      <c r="I309" s="17"/>
      <c r="T309" s="17"/>
      <c r="U309" s="17"/>
      <c r="V309" s="17"/>
      <c r="W309" s="17"/>
      <c r="AH309" s="17"/>
      <c r="AI309" s="17"/>
      <c r="AJ309" s="17"/>
      <c r="AK309" s="17"/>
    </row>
    <row r="310">
      <c r="F310" s="17"/>
      <c r="G310" s="17"/>
      <c r="H310" s="17"/>
      <c r="I310" s="17"/>
      <c r="T310" s="17"/>
      <c r="U310" s="17"/>
      <c r="V310" s="17"/>
      <c r="W310" s="17"/>
      <c r="AH310" s="17"/>
      <c r="AI310" s="17"/>
      <c r="AJ310" s="17"/>
      <c r="AK310" s="17"/>
    </row>
    <row r="311">
      <c r="F311" s="17"/>
      <c r="G311" s="17"/>
      <c r="H311" s="17"/>
      <c r="I311" s="17"/>
      <c r="T311" s="17"/>
      <c r="U311" s="17"/>
      <c r="V311" s="17"/>
      <c r="W311" s="17"/>
      <c r="AH311" s="17"/>
      <c r="AI311" s="17"/>
      <c r="AJ311" s="17"/>
      <c r="AK311" s="17"/>
    </row>
    <row r="312">
      <c r="F312" s="17"/>
      <c r="G312" s="17"/>
      <c r="H312" s="17"/>
      <c r="I312" s="17"/>
      <c r="T312" s="17"/>
      <c r="U312" s="17"/>
      <c r="V312" s="17"/>
      <c r="W312" s="17"/>
      <c r="AH312" s="17"/>
      <c r="AI312" s="17"/>
      <c r="AJ312" s="17"/>
      <c r="AK312" s="17"/>
    </row>
    <row r="313">
      <c r="F313" s="17"/>
      <c r="G313" s="17"/>
      <c r="H313" s="17"/>
      <c r="I313" s="17"/>
      <c r="T313" s="17"/>
      <c r="U313" s="17"/>
      <c r="V313" s="17"/>
      <c r="W313" s="17"/>
      <c r="AH313" s="17"/>
      <c r="AI313" s="17"/>
      <c r="AJ313" s="17"/>
      <c r="AK313" s="17"/>
    </row>
    <row r="314">
      <c r="F314" s="17"/>
      <c r="G314" s="17"/>
      <c r="H314" s="17"/>
      <c r="I314" s="17"/>
      <c r="T314" s="17"/>
      <c r="U314" s="17"/>
      <c r="V314" s="17"/>
      <c r="W314" s="17"/>
      <c r="AH314" s="17"/>
      <c r="AI314" s="17"/>
      <c r="AJ314" s="17"/>
      <c r="AK314" s="17"/>
    </row>
    <row r="315">
      <c r="F315" s="17"/>
      <c r="G315" s="17"/>
      <c r="H315" s="17"/>
      <c r="I315" s="17"/>
      <c r="T315" s="17"/>
      <c r="U315" s="17"/>
      <c r="V315" s="17"/>
      <c r="W315" s="17"/>
      <c r="AH315" s="17"/>
      <c r="AI315" s="17"/>
      <c r="AJ315" s="17"/>
      <c r="AK315" s="17"/>
    </row>
    <row r="316">
      <c r="F316" s="17"/>
      <c r="G316" s="17"/>
      <c r="H316" s="17"/>
      <c r="I316" s="17"/>
      <c r="T316" s="17"/>
      <c r="U316" s="17"/>
      <c r="V316" s="17"/>
      <c r="W316" s="17"/>
      <c r="AH316" s="17"/>
      <c r="AI316" s="17"/>
      <c r="AJ316" s="17"/>
      <c r="AK316" s="17"/>
    </row>
    <row r="317">
      <c r="F317" s="17"/>
      <c r="G317" s="17"/>
      <c r="H317" s="17"/>
      <c r="I317" s="17"/>
      <c r="T317" s="17"/>
      <c r="U317" s="17"/>
      <c r="V317" s="17"/>
      <c r="W317" s="17"/>
      <c r="AH317" s="17"/>
      <c r="AI317" s="17"/>
      <c r="AJ317" s="17"/>
      <c r="AK317" s="17"/>
    </row>
    <row r="318">
      <c r="F318" s="17"/>
      <c r="G318" s="17"/>
      <c r="H318" s="17"/>
      <c r="I318" s="17"/>
      <c r="T318" s="17"/>
      <c r="U318" s="17"/>
      <c r="V318" s="17"/>
      <c r="W318" s="17"/>
      <c r="AH318" s="17"/>
      <c r="AI318" s="17"/>
      <c r="AJ318" s="17"/>
      <c r="AK318" s="17"/>
    </row>
    <row r="319">
      <c r="F319" s="17"/>
      <c r="G319" s="17"/>
      <c r="H319" s="17"/>
      <c r="I319" s="17"/>
      <c r="T319" s="17"/>
      <c r="U319" s="17"/>
      <c r="V319" s="17"/>
      <c r="W319" s="17"/>
      <c r="AH319" s="17"/>
      <c r="AI319" s="17"/>
      <c r="AJ319" s="17"/>
      <c r="AK319" s="17"/>
    </row>
    <row r="320">
      <c r="F320" s="17"/>
      <c r="G320" s="17"/>
      <c r="H320" s="17"/>
      <c r="I320" s="17"/>
      <c r="T320" s="17"/>
      <c r="U320" s="17"/>
      <c r="V320" s="17"/>
      <c r="W320" s="17"/>
      <c r="AH320" s="17"/>
      <c r="AI320" s="17"/>
      <c r="AJ320" s="17"/>
      <c r="AK320" s="17"/>
    </row>
    <row r="321">
      <c r="F321" s="17"/>
      <c r="G321" s="17"/>
      <c r="H321" s="17"/>
      <c r="I321" s="17"/>
      <c r="T321" s="17"/>
      <c r="U321" s="17"/>
      <c r="V321" s="17"/>
      <c r="W321" s="17"/>
      <c r="AH321" s="17"/>
      <c r="AI321" s="17"/>
      <c r="AJ321" s="17"/>
      <c r="AK321" s="17"/>
    </row>
    <row r="322">
      <c r="F322" s="17"/>
      <c r="G322" s="17"/>
      <c r="H322" s="17"/>
      <c r="I322" s="17"/>
      <c r="T322" s="17"/>
      <c r="U322" s="17"/>
      <c r="V322" s="17"/>
      <c r="W322" s="17"/>
      <c r="AH322" s="17"/>
      <c r="AI322" s="17"/>
      <c r="AJ322" s="17"/>
      <c r="AK322" s="17"/>
    </row>
    <row r="323">
      <c r="F323" s="17"/>
      <c r="G323" s="17"/>
      <c r="H323" s="17"/>
      <c r="I323" s="17"/>
      <c r="T323" s="17"/>
      <c r="U323" s="17"/>
      <c r="V323" s="17"/>
      <c r="W323" s="17"/>
      <c r="AH323" s="17"/>
      <c r="AI323" s="17"/>
      <c r="AJ323" s="17"/>
      <c r="AK323" s="17"/>
    </row>
    <row r="324">
      <c r="F324" s="17"/>
      <c r="G324" s="17"/>
      <c r="H324" s="17"/>
      <c r="I324" s="17"/>
      <c r="T324" s="17"/>
      <c r="U324" s="17"/>
      <c r="V324" s="17"/>
      <c r="W324" s="17"/>
      <c r="AH324" s="17"/>
      <c r="AI324" s="17"/>
      <c r="AJ324" s="17"/>
      <c r="AK324" s="17"/>
    </row>
    <row r="325">
      <c r="F325" s="17"/>
      <c r="G325" s="17"/>
      <c r="H325" s="17"/>
      <c r="I325" s="17"/>
      <c r="T325" s="17"/>
      <c r="U325" s="17"/>
      <c r="V325" s="17"/>
      <c r="W325" s="17"/>
      <c r="AH325" s="17"/>
      <c r="AI325" s="17"/>
      <c r="AJ325" s="17"/>
      <c r="AK325" s="17"/>
    </row>
    <row r="326">
      <c r="F326" s="17"/>
      <c r="G326" s="17"/>
      <c r="H326" s="17"/>
      <c r="I326" s="17"/>
      <c r="T326" s="17"/>
      <c r="U326" s="17"/>
      <c r="V326" s="17"/>
      <c r="W326" s="17"/>
      <c r="AH326" s="17"/>
      <c r="AI326" s="17"/>
      <c r="AJ326" s="17"/>
      <c r="AK326" s="17"/>
    </row>
    <row r="327">
      <c r="F327" s="17"/>
      <c r="G327" s="17"/>
      <c r="H327" s="17"/>
      <c r="I327" s="17"/>
      <c r="T327" s="17"/>
      <c r="U327" s="17"/>
      <c r="V327" s="17"/>
      <c r="W327" s="17"/>
      <c r="AH327" s="17"/>
      <c r="AI327" s="17"/>
      <c r="AJ327" s="17"/>
      <c r="AK327" s="17"/>
    </row>
    <row r="328">
      <c r="F328" s="17"/>
      <c r="G328" s="17"/>
      <c r="H328" s="17"/>
      <c r="I328" s="17"/>
      <c r="T328" s="17"/>
      <c r="U328" s="17"/>
      <c r="V328" s="17"/>
      <c r="W328" s="17"/>
      <c r="AH328" s="17"/>
      <c r="AI328" s="17"/>
      <c r="AJ328" s="17"/>
      <c r="AK328" s="17"/>
    </row>
    <row r="329">
      <c r="F329" s="17"/>
      <c r="G329" s="17"/>
      <c r="H329" s="17"/>
      <c r="I329" s="17"/>
      <c r="T329" s="17"/>
      <c r="U329" s="17"/>
      <c r="V329" s="17"/>
      <c r="W329" s="17"/>
      <c r="AH329" s="17"/>
      <c r="AI329" s="17"/>
      <c r="AJ329" s="17"/>
      <c r="AK329" s="17"/>
    </row>
    <row r="330">
      <c r="F330" s="17"/>
      <c r="G330" s="17"/>
      <c r="H330" s="17"/>
      <c r="I330" s="17"/>
      <c r="T330" s="17"/>
      <c r="U330" s="17"/>
      <c r="V330" s="17"/>
      <c r="W330" s="17"/>
      <c r="AH330" s="17"/>
      <c r="AI330" s="17"/>
      <c r="AJ330" s="17"/>
      <c r="AK330" s="17"/>
    </row>
    <row r="331">
      <c r="F331" s="17"/>
      <c r="G331" s="17"/>
      <c r="H331" s="17"/>
      <c r="I331" s="17"/>
      <c r="T331" s="17"/>
      <c r="U331" s="17"/>
      <c r="V331" s="17"/>
      <c r="W331" s="17"/>
      <c r="AH331" s="17"/>
      <c r="AI331" s="17"/>
      <c r="AJ331" s="17"/>
      <c r="AK331" s="17"/>
    </row>
    <row r="332">
      <c r="F332" s="17"/>
      <c r="G332" s="17"/>
      <c r="H332" s="17"/>
      <c r="I332" s="17"/>
      <c r="T332" s="17"/>
      <c r="U332" s="17"/>
      <c r="V332" s="17"/>
      <c r="W332" s="17"/>
      <c r="AH332" s="17"/>
      <c r="AI332" s="17"/>
      <c r="AJ332" s="17"/>
      <c r="AK332" s="17"/>
    </row>
    <row r="333">
      <c r="F333" s="17"/>
      <c r="G333" s="17"/>
      <c r="H333" s="17"/>
      <c r="I333" s="17"/>
      <c r="T333" s="17"/>
      <c r="U333" s="17"/>
      <c r="V333" s="17"/>
      <c r="W333" s="17"/>
      <c r="AH333" s="17"/>
      <c r="AI333" s="17"/>
      <c r="AJ333" s="17"/>
      <c r="AK333" s="17"/>
    </row>
    <row r="334">
      <c r="F334" s="17"/>
      <c r="G334" s="17"/>
      <c r="H334" s="17"/>
      <c r="I334" s="17"/>
      <c r="T334" s="17"/>
      <c r="U334" s="17"/>
      <c r="V334" s="17"/>
      <c r="W334" s="17"/>
      <c r="AH334" s="17"/>
      <c r="AI334" s="17"/>
      <c r="AJ334" s="17"/>
      <c r="AK334" s="17"/>
    </row>
    <row r="335">
      <c r="F335" s="17"/>
      <c r="G335" s="17"/>
      <c r="H335" s="17"/>
      <c r="I335" s="17"/>
      <c r="T335" s="17"/>
      <c r="U335" s="17"/>
      <c r="V335" s="17"/>
      <c r="W335" s="17"/>
      <c r="AH335" s="17"/>
      <c r="AI335" s="17"/>
      <c r="AJ335" s="17"/>
      <c r="AK335" s="17"/>
    </row>
    <row r="336">
      <c r="F336" s="17"/>
      <c r="G336" s="17"/>
      <c r="H336" s="17"/>
      <c r="I336" s="17"/>
      <c r="T336" s="17"/>
      <c r="U336" s="17"/>
      <c r="V336" s="17"/>
      <c r="W336" s="17"/>
      <c r="AH336" s="17"/>
      <c r="AI336" s="17"/>
      <c r="AJ336" s="17"/>
      <c r="AK336" s="17"/>
    </row>
    <row r="337">
      <c r="F337" s="17"/>
      <c r="G337" s="17"/>
      <c r="H337" s="17"/>
      <c r="I337" s="17"/>
      <c r="T337" s="17"/>
      <c r="U337" s="17"/>
      <c r="V337" s="17"/>
      <c r="W337" s="17"/>
      <c r="AH337" s="17"/>
      <c r="AI337" s="17"/>
      <c r="AJ337" s="17"/>
      <c r="AK337" s="17"/>
    </row>
    <row r="338">
      <c r="F338" s="17"/>
      <c r="G338" s="17"/>
      <c r="H338" s="17"/>
      <c r="I338" s="17"/>
      <c r="T338" s="17"/>
      <c r="U338" s="17"/>
      <c r="V338" s="17"/>
      <c r="W338" s="17"/>
      <c r="AH338" s="17"/>
      <c r="AI338" s="17"/>
      <c r="AJ338" s="17"/>
      <c r="AK338" s="17"/>
    </row>
    <row r="339">
      <c r="F339" s="17"/>
      <c r="G339" s="17"/>
      <c r="H339" s="17"/>
      <c r="I339" s="17"/>
      <c r="T339" s="17"/>
      <c r="U339" s="17"/>
      <c r="V339" s="17"/>
      <c r="W339" s="17"/>
      <c r="AH339" s="17"/>
      <c r="AI339" s="17"/>
      <c r="AJ339" s="17"/>
      <c r="AK339" s="17"/>
    </row>
    <row r="340">
      <c r="F340" s="17"/>
      <c r="G340" s="17"/>
      <c r="H340" s="17"/>
      <c r="I340" s="17"/>
      <c r="T340" s="17"/>
      <c r="U340" s="17"/>
      <c r="V340" s="17"/>
      <c r="W340" s="17"/>
      <c r="AH340" s="17"/>
      <c r="AI340" s="17"/>
      <c r="AJ340" s="17"/>
      <c r="AK340" s="17"/>
    </row>
    <row r="341">
      <c r="F341" s="17"/>
      <c r="G341" s="17"/>
      <c r="H341" s="17"/>
      <c r="I341" s="17"/>
      <c r="T341" s="17"/>
      <c r="U341" s="17"/>
      <c r="V341" s="17"/>
      <c r="W341" s="17"/>
      <c r="AH341" s="17"/>
      <c r="AI341" s="17"/>
      <c r="AJ341" s="17"/>
      <c r="AK341" s="17"/>
    </row>
    <row r="342">
      <c r="F342" s="17"/>
      <c r="G342" s="17"/>
      <c r="H342" s="17"/>
      <c r="I342" s="17"/>
      <c r="T342" s="17"/>
      <c r="U342" s="17"/>
      <c r="V342" s="17"/>
      <c r="W342" s="17"/>
      <c r="AH342" s="17"/>
      <c r="AI342" s="17"/>
      <c r="AJ342" s="17"/>
      <c r="AK342" s="17"/>
    </row>
    <row r="343">
      <c r="F343" s="17"/>
      <c r="G343" s="17"/>
      <c r="H343" s="17"/>
      <c r="I343" s="17"/>
      <c r="T343" s="17"/>
      <c r="U343" s="17"/>
      <c r="V343" s="17"/>
      <c r="W343" s="17"/>
      <c r="AH343" s="17"/>
      <c r="AI343" s="17"/>
      <c r="AJ343" s="17"/>
      <c r="AK343" s="17"/>
    </row>
    <row r="344">
      <c r="F344" s="17"/>
      <c r="G344" s="17"/>
      <c r="H344" s="17"/>
      <c r="I344" s="17"/>
      <c r="T344" s="17"/>
      <c r="U344" s="17"/>
      <c r="V344" s="17"/>
      <c r="W344" s="17"/>
      <c r="AH344" s="17"/>
      <c r="AI344" s="17"/>
      <c r="AJ344" s="17"/>
      <c r="AK344" s="17"/>
    </row>
    <row r="345">
      <c r="F345" s="17"/>
      <c r="G345" s="17"/>
      <c r="H345" s="17"/>
      <c r="I345" s="17"/>
      <c r="T345" s="17"/>
      <c r="U345" s="17"/>
      <c r="V345" s="17"/>
      <c r="W345" s="17"/>
      <c r="AH345" s="17"/>
      <c r="AI345" s="17"/>
      <c r="AJ345" s="17"/>
      <c r="AK345" s="17"/>
    </row>
    <row r="346">
      <c r="F346" s="17"/>
      <c r="G346" s="17"/>
      <c r="H346" s="17"/>
      <c r="I346" s="17"/>
      <c r="T346" s="17"/>
      <c r="U346" s="17"/>
      <c r="V346" s="17"/>
      <c r="W346" s="17"/>
      <c r="AH346" s="17"/>
      <c r="AI346" s="17"/>
      <c r="AJ346" s="17"/>
      <c r="AK346" s="17"/>
    </row>
    <row r="347">
      <c r="F347" s="17"/>
      <c r="G347" s="17"/>
      <c r="H347" s="17"/>
      <c r="I347" s="17"/>
      <c r="T347" s="17"/>
      <c r="U347" s="17"/>
      <c r="V347" s="17"/>
      <c r="W347" s="17"/>
      <c r="AH347" s="17"/>
      <c r="AI347" s="17"/>
      <c r="AJ347" s="17"/>
      <c r="AK347" s="17"/>
    </row>
    <row r="348">
      <c r="F348" s="17"/>
      <c r="G348" s="17"/>
      <c r="H348" s="17"/>
      <c r="I348" s="17"/>
      <c r="T348" s="17"/>
      <c r="U348" s="17"/>
      <c r="V348" s="17"/>
      <c r="W348" s="17"/>
      <c r="AH348" s="17"/>
      <c r="AI348" s="17"/>
      <c r="AJ348" s="17"/>
      <c r="AK348" s="17"/>
    </row>
    <row r="349">
      <c r="F349" s="17"/>
      <c r="G349" s="17"/>
      <c r="H349" s="17"/>
      <c r="I349" s="17"/>
      <c r="T349" s="17"/>
      <c r="U349" s="17"/>
      <c r="V349" s="17"/>
      <c r="W349" s="17"/>
      <c r="AH349" s="17"/>
      <c r="AI349" s="17"/>
      <c r="AJ349" s="17"/>
      <c r="AK349" s="17"/>
    </row>
    <row r="350">
      <c r="F350" s="17"/>
      <c r="G350" s="17"/>
      <c r="H350" s="17"/>
      <c r="I350" s="17"/>
      <c r="T350" s="17"/>
      <c r="U350" s="17"/>
      <c r="V350" s="17"/>
      <c r="W350" s="17"/>
      <c r="AH350" s="17"/>
      <c r="AI350" s="17"/>
      <c r="AJ350" s="17"/>
      <c r="AK350" s="17"/>
    </row>
    <row r="351">
      <c r="F351" s="17"/>
      <c r="G351" s="17"/>
      <c r="H351" s="17"/>
      <c r="I351" s="17"/>
      <c r="T351" s="17"/>
      <c r="U351" s="17"/>
      <c r="V351" s="17"/>
      <c r="W351" s="17"/>
      <c r="AH351" s="17"/>
      <c r="AI351" s="17"/>
      <c r="AJ351" s="17"/>
      <c r="AK351" s="17"/>
    </row>
    <row r="352">
      <c r="F352" s="17"/>
      <c r="G352" s="17"/>
      <c r="H352" s="17"/>
      <c r="I352" s="17"/>
      <c r="T352" s="17"/>
      <c r="U352" s="17"/>
      <c r="V352" s="17"/>
      <c r="W352" s="17"/>
      <c r="AH352" s="17"/>
      <c r="AI352" s="17"/>
      <c r="AJ352" s="17"/>
      <c r="AK352" s="17"/>
    </row>
    <row r="353">
      <c r="F353" s="17"/>
      <c r="G353" s="17"/>
      <c r="H353" s="17"/>
      <c r="I353" s="17"/>
      <c r="T353" s="17"/>
      <c r="U353" s="17"/>
      <c r="V353" s="17"/>
      <c r="W353" s="17"/>
      <c r="AH353" s="17"/>
      <c r="AI353" s="17"/>
      <c r="AJ353" s="17"/>
      <c r="AK353" s="17"/>
    </row>
    <row r="354">
      <c r="F354" s="17"/>
      <c r="G354" s="17"/>
      <c r="H354" s="17"/>
      <c r="I354" s="17"/>
      <c r="T354" s="17"/>
      <c r="U354" s="17"/>
      <c r="V354" s="17"/>
      <c r="W354" s="17"/>
      <c r="AH354" s="17"/>
      <c r="AI354" s="17"/>
      <c r="AJ354" s="17"/>
      <c r="AK354" s="17"/>
    </row>
    <row r="355">
      <c r="F355" s="17"/>
      <c r="G355" s="17"/>
      <c r="H355" s="17"/>
      <c r="I355" s="17"/>
      <c r="T355" s="17"/>
      <c r="U355" s="17"/>
      <c r="V355" s="17"/>
      <c r="W355" s="17"/>
      <c r="AH355" s="17"/>
      <c r="AI355" s="17"/>
      <c r="AJ355" s="17"/>
      <c r="AK355" s="17"/>
    </row>
    <row r="356">
      <c r="F356" s="17"/>
      <c r="G356" s="17"/>
      <c r="H356" s="17"/>
      <c r="I356" s="17"/>
      <c r="T356" s="17"/>
      <c r="U356" s="17"/>
      <c r="V356" s="17"/>
      <c r="W356" s="17"/>
      <c r="AH356" s="17"/>
      <c r="AI356" s="17"/>
      <c r="AJ356" s="17"/>
      <c r="AK356" s="17"/>
    </row>
    <row r="357">
      <c r="F357" s="17"/>
      <c r="G357" s="17"/>
      <c r="H357" s="17"/>
      <c r="I357" s="17"/>
      <c r="T357" s="17"/>
      <c r="U357" s="17"/>
      <c r="V357" s="17"/>
      <c r="W357" s="17"/>
      <c r="AH357" s="17"/>
      <c r="AI357" s="17"/>
      <c r="AJ357" s="17"/>
      <c r="AK357" s="17"/>
    </row>
    <row r="358">
      <c r="F358" s="17"/>
      <c r="G358" s="17"/>
      <c r="H358" s="17"/>
      <c r="I358" s="17"/>
      <c r="T358" s="17"/>
      <c r="U358" s="17"/>
      <c r="V358" s="17"/>
      <c r="W358" s="17"/>
      <c r="AH358" s="17"/>
      <c r="AI358" s="17"/>
      <c r="AJ358" s="17"/>
      <c r="AK358" s="17"/>
    </row>
    <row r="359">
      <c r="F359" s="17"/>
      <c r="G359" s="17"/>
      <c r="H359" s="17"/>
      <c r="I359" s="17"/>
      <c r="T359" s="17"/>
      <c r="U359" s="17"/>
      <c r="V359" s="17"/>
      <c r="W359" s="17"/>
      <c r="AH359" s="17"/>
      <c r="AI359" s="17"/>
      <c r="AJ359" s="17"/>
      <c r="AK359" s="17"/>
    </row>
    <row r="360">
      <c r="F360" s="17"/>
      <c r="G360" s="17"/>
      <c r="H360" s="17"/>
      <c r="I360" s="17"/>
      <c r="T360" s="17"/>
      <c r="U360" s="17"/>
      <c r="V360" s="17"/>
      <c r="W360" s="17"/>
      <c r="AH360" s="17"/>
      <c r="AI360" s="17"/>
      <c r="AJ360" s="17"/>
      <c r="AK360" s="17"/>
    </row>
    <row r="361">
      <c r="F361" s="17"/>
      <c r="G361" s="17"/>
      <c r="H361" s="17"/>
      <c r="I361" s="17"/>
      <c r="T361" s="17"/>
      <c r="U361" s="17"/>
      <c r="V361" s="17"/>
      <c r="W361" s="17"/>
      <c r="AH361" s="17"/>
      <c r="AI361" s="17"/>
      <c r="AJ361" s="17"/>
      <c r="AK361" s="17"/>
    </row>
    <row r="362">
      <c r="F362" s="17"/>
      <c r="G362" s="17"/>
      <c r="H362" s="17"/>
      <c r="I362" s="17"/>
      <c r="T362" s="17"/>
      <c r="U362" s="17"/>
      <c r="V362" s="17"/>
      <c r="W362" s="17"/>
      <c r="AH362" s="17"/>
      <c r="AI362" s="17"/>
      <c r="AJ362" s="17"/>
      <c r="AK362" s="17"/>
    </row>
    <row r="363">
      <c r="F363" s="17"/>
      <c r="G363" s="17"/>
      <c r="H363" s="17"/>
      <c r="I363" s="17"/>
      <c r="T363" s="17"/>
      <c r="U363" s="17"/>
      <c r="V363" s="17"/>
      <c r="W363" s="17"/>
      <c r="AH363" s="17"/>
      <c r="AI363" s="17"/>
      <c r="AJ363" s="17"/>
      <c r="AK363" s="17"/>
    </row>
    <row r="364">
      <c r="F364" s="17"/>
      <c r="G364" s="17"/>
      <c r="H364" s="17"/>
      <c r="I364" s="17"/>
      <c r="T364" s="17"/>
      <c r="U364" s="17"/>
      <c r="V364" s="17"/>
      <c r="W364" s="17"/>
      <c r="AH364" s="17"/>
      <c r="AI364" s="17"/>
      <c r="AJ364" s="17"/>
      <c r="AK364" s="17"/>
    </row>
    <row r="365">
      <c r="F365" s="17"/>
      <c r="G365" s="17"/>
      <c r="H365" s="17"/>
      <c r="I365" s="17"/>
      <c r="T365" s="17"/>
      <c r="U365" s="17"/>
      <c r="V365" s="17"/>
      <c r="W365" s="17"/>
      <c r="AH365" s="17"/>
      <c r="AI365" s="17"/>
      <c r="AJ365" s="17"/>
      <c r="AK365" s="17"/>
    </row>
    <row r="366">
      <c r="F366" s="17"/>
      <c r="G366" s="17"/>
      <c r="H366" s="17"/>
      <c r="I366" s="17"/>
      <c r="T366" s="17"/>
      <c r="U366" s="17"/>
      <c r="V366" s="17"/>
      <c r="W366" s="17"/>
      <c r="AH366" s="17"/>
      <c r="AI366" s="17"/>
      <c r="AJ366" s="17"/>
      <c r="AK366" s="17"/>
    </row>
    <row r="367">
      <c r="F367" s="17"/>
      <c r="G367" s="17"/>
      <c r="H367" s="17"/>
      <c r="I367" s="17"/>
      <c r="T367" s="17"/>
      <c r="U367" s="17"/>
      <c r="V367" s="17"/>
      <c r="W367" s="17"/>
      <c r="AH367" s="17"/>
      <c r="AI367" s="17"/>
      <c r="AJ367" s="17"/>
      <c r="AK367" s="17"/>
    </row>
    <row r="368">
      <c r="F368" s="17"/>
      <c r="G368" s="17"/>
      <c r="H368" s="17"/>
      <c r="I368" s="17"/>
      <c r="T368" s="17"/>
      <c r="U368" s="17"/>
      <c r="V368" s="17"/>
      <c r="W368" s="17"/>
      <c r="AH368" s="17"/>
      <c r="AI368" s="17"/>
      <c r="AJ368" s="17"/>
      <c r="AK368" s="17"/>
    </row>
    <row r="369">
      <c r="F369" s="17"/>
      <c r="G369" s="17"/>
      <c r="H369" s="17"/>
      <c r="I369" s="17"/>
      <c r="T369" s="17"/>
      <c r="U369" s="17"/>
      <c r="V369" s="17"/>
      <c r="W369" s="17"/>
      <c r="AH369" s="17"/>
      <c r="AI369" s="17"/>
      <c r="AJ369" s="17"/>
      <c r="AK369" s="17"/>
    </row>
    <row r="370">
      <c r="F370" s="17"/>
      <c r="G370" s="17"/>
      <c r="H370" s="17"/>
      <c r="I370" s="17"/>
      <c r="T370" s="17"/>
      <c r="U370" s="17"/>
      <c r="V370" s="17"/>
      <c r="W370" s="17"/>
      <c r="AH370" s="17"/>
      <c r="AI370" s="17"/>
      <c r="AJ370" s="17"/>
      <c r="AK370" s="17"/>
    </row>
    <row r="371">
      <c r="F371" s="17"/>
      <c r="G371" s="17"/>
      <c r="H371" s="17"/>
      <c r="I371" s="17"/>
      <c r="T371" s="17"/>
      <c r="U371" s="17"/>
      <c r="V371" s="17"/>
      <c r="W371" s="17"/>
      <c r="AH371" s="17"/>
      <c r="AI371" s="17"/>
      <c r="AJ371" s="17"/>
      <c r="AK371" s="17"/>
    </row>
    <row r="372">
      <c r="F372" s="17"/>
      <c r="G372" s="17"/>
      <c r="H372" s="17"/>
      <c r="I372" s="17"/>
      <c r="T372" s="17"/>
      <c r="U372" s="17"/>
      <c r="V372" s="17"/>
      <c r="W372" s="17"/>
      <c r="AH372" s="17"/>
      <c r="AI372" s="17"/>
      <c r="AJ372" s="17"/>
      <c r="AK372" s="17"/>
    </row>
    <row r="373">
      <c r="F373" s="17"/>
      <c r="G373" s="17"/>
      <c r="H373" s="17"/>
      <c r="I373" s="17"/>
      <c r="T373" s="17"/>
      <c r="U373" s="17"/>
      <c r="V373" s="17"/>
      <c r="W373" s="17"/>
      <c r="AH373" s="17"/>
      <c r="AI373" s="17"/>
      <c r="AJ373" s="17"/>
      <c r="AK373" s="17"/>
    </row>
    <row r="374">
      <c r="F374" s="17"/>
      <c r="G374" s="17"/>
      <c r="H374" s="17"/>
      <c r="I374" s="17"/>
      <c r="T374" s="17"/>
      <c r="U374" s="17"/>
      <c r="V374" s="17"/>
      <c r="W374" s="17"/>
      <c r="AH374" s="17"/>
      <c r="AI374" s="17"/>
      <c r="AJ374" s="17"/>
      <c r="AK374" s="17"/>
    </row>
    <row r="375">
      <c r="F375" s="17"/>
      <c r="G375" s="17"/>
      <c r="H375" s="17"/>
      <c r="I375" s="17"/>
      <c r="T375" s="17"/>
      <c r="U375" s="17"/>
      <c r="V375" s="17"/>
      <c r="W375" s="17"/>
      <c r="AH375" s="17"/>
      <c r="AI375" s="17"/>
      <c r="AJ375" s="17"/>
      <c r="AK375" s="17"/>
    </row>
    <row r="376">
      <c r="F376" s="17"/>
      <c r="G376" s="17"/>
      <c r="H376" s="17"/>
      <c r="I376" s="17"/>
      <c r="T376" s="17"/>
      <c r="U376" s="17"/>
      <c r="V376" s="17"/>
      <c r="W376" s="17"/>
      <c r="AH376" s="17"/>
      <c r="AI376" s="17"/>
      <c r="AJ376" s="17"/>
      <c r="AK376" s="17"/>
    </row>
    <row r="377">
      <c r="F377" s="17"/>
      <c r="G377" s="17"/>
      <c r="H377" s="17"/>
      <c r="I377" s="17"/>
      <c r="T377" s="17"/>
      <c r="U377" s="17"/>
      <c r="V377" s="17"/>
      <c r="W377" s="17"/>
      <c r="AH377" s="17"/>
      <c r="AI377" s="17"/>
      <c r="AJ377" s="17"/>
      <c r="AK377" s="17"/>
    </row>
    <row r="378">
      <c r="F378" s="17"/>
      <c r="G378" s="17"/>
      <c r="H378" s="17"/>
      <c r="I378" s="17"/>
      <c r="T378" s="17"/>
      <c r="U378" s="17"/>
      <c r="V378" s="17"/>
      <c r="W378" s="17"/>
      <c r="AH378" s="17"/>
      <c r="AI378" s="17"/>
      <c r="AJ378" s="17"/>
      <c r="AK378" s="17"/>
    </row>
    <row r="379">
      <c r="F379" s="17"/>
      <c r="G379" s="17"/>
      <c r="H379" s="17"/>
      <c r="I379" s="17"/>
      <c r="T379" s="17"/>
      <c r="U379" s="17"/>
      <c r="V379" s="17"/>
      <c r="W379" s="17"/>
      <c r="AH379" s="17"/>
      <c r="AI379" s="17"/>
      <c r="AJ379" s="17"/>
      <c r="AK379" s="17"/>
    </row>
    <row r="380">
      <c r="F380" s="17"/>
      <c r="G380" s="17"/>
      <c r="H380" s="17"/>
      <c r="I380" s="17"/>
      <c r="T380" s="17"/>
      <c r="U380" s="17"/>
      <c r="V380" s="17"/>
      <c r="W380" s="17"/>
      <c r="AH380" s="17"/>
      <c r="AI380" s="17"/>
      <c r="AJ380" s="17"/>
      <c r="AK380" s="17"/>
    </row>
    <row r="381">
      <c r="F381" s="17"/>
      <c r="G381" s="17"/>
      <c r="H381" s="17"/>
      <c r="I381" s="17"/>
      <c r="T381" s="17"/>
      <c r="U381" s="17"/>
      <c r="V381" s="17"/>
      <c r="W381" s="17"/>
      <c r="AH381" s="17"/>
      <c r="AI381" s="17"/>
      <c r="AJ381" s="17"/>
      <c r="AK381" s="17"/>
    </row>
    <row r="382">
      <c r="F382" s="17"/>
      <c r="G382" s="17"/>
      <c r="H382" s="17"/>
      <c r="I382" s="17"/>
      <c r="T382" s="17"/>
      <c r="U382" s="17"/>
      <c r="V382" s="17"/>
      <c r="W382" s="17"/>
      <c r="AH382" s="17"/>
      <c r="AI382" s="17"/>
      <c r="AJ382" s="17"/>
      <c r="AK382" s="17"/>
    </row>
    <row r="383">
      <c r="F383" s="17"/>
      <c r="G383" s="17"/>
      <c r="H383" s="17"/>
      <c r="I383" s="17"/>
      <c r="T383" s="17"/>
      <c r="U383" s="17"/>
      <c r="V383" s="17"/>
      <c r="W383" s="17"/>
      <c r="AH383" s="17"/>
      <c r="AI383" s="17"/>
      <c r="AJ383" s="17"/>
      <c r="AK383" s="17"/>
    </row>
    <row r="384">
      <c r="F384" s="17"/>
      <c r="G384" s="17"/>
      <c r="H384" s="17"/>
      <c r="I384" s="17"/>
      <c r="T384" s="17"/>
      <c r="U384" s="17"/>
      <c r="V384" s="17"/>
      <c r="W384" s="17"/>
      <c r="AH384" s="17"/>
      <c r="AI384" s="17"/>
      <c r="AJ384" s="17"/>
      <c r="AK384" s="17"/>
    </row>
    <row r="385">
      <c r="F385" s="17"/>
      <c r="G385" s="17"/>
      <c r="H385" s="17"/>
      <c r="I385" s="17"/>
      <c r="T385" s="17"/>
      <c r="U385" s="17"/>
      <c r="V385" s="17"/>
      <c r="W385" s="17"/>
      <c r="AH385" s="17"/>
      <c r="AI385" s="17"/>
      <c r="AJ385" s="17"/>
      <c r="AK385" s="17"/>
    </row>
    <row r="386">
      <c r="F386" s="17"/>
      <c r="G386" s="17"/>
      <c r="H386" s="17"/>
      <c r="I386" s="17"/>
      <c r="T386" s="17"/>
      <c r="U386" s="17"/>
      <c r="V386" s="17"/>
      <c r="W386" s="17"/>
      <c r="AH386" s="17"/>
      <c r="AI386" s="17"/>
      <c r="AJ386" s="17"/>
      <c r="AK386" s="17"/>
    </row>
    <row r="387">
      <c r="F387" s="17"/>
      <c r="G387" s="17"/>
      <c r="H387" s="17"/>
      <c r="I387" s="17"/>
      <c r="T387" s="17"/>
      <c r="U387" s="17"/>
      <c r="V387" s="17"/>
      <c r="W387" s="17"/>
      <c r="AH387" s="17"/>
      <c r="AI387" s="17"/>
      <c r="AJ387" s="17"/>
      <c r="AK387" s="17"/>
    </row>
    <row r="388">
      <c r="F388" s="17"/>
      <c r="G388" s="17"/>
      <c r="H388" s="17"/>
      <c r="I388" s="17"/>
      <c r="T388" s="17"/>
      <c r="U388" s="17"/>
      <c r="V388" s="17"/>
      <c r="W388" s="17"/>
      <c r="AH388" s="17"/>
      <c r="AI388" s="17"/>
      <c r="AJ388" s="17"/>
      <c r="AK388" s="17"/>
    </row>
    <row r="389">
      <c r="F389" s="17"/>
      <c r="G389" s="17"/>
      <c r="H389" s="17"/>
      <c r="I389" s="17"/>
      <c r="T389" s="17"/>
      <c r="U389" s="17"/>
      <c r="V389" s="17"/>
      <c r="W389" s="17"/>
      <c r="AH389" s="17"/>
      <c r="AI389" s="17"/>
      <c r="AJ389" s="17"/>
      <c r="AK389" s="17"/>
    </row>
    <row r="390">
      <c r="F390" s="17"/>
      <c r="G390" s="17"/>
      <c r="H390" s="17"/>
      <c r="I390" s="17"/>
      <c r="T390" s="17"/>
      <c r="U390" s="17"/>
      <c r="V390" s="17"/>
      <c r="W390" s="17"/>
      <c r="AH390" s="17"/>
      <c r="AI390" s="17"/>
      <c r="AJ390" s="17"/>
      <c r="AK390" s="17"/>
    </row>
    <row r="391">
      <c r="F391" s="17"/>
      <c r="G391" s="17"/>
      <c r="H391" s="17"/>
      <c r="I391" s="17"/>
      <c r="T391" s="17"/>
      <c r="U391" s="17"/>
      <c r="V391" s="17"/>
      <c r="W391" s="17"/>
      <c r="AH391" s="17"/>
      <c r="AI391" s="17"/>
      <c r="AJ391" s="17"/>
      <c r="AK391" s="17"/>
    </row>
    <row r="392">
      <c r="F392" s="17"/>
      <c r="G392" s="17"/>
      <c r="H392" s="17"/>
      <c r="I392" s="17"/>
      <c r="T392" s="17"/>
      <c r="U392" s="17"/>
      <c r="V392" s="17"/>
      <c r="W392" s="17"/>
      <c r="AH392" s="17"/>
      <c r="AI392" s="17"/>
      <c r="AJ392" s="17"/>
      <c r="AK392" s="17"/>
    </row>
    <row r="393">
      <c r="F393" s="17"/>
      <c r="G393" s="17"/>
      <c r="H393" s="17"/>
      <c r="I393" s="17"/>
      <c r="T393" s="17"/>
      <c r="U393" s="17"/>
      <c r="V393" s="17"/>
      <c r="W393" s="17"/>
      <c r="AH393" s="17"/>
      <c r="AI393" s="17"/>
      <c r="AJ393" s="17"/>
      <c r="AK393" s="17"/>
    </row>
    <row r="394">
      <c r="F394" s="17"/>
      <c r="G394" s="17"/>
      <c r="H394" s="17"/>
      <c r="I394" s="17"/>
      <c r="T394" s="17"/>
      <c r="U394" s="17"/>
      <c r="V394" s="17"/>
      <c r="W394" s="17"/>
      <c r="AH394" s="17"/>
      <c r="AI394" s="17"/>
      <c r="AJ394" s="17"/>
      <c r="AK394" s="17"/>
    </row>
    <row r="395">
      <c r="F395" s="17"/>
      <c r="G395" s="17"/>
      <c r="H395" s="17"/>
      <c r="I395" s="17"/>
      <c r="T395" s="17"/>
      <c r="U395" s="17"/>
      <c r="V395" s="17"/>
      <c r="W395" s="17"/>
      <c r="AH395" s="17"/>
      <c r="AI395" s="17"/>
      <c r="AJ395" s="17"/>
      <c r="AK395" s="17"/>
    </row>
    <row r="396">
      <c r="F396" s="17"/>
      <c r="G396" s="17"/>
      <c r="H396" s="17"/>
      <c r="I396" s="17"/>
      <c r="T396" s="17"/>
      <c r="U396" s="17"/>
      <c r="V396" s="17"/>
      <c r="W396" s="17"/>
      <c r="AH396" s="17"/>
      <c r="AI396" s="17"/>
      <c r="AJ396" s="17"/>
      <c r="AK396" s="17"/>
    </row>
    <row r="397">
      <c r="F397" s="17"/>
      <c r="G397" s="17"/>
      <c r="H397" s="17"/>
      <c r="I397" s="17"/>
      <c r="T397" s="17"/>
      <c r="U397" s="17"/>
      <c r="V397" s="17"/>
      <c r="W397" s="17"/>
      <c r="AH397" s="17"/>
      <c r="AI397" s="17"/>
      <c r="AJ397" s="17"/>
      <c r="AK397" s="17"/>
    </row>
    <row r="398">
      <c r="F398" s="17"/>
      <c r="G398" s="17"/>
      <c r="H398" s="17"/>
      <c r="I398" s="17"/>
      <c r="T398" s="17"/>
      <c r="U398" s="17"/>
      <c r="V398" s="17"/>
      <c r="W398" s="17"/>
      <c r="AH398" s="17"/>
      <c r="AI398" s="17"/>
      <c r="AJ398" s="17"/>
      <c r="AK398" s="17"/>
    </row>
    <row r="399">
      <c r="F399" s="17"/>
      <c r="G399" s="17"/>
      <c r="H399" s="17"/>
      <c r="I399" s="17"/>
      <c r="T399" s="17"/>
      <c r="U399" s="17"/>
      <c r="V399" s="17"/>
      <c r="W399" s="17"/>
      <c r="AH399" s="17"/>
      <c r="AI399" s="17"/>
      <c r="AJ399" s="17"/>
      <c r="AK399" s="17"/>
    </row>
    <row r="400">
      <c r="F400" s="17"/>
      <c r="G400" s="17"/>
      <c r="H400" s="17"/>
      <c r="I400" s="17"/>
      <c r="T400" s="17"/>
      <c r="U400" s="17"/>
      <c r="V400" s="17"/>
      <c r="W400" s="17"/>
      <c r="AH400" s="17"/>
      <c r="AI400" s="17"/>
      <c r="AJ400" s="17"/>
      <c r="AK400" s="17"/>
    </row>
    <row r="401">
      <c r="F401" s="17"/>
      <c r="G401" s="17"/>
      <c r="H401" s="17"/>
      <c r="I401" s="17"/>
      <c r="T401" s="17"/>
      <c r="U401" s="17"/>
      <c r="V401" s="17"/>
      <c r="W401" s="17"/>
      <c r="AH401" s="17"/>
      <c r="AI401" s="17"/>
      <c r="AJ401" s="17"/>
      <c r="AK401" s="17"/>
    </row>
    <row r="402">
      <c r="F402" s="17"/>
      <c r="G402" s="17"/>
      <c r="H402" s="17"/>
      <c r="I402" s="17"/>
      <c r="T402" s="17"/>
      <c r="U402" s="17"/>
      <c r="V402" s="17"/>
      <c r="W402" s="17"/>
      <c r="AH402" s="17"/>
      <c r="AI402" s="17"/>
      <c r="AJ402" s="17"/>
      <c r="AK402" s="17"/>
    </row>
    <row r="403">
      <c r="F403" s="17"/>
      <c r="G403" s="17"/>
      <c r="H403" s="17"/>
      <c r="I403" s="17"/>
      <c r="T403" s="17"/>
      <c r="U403" s="17"/>
      <c r="V403" s="17"/>
      <c r="W403" s="17"/>
      <c r="AH403" s="17"/>
      <c r="AI403" s="17"/>
      <c r="AJ403" s="17"/>
      <c r="AK403" s="17"/>
    </row>
    <row r="404">
      <c r="F404" s="17"/>
      <c r="G404" s="17"/>
      <c r="H404" s="17"/>
      <c r="I404" s="17"/>
      <c r="T404" s="17"/>
      <c r="U404" s="17"/>
      <c r="V404" s="17"/>
      <c r="W404" s="17"/>
      <c r="AH404" s="17"/>
      <c r="AI404" s="17"/>
      <c r="AJ404" s="17"/>
      <c r="AK404" s="17"/>
    </row>
    <row r="405">
      <c r="F405" s="17"/>
      <c r="G405" s="17"/>
      <c r="H405" s="17"/>
      <c r="I405" s="17"/>
      <c r="T405" s="17"/>
      <c r="U405" s="17"/>
      <c r="V405" s="17"/>
      <c r="W405" s="17"/>
      <c r="AH405" s="17"/>
      <c r="AI405" s="17"/>
      <c r="AJ405" s="17"/>
      <c r="AK405" s="17"/>
    </row>
    <row r="406">
      <c r="F406" s="17"/>
      <c r="G406" s="17"/>
      <c r="H406" s="17"/>
      <c r="I406" s="17"/>
      <c r="T406" s="17"/>
      <c r="U406" s="17"/>
      <c r="V406" s="17"/>
      <c r="W406" s="17"/>
      <c r="AH406" s="17"/>
      <c r="AI406" s="17"/>
      <c r="AJ406" s="17"/>
      <c r="AK406" s="17"/>
    </row>
    <row r="407">
      <c r="F407" s="17"/>
      <c r="G407" s="17"/>
      <c r="H407" s="17"/>
      <c r="I407" s="17"/>
      <c r="T407" s="17"/>
      <c r="U407" s="17"/>
      <c r="V407" s="17"/>
      <c r="W407" s="17"/>
      <c r="AH407" s="17"/>
      <c r="AI407" s="17"/>
      <c r="AJ407" s="17"/>
      <c r="AK407" s="17"/>
    </row>
    <row r="408">
      <c r="F408" s="17"/>
      <c r="G408" s="17"/>
      <c r="H408" s="17"/>
      <c r="I408" s="17"/>
      <c r="T408" s="17"/>
      <c r="U408" s="17"/>
      <c r="V408" s="17"/>
      <c r="W408" s="17"/>
      <c r="AH408" s="17"/>
      <c r="AI408" s="17"/>
      <c r="AJ408" s="17"/>
      <c r="AK408" s="17"/>
    </row>
    <row r="409">
      <c r="F409" s="17"/>
      <c r="G409" s="17"/>
      <c r="H409" s="17"/>
      <c r="I409" s="17"/>
      <c r="T409" s="17"/>
      <c r="U409" s="17"/>
      <c r="V409" s="17"/>
      <c r="W409" s="17"/>
      <c r="AH409" s="17"/>
      <c r="AI409" s="17"/>
      <c r="AJ409" s="17"/>
      <c r="AK409" s="17"/>
    </row>
    <row r="410">
      <c r="F410" s="17"/>
      <c r="G410" s="17"/>
      <c r="H410" s="17"/>
      <c r="I410" s="17"/>
      <c r="T410" s="17"/>
      <c r="U410" s="17"/>
      <c r="V410" s="17"/>
      <c r="W410" s="17"/>
      <c r="AH410" s="17"/>
      <c r="AI410" s="17"/>
      <c r="AJ410" s="17"/>
      <c r="AK410" s="17"/>
    </row>
    <row r="411">
      <c r="F411" s="17"/>
      <c r="G411" s="17"/>
      <c r="H411" s="17"/>
      <c r="I411" s="17"/>
      <c r="T411" s="17"/>
      <c r="U411" s="17"/>
      <c r="V411" s="17"/>
      <c r="W411" s="17"/>
      <c r="AH411" s="17"/>
      <c r="AI411" s="17"/>
      <c r="AJ411" s="17"/>
      <c r="AK411" s="17"/>
    </row>
    <row r="412">
      <c r="F412" s="17"/>
      <c r="G412" s="17"/>
      <c r="H412" s="17"/>
      <c r="I412" s="17"/>
      <c r="T412" s="17"/>
      <c r="U412" s="17"/>
      <c r="V412" s="17"/>
      <c r="W412" s="17"/>
      <c r="AH412" s="17"/>
      <c r="AI412" s="17"/>
      <c r="AJ412" s="17"/>
      <c r="AK412" s="17"/>
    </row>
    <row r="413">
      <c r="F413" s="17"/>
      <c r="G413" s="17"/>
      <c r="H413" s="17"/>
      <c r="I413" s="17"/>
      <c r="T413" s="17"/>
      <c r="U413" s="17"/>
      <c r="V413" s="17"/>
      <c r="W413" s="17"/>
      <c r="AH413" s="17"/>
      <c r="AI413" s="17"/>
      <c r="AJ413" s="17"/>
      <c r="AK413" s="17"/>
    </row>
    <row r="414">
      <c r="F414" s="17"/>
      <c r="G414" s="17"/>
      <c r="H414" s="17"/>
      <c r="I414" s="17"/>
      <c r="T414" s="17"/>
      <c r="U414" s="17"/>
      <c r="V414" s="17"/>
      <c r="W414" s="17"/>
      <c r="AH414" s="17"/>
      <c r="AI414" s="17"/>
      <c r="AJ414" s="17"/>
      <c r="AK414" s="17"/>
    </row>
    <row r="415">
      <c r="F415" s="17"/>
      <c r="G415" s="17"/>
      <c r="H415" s="17"/>
      <c r="I415" s="17"/>
      <c r="T415" s="17"/>
      <c r="U415" s="17"/>
      <c r="V415" s="17"/>
      <c r="W415" s="17"/>
      <c r="AH415" s="17"/>
      <c r="AI415" s="17"/>
      <c r="AJ415" s="17"/>
      <c r="AK415" s="17"/>
    </row>
    <row r="416">
      <c r="F416" s="17"/>
      <c r="G416" s="17"/>
      <c r="H416" s="17"/>
      <c r="I416" s="17"/>
      <c r="T416" s="17"/>
      <c r="U416" s="17"/>
      <c r="V416" s="17"/>
      <c r="W416" s="17"/>
      <c r="AH416" s="17"/>
      <c r="AI416" s="17"/>
      <c r="AJ416" s="17"/>
      <c r="AK416" s="17"/>
    </row>
    <row r="417">
      <c r="F417" s="17"/>
      <c r="G417" s="17"/>
      <c r="H417" s="17"/>
      <c r="I417" s="17"/>
      <c r="T417" s="17"/>
      <c r="U417" s="17"/>
      <c r="V417" s="17"/>
      <c r="W417" s="17"/>
      <c r="AH417" s="17"/>
      <c r="AI417" s="17"/>
      <c r="AJ417" s="17"/>
      <c r="AK417" s="17"/>
    </row>
    <row r="418">
      <c r="F418" s="17"/>
      <c r="G418" s="17"/>
      <c r="H418" s="17"/>
      <c r="I418" s="17"/>
      <c r="T418" s="17"/>
      <c r="U418" s="17"/>
      <c r="V418" s="17"/>
      <c r="W418" s="17"/>
      <c r="AH418" s="17"/>
      <c r="AI418" s="17"/>
      <c r="AJ418" s="17"/>
      <c r="AK418" s="17"/>
    </row>
    <row r="419">
      <c r="F419" s="17"/>
      <c r="G419" s="17"/>
      <c r="H419" s="17"/>
      <c r="I419" s="17"/>
      <c r="T419" s="17"/>
      <c r="U419" s="17"/>
      <c r="V419" s="17"/>
      <c r="W419" s="17"/>
      <c r="AH419" s="17"/>
      <c r="AI419" s="17"/>
      <c r="AJ419" s="17"/>
      <c r="AK419" s="17"/>
    </row>
    <row r="420">
      <c r="F420" s="17"/>
      <c r="G420" s="17"/>
      <c r="H420" s="17"/>
      <c r="I420" s="17"/>
      <c r="T420" s="17"/>
      <c r="U420" s="17"/>
      <c r="V420" s="17"/>
      <c r="W420" s="17"/>
      <c r="AH420" s="17"/>
      <c r="AI420" s="17"/>
      <c r="AJ420" s="17"/>
      <c r="AK420" s="17"/>
    </row>
    <row r="421">
      <c r="F421" s="17"/>
      <c r="G421" s="17"/>
      <c r="H421" s="17"/>
      <c r="I421" s="17"/>
      <c r="T421" s="17"/>
      <c r="U421" s="17"/>
      <c r="V421" s="17"/>
      <c r="W421" s="17"/>
      <c r="AH421" s="17"/>
      <c r="AI421" s="17"/>
      <c r="AJ421" s="17"/>
      <c r="AK421" s="17"/>
    </row>
    <row r="422">
      <c r="F422" s="17"/>
      <c r="G422" s="17"/>
      <c r="H422" s="17"/>
      <c r="I422" s="17"/>
      <c r="T422" s="17"/>
      <c r="U422" s="17"/>
      <c r="V422" s="17"/>
      <c r="W422" s="17"/>
      <c r="AH422" s="17"/>
      <c r="AI422" s="17"/>
      <c r="AJ422" s="17"/>
      <c r="AK422" s="17"/>
    </row>
    <row r="423">
      <c r="F423" s="17"/>
      <c r="G423" s="17"/>
      <c r="H423" s="17"/>
      <c r="I423" s="17"/>
      <c r="T423" s="17"/>
      <c r="U423" s="17"/>
      <c r="V423" s="17"/>
      <c r="W423" s="17"/>
      <c r="AH423" s="17"/>
      <c r="AI423" s="17"/>
      <c r="AJ423" s="17"/>
      <c r="AK423" s="17"/>
    </row>
    <row r="424">
      <c r="F424" s="17"/>
      <c r="G424" s="17"/>
      <c r="H424" s="17"/>
      <c r="I424" s="17"/>
      <c r="T424" s="17"/>
      <c r="U424" s="17"/>
      <c r="V424" s="17"/>
      <c r="W424" s="17"/>
      <c r="AH424" s="17"/>
      <c r="AI424" s="17"/>
      <c r="AJ424" s="17"/>
      <c r="AK424" s="17"/>
    </row>
    <row r="425">
      <c r="F425" s="17"/>
      <c r="G425" s="17"/>
      <c r="H425" s="17"/>
      <c r="I425" s="17"/>
      <c r="T425" s="17"/>
      <c r="U425" s="17"/>
      <c r="V425" s="17"/>
      <c r="W425" s="17"/>
      <c r="AH425" s="17"/>
      <c r="AI425" s="17"/>
      <c r="AJ425" s="17"/>
      <c r="AK425" s="17"/>
    </row>
    <row r="426">
      <c r="F426" s="17"/>
      <c r="G426" s="17"/>
      <c r="H426" s="17"/>
      <c r="I426" s="17"/>
      <c r="T426" s="17"/>
      <c r="U426" s="17"/>
      <c r="V426" s="17"/>
      <c r="W426" s="17"/>
      <c r="AH426" s="17"/>
      <c r="AI426" s="17"/>
      <c r="AJ426" s="17"/>
      <c r="AK426" s="17"/>
    </row>
    <row r="427">
      <c r="F427" s="17"/>
      <c r="G427" s="17"/>
      <c r="H427" s="17"/>
      <c r="I427" s="17"/>
      <c r="T427" s="17"/>
      <c r="U427" s="17"/>
      <c r="V427" s="17"/>
      <c r="W427" s="17"/>
      <c r="AH427" s="17"/>
      <c r="AI427" s="17"/>
      <c r="AJ427" s="17"/>
      <c r="AK427" s="17"/>
    </row>
    <row r="428">
      <c r="F428" s="17"/>
      <c r="G428" s="17"/>
      <c r="H428" s="17"/>
      <c r="I428" s="17"/>
      <c r="T428" s="17"/>
      <c r="U428" s="17"/>
      <c r="V428" s="17"/>
      <c r="W428" s="17"/>
      <c r="AH428" s="17"/>
      <c r="AI428" s="17"/>
      <c r="AJ428" s="17"/>
      <c r="AK428" s="17"/>
    </row>
    <row r="429">
      <c r="F429" s="17"/>
      <c r="G429" s="17"/>
      <c r="H429" s="17"/>
      <c r="I429" s="17"/>
      <c r="T429" s="17"/>
      <c r="U429" s="17"/>
      <c r="V429" s="17"/>
      <c r="W429" s="17"/>
      <c r="AH429" s="17"/>
      <c r="AI429" s="17"/>
      <c r="AJ429" s="17"/>
      <c r="AK429" s="17"/>
    </row>
    <row r="430">
      <c r="F430" s="17"/>
      <c r="G430" s="17"/>
      <c r="H430" s="17"/>
      <c r="I430" s="17"/>
      <c r="T430" s="17"/>
      <c r="U430" s="17"/>
      <c r="V430" s="17"/>
      <c r="W430" s="17"/>
      <c r="AH430" s="17"/>
      <c r="AI430" s="17"/>
      <c r="AJ430" s="17"/>
      <c r="AK430" s="17"/>
    </row>
    <row r="431">
      <c r="F431" s="17"/>
      <c r="G431" s="17"/>
      <c r="H431" s="17"/>
      <c r="I431" s="17"/>
      <c r="T431" s="17"/>
      <c r="U431" s="17"/>
      <c r="V431" s="17"/>
      <c r="W431" s="17"/>
      <c r="AH431" s="17"/>
      <c r="AI431" s="17"/>
      <c r="AJ431" s="17"/>
      <c r="AK431" s="17"/>
    </row>
    <row r="432">
      <c r="F432" s="17"/>
      <c r="G432" s="17"/>
      <c r="H432" s="17"/>
      <c r="I432" s="17"/>
      <c r="T432" s="17"/>
      <c r="U432" s="17"/>
      <c r="V432" s="17"/>
      <c r="W432" s="17"/>
      <c r="AH432" s="17"/>
      <c r="AI432" s="17"/>
      <c r="AJ432" s="17"/>
      <c r="AK432" s="17"/>
    </row>
    <row r="433">
      <c r="F433" s="17"/>
      <c r="G433" s="17"/>
      <c r="H433" s="17"/>
      <c r="I433" s="17"/>
      <c r="T433" s="17"/>
      <c r="U433" s="17"/>
      <c r="V433" s="17"/>
      <c r="W433" s="17"/>
      <c r="AH433" s="17"/>
      <c r="AI433" s="17"/>
      <c r="AJ433" s="17"/>
      <c r="AK433" s="17"/>
    </row>
    <row r="434">
      <c r="F434" s="17"/>
      <c r="G434" s="17"/>
      <c r="H434" s="17"/>
      <c r="I434" s="17"/>
      <c r="T434" s="17"/>
      <c r="U434" s="17"/>
      <c r="V434" s="17"/>
      <c r="W434" s="17"/>
      <c r="AH434" s="17"/>
      <c r="AI434" s="17"/>
      <c r="AJ434" s="17"/>
      <c r="AK434" s="17"/>
    </row>
    <row r="435">
      <c r="F435" s="17"/>
      <c r="G435" s="17"/>
      <c r="H435" s="17"/>
      <c r="I435" s="17"/>
      <c r="T435" s="17"/>
      <c r="U435" s="17"/>
      <c r="V435" s="17"/>
      <c r="W435" s="17"/>
      <c r="AH435" s="17"/>
      <c r="AI435" s="17"/>
      <c r="AJ435" s="17"/>
      <c r="AK435" s="17"/>
    </row>
    <row r="436">
      <c r="F436" s="17"/>
      <c r="G436" s="17"/>
      <c r="H436" s="17"/>
      <c r="I436" s="17"/>
      <c r="T436" s="17"/>
      <c r="U436" s="17"/>
      <c r="V436" s="17"/>
      <c r="W436" s="17"/>
      <c r="AH436" s="17"/>
      <c r="AI436" s="17"/>
      <c r="AJ436" s="17"/>
      <c r="AK436" s="17"/>
    </row>
    <row r="437">
      <c r="F437" s="17"/>
      <c r="G437" s="17"/>
      <c r="H437" s="17"/>
      <c r="I437" s="17"/>
      <c r="T437" s="17"/>
      <c r="U437" s="17"/>
      <c r="V437" s="17"/>
      <c r="W437" s="17"/>
      <c r="AH437" s="17"/>
      <c r="AI437" s="17"/>
      <c r="AJ437" s="17"/>
      <c r="AK437" s="17"/>
    </row>
    <row r="438">
      <c r="F438" s="17"/>
      <c r="G438" s="17"/>
      <c r="H438" s="17"/>
      <c r="I438" s="17"/>
      <c r="T438" s="17"/>
      <c r="U438" s="17"/>
      <c r="V438" s="17"/>
      <c r="W438" s="17"/>
      <c r="AH438" s="17"/>
      <c r="AI438" s="17"/>
      <c r="AJ438" s="17"/>
      <c r="AK438" s="17"/>
    </row>
    <row r="439">
      <c r="F439" s="17"/>
      <c r="G439" s="17"/>
      <c r="H439" s="17"/>
      <c r="I439" s="17"/>
      <c r="T439" s="17"/>
      <c r="U439" s="17"/>
      <c r="V439" s="17"/>
      <c r="W439" s="17"/>
      <c r="AH439" s="17"/>
      <c r="AI439" s="17"/>
      <c r="AJ439" s="17"/>
      <c r="AK439" s="17"/>
    </row>
    <row r="440">
      <c r="F440" s="17"/>
      <c r="G440" s="17"/>
      <c r="H440" s="17"/>
      <c r="I440" s="17"/>
      <c r="T440" s="17"/>
      <c r="U440" s="17"/>
      <c r="V440" s="17"/>
      <c r="W440" s="17"/>
      <c r="AH440" s="17"/>
      <c r="AI440" s="17"/>
      <c r="AJ440" s="17"/>
      <c r="AK440" s="17"/>
    </row>
    <row r="441">
      <c r="F441" s="17"/>
      <c r="G441" s="17"/>
      <c r="H441" s="17"/>
      <c r="I441" s="17"/>
      <c r="T441" s="17"/>
      <c r="U441" s="17"/>
      <c r="V441" s="17"/>
      <c r="W441" s="17"/>
      <c r="AH441" s="17"/>
      <c r="AI441" s="17"/>
      <c r="AJ441" s="17"/>
      <c r="AK441" s="17"/>
    </row>
    <row r="442">
      <c r="F442" s="17"/>
      <c r="G442" s="17"/>
      <c r="H442" s="17"/>
      <c r="I442" s="17"/>
      <c r="T442" s="17"/>
      <c r="U442" s="17"/>
      <c r="V442" s="17"/>
      <c r="W442" s="17"/>
      <c r="AH442" s="17"/>
      <c r="AI442" s="17"/>
      <c r="AJ442" s="17"/>
      <c r="AK442" s="17"/>
    </row>
    <row r="443">
      <c r="F443" s="17"/>
      <c r="G443" s="17"/>
      <c r="H443" s="17"/>
      <c r="I443" s="17"/>
      <c r="T443" s="17"/>
      <c r="U443" s="17"/>
      <c r="V443" s="17"/>
      <c r="W443" s="17"/>
      <c r="AH443" s="17"/>
      <c r="AI443" s="17"/>
      <c r="AJ443" s="17"/>
      <c r="AK443" s="17"/>
    </row>
    <row r="444">
      <c r="F444" s="17"/>
      <c r="G444" s="17"/>
      <c r="H444" s="17"/>
      <c r="I444" s="17"/>
      <c r="T444" s="17"/>
      <c r="U444" s="17"/>
      <c r="V444" s="17"/>
      <c r="W444" s="17"/>
      <c r="AH444" s="17"/>
      <c r="AI444" s="17"/>
      <c r="AJ444" s="17"/>
      <c r="AK444" s="17"/>
    </row>
    <row r="445">
      <c r="F445" s="17"/>
      <c r="G445" s="17"/>
      <c r="H445" s="17"/>
      <c r="I445" s="17"/>
      <c r="T445" s="17"/>
      <c r="U445" s="17"/>
      <c r="V445" s="17"/>
      <c r="W445" s="17"/>
      <c r="AH445" s="17"/>
      <c r="AI445" s="17"/>
      <c r="AJ445" s="17"/>
      <c r="AK445" s="17"/>
    </row>
    <row r="446">
      <c r="F446" s="17"/>
      <c r="G446" s="17"/>
      <c r="H446" s="17"/>
      <c r="I446" s="17"/>
      <c r="T446" s="17"/>
      <c r="U446" s="17"/>
      <c r="V446" s="17"/>
      <c r="W446" s="17"/>
      <c r="AH446" s="17"/>
      <c r="AI446" s="17"/>
      <c r="AJ446" s="17"/>
      <c r="AK446" s="17"/>
    </row>
    <row r="447">
      <c r="F447" s="17"/>
      <c r="G447" s="17"/>
      <c r="H447" s="17"/>
      <c r="I447" s="17"/>
      <c r="T447" s="17"/>
      <c r="U447" s="17"/>
      <c r="V447" s="17"/>
      <c r="W447" s="17"/>
      <c r="AH447" s="17"/>
      <c r="AI447" s="17"/>
      <c r="AJ447" s="17"/>
      <c r="AK447" s="17"/>
    </row>
    <row r="448">
      <c r="F448" s="17"/>
      <c r="G448" s="17"/>
      <c r="H448" s="17"/>
      <c r="I448" s="17"/>
      <c r="T448" s="17"/>
      <c r="U448" s="17"/>
      <c r="V448" s="17"/>
      <c r="W448" s="17"/>
      <c r="AH448" s="17"/>
      <c r="AI448" s="17"/>
      <c r="AJ448" s="17"/>
      <c r="AK448" s="17"/>
    </row>
    <row r="449">
      <c r="F449" s="17"/>
      <c r="G449" s="17"/>
      <c r="H449" s="17"/>
      <c r="I449" s="17"/>
      <c r="T449" s="17"/>
      <c r="U449" s="17"/>
      <c r="V449" s="17"/>
      <c r="W449" s="17"/>
      <c r="AH449" s="17"/>
      <c r="AI449" s="17"/>
      <c r="AJ449" s="17"/>
      <c r="AK449" s="17"/>
    </row>
    <row r="450">
      <c r="F450" s="17"/>
      <c r="G450" s="17"/>
      <c r="H450" s="17"/>
      <c r="I450" s="17"/>
      <c r="T450" s="17"/>
      <c r="U450" s="17"/>
      <c r="V450" s="17"/>
      <c r="W450" s="17"/>
      <c r="AH450" s="17"/>
      <c r="AI450" s="17"/>
      <c r="AJ450" s="17"/>
      <c r="AK450" s="17"/>
    </row>
    <row r="451">
      <c r="F451" s="17"/>
      <c r="G451" s="17"/>
      <c r="H451" s="17"/>
      <c r="I451" s="17"/>
      <c r="T451" s="17"/>
      <c r="U451" s="17"/>
      <c r="V451" s="17"/>
      <c r="W451" s="17"/>
      <c r="AH451" s="17"/>
      <c r="AI451" s="17"/>
      <c r="AJ451" s="17"/>
      <c r="AK451" s="17"/>
    </row>
    <row r="452">
      <c r="F452" s="17"/>
      <c r="G452" s="17"/>
      <c r="H452" s="17"/>
      <c r="I452" s="17"/>
      <c r="T452" s="17"/>
      <c r="U452" s="17"/>
      <c r="V452" s="17"/>
      <c r="W452" s="17"/>
      <c r="AH452" s="17"/>
      <c r="AI452" s="17"/>
      <c r="AJ452" s="17"/>
      <c r="AK452" s="17"/>
    </row>
    <row r="453">
      <c r="F453" s="17"/>
      <c r="G453" s="17"/>
      <c r="H453" s="17"/>
      <c r="I453" s="17"/>
      <c r="T453" s="17"/>
      <c r="U453" s="17"/>
      <c r="V453" s="17"/>
      <c r="W453" s="17"/>
      <c r="AH453" s="17"/>
      <c r="AI453" s="17"/>
      <c r="AJ453" s="17"/>
      <c r="AK453" s="17"/>
    </row>
    <row r="454">
      <c r="F454" s="17"/>
      <c r="G454" s="17"/>
      <c r="H454" s="17"/>
      <c r="I454" s="17"/>
      <c r="T454" s="17"/>
      <c r="U454" s="17"/>
      <c r="V454" s="17"/>
      <c r="W454" s="17"/>
      <c r="AH454" s="17"/>
      <c r="AI454" s="17"/>
      <c r="AJ454" s="17"/>
      <c r="AK454" s="17"/>
    </row>
    <row r="455">
      <c r="F455" s="17"/>
      <c r="G455" s="17"/>
      <c r="H455" s="17"/>
      <c r="I455" s="17"/>
      <c r="T455" s="17"/>
      <c r="U455" s="17"/>
      <c r="V455" s="17"/>
      <c r="W455" s="17"/>
      <c r="AH455" s="17"/>
      <c r="AI455" s="17"/>
      <c r="AJ455" s="17"/>
      <c r="AK455" s="17"/>
    </row>
    <row r="456">
      <c r="F456" s="17"/>
      <c r="G456" s="17"/>
      <c r="H456" s="17"/>
      <c r="I456" s="17"/>
      <c r="T456" s="17"/>
      <c r="U456" s="17"/>
      <c r="V456" s="17"/>
      <c r="W456" s="17"/>
      <c r="AH456" s="17"/>
      <c r="AI456" s="17"/>
      <c r="AJ456" s="17"/>
      <c r="AK456" s="17"/>
    </row>
    <row r="457">
      <c r="F457" s="17"/>
      <c r="G457" s="17"/>
      <c r="H457" s="17"/>
      <c r="I457" s="17"/>
      <c r="T457" s="17"/>
      <c r="U457" s="17"/>
      <c r="V457" s="17"/>
      <c r="W457" s="17"/>
      <c r="AH457" s="17"/>
      <c r="AI457" s="17"/>
      <c r="AJ457" s="17"/>
      <c r="AK457" s="17"/>
    </row>
    <row r="458">
      <c r="F458" s="17"/>
      <c r="G458" s="17"/>
      <c r="H458" s="17"/>
      <c r="I458" s="17"/>
      <c r="T458" s="17"/>
      <c r="U458" s="17"/>
      <c r="V458" s="17"/>
      <c r="W458" s="17"/>
      <c r="AH458" s="17"/>
      <c r="AI458" s="17"/>
      <c r="AJ458" s="17"/>
      <c r="AK458" s="17"/>
    </row>
    <row r="459">
      <c r="F459" s="17"/>
      <c r="G459" s="17"/>
      <c r="H459" s="17"/>
      <c r="I459" s="17"/>
      <c r="T459" s="17"/>
      <c r="U459" s="17"/>
      <c r="V459" s="17"/>
      <c r="W459" s="17"/>
      <c r="AH459" s="17"/>
      <c r="AI459" s="17"/>
      <c r="AJ459" s="17"/>
      <c r="AK459" s="17"/>
    </row>
    <row r="460">
      <c r="F460" s="17"/>
      <c r="G460" s="17"/>
      <c r="H460" s="17"/>
      <c r="I460" s="17"/>
      <c r="T460" s="17"/>
      <c r="U460" s="17"/>
      <c r="V460" s="17"/>
      <c r="W460" s="17"/>
      <c r="AH460" s="17"/>
      <c r="AI460" s="17"/>
      <c r="AJ460" s="17"/>
      <c r="AK460" s="17"/>
    </row>
    <row r="461">
      <c r="F461" s="17"/>
      <c r="G461" s="17"/>
      <c r="H461" s="17"/>
      <c r="I461" s="17"/>
      <c r="T461" s="17"/>
      <c r="U461" s="17"/>
      <c r="V461" s="17"/>
      <c r="W461" s="17"/>
      <c r="AH461" s="17"/>
      <c r="AI461" s="17"/>
      <c r="AJ461" s="17"/>
      <c r="AK461" s="17"/>
    </row>
    <row r="462">
      <c r="F462" s="17"/>
      <c r="G462" s="17"/>
      <c r="H462" s="17"/>
      <c r="I462" s="17"/>
      <c r="T462" s="17"/>
      <c r="U462" s="17"/>
      <c r="V462" s="17"/>
      <c r="W462" s="17"/>
      <c r="AH462" s="17"/>
      <c r="AI462" s="17"/>
      <c r="AJ462" s="17"/>
      <c r="AK462" s="17"/>
    </row>
    <row r="463">
      <c r="F463" s="17"/>
      <c r="G463" s="17"/>
      <c r="H463" s="17"/>
      <c r="I463" s="17"/>
      <c r="T463" s="17"/>
      <c r="U463" s="17"/>
      <c r="V463" s="17"/>
      <c r="W463" s="17"/>
      <c r="AH463" s="17"/>
      <c r="AI463" s="17"/>
      <c r="AJ463" s="17"/>
      <c r="AK463" s="17"/>
    </row>
    <row r="464">
      <c r="F464" s="17"/>
      <c r="G464" s="17"/>
      <c r="H464" s="17"/>
      <c r="I464" s="17"/>
      <c r="T464" s="17"/>
      <c r="U464" s="17"/>
      <c r="V464" s="17"/>
      <c r="W464" s="17"/>
      <c r="AH464" s="17"/>
      <c r="AI464" s="17"/>
      <c r="AJ464" s="17"/>
      <c r="AK464" s="17"/>
    </row>
    <row r="465">
      <c r="F465" s="17"/>
      <c r="G465" s="17"/>
      <c r="H465" s="17"/>
      <c r="I465" s="17"/>
      <c r="T465" s="17"/>
      <c r="U465" s="17"/>
      <c r="V465" s="17"/>
      <c r="W465" s="17"/>
      <c r="AH465" s="17"/>
      <c r="AI465" s="17"/>
      <c r="AJ465" s="17"/>
      <c r="AK465" s="17"/>
    </row>
    <row r="466">
      <c r="F466" s="17"/>
      <c r="G466" s="17"/>
      <c r="H466" s="17"/>
      <c r="I466" s="17"/>
      <c r="T466" s="17"/>
      <c r="U466" s="17"/>
      <c r="V466" s="17"/>
      <c r="W466" s="17"/>
      <c r="AH466" s="17"/>
      <c r="AI466" s="17"/>
      <c r="AJ466" s="17"/>
      <c r="AK466" s="17"/>
    </row>
    <row r="467">
      <c r="F467" s="17"/>
      <c r="G467" s="17"/>
      <c r="H467" s="17"/>
      <c r="I467" s="17"/>
      <c r="T467" s="17"/>
      <c r="U467" s="17"/>
      <c r="V467" s="17"/>
      <c r="W467" s="17"/>
      <c r="AH467" s="17"/>
      <c r="AI467" s="17"/>
      <c r="AJ467" s="17"/>
      <c r="AK467" s="17"/>
    </row>
    <row r="468">
      <c r="F468" s="17"/>
      <c r="G468" s="17"/>
      <c r="H468" s="17"/>
      <c r="I468" s="17"/>
      <c r="T468" s="17"/>
      <c r="U468" s="17"/>
      <c r="V468" s="17"/>
      <c r="W468" s="17"/>
      <c r="AH468" s="17"/>
      <c r="AI468" s="17"/>
      <c r="AJ468" s="17"/>
      <c r="AK468" s="17"/>
    </row>
    <row r="469">
      <c r="F469" s="17"/>
      <c r="G469" s="17"/>
      <c r="H469" s="17"/>
      <c r="I469" s="17"/>
      <c r="T469" s="17"/>
      <c r="U469" s="17"/>
      <c r="V469" s="17"/>
      <c r="W469" s="17"/>
      <c r="AH469" s="17"/>
      <c r="AI469" s="17"/>
      <c r="AJ469" s="17"/>
      <c r="AK469" s="17"/>
    </row>
    <row r="470">
      <c r="F470" s="17"/>
      <c r="G470" s="17"/>
      <c r="H470" s="17"/>
      <c r="I470" s="17"/>
      <c r="T470" s="17"/>
      <c r="U470" s="17"/>
      <c r="V470" s="17"/>
      <c r="W470" s="17"/>
      <c r="AH470" s="17"/>
      <c r="AI470" s="17"/>
      <c r="AJ470" s="17"/>
      <c r="AK470" s="17"/>
    </row>
    <row r="471">
      <c r="F471" s="17"/>
      <c r="G471" s="17"/>
      <c r="H471" s="17"/>
      <c r="I471" s="17"/>
      <c r="T471" s="17"/>
      <c r="U471" s="17"/>
      <c r="V471" s="17"/>
      <c r="W471" s="17"/>
      <c r="AH471" s="17"/>
      <c r="AI471" s="17"/>
      <c r="AJ471" s="17"/>
      <c r="AK471" s="17"/>
    </row>
    <row r="472">
      <c r="F472" s="17"/>
      <c r="G472" s="17"/>
      <c r="H472" s="17"/>
      <c r="I472" s="17"/>
      <c r="T472" s="17"/>
      <c r="U472" s="17"/>
      <c r="V472" s="17"/>
      <c r="W472" s="17"/>
      <c r="AH472" s="17"/>
      <c r="AI472" s="17"/>
      <c r="AJ472" s="17"/>
      <c r="AK472" s="17"/>
    </row>
    <row r="473">
      <c r="F473" s="17"/>
      <c r="G473" s="17"/>
      <c r="H473" s="17"/>
      <c r="I473" s="17"/>
      <c r="T473" s="17"/>
      <c r="U473" s="17"/>
      <c r="V473" s="17"/>
      <c r="W473" s="17"/>
      <c r="AH473" s="17"/>
      <c r="AI473" s="17"/>
      <c r="AJ473" s="17"/>
      <c r="AK473" s="17"/>
    </row>
    <row r="474">
      <c r="F474" s="17"/>
      <c r="G474" s="17"/>
      <c r="H474" s="17"/>
      <c r="I474" s="17"/>
      <c r="T474" s="17"/>
      <c r="U474" s="17"/>
      <c r="V474" s="17"/>
      <c r="W474" s="17"/>
      <c r="AH474" s="17"/>
      <c r="AI474" s="17"/>
      <c r="AJ474" s="17"/>
      <c r="AK474" s="17"/>
    </row>
    <row r="475">
      <c r="F475" s="17"/>
      <c r="G475" s="17"/>
      <c r="H475" s="17"/>
      <c r="I475" s="17"/>
      <c r="T475" s="17"/>
      <c r="U475" s="17"/>
      <c r="V475" s="17"/>
      <c r="W475" s="17"/>
      <c r="AH475" s="17"/>
      <c r="AI475" s="17"/>
      <c r="AJ475" s="17"/>
      <c r="AK475" s="17"/>
    </row>
    <row r="476">
      <c r="F476" s="17"/>
      <c r="G476" s="17"/>
      <c r="H476" s="17"/>
      <c r="I476" s="17"/>
      <c r="T476" s="17"/>
      <c r="U476" s="17"/>
      <c r="V476" s="17"/>
      <c r="W476" s="17"/>
      <c r="AH476" s="17"/>
      <c r="AI476" s="17"/>
      <c r="AJ476" s="17"/>
      <c r="AK476" s="17"/>
    </row>
    <row r="477">
      <c r="F477" s="17"/>
      <c r="G477" s="17"/>
      <c r="H477" s="17"/>
      <c r="I477" s="17"/>
      <c r="T477" s="17"/>
      <c r="U477" s="17"/>
      <c r="V477" s="17"/>
      <c r="W477" s="17"/>
      <c r="AH477" s="17"/>
      <c r="AI477" s="17"/>
      <c r="AJ477" s="17"/>
      <c r="AK477" s="17"/>
    </row>
    <row r="478">
      <c r="F478" s="17"/>
      <c r="G478" s="17"/>
      <c r="H478" s="17"/>
      <c r="I478" s="17"/>
      <c r="T478" s="17"/>
      <c r="U478" s="17"/>
      <c r="V478" s="17"/>
      <c r="W478" s="17"/>
      <c r="AH478" s="17"/>
      <c r="AI478" s="17"/>
      <c r="AJ478" s="17"/>
      <c r="AK478" s="17"/>
    </row>
    <row r="479">
      <c r="F479" s="17"/>
      <c r="G479" s="17"/>
      <c r="H479" s="17"/>
      <c r="I479" s="17"/>
      <c r="T479" s="17"/>
      <c r="U479" s="17"/>
      <c r="V479" s="17"/>
      <c r="W479" s="17"/>
      <c r="AH479" s="17"/>
      <c r="AI479" s="17"/>
      <c r="AJ479" s="17"/>
      <c r="AK479" s="17"/>
    </row>
    <row r="480">
      <c r="F480" s="17"/>
      <c r="G480" s="17"/>
      <c r="H480" s="17"/>
      <c r="I480" s="17"/>
      <c r="T480" s="17"/>
      <c r="U480" s="17"/>
      <c r="V480" s="17"/>
      <c r="W480" s="17"/>
      <c r="AH480" s="17"/>
      <c r="AI480" s="17"/>
      <c r="AJ480" s="17"/>
      <c r="AK480" s="17"/>
    </row>
    <row r="481">
      <c r="F481" s="17"/>
      <c r="G481" s="17"/>
      <c r="H481" s="17"/>
      <c r="I481" s="17"/>
      <c r="T481" s="17"/>
      <c r="U481" s="17"/>
      <c r="V481" s="17"/>
      <c r="W481" s="17"/>
      <c r="AH481" s="17"/>
      <c r="AI481" s="17"/>
      <c r="AJ481" s="17"/>
      <c r="AK481" s="17"/>
    </row>
    <row r="482">
      <c r="F482" s="17"/>
      <c r="G482" s="17"/>
      <c r="H482" s="17"/>
      <c r="I482" s="17"/>
      <c r="T482" s="17"/>
      <c r="U482" s="17"/>
      <c r="V482" s="17"/>
      <c r="W482" s="17"/>
      <c r="AH482" s="17"/>
      <c r="AI482" s="17"/>
      <c r="AJ482" s="17"/>
      <c r="AK482" s="17"/>
    </row>
    <row r="483">
      <c r="F483" s="17"/>
      <c r="G483" s="17"/>
      <c r="H483" s="17"/>
      <c r="I483" s="17"/>
      <c r="T483" s="17"/>
      <c r="U483" s="17"/>
      <c r="V483" s="17"/>
      <c r="W483" s="17"/>
      <c r="AH483" s="17"/>
      <c r="AI483" s="17"/>
      <c r="AJ483" s="17"/>
      <c r="AK483" s="17"/>
    </row>
    <row r="484">
      <c r="F484" s="17"/>
      <c r="G484" s="17"/>
      <c r="H484" s="17"/>
      <c r="I484" s="17"/>
      <c r="T484" s="17"/>
      <c r="U484" s="17"/>
      <c r="V484" s="17"/>
      <c r="W484" s="17"/>
      <c r="AH484" s="17"/>
      <c r="AI484" s="17"/>
      <c r="AJ484" s="17"/>
      <c r="AK484" s="17"/>
    </row>
    <row r="485">
      <c r="F485" s="17"/>
      <c r="G485" s="17"/>
      <c r="H485" s="17"/>
      <c r="I485" s="17"/>
      <c r="T485" s="17"/>
      <c r="U485" s="17"/>
      <c r="V485" s="17"/>
      <c r="W485" s="17"/>
      <c r="AH485" s="17"/>
      <c r="AI485" s="17"/>
      <c r="AJ485" s="17"/>
      <c r="AK485" s="17"/>
    </row>
    <row r="486">
      <c r="F486" s="17"/>
      <c r="G486" s="17"/>
      <c r="H486" s="17"/>
      <c r="I486" s="17"/>
      <c r="T486" s="17"/>
      <c r="U486" s="17"/>
      <c r="V486" s="17"/>
      <c r="W486" s="17"/>
      <c r="AH486" s="17"/>
      <c r="AI486" s="17"/>
      <c r="AJ486" s="17"/>
      <c r="AK486" s="17"/>
    </row>
    <row r="487">
      <c r="F487" s="17"/>
      <c r="G487" s="17"/>
      <c r="H487" s="17"/>
      <c r="I487" s="17"/>
      <c r="T487" s="17"/>
      <c r="U487" s="17"/>
      <c r="V487" s="17"/>
      <c r="W487" s="17"/>
      <c r="AH487" s="17"/>
      <c r="AI487" s="17"/>
      <c r="AJ487" s="17"/>
      <c r="AK487" s="17"/>
    </row>
    <row r="488">
      <c r="F488" s="17"/>
      <c r="G488" s="17"/>
      <c r="H488" s="17"/>
      <c r="I488" s="17"/>
      <c r="T488" s="17"/>
      <c r="U488" s="17"/>
      <c r="V488" s="17"/>
      <c r="W488" s="17"/>
      <c r="AH488" s="17"/>
      <c r="AI488" s="17"/>
      <c r="AJ488" s="17"/>
      <c r="AK488" s="17"/>
    </row>
    <row r="489">
      <c r="F489" s="17"/>
      <c r="G489" s="17"/>
      <c r="H489" s="17"/>
      <c r="I489" s="17"/>
      <c r="T489" s="17"/>
      <c r="U489" s="17"/>
      <c r="V489" s="17"/>
      <c r="W489" s="17"/>
      <c r="AH489" s="17"/>
      <c r="AI489" s="17"/>
      <c r="AJ489" s="17"/>
      <c r="AK489" s="17"/>
    </row>
    <row r="490">
      <c r="F490" s="17"/>
      <c r="G490" s="17"/>
      <c r="H490" s="17"/>
      <c r="I490" s="17"/>
      <c r="T490" s="17"/>
      <c r="U490" s="17"/>
      <c r="V490" s="17"/>
      <c r="W490" s="17"/>
      <c r="AH490" s="17"/>
      <c r="AI490" s="17"/>
      <c r="AJ490" s="17"/>
      <c r="AK490" s="17"/>
    </row>
    <row r="491">
      <c r="F491" s="17"/>
      <c r="G491" s="17"/>
      <c r="H491" s="17"/>
      <c r="I491" s="17"/>
      <c r="T491" s="17"/>
      <c r="U491" s="17"/>
      <c r="V491" s="17"/>
      <c r="W491" s="17"/>
      <c r="AH491" s="17"/>
      <c r="AI491" s="17"/>
      <c r="AJ491" s="17"/>
      <c r="AK491" s="17"/>
    </row>
    <row r="492">
      <c r="F492" s="17"/>
      <c r="G492" s="17"/>
      <c r="H492" s="17"/>
      <c r="I492" s="17"/>
      <c r="T492" s="17"/>
      <c r="U492" s="17"/>
      <c r="V492" s="17"/>
      <c r="W492" s="17"/>
      <c r="AH492" s="17"/>
      <c r="AI492" s="17"/>
      <c r="AJ492" s="17"/>
      <c r="AK492" s="17"/>
    </row>
    <row r="493">
      <c r="F493" s="17"/>
      <c r="G493" s="17"/>
      <c r="H493" s="17"/>
      <c r="I493" s="17"/>
      <c r="T493" s="17"/>
      <c r="U493" s="17"/>
      <c r="V493" s="17"/>
      <c r="W493" s="17"/>
      <c r="AH493" s="17"/>
      <c r="AI493" s="17"/>
      <c r="AJ493" s="17"/>
      <c r="AK493" s="17"/>
    </row>
    <row r="494">
      <c r="F494" s="17"/>
      <c r="G494" s="17"/>
      <c r="H494" s="17"/>
      <c r="I494" s="17"/>
      <c r="T494" s="17"/>
      <c r="U494" s="17"/>
      <c r="V494" s="17"/>
      <c r="W494" s="17"/>
      <c r="AH494" s="17"/>
      <c r="AI494" s="17"/>
      <c r="AJ494" s="17"/>
      <c r="AK494" s="17"/>
    </row>
    <row r="495">
      <c r="F495" s="17"/>
      <c r="G495" s="17"/>
      <c r="H495" s="17"/>
      <c r="I495" s="17"/>
      <c r="T495" s="17"/>
      <c r="U495" s="17"/>
      <c r="V495" s="17"/>
      <c r="W495" s="17"/>
      <c r="AH495" s="17"/>
      <c r="AI495" s="17"/>
      <c r="AJ495" s="17"/>
      <c r="AK495" s="17"/>
    </row>
    <row r="496">
      <c r="F496" s="17"/>
      <c r="G496" s="17"/>
      <c r="H496" s="17"/>
      <c r="I496" s="17"/>
      <c r="T496" s="17"/>
      <c r="U496" s="17"/>
      <c r="V496" s="17"/>
      <c r="W496" s="17"/>
      <c r="AH496" s="17"/>
      <c r="AI496" s="17"/>
      <c r="AJ496" s="17"/>
      <c r="AK496" s="17"/>
    </row>
    <row r="497">
      <c r="F497" s="17"/>
      <c r="G497" s="17"/>
      <c r="H497" s="17"/>
      <c r="I497" s="17"/>
      <c r="T497" s="17"/>
      <c r="U497" s="17"/>
      <c r="V497" s="17"/>
      <c r="W497" s="17"/>
      <c r="AH497" s="17"/>
      <c r="AI497" s="17"/>
      <c r="AJ497" s="17"/>
      <c r="AK497" s="17"/>
    </row>
    <row r="498">
      <c r="F498" s="17"/>
      <c r="G498" s="17"/>
      <c r="H498" s="17"/>
      <c r="I498" s="17"/>
      <c r="T498" s="17"/>
      <c r="U498" s="17"/>
      <c r="V498" s="17"/>
      <c r="W498" s="17"/>
      <c r="AH498" s="17"/>
      <c r="AI498" s="17"/>
      <c r="AJ498" s="17"/>
      <c r="AK498" s="17"/>
    </row>
    <row r="499">
      <c r="F499" s="17"/>
      <c r="G499" s="17"/>
      <c r="H499" s="17"/>
      <c r="I499" s="17"/>
      <c r="T499" s="17"/>
      <c r="U499" s="17"/>
      <c r="V499" s="17"/>
      <c r="W499" s="17"/>
      <c r="AH499" s="17"/>
      <c r="AI499" s="17"/>
      <c r="AJ499" s="17"/>
      <c r="AK499" s="17"/>
    </row>
    <row r="500">
      <c r="F500" s="17"/>
      <c r="G500" s="17"/>
      <c r="H500" s="17"/>
      <c r="I500" s="17"/>
      <c r="T500" s="17"/>
      <c r="U500" s="17"/>
      <c r="V500" s="17"/>
      <c r="W500" s="17"/>
      <c r="AH500" s="17"/>
      <c r="AI500" s="17"/>
      <c r="AJ500" s="17"/>
      <c r="AK500" s="17"/>
    </row>
    <row r="501">
      <c r="F501" s="17"/>
      <c r="G501" s="17"/>
      <c r="H501" s="17"/>
      <c r="I501" s="17"/>
      <c r="T501" s="17"/>
      <c r="U501" s="17"/>
      <c r="V501" s="17"/>
      <c r="W501" s="17"/>
      <c r="AH501" s="17"/>
      <c r="AI501" s="17"/>
      <c r="AJ501" s="17"/>
      <c r="AK501" s="17"/>
    </row>
    <row r="502">
      <c r="F502" s="17"/>
      <c r="G502" s="17"/>
      <c r="H502" s="17"/>
      <c r="I502" s="17"/>
      <c r="T502" s="17"/>
      <c r="U502" s="17"/>
      <c r="V502" s="17"/>
      <c r="W502" s="17"/>
      <c r="AH502" s="17"/>
      <c r="AI502" s="17"/>
      <c r="AJ502" s="17"/>
      <c r="AK502" s="17"/>
    </row>
    <row r="503">
      <c r="F503" s="17"/>
      <c r="G503" s="17"/>
      <c r="H503" s="17"/>
      <c r="I503" s="17"/>
      <c r="T503" s="17"/>
      <c r="U503" s="17"/>
      <c r="V503" s="17"/>
      <c r="W503" s="17"/>
      <c r="AH503" s="17"/>
      <c r="AI503" s="17"/>
      <c r="AJ503" s="17"/>
      <c r="AK503" s="17"/>
    </row>
    <row r="504">
      <c r="F504" s="17"/>
      <c r="G504" s="17"/>
      <c r="H504" s="17"/>
      <c r="I504" s="17"/>
      <c r="T504" s="17"/>
      <c r="U504" s="17"/>
      <c r="V504" s="17"/>
      <c r="W504" s="17"/>
      <c r="AH504" s="17"/>
      <c r="AI504" s="17"/>
      <c r="AJ504" s="17"/>
      <c r="AK504" s="17"/>
    </row>
    <row r="505">
      <c r="F505" s="17"/>
      <c r="G505" s="17"/>
      <c r="H505" s="17"/>
      <c r="I505" s="17"/>
      <c r="T505" s="17"/>
      <c r="U505" s="17"/>
      <c r="V505" s="17"/>
      <c r="W505" s="17"/>
      <c r="AH505" s="17"/>
      <c r="AI505" s="17"/>
      <c r="AJ505" s="17"/>
      <c r="AK505" s="17"/>
    </row>
    <row r="506">
      <c r="F506" s="17"/>
      <c r="G506" s="17"/>
      <c r="H506" s="17"/>
      <c r="I506" s="17"/>
      <c r="T506" s="17"/>
      <c r="U506" s="17"/>
      <c r="V506" s="17"/>
      <c r="W506" s="17"/>
      <c r="AH506" s="17"/>
      <c r="AI506" s="17"/>
      <c r="AJ506" s="17"/>
      <c r="AK506" s="17"/>
    </row>
    <row r="507">
      <c r="F507" s="17"/>
      <c r="G507" s="17"/>
      <c r="H507" s="17"/>
      <c r="I507" s="17"/>
      <c r="T507" s="17"/>
      <c r="U507" s="17"/>
      <c r="V507" s="17"/>
      <c r="W507" s="17"/>
      <c r="AH507" s="17"/>
      <c r="AI507" s="17"/>
      <c r="AJ507" s="17"/>
      <c r="AK507" s="17"/>
    </row>
    <row r="508">
      <c r="F508" s="17"/>
      <c r="G508" s="17"/>
      <c r="H508" s="17"/>
      <c r="I508" s="17"/>
      <c r="T508" s="17"/>
      <c r="U508" s="17"/>
      <c r="V508" s="17"/>
      <c r="W508" s="17"/>
      <c r="AH508" s="17"/>
      <c r="AI508" s="17"/>
      <c r="AJ508" s="17"/>
      <c r="AK508" s="17"/>
    </row>
    <row r="509">
      <c r="F509" s="17"/>
      <c r="G509" s="17"/>
      <c r="H509" s="17"/>
      <c r="I509" s="17"/>
      <c r="T509" s="17"/>
      <c r="U509" s="17"/>
      <c r="V509" s="17"/>
      <c r="W509" s="17"/>
      <c r="AH509" s="17"/>
      <c r="AI509" s="17"/>
      <c r="AJ509" s="17"/>
      <c r="AK509" s="17"/>
    </row>
    <row r="510">
      <c r="F510" s="17"/>
      <c r="G510" s="17"/>
      <c r="H510" s="17"/>
      <c r="I510" s="17"/>
      <c r="T510" s="17"/>
      <c r="U510" s="17"/>
      <c r="V510" s="17"/>
      <c r="W510" s="17"/>
      <c r="AH510" s="17"/>
      <c r="AI510" s="17"/>
      <c r="AJ510" s="17"/>
      <c r="AK510" s="17"/>
    </row>
    <row r="511">
      <c r="F511" s="17"/>
      <c r="G511" s="17"/>
      <c r="H511" s="17"/>
      <c r="I511" s="17"/>
      <c r="T511" s="17"/>
      <c r="U511" s="17"/>
      <c r="V511" s="17"/>
      <c r="W511" s="17"/>
      <c r="AH511" s="17"/>
      <c r="AI511" s="17"/>
      <c r="AJ511" s="17"/>
      <c r="AK511" s="17"/>
    </row>
    <row r="512">
      <c r="F512" s="17"/>
      <c r="G512" s="17"/>
      <c r="H512" s="17"/>
      <c r="I512" s="17"/>
      <c r="T512" s="17"/>
      <c r="U512" s="17"/>
      <c r="V512" s="17"/>
      <c r="W512" s="17"/>
      <c r="AH512" s="17"/>
      <c r="AI512" s="17"/>
      <c r="AJ512" s="17"/>
      <c r="AK512" s="17"/>
    </row>
    <row r="513">
      <c r="F513" s="17"/>
      <c r="G513" s="17"/>
      <c r="H513" s="17"/>
      <c r="I513" s="17"/>
      <c r="T513" s="17"/>
      <c r="U513" s="17"/>
      <c r="V513" s="17"/>
      <c r="W513" s="17"/>
      <c r="AH513" s="17"/>
      <c r="AI513" s="17"/>
      <c r="AJ513" s="17"/>
      <c r="AK513" s="17"/>
    </row>
    <row r="514">
      <c r="F514" s="17"/>
      <c r="G514" s="17"/>
      <c r="H514" s="17"/>
      <c r="I514" s="17"/>
      <c r="T514" s="17"/>
      <c r="U514" s="17"/>
      <c r="V514" s="17"/>
      <c r="W514" s="17"/>
      <c r="AH514" s="17"/>
      <c r="AI514" s="17"/>
      <c r="AJ514" s="17"/>
      <c r="AK514" s="17"/>
    </row>
    <row r="515">
      <c r="F515" s="17"/>
      <c r="G515" s="17"/>
      <c r="H515" s="17"/>
      <c r="I515" s="17"/>
      <c r="T515" s="17"/>
      <c r="U515" s="17"/>
      <c r="V515" s="17"/>
      <c r="W515" s="17"/>
      <c r="AH515" s="17"/>
      <c r="AI515" s="17"/>
      <c r="AJ515" s="17"/>
      <c r="AK515" s="17"/>
    </row>
    <row r="516">
      <c r="F516" s="17"/>
      <c r="G516" s="17"/>
      <c r="H516" s="17"/>
      <c r="I516" s="17"/>
      <c r="T516" s="17"/>
      <c r="U516" s="17"/>
      <c r="V516" s="17"/>
      <c r="W516" s="17"/>
      <c r="AH516" s="17"/>
      <c r="AI516" s="17"/>
      <c r="AJ516" s="17"/>
      <c r="AK516" s="17"/>
    </row>
    <row r="517">
      <c r="F517" s="17"/>
      <c r="G517" s="17"/>
      <c r="H517" s="17"/>
      <c r="I517" s="17"/>
      <c r="T517" s="17"/>
      <c r="U517" s="17"/>
      <c r="V517" s="17"/>
      <c r="W517" s="17"/>
      <c r="AH517" s="17"/>
      <c r="AI517" s="17"/>
      <c r="AJ517" s="17"/>
      <c r="AK517" s="17"/>
    </row>
    <row r="518">
      <c r="F518" s="17"/>
      <c r="G518" s="17"/>
      <c r="H518" s="17"/>
      <c r="I518" s="17"/>
      <c r="T518" s="17"/>
      <c r="U518" s="17"/>
      <c r="V518" s="17"/>
      <c r="W518" s="17"/>
      <c r="AH518" s="17"/>
      <c r="AI518" s="17"/>
      <c r="AJ518" s="17"/>
      <c r="AK518" s="17"/>
    </row>
    <row r="519">
      <c r="F519" s="17"/>
      <c r="G519" s="17"/>
      <c r="H519" s="17"/>
      <c r="I519" s="17"/>
      <c r="T519" s="17"/>
      <c r="U519" s="17"/>
      <c r="V519" s="17"/>
      <c r="W519" s="17"/>
      <c r="AH519" s="17"/>
      <c r="AI519" s="17"/>
      <c r="AJ519" s="17"/>
      <c r="AK519" s="17"/>
    </row>
    <row r="520">
      <c r="F520" s="17"/>
      <c r="G520" s="17"/>
      <c r="H520" s="17"/>
      <c r="I520" s="17"/>
      <c r="T520" s="17"/>
      <c r="U520" s="17"/>
      <c r="V520" s="17"/>
      <c r="W520" s="17"/>
      <c r="AH520" s="17"/>
      <c r="AI520" s="17"/>
      <c r="AJ520" s="17"/>
      <c r="AK520" s="17"/>
    </row>
    <row r="521">
      <c r="F521" s="17"/>
      <c r="G521" s="17"/>
      <c r="H521" s="17"/>
      <c r="I521" s="17"/>
      <c r="T521" s="17"/>
      <c r="U521" s="17"/>
      <c r="V521" s="17"/>
      <c r="W521" s="17"/>
      <c r="AH521" s="17"/>
      <c r="AI521" s="17"/>
      <c r="AJ521" s="17"/>
      <c r="AK521" s="17"/>
    </row>
    <row r="522">
      <c r="F522" s="17"/>
      <c r="G522" s="17"/>
      <c r="H522" s="17"/>
      <c r="I522" s="17"/>
      <c r="T522" s="17"/>
      <c r="U522" s="17"/>
      <c r="V522" s="17"/>
      <c r="W522" s="17"/>
      <c r="AH522" s="17"/>
      <c r="AI522" s="17"/>
      <c r="AJ522" s="17"/>
      <c r="AK522" s="17"/>
    </row>
    <row r="523">
      <c r="F523" s="17"/>
      <c r="G523" s="17"/>
      <c r="H523" s="17"/>
      <c r="I523" s="17"/>
      <c r="T523" s="17"/>
      <c r="U523" s="17"/>
      <c r="V523" s="17"/>
      <c r="W523" s="17"/>
      <c r="AH523" s="17"/>
      <c r="AI523" s="17"/>
      <c r="AJ523" s="17"/>
      <c r="AK523" s="17"/>
    </row>
    <row r="524">
      <c r="F524" s="17"/>
      <c r="G524" s="17"/>
      <c r="H524" s="17"/>
      <c r="I524" s="17"/>
      <c r="T524" s="17"/>
      <c r="U524" s="17"/>
      <c r="V524" s="17"/>
      <c r="W524" s="17"/>
      <c r="AH524" s="17"/>
      <c r="AI524" s="17"/>
      <c r="AJ524" s="17"/>
      <c r="AK524" s="17"/>
    </row>
    <row r="525">
      <c r="F525" s="17"/>
      <c r="G525" s="17"/>
      <c r="H525" s="17"/>
      <c r="I525" s="17"/>
      <c r="T525" s="17"/>
      <c r="U525" s="17"/>
      <c r="V525" s="17"/>
      <c r="W525" s="17"/>
      <c r="AH525" s="17"/>
      <c r="AI525" s="17"/>
      <c r="AJ525" s="17"/>
      <c r="AK525" s="17"/>
    </row>
    <row r="526">
      <c r="F526" s="17"/>
      <c r="G526" s="17"/>
      <c r="H526" s="17"/>
      <c r="I526" s="17"/>
      <c r="T526" s="17"/>
      <c r="U526" s="17"/>
      <c r="V526" s="17"/>
      <c r="W526" s="17"/>
      <c r="AH526" s="17"/>
      <c r="AI526" s="17"/>
      <c r="AJ526" s="17"/>
      <c r="AK526" s="17"/>
    </row>
    <row r="527">
      <c r="F527" s="17"/>
      <c r="G527" s="17"/>
      <c r="H527" s="17"/>
      <c r="I527" s="17"/>
      <c r="T527" s="17"/>
      <c r="U527" s="17"/>
      <c r="V527" s="17"/>
      <c r="W527" s="17"/>
      <c r="AH527" s="17"/>
      <c r="AI527" s="17"/>
      <c r="AJ527" s="17"/>
      <c r="AK527" s="17"/>
    </row>
    <row r="528">
      <c r="F528" s="17"/>
      <c r="G528" s="17"/>
      <c r="H528" s="17"/>
      <c r="I528" s="17"/>
      <c r="T528" s="17"/>
      <c r="U528" s="17"/>
      <c r="V528" s="17"/>
      <c r="W528" s="17"/>
      <c r="AH528" s="17"/>
      <c r="AI528" s="17"/>
      <c r="AJ528" s="17"/>
      <c r="AK528" s="17"/>
    </row>
    <row r="529">
      <c r="F529" s="17"/>
      <c r="G529" s="17"/>
      <c r="H529" s="17"/>
      <c r="I529" s="17"/>
      <c r="T529" s="17"/>
      <c r="U529" s="17"/>
      <c r="V529" s="17"/>
      <c r="W529" s="17"/>
      <c r="AH529" s="17"/>
      <c r="AI529" s="17"/>
      <c r="AJ529" s="17"/>
      <c r="AK529" s="17"/>
    </row>
    <row r="530">
      <c r="F530" s="17"/>
      <c r="G530" s="17"/>
      <c r="H530" s="17"/>
      <c r="I530" s="17"/>
      <c r="T530" s="17"/>
      <c r="U530" s="17"/>
      <c r="V530" s="17"/>
      <c r="W530" s="17"/>
      <c r="AH530" s="17"/>
      <c r="AI530" s="17"/>
      <c r="AJ530" s="17"/>
      <c r="AK530" s="17"/>
    </row>
    <row r="531">
      <c r="F531" s="17"/>
      <c r="G531" s="17"/>
      <c r="H531" s="17"/>
      <c r="I531" s="17"/>
      <c r="T531" s="17"/>
      <c r="U531" s="17"/>
      <c r="V531" s="17"/>
      <c r="W531" s="17"/>
      <c r="AH531" s="17"/>
      <c r="AI531" s="17"/>
      <c r="AJ531" s="17"/>
      <c r="AK531" s="17"/>
    </row>
    <row r="532">
      <c r="F532" s="17"/>
      <c r="G532" s="17"/>
      <c r="H532" s="17"/>
      <c r="I532" s="17"/>
      <c r="T532" s="17"/>
      <c r="U532" s="17"/>
      <c r="V532" s="17"/>
      <c r="W532" s="17"/>
      <c r="AH532" s="17"/>
      <c r="AI532" s="17"/>
      <c r="AJ532" s="17"/>
      <c r="AK532" s="17"/>
    </row>
    <row r="533">
      <c r="F533" s="17"/>
      <c r="G533" s="17"/>
      <c r="H533" s="17"/>
      <c r="I533" s="17"/>
      <c r="T533" s="17"/>
      <c r="U533" s="17"/>
      <c r="V533" s="17"/>
      <c r="W533" s="17"/>
      <c r="AH533" s="17"/>
      <c r="AI533" s="17"/>
      <c r="AJ533" s="17"/>
      <c r="AK533" s="17"/>
    </row>
    <row r="534">
      <c r="F534" s="17"/>
      <c r="G534" s="17"/>
      <c r="H534" s="17"/>
      <c r="I534" s="17"/>
      <c r="T534" s="17"/>
      <c r="U534" s="17"/>
      <c r="V534" s="17"/>
      <c r="W534" s="17"/>
      <c r="AH534" s="17"/>
      <c r="AI534" s="17"/>
      <c r="AJ534" s="17"/>
      <c r="AK534" s="17"/>
    </row>
    <row r="535">
      <c r="F535" s="17"/>
      <c r="G535" s="17"/>
      <c r="H535" s="17"/>
      <c r="I535" s="17"/>
      <c r="T535" s="17"/>
      <c r="U535" s="17"/>
      <c r="V535" s="17"/>
      <c r="W535" s="17"/>
      <c r="AH535" s="17"/>
      <c r="AI535" s="17"/>
      <c r="AJ535" s="17"/>
      <c r="AK535" s="17"/>
    </row>
    <row r="536">
      <c r="F536" s="17"/>
      <c r="G536" s="17"/>
      <c r="H536" s="17"/>
      <c r="I536" s="17"/>
      <c r="T536" s="17"/>
      <c r="U536" s="17"/>
      <c r="V536" s="17"/>
      <c r="W536" s="17"/>
      <c r="AH536" s="17"/>
      <c r="AI536" s="17"/>
      <c r="AJ536" s="17"/>
      <c r="AK536" s="17"/>
    </row>
    <row r="537">
      <c r="F537" s="17"/>
      <c r="G537" s="17"/>
      <c r="H537" s="17"/>
      <c r="I537" s="17"/>
      <c r="T537" s="17"/>
      <c r="U537" s="17"/>
      <c r="V537" s="17"/>
      <c r="W537" s="17"/>
      <c r="AH537" s="17"/>
      <c r="AI537" s="17"/>
      <c r="AJ537" s="17"/>
      <c r="AK537" s="17"/>
    </row>
    <row r="538">
      <c r="F538" s="17"/>
      <c r="G538" s="17"/>
      <c r="H538" s="17"/>
      <c r="I538" s="17"/>
      <c r="T538" s="17"/>
      <c r="U538" s="17"/>
      <c r="V538" s="17"/>
      <c r="W538" s="17"/>
      <c r="AH538" s="17"/>
      <c r="AI538" s="17"/>
      <c r="AJ538" s="17"/>
      <c r="AK538" s="17"/>
    </row>
    <row r="539">
      <c r="F539" s="17"/>
      <c r="G539" s="17"/>
      <c r="H539" s="17"/>
      <c r="I539" s="17"/>
      <c r="T539" s="17"/>
      <c r="U539" s="17"/>
      <c r="V539" s="17"/>
      <c r="W539" s="17"/>
      <c r="AH539" s="17"/>
      <c r="AI539" s="17"/>
      <c r="AJ539" s="17"/>
      <c r="AK539" s="17"/>
    </row>
    <row r="540">
      <c r="F540" s="17"/>
      <c r="G540" s="17"/>
      <c r="H540" s="17"/>
      <c r="I540" s="17"/>
      <c r="T540" s="17"/>
      <c r="U540" s="17"/>
      <c r="V540" s="17"/>
      <c r="W540" s="17"/>
      <c r="AH540" s="17"/>
      <c r="AI540" s="17"/>
      <c r="AJ540" s="17"/>
      <c r="AK540" s="17"/>
    </row>
    <row r="541">
      <c r="F541" s="17"/>
      <c r="G541" s="17"/>
      <c r="H541" s="17"/>
      <c r="I541" s="17"/>
      <c r="T541" s="17"/>
      <c r="U541" s="17"/>
      <c r="V541" s="17"/>
      <c r="W541" s="17"/>
      <c r="AH541" s="17"/>
      <c r="AI541" s="17"/>
      <c r="AJ541" s="17"/>
      <c r="AK541" s="17"/>
    </row>
    <row r="542">
      <c r="F542" s="17"/>
      <c r="G542" s="17"/>
      <c r="H542" s="17"/>
      <c r="I542" s="17"/>
      <c r="T542" s="17"/>
      <c r="U542" s="17"/>
      <c r="V542" s="17"/>
      <c r="W542" s="17"/>
      <c r="AH542" s="17"/>
      <c r="AI542" s="17"/>
      <c r="AJ542" s="17"/>
      <c r="AK542" s="17"/>
    </row>
    <row r="543">
      <c r="F543" s="17"/>
      <c r="G543" s="17"/>
      <c r="H543" s="17"/>
      <c r="I543" s="17"/>
      <c r="T543" s="17"/>
      <c r="U543" s="17"/>
      <c r="V543" s="17"/>
      <c r="W543" s="17"/>
      <c r="AH543" s="17"/>
      <c r="AI543" s="17"/>
      <c r="AJ543" s="17"/>
      <c r="AK543" s="17"/>
    </row>
    <row r="544">
      <c r="F544" s="17"/>
      <c r="G544" s="17"/>
      <c r="H544" s="17"/>
      <c r="I544" s="17"/>
      <c r="T544" s="17"/>
      <c r="U544" s="17"/>
      <c r="V544" s="17"/>
      <c r="W544" s="17"/>
      <c r="AH544" s="17"/>
      <c r="AI544" s="17"/>
      <c r="AJ544" s="17"/>
      <c r="AK544" s="17"/>
    </row>
    <row r="545">
      <c r="F545" s="17"/>
      <c r="G545" s="17"/>
      <c r="H545" s="17"/>
      <c r="I545" s="17"/>
      <c r="T545" s="17"/>
      <c r="U545" s="17"/>
      <c r="V545" s="17"/>
      <c r="W545" s="17"/>
      <c r="AH545" s="17"/>
      <c r="AI545" s="17"/>
      <c r="AJ545" s="17"/>
      <c r="AK545" s="17"/>
    </row>
    <row r="546">
      <c r="F546" s="17"/>
      <c r="G546" s="17"/>
      <c r="H546" s="17"/>
      <c r="I546" s="17"/>
      <c r="T546" s="17"/>
      <c r="U546" s="17"/>
      <c r="V546" s="17"/>
      <c r="W546" s="17"/>
      <c r="AH546" s="17"/>
      <c r="AI546" s="17"/>
      <c r="AJ546" s="17"/>
      <c r="AK546" s="17"/>
    </row>
    <row r="547">
      <c r="F547" s="17"/>
      <c r="G547" s="17"/>
      <c r="H547" s="17"/>
      <c r="I547" s="17"/>
      <c r="T547" s="17"/>
      <c r="U547" s="17"/>
      <c r="V547" s="17"/>
      <c r="W547" s="17"/>
      <c r="AH547" s="17"/>
      <c r="AI547" s="17"/>
      <c r="AJ547" s="17"/>
      <c r="AK547" s="17"/>
    </row>
    <row r="548">
      <c r="F548" s="17"/>
      <c r="G548" s="17"/>
      <c r="H548" s="17"/>
      <c r="I548" s="17"/>
      <c r="T548" s="17"/>
      <c r="U548" s="17"/>
      <c r="V548" s="17"/>
      <c r="W548" s="17"/>
      <c r="AH548" s="17"/>
      <c r="AI548" s="17"/>
      <c r="AJ548" s="17"/>
      <c r="AK548" s="17"/>
    </row>
    <row r="549">
      <c r="F549" s="17"/>
      <c r="G549" s="17"/>
      <c r="H549" s="17"/>
      <c r="I549" s="17"/>
      <c r="T549" s="17"/>
      <c r="U549" s="17"/>
      <c r="V549" s="17"/>
      <c r="W549" s="17"/>
      <c r="AH549" s="17"/>
      <c r="AI549" s="17"/>
      <c r="AJ549" s="17"/>
      <c r="AK549" s="17"/>
    </row>
    <row r="550">
      <c r="F550" s="17"/>
      <c r="G550" s="17"/>
      <c r="H550" s="17"/>
      <c r="I550" s="17"/>
      <c r="T550" s="17"/>
      <c r="U550" s="17"/>
      <c r="V550" s="17"/>
      <c r="W550" s="17"/>
      <c r="AH550" s="17"/>
      <c r="AI550" s="17"/>
      <c r="AJ550" s="17"/>
      <c r="AK550" s="17"/>
    </row>
    <row r="551">
      <c r="F551" s="17"/>
      <c r="G551" s="17"/>
      <c r="H551" s="17"/>
      <c r="I551" s="17"/>
      <c r="T551" s="17"/>
      <c r="U551" s="17"/>
      <c r="V551" s="17"/>
      <c r="W551" s="17"/>
      <c r="AH551" s="17"/>
      <c r="AI551" s="17"/>
      <c r="AJ551" s="17"/>
      <c r="AK551" s="17"/>
    </row>
    <row r="552">
      <c r="F552" s="17"/>
      <c r="G552" s="17"/>
      <c r="H552" s="17"/>
      <c r="I552" s="17"/>
      <c r="T552" s="17"/>
      <c r="U552" s="17"/>
      <c r="V552" s="17"/>
      <c r="W552" s="17"/>
      <c r="AH552" s="17"/>
      <c r="AI552" s="17"/>
      <c r="AJ552" s="17"/>
      <c r="AK552" s="17"/>
    </row>
    <row r="553">
      <c r="F553" s="17"/>
      <c r="G553" s="17"/>
      <c r="H553" s="17"/>
      <c r="I553" s="17"/>
      <c r="T553" s="17"/>
      <c r="U553" s="17"/>
      <c r="V553" s="17"/>
      <c r="W553" s="17"/>
      <c r="AH553" s="17"/>
      <c r="AI553" s="17"/>
      <c r="AJ553" s="17"/>
      <c r="AK553" s="17"/>
    </row>
    <row r="554">
      <c r="F554" s="17"/>
      <c r="G554" s="17"/>
      <c r="H554" s="17"/>
      <c r="I554" s="17"/>
      <c r="T554" s="17"/>
      <c r="U554" s="17"/>
      <c r="V554" s="17"/>
      <c r="W554" s="17"/>
      <c r="AH554" s="17"/>
      <c r="AI554" s="17"/>
      <c r="AJ554" s="17"/>
      <c r="AK554" s="17"/>
    </row>
    <row r="555">
      <c r="F555" s="17"/>
      <c r="G555" s="17"/>
      <c r="H555" s="17"/>
      <c r="I555" s="17"/>
      <c r="T555" s="17"/>
      <c r="U555" s="17"/>
      <c r="V555" s="17"/>
      <c r="W555" s="17"/>
      <c r="AH555" s="17"/>
      <c r="AI555" s="17"/>
      <c r="AJ555" s="17"/>
      <c r="AK555" s="17"/>
    </row>
    <row r="556">
      <c r="F556" s="17"/>
      <c r="G556" s="17"/>
      <c r="H556" s="17"/>
      <c r="I556" s="17"/>
      <c r="T556" s="17"/>
      <c r="U556" s="17"/>
      <c r="V556" s="17"/>
      <c r="W556" s="17"/>
      <c r="AH556" s="17"/>
      <c r="AI556" s="17"/>
      <c r="AJ556" s="17"/>
      <c r="AK556" s="17"/>
    </row>
    <row r="557">
      <c r="F557" s="17"/>
      <c r="G557" s="17"/>
      <c r="H557" s="17"/>
      <c r="I557" s="17"/>
      <c r="T557" s="17"/>
      <c r="U557" s="17"/>
      <c r="V557" s="17"/>
      <c r="W557" s="17"/>
      <c r="AH557" s="17"/>
      <c r="AI557" s="17"/>
      <c r="AJ557" s="17"/>
      <c r="AK557" s="17"/>
    </row>
    <row r="558">
      <c r="F558" s="17"/>
      <c r="G558" s="17"/>
      <c r="H558" s="17"/>
      <c r="I558" s="17"/>
      <c r="T558" s="17"/>
      <c r="U558" s="17"/>
      <c r="V558" s="17"/>
      <c r="W558" s="17"/>
      <c r="AH558" s="17"/>
      <c r="AI558" s="17"/>
      <c r="AJ558" s="17"/>
      <c r="AK558" s="17"/>
    </row>
    <row r="559">
      <c r="F559" s="17"/>
      <c r="G559" s="17"/>
      <c r="H559" s="17"/>
      <c r="I559" s="17"/>
      <c r="T559" s="17"/>
      <c r="U559" s="17"/>
      <c r="V559" s="17"/>
      <c r="W559" s="17"/>
      <c r="AH559" s="17"/>
      <c r="AI559" s="17"/>
      <c r="AJ559" s="17"/>
      <c r="AK559" s="17"/>
    </row>
    <row r="560">
      <c r="F560" s="17"/>
      <c r="G560" s="17"/>
      <c r="H560" s="17"/>
      <c r="I560" s="17"/>
      <c r="T560" s="17"/>
      <c r="U560" s="17"/>
      <c r="V560" s="17"/>
      <c r="W560" s="17"/>
      <c r="AH560" s="17"/>
      <c r="AI560" s="17"/>
      <c r="AJ560" s="17"/>
      <c r="AK560" s="17"/>
    </row>
    <row r="561">
      <c r="F561" s="17"/>
      <c r="G561" s="17"/>
      <c r="H561" s="17"/>
      <c r="I561" s="17"/>
      <c r="T561" s="17"/>
      <c r="U561" s="17"/>
      <c r="V561" s="17"/>
      <c r="W561" s="17"/>
      <c r="AH561" s="17"/>
      <c r="AI561" s="17"/>
      <c r="AJ561" s="17"/>
      <c r="AK561" s="17"/>
    </row>
    <row r="562">
      <c r="F562" s="17"/>
      <c r="G562" s="17"/>
      <c r="H562" s="17"/>
      <c r="I562" s="17"/>
      <c r="T562" s="17"/>
      <c r="U562" s="17"/>
      <c r="V562" s="17"/>
      <c r="W562" s="17"/>
      <c r="AH562" s="17"/>
      <c r="AI562" s="17"/>
      <c r="AJ562" s="17"/>
      <c r="AK562" s="17"/>
    </row>
    <row r="563">
      <c r="F563" s="17"/>
      <c r="G563" s="17"/>
      <c r="H563" s="17"/>
      <c r="I563" s="17"/>
      <c r="T563" s="17"/>
      <c r="U563" s="17"/>
      <c r="V563" s="17"/>
      <c r="W563" s="17"/>
      <c r="AH563" s="17"/>
      <c r="AI563" s="17"/>
      <c r="AJ563" s="17"/>
      <c r="AK563" s="17"/>
    </row>
    <row r="564">
      <c r="F564" s="17"/>
      <c r="G564" s="17"/>
      <c r="H564" s="17"/>
      <c r="I564" s="17"/>
      <c r="T564" s="17"/>
      <c r="U564" s="17"/>
      <c r="V564" s="17"/>
      <c r="W564" s="17"/>
      <c r="AH564" s="17"/>
      <c r="AI564" s="17"/>
      <c r="AJ564" s="17"/>
      <c r="AK564" s="17"/>
    </row>
    <row r="565">
      <c r="F565" s="17"/>
      <c r="G565" s="17"/>
      <c r="H565" s="17"/>
      <c r="I565" s="17"/>
      <c r="T565" s="17"/>
      <c r="U565" s="17"/>
      <c r="V565" s="17"/>
      <c r="W565" s="17"/>
      <c r="AH565" s="17"/>
      <c r="AI565" s="17"/>
      <c r="AJ565" s="17"/>
      <c r="AK565" s="17"/>
    </row>
    <row r="566">
      <c r="F566" s="17"/>
      <c r="G566" s="17"/>
      <c r="H566" s="17"/>
      <c r="I566" s="17"/>
      <c r="T566" s="17"/>
      <c r="U566" s="17"/>
      <c r="V566" s="17"/>
      <c r="W566" s="17"/>
      <c r="AH566" s="17"/>
      <c r="AI566" s="17"/>
      <c r="AJ566" s="17"/>
      <c r="AK566" s="17"/>
    </row>
    <row r="567">
      <c r="F567" s="17"/>
      <c r="G567" s="17"/>
      <c r="H567" s="17"/>
      <c r="I567" s="17"/>
      <c r="T567" s="17"/>
      <c r="U567" s="17"/>
      <c r="V567" s="17"/>
      <c r="W567" s="17"/>
      <c r="AH567" s="17"/>
      <c r="AI567" s="17"/>
      <c r="AJ567" s="17"/>
      <c r="AK567" s="17"/>
    </row>
    <row r="568">
      <c r="F568" s="17"/>
      <c r="G568" s="17"/>
      <c r="H568" s="17"/>
      <c r="I568" s="17"/>
      <c r="T568" s="17"/>
      <c r="U568" s="17"/>
      <c r="V568" s="17"/>
      <c r="W568" s="17"/>
      <c r="AH568" s="17"/>
      <c r="AI568" s="17"/>
      <c r="AJ568" s="17"/>
      <c r="AK568" s="17"/>
    </row>
    <row r="569">
      <c r="F569" s="17"/>
      <c r="G569" s="17"/>
      <c r="H569" s="17"/>
      <c r="I569" s="17"/>
      <c r="T569" s="17"/>
      <c r="U569" s="17"/>
      <c r="V569" s="17"/>
      <c r="W569" s="17"/>
      <c r="AH569" s="17"/>
      <c r="AI569" s="17"/>
      <c r="AJ569" s="17"/>
      <c r="AK569" s="17"/>
    </row>
    <row r="570">
      <c r="F570" s="17"/>
      <c r="G570" s="17"/>
      <c r="H570" s="17"/>
      <c r="I570" s="17"/>
      <c r="T570" s="17"/>
      <c r="U570" s="17"/>
      <c r="V570" s="17"/>
      <c r="W570" s="17"/>
      <c r="AH570" s="17"/>
      <c r="AI570" s="17"/>
      <c r="AJ570" s="17"/>
      <c r="AK570" s="17"/>
    </row>
    <row r="571">
      <c r="F571" s="17"/>
      <c r="G571" s="17"/>
      <c r="H571" s="17"/>
      <c r="I571" s="17"/>
      <c r="T571" s="17"/>
      <c r="U571" s="17"/>
      <c r="V571" s="17"/>
      <c r="W571" s="17"/>
      <c r="AH571" s="17"/>
      <c r="AI571" s="17"/>
      <c r="AJ571" s="17"/>
      <c r="AK571" s="17"/>
    </row>
    <row r="572">
      <c r="F572" s="17"/>
      <c r="G572" s="17"/>
      <c r="H572" s="17"/>
      <c r="I572" s="17"/>
      <c r="T572" s="17"/>
      <c r="U572" s="17"/>
      <c r="V572" s="17"/>
      <c r="W572" s="17"/>
      <c r="AH572" s="17"/>
      <c r="AI572" s="17"/>
      <c r="AJ572" s="17"/>
      <c r="AK572" s="17"/>
    </row>
    <row r="573">
      <c r="F573" s="17"/>
      <c r="G573" s="17"/>
      <c r="H573" s="17"/>
      <c r="I573" s="17"/>
      <c r="T573" s="17"/>
      <c r="U573" s="17"/>
      <c r="V573" s="17"/>
      <c r="W573" s="17"/>
      <c r="AH573" s="17"/>
      <c r="AI573" s="17"/>
      <c r="AJ573" s="17"/>
      <c r="AK573" s="17"/>
    </row>
    <row r="574">
      <c r="F574" s="17"/>
      <c r="G574" s="17"/>
      <c r="H574" s="17"/>
      <c r="I574" s="17"/>
      <c r="T574" s="17"/>
      <c r="U574" s="17"/>
      <c r="V574" s="17"/>
      <c r="W574" s="17"/>
      <c r="AH574" s="17"/>
      <c r="AI574" s="17"/>
      <c r="AJ574" s="17"/>
      <c r="AK574" s="17"/>
    </row>
    <row r="575">
      <c r="F575" s="17"/>
      <c r="G575" s="17"/>
      <c r="H575" s="17"/>
      <c r="I575" s="17"/>
      <c r="T575" s="17"/>
      <c r="U575" s="17"/>
      <c r="V575" s="17"/>
      <c r="W575" s="17"/>
      <c r="AH575" s="17"/>
      <c r="AI575" s="17"/>
      <c r="AJ575" s="17"/>
      <c r="AK575" s="17"/>
    </row>
    <row r="576">
      <c r="F576" s="17"/>
      <c r="G576" s="17"/>
      <c r="H576" s="17"/>
      <c r="I576" s="17"/>
      <c r="T576" s="17"/>
      <c r="U576" s="17"/>
      <c r="V576" s="17"/>
      <c r="W576" s="17"/>
      <c r="AH576" s="17"/>
      <c r="AI576" s="17"/>
      <c r="AJ576" s="17"/>
      <c r="AK576" s="17"/>
    </row>
    <row r="577">
      <c r="F577" s="17"/>
      <c r="G577" s="17"/>
      <c r="H577" s="17"/>
      <c r="I577" s="17"/>
      <c r="T577" s="17"/>
      <c r="U577" s="17"/>
      <c r="V577" s="17"/>
      <c r="W577" s="17"/>
      <c r="AH577" s="17"/>
      <c r="AI577" s="17"/>
      <c r="AJ577" s="17"/>
      <c r="AK577" s="17"/>
    </row>
    <row r="578">
      <c r="F578" s="17"/>
      <c r="G578" s="17"/>
      <c r="H578" s="17"/>
      <c r="I578" s="17"/>
      <c r="T578" s="17"/>
      <c r="U578" s="17"/>
      <c r="V578" s="17"/>
      <c r="W578" s="17"/>
      <c r="AH578" s="17"/>
      <c r="AI578" s="17"/>
      <c r="AJ578" s="17"/>
      <c r="AK578" s="17"/>
    </row>
    <row r="579">
      <c r="F579" s="17"/>
      <c r="G579" s="17"/>
      <c r="H579" s="17"/>
      <c r="I579" s="17"/>
      <c r="T579" s="17"/>
      <c r="U579" s="17"/>
      <c r="V579" s="17"/>
      <c r="W579" s="17"/>
      <c r="AH579" s="17"/>
      <c r="AI579" s="17"/>
      <c r="AJ579" s="17"/>
      <c r="AK579" s="17"/>
    </row>
    <row r="580">
      <c r="F580" s="17"/>
      <c r="G580" s="17"/>
      <c r="H580" s="17"/>
      <c r="I580" s="17"/>
      <c r="T580" s="17"/>
      <c r="U580" s="17"/>
      <c r="V580" s="17"/>
      <c r="W580" s="17"/>
      <c r="AH580" s="17"/>
      <c r="AI580" s="17"/>
      <c r="AJ580" s="17"/>
      <c r="AK580" s="17"/>
    </row>
    <row r="581">
      <c r="F581" s="17"/>
      <c r="G581" s="17"/>
      <c r="H581" s="17"/>
      <c r="I581" s="17"/>
      <c r="T581" s="17"/>
      <c r="U581" s="17"/>
      <c r="V581" s="17"/>
      <c r="W581" s="17"/>
      <c r="AH581" s="17"/>
      <c r="AI581" s="17"/>
      <c r="AJ581" s="17"/>
      <c r="AK581" s="17"/>
    </row>
    <row r="582">
      <c r="F582" s="17"/>
      <c r="G582" s="17"/>
      <c r="H582" s="17"/>
      <c r="I582" s="17"/>
      <c r="T582" s="17"/>
      <c r="U582" s="17"/>
      <c r="V582" s="17"/>
      <c r="W582" s="17"/>
      <c r="AH582" s="17"/>
      <c r="AI582" s="17"/>
      <c r="AJ582" s="17"/>
      <c r="AK582" s="17"/>
    </row>
    <row r="583">
      <c r="F583" s="17"/>
      <c r="G583" s="17"/>
      <c r="H583" s="17"/>
      <c r="I583" s="17"/>
      <c r="T583" s="17"/>
      <c r="U583" s="17"/>
      <c r="V583" s="17"/>
      <c r="W583" s="17"/>
      <c r="AH583" s="17"/>
      <c r="AI583" s="17"/>
      <c r="AJ583" s="17"/>
      <c r="AK583" s="17"/>
    </row>
    <row r="584">
      <c r="F584" s="17"/>
      <c r="G584" s="17"/>
      <c r="H584" s="17"/>
      <c r="I584" s="17"/>
      <c r="T584" s="17"/>
      <c r="U584" s="17"/>
      <c r="V584" s="17"/>
      <c r="W584" s="17"/>
      <c r="AH584" s="17"/>
      <c r="AI584" s="17"/>
      <c r="AJ584" s="17"/>
      <c r="AK584" s="17"/>
    </row>
    <row r="585">
      <c r="F585" s="17"/>
      <c r="G585" s="17"/>
      <c r="H585" s="17"/>
      <c r="I585" s="17"/>
      <c r="T585" s="17"/>
      <c r="U585" s="17"/>
      <c r="V585" s="17"/>
      <c r="W585" s="17"/>
      <c r="AH585" s="17"/>
      <c r="AI585" s="17"/>
      <c r="AJ585" s="17"/>
      <c r="AK585" s="17"/>
    </row>
    <row r="586">
      <c r="F586" s="17"/>
      <c r="G586" s="17"/>
      <c r="H586" s="17"/>
      <c r="I586" s="17"/>
      <c r="T586" s="17"/>
      <c r="U586" s="17"/>
      <c r="V586" s="17"/>
      <c r="W586" s="17"/>
      <c r="AH586" s="17"/>
      <c r="AI586" s="17"/>
      <c r="AJ586" s="17"/>
      <c r="AK586" s="17"/>
    </row>
    <row r="587">
      <c r="F587" s="17"/>
      <c r="G587" s="17"/>
      <c r="H587" s="17"/>
      <c r="I587" s="17"/>
      <c r="T587" s="17"/>
      <c r="U587" s="17"/>
      <c r="V587" s="17"/>
      <c r="W587" s="17"/>
      <c r="AH587" s="17"/>
      <c r="AI587" s="17"/>
      <c r="AJ587" s="17"/>
      <c r="AK587" s="17"/>
    </row>
    <row r="588">
      <c r="F588" s="17"/>
      <c r="G588" s="17"/>
      <c r="H588" s="17"/>
      <c r="I588" s="17"/>
      <c r="T588" s="17"/>
      <c r="U588" s="17"/>
      <c r="V588" s="17"/>
      <c r="W588" s="17"/>
      <c r="AH588" s="17"/>
      <c r="AI588" s="17"/>
      <c r="AJ588" s="17"/>
      <c r="AK588" s="17"/>
    </row>
    <row r="589">
      <c r="F589" s="17"/>
      <c r="G589" s="17"/>
      <c r="H589" s="17"/>
      <c r="I589" s="17"/>
      <c r="T589" s="17"/>
      <c r="U589" s="17"/>
      <c r="V589" s="17"/>
      <c r="W589" s="17"/>
      <c r="AH589" s="17"/>
      <c r="AI589" s="17"/>
      <c r="AJ589" s="17"/>
      <c r="AK589" s="17"/>
    </row>
    <row r="590">
      <c r="F590" s="17"/>
      <c r="G590" s="17"/>
      <c r="H590" s="17"/>
      <c r="I590" s="17"/>
      <c r="T590" s="17"/>
      <c r="U590" s="17"/>
      <c r="V590" s="17"/>
      <c r="W590" s="17"/>
      <c r="AH590" s="17"/>
      <c r="AI590" s="17"/>
      <c r="AJ590" s="17"/>
      <c r="AK590" s="17"/>
    </row>
    <row r="591">
      <c r="F591" s="17"/>
      <c r="G591" s="17"/>
      <c r="H591" s="17"/>
      <c r="I591" s="17"/>
      <c r="T591" s="17"/>
      <c r="U591" s="17"/>
      <c r="V591" s="17"/>
      <c r="W591" s="17"/>
      <c r="AH591" s="17"/>
      <c r="AI591" s="17"/>
      <c r="AJ591" s="17"/>
      <c r="AK591" s="17"/>
    </row>
    <row r="592">
      <c r="F592" s="17"/>
      <c r="G592" s="17"/>
      <c r="H592" s="17"/>
      <c r="I592" s="17"/>
      <c r="T592" s="17"/>
      <c r="U592" s="17"/>
      <c r="V592" s="17"/>
      <c r="W592" s="17"/>
      <c r="AH592" s="17"/>
      <c r="AI592" s="17"/>
      <c r="AJ592" s="17"/>
      <c r="AK592" s="17"/>
    </row>
    <row r="593">
      <c r="F593" s="17"/>
      <c r="G593" s="17"/>
      <c r="H593" s="17"/>
      <c r="I593" s="17"/>
      <c r="T593" s="17"/>
      <c r="U593" s="17"/>
      <c r="V593" s="17"/>
      <c r="W593" s="17"/>
      <c r="AH593" s="17"/>
      <c r="AI593" s="17"/>
      <c r="AJ593" s="17"/>
      <c r="AK593" s="17"/>
    </row>
    <row r="594">
      <c r="F594" s="17"/>
      <c r="G594" s="17"/>
      <c r="H594" s="17"/>
      <c r="I594" s="17"/>
      <c r="T594" s="17"/>
      <c r="U594" s="17"/>
      <c r="V594" s="17"/>
      <c r="W594" s="17"/>
      <c r="AH594" s="17"/>
      <c r="AI594" s="17"/>
      <c r="AJ594" s="17"/>
      <c r="AK594" s="17"/>
    </row>
    <row r="595">
      <c r="F595" s="17"/>
      <c r="G595" s="17"/>
      <c r="H595" s="17"/>
      <c r="I595" s="17"/>
      <c r="T595" s="17"/>
      <c r="U595" s="17"/>
      <c r="V595" s="17"/>
      <c r="W595" s="17"/>
      <c r="AH595" s="17"/>
      <c r="AI595" s="17"/>
      <c r="AJ595" s="17"/>
      <c r="AK595" s="17"/>
    </row>
    <row r="596">
      <c r="F596" s="17"/>
      <c r="G596" s="17"/>
      <c r="H596" s="17"/>
      <c r="I596" s="17"/>
      <c r="T596" s="17"/>
      <c r="U596" s="17"/>
      <c r="V596" s="17"/>
      <c r="W596" s="17"/>
      <c r="AH596" s="17"/>
      <c r="AI596" s="17"/>
      <c r="AJ596" s="17"/>
      <c r="AK596" s="17"/>
    </row>
    <row r="597">
      <c r="F597" s="17"/>
      <c r="G597" s="17"/>
      <c r="H597" s="17"/>
      <c r="I597" s="17"/>
      <c r="T597" s="17"/>
      <c r="U597" s="17"/>
      <c r="V597" s="17"/>
      <c r="W597" s="17"/>
      <c r="AH597" s="17"/>
      <c r="AI597" s="17"/>
      <c r="AJ597" s="17"/>
      <c r="AK597" s="17"/>
    </row>
    <row r="598">
      <c r="F598" s="17"/>
      <c r="G598" s="17"/>
      <c r="H598" s="17"/>
      <c r="I598" s="17"/>
      <c r="T598" s="17"/>
      <c r="U598" s="17"/>
      <c r="V598" s="17"/>
      <c r="W598" s="17"/>
      <c r="AH598" s="17"/>
      <c r="AI598" s="17"/>
      <c r="AJ598" s="17"/>
      <c r="AK598" s="17"/>
    </row>
    <row r="599">
      <c r="F599" s="17"/>
      <c r="G599" s="17"/>
      <c r="H599" s="17"/>
      <c r="I599" s="17"/>
      <c r="T599" s="17"/>
      <c r="U599" s="17"/>
      <c r="V599" s="17"/>
      <c r="W599" s="17"/>
      <c r="AH599" s="17"/>
      <c r="AI599" s="17"/>
      <c r="AJ599" s="17"/>
      <c r="AK599" s="17"/>
    </row>
    <row r="600">
      <c r="F600" s="17"/>
      <c r="G600" s="17"/>
      <c r="H600" s="17"/>
      <c r="I600" s="17"/>
      <c r="T600" s="17"/>
      <c r="U600" s="17"/>
      <c r="V600" s="17"/>
      <c r="W600" s="17"/>
      <c r="AH600" s="17"/>
      <c r="AI600" s="17"/>
      <c r="AJ600" s="17"/>
      <c r="AK600" s="17"/>
    </row>
    <row r="601">
      <c r="F601" s="17"/>
      <c r="G601" s="17"/>
      <c r="H601" s="17"/>
      <c r="I601" s="17"/>
      <c r="T601" s="17"/>
      <c r="U601" s="17"/>
      <c r="V601" s="17"/>
      <c r="W601" s="17"/>
      <c r="AH601" s="17"/>
      <c r="AI601" s="17"/>
      <c r="AJ601" s="17"/>
      <c r="AK601" s="17"/>
    </row>
    <row r="602">
      <c r="F602" s="17"/>
      <c r="G602" s="17"/>
      <c r="H602" s="17"/>
      <c r="I602" s="17"/>
      <c r="T602" s="17"/>
      <c r="U602" s="17"/>
      <c r="V602" s="17"/>
      <c r="W602" s="17"/>
      <c r="AH602" s="17"/>
      <c r="AI602" s="17"/>
      <c r="AJ602" s="17"/>
      <c r="AK602" s="17"/>
    </row>
    <row r="603">
      <c r="F603" s="17"/>
      <c r="G603" s="17"/>
      <c r="H603" s="17"/>
      <c r="I603" s="17"/>
      <c r="T603" s="17"/>
      <c r="U603" s="17"/>
      <c r="V603" s="17"/>
      <c r="W603" s="17"/>
      <c r="AH603" s="17"/>
      <c r="AI603" s="17"/>
      <c r="AJ603" s="17"/>
      <c r="AK603" s="17"/>
    </row>
    <row r="604">
      <c r="F604" s="17"/>
      <c r="G604" s="17"/>
      <c r="H604" s="17"/>
      <c r="I604" s="17"/>
      <c r="T604" s="17"/>
      <c r="U604" s="17"/>
      <c r="V604" s="17"/>
      <c r="W604" s="17"/>
      <c r="AH604" s="17"/>
      <c r="AI604" s="17"/>
      <c r="AJ604" s="17"/>
      <c r="AK604" s="17"/>
    </row>
    <row r="605">
      <c r="F605" s="17"/>
      <c r="G605" s="17"/>
      <c r="H605" s="17"/>
      <c r="I605" s="17"/>
      <c r="T605" s="17"/>
      <c r="U605" s="17"/>
      <c r="V605" s="17"/>
      <c r="W605" s="17"/>
      <c r="AH605" s="17"/>
      <c r="AI605" s="17"/>
      <c r="AJ605" s="17"/>
      <c r="AK605" s="17"/>
    </row>
    <row r="606">
      <c r="F606" s="17"/>
      <c r="G606" s="17"/>
      <c r="H606" s="17"/>
      <c r="I606" s="17"/>
      <c r="T606" s="17"/>
      <c r="U606" s="17"/>
      <c r="V606" s="17"/>
      <c r="W606" s="17"/>
      <c r="AH606" s="17"/>
      <c r="AI606" s="17"/>
      <c r="AJ606" s="17"/>
      <c r="AK606" s="17"/>
    </row>
    <row r="607">
      <c r="F607" s="17"/>
      <c r="G607" s="17"/>
      <c r="H607" s="17"/>
      <c r="I607" s="17"/>
      <c r="T607" s="17"/>
      <c r="U607" s="17"/>
      <c r="V607" s="17"/>
      <c r="W607" s="17"/>
      <c r="AH607" s="17"/>
      <c r="AI607" s="17"/>
      <c r="AJ607" s="17"/>
      <c r="AK607" s="17"/>
    </row>
    <row r="608">
      <c r="F608" s="17"/>
      <c r="G608" s="17"/>
      <c r="H608" s="17"/>
      <c r="I608" s="17"/>
      <c r="T608" s="17"/>
      <c r="U608" s="17"/>
      <c r="V608" s="17"/>
      <c r="W608" s="17"/>
      <c r="AH608" s="17"/>
      <c r="AI608" s="17"/>
      <c r="AJ608" s="17"/>
      <c r="AK608" s="17"/>
    </row>
    <row r="609">
      <c r="F609" s="17"/>
      <c r="G609" s="17"/>
      <c r="H609" s="17"/>
      <c r="I609" s="17"/>
      <c r="T609" s="17"/>
      <c r="U609" s="17"/>
      <c r="V609" s="17"/>
      <c r="W609" s="17"/>
      <c r="AH609" s="17"/>
      <c r="AI609" s="17"/>
      <c r="AJ609" s="17"/>
      <c r="AK609" s="17"/>
    </row>
    <row r="610">
      <c r="F610" s="17"/>
      <c r="G610" s="17"/>
      <c r="H610" s="17"/>
      <c r="I610" s="17"/>
      <c r="T610" s="17"/>
      <c r="U610" s="17"/>
      <c r="V610" s="17"/>
      <c r="W610" s="17"/>
      <c r="AH610" s="17"/>
      <c r="AI610" s="17"/>
      <c r="AJ610" s="17"/>
      <c r="AK610" s="17"/>
    </row>
    <row r="611">
      <c r="F611" s="17"/>
      <c r="G611" s="17"/>
      <c r="H611" s="17"/>
      <c r="I611" s="17"/>
      <c r="T611" s="17"/>
      <c r="U611" s="17"/>
      <c r="V611" s="17"/>
      <c r="W611" s="17"/>
      <c r="AH611" s="17"/>
      <c r="AI611" s="17"/>
      <c r="AJ611" s="17"/>
      <c r="AK611" s="17"/>
    </row>
    <row r="612">
      <c r="F612" s="17"/>
      <c r="G612" s="17"/>
      <c r="H612" s="17"/>
      <c r="I612" s="17"/>
      <c r="T612" s="17"/>
      <c r="U612" s="17"/>
      <c r="V612" s="17"/>
      <c r="W612" s="17"/>
      <c r="AH612" s="17"/>
      <c r="AI612" s="17"/>
      <c r="AJ612" s="17"/>
      <c r="AK612" s="17"/>
    </row>
    <row r="613">
      <c r="F613" s="17"/>
      <c r="G613" s="17"/>
      <c r="H613" s="17"/>
      <c r="I613" s="17"/>
      <c r="T613" s="17"/>
      <c r="U613" s="17"/>
      <c r="V613" s="17"/>
      <c r="W613" s="17"/>
      <c r="AH613" s="17"/>
      <c r="AI613" s="17"/>
      <c r="AJ613" s="17"/>
      <c r="AK613" s="17"/>
    </row>
    <row r="614">
      <c r="F614" s="17"/>
      <c r="G614" s="17"/>
      <c r="H614" s="17"/>
      <c r="I614" s="17"/>
      <c r="T614" s="17"/>
      <c r="U614" s="17"/>
      <c r="V614" s="17"/>
      <c r="W614" s="17"/>
      <c r="AH614" s="17"/>
      <c r="AI614" s="17"/>
      <c r="AJ614" s="17"/>
      <c r="AK614" s="17"/>
    </row>
    <row r="615">
      <c r="F615" s="17"/>
      <c r="G615" s="17"/>
      <c r="H615" s="17"/>
      <c r="I615" s="17"/>
      <c r="T615" s="17"/>
      <c r="U615" s="17"/>
      <c r="V615" s="17"/>
      <c r="W615" s="17"/>
      <c r="AH615" s="17"/>
      <c r="AI615" s="17"/>
      <c r="AJ615" s="17"/>
      <c r="AK615" s="17"/>
    </row>
    <row r="616">
      <c r="F616" s="17"/>
      <c r="G616" s="17"/>
      <c r="H616" s="17"/>
      <c r="I616" s="17"/>
      <c r="T616" s="17"/>
      <c r="U616" s="17"/>
      <c r="V616" s="17"/>
      <c r="W616" s="17"/>
      <c r="AH616" s="17"/>
      <c r="AI616" s="17"/>
      <c r="AJ616" s="17"/>
      <c r="AK616" s="17"/>
    </row>
    <row r="617">
      <c r="F617" s="17"/>
      <c r="G617" s="17"/>
      <c r="H617" s="17"/>
      <c r="I617" s="17"/>
      <c r="T617" s="17"/>
      <c r="U617" s="17"/>
      <c r="V617" s="17"/>
      <c r="W617" s="17"/>
      <c r="AH617" s="17"/>
      <c r="AI617" s="17"/>
      <c r="AJ617" s="17"/>
      <c r="AK617" s="17"/>
    </row>
    <row r="618">
      <c r="F618" s="17"/>
      <c r="G618" s="17"/>
      <c r="H618" s="17"/>
      <c r="I618" s="17"/>
      <c r="T618" s="17"/>
      <c r="U618" s="17"/>
      <c r="V618" s="17"/>
      <c r="W618" s="17"/>
      <c r="AH618" s="17"/>
      <c r="AI618" s="17"/>
      <c r="AJ618" s="17"/>
      <c r="AK618" s="17"/>
    </row>
    <row r="619">
      <c r="F619" s="17"/>
      <c r="G619" s="17"/>
      <c r="H619" s="17"/>
      <c r="I619" s="17"/>
      <c r="T619" s="17"/>
      <c r="U619" s="17"/>
      <c r="V619" s="17"/>
      <c r="W619" s="17"/>
      <c r="AH619" s="17"/>
      <c r="AI619" s="17"/>
      <c r="AJ619" s="17"/>
      <c r="AK619" s="17"/>
    </row>
    <row r="620">
      <c r="F620" s="17"/>
      <c r="G620" s="17"/>
      <c r="H620" s="17"/>
      <c r="I620" s="17"/>
      <c r="T620" s="17"/>
      <c r="U620" s="17"/>
      <c r="V620" s="17"/>
      <c r="W620" s="17"/>
      <c r="AH620" s="17"/>
      <c r="AI620" s="17"/>
      <c r="AJ620" s="17"/>
      <c r="AK620" s="17"/>
    </row>
    <row r="621">
      <c r="F621" s="17"/>
      <c r="G621" s="17"/>
      <c r="H621" s="17"/>
      <c r="I621" s="17"/>
      <c r="T621" s="17"/>
      <c r="U621" s="17"/>
      <c r="V621" s="17"/>
      <c r="W621" s="17"/>
      <c r="AH621" s="17"/>
      <c r="AI621" s="17"/>
      <c r="AJ621" s="17"/>
      <c r="AK621" s="17"/>
    </row>
    <row r="622">
      <c r="F622" s="17"/>
      <c r="G622" s="17"/>
      <c r="H622" s="17"/>
      <c r="I622" s="17"/>
      <c r="T622" s="17"/>
      <c r="U622" s="17"/>
      <c r="V622" s="17"/>
      <c r="W622" s="17"/>
      <c r="AH622" s="17"/>
      <c r="AI622" s="17"/>
      <c r="AJ622" s="17"/>
      <c r="AK622" s="17"/>
    </row>
    <row r="623">
      <c r="F623" s="17"/>
      <c r="G623" s="17"/>
      <c r="H623" s="17"/>
      <c r="I623" s="17"/>
      <c r="T623" s="17"/>
      <c r="U623" s="17"/>
      <c r="V623" s="17"/>
      <c r="W623" s="17"/>
      <c r="AH623" s="17"/>
      <c r="AI623" s="17"/>
      <c r="AJ623" s="17"/>
      <c r="AK623" s="17"/>
    </row>
    <row r="624">
      <c r="F624" s="17"/>
      <c r="G624" s="17"/>
      <c r="H624" s="17"/>
      <c r="I624" s="17"/>
      <c r="T624" s="17"/>
      <c r="U624" s="17"/>
      <c r="V624" s="17"/>
      <c r="W624" s="17"/>
      <c r="AH624" s="17"/>
      <c r="AI624" s="17"/>
      <c r="AJ624" s="17"/>
      <c r="AK624" s="17"/>
    </row>
    <row r="625">
      <c r="F625" s="17"/>
      <c r="G625" s="17"/>
      <c r="H625" s="17"/>
      <c r="I625" s="17"/>
      <c r="T625" s="17"/>
      <c r="U625" s="17"/>
      <c r="V625" s="17"/>
      <c r="W625" s="17"/>
      <c r="AH625" s="17"/>
      <c r="AI625" s="17"/>
      <c r="AJ625" s="17"/>
      <c r="AK625" s="17"/>
    </row>
    <row r="626">
      <c r="F626" s="17"/>
      <c r="G626" s="17"/>
      <c r="H626" s="17"/>
      <c r="I626" s="17"/>
      <c r="T626" s="17"/>
      <c r="U626" s="17"/>
      <c r="V626" s="17"/>
      <c r="W626" s="17"/>
      <c r="AH626" s="17"/>
      <c r="AI626" s="17"/>
      <c r="AJ626" s="17"/>
      <c r="AK626" s="17"/>
    </row>
    <row r="627">
      <c r="F627" s="17"/>
      <c r="G627" s="17"/>
      <c r="H627" s="17"/>
      <c r="I627" s="17"/>
      <c r="T627" s="17"/>
      <c r="U627" s="17"/>
      <c r="V627" s="17"/>
      <c r="W627" s="17"/>
      <c r="AH627" s="17"/>
      <c r="AI627" s="17"/>
      <c r="AJ627" s="17"/>
      <c r="AK627" s="17"/>
    </row>
    <row r="628">
      <c r="F628" s="17"/>
      <c r="G628" s="17"/>
      <c r="H628" s="17"/>
      <c r="I628" s="17"/>
      <c r="T628" s="17"/>
      <c r="U628" s="17"/>
      <c r="V628" s="17"/>
      <c r="W628" s="17"/>
      <c r="AH628" s="17"/>
      <c r="AI628" s="17"/>
      <c r="AJ628" s="17"/>
      <c r="AK628" s="17"/>
    </row>
    <row r="629">
      <c r="F629" s="17"/>
      <c r="G629" s="17"/>
      <c r="H629" s="17"/>
      <c r="I629" s="17"/>
      <c r="T629" s="17"/>
      <c r="U629" s="17"/>
      <c r="V629" s="17"/>
      <c r="W629" s="17"/>
      <c r="AH629" s="17"/>
      <c r="AI629" s="17"/>
      <c r="AJ629" s="17"/>
      <c r="AK629" s="17"/>
    </row>
    <row r="630">
      <c r="F630" s="17"/>
      <c r="G630" s="17"/>
      <c r="H630" s="17"/>
      <c r="I630" s="17"/>
      <c r="T630" s="17"/>
      <c r="U630" s="17"/>
      <c r="V630" s="17"/>
      <c r="W630" s="17"/>
      <c r="AH630" s="17"/>
      <c r="AI630" s="17"/>
      <c r="AJ630" s="17"/>
      <c r="AK630" s="17"/>
    </row>
    <row r="631">
      <c r="F631" s="17"/>
      <c r="G631" s="17"/>
      <c r="H631" s="17"/>
      <c r="I631" s="17"/>
      <c r="T631" s="17"/>
      <c r="U631" s="17"/>
      <c r="V631" s="17"/>
      <c r="W631" s="17"/>
      <c r="AH631" s="17"/>
      <c r="AI631" s="17"/>
      <c r="AJ631" s="17"/>
      <c r="AK631" s="17"/>
    </row>
    <row r="632">
      <c r="F632" s="17"/>
      <c r="G632" s="17"/>
      <c r="H632" s="17"/>
      <c r="I632" s="17"/>
      <c r="T632" s="17"/>
      <c r="U632" s="17"/>
      <c r="V632" s="17"/>
      <c r="W632" s="17"/>
      <c r="AH632" s="17"/>
      <c r="AI632" s="17"/>
      <c r="AJ632" s="17"/>
      <c r="AK632" s="17"/>
    </row>
    <row r="633">
      <c r="F633" s="17"/>
      <c r="G633" s="17"/>
      <c r="H633" s="17"/>
      <c r="I633" s="17"/>
      <c r="T633" s="17"/>
      <c r="U633" s="17"/>
      <c r="V633" s="17"/>
      <c r="W633" s="17"/>
      <c r="AH633" s="17"/>
      <c r="AI633" s="17"/>
      <c r="AJ633" s="17"/>
      <c r="AK633" s="17"/>
    </row>
    <row r="634">
      <c r="F634" s="17"/>
      <c r="G634" s="17"/>
      <c r="H634" s="17"/>
      <c r="I634" s="17"/>
      <c r="T634" s="17"/>
      <c r="U634" s="17"/>
      <c r="V634" s="17"/>
      <c r="W634" s="17"/>
      <c r="AH634" s="17"/>
      <c r="AI634" s="17"/>
      <c r="AJ634" s="17"/>
      <c r="AK634" s="17"/>
    </row>
    <row r="635">
      <c r="F635" s="17"/>
      <c r="G635" s="17"/>
      <c r="H635" s="17"/>
      <c r="I635" s="17"/>
      <c r="T635" s="17"/>
      <c r="U635" s="17"/>
      <c r="V635" s="17"/>
      <c r="W635" s="17"/>
      <c r="AH635" s="17"/>
      <c r="AI635" s="17"/>
      <c r="AJ635" s="17"/>
      <c r="AK635" s="17"/>
    </row>
    <row r="636">
      <c r="F636" s="17"/>
      <c r="G636" s="17"/>
      <c r="H636" s="17"/>
      <c r="I636" s="17"/>
      <c r="T636" s="17"/>
      <c r="U636" s="17"/>
      <c r="V636" s="17"/>
      <c r="W636" s="17"/>
      <c r="AH636" s="17"/>
      <c r="AI636" s="17"/>
      <c r="AJ636" s="17"/>
      <c r="AK636" s="17"/>
    </row>
    <row r="637">
      <c r="F637" s="17"/>
      <c r="G637" s="17"/>
      <c r="H637" s="17"/>
      <c r="I637" s="17"/>
      <c r="T637" s="17"/>
      <c r="U637" s="17"/>
      <c r="V637" s="17"/>
      <c r="W637" s="17"/>
      <c r="AH637" s="17"/>
      <c r="AI637" s="17"/>
      <c r="AJ637" s="17"/>
      <c r="AK637" s="17"/>
    </row>
    <row r="638">
      <c r="F638" s="17"/>
      <c r="G638" s="17"/>
      <c r="H638" s="17"/>
      <c r="I638" s="17"/>
      <c r="T638" s="17"/>
      <c r="U638" s="17"/>
      <c r="V638" s="17"/>
      <c r="W638" s="17"/>
      <c r="AH638" s="17"/>
      <c r="AI638" s="17"/>
      <c r="AJ638" s="17"/>
      <c r="AK638" s="17"/>
    </row>
    <row r="639">
      <c r="F639" s="17"/>
      <c r="G639" s="17"/>
      <c r="H639" s="17"/>
      <c r="I639" s="17"/>
      <c r="T639" s="17"/>
      <c r="U639" s="17"/>
      <c r="V639" s="17"/>
      <c r="W639" s="17"/>
      <c r="AH639" s="17"/>
      <c r="AI639" s="17"/>
      <c r="AJ639" s="17"/>
      <c r="AK639" s="17"/>
    </row>
    <row r="640">
      <c r="F640" s="17"/>
      <c r="G640" s="17"/>
      <c r="H640" s="17"/>
      <c r="I640" s="17"/>
      <c r="T640" s="17"/>
      <c r="U640" s="17"/>
      <c r="V640" s="17"/>
      <c r="W640" s="17"/>
      <c r="AH640" s="17"/>
      <c r="AI640" s="17"/>
      <c r="AJ640" s="17"/>
      <c r="AK640" s="17"/>
    </row>
    <row r="641">
      <c r="F641" s="17"/>
      <c r="G641" s="17"/>
      <c r="H641" s="17"/>
      <c r="I641" s="17"/>
      <c r="T641" s="17"/>
      <c r="U641" s="17"/>
      <c r="V641" s="17"/>
      <c r="W641" s="17"/>
      <c r="AH641" s="17"/>
      <c r="AI641" s="17"/>
      <c r="AJ641" s="17"/>
      <c r="AK641" s="17"/>
    </row>
    <row r="642">
      <c r="F642" s="17"/>
      <c r="G642" s="17"/>
      <c r="H642" s="17"/>
      <c r="I642" s="17"/>
      <c r="T642" s="17"/>
      <c r="U642" s="17"/>
      <c r="V642" s="17"/>
      <c r="W642" s="17"/>
      <c r="AH642" s="17"/>
      <c r="AI642" s="17"/>
      <c r="AJ642" s="17"/>
      <c r="AK642" s="17"/>
    </row>
    <row r="643">
      <c r="F643" s="17"/>
      <c r="G643" s="17"/>
      <c r="H643" s="17"/>
      <c r="I643" s="17"/>
      <c r="T643" s="17"/>
      <c r="U643" s="17"/>
      <c r="V643" s="17"/>
      <c r="W643" s="17"/>
      <c r="AH643" s="17"/>
      <c r="AI643" s="17"/>
      <c r="AJ643" s="17"/>
      <c r="AK643" s="17"/>
    </row>
    <row r="644">
      <c r="F644" s="17"/>
      <c r="G644" s="17"/>
      <c r="H644" s="17"/>
      <c r="I644" s="17"/>
      <c r="T644" s="17"/>
      <c r="U644" s="17"/>
      <c r="V644" s="17"/>
      <c r="W644" s="17"/>
      <c r="AH644" s="17"/>
      <c r="AI644" s="17"/>
      <c r="AJ644" s="17"/>
      <c r="AK644" s="17"/>
    </row>
    <row r="645">
      <c r="F645" s="17"/>
      <c r="G645" s="17"/>
      <c r="H645" s="17"/>
      <c r="I645" s="17"/>
      <c r="T645" s="17"/>
      <c r="U645" s="17"/>
      <c r="V645" s="17"/>
      <c r="W645" s="17"/>
      <c r="AH645" s="17"/>
      <c r="AI645" s="17"/>
      <c r="AJ645" s="17"/>
      <c r="AK645" s="17"/>
    </row>
    <row r="646">
      <c r="F646" s="17"/>
      <c r="G646" s="17"/>
      <c r="H646" s="17"/>
      <c r="I646" s="17"/>
      <c r="T646" s="17"/>
      <c r="U646" s="17"/>
      <c r="V646" s="17"/>
      <c r="W646" s="17"/>
      <c r="AH646" s="17"/>
      <c r="AI646" s="17"/>
      <c r="AJ646" s="17"/>
      <c r="AK646" s="17"/>
    </row>
    <row r="647">
      <c r="F647" s="17"/>
      <c r="G647" s="17"/>
      <c r="H647" s="17"/>
      <c r="I647" s="17"/>
      <c r="T647" s="17"/>
      <c r="U647" s="17"/>
      <c r="V647" s="17"/>
      <c r="W647" s="17"/>
      <c r="AH647" s="17"/>
      <c r="AI647" s="17"/>
      <c r="AJ647" s="17"/>
      <c r="AK647" s="17"/>
    </row>
    <row r="648">
      <c r="F648" s="17"/>
      <c r="G648" s="17"/>
      <c r="H648" s="17"/>
      <c r="I648" s="17"/>
      <c r="T648" s="17"/>
      <c r="U648" s="17"/>
      <c r="V648" s="17"/>
      <c r="W648" s="17"/>
      <c r="AH648" s="17"/>
      <c r="AI648" s="17"/>
      <c r="AJ648" s="17"/>
      <c r="AK648" s="17"/>
    </row>
    <row r="649">
      <c r="F649" s="17"/>
      <c r="G649" s="17"/>
      <c r="H649" s="17"/>
      <c r="I649" s="17"/>
      <c r="T649" s="17"/>
      <c r="U649" s="17"/>
      <c r="V649" s="17"/>
      <c r="W649" s="17"/>
      <c r="AH649" s="17"/>
      <c r="AI649" s="17"/>
      <c r="AJ649" s="17"/>
      <c r="AK649" s="17"/>
    </row>
    <row r="650">
      <c r="F650" s="17"/>
      <c r="G650" s="17"/>
      <c r="H650" s="17"/>
      <c r="I650" s="17"/>
      <c r="T650" s="17"/>
      <c r="U650" s="17"/>
      <c r="V650" s="17"/>
      <c r="W650" s="17"/>
      <c r="AH650" s="17"/>
      <c r="AI650" s="17"/>
      <c r="AJ650" s="17"/>
      <c r="AK650" s="17"/>
    </row>
    <row r="651">
      <c r="F651" s="17"/>
      <c r="G651" s="17"/>
      <c r="H651" s="17"/>
      <c r="I651" s="17"/>
      <c r="T651" s="17"/>
      <c r="U651" s="17"/>
      <c r="V651" s="17"/>
      <c r="W651" s="17"/>
      <c r="AH651" s="17"/>
      <c r="AI651" s="17"/>
      <c r="AJ651" s="17"/>
      <c r="AK651" s="17"/>
    </row>
    <row r="652">
      <c r="F652" s="17"/>
      <c r="G652" s="17"/>
      <c r="H652" s="17"/>
      <c r="I652" s="17"/>
      <c r="T652" s="17"/>
      <c r="U652" s="17"/>
      <c r="V652" s="17"/>
      <c r="W652" s="17"/>
      <c r="AH652" s="17"/>
      <c r="AI652" s="17"/>
      <c r="AJ652" s="17"/>
      <c r="AK652" s="17"/>
    </row>
    <row r="653">
      <c r="F653" s="17"/>
      <c r="G653" s="17"/>
      <c r="H653" s="17"/>
      <c r="I653" s="17"/>
      <c r="T653" s="17"/>
      <c r="U653" s="17"/>
      <c r="V653" s="17"/>
      <c r="W653" s="17"/>
      <c r="AH653" s="17"/>
      <c r="AI653" s="17"/>
      <c r="AJ653" s="17"/>
      <c r="AK653" s="17"/>
    </row>
    <row r="654">
      <c r="F654" s="17"/>
      <c r="G654" s="17"/>
      <c r="H654" s="17"/>
      <c r="I654" s="17"/>
      <c r="T654" s="17"/>
      <c r="U654" s="17"/>
      <c r="V654" s="17"/>
      <c r="W654" s="17"/>
      <c r="AH654" s="17"/>
      <c r="AI654" s="17"/>
      <c r="AJ654" s="17"/>
      <c r="AK654" s="17"/>
    </row>
    <row r="655">
      <c r="F655" s="17"/>
      <c r="G655" s="17"/>
      <c r="H655" s="17"/>
      <c r="I655" s="17"/>
      <c r="T655" s="17"/>
      <c r="U655" s="17"/>
      <c r="V655" s="17"/>
      <c r="W655" s="17"/>
      <c r="AH655" s="17"/>
      <c r="AI655" s="17"/>
      <c r="AJ655" s="17"/>
      <c r="AK655" s="17"/>
    </row>
    <row r="656">
      <c r="F656" s="17"/>
      <c r="G656" s="17"/>
      <c r="H656" s="17"/>
      <c r="I656" s="17"/>
      <c r="T656" s="17"/>
      <c r="U656" s="17"/>
      <c r="V656" s="17"/>
      <c r="W656" s="17"/>
      <c r="AH656" s="17"/>
      <c r="AI656" s="17"/>
      <c r="AJ656" s="17"/>
      <c r="AK656" s="17"/>
    </row>
    <row r="657">
      <c r="F657" s="17"/>
      <c r="G657" s="17"/>
      <c r="H657" s="17"/>
      <c r="I657" s="17"/>
      <c r="T657" s="17"/>
      <c r="U657" s="17"/>
      <c r="V657" s="17"/>
      <c r="W657" s="17"/>
      <c r="AH657" s="17"/>
      <c r="AI657" s="17"/>
      <c r="AJ657" s="17"/>
      <c r="AK657" s="17"/>
    </row>
    <row r="658">
      <c r="F658" s="17"/>
      <c r="G658" s="17"/>
      <c r="H658" s="17"/>
      <c r="I658" s="17"/>
      <c r="T658" s="17"/>
      <c r="U658" s="17"/>
      <c r="V658" s="17"/>
      <c r="W658" s="17"/>
      <c r="AH658" s="17"/>
      <c r="AI658" s="17"/>
      <c r="AJ658" s="17"/>
      <c r="AK658" s="17"/>
    </row>
    <row r="659">
      <c r="F659" s="17"/>
      <c r="G659" s="17"/>
      <c r="H659" s="17"/>
      <c r="I659" s="17"/>
      <c r="T659" s="17"/>
      <c r="U659" s="17"/>
      <c r="V659" s="17"/>
      <c r="W659" s="17"/>
      <c r="AH659" s="17"/>
      <c r="AI659" s="17"/>
      <c r="AJ659" s="17"/>
      <c r="AK659" s="17"/>
    </row>
    <row r="660">
      <c r="F660" s="17"/>
      <c r="G660" s="17"/>
      <c r="H660" s="17"/>
      <c r="I660" s="17"/>
      <c r="T660" s="17"/>
      <c r="U660" s="17"/>
      <c r="V660" s="17"/>
      <c r="W660" s="17"/>
      <c r="AH660" s="17"/>
      <c r="AI660" s="17"/>
      <c r="AJ660" s="17"/>
      <c r="AK660" s="17"/>
    </row>
    <row r="661">
      <c r="F661" s="17"/>
      <c r="G661" s="17"/>
      <c r="H661" s="17"/>
      <c r="I661" s="17"/>
      <c r="T661" s="17"/>
      <c r="U661" s="17"/>
      <c r="V661" s="17"/>
      <c r="W661" s="17"/>
      <c r="AH661" s="17"/>
      <c r="AI661" s="17"/>
      <c r="AJ661" s="17"/>
      <c r="AK661" s="17"/>
    </row>
    <row r="662">
      <c r="F662" s="17"/>
      <c r="G662" s="17"/>
      <c r="H662" s="17"/>
      <c r="I662" s="17"/>
      <c r="T662" s="17"/>
      <c r="U662" s="17"/>
      <c r="V662" s="17"/>
      <c r="W662" s="17"/>
      <c r="AH662" s="17"/>
      <c r="AI662" s="17"/>
      <c r="AJ662" s="17"/>
      <c r="AK662" s="17"/>
    </row>
    <row r="663">
      <c r="F663" s="17"/>
      <c r="G663" s="17"/>
      <c r="H663" s="17"/>
      <c r="I663" s="17"/>
      <c r="T663" s="17"/>
      <c r="U663" s="17"/>
      <c r="V663" s="17"/>
      <c r="W663" s="17"/>
      <c r="AH663" s="17"/>
      <c r="AI663" s="17"/>
      <c r="AJ663" s="17"/>
      <c r="AK663" s="17"/>
    </row>
    <row r="664">
      <c r="F664" s="17"/>
      <c r="G664" s="17"/>
      <c r="H664" s="17"/>
      <c r="I664" s="17"/>
      <c r="T664" s="17"/>
      <c r="U664" s="17"/>
      <c r="V664" s="17"/>
      <c r="W664" s="17"/>
      <c r="AH664" s="17"/>
      <c r="AI664" s="17"/>
      <c r="AJ664" s="17"/>
      <c r="AK664" s="17"/>
    </row>
    <row r="665">
      <c r="F665" s="17"/>
      <c r="G665" s="17"/>
      <c r="H665" s="17"/>
      <c r="I665" s="17"/>
      <c r="T665" s="17"/>
      <c r="U665" s="17"/>
      <c r="V665" s="17"/>
      <c r="W665" s="17"/>
      <c r="AH665" s="17"/>
      <c r="AI665" s="17"/>
      <c r="AJ665" s="17"/>
      <c r="AK665" s="17"/>
    </row>
    <row r="666">
      <c r="F666" s="17"/>
      <c r="G666" s="17"/>
      <c r="H666" s="17"/>
      <c r="I666" s="17"/>
      <c r="T666" s="17"/>
      <c r="U666" s="17"/>
      <c r="V666" s="17"/>
      <c r="W666" s="17"/>
      <c r="AH666" s="17"/>
      <c r="AI666" s="17"/>
      <c r="AJ666" s="17"/>
      <c r="AK666" s="17"/>
    </row>
    <row r="667">
      <c r="F667" s="17"/>
      <c r="G667" s="17"/>
      <c r="H667" s="17"/>
      <c r="I667" s="17"/>
      <c r="T667" s="17"/>
      <c r="U667" s="17"/>
      <c r="V667" s="17"/>
      <c r="W667" s="17"/>
      <c r="AH667" s="17"/>
      <c r="AI667" s="17"/>
      <c r="AJ667" s="17"/>
      <c r="AK667" s="17"/>
    </row>
    <row r="668">
      <c r="F668" s="17"/>
      <c r="G668" s="17"/>
      <c r="H668" s="17"/>
      <c r="I668" s="17"/>
      <c r="T668" s="17"/>
      <c r="U668" s="17"/>
      <c r="V668" s="17"/>
      <c r="W668" s="17"/>
      <c r="AH668" s="17"/>
      <c r="AI668" s="17"/>
      <c r="AJ668" s="17"/>
      <c r="AK668" s="17"/>
    </row>
    <row r="669">
      <c r="F669" s="17"/>
      <c r="G669" s="17"/>
      <c r="H669" s="17"/>
      <c r="I669" s="17"/>
      <c r="T669" s="17"/>
      <c r="U669" s="17"/>
      <c r="V669" s="17"/>
      <c r="W669" s="17"/>
      <c r="AH669" s="17"/>
      <c r="AI669" s="17"/>
      <c r="AJ669" s="17"/>
      <c r="AK669" s="17"/>
    </row>
    <row r="670">
      <c r="F670" s="17"/>
      <c r="G670" s="17"/>
      <c r="H670" s="17"/>
      <c r="I670" s="17"/>
      <c r="T670" s="17"/>
      <c r="U670" s="17"/>
      <c r="V670" s="17"/>
      <c r="W670" s="17"/>
      <c r="AH670" s="17"/>
      <c r="AI670" s="17"/>
      <c r="AJ670" s="17"/>
      <c r="AK670" s="17"/>
    </row>
    <row r="671">
      <c r="F671" s="17"/>
      <c r="G671" s="17"/>
      <c r="H671" s="17"/>
      <c r="I671" s="17"/>
      <c r="T671" s="17"/>
      <c r="U671" s="17"/>
      <c r="V671" s="17"/>
      <c r="W671" s="17"/>
      <c r="AH671" s="17"/>
      <c r="AI671" s="17"/>
      <c r="AJ671" s="17"/>
      <c r="AK671" s="17"/>
    </row>
    <row r="672">
      <c r="F672" s="17"/>
      <c r="G672" s="17"/>
      <c r="H672" s="17"/>
      <c r="I672" s="17"/>
      <c r="T672" s="17"/>
      <c r="U672" s="17"/>
      <c r="V672" s="17"/>
      <c r="W672" s="17"/>
      <c r="AH672" s="17"/>
      <c r="AI672" s="17"/>
      <c r="AJ672" s="17"/>
      <c r="AK672" s="17"/>
    </row>
    <row r="673">
      <c r="F673" s="17"/>
      <c r="G673" s="17"/>
      <c r="H673" s="17"/>
      <c r="I673" s="17"/>
      <c r="T673" s="17"/>
      <c r="U673" s="17"/>
      <c r="V673" s="17"/>
      <c r="W673" s="17"/>
      <c r="AH673" s="17"/>
      <c r="AI673" s="17"/>
      <c r="AJ673" s="17"/>
      <c r="AK673" s="17"/>
    </row>
    <row r="674">
      <c r="F674" s="17"/>
      <c r="G674" s="17"/>
      <c r="H674" s="17"/>
      <c r="I674" s="17"/>
      <c r="T674" s="17"/>
      <c r="U674" s="17"/>
      <c r="V674" s="17"/>
      <c r="W674" s="17"/>
      <c r="AH674" s="17"/>
      <c r="AI674" s="17"/>
      <c r="AJ674" s="17"/>
      <c r="AK674" s="17"/>
    </row>
    <row r="675">
      <c r="F675" s="17"/>
      <c r="G675" s="17"/>
      <c r="H675" s="17"/>
      <c r="I675" s="17"/>
      <c r="T675" s="17"/>
      <c r="U675" s="17"/>
      <c r="V675" s="17"/>
      <c r="W675" s="17"/>
      <c r="AH675" s="17"/>
      <c r="AI675" s="17"/>
      <c r="AJ675" s="17"/>
      <c r="AK675" s="17"/>
    </row>
    <row r="676">
      <c r="F676" s="17"/>
      <c r="G676" s="17"/>
      <c r="H676" s="17"/>
      <c r="I676" s="17"/>
      <c r="T676" s="17"/>
      <c r="U676" s="17"/>
      <c r="V676" s="17"/>
      <c r="W676" s="17"/>
      <c r="AH676" s="17"/>
      <c r="AI676" s="17"/>
      <c r="AJ676" s="17"/>
      <c r="AK676" s="17"/>
    </row>
    <row r="677">
      <c r="F677" s="17"/>
      <c r="G677" s="17"/>
      <c r="H677" s="17"/>
      <c r="I677" s="17"/>
      <c r="T677" s="17"/>
      <c r="U677" s="17"/>
      <c r="V677" s="17"/>
      <c r="W677" s="17"/>
      <c r="AH677" s="17"/>
      <c r="AI677" s="17"/>
      <c r="AJ677" s="17"/>
      <c r="AK677" s="17"/>
    </row>
    <row r="678">
      <c r="F678" s="17"/>
      <c r="G678" s="17"/>
      <c r="H678" s="17"/>
      <c r="I678" s="17"/>
      <c r="T678" s="17"/>
      <c r="U678" s="17"/>
      <c r="V678" s="17"/>
      <c r="W678" s="17"/>
      <c r="AH678" s="17"/>
      <c r="AI678" s="17"/>
      <c r="AJ678" s="17"/>
      <c r="AK678" s="17"/>
    </row>
    <row r="679">
      <c r="F679" s="17"/>
      <c r="G679" s="17"/>
      <c r="H679" s="17"/>
      <c r="I679" s="17"/>
      <c r="T679" s="17"/>
      <c r="U679" s="17"/>
      <c r="V679" s="17"/>
      <c r="W679" s="17"/>
      <c r="AH679" s="17"/>
      <c r="AI679" s="17"/>
      <c r="AJ679" s="17"/>
      <c r="AK679" s="17"/>
    </row>
    <row r="680">
      <c r="F680" s="17"/>
      <c r="G680" s="17"/>
      <c r="H680" s="17"/>
      <c r="I680" s="17"/>
      <c r="T680" s="17"/>
      <c r="U680" s="17"/>
      <c r="V680" s="17"/>
      <c r="W680" s="17"/>
      <c r="AH680" s="17"/>
      <c r="AI680" s="17"/>
      <c r="AJ680" s="17"/>
      <c r="AK680" s="17"/>
    </row>
    <row r="681">
      <c r="F681" s="17"/>
      <c r="G681" s="17"/>
      <c r="H681" s="17"/>
      <c r="I681" s="17"/>
      <c r="T681" s="17"/>
      <c r="U681" s="17"/>
      <c r="V681" s="17"/>
      <c r="W681" s="17"/>
      <c r="AH681" s="17"/>
      <c r="AI681" s="17"/>
      <c r="AJ681" s="17"/>
      <c r="AK681" s="17"/>
    </row>
    <row r="682">
      <c r="F682" s="17"/>
      <c r="G682" s="17"/>
      <c r="H682" s="17"/>
      <c r="I682" s="17"/>
      <c r="T682" s="17"/>
      <c r="U682" s="17"/>
      <c r="V682" s="17"/>
      <c r="W682" s="17"/>
      <c r="AH682" s="17"/>
      <c r="AI682" s="17"/>
      <c r="AJ682" s="17"/>
      <c r="AK682" s="17"/>
    </row>
    <row r="683">
      <c r="F683" s="17"/>
      <c r="G683" s="17"/>
      <c r="H683" s="17"/>
      <c r="I683" s="17"/>
      <c r="T683" s="17"/>
      <c r="U683" s="17"/>
      <c r="V683" s="17"/>
      <c r="W683" s="17"/>
      <c r="AH683" s="17"/>
      <c r="AI683" s="17"/>
      <c r="AJ683" s="17"/>
      <c r="AK683" s="17"/>
    </row>
    <row r="684">
      <c r="F684" s="17"/>
      <c r="G684" s="17"/>
      <c r="H684" s="17"/>
      <c r="I684" s="17"/>
      <c r="T684" s="17"/>
      <c r="U684" s="17"/>
      <c r="V684" s="17"/>
      <c r="W684" s="17"/>
      <c r="AH684" s="17"/>
      <c r="AI684" s="17"/>
      <c r="AJ684" s="17"/>
      <c r="AK684" s="17"/>
    </row>
    <row r="685">
      <c r="F685" s="17"/>
      <c r="G685" s="17"/>
      <c r="H685" s="17"/>
      <c r="I685" s="17"/>
      <c r="T685" s="17"/>
      <c r="U685" s="17"/>
      <c r="V685" s="17"/>
      <c r="W685" s="17"/>
      <c r="AH685" s="17"/>
      <c r="AI685" s="17"/>
      <c r="AJ685" s="17"/>
      <c r="AK685" s="17"/>
    </row>
    <row r="686">
      <c r="F686" s="17"/>
      <c r="G686" s="17"/>
      <c r="H686" s="17"/>
      <c r="I686" s="17"/>
      <c r="T686" s="17"/>
      <c r="U686" s="17"/>
      <c r="V686" s="17"/>
      <c r="W686" s="17"/>
      <c r="AH686" s="17"/>
      <c r="AI686" s="17"/>
      <c r="AJ686" s="17"/>
      <c r="AK686" s="17"/>
    </row>
    <row r="687">
      <c r="F687" s="17"/>
      <c r="G687" s="17"/>
      <c r="H687" s="17"/>
      <c r="I687" s="17"/>
      <c r="T687" s="17"/>
      <c r="U687" s="17"/>
      <c r="V687" s="17"/>
      <c r="W687" s="17"/>
      <c r="AH687" s="17"/>
      <c r="AI687" s="17"/>
      <c r="AJ687" s="17"/>
      <c r="AK687" s="17"/>
    </row>
    <row r="688">
      <c r="F688" s="17"/>
      <c r="G688" s="17"/>
      <c r="H688" s="17"/>
      <c r="I688" s="17"/>
      <c r="T688" s="17"/>
      <c r="U688" s="17"/>
      <c r="V688" s="17"/>
      <c r="W688" s="17"/>
      <c r="AH688" s="17"/>
      <c r="AI688" s="17"/>
      <c r="AJ688" s="17"/>
      <c r="AK688" s="17"/>
    </row>
    <row r="689">
      <c r="F689" s="17"/>
      <c r="G689" s="17"/>
      <c r="H689" s="17"/>
      <c r="I689" s="17"/>
      <c r="T689" s="17"/>
      <c r="U689" s="17"/>
      <c r="V689" s="17"/>
      <c r="W689" s="17"/>
      <c r="AH689" s="17"/>
      <c r="AI689" s="17"/>
      <c r="AJ689" s="17"/>
      <c r="AK689" s="17"/>
    </row>
    <row r="690">
      <c r="F690" s="17"/>
      <c r="G690" s="17"/>
      <c r="H690" s="17"/>
      <c r="I690" s="17"/>
      <c r="T690" s="17"/>
      <c r="U690" s="17"/>
      <c r="V690" s="17"/>
      <c r="W690" s="17"/>
      <c r="AH690" s="17"/>
      <c r="AI690" s="17"/>
      <c r="AJ690" s="17"/>
      <c r="AK690" s="17"/>
    </row>
    <row r="691">
      <c r="F691" s="17"/>
      <c r="G691" s="17"/>
      <c r="H691" s="17"/>
      <c r="I691" s="17"/>
      <c r="T691" s="17"/>
      <c r="U691" s="17"/>
      <c r="V691" s="17"/>
      <c r="W691" s="17"/>
      <c r="AH691" s="17"/>
      <c r="AI691" s="17"/>
      <c r="AJ691" s="17"/>
      <c r="AK691" s="17"/>
    </row>
    <row r="692">
      <c r="F692" s="17"/>
      <c r="G692" s="17"/>
      <c r="H692" s="17"/>
      <c r="I692" s="17"/>
      <c r="T692" s="17"/>
      <c r="U692" s="17"/>
      <c r="V692" s="17"/>
      <c r="W692" s="17"/>
      <c r="AH692" s="17"/>
      <c r="AI692" s="17"/>
      <c r="AJ692" s="17"/>
      <c r="AK692" s="17"/>
    </row>
    <row r="693">
      <c r="F693" s="17"/>
      <c r="G693" s="17"/>
      <c r="H693" s="17"/>
      <c r="I693" s="17"/>
      <c r="T693" s="17"/>
      <c r="U693" s="17"/>
      <c r="V693" s="17"/>
      <c r="W693" s="17"/>
      <c r="AH693" s="17"/>
      <c r="AI693" s="17"/>
      <c r="AJ693" s="17"/>
      <c r="AK693" s="17"/>
    </row>
    <row r="694">
      <c r="F694" s="17"/>
      <c r="G694" s="17"/>
      <c r="H694" s="17"/>
      <c r="I694" s="17"/>
      <c r="T694" s="17"/>
      <c r="U694" s="17"/>
      <c r="V694" s="17"/>
      <c r="W694" s="17"/>
      <c r="AH694" s="17"/>
      <c r="AI694" s="17"/>
      <c r="AJ694" s="17"/>
      <c r="AK694" s="17"/>
    </row>
    <row r="695">
      <c r="F695" s="17"/>
      <c r="G695" s="17"/>
      <c r="H695" s="17"/>
      <c r="I695" s="17"/>
      <c r="T695" s="17"/>
      <c r="U695" s="17"/>
      <c r="V695" s="17"/>
      <c r="W695" s="17"/>
      <c r="AH695" s="17"/>
      <c r="AI695" s="17"/>
      <c r="AJ695" s="17"/>
      <c r="AK695" s="17"/>
    </row>
    <row r="696">
      <c r="F696" s="17"/>
      <c r="G696" s="17"/>
      <c r="H696" s="17"/>
      <c r="I696" s="17"/>
      <c r="T696" s="17"/>
      <c r="U696" s="17"/>
      <c r="V696" s="17"/>
      <c r="W696" s="17"/>
      <c r="AH696" s="17"/>
      <c r="AI696" s="17"/>
      <c r="AJ696" s="17"/>
      <c r="AK696" s="17"/>
    </row>
    <row r="697">
      <c r="F697" s="17"/>
      <c r="G697" s="17"/>
      <c r="H697" s="17"/>
      <c r="I697" s="17"/>
      <c r="T697" s="17"/>
      <c r="U697" s="17"/>
      <c r="V697" s="17"/>
      <c r="W697" s="17"/>
      <c r="AH697" s="17"/>
      <c r="AI697" s="17"/>
      <c r="AJ697" s="17"/>
      <c r="AK697" s="17"/>
    </row>
    <row r="698">
      <c r="F698" s="17"/>
      <c r="G698" s="17"/>
      <c r="H698" s="17"/>
      <c r="I698" s="17"/>
      <c r="T698" s="17"/>
      <c r="U698" s="17"/>
      <c r="V698" s="17"/>
      <c r="W698" s="17"/>
      <c r="AH698" s="17"/>
      <c r="AI698" s="17"/>
      <c r="AJ698" s="17"/>
      <c r="AK698" s="17"/>
    </row>
    <row r="699">
      <c r="F699" s="17"/>
      <c r="G699" s="17"/>
      <c r="H699" s="17"/>
      <c r="I699" s="17"/>
      <c r="T699" s="17"/>
      <c r="U699" s="17"/>
      <c r="V699" s="17"/>
      <c r="W699" s="17"/>
      <c r="AH699" s="17"/>
      <c r="AI699" s="17"/>
      <c r="AJ699" s="17"/>
      <c r="AK699" s="17"/>
    </row>
    <row r="700">
      <c r="F700" s="17"/>
      <c r="G700" s="17"/>
      <c r="H700" s="17"/>
      <c r="I700" s="17"/>
      <c r="T700" s="17"/>
      <c r="U700" s="17"/>
      <c r="V700" s="17"/>
      <c r="W700" s="17"/>
      <c r="AH700" s="17"/>
      <c r="AI700" s="17"/>
      <c r="AJ700" s="17"/>
      <c r="AK700" s="17"/>
    </row>
    <row r="701">
      <c r="F701" s="17"/>
      <c r="G701" s="17"/>
      <c r="H701" s="17"/>
      <c r="I701" s="17"/>
      <c r="T701" s="17"/>
      <c r="U701" s="17"/>
      <c r="V701" s="17"/>
      <c r="W701" s="17"/>
      <c r="AH701" s="17"/>
      <c r="AI701" s="17"/>
      <c r="AJ701" s="17"/>
      <c r="AK701" s="17"/>
    </row>
    <row r="702">
      <c r="F702" s="17"/>
      <c r="G702" s="17"/>
      <c r="H702" s="17"/>
      <c r="I702" s="17"/>
      <c r="T702" s="17"/>
      <c r="U702" s="17"/>
      <c r="V702" s="17"/>
      <c r="W702" s="17"/>
      <c r="AH702" s="17"/>
      <c r="AI702" s="17"/>
      <c r="AJ702" s="17"/>
      <c r="AK702" s="17"/>
    </row>
    <row r="703">
      <c r="F703" s="17"/>
      <c r="G703" s="17"/>
      <c r="H703" s="17"/>
      <c r="I703" s="17"/>
      <c r="T703" s="17"/>
      <c r="U703" s="17"/>
      <c r="V703" s="17"/>
      <c r="W703" s="17"/>
      <c r="AH703" s="17"/>
      <c r="AI703" s="17"/>
      <c r="AJ703" s="17"/>
      <c r="AK703" s="17"/>
    </row>
    <row r="704">
      <c r="F704" s="17"/>
      <c r="G704" s="17"/>
      <c r="H704" s="17"/>
      <c r="I704" s="17"/>
      <c r="T704" s="17"/>
      <c r="U704" s="17"/>
      <c r="V704" s="17"/>
      <c r="W704" s="17"/>
      <c r="AH704" s="17"/>
      <c r="AI704" s="17"/>
      <c r="AJ704" s="17"/>
      <c r="AK704" s="17"/>
    </row>
    <row r="705">
      <c r="F705" s="17"/>
      <c r="G705" s="17"/>
      <c r="H705" s="17"/>
      <c r="I705" s="17"/>
      <c r="T705" s="17"/>
      <c r="U705" s="17"/>
      <c r="V705" s="17"/>
      <c r="W705" s="17"/>
      <c r="AH705" s="17"/>
      <c r="AI705" s="17"/>
      <c r="AJ705" s="17"/>
      <c r="AK705" s="17"/>
    </row>
    <row r="706">
      <c r="F706" s="17"/>
      <c r="G706" s="17"/>
      <c r="H706" s="17"/>
      <c r="I706" s="17"/>
      <c r="T706" s="17"/>
      <c r="U706" s="17"/>
      <c r="V706" s="17"/>
      <c r="W706" s="17"/>
      <c r="AH706" s="17"/>
      <c r="AI706" s="17"/>
      <c r="AJ706" s="17"/>
      <c r="AK706" s="17"/>
    </row>
    <row r="707">
      <c r="F707" s="17"/>
      <c r="G707" s="17"/>
      <c r="H707" s="17"/>
      <c r="I707" s="17"/>
      <c r="T707" s="17"/>
      <c r="U707" s="17"/>
      <c r="V707" s="17"/>
      <c r="W707" s="17"/>
      <c r="AH707" s="17"/>
      <c r="AI707" s="17"/>
      <c r="AJ707" s="17"/>
      <c r="AK707" s="17"/>
    </row>
    <row r="708">
      <c r="F708" s="17"/>
      <c r="G708" s="17"/>
      <c r="H708" s="17"/>
      <c r="I708" s="17"/>
      <c r="T708" s="17"/>
      <c r="U708" s="17"/>
      <c r="V708" s="17"/>
      <c r="W708" s="17"/>
      <c r="AH708" s="17"/>
      <c r="AI708" s="17"/>
      <c r="AJ708" s="17"/>
      <c r="AK708" s="17"/>
    </row>
    <row r="709">
      <c r="F709" s="17"/>
      <c r="G709" s="17"/>
      <c r="H709" s="17"/>
      <c r="I709" s="17"/>
      <c r="T709" s="17"/>
      <c r="U709" s="17"/>
      <c r="V709" s="17"/>
      <c r="W709" s="17"/>
      <c r="AH709" s="17"/>
      <c r="AI709" s="17"/>
      <c r="AJ709" s="17"/>
      <c r="AK709" s="17"/>
    </row>
    <row r="710">
      <c r="F710" s="17"/>
      <c r="G710" s="17"/>
      <c r="H710" s="17"/>
      <c r="I710" s="17"/>
      <c r="T710" s="17"/>
      <c r="U710" s="17"/>
      <c r="V710" s="17"/>
      <c r="W710" s="17"/>
      <c r="AH710" s="17"/>
      <c r="AI710" s="17"/>
      <c r="AJ710" s="17"/>
      <c r="AK710" s="17"/>
    </row>
    <row r="711">
      <c r="F711" s="17"/>
      <c r="G711" s="17"/>
      <c r="H711" s="17"/>
      <c r="I711" s="17"/>
      <c r="T711" s="17"/>
      <c r="U711" s="17"/>
      <c r="V711" s="17"/>
      <c r="W711" s="17"/>
      <c r="AH711" s="17"/>
      <c r="AI711" s="17"/>
      <c r="AJ711" s="17"/>
      <c r="AK711" s="17"/>
    </row>
    <row r="712">
      <c r="F712" s="17"/>
      <c r="G712" s="17"/>
      <c r="H712" s="17"/>
      <c r="I712" s="17"/>
      <c r="T712" s="17"/>
      <c r="U712" s="17"/>
      <c r="V712" s="17"/>
      <c r="W712" s="17"/>
      <c r="AH712" s="17"/>
      <c r="AI712" s="17"/>
      <c r="AJ712" s="17"/>
      <c r="AK712" s="17"/>
    </row>
    <row r="713">
      <c r="F713" s="17"/>
      <c r="G713" s="17"/>
      <c r="H713" s="17"/>
      <c r="I713" s="17"/>
      <c r="T713" s="17"/>
      <c r="U713" s="17"/>
      <c r="V713" s="17"/>
      <c r="W713" s="17"/>
      <c r="AH713" s="17"/>
      <c r="AI713" s="17"/>
      <c r="AJ713" s="17"/>
      <c r="AK713" s="17"/>
    </row>
    <row r="714">
      <c r="F714" s="17"/>
      <c r="G714" s="17"/>
      <c r="H714" s="17"/>
      <c r="I714" s="17"/>
      <c r="T714" s="17"/>
      <c r="U714" s="17"/>
      <c r="V714" s="17"/>
      <c r="W714" s="17"/>
      <c r="AH714" s="17"/>
      <c r="AI714" s="17"/>
      <c r="AJ714" s="17"/>
      <c r="AK714" s="17"/>
    </row>
    <row r="715">
      <c r="F715" s="17"/>
      <c r="G715" s="17"/>
      <c r="H715" s="17"/>
      <c r="I715" s="17"/>
      <c r="T715" s="17"/>
      <c r="U715" s="17"/>
      <c r="V715" s="17"/>
      <c r="W715" s="17"/>
      <c r="AH715" s="17"/>
      <c r="AI715" s="17"/>
      <c r="AJ715" s="17"/>
      <c r="AK715" s="17"/>
    </row>
    <row r="716">
      <c r="F716" s="17"/>
      <c r="G716" s="17"/>
      <c r="H716" s="17"/>
      <c r="I716" s="17"/>
      <c r="T716" s="17"/>
      <c r="U716" s="17"/>
      <c r="V716" s="17"/>
      <c r="W716" s="17"/>
      <c r="AH716" s="17"/>
      <c r="AI716" s="17"/>
      <c r="AJ716" s="17"/>
      <c r="AK716" s="17"/>
    </row>
    <row r="717">
      <c r="F717" s="17"/>
      <c r="G717" s="17"/>
      <c r="H717" s="17"/>
      <c r="I717" s="17"/>
      <c r="T717" s="17"/>
      <c r="U717" s="17"/>
      <c r="V717" s="17"/>
      <c r="W717" s="17"/>
      <c r="AH717" s="17"/>
      <c r="AI717" s="17"/>
      <c r="AJ717" s="17"/>
      <c r="AK717" s="17"/>
    </row>
    <row r="718">
      <c r="F718" s="17"/>
      <c r="G718" s="17"/>
      <c r="H718" s="17"/>
      <c r="I718" s="17"/>
      <c r="T718" s="17"/>
      <c r="U718" s="17"/>
      <c r="V718" s="17"/>
      <c r="W718" s="17"/>
      <c r="AH718" s="17"/>
      <c r="AI718" s="17"/>
      <c r="AJ718" s="17"/>
      <c r="AK718" s="17"/>
    </row>
    <row r="719">
      <c r="F719" s="17"/>
      <c r="G719" s="17"/>
      <c r="H719" s="17"/>
      <c r="I719" s="17"/>
      <c r="T719" s="17"/>
      <c r="U719" s="17"/>
      <c r="V719" s="17"/>
      <c r="W719" s="17"/>
      <c r="AH719" s="17"/>
      <c r="AI719" s="17"/>
      <c r="AJ719" s="17"/>
      <c r="AK719" s="17"/>
    </row>
    <row r="720">
      <c r="F720" s="17"/>
      <c r="G720" s="17"/>
      <c r="H720" s="17"/>
      <c r="I720" s="17"/>
      <c r="T720" s="17"/>
      <c r="U720" s="17"/>
      <c r="V720" s="17"/>
      <c r="W720" s="17"/>
      <c r="AH720" s="17"/>
      <c r="AI720" s="17"/>
      <c r="AJ720" s="17"/>
      <c r="AK720" s="17"/>
    </row>
    <row r="721">
      <c r="F721" s="17"/>
      <c r="G721" s="17"/>
      <c r="H721" s="17"/>
      <c r="I721" s="17"/>
      <c r="T721" s="17"/>
      <c r="U721" s="17"/>
      <c r="V721" s="17"/>
      <c r="W721" s="17"/>
      <c r="AH721" s="17"/>
      <c r="AI721" s="17"/>
      <c r="AJ721" s="17"/>
      <c r="AK721" s="17"/>
    </row>
    <row r="722">
      <c r="F722" s="17"/>
      <c r="G722" s="17"/>
      <c r="H722" s="17"/>
      <c r="I722" s="17"/>
      <c r="T722" s="17"/>
      <c r="U722" s="17"/>
      <c r="V722" s="17"/>
      <c r="W722" s="17"/>
      <c r="AH722" s="17"/>
      <c r="AI722" s="17"/>
      <c r="AJ722" s="17"/>
      <c r="AK722" s="17"/>
    </row>
    <row r="723">
      <c r="F723" s="17"/>
      <c r="G723" s="17"/>
      <c r="H723" s="17"/>
      <c r="I723" s="17"/>
      <c r="T723" s="17"/>
      <c r="U723" s="17"/>
      <c r="V723" s="17"/>
      <c r="W723" s="17"/>
      <c r="AH723" s="17"/>
      <c r="AI723" s="17"/>
      <c r="AJ723" s="17"/>
      <c r="AK723" s="17"/>
    </row>
    <row r="724">
      <c r="F724" s="17"/>
      <c r="G724" s="17"/>
      <c r="H724" s="17"/>
      <c r="I724" s="17"/>
      <c r="T724" s="17"/>
      <c r="U724" s="17"/>
      <c r="V724" s="17"/>
      <c r="W724" s="17"/>
      <c r="AH724" s="17"/>
      <c r="AI724" s="17"/>
      <c r="AJ724" s="17"/>
      <c r="AK724" s="17"/>
    </row>
    <row r="725">
      <c r="F725" s="17"/>
      <c r="G725" s="17"/>
      <c r="H725" s="17"/>
      <c r="I725" s="17"/>
      <c r="T725" s="17"/>
      <c r="U725" s="17"/>
      <c r="V725" s="17"/>
      <c r="W725" s="17"/>
      <c r="AH725" s="17"/>
      <c r="AI725" s="17"/>
      <c r="AJ725" s="17"/>
      <c r="AK725" s="17"/>
    </row>
    <row r="726">
      <c r="F726" s="17"/>
      <c r="G726" s="17"/>
      <c r="H726" s="17"/>
      <c r="I726" s="17"/>
      <c r="T726" s="17"/>
      <c r="U726" s="17"/>
      <c r="V726" s="17"/>
      <c r="W726" s="17"/>
      <c r="AH726" s="17"/>
      <c r="AI726" s="17"/>
      <c r="AJ726" s="17"/>
      <c r="AK726" s="17"/>
    </row>
    <row r="727">
      <c r="F727" s="17"/>
      <c r="G727" s="17"/>
      <c r="H727" s="17"/>
      <c r="I727" s="17"/>
      <c r="T727" s="17"/>
      <c r="U727" s="17"/>
      <c r="V727" s="17"/>
      <c r="W727" s="17"/>
      <c r="AH727" s="17"/>
      <c r="AI727" s="17"/>
      <c r="AJ727" s="17"/>
      <c r="AK727" s="17"/>
    </row>
    <row r="728">
      <c r="F728" s="17"/>
      <c r="G728" s="17"/>
      <c r="H728" s="17"/>
      <c r="I728" s="17"/>
      <c r="T728" s="17"/>
      <c r="U728" s="17"/>
      <c r="V728" s="17"/>
      <c r="W728" s="17"/>
      <c r="AH728" s="17"/>
      <c r="AI728" s="17"/>
      <c r="AJ728" s="17"/>
      <c r="AK728" s="17"/>
    </row>
    <row r="729">
      <c r="F729" s="17"/>
      <c r="G729" s="17"/>
      <c r="H729" s="17"/>
      <c r="I729" s="17"/>
      <c r="T729" s="17"/>
      <c r="U729" s="17"/>
      <c r="V729" s="17"/>
      <c r="W729" s="17"/>
      <c r="AH729" s="17"/>
      <c r="AI729" s="17"/>
      <c r="AJ729" s="17"/>
      <c r="AK729" s="17"/>
    </row>
    <row r="730">
      <c r="F730" s="17"/>
      <c r="G730" s="17"/>
      <c r="H730" s="17"/>
      <c r="I730" s="17"/>
      <c r="T730" s="17"/>
      <c r="U730" s="17"/>
      <c r="V730" s="17"/>
      <c r="W730" s="17"/>
      <c r="AH730" s="17"/>
      <c r="AI730" s="17"/>
      <c r="AJ730" s="17"/>
      <c r="AK730" s="17"/>
    </row>
    <row r="731">
      <c r="F731" s="17"/>
      <c r="G731" s="17"/>
      <c r="H731" s="17"/>
      <c r="I731" s="17"/>
      <c r="T731" s="17"/>
      <c r="U731" s="17"/>
      <c r="V731" s="17"/>
      <c r="W731" s="17"/>
      <c r="AH731" s="17"/>
      <c r="AI731" s="17"/>
      <c r="AJ731" s="17"/>
      <c r="AK731" s="17"/>
    </row>
    <row r="732">
      <c r="F732" s="17"/>
      <c r="G732" s="17"/>
      <c r="H732" s="17"/>
      <c r="I732" s="17"/>
      <c r="T732" s="17"/>
      <c r="U732" s="17"/>
      <c r="V732" s="17"/>
      <c r="W732" s="17"/>
      <c r="AH732" s="17"/>
      <c r="AI732" s="17"/>
      <c r="AJ732" s="17"/>
      <c r="AK732" s="17"/>
    </row>
    <row r="733">
      <c r="F733" s="17"/>
      <c r="G733" s="17"/>
      <c r="H733" s="17"/>
      <c r="I733" s="17"/>
      <c r="T733" s="17"/>
      <c r="U733" s="17"/>
      <c r="V733" s="17"/>
      <c r="W733" s="17"/>
      <c r="AH733" s="17"/>
      <c r="AI733" s="17"/>
      <c r="AJ733" s="17"/>
      <c r="AK733" s="17"/>
    </row>
    <row r="734">
      <c r="F734" s="17"/>
      <c r="G734" s="17"/>
      <c r="H734" s="17"/>
      <c r="I734" s="17"/>
      <c r="T734" s="17"/>
      <c r="U734" s="17"/>
      <c r="V734" s="17"/>
      <c r="W734" s="17"/>
      <c r="AH734" s="17"/>
      <c r="AI734" s="17"/>
      <c r="AJ734" s="17"/>
      <c r="AK734" s="17"/>
    </row>
    <row r="735">
      <c r="F735" s="17"/>
      <c r="G735" s="17"/>
      <c r="H735" s="17"/>
      <c r="I735" s="17"/>
      <c r="T735" s="17"/>
      <c r="U735" s="17"/>
      <c r="V735" s="17"/>
      <c r="W735" s="17"/>
      <c r="AH735" s="17"/>
      <c r="AI735" s="17"/>
      <c r="AJ735" s="17"/>
      <c r="AK735" s="17"/>
    </row>
    <row r="736">
      <c r="F736" s="17"/>
      <c r="G736" s="17"/>
      <c r="H736" s="17"/>
      <c r="I736" s="17"/>
      <c r="T736" s="17"/>
      <c r="U736" s="17"/>
      <c r="V736" s="17"/>
      <c r="W736" s="17"/>
      <c r="AH736" s="17"/>
      <c r="AI736" s="17"/>
      <c r="AJ736" s="17"/>
      <c r="AK736" s="17"/>
    </row>
    <row r="737">
      <c r="F737" s="17"/>
      <c r="G737" s="17"/>
      <c r="H737" s="17"/>
      <c r="I737" s="17"/>
      <c r="T737" s="17"/>
      <c r="U737" s="17"/>
      <c r="V737" s="17"/>
      <c r="W737" s="17"/>
      <c r="AH737" s="17"/>
      <c r="AI737" s="17"/>
      <c r="AJ737" s="17"/>
      <c r="AK737" s="17"/>
    </row>
    <row r="738">
      <c r="F738" s="17"/>
      <c r="G738" s="17"/>
      <c r="H738" s="17"/>
      <c r="I738" s="17"/>
      <c r="T738" s="17"/>
      <c r="U738" s="17"/>
      <c r="V738" s="17"/>
      <c r="W738" s="17"/>
      <c r="AH738" s="17"/>
      <c r="AI738" s="17"/>
      <c r="AJ738" s="17"/>
      <c r="AK738" s="17"/>
    </row>
    <row r="739">
      <c r="F739" s="17"/>
      <c r="G739" s="17"/>
      <c r="H739" s="17"/>
      <c r="I739" s="17"/>
      <c r="T739" s="17"/>
      <c r="U739" s="17"/>
      <c r="V739" s="17"/>
      <c r="W739" s="17"/>
      <c r="AH739" s="17"/>
      <c r="AI739" s="17"/>
      <c r="AJ739" s="17"/>
      <c r="AK739" s="17"/>
    </row>
    <row r="740">
      <c r="F740" s="17"/>
      <c r="G740" s="17"/>
      <c r="H740" s="17"/>
      <c r="I740" s="17"/>
      <c r="T740" s="17"/>
      <c r="U740" s="17"/>
      <c r="V740" s="17"/>
      <c r="W740" s="17"/>
      <c r="AH740" s="17"/>
      <c r="AI740" s="17"/>
      <c r="AJ740" s="17"/>
      <c r="AK740" s="17"/>
    </row>
    <row r="741">
      <c r="F741" s="17"/>
      <c r="G741" s="17"/>
      <c r="H741" s="17"/>
      <c r="I741" s="17"/>
      <c r="T741" s="17"/>
      <c r="U741" s="17"/>
      <c r="V741" s="17"/>
      <c r="W741" s="17"/>
      <c r="AH741" s="17"/>
      <c r="AI741" s="17"/>
      <c r="AJ741" s="17"/>
      <c r="AK741" s="17"/>
    </row>
    <row r="742">
      <c r="F742" s="17"/>
      <c r="G742" s="17"/>
      <c r="H742" s="17"/>
      <c r="I742" s="17"/>
      <c r="T742" s="17"/>
      <c r="U742" s="17"/>
      <c r="V742" s="17"/>
      <c r="W742" s="17"/>
      <c r="AH742" s="17"/>
      <c r="AI742" s="17"/>
      <c r="AJ742" s="17"/>
      <c r="AK742" s="17"/>
    </row>
    <row r="743">
      <c r="F743" s="17"/>
      <c r="G743" s="17"/>
      <c r="H743" s="17"/>
      <c r="I743" s="17"/>
      <c r="T743" s="17"/>
      <c r="U743" s="17"/>
      <c r="V743" s="17"/>
      <c r="W743" s="17"/>
      <c r="AH743" s="17"/>
      <c r="AI743" s="17"/>
      <c r="AJ743" s="17"/>
      <c r="AK743" s="17"/>
    </row>
    <row r="744">
      <c r="F744" s="17"/>
      <c r="G744" s="17"/>
      <c r="H744" s="17"/>
      <c r="I744" s="17"/>
      <c r="T744" s="17"/>
      <c r="U744" s="17"/>
      <c r="V744" s="17"/>
      <c r="W744" s="17"/>
      <c r="AH744" s="17"/>
      <c r="AI744" s="17"/>
      <c r="AJ744" s="17"/>
      <c r="AK744" s="17"/>
    </row>
    <row r="745">
      <c r="F745" s="17"/>
      <c r="G745" s="17"/>
      <c r="H745" s="17"/>
      <c r="I745" s="17"/>
      <c r="T745" s="17"/>
      <c r="U745" s="17"/>
      <c r="V745" s="17"/>
      <c r="W745" s="17"/>
      <c r="AH745" s="17"/>
      <c r="AI745" s="17"/>
      <c r="AJ745" s="17"/>
      <c r="AK745" s="17"/>
    </row>
    <row r="746">
      <c r="F746" s="17"/>
      <c r="G746" s="17"/>
      <c r="H746" s="17"/>
      <c r="I746" s="17"/>
      <c r="T746" s="17"/>
      <c r="U746" s="17"/>
      <c r="V746" s="17"/>
      <c r="W746" s="17"/>
      <c r="AH746" s="17"/>
      <c r="AI746" s="17"/>
      <c r="AJ746" s="17"/>
      <c r="AK746" s="17"/>
    </row>
    <row r="747">
      <c r="F747" s="17"/>
      <c r="G747" s="17"/>
      <c r="H747" s="17"/>
      <c r="I747" s="17"/>
      <c r="T747" s="17"/>
      <c r="U747" s="17"/>
      <c r="V747" s="17"/>
      <c r="W747" s="17"/>
      <c r="AH747" s="17"/>
      <c r="AI747" s="17"/>
      <c r="AJ747" s="17"/>
      <c r="AK747" s="17"/>
    </row>
    <row r="748">
      <c r="F748" s="17"/>
      <c r="G748" s="17"/>
      <c r="H748" s="17"/>
      <c r="I748" s="17"/>
      <c r="T748" s="17"/>
      <c r="U748" s="17"/>
      <c r="V748" s="17"/>
      <c r="W748" s="17"/>
      <c r="AH748" s="17"/>
      <c r="AI748" s="17"/>
      <c r="AJ748" s="17"/>
      <c r="AK748" s="17"/>
    </row>
    <row r="749">
      <c r="F749" s="17"/>
      <c r="G749" s="17"/>
      <c r="H749" s="17"/>
      <c r="I749" s="17"/>
      <c r="T749" s="17"/>
      <c r="U749" s="17"/>
      <c r="V749" s="17"/>
      <c r="W749" s="17"/>
      <c r="AH749" s="17"/>
      <c r="AI749" s="17"/>
      <c r="AJ749" s="17"/>
      <c r="AK749" s="17"/>
    </row>
    <row r="750">
      <c r="F750" s="17"/>
      <c r="G750" s="17"/>
      <c r="H750" s="17"/>
      <c r="I750" s="17"/>
      <c r="T750" s="17"/>
      <c r="U750" s="17"/>
      <c r="V750" s="17"/>
      <c r="W750" s="17"/>
      <c r="AH750" s="17"/>
      <c r="AI750" s="17"/>
      <c r="AJ750" s="17"/>
      <c r="AK750" s="17"/>
    </row>
    <row r="751">
      <c r="F751" s="17"/>
      <c r="G751" s="17"/>
      <c r="H751" s="17"/>
      <c r="I751" s="17"/>
      <c r="T751" s="17"/>
      <c r="U751" s="17"/>
      <c r="V751" s="17"/>
      <c r="W751" s="17"/>
      <c r="AH751" s="17"/>
      <c r="AI751" s="17"/>
      <c r="AJ751" s="17"/>
      <c r="AK751" s="17"/>
    </row>
    <row r="752">
      <c r="F752" s="17"/>
      <c r="G752" s="17"/>
      <c r="H752" s="17"/>
      <c r="I752" s="17"/>
      <c r="T752" s="17"/>
      <c r="U752" s="17"/>
      <c r="V752" s="17"/>
      <c r="W752" s="17"/>
      <c r="AH752" s="17"/>
      <c r="AI752" s="17"/>
      <c r="AJ752" s="17"/>
      <c r="AK752" s="17"/>
    </row>
    <row r="753">
      <c r="F753" s="17"/>
      <c r="G753" s="17"/>
      <c r="H753" s="17"/>
      <c r="I753" s="17"/>
      <c r="T753" s="17"/>
      <c r="U753" s="17"/>
      <c r="V753" s="17"/>
      <c r="W753" s="17"/>
      <c r="AH753" s="17"/>
      <c r="AI753" s="17"/>
      <c r="AJ753" s="17"/>
      <c r="AK753" s="17"/>
    </row>
    <row r="754">
      <c r="F754" s="17"/>
      <c r="G754" s="17"/>
      <c r="H754" s="17"/>
      <c r="I754" s="17"/>
      <c r="T754" s="17"/>
      <c r="U754" s="17"/>
      <c r="V754" s="17"/>
      <c r="W754" s="17"/>
      <c r="AH754" s="17"/>
      <c r="AI754" s="17"/>
      <c r="AJ754" s="17"/>
      <c r="AK754" s="17"/>
    </row>
    <row r="755">
      <c r="F755" s="17"/>
      <c r="G755" s="17"/>
      <c r="H755" s="17"/>
      <c r="I755" s="17"/>
      <c r="T755" s="17"/>
      <c r="U755" s="17"/>
      <c r="V755" s="17"/>
      <c r="W755" s="17"/>
      <c r="AH755" s="17"/>
      <c r="AI755" s="17"/>
      <c r="AJ755" s="17"/>
      <c r="AK755" s="17"/>
    </row>
    <row r="756">
      <c r="F756" s="17"/>
      <c r="G756" s="17"/>
      <c r="H756" s="17"/>
      <c r="I756" s="17"/>
      <c r="T756" s="17"/>
      <c r="U756" s="17"/>
      <c r="V756" s="17"/>
      <c r="W756" s="17"/>
      <c r="AH756" s="17"/>
      <c r="AI756" s="17"/>
      <c r="AJ756" s="17"/>
      <c r="AK756" s="17"/>
    </row>
    <row r="757">
      <c r="F757" s="17"/>
      <c r="G757" s="17"/>
      <c r="H757" s="17"/>
      <c r="I757" s="17"/>
      <c r="T757" s="17"/>
      <c r="U757" s="17"/>
      <c r="V757" s="17"/>
      <c r="W757" s="17"/>
      <c r="AH757" s="17"/>
      <c r="AI757" s="17"/>
      <c r="AJ757" s="17"/>
      <c r="AK757" s="17"/>
    </row>
    <row r="758">
      <c r="F758" s="17"/>
      <c r="G758" s="17"/>
      <c r="H758" s="17"/>
      <c r="I758" s="17"/>
      <c r="T758" s="17"/>
      <c r="U758" s="17"/>
      <c r="V758" s="17"/>
      <c r="W758" s="17"/>
      <c r="AH758" s="17"/>
      <c r="AI758" s="17"/>
      <c r="AJ758" s="17"/>
      <c r="AK758" s="17"/>
    </row>
    <row r="759">
      <c r="F759" s="17"/>
      <c r="G759" s="17"/>
      <c r="H759" s="17"/>
      <c r="I759" s="17"/>
      <c r="T759" s="17"/>
      <c r="U759" s="17"/>
      <c r="V759" s="17"/>
      <c r="W759" s="17"/>
      <c r="AH759" s="17"/>
      <c r="AI759" s="17"/>
      <c r="AJ759" s="17"/>
      <c r="AK759" s="17"/>
    </row>
    <row r="760">
      <c r="F760" s="17"/>
      <c r="G760" s="17"/>
      <c r="H760" s="17"/>
      <c r="I760" s="17"/>
      <c r="T760" s="17"/>
      <c r="U760" s="17"/>
      <c r="V760" s="17"/>
      <c r="W760" s="17"/>
      <c r="AH760" s="17"/>
      <c r="AI760" s="17"/>
      <c r="AJ760" s="17"/>
      <c r="AK760" s="17"/>
    </row>
    <row r="761">
      <c r="F761" s="17"/>
      <c r="G761" s="17"/>
      <c r="H761" s="17"/>
      <c r="I761" s="17"/>
      <c r="T761" s="17"/>
      <c r="U761" s="17"/>
      <c r="V761" s="17"/>
      <c r="W761" s="17"/>
      <c r="AH761" s="17"/>
      <c r="AI761" s="17"/>
      <c r="AJ761" s="17"/>
      <c r="AK761" s="17"/>
    </row>
    <row r="762">
      <c r="F762" s="17"/>
      <c r="G762" s="17"/>
      <c r="H762" s="17"/>
      <c r="I762" s="17"/>
      <c r="T762" s="17"/>
      <c r="U762" s="17"/>
      <c r="V762" s="17"/>
      <c r="W762" s="17"/>
      <c r="AH762" s="17"/>
      <c r="AI762" s="17"/>
      <c r="AJ762" s="17"/>
      <c r="AK762" s="17"/>
    </row>
    <row r="763">
      <c r="F763" s="17"/>
      <c r="G763" s="17"/>
      <c r="H763" s="17"/>
      <c r="I763" s="17"/>
      <c r="T763" s="17"/>
      <c r="U763" s="17"/>
      <c r="V763" s="17"/>
      <c r="W763" s="17"/>
      <c r="AH763" s="17"/>
      <c r="AI763" s="17"/>
      <c r="AJ763" s="17"/>
      <c r="AK763" s="17"/>
    </row>
    <row r="764">
      <c r="F764" s="17"/>
      <c r="G764" s="17"/>
      <c r="H764" s="17"/>
      <c r="I764" s="17"/>
      <c r="T764" s="17"/>
      <c r="U764" s="17"/>
      <c r="V764" s="17"/>
      <c r="W764" s="17"/>
      <c r="AH764" s="17"/>
      <c r="AI764" s="17"/>
      <c r="AJ764" s="17"/>
      <c r="AK764" s="17"/>
    </row>
    <row r="765">
      <c r="F765" s="17"/>
      <c r="G765" s="17"/>
      <c r="H765" s="17"/>
      <c r="I765" s="17"/>
      <c r="T765" s="17"/>
      <c r="U765" s="17"/>
      <c r="V765" s="17"/>
      <c r="W765" s="17"/>
      <c r="AH765" s="17"/>
      <c r="AI765" s="17"/>
      <c r="AJ765" s="17"/>
      <c r="AK765" s="17"/>
    </row>
    <row r="766">
      <c r="F766" s="17"/>
      <c r="G766" s="17"/>
      <c r="H766" s="17"/>
      <c r="I766" s="17"/>
      <c r="T766" s="17"/>
      <c r="U766" s="17"/>
      <c r="V766" s="17"/>
      <c r="W766" s="17"/>
      <c r="AH766" s="17"/>
      <c r="AI766" s="17"/>
      <c r="AJ766" s="17"/>
      <c r="AK766" s="17"/>
    </row>
    <row r="767">
      <c r="F767" s="17"/>
      <c r="G767" s="17"/>
      <c r="H767" s="17"/>
      <c r="I767" s="17"/>
      <c r="T767" s="17"/>
      <c r="U767" s="17"/>
      <c r="V767" s="17"/>
      <c r="W767" s="17"/>
      <c r="AH767" s="17"/>
      <c r="AI767" s="17"/>
      <c r="AJ767" s="17"/>
      <c r="AK767" s="17"/>
    </row>
    <row r="768">
      <c r="F768" s="17"/>
      <c r="G768" s="17"/>
      <c r="H768" s="17"/>
      <c r="I768" s="17"/>
      <c r="T768" s="17"/>
      <c r="U768" s="17"/>
      <c r="V768" s="17"/>
      <c r="W768" s="17"/>
      <c r="AH768" s="17"/>
      <c r="AI768" s="17"/>
      <c r="AJ768" s="17"/>
      <c r="AK768" s="17"/>
    </row>
    <row r="769">
      <c r="F769" s="17"/>
      <c r="G769" s="17"/>
      <c r="H769" s="17"/>
      <c r="I769" s="17"/>
      <c r="T769" s="17"/>
      <c r="U769" s="17"/>
      <c r="V769" s="17"/>
      <c r="W769" s="17"/>
      <c r="AH769" s="17"/>
      <c r="AI769" s="17"/>
      <c r="AJ769" s="17"/>
      <c r="AK769" s="17"/>
    </row>
    <row r="770">
      <c r="F770" s="17"/>
      <c r="G770" s="17"/>
      <c r="H770" s="17"/>
      <c r="I770" s="17"/>
      <c r="T770" s="17"/>
      <c r="U770" s="17"/>
      <c r="V770" s="17"/>
      <c r="W770" s="17"/>
      <c r="AH770" s="17"/>
      <c r="AI770" s="17"/>
      <c r="AJ770" s="17"/>
      <c r="AK770" s="17"/>
    </row>
    <row r="771">
      <c r="F771" s="17"/>
      <c r="G771" s="17"/>
      <c r="H771" s="17"/>
      <c r="I771" s="17"/>
      <c r="T771" s="17"/>
      <c r="U771" s="17"/>
      <c r="V771" s="17"/>
      <c r="W771" s="17"/>
      <c r="AH771" s="17"/>
      <c r="AI771" s="17"/>
      <c r="AJ771" s="17"/>
      <c r="AK771" s="17"/>
    </row>
    <row r="772">
      <c r="F772" s="17"/>
      <c r="G772" s="17"/>
      <c r="H772" s="17"/>
      <c r="I772" s="17"/>
      <c r="T772" s="17"/>
      <c r="U772" s="17"/>
      <c r="V772" s="17"/>
      <c r="W772" s="17"/>
      <c r="AH772" s="17"/>
      <c r="AI772" s="17"/>
      <c r="AJ772" s="17"/>
      <c r="AK772" s="17"/>
    </row>
    <row r="773">
      <c r="F773" s="17"/>
      <c r="G773" s="17"/>
      <c r="H773" s="17"/>
      <c r="I773" s="17"/>
      <c r="T773" s="17"/>
      <c r="U773" s="17"/>
      <c r="V773" s="17"/>
      <c r="W773" s="17"/>
      <c r="AH773" s="17"/>
      <c r="AI773" s="17"/>
      <c r="AJ773" s="17"/>
      <c r="AK773" s="17"/>
    </row>
    <row r="774">
      <c r="F774" s="17"/>
      <c r="G774" s="17"/>
      <c r="H774" s="17"/>
      <c r="I774" s="17"/>
      <c r="T774" s="17"/>
      <c r="U774" s="17"/>
      <c r="V774" s="17"/>
      <c r="W774" s="17"/>
      <c r="AH774" s="17"/>
      <c r="AI774" s="17"/>
      <c r="AJ774" s="17"/>
      <c r="AK774" s="17"/>
    </row>
    <row r="775">
      <c r="F775" s="17"/>
      <c r="G775" s="17"/>
      <c r="H775" s="17"/>
      <c r="I775" s="17"/>
      <c r="T775" s="17"/>
      <c r="U775" s="17"/>
      <c r="V775" s="17"/>
      <c r="W775" s="17"/>
      <c r="AH775" s="17"/>
      <c r="AI775" s="17"/>
      <c r="AJ775" s="17"/>
      <c r="AK775" s="17"/>
    </row>
    <row r="776">
      <c r="F776" s="17"/>
      <c r="G776" s="17"/>
      <c r="H776" s="17"/>
      <c r="I776" s="17"/>
      <c r="T776" s="17"/>
      <c r="U776" s="17"/>
      <c r="V776" s="17"/>
      <c r="W776" s="17"/>
      <c r="AH776" s="17"/>
      <c r="AI776" s="17"/>
      <c r="AJ776" s="17"/>
      <c r="AK776" s="17"/>
    </row>
    <row r="777">
      <c r="F777" s="17"/>
      <c r="G777" s="17"/>
      <c r="H777" s="17"/>
      <c r="I777" s="17"/>
      <c r="T777" s="17"/>
      <c r="U777" s="17"/>
      <c r="V777" s="17"/>
      <c r="W777" s="17"/>
      <c r="AH777" s="17"/>
      <c r="AI777" s="17"/>
      <c r="AJ777" s="17"/>
      <c r="AK777" s="17"/>
    </row>
    <row r="778">
      <c r="F778" s="17"/>
      <c r="G778" s="17"/>
      <c r="H778" s="17"/>
      <c r="I778" s="17"/>
      <c r="T778" s="17"/>
      <c r="U778" s="17"/>
      <c r="V778" s="17"/>
      <c r="W778" s="17"/>
      <c r="AH778" s="17"/>
      <c r="AI778" s="17"/>
      <c r="AJ778" s="17"/>
      <c r="AK778" s="17"/>
    </row>
    <row r="779">
      <c r="F779" s="17"/>
      <c r="G779" s="17"/>
      <c r="H779" s="17"/>
      <c r="I779" s="17"/>
      <c r="T779" s="17"/>
      <c r="U779" s="17"/>
      <c r="V779" s="17"/>
      <c r="W779" s="17"/>
      <c r="AH779" s="17"/>
      <c r="AI779" s="17"/>
      <c r="AJ779" s="17"/>
      <c r="AK779" s="17"/>
    </row>
    <row r="780">
      <c r="F780" s="17"/>
      <c r="G780" s="17"/>
      <c r="H780" s="17"/>
      <c r="I780" s="17"/>
      <c r="T780" s="17"/>
      <c r="U780" s="17"/>
      <c r="V780" s="17"/>
      <c r="W780" s="17"/>
      <c r="AH780" s="17"/>
      <c r="AI780" s="17"/>
      <c r="AJ780" s="17"/>
      <c r="AK780" s="17"/>
    </row>
    <row r="781">
      <c r="F781" s="17"/>
      <c r="G781" s="17"/>
      <c r="H781" s="17"/>
      <c r="I781" s="17"/>
      <c r="T781" s="17"/>
      <c r="U781" s="17"/>
      <c r="V781" s="17"/>
      <c r="W781" s="17"/>
      <c r="AH781" s="17"/>
      <c r="AI781" s="17"/>
      <c r="AJ781" s="17"/>
      <c r="AK781" s="17"/>
    </row>
    <row r="782">
      <c r="F782" s="17"/>
      <c r="G782" s="17"/>
      <c r="H782" s="17"/>
      <c r="I782" s="17"/>
      <c r="T782" s="17"/>
      <c r="U782" s="17"/>
      <c r="V782" s="17"/>
      <c r="W782" s="17"/>
      <c r="AH782" s="17"/>
      <c r="AI782" s="17"/>
      <c r="AJ782" s="17"/>
      <c r="AK782" s="17"/>
    </row>
    <row r="783">
      <c r="F783" s="17"/>
      <c r="G783" s="17"/>
      <c r="H783" s="17"/>
      <c r="I783" s="17"/>
      <c r="T783" s="17"/>
      <c r="U783" s="17"/>
      <c r="V783" s="17"/>
      <c r="W783" s="17"/>
      <c r="AH783" s="17"/>
      <c r="AI783" s="17"/>
      <c r="AJ783" s="17"/>
      <c r="AK783" s="17"/>
    </row>
    <row r="784">
      <c r="F784" s="17"/>
      <c r="G784" s="17"/>
      <c r="H784" s="17"/>
      <c r="I784" s="17"/>
      <c r="T784" s="17"/>
      <c r="U784" s="17"/>
      <c r="V784" s="17"/>
      <c r="W784" s="17"/>
      <c r="AH784" s="17"/>
      <c r="AI784" s="17"/>
      <c r="AJ784" s="17"/>
      <c r="AK784" s="17"/>
    </row>
    <row r="785">
      <c r="F785" s="17"/>
      <c r="G785" s="17"/>
      <c r="H785" s="17"/>
      <c r="I785" s="17"/>
      <c r="T785" s="17"/>
      <c r="U785" s="17"/>
      <c r="V785" s="17"/>
      <c r="W785" s="17"/>
      <c r="AH785" s="17"/>
      <c r="AI785" s="17"/>
      <c r="AJ785" s="17"/>
      <c r="AK785" s="17"/>
    </row>
    <row r="786">
      <c r="F786" s="17"/>
      <c r="G786" s="17"/>
      <c r="H786" s="17"/>
      <c r="I786" s="17"/>
      <c r="T786" s="17"/>
      <c r="U786" s="17"/>
      <c r="V786" s="17"/>
      <c r="W786" s="17"/>
      <c r="AH786" s="17"/>
      <c r="AI786" s="17"/>
      <c r="AJ786" s="17"/>
      <c r="AK786" s="17"/>
    </row>
    <row r="787">
      <c r="F787" s="17"/>
      <c r="G787" s="17"/>
      <c r="H787" s="17"/>
      <c r="I787" s="17"/>
      <c r="T787" s="17"/>
      <c r="U787" s="17"/>
      <c r="V787" s="17"/>
      <c r="W787" s="17"/>
      <c r="AH787" s="17"/>
      <c r="AI787" s="17"/>
      <c r="AJ787" s="17"/>
      <c r="AK787" s="17"/>
    </row>
    <row r="788">
      <c r="F788" s="17"/>
      <c r="G788" s="17"/>
      <c r="H788" s="17"/>
      <c r="I788" s="17"/>
      <c r="T788" s="17"/>
      <c r="U788" s="17"/>
      <c r="V788" s="17"/>
      <c r="W788" s="17"/>
      <c r="AH788" s="17"/>
      <c r="AI788" s="17"/>
      <c r="AJ788" s="17"/>
      <c r="AK788" s="17"/>
    </row>
    <row r="789">
      <c r="F789" s="17"/>
      <c r="G789" s="17"/>
      <c r="H789" s="17"/>
      <c r="I789" s="17"/>
      <c r="T789" s="17"/>
      <c r="U789" s="17"/>
      <c r="V789" s="17"/>
      <c r="W789" s="17"/>
      <c r="AH789" s="17"/>
      <c r="AI789" s="17"/>
      <c r="AJ789" s="17"/>
      <c r="AK789" s="17"/>
    </row>
    <row r="790">
      <c r="F790" s="17"/>
      <c r="G790" s="17"/>
      <c r="H790" s="17"/>
      <c r="I790" s="17"/>
      <c r="T790" s="17"/>
      <c r="U790" s="17"/>
      <c r="V790" s="17"/>
      <c r="W790" s="17"/>
      <c r="AH790" s="17"/>
      <c r="AI790" s="17"/>
      <c r="AJ790" s="17"/>
      <c r="AK790" s="17"/>
    </row>
    <row r="791">
      <c r="F791" s="17"/>
      <c r="G791" s="17"/>
      <c r="H791" s="17"/>
      <c r="I791" s="17"/>
      <c r="T791" s="17"/>
      <c r="U791" s="17"/>
      <c r="V791" s="17"/>
      <c r="W791" s="17"/>
      <c r="AH791" s="17"/>
      <c r="AI791" s="17"/>
      <c r="AJ791" s="17"/>
      <c r="AK791" s="17"/>
    </row>
    <row r="792">
      <c r="F792" s="17"/>
      <c r="G792" s="17"/>
      <c r="H792" s="17"/>
      <c r="I792" s="17"/>
      <c r="T792" s="17"/>
      <c r="U792" s="17"/>
      <c r="V792" s="17"/>
      <c r="W792" s="17"/>
      <c r="AH792" s="17"/>
      <c r="AI792" s="17"/>
      <c r="AJ792" s="17"/>
      <c r="AK792" s="17"/>
    </row>
    <row r="793">
      <c r="F793" s="17"/>
      <c r="G793" s="17"/>
      <c r="H793" s="17"/>
      <c r="I793" s="17"/>
      <c r="T793" s="17"/>
      <c r="U793" s="17"/>
      <c r="V793" s="17"/>
      <c r="W793" s="17"/>
      <c r="AH793" s="17"/>
      <c r="AI793" s="17"/>
      <c r="AJ793" s="17"/>
      <c r="AK793" s="17"/>
    </row>
    <row r="794">
      <c r="F794" s="17"/>
      <c r="G794" s="17"/>
      <c r="H794" s="17"/>
      <c r="I794" s="17"/>
      <c r="T794" s="17"/>
      <c r="U794" s="17"/>
      <c r="V794" s="17"/>
      <c r="W794" s="17"/>
      <c r="AH794" s="17"/>
      <c r="AI794" s="17"/>
      <c r="AJ794" s="17"/>
      <c r="AK794" s="17"/>
    </row>
    <row r="795">
      <c r="F795" s="17"/>
      <c r="G795" s="17"/>
      <c r="H795" s="17"/>
      <c r="I795" s="17"/>
      <c r="T795" s="17"/>
      <c r="U795" s="17"/>
      <c r="V795" s="17"/>
      <c r="W795" s="17"/>
      <c r="AH795" s="17"/>
      <c r="AI795" s="17"/>
      <c r="AJ795" s="17"/>
      <c r="AK795" s="17"/>
    </row>
    <row r="796">
      <c r="F796" s="17"/>
      <c r="G796" s="17"/>
      <c r="H796" s="17"/>
      <c r="I796" s="17"/>
      <c r="T796" s="17"/>
      <c r="U796" s="17"/>
      <c r="V796" s="17"/>
      <c r="W796" s="17"/>
      <c r="AH796" s="17"/>
      <c r="AI796" s="17"/>
      <c r="AJ796" s="17"/>
      <c r="AK796" s="17"/>
    </row>
    <row r="797">
      <c r="F797" s="17"/>
      <c r="G797" s="17"/>
      <c r="H797" s="17"/>
      <c r="I797" s="17"/>
      <c r="T797" s="17"/>
      <c r="U797" s="17"/>
      <c r="V797" s="17"/>
      <c r="W797" s="17"/>
      <c r="AH797" s="17"/>
      <c r="AI797" s="17"/>
      <c r="AJ797" s="17"/>
      <c r="AK797" s="17"/>
    </row>
    <row r="798">
      <c r="F798" s="17"/>
      <c r="G798" s="17"/>
      <c r="H798" s="17"/>
      <c r="I798" s="17"/>
      <c r="T798" s="17"/>
      <c r="U798" s="17"/>
      <c r="V798" s="17"/>
      <c r="W798" s="17"/>
      <c r="AH798" s="17"/>
      <c r="AI798" s="17"/>
      <c r="AJ798" s="17"/>
      <c r="AK798" s="17"/>
    </row>
    <row r="799">
      <c r="F799" s="17"/>
      <c r="G799" s="17"/>
      <c r="H799" s="17"/>
      <c r="I799" s="17"/>
      <c r="T799" s="17"/>
      <c r="U799" s="17"/>
      <c r="V799" s="17"/>
      <c r="W799" s="17"/>
      <c r="AH799" s="17"/>
      <c r="AI799" s="17"/>
      <c r="AJ799" s="17"/>
      <c r="AK799" s="17"/>
    </row>
    <row r="800">
      <c r="F800" s="17"/>
      <c r="G800" s="17"/>
      <c r="H800" s="17"/>
      <c r="I800" s="17"/>
      <c r="T800" s="17"/>
      <c r="U800" s="17"/>
      <c r="V800" s="17"/>
      <c r="W800" s="17"/>
      <c r="AH800" s="17"/>
      <c r="AI800" s="17"/>
      <c r="AJ800" s="17"/>
      <c r="AK800" s="17"/>
    </row>
    <row r="801">
      <c r="F801" s="17"/>
      <c r="G801" s="17"/>
      <c r="H801" s="17"/>
      <c r="I801" s="17"/>
      <c r="T801" s="17"/>
      <c r="U801" s="17"/>
      <c r="V801" s="17"/>
      <c r="W801" s="17"/>
      <c r="AH801" s="17"/>
      <c r="AI801" s="17"/>
      <c r="AJ801" s="17"/>
      <c r="AK801" s="17"/>
    </row>
    <row r="802">
      <c r="F802" s="17"/>
      <c r="G802" s="17"/>
      <c r="H802" s="17"/>
      <c r="I802" s="17"/>
      <c r="T802" s="17"/>
      <c r="U802" s="17"/>
      <c r="V802" s="17"/>
      <c r="W802" s="17"/>
      <c r="AH802" s="17"/>
      <c r="AI802" s="17"/>
      <c r="AJ802" s="17"/>
      <c r="AK802" s="17"/>
    </row>
    <row r="803">
      <c r="F803" s="17"/>
      <c r="G803" s="17"/>
      <c r="H803" s="17"/>
      <c r="I803" s="17"/>
      <c r="T803" s="17"/>
      <c r="U803" s="17"/>
      <c r="V803" s="17"/>
      <c r="W803" s="17"/>
      <c r="AH803" s="17"/>
      <c r="AI803" s="17"/>
      <c r="AJ803" s="17"/>
      <c r="AK803" s="17"/>
    </row>
    <row r="804">
      <c r="F804" s="17"/>
      <c r="G804" s="17"/>
      <c r="H804" s="17"/>
      <c r="I804" s="17"/>
      <c r="T804" s="17"/>
      <c r="U804" s="17"/>
      <c r="V804" s="17"/>
      <c r="W804" s="17"/>
      <c r="AH804" s="17"/>
      <c r="AI804" s="17"/>
      <c r="AJ804" s="17"/>
      <c r="AK804" s="17"/>
    </row>
    <row r="805">
      <c r="F805" s="17"/>
      <c r="G805" s="17"/>
      <c r="H805" s="17"/>
      <c r="I805" s="17"/>
      <c r="T805" s="17"/>
      <c r="U805" s="17"/>
      <c r="V805" s="17"/>
      <c r="W805" s="17"/>
      <c r="AH805" s="17"/>
      <c r="AI805" s="17"/>
      <c r="AJ805" s="17"/>
      <c r="AK805" s="17"/>
    </row>
    <row r="806">
      <c r="F806" s="17"/>
      <c r="G806" s="17"/>
      <c r="H806" s="17"/>
      <c r="I806" s="17"/>
      <c r="T806" s="17"/>
      <c r="U806" s="17"/>
      <c r="V806" s="17"/>
      <c r="W806" s="17"/>
      <c r="AH806" s="17"/>
      <c r="AI806" s="17"/>
      <c r="AJ806" s="17"/>
      <c r="AK806" s="17"/>
    </row>
    <row r="807">
      <c r="F807" s="17"/>
      <c r="G807" s="17"/>
      <c r="H807" s="17"/>
      <c r="I807" s="17"/>
      <c r="T807" s="17"/>
      <c r="U807" s="17"/>
      <c r="V807" s="17"/>
      <c r="W807" s="17"/>
      <c r="AH807" s="17"/>
      <c r="AI807" s="17"/>
      <c r="AJ807" s="17"/>
      <c r="AK807" s="17"/>
    </row>
    <row r="808">
      <c r="F808" s="17"/>
      <c r="G808" s="17"/>
      <c r="H808" s="17"/>
      <c r="I808" s="17"/>
      <c r="T808" s="17"/>
      <c r="U808" s="17"/>
      <c r="V808" s="17"/>
      <c r="W808" s="17"/>
      <c r="AH808" s="17"/>
      <c r="AI808" s="17"/>
      <c r="AJ808" s="17"/>
      <c r="AK808" s="17"/>
    </row>
    <row r="809">
      <c r="F809" s="17"/>
      <c r="G809" s="17"/>
      <c r="H809" s="17"/>
      <c r="I809" s="17"/>
      <c r="T809" s="17"/>
      <c r="U809" s="17"/>
      <c r="V809" s="17"/>
      <c r="W809" s="17"/>
      <c r="AH809" s="17"/>
      <c r="AI809" s="17"/>
      <c r="AJ809" s="17"/>
      <c r="AK809" s="17"/>
    </row>
    <row r="810">
      <c r="F810" s="17"/>
      <c r="G810" s="17"/>
      <c r="H810" s="17"/>
      <c r="I810" s="17"/>
      <c r="T810" s="17"/>
      <c r="U810" s="17"/>
      <c r="V810" s="17"/>
      <c r="W810" s="17"/>
      <c r="AH810" s="17"/>
      <c r="AI810" s="17"/>
      <c r="AJ810" s="17"/>
      <c r="AK810" s="17"/>
    </row>
    <row r="811">
      <c r="F811" s="17"/>
      <c r="G811" s="17"/>
      <c r="H811" s="17"/>
      <c r="I811" s="17"/>
      <c r="T811" s="17"/>
      <c r="U811" s="17"/>
      <c r="V811" s="17"/>
      <c r="W811" s="17"/>
      <c r="AH811" s="17"/>
      <c r="AI811" s="17"/>
      <c r="AJ811" s="17"/>
      <c r="AK811" s="17"/>
    </row>
    <row r="812">
      <c r="F812" s="17"/>
      <c r="G812" s="17"/>
      <c r="H812" s="17"/>
      <c r="I812" s="17"/>
      <c r="T812" s="17"/>
      <c r="U812" s="17"/>
      <c r="V812" s="17"/>
      <c r="W812" s="17"/>
      <c r="AH812" s="17"/>
      <c r="AI812" s="17"/>
      <c r="AJ812" s="17"/>
      <c r="AK812" s="17"/>
    </row>
    <row r="813">
      <c r="F813" s="17"/>
      <c r="G813" s="17"/>
      <c r="H813" s="17"/>
      <c r="I813" s="17"/>
      <c r="T813" s="17"/>
      <c r="U813" s="17"/>
      <c r="V813" s="17"/>
      <c r="W813" s="17"/>
      <c r="AH813" s="17"/>
      <c r="AI813" s="17"/>
      <c r="AJ813" s="17"/>
      <c r="AK813" s="17"/>
    </row>
    <row r="814">
      <c r="F814" s="17"/>
      <c r="G814" s="17"/>
      <c r="H814" s="17"/>
      <c r="I814" s="17"/>
      <c r="T814" s="17"/>
      <c r="U814" s="17"/>
      <c r="V814" s="17"/>
      <c r="W814" s="17"/>
      <c r="AH814" s="17"/>
      <c r="AI814" s="17"/>
      <c r="AJ814" s="17"/>
      <c r="AK814" s="17"/>
    </row>
    <row r="815">
      <c r="F815" s="17"/>
      <c r="G815" s="17"/>
      <c r="H815" s="17"/>
      <c r="I815" s="17"/>
      <c r="T815" s="17"/>
      <c r="U815" s="17"/>
      <c r="V815" s="17"/>
      <c r="W815" s="17"/>
      <c r="AH815" s="17"/>
      <c r="AI815" s="17"/>
      <c r="AJ815" s="17"/>
      <c r="AK815" s="17"/>
    </row>
    <row r="816">
      <c r="F816" s="17"/>
      <c r="G816" s="17"/>
      <c r="H816" s="17"/>
      <c r="I816" s="17"/>
      <c r="T816" s="17"/>
      <c r="U816" s="17"/>
      <c r="V816" s="17"/>
      <c r="W816" s="17"/>
      <c r="AH816" s="17"/>
      <c r="AI816" s="17"/>
      <c r="AJ816" s="17"/>
      <c r="AK816" s="17"/>
    </row>
    <row r="817">
      <c r="F817" s="17"/>
      <c r="G817" s="17"/>
      <c r="H817" s="17"/>
      <c r="I817" s="17"/>
      <c r="T817" s="17"/>
      <c r="U817" s="17"/>
      <c r="V817" s="17"/>
      <c r="W817" s="17"/>
      <c r="AH817" s="17"/>
      <c r="AI817" s="17"/>
      <c r="AJ817" s="17"/>
      <c r="AK817" s="17"/>
    </row>
    <row r="818">
      <c r="F818" s="17"/>
      <c r="G818" s="17"/>
      <c r="H818" s="17"/>
      <c r="I818" s="17"/>
      <c r="T818" s="17"/>
      <c r="U818" s="17"/>
      <c r="V818" s="17"/>
      <c r="W818" s="17"/>
      <c r="AH818" s="17"/>
      <c r="AI818" s="17"/>
      <c r="AJ818" s="17"/>
      <c r="AK818" s="17"/>
    </row>
    <row r="819">
      <c r="F819" s="17"/>
      <c r="G819" s="17"/>
      <c r="H819" s="17"/>
      <c r="I819" s="17"/>
      <c r="T819" s="17"/>
      <c r="U819" s="17"/>
      <c r="V819" s="17"/>
      <c r="W819" s="17"/>
      <c r="AH819" s="17"/>
      <c r="AI819" s="17"/>
      <c r="AJ819" s="17"/>
      <c r="AK819" s="17"/>
    </row>
    <row r="820">
      <c r="F820" s="17"/>
      <c r="G820" s="17"/>
      <c r="H820" s="17"/>
      <c r="I820" s="17"/>
      <c r="T820" s="17"/>
      <c r="U820" s="17"/>
      <c r="V820" s="17"/>
      <c r="W820" s="17"/>
      <c r="AH820" s="17"/>
      <c r="AI820" s="17"/>
      <c r="AJ820" s="17"/>
      <c r="AK820" s="17"/>
    </row>
    <row r="821">
      <c r="F821" s="17"/>
      <c r="G821" s="17"/>
      <c r="H821" s="17"/>
      <c r="I821" s="17"/>
      <c r="T821" s="17"/>
      <c r="U821" s="17"/>
      <c r="V821" s="17"/>
      <c r="W821" s="17"/>
      <c r="AH821" s="17"/>
      <c r="AI821" s="17"/>
      <c r="AJ821" s="17"/>
      <c r="AK821" s="17"/>
    </row>
    <row r="822">
      <c r="F822" s="17"/>
      <c r="G822" s="17"/>
      <c r="H822" s="17"/>
      <c r="I822" s="17"/>
      <c r="T822" s="17"/>
      <c r="U822" s="17"/>
      <c r="V822" s="17"/>
      <c r="W822" s="17"/>
      <c r="AH822" s="17"/>
      <c r="AI822" s="17"/>
      <c r="AJ822" s="17"/>
      <c r="AK822" s="17"/>
    </row>
    <row r="823">
      <c r="F823" s="17"/>
      <c r="G823" s="17"/>
      <c r="H823" s="17"/>
      <c r="I823" s="17"/>
      <c r="T823" s="17"/>
      <c r="U823" s="17"/>
      <c r="V823" s="17"/>
      <c r="W823" s="17"/>
      <c r="AH823" s="17"/>
      <c r="AI823" s="17"/>
      <c r="AJ823" s="17"/>
      <c r="AK823" s="17"/>
    </row>
    <row r="824">
      <c r="F824" s="17"/>
      <c r="G824" s="17"/>
      <c r="H824" s="17"/>
      <c r="I824" s="17"/>
      <c r="T824" s="17"/>
      <c r="U824" s="17"/>
      <c r="V824" s="17"/>
      <c r="W824" s="17"/>
      <c r="AH824" s="17"/>
      <c r="AI824" s="17"/>
      <c r="AJ824" s="17"/>
      <c r="AK824" s="17"/>
    </row>
    <row r="825">
      <c r="F825" s="17"/>
      <c r="G825" s="17"/>
      <c r="H825" s="17"/>
      <c r="I825" s="17"/>
      <c r="T825" s="17"/>
      <c r="U825" s="17"/>
      <c r="V825" s="17"/>
      <c r="W825" s="17"/>
      <c r="AH825" s="17"/>
      <c r="AI825" s="17"/>
      <c r="AJ825" s="17"/>
      <c r="AK825" s="17"/>
    </row>
    <row r="826">
      <c r="F826" s="17"/>
      <c r="G826" s="17"/>
      <c r="H826" s="17"/>
      <c r="I826" s="17"/>
      <c r="T826" s="17"/>
      <c r="U826" s="17"/>
      <c r="V826" s="17"/>
      <c r="W826" s="17"/>
      <c r="AH826" s="17"/>
      <c r="AI826" s="17"/>
      <c r="AJ826" s="17"/>
      <c r="AK826" s="17"/>
    </row>
    <row r="827">
      <c r="F827" s="17"/>
      <c r="G827" s="17"/>
      <c r="H827" s="17"/>
      <c r="I827" s="17"/>
      <c r="T827" s="17"/>
      <c r="U827" s="17"/>
      <c r="V827" s="17"/>
      <c r="W827" s="17"/>
      <c r="AH827" s="17"/>
      <c r="AI827" s="17"/>
      <c r="AJ827" s="17"/>
      <c r="AK827" s="17"/>
    </row>
    <row r="828">
      <c r="F828" s="17"/>
      <c r="G828" s="17"/>
      <c r="H828" s="17"/>
      <c r="I828" s="17"/>
      <c r="T828" s="17"/>
      <c r="U828" s="17"/>
      <c r="V828" s="17"/>
      <c r="W828" s="17"/>
      <c r="AH828" s="17"/>
      <c r="AI828" s="17"/>
      <c r="AJ828" s="17"/>
      <c r="AK828" s="17"/>
    </row>
    <row r="829">
      <c r="F829" s="17"/>
      <c r="G829" s="17"/>
      <c r="H829" s="17"/>
      <c r="I829" s="17"/>
      <c r="T829" s="17"/>
      <c r="U829" s="17"/>
      <c r="V829" s="17"/>
      <c r="W829" s="17"/>
      <c r="AH829" s="17"/>
      <c r="AI829" s="17"/>
      <c r="AJ829" s="17"/>
      <c r="AK829" s="17"/>
    </row>
    <row r="830">
      <c r="F830" s="17"/>
      <c r="G830" s="17"/>
      <c r="H830" s="17"/>
      <c r="I830" s="17"/>
      <c r="T830" s="17"/>
      <c r="U830" s="17"/>
      <c r="V830" s="17"/>
      <c r="W830" s="17"/>
      <c r="AH830" s="17"/>
      <c r="AI830" s="17"/>
      <c r="AJ830" s="17"/>
      <c r="AK830" s="17"/>
    </row>
    <row r="831">
      <c r="F831" s="17"/>
      <c r="G831" s="17"/>
      <c r="H831" s="17"/>
      <c r="I831" s="17"/>
      <c r="T831" s="17"/>
      <c r="U831" s="17"/>
      <c r="V831" s="17"/>
      <c r="W831" s="17"/>
      <c r="AH831" s="17"/>
      <c r="AI831" s="17"/>
      <c r="AJ831" s="17"/>
      <c r="AK831" s="17"/>
    </row>
    <row r="832">
      <c r="F832" s="17"/>
      <c r="G832" s="17"/>
      <c r="H832" s="17"/>
      <c r="I832" s="17"/>
      <c r="T832" s="17"/>
      <c r="U832" s="17"/>
      <c r="V832" s="17"/>
      <c r="W832" s="17"/>
      <c r="AH832" s="17"/>
      <c r="AI832" s="17"/>
      <c r="AJ832" s="17"/>
      <c r="AK832" s="17"/>
    </row>
    <row r="833">
      <c r="F833" s="17"/>
      <c r="G833" s="17"/>
      <c r="H833" s="17"/>
      <c r="I833" s="17"/>
      <c r="T833" s="17"/>
      <c r="U833" s="17"/>
      <c r="V833" s="17"/>
      <c r="W833" s="17"/>
      <c r="AH833" s="17"/>
      <c r="AI833" s="17"/>
      <c r="AJ833" s="17"/>
      <c r="AK833" s="17"/>
    </row>
    <row r="834">
      <c r="F834" s="17"/>
      <c r="G834" s="17"/>
      <c r="H834" s="17"/>
      <c r="I834" s="17"/>
      <c r="T834" s="17"/>
      <c r="U834" s="17"/>
      <c r="V834" s="17"/>
      <c r="W834" s="17"/>
      <c r="AH834" s="17"/>
      <c r="AI834" s="17"/>
      <c r="AJ834" s="17"/>
      <c r="AK834" s="17"/>
    </row>
    <row r="835">
      <c r="F835" s="17"/>
      <c r="G835" s="17"/>
      <c r="H835" s="17"/>
      <c r="I835" s="17"/>
      <c r="T835" s="17"/>
      <c r="U835" s="17"/>
      <c r="V835" s="17"/>
      <c r="W835" s="17"/>
      <c r="AH835" s="17"/>
      <c r="AI835" s="17"/>
      <c r="AJ835" s="17"/>
      <c r="AK835" s="17"/>
    </row>
    <row r="836">
      <c r="F836" s="17"/>
      <c r="G836" s="17"/>
      <c r="H836" s="17"/>
      <c r="I836" s="17"/>
      <c r="T836" s="17"/>
      <c r="U836" s="17"/>
      <c r="V836" s="17"/>
      <c r="W836" s="17"/>
      <c r="AH836" s="17"/>
      <c r="AI836" s="17"/>
      <c r="AJ836" s="17"/>
      <c r="AK836" s="17"/>
    </row>
    <row r="837">
      <c r="F837" s="17"/>
      <c r="G837" s="17"/>
      <c r="H837" s="17"/>
      <c r="I837" s="17"/>
      <c r="T837" s="17"/>
      <c r="U837" s="17"/>
      <c r="V837" s="17"/>
      <c r="W837" s="17"/>
      <c r="AH837" s="17"/>
      <c r="AI837" s="17"/>
      <c r="AJ837" s="17"/>
      <c r="AK837" s="17"/>
    </row>
    <row r="838">
      <c r="F838" s="17"/>
      <c r="G838" s="17"/>
      <c r="H838" s="17"/>
      <c r="I838" s="17"/>
      <c r="T838" s="17"/>
      <c r="U838" s="17"/>
      <c r="V838" s="17"/>
      <c r="W838" s="17"/>
      <c r="AH838" s="17"/>
      <c r="AI838" s="17"/>
      <c r="AJ838" s="17"/>
      <c r="AK838" s="17"/>
    </row>
    <row r="839">
      <c r="F839" s="17"/>
      <c r="G839" s="17"/>
      <c r="H839" s="17"/>
      <c r="I839" s="17"/>
      <c r="T839" s="17"/>
      <c r="U839" s="17"/>
      <c r="V839" s="17"/>
      <c r="W839" s="17"/>
      <c r="AH839" s="17"/>
      <c r="AI839" s="17"/>
      <c r="AJ839" s="17"/>
      <c r="AK839" s="17"/>
    </row>
    <row r="840">
      <c r="F840" s="17"/>
      <c r="G840" s="17"/>
      <c r="H840" s="17"/>
      <c r="I840" s="17"/>
      <c r="T840" s="17"/>
      <c r="U840" s="17"/>
      <c r="V840" s="17"/>
      <c r="W840" s="17"/>
      <c r="AH840" s="17"/>
      <c r="AI840" s="17"/>
      <c r="AJ840" s="17"/>
      <c r="AK840" s="17"/>
    </row>
    <row r="841">
      <c r="F841" s="17"/>
      <c r="G841" s="17"/>
      <c r="H841" s="17"/>
      <c r="I841" s="17"/>
      <c r="T841" s="17"/>
      <c r="U841" s="17"/>
      <c r="V841" s="17"/>
      <c r="W841" s="17"/>
      <c r="AH841" s="17"/>
      <c r="AI841" s="17"/>
      <c r="AJ841" s="17"/>
      <c r="AK841" s="17"/>
    </row>
    <row r="842">
      <c r="F842" s="17"/>
      <c r="G842" s="17"/>
      <c r="H842" s="17"/>
      <c r="I842" s="17"/>
      <c r="T842" s="17"/>
      <c r="U842" s="17"/>
      <c r="V842" s="17"/>
      <c r="W842" s="17"/>
      <c r="AH842" s="17"/>
      <c r="AI842" s="17"/>
      <c r="AJ842" s="17"/>
      <c r="AK842" s="17"/>
    </row>
    <row r="843">
      <c r="F843" s="17"/>
      <c r="G843" s="17"/>
      <c r="H843" s="17"/>
      <c r="I843" s="17"/>
      <c r="T843" s="17"/>
      <c r="U843" s="17"/>
      <c r="V843" s="17"/>
      <c r="W843" s="17"/>
      <c r="AH843" s="17"/>
      <c r="AI843" s="17"/>
      <c r="AJ843" s="17"/>
      <c r="AK843" s="17"/>
    </row>
    <row r="844">
      <c r="F844" s="17"/>
      <c r="G844" s="17"/>
      <c r="H844" s="17"/>
      <c r="I844" s="17"/>
      <c r="T844" s="17"/>
      <c r="U844" s="17"/>
      <c r="V844" s="17"/>
      <c r="W844" s="17"/>
      <c r="AH844" s="17"/>
      <c r="AI844" s="17"/>
      <c r="AJ844" s="17"/>
      <c r="AK844" s="17"/>
    </row>
    <row r="845">
      <c r="F845" s="17"/>
      <c r="G845" s="17"/>
      <c r="H845" s="17"/>
      <c r="I845" s="17"/>
      <c r="T845" s="17"/>
      <c r="U845" s="17"/>
      <c r="V845" s="17"/>
      <c r="W845" s="17"/>
      <c r="AH845" s="17"/>
      <c r="AI845" s="17"/>
      <c r="AJ845" s="17"/>
      <c r="AK845" s="17"/>
    </row>
    <row r="846">
      <c r="F846" s="17"/>
      <c r="G846" s="17"/>
      <c r="H846" s="17"/>
      <c r="I846" s="17"/>
      <c r="T846" s="17"/>
      <c r="U846" s="17"/>
      <c r="V846" s="17"/>
      <c r="W846" s="17"/>
      <c r="AH846" s="17"/>
      <c r="AI846" s="17"/>
      <c r="AJ846" s="17"/>
      <c r="AK846" s="17"/>
    </row>
    <row r="847">
      <c r="F847" s="17"/>
      <c r="G847" s="17"/>
      <c r="H847" s="17"/>
      <c r="I847" s="17"/>
      <c r="T847" s="17"/>
      <c r="U847" s="17"/>
      <c r="V847" s="17"/>
      <c r="W847" s="17"/>
      <c r="AH847" s="17"/>
      <c r="AI847" s="17"/>
      <c r="AJ847" s="17"/>
      <c r="AK847" s="17"/>
    </row>
    <row r="848">
      <c r="F848" s="17"/>
      <c r="G848" s="17"/>
      <c r="H848" s="17"/>
      <c r="I848" s="17"/>
      <c r="T848" s="17"/>
      <c r="U848" s="17"/>
      <c r="V848" s="17"/>
      <c r="W848" s="17"/>
      <c r="AH848" s="17"/>
      <c r="AI848" s="17"/>
      <c r="AJ848" s="17"/>
      <c r="AK848" s="17"/>
    </row>
    <row r="849">
      <c r="F849" s="17"/>
      <c r="G849" s="17"/>
      <c r="H849" s="17"/>
      <c r="I849" s="17"/>
      <c r="T849" s="17"/>
      <c r="U849" s="17"/>
      <c r="V849" s="17"/>
      <c r="W849" s="17"/>
      <c r="AH849" s="17"/>
      <c r="AI849" s="17"/>
      <c r="AJ849" s="17"/>
      <c r="AK849" s="17"/>
    </row>
    <row r="850">
      <c r="F850" s="17"/>
      <c r="G850" s="17"/>
      <c r="H850" s="17"/>
      <c r="I850" s="17"/>
      <c r="T850" s="17"/>
      <c r="U850" s="17"/>
      <c r="V850" s="17"/>
      <c r="W850" s="17"/>
      <c r="AH850" s="17"/>
      <c r="AI850" s="17"/>
      <c r="AJ850" s="17"/>
      <c r="AK850" s="17"/>
    </row>
    <row r="851">
      <c r="F851" s="17"/>
      <c r="G851" s="17"/>
      <c r="H851" s="17"/>
      <c r="I851" s="17"/>
      <c r="T851" s="17"/>
      <c r="U851" s="17"/>
      <c r="V851" s="17"/>
      <c r="W851" s="17"/>
      <c r="AH851" s="17"/>
      <c r="AI851" s="17"/>
      <c r="AJ851" s="17"/>
      <c r="AK851" s="17"/>
    </row>
    <row r="852">
      <c r="F852" s="17"/>
      <c r="G852" s="17"/>
      <c r="H852" s="17"/>
      <c r="I852" s="17"/>
      <c r="T852" s="17"/>
      <c r="U852" s="17"/>
      <c r="V852" s="17"/>
      <c r="W852" s="17"/>
      <c r="AH852" s="17"/>
      <c r="AI852" s="17"/>
      <c r="AJ852" s="17"/>
      <c r="AK852" s="17"/>
    </row>
    <row r="853">
      <c r="F853" s="17"/>
      <c r="G853" s="17"/>
      <c r="H853" s="17"/>
      <c r="I853" s="17"/>
      <c r="T853" s="17"/>
      <c r="U853" s="17"/>
      <c r="V853" s="17"/>
      <c r="W853" s="17"/>
      <c r="AH853" s="17"/>
      <c r="AI853" s="17"/>
      <c r="AJ853" s="17"/>
      <c r="AK853" s="17"/>
    </row>
    <row r="854">
      <c r="F854" s="17"/>
      <c r="G854" s="17"/>
      <c r="H854" s="17"/>
      <c r="I854" s="17"/>
      <c r="T854" s="17"/>
      <c r="U854" s="17"/>
      <c r="V854" s="17"/>
      <c r="W854" s="17"/>
      <c r="AH854" s="17"/>
      <c r="AI854" s="17"/>
      <c r="AJ854" s="17"/>
      <c r="AK854" s="17"/>
    </row>
    <row r="855">
      <c r="F855" s="17"/>
      <c r="G855" s="17"/>
      <c r="H855" s="17"/>
      <c r="I855" s="17"/>
      <c r="T855" s="17"/>
      <c r="U855" s="17"/>
      <c r="V855" s="17"/>
      <c r="W855" s="17"/>
      <c r="AH855" s="17"/>
      <c r="AI855" s="17"/>
      <c r="AJ855" s="17"/>
      <c r="AK855" s="17"/>
    </row>
    <row r="856">
      <c r="F856" s="17"/>
      <c r="G856" s="17"/>
      <c r="H856" s="17"/>
      <c r="I856" s="17"/>
      <c r="T856" s="17"/>
      <c r="U856" s="17"/>
      <c r="V856" s="17"/>
      <c r="W856" s="17"/>
      <c r="AH856" s="17"/>
      <c r="AI856" s="17"/>
      <c r="AJ856" s="17"/>
      <c r="AK856" s="17"/>
    </row>
    <row r="857">
      <c r="F857" s="17"/>
      <c r="G857" s="17"/>
      <c r="H857" s="17"/>
      <c r="I857" s="17"/>
      <c r="T857" s="17"/>
      <c r="U857" s="17"/>
      <c r="V857" s="17"/>
      <c r="W857" s="17"/>
      <c r="AH857" s="17"/>
      <c r="AI857" s="17"/>
      <c r="AJ857" s="17"/>
      <c r="AK857" s="17"/>
    </row>
    <row r="858">
      <c r="F858" s="17"/>
      <c r="G858" s="17"/>
      <c r="H858" s="17"/>
      <c r="I858" s="17"/>
      <c r="T858" s="17"/>
      <c r="U858" s="17"/>
      <c r="V858" s="17"/>
      <c r="W858" s="17"/>
      <c r="AH858" s="17"/>
      <c r="AI858" s="17"/>
      <c r="AJ858" s="17"/>
      <c r="AK858" s="17"/>
    </row>
    <row r="859">
      <c r="F859" s="17"/>
      <c r="G859" s="17"/>
      <c r="H859" s="17"/>
      <c r="I859" s="17"/>
      <c r="T859" s="17"/>
      <c r="U859" s="17"/>
      <c r="V859" s="17"/>
      <c r="W859" s="17"/>
      <c r="AH859" s="17"/>
      <c r="AI859" s="17"/>
      <c r="AJ859" s="17"/>
      <c r="AK859" s="17"/>
    </row>
    <row r="860">
      <c r="F860" s="17"/>
      <c r="G860" s="17"/>
      <c r="H860" s="17"/>
      <c r="I860" s="17"/>
      <c r="T860" s="17"/>
      <c r="U860" s="17"/>
      <c r="V860" s="17"/>
      <c r="W860" s="17"/>
      <c r="AH860" s="17"/>
      <c r="AI860" s="17"/>
      <c r="AJ860" s="17"/>
      <c r="AK860" s="17"/>
    </row>
    <row r="861">
      <c r="F861" s="17"/>
      <c r="G861" s="17"/>
      <c r="H861" s="17"/>
      <c r="I861" s="17"/>
      <c r="T861" s="17"/>
      <c r="U861" s="17"/>
      <c r="V861" s="17"/>
      <c r="W861" s="17"/>
      <c r="AH861" s="17"/>
      <c r="AI861" s="17"/>
      <c r="AJ861" s="17"/>
      <c r="AK861" s="17"/>
    </row>
    <row r="862">
      <c r="F862" s="17"/>
      <c r="G862" s="17"/>
      <c r="H862" s="17"/>
      <c r="I862" s="17"/>
      <c r="T862" s="17"/>
      <c r="U862" s="17"/>
      <c r="V862" s="17"/>
      <c r="W862" s="17"/>
      <c r="AH862" s="17"/>
      <c r="AI862" s="17"/>
      <c r="AJ862" s="17"/>
      <c r="AK862" s="17"/>
    </row>
    <row r="863">
      <c r="F863" s="17"/>
      <c r="G863" s="17"/>
      <c r="H863" s="17"/>
      <c r="I863" s="17"/>
      <c r="T863" s="17"/>
      <c r="U863" s="17"/>
      <c r="V863" s="17"/>
      <c r="W863" s="17"/>
      <c r="AH863" s="17"/>
      <c r="AI863" s="17"/>
      <c r="AJ863" s="17"/>
      <c r="AK863" s="17"/>
    </row>
    <row r="864">
      <c r="F864" s="17"/>
      <c r="G864" s="17"/>
      <c r="H864" s="17"/>
      <c r="I864" s="17"/>
      <c r="T864" s="17"/>
      <c r="U864" s="17"/>
      <c r="V864" s="17"/>
      <c r="W864" s="17"/>
      <c r="AH864" s="17"/>
      <c r="AI864" s="17"/>
      <c r="AJ864" s="17"/>
      <c r="AK864" s="17"/>
    </row>
    <row r="865">
      <c r="F865" s="17"/>
      <c r="G865" s="17"/>
      <c r="H865" s="17"/>
      <c r="I865" s="17"/>
      <c r="T865" s="17"/>
      <c r="U865" s="17"/>
      <c r="V865" s="17"/>
      <c r="W865" s="17"/>
      <c r="AH865" s="17"/>
      <c r="AI865" s="17"/>
      <c r="AJ865" s="17"/>
      <c r="AK865" s="17"/>
    </row>
    <row r="866">
      <c r="F866" s="17"/>
      <c r="G866" s="17"/>
      <c r="H866" s="17"/>
      <c r="I866" s="17"/>
      <c r="T866" s="17"/>
      <c r="U866" s="17"/>
      <c r="V866" s="17"/>
      <c r="W866" s="17"/>
      <c r="AH866" s="17"/>
      <c r="AI866" s="17"/>
      <c r="AJ866" s="17"/>
      <c r="AK866" s="17"/>
    </row>
    <row r="867">
      <c r="F867" s="17"/>
      <c r="G867" s="17"/>
      <c r="H867" s="17"/>
      <c r="I867" s="17"/>
      <c r="T867" s="17"/>
      <c r="U867" s="17"/>
      <c r="V867" s="17"/>
      <c r="W867" s="17"/>
      <c r="AH867" s="17"/>
      <c r="AI867" s="17"/>
      <c r="AJ867" s="17"/>
      <c r="AK867" s="17"/>
    </row>
    <row r="868">
      <c r="F868" s="17"/>
      <c r="G868" s="17"/>
      <c r="H868" s="17"/>
      <c r="I868" s="17"/>
      <c r="T868" s="17"/>
      <c r="U868" s="17"/>
      <c r="V868" s="17"/>
      <c r="W868" s="17"/>
      <c r="AH868" s="17"/>
      <c r="AI868" s="17"/>
      <c r="AJ868" s="17"/>
      <c r="AK868" s="17"/>
    </row>
    <row r="869">
      <c r="F869" s="17"/>
      <c r="G869" s="17"/>
      <c r="H869" s="17"/>
      <c r="I869" s="17"/>
      <c r="T869" s="17"/>
      <c r="U869" s="17"/>
      <c r="V869" s="17"/>
      <c r="W869" s="17"/>
      <c r="AH869" s="17"/>
      <c r="AI869" s="17"/>
      <c r="AJ869" s="17"/>
      <c r="AK869" s="17"/>
    </row>
    <row r="870">
      <c r="F870" s="17"/>
      <c r="G870" s="17"/>
      <c r="H870" s="17"/>
      <c r="I870" s="17"/>
      <c r="T870" s="17"/>
      <c r="U870" s="17"/>
      <c r="V870" s="17"/>
      <c r="W870" s="17"/>
      <c r="AH870" s="17"/>
      <c r="AI870" s="17"/>
      <c r="AJ870" s="17"/>
      <c r="AK870" s="17"/>
    </row>
    <row r="871">
      <c r="F871" s="17"/>
      <c r="G871" s="17"/>
      <c r="H871" s="17"/>
      <c r="I871" s="17"/>
      <c r="T871" s="17"/>
      <c r="U871" s="17"/>
      <c r="V871" s="17"/>
      <c r="W871" s="17"/>
      <c r="AH871" s="17"/>
      <c r="AI871" s="17"/>
      <c r="AJ871" s="17"/>
      <c r="AK871" s="17"/>
    </row>
    <row r="872">
      <c r="F872" s="17"/>
      <c r="G872" s="17"/>
      <c r="H872" s="17"/>
      <c r="I872" s="17"/>
      <c r="T872" s="17"/>
      <c r="U872" s="17"/>
      <c r="V872" s="17"/>
      <c r="W872" s="17"/>
      <c r="AH872" s="17"/>
      <c r="AI872" s="17"/>
      <c r="AJ872" s="17"/>
      <c r="AK872" s="17"/>
    </row>
    <row r="873">
      <c r="F873" s="17"/>
      <c r="G873" s="17"/>
      <c r="H873" s="17"/>
      <c r="I873" s="17"/>
      <c r="T873" s="17"/>
      <c r="U873" s="17"/>
      <c r="V873" s="17"/>
      <c r="W873" s="17"/>
      <c r="AH873" s="17"/>
      <c r="AI873" s="17"/>
      <c r="AJ873" s="17"/>
      <c r="AK873" s="17"/>
    </row>
    <row r="874">
      <c r="F874" s="17"/>
      <c r="G874" s="17"/>
      <c r="H874" s="17"/>
      <c r="I874" s="17"/>
      <c r="T874" s="17"/>
      <c r="U874" s="17"/>
      <c r="V874" s="17"/>
      <c r="W874" s="17"/>
      <c r="AH874" s="17"/>
      <c r="AI874" s="17"/>
      <c r="AJ874" s="17"/>
      <c r="AK874" s="17"/>
    </row>
    <row r="875">
      <c r="F875" s="17"/>
      <c r="G875" s="17"/>
      <c r="H875" s="17"/>
      <c r="I875" s="17"/>
      <c r="T875" s="17"/>
      <c r="U875" s="17"/>
      <c r="V875" s="17"/>
      <c r="W875" s="17"/>
      <c r="AH875" s="17"/>
      <c r="AI875" s="17"/>
      <c r="AJ875" s="17"/>
      <c r="AK875" s="17"/>
    </row>
    <row r="876">
      <c r="F876" s="17"/>
      <c r="G876" s="17"/>
      <c r="H876" s="17"/>
      <c r="I876" s="17"/>
      <c r="T876" s="17"/>
      <c r="U876" s="17"/>
      <c r="V876" s="17"/>
      <c r="W876" s="17"/>
      <c r="AH876" s="17"/>
      <c r="AI876" s="17"/>
      <c r="AJ876" s="17"/>
      <c r="AK876" s="17"/>
    </row>
    <row r="877">
      <c r="F877" s="17"/>
      <c r="G877" s="17"/>
      <c r="H877" s="17"/>
      <c r="I877" s="17"/>
      <c r="T877" s="17"/>
      <c r="U877" s="17"/>
      <c r="V877" s="17"/>
      <c r="W877" s="17"/>
      <c r="AH877" s="17"/>
      <c r="AI877" s="17"/>
      <c r="AJ877" s="17"/>
      <c r="AK877" s="17"/>
    </row>
    <row r="878">
      <c r="F878" s="17"/>
      <c r="G878" s="17"/>
      <c r="H878" s="17"/>
      <c r="I878" s="17"/>
      <c r="T878" s="17"/>
      <c r="U878" s="17"/>
      <c r="V878" s="17"/>
      <c r="W878" s="17"/>
      <c r="AH878" s="17"/>
      <c r="AI878" s="17"/>
      <c r="AJ878" s="17"/>
      <c r="AK878" s="17"/>
    </row>
    <row r="879">
      <c r="F879" s="17"/>
      <c r="G879" s="17"/>
      <c r="H879" s="17"/>
      <c r="I879" s="17"/>
      <c r="T879" s="17"/>
      <c r="U879" s="17"/>
      <c r="V879" s="17"/>
      <c r="W879" s="17"/>
      <c r="AH879" s="17"/>
      <c r="AI879" s="17"/>
      <c r="AJ879" s="17"/>
      <c r="AK879" s="17"/>
    </row>
    <row r="880">
      <c r="F880" s="17"/>
      <c r="G880" s="17"/>
      <c r="H880" s="17"/>
      <c r="I880" s="17"/>
      <c r="T880" s="17"/>
      <c r="U880" s="17"/>
      <c r="V880" s="17"/>
      <c r="W880" s="17"/>
      <c r="AH880" s="17"/>
      <c r="AI880" s="17"/>
      <c r="AJ880" s="17"/>
      <c r="AK880" s="17"/>
    </row>
    <row r="881">
      <c r="F881" s="17"/>
      <c r="G881" s="17"/>
      <c r="H881" s="17"/>
      <c r="I881" s="17"/>
      <c r="T881" s="17"/>
      <c r="U881" s="17"/>
      <c r="V881" s="17"/>
      <c r="W881" s="17"/>
      <c r="AH881" s="17"/>
      <c r="AI881" s="17"/>
      <c r="AJ881" s="17"/>
      <c r="AK881" s="17"/>
    </row>
    <row r="882">
      <c r="F882" s="17"/>
      <c r="G882" s="17"/>
      <c r="H882" s="17"/>
      <c r="I882" s="17"/>
      <c r="T882" s="17"/>
      <c r="U882" s="17"/>
      <c r="V882" s="17"/>
      <c r="W882" s="17"/>
      <c r="AH882" s="17"/>
      <c r="AI882" s="17"/>
      <c r="AJ882" s="17"/>
      <c r="AK882" s="17"/>
    </row>
    <row r="883">
      <c r="F883" s="17"/>
      <c r="G883" s="17"/>
      <c r="H883" s="17"/>
      <c r="I883" s="17"/>
      <c r="T883" s="17"/>
      <c r="U883" s="17"/>
      <c r="V883" s="17"/>
      <c r="W883" s="17"/>
      <c r="AH883" s="17"/>
      <c r="AI883" s="17"/>
      <c r="AJ883" s="17"/>
      <c r="AK883" s="17"/>
    </row>
    <row r="884">
      <c r="F884" s="17"/>
      <c r="G884" s="17"/>
      <c r="H884" s="17"/>
      <c r="I884" s="17"/>
      <c r="T884" s="17"/>
      <c r="U884" s="17"/>
      <c r="V884" s="17"/>
      <c r="W884" s="17"/>
      <c r="AH884" s="17"/>
      <c r="AI884" s="17"/>
      <c r="AJ884" s="17"/>
      <c r="AK884" s="17"/>
    </row>
    <row r="885">
      <c r="F885" s="17"/>
      <c r="G885" s="17"/>
      <c r="H885" s="17"/>
      <c r="I885" s="17"/>
      <c r="T885" s="17"/>
      <c r="U885" s="17"/>
      <c r="V885" s="17"/>
      <c r="W885" s="17"/>
      <c r="AH885" s="17"/>
      <c r="AI885" s="17"/>
      <c r="AJ885" s="17"/>
      <c r="AK885" s="17"/>
    </row>
    <row r="886">
      <c r="F886" s="17"/>
      <c r="G886" s="17"/>
      <c r="H886" s="17"/>
      <c r="I886" s="17"/>
      <c r="T886" s="17"/>
      <c r="U886" s="17"/>
      <c r="V886" s="17"/>
      <c r="W886" s="17"/>
      <c r="AH886" s="17"/>
      <c r="AI886" s="17"/>
      <c r="AJ886" s="17"/>
      <c r="AK886" s="17"/>
    </row>
    <row r="887">
      <c r="F887" s="17"/>
      <c r="G887" s="17"/>
      <c r="H887" s="17"/>
      <c r="I887" s="17"/>
      <c r="T887" s="17"/>
      <c r="U887" s="17"/>
      <c r="V887" s="17"/>
      <c r="W887" s="17"/>
      <c r="AH887" s="17"/>
      <c r="AI887" s="17"/>
      <c r="AJ887" s="17"/>
      <c r="AK887" s="17"/>
    </row>
    <row r="888">
      <c r="F888" s="17"/>
      <c r="G888" s="17"/>
      <c r="H888" s="17"/>
      <c r="I888" s="17"/>
      <c r="T888" s="17"/>
      <c r="U888" s="17"/>
      <c r="V888" s="17"/>
      <c r="W888" s="17"/>
      <c r="AH888" s="17"/>
      <c r="AI888" s="17"/>
      <c r="AJ888" s="17"/>
      <c r="AK888" s="17"/>
    </row>
    <row r="889">
      <c r="F889" s="17"/>
      <c r="G889" s="17"/>
      <c r="H889" s="17"/>
      <c r="I889" s="17"/>
      <c r="T889" s="17"/>
      <c r="U889" s="17"/>
      <c r="V889" s="17"/>
      <c r="W889" s="17"/>
      <c r="AH889" s="17"/>
      <c r="AI889" s="17"/>
      <c r="AJ889" s="17"/>
      <c r="AK889" s="17"/>
    </row>
    <row r="890">
      <c r="F890" s="17"/>
      <c r="G890" s="17"/>
      <c r="H890" s="17"/>
      <c r="I890" s="17"/>
      <c r="T890" s="17"/>
      <c r="U890" s="17"/>
      <c r="V890" s="17"/>
      <c r="W890" s="17"/>
      <c r="AH890" s="17"/>
      <c r="AI890" s="17"/>
      <c r="AJ890" s="17"/>
      <c r="AK890" s="17"/>
    </row>
    <row r="891">
      <c r="F891" s="17"/>
      <c r="G891" s="17"/>
      <c r="H891" s="17"/>
      <c r="I891" s="17"/>
      <c r="T891" s="17"/>
      <c r="U891" s="17"/>
      <c r="V891" s="17"/>
      <c r="W891" s="17"/>
      <c r="AH891" s="17"/>
      <c r="AI891" s="17"/>
      <c r="AJ891" s="17"/>
      <c r="AK891" s="17"/>
    </row>
    <row r="892">
      <c r="F892" s="17"/>
      <c r="G892" s="17"/>
      <c r="H892" s="17"/>
      <c r="I892" s="17"/>
      <c r="T892" s="17"/>
      <c r="U892" s="17"/>
      <c r="V892" s="17"/>
      <c r="W892" s="17"/>
      <c r="AH892" s="17"/>
      <c r="AI892" s="17"/>
      <c r="AJ892" s="17"/>
      <c r="AK892" s="17"/>
    </row>
    <row r="893">
      <c r="F893" s="17"/>
      <c r="G893" s="17"/>
      <c r="H893" s="17"/>
      <c r="I893" s="17"/>
      <c r="T893" s="17"/>
      <c r="U893" s="17"/>
      <c r="V893" s="17"/>
      <c r="W893" s="17"/>
      <c r="AH893" s="17"/>
      <c r="AI893" s="17"/>
      <c r="AJ893" s="17"/>
      <c r="AK893" s="17"/>
    </row>
    <row r="894">
      <c r="F894" s="17"/>
      <c r="G894" s="17"/>
      <c r="H894" s="17"/>
      <c r="I894" s="17"/>
      <c r="T894" s="17"/>
      <c r="U894" s="17"/>
      <c r="V894" s="17"/>
      <c r="W894" s="17"/>
      <c r="AH894" s="17"/>
      <c r="AI894" s="17"/>
      <c r="AJ894" s="17"/>
      <c r="AK894" s="17"/>
    </row>
    <row r="895">
      <c r="F895" s="17"/>
      <c r="G895" s="17"/>
      <c r="H895" s="17"/>
      <c r="I895" s="17"/>
      <c r="T895" s="17"/>
      <c r="U895" s="17"/>
      <c r="V895" s="17"/>
      <c r="W895" s="17"/>
      <c r="AH895" s="17"/>
      <c r="AI895" s="17"/>
      <c r="AJ895" s="17"/>
      <c r="AK895" s="17"/>
    </row>
    <row r="896">
      <c r="F896" s="17"/>
      <c r="G896" s="17"/>
      <c r="H896" s="17"/>
      <c r="I896" s="17"/>
      <c r="T896" s="17"/>
      <c r="U896" s="17"/>
      <c r="V896" s="17"/>
      <c r="W896" s="17"/>
      <c r="AH896" s="17"/>
      <c r="AI896" s="17"/>
      <c r="AJ896" s="17"/>
      <c r="AK896" s="17"/>
    </row>
    <row r="897">
      <c r="F897" s="17"/>
      <c r="G897" s="17"/>
      <c r="H897" s="17"/>
      <c r="I897" s="17"/>
      <c r="T897" s="17"/>
      <c r="U897" s="17"/>
      <c r="V897" s="17"/>
      <c r="W897" s="17"/>
      <c r="AH897" s="17"/>
      <c r="AI897" s="17"/>
      <c r="AJ897" s="17"/>
      <c r="AK897" s="17"/>
    </row>
    <row r="898">
      <c r="F898" s="17"/>
      <c r="G898" s="17"/>
      <c r="H898" s="17"/>
      <c r="I898" s="17"/>
      <c r="T898" s="17"/>
      <c r="U898" s="17"/>
      <c r="V898" s="17"/>
      <c r="W898" s="17"/>
      <c r="AH898" s="17"/>
      <c r="AI898" s="17"/>
      <c r="AJ898" s="17"/>
      <c r="AK898" s="17"/>
    </row>
    <row r="899">
      <c r="F899" s="17"/>
      <c r="G899" s="17"/>
      <c r="H899" s="17"/>
      <c r="I899" s="17"/>
      <c r="T899" s="17"/>
      <c r="U899" s="17"/>
      <c r="V899" s="17"/>
      <c r="W899" s="17"/>
      <c r="AH899" s="17"/>
      <c r="AI899" s="17"/>
      <c r="AJ899" s="17"/>
      <c r="AK899" s="17"/>
    </row>
    <row r="900">
      <c r="F900" s="17"/>
      <c r="G900" s="17"/>
      <c r="H900" s="17"/>
      <c r="I900" s="17"/>
      <c r="T900" s="17"/>
      <c r="U900" s="17"/>
      <c r="V900" s="17"/>
      <c r="W900" s="17"/>
      <c r="AH900" s="17"/>
      <c r="AI900" s="17"/>
      <c r="AJ900" s="17"/>
      <c r="AK900" s="17"/>
    </row>
    <row r="901">
      <c r="F901" s="17"/>
      <c r="G901" s="17"/>
      <c r="H901" s="17"/>
      <c r="I901" s="17"/>
      <c r="T901" s="17"/>
      <c r="U901" s="17"/>
      <c r="V901" s="17"/>
      <c r="W901" s="17"/>
      <c r="AH901" s="17"/>
      <c r="AI901" s="17"/>
      <c r="AJ901" s="17"/>
      <c r="AK901" s="17"/>
    </row>
    <row r="902">
      <c r="F902" s="17"/>
      <c r="G902" s="17"/>
      <c r="H902" s="17"/>
      <c r="I902" s="17"/>
      <c r="T902" s="17"/>
      <c r="U902" s="17"/>
      <c r="V902" s="17"/>
      <c r="W902" s="17"/>
      <c r="AH902" s="17"/>
      <c r="AI902" s="17"/>
      <c r="AJ902" s="17"/>
      <c r="AK902" s="17"/>
    </row>
    <row r="903">
      <c r="F903" s="17"/>
      <c r="G903" s="17"/>
      <c r="H903" s="17"/>
      <c r="I903" s="17"/>
      <c r="T903" s="17"/>
      <c r="U903" s="17"/>
      <c r="V903" s="17"/>
      <c r="W903" s="17"/>
      <c r="AH903" s="17"/>
      <c r="AI903" s="17"/>
      <c r="AJ903" s="17"/>
      <c r="AK903" s="17"/>
    </row>
    <row r="904">
      <c r="F904" s="17"/>
      <c r="G904" s="17"/>
      <c r="H904" s="17"/>
      <c r="I904" s="17"/>
      <c r="T904" s="17"/>
      <c r="U904" s="17"/>
      <c r="V904" s="17"/>
      <c r="W904" s="17"/>
      <c r="AH904" s="17"/>
      <c r="AI904" s="17"/>
      <c r="AJ904" s="17"/>
      <c r="AK904" s="17"/>
    </row>
    <row r="905">
      <c r="F905" s="17"/>
      <c r="G905" s="17"/>
      <c r="H905" s="17"/>
      <c r="I905" s="17"/>
      <c r="T905" s="17"/>
      <c r="U905" s="17"/>
      <c r="V905" s="17"/>
      <c r="W905" s="17"/>
      <c r="AH905" s="17"/>
      <c r="AI905" s="17"/>
      <c r="AJ905" s="17"/>
      <c r="AK905" s="17"/>
    </row>
    <row r="906">
      <c r="F906" s="17"/>
      <c r="G906" s="17"/>
      <c r="H906" s="17"/>
      <c r="I906" s="17"/>
      <c r="T906" s="17"/>
      <c r="U906" s="17"/>
      <c r="V906" s="17"/>
      <c r="W906" s="17"/>
      <c r="AH906" s="17"/>
      <c r="AI906" s="17"/>
      <c r="AJ906" s="17"/>
      <c r="AK906" s="17"/>
    </row>
    <row r="907">
      <c r="F907" s="17"/>
      <c r="G907" s="17"/>
      <c r="H907" s="17"/>
      <c r="I907" s="17"/>
      <c r="T907" s="17"/>
      <c r="U907" s="17"/>
      <c r="V907" s="17"/>
      <c r="W907" s="17"/>
      <c r="AH907" s="17"/>
      <c r="AI907" s="17"/>
      <c r="AJ907" s="17"/>
      <c r="AK907" s="17"/>
    </row>
    <row r="908">
      <c r="F908" s="17"/>
      <c r="G908" s="17"/>
      <c r="H908" s="17"/>
      <c r="I908" s="17"/>
      <c r="T908" s="17"/>
      <c r="U908" s="17"/>
      <c r="V908" s="17"/>
      <c r="W908" s="17"/>
      <c r="AH908" s="17"/>
      <c r="AI908" s="17"/>
      <c r="AJ908" s="17"/>
      <c r="AK908" s="17"/>
    </row>
    <row r="909">
      <c r="F909" s="17"/>
      <c r="G909" s="17"/>
      <c r="H909" s="17"/>
      <c r="I909" s="17"/>
      <c r="T909" s="17"/>
      <c r="U909" s="17"/>
      <c r="V909" s="17"/>
      <c r="W909" s="17"/>
      <c r="AH909" s="17"/>
      <c r="AI909" s="17"/>
      <c r="AJ909" s="17"/>
      <c r="AK909" s="17"/>
    </row>
    <row r="910">
      <c r="F910" s="17"/>
      <c r="G910" s="17"/>
      <c r="H910" s="17"/>
      <c r="I910" s="17"/>
      <c r="T910" s="17"/>
      <c r="U910" s="17"/>
      <c r="V910" s="17"/>
      <c r="W910" s="17"/>
      <c r="AH910" s="17"/>
      <c r="AI910" s="17"/>
      <c r="AJ910" s="17"/>
      <c r="AK910" s="17"/>
    </row>
    <row r="911">
      <c r="F911" s="17"/>
      <c r="G911" s="17"/>
      <c r="H911" s="17"/>
      <c r="I911" s="17"/>
      <c r="T911" s="17"/>
      <c r="U911" s="17"/>
      <c r="V911" s="17"/>
      <c r="W911" s="17"/>
      <c r="AH911" s="17"/>
      <c r="AI911" s="17"/>
      <c r="AJ911" s="17"/>
      <c r="AK911" s="17"/>
    </row>
    <row r="912">
      <c r="F912" s="17"/>
      <c r="G912" s="17"/>
      <c r="H912" s="17"/>
      <c r="I912" s="17"/>
      <c r="T912" s="17"/>
      <c r="U912" s="17"/>
      <c r="V912" s="17"/>
      <c r="W912" s="17"/>
      <c r="AH912" s="17"/>
      <c r="AI912" s="17"/>
      <c r="AJ912" s="17"/>
      <c r="AK912" s="17"/>
    </row>
    <row r="913">
      <c r="F913" s="17"/>
      <c r="G913" s="17"/>
      <c r="H913" s="17"/>
      <c r="I913" s="17"/>
      <c r="T913" s="17"/>
      <c r="U913" s="17"/>
      <c r="V913" s="17"/>
      <c r="W913" s="17"/>
      <c r="AH913" s="17"/>
      <c r="AI913" s="17"/>
      <c r="AJ913" s="17"/>
      <c r="AK913" s="17"/>
    </row>
    <row r="914">
      <c r="F914" s="17"/>
      <c r="G914" s="17"/>
      <c r="H914" s="17"/>
      <c r="I914" s="17"/>
      <c r="T914" s="17"/>
      <c r="U914" s="17"/>
      <c r="V914" s="17"/>
      <c r="W914" s="17"/>
      <c r="AH914" s="17"/>
      <c r="AI914" s="17"/>
      <c r="AJ914" s="17"/>
      <c r="AK914" s="17"/>
    </row>
    <row r="915">
      <c r="F915" s="17"/>
      <c r="G915" s="17"/>
      <c r="H915" s="17"/>
      <c r="I915" s="17"/>
      <c r="T915" s="17"/>
      <c r="U915" s="17"/>
      <c r="V915" s="17"/>
      <c r="W915" s="17"/>
      <c r="AH915" s="17"/>
      <c r="AI915" s="17"/>
      <c r="AJ915" s="17"/>
      <c r="AK915" s="17"/>
    </row>
    <row r="916">
      <c r="F916" s="17"/>
      <c r="G916" s="17"/>
      <c r="H916" s="17"/>
      <c r="I916" s="17"/>
      <c r="T916" s="17"/>
      <c r="U916" s="17"/>
      <c r="V916" s="17"/>
      <c r="W916" s="17"/>
      <c r="AH916" s="17"/>
      <c r="AI916" s="17"/>
      <c r="AJ916" s="17"/>
      <c r="AK916" s="17"/>
    </row>
    <row r="917">
      <c r="F917" s="17"/>
      <c r="G917" s="17"/>
      <c r="H917" s="17"/>
      <c r="I917" s="17"/>
      <c r="T917" s="17"/>
      <c r="U917" s="17"/>
      <c r="V917" s="17"/>
      <c r="W917" s="17"/>
      <c r="AH917" s="17"/>
      <c r="AI917" s="17"/>
      <c r="AJ917" s="17"/>
      <c r="AK917" s="17"/>
    </row>
    <row r="918">
      <c r="F918" s="17"/>
      <c r="G918" s="17"/>
      <c r="H918" s="17"/>
      <c r="I918" s="17"/>
      <c r="T918" s="17"/>
      <c r="U918" s="17"/>
      <c r="V918" s="17"/>
      <c r="W918" s="17"/>
      <c r="AH918" s="17"/>
      <c r="AI918" s="17"/>
      <c r="AJ918" s="17"/>
      <c r="AK918" s="17"/>
    </row>
    <row r="919">
      <c r="F919" s="17"/>
      <c r="G919" s="17"/>
      <c r="H919" s="17"/>
      <c r="I919" s="17"/>
      <c r="T919" s="17"/>
      <c r="U919" s="17"/>
      <c r="V919" s="17"/>
      <c r="W919" s="17"/>
      <c r="AH919" s="17"/>
      <c r="AI919" s="17"/>
      <c r="AJ919" s="17"/>
      <c r="AK919" s="17"/>
    </row>
    <row r="920">
      <c r="F920" s="17"/>
      <c r="G920" s="17"/>
      <c r="H920" s="17"/>
      <c r="I920" s="17"/>
      <c r="T920" s="17"/>
      <c r="U920" s="17"/>
      <c r="V920" s="17"/>
      <c r="W920" s="17"/>
      <c r="AH920" s="17"/>
      <c r="AI920" s="17"/>
      <c r="AJ920" s="17"/>
      <c r="AK920" s="17"/>
    </row>
    <row r="921">
      <c r="F921" s="17"/>
      <c r="G921" s="17"/>
      <c r="H921" s="17"/>
      <c r="I921" s="17"/>
      <c r="T921" s="17"/>
      <c r="U921" s="17"/>
      <c r="V921" s="17"/>
      <c r="W921" s="17"/>
      <c r="AH921" s="17"/>
      <c r="AI921" s="17"/>
      <c r="AJ921" s="17"/>
      <c r="AK921" s="17"/>
    </row>
    <row r="922">
      <c r="F922" s="17"/>
      <c r="G922" s="17"/>
      <c r="H922" s="17"/>
      <c r="I922" s="17"/>
      <c r="T922" s="17"/>
      <c r="U922" s="17"/>
      <c r="V922" s="17"/>
      <c r="W922" s="17"/>
      <c r="AH922" s="17"/>
      <c r="AI922" s="17"/>
      <c r="AJ922" s="17"/>
      <c r="AK922" s="17"/>
    </row>
    <row r="923">
      <c r="F923" s="17"/>
      <c r="G923" s="17"/>
      <c r="H923" s="17"/>
      <c r="I923" s="17"/>
      <c r="T923" s="17"/>
      <c r="U923" s="17"/>
      <c r="V923" s="17"/>
      <c r="W923" s="17"/>
      <c r="AH923" s="17"/>
      <c r="AI923" s="17"/>
      <c r="AJ923" s="17"/>
      <c r="AK923" s="17"/>
    </row>
    <row r="924">
      <c r="F924" s="17"/>
      <c r="G924" s="17"/>
      <c r="H924" s="17"/>
      <c r="I924" s="17"/>
      <c r="T924" s="17"/>
      <c r="U924" s="17"/>
      <c r="V924" s="17"/>
      <c r="W924" s="17"/>
      <c r="AH924" s="17"/>
      <c r="AI924" s="17"/>
      <c r="AJ924" s="17"/>
      <c r="AK924" s="17"/>
    </row>
    <row r="925">
      <c r="F925" s="17"/>
      <c r="G925" s="17"/>
      <c r="H925" s="17"/>
      <c r="I925" s="17"/>
      <c r="T925" s="17"/>
      <c r="U925" s="17"/>
      <c r="V925" s="17"/>
      <c r="W925" s="17"/>
      <c r="AH925" s="17"/>
      <c r="AI925" s="17"/>
      <c r="AJ925" s="17"/>
      <c r="AK925" s="17"/>
    </row>
    <row r="926">
      <c r="F926" s="17"/>
      <c r="G926" s="17"/>
      <c r="H926" s="17"/>
      <c r="I926" s="17"/>
      <c r="T926" s="17"/>
      <c r="U926" s="17"/>
      <c r="V926" s="17"/>
      <c r="W926" s="17"/>
      <c r="AH926" s="17"/>
      <c r="AI926" s="17"/>
      <c r="AJ926" s="17"/>
      <c r="AK926" s="17"/>
    </row>
    <row r="927">
      <c r="F927" s="17"/>
      <c r="G927" s="17"/>
      <c r="H927" s="17"/>
      <c r="I927" s="17"/>
      <c r="T927" s="17"/>
      <c r="U927" s="17"/>
      <c r="V927" s="17"/>
      <c r="W927" s="17"/>
      <c r="AH927" s="17"/>
      <c r="AI927" s="17"/>
      <c r="AJ927" s="17"/>
      <c r="AK927" s="17"/>
    </row>
    <row r="928">
      <c r="F928" s="17"/>
      <c r="G928" s="17"/>
      <c r="H928" s="17"/>
      <c r="I928" s="17"/>
      <c r="T928" s="17"/>
      <c r="U928" s="17"/>
      <c r="V928" s="17"/>
      <c r="W928" s="17"/>
      <c r="AH928" s="17"/>
      <c r="AI928" s="17"/>
      <c r="AJ928" s="17"/>
      <c r="AK928" s="17"/>
    </row>
    <row r="929">
      <c r="F929" s="17"/>
      <c r="G929" s="17"/>
      <c r="H929" s="17"/>
      <c r="I929" s="17"/>
      <c r="T929" s="17"/>
      <c r="U929" s="17"/>
      <c r="V929" s="17"/>
      <c r="W929" s="17"/>
      <c r="AH929" s="17"/>
      <c r="AI929" s="17"/>
      <c r="AJ929" s="17"/>
      <c r="AK929" s="17"/>
    </row>
    <row r="930">
      <c r="F930" s="17"/>
      <c r="G930" s="17"/>
      <c r="H930" s="17"/>
      <c r="I930" s="17"/>
      <c r="T930" s="17"/>
      <c r="U930" s="17"/>
      <c r="V930" s="17"/>
      <c r="W930" s="17"/>
      <c r="AH930" s="17"/>
      <c r="AI930" s="17"/>
      <c r="AJ930" s="17"/>
      <c r="AK930" s="17"/>
    </row>
    <row r="931">
      <c r="F931" s="17"/>
      <c r="G931" s="17"/>
      <c r="H931" s="17"/>
      <c r="I931" s="17"/>
      <c r="T931" s="17"/>
      <c r="U931" s="17"/>
      <c r="V931" s="17"/>
      <c r="W931" s="17"/>
      <c r="AH931" s="17"/>
      <c r="AI931" s="17"/>
      <c r="AJ931" s="17"/>
      <c r="AK931" s="17"/>
    </row>
    <row r="932">
      <c r="F932" s="17"/>
      <c r="G932" s="17"/>
      <c r="H932" s="17"/>
      <c r="I932" s="17"/>
      <c r="T932" s="17"/>
      <c r="U932" s="17"/>
      <c r="V932" s="17"/>
      <c r="W932" s="17"/>
      <c r="AH932" s="17"/>
      <c r="AI932" s="17"/>
      <c r="AJ932" s="17"/>
      <c r="AK932" s="17"/>
    </row>
    <row r="933">
      <c r="F933" s="17"/>
      <c r="G933" s="17"/>
      <c r="H933" s="17"/>
      <c r="I933" s="17"/>
      <c r="T933" s="17"/>
      <c r="U933" s="17"/>
      <c r="V933" s="17"/>
      <c r="W933" s="17"/>
      <c r="AH933" s="17"/>
      <c r="AI933" s="17"/>
      <c r="AJ933" s="17"/>
      <c r="AK933" s="17"/>
    </row>
    <row r="934">
      <c r="F934" s="17"/>
      <c r="G934" s="17"/>
      <c r="H934" s="17"/>
      <c r="I934" s="17"/>
      <c r="T934" s="17"/>
      <c r="U934" s="17"/>
      <c r="V934" s="17"/>
      <c r="W934" s="17"/>
      <c r="AH934" s="17"/>
      <c r="AI934" s="17"/>
      <c r="AJ934" s="17"/>
      <c r="AK934" s="17"/>
    </row>
    <row r="935">
      <c r="F935" s="17"/>
      <c r="G935" s="17"/>
      <c r="H935" s="17"/>
      <c r="I935" s="17"/>
      <c r="T935" s="17"/>
      <c r="U935" s="17"/>
      <c r="V935" s="17"/>
      <c r="W935" s="17"/>
      <c r="AH935" s="17"/>
      <c r="AI935" s="17"/>
      <c r="AJ935" s="17"/>
      <c r="AK935" s="17"/>
    </row>
    <row r="936">
      <c r="F936" s="17"/>
      <c r="G936" s="17"/>
      <c r="H936" s="17"/>
      <c r="I936" s="17"/>
      <c r="T936" s="17"/>
      <c r="U936" s="17"/>
      <c r="V936" s="17"/>
      <c r="W936" s="17"/>
      <c r="AH936" s="17"/>
      <c r="AI936" s="17"/>
      <c r="AJ936" s="17"/>
      <c r="AK936" s="17"/>
    </row>
    <row r="937">
      <c r="F937" s="17"/>
      <c r="G937" s="17"/>
      <c r="H937" s="17"/>
      <c r="I937" s="17"/>
      <c r="T937" s="17"/>
      <c r="U937" s="17"/>
      <c r="V937" s="17"/>
      <c r="W937" s="17"/>
      <c r="AH937" s="17"/>
      <c r="AI937" s="17"/>
      <c r="AJ937" s="17"/>
      <c r="AK937" s="17"/>
    </row>
    <row r="938">
      <c r="F938" s="17"/>
      <c r="G938" s="17"/>
      <c r="H938" s="17"/>
      <c r="I938" s="17"/>
      <c r="T938" s="17"/>
      <c r="U938" s="17"/>
      <c r="V938" s="17"/>
      <c r="W938" s="17"/>
      <c r="AH938" s="17"/>
      <c r="AI938" s="17"/>
      <c r="AJ938" s="17"/>
      <c r="AK938" s="17"/>
    </row>
    <row r="939">
      <c r="F939" s="17"/>
      <c r="G939" s="17"/>
      <c r="H939" s="17"/>
      <c r="I939" s="17"/>
      <c r="T939" s="17"/>
      <c r="U939" s="17"/>
      <c r="V939" s="17"/>
      <c r="W939" s="17"/>
      <c r="AH939" s="17"/>
      <c r="AI939" s="17"/>
      <c r="AJ939" s="17"/>
      <c r="AK939" s="17"/>
    </row>
    <row r="940">
      <c r="F940" s="17"/>
      <c r="G940" s="17"/>
      <c r="H940" s="17"/>
      <c r="I940" s="17"/>
      <c r="T940" s="17"/>
      <c r="U940" s="17"/>
      <c r="V940" s="17"/>
      <c r="W940" s="17"/>
      <c r="AH940" s="17"/>
      <c r="AI940" s="17"/>
      <c r="AJ940" s="17"/>
      <c r="AK940" s="17"/>
    </row>
    <row r="941">
      <c r="F941" s="17"/>
      <c r="G941" s="17"/>
      <c r="H941" s="17"/>
      <c r="I941" s="17"/>
      <c r="T941" s="17"/>
      <c r="U941" s="17"/>
      <c r="V941" s="17"/>
      <c r="W941" s="17"/>
      <c r="AH941" s="17"/>
      <c r="AI941" s="17"/>
      <c r="AJ941" s="17"/>
      <c r="AK941" s="17"/>
    </row>
    <row r="942">
      <c r="F942" s="17"/>
      <c r="G942" s="17"/>
      <c r="H942" s="17"/>
      <c r="I942" s="17"/>
      <c r="T942" s="17"/>
      <c r="U942" s="17"/>
      <c r="V942" s="17"/>
      <c r="W942" s="17"/>
      <c r="AH942" s="17"/>
      <c r="AI942" s="17"/>
      <c r="AJ942" s="17"/>
      <c r="AK942" s="17"/>
    </row>
    <row r="943">
      <c r="F943" s="17"/>
      <c r="G943" s="17"/>
      <c r="H943" s="17"/>
      <c r="I943" s="17"/>
      <c r="T943" s="17"/>
      <c r="U943" s="17"/>
      <c r="V943" s="17"/>
      <c r="W943" s="17"/>
      <c r="AH943" s="17"/>
      <c r="AI943" s="17"/>
      <c r="AJ943" s="17"/>
      <c r="AK943" s="17"/>
    </row>
    <row r="944">
      <c r="F944" s="17"/>
      <c r="G944" s="17"/>
      <c r="H944" s="17"/>
      <c r="I944" s="17"/>
      <c r="T944" s="17"/>
      <c r="U944" s="17"/>
      <c r="V944" s="17"/>
      <c r="W944" s="17"/>
      <c r="AH944" s="17"/>
      <c r="AI944" s="17"/>
      <c r="AJ944" s="17"/>
      <c r="AK944" s="17"/>
    </row>
    <row r="945">
      <c r="F945" s="17"/>
      <c r="G945" s="17"/>
      <c r="H945" s="17"/>
      <c r="I945" s="17"/>
      <c r="T945" s="17"/>
      <c r="U945" s="17"/>
      <c r="V945" s="17"/>
      <c r="W945" s="17"/>
      <c r="AH945" s="17"/>
      <c r="AI945" s="17"/>
      <c r="AJ945" s="17"/>
      <c r="AK945" s="17"/>
    </row>
    <row r="946">
      <c r="F946" s="17"/>
      <c r="G946" s="17"/>
      <c r="H946" s="17"/>
      <c r="I946" s="17"/>
      <c r="T946" s="17"/>
      <c r="U946" s="17"/>
      <c r="V946" s="17"/>
      <c r="W946" s="17"/>
      <c r="AH946" s="17"/>
      <c r="AI946" s="17"/>
      <c r="AJ946" s="17"/>
      <c r="AK946" s="17"/>
    </row>
    <row r="947">
      <c r="F947" s="17"/>
      <c r="G947" s="17"/>
      <c r="H947" s="17"/>
      <c r="I947" s="17"/>
      <c r="T947" s="17"/>
      <c r="U947" s="17"/>
      <c r="V947" s="17"/>
      <c r="W947" s="17"/>
      <c r="AH947" s="17"/>
      <c r="AI947" s="17"/>
      <c r="AJ947" s="17"/>
      <c r="AK947" s="17"/>
    </row>
    <row r="948">
      <c r="F948" s="17"/>
      <c r="G948" s="17"/>
      <c r="H948" s="17"/>
      <c r="I948" s="17"/>
      <c r="T948" s="17"/>
      <c r="U948" s="17"/>
      <c r="V948" s="17"/>
      <c r="W948" s="17"/>
      <c r="AH948" s="17"/>
      <c r="AI948" s="17"/>
      <c r="AJ948" s="17"/>
      <c r="AK948" s="17"/>
    </row>
    <row r="949">
      <c r="F949" s="17"/>
      <c r="G949" s="17"/>
      <c r="H949" s="17"/>
      <c r="I949" s="17"/>
      <c r="T949" s="17"/>
      <c r="U949" s="17"/>
      <c r="V949" s="17"/>
      <c r="W949" s="17"/>
      <c r="AH949" s="17"/>
      <c r="AI949" s="17"/>
      <c r="AJ949" s="17"/>
      <c r="AK949" s="17"/>
    </row>
    <row r="950">
      <c r="F950" s="17"/>
      <c r="G950" s="17"/>
      <c r="H950" s="17"/>
      <c r="I950" s="17"/>
      <c r="T950" s="17"/>
      <c r="U950" s="17"/>
      <c r="V950" s="17"/>
      <c r="W950" s="17"/>
      <c r="AH950" s="17"/>
      <c r="AI950" s="17"/>
      <c r="AJ950" s="17"/>
      <c r="AK950" s="17"/>
    </row>
    <row r="951">
      <c r="F951" s="17"/>
      <c r="G951" s="17"/>
      <c r="H951" s="17"/>
      <c r="I951" s="17"/>
      <c r="T951" s="17"/>
      <c r="U951" s="17"/>
      <c r="V951" s="17"/>
      <c r="W951" s="17"/>
      <c r="AH951" s="17"/>
      <c r="AI951" s="17"/>
      <c r="AJ951" s="17"/>
      <c r="AK951" s="17"/>
    </row>
    <row r="952">
      <c r="F952" s="17"/>
      <c r="G952" s="17"/>
      <c r="H952" s="17"/>
      <c r="I952" s="17"/>
      <c r="T952" s="17"/>
      <c r="U952" s="17"/>
      <c r="V952" s="17"/>
      <c r="W952" s="17"/>
      <c r="AH952" s="17"/>
      <c r="AI952" s="17"/>
      <c r="AJ952" s="17"/>
      <c r="AK952" s="17"/>
    </row>
    <row r="953">
      <c r="F953" s="17"/>
      <c r="G953" s="17"/>
      <c r="H953" s="17"/>
      <c r="I953" s="17"/>
      <c r="T953" s="17"/>
      <c r="U953" s="17"/>
      <c r="V953" s="17"/>
      <c r="W953" s="17"/>
      <c r="AH953" s="17"/>
      <c r="AI953" s="17"/>
      <c r="AJ953" s="17"/>
      <c r="AK953" s="17"/>
    </row>
    <row r="954">
      <c r="F954" s="17"/>
      <c r="G954" s="17"/>
      <c r="H954" s="17"/>
      <c r="I954" s="17"/>
      <c r="T954" s="17"/>
      <c r="U954" s="17"/>
      <c r="V954" s="17"/>
      <c r="W954" s="17"/>
      <c r="AH954" s="17"/>
      <c r="AI954" s="17"/>
      <c r="AJ954" s="17"/>
      <c r="AK954" s="17"/>
    </row>
    <row r="955">
      <c r="F955" s="17"/>
      <c r="G955" s="17"/>
      <c r="H955" s="17"/>
      <c r="I955" s="17"/>
      <c r="T955" s="17"/>
      <c r="U955" s="17"/>
      <c r="V955" s="17"/>
      <c r="W955" s="17"/>
      <c r="AH955" s="17"/>
      <c r="AI955" s="17"/>
      <c r="AJ955" s="17"/>
      <c r="AK955" s="17"/>
    </row>
    <row r="956">
      <c r="F956" s="17"/>
      <c r="G956" s="17"/>
      <c r="H956" s="17"/>
      <c r="I956" s="17"/>
      <c r="T956" s="17"/>
      <c r="U956" s="17"/>
      <c r="V956" s="17"/>
      <c r="W956" s="17"/>
      <c r="AH956" s="17"/>
      <c r="AI956" s="17"/>
      <c r="AJ956" s="17"/>
      <c r="AK956" s="17"/>
    </row>
    <row r="957">
      <c r="F957" s="17"/>
      <c r="G957" s="17"/>
      <c r="H957" s="17"/>
      <c r="I957" s="17"/>
      <c r="T957" s="17"/>
      <c r="U957" s="17"/>
      <c r="V957" s="17"/>
      <c r="W957" s="17"/>
      <c r="AH957" s="17"/>
      <c r="AI957" s="17"/>
      <c r="AJ957" s="17"/>
      <c r="AK957" s="17"/>
    </row>
    <row r="958">
      <c r="F958" s="17"/>
      <c r="G958" s="17"/>
      <c r="H958" s="17"/>
      <c r="I958" s="17"/>
      <c r="T958" s="17"/>
      <c r="U958" s="17"/>
      <c r="V958" s="17"/>
      <c r="W958" s="17"/>
      <c r="AH958" s="17"/>
      <c r="AI958" s="17"/>
      <c r="AJ958" s="17"/>
      <c r="AK958" s="17"/>
    </row>
    <row r="959">
      <c r="F959" s="17"/>
      <c r="G959" s="17"/>
      <c r="H959" s="17"/>
      <c r="I959" s="17"/>
      <c r="T959" s="17"/>
      <c r="U959" s="17"/>
      <c r="V959" s="17"/>
      <c r="W959" s="17"/>
      <c r="AH959" s="17"/>
      <c r="AI959" s="17"/>
      <c r="AJ959" s="17"/>
      <c r="AK959" s="17"/>
    </row>
    <row r="960">
      <c r="F960" s="17"/>
      <c r="G960" s="17"/>
      <c r="H960" s="17"/>
      <c r="I960" s="17"/>
      <c r="T960" s="17"/>
      <c r="U960" s="17"/>
      <c r="V960" s="17"/>
      <c r="W960" s="17"/>
      <c r="AH960" s="17"/>
      <c r="AI960" s="17"/>
      <c r="AJ960" s="17"/>
      <c r="AK960" s="17"/>
    </row>
    <row r="961">
      <c r="F961" s="17"/>
      <c r="G961" s="17"/>
      <c r="H961" s="17"/>
      <c r="I961" s="17"/>
      <c r="T961" s="17"/>
      <c r="U961" s="17"/>
      <c r="V961" s="17"/>
      <c r="W961" s="17"/>
      <c r="AH961" s="17"/>
      <c r="AI961" s="17"/>
      <c r="AJ961" s="17"/>
      <c r="AK961" s="17"/>
    </row>
    <row r="962">
      <c r="F962" s="17"/>
      <c r="G962" s="17"/>
      <c r="H962" s="17"/>
      <c r="I962" s="17"/>
      <c r="T962" s="17"/>
      <c r="U962" s="17"/>
      <c r="V962" s="17"/>
      <c r="W962" s="17"/>
      <c r="AH962" s="17"/>
      <c r="AI962" s="17"/>
      <c r="AJ962" s="17"/>
      <c r="AK962" s="17"/>
    </row>
    <row r="963">
      <c r="F963" s="17"/>
      <c r="G963" s="17"/>
      <c r="H963" s="17"/>
      <c r="I963" s="17"/>
      <c r="T963" s="17"/>
      <c r="U963" s="17"/>
      <c r="V963" s="17"/>
      <c r="W963" s="17"/>
      <c r="AH963" s="17"/>
      <c r="AI963" s="17"/>
      <c r="AJ963" s="17"/>
      <c r="AK963" s="17"/>
    </row>
    <row r="964">
      <c r="F964" s="17"/>
      <c r="G964" s="17"/>
      <c r="H964" s="17"/>
      <c r="I964" s="17"/>
      <c r="T964" s="17"/>
      <c r="U964" s="17"/>
      <c r="V964" s="17"/>
      <c r="W964" s="17"/>
      <c r="AH964" s="17"/>
      <c r="AI964" s="17"/>
      <c r="AJ964" s="17"/>
      <c r="AK964" s="17"/>
    </row>
    <row r="965">
      <c r="F965" s="17"/>
      <c r="G965" s="17"/>
      <c r="H965" s="17"/>
      <c r="I965" s="17"/>
      <c r="T965" s="17"/>
      <c r="U965" s="17"/>
      <c r="V965" s="17"/>
      <c r="W965" s="17"/>
      <c r="AH965" s="17"/>
      <c r="AI965" s="17"/>
      <c r="AJ965" s="17"/>
      <c r="AK965" s="17"/>
    </row>
    <row r="966">
      <c r="F966" s="17"/>
      <c r="G966" s="17"/>
      <c r="H966" s="17"/>
      <c r="I966" s="17"/>
      <c r="T966" s="17"/>
      <c r="U966" s="17"/>
      <c r="V966" s="17"/>
      <c r="W966" s="17"/>
      <c r="AH966" s="17"/>
      <c r="AI966" s="17"/>
      <c r="AJ966" s="17"/>
      <c r="AK966" s="17"/>
    </row>
    <row r="967">
      <c r="F967" s="17"/>
      <c r="G967" s="17"/>
      <c r="H967" s="17"/>
      <c r="I967" s="17"/>
      <c r="T967" s="17"/>
      <c r="U967" s="17"/>
      <c r="V967" s="17"/>
      <c r="W967" s="17"/>
      <c r="AH967" s="17"/>
      <c r="AI967" s="17"/>
      <c r="AJ967" s="17"/>
      <c r="AK967" s="17"/>
    </row>
    <row r="968">
      <c r="F968" s="17"/>
      <c r="G968" s="17"/>
      <c r="H968" s="17"/>
      <c r="I968" s="17"/>
      <c r="T968" s="17"/>
      <c r="U968" s="17"/>
      <c r="V968" s="17"/>
      <c r="W968" s="17"/>
      <c r="AH968" s="17"/>
      <c r="AI968" s="17"/>
      <c r="AJ968" s="17"/>
      <c r="AK968" s="17"/>
    </row>
    <row r="969">
      <c r="F969" s="17"/>
      <c r="G969" s="17"/>
      <c r="H969" s="17"/>
      <c r="I969" s="17"/>
      <c r="T969" s="17"/>
      <c r="U969" s="17"/>
      <c r="V969" s="17"/>
      <c r="W969" s="17"/>
      <c r="AH969" s="17"/>
      <c r="AI969" s="17"/>
      <c r="AJ969" s="17"/>
      <c r="AK969" s="17"/>
    </row>
    <row r="970">
      <c r="F970" s="17"/>
      <c r="G970" s="17"/>
      <c r="H970" s="17"/>
      <c r="I970" s="17"/>
      <c r="T970" s="17"/>
      <c r="U970" s="17"/>
      <c r="V970" s="17"/>
      <c r="W970" s="17"/>
      <c r="AH970" s="17"/>
      <c r="AI970" s="17"/>
      <c r="AJ970" s="17"/>
      <c r="AK970" s="17"/>
    </row>
    <row r="971">
      <c r="F971" s="17"/>
      <c r="G971" s="17"/>
      <c r="H971" s="17"/>
      <c r="I971" s="17"/>
      <c r="T971" s="17"/>
      <c r="U971" s="17"/>
      <c r="V971" s="17"/>
      <c r="W971" s="17"/>
      <c r="AH971" s="17"/>
      <c r="AI971" s="17"/>
      <c r="AJ971" s="17"/>
      <c r="AK971" s="17"/>
    </row>
    <row r="972">
      <c r="F972" s="17"/>
      <c r="G972" s="17"/>
      <c r="H972" s="17"/>
      <c r="I972" s="17"/>
      <c r="T972" s="17"/>
      <c r="U972" s="17"/>
      <c r="V972" s="17"/>
      <c r="W972" s="17"/>
      <c r="AH972" s="17"/>
      <c r="AI972" s="17"/>
      <c r="AJ972" s="17"/>
      <c r="AK972" s="17"/>
    </row>
    <row r="973">
      <c r="F973" s="17"/>
      <c r="G973" s="17"/>
      <c r="H973" s="17"/>
      <c r="I973" s="17"/>
      <c r="T973" s="17"/>
      <c r="U973" s="17"/>
      <c r="V973" s="17"/>
      <c r="W973" s="17"/>
      <c r="AH973" s="17"/>
      <c r="AI973" s="17"/>
      <c r="AJ973" s="17"/>
      <c r="AK973" s="17"/>
    </row>
    <row r="974">
      <c r="F974" s="17"/>
      <c r="G974" s="17"/>
      <c r="H974" s="17"/>
      <c r="I974" s="17"/>
      <c r="T974" s="17"/>
      <c r="U974" s="17"/>
      <c r="V974" s="17"/>
      <c r="W974" s="17"/>
      <c r="AH974" s="17"/>
      <c r="AI974" s="17"/>
      <c r="AJ974" s="17"/>
      <c r="AK974" s="17"/>
    </row>
    <row r="975">
      <c r="F975" s="17"/>
      <c r="G975" s="17"/>
      <c r="H975" s="17"/>
      <c r="I975" s="17"/>
      <c r="T975" s="17"/>
      <c r="U975" s="17"/>
      <c r="V975" s="17"/>
      <c r="W975" s="17"/>
      <c r="AH975" s="17"/>
      <c r="AI975" s="17"/>
      <c r="AJ975" s="17"/>
      <c r="AK975" s="17"/>
    </row>
    <row r="976">
      <c r="F976" s="17"/>
      <c r="G976" s="17"/>
      <c r="H976" s="17"/>
      <c r="I976" s="17"/>
      <c r="T976" s="17"/>
      <c r="U976" s="17"/>
      <c r="V976" s="17"/>
      <c r="W976" s="17"/>
      <c r="AH976" s="17"/>
      <c r="AI976" s="17"/>
      <c r="AJ976" s="17"/>
      <c r="AK976" s="17"/>
    </row>
    <row r="977">
      <c r="F977" s="17"/>
      <c r="G977" s="17"/>
      <c r="H977" s="17"/>
      <c r="I977" s="17"/>
      <c r="T977" s="17"/>
      <c r="U977" s="17"/>
      <c r="V977" s="17"/>
      <c r="W977" s="17"/>
      <c r="AH977" s="17"/>
      <c r="AI977" s="17"/>
      <c r="AJ977" s="17"/>
      <c r="AK977" s="17"/>
    </row>
    <row r="978">
      <c r="F978" s="17"/>
      <c r="G978" s="17"/>
      <c r="H978" s="17"/>
      <c r="I978" s="17"/>
      <c r="T978" s="17"/>
      <c r="U978" s="17"/>
      <c r="V978" s="17"/>
      <c r="W978" s="17"/>
      <c r="AH978" s="17"/>
      <c r="AI978" s="17"/>
      <c r="AJ978" s="17"/>
      <c r="AK978" s="17"/>
    </row>
    <row r="979">
      <c r="F979" s="17"/>
      <c r="G979" s="17"/>
      <c r="H979" s="17"/>
      <c r="I979" s="17"/>
      <c r="T979" s="17"/>
      <c r="U979" s="17"/>
      <c r="V979" s="17"/>
      <c r="W979" s="17"/>
      <c r="AH979" s="17"/>
      <c r="AI979" s="17"/>
      <c r="AJ979" s="17"/>
      <c r="AK979" s="17"/>
    </row>
    <row r="980">
      <c r="F980" s="17"/>
      <c r="G980" s="17"/>
      <c r="H980" s="17"/>
      <c r="I980" s="17"/>
      <c r="T980" s="17"/>
      <c r="U980" s="17"/>
      <c r="V980" s="17"/>
      <c r="W980" s="17"/>
      <c r="AH980" s="17"/>
      <c r="AI980" s="17"/>
      <c r="AJ980" s="17"/>
      <c r="AK980" s="17"/>
    </row>
    <row r="981">
      <c r="F981" s="17"/>
      <c r="G981" s="17"/>
      <c r="H981" s="17"/>
      <c r="I981" s="17"/>
      <c r="T981" s="17"/>
      <c r="U981" s="17"/>
      <c r="V981" s="17"/>
      <c r="W981" s="17"/>
      <c r="AH981" s="17"/>
      <c r="AI981" s="17"/>
      <c r="AJ981" s="17"/>
      <c r="AK981" s="17"/>
    </row>
    <row r="982">
      <c r="F982" s="17"/>
      <c r="G982" s="17"/>
      <c r="H982" s="17"/>
      <c r="I982" s="17"/>
      <c r="T982" s="17"/>
      <c r="U982" s="17"/>
      <c r="V982" s="17"/>
      <c r="W982" s="17"/>
      <c r="AH982" s="17"/>
      <c r="AI982" s="17"/>
      <c r="AJ982" s="17"/>
      <c r="AK982" s="17"/>
    </row>
    <row r="983">
      <c r="F983" s="17"/>
      <c r="G983" s="17"/>
      <c r="H983" s="17"/>
      <c r="I983" s="17"/>
      <c r="T983" s="17"/>
      <c r="U983" s="17"/>
      <c r="V983" s="17"/>
      <c r="W983" s="17"/>
      <c r="AH983" s="17"/>
      <c r="AI983" s="17"/>
      <c r="AJ983" s="17"/>
      <c r="AK983" s="17"/>
    </row>
    <row r="984">
      <c r="F984" s="17"/>
      <c r="G984" s="17"/>
      <c r="H984" s="17"/>
      <c r="I984" s="17"/>
      <c r="T984" s="17"/>
      <c r="U984" s="17"/>
      <c r="V984" s="17"/>
      <c r="W984" s="17"/>
      <c r="AH984" s="17"/>
      <c r="AI984" s="17"/>
      <c r="AJ984" s="17"/>
      <c r="AK984" s="17"/>
    </row>
    <row r="985">
      <c r="F985" s="17"/>
      <c r="G985" s="17"/>
      <c r="H985" s="17"/>
      <c r="I985" s="17"/>
      <c r="T985" s="17"/>
      <c r="U985" s="17"/>
      <c r="V985" s="17"/>
      <c r="W985" s="17"/>
      <c r="AH985" s="17"/>
      <c r="AI985" s="17"/>
      <c r="AJ985" s="17"/>
      <c r="AK985" s="17"/>
    </row>
    <row r="986">
      <c r="F986" s="17"/>
      <c r="G986" s="17"/>
      <c r="H986" s="17"/>
      <c r="I986" s="17"/>
      <c r="T986" s="17"/>
      <c r="U986" s="17"/>
      <c r="V986" s="17"/>
      <c r="W986" s="17"/>
      <c r="AH986" s="17"/>
      <c r="AI986" s="17"/>
      <c r="AJ986" s="17"/>
      <c r="AK986" s="17"/>
    </row>
    <row r="987">
      <c r="F987" s="17"/>
      <c r="G987" s="17"/>
      <c r="H987" s="17"/>
      <c r="I987" s="17"/>
      <c r="T987" s="17"/>
      <c r="U987" s="17"/>
      <c r="V987" s="17"/>
      <c r="W987" s="17"/>
      <c r="AH987" s="17"/>
      <c r="AI987" s="17"/>
      <c r="AJ987" s="17"/>
      <c r="AK987" s="17"/>
    </row>
    <row r="988">
      <c r="F988" s="17"/>
      <c r="G988" s="17"/>
      <c r="H988" s="17"/>
      <c r="I988" s="17"/>
      <c r="T988" s="17"/>
      <c r="U988" s="17"/>
      <c r="V988" s="17"/>
      <c r="W988" s="17"/>
      <c r="AH988" s="17"/>
      <c r="AI988" s="17"/>
      <c r="AJ988" s="17"/>
      <c r="AK988" s="17"/>
    </row>
    <row r="989">
      <c r="F989" s="17"/>
      <c r="G989" s="17"/>
      <c r="H989" s="17"/>
      <c r="I989" s="17"/>
      <c r="T989" s="17"/>
      <c r="U989" s="17"/>
      <c r="V989" s="17"/>
      <c r="W989" s="17"/>
      <c r="AH989" s="17"/>
      <c r="AI989" s="17"/>
      <c r="AJ989" s="17"/>
      <c r="AK989" s="17"/>
    </row>
    <row r="990">
      <c r="F990" s="17"/>
      <c r="G990" s="17"/>
      <c r="H990" s="17"/>
      <c r="I990" s="17"/>
      <c r="T990" s="17"/>
      <c r="U990" s="17"/>
      <c r="V990" s="17"/>
      <c r="W990" s="17"/>
      <c r="AH990" s="17"/>
      <c r="AI990" s="17"/>
      <c r="AJ990" s="17"/>
      <c r="AK990" s="17"/>
    </row>
    <row r="991">
      <c r="F991" s="17"/>
      <c r="G991" s="17"/>
      <c r="H991" s="17"/>
      <c r="I991" s="17"/>
      <c r="T991" s="17"/>
      <c r="U991" s="17"/>
      <c r="V991" s="17"/>
      <c r="W991" s="17"/>
      <c r="AH991" s="17"/>
      <c r="AI991" s="17"/>
      <c r="AJ991" s="17"/>
      <c r="AK991" s="17"/>
    </row>
    <row r="992">
      <c r="F992" s="17"/>
      <c r="G992" s="17"/>
      <c r="H992" s="17"/>
      <c r="I992" s="17"/>
      <c r="T992" s="17"/>
      <c r="U992" s="17"/>
      <c r="V992" s="17"/>
      <c r="W992" s="17"/>
      <c r="AH992" s="17"/>
      <c r="AI992" s="17"/>
      <c r="AJ992" s="17"/>
      <c r="AK992" s="17"/>
    </row>
    <row r="993">
      <c r="F993" s="17"/>
      <c r="G993" s="17"/>
      <c r="H993" s="17"/>
      <c r="I993" s="17"/>
      <c r="T993" s="17"/>
      <c r="U993" s="17"/>
      <c r="V993" s="17"/>
      <c r="W993" s="17"/>
      <c r="AH993" s="17"/>
      <c r="AI993" s="17"/>
      <c r="AJ993" s="17"/>
      <c r="AK993" s="17"/>
    </row>
    <row r="994">
      <c r="F994" s="17"/>
      <c r="G994" s="17"/>
      <c r="H994" s="17"/>
      <c r="I994" s="17"/>
      <c r="T994" s="17"/>
      <c r="U994" s="17"/>
      <c r="V994" s="17"/>
      <c r="W994" s="17"/>
      <c r="AH994" s="17"/>
      <c r="AI994" s="17"/>
      <c r="AJ994" s="17"/>
      <c r="AK994" s="17"/>
    </row>
    <row r="995">
      <c r="F995" s="17"/>
      <c r="G995" s="17"/>
      <c r="H995" s="17"/>
      <c r="I995" s="17"/>
      <c r="T995" s="17"/>
      <c r="U995" s="17"/>
      <c r="V995" s="17"/>
      <c r="W995" s="17"/>
      <c r="AH995" s="17"/>
      <c r="AI995" s="17"/>
      <c r="AJ995" s="17"/>
      <c r="AK995" s="17"/>
    </row>
    <row r="996">
      <c r="F996" s="17"/>
      <c r="G996" s="17"/>
      <c r="H996" s="17"/>
      <c r="I996" s="17"/>
      <c r="T996" s="17"/>
      <c r="U996" s="17"/>
      <c r="V996" s="17"/>
      <c r="W996" s="17"/>
      <c r="AH996" s="17"/>
      <c r="AI996" s="17"/>
      <c r="AJ996" s="17"/>
      <c r="AK996" s="17"/>
    </row>
    <row r="997">
      <c r="F997" s="17"/>
      <c r="G997" s="17"/>
      <c r="H997" s="17"/>
      <c r="I997" s="17"/>
      <c r="T997" s="17"/>
      <c r="U997" s="17"/>
      <c r="V997" s="17"/>
      <c r="W997" s="17"/>
      <c r="AH997" s="17"/>
      <c r="AI997" s="17"/>
      <c r="AJ997" s="17"/>
      <c r="AK997" s="17"/>
    </row>
    <row r="998">
      <c r="F998" s="17"/>
      <c r="G998" s="17"/>
      <c r="H998" s="17"/>
      <c r="I998" s="17"/>
      <c r="T998" s="17"/>
      <c r="U998" s="17"/>
      <c r="V998" s="17"/>
      <c r="W998" s="17"/>
      <c r="AH998" s="17"/>
      <c r="AI998" s="17"/>
      <c r="AJ998" s="17"/>
      <c r="AK998" s="17"/>
    </row>
    <row r="999">
      <c r="F999" s="17"/>
      <c r="G999" s="17"/>
      <c r="H999" s="17"/>
      <c r="I999" s="17"/>
      <c r="T999" s="17"/>
      <c r="U999" s="17"/>
      <c r="V999" s="17"/>
      <c r="W999" s="17"/>
      <c r="AH999" s="17"/>
      <c r="AI999" s="17"/>
      <c r="AJ999" s="17"/>
      <c r="AK999" s="17"/>
    </row>
    <row r="1000">
      <c r="F1000" s="17"/>
      <c r="G1000" s="17"/>
      <c r="H1000" s="17"/>
      <c r="I1000" s="17"/>
      <c r="T1000" s="17"/>
      <c r="U1000" s="17"/>
      <c r="V1000" s="17"/>
      <c r="W1000" s="17"/>
      <c r="AH1000" s="17"/>
      <c r="AI1000" s="17"/>
      <c r="AJ1000" s="17"/>
      <c r="AK1000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9.13"/>
    <col customWidth="1" hidden="1" min="3" max="5" width="9.13"/>
    <col customWidth="1" min="6" max="6" width="9.13"/>
    <col customWidth="1" hidden="1" min="7" max="7" width="9.13"/>
    <col customWidth="1" min="8" max="9" width="9.13"/>
    <col customWidth="1" hidden="1" min="10" max="12" width="9.13"/>
    <col customWidth="1" min="13" max="13" width="9.13"/>
    <col customWidth="1" hidden="1" min="14" max="14" width="9.13"/>
    <col customWidth="1" min="15" max="16" width="9.13"/>
    <col customWidth="1" hidden="1" min="17" max="19" width="9.13"/>
    <col customWidth="1" min="20" max="20" width="9.13"/>
    <col customWidth="1" hidden="1" min="21" max="21" width="9.13"/>
    <col customWidth="1" min="22" max="23" width="9.13"/>
    <col customWidth="1" hidden="1" min="24" max="26" width="9.13"/>
    <col customWidth="1" min="27" max="27" width="9.13"/>
    <col customWidth="1" hidden="1" min="28" max="28" width="9.13"/>
    <col customWidth="1" min="29" max="30" width="9.13"/>
    <col customWidth="1" hidden="1" min="31" max="33" width="9.13"/>
    <col customWidth="1" min="34" max="34" width="9.13"/>
    <col customWidth="1" hidden="1" min="35" max="35" width="9.13"/>
    <col customWidth="1" min="36" max="37" width="9.13"/>
    <col customWidth="1" hidden="1" min="38" max="40" width="9.13"/>
    <col customWidth="1" min="41" max="41" width="9.13"/>
    <col customWidth="1" hidden="1" min="42" max="42" width="9.13"/>
    <col customWidth="1" min="43" max="44" width="9.13"/>
  </cols>
  <sheetData>
    <row r="1">
      <c r="A1" s="1" t="s">
        <v>6</v>
      </c>
      <c r="B1" s="1" t="s">
        <v>8</v>
      </c>
      <c r="C1" s="16" t="s">
        <v>291</v>
      </c>
      <c r="D1" s="16" t="s">
        <v>292</v>
      </c>
      <c r="E1" s="16" t="s">
        <v>293</v>
      </c>
      <c r="F1" s="16" t="s">
        <v>24</v>
      </c>
      <c r="G1" s="16" t="s">
        <v>294</v>
      </c>
      <c r="H1" s="16" t="s">
        <v>295</v>
      </c>
      <c r="I1" s="16" t="s">
        <v>296</v>
      </c>
      <c r="J1" s="1" t="s">
        <v>297</v>
      </c>
      <c r="K1" s="1" t="s">
        <v>298</v>
      </c>
      <c r="L1" s="1" t="s">
        <v>293</v>
      </c>
      <c r="M1" s="1" t="s">
        <v>25</v>
      </c>
      <c r="N1" s="1" t="s">
        <v>294</v>
      </c>
      <c r="O1" s="1" t="s">
        <v>299</v>
      </c>
      <c r="P1" s="1" t="s">
        <v>300</v>
      </c>
      <c r="Q1" s="17"/>
      <c r="R1" s="17"/>
      <c r="S1" s="17"/>
      <c r="T1" s="16" t="s">
        <v>26</v>
      </c>
      <c r="U1" s="17"/>
      <c r="V1" s="16" t="s">
        <v>301</v>
      </c>
      <c r="W1" s="16" t="s">
        <v>302</v>
      </c>
      <c r="AA1" s="1" t="s">
        <v>27</v>
      </c>
      <c r="AC1" s="1" t="s">
        <v>303</v>
      </c>
      <c r="AD1" s="1" t="s">
        <v>304</v>
      </c>
      <c r="AE1" s="17"/>
      <c r="AF1" s="17"/>
      <c r="AG1" s="17"/>
      <c r="AH1" s="16" t="s">
        <v>28</v>
      </c>
      <c r="AI1" s="17"/>
      <c r="AJ1" s="16" t="s">
        <v>305</v>
      </c>
      <c r="AK1" s="16" t="s">
        <v>306</v>
      </c>
      <c r="AO1" s="1" t="s">
        <v>29</v>
      </c>
      <c r="AQ1" s="1" t="s">
        <v>307</v>
      </c>
      <c r="AR1" s="1" t="s">
        <v>308</v>
      </c>
    </row>
    <row r="2">
      <c r="A2" s="1" t="s">
        <v>250</v>
      </c>
      <c r="B2" s="1">
        <v>5.0</v>
      </c>
      <c r="C2" s="17">
        <f>sumifs('X-Risk Full'!$F$1:$F1000,'X-Risk Full'!$C$1:$C1000,$A2)</f>
        <v>13</v>
      </c>
      <c r="D2" s="17">
        <f>sumifs('X-Risk Full'!$G$1:$G1000,'X-Risk Full'!$C$1:$C1000,$A2)</f>
        <v>0</v>
      </c>
      <c r="E2" s="17">
        <f>sumifs('X-Risk Full'!$H$1:$H1000,'X-Risk Full'!$C$1:$C1000,$A2)</f>
        <v>4</v>
      </c>
      <c r="F2" s="20">
        <f t="shared" ref="F2:F48" si="1">(4*C2-4*E2)/$B2</f>
        <v>7.2</v>
      </c>
      <c r="G2" s="18">
        <f>countifs(Raw!$C$1:$C1000,14,Raw!$F$1:$F1000,$A2,Raw!$J$1:$J1000,"X")</f>
        <v>7</v>
      </c>
      <c r="H2" s="19">
        <f t="shared" ref="H2:H48" si="2">G2/C2</f>
        <v>0.5384615385</v>
      </c>
      <c r="I2" s="20">
        <f t="shared" ref="I2:I48" si="3">(C2*4-E2*4+G2*10)/$B2</f>
        <v>21.2</v>
      </c>
      <c r="J2" s="7">
        <f>sumifs('Math Full'!$F$1:$F1000,'Math Full'!$C$1:$C1000,$A2)</f>
        <v>6</v>
      </c>
      <c r="K2" s="7">
        <f>sumifs('Math Full'!$G$1:$G1000,'Math Full'!$C$1:$C1000,$A2)</f>
        <v>7</v>
      </c>
      <c r="L2" s="7">
        <f>sumifs('Math Full'!$H$1:$H1000,'Math Full'!$C$1:$C1000,$A2)</f>
        <v>1</v>
      </c>
      <c r="M2" s="10">
        <f t="shared" ref="M2:M48" si="4">(4*J2-4*L2)/$B2</f>
        <v>4</v>
      </c>
      <c r="N2" s="12">
        <f>countifs(Raw!$C$1:$C1000,14,Raw!$F$1:$F1000,$A2,Raw!$J$1:$J1000,"M")</f>
        <v>5</v>
      </c>
      <c r="O2" s="8">
        <f t="shared" ref="O2:O47" si="5">N2/J2</f>
        <v>0.8333333333</v>
      </c>
      <c r="P2" s="10">
        <f t="shared" ref="P2:P48" si="6">(J2*4-L2*4+N2*10)/$B2</f>
        <v>14</v>
      </c>
      <c r="Q2" s="17">
        <f>sumifs('Chemistry Full'!$F$1:$F1000,'Chemistry Full'!$C$1:$C1000,$A2)</f>
        <v>12</v>
      </c>
      <c r="R2" s="17">
        <f>sumifs('Chemistry Full'!$G$1:$G1000,'Chemistry Full'!$C$1:$C1000,$A2)</f>
        <v>2</v>
      </c>
      <c r="S2" s="17">
        <f>sumifs('Chemistry Full'!$H$1:$H1000,'Chemistry Full'!$C$1:$C1000,$A2)</f>
        <v>2</v>
      </c>
      <c r="T2" s="20">
        <f t="shared" ref="T2:T48" si="7">(4*Q2-4*S2)/$B2</f>
        <v>8</v>
      </c>
      <c r="U2" s="18">
        <f>countifs(Raw!$C$1:$C1000,14,Raw!$F$1:$F1000,$A2,Raw!$J$1:$J1000,"C")</f>
        <v>7</v>
      </c>
      <c r="V2" s="19">
        <f t="shared" ref="V2:V48" si="8">U2/Q2</f>
        <v>0.5833333333</v>
      </c>
      <c r="W2" s="20">
        <f t="shared" ref="W2:W48" si="9">(Q2*4-S2*4+U2*10)/$B2</f>
        <v>22</v>
      </c>
      <c r="X2" s="7">
        <f>sumifs('EarthSpace Full'!$F$1:$F1000,'EarthSpace Full'!$C$1:$C1000,$A2)</f>
        <v>12</v>
      </c>
      <c r="Y2" s="7">
        <f>sumifs('EarthSpace Full'!$G$1:$G1000,'EarthSpace Full'!$C$1:$C1000,$A2)</f>
        <v>1</v>
      </c>
      <c r="Z2" s="7">
        <f>sumifs('EarthSpace Full'!$H$1:$H1000,'EarthSpace Full'!$C$1:$C1000,$A2)</f>
        <v>5</v>
      </c>
      <c r="AA2" s="10">
        <f t="shared" ref="AA2:AA48" si="10">(4*X2-4*Z2)/$B2</f>
        <v>5.6</v>
      </c>
      <c r="AB2" s="12">
        <f>countifs(Raw!$C$1:$C1000,14,Raw!$F$1:$F1000,$A2,Raw!$J$1:$J1000,"E")</f>
        <v>9</v>
      </c>
      <c r="AC2" s="8">
        <f t="shared" ref="AC2:AC47" si="11">AB2/X2</f>
        <v>0.75</v>
      </c>
      <c r="AD2" s="10">
        <f t="shared" ref="AD2:AD48" si="12">(X2*4-Z2*4+AB2*10)/$B2</f>
        <v>23.6</v>
      </c>
      <c r="AE2" s="17">
        <f>sumifs('Biology Full'!$F$1:$F1000,'Biology Full'!$C$1:$C1000,$A2)</f>
        <v>10</v>
      </c>
      <c r="AF2" s="17">
        <f>sumifs('Biology Full'!$G$1:$G1000,'Biology Full'!$C$1:$C1000,$A2)</f>
        <v>2</v>
      </c>
      <c r="AG2" s="17">
        <f>sumifs('Biology Full'!$H$1:$H1000,'Biology Full'!$C$1:$C1000,$A2)</f>
        <v>1</v>
      </c>
      <c r="AH2" s="20">
        <f t="shared" ref="AH2:AH48" si="13">(4*AE2-4*AG2)/$B2</f>
        <v>7.2</v>
      </c>
      <c r="AI2" s="18">
        <f>countifs(Raw!$C$1:$C1000,14,Raw!$F$1:$F1000,$A2,Raw!$J$1:$J1000,"B")</f>
        <v>6</v>
      </c>
      <c r="AJ2" s="19">
        <f t="shared" ref="AJ2:AJ48" si="14">AI2/AE2</f>
        <v>0.6</v>
      </c>
      <c r="AK2" s="20">
        <f t="shared" ref="AK2:AK48" si="15">(AE2*4-AG2*4+AI2*10)/$B2</f>
        <v>19.2</v>
      </c>
      <c r="AL2" s="7">
        <f>sumifs('Physics Full'!$F$1:$F1000,'Physics Full'!$C$1:$C1000,$A2)</f>
        <v>13</v>
      </c>
      <c r="AM2" s="7">
        <f>sumifs('Physics Full'!$G$1:$G1000,'Physics Full'!$C$1:$C1000,$A2)</f>
        <v>2</v>
      </c>
      <c r="AN2" s="7">
        <f>sumifs('Physics Full'!$H$1:$H1000,'Physics Full'!$C$1:$C1000,$A2)</f>
        <v>1</v>
      </c>
      <c r="AO2" s="10">
        <f t="shared" ref="AO2:AO48" si="16">(4*AL2-4*AN2)/$B2</f>
        <v>9.6</v>
      </c>
      <c r="AP2" s="12">
        <f>countifs(Raw!$C$1:$C1000,14,Raw!$F$1:$F1000,$A2,Raw!$J$1:$J1000,"P")</f>
        <v>9</v>
      </c>
      <c r="AQ2" s="8">
        <f t="shared" ref="AQ2:AQ47" si="17">AP2/AL2</f>
        <v>0.6923076923</v>
      </c>
      <c r="AR2" s="10">
        <f t="shared" ref="AR2:AR48" si="18">(AL2*4-AN2*4+AP2*10)/$B2</f>
        <v>27.6</v>
      </c>
    </row>
    <row r="3">
      <c r="A3" s="1" t="s">
        <v>255</v>
      </c>
      <c r="B3" s="1">
        <v>5.0</v>
      </c>
      <c r="C3" s="17">
        <f>sumifs('X-Risk Full'!$F$1:$F1000,'X-Risk Full'!$C$1:$C1000,$A3)</f>
        <v>13</v>
      </c>
      <c r="D3" s="17">
        <f>sumifs('X-Risk Full'!$G$1:$G1000,'X-Risk Full'!$C$1:$C1000,$A3)</f>
        <v>0</v>
      </c>
      <c r="E3" s="17">
        <f>sumifs('X-Risk Full'!$H$1:$H1000,'X-Risk Full'!$C$1:$C1000,$A3)</f>
        <v>0</v>
      </c>
      <c r="F3" s="20">
        <f t="shared" si="1"/>
        <v>10.4</v>
      </c>
      <c r="G3" s="18">
        <f>countifs(Raw!$C$1:$C1000,14,Raw!$F$1:$F1000,$A3,Raw!$J$1:$J1000,"X")</f>
        <v>7</v>
      </c>
      <c r="H3" s="19">
        <f t="shared" si="2"/>
        <v>0.5384615385</v>
      </c>
      <c r="I3" s="20">
        <f t="shared" si="3"/>
        <v>24.4</v>
      </c>
      <c r="J3" s="7">
        <f>sumifs('Math Full'!$F$1:$F1000,'Math Full'!$C$1:$C1000,$A3)</f>
        <v>8</v>
      </c>
      <c r="K3" s="7">
        <f>sumifs('Math Full'!$G$1:$G1000,'Math Full'!$C$1:$C1000,$A3)</f>
        <v>4</v>
      </c>
      <c r="L3" s="7">
        <f>sumifs('Math Full'!$H$1:$H1000,'Math Full'!$C$1:$C1000,$A3)</f>
        <v>0</v>
      </c>
      <c r="M3" s="10">
        <f t="shared" si="4"/>
        <v>6.4</v>
      </c>
      <c r="N3" s="12">
        <f>countifs(Raw!$C$1:$C1000,14,Raw!$F$1:$F1000,$A3,Raw!$J$1:$J1000,"M")</f>
        <v>4</v>
      </c>
      <c r="O3" s="8">
        <f t="shared" si="5"/>
        <v>0.5</v>
      </c>
      <c r="P3" s="10">
        <f t="shared" si="6"/>
        <v>14.4</v>
      </c>
      <c r="Q3" s="17">
        <f>sumifs('Chemistry Full'!$F$1:$F1000,'Chemistry Full'!$C$1:$C1000,$A3)</f>
        <v>12</v>
      </c>
      <c r="R3" s="17">
        <f>sumifs('Chemistry Full'!$G$1:$G1000,'Chemistry Full'!$C$1:$C1000,$A3)</f>
        <v>2</v>
      </c>
      <c r="S3" s="17">
        <f>sumifs('Chemistry Full'!$H$1:$H1000,'Chemistry Full'!$C$1:$C1000,$A3)</f>
        <v>0</v>
      </c>
      <c r="T3" s="20">
        <f t="shared" si="7"/>
        <v>9.6</v>
      </c>
      <c r="U3" s="18">
        <f>countifs(Raw!$C$1:$C1000,14,Raw!$F$1:$F1000,$A3,Raw!$J$1:$J1000,"C")</f>
        <v>7</v>
      </c>
      <c r="V3" s="19">
        <f t="shared" si="8"/>
        <v>0.5833333333</v>
      </c>
      <c r="W3" s="20">
        <f t="shared" si="9"/>
        <v>23.6</v>
      </c>
      <c r="X3" s="7">
        <f>sumifs('EarthSpace Full'!$F$1:$F1000,'EarthSpace Full'!$C$1:$C1000,$A3)</f>
        <v>11</v>
      </c>
      <c r="Y3" s="7">
        <f>sumifs('EarthSpace Full'!$G$1:$G1000,'EarthSpace Full'!$C$1:$C1000,$A3)</f>
        <v>4</v>
      </c>
      <c r="Z3" s="7">
        <f>sumifs('EarthSpace Full'!$H$1:$H1000,'EarthSpace Full'!$C$1:$C1000,$A3)</f>
        <v>0</v>
      </c>
      <c r="AA3" s="10">
        <f t="shared" si="10"/>
        <v>8.8</v>
      </c>
      <c r="AB3" s="12">
        <f>countifs(Raw!$C$1:$C1000,14,Raw!$F$1:$F1000,$A3,Raw!$J$1:$J1000,"E")</f>
        <v>4</v>
      </c>
      <c r="AC3" s="8">
        <f t="shared" si="11"/>
        <v>0.3636363636</v>
      </c>
      <c r="AD3" s="10">
        <f t="shared" si="12"/>
        <v>16.8</v>
      </c>
      <c r="AE3" s="17">
        <f>sumifs('Biology Full'!$F$1:$F1000,'Biology Full'!$C$1:$C1000,$A3)</f>
        <v>13</v>
      </c>
      <c r="AF3" s="17">
        <f>sumifs('Biology Full'!$G$1:$G1000,'Biology Full'!$C$1:$C1000,$A3)</f>
        <v>2</v>
      </c>
      <c r="AG3" s="17">
        <f>sumifs('Biology Full'!$H$1:$H1000,'Biology Full'!$C$1:$C1000,$A3)</f>
        <v>2</v>
      </c>
      <c r="AH3" s="20">
        <f t="shared" si="13"/>
        <v>8.8</v>
      </c>
      <c r="AI3" s="18">
        <f>countifs(Raw!$C$1:$C1000,14,Raw!$F$1:$F1000,$A3,Raw!$J$1:$J1000,"B")</f>
        <v>6</v>
      </c>
      <c r="AJ3" s="19">
        <f t="shared" si="14"/>
        <v>0.4615384615</v>
      </c>
      <c r="AK3" s="20">
        <f t="shared" si="15"/>
        <v>20.8</v>
      </c>
      <c r="AL3" s="7">
        <f>sumifs('Physics Full'!$F$1:$F1000,'Physics Full'!$C$1:$C1000,$A3)</f>
        <v>6</v>
      </c>
      <c r="AM3" s="7">
        <f>sumifs('Physics Full'!$G$1:$G1000,'Physics Full'!$C$1:$C1000,$A3)</f>
        <v>2</v>
      </c>
      <c r="AN3" s="7">
        <f>sumifs('Physics Full'!$H$1:$H1000,'Physics Full'!$C$1:$C1000,$A3)</f>
        <v>2</v>
      </c>
      <c r="AO3" s="10">
        <f t="shared" si="16"/>
        <v>3.2</v>
      </c>
      <c r="AP3" s="12">
        <f>countifs(Raw!$C$1:$C1000,14,Raw!$F$1:$F1000,$A3,Raw!$J$1:$J1000,"P")</f>
        <v>5</v>
      </c>
      <c r="AQ3" s="8">
        <f t="shared" si="17"/>
        <v>0.8333333333</v>
      </c>
      <c r="AR3" s="10">
        <f t="shared" si="18"/>
        <v>13.2</v>
      </c>
    </row>
    <row r="4">
      <c r="A4" s="1" t="s">
        <v>256</v>
      </c>
      <c r="B4" s="1">
        <v>5.0</v>
      </c>
      <c r="C4" s="17">
        <f>sumifs('X-Risk Full'!$F$1:$F1000,'X-Risk Full'!$C$1:$C1000,$A4)</f>
        <v>10</v>
      </c>
      <c r="D4" s="17">
        <f>sumifs('X-Risk Full'!$G$1:$G1000,'X-Risk Full'!$C$1:$C1000,$A4)</f>
        <v>4</v>
      </c>
      <c r="E4" s="17">
        <f>sumifs('X-Risk Full'!$H$1:$H1000,'X-Risk Full'!$C$1:$C1000,$A4)</f>
        <v>2</v>
      </c>
      <c r="F4" s="20">
        <f t="shared" si="1"/>
        <v>6.4</v>
      </c>
      <c r="G4" s="18">
        <f>countifs(Raw!$C$1:$C1000,14,Raw!$F$1:$F1000,$A4,Raw!$J$1:$J1000,"X")</f>
        <v>8</v>
      </c>
      <c r="H4" s="19">
        <f t="shared" si="2"/>
        <v>0.8</v>
      </c>
      <c r="I4" s="20">
        <f t="shared" si="3"/>
        <v>22.4</v>
      </c>
      <c r="J4" s="7">
        <f>sumifs('Math Full'!$F$1:$F1000,'Math Full'!$C$1:$C1000,$A4)</f>
        <v>10</v>
      </c>
      <c r="K4" s="7">
        <f>sumifs('Math Full'!$G$1:$G1000,'Math Full'!$C$1:$C1000,$A4)</f>
        <v>3</v>
      </c>
      <c r="L4" s="7">
        <f>sumifs('Math Full'!$H$1:$H1000,'Math Full'!$C$1:$C1000,$A4)</f>
        <v>2</v>
      </c>
      <c r="M4" s="10">
        <f t="shared" si="4"/>
        <v>6.4</v>
      </c>
      <c r="N4" s="12">
        <f>countifs(Raw!$C$1:$C1000,14,Raw!$F$1:$F1000,$A4,Raw!$J$1:$J1000,"M")</f>
        <v>10</v>
      </c>
      <c r="O4" s="8">
        <f t="shared" si="5"/>
        <v>1</v>
      </c>
      <c r="P4" s="10">
        <f t="shared" si="6"/>
        <v>26.4</v>
      </c>
      <c r="Q4" s="17">
        <f>sumifs('Chemistry Full'!$F$1:$F1000,'Chemistry Full'!$C$1:$C1000,$A4)</f>
        <v>6</v>
      </c>
      <c r="R4" s="17">
        <f>sumifs('Chemistry Full'!$G$1:$G1000,'Chemistry Full'!$C$1:$C1000,$A4)</f>
        <v>5</v>
      </c>
      <c r="S4" s="17">
        <f>sumifs('Chemistry Full'!$H$1:$H1000,'Chemistry Full'!$C$1:$C1000,$A4)</f>
        <v>1</v>
      </c>
      <c r="T4" s="20">
        <f t="shared" si="7"/>
        <v>4</v>
      </c>
      <c r="U4" s="18">
        <f>countifs(Raw!$C$1:$C1000,14,Raw!$F$1:$F1000,$A4,Raw!$J$1:$J1000,"C")</f>
        <v>2</v>
      </c>
      <c r="V4" s="19">
        <f t="shared" si="8"/>
        <v>0.3333333333</v>
      </c>
      <c r="W4" s="20">
        <f t="shared" si="9"/>
        <v>8</v>
      </c>
      <c r="X4" s="7">
        <f>sumifs('EarthSpace Full'!$F$1:$F1000,'EarthSpace Full'!$C$1:$C1000,$A4)</f>
        <v>8</v>
      </c>
      <c r="Y4" s="7">
        <f>sumifs('EarthSpace Full'!$G$1:$G1000,'EarthSpace Full'!$C$1:$C1000,$A4)</f>
        <v>1</v>
      </c>
      <c r="Z4" s="7">
        <f>sumifs('EarthSpace Full'!$H$1:$H1000,'EarthSpace Full'!$C$1:$C1000,$A4)</f>
        <v>2</v>
      </c>
      <c r="AA4" s="10">
        <f t="shared" si="10"/>
        <v>4.8</v>
      </c>
      <c r="AB4" s="12">
        <f>countifs(Raw!$C$1:$C1000,14,Raw!$F$1:$F1000,$A4,Raw!$J$1:$J1000,"E")</f>
        <v>3</v>
      </c>
      <c r="AC4" s="8">
        <f t="shared" si="11"/>
        <v>0.375</v>
      </c>
      <c r="AD4" s="10">
        <f t="shared" si="12"/>
        <v>10.8</v>
      </c>
      <c r="AE4" s="17">
        <f>sumifs('Biology Full'!$F$1:$F1000,'Biology Full'!$C$1:$C1000,$A4)</f>
        <v>9</v>
      </c>
      <c r="AF4" s="17">
        <f>sumifs('Biology Full'!$G$1:$G1000,'Biology Full'!$C$1:$C1000,$A4)</f>
        <v>4</v>
      </c>
      <c r="AG4" s="17">
        <f>sumifs('Biology Full'!$H$1:$H1000,'Biology Full'!$C$1:$C1000,$A4)</f>
        <v>2</v>
      </c>
      <c r="AH4" s="20">
        <f t="shared" si="13"/>
        <v>5.6</v>
      </c>
      <c r="AI4" s="18">
        <f>countifs(Raw!$C$1:$C1000,14,Raw!$F$1:$F1000,$A4,Raw!$J$1:$J1000,"B")</f>
        <v>6</v>
      </c>
      <c r="AJ4" s="19">
        <f t="shared" si="14"/>
        <v>0.6666666667</v>
      </c>
      <c r="AK4" s="20">
        <f t="shared" si="15"/>
        <v>17.6</v>
      </c>
      <c r="AL4" s="7">
        <f>sumifs('Physics Full'!$F$1:$F1000,'Physics Full'!$C$1:$C1000,$A4)</f>
        <v>11</v>
      </c>
      <c r="AM4" s="7">
        <f>sumifs('Physics Full'!$G$1:$G1000,'Physics Full'!$C$1:$C1000,$A4)</f>
        <v>2</v>
      </c>
      <c r="AN4" s="7">
        <f>sumifs('Physics Full'!$H$1:$H1000,'Physics Full'!$C$1:$C1000,$A4)</f>
        <v>1</v>
      </c>
      <c r="AO4" s="10">
        <f t="shared" si="16"/>
        <v>8</v>
      </c>
      <c r="AP4" s="12">
        <f>countifs(Raw!$C$1:$C1000,14,Raw!$F$1:$F1000,$A4,Raw!$J$1:$J1000,"P")</f>
        <v>9</v>
      </c>
      <c r="AQ4" s="8">
        <f t="shared" si="17"/>
        <v>0.8181818182</v>
      </c>
      <c r="AR4" s="10">
        <f t="shared" si="18"/>
        <v>26</v>
      </c>
    </row>
    <row r="5">
      <c r="A5" s="1" t="s">
        <v>258</v>
      </c>
      <c r="B5" s="1">
        <v>5.0</v>
      </c>
      <c r="C5" s="17">
        <f>sumifs('X-Risk Full'!$F$1:$F1000,'X-Risk Full'!$C$1:$C1000,$A5)</f>
        <v>9</v>
      </c>
      <c r="D5" s="17">
        <f>sumifs('X-Risk Full'!$G$1:$G1000,'X-Risk Full'!$C$1:$C1000,$A5)</f>
        <v>0</v>
      </c>
      <c r="E5" s="17">
        <f>sumifs('X-Risk Full'!$H$1:$H1000,'X-Risk Full'!$C$1:$C1000,$A5)</f>
        <v>3</v>
      </c>
      <c r="F5" s="20">
        <f t="shared" si="1"/>
        <v>4.8</v>
      </c>
      <c r="G5" s="18">
        <f>countifs(Raw!$C$1:$C1000,14,Raw!$F$1:$F1000,$A5,Raw!$J$1:$J1000,"X")</f>
        <v>5</v>
      </c>
      <c r="H5" s="19">
        <f t="shared" si="2"/>
        <v>0.5555555556</v>
      </c>
      <c r="I5" s="20">
        <f t="shared" si="3"/>
        <v>14.8</v>
      </c>
      <c r="J5" s="7">
        <f>sumifs('Math Full'!$F$1:$F1000,'Math Full'!$C$1:$C1000,$A5)</f>
        <v>8</v>
      </c>
      <c r="K5" s="7">
        <f>sumifs('Math Full'!$G$1:$G1000,'Math Full'!$C$1:$C1000,$A5)</f>
        <v>6</v>
      </c>
      <c r="L5" s="7">
        <f>sumifs('Math Full'!$H$1:$H1000,'Math Full'!$C$1:$C1000,$A5)</f>
        <v>0</v>
      </c>
      <c r="M5" s="10">
        <f t="shared" si="4"/>
        <v>6.4</v>
      </c>
      <c r="N5" s="12">
        <f>countifs(Raw!$C$1:$C1000,14,Raw!$F$1:$F1000,$A5,Raw!$J$1:$J1000,"M")</f>
        <v>7</v>
      </c>
      <c r="O5" s="8">
        <f t="shared" si="5"/>
        <v>0.875</v>
      </c>
      <c r="P5" s="10">
        <f t="shared" si="6"/>
        <v>20.4</v>
      </c>
      <c r="Q5" s="17">
        <f>sumifs('Chemistry Full'!$F$1:$F1000,'Chemistry Full'!$C$1:$C1000,$A5)</f>
        <v>12</v>
      </c>
      <c r="R5" s="17">
        <f>sumifs('Chemistry Full'!$G$1:$G1000,'Chemistry Full'!$C$1:$C1000,$A5)</f>
        <v>4</v>
      </c>
      <c r="S5" s="17">
        <f>sumifs('Chemistry Full'!$H$1:$H1000,'Chemistry Full'!$C$1:$C1000,$A5)</f>
        <v>1</v>
      </c>
      <c r="T5" s="20">
        <f t="shared" si="7"/>
        <v>8.8</v>
      </c>
      <c r="U5" s="18">
        <f>countifs(Raw!$C$1:$C1000,14,Raw!$F$1:$F1000,$A5,Raw!$J$1:$J1000,"C")</f>
        <v>5</v>
      </c>
      <c r="V5" s="19">
        <f t="shared" si="8"/>
        <v>0.4166666667</v>
      </c>
      <c r="W5" s="20">
        <f t="shared" si="9"/>
        <v>18.8</v>
      </c>
      <c r="X5" s="7">
        <f>sumifs('EarthSpace Full'!$F$1:$F1000,'EarthSpace Full'!$C$1:$C1000,$A5)</f>
        <v>10</v>
      </c>
      <c r="Y5" s="7">
        <f>sumifs('EarthSpace Full'!$G$1:$G1000,'EarthSpace Full'!$C$1:$C1000,$A5)</f>
        <v>5</v>
      </c>
      <c r="Z5" s="7">
        <f>sumifs('EarthSpace Full'!$H$1:$H1000,'EarthSpace Full'!$C$1:$C1000,$A5)</f>
        <v>1</v>
      </c>
      <c r="AA5" s="10">
        <f t="shared" si="10"/>
        <v>7.2</v>
      </c>
      <c r="AB5" s="12">
        <f>countifs(Raw!$C$1:$C1000,14,Raw!$F$1:$F1000,$A5,Raw!$J$1:$J1000,"E")</f>
        <v>6</v>
      </c>
      <c r="AC5" s="8">
        <f t="shared" si="11"/>
        <v>0.6</v>
      </c>
      <c r="AD5" s="10">
        <f t="shared" si="12"/>
        <v>19.2</v>
      </c>
      <c r="AE5" s="17">
        <f>sumifs('Biology Full'!$F$1:$F1000,'Biology Full'!$C$1:$C1000,$A5)</f>
        <v>13</v>
      </c>
      <c r="AF5" s="17">
        <f>sumifs('Biology Full'!$G$1:$G1000,'Biology Full'!$C$1:$C1000,$A5)</f>
        <v>1</v>
      </c>
      <c r="AG5" s="17">
        <f>sumifs('Biology Full'!$H$1:$H1000,'Biology Full'!$C$1:$C1000,$A5)</f>
        <v>4</v>
      </c>
      <c r="AH5" s="20">
        <f t="shared" si="13"/>
        <v>7.2</v>
      </c>
      <c r="AI5" s="18">
        <f>countifs(Raw!$C$1:$C1000,14,Raw!$F$1:$F1000,$A5,Raw!$J$1:$J1000,"B")</f>
        <v>8</v>
      </c>
      <c r="AJ5" s="19">
        <f t="shared" si="14"/>
        <v>0.6153846154</v>
      </c>
      <c r="AK5" s="20">
        <f t="shared" si="15"/>
        <v>23.2</v>
      </c>
      <c r="AL5" s="7">
        <f>sumifs('Physics Full'!$F$1:$F1000,'Physics Full'!$C$1:$C1000,$A5)</f>
        <v>6</v>
      </c>
      <c r="AM5" s="7">
        <f>sumifs('Physics Full'!$G$1:$G1000,'Physics Full'!$C$1:$C1000,$A5)</f>
        <v>3</v>
      </c>
      <c r="AN5" s="7">
        <f>sumifs('Physics Full'!$H$1:$H1000,'Physics Full'!$C$1:$C1000,$A5)</f>
        <v>3</v>
      </c>
      <c r="AO5" s="10">
        <f t="shared" si="16"/>
        <v>2.4</v>
      </c>
      <c r="AP5" s="12">
        <f>countifs(Raw!$C$1:$C1000,14,Raw!$F$1:$F1000,$A5,Raw!$J$1:$J1000,"P")</f>
        <v>6</v>
      </c>
      <c r="AQ5" s="8">
        <f t="shared" si="17"/>
        <v>1</v>
      </c>
      <c r="AR5" s="10">
        <f t="shared" si="18"/>
        <v>14.4</v>
      </c>
    </row>
    <row r="6">
      <c r="A6" s="1" t="s">
        <v>244</v>
      </c>
      <c r="B6" s="1">
        <v>8.0</v>
      </c>
      <c r="C6" s="17">
        <f>sumifs('X-Risk Full'!$F$1:$F1000,'X-Risk Full'!$C$1:$C1000,$A6)</f>
        <v>17</v>
      </c>
      <c r="D6" s="17">
        <f>sumifs('X-Risk Full'!$G$1:$G1000,'X-Risk Full'!$C$1:$C1000,$A6)</f>
        <v>6</v>
      </c>
      <c r="E6" s="17">
        <f>sumifs('X-Risk Full'!$H$1:$H1000,'X-Risk Full'!$C$1:$C1000,$A6)</f>
        <v>0</v>
      </c>
      <c r="F6" s="20">
        <f t="shared" si="1"/>
        <v>8.5</v>
      </c>
      <c r="G6" s="18">
        <f>countifs(Raw!$C$1:$C1000,14,Raw!$F$1:$F1000,$A6,Raw!$J$1:$J1000,"X")</f>
        <v>12</v>
      </c>
      <c r="H6" s="19">
        <f t="shared" si="2"/>
        <v>0.7058823529</v>
      </c>
      <c r="I6" s="20">
        <f t="shared" si="3"/>
        <v>23.5</v>
      </c>
      <c r="J6" s="7">
        <f>sumifs('Math Full'!$F$1:$F1000,'Math Full'!$C$1:$C1000,$A6)</f>
        <v>18</v>
      </c>
      <c r="K6" s="7">
        <f>sumifs('Math Full'!$G$1:$G1000,'Math Full'!$C$1:$C1000,$A6)</f>
        <v>5</v>
      </c>
      <c r="L6" s="7">
        <f>sumifs('Math Full'!$H$1:$H1000,'Math Full'!$C$1:$C1000,$A6)</f>
        <v>0</v>
      </c>
      <c r="M6" s="10">
        <f t="shared" si="4"/>
        <v>9</v>
      </c>
      <c r="N6" s="12">
        <f>countifs(Raw!$C$1:$C1000,14,Raw!$F$1:$F1000,$A6,Raw!$J$1:$J1000,"M")</f>
        <v>13</v>
      </c>
      <c r="O6" s="8">
        <f t="shared" si="5"/>
        <v>0.7222222222</v>
      </c>
      <c r="P6" s="10">
        <f t="shared" si="6"/>
        <v>25.25</v>
      </c>
      <c r="Q6" s="17">
        <f>sumifs('Chemistry Full'!$F$1:$F1000,'Chemistry Full'!$C$1:$C1000,$A6)</f>
        <v>19</v>
      </c>
      <c r="R6" s="17">
        <f>sumifs('Chemistry Full'!$G$1:$G1000,'Chemistry Full'!$C$1:$C1000,$A6)</f>
        <v>0</v>
      </c>
      <c r="S6" s="17">
        <f>sumifs('Chemistry Full'!$H$1:$H1000,'Chemistry Full'!$C$1:$C1000,$A6)</f>
        <v>2</v>
      </c>
      <c r="T6" s="20">
        <f t="shared" si="7"/>
        <v>8.5</v>
      </c>
      <c r="U6" s="18">
        <f>countifs(Raw!$C$1:$C1000,14,Raw!$F$1:$F1000,$A6,Raw!$J$1:$J1000,"C")</f>
        <v>13</v>
      </c>
      <c r="V6" s="19">
        <f t="shared" si="8"/>
        <v>0.6842105263</v>
      </c>
      <c r="W6" s="20">
        <f t="shared" si="9"/>
        <v>24.75</v>
      </c>
      <c r="X6" s="7">
        <f>sumifs('EarthSpace Full'!$F$1:$F1000,'EarthSpace Full'!$C$1:$C1000,$A6)</f>
        <v>18</v>
      </c>
      <c r="Y6" s="7">
        <f>sumifs('EarthSpace Full'!$G$1:$G1000,'EarthSpace Full'!$C$1:$C1000,$A6)</f>
        <v>6</v>
      </c>
      <c r="Z6" s="7">
        <f>sumifs('EarthSpace Full'!$H$1:$H1000,'EarthSpace Full'!$C$1:$C1000,$A6)</f>
        <v>3</v>
      </c>
      <c r="AA6" s="10">
        <f t="shared" si="10"/>
        <v>7.5</v>
      </c>
      <c r="AB6" s="12">
        <f>countifs(Raw!$C$1:$C1000,14,Raw!$F$1:$F1000,$A6,Raw!$J$1:$J1000,"E")</f>
        <v>11</v>
      </c>
      <c r="AC6" s="8">
        <f t="shared" si="11"/>
        <v>0.6111111111</v>
      </c>
      <c r="AD6" s="10">
        <f t="shared" si="12"/>
        <v>21.25</v>
      </c>
      <c r="AE6" s="17">
        <f>sumifs('Biology Full'!$F$1:$F1000,'Biology Full'!$C$1:$C1000,$A6)</f>
        <v>18</v>
      </c>
      <c r="AF6" s="17">
        <f>sumifs('Biology Full'!$G$1:$G1000,'Biology Full'!$C$1:$C1000,$A6)</f>
        <v>5</v>
      </c>
      <c r="AG6" s="17">
        <f>sumifs('Biology Full'!$H$1:$H1000,'Biology Full'!$C$1:$C1000,$A6)</f>
        <v>3</v>
      </c>
      <c r="AH6" s="20">
        <f t="shared" si="13"/>
        <v>7.5</v>
      </c>
      <c r="AI6" s="18">
        <f>countifs(Raw!$C$1:$C1000,14,Raw!$F$1:$F1000,$A6,Raw!$J$1:$J1000,"B")</f>
        <v>13</v>
      </c>
      <c r="AJ6" s="19">
        <f t="shared" si="14"/>
        <v>0.7222222222</v>
      </c>
      <c r="AK6" s="20">
        <f t="shared" si="15"/>
        <v>23.75</v>
      </c>
      <c r="AL6" s="7">
        <f>sumifs('Physics Full'!$F$1:$F1000,'Physics Full'!$C$1:$C1000,$A6)</f>
        <v>14</v>
      </c>
      <c r="AM6" s="7">
        <f>sumifs('Physics Full'!$G$1:$G1000,'Physics Full'!$C$1:$C1000,$A6)</f>
        <v>6</v>
      </c>
      <c r="AN6" s="7">
        <f>sumifs('Physics Full'!$H$1:$H1000,'Physics Full'!$C$1:$C1000,$A6)</f>
        <v>3</v>
      </c>
      <c r="AO6" s="10">
        <f t="shared" si="16"/>
        <v>5.5</v>
      </c>
      <c r="AP6" s="12">
        <f>countifs(Raw!$C$1:$C1000,14,Raw!$F$1:$F1000,$A6,Raw!$J$1:$J1000,"P")</f>
        <v>12</v>
      </c>
      <c r="AQ6" s="8">
        <f t="shared" si="17"/>
        <v>0.8571428571</v>
      </c>
      <c r="AR6" s="10">
        <f t="shared" si="18"/>
        <v>20.5</v>
      </c>
    </row>
    <row r="7">
      <c r="A7" s="1" t="s">
        <v>260</v>
      </c>
      <c r="B7" s="1">
        <v>5.0</v>
      </c>
      <c r="C7" s="17">
        <f>sumifs('X-Risk Full'!$F$1:$F1000,'X-Risk Full'!$C$1:$C1000,$A7)</f>
        <v>9</v>
      </c>
      <c r="D7" s="17">
        <f>sumifs('X-Risk Full'!$G$1:$G1000,'X-Risk Full'!$C$1:$C1000,$A7)</f>
        <v>2</v>
      </c>
      <c r="E7" s="17">
        <f>sumifs('X-Risk Full'!$H$1:$H1000,'X-Risk Full'!$C$1:$C1000,$A7)</f>
        <v>2</v>
      </c>
      <c r="F7" s="20">
        <f t="shared" si="1"/>
        <v>5.6</v>
      </c>
      <c r="G7" s="18">
        <f>countifs(Raw!$C$1:$C1000,14,Raw!$F$1:$F1000,$A7,Raw!$J$1:$J1000,"X")</f>
        <v>6</v>
      </c>
      <c r="H7" s="19">
        <f t="shared" si="2"/>
        <v>0.6666666667</v>
      </c>
      <c r="I7" s="20">
        <f t="shared" si="3"/>
        <v>17.6</v>
      </c>
      <c r="J7" s="7">
        <f>sumifs('Math Full'!$F$1:$F1000,'Math Full'!$C$1:$C1000,$A7)</f>
        <v>12</v>
      </c>
      <c r="K7" s="7">
        <f>sumifs('Math Full'!$G$1:$G1000,'Math Full'!$C$1:$C1000,$A7)</f>
        <v>3</v>
      </c>
      <c r="L7" s="7">
        <f>sumifs('Math Full'!$H$1:$H1000,'Math Full'!$C$1:$C1000,$A7)</f>
        <v>1</v>
      </c>
      <c r="M7" s="10">
        <f t="shared" si="4"/>
        <v>8.8</v>
      </c>
      <c r="N7" s="12">
        <f>countifs(Raw!$C$1:$C1000,14,Raw!$F$1:$F1000,$A7,Raw!$J$1:$J1000,"M")</f>
        <v>11</v>
      </c>
      <c r="O7" s="8">
        <f t="shared" si="5"/>
        <v>0.9166666667</v>
      </c>
      <c r="P7" s="10">
        <f t="shared" si="6"/>
        <v>30.8</v>
      </c>
      <c r="Q7" s="17">
        <f>sumifs('Chemistry Full'!$F$1:$F1000,'Chemistry Full'!$C$1:$C1000,$A7)</f>
        <v>7</v>
      </c>
      <c r="R7" s="17">
        <f>sumifs('Chemistry Full'!$G$1:$G1000,'Chemistry Full'!$C$1:$C1000,$A7)</f>
        <v>2</v>
      </c>
      <c r="S7" s="17">
        <f>sumifs('Chemistry Full'!$H$1:$H1000,'Chemistry Full'!$C$1:$C1000,$A7)</f>
        <v>0</v>
      </c>
      <c r="T7" s="20">
        <f t="shared" si="7"/>
        <v>5.6</v>
      </c>
      <c r="U7" s="18">
        <f>countifs(Raw!$C$1:$C1000,14,Raw!$F$1:$F1000,$A7,Raw!$J$1:$J1000,"C")</f>
        <v>3</v>
      </c>
      <c r="V7" s="19">
        <f t="shared" si="8"/>
        <v>0.4285714286</v>
      </c>
      <c r="W7" s="20">
        <f t="shared" si="9"/>
        <v>11.6</v>
      </c>
      <c r="X7" s="7">
        <f>sumifs('EarthSpace Full'!$F$1:$F1000,'EarthSpace Full'!$C$1:$C1000,$A7)</f>
        <v>11</v>
      </c>
      <c r="Y7" s="7">
        <f>sumifs('EarthSpace Full'!$G$1:$G1000,'EarthSpace Full'!$C$1:$C1000,$A7)</f>
        <v>1</v>
      </c>
      <c r="Z7" s="7">
        <f>sumifs('EarthSpace Full'!$H$1:$H1000,'EarthSpace Full'!$C$1:$C1000,$A7)</f>
        <v>1</v>
      </c>
      <c r="AA7" s="10">
        <f t="shared" si="10"/>
        <v>8</v>
      </c>
      <c r="AB7" s="12">
        <f>countifs(Raw!$C$1:$C1000,14,Raw!$F$1:$F1000,$A7,Raw!$J$1:$J1000,"E")</f>
        <v>5</v>
      </c>
      <c r="AC7" s="8">
        <f t="shared" si="11"/>
        <v>0.4545454545</v>
      </c>
      <c r="AD7" s="10">
        <f t="shared" si="12"/>
        <v>18</v>
      </c>
      <c r="AE7" s="17">
        <f>sumifs('Biology Full'!$F$1:$F1000,'Biology Full'!$C$1:$C1000,$A7)</f>
        <v>7</v>
      </c>
      <c r="AF7" s="17">
        <f>sumifs('Biology Full'!$G$1:$G1000,'Biology Full'!$C$1:$C1000,$A7)</f>
        <v>6</v>
      </c>
      <c r="AG7" s="17">
        <f>sumifs('Biology Full'!$H$1:$H1000,'Biology Full'!$C$1:$C1000,$A7)</f>
        <v>0</v>
      </c>
      <c r="AH7" s="20">
        <f t="shared" si="13"/>
        <v>5.6</v>
      </c>
      <c r="AI7" s="18">
        <f>countifs(Raw!$C$1:$C1000,14,Raw!$F$1:$F1000,$A7,Raw!$J$1:$J1000,"B")</f>
        <v>6</v>
      </c>
      <c r="AJ7" s="19">
        <f t="shared" si="14"/>
        <v>0.8571428571</v>
      </c>
      <c r="AK7" s="20">
        <f t="shared" si="15"/>
        <v>17.6</v>
      </c>
      <c r="AL7" s="7">
        <f>sumifs('Physics Full'!$F$1:$F1000,'Physics Full'!$C$1:$C1000,$A7)</f>
        <v>7</v>
      </c>
      <c r="AM7" s="7">
        <f>sumifs('Physics Full'!$G$1:$G1000,'Physics Full'!$C$1:$C1000,$A7)</f>
        <v>4</v>
      </c>
      <c r="AN7" s="7">
        <f>sumifs('Physics Full'!$H$1:$H1000,'Physics Full'!$C$1:$C1000,$A7)</f>
        <v>1</v>
      </c>
      <c r="AO7" s="10">
        <f t="shared" si="16"/>
        <v>4.8</v>
      </c>
      <c r="AP7" s="12">
        <f>countifs(Raw!$C$1:$C1000,14,Raw!$F$1:$F1000,$A7,Raw!$J$1:$J1000,"P")</f>
        <v>3</v>
      </c>
      <c r="AQ7" s="8">
        <f t="shared" si="17"/>
        <v>0.4285714286</v>
      </c>
      <c r="AR7" s="10">
        <f t="shared" si="18"/>
        <v>10.8</v>
      </c>
    </row>
    <row r="8">
      <c r="A8" s="1" t="s">
        <v>264</v>
      </c>
      <c r="B8" s="1">
        <v>5.0</v>
      </c>
      <c r="C8" s="17">
        <f>sumifs('X-Risk Full'!$F$1:$F1000,'X-Risk Full'!$C$1:$C1000,$A8)</f>
        <v>9</v>
      </c>
      <c r="D8" s="17">
        <f>sumifs('X-Risk Full'!$G$1:$G1000,'X-Risk Full'!$C$1:$C1000,$A8)</f>
        <v>3</v>
      </c>
      <c r="E8" s="17">
        <f>sumifs('X-Risk Full'!$H$1:$H1000,'X-Risk Full'!$C$1:$C1000,$A8)</f>
        <v>1</v>
      </c>
      <c r="F8" s="20">
        <f t="shared" si="1"/>
        <v>6.4</v>
      </c>
      <c r="G8" s="18">
        <f>countifs(Raw!$C$1:$C1000,14,Raw!$F$1:$F1000,$A8,Raw!$J$1:$J1000,"X")</f>
        <v>5</v>
      </c>
      <c r="H8" s="19">
        <f t="shared" si="2"/>
        <v>0.5555555556</v>
      </c>
      <c r="I8" s="20">
        <f t="shared" si="3"/>
        <v>16.4</v>
      </c>
      <c r="J8" s="7">
        <f>sumifs('Math Full'!$F$1:$F1000,'Math Full'!$C$1:$C1000,$A8)</f>
        <v>10</v>
      </c>
      <c r="K8" s="7">
        <f>sumifs('Math Full'!$G$1:$G1000,'Math Full'!$C$1:$C1000,$A8)</f>
        <v>6</v>
      </c>
      <c r="L8" s="7">
        <f>sumifs('Math Full'!$H$1:$H1000,'Math Full'!$C$1:$C1000,$A8)</f>
        <v>0</v>
      </c>
      <c r="M8" s="10">
        <f t="shared" si="4"/>
        <v>8</v>
      </c>
      <c r="N8" s="12">
        <f>countifs(Raw!$C$1:$C1000,14,Raw!$F$1:$F1000,$A8,Raw!$J$1:$J1000,"M")</f>
        <v>6</v>
      </c>
      <c r="O8" s="8">
        <f t="shared" si="5"/>
        <v>0.6</v>
      </c>
      <c r="P8" s="10">
        <f t="shared" si="6"/>
        <v>20</v>
      </c>
      <c r="Q8" s="17">
        <f>sumifs('Chemistry Full'!$F$1:$F1000,'Chemistry Full'!$C$1:$C1000,$A8)</f>
        <v>9</v>
      </c>
      <c r="R8" s="17">
        <f>sumifs('Chemistry Full'!$G$1:$G1000,'Chemistry Full'!$C$1:$C1000,$A8)</f>
        <v>1</v>
      </c>
      <c r="S8" s="17">
        <f>sumifs('Chemistry Full'!$H$1:$H1000,'Chemistry Full'!$C$1:$C1000,$A8)</f>
        <v>0</v>
      </c>
      <c r="T8" s="20">
        <f t="shared" si="7"/>
        <v>7.2</v>
      </c>
      <c r="U8" s="18">
        <f>countifs(Raw!$C$1:$C1000,14,Raw!$F$1:$F1000,$A8,Raw!$J$1:$J1000,"C")</f>
        <v>3</v>
      </c>
      <c r="V8" s="19">
        <f t="shared" si="8"/>
        <v>0.3333333333</v>
      </c>
      <c r="W8" s="20">
        <f t="shared" si="9"/>
        <v>13.2</v>
      </c>
      <c r="X8" s="7">
        <f>sumifs('EarthSpace Full'!$F$1:$F1000,'EarthSpace Full'!$C$1:$C1000,$A8)</f>
        <v>7</v>
      </c>
      <c r="Y8" s="7">
        <f>sumifs('EarthSpace Full'!$G$1:$G1000,'EarthSpace Full'!$C$1:$C1000,$A8)</f>
        <v>6</v>
      </c>
      <c r="Z8" s="7">
        <f>sumifs('EarthSpace Full'!$H$1:$H1000,'EarthSpace Full'!$C$1:$C1000,$A8)</f>
        <v>2</v>
      </c>
      <c r="AA8" s="10">
        <f t="shared" si="10"/>
        <v>4</v>
      </c>
      <c r="AB8" s="12">
        <f>countifs(Raw!$C$1:$C1000,14,Raw!$F$1:$F1000,$A8,Raw!$J$1:$J1000,"E")</f>
        <v>1</v>
      </c>
      <c r="AC8" s="8">
        <f t="shared" si="11"/>
        <v>0.1428571429</v>
      </c>
      <c r="AD8" s="10">
        <f t="shared" si="12"/>
        <v>6</v>
      </c>
      <c r="AE8" s="17">
        <f>sumifs('Biology Full'!$F$1:$F1000,'Biology Full'!$C$1:$C1000,$A8)</f>
        <v>13</v>
      </c>
      <c r="AF8" s="17">
        <f>sumifs('Biology Full'!$G$1:$G1000,'Biology Full'!$C$1:$C1000,$A8)</f>
        <v>4</v>
      </c>
      <c r="AG8" s="17">
        <f>sumifs('Biology Full'!$H$1:$H1000,'Biology Full'!$C$1:$C1000,$A8)</f>
        <v>0</v>
      </c>
      <c r="AH8" s="20">
        <f t="shared" si="13"/>
        <v>10.4</v>
      </c>
      <c r="AI8" s="18">
        <f>countifs(Raw!$C$1:$C1000,14,Raw!$F$1:$F1000,$A8,Raw!$J$1:$J1000,"B")</f>
        <v>10</v>
      </c>
      <c r="AJ8" s="19">
        <f t="shared" si="14"/>
        <v>0.7692307692</v>
      </c>
      <c r="AK8" s="20">
        <f t="shared" si="15"/>
        <v>30.4</v>
      </c>
      <c r="AL8" s="7">
        <f>sumifs('Physics Full'!$F$1:$F1000,'Physics Full'!$C$1:$C1000,$A8)</f>
        <v>9</v>
      </c>
      <c r="AM8" s="7">
        <f>sumifs('Physics Full'!$G$1:$G1000,'Physics Full'!$C$1:$C1000,$A8)</f>
        <v>3</v>
      </c>
      <c r="AN8" s="7">
        <f>sumifs('Physics Full'!$H$1:$H1000,'Physics Full'!$C$1:$C1000,$A8)</f>
        <v>0</v>
      </c>
      <c r="AO8" s="10">
        <f t="shared" si="16"/>
        <v>7.2</v>
      </c>
      <c r="AP8" s="12">
        <f>countifs(Raw!$C$1:$C1000,14,Raw!$F$1:$F1000,$A8,Raw!$J$1:$J1000,"P")</f>
        <v>3</v>
      </c>
      <c r="AQ8" s="8">
        <f t="shared" si="17"/>
        <v>0.3333333333</v>
      </c>
      <c r="AR8" s="10">
        <f t="shared" si="18"/>
        <v>13.2</v>
      </c>
    </row>
    <row r="9">
      <c r="A9" s="1" t="s">
        <v>265</v>
      </c>
      <c r="B9" s="1">
        <v>5.0</v>
      </c>
      <c r="C9" s="17">
        <f>sumifs('X-Risk Full'!$F$1:$F1000,'X-Risk Full'!$C$1:$C1000,$A9)</f>
        <v>10</v>
      </c>
      <c r="D9" s="17">
        <f>sumifs('X-Risk Full'!$G$1:$G1000,'X-Risk Full'!$C$1:$C1000,$A9)</f>
        <v>3</v>
      </c>
      <c r="E9" s="17">
        <f>sumifs('X-Risk Full'!$H$1:$H1000,'X-Risk Full'!$C$1:$C1000,$A9)</f>
        <v>0</v>
      </c>
      <c r="F9" s="20">
        <f t="shared" si="1"/>
        <v>8</v>
      </c>
      <c r="G9" s="18">
        <f>countifs(Raw!$C$1:$C1000,14,Raw!$F$1:$F1000,$A9,Raw!$J$1:$J1000,"X")</f>
        <v>7</v>
      </c>
      <c r="H9" s="19">
        <f t="shared" si="2"/>
        <v>0.7</v>
      </c>
      <c r="I9" s="20">
        <f t="shared" si="3"/>
        <v>22</v>
      </c>
      <c r="J9" s="7">
        <f>sumifs('Math Full'!$F$1:$F1000,'Math Full'!$C$1:$C1000,$A9)</f>
        <v>5</v>
      </c>
      <c r="K9" s="7">
        <f>sumifs('Math Full'!$G$1:$G1000,'Math Full'!$C$1:$C1000,$A9)</f>
        <v>8</v>
      </c>
      <c r="L9" s="7">
        <f>sumifs('Math Full'!$H$1:$H1000,'Math Full'!$C$1:$C1000,$A9)</f>
        <v>2</v>
      </c>
      <c r="M9" s="10">
        <f t="shared" si="4"/>
        <v>2.4</v>
      </c>
      <c r="N9" s="12">
        <f>countifs(Raw!$C$1:$C1000,14,Raw!$F$1:$F1000,$A9,Raw!$J$1:$J1000,"M")</f>
        <v>3</v>
      </c>
      <c r="O9" s="8">
        <f t="shared" si="5"/>
        <v>0.6</v>
      </c>
      <c r="P9" s="10">
        <f t="shared" si="6"/>
        <v>8.4</v>
      </c>
      <c r="Q9" s="17">
        <f>sumifs('Chemistry Full'!$F$1:$F1000,'Chemistry Full'!$C$1:$C1000,$A9)</f>
        <v>15</v>
      </c>
      <c r="R9" s="17">
        <f>sumifs('Chemistry Full'!$G$1:$G1000,'Chemistry Full'!$C$1:$C1000,$A9)</f>
        <v>1</v>
      </c>
      <c r="S9" s="17">
        <f>sumifs('Chemistry Full'!$H$1:$H1000,'Chemistry Full'!$C$1:$C1000,$A9)</f>
        <v>4</v>
      </c>
      <c r="T9" s="20">
        <f t="shared" si="7"/>
        <v>8.8</v>
      </c>
      <c r="U9" s="18">
        <f>countifs(Raw!$C$1:$C1000,14,Raw!$F$1:$F1000,$A9,Raw!$J$1:$J1000,"C")</f>
        <v>8</v>
      </c>
      <c r="V9" s="19">
        <f t="shared" si="8"/>
        <v>0.5333333333</v>
      </c>
      <c r="W9" s="20">
        <f t="shared" si="9"/>
        <v>24.8</v>
      </c>
      <c r="X9" s="7">
        <f>sumifs('EarthSpace Full'!$F$1:$F1000,'EarthSpace Full'!$C$1:$C1000,$A9)</f>
        <v>6</v>
      </c>
      <c r="Y9" s="7">
        <f>sumifs('EarthSpace Full'!$G$1:$G1000,'EarthSpace Full'!$C$1:$C1000,$A9)</f>
        <v>6</v>
      </c>
      <c r="Z9" s="7">
        <f>sumifs('EarthSpace Full'!$H$1:$H1000,'EarthSpace Full'!$C$1:$C1000,$A9)</f>
        <v>2</v>
      </c>
      <c r="AA9" s="10">
        <f t="shared" si="10"/>
        <v>3.2</v>
      </c>
      <c r="AB9" s="12">
        <f>countifs(Raw!$C$1:$C1000,14,Raw!$F$1:$F1000,$A9,Raw!$J$1:$J1000,"E")</f>
        <v>5</v>
      </c>
      <c r="AC9" s="8">
        <f t="shared" si="11"/>
        <v>0.8333333333</v>
      </c>
      <c r="AD9" s="10">
        <f t="shared" si="12"/>
        <v>13.2</v>
      </c>
      <c r="AE9" s="17">
        <f>sumifs('Biology Full'!$F$1:$F1000,'Biology Full'!$C$1:$C1000,$A9)</f>
        <v>10</v>
      </c>
      <c r="AF9" s="17">
        <f>sumifs('Biology Full'!$G$1:$G1000,'Biology Full'!$C$1:$C1000,$A9)</f>
        <v>4</v>
      </c>
      <c r="AG9" s="17">
        <f>sumifs('Biology Full'!$H$1:$H1000,'Biology Full'!$C$1:$C1000,$A9)</f>
        <v>3</v>
      </c>
      <c r="AH9" s="20">
        <f t="shared" si="13"/>
        <v>5.6</v>
      </c>
      <c r="AI9" s="18">
        <f>countifs(Raw!$C$1:$C1000,14,Raw!$F$1:$F1000,$A9,Raw!$J$1:$J1000,"B")</f>
        <v>4</v>
      </c>
      <c r="AJ9" s="19">
        <f t="shared" si="14"/>
        <v>0.4</v>
      </c>
      <c r="AK9" s="20">
        <f t="shared" si="15"/>
        <v>13.6</v>
      </c>
      <c r="AL9" s="7">
        <f>sumifs('Physics Full'!$F$1:$F1000,'Physics Full'!$C$1:$C1000,$A9)</f>
        <v>9</v>
      </c>
      <c r="AM9" s="7">
        <f>sumifs('Physics Full'!$G$1:$G1000,'Physics Full'!$C$1:$C1000,$A9)</f>
        <v>4</v>
      </c>
      <c r="AN9" s="7">
        <f>sumifs('Physics Full'!$H$1:$H1000,'Physics Full'!$C$1:$C1000,$A9)</f>
        <v>3</v>
      </c>
      <c r="AO9" s="10">
        <f t="shared" si="16"/>
        <v>4.8</v>
      </c>
      <c r="AP9" s="12">
        <f>countifs(Raw!$C$1:$C1000,14,Raw!$F$1:$F1000,$A9,Raw!$J$1:$J1000,"P")</f>
        <v>6</v>
      </c>
      <c r="AQ9" s="8">
        <f t="shared" si="17"/>
        <v>0.6666666667</v>
      </c>
      <c r="AR9" s="10">
        <f t="shared" si="18"/>
        <v>16.8</v>
      </c>
    </row>
    <row r="10">
      <c r="A10" s="1" t="s">
        <v>266</v>
      </c>
      <c r="B10" s="1">
        <v>5.0</v>
      </c>
      <c r="C10" s="17">
        <f>sumifs('X-Risk Full'!$F$1:$F1000,'X-Risk Full'!$C$1:$C1000,$A10)</f>
        <v>8</v>
      </c>
      <c r="D10" s="17">
        <f>sumifs('X-Risk Full'!$G$1:$G1000,'X-Risk Full'!$C$1:$C1000,$A10)</f>
        <v>3</v>
      </c>
      <c r="E10" s="17">
        <f>sumifs('X-Risk Full'!$H$1:$H1000,'X-Risk Full'!$C$1:$C1000,$A10)</f>
        <v>0</v>
      </c>
      <c r="F10" s="20">
        <f t="shared" si="1"/>
        <v>6.4</v>
      </c>
      <c r="G10" s="18">
        <f>countifs(Raw!$C$1:$C1000,14,Raw!$F$1:$F1000,$A10,Raw!$J$1:$J1000,"X")</f>
        <v>6</v>
      </c>
      <c r="H10" s="19">
        <f t="shared" si="2"/>
        <v>0.75</v>
      </c>
      <c r="I10" s="20">
        <f t="shared" si="3"/>
        <v>18.4</v>
      </c>
      <c r="J10" s="7">
        <f>sumifs('Math Full'!$F$1:$F1000,'Math Full'!$C$1:$C1000,$A10)</f>
        <v>12</v>
      </c>
      <c r="K10" s="7">
        <f>sumifs('Math Full'!$G$1:$G1000,'Math Full'!$C$1:$C1000,$A10)</f>
        <v>3</v>
      </c>
      <c r="L10" s="7">
        <f>sumifs('Math Full'!$H$1:$H1000,'Math Full'!$C$1:$C1000,$A10)</f>
        <v>0</v>
      </c>
      <c r="M10" s="10">
        <f t="shared" si="4"/>
        <v>9.6</v>
      </c>
      <c r="N10" s="12">
        <f>countifs(Raw!$C$1:$C1000,14,Raw!$F$1:$F1000,$A10,Raw!$J$1:$J1000,"M")</f>
        <v>8</v>
      </c>
      <c r="O10" s="8">
        <f t="shared" si="5"/>
        <v>0.6666666667</v>
      </c>
      <c r="P10" s="10">
        <f t="shared" si="6"/>
        <v>25.6</v>
      </c>
      <c r="Q10" s="17">
        <f>sumifs('Chemistry Full'!$F$1:$F1000,'Chemistry Full'!$C$1:$C1000,$A10)</f>
        <v>3</v>
      </c>
      <c r="R10" s="17">
        <f>sumifs('Chemistry Full'!$G$1:$G1000,'Chemistry Full'!$C$1:$C1000,$A10)</f>
        <v>7</v>
      </c>
      <c r="S10" s="17">
        <f>sumifs('Chemistry Full'!$H$1:$H1000,'Chemistry Full'!$C$1:$C1000,$A10)</f>
        <v>1</v>
      </c>
      <c r="T10" s="20">
        <f t="shared" si="7"/>
        <v>1.6</v>
      </c>
      <c r="U10" s="18">
        <f>countifs(Raw!$C$1:$C1000,14,Raw!$F$1:$F1000,$A10,Raw!$J$1:$J1000,"C")</f>
        <v>0</v>
      </c>
      <c r="V10" s="19">
        <f t="shared" si="8"/>
        <v>0</v>
      </c>
      <c r="W10" s="20">
        <f t="shared" si="9"/>
        <v>1.6</v>
      </c>
      <c r="X10" s="7">
        <f>sumifs('EarthSpace Full'!$F$1:$F1000,'EarthSpace Full'!$C$1:$C1000,$A10)</f>
        <v>8</v>
      </c>
      <c r="Y10" s="7">
        <f>sumifs('EarthSpace Full'!$G$1:$G1000,'EarthSpace Full'!$C$1:$C1000,$A10)</f>
        <v>7</v>
      </c>
      <c r="Z10" s="7">
        <f>sumifs('EarthSpace Full'!$H$1:$H1000,'EarthSpace Full'!$C$1:$C1000,$A10)</f>
        <v>0</v>
      </c>
      <c r="AA10" s="10">
        <f t="shared" si="10"/>
        <v>6.4</v>
      </c>
      <c r="AB10" s="12">
        <f>countifs(Raw!$C$1:$C1000,14,Raw!$F$1:$F1000,$A10,Raw!$J$1:$J1000,"E")</f>
        <v>1</v>
      </c>
      <c r="AC10" s="8">
        <f t="shared" si="11"/>
        <v>0.125</v>
      </c>
      <c r="AD10" s="10">
        <f t="shared" si="12"/>
        <v>8.4</v>
      </c>
      <c r="AE10" s="17">
        <f>sumifs('Biology Full'!$F$1:$F1000,'Biology Full'!$C$1:$C1000,$A10)</f>
        <v>10</v>
      </c>
      <c r="AF10" s="17">
        <f>sumifs('Biology Full'!$G$1:$G1000,'Biology Full'!$C$1:$C1000,$A10)</f>
        <v>6</v>
      </c>
      <c r="AG10" s="17">
        <f>sumifs('Biology Full'!$H$1:$H1000,'Biology Full'!$C$1:$C1000,$A10)</f>
        <v>0</v>
      </c>
      <c r="AH10" s="20">
        <f t="shared" si="13"/>
        <v>8</v>
      </c>
      <c r="AI10" s="18">
        <f>countifs(Raw!$C$1:$C1000,14,Raw!$F$1:$F1000,$A10,Raw!$J$1:$J1000,"B")</f>
        <v>7</v>
      </c>
      <c r="AJ10" s="19">
        <f t="shared" si="14"/>
        <v>0.7</v>
      </c>
      <c r="AK10" s="20">
        <f t="shared" si="15"/>
        <v>22</v>
      </c>
      <c r="AL10" s="7">
        <f>sumifs('Physics Full'!$F$1:$F1000,'Physics Full'!$C$1:$C1000,$A10)</f>
        <v>9</v>
      </c>
      <c r="AM10" s="7">
        <f>sumifs('Physics Full'!$G$1:$G1000,'Physics Full'!$C$1:$C1000,$A10)</f>
        <v>3</v>
      </c>
      <c r="AN10" s="7">
        <f>sumifs('Physics Full'!$H$1:$H1000,'Physics Full'!$C$1:$C1000,$A10)</f>
        <v>0</v>
      </c>
      <c r="AO10" s="10">
        <f t="shared" si="16"/>
        <v>7.2</v>
      </c>
      <c r="AP10" s="12">
        <f>countifs(Raw!$C$1:$C1000,14,Raw!$F$1:$F1000,$A10,Raw!$J$1:$J1000,"P")</f>
        <v>7</v>
      </c>
      <c r="AQ10" s="8">
        <f t="shared" si="17"/>
        <v>0.7777777778</v>
      </c>
      <c r="AR10" s="10">
        <f t="shared" si="18"/>
        <v>21.2</v>
      </c>
    </row>
    <row r="11">
      <c r="A11" s="1" t="s">
        <v>267</v>
      </c>
      <c r="B11" s="1">
        <v>5.0</v>
      </c>
      <c r="C11" s="17">
        <f>sumifs('X-Risk Full'!$F$1:$F1000,'X-Risk Full'!$C$1:$C1000,$A11)</f>
        <v>10</v>
      </c>
      <c r="D11" s="17">
        <f>sumifs('X-Risk Full'!$G$1:$G1000,'X-Risk Full'!$C$1:$C1000,$A11)</f>
        <v>2</v>
      </c>
      <c r="E11" s="17">
        <f>sumifs('X-Risk Full'!$H$1:$H1000,'X-Risk Full'!$C$1:$C1000,$A11)</f>
        <v>0</v>
      </c>
      <c r="F11" s="20">
        <f t="shared" si="1"/>
        <v>8</v>
      </c>
      <c r="G11" s="18">
        <f>countifs(Raw!$C$1:$C1000,14,Raw!$F$1:$F1000,$A11,Raw!$J$1:$J1000,"X")</f>
        <v>7</v>
      </c>
      <c r="H11" s="19">
        <f t="shared" si="2"/>
        <v>0.7</v>
      </c>
      <c r="I11" s="20">
        <f t="shared" si="3"/>
        <v>22</v>
      </c>
      <c r="J11" s="7">
        <f>sumifs('Math Full'!$F$1:$F1000,'Math Full'!$C$1:$C1000,$A11)</f>
        <v>6</v>
      </c>
      <c r="K11" s="7">
        <f>sumifs('Math Full'!$G$1:$G1000,'Math Full'!$C$1:$C1000,$A11)</f>
        <v>4</v>
      </c>
      <c r="L11" s="7">
        <f>sumifs('Math Full'!$H$1:$H1000,'Math Full'!$C$1:$C1000,$A11)</f>
        <v>0</v>
      </c>
      <c r="M11" s="10">
        <f t="shared" si="4"/>
        <v>4.8</v>
      </c>
      <c r="N11" s="12">
        <f>countifs(Raw!$C$1:$C1000,14,Raw!$F$1:$F1000,$A11,Raw!$J$1:$J1000,"M")</f>
        <v>4</v>
      </c>
      <c r="O11" s="8">
        <f t="shared" si="5"/>
        <v>0.6666666667</v>
      </c>
      <c r="P11" s="10">
        <f t="shared" si="6"/>
        <v>12.8</v>
      </c>
      <c r="Q11" s="17">
        <f>sumifs('Chemistry Full'!$F$1:$F1000,'Chemistry Full'!$C$1:$C1000,$A11)</f>
        <v>8</v>
      </c>
      <c r="R11" s="17">
        <f>sumifs('Chemistry Full'!$G$1:$G1000,'Chemistry Full'!$C$1:$C1000,$A11)</f>
        <v>5</v>
      </c>
      <c r="S11" s="17">
        <f>sumifs('Chemistry Full'!$H$1:$H1000,'Chemistry Full'!$C$1:$C1000,$A11)</f>
        <v>1</v>
      </c>
      <c r="T11" s="20">
        <f t="shared" si="7"/>
        <v>5.6</v>
      </c>
      <c r="U11" s="18">
        <f>countifs(Raw!$C$1:$C1000,14,Raw!$F$1:$F1000,$A11,Raw!$J$1:$J1000,"C")</f>
        <v>5</v>
      </c>
      <c r="V11" s="19">
        <f t="shared" si="8"/>
        <v>0.625</v>
      </c>
      <c r="W11" s="20">
        <f t="shared" si="9"/>
        <v>15.6</v>
      </c>
      <c r="X11" s="7">
        <f>sumifs('EarthSpace Full'!$F$1:$F1000,'EarthSpace Full'!$C$1:$C1000,$A11)</f>
        <v>12</v>
      </c>
      <c r="Y11" s="7">
        <f>sumifs('EarthSpace Full'!$G$1:$G1000,'EarthSpace Full'!$C$1:$C1000,$A11)</f>
        <v>5</v>
      </c>
      <c r="Z11" s="7">
        <f>sumifs('EarthSpace Full'!$H$1:$H1000,'EarthSpace Full'!$C$1:$C1000,$A11)</f>
        <v>1</v>
      </c>
      <c r="AA11" s="10">
        <f t="shared" si="10"/>
        <v>8.8</v>
      </c>
      <c r="AB11" s="12">
        <f>countifs(Raw!$C$1:$C1000,14,Raw!$F$1:$F1000,$A11,Raw!$J$1:$J1000,"E")</f>
        <v>6</v>
      </c>
      <c r="AC11" s="8">
        <f t="shared" si="11"/>
        <v>0.5</v>
      </c>
      <c r="AD11" s="10">
        <f t="shared" si="12"/>
        <v>20.8</v>
      </c>
      <c r="AE11" s="17">
        <f>sumifs('Biology Full'!$F$1:$F1000,'Biology Full'!$C$1:$C1000,$A11)</f>
        <v>10</v>
      </c>
      <c r="AF11" s="17">
        <f>sumifs('Biology Full'!$G$1:$G1000,'Biology Full'!$C$1:$C1000,$A11)</f>
        <v>1</v>
      </c>
      <c r="AG11" s="17">
        <f>sumifs('Biology Full'!$H$1:$H1000,'Biology Full'!$C$1:$C1000,$A11)</f>
        <v>1</v>
      </c>
      <c r="AH11" s="20">
        <f t="shared" si="13"/>
        <v>7.2</v>
      </c>
      <c r="AI11" s="18">
        <f>countifs(Raw!$C$1:$C1000,14,Raw!$F$1:$F1000,$A11,Raw!$J$1:$J1000,"B")</f>
        <v>4</v>
      </c>
      <c r="AJ11" s="19">
        <f t="shared" si="14"/>
        <v>0.4</v>
      </c>
      <c r="AK11" s="20">
        <f t="shared" si="15"/>
        <v>15.2</v>
      </c>
      <c r="AL11" s="7">
        <f>sumifs('Physics Full'!$F$1:$F1000,'Physics Full'!$C$1:$C1000,$A11)</f>
        <v>5</v>
      </c>
      <c r="AM11" s="7">
        <f>sumifs('Physics Full'!$G$1:$G1000,'Physics Full'!$C$1:$C1000,$A11)</f>
        <v>5</v>
      </c>
      <c r="AN11" s="7">
        <f>sumifs('Physics Full'!$H$1:$H1000,'Physics Full'!$C$1:$C1000,$A11)</f>
        <v>0</v>
      </c>
      <c r="AO11" s="10">
        <f t="shared" si="16"/>
        <v>4</v>
      </c>
      <c r="AP11" s="12">
        <f>countifs(Raw!$C$1:$C1000,14,Raw!$F$1:$F1000,$A11,Raw!$J$1:$J1000,"P")</f>
        <v>3</v>
      </c>
      <c r="AQ11" s="8">
        <f t="shared" si="17"/>
        <v>0.6</v>
      </c>
      <c r="AR11" s="10">
        <f t="shared" si="18"/>
        <v>10</v>
      </c>
    </row>
    <row r="12">
      <c r="A12" s="1" t="s">
        <v>268</v>
      </c>
      <c r="B12" s="1">
        <v>5.0</v>
      </c>
      <c r="C12" s="17">
        <f>sumifs('X-Risk Full'!$F$1:$F1000,'X-Risk Full'!$C$1:$C1000,$A12)</f>
        <v>10</v>
      </c>
      <c r="D12" s="17">
        <f>sumifs('X-Risk Full'!$G$1:$G1000,'X-Risk Full'!$C$1:$C1000,$A12)</f>
        <v>2</v>
      </c>
      <c r="E12" s="17">
        <f>sumifs('X-Risk Full'!$H$1:$H1000,'X-Risk Full'!$C$1:$C1000,$A12)</f>
        <v>1</v>
      </c>
      <c r="F12" s="20">
        <f t="shared" si="1"/>
        <v>7.2</v>
      </c>
      <c r="G12" s="18">
        <f>countifs(Raw!$C$1:$C1000,14,Raw!$F$1:$F1000,$A12,Raw!$J$1:$J1000,"X")</f>
        <v>5</v>
      </c>
      <c r="H12" s="19">
        <f t="shared" si="2"/>
        <v>0.5</v>
      </c>
      <c r="I12" s="20">
        <f t="shared" si="3"/>
        <v>17.2</v>
      </c>
      <c r="J12" s="7">
        <f>sumifs('Math Full'!$F$1:$F1000,'Math Full'!$C$1:$C1000,$A12)</f>
        <v>12</v>
      </c>
      <c r="K12" s="7">
        <f>sumifs('Math Full'!$G$1:$G1000,'Math Full'!$C$1:$C1000,$A12)</f>
        <v>5</v>
      </c>
      <c r="L12" s="7">
        <f>sumifs('Math Full'!$H$1:$H1000,'Math Full'!$C$1:$C1000,$A12)</f>
        <v>0</v>
      </c>
      <c r="M12" s="10">
        <f t="shared" si="4"/>
        <v>9.6</v>
      </c>
      <c r="N12" s="12">
        <f>countifs(Raw!$C$1:$C1000,14,Raw!$F$1:$F1000,$A12,Raw!$J$1:$J1000,"M")</f>
        <v>7</v>
      </c>
      <c r="O12" s="8">
        <f t="shared" si="5"/>
        <v>0.5833333333</v>
      </c>
      <c r="P12" s="10">
        <f t="shared" si="6"/>
        <v>23.6</v>
      </c>
      <c r="Q12" s="17">
        <f>sumifs('Chemistry Full'!$F$1:$F1000,'Chemistry Full'!$C$1:$C1000,$A12)</f>
        <v>12</v>
      </c>
      <c r="R12" s="17">
        <f>sumifs('Chemistry Full'!$G$1:$G1000,'Chemistry Full'!$C$1:$C1000,$A12)</f>
        <v>4</v>
      </c>
      <c r="S12" s="17">
        <f>sumifs('Chemistry Full'!$H$1:$H1000,'Chemistry Full'!$C$1:$C1000,$A12)</f>
        <v>0</v>
      </c>
      <c r="T12" s="20">
        <f t="shared" si="7"/>
        <v>9.6</v>
      </c>
      <c r="U12" s="18">
        <f>countifs(Raw!$C$1:$C1000,14,Raw!$F$1:$F1000,$A12,Raw!$J$1:$J1000,"C")</f>
        <v>6</v>
      </c>
      <c r="V12" s="19">
        <f t="shared" si="8"/>
        <v>0.5</v>
      </c>
      <c r="W12" s="20">
        <f t="shared" si="9"/>
        <v>21.6</v>
      </c>
      <c r="X12" s="7">
        <f>sumifs('EarthSpace Full'!$F$1:$F1000,'EarthSpace Full'!$C$1:$C1000,$A12)</f>
        <v>7</v>
      </c>
      <c r="Y12" s="7">
        <f>sumifs('EarthSpace Full'!$G$1:$G1000,'EarthSpace Full'!$C$1:$C1000,$A12)</f>
        <v>4</v>
      </c>
      <c r="Z12" s="7">
        <f>sumifs('EarthSpace Full'!$H$1:$H1000,'EarthSpace Full'!$C$1:$C1000,$A12)</f>
        <v>0</v>
      </c>
      <c r="AA12" s="10">
        <f t="shared" si="10"/>
        <v>5.6</v>
      </c>
      <c r="AB12" s="12">
        <f>countifs(Raw!$C$1:$C1000,14,Raw!$F$1:$F1000,$A12,Raw!$J$1:$J1000,"E")</f>
        <v>1</v>
      </c>
      <c r="AC12" s="8">
        <f t="shared" si="11"/>
        <v>0.1428571429</v>
      </c>
      <c r="AD12" s="10">
        <f t="shared" si="12"/>
        <v>7.6</v>
      </c>
      <c r="AE12" s="17">
        <f>sumifs('Biology Full'!$F$1:$F1000,'Biology Full'!$C$1:$C1000,$A12)</f>
        <v>7</v>
      </c>
      <c r="AF12" s="17">
        <f>sumifs('Biology Full'!$G$1:$G1000,'Biology Full'!$C$1:$C1000,$A12)</f>
        <v>6</v>
      </c>
      <c r="AG12" s="17">
        <f>sumifs('Biology Full'!$H$1:$H1000,'Biology Full'!$C$1:$C1000,$A12)</f>
        <v>0</v>
      </c>
      <c r="AH12" s="20">
        <f t="shared" si="13"/>
        <v>5.6</v>
      </c>
      <c r="AI12" s="18">
        <f>countifs(Raw!$C$1:$C1000,14,Raw!$F$1:$F1000,$A12,Raw!$J$1:$J1000,"B")</f>
        <v>2</v>
      </c>
      <c r="AJ12" s="19">
        <f t="shared" si="14"/>
        <v>0.2857142857</v>
      </c>
      <c r="AK12" s="20">
        <f t="shared" si="15"/>
        <v>9.6</v>
      </c>
      <c r="AL12" s="7">
        <f>sumifs('Physics Full'!$F$1:$F1000,'Physics Full'!$C$1:$C1000,$A12)</f>
        <v>8</v>
      </c>
      <c r="AM12" s="7">
        <f>sumifs('Physics Full'!$G$1:$G1000,'Physics Full'!$C$1:$C1000,$A12)</f>
        <v>5</v>
      </c>
      <c r="AN12" s="7">
        <f>sumifs('Physics Full'!$H$1:$H1000,'Physics Full'!$C$1:$C1000,$A12)</f>
        <v>0</v>
      </c>
      <c r="AO12" s="10">
        <f t="shared" si="16"/>
        <v>6.4</v>
      </c>
      <c r="AP12" s="12">
        <f>countifs(Raw!$C$1:$C1000,14,Raw!$F$1:$F1000,$A12,Raw!$J$1:$J1000,"P")</f>
        <v>5</v>
      </c>
      <c r="AQ12" s="8">
        <f t="shared" si="17"/>
        <v>0.625</v>
      </c>
      <c r="AR12" s="10">
        <f t="shared" si="18"/>
        <v>16.4</v>
      </c>
    </row>
    <row r="13">
      <c r="A13" s="1" t="s">
        <v>270</v>
      </c>
      <c r="B13" s="1">
        <v>5.0</v>
      </c>
      <c r="C13" s="17">
        <f>sumifs('X-Risk Full'!$F$1:$F1000,'X-Risk Full'!$C$1:$C1000,$A13)</f>
        <v>5</v>
      </c>
      <c r="D13" s="17">
        <f>sumifs('X-Risk Full'!$G$1:$G1000,'X-Risk Full'!$C$1:$C1000,$A13)</f>
        <v>3</v>
      </c>
      <c r="E13" s="17">
        <f>sumifs('X-Risk Full'!$H$1:$H1000,'X-Risk Full'!$C$1:$C1000,$A13)</f>
        <v>0</v>
      </c>
      <c r="F13" s="20">
        <f t="shared" si="1"/>
        <v>4</v>
      </c>
      <c r="G13" s="18">
        <f>countifs(Raw!$C$1:$C1000,14,Raw!$F$1:$F1000,$A13,Raw!$J$1:$J1000,"X")</f>
        <v>2</v>
      </c>
      <c r="H13" s="19">
        <f t="shared" si="2"/>
        <v>0.4</v>
      </c>
      <c r="I13" s="20">
        <f t="shared" si="3"/>
        <v>8</v>
      </c>
      <c r="J13" s="7">
        <f>sumifs('Math Full'!$F$1:$F1000,'Math Full'!$C$1:$C1000,$A13)</f>
        <v>7</v>
      </c>
      <c r="K13" s="7">
        <f>sumifs('Math Full'!$G$1:$G1000,'Math Full'!$C$1:$C1000,$A13)</f>
        <v>3</v>
      </c>
      <c r="L13" s="7">
        <f>sumifs('Math Full'!$H$1:$H1000,'Math Full'!$C$1:$C1000,$A13)</f>
        <v>0</v>
      </c>
      <c r="M13" s="10">
        <f t="shared" si="4"/>
        <v>5.6</v>
      </c>
      <c r="N13" s="12">
        <f>countifs(Raw!$C$1:$C1000,14,Raw!$F$1:$F1000,$A13,Raw!$J$1:$J1000,"M")</f>
        <v>6</v>
      </c>
      <c r="O13" s="8">
        <f t="shared" si="5"/>
        <v>0.8571428571</v>
      </c>
      <c r="P13" s="10">
        <f t="shared" si="6"/>
        <v>17.6</v>
      </c>
      <c r="Q13" s="17">
        <f>sumifs('Chemistry Full'!$F$1:$F1000,'Chemistry Full'!$C$1:$C1000,$A13)</f>
        <v>8</v>
      </c>
      <c r="R13" s="17">
        <f>sumifs('Chemistry Full'!$G$1:$G1000,'Chemistry Full'!$C$1:$C1000,$A13)</f>
        <v>4</v>
      </c>
      <c r="S13" s="17">
        <f>sumifs('Chemistry Full'!$H$1:$H1000,'Chemistry Full'!$C$1:$C1000,$A13)</f>
        <v>0</v>
      </c>
      <c r="T13" s="20">
        <f t="shared" si="7"/>
        <v>6.4</v>
      </c>
      <c r="U13" s="18">
        <f>countifs(Raw!$C$1:$C1000,14,Raw!$F$1:$F1000,$A13,Raw!$J$1:$J1000,"C")</f>
        <v>4</v>
      </c>
      <c r="V13" s="19">
        <f t="shared" si="8"/>
        <v>0.5</v>
      </c>
      <c r="W13" s="20">
        <f t="shared" si="9"/>
        <v>14.4</v>
      </c>
      <c r="X13" s="7">
        <f>sumifs('EarthSpace Full'!$F$1:$F1000,'EarthSpace Full'!$C$1:$C1000,$A13)</f>
        <v>12</v>
      </c>
      <c r="Y13" s="7">
        <f>sumifs('EarthSpace Full'!$G$1:$G1000,'EarthSpace Full'!$C$1:$C1000,$A13)</f>
        <v>4</v>
      </c>
      <c r="Z13" s="7">
        <f>sumifs('EarthSpace Full'!$H$1:$H1000,'EarthSpace Full'!$C$1:$C1000,$A13)</f>
        <v>0</v>
      </c>
      <c r="AA13" s="10">
        <f t="shared" si="10"/>
        <v>9.6</v>
      </c>
      <c r="AB13" s="12">
        <f>countifs(Raw!$C$1:$C1000,14,Raw!$F$1:$F1000,$A13,Raw!$J$1:$J1000,"E")</f>
        <v>9</v>
      </c>
      <c r="AC13" s="8">
        <f t="shared" si="11"/>
        <v>0.75</v>
      </c>
      <c r="AD13" s="10">
        <f t="shared" si="12"/>
        <v>27.6</v>
      </c>
      <c r="AE13" s="17">
        <f>sumifs('Biology Full'!$F$1:$F1000,'Biology Full'!$C$1:$C1000,$A13)</f>
        <v>3</v>
      </c>
      <c r="AF13" s="17">
        <f>sumifs('Biology Full'!$G$1:$G1000,'Biology Full'!$C$1:$C1000,$A13)</f>
        <v>8</v>
      </c>
      <c r="AG13" s="17">
        <f>sumifs('Biology Full'!$H$1:$H1000,'Biology Full'!$C$1:$C1000,$A13)</f>
        <v>1</v>
      </c>
      <c r="AH13" s="20">
        <f t="shared" si="13"/>
        <v>1.6</v>
      </c>
      <c r="AI13" s="18">
        <f>countifs(Raw!$C$1:$C1000,14,Raw!$F$1:$F1000,$A13,Raw!$J$1:$J1000,"B")</f>
        <v>1</v>
      </c>
      <c r="AJ13" s="19">
        <f t="shared" si="14"/>
        <v>0.3333333333</v>
      </c>
      <c r="AK13" s="20">
        <f t="shared" si="15"/>
        <v>3.6</v>
      </c>
      <c r="AL13" s="7">
        <f>sumifs('Physics Full'!$F$1:$F1000,'Physics Full'!$C$1:$C1000,$A13)</f>
        <v>8</v>
      </c>
      <c r="AM13" s="7">
        <f>sumifs('Physics Full'!$G$1:$G1000,'Physics Full'!$C$1:$C1000,$A13)</f>
        <v>5</v>
      </c>
      <c r="AN13" s="7">
        <f>sumifs('Physics Full'!$H$1:$H1000,'Physics Full'!$C$1:$C1000,$A13)</f>
        <v>0</v>
      </c>
      <c r="AO13" s="10">
        <f t="shared" si="16"/>
        <v>6.4</v>
      </c>
      <c r="AP13" s="12">
        <f>countifs(Raw!$C$1:$C1000,14,Raw!$F$1:$F1000,$A13,Raw!$J$1:$J1000,"P")</f>
        <v>7</v>
      </c>
      <c r="AQ13" s="8">
        <f t="shared" si="17"/>
        <v>0.875</v>
      </c>
      <c r="AR13" s="10">
        <f t="shared" si="18"/>
        <v>20.4</v>
      </c>
    </row>
    <row r="14">
      <c r="A14" s="1" t="s">
        <v>248</v>
      </c>
      <c r="B14" s="1">
        <v>8.0</v>
      </c>
      <c r="C14" s="17">
        <f>sumifs('X-Risk Full'!$F$1:$F1000,'X-Risk Full'!$C$1:$C1000,$A14)</f>
        <v>18</v>
      </c>
      <c r="D14" s="17">
        <f>sumifs('X-Risk Full'!$G$1:$G1000,'X-Risk Full'!$C$1:$C1000,$A14)</f>
        <v>4</v>
      </c>
      <c r="E14" s="17">
        <f>sumifs('X-Risk Full'!$H$1:$H1000,'X-Risk Full'!$C$1:$C1000,$A14)</f>
        <v>2</v>
      </c>
      <c r="F14" s="20">
        <f t="shared" si="1"/>
        <v>8</v>
      </c>
      <c r="G14" s="18">
        <f>countifs(Raw!$C$1:$C1000,14,Raw!$F$1:$F1000,$A14,Raw!$J$1:$J1000,"X")</f>
        <v>10</v>
      </c>
      <c r="H14" s="19">
        <f t="shared" si="2"/>
        <v>0.5555555556</v>
      </c>
      <c r="I14" s="20">
        <f t="shared" si="3"/>
        <v>20.5</v>
      </c>
      <c r="J14" s="7">
        <f>sumifs('Math Full'!$F$1:$F1000,'Math Full'!$C$1:$C1000,$A14)</f>
        <v>16</v>
      </c>
      <c r="K14" s="7">
        <f>sumifs('Math Full'!$G$1:$G1000,'Math Full'!$C$1:$C1000,$A14)</f>
        <v>7</v>
      </c>
      <c r="L14" s="7">
        <f>sumifs('Math Full'!$H$1:$H1000,'Math Full'!$C$1:$C1000,$A14)</f>
        <v>4</v>
      </c>
      <c r="M14" s="10">
        <f t="shared" si="4"/>
        <v>6</v>
      </c>
      <c r="N14" s="12">
        <f>countifs(Raw!$C$1:$C1000,14,Raw!$F$1:$F1000,$A14,Raw!$J$1:$J1000,"M")</f>
        <v>13</v>
      </c>
      <c r="O14" s="8">
        <f t="shared" si="5"/>
        <v>0.8125</v>
      </c>
      <c r="P14" s="10">
        <f t="shared" si="6"/>
        <v>22.25</v>
      </c>
      <c r="Q14" s="17">
        <f>sumifs('Chemistry Full'!$F$1:$F1000,'Chemistry Full'!$C$1:$C1000,$A14)</f>
        <v>15</v>
      </c>
      <c r="R14" s="17">
        <f>sumifs('Chemistry Full'!$G$1:$G1000,'Chemistry Full'!$C$1:$C1000,$A14)</f>
        <v>6</v>
      </c>
      <c r="S14" s="17">
        <f>sumifs('Chemistry Full'!$H$1:$H1000,'Chemistry Full'!$C$1:$C1000,$A14)</f>
        <v>2</v>
      </c>
      <c r="T14" s="20">
        <f t="shared" si="7"/>
        <v>6.5</v>
      </c>
      <c r="U14" s="18">
        <f>countifs(Raw!$C$1:$C1000,14,Raw!$F$1:$F1000,$A14,Raw!$J$1:$J1000,"C")</f>
        <v>10</v>
      </c>
      <c r="V14" s="19">
        <f t="shared" si="8"/>
        <v>0.6666666667</v>
      </c>
      <c r="W14" s="20">
        <f t="shared" si="9"/>
        <v>19</v>
      </c>
      <c r="X14" s="7">
        <f>sumifs('EarthSpace Full'!$F$1:$F1000,'EarthSpace Full'!$C$1:$C1000,$A14)</f>
        <v>14</v>
      </c>
      <c r="Y14" s="7">
        <f>sumifs('EarthSpace Full'!$G$1:$G1000,'EarthSpace Full'!$C$1:$C1000,$A14)</f>
        <v>9</v>
      </c>
      <c r="Z14" s="7">
        <f>sumifs('EarthSpace Full'!$H$1:$H1000,'EarthSpace Full'!$C$1:$C1000,$A14)</f>
        <v>5</v>
      </c>
      <c r="AA14" s="10">
        <f t="shared" si="10"/>
        <v>4.5</v>
      </c>
      <c r="AB14" s="12">
        <f>countifs(Raw!$C$1:$C1000,14,Raw!$F$1:$F1000,$A14,Raw!$J$1:$J1000,"E")</f>
        <v>9</v>
      </c>
      <c r="AC14" s="8">
        <f t="shared" si="11"/>
        <v>0.6428571429</v>
      </c>
      <c r="AD14" s="10">
        <f t="shared" si="12"/>
        <v>15.75</v>
      </c>
      <c r="AE14" s="17">
        <f>sumifs('Biology Full'!$F$1:$F1000,'Biology Full'!$C$1:$C1000,$A14)</f>
        <v>12</v>
      </c>
      <c r="AF14" s="17">
        <f>sumifs('Biology Full'!$G$1:$G1000,'Biology Full'!$C$1:$C1000,$A14)</f>
        <v>9</v>
      </c>
      <c r="AG14" s="17">
        <f>sumifs('Biology Full'!$H$1:$H1000,'Biology Full'!$C$1:$C1000,$A14)</f>
        <v>2</v>
      </c>
      <c r="AH14" s="20">
        <f t="shared" si="13"/>
        <v>5</v>
      </c>
      <c r="AI14" s="18">
        <f>countifs(Raw!$C$1:$C1000,14,Raw!$F$1:$F1000,$A14,Raw!$J$1:$J1000,"B")</f>
        <v>6</v>
      </c>
      <c r="AJ14" s="19">
        <f t="shared" si="14"/>
        <v>0.5</v>
      </c>
      <c r="AK14" s="20">
        <f t="shared" si="15"/>
        <v>12.5</v>
      </c>
      <c r="AL14" s="7">
        <f>sumifs('Physics Full'!$F$1:$F1000,'Physics Full'!$C$1:$C1000,$A14)</f>
        <v>15</v>
      </c>
      <c r="AM14" s="7">
        <f>sumifs('Physics Full'!$G$1:$G1000,'Physics Full'!$C$1:$C1000,$A14)</f>
        <v>7</v>
      </c>
      <c r="AN14" s="7">
        <f>sumifs('Physics Full'!$H$1:$H1000,'Physics Full'!$C$1:$C1000,$A14)</f>
        <v>2</v>
      </c>
      <c r="AO14" s="10">
        <f t="shared" si="16"/>
        <v>6.5</v>
      </c>
      <c r="AP14" s="12">
        <f>countifs(Raw!$C$1:$C1000,14,Raw!$F$1:$F1000,$A14,Raw!$J$1:$J1000,"P")</f>
        <v>10</v>
      </c>
      <c r="AQ14" s="8">
        <f t="shared" si="17"/>
        <v>0.6666666667</v>
      </c>
      <c r="AR14" s="10">
        <f t="shared" si="18"/>
        <v>19</v>
      </c>
    </row>
    <row r="15">
      <c r="A15" s="1" t="s">
        <v>259</v>
      </c>
      <c r="B15" s="1">
        <v>6.0</v>
      </c>
      <c r="C15" s="17">
        <f>sumifs('X-Risk Full'!$F$1:$F1000,'X-Risk Full'!$C$1:$C1000,$A15)</f>
        <v>12</v>
      </c>
      <c r="D15" s="17">
        <f>sumifs('X-Risk Full'!$G$1:$G1000,'X-Risk Full'!$C$1:$C1000,$A15)</f>
        <v>1</v>
      </c>
      <c r="E15" s="17">
        <f>sumifs('X-Risk Full'!$H$1:$H1000,'X-Risk Full'!$C$1:$C1000,$A15)</f>
        <v>1</v>
      </c>
      <c r="F15" s="20">
        <f t="shared" si="1"/>
        <v>7.333333333</v>
      </c>
      <c r="G15" s="18">
        <f>countifs(Raw!$C$1:$C1000,14,Raw!$F$1:$F1000,$A15,Raw!$J$1:$J1000,"X")</f>
        <v>8</v>
      </c>
      <c r="H15" s="19">
        <f t="shared" si="2"/>
        <v>0.6666666667</v>
      </c>
      <c r="I15" s="20">
        <f t="shared" si="3"/>
        <v>20.66666667</v>
      </c>
      <c r="J15" s="7">
        <f>sumifs('Math Full'!$F$1:$F1000,'Math Full'!$C$1:$C1000,$A15)</f>
        <v>13</v>
      </c>
      <c r="K15" s="7">
        <f>sumifs('Math Full'!$G$1:$G1000,'Math Full'!$C$1:$C1000,$A15)</f>
        <v>8</v>
      </c>
      <c r="L15" s="7">
        <f>sumifs('Math Full'!$H$1:$H1000,'Math Full'!$C$1:$C1000,$A15)</f>
        <v>1</v>
      </c>
      <c r="M15" s="10">
        <f t="shared" si="4"/>
        <v>8</v>
      </c>
      <c r="N15" s="12">
        <f>countifs(Raw!$C$1:$C1000,14,Raw!$F$1:$F1000,$A15,Raw!$J$1:$J1000,"M")</f>
        <v>12</v>
      </c>
      <c r="O15" s="8">
        <f t="shared" si="5"/>
        <v>0.9230769231</v>
      </c>
      <c r="P15" s="10">
        <f t="shared" si="6"/>
        <v>28</v>
      </c>
      <c r="Q15" s="17">
        <f>sumifs('Chemistry Full'!$F$1:$F1000,'Chemistry Full'!$C$1:$C1000,$A15)</f>
        <v>9</v>
      </c>
      <c r="R15" s="17">
        <f>sumifs('Chemistry Full'!$G$1:$G1000,'Chemistry Full'!$C$1:$C1000,$A15)</f>
        <v>5</v>
      </c>
      <c r="S15" s="17">
        <f>sumifs('Chemistry Full'!$H$1:$H1000,'Chemistry Full'!$C$1:$C1000,$A15)</f>
        <v>1</v>
      </c>
      <c r="T15" s="20">
        <f t="shared" si="7"/>
        <v>5.333333333</v>
      </c>
      <c r="U15" s="18">
        <f>countifs(Raw!$C$1:$C1000,14,Raw!$F$1:$F1000,$A15,Raw!$J$1:$J1000,"C")</f>
        <v>5</v>
      </c>
      <c r="V15" s="19">
        <f t="shared" si="8"/>
        <v>0.5555555556</v>
      </c>
      <c r="W15" s="20">
        <f t="shared" si="9"/>
        <v>13.66666667</v>
      </c>
      <c r="X15" s="7">
        <f>sumifs('EarthSpace Full'!$F$1:$F1000,'EarthSpace Full'!$C$1:$C1000,$A15)</f>
        <v>6</v>
      </c>
      <c r="Y15" s="7">
        <f>sumifs('EarthSpace Full'!$G$1:$G1000,'EarthSpace Full'!$C$1:$C1000,$A15)</f>
        <v>9</v>
      </c>
      <c r="Z15" s="7">
        <f>sumifs('EarthSpace Full'!$H$1:$H1000,'EarthSpace Full'!$C$1:$C1000,$A15)</f>
        <v>1</v>
      </c>
      <c r="AA15" s="10">
        <f t="shared" si="10"/>
        <v>3.333333333</v>
      </c>
      <c r="AB15" s="12">
        <f>countifs(Raw!$C$1:$C1000,14,Raw!$F$1:$F1000,$A15,Raw!$J$1:$J1000,"E")</f>
        <v>1</v>
      </c>
      <c r="AC15" s="8">
        <f t="shared" si="11"/>
        <v>0.1666666667</v>
      </c>
      <c r="AD15" s="10">
        <f t="shared" si="12"/>
        <v>5</v>
      </c>
      <c r="AE15" s="17">
        <f>sumifs('Biology Full'!$F$1:$F1000,'Biology Full'!$C$1:$C1000,$A15)</f>
        <v>13</v>
      </c>
      <c r="AF15" s="17">
        <f>sumifs('Biology Full'!$G$1:$G1000,'Biology Full'!$C$1:$C1000,$A15)</f>
        <v>6</v>
      </c>
      <c r="AG15" s="17">
        <f>sumifs('Biology Full'!$H$1:$H1000,'Biology Full'!$C$1:$C1000,$A15)</f>
        <v>1</v>
      </c>
      <c r="AH15" s="20">
        <f t="shared" si="13"/>
        <v>8</v>
      </c>
      <c r="AI15" s="18">
        <f>countifs(Raw!$C$1:$C1000,14,Raw!$F$1:$F1000,$A15,Raw!$J$1:$J1000,"B")</f>
        <v>9</v>
      </c>
      <c r="AJ15" s="19">
        <f t="shared" si="14"/>
        <v>0.6923076923</v>
      </c>
      <c r="AK15" s="20">
        <f t="shared" si="15"/>
        <v>23</v>
      </c>
      <c r="AL15" s="7">
        <f>sumifs('Physics Full'!$F$1:$F1000,'Physics Full'!$C$1:$C1000,$A15)</f>
        <v>7</v>
      </c>
      <c r="AM15" s="7">
        <f>sumifs('Physics Full'!$G$1:$G1000,'Physics Full'!$C$1:$C1000,$A15)</f>
        <v>9</v>
      </c>
      <c r="AN15" s="7">
        <f>sumifs('Physics Full'!$H$1:$H1000,'Physics Full'!$C$1:$C1000,$A15)</f>
        <v>1</v>
      </c>
      <c r="AO15" s="10">
        <f t="shared" si="16"/>
        <v>4</v>
      </c>
      <c r="AP15" s="12">
        <f>countifs(Raw!$C$1:$C1000,14,Raw!$F$1:$F1000,$A15,Raw!$J$1:$J1000,"P")</f>
        <v>3</v>
      </c>
      <c r="AQ15" s="8">
        <f t="shared" si="17"/>
        <v>0.4285714286</v>
      </c>
      <c r="AR15" s="10">
        <f t="shared" si="18"/>
        <v>9</v>
      </c>
    </row>
    <row r="16">
      <c r="A16" s="1" t="s">
        <v>271</v>
      </c>
      <c r="B16" s="1">
        <v>5.0</v>
      </c>
      <c r="C16" s="17">
        <f>sumifs('X-Risk Full'!$F$1:$F1000,'X-Risk Full'!$C$1:$C1000,$A16)</f>
        <v>4</v>
      </c>
      <c r="D16" s="17">
        <f>sumifs('X-Risk Full'!$G$1:$G1000,'X-Risk Full'!$C$1:$C1000,$A16)</f>
        <v>6</v>
      </c>
      <c r="E16" s="17">
        <f>sumifs('X-Risk Full'!$H$1:$H1000,'X-Risk Full'!$C$1:$C1000,$A16)</f>
        <v>0</v>
      </c>
      <c r="F16" s="20">
        <f t="shared" si="1"/>
        <v>3.2</v>
      </c>
      <c r="G16" s="18">
        <f>countifs(Raw!$C$1:$C1000,14,Raw!$F$1:$F1000,$A16,Raw!$J$1:$J1000,"X")</f>
        <v>2</v>
      </c>
      <c r="H16" s="19">
        <f t="shared" si="2"/>
        <v>0.5</v>
      </c>
      <c r="I16" s="20">
        <f t="shared" si="3"/>
        <v>7.2</v>
      </c>
      <c r="J16" s="7">
        <f>sumifs('Math Full'!$F$1:$F1000,'Math Full'!$C$1:$C1000,$A16)</f>
        <v>7</v>
      </c>
      <c r="K16" s="7">
        <f>sumifs('Math Full'!$G$1:$G1000,'Math Full'!$C$1:$C1000,$A16)</f>
        <v>3</v>
      </c>
      <c r="L16" s="7">
        <f>sumifs('Math Full'!$H$1:$H1000,'Math Full'!$C$1:$C1000,$A16)</f>
        <v>1</v>
      </c>
      <c r="M16" s="10">
        <f t="shared" si="4"/>
        <v>4.8</v>
      </c>
      <c r="N16" s="12">
        <f>countifs(Raw!$C$1:$C1000,14,Raw!$F$1:$F1000,$A16,Raw!$J$1:$J1000,"M")</f>
        <v>2</v>
      </c>
      <c r="O16" s="8">
        <f t="shared" si="5"/>
        <v>0.2857142857</v>
      </c>
      <c r="P16" s="10">
        <f t="shared" si="6"/>
        <v>8.8</v>
      </c>
      <c r="Q16" s="17">
        <f>sumifs('Chemistry Full'!$F$1:$F1000,'Chemistry Full'!$C$1:$C1000,$A16)</f>
        <v>10</v>
      </c>
      <c r="R16" s="17">
        <f>sumifs('Chemistry Full'!$G$1:$G1000,'Chemistry Full'!$C$1:$C1000,$A16)</f>
        <v>3</v>
      </c>
      <c r="S16" s="17">
        <f>sumifs('Chemistry Full'!$H$1:$H1000,'Chemistry Full'!$C$1:$C1000,$A16)</f>
        <v>1</v>
      </c>
      <c r="T16" s="20">
        <f t="shared" si="7"/>
        <v>7.2</v>
      </c>
      <c r="U16" s="18">
        <f>countifs(Raw!$C$1:$C1000,14,Raw!$F$1:$F1000,$A16,Raw!$J$1:$J1000,"C")</f>
        <v>6</v>
      </c>
      <c r="V16" s="19">
        <f t="shared" si="8"/>
        <v>0.6</v>
      </c>
      <c r="W16" s="20">
        <f t="shared" si="9"/>
        <v>19.2</v>
      </c>
      <c r="X16" s="7">
        <f>sumifs('EarthSpace Full'!$F$1:$F1000,'EarthSpace Full'!$C$1:$C1000,$A16)</f>
        <v>8</v>
      </c>
      <c r="Y16" s="7">
        <f>sumifs('EarthSpace Full'!$G$1:$G1000,'EarthSpace Full'!$C$1:$C1000,$A16)</f>
        <v>7</v>
      </c>
      <c r="Z16" s="7">
        <f>sumifs('EarthSpace Full'!$H$1:$H1000,'EarthSpace Full'!$C$1:$C1000,$A16)</f>
        <v>1</v>
      </c>
      <c r="AA16" s="10">
        <f t="shared" si="10"/>
        <v>5.6</v>
      </c>
      <c r="AB16" s="12">
        <f>countifs(Raw!$C$1:$C1000,14,Raw!$F$1:$F1000,$A16,Raw!$J$1:$J1000,"E")</f>
        <v>8</v>
      </c>
      <c r="AC16" s="8">
        <f t="shared" si="11"/>
        <v>1</v>
      </c>
      <c r="AD16" s="10">
        <f t="shared" si="12"/>
        <v>21.6</v>
      </c>
      <c r="AE16" s="17">
        <f>sumifs('Biology Full'!$F$1:$F1000,'Biology Full'!$C$1:$C1000,$A16)</f>
        <v>12</v>
      </c>
      <c r="AF16" s="17">
        <f>sumifs('Biology Full'!$G$1:$G1000,'Biology Full'!$C$1:$C1000,$A16)</f>
        <v>1</v>
      </c>
      <c r="AG16" s="17">
        <f>sumifs('Biology Full'!$H$1:$H1000,'Biology Full'!$C$1:$C1000,$A16)</f>
        <v>1</v>
      </c>
      <c r="AH16" s="20">
        <f t="shared" si="13"/>
        <v>8.8</v>
      </c>
      <c r="AI16" s="18">
        <f>countifs(Raw!$C$1:$C1000,14,Raw!$F$1:$F1000,$A16,Raw!$J$1:$J1000,"B")</f>
        <v>8</v>
      </c>
      <c r="AJ16" s="19">
        <f t="shared" si="14"/>
        <v>0.6666666667</v>
      </c>
      <c r="AK16" s="20">
        <f t="shared" si="15"/>
        <v>24.8</v>
      </c>
      <c r="AL16" s="7">
        <f>sumifs('Physics Full'!$F$1:$F1000,'Physics Full'!$C$1:$C1000,$A16)</f>
        <v>7</v>
      </c>
      <c r="AM16" s="7">
        <f>sumifs('Physics Full'!$G$1:$G1000,'Physics Full'!$C$1:$C1000,$A16)</f>
        <v>5</v>
      </c>
      <c r="AN16" s="7">
        <f>sumifs('Physics Full'!$H$1:$H1000,'Physics Full'!$C$1:$C1000,$A16)</f>
        <v>2</v>
      </c>
      <c r="AO16" s="10">
        <f t="shared" si="16"/>
        <v>4</v>
      </c>
      <c r="AP16" s="12">
        <f>countifs(Raw!$C$1:$C1000,14,Raw!$F$1:$F1000,$A16,Raw!$J$1:$J1000,"P")</f>
        <v>1</v>
      </c>
      <c r="AQ16" s="8">
        <f t="shared" si="17"/>
        <v>0.1428571429</v>
      </c>
      <c r="AR16" s="10">
        <f t="shared" si="18"/>
        <v>6</v>
      </c>
    </row>
    <row r="17">
      <c r="A17" s="1" t="s">
        <v>253</v>
      </c>
      <c r="B17" s="1">
        <v>7.0</v>
      </c>
      <c r="C17" s="17">
        <f>sumifs('X-Risk Full'!$F$1:$F1000,'X-Risk Full'!$C$1:$C1000,$A17)</f>
        <v>13</v>
      </c>
      <c r="D17" s="17">
        <f>sumifs('X-Risk Full'!$G$1:$G1000,'X-Risk Full'!$C$1:$C1000,$A17)</f>
        <v>3</v>
      </c>
      <c r="E17" s="17">
        <f>sumifs('X-Risk Full'!$H$1:$H1000,'X-Risk Full'!$C$1:$C1000,$A17)</f>
        <v>0</v>
      </c>
      <c r="F17" s="20">
        <f t="shared" si="1"/>
        <v>7.428571429</v>
      </c>
      <c r="G17" s="18">
        <f>countifs(Raw!$C$1:$C1000,14,Raw!$F$1:$F1000,$A17,Raw!$J$1:$J1000,"X")</f>
        <v>7</v>
      </c>
      <c r="H17" s="19">
        <f t="shared" si="2"/>
        <v>0.5384615385</v>
      </c>
      <c r="I17" s="20">
        <f t="shared" si="3"/>
        <v>17.42857143</v>
      </c>
      <c r="J17" s="7">
        <f>sumifs('Math Full'!$F$1:$F1000,'Math Full'!$C$1:$C1000,$A17)</f>
        <v>21</v>
      </c>
      <c r="K17" s="7">
        <f>sumifs('Math Full'!$G$1:$G1000,'Math Full'!$C$1:$C1000,$A17)</f>
        <v>2</v>
      </c>
      <c r="L17" s="7">
        <f>sumifs('Math Full'!$H$1:$H1000,'Math Full'!$C$1:$C1000,$A17)</f>
        <v>0</v>
      </c>
      <c r="M17" s="10">
        <f t="shared" si="4"/>
        <v>12</v>
      </c>
      <c r="N17" s="12">
        <f>countifs(Raw!$C$1:$C1000,14,Raw!$F$1:$F1000,$A17,Raw!$J$1:$J1000,"M")</f>
        <v>17</v>
      </c>
      <c r="O17" s="8">
        <f t="shared" si="5"/>
        <v>0.8095238095</v>
      </c>
      <c r="P17" s="10">
        <f t="shared" si="6"/>
        <v>36.28571429</v>
      </c>
      <c r="Q17" s="17">
        <f>sumifs('Chemistry Full'!$F$1:$F1000,'Chemistry Full'!$C$1:$C1000,$A17)</f>
        <v>7</v>
      </c>
      <c r="R17" s="17">
        <f>sumifs('Chemistry Full'!$G$1:$G1000,'Chemistry Full'!$C$1:$C1000,$A17)</f>
        <v>7</v>
      </c>
      <c r="S17" s="17">
        <f>sumifs('Chemistry Full'!$H$1:$H1000,'Chemistry Full'!$C$1:$C1000,$A17)</f>
        <v>2</v>
      </c>
      <c r="T17" s="20">
        <f t="shared" si="7"/>
        <v>2.857142857</v>
      </c>
      <c r="U17" s="18">
        <f>countifs(Raw!$C$1:$C1000,14,Raw!$F$1:$F1000,$A17,Raw!$J$1:$J1000,"C")</f>
        <v>1</v>
      </c>
      <c r="V17" s="19">
        <f t="shared" si="8"/>
        <v>0.1428571429</v>
      </c>
      <c r="W17" s="20">
        <f t="shared" si="9"/>
        <v>4.285714286</v>
      </c>
      <c r="X17" s="7">
        <f>sumifs('EarthSpace Full'!$F$1:$F1000,'EarthSpace Full'!$C$1:$C1000,$A17)</f>
        <v>12</v>
      </c>
      <c r="Y17" s="7">
        <f>sumifs('EarthSpace Full'!$G$1:$G1000,'EarthSpace Full'!$C$1:$C1000,$A17)</f>
        <v>7</v>
      </c>
      <c r="Z17" s="7">
        <f>sumifs('EarthSpace Full'!$H$1:$H1000,'EarthSpace Full'!$C$1:$C1000,$A17)</f>
        <v>0</v>
      </c>
      <c r="AA17" s="10">
        <f t="shared" si="10"/>
        <v>6.857142857</v>
      </c>
      <c r="AB17" s="12">
        <f>countifs(Raw!$C$1:$C1000,14,Raw!$F$1:$F1000,$A17,Raw!$J$1:$J1000,"E")</f>
        <v>7</v>
      </c>
      <c r="AC17" s="8">
        <f t="shared" si="11"/>
        <v>0.5833333333</v>
      </c>
      <c r="AD17" s="10">
        <f t="shared" si="12"/>
        <v>16.85714286</v>
      </c>
      <c r="AE17" s="17">
        <f>sumifs('Biology Full'!$F$1:$F1000,'Biology Full'!$C$1:$C1000,$A17)</f>
        <v>8</v>
      </c>
      <c r="AF17" s="17">
        <f>sumifs('Biology Full'!$G$1:$G1000,'Biology Full'!$C$1:$C1000,$A17)</f>
        <v>7</v>
      </c>
      <c r="AG17" s="17">
        <f>sumifs('Biology Full'!$H$1:$H1000,'Biology Full'!$C$1:$C1000,$A17)</f>
        <v>0</v>
      </c>
      <c r="AH17" s="20">
        <f t="shared" si="13"/>
        <v>4.571428571</v>
      </c>
      <c r="AI17" s="18">
        <f>countifs(Raw!$C$1:$C1000,14,Raw!$F$1:$F1000,$A17,Raw!$J$1:$J1000,"B")</f>
        <v>6</v>
      </c>
      <c r="AJ17" s="19">
        <f t="shared" si="14"/>
        <v>0.75</v>
      </c>
      <c r="AK17" s="20">
        <f t="shared" si="15"/>
        <v>13.14285714</v>
      </c>
      <c r="AL17" s="7">
        <f>sumifs('Physics Full'!$F$1:$F1000,'Physics Full'!$C$1:$C1000,$A17)</f>
        <v>18</v>
      </c>
      <c r="AM17" s="7">
        <f>sumifs('Physics Full'!$G$1:$G1000,'Physics Full'!$C$1:$C1000,$A17)</f>
        <v>5</v>
      </c>
      <c r="AN17" s="7">
        <f>sumifs('Physics Full'!$H$1:$H1000,'Physics Full'!$C$1:$C1000,$A17)</f>
        <v>0</v>
      </c>
      <c r="AO17" s="10">
        <f t="shared" si="16"/>
        <v>10.28571429</v>
      </c>
      <c r="AP17" s="12">
        <f>countifs(Raw!$C$1:$C1000,14,Raw!$F$1:$F1000,$A17,Raw!$J$1:$J1000,"P")</f>
        <v>9</v>
      </c>
      <c r="AQ17" s="8">
        <f t="shared" si="17"/>
        <v>0.5</v>
      </c>
      <c r="AR17" s="10">
        <f t="shared" si="18"/>
        <v>23.14285714</v>
      </c>
    </row>
    <row r="18">
      <c r="A18" s="1" t="s">
        <v>262</v>
      </c>
      <c r="B18" s="1">
        <v>6.0</v>
      </c>
      <c r="C18" s="17">
        <f>sumifs('X-Risk Full'!$F$1:$F1000,'X-Risk Full'!$C$1:$C1000,$A18)</f>
        <v>15</v>
      </c>
      <c r="D18" s="17">
        <f>sumifs('X-Risk Full'!$G$1:$G1000,'X-Risk Full'!$C$1:$C1000,$A18)</f>
        <v>1</v>
      </c>
      <c r="E18" s="17">
        <f>sumifs('X-Risk Full'!$H$1:$H1000,'X-Risk Full'!$C$1:$C1000,$A18)</f>
        <v>2</v>
      </c>
      <c r="F18" s="20">
        <f t="shared" si="1"/>
        <v>8.666666667</v>
      </c>
      <c r="G18" s="18">
        <f>countifs(Raw!$C$1:$C1000,14,Raw!$F$1:$F1000,$A18,Raw!$J$1:$J1000,"X")</f>
        <v>11</v>
      </c>
      <c r="H18" s="19">
        <f t="shared" si="2"/>
        <v>0.7333333333</v>
      </c>
      <c r="I18" s="20">
        <f t="shared" si="3"/>
        <v>27</v>
      </c>
      <c r="J18" s="7">
        <f>sumifs('Math Full'!$F$1:$F1000,'Math Full'!$C$1:$C1000,$A18)</f>
        <v>6</v>
      </c>
      <c r="K18" s="7">
        <f>sumifs('Math Full'!$G$1:$G1000,'Math Full'!$C$1:$C1000,$A18)</f>
        <v>8</v>
      </c>
      <c r="L18" s="7">
        <f>sumifs('Math Full'!$H$1:$H1000,'Math Full'!$C$1:$C1000,$A18)</f>
        <v>1</v>
      </c>
      <c r="M18" s="10">
        <f t="shared" si="4"/>
        <v>3.333333333</v>
      </c>
      <c r="N18" s="12">
        <f>countifs(Raw!$C$1:$C1000,14,Raw!$F$1:$F1000,$A18,Raw!$J$1:$J1000,"M")</f>
        <v>3</v>
      </c>
      <c r="O18" s="8">
        <f t="shared" si="5"/>
        <v>0.5</v>
      </c>
      <c r="P18" s="10">
        <f t="shared" si="6"/>
        <v>8.333333333</v>
      </c>
      <c r="Q18" s="17">
        <f>sumifs('Chemistry Full'!$F$1:$F1000,'Chemistry Full'!$C$1:$C1000,$A18)</f>
        <v>11</v>
      </c>
      <c r="R18" s="17">
        <f>sumifs('Chemistry Full'!$G$1:$G1000,'Chemistry Full'!$C$1:$C1000,$A18)</f>
        <v>5</v>
      </c>
      <c r="S18" s="17">
        <f>sumifs('Chemistry Full'!$H$1:$H1000,'Chemistry Full'!$C$1:$C1000,$A18)</f>
        <v>4</v>
      </c>
      <c r="T18" s="20">
        <f t="shared" si="7"/>
        <v>4.666666667</v>
      </c>
      <c r="U18" s="18">
        <f>countifs(Raw!$C$1:$C1000,14,Raw!$F$1:$F1000,$A18,Raw!$J$1:$J1000,"C")</f>
        <v>4</v>
      </c>
      <c r="V18" s="19">
        <f t="shared" si="8"/>
        <v>0.3636363636</v>
      </c>
      <c r="W18" s="20">
        <f t="shared" si="9"/>
        <v>11.33333333</v>
      </c>
      <c r="X18" s="7">
        <f>sumifs('EarthSpace Full'!$F$1:$F1000,'EarthSpace Full'!$C$1:$C1000,$A18)</f>
        <v>13</v>
      </c>
      <c r="Y18" s="7">
        <f>sumifs('EarthSpace Full'!$G$1:$G1000,'EarthSpace Full'!$C$1:$C1000,$A18)</f>
        <v>6</v>
      </c>
      <c r="Z18" s="7">
        <f>sumifs('EarthSpace Full'!$H$1:$H1000,'EarthSpace Full'!$C$1:$C1000,$A18)</f>
        <v>1</v>
      </c>
      <c r="AA18" s="10">
        <f t="shared" si="10"/>
        <v>8</v>
      </c>
      <c r="AB18" s="12">
        <f>countifs(Raw!$C$1:$C1000,14,Raw!$F$1:$F1000,$A18,Raw!$J$1:$J1000,"E")</f>
        <v>7</v>
      </c>
      <c r="AC18" s="8">
        <f t="shared" si="11"/>
        <v>0.5384615385</v>
      </c>
      <c r="AD18" s="10">
        <f t="shared" si="12"/>
        <v>19.66666667</v>
      </c>
      <c r="AE18" s="17">
        <f>sumifs('Biology Full'!$F$1:$F1000,'Biology Full'!$C$1:$C1000,$A18)</f>
        <v>11</v>
      </c>
      <c r="AF18" s="17">
        <f>sumifs('Biology Full'!$G$1:$G1000,'Biology Full'!$C$1:$C1000,$A18)</f>
        <v>7</v>
      </c>
      <c r="AG18" s="17">
        <f>sumifs('Biology Full'!$H$1:$H1000,'Biology Full'!$C$1:$C1000,$A18)</f>
        <v>3</v>
      </c>
      <c r="AH18" s="20">
        <f t="shared" si="13"/>
        <v>5.333333333</v>
      </c>
      <c r="AI18" s="18">
        <f>countifs(Raw!$C$1:$C1000,14,Raw!$F$1:$F1000,$A18,Raw!$J$1:$J1000,"B")</f>
        <v>5</v>
      </c>
      <c r="AJ18" s="19">
        <f t="shared" si="14"/>
        <v>0.4545454545</v>
      </c>
      <c r="AK18" s="20">
        <f t="shared" si="15"/>
        <v>13.66666667</v>
      </c>
      <c r="AL18" s="7">
        <f>sumifs('Physics Full'!$F$1:$F1000,'Physics Full'!$C$1:$C1000,$A18)</f>
        <v>12</v>
      </c>
      <c r="AM18" s="7">
        <f>sumifs('Physics Full'!$G$1:$G1000,'Physics Full'!$C$1:$C1000,$A18)</f>
        <v>6</v>
      </c>
      <c r="AN18" s="7">
        <f>sumifs('Physics Full'!$H$1:$H1000,'Physics Full'!$C$1:$C1000,$A18)</f>
        <v>1</v>
      </c>
      <c r="AO18" s="10">
        <f t="shared" si="16"/>
        <v>7.333333333</v>
      </c>
      <c r="AP18" s="12">
        <f>countifs(Raw!$C$1:$C1000,14,Raw!$F$1:$F1000,$A18,Raw!$J$1:$J1000,"P")</f>
        <v>8</v>
      </c>
      <c r="AQ18" s="8">
        <f t="shared" si="17"/>
        <v>0.6666666667</v>
      </c>
      <c r="AR18" s="10">
        <f t="shared" si="18"/>
        <v>20.66666667</v>
      </c>
    </row>
    <row r="19">
      <c r="A19" s="1" t="s">
        <v>263</v>
      </c>
      <c r="B19" s="1">
        <v>6.0</v>
      </c>
      <c r="C19" s="17">
        <f>sumifs('X-Risk Full'!$F$1:$F1000,'X-Risk Full'!$C$1:$C1000,$A19)</f>
        <v>12</v>
      </c>
      <c r="D19" s="17">
        <f>sumifs('X-Risk Full'!$G$1:$G1000,'X-Risk Full'!$C$1:$C1000,$A19)</f>
        <v>3</v>
      </c>
      <c r="E19" s="17">
        <f>sumifs('X-Risk Full'!$H$1:$H1000,'X-Risk Full'!$C$1:$C1000,$A19)</f>
        <v>3</v>
      </c>
      <c r="F19" s="20">
        <f t="shared" si="1"/>
        <v>6</v>
      </c>
      <c r="G19" s="18">
        <f>countifs(Raw!$C$1:$C1000,14,Raw!$F$1:$F1000,$A19,Raw!$J$1:$J1000,"X")</f>
        <v>8</v>
      </c>
      <c r="H19" s="19">
        <f t="shared" si="2"/>
        <v>0.6666666667</v>
      </c>
      <c r="I19" s="20">
        <f t="shared" si="3"/>
        <v>19.33333333</v>
      </c>
      <c r="J19" s="7">
        <f>sumifs('Math Full'!$F$1:$F1000,'Math Full'!$C$1:$C1000,$A19)</f>
        <v>9</v>
      </c>
      <c r="K19" s="7">
        <f>sumifs('Math Full'!$G$1:$G1000,'Math Full'!$C$1:$C1000,$A19)</f>
        <v>10</v>
      </c>
      <c r="L19" s="7">
        <f>sumifs('Math Full'!$H$1:$H1000,'Math Full'!$C$1:$C1000,$A19)</f>
        <v>1</v>
      </c>
      <c r="M19" s="10">
        <f t="shared" si="4"/>
        <v>5.333333333</v>
      </c>
      <c r="N19" s="12">
        <f>countifs(Raw!$C$1:$C1000,14,Raw!$F$1:$F1000,$A19,Raw!$J$1:$J1000,"M")</f>
        <v>5</v>
      </c>
      <c r="O19" s="8">
        <f t="shared" si="5"/>
        <v>0.5555555556</v>
      </c>
      <c r="P19" s="10">
        <f t="shared" si="6"/>
        <v>13.66666667</v>
      </c>
      <c r="Q19" s="17">
        <f>sumifs('Chemistry Full'!$F$1:$F1000,'Chemistry Full'!$C$1:$C1000,$A19)</f>
        <v>11</v>
      </c>
      <c r="R19" s="17">
        <f>sumifs('Chemistry Full'!$G$1:$G1000,'Chemistry Full'!$C$1:$C1000,$A19)</f>
        <v>4</v>
      </c>
      <c r="S19" s="17">
        <f>sumifs('Chemistry Full'!$H$1:$H1000,'Chemistry Full'!$C$1:$C1000,$A19)</f>
        <v>1</v>
      </c>
      <c r="T19" s="20">
        <f t="shared" si="7"/>
        <v>6.666666667</v>
      </c>
      <c r="U19" s="18">
        <f>countifs(Raw!$C$1:$C1000,14,Raw!$F$1:$F1000,$A19,Raw!$J$1:$J1000,"C")</f>
        <v>9</v>
      </c>
      <c r="V19" s="19">
        <f t="shared" si="8"/>
        <v>0.8181818182</v>
      </c>
      <c r="W19" s="20">
        <f t="shared" si="9"/>
        <v>21.66666667</v>
      </c>
      <c r="X19" s="7">
        <f>sumifs('EarthSpace Full'!$F$1:$F1000,'EarthSpace Full'!$C$1:$C1000,$A19)</f>
        <v>10</v>
      </c>
      <c r="Y19" s="7">
        <f>sumifs('EarthSpace Full'!$G$1:$G1000,'EarthSpace Full'!$C$1:$C1000,$A19)</f>
        <v>5</v>
      </c>
      <c r="Z19" s="7">
        <f>sumifs('EarthSpace Full'!$H$1:$H1000,'EarthSpace Full'!$C$1:$C1000,$A19)</f>
        <v>2</v>
      </c>
      <c r="AA19" s="10">
        <f t="shared" si="10"/>
        <v>5.333333333</v>
      </c>
      <c r="AB19" s="12">
        <f>countifs(Raw!$C$1:$C1000,14,Raw!$F$1:$F1000,$A19,Raw!$J$1:$J1000,"E")</f>
        <v>3</v>
      </c>
      <c r="AC19" s="8">
        <f t="shared" si="11"/>
        <v>0.3</v>
      </c>
      <c r="AD19" s="10">
        <f t="shared" si="12"/>
        <v>10.33333333</v>
      </c>
      <c r="AE19" s="17">
        <f>sumifs('Biology Full'!$F$1:$F1000,'Biology Full'!$C$1:$C1000,$A19)</f>
        <v>10</v>
      </c>
      <c r="AF19" s="17">
        <f>sumifs('Biology Full'!$G$1:$G1000,'Biology Full'!$C$1:$C1000,$A19)</f>
        <v>6</v>
      </c>
      <c r="AG19" s="17">
        <f>sumifs('Biology Full'!$H$1:$H1000,'Biology Full'!$C$1:$C1000,$A19)</f>
        <v>2</v>
      </c>
      <c r="AH19" s="20">
        <f t="shared" si="13"/>
        <v>5.333333333</v>
      </c>
      <c r="AI19" s="18">
        <f>countifs(Raw!$C$1:$C1000,14,Raw!$F$1:$F1000,$A19,Raw!$J$1:$J1000,"B")</f>
        <v>8</v>
      </c>
      <c r="AJ19" s="19">
        <f t="shared" si="14"/>
        <v>0.8</v>
      </c>
      <c r="AK19" s="20">
        <f t="shared" si="15"/>
        <v>18.66666667</v>
      </c>
      <c r="AL19" s="7">
        <f>sumifs('Physics Full'!$F$1:$F1000,'Physics Full'!$C$1:$C1000,$A19)</f>
        <v>9</v>
      </c>
      <c r="AM19" s="7">
        <f>sumifs('Physics Full'!$G$1:$G1000,'Physics Full'!$C$1:$C1000,$A19)</f>
        <v>7</v>
      </c>
      <c r="AN19" s="7">
        <f>sumifs('Physics Full'!$H$1:$H1000,'Physics Full'!$C$1:$C1000,$A19)</f>
        <v>3</v>
      </c>
      <c r="AO19" s="10">
        <f t="shared" si="16"/>
        <v>4</v>
      </c>
      <c r="AP19" s="12">
        <f>countifs(Raw!$C$1:$C1000,14,Raw!$F$1:$F1000,$A19,Raw!$J$1:$J1000,"P")</f>
        <v>3</v>
      </c>
      <c r="AQ19" s="8">
        <f t="shared" si="17"/>
        <v>0.3333333333</v>
      </c>
      <c r="AR19" s="10">
        <f t="shared" si="18"/>
        <v>9</v>
      </c>
    </row>
    <row r="20">
      <c r="A20" s="1" t="s">
        <v>272</v>
      </c>
      <c r="B20" s="1">
        <v>5.0</v>
      </c>
      <c r="C20" s="17">
        <f>sumifs('X-Risk Full'!$F$1:$F1000,'X-Risk Full'!$C$1:$C1000,$A20)</f>
        <v>11</v>
      </c>
      <c r="D20" s="17">
        <f>sumifs('X-Risk Full'!$G$1:$G1000,'X-Risk Full'!$C$1:$C1000,$A20)</f>
        <v>3</v>
      </c>
      <c r="E20" s="17">
        <f>sumifs('X-Risk Full'!$H$1:$H1000,'X-Risk Full'!$C$1:$C1000,$A20)</f>
        <v>0</v>
      </c>
      <c r="F20" s="20">
        <f t="shared" si="1"/>
        <v>8.8</v>
      </c>
      <c r="G20" s="18">
        <f>countifs(Raw!$C$1:$C1000,14,Raw!$F$1:$F1000,$A20,Raw!$J$1:$J1000,"X")</f>
        <v>5</v>
      </c>
      <c r="H20" s="19">
        <f t="shared" si="2"/>
        <v>0.4545454545</v>
      </c>
      <c r="I20" s="20">
        <f t="shared" si="3"/>
        <v>18.8</v>
      </c>
      <c r="J20" s="7">
        <f>sumifs('Math Full'!$F$1:$F1000,'Math Full'!$C$1:$C1000,$A20)</f>
        <v>6</v>
      </c>
      <c r="K20" s="7">
        <f>sumifs('Math Full'!$G$1:$G1000,'Math Full'!$C$1:$C1000,$A20)</f>
        <v>7</v>
      </c>
      <c r="L20" s="7">
        <f>sumifs('Math Full'!$H$1:$H1000,'Math Full'!$C$1:$C1000,$A20)</f>
        <v>2</v>
      </c>
      <c r="M20" s="10">
        <f t="shared" si="4"/>
        <v>3.2</v>
      </c>
      <c r="N20" s="12">
        <f>countifs(Raw!$C$1:$C1000,14,Raw!$F$1:$F1000,$A20,Raw!$J$1:$J1000,"M")</f>
        <v>4</v>
      </c>
      <c r="O20" s="8">
        <f t="shared" si="5"/>
        <v>0.6666666667</v>
      </c>
      <c r="P20" s="10">
        <f t="shared" si="6"/>
        <v>11.2</v>
      </c>
      <c r="Q20" s="17">
        <f>sumifs('Chemistry Full'!$F$1:$F1000,'Chemistry Full'!$C$1:$C1000,$A20)</f>
        <v>3</v>
      </c>
      <c r="R20" s="17">
        <f>sumifs('Chemistry Full'!$G$1:$G1000,'Chemistry Full'!$C$1:$C1000,$A20)</f>
        <v>7</v>
      </c>
      <c r="S20" s="17">
        <f>sumifs('Chemistry Full'!$H$1:$H1000,'Chemistry Full'!$C$1:$C1000,$A20)</f>
        <v>1</v>
      </c>
      <c r="T20" s="20">
        <f t="shared" si="7"/>
        <v>1.6</v>
      </c>
      <c r="U20" s="18">
        <f>countifs(Raw!$C$1:$C1000,14,Raw!$F$1:$F1000,$A20,Raw!$J$1:$J1000,"C")</f>
        <v>1</v>
      </c>
      <c r="V20" s="19">
        <f t="shared" si="8"/>
        <v>0.3333333333</v>
      </c>
      <c r="W20" s="20">
        <f t="shared" si="9"/>
        <v>3.6</v>
      </c>
      <c r="X20" s="7">
        <f>sumifs('EarthSpace Full'!$F$1:$F1000,'EarthSpace Full'!$C$1:$C1000,$A20)</f>
        <v>7</v>
      </c>
      <c r="Y20" s="7">
        <f>sumifs('EarthSpace Full'!$G$1:$G1000,'EarthSpace Full'!$C$1:$C1000,$A20)</f>
        <v>6</v>
      </c>
      <c r="Z20" s="7">
        <f>sumifs('EarthSpace Full'!$H$1:$H1000,'EarthSpace Full'!$C$1:$C1000,$A20)</f>
        <v>1</v>
      </c>
      <c r="AA20" s="10">
        <f t="shared" si="10"/>
        <v>4.8</v>
      </c>
      <c r="AB20" s="12">
        <f>countifs(Raw!$C$1:$C1000,14,Raw!$F$1:$F1000,$A20,Raw!$J$1:$J1000,"E")</f>
        <v>4</v>
      </c>
      <c r="AC20" s="8">
        <f t="shared" si="11"/>
        <v>0.5714285714</v>
      </c>
      <c r="AD20" s="10">
        <f t="shared" si="12"/>
        <v>12.8</v>
      </c>
      <c r="AE20" s="17">
        <f>sumifs('Biology Full'!$F$1:$F1000,'Biology Full'!$C$1:$C1000,$A20)</f>
        <v>14</v>
      </c>
      <c r="AF20" s="17">
        <f>sumifs('Biology Full'!$G$1:$G1000,'Biology Full'!$C$1:$C1000,$A20)</f>
        <v>1</v>
      </c>
      <c r="AG20" s="17">
        <f>sumifs('Biology Full'!$H$1:$H1000,'Biology Full'!$C$1:$C1000,$A20)</f>
        <v>1</v>
      </c>
      <c r="AH20" s="20">
        <f t="shared" si="13"/>
        <v>10.4</v>
      </c>
      <c r="AI20" s="18">
        <f>countifs(Raw!$C$1:$C1000,14,Raw!$F$1:$F1000,$A20,Raw!$J$1:$J1000,"B")</f>
        <v>10</v>
      </c>
      <c r="AJ20" s="19">
        <f t="shared" si="14"/>
        <v>0.7142857143</v>
      </c>
      <c r="AK20" s="20">
        <f t="shared" si="15"/>
        <v>30.4</v>
      </c>
      <c r="AL20" s="7">
        <f>sumifs('Physics Full'!$F$1:$F1000,'Physics Full'!$C$1:$C1000,$A20)</f>
        <v>6</v>
      </c>
      <c r="AM20" s="7">
        <f>sumifs('Physics Full'!$G$1:$G1000,'Physics Full'!$C$1:$C1000,$A20)</f>
        <v>5</v>
      </c>
      <c r="AN20" s="7">
        <f>sumifs('Physics Full'!$H$1:$H1000,'Physics Full'!$C$1:$C1000,$A20)</f>
        <v>1</v>
      </c>
      <c r="AO20" s="10">
        <f t="shared" si="16"/>
        <v>4</v>
      </c>
      <c r="AP20" s="12">
        <f>countifs(Raw!$C$1:$C1000,14,Raw!$F$1:$F1000,$A20,Raw!$J$1:$J1000,"P")</f>
        <v>2</v>
      </c>
      <c r="AQ20" s="8">
        <f t="shared" si="17"/>
        <v>0.3333333333</v>
      </c>
      <c r="AR20" s="10">
        <f t="shared" si="18"/>
        <v>8</v>
      </c>
    </row>
    <row r="21">
      <c r="A21" s="1" t="s">
        <v>254</v>
      </c>
      <c r="B21" s="1">
        <v>7.0</v>
      </c>
      <c r="C21" s="17">
        <f>sumifs('X-Risk Full'!$F$1:$F1000,'X-Risk Full'!$C$1:$C1000,$A21)</f>
        <v>18</v>
      </c>
      <c r="D21" s="17">
        <f>sumifs('X-Risk Full'!$G$1:$G1000,'X-Risk Full'!$C$1:$C1000,$A21)</f>
        <v>2</v>
      </c>
      <c r="E21" s="17">
        <f>sumifs('X-Risk Full'!$H$1:$H1000,'X-Risk Full'!$C$1:$C1000,$A21)</f>
        <v>3</v>
      </c>
      <c r="F21" s="20">
        <f t="shared" si="1"/>
        <v>8.571428571</v>
      </c>
      <c r="G21" s="18">
        <f>countifs(Raw!$C$1:$C1000,14,Raw!$F$1:$F1000,$A21,Raw!$J$1:$J1000,"X")</f>
        <v>11</v>
      </c>
      <c r="H21" s="19">
        <f t="shared" si="2"/>
        <v>0.6111111111</v>
      </c>
      <c r="I21" s="20">
        <f t="shared" si="3"/>
        <v>24.28571429</v>
      </c>
      <c r="J21" s="7">
        <f>sumifs('Math Full'!$F$1:$F1000,'Math Full'!$C$1:$C1000,$A21)</f>
        <v>11</v>
      </c>
      <c r="K21" s="7">
        <f>sumifs('Math Full'!$G$1:$G1000,'Math Full'!$C$1:$C1000,$A21)</f>
        <v>9</v>
      </c>
      <c r="L21" s="7">
        <f>sumifs('Math Full'!$H$1:$H1000,'Math Full'!$C$1:$C1000,$A21)</f>
        <v>0</v>
      </c>
      <c r="M21" s="10">
        <f t="shared" si="4"/>
        <v>6.285714286</v>
      </c>
      <c r="N21" s="12">
        <f>countifs(Raw!$C$1:$C1000,14,Raw!$F$1:$F1000,$A21,Raw!$J$1:$J1000,"M")</f>
        <v>9</v>
      </c>
      <c r="O21" s="8">
        <f t="shared" si="5"/>
        <v>0.8181818182</v>
      </c>
      <c r="P21" s="10">
        <f t="shared" si="6"/>
        <v>19.14285714</v>
      </c>
      <c r="Q21" s="17">
        <f>sumifs('Chemistry Full'!$F$1:$F1000,'Chemistry Full'!$C$1:$C1000,$A21)</f>
        <v>12</v>
      </c>
      <c r="R21" s="17">
        <f>sumifs('Chemistry Full'!$G$1:$G1000,'Chemistry Full'!$C$1:$C1000,$A21)</f>
        <v>7</v>
      </c>
      <c r="S21" s="17">
        <f>sumifs('Chemistry Full'!$H$1:$H1000,'Chemistry Full'!$C$1:$C1000,$A21)</f>
        <v>2</v>
      </c>
      <c r="T21" s="20">
        <f t="shared" si="7"/>
        <v>5.714285714</v>
      </c>
      <c r="U21" s="18">
        <f>countifs(Raw!$C$1:$C1000,14,Raw!$F$1:$F1000,$A21,Raw!$J$1:$J1000,"C")</f>
        <v>5</v>
      </c>
      <c r="V21" s="19">
        <f t="shared" si="8"/>
        <v>0.4166666667</v>
      </c>
      <c r="W21" s="20">
        <f t="shared" si="9"/>
        <v>12.85714286</v>
      </c>
      <c r="X21" s="7">
        <f>sumifs('EarthSpace Full'!$F$1:$F1000,'EarthSpace Full'!$C$1:$C1000,$A21)</f>
        <v>19</v>
      </c>
      <c r="Y21" s="7">
        <f>sumifs('EarthSpace Full'!$G$1:$G1000,'EarthSpace Full'!$C$1:$C1000,$A21)</f>
        <v>2</v>
      </c>
      <c r="Z21" s="7">
        <f>sumifs('EarthSpace Full'!$H$1:$H1000,'EarthSpace Full'!$C$1:$C1000,$A21)</f>
        <v>0</v>
      </c>
      <c r="AA21" s="10">
        <f t="shared" si="10"/>
        <v>10.85714286</v>
      </c>
      <c r="AB21" s="12">
        <f>countifs(Raw!$C$1:$C1000,14,Raw!$F$1:$F1000,$A21,Raw!$J$1:$J1000,"E")</f>
        <v>6</v>
      </c>
      <c r="AC21" s="8">
        <f t="shared" si="11"/>
        <v>0.3157894737</v>
      </c>
      <c r="AD21" s="10">
        <f t="shared" si="12"/>
        <v>19.42857143</v>
      </c>
      <c r="AE21" s="17">
        <f>sumifs('Biology Full'!$F$1:$F1000,'Biology Full'!$C$1:$C1000,$A21)</f>
        <v>13</v>
      </c>
      <c r="AF21" s="17">
        <f>sumifs('Biology Full'!$G$1:$G1000,'Biology Full'!$C$1:$C1000,$A21)</f>
        <v>8</v>
      </c>
      <c r="AG21" s="17">
        <f>sumifs('Biology Full'!$H$1:$H1000,'Biology Full'!$C$1:$C1000,$A21)</f>
        <v>3</v>
      </c>
      <c r="AH21" s="20">
        <f t="shared" si="13"/>
        <v>5.714285714</v>
      </c>
      <c r="AI21" s="18">
        <f>countifs(Raw!$C$1:$C1000,14,Raw!$F$1:$F1000,$A21,Raw!$J$1:$J1000,"B")</f>
        <v>5</v>
      </c>
      <c r="AJ21" s="19">
        <f t="shared" si="14"/>
        <v>0.3846153846</v>
      </c>
      <c r="AK21" s="20">
        <f t="shared" si="15"/>
        <v>12.85714286</v>
      </c>
      <c r="AL21" s="7">
        <f>sumifs('Physics Full'!$F$1:$F1000,'Physics Full'!$C$1:$C1000,$A21)</f>
        <v>13</v>
      </c>
      <c r="AM21" s="7">
        <f>sumifs('Physics Full'!$G$1:$G1000,'Physics Full'!$C$1:$C1000,$A21)</f>
        <v>5</v>
      </c>
      <c r="AN21" s="7">
        <f>sumifs('Physics Full'!$H$1:$H1000,'Physics Full'!$C$1:$C1000,$A21)</f>
        <v>1</v>
      </c>
      <c r="AO21" s="10">
        <f t="shared" si="16"/>
        <v>6.857142857</v>
      </c>
      <c r="AP21" s="12">
        <f>countifs(Raw!$C$1:$C1000,14,Raw!$F$1:$F1000,$A21,Raw!$J$1:$J1000,"P")</f>
        <v>5</v>
      </c>
      <c r="AQ21" s="8">
        <f t="shared" si="17"/>
        <v>0.3846153846</v>
      </c>
      <c r="AR21" s="10">
        <f t="shared" si="18"/>
        <v>14</v>
      </c>
    </row>
    <row r="22">
      <c r="A22" s="1" t="s">
        <v>246</v>
      </c>
      <c r="B22" s="1">
        <v>9.0</v>
      </c>
      <c r="C22" s="17">
        <f>sumifs('X-Risk Full'!$F$1:$F1000,'X-Risk Full'!$C$1:$C1000,$A22)</f>
        <v>23</v>
      </c>
      <c r="D22" s="17">
        <f>sumifs('X-Risk Full'!$G$1:$G1000,'X-Risk Full'!$C$1:$C1000,$A22)</f>
        <v>7</v>
      </c>
      <c r="E22" s="17">
        <f>sumifs('X-Risk Full'!$H$1:$H1000,'X-Risk Full'!$C$1:$C1000,$A22)</f>
        <v>2</v>
      </c>
      <c r="F22" s="20">
        <f t="shared" si="1"/>
        <v>9.333333333</v>
      </c>
      <c r="G22" s="18">
        <f>countifs(Raw!$C$1:$C1000,14,Raw!$F$1:$F1000,$A22,Raw!$J$1:$J1000,"X")</f>
        <v>12</v>
      </c>
      <c r="H22" s="19">
        <f t="shared" si="2"/>
        <v>0.5217391304</v>
      </c>
      <c r="I22" s="20">
        <f t="shared" si="3"/>
        <v>22.66666667</v>
      </c>
      <c r="J22" s="7">
        <f>sumifs('Math Full'!$F$1:$F1000,'Math Full'!$C$1:$C1000,$A22)</f>
        <v>15</v>
      </c>
      <c r="K22" s="7">
        <f>sumifs('Math Full'!$G$1:$G1000,'Math Full'!$C$1:$C1000,$A22)</f>
        <v>10</v>
      </c>
      <c r="L22" s="7">
        <f>sumifs('Math Full'!$H$1:$H1000,'Math Full'!$C$1:$C1000,$A22)</f>
        <v>1</v>
      </c>
      <c r="M22" s="10">
        <f t="shared" si="4"/>
        <v>6.222222222</v>
      </c>
      <c r="N22" s="12">
        <f>countifs(Raw!$C$1:$C1000,14,Raw!$F$1:$F1000,$A22,Raw!$J$1:$J1000,"M")</f>
        <v>11</v>
      </c>
      <c r="O22" s="8">
        <f t="shared" si="5"/>
        <v>0.7333333333</v>
      </c>
      <c r="P22" s="10">
        <f t="shared" si="6"/>
        <v>18.44444444</v>
      </c>
      <c r="Q22" s="17">
        <f>sumifs('Chemistry Full'!$F$1:$F1000,'Chemistry Full'!$C$1:$C1000,$A22)</f>
        <v>22</v>
      </c>
      <c r="R22" s="17">
        <f>sumifs('Chemistry Full'!$G$1:$G1000,'Chemistry Full'!$C$1:$C1000,$A22)</f>
        <v>9</v>
      </c>
      <c r="S22" s="17">
        <f>sumifs('Chemistry Full'!$H$1:$H1000,'Chemistry Full'!$C$1:$C1000,$A22)</f>
        <v>3</v>
      </c>
      <c r="T22" s="20">
        <f t="shared" si="7"/>
        <v>8.444444444</v>
      </c>
      <c r="U22" s="18">
        <f>countifs(Raw!$C$1:$C1000,14,Raw!$F$1:$F1000,$A22,Raw!$J$1:$J1000,"C")</f>
        <v>16</v>
      </c>
      <c r="V22" s="19">
        <f t="shared" si="8"/>
        <v>0.7272727273</v>
      </c>
      <c r="W22" s="20">
        <f t="shared" si="9"/>
        <v>26.22222222</v>
      </c>
      <c r="X22" s="7">
        <f>sumifs('EarthSpace Full'!$F$1:$F1000,'EarthSpace Full'!$C$1:$C1000,$A22)</f>
        <v>16</v>
      </c>
      <c r="Y22" s="7">
        <f>sumifs('EarthSpace Full'!$G$1:$G1000,'EarthSpace Full'!$C$1:$C1000,$A22)</f>
        <v>8</v>
      </c>
      <c r="Z22" s="7">
        <f>sumifs('EarthSpace Full'!$H$1:$H1000,'EarthSpace Full'!$C$1:$C1000,$A22)</f>
        <v>5</v>
      </c>
      <c r="AA22" s="10">
        <f t="shared" si="10"/>
        <v>4.888888889</v>
      </c>
      <c r="AB22" s="12">
        <f>countifs(Raw!$C$1:$C1000,14,Raw!$F$1:$F1000,$A22,Raw!$J$1:$J1000,"E")</f>
        <v>5</v>
      </c>
      <c r="AC22" s="8">
        <f t="shared" si="11"/>
        <v>0.3125</v>
      </c>
      <c r="AD22" s="10">
        <f t="shared" si="12"/>
        <v>10.44444444</v>
      </c>
      <c r="AE22" s="17">
        <f>sumifs('Biology Full'!$F$1:$F1000,'Biology Full'!$C$1:$C1000,$A22)</f>
        <v>20</v>
      </c>
      <c r="AF22" s="17">
        <f>sumifs('Biology Full'!$G$1:$G1000,'Biology Full'!$C$1:$C1000,$A22)</f>
        <v>8</v>
      </c>
      <c r="AG22" s="17">
        <f>sumifs('Biology Full'!$H$1:$H1000,'Biology Full'!$C$1:$C1000,$A22)</f>
        <v>5</v>
      </c>
      <c r="AH22" s="20">
        <f t="shared" si="13"/>
        <v>6.666666667</v>
      </c>
      <c r="AI22" s="18">
        <f>countifs(Raw!$C$1:$C1000,14,Raw!$F$1:$F1000,$A22,Raw!$J$1:$J1000,"B")</f>
        <v>17</v>
      </c>
      <c r="AJ22" s="19">
        <f t="shared" si="14"/>
        <v>0.85</v>
      </c>
      <c r="AK22" s="20">
        <f t="shared" si="15"/>
        <v>25.55555556</v>
      </c>
      <c r="AL22" s="7">
        <f>sumifs('Physics Full'!$F$1:$F1000,'Physics Full'!$C$1:$C1000,$A22)</f>
        <v>18</v>
      </c>
      <c r="AM22" s="7">
        <f>sumifs('Physics Full'!$G$1:$G1000,'Physics Full'!$C$1:$C1000,$A22)</f>
        <v>9</v>
      </c>
      <c r="AN22" s="7">
        <f>sumifs('Physics Full'!$H$1:$H1000,'Physics Full'!$C$1:$C1000,$A22)</f>
        <v>4</v>
      </c>
      <c r="AO22" s="10">
        <f t="shared" si="16"/>
        <v>6.222222222</v>
      </c>
      <c r="AP22" s="12">
        <f>countifs(Raw!$C$1:$C1000,14,Raw!$F$1:$F1000,$A22,Raw!$J$1:$J1000,"P")</f>
        <v>9</v>
      </c>
      <c r="AQ22" s="8">
        <f t="shared" si="17"/>
        <v>0.5</v>
      </c>
      <c r="AR22" s="10">
        <f t="shared" si="18"/>
        <v>16.22222222</v>
      </c>
    </row>
    <row r="23">
      <c r="A23" s="1" t="s">
        <v>273</v>
      </c>
      <c r="B23" s="1">
        <v>5.0</v>
      </c>
      <c r="C23" s="17">
        <f>sumifs('X-Risk Full'!$F$1:$F1000,'X-Risk Full'!$C$1:$C1000,$A23)</f>
        <v>10</v>
      </c>
      <c r="D23" s="17">
        <f>sumifs('X-Risk Full'!$G$1:$G1000,'X-Risk Full'!$C$1:$C1000,$A23)</f>
        <v>1</v>
      </c>
      <c r="E23" s="17">
        <f>sumifs('X-Risk Full'!$H$1:$H1000,'X-Risk Full'!$C$1:$C1000,$A23)</f>
        <v>1</v>
      </c>
      <c r="F23" s="20">
        <f t="shared" si="1"/>
        <v>7.2</v>
      </c>
      <c r="G23" s="18">
        <f>countifs(Raw!$C$1:$C1000,14,Raw!$F$1:$F1000,$A23,Raw!$J$1:$J1000,"X")</f>
        <v>6</v>
      </c>
      <c r="H23" s="19">
        <f t="shared" si="2"/>
        <v>0.6</v>
      </c>
      <c r="I23" s="20">
        <f t="shared" si="3"/>
        <v>19.2</v>
      </c>
      <c r="J23" s="7">
        <f>sumifs('Math Full'!$F$1:$F1000,'Math Full'!$C$1:$C1000,$A23)</f>
        <v>13</v>
      </c>
      <c r="K23" s="7">
        <f>sumifs('Math Full'!$G$1:$G1000,'Math Full'!$C$1:$C1000,$A23)</f>
        <v>3</v>
      </c>
      <c r="L23" s="7">
        <f>sumifs('Math Full'!$H$1:$H1000,'Math Full'!$C$1:$C1000,$A23)</f>
        <v>1</v>
      </c>
      <c r="M23" s="10">
        <f t="shared" si="4"/>
        <v>9.6</v>
      </c>
      <c r="N23" s="12">
        <f>countifs(Raw!$C$1:$C1000,14,Raw!$F$1:$F1000,$A23,Raw!$J$1:$J1000,"M")</f>
        <v>10</v>
      </c>
      <c r="O23" s="8">
        <f t="shared" si="5"/>
        <v>0.7692307692</v>
      </c>
      <c r="P23" s="10">
        <f t="shared" si="6"/>
        <v>29.6</v>
      </c>
      <c r="Q23" s="17">
        <f>sumifs('Chemistry Full'!$F$1:$F1000,'Chemistry Full'!$C$1:$C1000,$A23)</f>
        <v>10</v>
      </c>
      <c r="R23" s="17">
        <f>sumifs('Chemistry Full'!$G$1:$G1000,'Chemistry Full'!$C$1:$C1000,$A23)</f>
        <v>5</v>
      </c>
      <c r="S23" s="17">
        <f>sumifs('Chemistry Full'!$H$1:$H1000,'Chemistry Full'!$C$1:$C1000,$A23)</f>
        <v>0</v>
      </c>
      <c r="T23" s="20">
        <f t="shared" si="7"/>
        <v>8</v>
      </c>
      <c r="U23" s="18">
        <f>countifs(Raw!$C$1:$C1000,14,Raw!$F$1:$F1000,$A23,Raw!$J$1:$J1000,"C")</f>
        <v>5</v>
      </c>
      <c r="V23" s="19">
        <f t="shared" si="8"/>
        <v>0.5</v>
      </c>
      <c r="W23" s="20">
        <f t="shared" si="9"/>
        <v>18</v>
      </c>
      <c r="X23" s="7">
        <f>sumifs('EarthSpace Full'!$F$1:$F1000,'EarthSpace Full'!$C$1:$C1000,$A23)</f>
        <v>8</v>
      </c>
      <c r="Y23" s="7">
        <f>sumifs('EarthSpace Full'!$G$1:$G1000,'EarthSpace Full'!$C$1:$C1000,$A23)</f>
        <v>7</v>
      </c>
      <c r="Z23" s="7">
        <f>sumifs('EarthSpace Full'!$H$1:$H1000,'EarthSpace Full'!$C$1:$C1000,$A23)</f>
        <v>1</v>
      </c>
      <c r="AA23" s="10">
        <f t="shared" si="10"/>
        <v>5.6</v>
      </c>
      <c r="AB23" s="12">
        <f>countifs(Raw!$C$1:$C1000,14,Raw!$F$1:$F1000,$A23,Raw!$J$1:$J1000,"E")</f>
        <v>1</v>
      </c>
      <c r="AC23" s="8">
        <f t="shared" si="11"/>
        <v>0.125</v>
      </c>
      <c r="AD23" s="10">
        <f t="shared" si="12"/>
        <v>7.6</v>
      </c>
      <c r="AE23" s="17">
        <f>sumifs('Biology Full'!$F$1:$F1000,'Biology Full'!$C$1:$C1000,$A23)</f>
        <v>3</v>
      </c>
      <c r="AF23" s="17">
        <f>sumifs('Biology Full'!$G$1:$G1000,'Biology Full'!$C$1:$C1000,$A23)</f>
        <v>5</v>
      </c>
      <c r="AG23" s="17">
        <f>sumifs('Biology Full'!$H$1:$H1000,'Biology Full'!$C$1:$C1000,$A23)</f>
        <v>1</v>
      </c>
      <c r="AH23" s="20">
        <f t="shared" si="13"/>
        <v>1.6</v>
      </c>
      <c r="AI23" s="18">
        <f>countifs(Raw!$C$1:$C1000,14,Raw!$F$1:$F1000,$A23,Raw!$J$1:$J1000,"B")</f>
        <v>2</v>
      </c>
      <c r="AJ23" s="19">
        <f t="shared" si="14"/>
        <v>0.6666666667</v>
      </c>
      <c r="AK23" s="20">
        <f t="shared" si="15"/>
        <v>5.6</v>
      </c>
      <c r="AL23" s="7">
        <f>sumifs('Physics Full'!$F$1:$F1000,'Physics Full'!$C$1:$C1000,$A23)</f>
        <v>2</v>
      </c>
      <c r="AM23" s="7">
        <f>sumifs('Physics Full'!$G$1:$G1000,'Physics Full'!$C$1:$C1000,$A23)</f>
        <v>10</v>
      </c>
      <c r="AN23" s="7">
        <f>sumifs('Physics Full'!$H$1:$H1000,'Physics Full'!$C$1:$C1000,$A23)</f>
        <v>0</v>
      </c>
      <c r="AO23" s="10">
        <f t="shared" si="16"/>
        <v>1.6</v>
      </c>
      <c r="AP23" s="12">
        <f>countifs(Raw!$C$1:$C1000,14,Raw!$F$1:$F1000,$A23,Raw!$J$1:$J1000,"P")</f>
        <v>1</v>
      </c>
      <c r="AQ23" s="8">
        <f t="shared" si="17"/>
        <v>0.5</v>
      </c>
      <c r="AR23" s="10">
        <f t="shared" si="18"/>
        <v>3.6</v>
      </c>
    </row>
    <row r="24">
      <c r="A24" s="1" t="s">
        <v>274</v>
      </c>
      <c r="B24" s="1">
        <v>5.0</v>
      </c>
      <c r="C24" s="17">
        <f>sumifs('X-Risk Full'!$F$1:$F1000,'X-Risk Full'!$C$1:$C1000,$A24)</f>
        <v>7</v>
      </c>
      <c r="D24" s="17">
        <f>sumifs('X-Risk Full'!$G$1:$G1000,'X-Risk Full'!$C$1:$C1000,$A24)</f>
        <v>4</v>
      </c>
      <c r="E24" s="17">
        <f>sumifs('X-Risk Full'!$H$1:$H1000,'X-Risk Full'!$C$1:$C1000,$A24)</f>
        <v>2</v>
      </c>
      <c r="F24" s="20">
        <f t="shared" si="1"/>
        <v>4</v>
      </c>
      <c r="G24" s="18">
        <f>countifs(Raw!$C$1:$C1000,14,Raw!$F$1:$F1000,$A24,Raw!$J$1:$J1000,"X")</f>
        <v>4</v>
      </c>
      <c r="H24" s="19">
        <f t="shared" si="2"/>
        <v>0.5714285714</v>
      </c>
      <c r="I24" s="20">
        <f t="shared" si="3"/>
        <v>12</v>
      </c>
      <c r="J24" s="7">
        <f>sumifs('Math Full'!$F$1:$F1000,'Math Full'!$C$1:$C1000,$A24)</f>
        <v>6</v>
      </c>
      <c r="K24" s="7">
        <f>sumifs('Math Full'!$G$1:$G1000,'Math Full'!$C$1:$C1000,$A24)</f>
        <v>8</v>
      </c>
      <c r="L24" s="7">
        <f>sumifs('Math Full'!$H$1:$H1000,'Math Full'!$C$1:$C1000,$A24)</f>
        <v>1</v>
      </c>
      <c r="M24" s="10">
        <f t="shared" si="4"/>
        <v>4</v>
      </c>
      <c r="N24" s="12">
        <f>countifs(Raw!$C$1:$C1000,14,Raw!$F$1:$F1000,$A24,Raw!$J$1:$J1000,"M")</f>
        <v>5</v>
      </c>
      <c r="O24" s="8">
        <f t="shared" si="5"/>
        <v>0.8333333333</v>
      </c>
      <c r="P24" s="10">
        <f t="shared" si="6"/>
        <v>14</v>
      </c>
      <c r="Q24" s="17">
        <f>sumifs('Chemistry Full'!$F$1:$F1000,'Chemistry Full'!$C$1:$C1000,$A24)</f>
        <v>11</v>
      </c>
      <c r="R24" s="17">
        <f>sumifs('Chemistry Full'!$G$1:$G1000,'Chemistry Full'!$C$1:$C1000,$A24)</f>
        <v>4</v>
      </c>
      <c r="S24" s="17">
        <f>sumifs('Chemistry Full'!$H$1:$H1000,'Chemistry Full'!$C$1:$C1000,$A24)</f>
        <v>3</v>
      </c>
      <c r="T24" s="20">
        <f t="shared" si="7"/>
        <v>6.4</v>
      </c>
      <c r="U24" s="18">
        <f>countifs(Raw!$C$1:$C1000,14,Raw!$F$1:$F1000,$A24,Raw!$J$1:$J1000,"C")</f>
        <v>6</v>
      </c>
      <c r="V24" s="19">
        <f t="shared" si="8"/>
        <v>0.5454545455</v>
      </c>
      <c r="W24" s="20">
        <f t="shared" si="9"/>
        <v>18.4</v>
      </c>
      <c r="X24" s="7">
        <f>sumifs('EarthSpace Full'!$F$1:$F1000,'EarthSpace Full'!$C$1:$C1000,$A24)</f>
        <v>5</v>
      </c>
      <c r="Y24" s="7">
        <f>sumifs('EarthSpace Full'!$G$1:$G1000,'EarthSpace Full'!$C$1:$C1000,$A24)</f>
        <v>7</v>
      </c>
      <c r="Z24" s="7">
        <f>sumifs('EarthSpace Full'!$H$1:$H1000,'EarthSpace Full'!$C$1:$C1000,$A24)</f>
        <v>0</v>
      </c>
      <c r="AA24" s="10">
        <f t="shared" si="10"/>
        <v>4</v>
      </c>
      <c r="AB24" s="12">
        <f>countifs(Raw!$C$1:$C1000,14,Raw!$F$1:$F1000,$A24,Raw!$J$1:$J1000,"E")</f>
        <v>2</v>
      </c>
      <c r="AC24" s="8">
        <f t="shared" si="11"/>
        <v>0.4</v>
      </c>
      <c r="AD24" s="10">
        <f t="shared" si="12"/>
        <v>8</v>
      </c>
      <c r="AE24" s="17">
        <f>sumifs('Biology Full'!$F$1:$F1000,'Biology Full'!$C$1:$C1000,$A24)</f>
        <v>10</v>
      </c>
      <c r="AF24" s="17">
        <f>sumifs('Biology Full'!$G$1:$G1000,'Biology Full'!$C$1:$C1000,$A24)</f>
        <v>1</v>
      </c>
      <c r="AG24" s="17">
        <f>sumifs('Biology Full'!$H$1:$H1000,'Biology Full'!$C$1:$C1000,$A24)</f>
        <v>3</v>
      </c>
      <c r="AH24" s="20">
        <f t="shared" si="13"/>
        <v>5.6</v>
      </c>
      <c r="AI24" s="18">
        <f>countifs(Raw!$C$1:$C1000,14,Raw!$F$1:$F1000,$A24,Raw!$J$1:$J1000,"B")</f>
        <v>7</v>
      </c>
      <c r="AJ24" s="19">
        <f t="shared" si="14"/>
        <v>0.7</v>
      </c>
      <c r="AK24" s="20">
        <f t="shared" si="15"/>
        <v>19.6</v>
      </c>
      <c r="AL24" s="7">
        <f>sumifs('Physics Full'!$F$1:$F1000,'Physics Full'!$C$1:$C1000,$A24)</f>
        <v>5</v>
      </c>
      <c r="AM24" s="7">
        <f>sumifs('Physics Full'!$G$1:$G1000,'Physics Full'!$C$1:$C1000,$A24)</f>
        <v>2</v>
      </c>
      <c r="AN24" s="7">
        <f>sumifs('Physics Full'!$H$1:$H1000,'Physics Full'!$C$1:$C1000,$A24)</f>
        <v>2</v>
      </c>
      <c r="AO24" s="10">
        <f t="shared" si="16"/>
        <v>2.4</v>
      </c>
      <c r="AP24" s="12">
        <f>countifs(Raw!$C$1:$C1000,14,Raw!$F$1:$F1000,$A24,Raw!$J$1:$J1000,"P")</f>
        <v>4</v>
      </c>
      <c r="AQ24" s="8">
        <f t="shared" si="17"/>
        <v>0.8</v>
      </c>
      <c r="AR24" s="10">
        <f t="shared" si="18"/>
        <v>10.4</v>
      </c>
    </row>
    <row r="25">
      <c r="A25" s="1" t="s">
        <v>245</v>
      </c>
      <c r="B25" s="1">
        <v>10.0</v>
      </c>
      <c r="C25" s="17">
        <f>sumifs('X-Risk Full'!$F$1:$F1000,'X-Risk Full'!$C$1:$C1000,$A25)</f>
        <v>26</v>
      </c>
      <c r="D25" s="17">
        <f>sumifs('X-Risk Full'!$G$1:$G1000,'X-Risk Full'!$C$1:$C1000,$A25)</f>
        <v>7</v>
      </c>
      <c r="E25" s="17">
        <f>sumifs('X-Risk Full'!$H$1:$H1000,'X-Risk Full'!$C$1:$C1000,$A25)</f>
        <v>1</v>
      </c>
      <c r="F25" s="20">
        <f t="shared" si="1"/>
        <v>10</v>
      </c>
      <c r="G25" s="18">
        <f>countifs(Raw!$C$1:$C1000,14,Raw!$F$1:$F1000,$A25,Raw!$J$1:$J1000,"X")</f>
        <v>18</v>
      </c>
      <c r="H25" s="19">
        <f t="shared" si="2"/>
        <v>0.6923076923</v>
      </c>
      <c r="I25" s="20">
        <f t="shared" si="3"/>
        <v>28</v>
      </c>
      <c r="J25" s="7">
        <f>sumifs('Math Full'!$F$1:$F1000,'Math Full'!$C$1:$C1000,$A25)</f>
        <v>15</v>
      </c>
      <c r="K25" s="7">
        <f>sumifs('Math Full'!$G$1:$G1000,'Math Full'!$C$1:$C1000,$A25)</f>
        <v>12</v>
      </c>
      <c r="L25" s="7">
        <f>sumifs('Math Full'!$H$1:$H1000,'Math Full'!$C$1:$C1000,$A25)</f>
        <v>1</v>
      </c>
      <c r="M25" s="10">
        <f t="shared" si="4"/>
        <v>5.6</v>
      </c>
      <c r="N25" s="12">
        <f>countifs(Raw!$C$1:$C1000,14,Raw!$F$1:$F1000,$A25,Raw!$J$1:$J1000,"M")</f>
        <v>12</v>
      </c>
      <c r="O25" s="8">
        <f t="shared" si="5"/>
        <v>0.8</v>
      </c>
      <c r="P25" s="10">
        <f t="shared" si="6"/>
        <v>17.6</v>
      </c>
      <c r="Q25" s="17">
        <f>sumifs('Chemistry Full'!$F$1:$F1000,'Chemistry Full'!$C$1:$C1000,$A25)</f>
        <v>15</v>
      </c>
      <c r="R25" s="17">
        <f>sumifs('Chemistry Full'!$G$1:$G1000,'Chemistry Full'!$C$1:$C1000,$A25)</f>
        <v>5</v>
      </c>
      <c r="S25" s="17">
        <f>sumifs('Chemistry Full'!$H$1:$H1000,'Chemistry Full'!$C$1:$C1000,$A25)</f>
        <v>2</v>
      </c>
      <c r="T25" s="20">
        <f t="shared" si="7"/>
        <v>5.2</v>
      </c>
      <c r="U25" s="18">
        <f>countifs(Raw!$C$1:$C1000,14,Raw!$F$1:$F1000,$A25,Raw!$J$1:$J1000,"C")</f>
        <v>7</v>
      </c>
      <c r="V25" s="19">
        <f t="shared" si="8"/>
        <v>0.4666666667</v>
      </c>
      <c r="W25" s="20">
        <f t="shared" si="9"/>
        <v>12.2</v>
      </c>
      <c r="X25" s="7">
        <f>sumifs('EarthSpace Full'!$F$1:$F1000,'EarthSpace Full'!$C$1:$C1000,$A25)</f>
        <v>22</v>
      </c>
      <c r="Y25" s="7">
        <f>sumifs('EarthSpace Full'!$G$1:$G1000,'EarthSpace Full'!$C$1:$C1000,$A25)</f>
        <v>10</v>
      </c>
      <c r="Z25" s="7">
        <f>sumifs('EarthSpace Full'!$H$1:$H1000,'EarthSpace Full'!$C$1:$C1000,$A25)</f>
        <v>2</v>
      </c>
      <c r="AA25" s="10">
        <f t="shared" si="10"/>
        <v>8</v>
      </c>
      <c r="AB25" s="12">
        <f>countifs(Raw!$C$1:$C1000,14,Raw!$F$1:$F1000,$A25,Raw!$J$1:$J1000,"E")</f>
        <v>18</v>
      </c>
      <c r="AC25" s="8">
        <f t="shared" si="11"/>
        <v>0.8181818182</v>
      </c>
      <c r="AD25" s="10">
        <f t="shared" si="12"/>
        <v>26</v>
      </c>
      <c r="AE25" s="17">
        <f>sumifs('Biology Full'!$F$1:$F1000,'Biology Full'!$C$1:$C1000,$A25)</f>
        <v>23</v>
      </c>
      <c r="AF25" s="17">
        <f>sumifs('Biology Full'!$G$1:$G1000,'Biology Full'!$C$1:$C1000,$A25)</f>
        <v>7</v>
      </c>
      <c r="AG25" s="17">
        <f>sumifs('Biology Full'!$H$1:$H1000,'Biology Full'!$C$1:$C1000,$A25)</f>
        <v>3</v>
      </c>
      <c r="AH25" s="20">
        <f t="shared" si="13"/>
        <v>8</v>
      </c>
      <c r="AI25" s="18">
        <f>countifs(Raw!$C$1:$C1000,14,Raw!$F$1:$F1000,$A25,Raw!$J$1:$J1000,"B")</f>
        <v>15</v>
      </c>
      <c r="AJ25" s="19">
        <f t="shared" si="14"/>
        <v>0.652173913</v>
      </c>
      <c r="AK25" s="20">
        <f t="shared" si="15"/>
        <v>23</v>
      </c>
      <c r="AL25" s="7">
        <f>sumifs('Physics Full'!$F$1:$F1000,'Physics Full'!$C$1:$C1000,$A25)</f>
        <v>22</v>
      </c>
      <c r="AM25" s="7">
        <f>sumifs('Physics Full'!$G$1:$G1000,'Physics Full'!$C$1:$C1000,$A25)</f>
        <v>12</v>
      </c>
      <c r="AN25" s="7">
        <f>sumifs('Physics Full'!$H$1:$H1000,'Physics Full'!$C$1:$C1000,$A25)</f>
        <v>1</v>
      </c>
      <c r="AO25" s="10">
        <f t="shared" si="16"/>
        <v>8.4</v>
      </c>
      <c r="AP25" s="12">
        <f>countifs(Raw!$C$1:$C1000,14,Raw!$F$1:$F1000,$A25,Raw!$J$1:$J1000,"P")</f>
        <v>12</v>
      </c>
      <c r="AQ25" s="8">
        <f t="shared" si="17"/>
        <v>0.5454545455</v>
      </c>
      <c r="AR25" s="10">
        <f t="shared" si="18"/>
        <v>20.4</v>
      </c>
    </row>
    <row r="26">
      <c r="A26" s="1" t="s">
        <v>257</v>
      </c>
      <c r="B26" s="1">
        <v>7.0</v>
      </c>
      <c r="C26" s="17">
        <f>sumifs('X-Risk Full'!$F$1:$F1000,'X-Risk Full'!$C$1:$C1000,$A26)</f>
        <v>15</v>
      </c>
      <c r="D26" s="17">
        <f>sumifs('X-Risk Full'!$G$1:$G1000,'X-Risk Full'!$C$1:$C1000,$A26)</f>
        <v>4</v>
      </c>
      <c r="E26" s="17">
        <f>sumifs('X-Risk Full'!$H$1:$H1000,'X-Risk Full'!$C$1:$C1000,$A26)</f>
        <v>3</v>
      </c>
      <c r="F26" s="20">
        <f t="shared" si="1"/>
        <v>6.857142857</v>
      </c>
      <c r="G26" s="18">
        <f>countifs(Raw!$C$1:$C1000,14,Raw!$F$1:$F1000,$A26,Raw!$J$1:$J1000,"X")</f>
        <v>9</v>
      </c>
      <c r="H26" s="19">
        <f t="shared" si="2"/>
        <v>0.6</v>
      </c>
      <c r="I26" s="20">
        <f t="shared" si="3"/>
        <v>19.71428571</v>
      </c>
      <c r="J26" s="7">
        <f>sumifs('Math Full'!$F$1:$F1000,'Math Full'!$C$1:$C1000,$A26)</f>
        <v>15</v>
      </c>
      <c r="K26" s="7">
        <f>sumifs('Math Full'!$G$1:$G1000,'Math Full'!$C$1:$C1000,$A26)</f>
        <v>7</v>
      </c>
      <c r="L26" s="7">
        <f>sumifs('Math Full'!$H$1:$H1000,'Math Full'!$C$1:$C1000,$A26)</f>
        <v>2</v>
      </c>
      <c r="M26" s="10">
        <f t="shared" si="4"/>
        <v>7.428571429</v>
      </c>
      <c r="N26" s="12">
        <f>countifs(Raw!$C$1:$C1000,14,Raw!$F$1:$F1000,$A26,Raw!$J$1:$J1000,"M")</f>
        <v>13</v>
      </c>
      <c r="O26" s="8">
        <f t="shared" si="5"/>
        <v>0.8666666667</v>
      </c>
      <c r="P26" s="10">
        <f t="shared" si="6"/>
        <v>26</v>
      </c>
      <c r="Q26" s="17">
        <f>sumifs('Chemistry Full'!$F$1:$F1000,'Chemistry Full'!$C$1:$C1000,$A26)</f>
        <v>10</v>
      </c>
      <c r="R26" s="17">
        <f>sumifs('Chemistry Full'!$G$1:$G1000,'Chemistry Full'!$C$1:$C1000,$A26)</f>
        <v>5</v>
      </c>
      <c r="S26" s="17">
        <f>sumifs('Chemistry Full'!$H$1:$H1000,'Chemistry Full'!$C$1:$C1000,$A26)</f>
        <v>2</v>
      </c>
      <c r="T26" s="20">
        <f t="shared" si="7"/>
        <v>4.571428571</v>
      </c>
      <c r="U26" s="18">
        <f>countifs(Raw!$C$1:$C1000,14,Raw!$F$1:$F1000,$A26,Raw!$J$1:$J1000,"C")</f>
        <v>4</v>
      </c>
      <c r="V26" s="19">
        <f t="shared" si="8"/>
        <v>0.4</v>
      </c>
      <c r="W26" s="20">
        <f t="shared" si="9"/>
        <v>10.28571429</v>
      </c>
      <c r="X26" s="7">
        <f>sumifs('EarthSpace Full'!$F$1:$F1000,'EarthSpace Full'!$C$1:$C1000,$A26)</f>
        <v>15</v>
      </c>
      <c r="Y26" s="7">
        <f>sumifs('EarthSpace Full'!$G$1:$G1000,'EarthSpace Full'!$C$1:$C1000,$A26)</f>
        <v>7</v>
      </c>
      <c r="Z26" s="7">
        <f>sumifs('EarthSpace Full'!$H$1:$H1000,'EarthSpace Full'!$C$1:$C1000,$A26)</f>
        <v>3</v>
      </c>
      <c r="AA26" s="10">
        <f t="shared" si="10"/>
        <v>6.857142857</v>
      </c>
      <c r="AB26" s="12">
        <f>countifs(Raw!$C$1:$C1000,14,Raw!$F$1:$F1000,$A26,Raw!$J$1:$J1000,"E")</f>
        <v>9</v>
      </c>
      <c r="AC26" s="8">
        <f t="shared" si="11"/>
        <v>0.6</v>
      </c>
      <c r="AD26" s="10">
        <f t="shared" si="12"/>
        <v>19.71428571</v>
      </c>
      <c r="AE26" s="17">
        <f>sumifs('Biology Full'!$F$1:$F1000,'Biology Full'!$C$1:$C1000,$A26)</f>
        <v>8</v>
      </c>
      <c r="AF26" s="17">
        <f>sumifs('Biology Full'!$G$1:$G1000,'Biology Full'!$C$1:$C1000,$A26)</f>
        <v>8</v>
      </c>
      <c r="AG26" s="17">
        <f>sumifs('Biology Full'!$H$1:$H1000,'Biology Full'!$C$1:$C1000,$A26)</f>
        <v>1</v>
      </c>
      <c r="AH26" s="20">
        <f t="shared" si="13"/>
        <v>4</v>
      </c>
      <c r="AI26" s="18">
        <f>countifs(Raw!$C$1:$C1000,14,Raw!$F$1:$F1000,$A26,Raw!$J$1:$J1000,"B")</f>
        <v>1</v>
      </c>
      <c r="AJ26" s="19">
        <f t="shared" si="14"/>
        <v>0.125</v>
      </c>
      <c r="AK26" s="20">
        <f t="shared" si="15"/>
        <v>5.428571429</v>
      </c>
      <c r="AL26" s="7">
        <f>sumifs('Physics Full'!$F$1:$F1000,'Physics Full'!$C$1:$C1000,$A26)</f>
        <v>19</v>
      </c>
      <c r="AM26" s="7">
        <f>sumifs('Physics Full'!$G$1:$G1000,'Physics Full'!$C$1:$C1000,$A26)</f>
        <v>5</v>
      </c>
      <c r="AN26" s="7">
        <f>sumifs('Physics Full'!$H$1:$H1000,'Physics Full'!$C$1:$C1000,$A26)</f>
        <v>1</v>
      </c>
      <c r="AO26" s="10">
        <f t="shared" si="16"/>
        <v>10.28571429</v>
      </c>
      <c r="AP26" s="12">
        <f>countifs(Raw!$C$1:$C1000,14,Raw!$F$1:$F1000,$A26,Raw!$J$1:$J1000,"P")</f>
        <v>9</v>
      </c>
      <c r="AQ26" s="8">
        <f t="shared" si="17"/>
        <v>0.4736842105</v>
      </c>
      <c r="AR26" s="10">
        <f t="shared" si="18"/>
        <v>23.14285714</v>
      </c>
    </row>
    <row r="27">
      <c r="A27" s="1" t="s">
        <v>252</v>
      </c>
      <c r="B27" s="1">
        <v>8.0</v>
      </c>
      <c r="C27" s="17">
        <f>sumifs('X-Risk Full'!$F$1:$F1000,'X-Risk Full'!$C$1:$C1000,$A27)</f>
        <v>14</v>
      </c>
      <c r="D27" s="17">
        <f>sumifs('X-Risk Full'!$G$1:$G1000,'X-Risk Full'!$C$1:$C1000,$A27)</f>
        <v>5</v>
      </c>
      <c r="E27" s="17">
        <f>sumifs('X-Risk Full'!$H$1:$H1000,'X-Risk Full'!$C$1:$C1000,$A27)</f>
        <v>1</v>
      </c>
      <c r="F27" s="20">
        <f t="shared" si="1"/>
        <v>6.5</v>
      </c>
      <c r="G27" s="18">
        <f>countifs(Raw!$C$1:$C1000,14,Raw!$F$1:$F1000,$A27,Raw!$J$1:$J1000,"X")</f>
        <v>8</v>
      </c>
      <c r="H27" s="19">
        <f t="shared" si="2"/>
        <v>0.5714285714</v>
      </c>
      <c r="I27" s="20">
        <f t="shared" si="3"/>
        <v>16.5</v>
      </c>
      <c r="J27" s="7">
        <f>sumifs('Math Full'!$F$1:$F1000,'Math Full'!$C$1:$C1000,$A27)</f>
        <v>15</v>
      </c>
      <c r="K27" s="7">
        <f>sumifs('Math Full'!$G$1:$G1000,'Math Full'!$C$1:$C1000,$A27)</f>
        <v>8</v>
      </c>
      <c r="L27" s="7">
        <f>sumifs('Math Full'!$H$1:$H1000,'Math Full'!$C$1:$C1000,$A27)</f>
        <v>1</v>
      </c>
      <c r="M27" s="10">
        <f t="shared" si="4"/>
        <v>7</v>
      </c>
      <c r="N27" s="12">
        <f>countifs(Raw!$C$1:$C1000,14,Raw!$F$1:$F1000,$A27,Raw!$J$1:$J1000,"M")</f>
        <v>13</v>
      </c>
      <c r="O27" s="8">
        <f t="shared" si="5"/>
        <v>0.8666666667</v>
      </c>
      <c r="P27" s="10">
        <f t="shared" si="6"/>
        <v>23.25</v>
      </c>
      <c r="Q27" s="17">
        <f>sumifs('Chemistry Full'!$F$1:$F1000,'Chemistry Full'!$C$1:$C1000,$A27)</f>
        <v>18</v>
      </c>
      <c r="R27" s="17">
        <f>sumifs('Chemistry Full'!$G$1:$G1000,'Chemistry Full'!$C$1:$C1000,$A27)</f>
        <v>6</v>
      </c>
      <c r="S27" s="17">
        <f>sumifs('Chemistry Full'!$H$1:$H1000,'Chemistry Full'!$C$1:$C1000,$A27)</f>
        <v>1</v>
      </c>
      <c r="T27" s="20">
        <f t="shared" si="7"/>
        <v>8.5</v>
      </c>
      <c r="U27" s="18">
        <f>countifs(Raw!$C$1:$C1000,14,Raw!$F$1:$F1000,$A27,Raw!$J$1:$J1000,"C")</f>
        <v>12</v>
      </c>
      <c r="V27" s="19">
        <f t="shared" si="8"/>
        <v>0.6666666667</v>
      </c>
      <c r="W27" s="20">
        <f t="shared" si="9"/>
        <v>23.5</v>
      </c>
      <c r="X27" s="7">
        <f>sumifs('EarthSpace Full'!$F$1:$F1000,'EarthSpace Full'!$C$1:$C1000,$A27)</f>
        <v>9</v>
      </c>
      <c r="Y27" s="7">
        <f>sumifs('EarthSpace Full'!$G$1:$G1000,'EarthSpace Full'!$C$1:$C1000,$A27)</f>
        <v>8</v>
      </c>
      <c r="Z27" s="7">
        <f>sumifs('EarthSpace Full'!$H$1:$H1000,'EarthSpace Full'!$C$1:$C1000,$A27)</f>
        <v>2</v>
      </c>
      <c r="AA27" s="10">
        <f t="shared" si="10"/>
        <v>3.5</v>
      </c>
      <c r="AB27" s="12">
        <f>countifs(Raw!$C$1:$C1000,14,Raw!$F$1:$F1000,$A27,Raw!$J$1:$J1000,"E")</f>
        <v>5</v>
      </c>
      <c r="AC27" s="8">
        <f t="shared" si="11"/>
        <v>0.5555555556</v>
      </c>
      <c r="AD27" s="10">
        <f t="shared" si="12"/>
        <v>9.75</v>
      </c>
      <c r="AE27" s="17">
        <f>sumifs('Biology Full'!$F$1:$F1000,'Biology Full'!$C$1:$C1000,$A27)</f>
        <v>3</v>
      </c>
      <c r="AF27" s="17">
        <f>sumifs('Biology Full'!$G$1:$G1000,'Biology Full'!$C$1:$C1000,$A27)</f>
        <v>13</v>
      </c>
      <c r="AG27" s="17">
        <f>sumifs('Biology Full'!$H$1:$H1000,'Biology Full'!$C$1:$C1000,$A27)</f>
        <v>1</v>
      </c>
      <c r="AH27" s="20">
        <f t="shared" si="13"/>
        <v>1</v>
      </c>
      <c r="AI27" s="18">
        <f>countifs(Raw!$C$1:$C1000,14,Raw!$F$1:$F1000,$A27,Raw!$J$1:$J1000,"B")</f>
        <v>0</v>
      </c>
      <c r="AJ27" s="19">
        <f t="shared" si="14"/>
        <v>0</v>
      </c>
      <c r="AK27" s="20">
        <f t="shared" si="15"/>
        <v>1</v>
      </c>
      <c r="AL27" s="7">
        <f>sumifs('Physics Full'!$F$1:$F1000,'Physics Full'!$C$1:$C1000,$A27)</f>
        <v>17</v>
      </c>
      <c r="AM27" s="7">
        <f>sumifs('Physics Full'!$G$1:$G1000,'Physics Full'!$C$1:$C1000,$A27)</f>
        <v>7</v>
      </c>
      <c r="AN27" s="7">
        <f>sumifs('Physics Full'!$H$1:$H1000,'Physics Full'!$C$1:$C1000,$A27)</f>
        <v>0</v>
      </c>
      <c r="AO27" s="10">
        <f t="shared" si="16"/>
        <v>8.5</v>
      </c>
      <c r="AP27" s="12">
        <f>countifs(Raw!$C$1:$C1000,14,Raw!$F$1:$F1000,$A27,Raw!$J$1:$J1000,"P")</f>
        <v>13</v>
      </c>
      <c r="AQ27" s="8">
        <f t="shared" si="17"/>
        <v>0.7647058824</v>
      </c>
      <c r="AR27" s="10">
        <f t="shared" si="18"/>
        <v>24.75</v>
      </c>
    </row>
    <row r="28">
      <c r="A28" s="1" t="s">
        <v>269</v>
      </c>
      <c r="B28" s="1">
        <v>6.0</v>
      </c>
      <c r="C28" s="17">
        <f>sumifs('X-Risk Full'!$F$1:$F1000,'X-Risk Full'!$C$1:$C1000,$A28)</f>
        <v>12</v>
      </c>
      <c r="D28" s="17">
        <f>sumifs('X-Risk Full'!$G$1:$G1000,'X-Risk Full'!$C$1:$C1000,$A28)</f>
        <v>3</v>
      </c>
      <c r="E28" s="17">
        <f>sumifs('X-Risk Full'!$H$1:$H1000,'X-Risk Full'!$C$1:$C1000,$A28)</f>
        <v>2</v>
      </c>
      <c r="F28" s="20">
        <f t="shared" si="1"/>
        <v>6.666666667</v>
      </c>
      <c r="G28" s="18">
        <f>countifs(Raw!$C$1:$C1000,14,Raw!$F$1:$F1000,$A28,Raw!$J$1:$J1000,"X")</f>
        <v>6</v>
      </c>
      <c r="H28" s="19">
        <f t="shared" si="2"/>
        <v>0.5</v>
      </c>
      <c r="I28" s="20">
        <f t="shared" si="3"/>
        <v>16.66666667</v>
      </c>
      <c r="J28" s="7">
        <f>sumifs('Math Full'!$F$1:$F1000,'Math Full'!$C$1:$C1000,$A28)</f>
        <v>10</v>
      </c>
      <c r="K28" s="7">
        <f>sumifs('Math Full'!$G$1:$G1000,'Math Full'!$C$1:$C1000,$A28)</f>
        <v>8</v>
      </c>
      <c r="L28" s="7">
        <f>sumifs('Math Full'!$H$1:$H1000,'Math Full'!$C$1:$C1000,$A28)</f>
        <v>0</v>
      </c>
      <c r="M28" s="10">
        <f t="shared" si="4"/>
        <v>6.666666667</v>
      </c>
      <c r="N28" s="12">
        <f>countifs(Raw!$C$1:$C1000,14,Raw!$F$1:$F1000,$A28,Raw!$J$1:$J1000,"M")</f>
        <v>7</v>
      </c>
      <c r="O28" s="8">
        <f t="shared" si="5"/>
        <v>0.7</v>
      </c>
      <c r="P28" s="10">
        <f t="shared" si="6"/>
        <v>18.33333333</v>
      </c>
      <c r="Q28" s="17">
        <f>sumifs('Chemistry Full'!$F$1:$F1000,'Chemistry Full'!$C$1:$C1000,$A28)</f>
        <v>11</v>
      </c>
      <c r="R28" s="17">
        <f>sumifs('Chemistry Full'!$G$1:$G1000,'Chemistry Full'!$C$1:$C1000,$A28)</f>
        <v>7</v>
      </c>
      <c r="S28" s="17">
        <f>sumifs('Chemistry Full'!$H$1:$H1000,'Chemistry Full'!$C$1:$C1000,$A28)</f>
        <v>3</v>
      </c>
      <c r="T28" s="20">
        <f t="shared" si="7"/>
        <v>5.333333333</v>
      </c>
      <c r="U28" s="18">
        <f>countifs(Raw!$C$1:$C1000,14,Raw!$F$1:$F1000,$A28,Raw!$J$1:$J1000,"C")</f>
        <v>3</v>
      </c>
      <c r="V28" s="19">
        <f t="shared" si="8"/>
        <v>0.2727272727</v>
      </c>
      <c r="W28" s="20">
        <f t="shared" si="9"/>
        <v>10.33333333</v>
      </c>
      <c r="X28" s="7">
        <f>sumifs('EarthSpace Full'!$F$1:$F1000,'EarthSpace Full'!$C$1:$C1000,$A28)</f>
        <v>14</v>
      </c>
      <c r="Y28" s="7">
        <f>sumifs('EarthSpace Full'!$G$1:$G1000,'EarthSpace Full'!$C$1:$C1000,$A28)</f>
        <v>6</v>
      </c>
      <c r="Z28" s="7">
        <f>sumifs('EarthSpace Full'!$H$1:$H1000,'EarthSpace Full'!$C$1:$C1000,$A28)</f>
        <v>2</v>
      </c>
      <c r="AA28" s="10">
        <f t="shared" si="10"/>
        <v>8</v>
      </c>
      <c r="AB28" s="12">
        <f>countifs(Raw!$C$1:$C1000,14,Raw!$F$1:$F1000,$A28,Raw!$J$1:$J1000,"E")</f>
        <v>3</v>
      </c>
      <c r="AC28" s="8">
        <f t="shared" si="11"/>
        <v>0.2142857143</v>
      </c>
      <c r="AD28" s="10">
        <f t="shared" si="12"/>
        <v>13</v>
      </c>
      <c r="AE28" s="17">
        <f>sumifs('Biology Full'!$F$1:$F1000,'Biology Full'!$C$1:$C1000,$A28)</f>
        <v>6</v>
      </c>
      <c r="AF28" s="17">
        <f>sumifs('Biology Full'!$G$1:$G1000,'Biology Full'!$C$1:$C1000,$A28)</f>
        <v>13</v>
      </c>
      <c r="AG28" s="17">
        <f>sumifs('Biology Full'!$H$1:$H1000,'Biology Full'!$C$1:$C1000,$A28)</f>
        <v>3</v>
      </c>
      <c r="AH28" s="20">
        <f t="shared" si="13"/>
        <v>2</v>
      </c>
      <c r="AI28" s="18">
        <f>countifs(Raw!$C$1:$C1000,14,Raw!$F$1:$F1000,$A28,Raw!$J$1:$J1000,"B")</f>
        <v>2</v>
      </c>
      <c r="AJ28" s="19">
        <f t="shared" si="14"/>
        <v>0.3333333333</v>
      </c>
      <c r="AK28" s="20">
        <f t="shared" si="15"/>
        <v>5.333333333</v>
      </c>
      <c r="AL28" s="7">
        <f>sumifs('Physics Full'!$F$1:$F1000,'Physics Full'!$C$1:$C1000,$A28)</f>
        <v>13</v>
      </c>
      <c r="AM28" s="7">
        <f>sumifs('Physics Full'!$G$1:$G1000,'Physics Full'!$C$1:$C1000,$A28)</f>
        <v>3</v>
      </c>
      <c r="AN28" s="7">
        <f>sumifs('Physics Full'!$H$1:$H1000,'Physics Full'!$C$1:$C1000,$A28)</f>
        <v>1</v>
      </c>
      <c r="AO28" s="10">
        <f t="shared" si="16"/>
        <v>8</v>
      </c>
      <c r="AP28" s="12">
        <f>countifs(Raw!$C$1:$C1000,14,Raw!$F$1:$F1000,$A28,Raw!$J$1:$J1000,"P")</f>
        <v>8</v>
      </c>
      <c r="AQ28" s="8">
        <f t="shared" si="17"/>
        <v>0.6153846154</v>
      </c>
      <c r="AR28" s="10">
        <f t="shared" si="18"/>
        <v>21.33333333</v>
      </c>
    </row>
    <row r="29">
      <c r="A29" s="1" t="s">
        <v>275</v>
      </c>
      <c r="B29" s="1">
        <v>5.0</v>
      </c>
      <c r="C29" s="17">
        <f>sumifs('X-Risk Full'!$F$1:$F1000,'X-Risk Full'!$C$1:$C1000,$A29)</f>
        <v>7</v>
      </c>
      <c r="D29" s="17">
        <f>sumifs('X-Risk Full'!$G$1:$G1000,'X-Risk Full'!$C$1:$C1000,$A29)</f>
        <v>5</v>
      </c>
      <c r="E29" s="17">
        <f>sumifs('X-Risk Full'!$H$1:$H1000,'X-Risk Full'!$C$1:$C1000,$A29)</f>
        <v>2</v>
      </c>
      <c r="F29" s="20">
        <f t="shared" si="1"/>
        <v>4</v>
      </c>
      <c r="G29" s="18">
        <f>countifs(Raw!$C$1:$C1000,14,Raw!$F$1:$F1000,$A29,Raw!$J$1:$J1000,"X")</f>
        <v>2</v>
      </c>
      <c r="H29" s="19">
        <f t="shared" si="2"/>
        <v>0.2857142857</v>
      </c>
      <c r="I29" s="20">
        <f t="shared" si="3"/>
        <v>8</v>
      </c>
      <c r="J29" s="7">
        <f>sumifs('Math Full'!$F$1:$F1000,'Math Full'!$C$1:$C1000,$A29)</f>
        <v>8</v>
      </c>
      <c r="K29" s="7">
        <f>sumifs('Math Full'!$G$1:$G1000,'Math Full'!$C$1:$C1000,$A29)</f>
        <v>11</v>
      </c>
      <c r="L29" s="7">
        <f>sumifs('Math Full'!$H$1:$H1000,'Math Full'!$C$1:$C1000,$A29)</f>
        <v>0</v>
      </c>
      <c r="M29" s="10">
        <f t="shared" si="4"/>
        <v>6.4</v>
      </c>
      <c r="N29" s="12">
        <f>countifs(Raw!$C$1:$C1000,14,Raw!$F$1:$F1000,$A29,Raw!$J$1:$J1000,"M")</f>
        <v>2</v>
      </c>
      <c r="O29" s="8">
        <f t="shared" si="5"/>
        <v>0.25</v>
      </c>
      <c r="P29" s="10">
        <f t="shared" si="6"/>
        <v>10.4</v>
      </c>
      <c r="Q29" s="17">
        <f>sumifs('Chemistry Full'!$F$1:$F1000,'Chemistry Full'!$C$1:$C1000,$A29)</f>
        <v>7</v>
      </c>
      <c r="R29" s="17">
        <f>sumifs('Chemistry Full'!$G$1:$G1000,'Chemistry Full'!$C$1:$C1000,$A29)</f>
        <v>6</v>
      </c>
      <c r="S29" s="17">
        <f>sumifs('Chemistry Full'!$H$1:$H1000,'Chemistry Full'!$C$1:$C1000,$A29)</f>
        <v>1</v>
      </c>
      <c r="T29" s="20">
        <f t="shared" si="7"/>
        <v>4.8</v>
      </c>
      <c r="U29" s="18">
        <f>countifs(Raw!$C$1:$C1000,14,Raw!$F$1:$F1000,$A29,Raw!$J$1:$J1000,"C")</f>
        <v>4</v>
      </c>
      <c r="V29" s="19">
        <f t="shared" si="8"/>
        <v>0.5714285714</v>
      </c>
      <c r="W29" s="20">
        <f t="shared" si="9"/>
        <v>12.8</v>
      </c>
      <c r="X29" s="7">
        <f>sumifs('EarthSpace Full'!$F$1:$F1000,'EarthSpace Full'!$C$1:$C1000,$A29)</f>
        <v>6</v>
      </c>
      <c r="Y29" s="7">
        <f>sumifs('EarthSpace Full'!$G$1:$G1000,'EarthSpace Full'!$C$1:$C1000,$A29)</f>
        <v>6</v>
      </c>
      <c r="Z29" s="7">
        <f>sumifs('EarthSpace Full'!$H$1:$H1000,'EarthSpace Full'!$C$1:$C1000,$A29)</f>
        <v>3</v>
      </c>
      <c r="AA29" s="10">
        <f t="shared" si="10"/>
        <v>2.4</v>
      </c>
      <c r="AB29" s="12">
        <f>countifs(Raw!$C$1:$C1000,14,Raw!$F$1:$F1000,$A29,Raw!$J$1:$J1000,"E")</f>
        <v>1</v>
      </c>
      <c r="AC29" s="8">
        <f t="shared" si="11"/>
        <v>0.1666666667</v>
      </c>
      <c r="AD29" s="10">
        <f t="shared" si="12"/>
        <v>4.4</v>
      </c>
      <c r="AE29" s="17">
        <f>sumifs('Biology Full'!$F$1:$F1000,'Biology Full'!$C$1:$C1000,$A29)</f>
        <v>16</v>
      </c>
      <c r="AF29" s="17">
        <f>sumifs('Biology Full'!$G$1:$G1000,'Biology Full'!$C$1:$C1000,$A29)</f>
        <v>1</v>
      </c>
      <c r="AG29" s="17">
        <f>sumifs('Biology Full'!$H$1:$H1000,'Biology Full'!$C$1:$C1000,$A29)</f>
        <v>2</v>
      </c>
      <c r="AH29" s="20">
        <f t="shared" si="13"/>
        <v>11.2</v>
      </c>
      <c r="AI29" s="18">
        <f>countifs(Raw!$C$1:$C1000,14,Raw!$F$1:$F1000,$A29,Raw!$J$1:$J1000,"B")</f>
        <v>10</v>
      </c>
      <c r="AJ29" s="19">
        <f t="shared" si="14"/>
        <v>0.625</v>
      </c>
      <c r="AK29" s="20">
        <f t="shared" si="15"/>
        <v>31.2</v>
      </c>
      <c r="AL29" s="7">
        <f>sumifs('Physics Full'!$F$1:$F1000,'Physics Full'!$C$1:$C1000,$A29)</f>
        <v>6</v>
      </c>
      <c r="AM29" s="7">
        <f>sumifs('Physics Full'!$G$1:$G1000,'Physics Full'!$C$1:$C1000,$A29)</f>
        <v>6</v>
      </c>
      <c r="AN29" s="7">
        <f>sumifs('Physics Full'!$H$1:$H1000,'Physics Full'!$C$1:$C1000,$A29)</f>
        <v>2</v>
      </c>
      <c r="AO29" s="10">
        <f t="shared" si="16"/>
        <v>3.2</v>
      </c>
      <c r="AP29" s="12">
        <f>countifs(Raw!$C$1:$C1000,14,Raw!$F$1:$F1000,$A29,Raw!$J$1:$J1000,"P")</f>
        <v>3</v>
      </c>
      <c r="AQ29" s="8">
        <f t="shared" si="17"/>
        <v>0.5</v>
      </c>
      <c r="AR29" s="10">
        <f t="shared" si="18"/>
        <v>9.2</v>
      </c>
    </row>
    <row r="30">
      <c r="A30" s="1" t="s">
        <v>261</v>
      </c>
      <c r="B30" s="1">
        <v>7.0</v>
      </c>
      <c r="C30" s="17">
        <f>sumifs('X-Risk Full'!$F$1:$F1000,'X-Risk Full'!$C$1:$C1000,$A30)</f>
        <v>9</v>
      </c>
      <c r="D30" s="17">
        <f>sumifs('X-Risk Full'!$G$1:$G1000,'X-Risk Full'!$C$1:$C1000,$A30)</f>
        <v>7</v>
      </c>
      <c r="E30" s="17">
        <f>sumifs('X-Risk Full'!$H$1:$H1000,'X-Risk Full'!$C$1:$C1000,$A30)</f>
        <v>3</v>
      </c>
      <c r="F30" s="20">
        <f t="shared" si="1"/>
        <v>3.428571429</v>
      </c>
      <c r="G30" s="18">
        <f>countifs(Raw!$C$1:$C1000,14,Raw!$F$1:$F1000,$A30,Raw!$J$1:$J1000,"X")</f>
        <v>6</v>
      </c>
      <c r="H30" s="19">
        <f t="shared" si="2"/>
        <v>0.6666666667</v>
      </c>
      <c r="I30" s="20">
        <f t="shared" si="3"/>
        <v>12</v>
      </c>
      <c r="J30" s="7">
        <f>sumifs('Math Full'!$F$1:$F1000,'Math Full'!$C$1:$C1000,$A30)</f>
        <v>12</v>
      </c>
      <c r="K30" s="7">
        <f>sumifs('Math Full'!$G$1:$G1000,'Math Full'!$C$1:$C1000,$A30)</f>
        <v>9</v>
      </c>
      <c r="L30" s="7">
        <f>sumifs('Math Full'!$H$1:$H1000,'Math Full'!$C$1:$C1000,$A30)</f>
        <v>0</v>
      </c>
      <c r="M30" s="10">
        <f t="shared" si="4"/>
        <v>6.857142857</v>
      </c>
      <c r="N30" s="12">
        <f>countifs(Raw!$C$1:$C1000,14,Raw!$F$1:$F1000,$A30,Raw!$J$1:$J1000,"M")</f>
        <v>11</v>
      </c>
      <c r="O30" s="8">
        <f t="shared" si="5"/>
        <v>0.9166666667</v>
      </c>
      <c r="P30" s="10">
        <f t="shared" si="6"/>
        <v>22.57142857</v>
      </c>
      <c r="Q30" s="17">
        <f>sumifs('Chemistry Full'!$F$1:$F1000,'Chemistry Full'!$C$1:$C1000,$A30)</f>
        <v>13</v>
      </c>
      <c r="R30" s="17">
        <f>sumifs('Chemistry Full'!$G$1:$G1000,'Chemistry Full'!$C$1:$C1000,$A30)</f>
        <v>5</v>
      </c>
      <c r="S30" s="17">
        <f>sumifs('Chemistry Full'!$H$1:$H1000,'Chemistry Full'!$C$1:$C1000,$A30)</f>
        <v>1</v>
      </c>
      <c r="T30" s="20">
        <f t="shared" si="7"/>
        <v>6.857142857</v>
      </c>
      <c r="U30" s="18">
        <f>countifs(Raw!$C$1:$C1000,14,Raw!$F$1:$F1000,$A30,Raw!$J$1:$J1000,"C")</f>
        <v>6</v>
      </c>
      <c r="V30" s="19">
        <f t="shared" si="8"/>
        <v>0.4615384615</v>
      </c>
      <c r="W30" s="20">
        <f t="shared" si="9"/>
        <v>15.42857143</v>
      </c>
      <c r="X30" s="7">
        <f>sumifs('EarthSpace Full'!$F$1:$F1000,'EarthSpace Full'!$C$1:$C1000,$A30)</f>
        <v>7</v>
      </c>
      <c r="Y30" s="7">
        <f>sumifs('EarthSpace Full'!$G$1:$G1000,'EarthSpace Full'!$C$1:$C1000,$A30)</f>
        <v>11</v>
      </c>
      <c r="Z30" s="7">
        <f>sumifs('EarthSpace Full'!$H$1:$H1000,'EarthSpace Full'!$C$1:$C1000,$A30)</f>
        <v>2</v>
      </c>
      <c r="AA30" s="10">
        <f t="shared" si="10"/>
        <v>2.857142857</v>
      </c>
      <c r="AB30" s="12">
        <f>countifs(Raw!$C$1:$C1000,14,Raw!$F$1:$F1000,$A30,Raw!$J$1:$J1000,"E")</f>
        <v>5</v>
      </c>
      <c r="AC30" s="8">
        <f t="shared" si="11"/>
        <v>0.7142857143</v>
      </c>
      <c r="AD30" s="10">
        <f t="shared" si="12"/>
        <v>10</v>
      </c>
      <c r="AE30" s="17">
        <f>sumifs('Biology Full'!$F$1:$F1000,'Biology Full'!$C$1:$C1000,$A30)</f>
        <v>10</v>
      </c>
      <c r="AF30" s="17">
        <f>sumifs('Biology Full'!$G$1:$G1000,'Biology Full'!$C$1:$C1000,$A30)</f>
        <v>9</v>
      </c>
      <c r="AG30" s="17">
        <f>sumifs('Biology Full'!$H$1:$H1000,'Biology Full'!$C$1:$C1000,$A30)</f>
        <v>3</v>
      </c>
      <c r="AH30" s="20">
        <f t="shared" si="13"/>
        <v>4</v>
      </c>
      <c r="AI30" s="18">
        <f>countifs(Raw!$C$1:$C1000,14,Raw!$F$1:$F1000,$A30,Raw!$J$1:$J1000,"B")</f>
        <v>3</v>
      </c>
      <c r="AJ30" s="19">
        <f t="shared" si="14"/>
        <v>0.3</v>
      </c>
      <c r="AK30" s="20">
        <f t="shared" si="15"/>
        <v>8.285714286</v>
      </c>
      <c r="AL30" s="7">
        <f>sumifs('Physics Full'!$F$1:$F1000,'Physics Full'!$C$1:$C1000,$A30)</f>
        <v>12</v>
      </c>
      <c r="AM30" s="7">
        <f>sumifs('Physics Full'!$G$1:$G1000,'Physics Full'!$C$1:$C1000,$A30)</f>
        <v>5</v>
      </c>
      <c r="AN30" s="7">
        <f>sumifs('Physics Full'!$H$1:$H1000,'Physics Full'!$C$1:$C1000,$A30)</f>
        <v>1</v>
      </c>
      <c r="AO30" s="10">
        <f t="shared" si="16"/>
        <v>6.285714286</v>
      </c>
      <c r="AP30" s="12">
        <f>countifs(Raw!$C$1:$C1000,14,Raw!$F$1:$F1000,$A30,Raw!$J$1:$J1000,"P")</f>
        <v>5</v>
      </c>
      <c r="AQ30" s="8">
        <f t="shared" si="17"/>
        <v>0.4166666667</v>
      </c>
      <c r="AR30" s="10">
        <f t="shared" si="18"/>
        <v>13.42857143</v>
      </c>
    </row>
    <row r="31">
      <c r="A31" s="1" t="s">
        <v>276</v>
      </c>
      <c r="B31" s="1">
        <v>5.0</v>
      </c>
      <c r="C31" s="17">
        <f>sumifs('X-Risk Full'!$F$1:$F1000,'X-Risk Full'!$C$1:$C1000,$A31)</f>
        <v>8</v>
      </c>
      <c r="D31" s="17">
        <f>sumifs('X-Risk Full'!$G$1:$G1000,'X-Risk Full'!$C$1:$C1000,$A31)</f>
        <v>6</v>
      </c>
      <c r="E31" s="17">
        <f>sumifs('X-Risk Full'!$H$1:$H1000,'X-Risk Full'!$C$1:$C1000,$A31)</f>
        <v>2</v>
      </c>
      <c r="F31" s="20">
        <f t="shared" si="1"/>
        <v>4.8</v>
      </c>
      <c r="G31" s="18">
        <f>countifs(Raw!$C$1:$C1000,14,Raw!$F$1:$F1000,$A31,Raw!$J$1:$J1000,"X")</f>
        <v>2</v>
      </c>
      <c r="H31" s="19">
        <f t="shared" si="2"/>
        <v>0.25</v>
      </c>
      <c r="I31" s="20">
        <f t="shared" si="3"/>
        <v>8.8</v>
      </c>
      <c r="J31" s="7">
        <f>sumifs('Math Full'!$F$1:$F1000,'Math Full'!$C$1:$C1000,$A31)</f>
        <v>5</v>
      </c>
      <c r="K31" s="7">
        <f>sumifs('Math Full'!$G$1:$G1000,'Math Full'!$C$1:$C1000,$A31)</f>
        <v>4</v>
      </c>
      <c r="L31" s="7">
        <f>sumifs('Math Full'!$H$1:$H1000,'Math Full'!$C$1:$C1000,$A31)</f>
        <v>0</v>
      </c>
      <c r="M31" s="10">
        <f t="shared" si="4"/>
        <v>4</v>
      </c>
      <c r="N31" s="12">
        <f>countifs(Raw!$C$1:$C1000,14,Raw!$F$1:$F1000,$A31,Raw!$J$1:$J1000,"M")</f>
        <v>1</v>
      </c>
      <c r="O31" s="8">
        <f t="shared" si="5"/>
        <v>0.2</v>
      </c>
      <c r="P31" s="10">
        <f t="shared" si="6"/>
        <v>6</v>
      </c>
      <c r="Q31" s="17">
        <f>sumifs('Chemistry Full'!$F$1:$F1000,'Chemistry Full'!$C$1:$C1000,$A31)</f>
        <v>12</v>
      </c>
      <c r="R31" s="17">
        <f>sumifs('Chemistry Full'!$G$1:$G1000,'Chemistry Full'!$C$1:$C1000,$A31)</f>
        <v>4</v>
      </c>
      <c r="S31" s="17">
        <f>sumifs('Chemistry Full'!$H$1:$H1000,'Chemistry Full'!$C$1:$C1000,$A31)</f>
        <v>1</v>
      </c>
      <c r="T31" s="20">
        <f t="shared" si="7"/>
        <v>8.8</v>
      </c>
      <c r="U31" s="18">
        <f>countifs(Raw!$C$1:$C1000,14,Raw!$F$1:$F1000,$A31,Raw!$J$1:$J1000,"C")</f>
        <v>9</v>
      </c>
      <c r="V31" s="19">
        <f t="shared" si="8"/>
        <v>0.75</v>
      </c>
      <c r="W31" s="20">
        <f t="shared" si="9"/>
        <v>26.8</v>
      </c>
      <c r="X31" s="7">
        <f>sumifs('EarthSpace Full'!$F$1:$F1000,'EarthSpace Full'!$C$1:$C1000,$A31)</f>
        <v>7</v>
      </c>
      <c r="Y31" s="7">
        <f>sumifs('EarthSpace Full'!$G$1:$G1000,'EarthSpace Full'!$C$1:$C1000,$A31)</f>
        <v>6</v>
      </c>
      <c r="Z31" s="7">
        <f>sumifs('EarthSpace Full'!$H$1:$H1000,'EarthSpace Full'!$C$1:$C1000,$A31)</f>
        <v>3</v>
      </c>
      <c r="AA31" s="10">
        <f t="shared" si="10"/>
        <v>3.2</v>
      </c>
      <c r="AB31" s="12">
        <f>countifs(Raw!$C$1:$C1000,14,Raw!$F$1:$F1000,$A31,Raw!$J$1:$J1000,"E")</f>
        <v>4</v>
      </c>
      <c r="AC31" s="8">
        <f t="shared" si="11"/>
        <v>0.5714285714</v>
      </c>
      <c r="AD31" s="10">
        <f t="shared" si="12"/>
        <v>11.2</v>
      </c>
      <c r="AE31" s="17">
        <f>sumifs('Biology Full'!$F$1:$F1000,'Biology Full'!$C$1:$C1000,$A31)</f>
        <v>6</v>
      </c>
      <c r="AF31" s="17">
        <f>sumifs('Biology Full'!$G$1:$G1000,'Biology Full'!$C$1:$C1000,$A31)</f>
        <v>5</v>
      </c>
      <c r="AG31" s="17">
        <f>sumifs('Biology Full'!$H$1:$H1000,'Biology Full'!$C$1:$C1000,$A31)</f>
        <v>0</v>
      </c>
      <c r="AH31" s="20">
        <f t="shared" si="13"/>
        <v>4.8</v>
      </c>
      <c r="AI31" s="18">
        <f>countifs(Raw!$C$1:$C1000,14,Raw!$F$1:$F1000,$A31,Raw!$J$1:$J1000,"B")</f>
        <v>3</v>
      </c>
      <c r="AJ31" s="19">
        <f t="shared" si="14"/>
        <v>0.5</v>
      </c>
      <c r="AK31" s="20">
        <f t="shared" si="15"/>
        <v>10.8</v>
      </c>
      <c r="AL31" s="7">
        <f>sumifs('Physics Full'!$F$1:$F1000,'Physics Full'!$C$1:$C1000,$A31)</f>
        <v>7</v>
      </c>
      <c r="AM31" s="7">
        <f>sumifs('Physics Full'!$G$1:$G1000,'Physics Full'!$C$1:$C1000,$A31)</f>
        <v>3</v>
      </c>
      <c r="AN31" s="7">
        <f>sumifs('Physics Full'!$H$1:$H1000,'Physics Full'!$C$1:$C1000,$A31)</f>
        <v>0</v>
      </c>
      <c r="AO31" s="10">
        <f t="shared" si="16"/>
        <v>5.6</v>
      </c>
      <c r="AP31" s="12">
        <f>countifs(Raw!$C$1:$C1000,14,Raw!$F$1:$F1000,$A31,Raw!$J$1:$J1000,"P")</f>
        <v>2</v>
      </c>
      <c r="AQ31" s="8">
        <f t="shared" si="17"/>
        <v>0.2857142857</v>
      </c>
      <c r="AR31" s="10">
        <f t="shared" si="18"/>
        <v>9.6</v>
      </c>
    </row>
    <row r="32">
      <c r="A32" s="1" t="s">
        <v>251</v>
      </c>
      <c r="B32" s="1">
        <v>9.0</v>
      </c>
      <c r="C32" s="17">
        <f>sumifs('X-Risk Full'!$F$1:$F1000,'X-Risk Full'!$C$1:$C1000,$A32)</f>
        <v>13</v>
      </c>
      <c r="D32" s="17">
        <f>sumifs('X-Risk Full'!$G$1:$G1000,'X-Risk Full'!$C$1:$C1000,$A32)</f>
        <v>8</v>
      </c>
      <c r="E32" s="17">
        <f>sumifs('X-Risk Full'!$H$1:$H1000,'X-Risk Full'!$C$1:$C1000,$A32)</f>
        <v>3</v>
      </c>
      <c r="F32" s="20">
        <f t="shared" si="1"/>
        <v>4.444444444</v>
      </c>
      <c r="G32" s="18">
        <f>countifs(Raw!$C$1:$C1000,14,Raw!$F$1:$F1000,$A32,Raw!$J$1:$J1000,"X")</f>
        <v>4</v>
      </c>
      <c r="H32" s="19">
        <f t="shared" si="2"/>
        <v>0.3076923077</v>
      </c>
      <c r="I32" s="20">
        <f t="shared" si="3"/>
        <v>8.888888889</v>
      </c>
      <c r="J32" s="7">
        <f>sumifs('Math Full'!$F$1:$F1000,'Math Full'!$C$1:$C1000,$A32)</f>
        <v>15</v>
      </c>
      <c r="K32" s="7">
        <f>sumifs('Math Full'!$G$1:$G1000,'Math Full'!$C$1:$C1000,$A32)</f>
        <v>8</v>
      </c>
      <c r="L32" s="7">
        <f>sumifs('Math Full'!$H$1:$H1000,'Math Full'!$C$1:$C1000,$A32)</f>
        <v>1</v>
      </c>
      <c r="M32" s="10">
        <f t="shared" si="4"/>
        <v>6.222222222</v>
      </c>
      <c r="N32" s="12">
        <f>countifs(Raw!$C$1:$C1000,14,Raw!$F$1:$F1000,$A32,Raw!$J$1:$J1000,"M")</f>
        <v>8</v>
      </c>
      <c r="O32" s="8">
        <f t="shared" si="5"/>
        <v>0.5333333333</v>
      </c>
      <c r="P32" s="10">
        <f t="shared" si="6"/>
        <v>15.11111111</v>
      </c>
      <c r="Q32" s="17">
        <f>sumifs('Chemistry Full'!$F$1:$F1000,'Chemistry Full'!$C$1:$C1000,$A32)</f>
        <v>23</v>
      </c>
      <c r="R32" s="17">
        <f>sumifs('Chemistry Full'!$G$1:$G1000,'Chemistry Full'!$C$1:$C1000,$A32)</f>
        <v>2</v>
      </c>
      <c r="S32" s="17">
        <f>sumifs('Chemistry Full'!$H$1:$H1000,'Chemistry Full'!$C$1:$C1000,$A32)</f>
        <v>3</v>
      </c>
      <c r="T32" s="20">
        <f t="shared" si="7"/>
        <v>8.888888889</v>
      </c>
      <c r="U32" s="18">
        <f>countifs(Raw!$C$1:$C1000,14,Raw!$F$1:$F1000,$A32,Raw!$J$1:$J1000,"C")</f>
        <v>17</v>
      </c>
      <c r="V32" s="19">
        <f t="shared" si="8"/>
        <v>0.7391304348</v>
      </c>
      <c r="W32" s="20">
        <f t="shared" si="9"/>
        <v>27.77777778</v>
      </c>
      <c r="X32" s="7">
        <f>sumifs('EarthSpace Full'!$F$1:$F1000,'EarthSpace Full'!$C$1:$C1000,$A32)</f>
        <v>15</v>
      </c>
      <c r="Y32" s="7">
        <f>sumifs('EarthSpace Full'!$G$1:$G1000,'EarthSpace Full'!$C$1:$C1000,$A32)</f>
        <v>6</v>
      </c>
      <c r="Z32" s="7">
        <f>sumifs('EarthSpace Full'!$H$1:$H1000,'EarthSpace Full'!$C$1:$C1000,$A32)</f>
        <v>3</v>
      </c>
      <c r="AA32" s="10">
        <f t="shared" si="10"/>
        <v>5.333333333</v>
      </c>
      <c r="AB32" s="12">
        <f>countifs(Raw!$C$1:$C1000,14,Raw!$F$1:$F1000,$A32,Raw!$J$1:$J1000,"E")</f>
        <v>7</v>
      </c>
      <c r="AC32" s="8">
        <f t="shared" si="11"/>
        <v>0.4666666667</v>
      </c>
      <c r="AD32" s="10">
        <f t="shared" si="12"/>
        <v>13.11111111</v>
      </c>
      <c r="AE32" s="17">
        <f>sumifs('Biology Full'!$F$1:$F1000,'Biology Full'!$C$1:$C1000,$A32)</f>
        <v>9</v>
      </c>
      <c r="AF32" s="17">
        <f>sumifs('Biology Full'!$G$1:$G1000,'Biology Full'!$C$1:$C1000,$A32)</f>
        <v>7</v>
      </c>
      <c r="AG32" s="17">
        <f>sumifs('Biology Full'!$H$1:$H1000,'Biology Full'!$C$1:$C1000,$A32)</f>
        <v>5</v>
      </c>
      <c r="AH32" s="20">
        <f t="shared" si="13"/>
        <v>1.777777778</v>
      </c>
      <c r="AI32" s="18">
        <f>countifs(Raw!$C$1:$C1000,14,Raw!$F$1:$F1000,$A32,Raw!$J$1:$J1000,"B")</f>
        <v>3</v>
      </c>
      <c r="AJ32" s="19">
        <f t="shared" si="14"/>
        <v>0.3333333333</v>
      </c>
      <c r="AK32" s="20">
        <f t="shared" si="15"/>
        <v>5.111111111</v>
      </c>
      <c r="AL32" s="7">
        <f>sumifs('Physics Full'!$F$1:$F1000,'Physics Full'!$C$1:$C1000,$A32)</f>
        <v>21</v>
      </c>
      <c r="AM32" s="7">
        <f>sumifs('Physics Full'!$G$1:$G1000,'Physics Full'!$C$1:$C1000,$A32)</f>
        <v>6</v>
      </c>
      <c r="AN32" s="7">
        <f>sumifs('Physics Full'!$H$1:$H1000,'Physics Full'!$C$1:$C1000,$A32)</f>
        <v>0</v>
      </c>
      <c r="AO32" s="10">
        <f t="shared" si="16"/>
        <v>9.333333333</v>
      </c>
      <c r="AP32" s="12">
        <f>countifs(Raw!$C$1:$C1000,14,Raw!$F$1:$F1000,$A32,Raw!$J$1:$J1000,"P")</f>
        <v>14</v>
      </c>
      <c r="AQ32" s="8">
        <f t="shared" si="17"/>
        <v>0.6666666667</v>
      </c>
      <c r="AR32" s="10">
        <f t="shared" si="18"/>
        <v>24.88888889</v>
      </c>
    </row>
    <row r="33">
      <c r="A33" s="1" t="s">
        <v>277</v>
      </c>
      <c r="B33" s="1">
        <v>5.0</v>
      </c>
      <c r="C33" s="17">
        <f>sumifs('X-Risk Full'!$F$1:$F1000,'X-Risk Full'!$C$1:$C1000,$A33)</f>
        <v>8</v>
      </c>
      <c r="D33" s="17">
        <f>sumifs('X-Risk Full'!$G$1:$G1000,'X-Risk Full'!$C$1:$C1000,$A33)</f>
        <v>4</v>
      </c>
      <c r="E33" s="17">
        <f>sumifs('X-Risk Full'!$H$1:$H1000,'X-Risk Full'!$C$1:$C1000,$A33)</f>
        <v>1</v>
      </c>
      <c r="F33" s="20">
        <f t="shared" si="1"/>
        <v>5.6</v>
      </c>
      <c r="G33" s="18">
        <f>countifs(Raw!$C$1:$C1000,14,Raw!$F$1:$F1000,$A33,Raw!$J$1:$J1000,"X")</f>
        <v>4</v>
      </c>
      <c r="H33" s="19">
        <f t="shared" si="2"/>
        <v>0.5</v>
      </c>
      <c r="I33" s="20">
        <f t="shared" si="3"/>
        <v>13.6</v>
      </c>
      <c r="J33" s="7">
        <f>sumifs('Math Full'!$F$1:$F1000,'Math Full'!$C$1:$C1000,$A33)</f>
        <v>3</v>
      </c>
      <c r="K33" s="7">
        <f>sumifs('Math Full'!$G$1:$G1000,'Math Full'!$C$1:$C1000,$A33)</f>
        <v>6</v>
      </c>
      <c r="L33" s="7">
        <f>sumifs('Math Full'!$H$1:$H1000,'Math Full'!$C$1:$C1000,$A33)</f>
        <v>2</v>
      </c>
      <c r="M33" s="10">
        <f t="shared" si="4"/>
        <v>0.8</v>
      </c>
      <c r="N33" s="12">
        <f>countifs(Raw!$C$1:$C1000,14,Raw!$F$1:$F1000,$A33,Raw!$J$1:$J1000,"M")</f>
        <v>2</v>
      </c>
      <c r="O33" s="8">
        <f t="shared" si="5"/>
        <v>0.6666666667</v>
      </c>
      <c r="P33" s="10">
        <f t="shared" si="6"/>
        <v>4.8</v>
      </c>
      <c r="Q33" s="17">
        <f>sumifs('Chemistry Full'!$F$1:$F1000,'Chemistry Full'!$C$1:$C1000,$A33)</f>
        <v>7</v>
      </c>
      <c r="R33" s="17">
        <f>sumifs('Chemistry Full'!$G$1:$G1000,'Chemistry Full'!$C$1:$C1000,$A33)</f>
        <v>3</v>
      </c>
      <c r="S33" s="17">
        <f>sumifs('Chemistry Full'!$H$1:$H1000,'Chemistry Full'!$C$1:$C1000,$A33)</f>
        <v>3</v>
      </c>
      <c r="T33" s="20">
        <f t="shared" si="7"/>
        <v>3.2</v>
      </c>
      <c r="U33" s="18">
        <f>countifs(Raw!$C$1:$C1000,14,Raw!$F$1:$F1000,$A33,Raw!$J$1:$J1000,"C")</f>
        <v>3</v>
      </c>
      <c r="V33" s="19">
        <f t="shared" si="8"/>
        <v>0.4285714286</v>
      </c>
      <c r="W33" s="20">
        <f t="shared" si="9"/>
        <v>9.2</v>
      </c>
      <c r="X33" s="7">
        <f>sumifs('EarthSpace Full'!$F$1:$F1000,'EarthSpace Full'!$C$1:$C1000,$A33)</f>
        <v>8</v>
      </c>
      <c r="Y33" s="7">
        <f>sumifs('EarthSpace Full'!$G$1:$G1000,'EarthSpace Full'!$C$1:$C1000,$A33)</f>
        <v>6</v>
      </c>
      <c r="Z33" s="7">
        <f>sumifs('EarthSpace Full'!$H$1:$H1000,'EarthSpace Full'!$C$1:$C1000,$A33)</f>
        <v>0</v>
      </c>
      <c r="AA33" s="10">
        <f t="shared" si="10"/>
        <v>6.4</v>
      </c>
      <c r="AB33" s="12">
        <f>countifs(Raw!$C$1:$C1000,14,Raw!$F$1:$F1000,$A33,Raw!$J$1:$J1000,"E")</f>
        <v>4</v>
      </c>
      <c r="AC33" s="8">
        <f t="shared" si="11"/>
        <v>0.5</v>
      </c>
      <c r="AD33" s="10">
        <f t="shared" si="12"/>
        <v>14.4</v>
      </c>
      <c r="AE33" s="17">
        <f>sumifs('Biology Full'!$F$1:$F1000,'Biology Full'!$C$1:$C1000,$A33)</f>
        <v>10</v>
      </c>
      <c r="AF33" s="17">
        <f>sumifs('Biology Full'!$G$1:$G1000,'Biology Full'!$C$1:$C1000,$A33)</f>
        <v>2</v>
      </c>
      <c r="AG33" s="17">
        <f>sumifs('Biology Full'!$H$1:$H1000,'Biology Full'!$C$1:$C1000,$A33)</f>
        <v>4</v>
      </c>
      <c r="AH33" s="20">
        <f t="shared" si="13"/>
        <v>4.8</v>
      </c>
      <c r="AI33" s="18">
        <f>countifs(Raw!$C$1:$C1000,14,Raw!$F$1:$F1000,$A33,Raw!$J$1:$J1000,"B")</f>
        <v>8</v>
      </c>
      <c r="AJ33" s="19">
        <f t="shared" si="14"/>
        <v>0.8</v>
      </c>
      <c r="AK33" s="20">
        <f t="shared" si="15"/>
        <v>20.8</v>
      </c>
      <c r="AL33" s="7">
        <f>sumifs('Physics Full'!$F$1:$F1000,'Physics Full'!$C$1:$C1000,$A33)</f>
        <v>3</v>
      </c>
      <c r="AM33" s="7">
        <f>sumifs('Physics Full'!$G$1:$G1000,'Physics Full'!$C$1:$C1000,$A33)</f>
        <v>7</v>
      </c>
      <c r="AN33" s="7">
        <f>sumifs('Physics Full'!$H$1:$H1000,'Physics Full'!$C$1:$C1000,$A33)</f>
        <v>3</v>
      </c>
      <c r="AO33" s="10">
        <f t="shared" si="16"/>
        <v>0</v>
      </c>
      <c r="AP33" s="12">
        <f>countifs(Raw!$C$1:$C1000,14,Raw!$F$1:$F1000,$A33,Raw!$J$1:$J1000,"P")</f>
        <v>3</v>
      </c>
      <c r="AQ33" s="8">
        <f t="shared" si="17"/>
        <v>1</v>
      </c>
      <c r="AR33" s="10">
        <f t="shared" si="18"/>
        <v>6</v>
      </c>
    </row>
    <row r="34">
      <c r="A34" s="1" t="s">
        <v>278</v>
      </c>
      <c r="B34" s="1">
        <v>5.0</v>
      </c>
      <c r="C34" s="17">
        <f>sumifs('X-Risk Full'!$F$1:$F1000,'X-Risk Full'!$C$1:$C1000,$A34)</f>
        <v>6</v>
      </c>
      <c r="D34" s="17">
        <f>sumifs('X-Risk Full'!$G$1:$G1000,'X-Risk Full'!$C$1:$C1000,$A34)</f>
        <v>4</v>
      </c>
      <c r="E34" s="17">
        <f>sumifs('X-Risk Full'!$H$1:$H1000,'X-Risk Full'!$C$1:$C1000,$A34)</f>
        <v>1</v>
      </c>
      <c r="F34" s="20">
        <f t="shared" si="1"/>
        <v>4</v>
      </c>
      <c r="G34" s="18">
        <f>countifs(Raw!$C$1:$C1000,14,Raw!$F$1:$F1000,$A34,Raw!$J$1:$J1000,"X")</f>
        <v>5</v>
      </c>
      <c r="H34" s="19">
        <f t="shared" si="2"/>
        <v>0.8333333333</v>
      </c>
      <c r="I34" s="20">
        <f t="shared" si="3"/>
        <v>14</v>
      </c>
      <c r="J34" s="7">
        <f>sumifs('Math Full'!$F$1:$F1000,'Math Full'!$C$1:$C1000,$A34)</f>
        <v>3</v>
      </c>
      <c r="K34" s="7">
        <f>sumifs('Math Full'!$G$1:$G1000,'Math Full'!$C$1:$C1000,$A34)</f>
        <v>5</v>
      </c>
      <c r="L34" s="7">
        <f>sumifs('Math Full'!$H$1:$H1000,'Math Full'!$C$1:$C1000,$A34)</f>
        <v>0</v>
      </c>
      <c r="M34" s="10">
        <f t="shared" si="4"/>
        <v>2.4</v>
      </c>
      <c r="N34" s="12">
        <f>countifs(Raw!$C$1:$C1000,14,Raw!$F$1:$F1000,$A34,Raw!$J$1:$J1000,"M")</f>
        <v>0</v>
      </c>
      <c r="O34" s="8">
        <f t="shared" si="5"/>
        <v>0</v>
      </c>
      <c r="P34" s="10">
        <f t="shared" si="6"/>
        <v>2.4</v>
      </c>
      <c r="Q34" s="17">
        <f>sumifs('Chemistry Full'!$F$1:$F1000,'Chemistry Full'!$C$1:$C1000,$A34)</f>
        <v>10</v>
      </c>
      <c r="R34" s="17">
        <f>sumifs('Chemistry Full'!$G$1:$G1000,'Chemistry Full'!$C$1:$C1000,$A34)</f>
        <v>4</v>
      </c>
      <c r="S34" s="17">
        <f>sumifs('Chemistry Full'!$H$1:$H1000,'Chemistry Full'!$C$1:$C1000,$A34)</f>
        <v>0</v>
      </c>
      <c r="T34" s="20">
        <f t="shared" si="7"/>
        <v>8</v>
      </c>
      <c r="U34" s="18">
        <f>countifs(Raw!$C$1:$C1000,14,Raw!$F$1:$F1000,$A34,Raw!$J$1:$J1000,"C")</f>
        <v>4</v>
      </c>
      <c r="V34" s="19">
        <f t="shared" si="8"/>
        <v>0.4</v>
      </c>
      <c r="W34" s="20">
        <f t="shared" si="9"/>
        <v>16</v>
      </c>
      <c r="X34" s="7">
        <f>sumifs('EarthSpace Full'!$F$1:$F1000,'EarthSpace Full'!$C$1:$C1000,$A34)</f>
        <v>11</v>
      </c>
      <c r="Y34" s="7">
        <f>sumifs('EarthSpace Full'!$G$1:$G1000,'EarthSpace Full'!$C$1:$C1000,$A34)</f>
        <v>7</v>
      </c>
      <c r="Z34" s="7">
        <f>sumifs('EarthSpace Full'!$H$1:$H1000,'EarthSpace Full'!$C$1:$C1000,$A34)</f>
        <v>0</v>
      </c>
      <c r="AA34" s="10">
        <f t="shared" si="10"/>
        <v>8.8</v>
      </c>
      <c r="AB34" s="12">
        <f>countifs(Raw!$C$1:$C1000,14,Raw!$F$1:$F1000,$A34,Raw!$J$1:$J1000,"E")</f>
        <v>4</v>
      </c>
      <c r="AC34" s="8">
        <f t="shared" si="11"/>
        <v>0.3636363636</v>
      </c>
      <c r="AD34" s="10">
        <f t="shared" si="12"/>
        <v>16.8</v>
      </c>
      <c r="AE34" s="17">
        <f>sumifs('Biology Full'!$F$1:$F1000,'Biology Full'!$C$1:$C1000,$A34)</f>
        <v>6</v>
      </c>
      <c r="AF34" s="17">
        <f>sumifs('Biology Full'!$G$1:$G1000,'Biology Full'!$C$1:$C1000,$A34)</f>
        <v>7</v>
      </c>
      <c r="AG34" s="17">
        <f>sumifs('Biology Full'!$H$1:$H1000,'Biology Full'!$C$1:$C1000,$A34)</f>
        <v>1</v>
      </c>
      <c r="AH34" s="20">
        <f t="shared" si="13"/>
        <v>4</v>
      </c>
      <c r="AI34" s="18">
        <f>countifs(Raw!$C$1:$C1000,14,Raw!$F$1:$F1000,$A34,Raw!$J$1:$J1000,"B")</f>
        <v>2</v>
      </c>
      <c r="AJ34" s="19">
        <f t="shared" si="14"/>
        <v>0.3333333333</v>
      </c>
      <c r="AK34" s="20">
        <f t="shared" si="15"/>
        <v>8</v>
      </c>
      <c r="AL34" s="7">
        <f>sumifs('Physics Full'!$F$1:$F1000,'Physics Full'!$C$1:$C1000,$A34)</f>
        <v>10</v>
      </c>
      <c r="AM34" s="7">
        <f>sumifs('Physics Full'!$G$1:$G1000,'Physics Full'!$C$1:$C1000,$A34)</f>
        <v>2</v>
      </c>
      <c r="AN34" s="7">
        <f>sumifs('Physics Full'!$H$1:$H1000,'Physics Full'!$C$1:$C1000,$A34)</f>
        <v>3</v>
      </c>
      <c r="AO34" s="10">
        <f t="shared" si="16"/>
        <v>5.6</v>
      </c>
      <c r="AP34" s="12">
        <f>countifs(Raw!$C$1:$C1000,14,Raw!$F$1:$F1000,$A34,Raw!$J$1:$J1000,"P")</f>
        <v>3</v>
      </c>
      <c r="AQ34" s="8">
        <f t="shared" si="17"/>
        <v>0.3</v>
      </c>
      <c r="AR34" s="10">
        <f t="shared" si="18"/>
        <v>11.6</v>
      </c>
    </row>
    <row r="35">
      <c r="A35" s="1" t="s">
        <v>247</v>
      </c>
      <c r="B35" s="1">
        <v>11.0</v>
      </c>
      <c r="C35" s="17">
        <f>sumifs('X-Risk Full'!$F$1:$F1000,'X-Risk Full'!$C$1:$C1000,$A35)</f>
        <v>16</v>
      </c>
      <c r="D35" s="17">
        <f>sumifs('X-Risk Full'!$G$1:$G1000,'X-Risk Full'!$C$1:$C1000,$A35)</f>
        <v>13</v>
      </c>
      <c r="E35" s="17">
        <f>sumifs('X-Risk Full'!$H$1:$H1000,'X-Risk Full'!$C$1:$C1000,$A35)</f>
        <v>2</v>
      </c>
      <c r="F35" s="20">
        <f t="shared" si="1"/>
        <v>5.090909091</v>
      </c>
      <c r="G35" s="18">
        <f>countifs(Raw!$C$1:$C1000,14,Raw!$F$1:$F1000,$A35,Raw!$J$1:$J1000,"X")</f>
        <v>8</v>
      </c>
      <c r="H35" s="19">
        <f t="shared" si="2"/>
        <v>0.5</v>
      </c>
      <c r="I35" s="20">
        <f t="shared" si="3"/>
        <v>12.36363636</v>
      </c>
      <c r="J35" s="7">
        <f>sumifs('Math Full'!$F$1:$F1000,'Math Full'!$C$1:$C1000,$A35)</f>
        <v>16</v>
      </c>
      <c r="K35" s="7">
        <f>sumifs('Math Full'!$G$1:$G1000,'Math Full'!$C$1:$C1000,$A35)</f>
        <v>10</v>
      </c>
      <c r="L35" s="7">
        <f>sumifs('Math Full'!$H$1:$H1000,'Math Full'!$C$1:$C1000,$A35)</f>
        <v>2</v>
      </c>
      <c r="M35" s="10">
        <f t="shared" si="4"/>
        <v>5.090909091</v>
      </c>
      <c r="N35" s="12">
        <f>countifs(Raw!$C$1:$C1000,14,Raw!$F$1:$F1000,$A35,Raw!$J$1:$J1000,"M")</f>
        <v>11</v>
      </c>
      <c r="O35" s="8">
        <f t="shared" si="5"/>
        <v>0.6875</v>
      </c>
      <c r="P35" s="10">
        <f t="shared" si="6"/>
        <v>15.09090909</v>
      </c>
      <c r="Q35" s="17">
        <f>sumifs('Chemistry Full'!$F$1:$F1000,'Chemistry Full'!$C$1:$C1000,$A35)</f>
        <v>27</v>
      </c>
      <c r="R35" s="17">
        <f>sumifs('Chemistry Full'!$G$1:$G1000,'Chemistry Full'!$C$1:$C1000,$A35)</f>
        <v>3</v>
      </c>
      <c r="S35" s="17">
        <f>sumifs('Chemistry Full'!$H$1:$H1000,'Chemistry Full'!$C$1:$C1000,$A35)</f>
        <v>6</v>
      </c>
      <c r="T35" s="20">
        <f t="shared" si="7"/>
        <v>7.636363636</v>
      </c>
      <c r="U35" s="18">
        <f>countifs(Raw!$C$1:$C1000,14,Raw!$F$1:$F1000,$A35,Raw!$J$1:$J1000,"C")</f>
        <v>16</v>
      </c>
      <c r="V35" s="19">
        <f t="shared" si="8"/>
        <v>0.5925925926</v>
      </c>
      <c r="W35" s="20">
        <f t="shared" si="9"/>
        <v>22.18181818</v>
      </c>
      <c r="X35" s="7">
        <f>sumifs('EarthSpace Full'!$F$1:$F1000,'EarthSpace Full'!$C$1:$C1000,$A35)</f>
        <v>10</v>
      </c>
      <c r="Y35" s="7">
        <f>sumifs('EarthSpace Full'!$G$1:$G1000,'EarthSpace Full'!$C$1:$C1000,$A35)</f>
        <v>20</v>
      </c>
      <c r="Z35" s="7">
        <f>sumifs('EarthSpace Full'!$H$1:$H1000,'EarthSpace Full'!$C$1:$C1000,$A35)</f>
        <v>3</v>
      </c>
      <c r="AA35" s="10">
        <f t="shared" si="10"/>
        <v>2.545454545</v>
      </c>
      <c r="AB35" s="12">
        <f>countifs(Raw!$C$1:$C1000,14,Raw!$F$1:$F1000,$A35,Raw!$J$1:$J1000,"E")</f>
        <v>7</v>
      </c>
      <c r="AC35" s="8">
        <f t="shared" si="11"/>
        <v>0.7</v>
      </c>
      <c r="AD35" s="10">
        <f t="shared" si="12"/>
        <v>8.909090909</v>
      </c>
      <c r="AE35" s="17">
        <f>sumifs('Biology Full'!$F$1:$F1000,'Biology Full'!$C$1:$C1000,$A35)</f>
        <v>31</v>
      </c>
      <c r="AF35" s="17">
        <f>sumifs('Biology Full'!$G$1:$G1000,'Biology Full'!$C$1:$C1000,$A35)</f>
        <v>6</v>
      </c>
      <c r="AG35" s="17">
        <f>sumifs('Biology Full'!$H$1:$H1000,'Biology Full'!$C$1:$C1000,$A35)</f>
        <v>5</v>
      </c>
      <c r="AH35" s="20">
        <f t="shared" si="13"/>
        <v>9.454545455</v>
      </c>
      <c r="AI35" s="18">
        <f>countifs(Raw!$C$1:$C1000,14,Raw!$F$1:$F1000,$A35,Raw!$J$1:$J1000,"B")</f>
        <v>23</v>
      </c>
      <c r="AJ35" s="19">
        <f t="shared" si="14"/>
        <v>0.7419354839</v>
      </c>
      <c r="AK35" s="20">
        <f t="shared" si="15"/>
        <v>30.36363636</v>
      </c>
      <c r="AL35" s="7">
        <f>sumifs('Physics Full'!$F$1:$F1000,'Physics Full'!$C$1:$C1000,$A35)</f>
        <v>23</v>
      </c>
      <c r="AM35" s="7">
        <f>sumifs('Physics Full'!$G$1:$G1000,'Physics Full'!$C$1:$C1000,$A35)</f>
        <v>7</v>
      </c>
      <c r="AN35" s="7">
        <f>sumifs('Physics Full'!$H$1:$H1000,'Physics Full'!$C$1:$C1000,$A35)</f>
        <v>7</v>
      </c>
      <c r="AO35" s="10">
        <f t="shared" si="16"/>
        <v>5.818181818</v>
      </c>
      <c r="AP35" s="12">
        <f>countifs(Raw!$C$1:$C1000,14,Raw!$F$1:$F1000,$A35,Raw!$J$1:$J1000,"P")</f>
        <v>14</v>
      </c>
      <c r="AQ35" s="8">
        <f t="shared" si="17"/>
        <v>0.6086956522</v>
      </c>
      <c r="AR35" s="10">
        <f t="shared" si="18"/>
        <v>18.54545455</v>
      </c>
    </row>
    <row r="36">
      <c r="A36" s="1" t="s">
        <v>279</v>
      </c>
      <c r="B36" s="1">
        <v>5.0</v>
      </c>
      <c r="C36" s="17">
        <f>sumifs('X-Risk Full'!$F$1:$F1000,'X-Risk Full'!$C$1:$C1000,$A36)</f>
        <v>3</v>
      </c>
      <c r="D36" s="17">
        <f>sumifs('X-Risk Full'!$G$1:$G1000,'X-Risk Full'!$C$1:$C1000,$A36)</f>
        <v>5</v>
      </c>
      <c r="E36" s="17">
        <f>sumifs('X-Risk Full'!$H$1:$H1000,'X-Risk Full'!$C$1:$C1000,$A36)</f>
        <v>0</v>
      </c>
      <c r="F36" s="20">
        <f t="shared" si="1"/>
        <v>2.4</v>
      </c>
      <c r="G36" s="18">
        <f>countifs(Raw!$C$1:$C1000,14,Raw!$F$1:$F1000,$A36,Raw!$J$1:$J1000,"X")</f>
        <v>1</v>
      </c>
      <c r="H36" s="19">
        <f t="shared" si="2"/>
        <v>0.3333333333</v>
      </c>
      <c r="I36" s="20">
        <f t="shared" si="3"/>
        <v>4.4</v>
      </c>
      <c r="J36" s="7">
        <f>sumifs('Math Full'!$F$1:$F1000,'Math Full'!$C$1:$C1000,$A36)</f>
        <v>8</v>
      </c>
      <c r="K36" s="7">
        <f>sumifs('Math Full'!$G$1:$G1000,'Math Full'!$C$1:$C1000,$A36)</f>
        <v>4</v>
      </c>
      <c r="L36" s="7">
        <f>sumifs('Math Full'!$H$1:$H1000,'Math Full'!$C$1:$C1000,$A36)</f>
        <v>0</v>
      </c>
      <c r="M36" s="10">
        <f t="shared" si="4"/>
        <v>6.4</v>
      </c>
      <c r="N36" s="12">
        <f>countifs(Raw!$C$1:$C1000,14,Raw!$F$1:$F1000,$A36,Raw!$J$1:$J1000,"M")</f>
        <v>6</v>
      </c>
      <c r="O36" s="8">
        <f t="shared" si="5"/>
        <v>0.75</v>
      </c>
      <c r="P36" s="10">
        <f t="shared" si="6"/>
        <v>18.4</v>
      </c>
      <c r="Q36" s="17">
        <f>sumifs('Chemistry Full'!$F$1:$F1000,'Chemistry Full'!$C$1:$C1000,$A36)</f>
        <v>5</v>
      </c>
      <c r="R36" s="17">
        <f>sumifs('Chemistry Full'!$G$1:$G1000,'Chemistry Full'!$C$1:$C1000,$A36)</f>
        <v>4</v>
      </c>
      <c r="S36" s="17">
        <f>sumifs('Chemistry Full'!$H$1:$H1000,'Chemistry Full'!$C$1:$C1000,$A36)</f>
        <v>0</v>
      </c>
      <c r="T36" s="20">
        <f t="shared" si="7"/>
        <v>4</v>
      </c>
      <c r="U36" s="18">
        <f>countifs(Raw!$C$1:$C1000,14,Raw!$F$1:$F1000,$A36,Raw!$J$1:$J1000,"C")</f>
        <v>0</v>
      </c>
      <c r="V36" s="19">
        <f t="shared" si="8"/>
        <v>0</v>
      </c>
      <c r="W36" s="20">
        <f t="shared" si="9"/>
        <v>4</v>
      </c>
      <c r="X36" s="7">
        <f>sumifs('EarthSpace Full'!$F$1:$F1000,'EarthSpace Full'!$C$1:$C1000,$A36)</f>
        <v>9</v>
      </c>
      <c r="Y36" s="7">
        <f>sumifs('EarthSpace Full'!$G$1:$G1000,'EarthSpace Full'!$C$1:$C1000,$A36)</f>
        <v>4</v>
      </c>
      <c r="Z36" s="7">
        <f>sumifs('EarthSpace Full'!$H$1:$H1000,'EarthSpace Full'!$C$1:$C1000,$A36)</f>
        <v>0</v>
      </c>
      <c r="AA36" s="10">
        <f t="shared" si="10"/>
        <v>7.2</v>
      </c>
      <c r="AB36" s="12">
        <f>countifs(Raw!$C$1:$C1000,14,Raw!$F$1:$F1000,$A36,Raw!$J$1:$J1000,"E")</f>
        <v>2</v>
      </c>
      <c r="AC36" s="8">
        <f t="shared" si="11"/>
        <v>0.2222222222</v>
      </c>
      <c r="AD36" s="10">
        <f t="shared" si="12"/>
        <v>11.2</v>
      </c>
      <c r="AE36" s="17">
        <f>sumifs('Biology Full'!$F$1:$F1000,'Biology Full'!$C$1:$C1000,$A36)</f>
        <v>2</v>
      </c>
      <c r="AF36" s="17">
        <f>sumifs('Biology Full'!$G$1:$G1000,'Biology Full'!$C$1:$C1000,$A36)</f>
        <v>5</v>
      </c>
      <c r="AG36" s="17">
        <f>sumifs('Biology Full'!$H$1:$H1000,'Biology Full'!$C$1:$C1000,$A36)</f>
        <v>0</v>
      </c>
      <c r="AH36" s="20">
        <f t="shared" si="13"/>
        <v>1.6</v>
      </c>
      <c r="AI36" s="18">
        <f>countifs(Raw!$C$1:$C1000,14,Raw!$F$1:$F1000,$A36,Raw!$J$1:$J1000,"B")</f>
        <v>1</v>
      </c>
      <c r="AJ36" s="19">
        <f t="shared" si="14"/>
        <v>0.5</v>
      </c>
      <c r="AK36" s="20">
        <f t="shared" si="15"/>
        <v>3.6</v>
      </c>
      <c r="AL36" s="7">
        <f>sumifs('Physics Full'!$F$1:$F1000,'Physics Full'!$C$1:$C1000,$A36)</f>
        <v>11</v>
      </c>
      <c r="AM36" s="7">
        <f>sumifs('Physics Full'!$G$1:$G1000,'Physics Full'!$C$1:$C1000,$A36)</f>
        <v>2</v>
      </c>
      <c r="AN36" s="7">
        <f>sumifs('Physics Full'!$H$1:$H1000,'Physics Full'!$C$1:$C1000,$A36)</f>
        <v>1</v>
      </c>
      <c r="AO36" s="10">
        <f t="shared" si="16"/>
        <v>8</v>
      </c>
      <c r="AP36" s="12">
        <f>countifs(Raw!$C$1:$C1000,14,Raw!$F$1:$F1000,$A36,Raw!$J$1:$J1000,"P")</f>
        <v>8</v>
      </c>
      <c r="AQ36" s="8">
        <f t="shared" si="17"/>
        <v>0.7272727273</v>
      </c>
      <c r="AR36" s="10">
        <f t="shared" si="18"/>
        <v>24</v>
      </c>
    </row>
    <row r="37">
      <c r="A37" s="1" t="s">
        <v>249</v>
      </c>
      <c r="B37" s="1">
        <v>11.0</v>
      </c>
      <c r="C37" s="17">
        <f>sumifs('X-Risk Full'!$F$1:$F1000,'X-Risk Full'!$C$1:$C1000,$A37)</f>
        <v>19</v>
      </c>
      <c r="D37" s="17">
        <f>sumifs('X-Risk Full'!$G$1:$G1000,'X-Risk Full'!$C$1:$C1000,$A37)</f>
        <v>14</v>
      </c>
      <c r="E37" s="17">
        <f>sumifs('X-Risk Full'!$H$1:$H1000,'X-Risk Full'!$C$1:$C1000,$A37)</f>
        <v>1</v>
      </c>
      <c r="F37" s="20">
        <f t="shared" si="1"/>
        <v>6.545454545</v>
      </c>
      <c r="G37" s="18">
        <f>countifs(Raw!$C$1:$C1000,14,Raw!$F$1:$F1000,$A37,Raw!$J$1:$J1000,"X")</f>
        <v>10</v>
      </c>
      <c r="H37" s="19">
        <f t="shared" si="2"/>
        <v>0.5263157895</v>
      </c>
      <c r="I37" s="20">
        <f t="shared" si="3"/>
        <v>15.63636364</v>
      </c>
      <c r="J37" s="7">
        <f>sumifs('Math Full'!$F$1:$F1000,'Math Full'!$C$1:$C1000,$A37)</f>
        <v>21</v>
      </c>
      <c r="K37" s="7">
        <f>sumifs('Math Full'!$G$1:$G1000,'Math Full'!$C$1:$C1000,$A37)</f>
        <v>16</v>
      </c>
      <c r="L37" s="7">
        <f>sumifs('Math Full'!$H$1:$H1000,'Math Full'!$C$1:$C1000,$A37)</f>
        <v>0</v>
      </c>
      <c r="M37" s="10">
        <f t="shared" si="4"/>
        <v>7.636363636</v>
      </c>
      <c r="N37" s="12">
        <f>countifs(Raw!$C$1:$C1000,14,Raw!$F$1:$F1000,$A37,Raw!$J$1:$J1000,"M")</f>
        <v>12</v>
      </c>
      <c r="O37" s="8">
        <f t="shared" si="5"/>
        <v>0.5714285714</v>
      </c>
      <c r="P37" s="10">
        <f t="shared" si="6"/>
        <v>18.54545455</v>
      </c>
      <c r="Q37" s="17">
        <f>sumifs('Chemistry Full'!$F$1:$F1000,'Chemistry Full'!$C$1:$C1000,$A37)</f>
        <v>29</v>
      </c>
      <c r="R37" s="17">
        <f>sumifs('Chemistry Full'!$G$1:$G1000,'Chemistry Full'!$C$1:$C1000,$A37)</f>
        <v>10</v>
      </c>
      <c r="S37" s="17">
        <f>sumifs('Chemistry Full'!$H$1:$H1000,'Chemistry Full'!$C$1:$C1000,$A37)</f>
        <v>1</v>
      </c>
      <c r="T37" s="20">
        <f t="shared" si="7"/>
        <v>10.18181818</v>
      </c>
      <c r="U37" s="18">
        <f>countifs(Raw!$C$1:$C1000,14,Raw!$F$1:$F1000,$A37,Raw!$J$1:$J1000,"C")</f>
        <v>19</v>
      </c>
      <c r="V37" s="19">
        <f t="shared" si="8"/>
        <v>0.6551724138</v>
      </c>
      <c r="W37" s="20">
        <f t="shared" si="9"/>
        <v>27.45454545</v>
      </c>
      <c r="X37" s="7">
        <f>sumifs('EarthSpace Full'!$F$1:$F1000,'EarthSpace Full'!$C$1:$C1000,$A37)</f>
        <v>15</v>
      </c>
      <c r="Y37" s="7">
        <f>sumifs('EarthSpace Full'!$G$1:$G1000,'EarthSpace Full'!$C$1:$C1000,$A37)</f>
        <v>17</v>
      </c>
      <c r="Z37" s="7">
        <f>sumifs('EarthSpace Full'!$H$1:$H1000,'EarthSpace Full'!$C$1:$C1000,$A37)</f>
        <v>4</v>
      </c>
      <c r="AA37" s="10">
        <f t="shared" si="10"/>
        <v>4</v>
      </c>
      <c r="AB37" s="12">
        <f>countifs(Raw!$C$1:$C1000,14,Raw!$F$1:$F1000,$A37,Raw!$J$1:$J1000,"E")</f>
        <v>8</v>
      </c>
      <c r="AC37" s="8">
        <f t="shared" si="11"/>
        <v>0.5333333333</v>
      </c>
      <c r="AD37" s="10">
        <f t="shared" si="12"/>
        <v>11.27272727</v>
      </c>
      <c r="AE37" s="17">
        <f>sumifs('Biology Full'!$F$1:$F1000,'Biology Full'!$C$1:$C1000,$A37)</f>
        <v>13</v>
      </c>
      <c r="AF37" s="17">
        <f>sumifs('Biology Full'!$G$1:$G1000,'Biology Full'!$C$1:$C1000,$A37)</f>
        <v>13</v>
      </c>
      <c r="AG37" s="17">
        <f>sumifs('Biology Full'!$H$1:$H1000,'Biology Full'!$C$1:$C1000,$A37)</f>
        <v>5</v>
      </c>
      <c r="AH37" s="20">
        <f t="shared" si="13"/>
        <v>2.909090909</v>
      </c>
      <c r="AI37" s="18">
        <f>countifs(Raw!$C$1:$C1000,14,Raw!$F$1:$F1000,$A37,Raw!$J$1:$J1000,"B")</f>
        <v>7</v>
      </c>
      <c r="AJ37" s="19">
        <f t="shared" si="14"/>
        <v>0.5384615385</v>
      </c>
      <c r="AK37" s="20">
        <f t="shared" si="15"/>
        <v>9.272727273</v>
      </c>
      <c r="AL37" s="7">
        <f>sumifs('Physics Full'!$F$1:$F1000,'Physics Full'!$C$1:$C1000,$A37)</f>
        <v>15</v>
      </c>
      <c r="AM37" s="7">
        <f>sumifs('Physics Full'!$G$1:$G1000,'Physics Full'!$C$1:$C1000,$A37)</f>
        <v>17</v>
      </c>
      <c r="AN37" s="7">
        <f>sumifs('Physics Full'!$H$1:$H1000,'Physics Full'!$C$1:$C1000,$A37)</f>
        <v>2</v>
      </c>
      <c r="AO37" s="10">
        <f t="shared" si="16"/>
        <v>4.727272727</v>
      </c>
      <c r="AP37" s="12">
        <f>countifs(Raw!$C$1:$C1000,14,Raw!$F$1:$F1000,$A37,Raw!$J$1:$J1000,"P")</f>
        <v>8</v>
      </c>
      <c r="AQ37" s="8">
        <f t="shared" si="17"/>
        <v>0.5333333333</v>
      </c>
      <c r="AR37" s="10">
        <f t="shared" si="18"/>
        <v>12</v>
      </c>
    </row>
    <row r="38">
      <c r="A38" s="1" t="s">
        <v>280</v>
      </c>
      <c r="B38" s="1">
        <v>5.0</v>
      </c>
      <c r="C38" s="17">
        <f>sumifs('X-Risk Full'!$F$1:$F1000,'X-Risk Full'!$C$1:$C1000,$A38)</f>
        <v>6</v>
      </c>
      <c r="D38" s="17">
        <f>sumifs('X-Risk Full'!$G$1:$G1000,'X-Risk Full'!$C$1:$C1000,$A38)</f>
        <v>3</v>
      </c>
      <c r="E38" s="17">
        <f>sumifs('X-Risk Full'!$H$1:$H1000,'X-Risk Full'!$C$1:$C1000,$A38)</f>
        <v>2</v>
      </c>
      <c r="F38" s="20">
        <f t="shared" si="1"/>
        <v>3.2</v>
      </c>
      <c r="G38" s="18">
        <f>countifs(Raw!$C$1:$C1000,14,Raw!$F$1:$F1000,$A38,Raw!$J$1:$J1000,"X")</f>
        <v>4</v>
      </c>
      <c r="H38" s="19">
        <f t="shared" si="2"/>
        <v>0.6666666667</v>
      </c>
      <c r="I38" s="20">
        <f t="shared" si="3"/>
        <v>11.2</v>
      </c>
      <c r="J38" s="7">
        <f>sumifs('Math Full'!$F$1:$F1000,'Math Full'!$C$1:$C1000,$A38)</f>
        <v>9</v>
      </c>
      <c r="K38" s="7">
        <f>sumifs('Math Full'!$G$1:$G1000,'Math Full'!$C$1:$C1000,$A38)</f>
        <v>5</v>
      </c>
      <c r="L38" s="7">
        <f>sumifs('Math Full'!$H$1:$H1000,'Math Full'!$C$1:$C1000,$A38)</f>
        <v>0</v>
      </c>
      <c r="M38" s="10">
        <f t="shared" si="4"/>
        <v>7.2</v>
      </c>
      <c r="N38" s="12">
        <f>countifs(Raw!$C$1:$C1000,14,Raw!$F$1:$F1000,$A38,Raw!$J$1:$J1000,"M")</f>
        <v>5</v>
      </c>
      <c r="O38" s="8">
        <f t="shared" si="5"/>
        <v>0.5555555556</v>
      </c>
      <c r="P38" s="10">
        <f t="shared" si="6"/>
        <v>17.2</v>
      </c>
      <c r="Q38" s="17">
        <f>sumifs('Chemistry Full'!$F$1:$F1000,'Chemistry Full'!$C$1:$C1000,$A38)</f>
        <v>5</v>
      </c>
      <c r="R38" s="17">
        <f>sumifs('Chemistry Full'!$G$1:$G1000,'Chemistry Full'!$C$1:$C1000,$A38)</f>
        <v>5</v>
      </c>
      <c r="S38" s="17">
        <f>sumifs('Chemistry Full'!$H$1:$H1000,'Chemistry Full'!$C$1:$C1000,$A38)</f>
        <v>3</v>
      </c>
      <c r="T38" s="20">
        <f t="shared" si="7"/>
        <v>1.6</v>
      </c>
      <c r="U38" s="18">
        <f>countifs(Raw!$C$1:$C1000,14,Raw!$F$1:$F1000,$A38,Raw!$J$1:$J1000,"C")</f>
        <v>1</v>
      </c>
      <c r="V38" s="19">
        <f t="shared" si="8"/>
        <v>0.2</v>
      </c>
      <c r="W38" s="20">
        <f t="shared" si="9"/>
        <v>3.6</v>
      </c>
      <c r="X38" s="7">
        <f>sumifs('EarthSpace Full'!$F$1:$F1000,'EarthSpace Full'!$C$1:$C1000,$A38)</f>
        <v>4</v>
      </c>
      <c r="Y38" s="7">
        <f>sumifs('EarthSpace Full'!$G$1:$G1000,'EarthSpace Full'!$C$1:$C1000,$A38)</f>
        <v>7</v>
      </c>
      <c r="Z38" s="7">
        <f>sumifs('EarthSpace Full'!$H$1:$H1000,'EarthSpace Full'!$C$1:$C1000,$A38)</f>
        <v>0</v>
      </c>
      <c r="AA38" s="10">
        <f t="shared" si="10"/>
        <v>3.2</v>
      </c>
      <c r="AB38" s="12">
        <f>countifs(Raw!$C$1:$C1000,14,Raw!$F$1:$F1000,$A38,Raw!$J$1:$J1000,"E")</f>
        <v>1</v>
      </c>
      <c r="AC38" s="8">
        <f t="shared" si="11"/>
        <v>0.25</v>
      </c>
      <c r="AD38" s="10">
        <f t="shared" si="12"/>
        <v>5.2</v>
      </c>
      <c r="AE38" s="17">
        <f>sumifs('Biology Full'!$F$1:$F1000,'Biology Full'!$C$1:$C1000,$A38)</f>
        <v>8</v>
      </c>
      <c r="AF38" s="17">
        <f>sumifs('Biology Full'!$G$1:$G1000,'Biology Full'!$C$1:$C1000,$A38)</f>
        <v>3</v>
      </c>
      <c r="AG38" s="17">
        <f>sumifs('Biology Full'!$H$1:$H1000,'Biology Full'!$C$1:$C1000,$A38)</f>
        <v>3</v>
      </c>
      <c r="AH38" s="20">
        <f t="shared" si="13"/>
        <v>4</v>
      </c>
      <c r="AI38" s="18">
        <f>countifs(Raw!$C$1:$C1000,14,Raw!$F$1:$F1000,$A38,Raw!$J$1:$J1000,"B")</f>
        <v>5</v>
      </c>
      <c r="AJ38" s="19">
        <f t="shared" si="14"/>
        <v>0.625</v>
      </c>
      <c r="AK38" s="20">
        <f t="shared" si="15"/>
        <v>14</v>
      </c>
      <c r="AL38" s="7">
        <f>sumifs('Physics Full'!$F$1:$F1000,'Physics Full'!$C$1:$C1000,$A38)</f>
        <v>5</v>
      </c>
      <c r="AM38" s="7">
        <f>sumifs('Physics Full'!$G$1:$G1000,'Physics Full'!$C$1:$C1000,$A38)</f>
        <v>4</v>
      </c>
      <c r="AN38" s="7">
        <f>sumifs('Physics Full'!$H$1:$H1000,'Physics Full'!$C$1:$C1000,$A38)</f>
        <v>1</v>
      </c>
      <c r="AO38" s="10">
        <f t="shared" si="16"/>
        <v>3.2</v>
      </c>
      <c r="AP38" s="12">
        <f>countifs(Raw!$C$1:$C1000,14,Raw!$F$1:$F1000,$A38,Raw!$J$1:$J1000,"P")</f>
        <v>2</v>
      </c>
      <c r="AQ38" s="8">
        <f t="shared" si="17"/>
        <v>0.4</v>
      </c>
      <c r="AR38" s="10">
        <f t="shared" si="18"/>
        <v>7.2</v>
      </c>
    </row>
    <row r="39">
      <c r="A39" s="1" t="s">
        <v>281</v>
      </c>
      <c r="B39" s="1">
        <v>5.0</v>
      </c>
      <c r="C39" s="17">
        <f>sumifs('X-Risk Full'!$F$1:$F1000,'X-Risk Full'!$C$1:$C1000,$A39)</f>
        <v>7</v>
      </c>
      <c r="D39" s="17">
        <f>sumifs('X-Risk Full'!$G$1:$G1000,'X-Risk Full'!$C$1:$C1000,$A39)</f>
        <v>5</v>
      </c>
      <c r="E39" s="17">
        <f>sumifs('X-Risk Full'!$H$1:$H1000,'X-Risk Full'!$C$1:$C1000,$A39)</f>
        <v>0</v>
      </c>
      <c r="F39" s="20">
        <f t="shared" si="1"/>
        <v>5.6</v>
      </c>
      <c r="G39" s="18">
        <f>countifs(Raw!$C$1:$C1000,14,Raw!$F$1:$F1000,$A39,Raw!$J$1:$J1000,"X")</f>
        <v>5</v>
      </c>
      <c r="H39" s="19">
        <f t="shared" si="2"/>
        <v>0.7142857143</v>
      </c>
      <c r="I39" s="20">
        <f t="shared" si="3"/>
        <v>15.6</v>
      </c>
      <c r="J39" s="7">
        <f>sumifs('Math Full'!$F$1:$F1000,'Math Full'!$C$1:$C1000,$A39)</f>
        <v>8</v>
      </c>
      <c r="K39" s="7">
        <f>sumifs('Math Full'!$G$1:$G1000,'Math Full'!$C$1:$C1000,$A39)</f>
        <v>7</v>
      </c>
      <c r="L39" s="7">
        <f>sumifs('Math Full'!$H$1:$H1000,'Math Full'!$C$1:$C1000,$A39)</f>
        <v>0</v>
      </c>
      <c r="M39" s="10">
        <f t="shared" si="4"/>
        <v>6.4</v>
      </c>
      <c r="N39" s="12">
        <f>countifs(Raw!$C$1:$C1000,14,Raw!$F$1:$F1000,$A39,Raw!$J$1:$J1000,"M")</f>
        <v>5</v>
      </c>
      <c r="O39" s="8">
        <f t="shared" si="5"/>
        <v>0.625</v>
      </c>
      <c r="P39" s="10">
        <f t="shared" si="6"/>
        <v>16.4</v>
      </c>
      <c r="Q39" s="17">
        <f>sumifs('Chemistry Full'!$F$1:$F1000,'Chemistry Full'!$C$1:$C1000,$A39)</f>
        <v>6</v>
      </c>
      <c r="R39" s="17">
        <f>sumifs('Chemistry Full'!$G$1:$G1000,'Chemistry Full'!$C$1:$C1000,$A39)</f>
        <v>5</v>
      </c>
      <c r="S39" s="17">
        <f>sumifs('Chemistry Full'!$H$1:$H1000,'Chemistry Full'!$C$1:$C1000,$A39)</f>
        <v>1</v>
      </c>
      <c r="T39" s="20">
        <f t="shared" si="7"/>
        <v>4</v>
      </c>
      <c r="U39" s="18">
        <f>countifs(Raw!$C$1:$C1000,14,Raw!$F$1:$F1000,$A39,Raw!$J$1:$J1000,"C")</f>
        <v>2</v>
      </c>
      <c r="V39" s="19">
        <f t="shared" si="8"/>
        <v>0.3333333333</v>
      </c>
      <c r="W39" s="20">
        <f t="shared" si="9"/>
        <v>8</v>
      </c>
      <c r="X39" s="7">
        <f>sumifs('EarthSpace Full'!$F$1:$F1000,'EarthSpace Full'!$C$1:$C1000,$A39)</f>
        <v>4</v>
      </c>
      <c r="Y39" s="7">
        <f>sumifs('EarthSpace Full'!$G$1:$G1000,'EarthSpace Full'!$C$1:$C1000,$A39)</f>
        <v>8</v>
      </c>
      <c r="Z39" s="7">
        <f>sumifs('EarthSpace Full'!$H$1:$H1000,'EarthSpace Full'!$C$1:$C1000,$A39)</f>
        <v>1</v>
      </c>
      <c r="AA39" s="10">
        <f t="shared" si="10"/>
        <v>2.4</v>
      </c>
      <c r="AB39" s="12">
        <f>countifs(Raw!$C$1:$C1000,14,Raw!$F$1:$F1000,$A39,Raw!$J$1:$J1000,"E")</f>
        <v>1</v>
      </c>
      <c r="AC39" s="8">
        <f t="shared" si="11"/>
        <v>0.25</v>
      </c>
      <c r="AD39" s="10">
        <f t="shared" si="12"/>
        <v>4.4</v>
      </c>
      <c r="AE39" s="17">
        <f>sumifs('Biology Full'!$F$1:$F1000,'Biology Full'!$C$1:$C1000,$A39)</f>
        <v>2</v>
      </c>
      <c r="AF39" s="17">
        <f>sumifs('Biology Full'!$G$1:$G1000,'Biology Full'!$C$1:$C1000,$A39)</f>
        <v>8</v>
      </c>
      <c r="AG39" s="17">
        <f>sumifs('Biology Full'!$H$1:$H1000,'Biology Full'!$C$1:$C1000,$A39)</f>
        <v>1</v>
      </c>
      <c r="AH39" s="20">
        <f t="shared" si="13"/>
        <v>0.8</v>
      </c>
      <c r="AI39" s="18">
        <f>countifs(Raw!$C$1:$C1000,14,Raw!$F$1:$F1000,$A39,Raw!$J$1:$J1000,"B")</f>
        <v>1</v>
      </c>
      <c r="AJ39" s="19">
        <f t="shared" si="14"/>
        <v>0.5</v>
      </c>
      <c r="AK39" s="20">
        <f t="shared" si="15"/>
        <v>2.8</v>
      </c>
      <c r="AL39" s="7">
        <f>sumifs('Physics Full'!$F$1:$F1000,'Physics Full'!$C$1:$C1000,$A39)</f>
        <v>6</v>
      </c>
      <c r="AM39" s="7">
        <f>sumifs('Physics Full'!$G$1:$G1000,'Physics Full'!$C$1:$C1000,$A39)</f>
        <v>6</v>
      </c>
      <c r="AN39" s="7">
        <f>sumifs('Physics Full'!$H$1:$H1000,'Physics Full'!$C$1:$C1000,$A39)</f>
        <v>0</v>
      </c>
      <c r="AO39" s="10">
        <f t="shared" si="16"/>
        <v>4.8</v>
      </c>
      <c r="AP39" s="12">
        <f>countifs(Raw!$C$1:$C1000,14,Raw!$F$1:$F1000,$A39,Raw!$J$1:$J1000,"P")</f>
        <v>0</v>
      </c>
      <c r="AQ39" s="8">
        <f t="shared" si="17"/>
        <v>0</v>
      </c>
      <c r="AR39" s="10">
        <f t="shared" si="18"/>
        <v>4.8</v>
      </c>
    </row>
    <row r="40">
      <c r="A40" s="1" t="s">
        <v>282</v>
      </c>
      <c r="B40" s="1">
        <v>5.0</v>
      </c>
      <c r="C40" s="17">
        <f>sumifs('X-Risk Full'!$F$1:$F1000,'X-Risk Full'!$C$1:$C1000,$A40)</f>
        <v>6</v>
      </c>
      <c r="D40" s="17">
        <f>sumifs('X-Risk Full'!$G$1:$G1000,'X-Risk Full'!$C$1:$C1000,$A40)</f>
        <v>4</v>
      </c>
      <c r="E40" s="17">
        <f>sumifs('X-Risk Full'!$H$1:$H1000,'X-Risk Full'!$C$1:$C1000,$A40)</f>
        <v>1</v>
      </c>
      <c r="F40" s="20">
        <f t="shared" si="1"/>
        <v>4</v>
      </c>
      <c r="G40" s="18">
        <f>countifs(Raw!$C$1:$C1000,14,Raw!$F$1:$F1000,$A40,Raw!$J$1:$J1000,"X")</f>
        <v>3</v>
      </c>
      <c r="H40" s="19">
        <f t="shared" si="2"/>
        <v>0.5</v>
      </c>
      <c r="I40" s="20">
        <f t="shared" si="3"/>
        <v>10</v>
      </c>
      <c r="J40" s="7">
        <f>sumifs('Math Full'!$F$1:$F1000,'Math Full'!$C$1:$C1000,$A40)</f>
        <v>9</v>
      </c>
      <c r="K40" s="7">
        <f>sumifs('Math Full'!$G$1:$G1000,'Math Full'!$C$1:$C1000,$A40)</f>
        <v>6</v>
      </c>
      <c r="L40" s="7">
        <f>sumifs('Math Full'!$H$1:$H1000,'Math Full'!$C$1:$C1000,$A40)</f>
        <v>2</v>
      </c>
      <c r="M40" s="10">
        <f t="shared" si="4"/>
        <v>5.6</v>
      </c>
      <c r="N40" s="12">
        <f>countifs(Raw!$C$1:$C1000,14,Raw!$F$1:$F1000,$A40,Raw!$J$1:$J1000,"M")</f>
        <v>6</v>
      </c>
      <c r="O40" s="8">
        <f t="shared" si="5"/>
        <v>0.6666666667</v>
      </c>
      <c r="P40" s="10">
        <f t="shared" si="6"/>
        <v>17.6</v>
      </c>
      <c r="Q40" s="17">
        <f>sumifs('Chemistry Full'!$F$1:$F1000,'Chemistry Full'!$C$1:$C1000,$A40)</f>
        <v>4</v>
      </c>
      <c r="R40" s="17">
        <f>sumifs('Chemistry Full'!$G$1:$G1000,'Chemistry Full'!$C$1:$C1000,$A40)</f>
        <v>6</v>
      </c>
      <c r="S40" s="17">
        <f>sumifs('Chemistry Full'!$H$1:$H1000,'Chemistry Full'!$C$1:$C1000,$A40)</f>
        <v>1</v>
      </c>
      <c r="T40" s="20">
        <f t="shared" si="7"/>
        <v>2.4</v>
      </c>
      <c r="U40" s="18">
        <f>countifs(Raw!$C$1:$C1000,14,Raw!$F$1:$F1000,$A40,Raw!$J$1:$J1000,"C")</f>
        <v>1</v>
      </c>
      <c r="V40" s="19">
        <f t="shared" si="8"/>
        <v>0.25</v>
      </c>
      <c r="W40" s="20">
        <f t="shared" si="9"/>
        <v>4.4</v>
      </c>
      <c r="X40" s="7">
        <f>sumifs('EarthSpace Full'!$F$1:$F1000,'EarthSpace Full'!$C$1:$C1000,$A40)</f>
        <v>6</v>
      </c>
      <c r="Y40" s="7">
        <f>sumifs('EarthSpace Full'!$G$1:$G1000,'EarthSpace Full'!$C$1:$C1000,$A40)</f>
        <v>2</v>
      </c>
      <c r="Z40" s="7">
        <f>sumifs('EarthSpace Full'!$H$1:$H1000,'EarthSpace Full'!$C$1:$C1000,$A40)</f>
        <v>1</v>
      </c>
      <c r="AA40" s="10">
        <f t="shared" si="10"/>
        <v>4</v>
      </c>
      <c r="AB40" s="12">
        <f>countifs(Raw!$C$1:$C1000,14,Raw!$F$1:$F1000,$A40,Raw!$J$1:$J1000,"E")</f>
        <v>1</v>
      </c>
      <c r="AC40" s="8">
        <f t="shared" si="11"/>
        <v>0.1666666667</v>
      </c>
      <c r="AD40" s="10">
        <f t="shared" si="12"/>
        <v>6</v>
      </c>
      <c r="AE40" s="17">
        <f>sumifs('Biology Full'!$F$1:$F1000,'Biology Full'!$C$1:$C1000,$A40)</f>
        <v>6</v>
      </c>
      <c r="AF40" s="17">
        <f>sumifs('Biology Full'!$G$1:$G1000,'Biology Full'!$C$1:$C1000,$A40)</f>
        <v>3</v>
      </c>
      <c r="AG40" s="17">
        <f>sumifs('Biology Full'!$H$1:$H1000,'Biology Full'!$C$1:$C1000,$A40)</f>
        <v>1</v>
      </c>
      <c r="AH40" s="20">
        <f t="shared" si="13"/>
        <v>4</v>
      </c>
      <c r="AI40" s="18">
        <f>countifs(Raw!$C$1:$C1000,14,Raw!$F$1:$F1000,$A40,Raw!$J$1:$J1000,"B")</f>
        <v>2</v>
      </c>
      <c r="AJ40" s="19">
        <f t="shared" si="14"/>
        <v>0.3333333333</v>
      </c>
      <c r="AK40" s="20">
        <f t="shared" si="15"/>
        <v>8</v>
      </c>
      <c r="AL40" s="7">
        <f>sumifs('Physics Full'!$F$1:$F1000,'Physics Full'!$C$1:$C1000,$A40)</f>
        <v>4</v>
      </c>
      <c r="AM40" s="7">
        <f>sumifs('Physics Full'!$G$1:$G1000,'Physics Full'!$C$1:$C1000,$A40)</f>
        <v>4</v>
      </c>
      <c r="AN40" s="7">
        <f>sumifs('Physics Full'!$H$1:$H1000,'Physics Full'!$C$1:$C1000,$A40)</f>
        <v>2</v>
      </c>
      <c r="AO40" s="10">
        <f t="shared" si="16"/>
        <v>1.6</v>
      </c>
      <c r="AP40" s="12">
        <f>countifs(Raw!$C$1:$C1000,14,Raw!$F$1:$F1000,$A40,Raw!$J$1:$J1000,"P")</f>
        <v>2</v>
      </c>
      <c r="AQ40" s="8">
        <f t="shared" si="17"/>
        <v>0.5</v>
      </c>
      <c r="AR40" s="10">
        <f t="shared" si="18"/>
        <v>5.6</v>
      </c>
    </row>
    <row r="41">
      <c r="A41" s="1" t="s">
        <v>283</v>
      </c>
      <c r="B41" s="1">
        <v>5.0</v>
      </c>
      <c r="C41" s="17">
        <f>sumifs('X-Risk Full'!$F$1:$F1000,'X-Risk Full'!$C$1:$C1000,$A41)</f>
        <v>7</v>
      </c>
      <c r="D41" s="17">
        <f>sumifs('X-Risk Full'!$G$1:$G1000,'X-Risk Full'!$C$1:$C1000,$A41)</f>
        <v>5</v>
      </c>
      <c r="E41" s="17">
        <f>sumifs('X-Risk Full'!$H$1:$H1000,'X-Risk Full'!$C$1:$C1000,$A41)</f>
        <v>1</v>
      </c>
      <c r="F41" s="20">
        <f t="shared" si="1"/>
        <v>4.8</v>
      </c>
      <c r="G41" s="18">
        <f>countifs(Raw!$C$1:$C1000,14,Raw!$F$1:$F1000,$A41,Raw!$J$1:$J1000,"X")</f>
        <v>5</v>
      </c>
      <c r="H41" s="19">
        <f t="shared" si="2"/>
        <v>0.7142857143</v>
      </c>
      <c r="I41" s="20">
        <f t="shared" si="3"/>
        <v>14.8</v>
      </c>
      <c r="J41" s="7">
        <f>sumifs('Math Full'!$F$1:$F1000,'Math Full'!$C$1:$C1000,$A41)</f>
        <v>3</v>
      </c>
      <c r="K41" s="7">
        <f>sumifs('Math Full'!$G$1:$G1000,'Math Full'!$C$1:$C1000,$A41)</f>
        <v>6</v>
      </c>
      <c r="L41" s="7">
        <f>sumifs('Math Full'!$H$1:$H1000,'Math Full'!$C$1:$C1000,$A41)</f>
        <v>1</v>
      </c>
      <c r="M41" s="10">
        <f t="shared" si="4"/>
        <v>1.6</v>
      </c>
      <c r="N41" s="12">
        <f>countifs(Raw!$C$1:$C1000,14,Raw!$F$1:$F1000,$A41,Raw!$J$1:$J1000,"M")</f>
        <v>1</v>
      </c>
      <c r="O41" s="8">
        <f t="shared" si="5"/>
        <v>0.3333333333</v>
      </c>
      <c r="P41" s="10">
        <f t="shared" si="6"/>
        <v>3.6</v>
      </c>
      <c r="Q41" s="17">
        <f>sumifs('Chemistry Full'!$F$1:$F1000,'Chemistry Full'!$C$1:$C1000,$A41)</f>
        <v>4</v>
      </c>
      <c r="R41" s="17">
        <f>sumifs('Chemistry Full'!$G$1:$G1000,'Chemistry Full'!$C$1:$C1000,$A41)</f>
        <v>5</v>
      </c>
      <c r="S41" s="17">
        <f>sumifs('Chemistry Full'!$H$1:$H1000,'Chemistry Full'!$C$1:$C1000,$A41)</f>
        <v>1</v>
      </c>
      <c r="T41" s="20">
        <f t="shared" si="7"/>
        <v>2.4</v>
      </c>
      <c r="U41" s="18">
        <f>countifs(Raw!$C$1:$C1000,14,Raw!$F$1:$F1000,$A41,Raw!$J$1:$J1000,"C")</f>
        <v>1</v>
      </c>
      <c r="V41" s="19">
        <f t="shared" si="8"/>
        <v>0.25</v>
      </c>
      <c r="W41" s="20">
        <f t="shared" si="9"/>
        <v>4.4</v>
      </c>
      <c r="X41" s="7">
        <f>sumifs('EarthSpace Full'!$F$1:$F1000,'EarthSpace Full'!$C$1:$C1000,$A41)</f>
        <v>8</v>
      </c>
      <c r="Y41" s="7">
        <f>sumifs('EarthSpace Full'!$G$1:$G1000,'EarthSpace Full'!$C$1:$C1000,$A41)</f>
        <v>8</v>
      </c>
      <c r="Z41" s="7">
        <f>sumifs('EarthSpace Full'!$H$1:$H1000,'EarthSpace Full'!$C$1:$C1000,$A41)</f>
        <v>0</v>
      </c>
      <c r="AA41" s="10">
        <f t="shared" si="10"/>
        <v>6.4</v>
      </c>
      <c r="AB41" s="12">
        <f>countifs(Raw!$C$1:$C1000,14,Raw!$F$1:$F1000,$A41,Raw!$J$1:$J1000,"E")</f>
        <v>3</v>
      </c>
      <c r="AC41" s="8">
        <f t="shared" si="11"/>
        <v>0.375</v>
      </c>
      <c r="AD41" s="10">
        <f t="shared" si="12"/>
        <v>12.4</v>
      </c>
      <c r="AE41" s="17">
        <f>sumifs('Biology Full'!$F$1:$F1000,'Biology Full'!$C$1:$C1000,$A41)</f>
        <v>4</v>
      </c>
      <c r="AF41" s="17">
        <f>sumifs('Biology Full'!$G$1:$G1000,'Biology Full'!$C$1:$C1000,$A41)</f>
        <v>3</v>
      </c>
      <c r="AG41" s="17">
        <f>sumifs('Biology Full'!$H$1:$H1000,'Biology Full'!$C$1:$C1000,$A41)</f>
        <v>0</v>
      </c>
      <c r="AH41" s="20">
        <f t="shared" si="13"/>
        <v>3.2</v>
      </c>
      <c r="AI41" s="18">
        <f>countifs(Raw!$C$1:$C1000,14,Raw!$F$1:$F1000,$A41,Raw!$J$1:$J1000,"B")</f>
        <v>3</v>
      </c>
      <c r="AJ41" s="19">
        <f t="shared" si="14"/>
        <v>0.75</v>
      </c>
      <c r="AK41" s="20">
        <f t="shared" si="15"/>
        <v>9.2</v>
      </c>
      <c r="AL41" s="7">
        <f>sumifs('Physics Full'!$F$1:$F1000,'Physics Full'!$C$1:$C1000,$A41)</f>
        <v>5</v>
      </c>
      <c r="AM41" s="7">
        <f>sumifs('Physics Full'!$G$1:$G1000,'Physics Full'!$C$1:$C1000,$A41)</f>
        <v>7</v>
      </c>
      <c r="AN41" s="7">
        <f>sumifs('Physics Full'!$H$1:$H1000,'Physics Full'!$C$1:$C1000,$A41)</f>
        <v>1</v>
      </c>
      <c r="AO41" s="10">
        <f t="shared" si="16"/>
        <v>3.2</v>
      </c>
      <c r="AP41" s="12">
        <f>countifs(Raw!$C$1:$C1000,14,Raw!$F$1:$F1000,$A41,Raw!$J$1:$J1000,"P")</f>
        <v>1</v>
      </c>
      <c r="AQ41" s="8">
        <f t="shared" si="17"/>
        <v>0.2</v>
      </c>
      <c r="AR41" s="10">
        <f t="shared" si="18"/>
        <v>5.2</v>
      </c>
    </row>
    <row r="42">
      <c r="A42" s="1" t="s">
        <v>284</v>
      </c>
      <c r="B42" s="1">
        <v>5.0</v>
      </c>
      <c r="C42" s="17">
        <f>sumifs('X-Risk Full'!$F$1:$F1000,'X-Risk Full'!$C$1:$C1000,$A42)</f>
        <v>7</v>
      </c>
      <c r="D42" s="17">
        <f>sumifs('X-Risk Full'!$G$1:$G1000,'X-Risk Full'!$C$1:$C1000,$A42)</f>
        <v>3</v>
      </c>
      <c r="E42" s="17">
        <f>sumifs('X-Risk Full'!$H$1:$H1000,'X-Risk Full'!$C$1:$C1000,$A42)</f>
        <v>1</v>
      </c>
      <c r="F42" s="20">
        <f t="shared" si="1"/>
        <v>4.8</v>
      </c>
      <c r="G42" s="18">
        <f>countifs(Raw!$C$1:$C1000,14,Raw!$F$1:$F1000,$A42,Raw!$J$1:$J1000,"X")</f>
        <v>3</v>
      </c>
      <c r="H42" s="19">
        <f t="shared" si="2"/>
        <v>0.4285714286</v>
      </c>
      <c r="I42" s="20">
        <f t="shared" si="3"/>
        <v>10.8</v>
      </c>
      <c r="J42" s="7">
        <f>sumifs('Math Full'!$F$1:$F1000,'Math Full'!$C$1:$C1000,$A42)</f>
        <v>5</v>
      </c>
      <c r="K42" s="7">
        <f>sumifs('Math Full'!$G$1:$G1000,'Math Full'!$C$1:$C1000,$A42)</f>
        <v>4</v>
      </c>
      <c r="L42" s="7">
        <f>sumifs('Math Full'!$H$1:$H1000,'Math Full'!$C$1:$C1000,$A42)</f>
        <v>0</v>
      </c>
      <c r="M42" s="10">
        <f t="shared" si="4"/>
        <v>4</v>
      </c>
      <c r="N42" s="12">
        <f>countifs(Raw!$C$1:$C1000,14,Raw!$F$1:$F1000,$A42,Raw!$J$1:$J1000,"M")</f>
        <v>4</v>
      </c>
      <c r="O42" s="8">
        <f t="shared" si="5"/>
        <v>0.8</v>
      </c>
      <c r="P42" s="10">
        <f t="shared" si="6"/>
        <v>12</v>
      </c>
      <c r="Q42" s="17">
        <f>sumifs('Chemistry Full'!$F$1:$F1000,'Chemistry Full'!$C$1:$C1000,$A42)</f>
        <v>3</v>
      </c>
      <c r="R42" s="17">
        <f>sumifs('Chemistry Full'!$G$1:$G1000,'Chemistry Full'!$C$1:$C1000,$A42)</f>
        <v>8</v>
      </c>
      <c r="S42" s="17">
        <f>sumifs('Chemistry Full'!$H$1:$H1000,'Chemistry Full'!$C$1:$C1000,$A42)</f>
        <v>1</v>
      </c>
      <c r="T42" s="20">
        <f t="shared" si="7"/>
        <v>1.6</v>
      </c>
      <c r="U42" s="18">
        <f>countifs(Raw!$C$1:$C1000,14,Raw!$F$1:$F1000,$A42,Raw!$J$1:$J1000,"C")</f>
        <v>0</v>
      </c>
      <c r="V42" s="19">
        <f t="shared" si="8"/>
        <v>0</v>
      </c>
      <c r="W42" s="20">
        <f t="shared" si="9"/>
        <v>1.6</v>
      </c>
      <c r="X42" s="7">
        <f>sumifs('EarthSpace Full'!$F$1:$F1000,'EarthSpace Full'!$C$1:$C1000,$A42)</f>
        <v>3</v>
      </c>
      <c r="Y42" s="7">
        <f>sumifs('EarthSpace Full'!$G$1:$G1000,'EarthSpace Full'!$C$1:$C1000,$A42)</f>
        <v>10</v>
      </c>
      <c r="Z42" s="7">
        <f>sumifs('EarthSpace Full'!$H$1:$H1000,'EarthSpace Full'!$C$1:$C1000,$A42)</f>
        <v>0</v>
      </c>
      <c r="AA42" s="10">
        <f t="shared" si="10"/>
        <v>2.4</v>
      </c>
      <c r="AB42" s="12">
        <f>countifs(Raw!$C$1:$C1000,14,Raw!$F$1:$F1000,$A42,Raw!$J$1:$J1000,"E")</f>
        <v>0</v>
      </c>
      <c r="AC42" s="8">
        <f t="shared" si="11"/>
        <v>0</v>
      </c>
      <c r="AD42" s="10">
        <f t="shared" si="12"/>
        <v>2.4</v>
      </c>
      <c r="AE42" s="17">
        <f>sumifs('Biology Full'!$F$1:$F1000,'Biology Full'!$C$1:$C1000,$A42)</f>
        <v>9</v>
      </c>
      <c r="AF42" s="17">
        <f>sumifs('Biology Full'!$G$1:$G1000,'Biology Full'!$C$1:$C1000,$A42)</f>
        <v>5</v>
      </c>
      <c r="AG42" s="17">
        <f>sumifs('Biology Full'!$H$1:$H1000,'Biology Full'!$C$1:$C1000,$A42)</f>
        <v>0</v>
      </c>
      <c r="AH42" s="20">
        <f t="shared" si="13"/>
        <v>7.2</v>
      </c>
      <c r="AI42" s="18">
        <f>countifs(Raw!$C$1:$C1000,14,Raw!$F$1:$F1000,$A42,Raw!$J$1:$J1000,"B")</f>
        <v>6</v>
      </c>
      <c r="AJ42" s="19">
        <f t="shared" si="14"/>
        <v>0.6666666667</v>
      </c>
      <c r="AK42" s="20">
        <f t="shared" si="15"/>
        <v>19.2</v>
      </c>
      <c r="AL42" s="7">
        <f>sumifs('Physics Full'!$F$1:$F1000,'Physics Full'!$C$1:$C1000,$A42)</f>
        <v>4</v>
      </c>
      <c r="AM42" s="7">
        <f>sumifs('Physics Full'!$G$1:$G1000,'Physics Full'!$C$1:$C1000,$A42)</f>
        <v>12</v>
      </c>
      <c r="AN42" s="7">
        <f>sumifs('Physics Full'!$H$1:$H1000,'Physics Full'!$C$1:$C1000,$A42)</f>
        <v>0</v>
      </c>
      <c r="AO42" s="10">
        <f t="shared" si="16"/>
        <v>3.2</v>
      </c>
      <c r="AP42" s="12">
        <f>countifs(Raw!$C$1:$C1000,14,Raw!$F$1:$F1000,$A42,Raw!$J$1:$J1000,"P")</f>
        <v>0</v>
      </c>
      <c r="AQ42" s="8">
        <f t="shared" si="17"/>
        <v>0</v>
      </c>
      <c r="AR42" s="10">
        <f t="shared" si="18"/>
        <v>3.2</v>
      </c>
    </row>
    <row r="43">
      <c r="A43" s="1" t="s">
        <v>285</v>
      </c>
      <c r="B43" s="1">
        <v>5.0</v>
      </c>
      <c r="C43" s="17">
        <f>sumifs('X-Risk Full'!$F$1:$F1000,'X-Risk Full'!$C$1:$C1000,$A43)</f>
        <v>6</v>
      </c>
      <c r="D43" s="17">
        <f>sumifs('X-Risk Full'!$G$1:$G1000,'X-Risk Full'!$C$1:$C1000,$A43)</f>
        <v>0</v>
      </c>
      <c r="E43" s="17">
        <f>sumifs('X-Risk Full'!$H$1:$H1000,'X-Risk Full'!$C$1:$C1000,$A43)</f>
        <v>4</v>
      </c>
      <c r="F43" s="20">
        <f t="shared" si="1"/>
        <v>1.6</v>
      </c>
      <c r="G43" s="18">
        <f>countifs(Raw!$C$1:$C1000,14,Raw!$F$1:$F1000,$A43,Raw!$J$1:$J1000,"X")</f>
        <v>2</v>
      </c>
      <c r="H43" s="19">
        <f t="shared" si="2"/>
        <v>0.3333333333</v>
      </c>
      <c r="I43" s="20">
        <f t="shared" si="3"/>
        <v>5.6</v>
      </c>
      <c r="J43" s="7">
        <f>sumifs('Math Full'!$F$1:$F1000,'Math Full'!$C$1:$C1000,$A43)</f>
        <v>8</v>
      </c>
      <c r="K43" s="7">
        <f>sumifs('Math Full'!$G$1:$G1000,'Math Full'!$C$1:$C1000,$A43)</f>
        <v>2</v>
      </c>
      <c r="L43" s="7">
        <f>sumifs('Math Full'!$H$1:$H1000,'Math Full'!$C$1:$C1000,$A43)</f>
        <v>1</v>
      </c>
      <c r="M43" s="10">
        <f t="shared" si="4"/>
        <v>5.6</v>
      </c>
      <c r="N43" s="12">
        <f>countifs(Raw!$C$1:$C1000,14,Raw!$F$1:$F1000,$A43,Raw!$J$1:$J1000,"M")</f>
        <v>6</v>
      </c>
      <c r="O43" s="8">
        <f t="shared" si="5"/>
        <v>0.75</v>
      </c>
      <c r="P43" s="10">
        <f t="shared" si="6"/>
        <v>17.6</v>
      </c>
      <c r="Q43" s="17">
        <f>sumifs('Chemistry Full'!$F$1:$F1000,'Chemistry Full'!$C$1:$C1000,$A43)</f>
        <v>4</v>
      </c>
      <c r="R43" s="17">
        <f>sumifs('Chemistry Full'!$G$1:$G1000,'Chemistry Full'!$C$1:$C1000,$A43)</f>
        <v>3</v>
      </c>
      <c r="S43" s="17">
        <f>sumifs('Chemistry Full'!$H$1:$H1000,'Chemistry Full'!$C$1:$C1000,$A43)</f>
        <v>0</v>
      </c>
      <c r="T43" s="20">
        <f t="shared" si="7"/>
        <v>3.2</v>
      </c>
      <c r="U43" s="18">
        <f>countifs(Raw!$C$1:$C1000,14,Raw!$F$1:$F1000,$A43,Raw!$J$1:$J1000,"C")</f>
        <v>2</v>
      </c>
      <c r="V43" s="19">
        <f t="shared" si="8"/>
        <v>0.5</v>
      </c>
      <c r="W43" s="20">
        <f t="shared" si="9"/>
        <v>7.2</v>
      </c>
      <c r="X43" s="7">
        <f>sumifs('EarthSpace Full'!$F$1:$F1000,'EarthSpace Full'!$C$1:$C1000,$A43)</f>
        <v>4</v>
      </c>
      <c r="Y43" s="7">
        <f>sumifs('EarthSpace Full'!$G$1:$G1000,'EarthSpace Full'!$C$1:$C1000,$A43)</f>
        <v>4</v>
      </c>
      <c r="Z43" s="7">
        <f>sumifs('EarthSpace Full'!$H$1:$H1000,'EarthSpace Full'!$C$1:$C1000,$A43)</f>
        <v>0</v>
      </c>
      <c r="AA43" s="10">
        <f t="shared" si="10"/>
        <v>3.2</v>
      </c>
      <c r="AB43" s="12">
        <f>countifs(Raw!$C$1:$C1000,14,Raw!$F$1:$F1000,$A43,Raw!$J$1:$J1000,"E")</f>
        <v>2</v>
      </c>
      <c r="AC43" s="8">
        <f t="shared" si="11"/>
        <v>0.5</v>
      </c>
      <c r="AD43" s="10">
        <f t="shared" si="12"/>
        <v>7.2</v>
      </c>
      <c r="AE43" s="17">
        <f>sumifs('Biology Full'!$F$1:$F1000,'Biology Full'!$C$1:$C1000,$A43)</f>
        <v>2</v>
      </c>
      <c r="AF43" s="17">
        <f>sumifs('Biology Full'!$G$1:$G1000,'Biology Full'!$C$1:$C1000,$A43)</f>
        <v>4</v>
      </c>
      <c r="AG43" s="17">
        <f>sumifs('Biology Full'!$H$1:$H1000,'Biology Full'!$C$1:$C1000,$A43)</f>
        <v>1</v>
      </c>
      <c r="AH43" s="20">
        <f t="shared" si="13"/>
        <v>0.8</v>
      </c>
      <c r="AI43" s="18">
        <f>countifs(Raw!$C$1:$C1000,14,Raw!$F$1:$F1000,$A43,Raw!$J$1:$J1000,"B")</f>
        <v>1</v>
      </c>
      <c r="AJ43" s="19">
        <f t="shared" si="14"/>
        <v>0.5</v>
      </c>
      <c r="AK43" s="20">
        <f t="shared" si="15"/>
        <v>2.8</v>
      </c>
      <c r="AL43" s="7">
        <f>sumifs('Physics Full'!$F$1:$F1000,'Physics Full'!$C$1:$C1000,$A43)</f>
        <v>4</v>
      </c>
      <c r="AM43" s="7">
        <f>sumifs('Physics Full'!$G$1:$G1000,'Physics Full'!$C$1:$C1000,$A43)</f>
        <v>4</v>
      </c>
      <c r="AN43" s="7">
        <f>sumifs('Physics Full'!$H$1:$H1000,'Physics Full'!$C$1:$C1000,$A43)</f>
        <v>1</v>
      </c>
      <c r="AO43" s="10">
        <f t="shared" si="16"/>
        <v>2.4</v>
      </c>
      <c r="AP43" s="12">
        <f>countifs(Raw!$C$1:$C1000,14,Raw!$F$1:$F1000,$A43,Raw!$J$1:$J1000,"P")</f>
        <v>2</v>
      </c>
      <c r="AQ43" s="8">
        <f t="shared" si="17"/>
        <v>0.5</v>
      </c>
      <c r="AR43" s="10">
        <f t="shared" si="18"/>
        <v>6.4</v>
      </c>
    </row>
    <row r="44">
      <c r="A44" s="1" t="s">
        <v>286</v>
      </c>
      <c r="B44" s="1">
        <v>5.0</v>
      </c>
      <c r="C44" s="17">
        <f>sumifs('X-Risk Full'!$F$1:$F1000,'X-Risk Full'!$C$1:$C1000,$A44)</f>
        <v>6</v>
      </c>
      <c r="D44" s="17">
        <f>sumifs('X-Risk Full'!$G$1:$G1000,'X-Risk Full'!$C$1:$C1000,$A44)</f>
        <v>7</v>
      </c>
      <c r="E44" s="17">
        <f>sumifs('X-Risk Full'!$H$1:$H1000,'X-Risk Full'!$C$1:$C1000,$A44)</f>
        <v>0</v>
      </c>
      <c r="F44" s="20">
        <f t="shared" si="1"/>
        <v>4.8</v>
      </c>
      <c r="G44" s="18">
        <f>countifs(Raw!$C$1:$C1000,14,Raw!$F$1:$F1000,$A44,Raw!$J$1:$J1000,"X")</f>
        <v>1</v>
      </c>
      <c r="H44" s="19">
        <f t="shared" si="2"/>
        <v>0.1666666667</v>
      </c>
      <c r="I44" s="20">
        <f t="shared" si="3"/>
        <v>6.8</v>
      </c>
      <c r="J44" s="7">
        <f>sumifs('Math Full'!$F$1:$F1000,'Math Full'!$C$1:$C1000,$A44)</f>
        <v>4</v>
      </c>
      <c r="K44" s="7">
        <f>sumifs('Math Full'!$G$1:$G1000,'Math Full'!$C$1:$C1000,$A44)</f>
        <v>7</v>
      </c>
      <c r="L44" s="7">
        <f>sumifs('Math Full'!$H$1:$H1000,'Math Full'!$C$1:$C1000,$A44)</f>
        <v>1</v>
      </c>
      <c r="M44" s="10">
        <f t="shared" si="4"/>
        <v>2.4</v>
      </c>
      <c r="N44" s="12">
        <f>countifs(Raw!$C$1:$C1000,14,Raw!$F$1:$F1000,$A44,Raw!$J$1:$J1000,"M")</f>
        <v>4</v>
      </c>
      <c r="O44" s="8">
        <f t="shared" si="5"/>
        <v>1</v>
      </c>
      <c r="P44" s="10">
        <f t="shared" si="6"/>
        <v>10.4</v>
      </c>
      <c r="Q44" s="17">
        <f>sumifs('Chemistry Full'!$F$1:$F1000,'Chemistry Full'!$C$1:$C1000,$A44)</f>
        <v>3</v>
      </c>
      <c r="R44" s="17">
        <f>sumifs('Chemistry Full'!$G$1:$G1000,'Chemistry Full'!$C$1:$C1000,$A44)</f>
        <v>5</v>
      </c>
      <c r="S44" s="17">
        <f>sumifs('Chemistry Full'!$H$1:$H1000,'Chemistry Full'!$C$1:$C1000,$A44)</f>
        <v>0</v>
      </c>
      <c r="T44" s="20">
        <f t="shared" si="7"/>
        <v>2.4</v>
      </c>
      <c r="U44" s="18">
        <f>countifs(Raw!$C$1:$C1000,14,Raw!$F$1:$F1000,$A44,Raw!$J$1:$J1000,"C")</f>
        <v>0</v>
      </c>
      <c r="V44" s="19">
        <f t="shared" si="8"/>
        <v>0</v>
      </c>
      <c r="W44" s="20">
        <f t="shared" si="9"/>
        <v>2.4</v>
      </c>
      <c r="X44" s="7">
        <f>sumifs('EarthSpace Full'!$F$1:$F1000,'EarthSpace Full'!$C$1:$C1000,$A44)</f>
        <v>9</v>
      </c>
      <c r="Y44" s="7">
        <f>sumifs('EarthSpace Full'!$G$1:$G1000,'EarthSpace Full'!$C$1:$C1000,$A44)</f>
        <v>1</v>
      </c>
      <c r="Z44" s="7">
        <f>sumifs('EarthSpace Full'!$H$1:$H1000,'EarthSpace Full'!$C$1:$C1000,$A44)</f>
        <v>2</v>
      </c>
      <c r="AA44" s="10">
        <f t="shared" si="10"/>
        <v>5.6</v>
      </c>
      <c r="AB44" s="12">
        <f>countifs(Raw!$C$1:$C1000,14,Raw!$F$1:$F1000,$A44,Raw!$J$1:$J1000,"E")</f>
        <v>4</v>
      </c>
      <c r="AC44" s="8">
        <f t="shared" si="11"/>
        <v>0.4444444444</v>
      </c>
      <c r="AD44" s="10">
        <f t="shared" si="12"/>
        <v>13.6</v>
      </c>
      <c r="AE44" s="17">
        <f>sumifs('Biology Full'!$F$1:$F1000,'Biology Full'!$C$1:$C1000,$A44)</f>
        <v>4</v>
      </c>
      <c r="AF44" s="17">
        <f>sumifs('Biology Full'!$G$1:$G1000,'Biology Full'!$C$1:$C1000,$A44)</f>
        <v>4</v>
      </c>
      <c r="AG44" s="17">
        <f>sumifs('Biology Full'!$H$1:$H1000,'Biology Full'!$C$1:$C1000,$A44)</f>
        <v>0</v>
      </c>
      <c r="AH44" s="20">
        <f t="shared" si="13"/>
        <v>3.2</v>
      </c>
      <c r="AI44" s="18">
        <f>countifs(Raw!$C$1:$C1000,14,Raw!$F$1:$F1000,$A44,Raw!$J$1:$J1000,"B")</f>
        <v>1</v>
      </c>
      <c r="AJ44" s="19">
        <f t="shared" si="14"/>
        <v>0.25</v>
      </c>
      <c r="AK44" s="20">
        <f t="shared" si="15"/>
        <v>5.2</v>
      </c>
      <c r="AL44" s="7">
        <f>sumifs('Physics Full'!$F$1:$F1000,'Physics Full'!$C$1:$C1000,$A44)</f>
        <v>4</v>
      </c>
      <c r="AM44" s="7">
        <f>sumifs('Physics Full'!$G$1:$G1000,'Physics Full'!$C$1:$C1000,$A44)</f>
        <v>4</v>
      </c>
      <c r="AN44" s="7">
        <f>sumifs('Physics Full'!$H$1:$H1000,'Physics Full'!$C$1:$C1000,$A44)</f>
        <v>0</v>
      </c>
      <c r="AO44" s="10">
        <f t="shared" si="16"/>
        <v>3.2</v>
      </c>
      <c r="AP44" s="12">
        <f>countifs(Raw!$C$1:$C1000,14,Raw!$F$1:$F1000,$A44,Raw!$J$1:$J1000,"P")</f>
        <v>2</v>
      </c>
      <c r="AQ44" s="8">
        <f t="shared" si="17"/>
        <v>0.5</v>
      </c>
      <c r="AR44" s="10">
        <f t="shared" si="18"/>
        <v>7.2</v>
      </c>
    </row>
    <row r="45">
      <c r="A45" s="1" t="s">
        <v>287</v>
      </c>
      <c r="B45" s="1">
        <v>5.0</v>
      </c>
      <c r="C45" s="17">
        <f>sumifs('X-Risk Full'!$F$1:$F1000,'X-Risk Full'!$C$1:$C1000,$A45)</f>
        <v>4</v>
      </c>
      <c r="D45" s="17">
        <f>sumifs('X-Risk Full'!$G$1:$G1000,'X-Risk Full'!$C$1:$C1000,$A45)</f>
        <v>4</v>
      </c>
      <c r="E45" s="17">
        <f>sumifs('X-Risk Full'!$H$1:$H1000,'X-Risk Full'!$C$1:$C1000,$A45)</f>
        <v>2</v>
      </c>
      <c r="F45" s="20">
        <f t="shared" si="1"/>
        <v>1.6</v>
      </c>
      <c r="G45" s="18">
        <f>countifs(Raw!$C$1:$C1000,14,Raw!$F$1:$F1000,$A45,Raw!$J$1:$J1000,"X")</f>
        <v>2</v>
      </c>
      <c r="H45" s="19">
        <f t="shared" si="2"/>
        <v>0.5</v>
      </c>
      <c r="I45" s="20">
        <f t="shared" si="3"/>
        <v>5.6</v>
      </c>
      <c r="J45" s="7">
        <f>sumifs('Math Full'!$F$1:$F1000,'Math Full'!$C$1:$C1000,$A45)</f>
        <v>7</v>
      </c>
      <c r="K45" s="7">
        <f>sumifs('Math Full'!$G$1:$G1000,'Math Full'!$C$1:$C1000,$A45)</f>
        <v>5</v>
      </c>
      <c r="L45" s="7">
        <f>sumifs('Math Full'!$H$1:$H1000,'Math Full'!$C$1:$C1000,$A45)</f>
        <v>1</v>
      </c>
      <c r="M45" s="10">
        <f t="shared" si="4"/>
        <v>4.8</v>
      </c>
      <c r="N45" s="12">
        <f>countifs(Raw!$C$1:$C1000,14,Raw!$F$1:$F1000,$A45,Raw!$J$1:$J1000,"M")</f>
        <v>5</v>
      </c>
      <c r="O45" s="8">
        <f t="shared" si="5"/>
        <v>0.7142857143</v>
      </c>
      <c r="P45" s="10">
        <f t="shared" si="6"/>
        <v>14.8</v>
      </c>
      <c r="Q45" s="17">
        <f>sumifs('Chemistry Full'!$F$1:$F1000,'Chemistry Full'!$C$1:$C1000,$A45)</f>
        <v>3</v>
      </c>
      <c r="R45" s="17">
        <f>sumifs('Chemistry Full'!$G$1:$G1000,'Chemistry Full'!$C$1:$C1000,$A45)</f>
        <v>7</v>
      </c>
      <c r="S45" s="17">
        <f>sumifs('Chemistry Full'!$H$1:$H1000,'Chemistry Full'!$C$1:$C1000,$A45)</f>
        <v>0</v>
      </c>
      <c r="T45" s="20">
        <f t="shared" si="7"/>
        <v>2.4</v>
      </c>
      <c r="U45" s="18">
        <f>countifs(Raw!$C$1:$C1000,14,Raw!$F$1:$F1000,$A45,Raw!$J$1:$J1000,"C")</f>
        <v>1</v>
      </c>
      <c r="V45" s="19">
        <f t="shared" si="8"/>
        <v>0.3333333333</v>
      </c>
      <c r="W45" s="20">
        <f t="shared" si="9"/>
        <v>4.4</v>
      </c>
      <c r="X45" s="7">
        <f>sumifs('EarthSpace Full'!$F$1:$F1000,'EarthSpace Full'!$C$1:$C1000,$A45)</f>
        <v>4</v>
      </c>
      <c r="Y45" s="7">
        <f>sumifs('EarthSpace Full'!$G$1:$G1000,'EarthSpace Full'!$C$1:$C1000,$A45)</f>
        <v>7</v>
      </c>
      <c r="Z45" s="7">
        <f>sumifs('EarthSpace Full'!$H$1:$H1000,'EarthSpace Full'!$C$1:$C1000,$A45)</f>
        <v>1</v>
      </c>
      <c r="AA45" s="10">
        <f t="shared" si="10"/>
        <v>2.4</v>
      </c>
      <c r="AB45" s="12">
        <f>countifs(Raw!$C$1:$C1000,14,Raw!$F$1:$F1000,$A45,Raw!$J$1:$J1000,"E")</f>
        <v>1</v>
      </c>
      <c r="AC45" s="8">
        <f t="shared" si="11"/>
        <v>0.25</v>
      </c>
      <c r="AD45" s="10">
        <f t="shared" si="12"/>
        <v>4.4</v>
      </c>
      <c r="AE45" s="17">
        <f>sumifs('Biology Full'!$F$1:$F1000,'Biology Full'!$C$1:$C1000,$A45)</f>
        <v>4</v>
      </c>
      <c r="AF45" s="17">
        <f>sumifs('Biology Full'!$G$1:$G1000,'Biology Full'!$C$1:$C1000,$A45)</f>
        <v>2</v>
      </c>
      <c r="AG45" s="17">
        <f>sumifs('Biology Full'!$H$1:$H1000,'Biology Full'!$C$1:$C1000,$A45)</f>
        <v>5</v>
      </c>
      <c r="AH45" s="20">
        <f t="shared" si="13"/>
        <v>-0.8</v>
      </c>
      <c r="AI45" s="18">
        <f>countifs(Raw!$C$1:$C1000,14,Raw!$F$1:$F1000,$A45,Raw!$J$1:$J1000,"B")</f>
        <v>0</v>
      </c>
      <c r="AJ45" s="19">
        <f t="shared" si="14"/>
        <v>0</v>
      </c>
      <c r="AK45" s="20">
        <f t="shared" si="15"/>
        <v>-0.8</v>
      </c>
      <c r="AL45" s="7">
        <f>sumifs('Physics Full'!$F$1:$F1000,'Physics Full'!$C$1:$C1000,$A45)</f>
        <v>7</v>
      </c>
      <c r="AM45" s="7">
        <f>sumifs('Physics Full'!$G$1:$G1000,'Physics Full'!$C$1:$C1000,$A45)</f>
        <v>3</v>
      </c>
      <c r="AN45" s="7">
        <f>sumifs('Physics Full'!$H$1:$H1000,'Physics Full'!$C$1:$C1000,$A45)</f>
        <v>1</v>
      </c>
      <c r="AO45" s="10">
        <f t="shared" si="16"/>
        <v>4.8</v>
      </c>
      <c r="AP45" s="12">
        <f>countifs(Raw!$C$1:$C1000,14,Raw!$F$1:$F1000,$A45,Raw!$J$1:$J1000,"P")</f>
        <v>4</v>
      </c>
      <c r="AQ45" s="8">
        <f t="shared" si="17"/>
        <v>0.5714285714</v>
      </c>
      <c r="AR45" s="10">
        <f t="shared" si="18"/>
        <v>12.8</v>
      </c>
    </row>
    <row r="46">
      <c r="A46" s="1" t="s">
        <v>288</v>
      </c>
      <c r="B46" s="1">
        <v>5.0</v>
      </c>
      <c r="C46" s="17">
        <f>sumifs('X-Risk Full'!$F$1:$F1000,'X-Risk Full'!$C$1:$C1000,$A46)</f>
        <v>4</v>
      </c>
      <c r="D46" s="17">
        <f>sumifs('X-Risk Full'!$G$1:$G1000,'X-Risk Full'!$C$1:$C1000,$A46)</f>
        <v>3</v>
      </c>
      <c r="E46" s="17">
        <f>sumifs('X-Risk Full'!$H$1:$H1000,'X-Risk Full'!$C$1:$C1000,$A46)</f>
        <v>0</v>
      </c>
      <c r="F46" s="20">
        <f t="shared" si="1"/>
        <v>3.2</v>
      </c>
      <c r="G46" s="18">
        <f>countifs(Raw!$C$1:$C1000,14,Raw!$F$1:$F1000,$A46,Raw!$J$1:$J1000,"X")</f>
        <v>1</v>
      </c>
      <c r="H46" s="19">
        <f t="shared" si="2"/>
        <v>0.25</v>
      </c>
      <c r="I46" s="20">
        <f t="shared" si="3"/>
        <v>5.2</v>
      </c>
      <c r="J46" s="7">
        <f>sumifs('Math Full'!$F$1:$F1000,'Math Full'!$C$1:$C1000,$A46)</f>
        <v>7</v>
      </c>
      <c r="K46" s="7">
        <f>sumifs('Math Full'!$G$1:$G1000,'Math Full'!$C$1:$C1000,$A46)</f>
        <v>2</v>
      </c>
      <c r="L46" s="7">
        <f>sumifs('Math Full'!$H$1:$H1000,'Math Full'!$C$1:$C1000,$A46)</f>
        <v>0</v>
      </c>
      <c r="M46" s="10">
        <f t="shared" si="4"/>
        <v>5.6</v>
      </c>
      <c r="N46" s="12">
        <f>countifs(Raw!$C$1:$C1000,14,Raw!$F$1:$F1000,$A46,Raw!$J$1:$J1000,"M")</f>
        <v>4</v>
      </c>
      <c r="O46" s="8">
        <f t="shared" si="5"/>
        <v>0.5714285714</v>
      </c>
      <c r="P46" s="10">
        <f t="shared" si="6"/>
        <v>13.6</v>
      </c>
      <c r="Q46" s="17">
        <f>sumifs('Chemistry Full'!$F$1:$F1000,'Chemistry Full'!$C$1:$C1000,$A46)</f>
        <v>5</v>
      </c>
      <c r="R46" s="17">
        <f>sumifs('Chemistry Full'!$G$1:$G1000,'Chemistry Full'!$C$1:$C1000,$A46)</f>
        <v>4</v>
      </c>
      <c r="S46" s="17">
        <f>sumifs('Chemistry Full'!$H$1:$H1000,'Chemistry Full'!$C$1:$C1000,$A46)</f>
        <v>0</v>
      </c>
      <c r="T46" s="20">
        <f t="shared" si="7"/>
        <v>4</v>
      </c>
      <c r="U46" s="18">
        <f>countifs(Raw!$C$1:$C1000,14,Raw!$F$1:$F1000,$A46,Raw!$J$1:$J1000,"C")</f>
        <v>1</v>
      </c>
      <c r="V46" s="19">
        <f t="shared" si="8"/>
        <v>0.2</v>
      </c>
      <c r="W46" s="20">
        <f t="shared" si="9"/>
        <v>6</v>
      </c>
      <c r="X46" s="7">
        <f>sumifs('EarthSpace Full'!$F$1:$F1000,'EarthSpace Full'!$C$1:$C1000,$A46)</f>
        <v>6</v>
      </c>
      <c r="Y46" s="7">
        <f>sumifs('EarthSpace Full'!$G$1:$G1000,'EarthSpace Full'!$C$1:$C1000,$A46)</f>
        <v>1</v>
      </c>
      <c r="Z46" s="7">
        <f>sumifs('EarthSpace Full'!$H$1:$H1000,'EarthSpace Full'!$C$1:$C1000,$A46)</f>
        <v>4</v>
      </c>
      <c r="AA46" s="10">
        <f t="shared" si="10"/>
        <v>1.6</v>
      </c>
      <c r="AB46" s="12">
        <f>countifs(Raw!$C$1:$C1000,14,Raw!$F$1:$F1000,$A46,Raw!$J$1:$J1000,"E")</f>
        <v>1</v>
      </c>
      <c r="AC46" s="8">
        <f t="shared" si="11"/>
        <v>0.1666666667</v>
      </c>
      <c r="AD46" s="10">
        <f t="shared" si="12"/>
        <v>3.6</v>
      </c>
      <c r="AE46" s="17">
        <f>sumifs('Biology Full'!$F$1:$F1000,'Biology Full'!$C$1:$C1000,$A46)</f>
        <v>1</v>
      </c>
      <c r="AF46" s="17">
        <f>sumifs('Biology Full'!$G$1:$G1000,'Biology Full'!$C$1:$C1000,$A46)</f>
        <v>6</v>
      </c>
      <c r="AG46" s="17">
        <f>sumifs('Biology Full'!$H$1:$H1000,'Biology Full'!$C$1:$C1000,$A46)</f>
        <v>0</v>
      </c>
      <c r="AH46" s="20">
        <f t="shared" si="13"/>
        <v>0.8</v>
      </c>
      <c r="AI46" s="18">
        <f>countifs(Raw!$C$1:$C1000,14,Raw!$F$1:$F1000,$A46,Raw!$J$1:$J1000,"B")</f>
        <v>0</v>
      </c>
      <c r="AJ46" s="19">
        <f t="shared" si="14"/>
        <v>0</v>
      </c>
      <c r="AK46" s="20">
        <f t="shared" si="15"/>
        <v>0.8</v>
      </c>
      <c r="AL46" s="7">
        <f>sumifs('Physics Full'!$F$1:$F1000,'Physics Full'!$C$1:$C1000,$A46)</f>
        <v>5</v>
      </c>
      <c r="AM46" s="7">
        <f>sumifs('Physics Full'!$G$1:$G1000,'Physics Full'!$C$1:$C1000,$A46)</f>
        <v>5</v>
      </c>
      <c r="AN46" s="7">
        <f>sumifs('Physics Full'!$H$1:$H1000,'Physics Full'!$C$1:$C1000,$A46)</f>
        <v>0</v>
      </c>
      <c r="AO46" s="10">
        <f t="shared" si="16"/>
        <v>4</v>
      </c>
      <c r="AP46" s="12">
        <f>countifs(Raw!$C$1:$C1000,14,Raw!$F$1:$F1000,$A46,Raw!$J$1:$J1000,"P")</f>
        <v>2</v>
      </c>
      <c r="AQ46" s="8">
        <f t="shared" si="17"/>
        <v>0.4</v>
      </c>
      <c r="AR46" s="10">
        <f t="shared" si="18"/>
        <v>8</v>
      </c>
    </row>
    <row r="47">
      <c r="A47" s="1" t="s">
        <v>289</v>
      </c>
      <c r="B47" s="1">
        <v>5.0</v>
      </c>
      <c r="C47" s="17">
        <f>sumifs('X-Risk Full'!$F$1:$F1000,'X-Risk Full'!$C$1:$C1000,$A47)</f>
        <v>5</v>
      </c>
      <c r="D47" s="17">
        <f>sumifs('X-Risk Full'!$G$1:$G1000,'X-Risk Full'!$C$1:$C1000,$A47)</f>
        <v>6</v>
      </c>
      <c r="E47" s="17">
        <f>sumifs('X-Risk Full'!$H$1:$H1000,'X-Risk Full'!$C$1:$C1000,$A47)</f>
        <v>1</v>
      </c>
      <c r="F47" s="20">
        <f t="shared" si="1"/>
        <v>3.2</v>
      </c>
      <c r="G47" s="18">
        <f>countifs(Raw!$C$1:$C1000,14,Raw!$F$1:$F1000,$A47,Raw!$J$1:$J1000,"X")</f>
        <v>2</v>
      </c>
      <c r="H47" s="19">
        <f t="shared" si="2"/>
        <v>0.4</v>
      </c>
      <c r="I47" s="20">
        <f t="shared" si="3"/>
        <v>7.2</v>
      </c>
      <c r="J47" s="7">
        <f>sumifs('Math Full'!$F$1:$F1000,'Math Full'!$C$1:$C1000,$A47)</f>
        <v>3</v>
      </c>
      <c r="K47" s="7">
        <f>sumifs('Math Full'!$G$1:$G1000,'Math Full'!$C$1:$C1000,$A47)</f>
        <v>5</v>
      </c>
      <c r="L47" s="7">
        <f>sumifs('Math Full'!$H$1:$H1000,'Math Full'!$C$1:$C1000,$A47)</f>
        <v>0</v>
      </c>
      <c r="M47" s="10">
        <f t="shared" si="4"/>
        <v>2.4</v>
      </c>
      <c r="N47" s="12">
        <f>countifs(Raw!$C$1:$C1000,14,Raw!$F$1:$F1000,$A47,Raw!$J$1:$J1000,"M")</f>
        <v>0</v>
      </c>
      <c r="O47" s="8">
        <f t="shared" si="5"/>
        <v>0</v>
      </c>
      <c r="P47" s="10">
        <f t="shared" si="6"/>
        <v>2.4</v>
      </c>
      <c r="Q47" s="17">
        <f>sumifs('Chemistry Full'!$F$1:$F1000,'Chemistry Full'!$C$1:$C1000,$A47)</f>
        <v>2</v>
      </c>
      <c r="R47" s="17">
        <f>sumifs('Chemistry Full'!$G$1:$G1000,'Chemistry Full'!$C$1:$C1000,$A47)</f>
        <v>3</v>
      </c>
      <c r="S47" s="17">
        <f>sumifs('Chemistry Full'!$H$1:$H1000,'Chemistry Full'!$C$1:$C1000,$A47)</f>
        <v>0</v>
      </c>
      <c r="T47" s="20">
        <f t="shared" si="7"/>
        <v>1.6</v>
      </c>
      <c r="U47" s="18">
        <f>countifs(Raw!$C$1:$C1000,14,Raw!$F$1:$F1000,$A47,Raw!$J$1:$J1000,"C")</f>
        <v>0</v>
      </c>
      <c r="V47" s="19">
        <f t="shared" si="8"/>
        <v>0</v>
      </c>
      <c r="W47" s="20">
        <f t="shared" si="9"/>
        <v>1.6</v>
      </c>
      <c r="X47" s="7">
        <f>sumifs('EarthSpace Full'!$F$1:$F1000,'EarthSpace Full'!$C$1:$C1000,$A47)</f>
        <v>2</v>
      </c>
      <c r="Y47" s="7">
        <f>sumifs('EarthSpace Full'!$G$1:$G1000,'EarthSpace Full'!$C$1:$C1000,$A47)</f>
        <v>10</v>
      </c>
      <c r="Z47" s="7">
        <f>sumifs('EarthSpace Full'!$H$1:$H1000,'EarthSpace Full'!$C$1:$C1000,$A47)</f>
        <v>0</v>
      </c>
      <c r="AA47" s="10">
        <f t="shared" si="10"/>
        <v>1.6</v>
      </c>
      <c r="AB47" s="12">
        <f>countifs(Raw!$C$1:$C1000,14,Raw!$F$1:$F1000,$A47,Raw!$J$1:$J1000,"E")</f>
        <v>1</v>
      </c>
      <c r="AC47" s="8">
        <f t="shared" si="11"/>
        <v>0.5</v>
      </c>
      <c r="AD47" s="10">
        <f t="shared" si="12"/>
        <v>3.6</v>
      </c>
      <c r="AE47" s="17">
        <f>sumifs('Biology Full'!$F$1:$F1000,'Biology Full'!$C$1:$C1000,$A47)</f>
        <v>3</v>
      </c>
      <c r="AF47" s="17">
        <f>sumifs('Biology Full'!$G$1:$G1000,'Biology Full'!$C$1:$C1000,$A47)</f>
        <v>4</v>
      </c>
      <c r="AG47" s="17">
        <f>sumifs('Biology Full'!$H$1:$H1000,'Biology Full'!$C$1:$C1000,$A47)</f>
        <v>1</v>
      </c>
      <c r="AH47" s="20">
        <f t="shared" si="13"/>
        <v>1.6</v>
      </c>
      <c r="AI47" s="18">
        <f>countifs(Raw!$C$1:$C1000,14,Raw!$F$1:$F1000,$A47,Raw!$J$1:$J1000,"B")</f>
        <v>1</v>
      </c>
      <c r="AJ47" s="19">
        <f t="shared" si="14"/>
        <v>0.3333333333</v>
      </c>
      <c r="AK47" s="20">
        <f t="shared" si="15"/>
        <v>3.6</v>
      </c>
      <c r="AL47" s="7">
        <f>sumifs('Physics Full'!$F$1:$F1000,'Physics Full'!$C$1:$C1000,$A47)</f>
        <v>3</v>
      </c>
      <c r="AM47" s="7">
        <f>sumifs('Physics Full'!$G$1:$G1000,'Physics Full'!$C$1:$C1000,$A47)</f>
        <v>2</v>
      </c>
      <c r="AN47" s="7">
        <f>sumifs('Physics Full'!$H$1:$H1000,'Physics Full'!$C$1:$C1000,$A47)</f>
        <v>0</v>
      </c>
      <c r="AO47" s="10">
        <f t="shared" si="16"/>
        <v>2.4</v>
      </c>
      <c r="AP47" s="12">
        <f>countifs(Raw!$C$1:$C1000,14,Raw!$F$1:$F1000,$A47,Raw!$J$1:$J1000,"P")</f>
        <v>0</v>
      </c>
      <c r="AQ47" s="8">
        <f t="shared" si="17"/>
        <v>0</v>
      </c>
      <c r="AR47" s="10">
        <f t="shared" si="18"/>
        <v>2.4</v>
      </c>
    </row>
    <row r="48">
      <c r="A48" s="1" t="s">
        <v>290</v>
      </c>
      <c r="B48" s="1">
        <v>5.0</v>
      </c>
      <c r="C48" s="17">
        <f>sumifs('X-Risk Full'!$F$1:$F1000,'X-Risk Full'!$C$1:$C1000,$A48)</f>
        <v>1</v>
      </c>
      <c r="D48" s="17">
        <f>sumifs('X-Risk Full'!$G$1:$G1000,'X-Risk Full'!$C$1:$C1000,$A48)</f>
        <v>0</v>
      </c>
      <c r="E48" s="17">
        <f>sumifs('X-Risk Full'!$H$1:$H1000,'X-Risk Full'!$C$1:$C1000,$A48)</f>
        <v>0</v>
      </c>
      <c r="F48" s="20">
        <f t="shared" si="1"/>
        <v>0.8</v>
      </c>
      <c r="G48" s="18">
        <f>countifs(Raw!$C$1:$C1000,14,Raw!$F$1:$F1000,$A48,Raw!$J$1:$J1000,"X")</f>
        <v>0</v>
      </c>
      <c r="H48" s="19">
        <f t="shared" si="2"/>
        <v>0</v>
      </c>
      <c r="I48" s="20">
        <f t="shared" si="3"/>
        <v>0.8</v>
      </c>
      <c r="J48" s="7">
        <f>sumifs('Math Full'!$F$1:$F1000,'Math Full'!$C$1:$C1000,$A48)</f>
        <v>0</v>
      </c>
      <c r="K48" s="7">
        <f>sumifs('Math Full'!$G$1:$G1000,'Math Full'!$C$1:$C1000,$A48)</f>
        <v>1</v>
      </c>
      <c r="L48" s="7">
        <f>sumifs('Math Full'!$H$1:$H1000,'Math Full'!$C$1:$C1000,$A48)</f>
        <v>0</v>
      </c>
      <c r="M48" s="10">
        <f t="shared" si="4"/>
        <v>0</v>
      </c>
      <c r="N48" s="12">
        <f>countifs(Raw!$C$1:$C1000,14,Raw!$F$1:$F1000,$A48,Raw!$J$1:$J1000,"M")</f>
        <v>0</v>
      </c>
      <c r="O48" s="2">
        <v>0.0</v>
      </c>
      <c r="P48" s="10">
        <f t="shared" si="6"/>
        <v>0</v>
      </c>
      <c r="Q48" s="17">
        <f>sumifs('Chemistry Full'!$F$1:$F1000,'Chemistry Full'!$C$1:$C1000,$A48)</f>
        <v>2</v>
      </c>
      <c r="R48" s="17">
        <f>sumifs('Chemistry Full'!$G$1:$G1000,'Chemistry Full'!$C$1:$C1000,$A48)</f>
        <v>0</v>
      </c>
      <c r="S48" s="17">
        <f>sumifs('Chemistry Full'!$H$1:$H1000,'Chemistry Full'!$C$1:$C1000,$A48)</f>
        <v>0</v>
      </c>
      <c r="T48" s="20">
        <f t="shared" si="7"/>
        <v>1.6</v>
      </c>
      <c r="U48" s="18">
        <f>countifs(Raw!$C$1:$C1000,14,Raw!$F$1:$F1000,$A48,Raw!$J$1:$J1000,"C")</f>
        <v>0</v>
      </c>
      <c r="V48" s="19">
        <f t="shared" si="8"/>
        <v>0</v>
      </c>
      <c r="W48" s="20">
        <f t="shared" si="9"/>
        <v>1.6</v>
      </c>
      <c r="X48" s="7">
        <f>sumifs('EarthSpace Full'!$F$1:$F1000,'EarthSpace Full'!$C$1:$C1000,$A48)</f>
        <v>0</v>
      </c>
      <c r="Y48" s="7">
        <f>sumifs('EarthSpace Full'!$G$1:$G1000,'EarthSpace Full'!$C$1:$C1000,$A48)</f>
        <v>2</v>
      </c>
      <c r="Z48" s="7">
        <f>sumifs('EarthSpace Full'!$H$1:$H1000,'EarthSpace Full'!$C$1:$C1000,$A48)</f>
        <v>0</v>
      </c>
      <c r="AA48" s="10">
        <f t="shared" si="10"/>
        <v>0</v>
      </c>
      <c r="AB48" s="12">
        <f>countifs(Raw!$C$1:$C1000,14,Raw!$F$1:$F1000,$A48,Raw!$J$1:$J1000,"E")</f>
        <v>0</v>
      </c>
      <c r="AC48" s="2">
        <v>0.0</v>
      </c>
      <c r="AD48" s="10">
        <f t="shared" si="12"/>
        <v>0</v>
      </c>
      <c r="AE48" s="17">
        <f>sumifs('Biology Full'!$F$1:$F1000,'Biology Full'!$C$1:$C1000,$A48)</f>
        <v>3</v>
      </c>
      <c r="AF48" s="17">
        <f>sumifs('Biology Full'!$G$1:$G1000,'Biology Full'!$C$1:$C1000,$A48)</f>
        <v>0</v>
      </c>
      <c r="AG48" s="17">
        <f>sumifs('Biology Full'!$H$1:$H1000,'Biology Full'!$C$1:$C1000,$A48)</f>
        <v>0</v>
      </c>
      <c r="AH48" s="20">
        <f t="shared" si="13"/>
        <v>2.4</v>
      </c>
      <c r="AI48" s="18">
        <f>countifs(Raw!$C$1:$C1000,14,Raw!$F$1:$F1000,$A48,Raw!$J$1:$J1000,"B")</f>
        <v>3</v>
      </c>
      <c r="AJ48" s="19">
        <f t="shared" si="14"/>
        <v>1</v>
      </c>
      <c r="AK48" s="20">
        <f t="shared" si="15"/>
        <v>8.4</v>
      </c>
      <c r="AL48" s="7">
        <f>sumifs('Physics Full'!$F$1:$F1000,'Physics Full'!$C$1:$C1000,$A48)</f>
        <v>0</v>
      </c>
      <c r="AM48" s="7">
        <f>sumifs('Physics Full'!$G$1:$G1000,'Physics Full'!$C$1:$C1000,$A48)</f>
        <v>3</v>
      </c>
      <c r="AN48" s="7">
        <f>sumifs('Physics Full'!$H$1:$H1000,'Physics Full'!$C$1:$C1000,$A48)</f>
        <v>0</v>
      </c>
      <c r="AO48" s="10">
        <f t="shared" si="16"/>
        <v>0</v>
      </c>
      <c r="AP48" s="12">
        <f>countifs(Raw!$C$1:$C1000,14,Raw!$F$1:$F1000,$A48,Raw!$J$1:$J1000,"P")</f>
        <v>0</v>
      </c>
      <c r="AQ48" s="2">
        <v>0.0</v>
      </c>
      <c r="AR48" s="10">
        <f t="shared" si="18"/>
        <v>0</v>
      </c>
    </row>
    <row r="49">
      <c r="C49" s="17"/>
      <c r="D49" s="17"/>
      <c r="E49" s="17"/>
      <c r="F49" s="17"/>
      <c r="G49" s="17"/>
      <c r="H49" s="17"/>
      <c r="I49" s="17"/>
      <c r="Q49" s="17"/>
      <c r="R49" s="17"/>
      <c r="S49" s="17"/>
      <c r="T49" s="17"/>
      <c r="U49" s="17"/>
      <c r="V49" s="17"/>
      <c r="W49" s="17"/>
      <c r="AE49" s="17"/>
      <c r="AF49" s="17"/>
      <c r="AG49" s="17"/>
      <c r="AH49" s="17"/>
      <c r="AI49" s="17"/>
      <c r="AJ49" s="17"/>
      <c r="AK49" s="17"/>
    </row>
    <row r="50">
      <c r="C50" s="17"/>
      <c r="D50" s="17"/>
      <c r="E50" s="17"/>
      <c r="F50" s="17"/>
      <c r="G50" s="17"/>
      <c r="H50" s="17"/>
      <c r="I50" s="17"/>
      <c r="Q50" s="17"/>
      <c r="R50" s="17"/>
      <c r="S50" s="17"/>
      <c r="T50" s="17"/>
      <c r="U50" s="17"/>
      <c r="V50" s="17"/>
      <c r="W50" s="17"/>
      <c r="AE50" s="17"/>
      <c r="AF50" s="17"/>
      <c r="AG50" s="17"/>
      <c r="AH50" s="17"/>
      <c r="AI50" s="17"/>
      <c r="AJ50" s="17"/>
      <c r="AK50" s="17"/>
    </row>
    <row r="51">
      <c r="C51" s="17"/>
      <c r="D51" s="17"/>
      <c r="E51" s="17"/>
      <c r="F51" s="17"/>
      <c r="G51" s="17"/>
      <c r="H51" s="17"/>
      <c r="I51" s="17"/>
      <c r="Q51" s="17"/>
      <c r="R51" s="17"/>
      <c r="S51" s="17"/>
      <c r="T51" s="17"/>
      <c r="U51" s="17"/>
      <c r="V51" s="17"/>
      <c r="W51" s="17"/>
      <c r="AE51" s="17"/>
      <c r="AF51" s="17"/>
      <c r="AG51" s="17"/>
      <c r="AH51" s="17"/>
      <c r="AI51" s="17"/>
      <c r="AJ51" s="17"/>
      <c r="AK51" s="17"/>
    </row>
    <row r="52">
      <c r="C52" s="17"/>
      <c r="D52" s="17"/>
      <c r="E52" s="17"/>
      <c r="F52" s="17"/>
      <c r="G52" s="17"/>
      <c r="H52" s="17"/>
      <c r="I52" s="17"/>
      <c r="Q52" s="17"/>
      <c r="R52" s="17"/>
      <c r="S52" s="17"/>
      <c r="T52" s="17"/>
      <c r="U52" s="17"/>
      <c r="V52" s="17"/>
      <c r="W52" s="17"/>
      <c r="AE52" s="17"/>
      <c r="AF52" s="17"/>
      <c r="AG52" s="17"/>
      <c r="AH52" s="17"/>
      <c r="AI52" s="17"/>
      <c r="AJ52" s="17"/>
      <c r="AK52" s="17"/>
    </row>
    <row r="53">
      <c r="C53" s="17"/>
      <c r="D53" s="17"/>
      <c r="E53" s="17"/>
      <c r="F53" s="17"/>
      <c r="G53" s="17"/>
      <c r="H53" s="17"/>
      <c r="I53" s="17"/>
      <c r="Q53" s="17"/>
      <c r="R53" s="17"/>
      <c r="S53" s="17"/>
      <c r="T53" s="17"/>
      <c r="U53" s="17"/>
      <c r="V53" s="17"/>
      <c r="W53" s="17"/>
      <c r="AE53" s="17"/>
      <c r="AF53" s="17"/>
      <c r="AG53" s="17"/>
      <c r="AH53" s="17"/>
      <c r="AI53" s="17"/>
      <c r="AJ53" s="17"/>
      <c r="AK53" s="17"/>
    </row>
    <row r="54">
      <c r="C54" s="17"/>
      <c r="D54" s="17"/>
      <c r="E54" s="17"/>
      <c r="F54" s="17"/>
      <c r="G54" s="17"/>
      <c r="H54" s="17"/>
      <c r="I54" s="17"/>
      <c r="Q54" s="17"/>
      <c r="R54" s="17"/>
      <c r="S54" s="17"/>
      <c r="T54" s="17"/>
      <c r="U54" s="17"/>
      <c r="V54" s="17"/>
      <c r="W54" s="17"/>
      <c r="AE54" s="17"/>
      <c r="AF54" s="17"/>
      <c r="AG54" s="17"/>
      <c r="AH54" s="17"/>
      <c r="AI54" s="17"/>
      <c r="AJ54" s="17"/>
      <c r="AK54" s="17"/>
    </row>
    <row r="55">
      <c r="C55" s="17"/>
      <c r="D55" s="17"/>
      <c r="E55" s="17"/>
      <c r="F55" s="17"/>
      <c r="G55" s="17"/>
      <c r="H55" s="17"/>
      <c r="I55" s="17"/>
      <c r="Q55" s="17"/>
      <c r="R55" s="17"/>
      <c r="S55" s="17"/>
      <c r="T55" s="17"/>
      <c r="U55" s="17"/>
      <c r="V55" s="17"/>
      <c r="W55" s="17"/>
      <c r="AE55" s="17"/>
      <c r="AF55" s="17"/>
      <c r="AG55" s="17"/>
      <c r="AH55" s="17"/>
      <c r="AI55" s="17"/>
      <c r="AJ55" s="17"/>
      <c r="AK55" s="17"/>
    </row>
    <row r="56">
      <c r="C56" s="17"/>
      <c r="D56" s="17"/>
      <c r="E56" s="17"/>
      <c r="F56" s="17"/>
      <c r="G56" s="17"/>
      <c r="H56" s="17"/>
      <c r="I56" s="17"/>
      <c r="Q56" s="17"/>
      <c r="R56" s="17"/>
      <c r="S56" s="17"/>
      <c r="T56" s="17"/>
      <c r="U56" s="17"/>
      <c r="V56" s="17"/>
      <c r="W56" s="17"/>
      <c r="AE56" s="17"/>
      <c r="AF56" s="17"/>
      <c r="AG56" s="17"/>
      <c r="AH56" s="17"/>
      <c r="AI56" s="17"/>
      <c r="AJ56" s="17"/>
      <c r="AK56" s="17"/>
    </row>
    <row r="57">
      <c r="C57" s="17"/>
      <c r="D57" s="17"/>
      <c r="E57" s="17"/>
      <c r="F57" s="17"/>
      <c r="G57" s="17"/>
      <c r="H57" s="17"/>
      <c r="I57" s="17"/>
      <c r="Q57" s="17"/>
      <c r="R57" s="17"/>
      <c r="S57" s="17"/>
      <c r="T57" s="17"/>
      <c r="U57" s="17"/>
      <c r="V57" s="17"/>
      <c r="W57" s="17"/>
      <c r="AE57" s="17"/>
      <c r="AF57" s="17"/>
      <c r="AG57" s="17"/>
      <c r="AH57" s="17"/>
      <c r="AI57" s="17"/>
      <c r="AJ57" s="17"/>
      <c r="AK57" s="17"/>
    </row>
    <row r="58">
      <c r="C58" s="17"/>
      <c r="D58" s="17"/>
      <c r="E58" s="17"/>
      <c r="F58" s="17"/>
      <c r="G58" s="17"/>
      <c r="H58" s="17"/>
      <c r="I58" s="17"/>
      <c r="Q58" s="17"/>
      <c r="R58" s="17"/>
      <c r="S58" s="17"/>
      <c r="T58" s="17"/>
      <c r="U58" s="17"/>
      <c r="V58" s="17"/>
      <c r="W58" s="17"/>
      <c r="AE58" s="17"/>
      <c r="AF58" s="17"/>
      <c r="AG58" s="17"/>
      <c r="AH58" s="17"/>
      <c r="AI58" s="17"/>
      <c r="AJ58" s="17"/>
      <c r="AK58" s="17"/>
    </row>
    <row r="59">
      <c r="C59" s="17"/>
      <c r="D59" s="17"/>
      <c r="E59" s="17"/>
      <c r="F59" s="17"/>
      <c r="G59" s="17"/>
      <c r="H59" s="17"/>
      <c r="I59" s="17"/>
      <c r="Q59" s="17"/>
      <c r="R59" s="17"/>
      <c r="S59" s="17"/>
      <c r="T59" s="17"/>
      <c r="U59" s="17"/>
      <c r="V59" s="17"/>
      <c r="W59" s="17"/>
      <c r="AE59" s="17"/>
      <c r="AF59" s="17"/>
      <c r="AG59" s="17"/>
      <c r="AH59" s="17"/>
      <c r="AI59" s="17"/>
      <c r="AJ59" s="17"/>
      <c r="AK59" s="17"/>
    </row>
    <row r="60">
      <c r="C60" s="17"/>
      <c r="D60" s="17"/>
      <c r="E60" s="17"/>
      <c r="F60" s="17"/>
      <c r="G60" s="17"/>
      <c r="H60" s="17"/>
      <c r="I60" s="17"/>
      <c r="Q60" s="17"/>
      <c r="R60" s="17"/>
      <c r="S60" s="17"/>
      <c r="T60" s="17"/>
      <c r="U60" s="17"/>
      <c r="V60" s="17"/>
      <c r="W60" s="17"/>
      <c r="AE60" s="17"/>
      <c r="AF60" s="17"/>
      <c r="AG60" s="17"/>
      <c r="AH60" s="17"/>
      <c r="AI60" s="17"/>
      <c r="AJ60" s="17"/>
      <c r="AK60" s="17"/>
    </row>
    <row r="61">
      <c r="C61" s="17"/>
      <c r="D61" s="17"/>
      <c r="E61" s="17"/>
      <c r="F61" s="17"/>
      <c r="G61" s="17"/>
      <c r="H61" s="17"/>
      <c r="I61" s="17"/>
      <c r="Q61" s="17"/>
      <c r="R61" s="17"/>
      <c r="S61" s="17"/>
      <c r="T61" s="17"/>
      <c r="U61" s="17"/>
      <c r="V61" s="17"/>
      <c r="W61" s="17"/>
      <c r="AE61" s="17"/>
      <c r="AF61" s="17"/>
      <c r="AG61" s="17"/>
      <c r="AH61" s="17"/>
      <c r="AI61" s="17"/>
      <c r="AJ61" s="17"/>
      <c r="AK61" s="17"/>
    </row>
    <row r="62">
      <c r="C62" s="17"/>
      <c r="D62" s="17"/>
      <c r="E62" s="17"/>
      <c r="F62" s="17"/>
      <c r="G62" s="17"/>
      <c r="H62" s="17"/>
      <c r="I62" s="17"/>
      <c r="Q62" s="17"/>
      <c r="R62" s="17"/>
      <c r="S62" s="17"/>
      <c r="T62" s="17"/>
      <c r="U62" s="17"/>
      <c r="V62" s="17"/>
      <c r="W62" s="17"/>
      <c r="AE62" s="17"/>
      <c r="AF62" s="17"/>
      <c r="AG62" s="17"/>
      <c r="AH62" s="17"/>
      <c r="AI62" s="17"/>
      <c r="AJ62" s="17"/>
      <c r="AK62" s="17"/>
    </row>
    <row r="63">
      <c r="C63" s="17"/>
      <c r="D63" s="17"/>
      <c r="E63" s="17"/>
      <c r="F63" s="17"/>
      <c r="G63" s="17"/>
      <c r="H63" s="17"/>
      <c r="I63" s="17"/>
      <c r="Q63" s="17"/>
      <c r="R63" s="17"/>
      <c r="S63" s="17"/>
      <c r="T63" s="17"/>
      <c r="U63" s="17"/>
      <c r="V63" s="17"/>
      <c r="W63" s="17"/>
      <c r="AE63" s="17"/>
      <c r="AF63" s="17"/>
      <c r="AG63" s="17"/>
      <c r="AH63" s="17"/>
      <c r="AI63" s="17"/>
      <c r="AJ63" s="17"/>
      <c r="AK63" s="17"/>
    </row>
    <row r="64">
      <c r="C64" s="17"/>
      <c r="D64" s="17"/>
      <c r="E64" s="17"/>
      <c r="F64" s="17"/>
      <c r="G64" s="17"/>
      <c r="H64" s="17"/>
      <c r="I64" s="17"/>
      <c r="Q64" s="17"/>
      <c r="R64" s="17"/>
      <c r="S64" s="17"/>
      <c r="T64" s="17"/>
      <c r="U64" s="17"/>
      <c r="V64" s="17"/>
      <c r="W64" s="17"/>
      <c r="AE64" s="17"/>
      <c r="AF64" s="17"/>
      <c r="AG64" s="17"/>
      <c r="AH64" s="17"/>
      <c r="AI64" s="17"/>
      <c r="AJ64" s="17"/>
      <c r="AK64" s="17"/>
    </row>
    <row r="65">
      <c r="C65" s="17"/>
      <c r="D65" s="17"/>
      <c r="E65" s="17"/>
      <c r="F65" s="17"/>
      <c r="G65" s="17"/>
      <c r="H65" s="17"/>
      <c r="I65" s="17"/>
      <c r="Q65" s="17"/>
      <c r="R65" s="17"/>
      <c r="S65" s="17"/>
      <c r="T65" s="17"/>
      <c r="U65" s="17"/>
      <c r="V65" s="17"/>
      <c r="W65" s="17"/>
      <c r="AE65" s="17"/>
      <c r="AF65" s="17"/>
      <c r="AG65" s="17"/>
      <c r="AH65" s="17"/>
      <c r="AI65" s="17"/>
      <c r="AJ65" s="17"/>
      <c r="AK65" s="17"/>
    </row>
    <row r="66">
      <c r="C66" s="17"/>
      <c r="D66" s="17"/>
      <c r="E66" s="17"/>
      <c r="F66" s="17"/>
      <c r="G66" s="17"/>
      <c r="H66" s="17"/>
      <c r="I66" s="17"/>
      <c r="Q66" s="17"/>
      <c r="R66" s="17"/>
      <c r="S66" s="17"/>
      <c r="T66" s="17"/>
      <c r="U66" s="17"/>
      <c r="V66" s="17"/>
      <c r="W66" s="17"/>
      <c r="AE66" s="17"/>
      <c r="AF66" s="17"/>
      <c r="AG66" s="17"/>
      <c r="AH66" s="17"/>
      <c r="AI66" s="17"/>
      <c r="AJ66" s="17"/>
      <c r="AK66" s="17"/>
    </row>
    <row r="67">
      <c r="C67" s="17"/>
      <c r="D67" s="17"/>
      <c r="E67" s="17"/>
      <c r="F67" s="17"/>
      <c r="G67" s="17"/>
      <c r="H67" s="17"/>
      <c r="I67" s="17"/>
      <c r="Q67" s="17"/>
      <c r="R67" s="17"/>
      <c r="S67" s="17"/>
      <c r="T67" s="17"/>
      <c r="U67" s="17"/>
      <c r="V67" s="17"/>
      <c r="W67" s="17"/>
      <c r="AE67" s="17"/>
      <c r="AF67" s="17"/>
      <c r="AG67" s="17"/>
      <c r="AH67" s="17"/>
      <c r="AI67" s="17"/>
      <c r="AJ67" s="17"/>
      <c r="AK67" s="17"/>
    </row>
    <row r="68">
      <c r="C68" s="17"/>
      <c r="D68" s="17"/>
      <c r="E68" s="17"/>
      <c r="F68" s="17"/>
      <c r="G68" s="17"/>
      <c r="H68" s="17"/>
      <c r="I68" s="17"/>
      <c r="Q68" s="17"/>
      <c r="R68" s="17"/>
      <c r="S68" s="17"/>
      <c r="T68" s="17"/>
      <c r="U68" s="17"/>
      <c r="V68" s="17"/>
      <c r="W68" s="17"/>
      <c r="AE68" s="17"/>
      <c r="AF68" s="17"/>
      <c r="AG68" s="17"/>
      <c r="AH68" s="17"/>
      <c r="AI68" s="17"/>
      <c r="AJ68" s="17"/>
      <c r="AK68" s="17"/>
    </row>
    <row r="69">
      <c r="C69" s="17"/>
      <c r="D69" s="17"/>
      <c r="E69" s="17"/>
      <c r="F69" s="17"/>
      <c r="G69" s="17"/>
      <c r="H69" s="17"/>
      <c r="I69" s="17"/>
      <c r="Q69" s="17"/>
      <c r="R69" s="17"/>
      <c r="S69" s="17"/>
      <c r="T69" s="17"/>
      <c r="U69" s="17"/>
      <c r="V69" s="17"/>
      <c r="W69" s="17"/>
      <c r="AE69" s="17"/>
      <c r="AF69" s="17"/>
      <c r="AG69" s="17"/>
      <c r="AH69" s="17"/>
      <c r="AI69" s="17"/>
      <c r="AJ69" s="17"/>
      <c r="AK69" s="17"/>
    </row>
    <row r="70">
      <c r="C70" s="17"/>
      <c r="D70" s="17"/>
      <c r="E70" s="17"/>
      <c r="F70" s="17"/>
      <c r="G70" s="17"/>
      <c r="H70" s="17"/>
      <c r="I70" s="17"/>
      <c r="Q70" s="17"/>
      <c r="R70" s="17"/>
      <c r="S70" s="17"/>
      <c r="T70" s="17"/>
      <c r="U70" s="17"/>
      <c r="V70" s="17"/>
      <c r="W70" s="17"/>
      <c r="AE70" s="17"/>
      <c r="AF70" s="17"/>
      <c r="AG70" s="17"/>
      <c r="AH70" s="17"/>
      <c r="AI70" s="17"/>
      <c r="AJ70" s="17"/>
      <c r="AK70" s="17"/>
    </row>
    <row r="71">
      <c r="C71" s="17"/>
      <c r="D71" s="17"/>
      <c r="E71" s="17"/>
      <c r="F71" s="17"/>
      <c r="G71" s="17"/>
      <c r="H71" s="17"/>
      <c r="I71" s="17"/>
      <c r="Q71" s="17"/>
      <c r="R71" s="17"/>
      <c r="S71" s="17"/>
      <c r="T71" s="17"/>
      <c r="U71" s="17"/>
      <c r="V71" s="17"/>
      <c r="W71" s="17"/>
      <c r="AE71" s="17"/>
      <c r="AF71" s="17"/>
      <c r="AG71" s="17"/>
      <c r="AH71" s="17"/>
      <c r="AI71" s="17"/>
      <c r="AJ71" s="17"/>
      <c r="AK71" s="17"/>
    </row>
    <row r="72">
      <c r="C72" s="17"/>
      <c r="D72" s="17"/>
      <c r="E72" s="17"/>
      <c r="F72" s="17"/>
      <c r="G72" s="17"/>
      <c r="H72" s="17"/>
      <c r="I72" s="17"/>
      <c r="Q72" s="17"/>
      <c r="R72" s="17"/>
      <c r="S72" s="17"/>
      <c r="T72" s="17"/>
      <c r="U72" s="17"/>
      <c r="V72" s="17"/>
      <c r="W72" s="17"/>
      <c r="AE72" s="17"/>
      <c r="AF72" s="17"/>
      <c r="AG72" s="17"/>
      <c r="AH72" s="17"/>
      <c r="AI72" s="17"/>
      <c r="AJ72" s="17"/>
      <c r="AK72" s="17"/>
    </row>
    <row r="73">
      <c r="C73" s="17"/>
      <c r="D73" s="17"/>
      <c r="E73" s="17"/>
      <c r="F73" s="17"/>
      <c r="G73" s="17"/>
      <c r="H73" s="17"/>
      <c r="I73" s="17"/>
      <c r="Q73" s="17"/>
      <c r="R73" s="17"/>
      <c r="S73" s="17"/>
      <c r="T73" s="17"/>
      <c r="U73" s="17"/>
      <c r="V73" s="17"/>
      <c r="W73" s="17"/>
      <c r="AE73" s="17"/>
      <c r="AF73" s="17"/>
      <c r="AG73" s="17"/>
      <c r="AH73" s="17"/>
      <c r="AI73" s="17"/>
      <c r="AJ73" s="17"/>
      <c r="AK73" s="17"/>
    </row>
    <row r="74">
      <c r="C74" s="17"/>
      <c r="D74" s="17"/>
      <c r="E74" s="17"/>
      <c r="F74" s="17"/>
      <c r="G74" s="17"/>
      <c r="H74" s="17"/>
      <c r="I74" s="17"/>
      <c r="Q74" s="17"/>
      <c r="R74" s="17"/>
      <c r="S74" s="17"/>
      <c r="T74" s="17"/>
      <c r="U74" s="17"/>
      <c r="V74" s="17"/>
      <c r="W74" s="17"/>
      <c r="AE74" s="17"/>
      <c r="AF74" s="17"/>
      <c r="AG74" s="17"/>
      <c r="AH74" s="17"/>
      <c r="AI74" s="17"/>
      <c r="AJ74" s="17"/>
      <c r="AK74" s="17"/>
    </row>
    <row r="75">
      <c r="C75" s="17"/>
      <c r="D75" s="17"/>
      <c r="E75" s="17"/>
      <c r="F75" s="17"/>
      <c r="G75" s="17"/>
      <c r="H75" s="17"/>
      <c r="I75" s="17"/>
      <c r="Q75" s="17"/>
      <c r="R75" s="17"/>
      <c r="S75" s="17"/>
      <c r="T75" s="17"/>
      <c r="U75" s="17"/>
      <c r="V75" s="17"/>
      <c r="W75" s="17"/>
      <c r="AE75" s="17"/>
      <c r="AF75" s="17"/>
      <c r="AG75" s="17"/>
      <c r="AH75" s="17"/>
      <c r="AI75" s="17"/>
      <c r="AJ75" s="17"/>
      <c r="AK75" s="17"/>
    </row>
    <row r="76">
      <c r="C76" s="17"/>
      <c r="D76" s="17"/>
      <c r="E76" s="17"/>
      <c r="F76" s="17"/>
      <c r="G76" s="17"/>
      <c r="H76" s="17"/>
      <c r="I76" s="17"/>
      <c r="Q76" s="17"/>
      <c r="R76" s="17"/>
      <c r="S76" s="17"/>
      <c r="T76" s="17"/>
      <c r="U76" s="17"/>
      <c r="V76" s="17"/>
      <c r="W76" s="17"/>
      <c r="AE76" s="17"/>
      <c r="AF76" s="17"/>
      <c r="AG76" s="17"/>
      <c r="AH76" s="17"/>
      <c r="AI76" s="17"/>
      <c r="AJ76" s="17"/>
      <c r="AK76" s="17"/>
    </row>
    <row r="77">
      <c r="C77" s="17"/>
      <c r="D77" s="17"/>
      <c r="E77" s="17"/>
      <c r="F77" s="17"/>
      <c r="G77" s="17"/>
      <c r="H77" s="17"/>
      <c r="I77" s="17"/>
      <c r="Q77" s="17"/>
      <c r="R77" s="17"/>
      <c r="S77" s="17"/>
      <c r="T77" s="17"/>
      <c r="U77" s="17"/>
      <c r="V77" s="17"/>
      <c r="W77" s="17"/>
      <c r="AE77" s="17"/>
      <c r="AF77" s="17"/>
      <c r="AG77" s="17"/>
      <c r="AH77" s="17"/>
      <c r="AI77" s="17"/>
      <c r="AJ77" s="17"/>
      <c r="AK77" s="17"/>
    </row>
    <row r="78">
      <c r="C78" s="17"/>
      <c r="D78" s="17"/>
      <c r="E78" s="17"/>
      <c r="F78" s="17"/>
      <c r="G78" s="17"/>
      <c r="H78" s="17"/>
      <c r="I78" s="17"/>
      <c r="Q78" s="17"/>
      <c r="R78" s="17"/>
      <c r="S78" s="17"/>
      <c r="T78" s="17"/>
      <c r="U78" s="17"/>
      <c r="V78" s="17"/>
      <c r="W78" s="17"/>
      <c r="AE78" s="17"/>
      <c r="AF78" s="17"/>
      <c r="AG78" s="17"/>
      <c r="AH78" s="17"/>
      <c r="AI78" s="17"/>
      <c r="AJ78" s="17"/>
      <c r="AK78" s="17"/>
    </row>
    <row r="79">
      <c r="C79" s="17"/>
      <c r="D79" s="17"/>
      <c r="E79" s="17"/>
      <c r="F79" s="17"/>
      <c r="G79" s="17"/>
      <c r="H79" s="17"/>
      <c r="I79" s="17"/>
      <c r="Q79" s="17"/>
      <c r="R79" s="17"/>
      <c r="S79" s="17"/>
      <c r="T79" s="17"/>
      <c r="U79" s="17"/>
      <c r="V79" s="17"/>
      <c r="W79" s="17"/>
      <c r="AE79" s="17"/>
      <c r="AF79" s="17"/>
      <c r="AG79" s="17"/>
      <c r="AH79" s="17"/>
      <c r="AI79" s="17"/>
      <c r="AJ79" s="17"/>
      <c r="AK79" s="17"/>
    </row>
    <row r="80">
      <c r="C80" s="17"/>
      <c r="D80" s="17"/>
      <c r="E80" s="17"/>
      <c r="F80" s="17"/>
      <c r="G80" s="17"/>
      <c r="H80" s="17"/>
      <c r="I80" s="17"/>
      <c r="Q80" s="17"/>
      <c r="R80" s="17"/>
      <c r="S80" s="17"/>
      <c r="T80" s="17"/>
      <c r="U80" s="17"/>
      <c r="V80" s="17"/>
      <c r="W80" s="17"/>
      <c r="AE80" s="17"/>
      <c r="AF80" s="17"/>
      <c r="AG80" s="17"/>
      <c r="AH80" s="17"/>
      <c r="AI80" s="17"/>
      <c r="AJ80" s="17"/>
      <c r="AK80" s="17"/>
    </row>
    <row r="81">
      <c r="C81" s="17"/>
      <c r="D81" s="17"/>
      <c r="E81" s="17"/>
      <c r="F81" s="17"/>
      <c r="G81" s="17"/>
      <c r="H81" s="17"/>
      <c r="I81" s="17"/>
      <c r="Q81" s="17"/>
      <c r="R81" s="17"/>
      <c r="S81" s="17"/>
      <c r="T81" s="17"/>
      <c r="U81" s="17"/>
      <c r="V81" s="17"/>
      <c r="W81" s="17"/>
      <c r="AE81" s="17"/>
      <c r="AF81" s="17"/>
      <c r="AG81" s="17"/>
      <c r="AH81" s="17"/>
      <c r="AI81" s="17"/>
      <c r="AJ81" s="17"/>
      <c r="AK81" s="17"/>
    </row>
    <row r="82">
      <c r="C82" s="17"/>
      <c r="D82" s="17"/>
      <c r="E82" s="17"/>
      <c r="F82" s="17"/>
      <c r="G82" s="17"/>
      <c r="H82" s="17"/>
      <c r="I82" s="17"/>
      <c r="Q82" s="17"/>
      <c r="R82" s="17"/>
      <c r="S82" s="17"/>
      <c r="T82" s="17"/>
      <c r="U82" s="17"/>
      <c r="V82" s="17"/>
      <c r="W82" s="17"/>
      <c r="AE82" s="17"/>
      <c r="AF82" s="17"/>
      <c r="AG82" s="17"/>
      <c r="AH82" s="17"/>
      <c r="AI82" s="17"/>
      <c r="AJ82" s="17"/>
      <c r="AK82" s="17"/>
    </row>
    <row r="83">
      <c r="C83" s="17"/>
      <c r="D83" s="17"/>
      <c r="E83" s="17"/>
      <c r="F83" s="17"/>
      <c r="G83" s="17"/>
      <c r="H83" s="17"/>
      <c r="I83" s="17"/>
      <c r="Q83" s="17"/>
      <c r="R83" s="17"/>
      <c r="S83" s="17"/>
      <c r="T83" s="17"/>
      <c r="U83" s="17"/>
      <c r="V83" s="17"/>
      <c r="W83" s="17"/>
      <c r="AE83" s="17"/>
      <c r="AF83" s="17"/>
      <c r="AG83" s="17"/>
      <c r="AH83" s="17"/>
      <c r="AI83" s="17"/>
      <c r="AJ83" s="17"/>
      <c r="AK83" s="17"/>
    </row>
    <row r="84">
      <c r="C84" s="17"/>
      <c r="D84" s="17"/>
      <c r="E84" s="17"/>
      <c r="F84" s="17"/>
      <c r="G84" s="17"/>
      <c r="H84" s="17"/>
      <c r="I84" s="17"/>
      <c r="Q84" s="17"/>
      <c r="R84" s="17"/>
      <c r="S84" s="17"/>
      <c r="T84" s="17"/>
      <c r="U84" s="17"/>
      <c r="V84" s="17"/>
      <c r="W84" s="17"/>
      <c r="AE84" s="17"/>
      <c r="AF84" s="17"/>
      <c r="AG84" s="17"/>
      <c r="AH84" s="17"/>
      <c r="AI84" s="17"/>
      <c r="AJ84" s="17"/>
      <c r="AK84" s="17"/>
    </row>
    <row r="85">
      <c r="C85" s="17"/>
      <c r="D85" s="17"/>
      <c r="E85" s="17"/>
      <c r="F85" s="17"/>
      <c r="G85" s="17"/>
      <c r="H85" s="17"/>
      <c r="I85" s="17"/>
      <c r="Q85" s="17"/>
      <c r="R85" s="17"/>
      <c r="S85" s="17"/>
      <c r="T85" s="17"/>
      <c r="U85" s="17"/>
      <c r="V85" s="17"/>
      <c r="W85" s="17"/>
      <c r="AE85" s="17"/>
      <c r="AF85" s="17"/>
      <c r="AG85" s="17"/>
      <c r="AH85" s="17"/>
      <c r="AI85" s="17"/>
      <c r="AJ85" s="17"/>
      <c r="AK85" s="17"/>
    </row>
    <row r="86">
      <c r="C86" s="17"/>
      <c r="D86" s="17"/>
      <c r="E86" s="17"/>
      <c r="F86" s="17"/>
      <c r="G86" s="17"/>
      <c r="H86" s="17"/>
      <c r="I86" s="17"/>
      <c r="Q86" s="17"/>
      <c r="R86" s="17"/>
      <c r="S86" s="17"/>
      <c r="T86" s="17"/>
      <c r="U86" s="17"/>
      <c r="V86" s="17"/>
      <c r="W86" s="17"/>
      <c r="AE86" s="17"/>
      <c r="AF86" s="17"/>
      <c r="AG86" s="17"/>
      <c r="AH86" s="17"/>
      <c r="AI86" s="17"/>
      <c r="AJ86" s="17"/>
      <c r="AK86" s="17"/>
    </row>
    <row r="87">
      <c r="C87" s="17"/>
      <c r="D87" s="17"/>
      <c r="E87" s="17"/>
      <c r="F87" s="17"/>
      <c r="G87" s="17"/>
      <c r="H87" s="17"/>
      <c r="I87" s="17"/>
      <c r="Q87" s="17"/>
      <c r="R87" s="17"/>
      <c r="S87" s="17"/>
      <c r="T87" s="17"/>
      <c r="U87" s="17"/>
      <c r="V87" s="17"/>
      <c r="W87" s="17"/>
      <c r="AE87" s="17"/>
      <c r="AF87" s="17"/>
      <c r="AG87" s="17"/>
      <c r="AH87" s="17"/>
      <c r="AI87" s="17"/>
      <c r="AJ87" s="17"/>
      <c r="AK87" s="17"/>
    </row>
    <row r="88">
      <c r="C88" s="17"/>
      <c r="D88" s="17"/>
      <c r="E88" s="17"/>
      <c r="F88" s="17"/>
      <c r="G88" s="17"/>
      <c r="H88" s="17"/>
      <c r="I88" s="17"/>
      <c r="Q88" s="17"/>
      <c r="R88" s="17"/>
      <c r="S88" s="17"/>
      <c r="T88" s="17"/>
      <c r="U88" s="17"/>
      <c r="V88" s="17"/>
      <c r="W88" s="17"/>
      <c r="AE88" s="17"/>
      <c r="AF88" s="17"/>
      <c r="AG88" s="17"/>
      <c r="AH88" s="17"/>
      <c r="AI88" s="17"/>
      <c r="AJ88" s="17"/>
      <c r="AK88" s="17"/>
    </row>
    <row r="89">
      <c r="C89" s="17"/>
      <c r="D89" s="17"/>
      <c r="E89" s="17"/>
      <c r="F89" s="17"/>
      <c r="G89" s="17"/>
      <c r="H89" s="17"/>
      <c r="I89" s="17"/>
      <c r="Q89" s="17"/>
      <c r="R89" s="17"/>
      <c r="S89" s="17"/>
      <c r="T89" s="17"/>
      <c r="U89" s="17"/>
      <c r="V89" s="17"/>
      <c r="W89" s="17"/>
      <c r="AE89" s="17"/>
      <c r="AF89" s="17"/>
      <c r="AG89" s="17"/>
      <c r="AH89" s="17"/>
      <c r="AI89" s="17"/>
      <c r="AJ89" s="17"/>
      <c r="AK89" s="17"/>
    </row>
    <row r="90">
      <c r="C90" s="17"/>
      <c r="D90" s="17"/>
      <c r="E90" s="17"/>
      <c r="F90" s="17"/>
      <c r="G90" s="17"/>
      <c r="H90" s="17"/>
      <c r="I90" s="17"/>
      <c r="Q90" s="17"/>
      <c r="R90" s="17"/>
      <c r="S90" s="17"/>
      <c r="T90" s="17"/>
      <c r="U90" s="17"/>
      <c r="V90" s="17"/>
      <c r="W90" s="17"/>
      <c r="AE90" s="17"/>
      <c r="AF90" s="17"/>
      <c r="AG90" s="17"/>
      <c r="AH90" s="17"/>
      <c r="AI90" s="17"/>
      <c r="AJ90" s="17"/>
      <c r="AK90" s="17"/>
    </row>
    <row r="91">
      <c r="C91" s="17"/>
      <c r="D91" s="17"/>
      <c r="E91" s="17"/>
      <c r="F91" s="17"/>
      <c r="G91" s="17"/>
      <c r="H91" s="17"/>
      <c r="I91" s="17"/>
      <c r="Q91" s="17"/>
      <c r="R91" s="17"/>
      <c r="S91" s="17"/>
      <c r="T91" s="17"/>
      <c r="U91" s="17"/>
      <c r="V91" s="17"/>
      <c r="W91" s="17"/>
      <c r="AE91" s="17"/>
      <c r="AF91" s="17"/>
      <c r="AG91" s="17"/>
      <c r="AH91" s="17"/>
      <c r="AI91" s="17"/>
      <c r="AJ91" s="17"/>
      <c r="AK91" s="17"/>
    </row>
    <row r="92">
      <c r="C92" s="17"/>
      <c r="D92" s="17"/>
      <c r="E92" s="17"/>
      <c r="F92" s="17"/>
      <c r="G92" s="17"/>
      <c r="H92" s="17"/>
      <c r="I92" s="17"/>
      <c r="Q92" s="17"/>
      <c r="R92" s="17"/>
      <c r="S92" s="17"/>
      <c r="T92" s="17"/>
      <c r="U92" s="17"/>
      <c r="V92" s="17"/>
      <c r="W92" s="17"/>
      <c r="AE92" s="17"/>
      <c r="AF92" s="17"/>
      <c r="AG92" s="17"/>
      <c r="AH92" s="17"/>
      <c r="AI92" s="17"/>
      <c r="AJ92" s="17"/>
      <c r="AK92" s="17"/>
    </row>
    <row r="93">
      <c r="C93" s="17"/>
      <c r="D93" s="17"/>
      <c r="E93" s="17"/>
      <c r="F93" s="17"/>
      <c r="G93" s="17"/>
      <c r="H93" s="17"/>
      <c r="I93" s="17"/>
      <c r="Q93" s="17"/>
      <c r="R93" s="17"/>
      <c r="S93" s="17"/>
      <c r="T93" s="17"/>
      <c r="U93" s="17"/>
      <c r="V93" s="17"/>
      <c r="W93" s="17"/>
      <c r="AE93" s="17"/>
      <c r="AF93" s="17"/>
      <c r="AG93" s="17"/>
      <c r="AH93" s="17"/>
      <c r="AI93" s="17"/>
      <c r="AJ93" s="17"/>
      <c r="AK93" s="17"/>
    </row>
    <row r="94">
      <c r="C94" s="17"/>
      <c r="D94" s="17"/>
      <c r="E94" s="17"/>
      <c r="F94" s="17"/>
      <c r="G94" s="17"/>
      <c r="H94" s="17"/>
      <c r="I94" s="17"/>
      <c r="Q94" s="17"/>
      <c r="R94" s="17"/>
      <c r="S94" s="17"/>
      <c r="T94" s="17"/>
      <c r="U94" s="17"/>
      <c r="V94" s="17"/>
      <c r="W94" s="17"/>
      <c r="AE94" s="17"/>
      <c r="AF94" s="17"/>
      <c r="AG94" s="17"/>
      <c r="AH94" s="17"/>
      <c r="AI94" s="17"/>
      <c r="AJ94" s="17"/>
      <c r="AK94" s="17"/>
    </row>
    <row r="95">
      <c r="C95" s="17"/>
      <c r="D95" s="17"/>
      <c r="E95" s="17"/>
      <c r="F95" s="17"/>
      <c r="G95" s="17"/>
      <c r="H95" s="17"/>
      <c r="I95" s="17"/>
      <c r="Q95" s="17"/>
      <c r="R95" s="17"/>
      <c r="S95" s="17"/>
      <c r="T95" s="17"/>
      <c r="U95" s="17"/>
      <c r="V95" s="17"/>
      <c r="W95" s="17"/>
      <c r="AE95" s="17"/>
      <c r="AF95" s="17"/>
      <c r="AG95" s="17"/>
      <c r="AH95" s="17"/>
      <c r="AI95" s="17"/>
      <c r="AJ95" s="17"/>
      <c r="AK95" s="17"/>
    </row>
    <row r="96">
      <c r="C96" s="17"/>
      <c r="D96" s="17"/>
      <c r="E96" s="17"/>
      <c r="F96" s="17"/>
      <c r="G96" s="17"/>
      <c r="H96" s="17"/>
      <c r="I96" s="17"/>
      <c r="Q96" s="17"/>
      <c r="R96" s="17"/>
      <c r="S96" s="17"/>
      <c r="T96" s="17"/>
      <c r="U96" s="17"/>
      <c r="V96" s="17"/>
      <c r="W96" s="17"/>
      <c r="AE96" s="17"/>
      <c r="AF96" s="17"/>
      <c r="AG96" s="17"/>
      <c r="AH96" s="17"/>
      <c r="AI96" s="17"/>
      <c r="AJ96" s="17"/>
      <c r="AK96" s="17"/>
    </row>
    <row r="97">
      <c r="C97" s="17"/>
      <c r="D97" s="17"/>
      <c r="E97" s="17"/>
      <c r="F97" s="17"/>
      <c r="G97" s="17"/>
      <c r="H97" s="17"/>
      <c r="I97" s="17"/>
      <c r="Q97" s="17"/>
      <c r="R97" s="17"/>
      <c r="S97" s="17"/>
      <c r="T97" s="17"/>
      <c r="U97" s="17"/>
      <c r="V97" s="17"/>
      <c r="W97" s="17"/>
      <c r="AE97" s="17"/>
      <c r="AF97" s="17"/>
      <c r="AG97" s="17"/>
      <c r="AH97" s="17"/>
      <c r="AI97" s="17"/>
      <c r="AJ97" s="17"/>
      <c r="AK97" s="17"/>
    </row>
    <row r="98">
      <c r="C98" s="17"/>
      <c r="D98" s="17"/>
      <c r="E98" s="17"/>
      <c r="F98" s="17"/>
      <c r="G98" s="17"/>
      <c r="H98" s="17"/>
      <c r="I98" s="17"/>
      <c r="Q98" s="17"/>
      <c r="R98" s="17"/>
      <c r="S98" s="17"/>
      <c r="T98" s="17"/>
      <c r="U98" s="17"/>
      <c r="V98" s="17"/>
      <c r="W98" s="17"/>
      <c r="AE98" s="17"/>
      <c r="AF98" s="17"/>
      <c r="AG98" s="17"/>
      <c r="AH98" s="17"/>
      <c r="AI98" s="17"/>
      <c r="AJ98" s="17"/>
      <c r="AK98" s="17"/>
    </row>
    <row r="99">
      <c r="C99" s="17"/>
      <c r="D99" s="17"/>
      <c r="E99" s="17"/>
      <c r="F99" s="17"/>
      <c r="G99" s="17"/>
      <c r="H99" s="17"/>
      <c r="I99" s="17"/>
      <c r="Q99" s="17"/>
      <c r="R99" s="17"/>
      <c r="S99" s="17"/>
      <c r="T99" s="17"/>
      <c r="U99" s="17"/>
      <c r="V99" s="17"/>
      <c r="W99" s="17"/>
      <c r="AE99" s="17"/>
      <c r="AF99" s="17"/>
      <c r="AG99" s="17"/>
      <c r="AH99" s="17"/>
      <c r="AI99" s="17"/>
      <c r="AJ99" s="17"/>
      <c r="AK99" s="17"/>
    </row>
    <row r="100">
      <c r="C100" s="17"/>
      <c r="D100" s="17"/>
      <c r="E100" s="17"/>
      <c r="F100" s="17"/>
      <c r="G100" s="17"/>
      <c r="H100" s="17"/>
      <c r="I100" s="17"/>
      <c r="Q100" s="17"/>
      <c r="R100" s="17"/>
      <c r="S100" s="17"/>
      <c r="T100" s="17"/>
      <c r="U100" s="17"/>
      <c r="V100" s="17"/>
      <c r="W100" s="17"/>
      <c r="AE100" s="17"/>
      <c r="AF100" s="17"/>
      <c r="AG100" s="17"/>
      <c r="AH100" s="17"/>
      <c r="AI100" s="17"/>
      <c r="AJ100" s="17"/>
      <c r="AK100" s="17"/>
    </row>
    <row r="101">
      <c r="C101" s="17"/>
      <c r="D101" s="17"/>
      <c r="E101" s="17"/>
      <c r="F101" s="17"/>
      <c r="G101" s="17"/>
      <c r="H101" s="17"/>
      <c r="I101" s="17"/>
      <c r="Q101" s="17"/>
      <c r="R101" s="17"/>
      <c r="S101" s="17"/>
      <c r="T101" s="17"/>
      <c r="U101" s="17"/>
      <c r="V101" s="17"/>
      <c r="W101" s="17"/>
      <c r="AE101" s="17"/>
      <c r="AF101" s="17"/>
      <c r="AG101" s="17"/>
      <c r="AH101" s="17"/>
      <c r="AI101" s="17"/>
      <c r="AJ101" s="17"/>
      <c r="AK101" s="17"/>
    </row>
    <row r="102">
      <c r="C102" s="17"/>
      <c r="D102" s="17"/>
      <c r="E102" s="17"/>
      <c r="F102" s="17"/>
      <c r="G102" s="17"/>
      <c r="H102" s="17"/>
      <c r="I102" s="17"/>
      <c r="Q102" s="17"/>
      <c r="R102" s="17"/>
      <c r="S102" s="17"/>
      <c r="T102" s="17"/>
      <c r="U102" s="17"/>
      <c r="V102" s="17"/>
      <c r="W102" s="17"/>
      <c r="AE102" s="17"/>
      <c r="AF102" s="17"/>
      <c r="AG102" s="17"/>
      <c r="AH102" s="17"/>
      <c r="AI102" s="17"/>
      <c r="AJ102" s="17"/>
      <c r="AK102" s="17"/>
    </row>
    <row r="103">
      <c r="C103" s="17"/>
      <c r="D103" s="17"/>
      <c r="E103" s="17"/>
      <c r="F103" s="17"/>
      <c r="G103" s="17"/>
      <c r="H103" s="17"/>
      <c r="I103" s="17"/>
      <c r="Q103" s="17"/>
      <c r="R103" s="17"/>
      <c r="S103" s="17"/>
      <c r="T103" s="17"/>
      <c r="U103" s="17"/>
      <c r="V103" s="17"/>
      <c r="W103" s="17"/>
      <c r="AE103" s="17"/>
      <c r="AF103" s="17"/>
      <c r="AG103" s="17"/>
      <c r="AH103" s="17"/>
      <c r="AI103" s="17"/>
      <c r="AJ103" s="17"/>
      <c r="AK103" s="17"/>
    </row>
    <row r="104">
      <c r="C104" s="17"/>
      <c r="D104" s="17"/>
      <c r="E104" s="17"/>
      <c r="F104" s="17"/>
      <c r="G104" s="17"/>
      <c r="H104" s="17"/>
      <c r="I104" s="17"/>
      <c r="Q104" s="17"/>
      <c r="R104" s="17"/>
      <c r="S104" s="17"/>
      <c r="T104" s="17"/>
      <c r="U104" s="17"/>
      <c r="V104" s="17"/>
      <c r="W104" s="17"/>
      <c r="AE104" s="17"/>
      <c r="AF104" s="17"/>
      <c r="AG104" s="17"/>
      <c r="AH104" s="17"/>
      <c r="AI104" s="17"/>
      <c r="AJ104" s="17"/>
      <c r="AK104" s="17"/>
    </row>
    <row r="105">
      <c r="C105" s="17"/>
      <c r="D105" s="17"/>
      <c r="E105" s="17"/>
      <c r="F105" s="17"/>
      <c r="G105" s="17"/>
      <c r="H105" s="17"/>
      <c r="I105" s="17"/>
      <c r="Q105" s="17"/>
      <c r="R105" s="17"/>
      <c r="S105" s="17"/>
      <c r="T105" s="17"/>
      <c r="U105" s="17"/>
      <c r="V105" s="17"/>
      <c r="W105" s="17"/>
      <c r="AE105" s="17"/>
      <c r="AF105" s="17"/>
      <c r="AG105" s="17"/>
      <c r="AH105" s="17"/>
      <c r="AI105" s="17"/>
      <c r="AJ105" s="17"/>
      <c r="AK105" s="17"/>
    </row>
    <row r="106">
      <c r="C106" s="17"/>
      <c r="D106" s="17"/>
      <c r="E106" s="17"/>
      <c r="F106" s="17"/>
      <c r="G106" s="17"/>
      <c r="H106" s="17"/>
      <c r="I106" s="17"/>
      <c r="Q106" s="17"/>
      <c r="R106" s="17"/>
      <c r="S106" s="17"/>
      <c r="T106" s="17"/>
      <c r="U106" s="17"/>
      <c r="V106" s="17"/>
      <c r="W106" s="17"/>
      <c r="AE106" s="17"/>
      <c r="AF106" s="17"/>
      <c r="AG106" s="17"/>
      <c r="AH106" s="17"/>
      <c r="AI106" s="17"/>
      <c r="AJ106" s="17"/>
      <c r="AK106" s="17"/>
    </row>
    <row r="107">
      <c r="C107" s="17"/>
      <c r="D107" s="17"/>
      <c r="E107" s="17"/>
      <c r="F107" s="17"/>
      <c r="G107" s="17"/>
      <c r="H107" s="17"/>
      <c r="I107" s="17"/>
      <c r="Q107" s="17"/>
      <c r="R107" s="17"/>
      <c r="S107" s="17"/>
      <c r="T107" s="17"/>
      <c r="U107" s="17"/>
      <c r="V107" s="17"/>
      <c r="W107" s="17"/>
      <c r="AE107" s="17"/>
      <c r="AF107" s="17"/>
      <c r="AG107" s="17"/>
      <c r="AH107" s="17"/>
      <c r="AI107" s="17"/>
      <c r="AJ107" s="17"/>
      <c r="AK107" s="17"/>
    </row>
    <row r="108">
      <c r="C108" s="17"/>
      <c r="D108" s="17"/>
      <c r="E108" s="17"/>
      <c r="F108" s="17"/>
      <c r="G108" s="17"/>
      <c r="H108" s="17"/>
      <c r="I108" s="17"/>
      <c r="Q108" s="17"/>
      <c r="R108" s="17"/>
      <c r="S108" s="17"/>
      <c r="T108" s="17"/>
      <c r="U108" s="17"/>
      <c r="V108" s="17"/>
      <c r="W108" s="17"/>
      <c r="AE108" s="17"/>
      <c r="AF108" s="17"/>
      <c r="AG108" s="17"/>
      <c r="AH108" s="17"/>
      <c r="AI108" s="17"/>
      <c r="AJ108" s="17"/>
      <c r="AK108" s="17"/>
    </row>
    <row r="109">
      <c r="C109" s="17"/>
      <c r="D109" s="17"/>
      <c r="E109" s="17"/>
      <c r="F109" s="17"/>
      <c r="G109" s="17"/>
      <c r="H109" s="17"/>
      <c r="I109" s="17"/>
      <c r="Q109" s="17"/>
      <c r="R109" s="17"/>
      <c r="S109" s="17"/>
      <c r="T109" s="17"/>
      <c r="U109" s="17"/>
      <c r="V109" s="17"/>
      <c r="W109" s="17"/>
      <c r="AE109" s="17"/>
      <c r="AF109" s="17"/>
      <c r="AG109" s="17"/>
      <c r="AH109" s="17"/>
      <c r="AI109" s="17"/>
      <c r="AJ109" s="17"/>
      <c r="AK109" s="17"/>
    </row>
    <row r="110">
      <c r="C110" s="17"/>
      <c r="D110" s="17"/>
      <c r="E110" s="17"/>
      <c r="F110" s="17"/>
      <c r="G110" s="17"/>
      <c r="H110" s="17"/>
      <c r="I110" s="17"/>
      <c r="Q110" s="17"/>
      <c r="R110" s="17"/>
      <c r="S110" s="17"/>
      <c r="T110" s="17"/>
      <c r="U110" s="17"/>
      <c r="V110" s="17"/>
      <c r="W110" s="17"/>
      <c r="AE110" s="17"/>
      <c r="AF110" s="17"/>
      <c r="AG110" s="17"/>
      <c r="AH110" s="17"/>
      <c r="AI110" s="17"/>
      <c r="AJ110" s="17"/>
      <c r="AK110" s="17"/>
    </row>
    <row r="111">
      <c r="C111" s="17"/>
      <c r="D111" s="17"/>
      <c r="E111" s="17"/>
      <c r="F111" s="17"/>
      <c r="G111" s="17"/>
      <c r="H111" s="17"/>
      <c r="I111" s="17"/>
      <c r="Q111" s="17"/>
      <c r="R111" s="17"/>
      <c r="S111" s="17"/>
      <c r="T111" s="17"/>
      <c r="U111" s="17"/>
      <c r="V111" s="17"/>
      <c r="W111" s="17"/>
      <c r="AE111" s="17"/>
      <c r="AF111" s="17"/>
      <c r="AG111" s="17"/>
      <c r="AH111" s="17"/>
      <c r="AI111" s="17"/>
      <c r="AJ111" s="17"/>
      <c r="AK111" s="17"/>
    </row>
    <row r="112">
      <c r="C112" s="17"/>
      <c r="D112" s="17"/>
      <c r="E112" s="17"/>
      <c r="F112" s="17"/>
      <c r="G112" s="17"/>
      <c r="H112" s="17"/>
      <c r="I112" s="17"/>
      <c r="Q112" s="17"/>
      <c r="R112" s="17"/>
      <c r="S112" s="17"/>
      <c r="T112" s="17"/>
      <c r="U112" s="17"/>
      <c r="V112" s="17"/>
      <c r="W112" s="17"/>
      <c r="AE112" s="17"/>
      <c r="AF112" s="17"/>
      <c r="AG112" s="17"/>
      <c r="AH112" s="17"/>
      <c r="AI112" s="17"/>
      <c r="AJ112" s="17"/>
      <c r="AK112" s="17"/>
    </row>
    <row r="113">
      <c r="C113" s="17"/>
      <c r="D113" s="17"/>
      <c r="E113" s="17"/>
      <c r="F113" s="17"/>
      <c r="G113" s="17"/>
      <c r="H113" s="17"/>
      <c r="I113" s="17"/>
      <c r="Q113" s="17"/>
      <c r="R113" s="17"/>
      <c r="S113" s="17"/>
      <c r="T113" s="17"/>
      <c r="U113" s="17"/>
      <c r="V113" s="17"/>
      <c r="W113" s="17"/>
      <c r="AE113" s="17"/>
      <c r="AF113" s="17"/>
      <c r="AG113" s="17"/>
      <c r="AH113" s="17"/>
      <c r="AI113" s="17"/>
      <c r="AJ113" s="17"/>
      <c r="AK113" s="17"/>
    </row>
    <row r="114">
      <c r="C114" s="17"/>
      <c r="D114" s="17"/>
      <c r="E114" s="17"/>
      <c r="F114" s="17"/>
      <c r="G114" s="17"/>
      <c r="H114" s="17"/>
      <c r="I114" s="17"/>
      <c r="Q114" s="17"/>
      <c r="R114" s="17"/>
      <c r="S114" s="17"/>
      <c r="T114" s="17"/>
      <c r="U114" s="17"/>
      <c r="V114" s="17"/>
      <c r="W114" s="17"/>
      <c r="AE114" s="17"/>
      <c r="AF114" s="17"/>
      <c r="AG114" s="17"/>
      <c r="AH114" s="17"/>
      <c r="AI114" s="17"/>
      <c r="AJ114" s="17"/>
      <c r="AK114" s="17"/>
    </row>
    <row r="115">
      <c r="C115" s="17"/>
      <c r="D115" s="17"/>
      <c r="E115" s="17"/>
      <c r="F115" s="17"/>
      <c r="G115" s="17"/>
      <c r="H115" s="17"/>
      <c r="I115" s="17"/>
      <c r="Q115" s="17"/>
      <c r="R115" s="17"/>
      <c r="S115" s="17"/>
      <c r="T115" s="17"/>
      <c r="U115" s="17"/>
      <c r="V115" s="17"/>
      <c r="W115" s="17"/>
      <c r="AE115" s="17"/>
      <c r="AF115" s="17"/>
      <c r="AG115" s="17"/>
      <c r="AH115" s="17"/>
      <c r="AI115" s="17"/>
      <c r="AJ115" s="17"/>
      <c r="AK115" s="17"/>
    </row>
    <row r="116">
      <c r="C116" s="17"/>
      <c r="D116" s="17"/>
      <c r="E116" s="17"/>
      <c r="F116" s="17"/>
      <c r="G116" s="17"/>
      <c r="H116" s="17"/>
      <c r="I116" s="17"/>
      <c r="Q116" s="17"/>
      <c r="R116" s="17"/>
      <c r="S116" s="17"/>
      <c r="T116" s="17"/>
      <c r="U116" s="17"/>
      <c r="V116" s="17"/>
      <c r="W116" s="17"/>
      <c r="AE116" s="17"/>
      <c r="AF116" s="17"/>
      <c r="AG116" s="17"/>
      <c r="AH116" s="17"/>
      <c r="AI116" s="17"/>
      <c r="AJ116" s="17"/>
      <c r="AK116" s="17"/>
    </row>
    <row r="117">
      <c r="C117" s="17"/>
      <c r="D117" s="17"/>
      <c r="E117" s="17"/>
      <c r="F117" s="17"/>
      <c r="G117" s="17"/>
      <c r="H117" s="17"/>
      <c r="I117" s="17"/>
      <c r="Q117" s="17"/>
      <c r="R117" s="17"/>
      <c r="S117" s="17"/>
      <c r="T117" s="17"/>
      <c r="U117" s="17"/>
      <c r="V117" s="17"/>
      <c r="W117" s="17"/>
      <c r="AE117" s="17"/>
      <c r="AF117" s="17"/>
      <c r="AG117" s="17"/>
      <c r="AH117" s="17"/>
      <c r="AI117" s="17"/>
      <c r="AJ117" s="17"/>
      <c r="AK117" s="17"/>
    </row>
    <row r="118">
      <c r="C118" s="17"/>
      <c r="D118" s="17"/>
      <c r="E118" s="17"/>
      <c r="F118" s="17"/>
      <c r="G118" s="17"/>
      <c r="H118" s="17"/>
      <c r="I118" s="17"/>
      <c r="Q118" s="17"/>
      <c r="R118" s="17"/>
      <c r="S118" s="17"/>
      <c r="T118" s="17"/>
      <c r="U118" s="17"/>
      <c r="V118" s="17"/>
      <c r="W118" s="17"/>
      <c r="AE118" s="17"/>
      <c r="AF118" s="17"/>
      <c r="AG118" s="17"/>
      <c r="AH118" s="17"/>
      <c r="AI118" s="17"/>
      <c r="AJ118" s="17"/>
      <c r="AK118" s="17"/>
    </row>
    <row r="119">
      <c r="C119" s="17"/>
      <c r="D119" s="17"/>
      <c r="E119" s="17"/>
      <c r="F119" s="17"/>
      <c r="G119" s="17"/>
      <c r="H119" s="17"/>
      <c r="I119" s="17"/>
      <c r="Q119" s="17"/>
      <c r="R119" s="17"/>
      <c r="S119" s="17"/>
      <c r="T119" s="17"/>
      <c r="U119" s="17"/>
      <c r="V119" s="17"/>
      <c r="W119" s="17"/>
      <c r="AE119" s="17"/>
      <c r="AF119" s="17"/>
      <c r="AG119" s="17"/>
      <c r="AH119" s="17"/>
      <c r="AI119" s="17"/>
      <c r="AJ119" s="17"/>
      <c r="AK119" s="17"/>
    </row>
    <row r="120">
      <c r="C120" s="17"/>
      <c r="D120" s="17"/>
      <c r="E120" s="17"/>
      <c r="F120" s="17"/>
      <c r="G120" s="17"/>
      <c r="H120" s="17"/>
      <c r="I120" s="17"/>
      <c r="Q120" s="17"/>
      <c r="R120" s="17"/>
      <c r="S120" s="17"/>
      <c r="T120" s="17"/>
      <c r="U120" s="17"/>
      <c r="V120" s="17"/>
      <c r="W120" s="17"/>
      <c r="AE120" s="17"/>
      <c r="AF120" s="17"/>
      <c r="AG120" s="17"/>
      <c r="AH120" s="17"/>
      <c r="AI120" s="17"/>
      <c r="AJ120" s="17"/>
      <c r="AK120" s="17"/>
    </row>
    <row r="121">
      <c r="C121" s="17"/>
      <c r="D121" s="17"/>
      <c r="E121" s="17"/>
      <c r="F121" s="17"/>
      <c r="G121" s="17"/>
      <c r="H121" s="17"/>
      <c r="I121" s="17"/>
      <c r="Q121" s="17"/>
      <c r="R121" s="17"/>
      <c r="S121" s="17"/>
      <c r="T121" s="17"/>
      <c r="U121" s="17"/>
      <c r="V121" s="17"/>
      <c r="W121" s="17"/>
      <c r="AE121" s="17"/>
      <c r="AF121" s="17"/>
      <c r="AG121" s="17"/>
      <c r="AH121" s="17"/>
      <c r="AI121" s="17"/>
      <c r="AJ121" s="17"/>
      <c r="AK121" s="17"/>
    </row>
    <row r="122">
      <c r="C122" s="17"/>
      <c r="D122" s="17"/>
      <c r="E122" s="17"/>
      <c r="F122" s="17"/>
      <c r="G122" s="17"/>
      <c r="H122" s="17"/>
      <c r="I122" s="17"/>
      <c r="Q122" s="17"/>
      <c r="R122" s="17"/>
      <c r="S122" s="17"/>
      <c r="T122" s="17"/>
      <c r="U122" s="17"/>
      <c r="V122" s="17"/>
      <c r="W122" s="17"/>
      <c r="AE122" s="17"/>
      <c r="AF122" s="17"/>
      <c r="AG122" s="17"/>
      <c r="AH122" s="17"/>
      <c r="AI122" s="17"/>
      <c r="AJ122" s="17"/>
      <c r="AK122" s="17"/>
    </row>
    <row r="123">
      <c r="C123" s="17"/>
      <c r="D123" s="17"/>
      <c r="E123" s="17"/>
      <c r="F123" s="17"/>
      <c r="G123" s="17"/>
      <c r="H123" s="17"/>
      <c r="I123" s="17"/>
      <c r="Q123" s="17"/>
      <c r="R123" s="17"/>
      <c r="S123" s="17"/>
      <c r="T123" s="17"/>
      <c r="U123" s="17"/>
      <c r="V123" s="17"/>
      <c r="W123" s="17"/>
      <c r="AE123" s="17"/>
      <c r="AF123" s="17"/>
      <c r="AG123" s="17"/>
      <c r="AH123" s="17"/>
      <c r="AI123" s="17"/>
      <c r="AJ123" s="17"/>
      <c r="AK123" s="17"/>
    </row>
    <row r="124">
      <c r="C124" s="17"/>
      <c r="D124" s="17"/>
      <c r="E124" s="17"/>
      <c r="F124" s="17"/>
      <c r="G124" s="17"/>
      <c r="H124" s="17"/>
      <c r="I124" s="17"/>
      <c r="Q124" s="17"/>
      <c r="R124" s="17"/>
      <c r="S124" s="17"/>
      <c r="T124" s="17"/>
      <c r="U124" s="17"/>
      <c r="V124" s="17"/>
      <c r="W124" s="17"/>
      <c r="AE124" s="17"/>
      <c r="AF124" s="17"/>
      <c r="AG124" s="17"/>
      <c r="AH124" s="17"/>
      <c r="AI124" s="17"/>
      <c r="AJ124" s="17"/>
      <c r="AK124" s="17"/>
    </row>
    <row r="125">
      <c r="C125" s="17"/>
      <c r="D125" s="17"/>
      <c r="E125" s="17"/>
      <c r="F125" s="17"/>
      <c r="G125" s="17"/>
      <c r="H125" s="17"/>
      <c r="I125" s="17"/>
      <c r="Q125" s="17"/>
      <c r="R125" s="17"/>
      <c r="S125" s="17"/>
      <c r="T125" s="17"/>
      <c r="U125" s="17"/>
      <c r="V125" s="17"/>
      <c r="W125" s="17"/>
      <c r="AE125" s="17"/>
      <c r="AF125" s="17"/>
      <c r="AG125" s="17"/>
      <c r="AH125" s="17"/>
      <c r="AI125" s="17"/>
      <c r="AJ125" s="17"/>
      <c r="AK125" s="17"/>
    </row>
    <row r="126">
      <c r="C126" s="17"/>
      <c r="D126" s="17"/>
      <c r="E126" s="17"/>
      <c r="F126" s="17"/>
      <c r="G126" s="17"/>
      <c r="H126" s="17"/>
      <c r="I126" s="17"/>
      <c r="Q126" s="17"/>
      <c r="R126" s="17"/>
      <c r="S126" s="17"/>
      <c r="T126" s="17"/>
      <c r="U126" s="17"/>
      <c r="V126" s="17"/>
      <c r="W126" s="17"/>
      <c r="AE126" s="17"/>
      <c r="AF126" s="17"/>
      <c r="AG126" s="17"/>
      <c r="AH126" s="17"/>
      <c r="AI126" s="17"/>
      <c r="AJ126" s="17"/>
      <c r="AK126" s="17"/>
    </row>
    <row r="127">
      <c r="C127" s="17"/>
      <c r="D127" s="17"/>
      <c r="E127" s="17"/>
      <c r="F127" s="17"/>
      <c r="G127" s="17"/>
      <c r="H127" s="17"/>
      <c r="I127" s="17"/>
      <c r="Q127" s="17"/>
      <c r="R127" s="17"/>
      <c r="S127" s="17"/>
      <c r="T127" s="17"/>
      <c r="U127" s="17"/>
      <c r="V127" s="17"/>
      <c r="W127" s="17"/>
      <c r="AE127" s="17"/>
      <c r="AF127" s="17"/>
      <c r="AG127" s="17"/>
      <c r="AH127" s="17"/>
      <c r="AI127" s="17"/>
      <c r="AJ127" s="17"/>
      <c r="AK127" s="17"/>
    </row>
    <row r="128">
      <c r="C128" s="17"/>
      <c r="D128" s="17"/>
      <c r="E128" s="17"/>
      <c r="F128" s="17"/>
      <c r="G128" s="17"/>
      <c r="H128" s="17"/>
      <c r="I128" s="17"/>
      <c r="Q128" s="17"/>
      <c r="R128" s="17"/>
      <c r="S128" s="17"/>
      <c r="T128" s="17"/>
      <c r="U128" s="17"/>
      <c r="V128" s="17"/>
      <c r="W128" s="17"/>
      <c r="AE128" s="17"/>
      <c r="AF128" s="17"/>
      <c r="AG128" s="17"/>
      <c r="AH128" s="17"/>
      <c r="AI128" s="17"/>
      <c r="AJ128" s="17"/>
      <c r="AK128" s="17"/>
    </row>
    <row r="129">
      <c r="C129" s="17"/>
      <c r="D129" s="17"/>
      <c r="E129" s="17"/>
      <c r="F129" s="17"/>
      <c r="G129" s="17"/>
      <c r="H129" s="17"/>
      <c r="I129" s="17"/>
      <c r="Q129" s="17"/>
      <c r="R129" s="17"/>
      <c r="S129" s="17"/>
      <c r="T129" s="17"/>
      <c r="U129" s="17"/>
      <c r="V129" s="17"/>
      <c r="W129" s="17"/>
      <c r="AE129" s="17"/>
      <c r="AF129" s="17"/>
      <c r="AG129" s="17"/>
      <c r="AH129" s="17"/>
      <c r="AI129" s="17"/>
      <c r="AJ129" s="17"/>
      <c r="AK129" s="17"/>
    </row>
    <row r="130">
      <c r="C130" s="17"/>
      <c r="D130" s="17"/>
      <c r="E130" s="17"/>
      <c r="F130" s="17"/>
      <c r="G130" s="17"/>
      <c r="H130" s="17"/>
      <c r="I130" s="17"/>
      <c r="Q130" s="17"/>
      <c r="R130" s="17"/>
      <c r="S130" s="17"/>
      <c r="T130" s="17"/>
      <c r="U130" s="17"/>
      <c r="V130" s="17"/>
      <c r="W130" s="17"/>
      <c r="AE130" s="17"/>
      <c r="AF130" s="17"/>
      <c r="AG130" s="17"/>
      <c r="AH130" s="17"/>
      <c r="AI130" s="17"/>
      <c r="AJ130" s="17"/>
      <c r="AK130" s="17"/>
    </row>
    <row r="131">
      <c r="C131" s="17"/>
      <c r="D131" s="17"/>
      <c r="E131" s="17"/>
      <c r="F131" s="17"/>
      <c r="G131" s="17"/>
      <c r="H131" s="17"/>
      <c r="I131" s="17"/>
      <c r="Q131" s="17"/>
      <c r="R131" s="17"/>
      <c r="S131" s="17"/>
      <c r="T131" s="17"/>
      <c r="U131" s="17"/>
      <c r="V131" s="17"/>
      <c r="W131" s="17"/>
      <c r="AE131" s="17"/>
      <c r="AF131" s="17"/>
      <c r="AG131" s="17"/>
      <c r="AH131" s="17"/>
      <c r="AI131" s="17"/>
      <c r="AJ131" s="17"/>
      <c r="AK131" s="17"/>
    </row>
    <row r="132">
      <c r="C132" s="17"/>
      <c r="D132" s="17"/>
      <c r="E132" s="17"/>
      <c r="F132" s="17"/>
      <c r="G132" s="17"/>
      <c r="H132" s="17"/>
      <c r="I132" s="17"/>
      <c r="Q132" s="17"/>
      <c r="R132" s="17"/>
      <c r="S132" s="17"/>
      <c r="T132" s="17"/>
      <c r="U132" s="17"/>
      <c r="V132" s="17"/>
      <c r="W132" s="17"/>
      <c r="AE132" s="17"/>
      <c r="AF132" s="17"/>
      <c r="AG132" s="17"/>
      <c r="AH132" s="17"/>
      <c r="AI132" s="17"/>
      <c r="AJ132" s="17"/>
      <c r="AK132" s="17"/>
    </row>
    <row r="133">
      <c r="C133" s="17"/>
      <c r="D133" s="17"/>
      <c r="E133" s="17"/>
      <c r="F133" s="17"/>
      <c r="G133" s="17"/>
      <c r="H133" s="17"/>
      <c r="I133" s="17"/>
      <c r="Q133" s="17"/>
      <c r="R133" s="17"/>
      <c r="S133" s="17"/>
      <c r="T133" s="17"/>
      <c r="U133" s="17"/>
      <c r="V133" s="17"/>
      <c r="W133" s="17"/>
      <c r="AE133" s="17"/>
      <c r="AF133" s="17"/>
      <c r="AG133" s="17"/>
      <c r="AH133" s="17"/>
      <c r="AI133" s="17"/>
      <c r="AJ133" s="17"/>
      <c r="AK133" s="17"/>
    </row>
    <row r="134">
      <c r="C134" s="17"/>
      <c r="D134" s="17"/>
      <c r="E134" s="17"/>
      <c r="F134" s="17"/>
      <c r="G134" s="17"/>
      <c r="H134" s="17"/>
      <c r="I134" s="17"/>
      <c r="Q134" s="17"/>
      <c r="R134" s="17"/>
      <c r="S134" s="17"/>
      <c r="T134" s="17"/>
      <c r="U134" s="17"/>
      <c r="V134" s="17"/>
      <c r="W134" s="17"/>
      <c r="AE134" s="17"/>
      <c r="AF134" s="17"/>
      <c r="AG134" s="17"/>
      <c r="AH134" s="17"/>
      <c r="AI134" s="17"/>
      <c r="AJ134" s="17"/>
      <c r="AK134" s="17"/>
    </row>
    <row r="135">
      <c r="C135" s="17"/>
      <c r="D135" s="17"/>
      <c r="E135" s="17"/>
      <c r="F135" s="17"/>
      <c r="G135" s="17"/>
      <c r="H135" s="17"/>
      <c r="I135" s="17"/>
      <c r="Q135" s="17"/>
      <c r="R135" s="17"/>
      <c r="S135" s="17"/>
      <c r="T135" s="17"/>
      <c r="U135" s="17"/>
      <c r="V135" s="17"/>
      <c r="W135" s="17"/>
      <c r="AE135" s="17"/>
      <c r="AF135" s="17"/>
      <c r="AG135" s="17"/>
      <c r="AH135" s="17"/>
      <c r="AI135" s="17"/>
      <c r="AJ135" s="17"/>
      <c r="AK135" s="17"/>
    </row>
    <row r="136">
      <c r="C136" s="17"/>
      <c r="D136" s="17"/>
      <c r="E136" s="17"/>
      <c r="F136" s="17"/>
      <c r="G136" s="17"/>
      <c r="H136" s="17"/>
      <c r="I136" s="17"/>
      <c r="Q136" s="17"/>
      <c r="R136" s="17"/>
      <c r="S136" s="17"/>
      <c r="T136" s="17"/>
      <c r="U136" s="17"/>
      <c r="V136" s="17"/>
      <c r="W136" s="17"/>
      <c r="AE136" s="17"/>
      <c r="AF136" s="17"/>
      <c r="AG136" s="17"/>
      <c r="AH136" s="17"/>
      <c r="AI136" s="17"/>
      <c r="AJ136" s="17"/>
      <c r="AK136" s="17"/>
    </row>
    <row r="137">
      <c r="C137" s="17"/>
      <c r="D137" s="17"/>
      <c r="E137" s="17"/>
      <c r="F137" s="17"/>
      <c r="G137" s="17"/>
      <c r="H137" s="17"/>
      <c r="I137" s="17"/>
      <c r="Q137" s="17"/>
      <c r="R137" s="17"/>
      <c r="S137" s="17"/>
      <c r="T137" s="17"/>
      <c r="U137" s="17"/>
      <c r="V137" s="17"/>
      <c r="W137" s="17"/>
      <c r="AE137" s="17"/>
      <c r="AF137" s="17"/>
      <c r="AG137" s="17"/>
      <c r="AH137" s="17"/>
      <c r="AI137" s="17"/>
      <c r="AJ137" s="17"/>
      <c r="AK137" s="17"/>
    </row>
    <row r="138">
      <c r="C138" s="17"/>
      <c r="D138" s="17"/>
      <c r="E138" s="17"/>
      <c r="F138" s="17"/>
      <c r="G138" s="17"/>
      <c r="H138" s="17"/>
      <c r="I138" s="17"/>
      <c r="Q138" s="17"/>
      <c r="R138" s="17"/>
      <c r="S138" s="17"/>
      <c r="T138" s="17"/>
      <c r="U138" s="17"/>
      <c r="V138" s="17"/>
      <c r="W138" s="17"/>
      <c r="AE138" s="17"/>
      <c r="AF138" s="17"/>
      <c r="AG138" s="17"/>
      <c r="AH138" s="17"/>
      <c r="AI138" s="17"/>
      <c r="AJ138" s="17"/>
      <c r="AK138" s="17"/>
    </row>
    <row r="139">
      <c r="C139" s="17"/>
      <c r="D139" s="17"/>
      <c r="E139" s="17"/>
      <c r="F139" s="17"/>
      <c r="G139" s="17"/>
      <c r="H139" s="17"/>
      <c r="I139" s="17"/>
      <c r="Q139" s="17"/>
      <c r="R139" s="17"/>
      <c r="S139" s="17"/>
      <c r="T139" s="17"/>
      <c r="U139" s="17"/>
      <c r="V139" s="17"/>
      <c r="W139" s="17"/>
      <c r="AE139" s="17"/>
      <c r="AF139" s="17"/>
      <c r="AG139" s="17"/>
      <c r="AH139" s="17"/>
      <c r="AI139" s="17"/>
      <c r="AJ139" s="17"/>
      <c r="AK139" s="17"/>
    </row>
    <row r="140">
      <c r="C140" s="17"/>
      <c r="D140" s="17"/>
      <c r="E140" s="17"/>
      <c r="F140" s="17"/>
      <c r="G140" s="17"/>
      <c r="H140" s="17"/>
      <c r="I140" s="17"/>
      <c r="Q140" s="17"/>
      <c r="R140" s="17"/>
      <c r="S140" s="17"/>
      <c r="T140" s="17"/>
      <c r="U140" s="17"/>
      <c r="V140" s="17"/>
      <c r="W140" s="17"/>
      <c r="AE140" s="17"/>
      <c r="AF140" s="17"/>
      <c r="AG140" s="17"/>
      <c r="AH140" s="17"/>
      <c r="AI140" s="17"/>
      <c r="AJ140" s="17"/>
      <c r="AK140" s="17"/>
    </row>
    <row r="141">
      <c r="C141" s="17"/>
      <c r="D141" s="17"/>
      <c r="E141" s="17"/>
      <c r="F141" s="17"/>
      <c r="G141" s="17"/>
      <c r="H141" s="17"/>
      <c r="I141" s="17"/>
      <c r="Q141" s="17"/>
      <c r="R141" s="17"/>
      <c r="S141" s="17"/>
      <c r="T141" s="17"/>
      <c r="U141" s="17"/>
      <c r="V141" s="17"/>
      <c r="W141" s="17"/>
      <c r="AE141" s="17"/>
      <c r="AF141" s="17"/>
      <c r="AG141" s="17"/>
      <c r="AH141" s="17"/>
      <c r="AI141" s="17"/>
      <c r="AJ141" s="17"/>
      <c r="AK141" s="17"/>
    </row>
    <row r="142">
      <c r="C142" s="17"/>
      <c r="D142" s="17"/>
      <c r="E142" s="17"/>
      <c r="F142" s="17"/>
      <c r="G142" s="17"/>
      <c r="H142" s="17"/>
      <c r="I142" s="17"/>
      <c r="Q142" s="17"/>
      <c r="R142" s="17"/>
      <c r="S142" s="17"/>
      <c r="T142" s="17"/>
      <c r="U142" s="17"/>
      <c r="V142" s="17"/>
      <c r="W142" s="17"/>
      <c r="AE142" s="17"/>
      <c r="AF142" s="17"/>
      <c r="AG142" s="17"/>
      <c r="AH142" s="17"/>
      <c r="AI142" s="17"/>
      <c r="AJ142" s="17"/>
      <c r="AK142" s="17"/>
    </row>
    <row r="143">
      <c r="C143" s="17"/>
      <c r="D143" s="17"/>
      <c r="E143" s="17"/>
      <c r="F143" s="17"/>
      <c r="G143" s="17"/>
      <c r="H143" s="17"/>
      <c r="I143" s="17"/>
      <c r="Q143" s="17"/>
      <c r="R143" s="17"/>
      <c r="S143" s="17"/>
      <c r="T143" s="17"/>
      <c r="U143" s="17"/>
      <c r="V143" s="17"/>
      <c r="W143" s="17"/>
      <c r="AE143" s="17"/>
      <c r="AF143" s="17"/>
      <c r="AG143" s="17"/>
      <c r="AH143" s="17"/>
      <c r="AI143" s="17"/>
      <c r="AJ143" s="17"/>
      <c r="AK143" s="17"/>
    </row>
    <row r="144">
      <c r="C144" s="17"/>
      <c r="D144" s="17"/>
      <c r="E144" s="17"/>
      <c r="F144" s="17"/>
      <c r="G144" s="17"/>
      <c r="H144" s="17"/>
      <c r="I144" s="17"/>
      <c r="Q144" s="17"/>
      <c r="R144" s="17"/>
      <c r="S144" s="17"/>
      <c r="T144" s="17"/>
      <c r="U144" s="17"/>
      <c r="V144" s="17"/>
      <c r="W144" s="17"/>
      <c r="AE144" s="17"/>
      <c r="AF144" s="17"/>
      <c r="AG144" s="17"/>
      <c r="AH144" s="17"/>
      <c r="AI144" s="17"/>
      <c r="AJ144" s="17"/>
      <c r="AK144" s="17"/>
    </row>
    <row r="145">
      <c r="C145" s="17"/>
      <c r="D145" s="17"/>
      <c r="E145" s="17"/>
      <c r="F145" s="17"/>
      <c r="G145" s="17"/>
      <c r="H145" s="17"/>
      <c r="I145" s="17"/>
      <c r="Q145" s="17"/>
      <c r="R145" s="17"/>
      <c r="S145" s="17"/>
      <c r="T145" s="17"/>
      <c r="U145" s="17"/>
      <c r="V145" s="17"/>
      <c r="W145" s="17"/>
      <c r="AE145" s="17"/>
      <c r="AF145" s="17"/>
      <c r="AG145" s="17"/>
      <c r="AH145" s="17"/>
      <c r="AI145" s="17"/>
      <c r="AJ145" s="17"/>
      <c r="AK145" s="17"/>
    </row>
    <row r="146">
      <c r="C146" s="17"/>
      <c r="D146" s="17"/>
      <c r="E146" s="17"/>
      <c r="F146" s="17"/>
      <c r="G146" s="17"/>
      <c r="H146" s="17"/>
      <c r="I146" s="17"/>
      <c r="Q146" s="17"/>
      <c r="R146" s="17"/>
      <c r="S146" s="17"/>
      <c r="T146" s="17"/>
      <c r="U146" s="17"/>
      <c r="V146" s="17"/>
      <c r="W146" s="17"/>
      <c r="AE146" s="17"/>
      <c r="AF146" s="17"/>
      <c r="AG146" s="17"/>
      <c r="AH146" s="17"/>
      <c r="AI146" s="17"/>
      <c r="AJ146" s="17"/>
      <c r="AK146" s="17"/>
    </row>
    <row r="147">
      <c r="C147" s="17"/>
      <c r="D147" s="17"/>
      <c r="E147" s="17"/>
      <c r="F147" s="17"/>
      <c r="G147" s="17"/>
      <c r="H147" s="17"/>
      <c r="I147" s="17"/>
      <c r="Q147" s="17"/>
      <c r="R147" s="17"/>
      <c r="S147" s="17"/>
      <c r="T147" s="17"/>
      <c r="U147" s="17"/>
      <c r="V147" s="17"/>
      <c r="W147" s="17"/>
      <c r="AE147" s="17"/>
      <c r="AF147" s="17"/>
      <c r="AG147" s="17"/>
      <c r="AH147" s="17"/>
      <c r="AI147" s="17"/>
      <c r="AJ147" s="17"/>
      <c r="AK147" s="17"/>
    </row>
    <row r="148">
      <c r="C148" s="17"/>
      <c r="D148" s="17"/>
      <c r="E148" s="17"/>
      <c r="F148" s="17"/>
      <c r="G148" s="17"/>
      <c r="H148" s="17"/>
      <c r="I148" s="17"/>
      <c r="Q148" s="17"/>
      <c r="R148" s="17"/>
      <c r="S148" s="17"/>
      <c r="T148" s="17"/>
      <c r="U148" s="17"/>
      <c r="V148" s="17"/>
      <c r="W148" s="17"/>
      <c r="AE148" s="17"/>
      <c r="AF148" s="17"/>
      <c r="AG148" s="17"/>
      <c r="AH148" s="17"/>
      <c r="AI148" s="17"/>
      <c r="AJ148" s="17"/>
      <c r="AK148" s="17"/>
    </row>
    <row r="149">
      <c r="C149" s="17"/>
      <c r="D149" s="17"/>
      <c r="E149" s="17"/>
      <c r="F149" s="17"/>
      <c r="G149" s="17"/>
      <c r="H149" s="17"/>
      <c r="I149" s="17"/>
      <c r="Q149" s="17"/>
      <c r="R149" s="17"/>
      <c r="S149" s="17"/>
      <c r="T149" s="17"/>
      <c r="U149" s="17"/>
      <c r="V149" s="17"/>
      <c r="W149" s="17"/>
      <c r="AE149" s="17"/>
      <c r="AF149" s="17"/>
      <c r="AG149" s="17"/>
      <c r="AH149" s="17"/>
      <c r="AI149" s="17"/>
      <c r="AJ149" s="17"/>
      <c r="AK149" s="17"/>
    </row>
    <row r="150">
      <c r="C150" s="17"/>
      <c r="D150" s="17"/>
      <c r="E150" s="17"/>
      <c r="F150" s="17"/>
      <c r="G150" s="17"/>
      <c r="H150" s="17"/>
      <c r="I150" s="17"/>
      <c r="Q150" s="17"/>
      <c r="R150" s="17"/>
      <c r="S150" s="17"/>
      <c r="T150" s="17"/>
      <c r="U150" s="17"/>
      <c r="V150" s="17"/>
      <c r="W150" s="17"/>
      <c r="AE150" s="17"/>
      <c r="AF150" s="17"/>
      <c r="AG150" s="17"/>
      <c r="AH150" s="17"/>
      <c r="AI150" s="17"/>
      <c r="AJ150" s="17"/>
      <c r="AK150" s="17"/>
    </row>
    <row r="151">
      <c r="C151" s="17"/>
      <c r="D151" s="17"/>
      <c r="E151" s="17"/>
      <c r="F151" s="17"/>
      <c r="G151" s="17"/>
      <c r="H151" s="17"/>
      <c r="I151" s="17"/>
      <c r="Q151" s="17"/>
      <c r="R151" s="17"/>
      <c r="S151" s="17"/>
      <c r="T151" s="17"/>
      <c r="U151" s="17"/>
      <c r="V151" s="17"/>
      <c r="W151" s="17"/>
      <c r="AE151" s="17"/>
      <c r="AF151" s="17"/>
      <c r="AG151" s="17"/>
      <c r="AH151" s="17"/>
      <c r="AI151" s="17"/>
      <c r="AJ151" s="17"/>
      <c r="AK151" s="17"/>
    </row>
    <row r="152">
      <c r="C152" s="17"/>
      <c r="D152" s="17"/>
      <c r="E152" s="17"/>
      <c r="F152" s="17"/>
      <c r="G152" s="17"/>
      <c r="H152" s="17"/>
      <c r="I152" s="17"/>
      <c r="Q152" s="17"/>
      <c r="R152" s="17"/>
      <c r="S152" s="17"/>
      <c r="T152" s="17"/>
      <c r="U152" s="17"/>
      <c r="V152" s="17"/>
      <c r="W152" s="17"/>
      <c r="AE152" s="17"/>
      <c r="AF152" s="17"/>
      <c r="AG152" s="17"/>
      <c r="AH152" s="17"/>
      <c r="AI152" s="17"/>
      <c r="AJ152" s="17"/>
      <c r="AK152" s="17"/>
    </row>
    <row r="153">
      <c r="C153" s="17"/>
      <c r="D153" s="17"/>
      <c r="E153" s="17"/>
      <c r="F153" s="17"/>
      <c r="G153" s="17"/>
      <c r="H153" s="17"/>
      <c r="I153" s="17"/>
      <c r="Q153" s="17"/>
      <c r="R153" s="17"/>
      <c r="S153" s="17"/>
      <c r="T153" s="17"/>
      <c r="U153" s="17"/>
      <c r="V153" s="17"/>
      <c r="W153" s="17"/>
      <c r="AE153" s="17"/>
      <c r="AF153" s="17"/>
      <c r="AG153" s="17"/>
      <c r="AH153" s="17"/>
      <c r="AI153" s="17"/>
      <c r="AJ153" s="17"/>
      <c r="AK153" s="17"/>
    </row>
    <row r="154">
      <c r="C154" s="17"/>
      <c r="D154" s="17"/>
      <c r="E154" s="17"/>
      <c r="F154" s="17"/>
      <c r="G154" s="17"/>
      <c r="H154" s="17"/>
      <c r="I154" s="17"/>
      <c r="Q154" s="17"/>
      <c r="R154" s="17"/>
      <c r="S154" s="17"/>
      <c r="T154" s="17"/>
      <c r="U154" s="17"/>
      <c r="V154" s="17"/>
      <c r="W154" s="17"/>
      <c r="AE154" s="17"/>
      <c r="AF154" s="17"/>
      <c r="AG154" s="17"/>
      <c r="AH154" s="17"/>
      <c r="AI154" s="17"/>
      <c r="AJ154" s="17"/>
      <c r="AK154" s="17"/>
    </row>
    <row r="155">
      <c r="C155" s="17"/>
      <c r="D155" s="17"/>
      <c r="E155" s="17"/>
      <c r="F155" s="17"/>
      <c r="G155" s="17"/>
      <c r="H155" s="17"/>
      <c r="I155" s="17"/>
      <c r="Q155" s="17"/>
      <c r="R155" s="17"/>
      <c r="S155" s="17"/>
      <c r="T155" s="17"/>
      <c r="U155" s="17"/>
      <c r="V155" s="17"/>
      <c r="W155" s="17"/>
      <c r="AE155" s="17"/>
      <c r="AF155" s="17"/>
      <c r="AG155" s="17"/>
      <c r="AH155" s="17"/>
      <c r="AI155" s="17"/>
      <c r="AJ155" s="17"/>
      <c r="AK155" s="17"/>
    </row>
    <row r="156">
      <c r="C156" s="17"/>
      <c r="D156" s="17"/>
      <c r="E156" s="17"/>
      <c r="F156" s="17"/>
      <c r="G156" s="17"/>
      <c r="H156" s="17"/>
      <c r="I156" s="17"/>
      <c r="Q156" s="17"/>
      <c r="R156" s="17"/>
      <c r="S156" s="17"/>
      <c r="T156" s="17"/>
      <c r="U156" s="17"/>
      <c r="V156" s="17"/>
      <c r="W156" s="17"/>
      <c r="AE156" s="17"/>
      <c r="AF156" s="17"/>
      <c r="AG156" s="17"/>
      <c r="AH156" s="17"/>
      <c r="AI156" s="17"/>
      <c r="AJ156" s="17"/>
      <c r="AK156" s="17"/>
    </row>
    <row r="157">
      <c r="C157" s="17"/>
      <c r="D157" s="17"/>
      <c r="E157" s="17"/>
      <c r="F157" s="17"/>
      <c r="G157" s="17"/>
      <c r="H157" s="17"/>
      <c r="I157" s="17"/>
      <c r="Q157" s="17"/>
      <c r="R157" s="17"/>
      <c r="S157" s="17"/>
      <c r="T157" s="17"/>
      <c r="U157" s="17"/>
      <c r="V157" s="17"/>
      <c r="W157" s="17"/>
      <c r="AE157" s="17"/>
      <c r="AF157" s="17"/>
      <c r="AG157" s="17"/>
      <c r="AH157" s="17"/>
      <c r="AI157" s="17"/>
      <c r="AJ157" s="17"/>
      <c r="AK157" s="17"/>
    </row>
    <row r="158">
      <c r="C158" s="17"/>
      <c r="D158" s="17"/>
      <c r="E158" s="17"/>
      <c r="F158" s="17"/>
      <c r="G158" s="17"/>
      <c r="H158" s="17"/>
      <c r="I158" s="17"/>
      <c r="Q158" s="17"/>
      <c r="R158" s="17"/>
      <c r="S158" s="17"/>
      <c r="T158" s="17"/>
      <c r="U158" s="17"/>
      <c r="V158" s="17"/>
      <c r="W158" s="17"/>
      <c r="AE158" s="17"/>
      <c r="AF158" s="17"/>
      <c r="AG158" s="17"/>
      <c r="AH158" s="17"/>
      <c r="AI158" s="17"/>
      <c r="AJ158" s="17"/>
      <c r="AK158" s="17"/>
    </row>
    <row r="159">
      <c r="C159" s="17"/>
      <c r="D159" s="17"/>
      <c r="E159" s="17"/>
      <c r="F159" s="17"/>
      <c r="G159" s="17"/>
      <c r="H159" s="17"/>
      <c r="I159" s="17"/>
      <c r="Q159" s="17"/>
      <c r="R159" s="17"/>
      <c r="S159" s="17"/>
      <c r="T159" s="17"/>
      <c r="U159" s="17"/>
      <c r="V159" s="17"/>
      <c r="W159" s="17"/>
      <c r="AE159" s="17"/>
      <c r="AF159" s="17"/>
      <c r="AG159" s="17"/>
      <c r="AH159" s="17"/>
      <c r="AI159" s="17"/>
      <c r="AJ159" s="17"/>
      <c r="AK159" s="17"/>
    </row>
    <row r="160">
      <c r="C160" s="17"/>
      <c r="D160" s="17"/>
      <c r="E160" s="17"/>
      <c r="F160" s="17"/>
      <c r="G160" s="17"/>
      <c r="H160" s="17"/>
      <c r="I160" s="17"/>
      <c r="Q160" s="17"/>
      <c r="R160" s="17"/>
      <c r="S160" s="17"/>
      <c r="T160" s="17"/>
      <c r="U160" s="17"/>
      <c r="V160" s="17"/>
      <c r="W160" s="17"/>
      <c r="AE160" s="17"/>
      <c r="AF160" s="17"/>
      <c r="AG160" s="17"/>
      <c r="AH160" s="17"/>
      <c r="AI160" s="17"/>
      <c r="AJ160" s="17"/>
      <c r="AK160" s="17"/>
    </row>
    <row r="161">
      <c r="C161" s="17"/>
      <c r="D161" s="17"/>
      <c r="E161" s="17"/>
      <c r="F161" s="17"/>
      <c r="G161" s="17"/>
      <c r="H161" s="17"/>
      <c r="I161" s="17"/>
      <c r="Q161" s="17"/>
      <c r="R161" s="17"/>
      <c r="S161" s="17"/>
      <c r="T161" s="17"/>
      <c r="U161" s="17"/>
      <c r="V161" s="17"/>
      <c r="W161" s="17"/>
      <c r="AE161" s="17"/>
      <c r="AF161" s="17"/>
      <c r="AG161" s="17"/>
      <c r="AH161" s="17"/>
      <c r="AI161" s="17"/>
      <c r="AJ161" s="17"/>
      <c r="AK161" s="17"/>
    </row>
    <row r="162">
      <c r="C162" s="17"/>
      <c r="D162" s="17"/>
      <c r="E162" s="17"/>
      <c r="F162" s="17"/>
      <c r="G162" s="17"/>
      <c r="H162" s="17"/>
      <c r="I162" s="17"/>
      <c r="Q162" s="17"/>
      <c r="R162" s="17"/>
      <c r="S162" s="17"/>
      <c r="T162" s="17"/>
      <c r="U162" s="17"/>
      <c r="V162" s="17"/>
      <c r="W162" s="17"/>
      <c r="AE162" s="17"/>
      <c r="AF162" s="17"/>
      <c r="AG162" s="17"/>
      <c r="AH162" s="17"/>
      <c r="AI162" s="17"/>
      <c r="AJ162" s="17"/>
      <c r="AK162" s="17"/>
    </row>
    <row r="163">
      <c r="C163" s="17"/>
      <c r="D163" s="17"/>
      <c r="E163" s="17"/>
      <c r="F163" s="17"/>
      <c r="G163" s="17"/>
      <c r="H163" s="17"/>
      <c r="I163" s="17"/>
      <c r="Q163" s="17"/>
      <c r="R163" s="17"/>
      <c r="S163" s="17"/>
      <c r="T163" s="17"/>
      <c r="U163" s="17"/>
      <c r="V163" s="17"/>
      <c r="W163" s="17"/>
      <c r="AE163" s="17"/>
      <c r="AF163" s="17"/>
      <c r="AG163" s="17"/>
      <c r="AH163" s="17"/>
      <c r="AI163" s="17"/>
      <c r="AJ163" s="17"/>
      <c r="AK163" s="17"/>
    </row>
    <row r="164">
      <c r="C164" s="17"/>
      <c r="D164" s="17"/>
      <c r="E164" s="17"/>
      <c r="F164" s="17"/>
      <c r="G164" s="17"/>
      <c r="H164" s="17"/>
      <c r="I164" s="17"/>
      <c r="Q164" s="17"/>
      <c r="R164" s="17"/>
      <c r="S164" s="17"/>
      <c r="T164" s="17"/>
      <c r="U164" s="17"/>
      <c r="V164" s="17"/>
      <c r="W164" s="17"/>
      <c r="AE164" s="17"/>
      <c r="AF164" s="17"/>
      <c r="AG164" s="17"/>
      <c r="AH164" s="17"/>
      <c r="AI164" s="17"/>
      <c r="AJ164" s="17"/>
      <c r="AK164" s="17"/>
    </row>
    <row r="165">
      <c r="C165" s="17"/>
      <c r="D165" s="17"/>
      <c r="E165" s="17"/>
      <c r="F165" s="17"/>
      <c r="G165" s="17"/>
      <c r="H165" s="17"/>
      <c r="I165" s="17"/>
      <c r="Q165" s="17"/>
      <c r="R165" s="17"/>
      <c r="S165" s="17"/>
      <c r="T165" s="17"/>
      <c r="U165" s="17"/>
      <c r="V165" s="17"/>
      <c r="W165" s="17"/>
      <c r="AE165" s="17"/>
      <c r="AF165" s="17"/>
      <c r="AG165" s="17"/>
      <c r="AH165" s="17"/>
      <c r="AI165" s="17"/>
      <c r="AJ165" s="17"/>
      <c r="AK165" s="17"/>
    </row>
    <row r="166">
      <c r="C166" s="17"/>
      <c r="D166" s="17"/>
      <c r="E166" s="17"/>
      <c r="F166" s="17"/>
      <c r="G166" s="17"/>
      <c r="H166" s="17"/>
      <c r="I166" s="17"/>
      <c r="Q166" s="17"/>
      <c r="R166" s="17"/>
      <c r="S166" s="17"/>
      <c r="T166" s="17"/>
      <c r="U166" s="17"/>
      <c r="V166" s="17"/>
      <c r="W166" s="17"/>
      <c r="AE166" s="17"/>
      <c r="AF166" s="17"/>
      <c r="AG166" s="17"/>
      <c r="AH166" s="17"/>
      <c r="AI166" s="17"/>
      <c r="AJ166" s="17"/>
      <c r="AK166" s="17"/>
    </row>
    <row r="167">
      <c r="C167" s="17"/>
      <c r="D167" s="17"/>
      <c r="E167" s="17"/>
      <c r="F167" s="17"/>
      <c r="G167" s="17"/>
      <c r="H167" s="17"/>
      <c r="I167" s="17"/>
      <c r="Q167" s="17"/>
      <c r="R167" s="17"/>
      <c r="S167" s="17"/>
      <c r="T167" s="17"/>
      <c r="U167" s="17"/>
      <c r="V167" s="17"/>
      <c r="W167" s="17"/>
      <c r="AE167" s="17"/>
      <c r="AF167" s="17"/>
      <c r="AG167" s="17"/>
      <c r="AH167" s="17"/>
      <c r="AI167" s="17"/>
      <c r="AJ167" s="17"/>
      <c r="AK167" s="17"/>
    </row>
    <row r="168">
      <c r="C168" s="17"/>
      <c r="D168" s="17"/>
      <c r="E168" s="17"/>
      <c r="F168" s="17"/>
      <c r="G168" s="17"/>
      <c r="H168" s="17"/>
      <c r="I168" s="17"/>
      <c r="Q168" s="17"/>
      <c r="R168" s="17"/>
      <c r="S168" s="17"/>
      <c r="T168" s="17"/>
      <c r="U168" s="17"/>
      <c r="V168" s="17"/>
      <c r="W168" s="17"/>
      <c r="AE168" s="17"/>
      <c r="AF168" s="17"/>
      <c r="AG168" s="17"/>
      <c r="AH168" s="17"/>
      <c r="AI168" s="17"/>
      <c r="AJ168" s="17"/>
      <c r="AK168" s="17"/>
    </row>
    <row r="169">
      <c r="C169" s="17"/>
      <c r="D169" s="17"/>
      <c r="E169" s="17"/>
      <c r="F169" s="17"/>
      <c r="G169" s="17"/>
      <c r="H169" s="17"/>
      <c r="I169" s="17"/>
      <c r="Q169" s="17"/>
      <c r="R169" s="17"/>
      <c r="S169" s="17"/>
      <c r="T169" s="17"/>
      <c r="U169" s="17"/>
      <c r="V169" s="17"/>
      <c r="W169" s="17"/>
      <c r="AE169" s="17"/>
      <c r="AF169" s="17"/>
      <c r="AG169" s="17"/>
      <c r="AH169" s="17"/>
      <c r="AI169" s="17"/>
      <c r="AJ169" s="17"/>
      <c r="AK169" s="17"/>
    </row>
    <row r="170">
      <c r="C170" s="17"/>
      <c r="D170" s="17"/>
      <c r="E170" s="17"/>
      <c r="F170" s="17"/>
      <c r="G170" s="17"/>
      <c r="H170" s="17"/>
      <c r="I170" s="17"/>
      <c r="Q170" s="17"/>
      <c r="R170" s="17"/>
      <c r="S170" s="17"/>
      <c r="T170" s="17"/>
      <c r="U170" s="17"/>
      <c r="V170" s="17"/>
      <c r="W170" s="17"/>
      <c r="AE170" s="17"/>
      <c r="AF170" s="17"/>
      <c r="AG170" s="17"/>
      <c r="AH170" s="17"/>
      <c r="AI170" s="17"/>
      <c r="AJ170" s="17"/>
      <c r="AK170" s="17"/>
    </row>
    <row r="171">
      <c r="C171" s="17"/>
      <c r="D171" s="17"/>
      <c r="E171" s="17"/>
      <c r="F171" s="17"/>
      <c r="G171" s="17"/>
      <c r="H171" s="17"/>
      <c r="I171" s="17"/>
      <c r="Q171" s="17"/>
      <c r="R171" s="17"/>
      <c r="S171" s="17"/>
      <c r="T171" s="17"/>
      <c r="U171" s="17"/>
      <c r="V171" s="17"/>
      <c r="W171" s="17"/>
      <c r="AE171" s="17"/>
      <c r="AF171" s="17"/>
      <c r="AG171" s="17"/>
      <c r="AH171" s="17"/>
      <c r="AI171" s="17"/>
      <c r="AJ171" s="17"/>
      <c r="AK171" s="17"/>
    </row>
    <row r="172">
      <c r="C172" s="17"/>
      <c r="D172" s="17"/>
      <c r="E172" s="17"/>
      <c r="F172" s="17"/>
      <c r="G172" s="17"/>
      <c r="H172" s="17"/>
      <c r="I172" s="17"/>
      <c r="Q172" s="17"/>
      <c r="R172" s="17"/>
      <c r="S172" s="17"/>
      <c r="T172" s="17"/>
      <c r="U172" s="17"/>
      <c r="V172" s="17"/>
      <c r="W172" s="17"/>
      <c r="AE172" s="17"/>
      <c r="AF172" s="17"/>
      <c r="AG172" s="17"/>
      <c r="AH172" s="17"/>
      <c r="AI172" s="17"/>
      <c r="AJ172" s="17"/>
      <c r="AK172" s="17"/>
    </row>
    <row r="173">
      <c r="C173" s="17"/>
      <c r="D173" s="17"/>
      <c r="E173" s="17"/>
      <c r="F173" s="17"/>
      <c r="G173" s="17"/>
      <c r="H173" s="17"/>
      <c r="I173" s="17"/>
      <c r="Q173" s="17"/>
      <c r="R173" s="17"/>
      <c r="S173" s="17"/>
      <c r="T173" s="17"/>
      <c r="U173" s="17"/>
      <c r="V173" s="17"/>
      <c r="W173" s="17"/>
      <c r="AE173" s="17"/>
      <c r="AF173" s="17"/>
      <c r="AG173" s="17"/>
      <c r="AH173" s="17"/>
      <c r="AI173" s="17"/>
      <c r="AJ173" s="17"/>
      <c r="AK173" s="17"/>
    </row>
    <row r="174">
      <c r="C174" s="17"/>
      <c r="D174" s="17"/>
      <c r="E174" s="17"/>
      <c r="F174" s="17"/>
      <c r="G174" s="17"/>
      <c r="H174" s="17"/>
      <c r="I174" s="17"/>
      <c r="Q174" s="17"/>
      <c r="R174" s="17"/>
      <c r="S174" s="17"/>
      <c r="T174" s="17"/>
      <c r="U174" s="17"/>
      <c r="V174" s="17"/>
      <c r="W174" s="17"/>
      <c r="AE174" s="17"/>
      <c r="AF174" s="17"/>
      <c r="AG174" s="17"/>
      <c r="AH174" s="17"/>
      <c r="AI174" s="17"/>
      <c r="AJ174" s="17"/>
      <c r="AK174" s="17"/>
    </row>
    <row r="175">
      <c r="C175" s="17"/>
      <c r="D175" s="17"/>
      <c r="E175" s="17"/>
      <c r="F175" s="17"/>
      <c r="G175" s="17"/>
      <c r="H175" s="17"/>
      <c r="I175" s="17"/>
      <c r="Q175" s="17"/>
      <c r="R175" s="17"/>
      <c r="S175" s="17"/>
      <c r="T175" s="17"/>
      <c r="U175" s="17"/>
      <c r="V175" s="17"/>
      <c r="W175" s="17"/>
      <c r="AE175" s="17"/>
      <c r="AF175" s="17"/>
      <c r="AG175" s="17"/>
      <c r="AH175" s="17"/>
      <c r="AI175" s="17"/>
      <c r="AJ175" s="17"/>
      <c r="AK175" s="17"/>
    </row>
    <row r="176">
      <c r="C176" s="17"/>
      <c r="D176" s="17"/>
      <c r="E176" s="17"/>
      <c r="F176" s="17"/>
      <c r="G176" s="17"/>
      <c r="H176" s="17"/>
      <c r="I176" s="17"/>
      <c r="Q176" s="17"/>
      <c r="R176" s="17"/>
      <c r="S176" s="17"/>
      <c r="T176" s="17"/>
      <c r="U176" s="17"/>
      <c r="V176" s="17"/>
      <c r="W176" s="17"/>
      <c r="AE176" s="17"/>
      <c r="AF176" s="17"/>
      <c r="AG176" s="17"/>
      <c r="AH176" s="17"/>
      <c r="AI176" s="17"/>
      <c r="AJ176" s="17"/>
      <c r="AK176" s="17"/>
    </row>
    <row r="177">
      <c r="C177" s="17"/>
      <c r="D177" s="17"/>
      <c r="E177" s="17"/>
      <c r="F177" s="17"/>
      <c r="G177" s="17"/>
      <c r="H177" s="17"/>
      <c r="I177" s="17"/>
      <c r="Q177" s="17"/>
      <c r="R177" s="17"/>
      <c r="S177" s="17"/>
      <c r="T177" s="17"/>
      <c r="U177" s="17"/>
      <c r="V177" s="17"/>
      <c r="W177" s="17"/>
      <c r="AE177" s="17"/>
      <c r="AF177" s="17"/>
      <c r="AG177" s="17"/>
      <c r="AH177" s="17"/>
      <c r="AI177" s="17"/>
      <c r="AJ177" s="17"/>
      <c r="AK177" s="17"/>
    </row>
    <row r="178">
      <c r="C178" s="17"/>
      <c r="D178" s="17"/>
      <c r="E178" s="17"/>
      <c r="F178" s="17"/>
      <c r="G178" s="17"/>
      <c r="H178" s="17"/>
      <c r="I178" s="17"/>
      <c r="Q178" s="17"/>
      <c r="R178" s="17"/>
      <c r="S178" s="17"/>
      <c r="T178" s="17"/>
      <c r="U178" s="17"/>
      <c r="V178" s="17"/>
      <c r="W178" s="17"/>
      <c r="AE178" s="17"/>
      <c r="AF178" s="17"/>
      <c r="AG178" s="17"/>
      <c r="AH178" s="17"/>
      <c r="AI178" s="17"/>
      <c r="AJ178" s="17"/>
      <c r="AK178" s="17"/>
    </row>
    <row r="179">
      <c r="C179" s="17"/>
      <c r="D179" s="17"/>
      <c r="E179" s="17"/>
      <c r="F179" s="17"/>
      <c r="G179" s="17"/>
      <c r="H179" s="17"/>
      <c r="I179" s="17"/>
      <c r="Q179" s="17"/>
      <c r="R179" s="17"/>
      <c r="S179" s="17"/>
      <c r="T179" s="17"/>
      <c r="U179" s="17"/>
      <c r="V179" s="17"/>
      <c r="W179" s="17"/>
      <c r="AE179" s="17"/>
      <c r="AF179" s="17"/>
      <c r="AG179" s="17"/>
      <c r="AH179" s="17"/>
      <c r="AI179" s="17"/>
      <c r="AJ179" s="17"/>
      <c r="AK179" s="17"/>
    </row>
    <row r="180">
      <c r="C180" s="17"/>
      <c r="D180" s="17"/>
      <c r="E180" s="17"/>
      <c r="F180" s="17"/>
      <c r="G180" s="17"/>
      <c r="H180" s="17"/>
      <c r="I180" s="17"/>
      <c r="Q180" s="17"/>
      <c r="R180" s="17"/>
      <c r="S180" s="17"/>
      <c r="T180" s="17"/>
      <c r="U180" s="17"/>
      <c r="V180" s="17"/>
      <c r="W180" s="17"/>
      <c r="AE180" s="17"/>
      <c r="AF180" s="17"/>
      <c r="AG180" s="17"/>
      <c r="AH180" s="17"/>
      <c r="AI180" s="17"/>
      <c r="AJ180" s="17"/>
      <c r="AK180" s="17"/>
    </row>
    <row r="181">
      <c r="C181" s="17"/>
      <c r="D181" s="17"/>
      <c r="E181" s="17"/>
      <c r="F181" s="17"/>
      <c r="G181" s="17"/>
      <c r="H181" s="17"/>
      <c r="I181" s="17"/>
      <c r="Q181" s="17"/>
      <c r="R181" s="17"/>
      <c r="S181" s="17"/>
      <c r="T181" s="17"/>
      <c r="U181" s="17"/>
      <c r="V181" s="17"/>
      <c r="W181" s="17"/>
      <c r="AE181" s="17"/>
      <c r="AF181" s="17"/>
      <c r="AG181" s="17"/>
      <c r="AH181" s="17"/>
      <c r="AI181" s="17"/>
      <c r="AJ181" s="17"/>
      <c r="AK181" s="17"/>
    </row>
    <row r="182">
      <c r="C182" s="17"/>
      <c r="D182" s="17"/>
      <c r="E182" s="17"/>
      <c r="F182" s="17"/>
      <c r="G182" s="17"/>
      <c r="H182" s="17"/>
      <c r="I182" s="17"/>
      <c r="Q182" s="17"/>
      <c r="R182" s="17"/>
      <c r="S182" s="17"/>
      <c r="T182" s="17"/>
      <c r="U182" s="17"/>
      <c r="V182" s="17"/>
      <c r="W182" s="17"/>
      <c r="AE182" s="17"/>
      <c r="AF182" s="17"/>
      <c r="AG182" s="17"/>
      <c r="AH182" s="17"/>
      <c r="AI182" s="17"/>
      <c r="AJ182" s="17"/>
      <c r="AK182" s="17"/>
    </row>
    <row r="183">
      <c r="C183" s="17"/>
      <c r="D183" s="17"/>
      <c r="E183" s="17"/>
      <c r="F183" s="17"/>
      <c r="G183" s="17"/>
      <c r="H183" s="17"/>
      <c r="I183" s="17"/>
      <c r="Q183" s="17"/>
      <c r="R183" s="17"/>
      <c r="S183" s="17"/>
      <c r="T183" s="17"/>
      <c r="U183" s="17"/>
      <c r="V183" s="17"/>
      <c r="W183" s="17"/>
      <c r="AE183" s="17"/>
      <c r="AF183" s="17"/>
      <c r="AG183" s="17"/>
      <c r="AH183" s="17"/>
      <c r="AI183" s="17"/>
      <c r="AJ183" s="17"/>
      <c r="AK183" s="17"/>
    </row>
    <row r="184">
      <c r="C184" s="17"/>
      <c r="D184" s="17"/>
      <c r="E184" s="17"/>
      <c r="F184" s="17"/>
      <c r="G184" s="17"/>
      <c r="H184" s="17"/>
      <c r="I184" s="17"/>
      <c r="Q184" s="17"/>
      <c r="R184" s="17"/>
      <c r="S184" s="17"/>
      <c r="T184" s="17"/>
      <c r="U184" s="17"/>
      <c r="V184" s="17"/>
      <c r="W184" s="17"/>
      <c r="AE184" s="17"/>
      <c r="AF184" s="17"/>
      <c r="AG184" s="17"/>
      <c r="AH184" s="17"/>
      <c r="AI184" s="17"/>
      <c r="AJ184" s="17"/>
      <c r="AK184" s="17"/>
    </row>
    <row r="185">
      <c r="C185" s="17"/>
      <c r="D185" s="17"/>
      <c r="E185" s="17"/>
      <c r="F185" s="17"/>
      <c r="G185" s="17"/>
      <c r="H185" s="17"/>
      <c r="I185" s="17"/>
      <c r="Q185" s="17"/>
      <c r="R185" s="17"/>
      <c r="S185" s="17"/>
      <c r="T185" s="17"/>
      <c r="U185" s="17"/>
      <c r="V185" s="17"/>
      <c r="W185" s="17"/>
      <c r="AE185" s="17"/>
      <c r="AF185" s="17"/>
      <c r="AG185" s="17"/>
      <c r="AH185" s="17"/>
      <c r="AI185" s="17"/>
      <c r="AJ185" s="17"/>
      <c r="AK185" s="17"/>
    </row>
    <row r="186">
      <c r="C186" s="17"/>
      <c r="D186" s="17"/>
      <c r="E186" s="17"/>
      <c r="F186" s="17"/>
      <c r="G186" s="17"/>
      <c r="H186" s="17"/>
      <c r="I186" s="17"/>
      <c r="Q186" s="17"/>
      <c r="R186" s="17"/>
      <c r="S186" s="17"/>
      <c r="T186" s="17"/>
      <c r="U186" s="17"/>
      <c r="V186" s="17"/>
      <c r="W186" s="17"/>
      <c r="AE186" s="17"/>
      <c r="AF186" s="17"/>
      <c r="AG186" s="17"/>
      <c r="AH186" s="17"/>
      <c r="AI186" s="17"/>
      <c r="AJ186" s="17"/>
      <c r="AK186" s="17"/>
    </row>
    <row r="187">
      <c r="C187" s="17"/>
      <c r="D187" s="17"/>
      <c r="E187" s="17"/>
      <c r="F187" s="17"/>
      <c r="G187" s="17"/>
      <c r="H187" s="17"/>
      <c r="I187" s="17"/>
      <c r="Q187" s="17"/>
      <c r="R187" s="17"/>
      <c r="S187" s="17"/>
      <c r="T187" s="17"/>
      <c r="U187" s="17"/>
      <c r="V187" s="17"/>
      <c r="W187" s="17"/>
      <c r="AE187" s="17"/>
      <c r="AF187" s="17"/>
      <c r="AG187" s="17"/>
      <c r="AH187" s="17"/>
      <c r="AI187" s="17"/>
      <c r="AJ187" s="17"/>
      <c r="AK187" s="17"/>
    </row>
    <row r="188">
      <c r="C188" s="17"/>
      <c r="D188" s="17"/>
      <c r="E188" s="17"/>
      <c r="F188" s="17"/>
      <c r="G188" s="17"/>
      <c r="H188" s="17"/>
      <c r="I188" s="17"/>
      <c r="Q188" s="17"/>
      <c r="R188" s="17"/>
      <c r="S188" s="17"/>
      <c r="T188" s="17"/>
      <c r="U188" s="17"/>
      <c r="V188" s="17"/>
      <c r="W188" s="17"/>
      <c r="AE188" s="17"/>
      <c r="AF188" s="17"/>
      <c r="AG188" s="17"/>
      <c r="AH188" s="17"/>
      <c r="AI188" s="17"/>
      <c r="AJ188" s="17"/>
      <c r="AK188" s="17"/>
    </row>
    <row r="189">
      <c r="C189" s="17"/>
      <c r="D189" s="17"/>
      <c r="E189" s="17"/>
      <c r="F189" s="17"/>
      <c r="G189" s="17"/>
      <c r="H189" s="17"/>
      <c r="I189" s="17"/>
      <c r="Q189" s="17"/>
      <c r="R189" s="17"/>
      <c r="S189" s="17"/>
      <c r="T189" s="17"/>
      <c r="U189" s="17"/>
      <c r="V189" s="17"/>
      <c r="W189" s="17"/>
      <c r="AE189" s="17"/>
      <c r="AF189" s="17"/>
      <c r="AG189" s="17"/>
      <c r="AH189" s="17"/>
      <c r="AI189" s="17"/>
      <c r="AJ189" s="17"/>
      <c r="AK189" s="17"/>
    </row>
    <row r="190">
      <c r="C190" s="17"/>
      <c r="D190" s="17"/>
      <c r="E190" s="17"/>
      <c r="F190" s="17"/>
      <c r="G190" s="17"/>
      <c r="H190" s="17"/>
      <c r="I190" s="17"/>
      <c r="Q190" s="17"/>
      <c r="R190" s="17"/>
      <c r="S190" s="17"/>
      <c r="T190" s="17"/>
      <c r="U190" s="17"/>
      <c r="V190" s="17"/>
      <c r="W190" s="17"/>
      <c r="AE190" s="17"/>
      <c r="AF190" s="17"/>
      <c r="AG190" s="17"/>
      <c r="AH190" s="17"/>
      <c r="AI190" s="17"/>
      <c r="AJ190" s="17"/>
      <c r="AK190" s="17"/>
    </row>
    <row r="191">
      <c r="C191" s="17"/>
      <c r="D191" s="17"/>
      <c r="E191" s="17"/>
      <c r="F191" s="17"/>
      <c r="G191" s="17"/>
      <c r="H191" s="17"/>
      <c r="I191" s="17"/>
      <c r="Q191" s="17"/>
      <c r="R191" s="17"/>
      <c r="S191" s="17"/>
      <c r="T191" s="17"/>
      <c r="U191" s="17"/>
      <c r="V191" s="17"/>
      <c r="W191" s="17"/>
      <c r="AE191" s="17"/>
      <c r="AF191" s="17"/>
      <c r="AG191" s="17"/>
      <c r="AH191" s="17"/>
      <c r="AI191" s="17"/>
      <c r="AJ191" s="17"/>
      <c r="AK191" s="17"/>
    </row>
    <row r="192">
      <c r="C192" s="17"/>
      <c r="D192" s="17"/>
      <c r="E192" s="17"/>
      <c r="F192" s="17"/>
      <c r="G192" s="17"/>
      <c r="H192" s="17"/>
      <c r="I192" s="17"/>
      <c r="Q192" s="17"/>
      <c r="R192" s="17"/>
      <c r="S192" s="17"/>
      <c r="T192" s="17"/>
      <c r="U192" s="17"/>
      <c r="V192" s="17"/>
      <c r="W192" s="17"/>
      <c r="AE192" s="17"/>
      <c r="AF192" s="17"/>
      <c r="AG192" s="17"/>
      <c r="AH192" s="17"/>
      <c r="AI192" s="17"/>
      <c r="AJ192" s="17"/>
      <c r="AK192" s="17"/>
    </row>
    <row r="193">
      <c r="C193" s="17"/>
      <c r="D193" s="17"/>
      <c r="E193" s="17"/>
      <c r="F193" s="17"/>
      <c r="G193" s="17"/>
      <c r="H193" s="17"/>
      <c r="I193" s="17"/>
      <c r="Q193" s="17"/>
      <c r="R193" s="17"/>
      <c r="S193" s="17"/>
      <c r="T193" s="17"/>
      <c r="U193" s="17"/>
      <c r="V193" s="17"/>
      <c r="W193" s="17"/>
      <c r="AE193" s="17"/>
      <c r="AF193" s="17"/>
      <c r="AG193" s="17"/>
      <c r="AH193" s="17"/>
      <c r="AI193" s="17"/>
      <c r="AJ193" s="17"/>
      <c r="AK193" s="17"/>
    </row>
    <row r="194">
      <c r="C194" s="17"/>
      <c r="D194" s="17"/>
      <c r="E194" s="17"/>
      <c r="F194" s="17"/>
      <c r="G194" s="17"/>
      <c r="H194" s="17"/>
      <c r="I194" s="17"/>
      <c r="Q194" s="17"/>
      <c r="R194" s="17"/>
      <c r="S194" s="17"/>
      <c r="T194" s="17"/>
      <c r="U194" s="17"/>
      <c r="V194" s="17"/>
      <c r="W194" s="17"/>
      <c r="AE194" s="17"/>
      <c r="AF194" s="17"/>
      <c r="AG194" s="17"/>
      <c r="AH194" s="17"/>
      <c r="AI194" s="17"/>
      <c r="AJ194" s="17"/>
      <c r="AK194" s="17"/>
    </row>
    <row r="195">
      <c r="C195" s="17"/>
      <c r="D195" s="17"/>
      <c r="E195" s="17"/>
      <c r="F195" s="17"/>
      <c r="G195" s="17"/>
      <c r="H195" s="17"/>
      <c r="I195" s="17"/>
      <c r="Q195" s="17"/>
      <c r="R195" s="17"/>
      <c r="S195" s="17"/>
      <c r="T195" s="17"/>
      <c r="U195" s="17"/>
      <c r="V195" s="17"/>
      <c r="W195" s="17"/>
      <c r="AE195" s="17"/>
      <c r="AF195" s="17"/>
      <c r="AG195" s="17"/>
      <c r="AH195" s="17"/>
      <c r="AI195" s="17"/>
      <c r="AJ195" s="17"/>
      <c r="AK195" s="17"/>
    </row>
    <row r="196">
      <c r="C196" s="17"/>
      <c r="D196" s="17"/>
      <c r="E196" s="17"/>
      <c r="F196" s="17"/>
      <c r="G196" s="17"/>
      <c r="H196" s="17"/>
      <c r="I196" s="17"/>
      <c r="Q196" s="17"/>
      <c r="R196" s="17"/>
      <c r="S196" s="17"/>
      <c r="T196" s="17"/>
      <c r="U196" s="17"/>
      <c r="V196" s="17"/>
      <c r="W196" s="17"/>
      <c r="AE196" s="17"/>
      <c r="AF196" s="17"/>
      <c r="AG196" s="17"/>
      <c r="AH196" s="17"/>
      <c r="AI196" s="17"/>
      <c r="AJ196" s="17"/>
      <c r="AK196" s="17"/>
    </row>
    <row r="197">
      <c r="C197" s="17"/>
      <c r="D197" s="17"/>
      <c r="E197" s="17"/>
      <c r="F197" s="17"/>
      <c r="G197" s="17"/>
      <c r="H197" s="17"/>
      <c r="I197" s="17"/>
      <c r="Q197" s="17"/>
      <c r="R197" s="17"/>
      <c r="S197" s="17"/>
      <c r="T197" s="17"/>
      <c r="U197" s="17"/>
      <c r="V197" s="17"/>
      <c r="W197" s="17"/>
      <c r="AE197" s="17"/>
      <c r="AF197" s="17"/>
      <c r="AG197" s="17"/>
      <c r="AH197" s="17"/>
      <c r="AI197" s="17"/>
      <c r="AJ197" s="17"/>
      <c r="AK197" s="17"/>
    </row>
    <row r="198">
      <c r="C198" s="17"/>
      <c r="D198" s="17"/>
      <c r="E198" s="17"/>
      <c r="F198" s="17"/>
      <c r="G198" s="17"/>
      <c r="H198" s="17"/>
      <c r="I198" s="17"/>
      <c r="Q198" s="17"/>
      <c r="R198" s="17"/>
      <c r="S198" s="17"/>
      <c r="T198" s="17"/>
      <c r="U198" s="17"/>
      <c r="V198" s="17"/>
      <c r="W198" s="17"/>
      <c r="AE198" s="17"/>
      <c r="AF198" s="17"/>
      <c r="AG198" s="17"/>
      <c r="AH198" s="17"/>
      <c r="AI198" s="17"/>
      <c r="AJ198" s="17"/>
      <c r="AK198" s="17"/>
    </row>
    <row r="199">
      <c r="C199" s="17"/>
      <c r="D199" s="17"/>
      <c r="E199" s="17"/>
      <c r="F199" s="17"/>
      <c r="G199" s="17"/>
      <c r="H199" s="17"/>
      <c r="I199" s="17"/>
      <c r="Q199" s="17"/>
      <c r="R199" s="17"/>
      <c r="S199" s="17"/>
      <c r="T199" s="17"/>
      <c r="U199" s="17"/>
      <c r="V199" s="17"/>
      <c r="W199" s="17"/>
      <c r="AE199" s="17"/>
      <c r="AF199" s="17"/>
      <c r="AG199" s="17"/>
      <c r="AH199" s="17"/>
      <c r="AI199" s="17"/>
      <c r="AJ199" s="17"/>
      <c r="AK199" s="17"/>
    </row>
    <row r="200">
      <c r="C200" s="17"/>
      <c r="D200" s="17"/>
      <c r="E200" s="17"/>
      <c r="F200" s="17"/>
      <c r="G200" s="17"/>
      <c r="H200" s="17"/>
      <c r="I200" s="17"/>
      <c r="Q200" s="17"/>
      <c r="R200" s="17"/>
      <c r="S200" s="17"/>
      <c r="T200" s="17"/>
      <c r="U200" s="17"/>
      <c r="V200" s="17"/>
      <c r="W200" s="17"/>
      <c r="AE200" s="17"/>
      <c r="AF200" s="17"/>
      <c r="AG200" s="17"/>
      <c r="AH200" s="17"/>
      <c r="AI200" s="17"/>
      <c r="AJ200" s="17"/>
      <c r="AK200" s="17"/>
    </row>
    <row r="201">
      <c r="C201" s="17"/>
      <c r="D201" s="17"/>
      <c r="E201" s="17"/>
      <c r="F201" s="17"/>
      <c r="G201" s="17"/>
      <c r="H201" s="17"/>
      <c r="I201" s="17"/>
      <c r="Q201" s="17"/>
      <c r="R201" s="17"/>
      <c r="S201" s="17"/>
      <c r="T201" s="17"/>
      <c r="U201" s="17"/>
      <c r="V201" s="17"/>
      <c r="W201" s="17"/>
      <c r="AE201" s="17"/>
      <c r="AF201" s="17"/>
      <c r="AG201" s="17"/>
      <c r="AH201" s="17"/>
      <c r="AI201" s="17"/>
      <c r="AJ201" s="17"/>
      <c r="AK201" s="17"/>
    </row>
    <row r="202">
      <c r="C202" s="17"/>
      <c r="D202" s="17"/>
      <c r="E202" s="17"/>
      <c r="F202" s="17"/>
      <c r="G202" s="17"/>
      <c r="H202" s="17"/>
      <c r="I202" s="17"/>
      <c r="Q202" s="17"/>
      <c r="R202" s="17"/>
      <c r="S202" s="17"/>
      <c r="T202" s="17"/>
      <c r="U202" s="17"/>
      <c r="V202" s="17"/>
      <c r="W202" s="17"/>
      <c r="AE202" s="17"/>
      <c r="AF202" s="17"/>
      <c r="AG202" s="17"/>
      <c r="AH202" s="17"/>
      <c r="AI202" s="17"/>
      <c r="AJ202" s="17"/>
      <c r="AK202" s="17"/>
    </row>
    <row r="203">
      <c r="C203" s="17"/>
      <c r="D203" s="17"/>
      <c r="E203" s="17"/>
      <c r="F203" s="17"/>
      <c r="G203" s="17"/>
      <c r="H203" s="17"/>
      <c r="I203" s="17"/>
      <c r="Q203" s="17"/>
      <c r="R203" s="17"/>
      <c r="S203" s="17"/>
      <c r="T203" s="17"/>
      <c r="U203" s="17"/>
      <c r="V203" s="17"/>
      <c r="W203" s="17"/>
      <c r="AE203" s="17"/>
      <c r="AF203" s="17"/>
      <c r="AG203" s="17"/>
      <c r="AH203" s="17"/>
      <c r="AI203" s="17"/>
      <c r="AJ203" s="17"/>
      <c r="AK203" s="17"/>
    </row>
    <row r="204">
      <c r="C204" s="17"/>
      <c r="D204" s="17"/>
      <c r="E204" s="17"/>
      <c r="F204" s="17"/>
      <c r="G204" s="17"/>
      <c r="H204" s="17"/>
      <c r="I204" s="17"/>
      <c r="Q204" s="17"/>
      <c r="R204" s="17"/>
      <c r="S204" s="17"/>
      <c r="T204" s="17"/>
      <c r="U204" s="17"/>
      <c r="V204" s="17"/>
      <c r="W204" s="17"/>
      <c r="AE204" s="17"/>
      <c r="AF204" s="17"/>
      <c r="AG204" s="17"/>
      <c r="AH204" s="17"/>
      <c r="AI204" s="17"/>
      <c r="AJ204" s="17"/>
      <c r="AK204" s="17"/>
    </row>
    <row r="205">
      <c r="C205" s="17"/>
      <c r="D205" s="17"/>
      <c r="E205" s="17"/>
      <c r="F205" s="17"/>
      <c r="G205" s="17"/>
      <c r="H205" s="17"/>
      <c r="I205" s="17"/>
      <c r="Q205" s="17"/>
      <c r="R205" s="17"/>
      <c r="S205" s="17"/>
      <c r="T205" s="17"/>
      <c r="U205" s="17"/>
      <c r="V205" s="17"/>
      <c r="W205" s="17"/>
      <c r="AE205" s="17"/>
      <c r="AF205" s="17"/>
      <c r="AG205" s="17"/>
      <c r="AH205" s="17"/>
      <c r="AI205" s="17"/>
      <c r="AJ205" s="17"/>
      <c r="AK205" s="17"/>
    </row>
    <row r="206">
      <c r="C206" s="17"/>
      <c r="D206" s="17"/>
      <c r="E206" s="17"/>
      <c r="F206" s="17"/>
      <c r="G206" s="17"/>
      <c r="H206" s="17"/>
      <c r="I206" s="17"/>
      <c r="Q206" s="17"/>
      <c r="R206" s="17"/>
      <c r="S206" s="17"/>
      <c r="T206" s="17"/>
      <c r="U206" s="17"/>
      <c r="V206" s="17"/>
      <c r="W206" s="17"/>
      <c r="AE206" s="17"/>
      <c r="AF206" s="17"/>
      <c r="AG206" s="17"/>
      <c r="AH206" s="17"/>
      <c r="AI206" s="17"/>
      <c r="AJ206" s="17"/>
      <c r="AK206" s="17"/>
    </row>
    <row r="207">
      <c r="C207" s="17"/>
      <c r="D207" s="17"/>
      <c r="E207" s="17"/>
      <c r="F207" s="17"/>
      <c r="G207" s="17"/>
      <c r="H207" s="17"/>
      <c r="I207" s="17"/>
      <c r="Q207" s="17"/>
      <c r="R207" s="17"/>
      <c r="S207" s="17"/>
      <c r="T207" s="17"/>
      <c r="U207" s="17"/>
      <c r="V207" s="17"/>
      <c r="W207" s="17"/>
      <c r="AE207" s="17"/>
      <c r="AF207" s="17"/>
      <c r="AG207" s="17"/>
      <c r="AH207" s="17"/>
      <c r="AI207" s="17"/>
      <c r="AJ207" s="17"/>
      <c r="AK207" s="17"/>
    </row>
    <row r="208">
      <c r="C208" s="17"/>
      <c r="D208" s="17"/>
      <c r="E208" s="17"/>
      <c r="F208" s="17"/>
      <c r="G208" s="17"/>
      <c r="H208" s="17"/>
      <c r="I208" s="17"/>
      <c r="Q208" s="17"/>
      <c r="R208" s="17"/>
      <c r="S208" s="17"/>
      <c r="T208" s="17"/>
      <c r="U208" s="17"/>
      <c r="V208" s="17"/>
      <c r="W208" s="17"/>
      <c r="AE208" s="17"/>
      <c r="AF208" s="17"/>
      <c r="AG208" s="17"/>
      <c r="AH208" s="17"/>
      <c r="AI208" s="17"/>
      <c r="AJ208" s="17"/>
      <c r="AK208" s="17"/>
    </row>
    <row r="209">
      <c r="C209" s="17"/>
      <c r="D209" s="17"/>
      <c r="E209" s="17"/>
      <c r="F209" s="17"/>
      <c r="G209" s="17"/>
      <c r="H209" s="17"/>
      <c r="I209" s="17"/>
      <c r="Q209" s="17"/>
      <c r="R209" s="17"/>
      <c r="S209" s="17"/>
      <c r="T209" s="17"/>
      <c r="U209" s="17"/>
      <c r="V209" s="17"/>
      <c r="W209" s="17"/>
      <c r="AE209" s="17"/>
      <c r="AF209" s="17"/>
      <c r="AG209" s="17"/>
      <c r="AH209" s="17"/>
      <c r="AI209" s="17"/>
      <c r="AJ209" s="17"/>
      <c r="AK209" s="17"/>
    </row>
    <row r="210">
      <c r="C210" s="17"/>
      <c r="D210" s="17"/>
      <c r="E210" s="17"/>
      <c r="F210" s="17"/>
      <c r="G210" s="17"/>
      <c r="H210" s="17"/>
      <c r="I210" s="17"/>
      <c r="Q210" s="17"/>
      <c r="R210" s="17"/>
      <c r="S210" s="17"/>
      <c r="T210" s="17"/>
      <c r="U210" s="17"/>
      <c r="V210" s="17"/>
      <c r="W210" s="17"/>
      <c r="AE210" s="17"/>
      <c r="AF210" s="17"/>
      <c r="AG210" s="17"/>
      <c r="AH210" s="17"/>
      <c r="AI210" s="17"/>
      <c r="AJ210" s="17"/>
      <c r="AK210" s="17"/>
    </row>
    <row r="211">
      <c r="C211" s="17"/>
      <c r="D211" s="17"/>
      <c r="E211" s="17"/>
      <c r="F211" s="17"/>
      <c r="G211" s="17"/>
      <c r="H211" s="17"/>
      <c r="I211" s="17"/>
      <c r="Q211" s="17"/>
      <c r="R211" s="17"/>
      <c r="S211" s="17"/>
      <c r="T211" s="17"/>
      <c r="U211" s="17"/>
      <c r="V211" s="17"/>
      <c r="W211" s="17"/>
      <c r="AE211" s="17"/>
      <c r="AF211" s="17"/>
      <c r="AG211" s="17"/>
      <c r="AH211" s="17"/>
      <c r="AI211" s="17"/>
      <c r="AJ211" s="17"/>
      <c r="AK211" s="17"/>
    </row>
    <row r="212">
      <c r="C212" s="17"/>
      <c r="D212" s="17"/>
      <c r="E212" s="17"/>
      <c r="F212" s="17"/>
      <c r="G212" s="17"/>
      <c r="H212" s="17"/>
      <c r="I212" s="17"/>
      <c r="Q212" s="17"/>
      <c r="R212" s="17"/>
      <c r="S212" s="17"/>
      <c r="T212" s="17"/>
      <c r="U212" s="17"/>
      <c r="V212" s="17"/>
      <c r="W212" s="17"/>
      <c r="AE212" s="17"/>
      <c r="AF212" s="17"/>
      <c r="AG212" s="17"/>
      <c r="AH212" s="17"/>
      <c r="AI212" s="17"/>
      <c r="AJ212" s="17"/>
      <c r="AK212" s="17"/>
    </row>
    <row r="213">
      <c r="C213" s="17"/>
      <c r="D213" s="17"/>
      <c r="E213" s="17"/>
      <c r="F213" s="17"/>
      <c r="G213" s="17"/>
      <c r="H213" s="17"/>
      <c r="I213" s="17"/>
      <c r="Q213" s="17"/>
      <c r="R213" s="17"/>
      <c r="S213" s="17"/>
      <c r="T213" s="17"/>
      <c r="U213" s="17"/>
      <c r="V213" s="17"/>
      <c r="W213" s="17"/>
      <c r="AE213" s="17"/>
      <c r="AF213" s="17"/>
      <c r="AG213" s="17"/>
      <c r="AH213" s="17"/>
      <c r="AI213" s="17"/>
      <c r="AJ213" s="17"/>
      <c r="AK213" s="17"/>
    </row>
    <row r="214">
      <c r="C214" s="17"/>
      <c r="D214" s="17"/>
      <c r="E214" s="17"/>
      <c r="F214" s="17"/>
      <c r="G214" s="17"/>
      <c r="H214" s="17"/>
      <c r="I214" s="17"/>
      <c r="Q214" s="17"/>
      <c r="R214" s="17"/>
      <c r="S214" s="17"/>
      <c r="T214" s="17"/>
      <c r="U214" s="17"/>
      <c r="V214" s="17"/>
      <c r="W214" s="17"/>
      <c r="AE214" s="17"/>
      <c r="AF214" s="17"/>
      <c r="AG214" s="17"/>
      <c r="AH214" s="17"/>
      <c r="AI214" s="17"/>
      <c r="AJ214" s="17"/>
      <c r="AK214" s="17"/>
    </row>
    <row r="215">
      <c r="C215" s="17"/>
      <c r="D215" s="17"/>
      <c r="E215" s="17"/>
      <c r="F215" s="17"/>
      <c r="G215" s="17"/>
      <c r="H215" s="17"/>
      <c r="I215" s="17"/>
      <c r="Q215" s="17"/>
      <c r="R215" s="17"/>
      <c r="S215" s="17"/>
      <c r="T215" s="17"/>
      <c r="U215" s="17"/>
      <c r="V215" s="17"/>
      <c r="W215" s="17"/>
      <c r="AE215" s="17"/>
      <c r="AF215" s="17"/>
      <c r="AG215" s="17"/>
      <c r="AH215" s="17"/>
      <c r="AI215" s="17"/>
      <c r="AJ215" s="17"/>
      <c r="AK215" s="17"/>
    </row>
    <row r="216">
      <c r="C216" s="17"/>
      <c r="D216" s="17"/>
      <c r="E216" s="17"/>
      <c r="F216" s="17"/>
      <c r="G216" s="17"/>
      <c r="H216" s="17"/>
      <c r="I216" s="17"/>
      <c r="Q216" s="17"/>
      <c r="R216" s="17"/>
      <c r="S216" s="17"/>
      <c r="T216" s="17"/>
      <c r="U216" s="17"/>
      <c r="V216" s="17"/>
      <c r="W216" s="17"/>
      <c r="AE216" s="17"/>
      <c r="AF216" s="17"/>
      <c r="AG216" s="17"/>
      <c r="AH216" s="17"/>
      <c r="AI216" s="17"/>
      <c r="AJ216" s="17"/>
      <c r="AK216" s="17"/>
    </row>
    <row r="217">
      <c r="C217" s="17"/>
      <c r="D217" s="17"/>
      <c r="E217" s="17"/>
      <c r="F217" s="17"/>
      <c r="G217" s="17"/>
      <c r="H217" s="17"/>
      <c r="I217" s="17"/>
      <c r="Q217" s="17"/>
      <c r="R217" s="17"/>
      <c r="S217" s="17"/>
      <c r="T217" s="17"/>
      <c r="U217" s="17"/>
      <c r="V217" s="17"/>
      <c r="W217" s="17"/>
      <c r="AE217" s="17"/>
      <c r="AF217" s="17"/>
      <c r="AG217" s="17"/>
      <c r="AH217" s="17"/>
      <c r="AI217" s="17"/>
      <c r="AJ217" s="17"/>
      <c r="AK217" s="17"/>
    </row>
    <row r="218">
      <c r="C218" s="17"/>
      <c r="D218" s="17"/>
      <c r="E218" s="17"/>
      <c r="F218" s="17"/>
      <c r="G218" s="17"/>
      <c r="H218" s="17"/>
      <c r="I218" s="17"/>
      <c r="Q218" s="17"/>
      <c r="R218" s="17"/>
      <c r="S218" s="17"/>
      <c r="T218" s="17"/>
      <c r="U218" s="17"/>
      <c r="V218" s="17"/>
      <c r="W218" s="17"/>
      <c r="AE218" s="17"/>
      <c r="AF218" s="17"/>
      <c r="AG218" s="17"/>
      <c r="AH218" s="17"/>
      <c r="AI218" s="17"/>
      <c r="AJ218" s="17"/>
      <c r="AK218" s="17"/>
    </row>
    <row r="219">
      <c r="C219" s="17"/>
      <c r="D219" s="17"/>
      <c r="E219" s="17"/>
      <c r="F219" s="17"/>
      <c r="G219" s="17"/>
      <c r="H219" s="17"/>
      <c r="I219" s="17"/>
      <c r="Q219" s="17"/>
      <c r="R219" s="17"/>
      <c r="S219" s="17"/>
      <c r="T219" s="17"/>
      <c r="U219" s="17"/>
      <c r="V219" s="17"/>
      <c r="W219" s="17"/>
      <c r="AE219" s="17"/>
      <c r="AF219" s="17"/>
      <c r="AG219" s="17"/>
      <c r="AH219" s="17"/>
      <c r="AI219" s="17"/>
      <c r="AJ219" s="17"/>
      <c r="AK219" s="17"/>
    </row>
    <row r="220">
      <c r="C220" s="17"/>
      <c r="D220" s="17"/>
      <c r="E220" s="17"/>
      <c r="F220" s="17"/>
      <c r="G220" s="17"/>
      <c r="H220" s="17"/>
      <c r="I220" s="17"/>
      <c r="Q220" s="17"/>
      <c r="R220" s="17"/>
      <c r="S220" s="17"/>
      <c r="T220" s="17"/>
      <c r="U220" s="17"/>
      <c r="V220" s="17"/>
      <c r="W220" s="17"/>
      <c r="AE220" s="17"/>
      <c r="AF220" s="17"/>
      <c r="AG220" s="17"/>
      <c r="AH220" s="17"/>
      <c r="AI220" s="17"/>
      <c r="AJ220" s="17"/>
      <c r="AK220" s="17"/>
    </row>
    <row r="221">
      <c r="C221" s="17"/>
      <c r="D221" s="17"/>
      <c r="E221" s="17"/>
      <c r="F221" s="17"/>
      <c r="G221" s="17"/>
      <c r="H221" s="17"/>
      <c r="I221" s="17"/>
      <c r="Q221" s="17"/>
      <c r="R221" s="17"/>
      <c r="S221" s="17"/>
      <c r="T221" s="17"/>
      <c r="U221" s="17"/>
      <c r="V221" s="17"/>
      <c r="W221" s="17"/>
      <c r="AE221" s="17"/>
      <c r="AF221" s="17"/>
      <c r="AG221" s="17"/>
      <c r="AH221" s="17"/>
      <c r="AI221" s="17"/>
      <c r="AJ221" s="17"/>
      <c r="AK221" s="17"/>
    </row>
    <row r="222">
      <c r="C222" s="17"/>
      <c r="D222" s="17"/>
      <c r="E222" s="17"/>
      <c r="F222" s="17"/>
      <c r="G222" s="17"/>
      <c r="H222" s="17"/>
      <c r="I222" s="17"/>
      <c r="Q222" s="17"/>
      <c r="R222" s="17"/>
      <c r="S222" s="17"/>
      <c r="T222" s="17"/>
      <c r="U222" s="17"/>
      <c r="V222" s="17"/>
      <c r="W222" s="17"/>
      <c r="AE222" s="17"/>
      <c r="AF222" s="17"/>
      <c r="AG222" s="17"/>
      <c r="AH222" s="17"/>
      <c r="AI222" s="17"/>
      <c r="AJ222" s="17"/>
      <c r="AK222" s="17"/>
    </row>
    <row r="223">
      <c r="C223" s="17"/>
      <c r="D223" s="17"/>
      <c r="E223" s="17"/>
      <c r="F223" s="17"/>
      <c r="G223" s="17"/>
      <c r="H223" s="17"/>
      <c r="I223" s="17"/>
      <c r="Q223" s="17"/>
      <c r="R223" s="17"/>
      <c r="S223" s="17"/>
      <c r="T223" s="17"/>
      <c r="U223" s="17"/>
      <c r="V223" s="17"/>
      <c r="W223" s="17"/>
      <c r="AE223" s="17"/>
      <c r="AF223" s="17"/>
      <c r="AG223" s="17"/>
      <c r="AH223" s="17"/>
      <c r="AI223" s="17"/>
      <c r="AJ223" s="17"/>
      <c r="AK223" s="17"/>
    </row>
    <row r="224">
      <c r="C224" s="17"/>
      <c r="D224" s="17"/>
      <c r="E224" s="17"/>
      <c r="F224" s="17"/>
      <c r="G224" s="17"/>
      <c r="H224" s="17"/>
      <c r="I224" s="17"/>
      <c r="Q224" s="17"/>
      <c r="R224" s="17"/>
      <c r="S224" s="17"/>
      <c r="T224" s="17"/>
      <c r="U224" s="17"/>
      <c r="V224" s="17"/>
      <c r="W224" s="17"/>
      <c r="AE224" s="17"/>
      <c r="AF224" s="17"/>
      <c r="AG224" s="17"/>
      <c r="AH224" s="17"/>
      <c r="AI224" s="17"/>
      <c r="AJ224" s="17"/>
      <c r="AK224" s="17"/>
    </row>
    <row r="225">
      <c r="C225" s="17"/>
      <c r="D225" s="17"/>
      <c r="E225" s="17"/>
      <c r="F225" s="17"/>
      <c r="G225" s="17"/>
      <c r="H225" s="17"/>
      <c r="I225" s="17"/>
      <c r="Q225" s="17"/>
      <c r="R225" s="17"/>
      <c r="S225" s="17"/>
      <c r="T225" s="17"/>
      <c r="U225" s="17"/>
      <c r="V225" s="17"/>
      <c r="W225" s="17"/>
      <c r="AE225" s="17"/>
      <c r="AF225" s="17"/>
      <c r="AG225" s="17"/>
      <c r="AH225" s="17"/>
      <c r="AI225" s="17"/>
      <c r="AJ225" s="17"/>
      <c r="AK225" s="17"/>
    </row>
    <row r="226">
      <c r="C226" s="17"/>
      <c r="D226" s="17"/>
      <c r="E226" s="17"/>
      <c r="F226" s="17"/>
      <c r="G226" s="17"/>
      <c r="H226" s="17"/>
      <c r="I226" s="17"/>
      <c r="Q226" s="17"/>
      <c r="R226" s="17"/>
      <c r="S226" s="17"/>
      <c r="T226" s="17"/>
      <c r="U226" s="17"/>
      <c r="V226" s="17"/>
      <c r="W226" s="17"/>
      <c r="AE226" s="17"/>
      <c r="AF226" s="17"/>
      <c r="AG226" s="17"/>
      <c r="AH226" s="17"/>
      <c r="AI226" s="17"/>
      <c r="AJ226" s="17"/>
      <c r="AK226" s="17"/>
    </row>
    <row r="227">
      <c r="C227" s="17"/>
      <c r="D227" s="17"/>
      <c r="E227" s="17"/>
      <c r="F227" s="17"/>
      <c r="G227" s="17"/>
      <c r="H227" s="17"/>
      <c r="I227" s="17"/>
      <c r="Q227" s="17"/>
      <c r="R227" s="17"/>
      <c r="S227" s="17"/>
      <c r="T227" s="17"/>
      <c r="U227" s="17"/>
      <c r="V227" s="17"/>
      <c r="W227" s="17"/>
      <c r="AE227" s="17"/>
      <c r="AF227" s="17"/>
      <c r="AG227" s="17"/>
      <c r="AH227" s="17"/>
      <c r="AI227" s="17"/>
      <c r="AJ227" s="17"/>
      <c r="AK227" s="17"/>
    </row>
    <row r="228">
      <c r="C228" s="17"/>
      <c r="D228" s="17"/>
      <c r="E228" s="17"/>
      <c r="F228" s="17"/>
      <c r="G228" s="17"/>
      <c r="H228" s="17"/>
      <c r="I228" s="17"/>
      <c r="Q228" s="17"/>
      <c r="R228" s="17"/>
      <c r="S228" s="17"/>
      <c r="T228" s="17"/>
      <c r="U228" s="17"/>
      <c r="V228" s="17"/>
      <c r="W228" s="17"/>
      <c r="AE228" s="17"/>
      <c r="AF228" s="17"/>
      <c r="AG228" s="17"/>
      <c r="AH228" s="17"/>
      <c r="AI228" s="17"/>
      <c r="AJ228" s="17"/>
      <c r="AK228" s="17"/>
    </row>
    <row r="229">
      <c r="C229" s="17"/>
      <c r="D229" s="17"/>
      <c r="E229" s="17"/>
      <c r="F229" s="17"/>
      <c r="G229" s="17"/>
      <c r="H229" s="17"/>
      <c r="I229" s="17"/>
      <c r="Q229" s="17"/>
      <c r="R229" s="17"/>
      <c r="S229" s="17"/>
      <c r="T229" s="17"/>
      <c r="U229" s="17"/>
      <c r="V229" s="17"/>
      <c r="W229" s="17"/>
      <c r="AE229" s="17"/>
      <c r="AF229" s="17"/>
      <c r="AG229" s="17"/>
      <c r="AH229" s="17"/>
      <c r="AI229" s="17"/>
      <c r="AJ229" s="17"/>
      <c r="AK229" s="17"/>
    </row>
    <row r="230">
      <c r="C230" s="17"/>
      <c r="D230" s="17"/>
      <c r="E230" s="17"/>
      <c r="F230" s="17"/>
      <c r="G230" s="17"/>
      <c r="H230" s="17"/>
      <c r="I230" s="17"/>
      <c r="Q230" s="17"/>
      <c r="R230" s="17"/>
      <c r="S230" s="17"/>
      <c r="T230" s="17"/>
      <c r="U230" s="17"/>
      <c r="V230" s="17"/>
      <c r="W230" s="17"/>
      <c r="AE230" s="17"/>
      <c r="AF230" s="17"/>
      <c r="AG230" s="17"/>
      <c r="AH230" s="17"/>
      <c r="AI230" s="17"/>
      <c r="AJ230" s="17"/>
      <c r="AK230" s="17"/>
    </row>
    <row r="231">
      <c r="C231" s="17"/>
      <c r="D231" s="17"/>
      <c r="E231" s="17"/>
      <c r="F231" s="17"/>
      <c r="G231" s="17"/>
      <c r="H231" s="17"/>
      <c r="I231" s="17"/>
      <c r="Q231" s="17"/>
      <c r="R231" s="17"/>
      <c r="S231" s="17"/>
      <c r="T231" s="17"/>
      <c r="U231" s="17"/>
      <c r="V231" s="17"/>
      <c r="W231" s="17"/>
      <c r="AE231" s="17"/>
      <c r="AF231" s="17"/>
      <c r="AG231" s="17"/>
      <c r="AH231" s="17"/>
      <c r="AI231" s="17"/>
      <c r="AJ231" s="17"/>
      <c r="AK231" s="17"/>
    </row>
    <row r="232">
      <c r="C232" s="17"/>
      <c r="D232" s="17"/>
      <c r="E232" s="17"/>
      <c r="F232" s="17"/>
      <c r="G232" s="17"/>
      <c r="H232" s="17"/>
      <c r="I232" s="17"/>
      <c r="Q232" s="17"/>
      <c r="R232" s="17"/>
      <c r="S232" s="17"/>
      <c r="T232" s="17"/>
      <c r="U232" s="17"/>
      <c r="V232" s="17"/>
      <c r="W232" s="17"/>
      <c r="AE232" s="17"/>
      <c r="AF232" s="17"/>
      <c r="AG232" s="17"/>
      <c r="AH232" s="17"/>
      <c r="AI232" s="17"/>
      <c r="AJ232" s="17"/>
      <c r="AK232" s="17"/>
    </row>
    <row r="233">
      <c r="C233" s="17"/>
      <c r="D233" s="17"/>
      <c r="E233" s="17"/>
      <c r="F233" s="17"/>
      <c r="G233" s="17"/>
      <c r="H233" s="17"/>
      <c r="I233" s="17"/>
      <c r="Q233" s="17"/>
      <c r="R233" s="17"/>
      <c r="S233" s="17"/>
      <c r="T233" s="17"/>
      <c r="U233" s="17"/>
      <c r="V233" s="17"/>
      <c r="W233" s="17"/>
      <c r="AE233" s="17"/>
      <c r="AF233" s="17"/>
      <c r="AG233" s="17"/>
      <c r="AH233" s="17"/>
      <c r="AI233" s="17"/>
      <c r="AJ233" s="17"/>
      <c r="AK233" s="17"/>
    </row>
    <row r="234">
      <c r="C234" s="17"/>
      <c r="D234" s="17"/>
      <c r="E234" s="17"/>
      <c r="F234" s="17"/>
      <c r="G234" s="17"/>
      <c r="H234" s="17"/>
      <c r="I234" s="17"/>
      <c r="Q234" s="17"/>
      <c r="R234" s="17"/>
      <c r="S234" s="17"/>
      <c r="T234" s="17"/>
      <c r="U234" s="17"/>
      <c r="V234" s="17"/>
      <c r="W234" s="17"/>
      <c r="AE234" s="17"/>
      <c r="AF234" s="17"/>
      <c r="AG234" s="17"/>
      <c r="AH234" s="17"/>
      <c r="AI234" s="17"/>
      <c r="AJ234" s="17"/>
      <c r="AK234" s="17"/>
    </row>
    <row r="235">
      <c r="C235" s="17"/>
      <c r="D235" s="17"/>
      <c r="E235" s="17"/>
      <c r="F235" s="17"/>
      <c r="G235" s="17"/>
      <c r="H235" s="17"/>
      <c r="I235" s="17"/>
      <c r="Q235" s="17"/>
      <c r="R235" s="17"/>
      <c r="S235" s="17"/>
      <c r="T235" s="17"/>
      <c r="U235" s="17"/>
      <c r="V235" s="17"/>
      <c r="W235" s="17"/>
      <c r="AE235" s="17"/>
      <c r="AF235" s="17"/>
      <c r="AG235" s="17"/>
      <c r="AH235" s="17"/>
      <c r="AI235" s="17"/>
      <c r="AJ235" s="17"/>
      <c r="AK235" s="17"/>
    </row>
    <row r="236">
      <c r="C236" s="17"/>
      <c r="D236" s="17"/>
      <c r="E236" s="17"/>
      <c r="F236" s="17"/>
      <c r="G236" s="17"/>
      <c r="H236" s="17"/>
      <c r="I236" s="17"/>
      <c r="Q236" s="17"/>
      <c r="R236" s="17"/>
      <c r="S236" s="17"/>
      <c r="T236" s="17"/>
      <c r="U236" s="17"/>
      <c r="V236" s="17"/>
      <c r="W236" s="17"/>
      <c r="AE236" s="17"/>
      <c r="AF236" s="17"/>
      <c r="AG236" s="17"/>
      <c r="AH236" s="17"/>
      <c r="AI236" s="17"/>
      <c r="AJ236" s="17"/>
      <c r="AK236" s="17"/>
    </row>
    <row r="237">
      <c r="C237" s="17"/>
      <c r="D237" s="17"/>
      <c r="E237" s="17"/>
      <c r="F237" s="17"/>
      <c r="G237" s="17"/>
      <c r="H237" s="17"/>
      <c r="I237" s="17"/>
      <c r="Q237" s="17"/>
      <c r="R237" s="17"/>
      <c r="S237" s="17"/>
      <c r="T237" s="17"/>
      <c r="U237" s="17"/>
      <c r="V237" s="17"/>
      <c r="W237" s="17"/>
      <c r="AE237" s="17"/>
      <c r="AF237" s="17"/>
      <c r="AG237" s="17"/>
      <c r="AH237" s="17"/>
      <c r="AI237" s="17"/>
      <c r="AJ237" s="17"/>
      <c r="AK237" s="17"/>
    </row>
    <row r="238">
      <c r="C238" s="17"/>
      <c r="D238" s="17"/>
      <c r="E238" s="17"/>
      <c r="F238" s="17"/>
      <c r="G238" s="17"/>
      <c r="H238" s="17"/>
      <c r="I238" s="17"/>
      <c r="Q238" s="17"/>
      <c r="R238" s="17"/>
      <c r="S238" s="17"/>
      <c r="T238" s="17"/>
      <c r="U238" s="17"/>
      <c r="V238" s="17"/>
      <c r="W238" s="17"/>
      <c r="AE238" s="17"/>
      <c r="AF238" s="17"/>
      <c r="AG238" s="17"/>
      <c r="AH238" s="17"/>
      <c r="AI238" s="17"/>
      <c r="AJ238" s="17"/>
      <c r="AK238" s="17"/>
    </row>
    <row r="239">
      <c r="C239" s="17"/>
      <c r="D239" s="17"/>
      <c r="E239" s="17"/>
      <c r="F239" s="17"/>
      <c r="G239" s="17"/>
      <c r="H239" s="17"/>
      <c r="I239" s="17"/>
      <c r="Q239" s="17"/>
      <c r="R239" s="17"/>
      <c r="S239" s="17"/>
      <c r="T239" s="17"/>
      <c r="U239" s="17"/>
      <c r="V239" s="17"/>
      <c r="W239" s="17"/>
      <c r="AE239" s="17"/>
      <c r="AF239" s="17"/>
      <c r="AG239" s="17"/>
      <c r="AH239" s="17"/>
      <c r="AI239" s="17"/>
      <c r="AJ239" s="17"/>
      <c r="AK239" s="17"/>
    </row>
    <row r="240">
      <c r="C240" s="17"/>
      <c r="D240" s="17"/>
      <c r="E240" s="17"/>
      <c r="F240" s="17"/>
      <c r="G240" s="17"/>
      <c r="H240" s="17"/>
      <c r="I240" s="17"/>
      <c r="Q240" s="17"/>
      <c r="R240" s="17"/>
      <c r="S240" s="17"/>
      <c r="T240" s="17"/>
      <c r="U240" s="17"/>
      <c r="V240" s="17"/>
      <c r="W240" s="17"/>
      <c r="AE240" s="17"/>
      <c r="AF240" s="17"/>
      <c r="AG240" s="17"/>
      <c r="AH240" s="17"/>
      <c r="AI240" s="17"/>
      <c r="AJ240" s="17"/>
      <c r="AK240" s="17"/>
    </row>
    <row r="241">
      <c r="C241" s="17"/>
      <c r="D241" s="17"/>
      <c r="E241" s="17"/>
      <c r="F241" s="17"/>
      <c r="G241" s="17"/>
      <c r="H241" s="17"/>
      <c r="I241" s="17"/>
      <c r="Q241" s="17"/>
      <c r="R241" s="17"/>
      <c r="S241" s="17"/>
      <c r="T241" s="17"/>
      <c r="U241" s="17"/>
      <c r="V241" s="17"/>
      <c r="W241" s="17"/>
      <c r="AE241" s="17"/>
      <c r="AF241" s="17"/>
      <c r="AG241" s="17"/>
      <c r="AH241" s="17"/>
      <c r="AI241" s="17"/>
      <c r="AJ241" s="17"/>
      <c r="AK241" s="17"/>
    </row>
    <row r="242">
      <c r="C242" s="17"/>
      <c r="D242" s="17"/>
      <c r="E242" s="17"/>
      <c r="F242" s="17"/>
      <c r="G242" s="17"/>
      <c r="H242" s="17"/>
      <c r="I242" s="17"/>
      <c r="Q242" s="17"/>
      <c r="R242" s="17"/>
      <c r="S242" s="17"/>
      <c r="T242" s="17"/>
      <c r="U242" s="17"/>
      <c r="V242" s="17"/>
      <c r="W242" s="17"/>
      <c r="AE242" s="17"/>
      <c r="AF242" s="17"/>
      <c r="AG242" s="17"/>
      <c r="AH242" s="17"/>
      <c r="AI242" s="17"/>
      <c r="AJ242" s="17"/>
      <c r="AK242" s="17"/>
    </row>
    <row r="243">
      <c r="C243" s="17"/>
      <c r="D243" s="17"/>
      <c r="E243" s="17"/>
      <c r="F243" s="17"/>
      <c r="G243" s="17"/>
      <c r="H243" s="17"/>
      <c r="I243" s="17"/>
      <c r="Q243" s="17"/>
      <c r="R243" s="17"/>
      <c r="S243" s="17"/>
      <c r="T243" s="17"/>
      <c r="U243" s="17"/>
      <c r="V243" s="17"/>
      <c r="W243" s="17"/>
      <c r="AE243" s="17"/>
      <c r="AF243" s="17"/>
      <c r="AG243" s="17"/>
      <c r="AH243" s="17"/>
      <c r="AI243" s="17"/>
      <c r="AJ243" s="17"/>
      <c r="AK243" s="17"/>
    </row>
    <row r="244">
      <c r="C244" s="17"/>
      <c r="D244" s="17"/>
      <c r="E244" s="17"/>
      <c r="F244" s="17"/>
      <c r="G244" s="17"/>
      <c r="H244" s="17"/>
      <c r="I244" s="17"/>
      <c r="Q244" s="17"/>
      <c r="R244" s="17"/>
      <c r="S244" s="17"/>
      <c r="T244" s="17"/>
      <c r="U244" s="17"/>
      <c r="V244" s="17"/>
      <c r="W244" s="17"/>
      <c r="AE244" s="17"/>
      <c r="AF244" s="17"/>
      <c r="AG244" s="17"/>
      <c r="AH244" s="17"/>
      <c r="AI244" s="17"/>
      <c r="AJ244" s="17"/>
      <c r="AK244" s="17"/>
    </row>
    <row r="245">
      <c r="C245" s="17"/>
      <c r="D245" s="17"/>
      <c r="E245" s="17"/>
      <c r="F245" s="17"/>
      <c r="G245" s="17"/>
      <c r="H245" s="17"/>
      <c r="I245" s="17"/>
      <c r="Q245" s="17"/>
      <c r="R245" s="17"/>
      <c r="S245" s="17"/>
      <c r="T245" s="17"/>
      <c r="U245" s="17"/>
      <c r="V245" s="17"/>
      <c r="W245" s="17"/>
      <c r="AE245" s="17"/>
      <c r="AF245" s="17"/>
      <c r="AG245" s="17"/>
      <c r="AH245" s="17"/>
      <c r="AI245" s="17"/>
      <c r="AJ245" s="17"/>
      <c r="AK245" s="17"/>
    </row>
    <row r="246">
      <c r="C246" s="17"/>
      <c r="D246" s="17"/>
      <c r="E246" s="17"/>
      <c r="F246" s="17"/>
      <c r="G246" s="17"/>
      <c r="H246" s="17"/>
      <c r="I246" s="17"/>
      <c r="Q246" s="17"/>
      <c r="R246" s="17"/>
      <c r="S246" s="17"/>
      <c r="T246" s="17"/>
      <c r="U246" s="17"/>
      <c r="V246" s="17"/>
      <c r="W246" s="17"/>
      <c r="AE246" s="17"/>
      <c r="AF246" s="17"/>
      <c r="AG246" s="17"/>
      <c r="AH246" s="17"/>
      <c r="AI246" s="17"/>
      <c r="AJ246" s="17"/>
      <c r="AK246" s="17"/>
    </row>
    <row r="247">
      <c r="C247" s="17"/>
      <c r="D247" s="17"/>
      <c r="E247" s="17"/>
      <c r="F247" s="17"/>
      <c r="G247" s="17"/>
      <c r="H247" s="17"/>
      <c r="I247" s="17"/>
      <c r="Q247" s="17"/>
      <c r="R247" s="17"/>
      <c r="S247" s="17"/>
      <c r="T247" s="17"/>
      <c r="U247" s="17"/>
      <c r="V247" s="17"/>
      <c r="W247" s="17"/>
      <c r="AE247" s="17"/>
      <c r="AF247" s="17"/>
      <c r="AG247" s="17"/>
      <c r="AH247" s="17"/>
      <c r="AI247" s="17"/>
      <c r="AJ247" s="17"/>
      <c r="AK247" s="17"/>
    </row>
    <row r="248">
      <c r="C248" s="17"/>
      <c r="D248" s="17"/>
      <c r="E248" s="17"/>
      <c r="F248" s="17"/>
      <c r="G248" s="17"/>
      <c r="H248" s="17"/>
      <c r="I248" s="17"/>
      <c r="Q248" s="17"/>
      <c r="R248" s="17"/>
      <c r="S248" s="17"/>
      <c r="T248" s="17"/>
      <c r="U248" s="17"/>
      <c r="V248" s="17"/>
      <c r="W248" s="17"/>
      <c r="AE248" s="17"/>
      <c r="AF248" s="17"/>
      <c r="AG248" s="17"/>
      <c r="AH248" s="17"/>
      <c r="AI248" s="17"/>
      <c r="AJ248" s="17"/>
      <c r="AK248" s="17"/>
    </row>
    <row r="249">
      <c r="C249" s="17"/>
      <c r="D249" s="17"/>
      <c r="E249" s="17"/>
      <c r="F249" s="17"/>
      <c r="G249" s="17"/>
      <c r="H249" s="17"/>
      <c r="I249" s="17"/>
      <c r="Q249" s="17"/>
      <c r="R249" s="17"/>
      <c r="S249" s="17"/>
      <c r="T249" s="17"/>
      <c r="U249" s="17"/>
      <c r="V249" s="17"/>
      <c r="W249" s="17"/>
      <c r="AE249" s="17"/>
      <c r="AF249" s="17"/>
      <c r="AG249" s="17"/>
      <c r="AH249" s="17"/>
      <c r="AI249" s="17"/>
      <c r="AJ249" s="17"/>
      <c r="AK249" s="17"/>
    </row>
    <row r="250">
      <c r="C250" s="17"/>
      <c r="D250" s="17"/>
      <c r="E250" s="17"/>
      <c r="F250" s="17"/>
      <c r="G250" s="17"/>
      <c r="H250" s="17"/>
      <c r="I250" s="17"/>
      <c r="Q250" s="17"/>
      <c r="R250" s="17"/>
      <c r="S250" s="17"/>
      <c r="T250" s="17"/>
      <c r="U250" s="17"/>
      <c r="V250" s="17"/>
      <c r="W250" s="17"/>
      <c r="AE250" s="17"/>
      <c r="AF250" s="17"/>
      <c r="AG250" s="17"/>
      <c r="AH250" s="17"/>
      <c r="AI250" s="17"/>
      <c r="AJ250" s="17"/>
      <c r="AK250" s="17"/>
    </row>
    <row r="251">
      <c r="C251" s="17"/>
      <c r="D251" s="17"/>
      <c r="E251" s="17"/>
      <c r="F251" s="17"/>
      <c r="G251" s="17"/>
      <c r="H251" s="17"/>
      <c r="I251" s="17"/>
      <c r="Q251" s="17"/>
      <c r="R251" s="17"/>
      <c r="S251" s="17"/>
      <c r="T251" s="17"/>
      <c r="U251" s="17"/>
      <c r="V251" s="17"/>
      <c r="W251" s="17"/>
      <c r="AE251" s="17"/>
      <c r="AF251" s="17"/>
      <c r="AG251" s="17"/>
      <c r="AH251" s="17"/>
      <c r="AI251" s="17"/>
      <c r="AJ251" s="17"/>
      <c r="AK251" s="17"/>
    </row>
    <row r="252">
      <c r="C252" s="17"/>
      <c r="D252" s="17"/>
      <c r="E252" s="17"/>
      <c r="F252" s="17"/>
      <c r="G252" s="17"/>
      <c r="H252" s="17"/>
      <c r="I252" s="17"/>
      <c r="Q252" s="17"/>
      <c r="R252" s="17"/>
      <c r="S252" s="17"/>
      <c r="T252" s="17"/>
      <c r="U252" s="17"/>
      <c r="V252" s="17"/>
      <c r="W252" s="17"/>
      <c r="AE252" s="17"/>
      <c r="AF252" s="17"/>
      <c r="AG252" s="17"/>
      <c r="AH252" s="17"/>
      <c r="AI252" s="17"/>
      <c r="AJ252" s="17"/>
      <c r="AK252" s="17"/>
    </row>
    <row r="253">
      <c r="C253" s="17"/>
      <c r="D253" s="17"/>
      <c r="E253" s="17"/>
      <c r="F253" s="17"/>
      <c r="G253" s="17"/>
      <c r="H253" s="17"/>
      <c r="I253" s="17"/>
      <c r="Q253" s="17"/>
      <c r="R253" s="17"/>
      <c r="S253" s="17"/>
      <c r="T253" s="17"/>
      <c r="U253" s="17"/>
      <c r="V253" s="17"/>
      <c r="W253" s="17"/>
      <c r="AE253" s="17"/>
      <c r="AF253" s="17"/>
      <c r="AG253" s="17"/>
      <c r="AH253" s="17"/>
      <c r="AI253" s="17"/>
      <c r="AJ253" s="17"/>
      <c r="AK253" s="17"/>
    </row>
    <row r="254">
      <c r="C254" s="17"/>
      <c r="D254" s="17"/>
      <c r="E254" s="17"/>
      <c r="F254" s="17"/>
      <c r="G254" s="17"/>
      <c r="H254" s="17"/>
      <c r="I254" s="17"/>
      <c r="Q254" s="17"/>
      <c r="R254" s="17"/>
      <c r="S254" s="17"/>
      <c r="T254" s="17"/>
      <c r="U254" s="17"/>
      <c r="V254" s="17"/>
      <c r="W254" s="17"/>
      <c r="AE254" s="17"/>
      <c r="AF254" s="17"/>
      <c r="AG254" s="17"/>
      <c r="AH254" s="17"/>
      <c r="AI254" s="17"/>
      <c r="AJ254" s="17"/>
      <c r="AK254" s="17"/>
    </row>
    <row r="255">
      <c r="C255" s="17"/>
      <c r="D255" s="17"/>
      <c r="E255" s="17"/>
      <c r="F255" s="17"/>
      <c r="G255" s="17"/>
      <c r="H255" s="17"/>
      <c r="I255" s="17"/>
      <c r="Q255" s="17"/>
      <c r="R255" s="17"/>
      <c r="S255" s="17"/>
      <c r="T255" s="17"/>
      <c r="U255" s="17"/>
      <c r="V255" s="17"/>
      <c r="W255" s="17"/>
      <c r="AE255" s="17"/>
      <c r="AF255" s="17"/>
      <c r="AG255" s="17"/>
      <c r="AH255" s="17"/>
      <c r="AI255" s="17"/>
      <c r="AJ255" s="17"/>
      <c r="AK255" s="17"/>
    </row>
    <row r="256">
      <c r="C256" s="17"/>
      <c r="D256" s="17"/>
      <c r="E256" s="17"/>
      <c r="F256" s="17"/>
      <c r="G256" s="17"/>
      <c r="H256" s="17"/>
      <c r="I256" s="17"/>
      <c r="Q256" s="17"/>
      <c r="R256" s="17"/>
      <c r="S256" s="17"/>
      <c r="T256" s="17"/>
      <c r="U256" s="17"/>
      <c r="V256" s="17"/>
      <c r="W256" s="17"/>
      <c r="AE256" s="17"/>
      <c r="AF256" s="17"/>
      <c r="AG256" s="17"/>
      <c r="AH256" s="17"/>
      <c r="AI256" s="17"/>
      <c r="AJ256" s="17"/>
      <c r="AK256" s="17"/>
    </row>
    <row r="257">
      <c r="C257" s="17"/>
      <c r="D257" s="17"/>
      <c r="E257" s="17"/>
      <c r="F257" s="17"/>
      <c r="G257" s="17"/>
      <c r="H257" s="17"/>
      <c r="I257" s="17"/>
      <c r="Q257" s="17"/>
      <c r="R257" s="17"/>
      <c r="S257" s="17"/>
      <c r="T257" s="17"/>
      <c r="U257" s="17"/>
      <c r="V257" s="17"/>
      <c r="W257" s="17"/>
      <c r="AE257" s="17"/>
      <c r="AF257" s="17"/>
      <c r="AG257" s="17"/>
      <c r="AH257" s="17"/>
      <c r="AI257" s="17"/>
      <c r="AJ257" s="17"/>
      <c r="AK257" s="17"/>
    </row>
    <row r="258">
      <c r="C258" s="17"/>
      <c r="D258" s="17"/>
      <c r="E258" s="17"/>
      <c r="F258" s="17"/>
      <c r="G258" s="17"/>
      <c r="H258" s="17"/>
      <c r="I258" s="17"/>
      <c r="Q258" s="17"/>
      <c r="R258" s="17"/>
      <c r="S258" s="17"/>
      <c r="T258" s="17"/>
      <c r="U258" s="17"/>
      <c r="V258" s="17"/>
      <c r="W258" s="17"/>
      <c r="AE258" s="17"/>
      <c r="AF258" s="17"/>
      <c r="AG258" s="17"/>
      <c r="AH258" s="17"/>
      <c r="AI258" s="17"/>
      <c r="AJ258" s="17"/>
      <c r="AK258" s="17"/>
    </row>
    <row r="259">
      <c r="C259" s="17"/>
      <c r="D259" s="17"/>
      <c r="E259" s="17"/>
      <c r="F259" s="17"/>
      <c r="G259" s="17"/>
      <c r="H259" s="17"/>
      <c r="I259" s="17"/>
      <c r="Q259" s="17"/>
      <c r="R259" s="17"/>
      <c r="S259" s="17"/>
      <c r="T259" s="17"/>
      <c r="U259" s="17"/>
      <c r="V259" s="17"/>
      <c r="W259" s="17"/>
      <c r="AE259" s="17"/>
      <c r="AF259" s="17"/>
      <c r="AG259" s="17"/>
      <c r="AH259" s="17"/>
      <c r="AI259" s="17"/>
      <c r="AJ259" s="17"/>
      <c r="AK259" s="17"/>
    </row>
    <row r="260">
      <c r="C260" s="17"/>
      <c r="D260" s="17"/>
      <c r="E260" s="17"/>
      <c r="F260" s="17"/>
      <c r="G260" s="17"/>
      <c r="H260" s="17"/>
      <c r="I260" s="17"/>
      <c r="Q260" s="17"/>
      <c r="R260" s="17"/>
      <c r="S260" s="17"/>
      <c r="T260" s="17"/>
      <c r="U260" s="17"/>
      <c r="V260" s="17"/>
      <c r="W260" s="17"/>
      <c r="AE260" s="17"/>
      <c r="AF260" s="17"/>
      <c r="AG260" s="17"/>
      <c r="AH260" s="17"/>
      <c r="AI260" s="17"/>
      <c r="AJ260" s="17"/>
      <c r="AK260" s="17"/>
    </row>
    <row r="261">
      <c r="C261" s="17"/>
      <c r="D261" s="17"/>
      <c r="E261" s="17"/>
      <c r="F261" s="17"/>
      <c r="G261" s="17"/>
      <c r="H261" s="17"/>
      <c r="I261" s="17"/>
      <c r="Q261" s="17"/>
      <c r="R261" s="17"/>
      <c r="S261" s="17"/>
      <c r="T261" s="17"/>
      <c r="U261" s="17"/>
      <c r="V261" s="17"/>
      <c r="W261" s="17"/>
      <c r="AE261" s="17"/>
      <c r="AF261" s="17"/>
      <c r="AG261" s="17"/>
      <c r="AH261" s="17"/>
      <c r="AI261" s="17"/>
      <c r="AJ261" s="17"/>
      <c r="AK261" s="17"/>
    </row>
    <row r="262">
      <c r="C262" s="17"/>
      <c r="D262" s="17"/>
      <c r="E262" s="17"/>
      <c r="F262" s="17"/>
      <c r="G262" s="17"/>
      <c r="H262" s="17"/>
      <c r="I262" s="17"/>
      <c r="Q262" s="17"/>
      <c r="R262" s="17"/>
      <c r="S262" s="17"/>
      <c r="T262" s="17"/>
      <c r="U262" s="17"/>
      <c r="V262" s="17"/>
      <c r="W262" s="17"/>
      <c r="AE262" s="17"/>
      <c r="AF262" s="17"/>
      <c r="AG262" s="17"/>
      <c r="AH262" s="17"/>
      <c r="AI262" s="17"/>
      <c r="AJ262" s="17"/>
      <c r="AK262" s="17"/>
    </row>
    <row r="263">
      <c r="C263" s="17"/>
      <c r="D263" s="17"/>
      <c r="E263" s="17"/>
      <c r="F263" s="17"/>
      <c r="G263" s="17"/>
      <c r="H263" s="17"/>
      <c r="I263" s="17"/>
      <c r="Q263" s="17"/>
      <c r="R263" s="17"/>
      <c r="S263" s="17"/>
      <c r="T263" s="17"/>
      <c r="U263" s="17"/>
      <c r="V263" s="17"/>
      <c r="W263" s="17"/>
      <c r="AE263" s="17"/>
      <c r="AF263" s="17"/>
      <c r="AG263" s="17"/>
      <c r="AH263" s="17"/>
      <c r="AI263" s="17"/>
      <c r="AJ263" s="17"/>
      <c r="AK263" s="17"/>
    </row>
    <row r="264">
      <c r="C264" s="17"/>
      <c r="D264" s="17"/>
      <c r="E264" s="17"/>
      <c r="F264" s="17"/>
      <c r="G264" s="17"/>
      <c r="H264" s="17"/>
      <c r="I264" s="17"/>
      <c r="Q264" s="17"/>
      <c r="R264" s="17"/>
      <c r="S264" s="17"/>
      <c r="T264" s="17"/>
      <c r="U264" s="17"/>
      <c r="V264" s="17"/>
      <c r="W264" s="17"/>
      <c r="AE264" s="17"/>
      <c r="AF264" s="17"/>
      <c r="AG264" s="17"/>
      <c r="AH264" s="17"/>
      <c r="AI264" s="17"/>
      <c r="AJ264" s="17"/>
      <c r="AK264" s="17"/>
    </row>
    <row r="265">
      <c r="C265" s="17"/>
      <c r="D265" s="17"/>
      <c r="E265" s="17"/>
      <c r="F265" s="17"/>
      <c r="G265" s="17"/>
      <c r="H265" s="17"/>
      <c r="I265" s="17"/>
      <c r="Q265" s="17"/>
      <c r="R265" s="17"/>
      <c r="S265" s="17"/>
      <c r="T265" s="17"/>
      <c r="U265" s="17"/>
      <c r="V265" s="17"/>
      <c r="W265" s="17"/>
      <c r="AE265" s="17"/>
      <c r="AF265" s="17"/>
      <c r="AG265" s="17"/>
      <c r="AH265" s="17"/>
      <c r="AI265" s="17"/>
      <c r="AJ265" s="17"/>
      <c r="AK265" s="17"/>
    </row>
    <row r="266">
      <c r="C266" s="17"/>
      <c r="D266" s="17"/>
      <c r="E266" s="17"/>
      <c r="F266" s="17"/>
      <c r="G266" s="17"/>
      <c r="H266" s="17"/>
      <c r="I266" s="17"/>
      <c r="Q266" s="17"/>
      <c r="R266" s="17"/>
      <c r="S266" s="17"/>
      <c r="T266" s="17"/>
      <c r="U266" s="17"/>
      <c r="V266" s="17"/>
      <c r="W266" s="17"/>
      <c r="AE266" s="17"/>
      <c r="AF266" s="17"/>
      <c r="AG266" s="17"/>
      <c r="AH266" s="17"/>
      <c r="AI266" s="17"/>
      <c r="AJ266" s="17"/>
      <c r="AK266" s="17"/>
    </row>
    <row r="267">
      <c r="C267" s="17"/>
      <c r="D267" s="17"/>
      <c r="E267" s="17"/>
      <c r="F267" s="17"/>
      <c r="G267" s="17"/>
      <c r="H267" s="17"/>
      <c r="I267" s="17"/>
      <c r="Q267" s="17"/>
      <c r="R267" s="17"/>
      <c r="S267" s="17"/>
      <c r="T267" s="17"/>
      <c r="U267" s="17"/>
      <c r="V267" s="17"/>
      <c r="W267" s="17"/>
      <c r="AE267" s="17"/>
      <c r="AF267" s="17"/>
      <c r="AG267" s="17"/>
      <c r="AH267" s="17"/>
      <c r="AI267" s="17"/>
      <c r="AJ267" s="17"/>
      <c r="AK267" s="17"/>
    </row>
    <row r="268">
      <c r="C268" s="17"/>
      <c r="D268" s="17"/>
      <c r="E268" s="17"/>
      <c r="F268" s="17"/>
      <c r="G268" s="17"/>
      <c r="H268" s="17"/>
      <c r="I268" s="17"/>
      <c r="Q268" s="17"/>
      <c r="R268" s="17"/>
      <c r="S268" s="17"/>
      <c r="T268" s="17"/>
      <c r="U268" s="17"/>
      <c r="V268" s="17"/>
      <c r="W268" s="17"/>
      <c r="AE268" s="17"/>
      <c r="AF268" s="17"/>
      <c r="AG268" s="17"/>
      <c r="AH268" s="17"/>
      <c r="AI268" s="17"/>
      <c r="AJ268" s="17"/>
      <c r="AK268" s="17"/>
    </row>
    <row r="269">
      <c r="C269" s="17"/>
      <c r="D269" s="17"/>
      <c r="E269" s="17"/>
      <c r="F269" s="17"/>
      <c r="G269" s="17"/>
      <c r="H269" s="17"/>
      <c r="I269" s="17"/>
      <c r="Q269" s="17"/>
      <c r="R269" s="17"/>
      <c r="S269" s="17"/>
      <c r="T269" s="17"/>
      <c r="U269" s="17"/>
      <c r="V269" s="17"/>
      <c r="W269" s="17"/>
      <c r="AE269" s="17"/>
      <c r="AF269" s="17"/>
      <c r="AG269" s="17"/>
      <c r="AH269" s="17"/>
      <c r="AI269" s="17"/>
      <c r="AJ269" s="17"/>
      <c r="AK269" s="17"/>
    </row>
    <row r="270">
      <c r="C270" s="17"/>
      <c r="D270" s="17"/>
      <c r="E270" s="17"/>
      <c r="F270" s="17"/>
      <c r="G270" s="17"/>
      <c r="H270" s="17"/>
      <c r="I270" s="17"/>
      <c r="Q270" s="17"/>
      <c r="R270" s="17"/>
      <c r="S270" s="17"/>
      <c r="T270" s="17"/>
      <c r="U270" s="17"/>
      <c r="V270" s="17"/>
      <c r="W270" s="17"/>
      <c r="AE270" s="17"/>
      <c r="AF270" s="17"/>
      <c r="AG270" s="17"/>
      <c r="AH270" s="17"/>
      <c r="AI270" s="17"/>
      <c r="AJ270" s="17"/>
      <c r="AK270" s="17"/>
    </row>
    <row r="271">
      <c r="C271" s="17"/>
      <c r="D271" s="17"/>
      <c r="E271" s="17"/>
      <c r="F271" s="17"/>
      <c r="G271" s="17"/>
      <c r="H271" s="17"/>
      <c r="I271" s="17"/>
      <c r="Q271" s="17"/>
      <c r="R271" s="17"/>
      <c r="S271" s="17"/>
      <c r="T271" s="17"/>
      <c r="U271" s="17"/>
      <c r="V271" s="17"/>
      <c r="W271" s="17"/>
      <c r="AE271" s="17"/>
      <c r="AF271" s="17"/>
      <c r="AG271" s="17"/>
      <c r="AH271" s="17"/>
      <c r="AI271" s="17"/>
      <c r="AJ271" s="17"/>
      <c r="AK271" s="17"/>
    </row>
    <row r="272">
      <c r="C272" s="17"/>
      <c r="D272" s="17"/>
      <c r="E272" s="17"/>
      <c r="F272" s="17"/>
      <c r="G272" s="17"/>
      <c r="H272" s="17"/>
      <c r="I272" s="17"/>
      <c r="Q272" s="17"/>
      <c r="R272" s="17"/>
      <c r="S272" s="17"/>
      <c r="T272" s="17"/>
      <c r="U272" s="17"/>
      <c r="V272" s="17"/>
      <c r="W272" s="17"/>
      <c r="AE272" s="17"/>
      <c r="AF272" s="17"/>
      <c r="AG272" s="17"/>
      <c r="AH272" s="17"/>
      <c r="AI272" s="17"/>
      <c r="AJ272" s="17"/>
      <c r="AK272" s="17"/>
    </row>
    <row r="273">
      <c r="C273" s="17"/>
      <c r="D273" s="17"/>
      <c r="E273" s="17"/>
      <c r="F273" s="17"/>
      <c r="G273" s="17"/>
      <c r="H273" s="17"/>
      <c r="I273" s="17"/>
      <c r="Q273" s="17"/>
      <c r="R273" s="17"/>
      <c r="S273" s="17"/>
      <c r="T273" s="17"/>
      <c r="U273" s="17"/>
      <c r="V273" s="17"/>
      <c r="W273" s="17"/>
      <c r="AE273" s="17"/>
      <c r="AF273" s="17"/>
      <c r="AG273" s="17"/>
      <c r="AH273" s="17"/>
      <c r="AI273" s="17"/>
      <c r="AJ273" s="17"/>
      <c r="AK273" s="17"/>
    </row>
    <row r="274">
      <c r="C274" s="17"/>
      <c r="D274" s="17"/>
      <c r="E274" s="17"/>
      <c r="F274" s="17"/>
      <c r="G274" s="17"/>
      <c r="H274" s="17"/>
      <c r="I274" s="17"/>
      <c r="Q274" s="17"/>
      <c r="R274" s="17"/>
      <c r="S274" s="17"/>
      <c r="T274" s="17"/>
      <c r="U274" s="17"/>
      <c r="V274" s="17"/>
      <c r="W274" s="17"/>
      <c r="AE274" s="17"/>
      <c r="AF274" s="17"/>
      <c r="AG274" s="17"/>
      <c r="AH274" s="17"/>
      <c r="AI274" s="17"/>
      <c r="AJ274" s="17"/>
      <c r="AK274" s="17"/>
    </row>
    <row r="275">
      <c r="C275" s="17"/>
      <c r="D275" s="17"/>
      <c r="E275" s="17"/>
      <c r="F275" s="17"/>
      <c r="G275" s="17"/>
      <c r="H275" s="17"/>
      <c r="I275" s="17"/>
      <c r="Q275" s="17"/>
      <c r="R275" s="17"/>
      <c r="S275" s="17"/>
      <c r="T275" s="17"/>
      <c r="U275" s="17"/>
      <c r="V275" s="17"/>
      <c r="W275" s="17"/>
      <c r="AE275" s="17"/>
      <c r="AF275" s="17"/>
      <c r="AG275" s="17"/>
      <c r="AH275" s="17"/>
      <c r="AI275" s="17"/>
      <c r="AJ275" s="17"/>
      <c r="AK275" s="17"/>
    </row>
    <row r="276">
      <c r="C276" s="17"/>
      <c r="D276" s="17"/>
      <c r="E276" s="17"/>
      <c r="F276" s="17"/>
      <c r="G276" s="17"/>
      <c r="H276" s="17"/>
      <c r="I276" s="17"/>
      <c r="Q276" s="17"/>
      <c r="R276" s="17"/>
      <c r="S276" s="17"/>
      <c r="T276" s="17"/>
      <c r="U276" s="17"/>
      <c r="V276" s="17"/>
      <c r="W276" s="17"/>
      <c r="AE276" s="17"/>
      <c r="AF276" s="17"/>
      <c r="AG276" s="17"/>
      <c r="AH276" s="17"/>
      <c r="AI276" s="17"/>
      <c r="AJ276" s="17"/>
      <c r="AK276" s="17"/>
    </row>
    <row r="277">
      <c r="C277" s="17"/>
      <c r="D277" s="17"/>
      <c r="E277" s="17"/>
      <c r="F277" s="17"/>
      <c r="G277" s="17"/>
      <c r="H277" s="17"/>
      <c r="I277" s="17"/>
      <c r="Q277" s="17"/>
      <c r="R277" s="17"/>
      <c r="S277" s="17"/>
      <c r="T277" s="17"/>
      <c r="U277" s="17"/>
      <c r="V277" s="17"/>
      <c r="W277" s="17"/>
      <c r="AE277" s="17"/>
      <c r="AF277" s="17"/>
      <c r="AG277" s="17"/>
      <c r="AH277" s="17"/>
      <c r="AI277" s="17"/>
      <c r="AJ277" s="17"/>
      <c r="AK277" s="17"/>
    </row>
    <row r="278">
      <c r="C278" s="17"/>
      <c r="D278" s="17"/>
      <c r="E278" s="17"/>
      <c r="F278" s="17"/>
      <c r="G278" s="17"/>
      <c r="H278" s="17"/>
      <c r="I278" s="17"/>
      <c r="Q278" s="17"/>
      <c r="R278" s="17"/>
      <c r="S278" s="17"/>
      <c r="T278" s="17"/>
      <c r="U278" s="17"/>
      <c r="V278" s="17"/>
      <c r="W278" s="17"/>
      <c r="AE278" s="17"/>
      <c r="AF278" s="17"/>
      <c r="AG278" s="17"/>
      <c r="AH278" s="17"/>
      <c r="AI278" s="17"/>
      <c r="AJ278" s="17"/>
      <c r="AK278" s="17"/>
    </row>
    <row r="279">
      <c r="C279" s="17"/>
      <c r="D279" s="17"/>
      <c r="E279" s="17"/>
      <c r="F279" s="17"/>
      <c r="G279" s="17"/>
      <c r="H279" s="17"/>
      <c r="I279" s="17"/>
      <c r="Q279" s="17"/>
      <c r="R279" s="17"/>
      <c r="S279" s="17"/>
      <c r="T279" s="17"/>
      <c r="U279" s="17"/>
      <c r="V279" s="17"/>
      <c r="W279" s="17"/>
      <c r="AE279" s="17"/>
      <c r="AF279" s="17"/>
      <c r="AG279" s="17"/>
      <c r="AH279" s="17"/>
      <c r="AI279" s="17"/>
      <c r="AJ279" s="17"/>
      <c r="AK279" s="17"/>
    </row>
    <row r="280">
      <c r="C280" s="17"/>
      <c r="D280" s="17"/>
      <c r="E280" s="17"/>
      <c r="F280" s="17"/>
      <c r="G280" s="17"/>
      <c r="H280" s="17"/>
      <c r="I280" s="17"/>
      <c r="Q280" s="17"/>
      <c r="R280" s="17"/>
      <c r="S280" s="17"/>
      <c r="T280" s="17"/>
      <c r="U280" s="17"/>
      <c r="V280" s="17"/>
      <c r="W280" s="17"/>
      <c r="AE280" s="17"/>
      <c r="AF280" s="17"/>
      <c r="AG280" s="17"/>
      <c r="AH280" s="17"/>
      <c r="AI280" s="17"/>
      <c r="AJ280" s="17"/>
      <c r="AK280" s="17"/>
    </row>
    <row r="281">
      <c r="C281" s="17"/>
      <c r="D281" s="17"/>
      <c r="E281" s="17"/>
      <c r="F281" s="17"/>
      <c r="G281" s="17"/>
      <c r="H281" s="17"/>
      <c r="I281" s="17"/>
      <c r="Q281" s="17"/>
      <c r="R281" s="17"/>
      <c r="S281" s="17"/>
      <c r="T281" s="17"/>
      <c r="U281" s="17"/>
      <c r="V281" s="17"/>
      <c r="W281" s="17"/>
      <c r="AE281" s="17"/>
      <c r="AF281" s="17"/>
      <c r="AG281" s="17"/>
      <c r="AH281" s="17"/>
      <c r="AI281" s="17"/>
      <c r="AJ281" s="17"/>
      <c r="AK281" s="17"/>
    </row>
    <row r="282">
      <c r="C282" s="17"/>
      <c r="D282" s="17"/>
      <c r="E282" s="17"/>
      <c r="F282" s="17"/>
      <c r="G282" s="17"/>
      <c r="H282" s="17"/>
      <c r="I282" s="17"/>
      <c r="Q282" s="17"/>
      <c r="R282" s="17"/>
      <c r="S282" s="17"/>
      <c r="T282" s="17"/>
      <c r="U282" s="17"/>
      <c r="V282" s="17"/>
      <c r="W282" s="17"/>
      <c r="AE282" s="17"/>
      <c r="AF282" s="17"/>
      <c r="AG282" s="17"/>
      <c r="AH282" s="17"/>
      <c r="AI282" s="17"/>
      <c r="AJ282" s="17"/>
      <c r="AK282" s="17"/>
    </row>
    <row r="283">
      <c r="C283" s="17"/>
      <c r="D283" s="17"/>
      <c r="E283" s="17"/>
      <c r="F283" s="17"/>
      <c r="G283" s="17"/>
      <c r="H283" s="17"/>
      <c r="I283" s="17"/>
      <c r="Q283" s="17"/>
      <c r="R283" s="17"/>
      <c r="S283" s="17"/>
      <c r="T283" s="17"/>
      <c r="U283" s="17"/>
      <c r="V283" s="17"/>
      <c r="W283" s="17"/>
      <c r="AE283" s="17"/>
      <c r="AF283" s="17"/>
      <c r="AG283" s="17"/>
      <c r="AH283" s="17"/>
      <c r="AI283" s="17"/>
      <c r="AJ283" s="17"/>
      <c r="AK283" s="17"/>
    </row>
    <row r="284">
      <c r="C284" s="17"/>
      <c r="D284" s="17"/>
      <c r="E284" s="17"/>
      <c r="F284" s="17"/>
      <c r="G284" s="17"/>
      <c r="H284" s="17"/>
      <c r="I284" s="17"/>
      <c r="Q284" s="17"/>
      <c r="R284" s="17"/>
      <c r="S284" s="17"/>
      <c r="T284" s="17"/>
      <c r="U284" s="17"/>
      <c r="V284" s="17"/>
      <c r="W284" s="17"/>
      <c r="AE284" s="17"/>
      <c r="AF284" s="17"/>
      <c r="AG284" s="17"/>
      <c r="AH284" s="17"/>
      <c r="AI284" s="17"/>
      <c r="AJ284" s="17"/>
      <c r="AK284" s="17"/>
    </row>
    <row r="285">
      <c r="C285" s="17"/>
      <c r="D285" s="17"/>
      <c r="E285" s="17"/>
      <c r="F285" s="17"/>
      <c r="G285" s="17"/>
      <c r="H285" s="17"/>
      <c r="I285" s="17"/>
      <c r="Q285" s="17"/>
      <c r="R285" s="17"/>
      <c r="S285" s="17"/>
      <c r="T285" s="17"/>
      <c r="U285" s="17"/>
      <c r="V285" s="17"/>
      <c r="W285" s="17"/>
      <c r="AE285" s="17"/>
      <c r="AF285" s="17"/>
      <c r="AG285" s="17"/>
      <c r="AH285" s="17"/>
      <c r="AI285" s="17"/>
      <c r="AJ285" s="17"/>
      <c r="AK285" s="17"/>
    </row>
    <row r="286">
      <c r="C286" s="17"/>
      <c r="D286" s="17"/>
      <c r="E286" s="17"/>
      <c r="F286" s="17"/>
      <c r="G286" s="17"/>
      <c r="H286" s="17"/>
      <c r="I286" s="17"/>
      <c r="Q286" s="17"/>
      <c r="R286" s="17"/>
      <c r="S286" s="17"/>
      <c r="T286" s="17"/>
      <c r="U286" s="17"/>
      <c r="V286" s="17"/>
      <c r="W286" s="17"/>
      <c r="AE286" s="17"/>
      <c r="AF286" s="17"/>
      <c r="AG286" s="17"/>
      <c r="AH286" s="17"/>
      <c r="AI286" s="17"/>
      <c r="AJ286" s="17"/>
      <c r="AK286" s="17"/>
    </row>
    <row r="287">
      <c r="C287" s="17"/>
      <c r="D287" s="17"/>
      <c r="E287" s="17"/>
      <c r="F287" s="17"/>
      <c r="G287" s="17"/>
      <c r="H287" s="17"/>
      <c r="I287" s="17"/>
      <c r="Q287" s="17"/>
      <c r="R287" s="17"/>
      <c r="S287" s="17"/>
      <c r="T287" s="17"/>
      <c r="U287" s="17"/>
      <c r="V287" s="17"/>
      <c r="W287" s="17"/>
      <c r="AE287" s="17"/>
      <c r="AF287" s="17"/>
      <c r="AG287" s="17"/>
      <c r="AH287" s="17"/>
      <c r="AI287" s="17"/>
      <c r="AJ287" s="17"/>
      <c r="AK287" s="17"/>
    </row>
    <row r="288">
      <c r="C288" s="17"/>
      <c r="D288" s="17"/>
      <c r="E288" s="17"/>
      <c r="F288" s="17"/>
      <c r="G288" s="17"/>
      <c r="H288" s="17"/>
      <c r="I288" s="17"/>
      <c r="Q288" s="17"/>
      <c r="R288" s="17"/>
      <c r="S288" s="17"/>
      <c r="T288" s="17"/>
      <c r="U288" s="17"/>
      <c r="V288" s="17"/>
      <c r="W288" s="17"/>
      <c r="AE288" s="17"/>
      <c r="AF288" s="17"/>
      <c r="AG288" s="17"/>
      <c r="AH288" s="17"/>
      <c r="AI288" s="17"/>
      <c r="AJ288" s="17"/>
      <c r="AK288" s="17"/>
    </row>
    <row r="289">
      <c r="C289" s="17"/>
      <c r="D289" s="17"/>
      <c r="E289" s="17"/>
      <c r="F289" s="17"/>
      <c r="G289" s="17"/>
      <c r="H289" s="17"/>
      <c r="I289" s="17"/>
      <c r="Q289" s="17"/>
      <c r="R289" s="17"/>
      <c r="S289" s="17"/>
      <c r="T289" s="17"/>
      <c r="U289" s="17"/>
      <c r="V289" s="17"/>
      <c r="W289" s="17"/>
      <c r="AE289" s="17"/>
      <c r="AF289" s="17"/>
      <c r="AG289" s="17"/>
      <c r="AH289" s="17"/>
      <c r="AI289" s="17"/>
      <c r="AJ289" s="17"/>
      <c r="AK289" s="17"/>
    </row>
    <row r="290">
      <c r="C290" s="17"/>
      <c r="D290" s="17"/>
      <c r="E290" s="17"/>
      <c r="F290" s="17"/>
      <c r="G290" s="17"/>
      <c r="H290" s="17"/>
      <c r="I290" s="17"/>
      <c r="Q290" s="17"/>
      <c r="R290" s="17"/>
      <c r="S290" s="17"/>
      <c r="T290" s="17"/>
      <c r="U290" s="17"/>
      <c r="V290" s="17"/>
      <c r="W290" s="17"/>
      <c r="AE290" s="17"/>
      <c r="AF290" s="17"/>
      <c r="AG290" s="17"/>
      <c r="AH290" s="17"/>
      <c r="AI290" s="17"/>
      <c r="AJ290" s="17"/>
      <c r="AK290" s="17"/>
    </row>
    <row r="291">
      <c r="C291" s="17"/>
      <c r="D291" s="17"/>
      <c r="E291" s="17"/>
      <c r="F291" s="17"/>
      <c r="G291" s="17"/>
      <c r="H291" s="17"/>
      <c r="I291" s="17"/>
      <c r="Q291" s="17"/>
      <c r="R291" s="17"/>
      <c r="S291" s="17"/>
      <c r="T291" s="17"/>
      <c r="U291" s="17"/>
      <c r="V291" s="17"/>
      <c r="W291" s="17"/>
      <c r="AE291" s="17"/>
      <c r="AF291" s="17"/>
      <c r="AG291" s="17"/>
      <c r="AH291" s="17"/>
      <c r="AI291" s="17"/>
      <c r="AJ291" s="17"/>
      <c r="AK291" s="17"/>
    </row>
    <row r="292">
      <c r="C292" s="17"/>
      <c r="D292" s="17"/>
      <c r="E292" s="17"/>
      <c r="F292" s="17"/>
      <c r="G292" s="17"/>
      <c r="H292" s="17"/>
      <c r="I292" s="17"/>
      <c r="Q292" s="17"/>
      <c r="R292" s="17"/>
      <c r="S292" s="17"/>
      <c r="T292" s="17"/>
      <c r="U292" s="17"/>
      <c r="V292" s="17"/>
      <c r="W292" s="17"/>
      <c r="AE292" s="17"/>
      <c r="AF292" s="17"/>
      <c r="AG292" s="17"/>
      <c r="AH292" s="17"/>
      <c r="AI292" s="17"/>
      <c r="AJ292" s="17"/>
      <c r="AK292" s="17"/>
    </row>
    <row r="293">
      <c r="C293" s="17"/>
      <c r="D293" s="17"/>
      <c r="E293" s="17"/>
      <c r="F293" s="17"/>
      <c r="G293" s="17"/>
      <c r="H293" s="17"/>
      <c r="I293" s="17"/>
      <c r="Q293" s="17"/>
      <c r="R293" s="17"/>
      <c r="S293" s="17"/>
      <c r="T293" s="17"/>
      <c r="U293" s="17"/>
      <c r="V293" s="17"/>
      <c r="W293" s="17"/>
      <c r="AE293" s="17"/>
      <c r="AF293" s="17"/>
      <c r="AG293" s="17"/>
      <c r="AH293" s="17"/>
      <c r="AI293" s="17"/>
      <c r="AJ293" s="17"/>
      <c r="AK293" s="17"/>
    </row>
    <row r="294">
      <c r="C294" s="17"/>
      <c r="D294" s="17"/>
      <c r="E294" s="17"/>
      <c r="F294" s="17"/>
      <c r="G294" s="17"/>
      <c r="H294" s="17"/>
      <c r="I294" s="17"/>
      <c r="Q294" s="17"/>
      <c r="R294" s="17"/>
      <c r="S294" s="17"/>
      <c r="T294" s="17"/>
      <c r="U294" s="17"/>
      <c r="V294" s="17"/>
      <c r="W294" s="17"/>
      <c r="AE294" s="17"/>
      <c r="AF294" s="17"/>
      <c r="AG294" s="17"/>
      <c r="AH294" s="17"/>
      <c r="AI294" s="17"/>
      <c r="AJ294" s="17"/>
      <c r="AK294" s="17"/>
    </row>
    <row r="295">
      <c r="C295" s="17"/>
      <c r="D295" s="17"/>
      <c r="E295" s="17"/>
      <c r="F295" s="17"/>
      <c r="G295" s="17"/>
      <c r="H295" s="17"/>
      <c r="I295" s="17"/>
      <c r="Q295" s="17"/>
      <c r="R295" s="17"/>
      <c r="S295" s="17"/>
      <c r="T295" s="17"/>
      <c r="U295" s="17"/>
      <c r="V295" s="17"/>
      <c r="W295" s="17"/>
      <c r="AE295" s="17"/>
      <c r="AF295" s="17"/>
      <c r="AG295" s="17"/>
      <c r="AH295" s="17"/>
      <c r="AI295" s="17"/>
      <c r="AJ295" s="17"/>
      <c r="AK295" s="17"/>
    </row>
    <row r="296">
      <c r="C296" s="17"/>
      <c r="D296" s="17"/>
      <c r="E296" s="17"/>
      <c r="F296" s="17"/>
      <c r="G296" s="17"/>
      <c r="H296" s="17"/>
      <c r="I296" s="17"/>
      <c r="Q296" s="17"/>
      <c r="R296" s="17"/>
      <c r="S296" s="17"/>
      <c r="T296" s="17"/>
      <c r="U296" s="17"/>
      <c r="V296" s="17"/>
      <c r="W296" s="17"/>
      <c r="AE296" s="17"/>
      <c r="AF296" s="17"/>
      <c r="AG296" s="17"/>
      <c r="AH296" s="17"/>
      <c r="AI296" s="17"/>
      <c r="AJ296" s="17"/>
      <c r="AK296" s="17"/>
    </row>
    <row r="297">
      <c r="C297" s="17"/>
      <c r="D297" s="17"/>
      <c r="E297" s="17"/>
      <c r="F297" s="17"/>
      <c r="G297" s="17"/>
      <c r="H297" s="17"/>
      <c r="I297" s="17"/>
      <c r="Q297" s="17"/>
      <c r="R297" s="17"/>
      <c r="S297" s="17"/>
      <c r="T297" s="17"/>
      <c r="U297" s="17"/>
      <c r="V297" s="17"/>
      <c r="W297" s="17"/>
      <c r="AE297" s="17"/>
      <c r="AF297" s="17"/>
      <c r="AG297" s="17"/>
      <c r="AH297" s="17"/>
      <c r="AI297" s="17"/>
      <c r="AJ297" s="17"/>
      <c r="AK297" s="17"/>
    </row>
    <row r="298">
      <c r="C298" s="17"/>
      <c r="D298" s="17"/>
      <c r="E298" s="17"/>
      <c r="F298" s="17"/>
      <c r="G298" s="17"/>
      <c r="H298" s="17"/>
      <c r="I298" s="17"/>
      <c r="Q298" s="17"/>
      <c r="R298" s="17"/>
      <c r="S298" s="17"/>
      <c r="T298" s="17"/>
      <c r="U298" s="17"/>
      <c r="V298" s="17"/>
      <c r="W298" s="17"/>
      <c r="AE298" s="17"/>
      <c r="AF298" s="17"/>
      <c r="AG298" s="17"/>
      <c r="AH298" s="17"/>
      <c r="AI298" s="17"/>
      <c r="AJ298" s="17"/>
      <c r="AK298" s="17"/>
    </row>
    <row r="299">
      <c r="C299" s="17"/>
      <c r="D299" s="17"/>
      <c r="E299" s="17"/>
      <c r="F299" s="17"/>
      <c r="G299" s="17"/>
      <c r="H299" s="17"/>
      <c r="I299" s="17"/>
      <c r="Q299" s="17"/>
      <c r="R299" s="17"/>
      <c r="S299" s="17"/>
      <c r="T299" s="17"/>
      <c r="U299" s="17"/>
      <c r="V299" s="17"/>
      <c r="W299" s="17"/>
      <c r="AE299" s="17"/>
      <c r="AF299" s="17"/>
      <c r="AG299" s="17"/>
      <c r="AH299" s="17"/>
      <c r="AI299" s="17"/>
      <c r="AJ299" s="17"/>
      <c r="AK299" s="17"/>
    </row>
    <row r="300">
      <c r="C300" s="17"/>
      <c r="D300" s="17"/>
      <c r="E300" s="17"/>
      <c r="F300" s="17"/>
      <c r="G300" s="17"/>
      <c r="H300" s="17"/>
      <c r="I300" s="17"/>
      <c r="Q300" s="17"/>
      <c r="R300" s="17"/>
      <c r="S300" s="17"/>
      <c r="T300" s="17"/>
      <c r="U300" s="17"/>
      <c r="V300" s="17"/>
      <c r="W300" s="17"/>
      <c r="AE300" s="17"/>
      <c r="AF300" s="17"/>
      <c r="AG300" s="17"/>
      <c r="AH300" s="17"/>
      <c r="AI300" s="17"/>
      <c r="AJ300" s="17"/>
      <c r="AK300" s="17"/>
    </row>
    <row r="301">
      <c r="C301" s="17"/>
      <c r="D301" s="17"/>
      <c r="E301" s="17"/>
      <c r="F301" s="17"/>
      <c r="G301" s="17"/>
      <c r="H301" s="17"/>
      <c r="I301" s="17"/>
      <c r="Q301" s="17"/>
      <c r="R301" s="17"/>
      <c r="S301" s="17"/>
      <c r="T301" s="17"/>
      <c r="U301" s="17"/>
      <c r="V301" s="17"/>
      <c r="W301" s="17"/>
      <c r="AE301" s="17"/>
      <c r="AF301" s="17"/>
      <c r="AG301" s="17"/>
      <c r="AH301" s="17"/>
      <c r="AI301" s="17"/>
      <c r="AJ301" s="17"/>
      <c r="AK301" s="17"/>
    </row>
    <row r="302">
      <c r="C302" s="17"/>
      <c r="D302" s="17"/>
      <c r="E302" s="17"/>
      <c r="F302" s="17"/>
      <c r="G302" s="17"/>
      <c r="H302" s="17"/>
      <c r="I302" s="17"/>
      <c r="Q302" s="17"/>
      <c r="R302" s="17"/>
      <c r="S302" s="17"/>
      <c r="T302" s="17"/>
      <c r="U302" s="17"/>
      <c r="V302" s="17"/>
      <c r="W302" s="17"/>
      <c r="AE302" s="17"/>
      <c r="AF302" s="17"/>
      <c r="AG302" s="17"/>
      <c r="AH302" s="17"/>
      <c r="AI302" s="17"/>
      <c r="AJ302" s="17"/>
      <c r="AK302" s="17"/>
    </row>
    <row r="303">
      <c r="C303" s="17"/>
      <c r="D303" s="17"/>
      <c r="E303" s="17"/>
      <c r="F303" s="17"/>
      <c r="G303" s="17"/>
      <c r="H303" s="17"/>
      <c r="I303" s="17"/>
      <c r="Q303" s="17"/>
      <c r="R303" s="17"/>
      <c r="S303" s="17"/>
      <c r="T303" s="17"/>
      <c r="U303" s="17"/>
      <c r="V303" s="17"/>
      <c r="W303" s="17"/>
      <c r="AE303" s="17"/>
      <c r="AF303" s="17"/>
      <c r="AG303" s="17"/>
      <c r="AH303" s="17"/>
      <c r="AI303" s="17"/>
      <c r="AJ303" s="17"/>
      <c r="AK303" s="17"/>
    </row>
    <row r="304">
      <c r="C304" s="17"/>
      <c r="D304" s="17"/>
      <c r="E304" s="17"/>
      <c r="F304" s="17"/>
      <c r="G304" s="17"/>
      <c r="H304" s="17"/>
      <c r="I304" s="17"/>
      <c r="Q304" s="17"/>
      <c r="R304" s="17"/>
      <c r="S304" s="17"/>
      <c r="T304" s="17"/>
      <c r="U304" s="17"/>
      <c r="V304" s="17"/>
      <c r="W304" s="17"/>
      <c r="AE304" s="17"/>
      <c r="AF304" s="17"/>
      <c r="AG304" s="17"/>
      <c r="AH304" s="17"/>
      <c r="AI304" s="17"/>
      <c r="AJ304" s="17"/>
      <c r="AK304" s="17"/>
    </row>
    <row r="305">
      <c r="C305" s="17"/>
      <c r="D305" s="17"/>
      <c r="E305" s="17"/>
      <c r="F305" s="17"/>
      <c r="G305" s="17"/>
      <c r="H305" s="17"/>
      <c r="I305" s="17"/>
      <c r="Q305" s="17"/>
      <c r="R305" s="17"/>
      <c r="S305" s="17"/>
      <c r="T305" s="17"/>
      <c r="U305" s="17"/>
      <c r="V305" s="17"/>
      <c r="W305" s="17"/>
      <c r="AE305" s="17"/>
      <c r="AF305" s="17"/>
      <c r="AG305" s="17"/>
      <c r="AH305" s="17"/>
      <c r="AI305" s="17"/>
      <c r="AJ305" s="17"/>
      <c r="AK305" s="17"/>
    </row>
    <row r="306">
      <c r="C306" s="17"/>
      <c r="D306" s="17"/>
      <c r="E306" s="17"/>
      <c r="F306" s="17"/>
      <c r="G306" s="17"/>
      <c r="H306" s="17"/>
      <c r="I306" s="17"/>
      <c r="Q306" s="17"/>
      <c r="R306" s="17"/>
      <c r="S306" s="17"/>
      <c r="T306" s="17"/>
      <c r="U306" s="17"/>
      <c r="V306" s="17"/>
      <c r="W306" s="17"/>
      <c r="AE306" s="17"/>
      <c r="AF306" s="17"/>
      <c r="AG306" s="17"/>
      <c r="AH306" s="17"/>
      <c r="AI306" s="17"/>
      <c r="AJ306" s="17"/>
      <c r="AK306" s="17"/>
    </row>
    <row r="307">
      <c r="C307" s="17"/>
      <c r="D307" s="17"/>
      <c r="E307" s="17"/>
      <c r="F307" s="17"/>
      <c r="G307" s="17"/>
      <c r="H307" s="17"/>
      <c r="I307" s="17"/>
      <c r="Q307" s="17"/>
      <c r="R307" s="17"/>
      <c r="S307" s="17"/>
      <c r="T307" s="17"/>
      <c r="U307" s="17"/>
      <c r="V307" s="17"/>
      <c r="W307" s="17"/>
      <c r="AE307" s="17"/>
      <c r="AF307" s="17"/>
      <c r="AG307" s="17"/>
      <c r="AH307" s="17"/>
      <c r="AI307" s="17"/>
      <c r="AJ307" s="17"/>
      <c r="AK307" s="17"/>
    </row>
    <row r="308">
      <c r="C308" s="17"/>
      <c r="D308" s="17"/>
      <c r="E308" s="17"/>
      <c r="F308" s="17"/>
      <c r="G308" s="17"/>
      <c r="H308" s="17"/>
      <c r="I308" s="17"/>
      <c r="Q308" s="17"/>
      <c r="R308" s="17"/>
      <c r="S308" s="17"/>
      <c r="T308" s="17"/>
      <c r="U308" s="17"/>
      <c r="V308" s="17"/>
      <c r="W308" s="17"/>
      <c r="AE308" s="17"/>
      <c r="AF308" s="17"/>
      <c r="AG308" s="17"/>
      <c r="AH308" s="17"/>
      <c r="AI308" s="17"/>
      <c r="AJ308" s="17"/>
      <c r="AK308" s="17"/>
    </row>
    <row r="309">
      <c r="C309" s="17"/>
      <c r="D309" s="17"/>
      <c r="E309" s="17"/>
      <c r="F309" s="17"/>
      <c r="G309" s="17"/>
      <c r="H309" s="17"/>
      <c r="I309" s="17"/>
      <c r="Q309" s="17"/>
      <c r="R309" s="17"/>
      <c r="S309" s="17"/>
      <c r="T309" s="17"/>
      <c r="U309" s="17"/>
      <c r="V309" s="17"/>
      <c r="W309" s="17"/>
      <c r="AE309" s="17"/>
      <c r="AF309" s="17"/>
      <c r="AG309" s="17"/>
      <c r="AH309" s="17"/>
      <c r="AI309" s="17"/>
      <c r="AJ309" s="17"/>
      <c r="AK309" s="17"/>
    </row>
    <row r="310">
      <c r="C310" s="17"/>
      <c r="D310" s="17"/>
      <c r="E310" s="17"/>
      <c r="F310" s="17"/>
      <c r="G310" s="17"/>
      <c r="H310" s="17"/>
      <c r="I310" s="17"/>
      <c r="Q310" s="17"/>
      <c r="R310" s="17"/>
      <c r="S310" s="17"/>
      <c r="T310" s="17"/>
      <c r="U310" s="17"/>
      <c r="V310" s="17"/>
      <c r="W310" s="17"/>
      <c r="AE310" s="17"/>
      <c r="AF310" s="17"/>
      <c r="AG310" s="17"/>
      <c r="AH310" s="17"/>
      <c r="AI310" s="17"/>
      <c r="AJ310" s="17"/>
      <c r="AK310" s="17"/>
    </row>
    <row r="311">
      <c r="C311" s="17"/>
      <c r="D311" s="17"/>
      <c r="E311" s="17"/>
      <c r="F311" s="17"/>
      <c r="G311" s="17"/>
      <c r="H311" s="17"/>
      <c r="I311" s="17"/>
      <c r="Q311" s="17"/>
      <c r="R311" s="17"/>
      <c r="S311" s="17"/>
      <c r="T311" s="17"/>
      <c r="U311" s="17"/>
      <c r="V311" s="17"/>
      <c r="W311" s="17"/>
      <c r="AE311" s="17"/>
      <c r="AF311" s="17"/>
      <c r="AG311" s="17"/>
      <c r="AH311" s="17"/>
      <c r="AI311" s="17"/>
      <c r="AJ311" s="17"/>
      <c r="AK311" s="17"/>
    </row>
    <row r="312">
      <c r="C312" s="17"/>
      <c r="D312" s="17"/>
      <c r="E312" s="17"/>
      <c r="F312" s="17"/>
      <c r="G312" s="17"/>
      <c r="H312" s="17"/>
      <c r="I312" s="17"/>
      <c r="Q312" s="17"/>
      <c r="R312" s="17"/>
      <c r="S312" s="17"/>
      <c r="T312" s="17"/>
      <c r="U312" s="17"/>
      <c r="V312" s="17"/>
      <c r="W312" s="17"/>
      <c r="AE312" s="17"/>
      <c r="AF312" s="17"/>
      <c r="AG312" s="17"/>
      <c r="AH312" s="17"/>
      <c r="AI312" s="17"/>
      <c r="AJ312" s="17"/>
      <c r="AK312" s="17"/>
    </row>
    <row r="313">
      <c r="C313" s="17"/>
      <c r="D313" s="17"/>
      <c r="E313" s="17"/>
      <c r="F313" s="17"/>
      <c r="G313" s="17"/>
      <c r="H313" s="17"/>
      <c r="I313" s="17"/>
      <c r="Q313" s="17"/>
      <c r="R313" s="17"/>
      <c r="S313" s="17"/>
      <c r="T313" s="17"/>
      <c r="U313" s="17"/>
      <c r="V313" s="17"/>
      <c r="W313" s="17"/>
      <c r="AE313" s="17"/>
      <c r="AF313" s="17"/>
      <c r="AG313" s="17"/>
      <c r="AH313" s="17"/>
      <c r="AI313" s="17"/>
      <c r="AJ313" s="17"/>
      <c r="AK313" s="17"/>
    </row>
    <row r="314">
      <c r="C314" s="17"/>
      <c r="D314" s="17"/>
      <c r="E314" s="17"/>
      <c r="F314" s="17"/>
      <c r="G314" s="17"/>
      <c r="H314" s="17"/>
      <c r="I314" s="17"/>
      <c r="Q314" s="17"/>
      <c r="R314" s="17"/>
      <c r="S314" s="17"/>
      <c r="T314" s="17"/>
      <c r="U314" s="17"/>
      <c r="V314" s="17"/>
      <c r="W314" s="17"/>
      <c r="AE314" s="17"/>
      <c r="AF314" s="17"/>
      <c r="AG314" s="17"/>
      <c r="AH314" s="17"/>
      <c r="AI314" s="17"/>
      <c r="AJ314" s="17"/>
      <c r="AK314" s="17"/>
    </row>
    <row r="315">
      <c r="C315" s="17"/>
      <c r="D315" s="17"/>
      <c r="E315" s="17"/>
      <c r="F315" s="17"/>
      <c r="G315" s="17"/>
      <c r="H315" s="17"/>
      <c r="I315" s="17"/>
      <c r="Q315" s="17"/>
      <c r="R315" s="17"/>
      <c r="S315" s="17"/>
      <c r="T315" s="17"/>
      <c r="U315" s="17"/>
      <c r="V315" s="17"/>
      <c r="W315" s="17"/>
      <c r="AE315" s="17"/>
      <c r="AF315" s="17"/>
      <c r="AG315" s="17"/>
      <c r="AH315" s="17"/>
      <c r="AI315" s="17"/>
      <c r="AJ315" s="17"/>
      <c r="AK315" s="17"/>
    </row>
    <row r="316">
      <c r="C316" s="17"/>
      <c r="D316" s="17"/>
      <c r="E316" s="17"/>
      <c r="F316" s="17"/>
      <c r="G316" s="17"/>
      <c r="H316" s="17"/>
      <c r="I316" s="17"/>
      <c r="Q316" s="17"/>
      <c r="R316" s="17"/>
      <c r="S316" s="17"/>
      <c r="T316" s="17"/>
      <c r="U316" s="17"/>
      <c r="V316" s="17"/>
      <c r="W316" s="17"/>
      <c r="AE316" s="17"/>
      <c r="AF316" s="17"/>
      <c r="AG316" s="17"/>
      <c r="AH316" s="17"/>
      <c r="AI316" s="17"/>
      <c r="AJ316" s="17"/>
      <c r="AK316" s="17"/>
    </row>
    <row r="317">
      <c r="C317" s="17"/>
      <c r="D317" s="17"/>
      <c r="E317" s="17"/>
      <c r="F317" s="17"/>
      <c r="G317" s="17"/>
      <c r="H317" s="17"/>
      <c r="I317" s="17"/>
      <c r="Q317" s="17"/>
      <c r="R317" s="17"/>
      <c r="S317" s="17"/>
      <c r="T317" s="17"/>
      <c r="U317" s="17"/>
      <c r="V317" s="17"/>
      <c r="W317" s="17"/>
      <c r="AE317" s="17"/>
      <c r="AF317" s="17"/>
      <c r="AG317" s="17"/>
      <c r="AH317" s="17"/>
      <c r="AI317" s="17"/>
      <c r="AJ317" s="17"/>
      <c r="AK317" s="17"/>
    </row>
    <row r="318">
      <c r="C318" s="17"/>
      <c r="D318" s="17"/>
      <c r="E318" s="17"/>
      <c r="F318" s="17"/>
      <c r="G318" s="17"/>
      <c r="H318" s="17"/>
      <c r="I318" s="17"/>
      <c r="Q318" s="17"/>
      <c r="R318" s="17"/>
      <c r="S318" s="17"/>
      <c r="T318" s="17"/>
      <c r="U318" s="17"/>
      <c r="V318" s="17"/>
      <c r="W318" s="17"/>
      <c r="AE318" s="17"/>
      <c r="AF318" s="17"/>
      <c r="AG318" s="17"/>
      <c r="AH318" s="17"/>
      <c r="AI318" s="17"/>
      <c r="AJ318" s="17"/>
      <c r="AK318" s="17"/>
    </row>
    <row r="319">
      <c r="C319" s="17"/>
      <c r="D319" s="17"/>
      <c r="E319" s="17"/>
      <c r="F319" s="17"/>
      <c r="G319" s="17"/>
      <c r="H319" s="17"/>
      <c r="I319" s="17"/>
      <c r="Q319" s="17"/>
      <c r="R319" s="17"/>
      <c r="S319" s="17"/>
      <c r="T319" s="17"/>
      <c r="U319" s="17"/>
      <c r="V319" s="17"/>
      <c r="W319" s="17"/>
      <c r="AE319" s="17"/>
      <c r="AF319" s="17"/>
      <c r="AG319" s="17"/>
      <c r="AH319" s="17"/>
      <c r="AI319" s="17"/>
      <c r="AJ319" s="17"/>
      <c r="AK319" s="17"/>
    </row>
    <row r="320">
      <c r="C320" s="17"/>
      <c r="D320" s="17"/>
      <c r="E320" s="17"/>
      <c r="F320" s="17"/>
      <c r="G320" s="17"/>
      <c r="H320" s="17"/>
      <c r="I320" s="17"/>
      <c r="Q320" s="17"/>
      <c r="R320" s="17"/>
      <c r="S320" s="17"/>
      <c r="T320" s="17"/>
      <c r="U320" s="17"/>
      <c r="V320" s="17"/>
      <c r="W320" s="17"/>
      <c r="AE320" s="17"/>
      <c r="AF320" s="17"/>
      <c r="AG320" s="17"/>
      <c r="AH320" s="17"/>
      <c r="AI320" s="17"/>
      <c r="AJ320" s="17"/>
      <c r="AK320" s="17"/>
    </row>
    <row r="321">
      <c r="C321" s="17"/>
      <c r="D321" s="17"/>
      <c r="E321" s="17"/>
      <c r="F321" s="17"/>
      <c r="G321" s="17"/>
      <c r="H321" s="17"/>
      <c r="I321" s="17"/>
      <c r="Q321" s="17"/>
      <c r="R321" s="17"/>
      <c r="S321" s="17"/>
      <c r="T321" s="17"/>
      <c r="U321" s="17"/>
      <c r="V321" s="17"/>
      <c r="W321" s="17"/>
      <c r="AE321" s="17"/>
      <c r="AF321" s="17"/>
      <c r="AG321" s="17"/>
      <c r="AH321" s="17"/>
      <c r="AI321" s="17"/>
      <c r="AJ321" s="17"/>
      <c r="AK321" s="17"/>
    </row>
    <row r="322">
      <c r="C322" s="17"/>
      <c r="D322" s="17"/>
      <c r="E322" s="17"/>
      <c r="F322" s="17"/>
      <c r="G322" s="17"/>
      <c r="H322" s="17"/>
      <c r="I322" s="17"/>
      <c r="Q322" s="17"/>
      <c r="R322" s="17"/>
      <c r="S322" s="17"/>
      <c r="T322" s="17"/>
      <c r="U322" s="17"/>
      <c r="V322" s="17"/>
      <c r="W322" s="17"/>
      <c r="AE322" s="17"/>
      <c r="AF322" s="17"/>
      <c r="AG322" s="17"/>
      <c r="AH322" s="17"/>
      <c r="AI322" s="17"/>
      <c r="AJ322" s="17"/>
      <c r="AK322" s="17"/>
    </row>
    <row r="323">
      <c r="C323" s="17"/>
      <c r="D323" s="17"/>
      <c r="E323" s="17"/>
      <c r="F323" s="17"/>
      <c r="G323" s="17"/>
      <c r="H323" s="17"/>
      <c r="I323" s="17"/>
      <c r="Q323" s="17"/>
      <c r="R323" s="17"/>
      <c r="S323" s="17"/>
      <c r="T323" s="17"/>
      <c r="U323" s="17"/>
      <c r="V323" s="17"/>
      <c r="W323" s="17"/>
      <c r="AE323" s="17"/>
      <c r="AF323" s="17"/>
      <c r="AG323" s="17"/>
      <c r="AH323" s="17"/>
      <c r="AI323" s="17"/>
      <c r="AJ323" s="17"/>
      <c r="AK323" s="17"/>
    </row>
    <row r="324">
      <c r="C324" s="17"/>
      <c r="D324" s="17"/>
      <c r="E324" s="17"/>
      <c r="F324" s="17"/>
      <c r="G324" s="17"/>
      <c r="H324" s="17"/>
      <c r="I324" s="17"/>
      <c r="Q324" s="17"/>
      <c r="R324" s="17"/>
      <c r="S324" s="17"/>
      <c r="T324" s="17"/>
      <c r="U324" s="17"/>
      <c r="V324" s="17"/>
      <c r="W324" s="17"/>
      <c r="AE324" s="17"/>
      <c r="AF324" s="17"/>
      <c r="AG324" s="17"/>
      <c r="AH324" s="17"/>
      <c r="AI324" s="17"/>
      <c r="AJ324" s="17"/>
      <c r="AK324" s="17"/>
    </row>
    <row r="325">
      <c r="C325" s="17"/>
      <c r="D325" s="17"/>
      <c r="E325" s="17"/>
      <c r="F325" s="17"/>
      <c r="G325" s="17"/>
      <c r="H325" s="17"/>
      <c r="I325" s="17"/>
      <c r="Q325" s="17"/>
      <c r="R325" s="17"/>
      <c r="S325" s="17"/>
      <c r="T325" s="17"/>
      <c r="U325" s="17"/>
      <c r="V325" s="17"/>
      <c r="W325" s="17"/>
      <c r="AE325" s="17"/>
      <c r="AF325" s="17"/>
      <c r="AG325" s="17"/>
      <c r="AH325" s="17"/>
      <c r="AI325" s="17"/>
      <c r="AJ325" s="17"/>
      <c r="AK325" s="17"/>
    </row>
    <row r="326">
      <c r="C326" s="17"/>
      <c r="D326" s="17"/>
      <c r="E326" s="17"/>
      <c r="F326" s="17"/>
      <c r="G326" s="17"/>
      <c r="H326" s="17"/>
      <c r="I326" s="17"/>
      <c r="Q326" s="17"/>
      <c r="R326" s="17"/>
      <c r="S326" s="17"/>
      <c r="T326" s="17"/>
      <c r="U326" s="17"/>
      <c r="V326" s="17"/>
      <c r="W326" s="17"/>
      <c r="AE326" s="17"/>
      <c r="AF326" s="17"/>
      <c r="AG326" s="17"/>
      <c r="AH326" s="17"/>
      <c r="AI326" s="17"/>
      <c r="AJ326" s="17"/>
      <c r="AK326" s="17"/>
    </row>
    <row r="327">
      <c r="C327" s="17"/>
      <c r="D327" s="17"/>
      <c r="E327" s="17"/>
      <c r="F327" s="17"/>
      <c r="G327" s="17"/>
      <c r="H327" s="17"/>
      <c r="I327" s="17"/>
      <c r="Q327" s="17"/>
      <c r="R327" s="17"/>
      <c r="S327" s="17"/>
      <c r="T327" s="17"/>
      <c r="U327" s="17"/>
      <c r="V327" s="17"/>
      <c r="W327" s="17"/>
      <c r="AE327" s="17"/>
      <c r="AF327" s="17"/>
      <c r="AG327" s="17"/>
      <c r="AH327" s="17"/>
      <c r="AI327" s="17"/>
      <c r="AJ327" s="17"/>
      <c r="AK327" s="17"/>
    </row>
    <row r="328">
      <c r="C328" s="17"/>
      <c r="D328" s="17"/>
      <c r="E328" s="17"/>
      <c r="F328" s="17"/>
      <c r="G328" s="17"/>
      <c r="H328" s="17"/>
      <c r="I328" s="17"/>
      <c r="Q328" s="17"/>
      <c r="R328" s="17"/>
      <c r="S328" s="17"/>
      <c r="T328" s="17"/>
      <c r="U328" s="17"/>
      <c r="V328" s="17"/>
      <c r="W328" s="17"/>
      <c r="AE328" s="17"/>
      <c r="AF328" s="17"/>
      <c r="AG328" s="17"/>
      <c r="AH328" s="17"/>
      <c r="AI328" s="17"/>
      <c r="AJ328" s="17"/>
      <c r="AK328" s="17"/>
    </row>
    <row r="329">
      <c r="C329" s="17"/>
      <c r="D329" s="17"/>
      <c r="E329" s="17"/>
      <c r="F329" s="17"/>
      <c r="G329" s="17"/>
      <c r="H329" s="17"/>
      <c r="I329" s="17"/>
      <c r="Q329" s="17"/>
      <c r="R329" s="17"/>
      <c r="S329" s="17"/>
      <c r="T329" s="17"/>
      <c r="U329" s="17"/>
      <c r="V329" s="17"/>
      <c r="W329" s="17"/>
      <c r="AE329" s="17"/>
      <c r="AF329" s="17"/>
      <c r="AG329" s="17"/>
      <c r="AH329" s="17"/>
      <c r="AI329" s="17"/>
      <c r="AJ329" s="17"/>
      <c r="AK329" s="17"/>
    </row>
    <row r="330">
      <c r="C330" s="17"/>
      <c r="D330" s="17"/>
      <c r="E330" s="17"/>
      <c r="F330" s="17"/>
      <c r="G330" s="17"/>
      <c r="H330" s="17"/>
      <c r="I330" s="17"/>
      <c r="Q330" s="17"/>
      <c r="R330" s="17"/>
      <c r="S330" s="17"/>
      <c r="T330" s="17"/>
      <c r="U330" s="17"/>
      <c r="V330" s="17"/>
      <c r="W330" s="17"/>
      <c r="AE330" s="17"/>
      <c r="AF330" s="17"/>
      <c r="AG330" s="17"/>
      <c r="AH330" s="17"/>
      <c r="AI330" s="17"/>
      <c r="AJ330" s="17"/>
      <c r="AK330" s="17"/>
    </row>
    <row r="331">
      <c r="C331" s="17"/>
      <c r="D331" s="17"/>
      <c r="E331" s="17"/>
      <c r="F331" s="17"/>
      <c r="G331" s="17"/>
      <c r="H331" s="17"/>
      <c r="I331" s="17"/>
      <c r="Q331" s="17"/>
      <c r="R331" s="17"/>
      <c r="S331" s="17"/>
      <c r="T331" s="17"/>
      <c r="U331" s="17"/>
      <c r="V331" s="17"/>
      <c r="W331" s="17"/>
      <c r="AE331" s="17"/>
      <c r="AF331" s="17"/>
      <c r="AG331" s="17"/>
      <c r="AH331" s="17"/>
      <c r="AI331" s="17"/>
      <c r="AJ331" s="17"/>
      <c r="AK331" s="17"/>
    </row>
    <row r="332">
      <c r="C332" s="17"/>
      <c r="D332" s="17"/>
      <c r="E332" s="17"/>
      <c r="F332" s="17"/>
      <c r="G332" s="17"/>
      <c r="H332" s="17"/>
      <c r="I332" s="17"/>
      <c r="Q332" s="17"/>
      <c r="R332" s="17"/>
      <c r="S332" s="17"/>
      <c r="T332" s="17"/>
      <c r="U332" s="17"/>
      <c r="V332" s="17"/>
      <c r="W332" s="17"/>
      <c r="AE332" s="17"/>
      <c r="AF332" s="17"/>
      <c r="AG332" s="17"/>
      <c r="AH332" s="17"/>
      <c r="AI332" s="17"/>
      <c r="AJ332" s="17"/>
      <c r="AK332" s="17"/>
    </row>
    <row r="333">
      <c r="C333" s="17"/>
      <c r="D333" s="17"/>
      <c r="E333" s="17"/>
      <c r="F333" s="17"/>
      <c r="G333" s="17"/>
      <c r="H333" s="17"/>
      <c r="I333" s="17"/>
      <c r="Q333" s="17"/>
      <c r="R333" s="17"/>
      <c r="S333" s="17"/>
      <c r="T333" s="17"/>
      <c r="U333" s="17"/>
      <c r="V333" s="17"/>
      <c r="W333" s="17"/>
      <c r="AE333" s="17"/>
      <c r="AF333" s="17"/>
      <c r="AG333" s="17"/>
      <c r="AH333" s="17"/>
      <c r="AI333" s="17"/>
      <c r="AJ333" s="17"/>
      <c r="AK333" s="17"/>
    </row>
    <row r="334">
      <c r="C334" s="17"/>
      <c r="D334" s="17"/>
      <c r="E334" s="17"/>
      <c r="F334" s="17"/>
      <c r="G334" s="17"/>
      <c r="H334" s="17"/>
      <c r="I334" s="17"/>
      <c r="Q334" s="17"/>
      <c r="R334" s="17"/>
      <c r="S334" s="17"/>
      <c r="T334" s="17"/>
      <c r="U334" s="17"/>
      <c r="V334" s="17"/>
      <c r="W334" s="17"/>
      <c r="AE334" s="17"/>
      <c r="AF334" s="17"/>
      <c r="AG334" s="17"/>
      <c r="AH334" s="17"/>
      <c r="AI334" s="17"/>
      <c r="AJ334" s="17"/>
      <c r="AK334" s="17"/>
    </row>
    <row r="335">
      <c r="C335" s="17"/>
      <c r="D335" s="17"/>
      <c r="E335" s="17"/>
      <c r="F335" s="17"/>
      <c r="G335" s="17"/>
      <c r="H335" s="17"/>
      <c r="I335" s="17"/>
      <c r="Q335" s="17"/>
      <c r="R335" s="17"/>
      <c r="S335" s="17"/>
      <c r="T335" s="17"/>
      <c r="U335" s="17"/>
      <c r="V335" s="17"/>
      <c r="W335" s="17"/>
      <c r="AE335" s="17"/>
      <c r="AF335" s="17"/>
      <c r="AG335" s="17"/>
      <c r="AH335" s="17"/>
      <c r="AI335" s="17"/>
      <c r="AJ335" s="17"/>
      <c r="AK335" s="17"/>
    </row>
    <row r="336">
      <c r="C336" s="17"/>
      <c r="D336" s="17"/>
      <c r="E336" s="17"/>
      <c r="F336" s="17"/>
      <c r="G336" s="17"/>
      <c r="H336" s="17"/>
      <c r="I336" s="17"/>
      <c r="Q336" s="17"/>
      <c r="R336" s="17"/>
      <c r="S336" s="17"/>
      <c r="T336" s="17"/>
      <c r="U336" s="17"/>
      <c r="V336" s="17"/>
      <c r="W336" s="17"/>
      <c r="AE336" s="17"/>
      <c r="AF336" s="17"/>
      <c r="AG336" s="17"/>
      <c r="AH336" s="17"/>
      <c r="AI336" s="17"/>
      <c r="AJ336" s="17"/>
      <c r="AK336" s="17"/>
    </row>
    <row r="337">
      <c r="C337" s="17"/>
      <c r="D337" s="17"/>
      <c r="E337" s="17"/>
      <c r="F337" s="17"/>
      <c r="G337" s="17"/>
      <c r="H337" s="17"/>
      <c r="I337" s="17"/>
      <c r="Q337" s="17"/>
      <c r="R337" s="17"/>
      <c r="S337" s="17"/>
      <c r="T337" s="17"/>
      <c r="U337" s="17"/>
      <c r="V337" s="17"/>
      <c r="W337" s="17"/>
      <c r="AE337" s="17"/>
      <c r="AF337" s="17"/>
      <c r="AG337" s="17"/>
      <c r="AH337" s="17"/>
      <c r="AI337" s="17"/>
      <c r="AJ337" s="17"/>
      <c r="AK337" s="17"/>
    </row>
    <row r="338">
      <c r="C338" s="17"/>
      <c r="D338" s="17"/>
      <c r="E338" s="17"/>
      <c r="F338" s="17"/>
      <c r="G338" s="17"/>
      <c r="H338" s="17"/>
      <c r="I338" s="17"/>
      <c r="Q338" s="17"/>
      <c r="R338" s="17"/>
      <c r="S338" s="17"/>
      <c r="T338" s="17"/>
      <c r="U338" s="17"/>
      <c r="V338" s="17"/>
      <c r="W338" s="17"/>
      <c r="AE338" s="17"/>
      <c r="AF338" s="17"/>
      <c r="AG338" s="17"/>
      <c r="AH338" s="17"/>
      <c r="AI338" s="17"/>
      <c r="AJ338" s="17"/>
      <c r="AK338" s="17"/>
    </row>
    <row r="339">
      <c r="C339" s="17"/>
      <c r="D339" s="17"/>
      <c r="E339" s="17"/>
      <c r="F339" s="17"/>
      <c r="G339" s="17"/>
      <c r="H339" s="17"/>
      <c r="I339" s="17"/>
      <c r="Q339" s="17"/>
      <c r="R339" s="17"/>
      <c r="S339" s="17"/>
      <c r="T339" s="17"/>
      <c r="U339" s="17"/>
      <c r="V339" s="17"/>
      <c r="W339" s="17"/>
      <c r="AE339" s="17"/>
      <c r="AF339" s="17"/>
      <c r="AG339" s="17"/>
      <c r="AH339" s="17"/>
      <c r="AI339" s="17"/>
      <c r="AJ339" s="17"/>
      <c r="AK339" s="17"/>
    </row>
    <row r="340">
      <c r="C340" s="17"/>
      <c r="D340" s="17"/>
      <c r="E340" s="17"/>
      <c r="F340" s="17"/>
      <c r="G340" s="17"/>
      <c r="H340" s="17"/>
      <c r="I340" s="17"/>
      <c r="Q340" s="17"/>
      <c r="R340" s="17"/>
      <c r="S340" s="17"/>
      <c r="T340" s="17"/>
      <c r="U340" s="17"/>
      <c r="V340" s="17"/>
      <c r="W340" s="17"/>
      <c r="AE340" s="17"/>
      <c r="AF340" s="17"/>
      <c r="AG340" s="17"/>
      <c r="AH340" s="17"/>
      <c r="AI340" s="17"/>
      <c r="AJ340" s="17"/>
      <c r="AK340" s="17"/>
    </row>
    <row r="341">
      <c r="C341" s="17"/>
      <c r="D341" s="17"/>
      <c r="E341" s="17"/>
      <c r="F341" s="17"/>
      <c r="G341" s="17"/>
      <c r="H341" s="17"/>
      <c r="I341" s="17"/>
      <c r="Q341" s="17"/>
      <c r="R341" s="17"/>
      <c r="S341" s="17"/>
      <c r="T341" s="17"/>
      <c r="U341" s="17"/>
      <c r="V341" s="17"/>
      <c r="W341" s="17"/>
      <c r="AE341" s="17"/>
      <c r="AF341" s="17"/>
      <c r="AG341" s="17"/>
      <c r="AH341" s="17"/>
      <c r="AI341" s="17"/>
      <c r="AJ341" s="17"/>
      <c r="AK341" s="17"/>
    </row>
    <row r="342">
      <c r="C342" s="17"/>
      <c r="D342" s="17"/>
      <c r="E342" s="17"/>
      <c r="F342" s="17"/>
      <c r="G342" s="17"/>
      <c r="H342" s="17"/>
      <c r="I342" s="17"/>
      <c r="Q342" s="17"/>
      <c r="R342" s="17"/>
      <c r="S342" s="17"/>
      <c r="T342" s="17"/>
      <c r="U342" s="17"/>
      <c r="V342" s="17"/>
      <c r="W342" s="17"/>
      <c r="AE342" s="17"/>
      <c r="AF342" s="17"/>
      <c r="AG342" s="17"/>
      <c r="AH342" s="17"/>
      <c r="AI342" s="17"/>
      <c r="AJ342" s="17"/>
      <c r="AK342" s="17"/>
    </row>
    <row r="343">
      <c r="C343" s="17"/>
      <c r="D343" s="17"/>
      <c r="E343" s="17"/>
      <c r="F343" s="17"/>
      <c r="G343" s="17"/>
      <c r="H343" s="17"/>
      <c r="I343" s="17"/>
      <c r="Q343" s="17"/>
      <c r="R343" s="17"/>
      <c r="S343" s="17"/>
      <c r="T343" s="17"/>
      <c r="U343" s="17"/>
      <c r="V343" s="17"/>
      <c r="W343" s="17"/>
      <c r="AE343" s="17"/>
      <c r="AF343" s="17"/>
      <c r="AG343" s="17"/>
      <c r="AH343" s="17"/>
      <c r="AI343" s="17"/>
      <c r="AJ343" s="17"/>
      <c r="AK343" s="17"/>
    </row>
    <row r="344">
      <c r="C344" s="17"/>
      <c r="D344" s="17"/>
      <c r="E344" s="17"/>
      <c r="F344" s="17"/>
      <c r="G344" s="17"/>
      <c r="H344" s="17"/>
      <c r="I344" s="17"/>
      <c r="Q344" s="17"/>
      <c r="R344" s="17"/>
      <c r="S344" s="17"/>
      <c r="T344" s="17"/>
      <c r="U344" s="17"/>
      <c r="V344" s="17"/>
      <c r="W344" s="17"/>
      <c r="AE344" s="17"/>
      <c r="AF344" s="17"/>
      <c r="AG344" s="17"/>
      <c r="AH344" s="17"/>
      <c r="AI344" s="17"/>
      <c r="AJ344" s="17"/>
      <c r="AK344" s="17"/>
    </row>
    <row r="345">
      <c r="C345" s="17"/>
      <c r="D345" s="17"/>
      <c r="E345" s="17"/>
      <c r="F345" s="17"/>
      <c r="G345" s="17"/>
      <c r="H345" s="17"/>
      <c r="I345" s="17"/>
      <c r="Q345" s="17"/>
      <c r="R345" s="17"/>
      <c r="S345" s="17"/>
      <c r="T345" s="17"/>
      <c r="U345" s="17"/>
      <c r="V345" s="17"/>
      <c r="W345" s="17"/>
      <c r="AE345" s="17"/>
      <c r="AF345" s="17"/>
      <c r="AG345" s="17"/>
      <c r="AH345" s="17"/>
      <c r="AI345" s="17"/>
      <c r="AJ345" s="17"/>
      <c r="AK345" s="17"/>
    </row>
    <row r="346">
      <c r="C346" s="17"/>
      <c r="D346" s="17"/>
      <c r="E346" s="17"/>
      <c r="F346" s="17"/>
      <c r="G346" s="17"/>
      <c r="H346" s="17"/>
      <c r="I346" s="17"/>
      <c r="Q346" s="17"/>
      <c r="R346" s="17"/>
      <c r="S346" s="17"/>
      <c r="T346" s="17"/>
      <c r="U346" s="17"/>
      <c r="V346" s="17"/>
      <c r="W346" s="17"/>
      <c r="AE346" s="17"/>
      <c r="AF346" s="17"/>
      <c r="AG346" s="17"/>
      <c r="AH346" s="17"/>
      <c r="AI346" s="17"/>
      <c r="AJ346" s="17"/>
      <c r="AK346" s="17"/>
    </row>
    <row r="347">
      <c r="C347" s="17"/>
      <c r="D347" s="17"/>
      <c r="E347" s="17"/>
      <c r="F347" s="17"/>
      <c r="G347" s="17"/>
      <c r="H347" s="17"/>
      <c r="I347" s="17"/>
      <c r="Q347" s="17"/>
      <c r="R347" s="17"/>
      <c r="S347" s="17"/>
      <c r="T347" s="17"/>
      <c r="U347" s="17"/>
      <c r="V347" s="17"/>
      <c r="W347" s="17"/>
      <c r="AE347" s="17"/>
      <c r="AF347" s="17"/>
      <c r="AG347" s="17"/>
      <c r="AH347" s="17"/>
      <c r="AI347" s="17"/>
      <c r="AJ347" s="17"/>
      <c r="AK347" s="17"/>
    </row>
    <row r="348">
      <c r="C348" s="17"/>
      <c r="D348" s="17"/>
      <c r="E348" s="17"/>
      <c r="F348" s="17"/>
      <c r="G348" s="17"/>
      <c r="H348" s="17"/>
      <c r="I348" s="17"/>
      <c r="Q348" s="17"/>
      <c r="R348" s="17"/>
      <c r="S348" s="17"/>
      <c r="T348" s="17"/>
      <c r="U348" s="17"/>
      <c r="V348" s="17"/>
      <c r="W348" s="17"/>
      <c r="AE348" s="17"/>
      <c r="AF348" s="17"/>
      <c r="AG348" s="17"/>
      <c r="AH348" s="17"/>
      <c r="AI348" s="17"/>
      <c r="AJ348" s="17"/>
      <c r="AK348" s="17"/>
    </row>
    <row r="349">
      <c r="C349" s="17"/>
      <c r="D349" s="17"/>
      <c r="E349" s="17"/>
      <c r="F349" s="17"/>
      <c r="G349" s="17"/>
      <c r="H349" s="17"/>
      <c r="I349" s="17"/>
      <c r="Q349" s="17"/>
      <c r="R349" s="17"/>
      <c r="S349" s="17"/>
      <c r="T349" s="17"/>
      <c r="U349" s="17"/>
      <c r="V349" s="17"/>
      <c r="W349" s="17"/>
      <c r="AE349" s="17"/>
      <c r="AF349" s="17"/>
      <c r="AG349" s="17"/>
      <c r="AH349" s="17"/>
      <c r="AI349" s="17"/>
      <c r="AJ349" s="17"/>
      <c r="AK349" s="17"/>
    </row>
    <row r="350">
      <c r="C350" s="17"/>
      <c r="D350" s="17"/>
      <c r="E350" s="17"/>
      <c r="F350" s="17"/>
      <c r="G350" s="17"/>
      <c r="H350" s="17"/>
      <c r="I350" s="17"/>
      <c r="Q350" s="17"/>
      <c r="R350" s="17"/>
      <c r="S350" s="17"/>
      <c r="T350" s="17"/>
      <c r="U350" s="17"/>
      <c r="V350" s="17"/>
      <c r="W350" s="17"/>
      <c r="AE350" s="17"/>
      <c r="AF350" s="17"/>
      <c r="AG350" s="17"/>
      <c r="AH350" s="17"/>
      <c r="AI350" s="17"/>
      <c r="AJ350" s="17"/>
      <c r="AK350" s="17"/>
    </row>
    <row r="351">
      <c r="C351" s="17"/>
      <c r="D351" s="17"/>
      <c r="E351" s="17"/>
      <c r="F351" s="17"/>
      <c r="G351" s="17"/>
      <c r="H351" s="17"/>
      <c r="I351" s="17"/>
      <c r="Q351" s="17"/>
      <c r="R351" s="17"/>
      <c r="S351" s="17"/>
      <c r="T351" s="17"/>
      <c r="U351" s="17"/>
      <c r="V351" s="17"/>
      <c r="W351" s="17"/>
      <c r="AE351" s="17"/>
      <c r="AF351" s="17"/>
      <c r="AG351" s="17"/>
      <c r="AH351" s="17"/>
      <c r="AI351" s="17"/>
      <c r="AJ351" s="17"/>
      <c r="AK351" s="17"/>
    </row>
    <row r="352">
      <c r="C352" s="17"/>
      <c r="D352" s="17"/>
      <c r="E352" s="17"/>
      <c r="F352" s="17"/>
      <c r="G352" s="17"/>
      <c r="H352" s="17"/>
      <c r="I352" s="17"/>
      <c r="Q352" s="17"/>
      <c r="R352" s="17"/>
      <c r="S352" s="17"/>
      <c r="T352" s="17"/>
      <c r="U352" s="17"/>
      <c r="V352" s="17"/>
      <c r="W352" s="17"/>
      <c r="AE352" s="17"/>
      <c r="AF352" s="17"/>
      <c r="AG352" s="17"/>
      <c r="AH352" s="17"/>
      <c r="AI352" s="17"/>
      <c r="AJ352" s="17"/>
      <c r="AK352" s="17"/>
    </row>
    <row r="353">
      <c r="C353" s="17"/>
      <c r="D353" s="17"/>
      <c r="E353" s="17"/>
      <c r="F353" s="17"/>
      <c r="G353" s="17"/>
      <c r="H353" s="17"/>
      <c r="I353" s="17"/>
      <c r="Q353" s="17"/>
      <c r="R353" s="17"/>
      <c r="S353" s="17"/>
      <c r="T353" s="17"/>
      <c r="U353" s="17"/>
      <c r="V353" s="17"/>
      <c r="W353" s="17"/>
      <c r="AE353" s="17"/>
      <c r="AF353" s="17"/>
      <c r="AG353" s="17"/>
      <c r="AH353" s="17"/>
      <c r="AI353" s="17"/>
      <c r="AJ353" s="17"/>
      <c r="AK353" s="17"/>
    </row>
    <row r="354">
      <c r="C354" s="17"/>
      <c r="D354" s="17"/>
      <c r="E354" s="17"/>
      <c r="F354" s="17"/>
      <c r="G354" s="17"/>
      <c r="H354" s="17"/>
      <c r="I354" s="17"/>
      <c r="Q354" s="17"/>
      <c r="R354" s="17"/>
      <c r="S354" s="17"/>
      <c r="T354" s="17"/>
      <c r="U354" s="17"/>
      <c r="V354" s="17"/>
      <c r="W354" s="17"/>
      <c r="AE354" s="17"/>
      <c r="AF354" s="17"/>
      <c r="AG354" s="17"/>
      <c r="AH354" s="17"/>
      <c r="AI354" s="17"/>
      <c r="AJ354" s="17"/>
      <c r="AK354" s="17"/>
    </row>
    <row r="355">
      <c r="C355" s="17"/>
      <c r="D355" s="17"/>
      <c r="E355" s="17"/>
      <c r="F355" s="17"/>
      <c r="G355" s="17"/>
      <c r="H355" s="17"/>
      <c r="I355" s="17"/>
      <c r="Q355" s="17"/>
      <c r="R355" s="17"/>
      <c r="S355" s="17"/>
      <c r="T355" s="17"/>
      <c r="U355" s="17"/>
      <c r="V355" s="17"/>
      <c r="W355" s="17"/>
      <c r="AE355" s="17"/>
      <c r="AF355" s="17"/>
      <c r="AG355" s="17"/>
      <c r="AH355" s="17"/>
      <c r="AI355" s="17"/>
      <c r="AJ355" s="17"/>
      <c r="AK355" s="17"/>
    </row>
    <row r="356">
      <c r="C356" s="17"/>
      <c r="D356" s="17"/>
      <c r="E356" s="17"/>
      <c r="F356" s="17"/>
      <c r="G356" s="17"/>
      <c r="H356" s="17"/>
      <c r="I356" s="17"/>
      <c r="Q356" s="17"/>
      <c r="R356" s="17"/>
      <c r="S356" s="17"/>
      <c r="T356" s="17"/>
      <c r="U356" s="17"/>
      <c r="V356" s="17"/>
      <c r="W356" s="17"/>
      <c r="AE356" s="17"/>
      <c r="AF356" s="17"/>
      <c r="AG356" s="17"/>
      <c r="AH356" s="17"/>
      <c r="AI356" s="17"/>
      <c r="AJ356" s="17"/>
      <c r="AK356" s="17"/>
    </row>
    <row r="357">
      <c r="C357" s="17"/>
      <c r="D357" s="17"/>
      <c r="E357" s="17"/>
      <c r="F357" s="17"/>
      <c r="G357" s="17"/>
      <c r="H357" s="17"/>
      <c r="I357" s="17"/>
      <c r="Q357" s="17"/>
      <c r="R357" s="17"/>
      <c r="S357" s="17"/>
      <c r="T357" s="17"/>
      <c r="U357" s="17"/>
      <c r="V357" s="17"/>
      <c r="W357" s="17"/>
      <c r="AE357" s="17"/>
      <c r="AF357" s="17"/>
      <c r="AG357" s="17"/>
      <c r="AH357" s="17"/>
      <c r="AI357" s="17"/>
      <c r="AJ357" s="17"/>
      <c r="AK357" s="17"/>
    </row>
    <row r="358">
      <c r="C358" s="17"/>
      <c r="D358" s="17"/>
      <c r="E358" s="17"/>
      <c r="F358" s="17"/>
      <c r="G358" s="17"/>
      <c r="H358" s="17"/>
      <c r="I358" s="17"/>
      <c r="Q358" s="17"/>
      <c r="R358" s="17"/>
      <c r="S358" s="17"/>
      <c r="T358" s="17"/>
      <c r="U358" s="17"/>
      <c r="V358" s="17"/>
      <c r="W358" s="17"/>
      <c r="AE358" s="17"/>
      <c r="AF358" s="17"/>
      <c r="AG358" s="17"/>
      <c r="AH358" s="17"/>
      <c r="AI358" s="17"/>
      <c r="AJ358" s="17"/>
      <c r="AK358" s="17"/>
    </row>
    <row r="359">
      <c r="C359" s="17"/>
      <c r="D359" s="17"/>
      <c r="E359" s="17"/>
      <c r="F359" s="17"/>
      <c r="G359" s="17"/>
      <c r="H359" s="17"/>
      <c r="I359" s="17"/>
      <c r="Q359" s="17"/>
      <c r="R359" s="17"/>
      <c r="S359" s="17"/>
      <c r="T359" s="17"/>
      <c r="U359" s="17"/>
      <c r="V359" s="17"/>
      <c r="W359" s="17"/>
      <c r="AE359" s="17"/>
      <c r="AF359" s="17"/>
      <c r="AG359" s="17"/>
      <c r="AH359" s="17"/>
      <c r="AI359" s="17"/>
      <c r="AJ359" s="17"/>
      <c r="AK359" s="17"/>
    </row>
    <row r="360">
      <c r="C360" s="17"/>
      <c r="D360" s="17"/>
      <c r="E360" s="17"/>
      <c r="F360" s="17"/>
      <c r="G360" s="17"/>
      <c r="H360" s="17"/>
      <c r="I360" s="17"/>
      <c r="Q360" s="17"/>
      <c r="R360" s="17"/>
      <c r="S360" s="17"/>
      <c r="T360" s="17"/>
      <c r="U360" s="17"/>
      <c r="V360" s="17"/>
      <c r="W360" s="17"/>
      <c r="AE360" s="17"/>
      <c r="AF360" s="17"/>
      <c r="AG360" s="17"/>
      <c r="AH360" s="17"/>
      <c r="AI360" s="17"/>
      <c r="AJ360" s="17"/>
      <c r="AK360" s="17"/>
    </row>
    <row r="361">
      <c r="C361" s="17"/>
      <c r="D361" s="17"/>
      <c r="E361" s="17"/>
      <c r="F361" s="17"/>
      <c r="G361" s="17"/>
      <c r="H361" s="17"/>
      <c r="I361" s="17"/>
      <c r="Q361" s="17"/>
      <c r="R361" s="17"/>
      <c r="S361" s="17"/>
      <c r="T361" s="17"/>
      <c r="U361" s="17"/>
      <c r="V361" s="17"/>
      <c r="W361" s="17"/>
      <c r="AE361" s="17"/>
      <c r="AF361" s="17"/>
      <c r="AG361" s="17"/>
      <c r="AH361" s="17"/>
      <c r="AI361" s="17"/>
      <c r="AJ361" s="17"/>
      <c r="AK361" s="17"/>
    </row>
    <row r="362">
      <c r="C362" s="17"/>
      <c r="D362" s="17"/>
      <c r="E362" s="17"/>
      <c r="F362" s="17"/>
      <c r="G362" s="17"/>
      <c r="H362" s="17"/>
      <c r="I362" s="17"/>
      <c r="Q362" s="17"/>
      <c r="R362" s="17"/>
      <c r="S362" s="17"/>
      <c r="T362" s="17"/>
      <c r="U362" s="17"/>
      <c r="V362" s="17"/>
      <c r="W362" s="17"/>
      <c r="AE362" s="17"/>
      <c r="AF362" s="17"/>
      <c r="AG362" s="17"/>
      <c r="AH362" s="17"/>
      <c r="AI362" s="17"/>
      <c r="AJ362" s="17"/>
      <c r="AK362" s="17"/>
    </row>
    <row r="363">
      <c r="C363" s="17"/>
      <c r="D363" s="17"/>
      <c r="E363" s="17"/>
      <c r="F363" s="17"/>
      <c r="G363" s="17"/>
      <c r="H363" s="17"/>
      <c r="I363" s="17"/>
      <c r="Q363" s="17"/>
      <c r="R363" s="17"/>
      <c r="S363" s="17"/>
      <c r="T363" s="17"/>
      <c r="U363" s="17"/>
      <c r="V363" s="17"/>
      <c r="W363" s="17"/>
      <c r="AE363" s="17"/>
      <c r="AF363" s="17"/>
      <c r="AG363" s="17"/>
      <c r="AH363" s="17"/>
      <c r="AI363" s="17"/>
      <c r="AJ363" s="17"/>
      <c r="AK363" s="17"/>
    </row>
    <row r="364">
      <c r="C364" s="17"/>
      <c r="D364" s="17"/>
      <c r="E364" s="17"/>
      <c r="F364" s="17"/>
      <c r="G364" s="17"/>
      <c r="H364" s="17"/>
      <c r="I364" s="17"/>
      <c r="Q364" s="17"/>
      <c r="R364" s="17"/>
      <c r="S364" s="17"/>
      <c r="T364" s="17"/>
      <c r="U364" s="17"/>
      <c r="V364" s="17"/>
      <c r="W364" s="17"/>
      <c r="AE364" s="17"/>
      <c r="AF364" s="17"/>
      <c r="AG364" s="17"/>
      <c r="AH364" s="17"/>
      <c r="AI364" s="17"/>
      <c r="AJ364" s="17"/>
      <c r="AK364" s="17"/>
    </row>
    <row r="365">
      <c r="C365" s="17"/>
      <c r="D365" s="17"/>
      <c r="E365" s="17"/>
      <c r="F365" s="17"/>
      <c r="G365" s="17"/>
      <c r="H365" s="17"/>
      <c r="I365" s="17"/>
      <c r="Q365" s="17"/>
      <c r="R365" s="17"/>
      <c r="S365" s="17"/>
      <c r="T365" s="17"/>
      <c r="U365" s="17"/>
      <c r="V365" s="17"/>
      <c r="W365" s="17"/>
      <c r="AE365" s="17"/>
      <c r="AF365" s="17"/>
      <c r="AG365" s="17"/>
      <c r="AH365" s="17"/>
      <c r="AI365" s="17"/>
      <c r="AJ365" s="17"/>
      <c r="AK365" s="17"/>
    </row>
    <row r="366">
      <c r="C366" s="17"/>
      <c r="D366" s="17"/>
      <c r="E366" s="17"/>
      <c r="F366" s="17"/>
      <c r="G366" s="17"/>
      <c r="H366" s="17"/>
      <c r="I366" s="17"/>
      <c r="Q366" s="17"/>
      <c r="R366" s="17"/>
      <c r="S366" s="17"/>
      <c r="T366" s="17"/>
      <c r="U366" s="17"/>
      <c r="V366" s="17"/>
      <c r="W366" s="17"/>
      <c r="AE366" s="17"/>
      <c r="AF366" s="17"/>
      <c r="AG366" s="17"/>
      <c r="AH366" s="17"/>
      <c r="AI366" s="17"/>
      <c r="AJ366" s="17"/>
      <c r="AK366" s="17"/>
    </row>
    <row r="367">
      <c r="C367" s="17"/>
      <c r="D367" s="17"/>
      <c r="E367" s="17"/>
      <c r="F367" s="17"/>
      <c r="G367" s="17"/>
      <c r="H367" s="17"/>
      <c r="I367" s="17"/>
      <c r="Q367" s="17"/>
      <c r="R367" s="17"/>
      <c r="S367" s="17"/>
      <c r="T367" s="17"/>
      <c r="U367" s="17"/>
      <c r="V367" s="17"/>
      <c r="W367" s="17"/>
      <c r="AE367" s="17"/>
      <c r="AF367" s="17"/>
      <c r="AG367" s="17"/>
      <c r="AH367" s="17"/>
      <c r="AI367" s="17"/>
      <c r="AJ367" s="17"/>
      <c r="AK367" s="17"/>
    </row>
    <row r="368">
      <c r="C368" s="17"/>
      <c r="D368" s="17"/>
      <c r="E368" s="17"/>
      <c r="F368" s="17"/>
      <c r="G368" s="17"/>
      <c r="H368" s="17"/>
      <c r="I368" s="17"/>
      <c r="Q368" s="17"/>
      <c r="R368" s="17"/>
      <c r="S368" s="17"/>
      <c r="T368" s="17"/>
      <c r="U368" s="17"/>
      <c r="V368" s="17"/>
      <c r="W368" s="17"/>
      <c r="AE368" s="17"/>
      <c r="AF368" s="17"/>
      <c r="AG368" s="17"/>
      <c r="AH368" s="17"/>
      <c r="AI368" s="17"/>
      <c r="AJ368" s="17"/>
      <c r="AK368" s="17"/>
    </row>
    <row r="369">
      <c r="C369" s="17"/>
      <c r="D369" s="17"/>
      <c r="E369" s="17"/>
      <c r="F369" s="17"/>
      <c r="G369" s="17"/>
      <c r="H369" s="17"/>
      <c r="I369" s="17"/>
      <c r="Q369" s="17"/>
      <c r="R369" s="17"/>
      <c r="S369" s="17"/>
      <c r="T369" s="17"/>
      <c r="U369" s="17"/>
      <c r="V369" s="17"/>
      <c r="W369" s="17"/>
      <c r="AE369" s="17"/>
      <c r="AF369" s="17"/>
      <c r="AG369" s="17"/>
      <c r="AH369" s="17"/>
      <c r="AI369" s="17"/>
      <c r="AJ369" s="17"/>
      <c r="AK369" s="17"/>
    </row>
    <row r="370">
      <c r="C370" s="17"/>
      <c r="D370" s="17"/>
      <c r="E370" s="17"/>
      <c r="F370" s="17"/>
      <c r="G370" s="17"/>
      <c r="H370" s="17"/>
      <c r="I370" s="17"/>
      <c r="Q370" s="17"/>
      <c r="R370" s="17"/>
      <c r="S370" s="17"/>
      <c r="T370" s="17"/>
      <c r="U370" s="17"/>
      <c r="V370" s="17"/>
      <c r="W370" s="17"/>
      <c r="AE370" s="17"/>
      <c r="AF370" s="17"/>
      <c r="AG370" s="17"/>
      <c r="AH370" s="17"/>
      <c r="AI370" s="17"/>
      <c r="AJ370" s="17"/>
      <c r="AK370" s="17"/>
    </row>
    <row r="371">
      <c r="C371" s="17"/>
      <c r="D371" s="17"/>
      <c r="E371" s="17"/>
      <c r="F371" s="17"/>
      <c r="G371" s="17"/>
      <c r="H371" s="17"/>
      <c r="I371" s="17"/>
      <c r="Q371" s="17"/>
      <c r="R371" s="17"/>
      <c r="S371" s="17"/>
      <c r="T371" s="17"/>
      <c r="U371" s="17"/>
      <c r="V371" s="17"/>
      <c r="W371" s="17"/>
      <c r="AE371" s="17"/>
      <c r="AF371" s="17"/>
      <c r="AG371" s="17"/>
      <c r="AH371" s="17"/>
      <c r="AI371" s="17"/>
      <c r="AJ371" s="17"/>
      <c r="AK371" s="17"/>
    </row>
    <row r="372">
      <c r="C372" s="17"/>
      <c r="D372" s="17"/>
      <c r="E372" s="17"/>
      <c r="F372" s="17"/>
      <c r="G372" s="17"/>
      <c r="H372" s="17"/>
      <c r="I372" s="17"/>
      <c r="Q372" s="17"/>
      <c r="R372" s="17"/>
      <c r="S372" s="17"/>
      <c r="T372" s="17"/>
      <c r="U372" s="17"/>
      <c r="V372" s="17"/>
      <c r="W372" s="17"/>
      <c r="AE372" s="17"/>
      <c r="AF372" s="17"/>
      <c r="AG372" s="17"/>
      <c r="AH372" s="17"/>
      <c r="AI372" s="17"/>
      <c r="AJ372" s="17"/>
      <c r="AK372" s="17"/>
    </row>
    <row r="373">
      <c r="C373" s="17"/>
      <c r="D373" s="17"/>
      <c r="E373" s="17"/>
      <c r="F373" s="17"/>
      <c r="G373" s="17"/>
      <c r="H373" s="17"/>
      <c r="I373" s="17"/>
      <c r="Q373" s="17"/>
      <c r="R373" s="17"/>
      <c r="S373" s="17"/>
      <c r="T373" s="17"/>
      <c r="U373" s="17"/>
      <c r="V373" s="17"/>
      <c r="W373" s="17"/>
      <c r="AE373" s="17"/>
      <c r="AF373" s="17"/>
      <c r="AG373" s="17"/>
      <c r="AH373" s="17"/>
      <c r="AI373" s="17"/>
      <c r="AJ373" s="17"/>
      <c r="AK373" s="17"/>
    </row>
    <row r="374">
      <c r="C374" s="17"/>
      <c r="D374" s="17"/>
      <c r="E374" s="17"/>
      <c r="F374" s="17"/>
      <c r="G374" s="17"/>
      <c r="H374" s="17"/>
      <c r="I374" s="17"/>
      <c r="Q374" s="17"/>
      <c r="R374" s="17"/>
      <c r="S374" s="17"/>
      <c r="T374" s="17"/>
      <c r="U374" s="17"/>
      <c r="V374" s="17"/>
      <c r="W374" s="17"/>
      <c r="AE374" s="17"/>
      <c r="AF374" s="17"/>
      <c r="AG374" s="17"/>
      <c r="AH374" s="17"/>
      <c r="AI374" s="17"/>
      <c r="AJ374" s="17"/>
      <c r="AK374" s="17"/>
    </row>
    <row r="375">
      <c r="C375" s="17"/>
      <c r="D375" s="17"/>
      <c r="E375" s="17"/>
      <c r="F375" s="17"/>
      <c r="G375" s="17"/>
      <c r="H375" s="17"/>
      <c r="I375" s="17"/>
      <c r="Q375" s="17"/>
      <c r="R375" s="17"/>
      <c r="S375" s="17"/>
      <c r="T375" s="17"/>
      <c r="U375" s="17"/>
      <c r="V375" s="17"/>
      <c r="W375" s="17"/>
      <c r="AE375" s="17"/>
      <c r="AF375" s="17"/>
      <c r="AG375" s="17"/>
      <c r="AH375" s="17"/>
      <c r="AI375" s="17"/>
      <c r="AJ375" s="17"/>
      <c r="AK375" s="17"/>
    </row>
    <row r="376">
      <c r="C376" s="17"/>
      <c r="D376" s="17"/>
      <c r="E376" s="17"/>
      <c r="F376" s="17"/>
      <c r="G376" s="17"/>
      <c r="H376" s="17"/>
      <c r="I376" s="17"/>
      <c r="Q376" s="17"/>
      <c r="R376" s="17"/>
      <c r="S376" s="17"/>
      <c r="T376" s="17"/>
      <c r="U376" s="17"/>
      <c r="V376" s="17"/>
      <c r="W376" s="17"/>
      <c r="AE376" s="17"/>
      <c r="AF376" s="17"/>
      <c r="AG376" s="17"/>
      <c r="AH376" s="17"/>
      <c r="AI376" s="17"/>
      <c r="AJ376" s="17"/>
      <c r="AK376" s="17"/>
    </row>
    <row r="377">
      <c r="C377" s="17"/>
      <c r="D377" s="17"/>
      <c r="E377" s="17"/>
      <c r="F377" s="17"/>
      <c r="G377" s="17"/>
      <c r="H377" s="17"/>
      <c r="I377" s="17"/>
      <c r="Q377" s="17"/>
      <c r="R377" s="17"/>
      <c r="S377" s="17"/>
      <c r="T377" s="17"/>
      <c r="U377" s="17"/>
      <c r="V377" s="17"/>
      <c r="W377" s="17"/>
      <c r="AE377" s="17"/>
      <c r="AF377" s="17"/>
      <c r="AG377" s="17"/>
      <c r="AH377" s="17"/>
      <c r="AI377" s="17"/>
      <c r="AJ377" s="17"/>
      <c r="AK377" s="17"/>
    </row>
    <row r="378">
      <c r="C378" s="17"/>
      <c r="D378" s="17"/>
      <c r="E378" s="17"/>
      <c r="F378" s="17"/>
      <c r="G378" s="17"/>
      <c r="H378" s="17"/>
      <c r="I378" s="17"/>
      <c r="Q378" s="17"/>
      <c r="R378" s="17"/>
      <c r="S378" s="17"/>
      <c r="T378" s="17"/>
      <c r="U378" s="17"/>
      <c r="V378" s="17"/>
      <c r="W378" s="17"/>
      <c r="AE378" s="17"/>
      <c r="AF378" s="17"/>
      <c r="AG378" s="17"/>
      <c r="AH378" s="17"/>
      <c r="AI378" s="17"/>
      <c r="AJ378" s="17"/>
      <c r="AK378" s="17"/>
    </row>
    <row r="379">
      <c r="C379" s="17"/>
      <c r="D379" s="17"/>
      <c r="E379" s="17"/>
      <c r="F379" s="17"/>
      <c r="G379" s="17"/>
      <c r="H379" s="17"/>
      <c r="I379" s="17"/>
      <c r="Q379" s="17"/>
      <c r="R379" s="17"/>
      <c r="S379" s="17"/>
      <c r="T379" s="17"/>
      <c r="U379" s="17"/>
      <c r="V379" s="17"/>
      <c r="W379" s="17"/>
      <c r="AE379" s="17"/>
      <c r="AF379" s="17"/>
      <c r="AG379" s="17"/>
      <c r="AH379" s="17"/>
      <c r="AI379" s="17"/>
      <c r="AJ379" s="17"/>
      <c r="AK379" s="17"/>
    </row>
    <row r="380">
      <c r="C380" s="17"/>
      <c r="D380" s="17"/>
      <c r="E380" s="17"/>
      <c r="F380" s="17"/>
      <c r="G380" s="17"/>
      <c r="H380" s="17"/>
      <c r="I380" s="17"/>
      <c r="Q380" s="17"/>
      <c r="R380" s="17"/>
      <c r="S380" s="17"/>
      <c r="T380" s="17"/>
      <c r="U380" s="17"/>
      <c r="V380" s="17"/>
      <c r="W380" s="17"/>
      <c r="AE380" s="17"/>
      <c r="AF380" s="17"/>
      <c r="AG380" s="17"/>
      <c r="AH380" s="17"/>
      <c r="AI380" s="17"/>
      <c r="AJ380" s="17"/>
      <c r="AK380" s="17"/>
    </row>
    <row r="381">
      <c r="C381" s="17"/>
      <c r="D381" s="17"/>
      <c r="E381" s="17"/>
      <c r="F381" s="17"/>
      <c r="G381" s="17"/>
      <c r="H381" s="17"/>
      <c r="I381" s="17"/>
      <c r="Q381" s="17"/>
      <c r="R381" s="17"/>
      <c r="S381" s="17"/>
      <c r="T381" s="17"/>
      <c r="U381" s="17"/>
      <c r="V381" s="17"/>
      <c r="W381" s="17"/>
      <c r="AE381" s="17"/>
      <c r="AF381" s="17"/>
      <c r="AG381" s="17"/>
      <c r="AH381" s="17"/>
      <c r="AI381" s="17"/>
      <c r="AJ381" s="17"/>
      <c r="AK381" s="17"/>
    </row>
    <row r="382">
      <c r="C382" s="17"/>
      <c r="D382" s="17"/>
      <c r="E382" s="17"/>
      <c r="F382" s="17"/>
      <c r="G382" s="17"/>
      <c r="H382" s="17"/>
      <c r="I382" s="17"/>
      <c r="Q382" s="17"/>
      <c r="R382" s="17"/>
      <c r="S382" s="17"/>
      <c r="T382" s="17"/>
      <c r="U382" s="17"/>
      <c r="V382" s="17"/>
      <c r="W382" s="17"/>
      <c r="AE382" s="17"/>
      <c r="AF382" s="17"/>
      <c r="AG382" s="17"/>
      <c r="AH382" s="17"/>
      <c r="AI382" s="17"/>
      <c r="AJ382" s="17"/>
      <c r="AK382" s="17"/>
    </row>
    <row r="383">
      <c r="C383" s="17"/>
      <c r="D383" s="17"/>
      <c r="E383" s="17"/>
      <c r="F383" s="17"/>
      <c r="G383" s="17"/>
      <c r="H383" s="17"/>
      <c r="I383" s="17"/>
      <c r="Q383" s="17"/>
      <c r="R383" s="17"/>
      <c r="S383" s="17"/>
      <c r="T383" s="17"/>
      <c r="U383" s="17"/>
      <c r="V383" s="17"/>
      <c r="W383" s="17"/>
      <c r="AE383" s="17"/>
      <c r="AF383" s="17"/>
      <c r="AG383" s="17"/>
      <c r="AH383" s="17"/>
      <c r="AI383" s="17"/>
      <c r="AJ383" s="17"/>
      <c r="AK383" s="17"/>
    </row>
    <row r="384">
      <c r="C384" s="17"/>
      <c r="D384" s="17"/>
      <c r="E384" s="17"/>
      <c r="F384" s="17"/>
      <c r="G384" s="17"/>
      <c r="H384" s="17"/>
      <c r="I384" s="17"/>
      <c r="Q384" s="17"/>
      <c r="R384" s="17"/>
      <c r="S384" s="17"/>
      <c r="T384" s="17"/>
      <c r="U384" s="17"/>
      <c r="V384" s="17"/>
      <c r="W384" s="17"/>
      <c r="AE384" s="17"/>
      <c r="AF384" s="17"/>
      <c r="AG384" s="17"/>
      <c r="AH384" s="17"/>
      <c r="AI384" s="17"/>
      <c r="AJ384" s="17"/>
      <c r="AK384" s="17"/>
    </row>
    <row r="385">
      <c r="C385" s="17"/>
      <c r="D385" s="17"/>
      <c r="E385" s="17"/>
      <c r="F385" s="17"/>
      <c r="G385" s="17"/>
      <c r="H385" s="17"/>
      <c r="I385" s="17"/>
      <c r="Q385" s="17"/>
      <c r="R385" s="17"/>
      <c r="S385" s="17"/>
      <c r="T385" s="17"/>
      <c r="U385" s="17"/>
      <c r="V385" s="17"/>
      <c r="W385" s="17"/>
      <c r="AE385" s="17"/>
      <c r="AF385" s="17"/>
      <c r="AG385" s="17"/>
      <c r="AH385" s="17"/>
      <c r="AI385" s="17"/>
      <c r="AJ385" s="17"/>
      <c r="AK385" s="17"/>
    </row>
    <row r="386">
      <c r="C386" s="17"/>
      <c r="D386" s="17"/>
      <c r="E386" s="17"/>
      <c r="F386" s="17"/>
      <c r="G386" s="17"/>
      <c r="H386" s="17"/>
      <c r="I386" s="17"/>
      <c r="Q386" s="17"/>
      <c r="R386" s="17"/>
      <c r="S386" s="17"/>
      <c r="T386" s="17"/>
      <c r="U386" s="17"/>
      <c r="V386" s="17"/>
      <c r="W386" s="17"/>
      <c r="AE386" s="17"/>
      <c r="AF386" s="17"/>
      <c r="AG386" s="17"/>
      <c r="AH386" s="17"/>
      <c r="AI386" s="17"/>
      <c r="AJ386" s="17"/>
      <c r="AK386" s="17"/>
    </row>
    <row r="387">
      <c r="C387" s="17"/>
      <c r="D387" s="17"/>
      <c r="E387" s="17"/>
      <c r="F387" s="17"/>
      <c r="G387" s="17"/>
      <c r="H387" s="17"/>
      <c r="I387" s="17"/>
      <c r="Q387" s="17"/>
      <c r="R387" s="17"/>
      <c r="S387" s="17"/>
      <c r="T387" s="17"/>
      <c r="U387" s="17"/>
      <c r="V387" s="17"/>
      <c r="W387" s="17"/>
      <c r="AE387" s="17"/>
      <c r="AF387" s="17"/>
      <c r="AG387" s="17"/>
      <c r="AH387" s="17"/>
      <c r="AI387" s="17"/>
      <c r="AJ387" s="17"/>
      <c r="AK387" s="17"/>
    </row>
    <row r="388">
      <c r="C388" s="17"/>
      <c r="D388" s="17"/>
      <c r="E388" s="17"/>
      <c r="F388" s="17"/>
      <c r="G388" s="17"/>
      <c r="H388" s="17"/>
      <c r="I388" s="17"/>
      <c r="Q388" s="17"/>
      <c r="R388" s="17"/>
      <c r="S388" s="17"/>
      <c r="T388" s="17"/>
      <c r="U388" s="17"/>
      <c r="V388" s="17"/>
      <c r="W388" s="17"/>
      <c r="AE388" s="17"/>
      <c r="AF388" s="17"/>
      <c r="AG388" s="17"/>
      <c r="AH388" s="17"/>
      <c r="AI388" s="17"/>
      <c r="AJ388" s="17"/>
      <c r="AK388" s="17"/>
    </row>
    <row r="389">
      <c r="C389" s="17"/>
      <c r="D389" s="17"/>
      <c r="E389" s="17"/>
      <c r="F389" s="17"/>
      <c r="G389" s="17"/>
      <c r="H389" s="17"/>
      <c r="I389" s="17"/>
      <c r="Q389" s="17"/>
      <c r="R389" s="17"/>
      <c r="S389" s="17"/>
      <c r="T389" s="17"/>
      <c r="U389" s="17"/>
      <c r="V389" s="17"/>
      <c r="W389" s="17"/>
      <c r="AE389" s="17"/>
      <c r="AF389" s="17"/>
      <c r="AG389" s="17"/>
      <c r="AH389" s="17"/>
      <c r="AI389" s="17"/>
      <c r="AJ389" s="17"/>
      <c r="AK389" s="17"/>
    </row>
    <row r="390">
      <c r="C390" s="17"/>
      <c r="D390" s="17"/>
      <c r="E390" s="17"/>
      <c r="F390" s="17"/>
      <c r="G390" s="17"/>
      <c r="H390" s="17"/>
      <c r="I390" s="17"/>
      <c r="Q390" s="17"/>
      <c r="R390" s="17"/>
      <c r="S390" s="17"/>
      <c r="T390" s="17"/>
      <c r="U390" s="17"/>
      <c r="V390" s="17"/>
      <c r="W390" s="17"/>
      <c r="AE390" s="17"/>
      <c r="AF390" s="17"/>
      <c r="AG390" s="17"/>
      <c r="AH390" s="17"/>
      <c r="AI390" s="17"/>
      <c r="AJ390" s="17"/>
      <c r="AK390" s="17"/>
    </row>
    <row r="391">
      <c r="C391" s="17"/>
      <c r="D391" s="17"/>
      <c r="E391" s="17"/>
      <c r="F391" s="17"/>
      <c r="G391" s="17"/>
      <c r="H391" s="17"/>
      <c r="I391" s="17"/>
      <c r="Q391" s="17"/>
      <c r="R391" s="17"/>
      <c r="S391" s="17"/>
      <c r="T391" s="17"/>
      <c r="U391" s="17"/>
      <c r="V391" s="17"/>
      <c r="W391" s="17"/>
      <c r="AE391" s="17"/>
      <c r="AF391" s="17"/>
      <c r="AG391" s="17"/>
      <c r="AH391" s="17"/>
      <c r="AI391" s="17"/>
      <c r="AJ391" s="17"/>
      <c r="AK391" s="17"/>
    </row>
    <row r="392">
      <c r="C392" s="17"/>
      <c r="D392" s="17"/>
      <c r="E392" s="17"/>
      <c r="F392" s="17"/>
      <c r="G392" s="17"/>
      <c r="H392" s="17"/>
      <c r="I392" s="17"/>
      <c r="Q392" s="17"/>
      <c r="R392" s="17"/>
      <c r="S392" s="17"/>
      <c r="T392" s="17"/>
      <c r="U392" s="17"/>
      <c r="V392" s="17"/>
      <c r="W392" s="17"/>
      <c r="AE392" s="17"/>
      <c r="AF392" s="17"/>
      <c r="AG392" s="17"/>
      <c r="AH392" s="17"/>
      <c r="AI392" s="17"/>
      <c r="AJ392" s="17"/>
      <c r="AK392" s="17"/>
    </row>
    <row r="393">
      <c r="C393" s="17"/>
      <c r="D393" s="17"/>
      <c r="E393" s="17"/>
      <c r="F393" s="17"/>
      <c r="G393" s="17"/>
      <c r="H393" s="17"/>
      <c r="I393" s="17"/>
      <c r="Q393" s="17"/>
      <c r="R393" s="17"/>
      <c r="S393" s="17"/>
      <c r="T393" s="17"/>
      <c r="U393" s="17"/>
      <c r="V393" s="17"/>
      <c r="W393" s="17"/>
      <c r="AE393" s="17"/>
      <c r="AF393" s="17"/>
      <c r="AG393" s="17"/>
      <c r="AH393" s="17"/>
      <c r="AI393" s="17"/>
      <c r="AJ393" s="17"/>
      <c r="AK393" s="17"/>
    </row>
    <row r="394">
      <c r="C394" s="17"/>
      <c r="D394" s="17"/>
      <c r="E394" s="17"/>
      <c r="F394" s="17"/>
      <c r="G394" s="17"/>
      <c r="H394" s="17"/>
      <c r="I394" s="17"/>
      <c r="Q394" s="17"/>
      <c r="R394" s="17"/>
      <c r="S394" s="17"/>
      <c r="T394" s="17"/>
      <c r="U394" s="17"/>
      <c r="V394" s="17"/>
      <c r="W394" s="17"/>
      <c r="AE394" s="17"/>
      <c r="AF394" s="17"/>
      <c r="AG394" s="17"/>
      <c r="AH394" s="17"/>
      <c r="AI394" s="17"/>
      <c r="AJ394" s="17"/>
      <c r="AK394" s="17"/>
    </row>
    <row r="395">
      <c r="C395" s="17"/>
      <c r="D395" s="17"/>
      <c r="E395" s="17"/>
      <c r="F395" s="17"/>
      <c r="G395" s="17"/>
      <c r="H395" s="17"/>
      <c r="I395" s="17"/>
      <c r="Q395" s="17"/>
      <c r="R395" s="17"/>
      <c r="S395" s="17"/>
      <c r="T395" s="17"/>
      <c r="U395" s="17"/>
      <c r="V395" s="17"/>
      <c r="W395" s="17"/>
      <c r="AE395" s="17"/>
      <c r="AF395" s="17"/>
      <c r="AG395" s="17"/>
      <c r="AH395" s="17"/>
      <c r="AI395" s="17"/>
      <c r="AJ395" s="17"/>
      <c r="AK395" s="17"/>
    </row>
    <row r="396">
      <c r="C396" s="17"/>
      <c r="D396" s="17"/>
      <c r="E396" s="17"/>
      <c r="F396" s="17"/>
      <c r="G396" s="17"/>
      <c r="H396" s="17"/>
      <c r="I396" s="17"/>
      <c r="Q396" s="17"/>
      <c r="R396" s="17"/>
      <c r="S396" s="17"/>
      <c r="T396" s="17"/>
      <c r="U396" s="17"/>
      <c r="V396" s="17"/>
      <c r="W396" s="17"/>
      <c r="AE396" s="17"/>
      <c r="AF396" s="17"/>
      <c r="AG396" s="17"/>
      <c r="AH396" s="17"/>
      <c r="AI396" s="17"/>
      <c r="AJ396" s="17"/>
      <c r="AK396" s="17"/>
    </row>
    <row r="397">
      <c r="C397" s="17"/>
      <c r="D397" s="17"/>
      <c r="E397" s="17"/>
      <c r="F397" s="17"/>
      <c r="G397" s="17"/>
      <c r="H397" s="17"/>
      <c r="I397" s="17"/>
      <c r="Q397" s="17"/>
      <c r="R397" s="17"/>
      <c r="S397" s="17"/>
      <c r="T397" s="17"/>
      <c r="U397" s="17"/>
      <c r="V397" s="17"/>
      <c r="W397" s="17"/>
      <c r="AE397" s="17"/>
      <c r="AF397" s="17"/>
      <c r="AG397" s="17"/>
      <c r="AH397" s="17"/>
      <c r="AI397" s="17"/>
      <c r="AJ397" s="17"/>
      <c r="AK397" s="17"/>
    </row>
    <row r="398">
      <c r="C398" s="17"/>
      <c r="D398" s="17"/>
      <c r="E398" s="17"/>
      <c r="F398" s="17"/>
      <c r="G398" s="17"/>
      <c r="H398" s="17"/>
      <c r="I398" s="17"/>
      <c r="Q398" s="17"/>
      <c r="R398" s="17"/>
      <c r="S398" s="17"/>
      <c r="T398" s="17"/>
      <c r="U398" s="17"/>
      <c r="V398" s="17"/>
      <c r="W398" s="17"/>
      <c r="AE398" s="17"/>
      <c r="AF398" s="17"/>
      <c r="AG398" s="17"/>
      <c r="AH398" s="17"/>
      <c r="AI398" s="17"/>
      <c r="AJ398" s="17"/>
      <c r="AK398" s="17"/>
    </row>
    <row r="399">
      <c r="C399" s="17"/>
      <c r="D399" s="17"/>
      <c r="E399" s="17"/>
      <c r="F399" s="17"/>
      <c r="G399" s="17"/>
      <c r="H399" s="17"/>
      <c r="I399" s="17"/>
      <c r="Q399" s="17"/>
      <c r="R399" s="17"/>
      <c r="S399" s="17"/>
      <c r="T399" s="17"/>
      <c r="U399" s="17"/>
      <c r="V399" s="17"/>
      <c r="W399" s="17"/>
      <c r="AE399" s="17"/>
      <c r="AF399" s="17"/>
      <c r="AG399" s="17"/>
      <c r="AH399" s="17"/>
      <c r="AI399" s="17"/>
      <c r="AJ399" s="17"/>
      <c r="AK399" s="17"/>
    </row>
    <row r="400">
      <c r="C400" s="17"/>
      <c r="D400" s="17"/>
      <c r="E400" s="17"/>
      <c r="F400" s="17"/>
      <c r="G400" s="17"/>
      <c r="H400" s="17"/>
      <c r="I400" s="17"/>
      <c r="Q400" s="17"/>
      <c r="R400" s="17"/>
      <c r="S400" s="17"/>
      <c r="T400" s="17"/>
      <c r="U400" s="17"/>
      <c r="V400" s="17"/>
      <c r="W400" s="17"/>
      <c r="AE400" s="17"/>
      <c r="AF400" s="17"/>
      <c r="AG400" s="17"/>
      <c r="AH400" s="17"/>
      <c r="AI400" s="17"/>
      <c r="AJ400" s="17"/>
      <c r="AK400" s="17"/>
    </row>
    <row r="401">
      <c r="C401" s="17"/>
      <c r="D401" s="17"/>
      <c r="E401" s="17"/>
      <c r="F401" s="17"/>
      <c r="G401" s="17"/>
      <c r="H401" s="17"/>
      <c r="I401" s="17"/>
      <c r="Q401" s="17"/>
      <c r="R401" s="17"/>
      <c r="S401" s="17"/>
      <c r="T401" s="17"/>
      <c r="U401" s="17"/>
      <c r="V401" s="17"/>
      <c r="W401" s="17"/>
      <c r="AE401" s="17"/>
      <c r="AF401" s="17"/>
      <c r="AG401" s="17"/>
      <c r="AH401" s="17"/>
      <c r="AI401" s="17"/>
      <c r="AJ401" s="17"/>
      <c r="AK401" s="17"/>
    </row>
    <row r="402">
      <c r="C402" s="17"/>
      <c r="D402" s="17"/>
      <c r="E402" s="17"/>
      <c r="F402" s="17"/>
      <c r="G402" s="17"/>
      <c r="H402" s="17"/>
      <c r="I402" s="17"/>
      <c r="Q402" s="17"/>
      <c r="R402" s="17"/>
      <c r="S402" s="17"/>
      <c r="T402" s="17"/>
      <c r="U402" s="17"/>
      <c r="V402" s="17"/>
      <c r="W402" s="17"/>
      <c r="AE402" s="17"/>
      <c r="AF402" s="17"/>
      <c r="AG402" s="17"/>
      <c r="AH402" s="17"/>
      <c r="AI402" s="17"/>
      <c r="AJ402" s="17"/>
      <c r="AK402" s="17"/>
    </row>
    <row r="403">
      <c r="C403" s="17"/>
      <c r="D403" s="17"/>
      <c r="E403" s="17"/>
      <c r="F403" s="17"/>
      <c r="G403" s="17"/>
      <c r="H403" s="17"/>
      <c r="I403" s="17"/>
      <c r="Q403" s="17"/>
      <c r="R403" s="17"/>
      <c r="S403" s="17"/>
      <c r="T403" s="17"/>
      <c r="U403" s="17"/>
      <c r="V403" s="17"/>
      <c r="W403" s="17"/>
      <c r="AE403" s="17"/>
      <c r="AF403" s="17"/>
      <c r="AG403" s="17"/>
      <c r="AH403" s="17"/>
      <c r="AI403" s="17"/>
      <c r="AJ403" s="17"/>
      <c r="AK403" s="17"/>
    </row>
    <row r="404">
      <c r="C404" s="17"/>
      <c r="D404" s="17"/>
      <c r="E404" s="17"/>
      <c r="F404" s="17"/>
      <c r="G404" s="17"/>
      <c r="H404" s="17"/>
      <c r="I404" s="17"/>
      <c r="Q404" s="17"/>
      <c r="R404" s="17"/>
      <c r="S404" s="17"/>
      <c r="T404" s="17"/>
      <c r="U404" s="17"/>
      <c r="V404" s="17"/>
      <c r="W404" s="17"/>
      <c r="AE404" s="17"/>
      <c r="AF404" s="17"/>
      <c r="AG404" s="17"/>
      <c r="AH404" s="17"/>
      <c r="AI404" s="17"/>
      <c r="AJ404" s="17"/>
      <c r="AK404" s="17"/>
    </row>
    <row r="405">
      <c r="C405" s="17"/>
      <c r="D405" s="17"/>
      <c r="E405" s="17"/>
      <c r="F405" s="17"/>
      <c r="G405" s="17"/>
      <c r="H405" s="17"/>
      <c r="I405" s="17"/>
      <c r="Q405" s="17"/>
      <c r="R405" s="17"/>
      <c r="S405" s="17"/>
      <c r="T405" s="17"/>
      <c r="U405" s="17"/>
      <c r="V405" s="17"/>
      <c r="W405" s="17"/>
      <c r="AE405" s="17"/>
      <c r="AF405" s="17"/>
      <c r="AG405" s="17"/>
      <c r="AH405" s="17"/>
      <c r="AI405" s="17"/>
      <c r="AJ405" s="17"/>
      <c r="AK405" s="17"/>
    </row>
    <row r="406">
      <c r="C406" s="17"/>
      <c r="D406" s="17"/>
      <c r="E406" s="17"/>
      <c r="F406" s="17"/>
      <c r="G406" s="17"/>
      <c r="H406" s="17"/>
      <c r="I406" s="17"/>
      <c r="Q406" s="17"/>
      <c r="R406" s="17"/>
      <c r="S406" s="17"/>
      <c r="T406" s="17"/>
      <c r="U406" s="17"/>
      <c r="V406" s="17"/>
      <c r="W406" s="17"/>
      <c r="AE406" s="17"/>
      <c r="AF406" s="17"/>
      <c r="AG406" s="17"/>
      <c r="AH406" s="17"/>
      <c r="AI406" s="17"/>
      <c r="AJ406" s="17"/>
      <c r="AK406" s="17"/>
    </row>
    <row r="407">
      <c r="C407" s="17"/>
      <c r="D407" s="17"/>
      <c r="E407" s="17"/>
      <c r="F407" s="17"/>
      <c r="G407" s="17"/>
      <c r="H407" s="17"/>
      <c r="I407" s="17"/>
      <c r="Q407" s="17"/>
      <c r="R407" s="17"/>
      <c r="S407" s="17"/>
      <c r="T407" s="17"/>
      <c r="U407" s="17"/>
      <c r="V407" s="17"/>
      <c r="W407" s="17"/>
      <c r="AE407" s="17"/>
      <c r="AF407" s="17"/>
      <c r="AG407" s="17"/>
      <c r="AH407" s="17"/>
      <c r="AI407" s="17"/>
      <c r="AJ407" s="17"/>
      <c r="AK407" s="17"/>
    </row>
    <row r="408">
      <c r="C408" s="17"/>
      <c r="D408" s="17"/>
      <c r="E408" s="17"/>
      <c r="F408" s="17"/>
      <c r="G408" s="17"/>
      <c r="H408" s="17"/>
      <c r="I408" s="17"/>
      <c r="Q408" s="17"/>
      <c r="R408" s="17"/>
      <c r="S408" s="17"/>
      <c r="T408" s="17"/>
      <c r="U408" s="17"/>
      <c r="V408" s="17"/>
      <c r="W408" s="17"/>
      <c r="AE408" s="17"/>
      <c r="AF408" s="17"/>
      <c r="AG408" s="17"/>
      <c r="AH408" s="17"/>
      <c r="AI408" s="17"/>
      <c r="AJ408" s="17"/>
      <c r="AK408" s="17"/>
    </row>
    <row r="409">
      <c r="C409" s="17"/>
      <c r="D409" s="17"/>
      <c r="E409" s="17"/>
      <c r="F409" s="17"/>
      <c r="G409" s="17"/>
      <c r="H409" s="17"/>
      <c r="I409" s="17"/>
      <c r="Q409" s="17"/>
      <c r="R409" s="17"/>
      <c r="S409" s="17"/>
      <c r="T409" s="17"/>
      <c r="U409" s="17"/>
      <c r="V409" s="17"/>
      <c r="W409" s="17"/>
      <c r="AE409" s="17"/>
      <c r="AF409" s="17"/>
      <c r="AG409" s="17"/>
      <c r="AH409" s="17"/>
      <c r="AI409" s="17"/>
      <c r="AJ409" s="17"/>
      <c r="AK409" s="17"/>
    </row>
    <row r="410">
      <c r="C410" s="17"/>
      <c r="D410" s="17"/>
      <c r="E410" s="17"/>
      <c r="F410" s="17"/>
      <c r="G410" s="17"/>
      <c r="H410" s="17"/>
      <c r="I410" s="17"/>
      <c r="Q410" s="17"/>
      <c r="R410" s="17"/>
      <c r="S410" s="17"/>
      <c r="T410" s="17"/>
      <c r="U410" s="17"/>
      <c r="V410" s="17"/>
      <c r="W410" s="17"/>
      <c r="AE410" s="17"/>
      <c r="AF410" s="17"/>
      <c r="AG410" s="17"/>
      <c r="AH410" s="17"/>
      <c r="AI410" s="17"/>
      <c r="AJ410" s="17"/>
      <c r="AK410" s="17"/>
    </row>
    <row r="411">
      <c r="C411" s="17"/>
      <c r="D411" s="17"/>
      <c r="E411" s="17"/>
      <c r="F411" s="17"/>
      <c r="G411" s="17"/>
      <c r="H411" s="17"/>
      <c r="I411" s="17"/>
      <c r="Q411" s="17"/>
      <c r="R411" s="17"/>
      <c r="S411" s="17"/>
      <c r="T411" s="17"/>
      <c r="U411" s="17"/>
      <c r="V411" s="17"/>
      <c r="W411" s="17"/>
      <c r="AE411" s="17"/>
      <c r="AF411" s="17"/>
      <c r="AG411" s="17"/>
      <c r="AH411" s="17"/>
      <c r="AI411" s="17"/>
      <c r="AJ411" s="17"/>
      <c r="AK411" s="17"/>
    </row>
    <row r="412">
      <c r="C412" s="17"/>
      <c r="D412" s="17"/>
      <c r="E412" s="17"/>
      <c r="F412" s="17"/>
      <c r="G412" s="17"/>
      <c r="H412" s="17"/>
      <c r="I412" s="17"/>
      <c r="Q412" s="17"/>
      <c r="R412" s="17"/>
      <c r="S412" s="17"/>
      <c r="T412" s="17"/>
      <c r="U412" s="17"/>
      <c r="V412" s="17"/>
      <c r="W412" s="17"/>
      <c r="AE412" s="17"/>
      <c r="AF412" s="17"/>
      <c r="AG412" s="17"/>
      <c r="AH412" s="17"/>
      <c r="AI412" s="17"/>
      <c r="AJ412" s="17"/>
      <c r="AK412" s="17"/>
    </row>
    <row r="413">
      <c r="C413" s="17"/>
      <c r="D413" s="17"/>
      <c r="E413" s="17"/>
      <c r="F413" s="17"/>
      <c r="G413" s="17"/>
      <c r="H413" s="17"/>
      <c r="I413" s="17"/>
      <c r="Q413" s="17"/>
      <c r="R413" s="17"/>
      <c r="S413" s="17"/>
      <c r="T413" s="17"/>
      <c r="U413" s="17"/>
      <c r="V413" s="17"/>
      <c r="W413" s="17"/>
      <c r="AE413" s="17"/>
      <c r="AF413" s="17"/>
      <c r="AG413" s="17"/>
      <c r="AH413" s="17"/>
      <c r="AI413" s="17"/>
      <c r="AJ413" s="17"/>
      <c r="AK413" s="17"/>
    </row>
    <row r="414">
      <c r="C414" s="17"/>
      <c r="D414" s="17"/>
      <c r="E414" s="17"/>
      <c r="F414" s="17"/>
      <c r="G414" s="17"/>
      <c r="H414" s="17"/>
      <c r="I414" s="17"/>
      <c r="Q414" s="17"/>
      <c r="R414" s="17"/>
      <c r="S414" s="17"/>
      <c r="T414" s="17"/>
      <c r="U414" s="17"/>
      <c r="V414" s="17"/>
      <c r="W414" s="17"/>
      <c r="AE414" s="17"/>
      <c r="AF414" s="17"/>
      <c r="AG414" s="17"/>
      <c r="AH414" s="17"/>
      <c r="AI414" s="17"/>
      <c r="AJ414" s="17"/>
      <c r="AK414" s="17"/>
    </row>
    <row r="415">
      <c r="C415" s="17"/>
      <c r="D415" s="17"/>
      <c r="E415" s="17"/>
      <c r="F415" s="17"/>
      <c r="G415" s="17"/>
      <c r="H415" s="17"/>
      <c r="I415" s="17"/>
      <c r="Q415" s="17"/>
      <c r="R415" s="17"/>
      <c r="S415" s="17"/>
      <c r="T415" s="17"/>
      <c r="U415" s="17"/>
      <c r="V415" s="17"/>
      <c r="W415" s="17"/>
      <c r="AE415" s="17"/>
      <c r="AF415" s="17"/>
      <c r="AG415" s="17"/>
      <c r="AH415" s="17"/>
      <c r="AI415" s="17"/>
      <c r="AJ415" s="17"/>
      <c r="AK415" s="17"/>
    </row>
    <row r="416">
      <c r="C416" s="17"/>
      <c r="D416" s="17"/>
      <c r="E416" s="17"/>
      <c r="F416" s="17"/>
      <c r="G416" s="17"/>
      <c r="H416" s="17"/>
      <c r="I416" s="17"/>
      <c r="Q416" s="17"/>
      <c r="R416" s="17"/>
      <c r="S416" s="17"/>
      <c r="T416" s="17"/>
      <c r="U416" s="17"/>
      <c r="V416" s="17"/>
      <c r="W416" s="17"/>
      <c r="AE416" s="17"/>
      <c r="AF416" s="17"/>
      <c r="AG416" s="17"/>
      <c r="AH416" s="17"/>
      <c r="AI416" s="17"/>
      <c r="AJ416" s="17"/>
      <c r="AK416" s="17"/>
    </row>
    <row r="417">
      <c r="C417" s="17"/>
      <c r="D417" s="17"/>
      <c r="E417" s="17"/>
      <c r="F417" s="17"/>
      <c r="G417" s="17"/>
      <c r="H417" s="17"/>
      <c r="I417" s="17"/>
      <c r="Q417" s="17"/>
      <c r="R417" s="17"/>
      <c r="S417" s="17"/>
      <c r="T417" s="17"/>
      <c r="U417" s="17"/>
      <c r="V417" s="17"/>
      <c r="W417" s="17"/>
      <c r="AE417" s="17"/>
      <c r="AF417" s="17"/>
      <c r="AG417" s="17"/>
      <c r="AH417" s="17"/>
      <c r="AI417" s="17"/>
      <c r="AJ417" s="17"/>
      <c r="AK417" s="17"/>
    </row>
    <row r="418">
      <c r="C418" s="17"/>
      <c r="D418" s="17"/>
      <c r="E418" s="17"/>
      <c r="F418" s="17"/>
      <c r="G418" s="17"/>
      <c r="H418" s="17"/>
      <c r="I418" s="17"/>
      <c r="Q418" s="17"/>
      <c r="R418" s="17"/>
      <c r="S418" s="17"/>
      <c r="T418" s="17"/>
      <c r="U418" s="17"/>
      <c r="V418" s="17"/>
      <c r="W418" s="17"/>
      <c r="AE418" s="17"/>
      <c r="AF418" s="17"/>
      <c r="AG418" s="17"/>
      <c r="AH418" s="17"/>
      <c r="AI418" s="17"/>
      <c r="AJ418" s="17"/>
      <c r="AK418" s="17"/>
    </row>
    <row r="419">
      <c r="C419" s="17"/>
      <c r="D419" s="17"/>
      <c r="E419" s="17"/>
      <c r="F419" s="17"/>
      <c r="G419" s="17"/>
      <c r="H419" s="17"/>
      <c r="I419" s="17"/>
      <c r="Q419" s="17"/>
      <c r="R419" s="17"/>
      <c r="S419" s="17"/>
      <c r="T419" s="17"/>
      <c r="U419" s="17"/>
      <c r="V419" s="17"/>
      <c r="W419" s="17"/>
      <c r="AE419" s="17"/>
      <c r="AF419" s="17"/>
      <c r="AG419" s="17"/>
      <c r="AH419" s="17"/>
      <c r="AI419" s="17"/>
      <c r="AJ419" s="17"/>
      <c r="AK419" s="17"/>
    </row>
    <row r="420">
      <c r="C420" s="17"/>
      <c r="D420" s="17"/>
      <c r="E420" s="17"/>
      <c r="F420" s="17"/>
      <c r="G420" s="17"/>
      <c r="H420" s="17"/>
      <c r="I420" s="17"/>
      <c r="Q420" s="17"/>
      <c r="R420" s="17"/>
      <c r="S420" s="17"/>
      <c r="T420" s="17"/>
      <c r="U420" s="17"/>
      <c r="V420" s="17"/>
      <c r="W420" s="17"/>
      <c r="AE420" s="17"/>
      <c r="AF420" s="17"/>
      <c r="AG420" s="17"/>
      <c r="AH420" s="17"/>
      <c r="AI420" s="17"/>
      <c r="AJ420" s="17"/>
      <c r="AK420" s="17"/>
    </row>
    <row r="421">
      <c r="C421" s="17"/>
      <c r="D421" s="17"/>
      <c r="E421" s="17"/>
      <c r="F421" s="17"/>
      <c r="G421" s="17"/>
      <c r="H421" s="17"/>
      <c r="I421" s="17"/>
      <c r="Q421" s="17"/>
      <c r="R421" s="17"/>
      <c r="S421" s="17"/>
      <c r="T421" s="17"/>
      <c r="U421" s="17"/>
      <c r="V421" s="17"/>
      <c r="W421" s="17"/>
      <c r="AE421" s="17"/>
      <c r="AF421" s="17"/>
      <c r="AG421" s="17"/>
      <c r="AH421" s="17"/>
      <c r="AI421" s="17"/>
      <c r="AJ421" s="17"/>
      <c r="AK421" s="17"/>
    </row>
    <row r="422">
      <c r="C422" s="17"/>
      <c r="D422" s="17"/>
      <c r="E422" s="17"/>
      <c r="F422" s="17"/>
      <c r="G422" s="17"/>
      <c r="H422" s="17"/>
      <c r="I422" s="17"/>
      <c r="Q422" s="17"/>
      <c r="R422" s="17"/>
      <c r="S422" s="17"/>
      <c r="T422" s="17"/>
      <c r="U422" s="17"/>
      <c r="V422" s="17"/>
      <c r="W422" s="17"/>
      <c r="AE422" s="17"/>
      <c r="AF422" s="17"/>
      <c r="AG422" s="17"/>
      <c r="AH422" s="17"/>
      <c r="AI422" s="17"/>
      <c r="AJ422" s="17"/>
      <c r="AK422" s="17"/>
    </row>
    <row r="423">
      <c r="C423" s="17"/>
      <c r="D423" s="17"/>
      <c r="E423" s="17"/>
      <c r="F423" s="17"/>
      <c r="G423" s="17"/>
      <c r="H423" s="17"/>
      <c r="I423" s="17"/>
      <c r="Q423" s="17"/>
      <c r="R423" s="17"/>
      <c r="S423" s="17"/>
      <c r="T423" s="17"/>
      <c r="U423" s="17"/>
      <c r="V423" s="17"/>
      <c r="W423" s="17"/>
      <c r="AE423" s="17"/>
      <c r="AF423" s="17"/>
      <c r="AG423" s="17"/>
      <c r="AH423" s="17"/>
      <c r="AI423" s="17"/>
      <c r="AJ423" s="17"/>
      <c r="AK423" s="17"/>
    </row>
    <row r="424">
      <c r="C424" s="17"/>
      <c r="D424" s="17"/>
      <c r="E424" s="17"/>
      <c r="F424" s="17"/>
      <c r="G424" s="17"/>
      <c r="H424" s="17"/>
      <c r="I424" s="17"/>
      <c r="Q424" s="17"/>
      <c r="R424" s="17"/>
      <c r="S424" s="17"/>
      <c r="T424" s="17"/>
      <c r="U424" s="17"/>
      <c r="V424" s="17"/>
      <c r="W424" s="17"/>
      <c r="AE424" s="17"/>
      <c r="AF424" s="17"/>
      <c r="AG424" s="17"/>
      <c r="AH424" s="17"/>
      <c r="AI424" s="17"/>
      <c r="AJ424" s="17"/>
      <c r="AK424" s="17"/>
    </row>
    <row r="425">
      <c r="C425" s="17"/>
      <c r="D425" s="17"/>
      <c r="E425" s="17"/>
      <c r="F425" s="17"/>
      <c r="G425" s="17"/>
      <c r="H425" s="17"/>
      <c r="I425" s="17"/>
      <c r="Q425" s="17"/>
      <c r="R425" s="17"/>
      <c r="S425" s="17"/>
      <c r="T425" s="17"/>
      <c r="U425" s="17"/>
      <c r="V425" s="17"/>
      <c r="W425" s="17"/>
      <c r="AE425" s="17"/>
      <c r="AF425" s="17"/>
      <c r="AG425" s="17"/>
      <c r="AH425" s="17"/>
      <c r="AI425" s="17"/>
      <c r="AJ425" s="17"/>
      <c r="AK425" s="17"/>
    </row>
    <row r="426">
      <c r="C426" s="17"/>
      <c r="D426" s="17"/>
      <c r="E426" s="17"/>
      <c r="F426" s="17"/>
      <c r="G426" s="17"/>
      <c r="H426" s="17"/>
      <c r="I426" s="17"/>
      <c r="Q426" s="17"/>
      <c r="R426" s="17"/>
      <c r="S426" s="17"/>
      <c r="T426" s="17"/>
      <c r="U426" s="17"/>
      <c r="V426" s="17"/>
      <c r="W426" s="17"/>
      <c r="AE426" s="17"/>
      <c r="AF426" s="17"/>
      <c r="AG426" s="17"/>
      <c r="AH426" s="17"/>
      <c r="AI426" s="17"/>
      <c r="AJ426" s="17"/>
      <c r="AK426" s="17"/>
    </row>
    <row r="427">
      <c r="C427" s="17"/>
      <c r="D427" s="17"/>
      <c r="E427" s="17"/>
      <c r="F427" s="17"/>
      <c r="G427" s="17"/>
      <c r="H427" s="17"/>
      <c r="I427" s="17"/>
      <c r="Q427" s="17"/>
      <c r="R427" s="17"/>
      <c r="S427" s="17"/>
      <c r="T427" s="17"/>
      <c r="U427" s="17"/>
      <c r="V427" s="17"/>
      <c r="W427" s="17"/>
      <c r="AE427" s="17"/>
      <c r="AF427" s="17"/>
      <c r="AG427" s="17"/>
      <c r="AH427" s="17"/>
      <c r="AI427" s="17"/>
      <c r="AJ427" s="17"/>
      <c r="AK427" s="17"/>
    </row>
    <row r="428">
      <c r="C428" s="17"/>
      <c r="D428" s="17"/>
      <c r="E428" s="17"/>
      <c r="F428" s="17"/>
      <c r="G428" s="17"/>
      <c r="H428" s="17"/>
      <c r="I428" s="17"/>
      <c r="Q428" s="17"/>
      <c r="R428" s="17"/>
      <c r="S428" s="17"/>
      <c r="T428" s="17"/>
      <c r="U428" s="17"/>
      <c r="V428" s="17"/>
      <c r="W428" s="17"/>
      <c r="AE428" s="17"/>
      <c r="AF428" s="17"/>
      <c r="AG428" s="17"/>
      <c r="AH428" s="17"/>
      <c r="AI428" s="17"/>
      <c r="AJ428" s="17"/>
      <c r="AK428" s="17"/>
    </row>
    <row r="429">
      <c r="C429" s="17"/>
      <c r="D429" s="17"/>
      <c r="E429" s="17"/>
      <c r="F429" s="17"/>
      <c r="G429" s="17"/>
      <c r="H429" s="17"/>
      <c r="I429" s="17"/>
      <c r="Q429" s="17"/>
      <c r="R429" s="17"/>
      <c r="S429" s="17"/>
      <c r="T429" s="17"/>
      <c r="U429" s="17"/>
      <c r="V429" s="17"/>
      <c r="W429" s="17"/>
      <c r="AE429" s="17"/>
      <c r="AF429" s="17"/>
      <c r="AG429" s="17"/>
      <c r="AH429" s="17"/>
      <c r="AI429" s="17"/>
      <c r="AJ429" s="17"/>
      <c r="AK429" s="17"/>
    </row>
    <row r="430">
      <c r="C430" s="17"/>
      <c r="D430" s="17"/>
      <c r="E430" s="17"/>
      <c r="F430" s="17"/>
      <c r="G430" s="17"/>
      <c r="H430" s="17"/>
      <c r="I430" s="17"/>
      <c r="Q430" s="17"/>
      <c r="R430" s="17"/>
      <c r="S430" s="17"/>
      <c r="T430" s="17"/>
      <c r="U430" s="17"/>
      <c r="V430" s="17"/>
      <c r="W430" s="17"/>
      <c r="AE430" s="17"/>
      <c r="AF430" s="17"/>
      <c r="AG430" s="17"/>
      <c r="AH430" s="17"/>
      <c r="AI430" s="17"/>
      <c r="AJ430" s="17"/>
      <c r="AK430" s="17"/>
    </row>
    <row r="431">
      <c r="C431" s="17"/>
      <c r="D431" s="17"/>
      <c r="E431" s="17"/>
      <c r="F431" s="17"/>
      <c r="G431" s="17"/>
      <c r="H431" s="17"/>
      <c r="I431" s="17"/>
      <c r="Q431" s="17"/>
      <c r="R431" s="17"/>
      <c r="S431" s="17"/>
      <c r="T431" s="17"/>
      <c r="U431" s="17"/>
      <c r="V431" s="17"/>
      <c r="W431" s="17"/>
      <c r="AE431" s="17"/>
      <c r="AF431" s="17"/>
      <c r="AG431" s="17"/>
      <c r="AH431" s="17"/>
      <c r="AI431" s="17"/>
      <c r="AJ431" s="17"/>
      <c r="AK431" s="17"/>
    </row>
    <row r="432">
      <c r="C432" s="17"/>
      <c r="D432" s="17"/>
      <c r="E432" s="17"/>
      <c r="F432" s="17"/>
      <c r="G432" s="17"/>
      <c r="H432" s="17"/>
      <c r="I432" s="17"/>
      <c r="Q432" s="17"/>
      <c r="R432" s="17"/>
      <c r="S432" s="17"/>
      <c r="T432" s="17"/>
      <c r="U432" s="17"/>
      <c r="V432" s="17"/>
      <c r="W432" s="17"/>
      <c r="AE432" s="17"/>
      <c r="AF432" s="17"/>
      <c r="AG432" s="17"/>
      <c r="AH432" s="17"/>
      <c r="AI432" s="17"/>
      <c r="AJ432" s="17"/>
      <c r="AK432" s="17"/>
    </row>
    <row r="433">
      <c r="C433" s="17"/>
      <c r="D433" s="17"/>
      <c r="E433" s="17"/>
      <c r="F433" s="17"/>
      <c r="G433" s="17"/>
      <c r="H433" s="17"/>
      <c r="I433" s="17"/>
      <c r="Q433" s="17"/>
      <c r="R433" s="17"/>
      <c r="S433" s="17"/>
      <c r="T433" s="17"/>
      <c r="U433" s="17"/>
      <c r="V433" s="17"/>
      <c r="W433" s="17"/>
      <c r="AE433" s="17"/>
      <c r="AF433" s="17"/>
      <c r="AG433" s="17"/>
      <c r="AH433" s="17"/>
      <c r="AI433" s="17"/>
      <c r="AJ433" s="17"/>
      <c r="AK433" s="17"/>
    </row>
    <row r="434">
      <c r="C434" s="17"/>
      <c r="D434" s="17"/>
      <c r="E434" s="17"/>
      <c r="F434" s="17"/>
      <c r="G434" s="17"/>
      <c r="H434" s="17"/>
      <c r="I434" s="17"/>
      <c r="Q434" s="17"/>
      <c r="R434" s="17"/>
      <c r="S434" s="17"/>
      <c r="T434" s="17"/>
      <c r="U434" s="17"/>
      <c r="V434" s="17"/>
      <c r="W434" s="17"/>
      <c r="AE434" s="17"/>
      <c r="AF434" s="17"/>
      <c r="AG434" s="17"/>
      <c r="AH434" s="17"/>
      <c r="AI434" s="17"/>
      <c r="AJ434" s="17"/>
      <c r="AK434" s="17"/>
    </row>
    <row r="435">
      <c r="C435" s="17"/>
      <c r="D435" s="17"/>
      <c r="E435" s="17"/>
      <c r="F435" s="17"/>
      <c r="G435" s="17"/>
      <c r="H435" s="17"/>
      <c r="I435" s="17"/>
      <c r="Q435" s="17"/>
      <c r="R435" s="17"/>
      <c r="S435" s="17"/>
      <c r="T435" s="17"/>
      <c r="U435" s="17"/>
      <c r="V435" s="17"/>
      <c r="W435" s="17"/>
      <c r="AE435" s="17"/>
      <c r="AF435" s="17"/>
      <c r="AG435" s="17"/>
      <c r="AH435" s="17"/>
      <c r="AI435" s="17"/>
      <c r="AJ435" s="17"/>
      <c r="AK435" s="17"/>
    </row>
    <row r="436">
      <c r="C436" s="17"/>
      <c r="D436" s="17"/>
      <c r="E436" s="17"/>
      <c r="F436" s="17"/>
      <c r="G436" s="17"/>
      <c r="H436" s="17"/>
      <c r="I436" s="17"/>
      <c r="Q436" s="17"/>
      <c r="R436" s="17"/>
      <c r="S436" s="17"/>
      <c r="T436" s="17"/>
      <c r="U436" s="17"/>
      <c r="V436" s="17"/>
      <c r="W436" s="17"/>
      <c r="AE436" s="17"/>
      <c r="AF436" s="17"/>
      <c r="AG436" s="17"/>
      <c r="AH436" s="17"/>
      <c r="AI436" s="17"/>
      <c r="AJ436" s="17"/>
      <c r="AK436" s="17"/>
    </row>
    <row r="437">
      <c r="C437" s="17"/>
      <c r="D437" s="17"/>
      <c r="E437" s="17"/>
      <c r="F437" s="17"/>
      <c r="G437" s="17"/>
      <c r="H437" s="17"/>
      <c r="I437" s="17"/>
      <c r="Q437" s="17"/>
      <c r="R437" s="17"/>
      <c r="S437" s="17"/>
      <c r="T437" s="17"/>
      <c r="U437" s="17"/>
      <c r="V437" s="17"/>
      <c r="W437" s="17"/>
      <c r="AE437" s="17"/>
      <c r="AF437" s="17"/>
      <c r="AG437" s="17"/>
      <c r="AH437" s="17"/>
      <c r="AI437" s="17"/>
      <c r="AJ437" s="17"/>
      <c r="AK437" s="17"/>
    </row>
    <row r="438">
      <c r="C438" s="17"/>
      <c r="D438" s="17"/>
      <c r="E438" s="17"/>
      <c r="F438" s="17"/>
      <c r="G438" s="17"/>
      <c r="H438" s="17"/>
      <c r="I438" s="17"/>
      <c r="Q438" s="17"/>
      <c r="R438" s="17"/>
      <c r="S438" s="17"/>
      <c r="T438" s="17"/>
      <c r="U438" s="17"/>
      <c r="V438" s="17"/>
      <c r="W438" s="17"/>
      <c r="AE438" s="17"/>
      <c r="AF438" s="17"/>
      <c r="AG438" s="17"/>
      <c r="AH438" s="17"/>
      <c r="AI438" s="17"/>
      <c r="AJ438" s="17"/>
      <c r="AK438" s="17"/>
    </row>
    <row r="439">
      <c r="C439" s="17"/>
      <c r="D439" s="17"/>
      <c r="E439" s="17"/>
      <c r="F439" s="17"/>
      <c r="G439" s="17"/>
      <c r="H439" s="17"/>
      <c r="I439" s="17"/>
      <c r="Q439" s="17"/>
      <c r="R439" s="17"/>
      <c r="S439" s="17"/>
      <c r="T439" s="17"/>
      <c r="U439" s="17"/>
      <c r="V439" s="17"/>
      <c r="W439" s="17"/>
      <c r="AE439" s="17"/>
      <c r="AF439" s="17"/>
      <c r="AG439" s="17"/>
      <c r="AH439" s="17"/>
      <c r="AI439" s="17"/>
      <c r="AJ439" s="17"/>
      <c r="AK439" s="17"/>
    </row>
    <row r="440">
      <c r="C440" s="17"/>
      <c r="D440" s="17"/>
      <c r="E440" s="17"/>
      <c r="F440" s="17"/>
      <c r="G440" s="17"/>
      <c r="H440" s="17"/>
      <c r="I440" s="17"/>
      <c r="Q440" s="17"/>
      <c r="R440" s="17"/>
      <c r="S440" s="17"/>
      <c r="T440" s="17"/>
      <c r="U440" s="17"/>
      <c r="V440" s="17"/>
      <c r="W440" s="17"/>
      <c r="AE440" s="17"/>
      <c r="AF440" s="17"/>
      <c r="AG440" s="17"/>
      <c r="AH440" s="17"/>
      <c r="AI440" s="17"/>
      <c r="AJ440" s="17"/>
      <c r="AK440" s="17"/>
    </row>
    <row r="441">
      <c r="C441" s="17"/>
      <c r="D441" s="17"/>
      <c r="E441" s="17"/>
      <c r="F441" s="17"/>
      <c r="G441" s="17"/>
      <c r="H441" s="17"/>
      <c r="I441" s="17"/>
      <c r="Q441" s="17"/>
      <c r="R441" s="17"/>
      <c r="S441" s="17"/>
      <c r="T441" s="17"/>
      <c r="U441" s="17"/>
      <c r="V441" s="17"/>
      <c r="W441" s="17"/>
      <c r="AE441" s="17"/>
      <c r="AF441" s="17"/>
      <c r="AG441" s="17"/>
      <c r="AH441" s="17"/>
      <c r="AI441" s="17"/>
      <c r="AJ441" s="17"/>
      <c r="AK441" s="17"/>
    </row>
    <row r="442">
      <c r="C442" s="17"/>
      <c r="D442" s="17"/>
      <c r="E442" s="17"/>
      <c r="F442" s="17"/>
      <c r="G442" s="17"/>
      <c r="H442" s="17"/>
      <c r="I442" s="17"/>
      <c r="Q442" s="17"/>
      <c r="R442" s="17"/>
      <c r="S442" s="17"/>
      <c r="T442" s="17"/>
      <c r="U442" s="17"/>
      <c r="V442" s="17"/>
      <c r="W442" s="17"/>
      <c r="AE442" s="17"/>
      <c r="AF442" s="17"/>
      <c r="AG442" s="17"/>
      <c r="AH442" s="17"/>
      <c r="AI442" s="17"/>
      <c r="AJ442" s="17"/>
      <c r="AK442" s="17"/>
    </row>
    <row r="443">
      <c r="C443" s="17"/>
      <c r="D443" s="17"/>
      <c r="E443" s="17"/>
      <c r="F443" s="17"/>
      <c r="G443" s="17"/>
      <c r="H443" s="17"/>
      <c r="I443" s="17"/>
      <c r="Q443" s="17"/>
      <c r="R443" s="17"/>
      <c r="S443" s="17"/>
      <c r="T443" s="17"/>
      <c r="U443" s="17"/>
      <c r="V443" s="17"/>
      <c r="W443" s="17"/>
      <c r="AE443" s="17"/>
      <c r="AF443" s="17"/>
      <c r="AG443" s="17"/>
      <c r="AH443" s="17"/>
      <c r="AI443" s="17"/>
      <c r="AJ443" s="17"/>
      <c r="AK443" s="17"/>
    </row>
    <row r="444">
      <c r="C444" s="17"/>
      <c r="D444" s="17"/>
      <c r="E444" s="17"/>
      <c r="F444" s="17"/>
      <c r="G444" s="17"/>
      <c r="H444" s="17"/>
      <c r="I444" s="17"/>
      <c r="Q444" s="17"/>
      <c r="R444" s="17"/>
      <c r="S444" s="17"/>
      <c r="T444" s="17"/>
      <c r="U444" s="17"/>
      <c r="V444" s="17"/>
      <c r="W444" s="17"/>
      <c r="AE444" s="17"/>
      <c r="AF444" s="17"/>
      <c r="AG444" s="17"/>
      <c r="AH444" s="17"/>
      <c r="AI444" s="17"/>
      <c r="AJ444" s="17"/>
      <c r="AK444" s="17"/>
    </row>
    <row r="445">
      <c r="C445" s="17"/>
      <c r="D445" s="17"/>
      <c r="E445" s="17"/>
      <c r="F445" s="17"/>
      <c r="G445" s="17"/>
      <c r="H445" s="17"/>
      <c r="I445" s="17"/>
      <c r="Q445" s="17"/>
      <c r="R445" s="17"/>
      <c r="S445" s="17"/>
      <c r="T445" s="17"/>
      <c r="U445" s="17"/>
      <c r="V445" s="17"/>
      <c r="W445" s="17"/>
      <c r="AE445" s="17"/>
      <c r="AF445" s="17"/>
      <c r="AG445" s="17"/>
      <c r="AH445" s="17"/>
      <c r="AI445" s="17"/>
      <c r="AJ445" s="17"/>
      <c r="AK445" s="17"/>
    </row>
    <row r="446">
      <c r="C446" s="17"/>
      <c r="D446" s="17"/>
      <c r="E446" s="17"/>
      <c r="F446" s="17"/>
      <c r="G446" s="17"/>
      <c r="H446" s="17"/>
      <c r="I446" s="17"/>
      <c r="Q446" s="17"/>
      <c r="R446" s="17"/>
      <c r="S446" s="17"/>
      <c r="T446" s="17"/>
      <c r="U446" s="17"/>
      <c r="V446" s="17"/>
      <c r="W446" s="17"/>
      <c r="AE446" s="17"/>
      <c r="AF446" s="17"/>
      <c r="AG446" s="17"/>
      <c r="AH446" s="17"/>
      <c r="AI446" s="17"/>
      <c r="AJ446" s="17"/>
      <c r="AK446" s="17"/>
    </row>
    <row r="447">
      <c r="C447" s="17"/>
      <c r="D447" s="17"/>
      <c r="E447" s="17"/>
      <c r="F447" s="17"/>
      <c r="G447" s="17"/>
      <c r="H447" s="17"/>
      <c r="I447" s="17"/>
      <c r="Q447" s="17"/>
      <c r="R447" s="17"/>
      <c r="S447" s="17"/>
      <c r="T447" s="17"/>
      <c r="U447" s="17"/>
      <c r="V447" s="17"/>
      <c r="W447" s="17"/>
      <c r="AE447" s="17"/>
      <c r="AF447" s="17"/>
      <c r="AG447" s="17"/>
      <c r="AH447" s="17"/>
      <c r="AI447" s="17"/>
      <c r="AJ447" s="17"/>
      <c r="AK447" s="17"/>
    </row>
    <row r="448">
      <c r="C448" s="17"/>
      <c r="D448" s="17"/>
      <c r="E448" s="17"/>
      <c r="F448" s="17"/>
      <c r="G448" s="17"/>
      <c r="H448" s="17"/>
      <c r="I448" s="17"/>
      <c r="Q448" s="17"/>
      <c r="R448" s="17"/>
      <c r="S448" s="17"/>
      <c r="T448" s="17"/>
      <c r="U448" s="17"/>
      <c r="V448" s="17"/>
      <c r="W448" s="17"/>
      <c r="AE448" s="17"/>
      <c r="AF448" s="17"/>
      <c r="AG448" s="17"/>
      <c r="AH448" s="17"/>
      <c r="AI448" s="17"/>
      <c r="AJ448" s="17"/>
      <c r="AK448" s="17"/>
    </row>
    <row r="449">
      <c r="C449" s="17"/>
      <c r="D449" s="17"/>
      <c r="E449" s="17"/>
      <c r="F449" s="17"/>
      <c r="G449" s="17"/>
      <c r="H449" s="17"/>
      <c r="I449" s="17"/>
      <c r="Q449" s="17"/>
      <c r="R449" s="17"/>
      <c r="S449" s="17"/>
      <c r="T449" s="17"/>
      <c r="U449" s="17"/>
      <c r="V449" s="17"/>
      <c r="W449" s="17"/>
      <c r="AE449" s="17"/>
      <c r="AF449" s="17"/>
      <c r="AG449" s="17"/>
      <c r="AH449" s="17"/>
      <c r="AI449" s="17"/>
      <c r="AJ449" s="17"/>
      <c r="AK449" s="17"/>
    </row>
    <row r="450">
      <c r="C450" s="17"/>
      <c r="D450" s="17"/>
      <c r="E450" s="17"/>
      <c r="F450" s="17"/>
      <c r="G450" s="17"/>
      <c r="H450" s="17"/>
      <c r="I450" s="17"/>
      <c r="Q450" s="17"/>
      <c r="R450" s="17"/>
      <c r="S450" s="17"/>
      <c r="T450" s="17"/>
      <c r="U450" s="17"/>
      <c r="V450" s="17"/>
      <c r="W450" s="17"/>
      <c r="AE450" s="17"/>
      <c r="AF450" s="17"/>
      <c r="AG450" s="17"/>
      <c r="AH450" s="17"/>
      <c r="AI450" s="17"/>
      <c r="AJ450" s="17"/>
      <c r="AK450" s="17"/>
    </row>
    <row r="451">
      <c r="C451" s="17"/>
      <c r="D451" s="17"/>
      <c r="E451" s="17"/>
      <c r="F451" s="17"/>
      <c r="G451" s="17"/>
      <c r="H451" s="17"/>
      <c r="I451" s="17"/>
      <c r="Q451" s="17"/>
      <c r="R451" s="17"/>
      <c r="S451" s="17"/>
      <c r="T451" s="17"/>
      <c r="U451" s="17"/>
      <c r="V451" s="17"/>
      <c r="W451" s="17"/>
      <c r="AE451" s="17"/>
      <c r="AF451" s="17"/>
      <c r="AG451" s="17"/>
      <c r="AH451" s="17"/>
      <c r="AI451" s="17"/>
      <c r="AJ451" s="17"/>
      <c r="AK451" s="17"/>
    </row>
    <row r="452">
      <c r="C452" s="17"/>
      <c r="D452" s="17"/>
      <c r="E452" s="17"/>
      <c r="F452" s="17"/>
      <c r="G452" s="17"/>
      <c r="H452" s="17"/>
      <c r="I452" s="17"/>
      <c r="Q452" s="17"/>
      <c r="R452" s="17"/>
      <c r="S452" s="17"/>
      <c r="T452" s="17"/>
      <c r="U452" s="17"/>
      <c r="V452" s="17"/>
      <c r="W452" s="17"/>
      <c r="AE452" s="17"/>
      <c r="AF452" s="17"/>
      <c r="AG452" s="17"/>
      <c r="AH452" s="17"/>
      <c r="AI452" s="17"/>
      <c r="AJ452" s="17"/>
      <c r="AK452" s="17"/>
    </row>
    <row r="453">
      <c r="C453" s="17"/>
      <c r="D453" s="17"/>
      <c r="E453" s="17"/>
      <c r="F453" s="17"/>
      <c r="G453" s="17"/>
      <c r="H453" s="17"/>
      <c r="I453" s="17"/>
      <c r="Q453" s="17"/>
      <c r="R453" s="17"/>
      <c r="S453" s="17"/>
      <c r="T453" s="17"/>
      <c r="U453" s="17"/>
      <c r="V453" s="17"/>
      <c r="W453" s="17"/>
      <c r="AE453" s="17"/>
      <c r="AF453" s="17"/>
      <c r="AG453" s="17"/>
      <c r="AH453" s="17"/>
      <c r="AI453" s="17"/>
      <c r="AJ453" s="17"/>
      <c r="AK453" s="17"/>
    </row>
    <row r="454">
      <c r="C454" s="17"/>
      <c r="D454" s="17"/>
      <c r="E454" s="17"/>
      <c r="F454" s="17"/>
      <c r="G454" s="17"/>
      <c r="H454" s="17"/>
      <c r="I454" s="17"/>
      <c r="Q454" s="17"/>
      <c r="R454" s="17"/>
      <c r="S454" s="17"/>
      <c r="T454" s="17"/>
      <c r="U454" s="17"/>
      <c r="V454" s="17"/>
      <c r="W454" s="17"/>
      <c r="AE454" s="17"/>
      <c r="AF454" s="17"/>
      <c r="AG454" s="17"/>
      <c r="AH454" s="17"/>
      <c r="AI454" s="17"/>
      <c r="AJ454" s="17"/>
      <c r="AK454" s="17"/>
    </row>
    <row r="455">
      <c r="C455" s="17"/>
      <c r="D455" s="17"/>
      <c r="E455" s="17"/>
      <c r="F455" s="17"/>
      <c r="G455" s="17"/>
      <c r="H455" s="17"/>
      <c r="I455" s="17"/>
      <c r="Q455" s="17"/>
      <c r="R455" s="17"/>
      <c r="S455" s="17"/>
      <c r="T455" s="17"/>
      <c r="U455" s="17"/>
      <c r="V455" s="17"/>
      <c r="W455" s="17"/>
      <c r="AE455" s="17"/>
      <c r="AF455" s="17"/>
      <c r="AG455" s="17"/>
      <c r="AH455" s="17"/>
      <c r="AI455" s="17"/>
      <c r="AJ455" s="17"/>
      <c r="AK455" s="17"/>
    </row>
    <row r="456">
      <c r="C456" s="17"/>
      <c r="D456" s="17"/>
      <c r="E456" s="17"/>
      <c r="F456" s="17"/>
      <c r="G456" s="17"/>
      <c r="H456" s="17"/>
      <c r="I456" s="17"/>
      <c r="Q456" s="17"/>
      <c r="R456" s="17"/>
      <c r="S456" s="17"/>
      <c r="T456" s="17"/>
      <c r="U456" s="17"/>
      <c r="V456" s="17"/>
      <c r="W456" s="17"/>
      <c r="AE456" s="17"/>
      <c r="AF456" s="17"/>
      <c r="AG456" s="17"/>
      <c r="AH456" s="17"/>
      <c r="AI456" s="17"/>
      <c r="AJ456" s="17"/>
      <c r="AK456" s="17"/>
    </row>
    <row r="457">
      <c r="C457" s="17"/>
      <c r="D457" s="17"/>
      <c r="E457" s="17"/>
      <c r="F457" s="17"/>
      <c r="G457" s="17"/>
      <c r="H457" s="17"/>
      <c r="I457" s="17"/>
      <c r="Q457" s="17"/>
      <c r="R457" s="17"/>
      <c r="S457" s="17"/>
      <c r="T457" s="17"/>
      <c r="U457" s="17"/>
      <c r="V457" s="17"/>
      <c r="W457" s="17"/>
      <c r="AE457" s="17"/>
      <c r="AF457" s="17"/>
      <c r="AG457" s="17"/>
      <c r="AH457" s="17"/>
      <c r="AI457" s="17"/>
      <c r="AJ457" s="17"/>
      <c r="AK457" s="17"/>
    </row>
    <row r="458">
      <c r="C458" s="17"/>
      <c r="D458" s="17"/>
      <c r="E458" s="17"/>
      <c r="F458" s="17"/>
      <c r="G458" s="17"/>
      <c r="H458" s="17"/>
      <c r="I458" s="17"/>
      <c r="Q458" s="17"/>
      <c r="R458" s="17"/>
      <c r="S458" s="17"/>
      <c r="T458" s="17"/>
      <c r="U458" s="17"/>
      <c r="V458" s="17"/>
      <c r="W458" s="17"/>
      <c r="AE458" s="17"/>
      <c r="AF458" s="17"/>
      <c r="AG458" s="17"/>
      <c r="AH458" s="17"/>
      <c r="AI458" s="17"/>
      <c r="AJ458" s="17"/>
      <c r="AK458" s="17"/>
    </row>
    <row r="459">
      <c r="C459" s="17"/>
      <c r="D459" s="17"/>
      <c r="E459" s="17"/>
      <c r="F459" s="17"/>
      <c r="G459" s="17"/>
      <c r="H459" s="17"/>
      <c r="I459" s="17"/>
      <c r="Q459" s="17"/>
      <c r="R459" s="17"/>
      <c r="S459" s="17"/>
      <c r="T459" s="17"/>
      <c r="U459" s="17"/>
      <c r="V459" s="17"/>
      <c r="W459" s="17"/>
      <c r="AE459" s="17"/>
      <c r="AF459" s="17"/>
      <c r="AG459" s="17"/>
      <c r="AH459" s="17"/>
      <c r="AI459" s="17"/>
      <c r="AJ459" s="17"/>
      <c r="AK459" s="17"/>
    </row>
    <row r="460">
      <c r="C460" s="17"/>
      <c r="D460" s="17"/>
      <c r="E460" s="17"/>
      <c r="F460" s="17"/>
      <c r="G460" s="17"/>
      <c r="H460" s="17"/>
      <c r="I460" s="17"/>
      <c r="Q460" s="17"/>
      <c r="R460" s="17"/>
      <c r="S460" s="17"/>
      <c r="T460" s="17"/>
      <c r="U460" s="17"/>
      <c r="V460" s="17"/>
      <c r="W460" s="17"/>
      <c r="AE460" s="17"/>
      <c r="AF460" s="17"/>
      <c r="AG460" s="17"/>
      <c r="AH460" s="17"/>
      <c r="AI460" s="17"/>
      <c r="AJ460" s="17"/>
      <c r="AK460" s="17"/>
    </row>
    <row r="461">
      <c r="C461" s="17"/>
      <c r="D461" s="17"/>
      <c r="E461" s="17"/>
      <c r="F461" s="17"/>
      <c r="G461" s="17"/>
      <c r="H461" s="17"/>
      <c r="I461" s="17"/>
      <c r="Q461" s="17"/>
      <c r="R461" s="17"/>
      <c r="S461" s="17"/>
      <c r="T461" s="17"/>
      <c r="U461" s="17"/>
      <c r="V461" s="17"/>
      <c r="W461" s="17"/>
      <c r="AE461" s="17"/>
      <c r="AF461" s="17"/>
      <c r="AG461" s="17"/>
      <c r="AH461" s="17"/>
      <c r="AI461" s="17"/>
      <c r="AJ461" s="17"/>
      <c r="AK461" s="17"/>
    </row>
    <row r="462">
      <c r="C462" s="17"/>
      <c r="D462" s="17"/>
      <c r="E462" s="17"/>
      <c r="F462" s="17"/>
      <c r="G462" s="17"/>
      <c r="H462" s="17"/>
      <c r="I462" s="17"/>
      <c r="Q462" s="17"/>
      <c r="R462" s="17"/>
      <c r="S462" s="17"/>
      <c r="T462" s="17"/>
      <c r="U462" s="17"/>
      <c r="V462" s="17"/>
      <c r="W462" s="17"/>
      <c r="AE462" s="17"/>
      <c r="AF462" s="17"/>
      <c r="AG462" s="17"/>
      <c r="AH462" s="17"/>
      <c r="AI462" s="17"/>
      <c r="AJ462" s="17"/>
      <c r="AK462" s="17"/>
    </row>
    <row r="463">
      <c r="C463" s="17"/>
      <c r="D463" s="17"/>
      <c r="E463" s="17"/>
      <c r="F463" s="17"/>
      <c r="G463" s="17"/>
      <c r="H463" s="17"/>
      <c r="I463" s="17"/>
      <c r="Q463" s="17"/>
      <c r="R463" s="17"/>
      <c r="S463" s="17"/>
      <c r="T463" s="17"/>
      <c r="U463" s="17"/>
      <c r="V463" s="17"/>
      <c r="W463" s="17"/>
      <c r="AE463" s="17"/>
      <c r="AF463" s="17"/>
      <c r="AG463" s="17"/>
      <c r="AH463" s="17"/>
      <c r="AI463" s="17"/>
      <c r="AJ463" s="17"/>
      <c r="AK463" s="17"/>
    </row>
    <row r="464">
      <c r="C464" s="17"/>
      <c r="D464" s="17"/>
      <c r="E464" s="17"/>
      <c r="F464" s="17"/>
      <c r="G464" s="17"/>
      <c r="H464" s="17"/>
      <c r="I464" s="17"/>
      <c r="Q464" s="17"/>
      <c r="R464" s="17"/>
      <c r="S464" s="17"/>
      <c r="T464" s="17"/>
      <c r="U464" s="17"/>
      <c r="V464" s="17"/>
      <c r="W464" s="17"/>
      <c r="AE464" s="17"/>
      <c r="AF464" s="17"/>
      <c r="AG464" s="17"/>
      <c r="AH464" s="17"/>
      <c r="AI464" s="17"/>
      <c r="AJ464" s="17"/>
      <c r="AK464" s="17"/>
    </row>
    <row r="465">
      <c r="C465" s="17"/>
      <c r="D465" s="17"/>
      <c r="E465" s="17"/>
      <c r="F465" s="17"/>
      <c r="G465" s="17"/>
      <c r="H465" s="17"/>
      <c r="I465" s="17"/>
      <c r="Q465" s="17"/>
      <c r="R465" s="17"/>
      <c r="S465" s="17"/>
      <c r="T465" s="17"/>
      <c r="U465" s="17"/>
      <c r="V465" s="17"/>
      <c r="W465" s="17"/>
      <c r="AE465" s="17"/>
      <c r="AF465" s="17"/>
      <c r="AG465" s="17"/>
      <c r="AH465" s="17"/>
      <c r="AI465" s="17"/>
      <c r="AJ465" s="17"/>
      <c r="AK465" s="17"/>
    </row>
    <row r="466">
      <c r="C466" s="17"/>
      <c r="D466" s="17"/>
      <c r="E466" s="17"/>
      <c r="F466" s="17"/>
      <c r="G466" s="17"/>
      <c r="H466" s="17"/>
      <c r="I466" s="17"/>
      <c r="Q466" s="17"/>
      <c r="R466" s="17"/>
      <c r="S466" s="17"/>
      <c r="T466" s="17"/>
      <c r="U466" s="17"/>
      <c r="V466" s="17"/>
      <c r="W466" s="17"/>
      <c r="AE466" s="17"/>
      <c r="AF466" s="17"/>
      <c r="AG466" s="17"/>
      <c r="AH466" s="17"/>
      <c r="AI466" s="17"/>
      <c r="AJ466" s="17"/>
      <c r="AK466" s="17"/>
    </row>
    <row r="467">
      <c r="C467" s="17"/>
      <c r="D467" s="17"/>
      <c r="E467" s="17"/>
      <c r="F467" s="17"/>
      <c r="G467" s="17"/>
      <c r="H467" s="17"/>
      <c r="I467" s="17"/>
      <c r="Q467" s="17"/>
      <c r="R467" s="17"/>
      <c r="S467" s="17"/>
      <c r="T467" s="17"/>
      <c r="U467" s="17"/>
      <c r="V467" s="17"/>
      <c r="W467" s="17"/>
      <c r="AE467" s="17"/>
      <c r="AF467" s="17"/>
      <c r="AG467" s="17"/>
      <c r="AH467" s="17"/>
      <c r="AI467" s="17"/>
      <c r="AJ467" s="17"/>
      <c r="AK467" s="17"/>
    </row>
    <row r="468">
      <c r="C468" s="17"/>
      <c r="D468" s="17"/>
      <c r="E468" s="17"/>
      <c r="F468" s="17"/>
      <c r="G468" s="17"/>
      <c r="H468" s="17"/>
      <c r="I468" s="17"/>
      <c r="Q468" s="17"/>
      <c r="R468" s="17"/>
      <c r="S468" s="17"/>
      <c r="T468" s="17"/>
      <c r="U468" s="17"/>
      <c r="V468" s="17"/>
      <c r="W468" s="17"/>
      <c r="AE468" s="17"/>
      <c r="AF468" s="17"/>
      <c r="AG468" s="17"/>
      <c r="AH468" s="17"/>
      <c r="AI468" s="17"/>
      <c r="AJ468" s="17"/>
      <c r="AK468" s="17"/>
    </row>
    <row r="469">
      <c r="C469" s="17"/>
      <c r="D469" s="17"/>
      <c r="E469" s="17"/>
      <c r="F469" s="17"/>
      <c r="G469" s="17"/>
      <c r="H469" s="17"/>
      <c r="I469" s="17"/>
      <c r="Q469" s="17"/>
      <c r="R469" s="17"/>
      <c r="S469" s="17"/>
      <c r="T469" s="17"/>
      <c r="U469" s="17"/>
      <c r="V469" s="17"/>
      <c r="W469" s="17"/>
      <c r="AE469" s="17"/>
      <c r="AF469" s="17"/>
      <c r="AG469" s="17"/>
      <c r="AH469" s="17"/>
      <c r="AI469" s="17"/>
      <c r="AJ469" s="17"/>
      <c r="AK469" s="17"/>
    </row>
    <row r="470">
      <c r="C470" s="17"/>
      <c r="D470" s="17"/>
      <c r="E470" s="17"/>
      <c r="F470" s="17"/>
      <c r="G470" s="17"/>
      <c r="H470" s="17"/>
      <c r="I470" s="17"/>
      <c r="Q470" s="17"/>
      <c r="R470" s="17"/>
      <c r="S470" s="17"/>
      <c r="T470" s="17"/>
      <c r="U470" s="17"/>
      <c r="V470" s="17"/>
      <c r="W470" s="17"/>
      <c r="AE470" s="17"/>
      <c r="AF470" s="17"/>
      <c r="AG470" s="17"/>
      <c r="AH470" s="17"/>
      <c r="AI470" s="17"/>
      <c r="AJ470" s="17"/>
      <c r="AK470" s="17"/>
    </row>
    <row r="471">
      <c r="C471" s="17"/>
      <c r="D471" s="17"/>
      <c r="E471" s="17"/>
      <c r="F471" s="17"/>
      <c r="G471" s="17"/>
      <c r="H471" s="17"/>
      <c r="I471" s="17"/>
      <c r="Q471" s="17"/>
      <c r="R471" s="17"/>
      <c r="S471" s="17"/>
      <c r="T471" s="17"/>
      <c r="U471" s="17"/>
      <c r="V471" s="17"/>
      <c r="W471" s="17"/>
      <c r="AE471" s="17"/>
      <c r="AF471" s="17"/>
      <c r="AG471" s="17"/>
      <c r="AH471" s="17"/>
      <c r="AI471" s="17"/>
      <c r="AJ471" s="17"/>
      <c r="AK471" s="17"/>
    </row>
    <row r="472">
      <c r="C472" s="17"/>
      <c r="D472" s="17"/>
      <c r="E472" s="17"/>
      <c r="F472" s="17"/>
      <c r="G472" s="17"/>
      <c r="H472" s="17"/>
      <c r="I472" s="17"/>
      <c r="Q472" s="17"/>
      <c r="R472" s="17"/>
      <c r="S472" s="17"/>
      <c r="T472" s="17"/>
      <c r="U472" s="17"/>
      <c r="V472" s="17"/>
      <c r="W472" s="17"/>
      <c r="AE472" s="17"/>
      <c r="AF472" s="17"/>
      <c r="AG472" s="17"/>
      <c r="AH472" s="17"/>
      <c r="AI472" s="17"/>
      <c r="AJ472" s="17"/>
      <c r="AK472" s="17"/>
    </row>
    <row r="473">
      <c r="C473" s="17"/>
      <c r="D473" s="17"/>
      <c r="E473" s="17"/>
      <c r="F473" s="17"/>
      <c r="G473" s="17"/>
      <c r="H473" s="17"/>
      <c r="I473" s="17"/>
      <c r="Q473" s="17"/>
      <c r="R473" s="17"/>
      <c r="S473" s="17"/>
      <c r="T473" s="17"/>
      <c r="U473" s="17"/>
      <c r="V473" s="17"/>
      <c r="W473" s="17"/>
      <c r="AE473" s="17"/>
      <c r="AF473" s="17"/>
      <c r="AG473" s="17"/>
      <c r="AH473" s="17"/>
      <c r="AI473" s="17"/>
      <c r="AJ473" s="17"/>
      <c r="AK473" s="17"/>
    </row>
    <row r="474">
      <c r="C474" s="17"/>
      <c r="D474" s="17"/>
      <c r="E474" s="17"/>
      <c r="F474" s="17"/>
      <c r="G474" s="17"/>
      <c r="H474" s="17"/>
      <c r="I474" s="17"/>
      <c r="Q474" s="17"/>
      <c r="R474" s="17"/>
      <c r="S474" s="17"/>
      <c r="T474" s="17"/>
      <c r="U474" s="17"/>
      <c r="V474" s="17"/>
      <c r="W474" s="17"/>
      <c r="AE474" s="17"/>
      <c r="AF474" s="17"/>
      <c r="AG474" s="17"/>
      <c r="AH474" s="17"/>
      <c r="AI474" s="17"/>
      <c r="AJ474" s="17"/>
      <c r="AK474" s="17"/>
    </row>
    <row r="475">
      <c r="C475" s="17"/>
      <c r="D475" s="17"/>
      <c r="E475" s="17"/>
      <c r="F475" s="17"/>
      <c r="G475" s="17"/>
      <c r="H475" s="17"/>
      <c r="I475" s="17"/>
      <c r="Q475" s="17"/>
      <c r="R475" s="17"/>
      <c r="S475" s="17"/>
      <c r="T475" s="17"/>
      <c r="U475" s="17"/>
      <c r="V475" s="17"/>
      <c r="W475" s="17"/>
      <c r="AE475" s="17"/>
      <c r="AF475" s="17"/>
      <c r="AG475" s="17"/>
      <c r="AH475" s="17"/>
      <c r="AI475" s="17"/>
      <c r="AJ475" s="17"/>
      <c r="AK475" s="17"/>
    </row>
    <row r="476">
      <c r="C476" s="17"/>
      <c r="D476" s="17"/>
      <c r="E476" s="17"/>
      <c r="F476" s="17"/>
      <c r="G476" s="17"/>
      <c r="H476" s="17"/>
      <c r="I476" s="17"/>
      <c r="Q476" s="17"/>
      <c r="R476" s="17"/>
      <c r="S476" s="17"/>
      <c r="T476" s="17"/>
      <c r="U476" s="17"/>
      <c r="V476" s="17"/>
      <c r="W476" s="17"/>
      <c r="AE476" s="17"/>
      <c r="AF476" s="17"/>
      <c r="AG476" s="17"/>
      <c r="AH476" s="17"/>
      <c r="AI476" s="17"/>
      <c r="AJ476" s="17"/>
      <c r="AK476" s="17"/>
    </row>
    <row r="477">
      <c r="C477" s="17"/>
      <c r="D477" s="17"/>
      <c r="E477" s="17"/>
      <c r="F477" s="17"/>
      <c r="G477" s="17"/>
      <c r="H477" s="17"/>
      <c r="I477" s="17"/>
      <c r="Q477" s="17"/>
      <c r="R477" s="17"/>
      <c r="S477" s="17"/>
      <c r="T477" s="17"/>
      <c r="U477" s="17"/>
      <c r="V477" s="17"/>
      <c r="W477" s="17"/>
      <c r="AE477" s="17"/>
      <c r="AF477" s="17"/>
      <c r="AG477" s="17"/>
      <c r="AH477" s="17"/>
      <c r="AI477" s="17"/>
      <c r="AJ477" s="17"/>
      <c r="AK477" s="17"/>
    </row>
    <row r="478">
      <c r="C478" s="17"/>
      <c r="D478" s="17"/>
      <c r="E478" s="17"/>
      <c r="F478" s="17"/>
      <c r="G478" s="17"/>
      <c r="H478" s="17"/>
      <c r="I478" s="17"/>
      <c r="Q478" s="17"/>
      <c r="R478" s="17"/>
      <c r="S478" s="17"/>
      <c r="T478" s="17"/>
      <c r="U478" s="17"/>
      <c r="V478" s="17"/>
      <c r="W478" s="17"/>
      <c r="AE478" s="17"/>
      <c r="AF478" s="17"/>
      <c r="AG478" s="17"/>
      <c r="AH478" s="17"/>
      <c r="AI478" s="17"/>
      <c r="AJ478" s="17"/>
      <c r="AK478" s="17"/>
    </row>
    <row r="479">
      <c r="C479" s="17"/>
      <c r="D479" s="17"/>
      <c r="E479" s="17"/>
      <c r="F479" s="17"/>
      <c r="G479" s="17"/>
      <c r="H479" s="17"/>
      <c r="I479" s="17"/>
      <c r="Q479" s="17"/>
      <c r="R479" s="17"/>
      <c r="S479" s="17"/>
      <c r="T479" s="17"/>
      <c r="U479" s="17"/>
      <c r="V479" s="17"/>
      <c r="W479" s="17"/>
      <c r="AE479" s="17"/>
      <c r="AF479" s="17"/>
      <c r="AG479" s="17"/>
      <c r="AH479" s="17"/>
      <c r="AI479" s="17"/>
      <c r="AJ479" s="17"/>
      <c r="AK479" s="17"/>
    </row>
    <row r="480">
      <c r="C480" s="17"/>
      <c r="D480" s="17"/>
      <c r="E480" s="17"/>
      <c r="F480" s="17"/>
      <c r="G480" s="17"/>
      <c r="H480" s="17"/>
      <c r="I480" s="17"/>
      <c r="Q480" s="17"/>
      <c r="R480" s="17"/>
      <c r="S480" s="17"/>
      <c r="T480" s="17"/>
      <c r="U480" s="17"/>
      <c r="V480" s="17"/>
      <c r="W480" s="17"/>
      <c r="AE480" s="17"/>
      <c r="AF480" s="17"/>
      <c r="AG480" s="17"/>
      <c r="AH480" s="17"/>
      <c r="AI480" s="17"/>
      <c r="AJ480" s="17"/>
      <c r="AK480" s="17"/>
    </row>
    <row r="481">
      <c r="C481" s="17"/>
      <c r="D481" s="17"/>
      <c r="E481" s="17"/>
      <c r="F481" s="17"/>
      <c r="G481" s="17"/>
      <c r="H481" s="17"/>
      <c r="I481" s="17"/>
      <c r="Q481" s="17"/>
      <c r="R481" s="17"/>
      <c r="S481" s="17"/>
      <c r="T481" s="17"/>
      <c r="U481" s="17"/>
      <c r="V481" s="17"/>
      <c r="W481" s="17"/>
      <c r="AE481" s="17"/>
      <c r="AF481" s="17"/>
      <c r="AG481" s="17"/>
      <c r="AH481" s="17"/>
      <c r="AI481" s="17"/>
      <c r="AJ481" s="17"/>
      <c r="AK481" s="17"/>
    </row>
    <row r="482">
      <c r="C482" s="17"/>
      <c r="D482" s="17"/>
      <c r="E482" s="17"/>
      <c r="F482" s="17"/>
      <c r="G482" s="17"/>
      <c r="H482" s="17"/>
      <c r="I482" s="17"/>
      <c r="Q482" s="17"/>
      <c r="R482" s="17"/>
      <c r="S482" s="17"/>
      <c r="T482" s="17"/>
      <c r="U482" s="17"/>
      <c r="V482" s="17"/>
      <c r="W482" s="17"/>
      <c r="AE482" s="17"/>
      <c r="AF482" s="17"/>
      <c r="AG482" s="17"/>
      <c r="AH482" s="17"/>
      <c r="AI482" s="17"/>
      <c r="AJ482" s="17"/>
      <c r="AK482" s="17"/>
    </row>
    <row r="483">
      <c r="C483" s="17"/>
      <c r="D483" s="17"/>
      <c r="E483" s="17"/>
      <c r="F483" s="17"/>
      <c r="G483" s="17"/>
      <c r="H483" s="17"/>
      <c r="I483" s="17"/>
      <c r="Q483" s="17"/>
      <c r="R483" s="17"/>
      <c r="S483" s="17"/>
      <c r="T483" s="17"/>
      <c r="U483" s="17"/>
      <c r="V483" s="17"/>
      <c r="W483" s="17"/>
      <c r="AE483" s="17"/>
      <c r="AF483" s="17"/>
      <c r="AG483" s="17"/>
      <c r="AH483" s="17"/>
      <c r="AI483" s="17"/>
      <c r="AJ483" s="17"/>
      <c r="AK483" s="17"/>
    </row>
    <row r="484">
      <c r="C484" s="17"/>
      <c r="D484" s="17"/>
      <c r="E484" s="17"/>
      <c r="F484" s="17"/>
      <c r="G484" s="17"/>
      <c r="H484" s="17"/>
      <c r="I484" s="17"/>
      <c r="Q484" s="17"/>
      <c r="R484" s="17"/>
      <c r="S484" s="17"/>
      <c r="T484" s="17"/>
      <c r="U484" s="17"/>
      <c r="V484" s="17"/>
      <c r="W484" s="17"/>
      <c r="AE484" s="17"/>
      <c r="AF484" s="17"/>
      <c r="AG484" s="17"/>
      <c r="AH484" s="17"/>
      <c r="AI484" s="17"/>
      <c r="AJ484" s="17"/>
      <c r="AK484" s="17"/>
    </row>
    <row r="485">
      <c r="C485" s="17"/>
      <c r="D485" s="17"/>
      <c r="E485" s="17"/>
      <c r="F485" s="17"/>
      <c r="G485" s="17"/>
      <c r="H485" s="17"/>
      <c r="I485" s="17"/>
      <c r="Q485" s="17"/>
      <c r="R485" s="17"/>
      <c r="S485" s="17"/>
      <c r="T485" s="17"/>
      <c r="U485" s="17"/>
      <c r="V485" s="17"/>
      <c r="W485" s="17"/>
      <c r="AE485" s="17"/>
      <c r="AF485" s="17"/>
      <c r="AG485" s="17"/>
      <c r="AH485" s="17"/>
      <c r="AI485" s="17"/>
      <c r="AJ485" s="17"/>
      <c r="AK485" s="17"/>
    </row>
    <row r="486">
      <c r="C486" s="17"/>
      <c r="D486" s="17"/>
      <c r="E486" s="17"/>
      <c r="F486" s="17"/>
      <c r="G486" s="17"/>
      <c r="H486" s="17"/>
      <c r="I486" s="17"/>
      <c r="Q486" s="17"/>
      <c r="R486" s="17"/>
      <c r="S486" s="17"/>
      <c r="T486" s="17"/>
      <c r="U486" s="17"/>
      <c r="V486" s="17"/>
      <c r="W486" s="17"/>
      <c r="AE486" s="17"/>
      <c r="AF486" s="17"/>
      <c r="AG486" s="17"/>
      <c r="AH486" s="17"/>
      <c r="AI486" s="17"/>
      <c r="AJ486" s="17"/>
      <c r="AK486" s="17"/>
    </row>
    <row r="487">
      <c r="C487" s="17"/>
      <c r="D487" s="17"/>
      <c r="E487" s="17"/>
      <c r="F487" s="17"/>
      <c r="G487" s="17"/>
      <c r="H487" s="17"/>
      <c r="I487" s="17"/>
      <c r="Q487" s="17"/>
      <c r="R487" s="17"/>
      <c r="S487" s="17"/>
      <c r="T487" s="17"/>
      <c r="U487" s="17"/>
      <c r="V487" s="17"/>
      <c r="W487" s="17"/>
      <c r="AE487" s="17"/>
      <c r="AF487" s="17"/>
      <c r="AG487" s="17"/>
      <c r="AH487" s="17"/>
      <c r="AI487" s="17"/>
      <c r="AJ487" s="17"/>
      <c r="AK487" s="17"/>
    </row>
    <row r="488">
      <c r="C488" s="17"/>
      <c r="D488" s="17"/>
      <c r="E488" s="17"/>
      <c r="F488" s="17"/>
      <c r="G488" s="17"/>
      <c r="H488" s="17"/>
      <c r="I488" s="17"/>
      <c r="Q488" s="17"/>
      <c r="R488" s="17"/>
      <c r="S488" s="17"/>
      <c r="T488" s="17"/>
      <c r="U488" s="17"/>
      <c r="V488" s="17"/>
      <c r="W488" s="17"/>
      <c r="AE488" s="17"/>
      <c r="AF488" s="17"/>
      <c r="AG488" s="17"/>
      <c r="AH488" s="17"/>
      <c r="AI488" s="17"/>
      <c r="AJ488" s="17"/>
      <c r="AK488" s="17"/>
    </row>
    <row r="489">
      <c r="C489" s="17"/>
      <c r="D489" s="17"/>
      <c r="E489" s="17"/>
      <c r="F489" s="17"/>
      <c r="G489" s="17"/>
      <c r="H489" s="17"/>
      <c r="I489" s="17"/>
      <c r="Q489" s="17"/>
      <c r="R489" s="17"/>
      <c r="S489" s="17"/>
      <c r="T489" s="17"/>
      <c r="U489" s="17"/>
      <c r="V489" s="17"/>
      <c r="W489" s="17"/>
      <c r="AE489" s="17"/>
      <c r="AF489" s="17"/>
      <c r="AG489" s="17"/>
      <c r="AH489" s="17"/>
      <c r="AI489" s="17"/>
      <c r="AJ489" s="17"/>
      <c r="AK489" s="17"/>
    </row>
    <row r="490">
      <c r="C490" s="17"/>
      <c r="D490" s="17"/>
      <c r="E490" s="17"/>
      <c r="F490" s="17"/>
      <c r="G490" s="17"/>
      <c r="H490" s="17"/>
      <c r="I490" s="17"/>
      <c r="Q490" s="17"/>
      <c r="R490" s="17"/>
      <c r="S490" s="17"/>
      <c r="T490" s="17"/>
      <c r="U490" s="17"/>
      <c r="V490" s="17"/>
      <c r="W490" s="17"/>
      <c r="AE490" s="17"/>
      <c r="AF490" s="17"/>
      <c r="AG490" s="17"/>
      <c r="AH490" s="17"/>
      <c r="AI490" s="17"/>
      <c r="AJ490" s="17"/>
      <c r="AK490" s="17"/>
    </row>
    <row r="491">
      <c r="C491" s="17"/>
      <c r="D491" s="17"/>
      <c r="E491" s="17"/>
      <c r="F491" s="17"/>
      <c r="G491" s="17"/>
      <c r="H491" s="17"/>
      <c r="I491" s="17"/>
      <c r="Q491" s="17"/>
      <c r="R491" s="17"/>
      <c r="S491" s="17"/>
      <c r="T491" s="17"/>
      <c r="U491" s="17"/>
      <c r="V491" s="17"/>
      <c r="W491" s="17"/>
      <c r="AE491" s="17"/>
      <c r="AF491" s="17"/>
      <c r="AG491" s="17"/>
      <c r="AH491" s="17"/>
      <c r="AI491" s="17"/>
      <c r="AJ491" s="17"/>
      <c r="AK491" s="17"/>
    </row>
    <row r="492">
      <c r="C492" s="17"/>
      <c r="D492" s="17"/>
      <c r="E492" s="17"/>
      <c r="F492" s="17"/>
      <c r="G492" s="17"/>
      <c r="H492" s="17"/>
      <c r="I492" s="17"/>
      <c r="Q492" s="17"/>
      <c r="R492" s="17"/>
      <c r="S492" s="17"/>
      <c r="T492" s="17"/>
      <c r="U492" s="17"/>
      <c r="V492" s="17"/>
      <c r="W492" s="17"/>
      <c r="AE492" s="17"/>
      <c r="AF492" s="17"/>
      <c r="AG492" s="17"/>
      <c r="AH492" s="17"/>
      <c r="AI492" s="17"/>
      <c r="AJ492" s="17"/>
      <c r="AK492" s="17"/>
    </row>
    <row r="493">
      <c r="C493" s="17"/>
      <c r="D493" s="17"/>
      <c r="E493" s="17"/>
      <c r="F493" s="17"/>
      <c r="G493" s="17"/>
      <c r="H493" s="17"/>
      <c r="I493" s="17"/>
      <c r="Q493" s="17"/>
      <c r="R493" s="17"/>
      <c r="S493" s="17"/>
      <c r="T493" s="17"/>
      <c r="U493" s="17"/>
      <c r="V493" s="17"/>
      <c r="W493" s="17"/>
      <c r="AE493" s="17"/>
      <c r="AF493" s="17"/>
      <c r="AG493" s="17"/>
      <c r="AH493" s="17"/>
      <c r="AI493" s="17"/>
      <c r="AJ493" s="17"/>
      <c r="AK493" s="17"/>
    </row>
    <row r="494">
      <c r="C494" s="17"/>
      <c r="D494" s="17"/>
      <c r="E494" s="17"/>
      <c r="F494" s="17"/>
      <c r="G494" s="17"/>
      <c r="H494" s="17"/>
      <c r="I494" s="17"/>
      <c r="Q494" s="17"/>
      <c r="R494" s="17"/>
      <c r="S494" s="17"/>
      <c r="T494" s="17"/>
      <c r="U494" s="17"/>
      <c r="V494" s="17"/>
      <c r="W494" s="17"/>
      <c r="AE494" s="17"/>
      <c r="AF494" s="17"/>
      <c r="AG494" s="17"/>
      <c r="AH494" s="17"/>
      <c r="AI494" s="17"/>
      <c r="AJ494" s="17"/>
      <c r="AK494" s="17"/>
    </row>
    <row r="495">
      <c r="C495" s="17"/>
      <c r="D495" s="17"/>
      <c r="E495" s="17"/>
      <c r="F495" s="17"/>
      <c r="G495" s="17"/>
      <c r="H495" s="17"/>
      <c r="I495" s="17"/>
      <c r="Q495" s="17"/>
      <c r="R495" s="17"/>
      <c r="S495" s="17"/>
      <c r="T495" s="17"/>
      <c r="U495" s="17"/>
      <c r="V495" s="17"/>
      <c r="W495" s="17"/>
      <c r="AE495" s="17"/>
      <c r="AF495" s="17"/>
      <c r="AG495" s="17"/>
      <c r="AH495" s="17"/>
      <c r="AI495" s="17"/>
      <c r="AJ495" s="17"/>
      <c r="AK495" s="17"/>
    </row>
    <row r="496">
      <c r="C496" s="17"/>
      <c r="D496" s="17"/>
      <c r="E496" s="17"/>
      <c r="F496" s="17"/>
      <c r="G496" s="17"/>
      <c r="H496" s="17"/>
      <c r="I496" s="17"/>
      <c r="Q496" s="17"/>
      <c r="R496" s="17"/>
      <c r="S496" s="17"/>
      <c r="T496" s="17"/>
      <c r="U496" s="17"/>
      <c r="V496" s="17"/>
      <c r="W496" s="17"/>
      <c r="AE496" s="17"/>
      <c r="AF496" s="17"/>
      <c r="AG496" s="17"/>
      <c r="AH496" s="17"/>
      <c r="AI496" s="17"/>
      <c r="AJ496" s="17"/>
      <c r="AK496" s="17"/>
    </row>
    <row r="497">
      <c r="C497" s="17"/>
      <c r="D497" s="17"/>
      <c r="E497" s="17"/>
      <c r="F497" s="17"/>
      <c r="G497" s="17"/>
      <c r="H497" s="17"/>
      <c r="I497" s="17"/>
      <c r="Q497" s="17"/>
      <c r="R497" s="17"/>
      <c r="S497" s="17"/>
      <c r="T497" s="17"/>
      <c r="U497" s="17"/>
      <c r="V497" s="17"/>
      <c r="W497" s="17"/>
      <c r="AE497" s="17"/>
      <c r="AF497" s="17"/>
      <c r="AG497" s="17"/>
      <c r="AH497" s="17"/>
      <c r="AI497" s="17"/>
      <c r="AJ497" s="17"/>
      <c r="AK497" s="17"/>
    </row>
    <row r="498">
      <c r="C498" s="17"/>
      <c r="D498" s="17"/>
      <c r="E498" s="17"/>
      <c r="F498" s="17"/>
      <c r="G498" s="17"/>
      <c r="H498" s="17"/>
      <c r="I498" s="17"/>
      <c r="Q498" s="17"/>
      <c r="R498" s="17"/>
      <c r="S498" s="17"/>
      <c r="T498" s="17"/>
      <c r="U498" s="17"/>
      <c r="V498" s="17"/>
      <c r="W498" s="17"/>
      <c r="AE498" s="17"/>
      <c r="AF498" s="17"/>
      <c r="AG498" s="17"/>
      <c r="AH498" s="17"/>
      <c r="AI498" s="17"/>
      <c r="AJ498" s="17"/>
      <c r="AK498" s="17"/>
    </row>
    <row r="499">
      <c r="C499" s="17"/>
      <c r="D499" s="17"/>
      <c r="E499" s="17"/>
      <c r="F499" s="17"/>
      <c r="G499" s="17"/>
      <c r="H499" s="17"/>
      <c r="I499" s="17"/>
      <c r="Q499" s="17"/>
      <c r="R499" s="17"/>
      <c r="S499" s="17"/>
      <c r="T499" s="17"/>
      <c r="U499" s="17"/>
      <c r="V499" s="17"/>
      <c r="W499" s="17"/>
      <c r="AE499" s="17"/>
      <c r="AF499" s="17"/>
      <c r="AG499" s="17"/>
      <c r="AH499" s="17"/>
      <c r="AI499" s="17"/>
      <c r="AJ499" s="17"/>
      <c r="AK499" s="17"/>
    </row>
    <row r="500">
      <c r="C500" s="17"/>
      <c r="D500" s="17"/>
      <c r="E500" s="17"/>
      <c r="F500" s="17"/>
      <c r="G500" s="17"/>
      <c r="H500" s="17"/>
      <c r="I500" s="17"/>
      <c r="Q500" s="17"/>
      <c r="R500" s="17"/>
      <c r="S500" s="17"/>
      <c r="T500" s="17"/>
      <c r="U500" s="17"/>
      <c r="V500" s="17"/>
      <c r="W500" s="17"/>
      <c r="AE500" s="17"/>
      <c r="AF500" s="17"/>
      <c r="AG500" s="17"/>
      <c r="AH500" s="17"/>
      <c r="AI500" s="17"/>
      <c r="AJ500" s="17"/>
      <c r="AK500" s="17"/>
    </row>
    <row r="501">
      <c r="C501" s="17"/>
      <c r="D501" s="17"/>
      <c r="E501" s="17"/>
      <c r="F501" s="17"/>
      <c r="G501" s="17"/>
      <c r="H501" s="17"/>
      <c r="I501" s="17"/>
      <c r="Q501" s="17"/>
      <c r="R501" s="17"/>
      <c r="S501" s="17"/>
      <c r="T501" s="17"/>
      <c r="U501" s="17"/>
      <c r="V501" s="17"/>
      <c r="W501" s="17"/>
      <c r="AE501" s="17"/>
      <c r="AF501" s="17"/>
      <c r="AG501" s="17"/>
      <c r="AH501" s="17"/>
      <c r="AI501" s="17"/>
      <c r="AJ501" s="17"/>
      <c r="AK501" s="17"/>
    </row>
    <row r="502">
      <c r="C502" s="17"/>
      <c r="D502" s="17"/>
      <c r="E502" s="17"/>
      <c r="F502" s="17"/>
      <c r="G502" s="17"/>
      <c r="H502" s="17"/>
      <c r="I502" s="17"/>
      <c r="Q502" s="17"/>
      <c r="R502" s="17"/>
      <c r="S502" s="17"/>
      <c r="T502" s="17"/>
      <c r="U502" s="17"/>
      <c r="V502" s="17"/>
      <c r="W502" s="17"/>
      <c r="AE502" s="17"/>
      <c r="AF502" s="17"/>
      <c r="AG502" s="17"/>
      <c r="AH502" s="17"/>
      <c r="AI502" s="17"/>
      <c r="AJ502" s="17"/>
      <c r="AK502" s="17"/>
    </row>
    <row r="503">
      <c r="C503" s="17"/>
      <c r="D503" s="17"/>
      <c r="E503" s="17"/>
      <c r="F503" s="17"/>
      <c r="G503" s="17"/>
      <c r="H503" s="17"/>
      <c r="I503" s="17"/>
      <c r="Q503" s="17"/>
      <c r="R503" s="17"/>
      <c r="S503" s="17"/>
      <c r="T503" s="17"/>
      <c r="U503" s="17"/>
      <c r="V503" s="17"/>
      <c r="W503" s="17"/>
      <c r="AE503" s="17"/>
      <c r="AF503" s="17"/>
      <c r="AG503" s="17"/>
      <c r="AH503" s="17"/>
      <c r="AI503" s="17"/>
      <c r="AJ503" s="17"/>
      <c r="AK503" s="17"/>
    </row>
    <row r="504">
      <c r="C504" s="17"/>
      <c r="D504" s="17"/>
      <c r="E504" s="17"/>
      <c r="F504" s="17"/>
      <c r="G504" s="17"/>
      <c r="H504" s="17"/>
      <c r="I504" s="17"/>
      <c r="Q504" s="17"/>
      <c r="R504" s="17"/>
      <c r="S504" s="17"/>
      <c r="T504" s="17"/>
      <c r="U504" s="17"/>
      <c r="V504" s="17"/>
      <c r="W504" s="17"/>
      <c r="AE504" s="17"/>
      <c r="AF504" s="17"/>
      <c r="AG504" s="17"/>
      <c r="AH504" s="17"/>
      <c r="AI504" s="17"/>
      <c r="AJ504" s="17"/>
      <c r="AK504" s="17"/>
    </row>
    <row r="505">
      <c r="C505" s="17"/>
      <c r="D505" s="17"/>
      <c r="E505" s="17"/>
      <c r="F505" s="17"/>
      <c r="G505" s="17"/>
      <c r="H505" s="17"/>
      <c r="I505" s="17"/>
      <c r="Q505" s="17"/>
      <c r="R505" s="17"/>
      <c r="S505" s="17"/>
      <c r="T505" s="17"/>
      <c r="U505" s="17"/>
      <c r="V505" s="17"/>
      <c r="W505" s="17"/>
      <c r="AE505" s="17"/>
      <c r="AF505" s="17"/>
      <c r="AG505" s="17"/>
      <c r="AH505" s="17"/>
      <c r="AI505" s="17"/>
      <c r="AJ505" s="17"/>
      <c r="AK505" s="17"/>
    </row>
    <row r="506">
      <c r="C506" s="17"/>
      <c r="D506" s="17"/>
      <c r="E506" s="17"/>
      <c r="F506" s="17"/>
      <c r="G506" s="17"/>
      <c r="H506" s="17"/>
      <c r="I506" s="17"/>
      <c r="Q506" s="17"/>
      <c r="R506" s="17"/>
      <c r="S506" s="17"/>
      <c r="T506" s="17"/>
      <c r="U506" s="17"/>
      <c r="V506" s="17"/>
      <c r="W506" s="17"/>
      <c r="AE506" s="17"/>
      <c r="AF506" s="17"/>
      <c r="AG506" s="17"/>
      <c r="AH506" s="17"/>
      <c r="AI506" s="17"/>
      <c r="AJ506" s="17"/>
      <c r="AK506" s="17"/>
    </row>
    <row r="507">
      <c r="C507" s="17"/>
      <c r="D507" s="17"/>
      <c r="E507" s="17"/>
      <c r="F507" s="17"/>
      <c r="G507" s="17"/>
      <c r="H507" s="17"/>
      <c r="I507" s="17"/>
      <c r="Q507" s="17"/>
      <c r="R507" s="17"/>
      <c r="S507" s="17"/>
      <c r="T507" s="17"/>
      <c r="U507" s="17"/>
      <c r="V507" s="17"/>
      <c r="W507" s="17"/>
      <c r="AE507" s="17"/>
      <c r="AF507" s="17"/>
      <c r="AG507" s="17"/>
      <c r="AH507" s="17"/>
      <c r="AI507" s="17"/>
      <c r="AJ507" s="17"/>
      <c r="AK507" s="17"/>
    </row>
    <row r="508">
      <c r="C508" s="17"/>
      <c r="D508" s="17"/>
      <c r="E508" s="17"/>
      <c r="F508" s="17"/>
      <c r="G508" s="17"/>
      <c r="H508" s="17"/>
      <c r="I508" s="17"/>
      <c r="Q508" s="17"/>
      <c r="R508" s="17"/>
      <c r="S508" s="17"/>
      <c r="T508" s="17"/>
      <c r="U508" s="17"/>
      <c r="V508" s="17"/>
      <c r="W508" s="17"/>
      <c r="AE508" s="17"/>
      <c r="AF508" s="17"/>
      <c r="AG508" s="17"/>
      <c r="AH508" s="17"/>
      <c r="AI508" s="17"/>
      <c r="AJ508" s="17"/>
      <c r="AK508" s="17"/>
    </row>
    <row r="509">
      <c r="C509" s="17"/>
      <c r="D509" s="17"/>
      <c r="E509" s="17"/>
      <c r="F509" s="17"/>
      <c r="G509" s="17"/>
      <c r="H509" s="17"/>
      <c r="I509" s="17"/>
      <c r="Q509" s="17"/>
      <c r="R509" s="17"/>
      <c r="S509" s="17"/>
      <c r="T509" s="17"/>
      <c r="U509" s="17"/>
      <c r="V509" s="17"/>
      <c r="W509" s="17"/>
      <c r="AE509" s="17"/>
      <c r="AF509" s="17"/>
      <c r="AG509" s="17"/>
      <c r="AH509" s="17"/>
      <c r="AI509" s="17"/>
      <c r="AJ509" s="17"/>
      <c r="AK509" s="17"/>
    </row>
    <row r="510">
      <c r="C510" s="17"/>
      <c r="D510" s="17"/>
      <c r="E510" s="17"/>
      <c r="F510" s="17"/>
      <c r="G510" s="17"/>
      <c r="H510" s="17"/>
      <c r="I510" s="17"/>
      <c r="Q510" s="17"/>
      <c r="R510" s="17"/>
      <c r="S510" s="17"/>
      <c r="T510" s="17"/>
      <c r="U510" s="17"/>
      <c r="V510" s="17"/>
      <c r="W510" s="17"/>
      <c r="AE510" s="17"/>
      <c r="AF510" s="17"/>
      <c r="AG510" s="17"/>
      <c r="AH510" s="17"/>
      <c r="AI510" s="17"/>
      <c r="AJ510" s="17"/>
      <c r="AK510" s="17"/>
    </row>
    <row r="511">
      <c r="C511" s="17"/>
      <c r="D511" s="17"/>
      <c r="E511" s="17"/>
      <c r="F511" s="17"/>
      <c r="G511" s="17"/>
      <c r="H511" s="17"/>
      <c r="I511" s="17"/>
      <c r="Q511" s="17"/>
      <c r="R511" s="17"/>
      <c r="S511" s="17"/>
      <c r="T511" s="17"/>
      <c r="U511" s="17"/>
      <c r="V511" s="17"/>
      <c r="W511" s="17"/>
      <c r="AE511" s="17"/>
      <c r="AF511" s="17"/>
      <c r="AG511" s="17"/>
      <c r="AH511" s="17"/>
      <c r="AI511" s="17"/>
      <c r="AJ511" s="17"/>
      <c r="AK511" s="17"/>
    </row>
    <row r="512">
      <c r="C512" s="17"/>
      <c r="D512" s="17"/>
      <c r="E512" s="17"/>
      <c r="F512" s="17"/>
      <c r="G512" s="17"/>
      <c r="H512" s="17"/>
      <c r="I512" s="17"/>
      <c r="Q512" s="17"/>
      <c r="R512" s="17"/>
      <c r="S512" s="17"/>
      <c r="T512" s="17"/>
      <c r="U512" s="17"/>
      <c r="V512" s="17"/>
      <c r="W512" s="17"/>
      <c r="AE512" s="17"/>
      <c r="AF512" s="17"/>
      <c r="AG512" s="17"/>
      <c r="AH512" s="17"/>
      <c r="AI512" s="17"/>
      <c r="AJ512" s="17"/>
      <c r="AK512" s="17"/>
    </row>
    <row r="513">
      <c r="C513" s="17"/>
      <c r="D513" s="17"/>
      <c r="E513" s="17"/>
      <c r="F513" s="17"/>
      <c r="G513" s="17"/>
      <c r="H513" s="17"/>
      <c r="I513" s="17"/>
      <c r="Q513" s="17"/>
      <c r="R513" s="17"/>
      <c r="S513" s="17"/>
      <c r="T513" s="17"/>
      <c r="U513" s="17"/>
      <c r="V513" s="17"/>
      <c r="W513" s="17"/>
      <c r="AE513" s="17"/>
      <c r="AF513" s="17"/>
      <c r="AG513" s="17"/>
      <c r="AH513" s="17"/>
      <c r="AI513" s="17"/>
      <c r="AJ513" s="17"/>
      <c r="AK513" s="17"/>
    </row>
    <row r="514">
      <c r="C514" s="17"/>
      <c r="D514" s="17"/>
      <c r="E514" s="17"/>
      <c r="F514" s="17"/>
      <c r="G514" s="17"/>
      <c r="H514" s="17"/>
      <c r="I514" s="17"/>
      <c r="Q514" s="17"/>
      <c r="R514" s="17"/>
      <c r="S514" s="17"/>
      <c r="T514" s="17"/>
      <c r="U514" s="17"/>
      <c r="V514" s="17"/>
      <c r="W514" s="17"/>
      <c r="AE514" s="17"/>
      <c r="AF514" s="17"/>
      <c r="AG514" s="17"/>
      <c r="AH514" s="17"/>
      <c r="AI514" s="17"/>
      <c r="AJ514" s="17"/>
      <c r="AK514" s="17"/>
    </row>
    <row r="515">
      <c r="C515" s="17"/>
      <c r="D515" s="17"/>
      <c r="E515" s="17"/>
      <c r="F515" s="17"/>
      <c r="G515" s="17"/>
      <c r="H515" s="17"/>
      <c r="I515" s="17"/>
      <c r="Q515" s="17"/>
      <c r="R515" s="17"/>
      <c r="S515" s="17"/>
      <c r="T515" s="17"/>
      <c r="U515" s="17"/>
      <c r="V515" s="17"/>
      <c r="W515" s="17"/>
      <c r="AE515" s="17"/>
      <c r="AF515" s="17"/>
      <c r="AG515" s="17"/>
      <c r="AH515" s="17"/>
      <c r="AI515" s="17"/>
      <c r="AJ515" s="17"/>
      <c r="AK515" s="17"/>
    </row>
    <row r="516">
      <c r="C516" s="17"/>
      <c r="D516" s="17"/>
      <c r="E516" s="17"/>
      <c r="F516" s="17"/>
      <c r="G516" s="17"/>
      <c r="H516" s="17"/>
      <c r="I516" s="17"/>
      <c r="Q516" s="17"/>
      <c r="R516" s="17"/>
      <c r="S516" s="17"/>
      <c r="T516" s="17"/>
      <c r="U516" s="17"/>
      <c r="V516" s="17"/>
      <c r="W516" s="17"/>
      <c r="AE516" s="17"/>
      <c r="AF516" s="17"/>
      <c r="AG516" s="17"/>
      <c r="AH516" s="17"/>
      <c r="AI516" s="17"/>
      <c r="AJ516" s="17"/>
      <c r="AK516" s="17"/>
    </row>
    <row r="517">
      <c r="C517" s="17"/>
      <c r="D517" s="17"/>
      <c r="E517" s="17"/>
      <c r="F517" s="17"/>
      <c r="G517" s="17"/>
      <c r="H517" s="17"/>
      <c r="I517" s="17"/>
      <c r="Q517" s="17"/>
      <c r="R517" s="17"/>
      <c r="S517" s="17"/>
      <c r="T517" s="17"/>
      <c r="U517" s="17"/>
      <c r="V517" s="17"/>
      <c r="W517" s="17"/>
      <c r="AE517" s="17"/>
      <c r="AF517" s="17"/>
      <c r="AG517" s="17"/>
      <c r="AH517" s="17"/>
      <c r="AI517" s="17"/>
      <c r="AJ517" s="17"/>
      <c r="AK517" s="17"/>
    </row>
    <row r="518">
      <c r="C518" s="17"/>
      <c r="D518" s="17"/>
      <c r="E518" s="17"/>
      <c r="F518" s="17"/>
      <c r="G518" s="17"/>
      <c r="H518" s="17"/>
      <c r="I518" s="17"/>
      <c r="Q518" s="17"/>
      <c r="R518" s="17"/>
      <c r="S518" s="17"/>
      <c r="T518" s="17"/>
      <c r="U518" s="17"/>
      <c r="V518" s="17"/>
      <c r="W518" s="17"/>
      <c r="AE518" s="17"/>
      <c r="AF518" s="17"/>
      <c r="AG518" s="17"/>
      <c r="AH518" s="17"/>
      <c r="AI518" s="17"/>
      <c r="AJ518" s="17"/>
      <c r="AK518" s="17"/>
    </row>
    <row r="519">
      <c r="C519" s="17"/>
      <c r="D519" s="17"/>
      <c r="E519" s="17"/>
      <c r="F519" s="17"/>
      <c r="G519" s="17"/>
      <c r="H519" s="17"/>
      <c r="I519" s="17"/>
      <c r="Q519" s="17"/>
      <c r="R519" s="17"/>
      <c r="S519" s="17"/>
      <c r="T519" s="17"/>
      <c r="U519" s="17"/>
      <c r="V519" s="17"/>
      <c r="W519" s="17"/>
      <c r="AE519" s="17"/>
      <c r="AF519" s="17"/>
      <c r="AG519" s="17"/>
      <c r="AH519" s="17"/>
      <c r="AI519" s="17"/>
      <c r="AJ519" s="17"/>
      <c r="AK519" s="17"/>
    </row>
    <row r="520">
      <c r="C520" s="17"/>
      <c r="D520" s="17"/>
      <c r="E520" s="17"/>
      <c r="F520" s="17"/>
      <c r="G520" s="17"/>
      <c r="H520" s="17"/>
      <c r="I520" s="17"/>
      <c r="Q520" s="17"/>
      <c r="R520" s="17"/>
      <c r="S520" s="17"/>
      <c r="T520" s="17"/>
      <c r="U520" s="17"/>
      <c r="V520" s="17"/>
      <c r="W520" s="17"/>
      <c r="AE520" s="17"/>
      <c r="AF520" s="17"/>
      <c r="AG520" s="17"/>
      <c r="AH520" s="17"/>
      <c r="AI520" s="17"/>
      <c r="AJ520" s="17"/>
      <c r="AK520" s="17"/>
    </row>
    <row r="521">
      <c r="C521" s="17"/>
      <c r="D521" s="17"/>
      <c r="E521" s="17"/>
      <c r="F521" s="17"/>
      <c r="G521" s="17"/>
      <c r="H521" s="17"/>
      <c r="I521" s="17"/>
      <c r="Q521" s="17"/>
      <c r="R521" s="17"/>
      <c r="S521" s="17"/>
      <c r="T521" s="17"/>
      <c r="U521" s="17"/>
      <c r="V521" s="17"/>
      <c r="W521" s="17"/>
      <c r="AE521" s="17"/>
      <c r="AF521" s="17"/>
      <c r="AG521" s="17"/>
      <c r="AH521" s="17"/>
      <c r="AI521" s="17"/>
      <c r="AJ521" s="17"/>
      <c r="AK521" s="17"/>
    </row>
    <row r="522">
      <c r="C522" s="17"/>
      <c r="D522" s="17"/>
      <c r="E522" s="17"/>
      <c r="F522" s="17"/>
      <c r="G522" s="17"/>
      <c r="H522" s="17"/>
      <c r="I522" s="17"/>
      <c r="Q522" s="17"/>
      <c r="R522" s="17"/>
      <c r="S522" s="17"/>
      <c r="T522" s="17"/>
      <c r="U522" s="17"/>
      <c r="V522" s="17"/>
      <c r="W522" s="17"/>
      <c r="AE522" s="17"/>
      <c r="AF522" s="17"/>
      <c r="AG522" s="17"/>
      <c r="AH522" s="17"/>
      <c r="AI522" s="17"/>
      <c r="AJ522" s="17"/>
      <c r="AK522" s="17"/>
    </row>
    <row r="523">
      <c r="C523" s="17"/>
      <c r="D523" s="17"/>
      <c r="E523" s="17"/>
      <c r="F523" s="17"/>
      <c r="G523" s="17"/>
      <c r="H523" s="17"/>
      <c r="I523" s="17"/>
      <c r="Q523" s="17"/>
      <c r="R523" s="17"/>
      <c r="S523" s="17"/>
      <c r="T523" s="17"/>
      <c r="U523" s="17"/>
      <c r="V523" s="17"/>
      <c r="W523" s="17"/>
      <c r="AE523" s="17"/>
      <c r="AF523" s="17"/>
      <c r="AG523" s="17"/>
      <c r="AH523" s="17"/>
      <c r="AI523" s="17"/>
      <c r="AJ523" s="17"/>
      <c r="AK523" s="17"/>
    </row>
    <row r="524">
      <c r="C524" s="17"/>
      <c r="D524" s="17"/>
      <c r="E524" s="17"/>
      <c r="F524" s="17"/>
      <c r="G524" s="17"/>
      <c r="H524" s="17"/>
      <c r="I524" s="17"/>
      <c r="Q524" s="17"/>
      <c r="R524" s="17"/>
      <c r="S524" s="17"/>
      <c r="T524" s="17"/>
      <c r="U524" s="17"/>
      <c r="V524" s="17"/>
      <c r="W524" s="17"/>
      <c r="AE524" s="17"/>
      <c r="AF524" s="17"/>
      <c r="AG524" s="17"/>
      <c r="AH524" s="17"/>
      <c r="AI524" s="17"/>
      <c r="AJ524" s="17"/>
      <c r="AK524" s="17"/>
    </row>
    <row r="525">
      <c r="C525" s="17"/>
      <c r="D525" s="17"/>
      <c r="E525" s="17"/>
      <c r="F525" s="17"/>
      <c r="G525" s="17"/>
      <c r="H525" s="17"/>
      <c r="I525" s="17"/>
      <c r="Q525" s="17"/>
      <c r="R525" s="17"/>
      <c r="S525" s="17"/>
      <c r="T525" s="17"/>
      <c r="U525" s="17"/>
      <c r="V525" s="17"/>
      <c r="W525" s="17"/>
      <c r="AE525" s="17"/>
      <c r="AF525" s="17"/>
      <c r="AG525" s="17"/>
      <c r="AH525" s="17"/>
      <c r="AI525" s="17"/>
      <c r="AJ525" s="17"/>
      <c r="AK525" s="17"/>
    </row>
    <row r="526">
      <c r="C526" s="17"/>
      <c r="D526" s="17"/>
      <c r="E526" s="17"/>
      <c r="F526" s="17"/>
      <c r="G526" s="17"/>
      <c r="H526" s="17"/>
      <c r="I526" s="17"/>
      <c r="Q526" s="17"/>
      <c r="R526" s="17"/>
      <c r="S526" s="17"/>
      <c r="T526" s="17"/>
      <c r="U526" s="17"/>
      <c r="V526" s="17"/>
      <c r="W526" s="17"/>
      <c r="AE526" s="17"/>
      <c r="AF526" s="17"/>
      <c r="AG526" s="17"/>
      <c r="AH526" s="17"/>
      <c r="AI526" s="17"/>
      <c r="AJ526" s="17"/>
      <c r="AK526" s="17"/>
    </row>
    <row r="527">
      <c r="C527" s="17"/>
      <c r="D527" s="17"/>
      <c r="E527" s="17"/>
      <c r="F527" s="17"/>
      <c r="G527" s="17"/>
      <c r="H527" s="17"/>
      <c r="I527" s="17"/>
      <c r="Q527" s="17"/>
      <c r="R527" s="17"/>
      <c r="S527" s="17"/>
      <c r="T527" s="17"/>
      <c r="U527" s="17"/>
      <c r="V527" s="17"/>
      <c r="W527" s="17"/>
      <c r="AE527" s="17"/>
      <c r="AF527" s="17"/>
      <c r="AG527" s="17"/>
      <c r="AH527" s="17"/>
      <c r="AI527" s="17"/>
      <c r="AJ527" s="17"/>
      <c r="AK527" s="17"/>
    </row>
    <row r="528">
      <c r="C528" s="17"/>
      <c r="D528" s="17"/>
      <c r="E528" s="17"/>
      <c r="F528" s="17"/>
      <c r="G528" s="17"/>
      <c r="H528" s="17"/>
      <c r="I528" s="17"/>
      <c r="Q528" s="17"/>
      <c r="R528" s="17"/>
      <c r="S528" s="17"/>
      <c r="T528" s="17"/>
      <c r="U528" s="17"/>
      <c r="V528" s="17"/>
      <c r="W528" s="17"/>
      <c r="AE528" s="17"/>
      <c r="AF528" s="17"/>
      <c r="AG528" s="17"/>
      <c r="AH528" s="17"/>
      <c r="AI528" s="17"/>
      <c r="AJ528" s="17"/>
      <c r="AK528" s="17"/>
    </row>
    <row r="529">
      <c r="C529" s="17"/>
      <c r="D529" s="17"/>
      <c r="E529" s="17"/>
      <c r="F529" s="17"/>
      <c r="G529" s="17"/>
      <c r="H529" s="17"/>
      <c r="I529" s="17"/>
      <c r="Q529" s="17"/>
      <c r="R529" s="17"/>
      <c r="S529" s="17"/>
      <c r="T529" s="17"/>
      <c r="U529" s="17"/>
      <c r="V529" s="17"/>
      <c r="W529" s="17"/>
      <c r="AE529" s="17"/>
      <c r="AF529" s="17"/>
      <c r="AG529" s="17"/>
      <c r="AH529" s="17"/>
      <c r="AI529" s="17"/>
      <c r="AJ529" s="17"/>
      <c r="AK529" s="17"/>
    </row>
    <row r="530">
      <c r="C530" s="17"/>
      <c r="D530" s="17"/>
      <c r="E530" s="17"/>
      <c r="F530" s="17"/>
      <c r="G530" s="17"/>
      <c r="H530" s="17"/>
      <c r="I530" s="17"/>
      <c r="Q530" s="17"/>
      <c r="R530" s="17"/>
      <c r="S530" s="17"/>
      <c r="T530" s="17"/>
      <c r="U530" s="17"/>
      <c r="V530" s="17"/>
      <c r="W530" s="17"/>
      <c r="AE530" s="17"/>
      <c r="AF530" s="17"/>
      <c r="AG530" s="17"/>
      <c r="AH530" s="17"/>
      <c r="AI530" s="17"/>
      <c r="AJ530" s="17"/>
      <c r="AK530" s="17"/>
    </row>
    <row r="531">
      <c r="C531" s="17"/>
      <c r="D531" s="17"/>
      <c r="E531" s="17"/>
      <c r="F531" s="17"/>
      <c r="G531" s="17"/>
      <c r="H531" s="17"/>
      <c r="I531" s="17"/>
      <c r="Q531" s="17"/>
      <c r="R531" s="17"/>
      <c r="S531" s="17"/>
      <c r="T531" s="17"/>
      <c r="U531" s="17"/>
      <c r="V531" s="17"/>
      <c r="W531" s="17"/>
      <c r="AE531" s="17"/>
      <c r="AF531" s="17"/>
      <c r="AG531" s="17"/>
      <c r="AH531" s="17"/>
      <c r="AI531" s="17"/>
      <c r="AJ531" s="17"/>
      <c r="AK531" s="17"/>
    </row>
    <row r="532">
      <c r="C532" s="17"/>
      <c r="D532" s="17"/>
      <c r="E532" s="17"/>
      <c r="F532" s="17"/>
      <c r="G532" s="17"/>
      <c r="H532" s="17"/>
      <c r="I532" s="17"/>
      <c r="Q532" s="17"/>
      <c r="R532" s="17"/>
      <c r="S532" s="17"/>
      <c r="T532" s="17"/>
      <c r="U532" s="17"/>
      <c r="V532" s="17"/>
      <c r="W532" s="17"/>
      <c r="AE532" s="17"/>
      <c r="AF532" s="17"/>
      <c r="AG532" s="17"/>
      <c r="AH532" s="17"/>
      <c r="AI532" s="17"/>
      <c r="AJ532" s="17"/>
      <c r="AK532" s="17"/>
    </row>
    <row r="533">
      <c r="C533" s="17"/>
      <c r="D533" s="17"/>
      <c r="E533" s="17"/>
      <c r="F533" s="17"/>
      <c r="G533" s="17"/>
      <c r="H533" s="17"/>
      <c r="I533" s="17"/>
      <c r="Q533" s="17"/>
      <c r="R533" s="17"/>
      <c r="S533" s="17"/>
      <c r="T533" s="17"/>
      <c r="U533" s="17"/>
      <c r="V533" s="17"/>
      <c r="W533" s="17"/>
      <c r="AE533" s="17"/>
      <c r="AF533" s="17"/>
      <c r="AG533" s="17"/>
      <c r="AH533" s="17"/>
      <c r="AI533" s="17"/>
      <c r="AJ533" s="17"/>
      <c r="AK533" s="17"/>
    </row>
    <row r="534">
      <c r="C534" s="17"/>
      <c r="D534" s="17"/>
      <c r="E534" s="17"/>
      <c r="F534" s="17"/>
      <c r="G534" s="17"/>
      <c r="H534" s="17"/>
      <c r="I534" s="17"/>
      <c r="Q534" s="17"/>
      <c r="R534" s="17"/>
      <c r="S534" s="17"/>
      <c r="T534" s="17"/>
      <c r="U534" s="17"/>
      <c r="V534" s="17"/>
      <c r="W534" s="17"/>
      <c r="AE534" s="17"/>
      <c r="AF534" s="17"/>
      <c r="AG534" s="17"/>
      <c r="AH534" s="17"/>
      <c r="AI534" s="17"/>
      <c r="AJ534" s="17"/>
      <c r="AK534" s="17"/>
    </row>
    <row r="535">
      <c r="C535" s="17"/>
      <c r="D535" s="17"/>
      <c r="E535" s="17"/>
      <c r="F535" s="17"/>
      <c r="G535" s="17"/>
      <c r="H535" s="17"/>
      <c r="I535" s="17"/>
      <c r="Q535" s="17"/>
      <c r="R535" s="17"/>
      <c r="S535" s="17"/>
      <c r="T535" s="17"/>
      <c r="U535" s="17"/>
      <c r="V535" s="17"/>
      <c r="W535" s="17"/>
      <c r="AE535" s="17"/>
      <c r="AF535" s="17"/>
      <c r="AG535" s="17"/>
      <c r="AH535" s="17"/>
      <c r="AI535" s="17"/>
      <c r="AJ535" s="17"/>
      <c r="AK535" s="17"/>
    </row>
    <row r="536">
      <c r="C536" s="17"/>
      <c r="D536" s="17"/>
      <c r="E536" s="17"/>
      <c r="F536" s="17"/>
      <c r="G536" s="17"/>
      <c r="H536" s="17"/>
      <c r="I536" s="17"/>
      <c r="Q536" s="17"/>
      <c r="R536" s="17"/>
      <c r="S536" s="17"/>
      <c r="T536" s="17"/>
      <c r="U536" s="17"/>
      <c r="V536" s="17"/>
      <c r="W536" s="17"/>
      <c r="AE536" s="17"/>
      <c r="AF536" s="17"/>
      <c r="AG536" s="17"/>
      <c r="AH536" s="17"/>
      <c r="AI536" s="17"/>
      <c r="AJ536" s="17"/>
      <c r="AK536" s="17"/>
    </row>
    <row r="537">
      <c r="C537" s="17"/>
      <c r="D537" s="17"/>
      <c r="E537" s="17"/>
      <c r="F537" s="17"/>
      <c r="G537" s="17"/>
      <c r="H537" s="17"/>
      <c r="I537" s="17"/>
      <c r="Q537" s="17"/>
      <c r="R537" s="17"/>
      <c r="S537" s="17"/>
      <c r="T537" s="17"/>
      <c r="U537" s="17"/>
      <c r="V537" s="17"/>
      <c r="W537" s="17"/>
      <c r="AE537" s="17"/>
      <c r="AF537" s="17"/>
      <c r="AG537" s="17"/>
      <c r="AH537" s="17"/>
      <c r="AI537" s="17"/>
      <c r="AJ537" s="17"/>
      <c r="AK537" s="17"/>
    </row>
    <row r="538">
      <c r="C538" s="17"/>
      <c r="D538" s="17"/>
      <c r="E538" s="17"/>
      <c r="F538" s="17"/>
      <c r="G538" s="17"/>
      <c r="H538" s="17"/>
      <c r="I538" s="17"/>
      <c r="Q538" s="17"/>
      <c r="R538" s="17"/>
      <c r="S538" s="17"/>
      <c r="T538" s="17"/>
      <c r="U538" s="17"/>
      <c r="V538" s="17"/>
      <c r="W538" s="17"/>
      <c r="AE538" s="17"/>
      <c r="AF538" s="17"/>
      <c r="AG538" s="17"/>
      <c r="AH538" s="17"/>
      <c r="AI538" s="17"/>
      <c r="AJ538" s="17"/>
      <c r="AK538" s="17"/>
    </row>
    <row r="539">
      <c r="C539" s="17"/>
      <c r="D539" s="17"/>
      <c r="E539" s="17"/>
      <c r="F539" s="17"/>
      <c r="G539" s="17"/>
      <c r="H539" s="17"/>
      <c r="I539" s="17"/>
      <c r="Q539" s="17"/>
      <c r="R539" s="17"/>
      <c r="S539" s="17"/>
      <c r="T539" s="17"/>
      <c r="U539" s="17"/>
      <c r="V539" s="17"/>
      <c r="W539" s="17"/>
      <c r="AE539" s="17"/>
      <c r="AF539" s="17"/>
      <c r="AG539" s="17"/>
      <c r="AH539" s="17"/>
      <c r="AI539" s="17"/>
      <c r="AJ539" s="17"/>
      <c r="AK539" s="17"/>
    </row>
    <row r="540">
      <c r="C540" s="17"/>
      <c r="D540" s="17"/>
      <c r="E540" s="17"/>
      <c r="F540" s="17"/>
      <c r="G540" s="17"/>
      <c r="H540" s="17"/>
      <c r="I540" s="17"/>
      <c r="Q540" s="17"/>
      <c r="R540" s="17"/>
      <c r="S540" s="17"/>
      <c r="T540" s="17"/>
      <c r="U540" s="17"/>
      <c r="V540" s="17"/>
      <c r="W540" s="17"/>
      <c r="AE540" s="17"/>
      <c r="AF540" s="17"/>
      <c r="AG540" s="17"/>
      <c r="AH540" s="17"/>
      <c r="AI540" s="17"/>
      <c r="AJ540" s="17"/>
      <c r="AK540" s="17"/>
    </row>
    <row r="541">
      <c r="C541" s="17"/>
      <c r="D541" s="17"/>
      <c r="E541" s="17"/>
      <c r="F541" s="17"/>
      <c r="G541" s="17"/>
      <c r="H541" s="17"/>
      <c r="I541" s="17"/>
      <c r="Q541" s="17"/>
      <c r="R541" s="17"/>
      <c r="S541" s="17"/>
      <c r="T541" s="17"/>
      <c r="U541" s="17"/>
      <c r="V541" s="17"/>
      <c r="W541" s="17"/>
      <c r="AE541" s="17"/>
      <c r="AF541" s="17"/>
      <c r="AG541" s="17"/>
      <c r="AH541" s="17"/>
      <c r="AI541" s="17"/>
      <c r="AJ541" s="17"/>
      <c r="AK541" s="17"/>
    </row>
    <row r="542">
      <c r="C542" s="17"/>
      <c r="D542" s="17"/>
      <c r="E542" s="17"/>
      <c r="F542" s="17"/>
      <c r="G542" s="17"/>
      <c r="H542" s="17"/>
      <c r="I542" s="17"/>
      <c r="Q542" s="17"/>
      <c r="R542" s="17"/>
      <c r="S542" s="17"/>
      <c r="T542" s="17"/>
      <c r="U542" s="17"/>
      <c r="V542" s="17"/>
      <c r="W542" s="17"/>
      <c r="AE542" s="17"/>
      <c r="AF542" s="17"/>
      <c r="AG542" s="17"/>
      <c r="AH542" s="17"/>
      <c r="AI542" s="17"/>
      <c r="AJ542" s="17"/>
      <c r="AK542" s="17"/>
    </row>
    <row r="543">
      <c r="C543" s="17"/>
      <c r="D543" s="17"/>
      <c r="E543" s="17"/>
      <c r="F543" s="17"/>
      <c r="G543" s="17"/>
      <c r="H543" s="17"/>
      <c r="I543" s="17"/>
      <c r="Q543" s="17"/>
      <c r="R543" s="17"/>
      <c r="S543" s="17"/>
      <c r="T543" s="17"/>
      <c r="U543" s="17"/>
      <c r="V543" s="17"/>
      <c r="W543" s="17"/>
      <c r="AE543" s="17"/>
      <c r="AF543" s="17"/>
      <c r="AG543" s="17"/>
      <c r="AH543" s="17"/>
      <c r="AI543" s="17"/>
      <c r="AJ543" s="17"/>
      <c r="AK543" s="17"/>
    </row>
    <row r="544">
      <c r="C544" s="17"/>
      <c r="D544" s="17"/>
      <c r="E544" s="17"/>
      <c r="F544" s="17"/>
      <c r="G544" s="17"/>
      <c r="H544" s="17"/>
      <c r="I544" s="17"/>
      <c r="Q544" s="17"/>
      <c r="R544" s="17"/>
      <c r="S544" s="17"/>
      <c r="T544" s="17"/>
      <c r="U544" s="17"/>
      <c r="V544" s="17"/>
      <c r="W544" s="17"/>
      <c r="AE544" s="17"/>
      <c r="AF544" s="17"/>
      <c r="AG544" s="17"/>
      <c r="AH544" s="17"/>
      <c r="AI544" s="17"/>
      <c r="AJ544" s="17"/>
      <c r="AK544" s="17"/>
    </row>
    <row r="545">
      <c r="C545" s="17"/>
      <c r="D545" s="17"/>
      <c r="E545" s="17"/>
      <c r="F545" s="17"/>
      <c r="G545" s="17"/>
      <c r="H545" s="17"/>
      <c r="I545" s="17"/>
      <c r="Q545" s="17"/>
      <c r="R545" s="17"/>
      <c r="S545" s="17"/>
      <c r="T545" s="17"/>
      <c r="U545" s="17"/>
      <c r="V545" s="17"/>
      <c r="W545" s="17"/>
      <c r="AE545" s="17"/>
      <c r="AF545" s="17"/>
      <c r="AG545" s="17"/>
      <c r="AH545" s="17"/>
      <c r="AI545" s="17"/>
      <c r="AJ545" s="17"/>
      <c r="AK545" s="17"/>
    </row>
    <row r="546">
      <c r="C546" s="17"/>
      <c r="D546" s="17"/>
      <c r="E546" s="17"/>
      <c r="F546" s="17"/>
      <c r="G546" s="17"/>
      <c r="H546" s="17"/>
      <c r="I546" s="17"/>
      <c r="Q546" s="17"/>
      <c r="R546" s="17"/>
      <c r="S546" s="17"/>
      <c r="T546" s="17"/>
      <c r="U546" s="17"/>
      <c r="V546" s="17"/>
      <c r="W546" s="17"/>
      <c r="AE546" s="17"/>
      <c r="AF546" s="17"/>
      <c r="AG546" s="17"/>
      <c r="AH546" s="17"/>
      <c r="AI546" s="17"/>
      <c r="AJ546" s="17"/>
      <c r="AK546" s="17"/>
    </row>
    <row r="547">
      <c r="C547" s="17"/>
      <c r="D547" s="17"/>
      <c r="E547" s="17"/>
      <c r="F547" s="17"/>
      <c r="G547" s="17"/>
      <c r="H547" s="17"/>
      <c r="I547" s="17"/>
      <c r="Q547" s="17"/>
      <c r="R547" s="17"/>
      <c r="S547" s="17"/>
      <c r="T547" s="17"/>
      <c r="U547" s="17"/>
      <c r="V547" s="17"/>
      <c r="W547" s="17"/>
      <c r="AE547" s="17"/>
      <c r="AF547" s="17"/>
      <c r="AG547" s="17"/>
      <c r="AH547" s="17"/>
      <c r="AI547" s="17"/>
      <c r="AJ547" s="17"/>
      <c r="AK547" s="17"/>
    </row>
    <row r="548">
      <c r="C548" s="17"/>
      <c r="D548" s="17"/>
      <c r="E548" s="17"/>
      <c r="F548" s="17"/>
      <c r="G548" s="17"/>
      <c r="H548" s="17"/>
      <c r="I548" s="17"/>
      <c r="Q548" s="17"/>
      <c r="R548" s="17"/>
      <c r="S548" s="17"/>
      <c r="T548" s="17"/>
      <c r="U548" s="17"/>
      <c r="V548" s="17"/>
      <c r="W548" s="17"/>
      <c r="AE548" s="17"/>
      <c r="AF548" s="17"/>
      <c r="AG548" s="17"/>
      <c r="AH548" s="17"/>
      <c r="AI548" s="17"/>
      <c r="AJ548" s="17"/>
      <c r="AK548" s="17"/>
    </row>
    <row r="549">
      <c r="C549" s="17"/>
      <c r="D549" s="17"/>
      <c r="E549" s="17"/>
      <c r="F549" s="17"/>
      <c r="G549" s="17"/>
      <c r="H549" s="17"/>
      <c r="I549" s="17"/>
      <c r="Q549" s="17"/>
      <c r="R549" s="17"/>
      <c r="S549" s="17"/>
      <c r="T549" s="17"/>
      <c r="U549" s="17"/>
      <c r="V549" s="17"/>
      <c r="W549" s="17"/>
      <c r="AE549" s="17"/>
      <c r="AF549" s="17"/>
      <c r="AG549" s="17"/>
      <c r="AH549" s="17"/>
      <c r="AI549" s="17"/>
      <c r="AJ549" s="17"/>
      <c r="AK549" s="17"/>
    </row>
    <row r="550">
      <c r="C550" s="17"/>
      <c r="D550" s="17"/>
      <c r="E550" s="17"/>
      <c r="F550" s="17"/>
      <c r="G550" s="17"/>
      <c r="H550" s="17"/>
      <c r="I550" s="17"/>
      <c r="Q550" s="17"/>
      <c r="R550" s="17"/>
      <c r="S550" s="17"/>
      <c r="T550" s="17"/>
      <c r="U550" s="17"/>
      <c r="V550" s="17"/>
      <c r="W550" s="17"/>
      <c r="AE550" s="17"/>
      <c r="AF550" s="17"/>
      <c r="AG550" s="17"/>
      <c r="AH550" s="17"/>
      <c r="AI550" s="17"/>
      <c r="AJ550" s="17"/>
      <c r="AK550" s="17"/>
    </row>
    <row r="551">
      <c r="C551" s="17"/>
      <c r="D551" s="17"/>
      <c r="E551" s="17"/>
      <c r="F551" s="17"/>
      <c r="G551" s="17"/>
      <c r="H551" s="17"/>
      <c r="I551" s="17"/>
      <c r="Q551" s="17"/>
      <c r="R551" s="17"/>
      <c r="S551" s="17"/>
      <c r="T551" s="17"/>
      <c r="U551" s="17"/>
      <c r="V551" s="17"/>
      <c r="W551" s="17"/>
      <c r="AE551" s="17"/>
      <c r="AF551" s="17"/>
      <c r="AG551" s="17"/>
      <c r="AH551" s="17"/>
      <c r="AI551" s="17"/>
      <c r="AJ551" s="17"/>
      <c r="AK551" s="17"/>
    </row>
    <row r="552">
      <c r="C552" s="17"/>
      <c r="D552" s="17"/>
      <c r="E552" s="17"/>
      <c r="F552" s="17"/>
      <c r="G552" s="17"/>
      <c r="H552" s="17"/>
      <c r="I552" s="17"/>
      <c r="Q552" s="17"/>
      <c r="R552" s="17"/>
      <c r="S552" s="17"/>
      <c r="T552" s="17"/>
      <c r="U552" s="17"/>
      <c r="V552" s="17"/>
      <c r="W552" s="17"/>
      <c r="AE552" s="17"/>
      <c r="AF552" s="17"/>
      <c r="AG552" s="17"/>
      <c r="AH552" s="17"/>
      <c r="AI552" s="17"/>
      <c r="AJ552" s="17"/>
      <c r="AK552" s="17"/>
    </row>
    <row r="553">
      <c r="C553" s="17"/>
      <c r="D553" s="17"/>
      <c r="E553" s="17"/>
      <c r="F553" s="17"/>
      <c r="G553" s="17"/>
      <c r="H553" s="17"/>
      <c r="I553" s="17"/>
      <c r="Q553" s="17"/>
      <c r="R553" s="17"/>
      <c r="S553" s="17"/>
      <c r="T553" s="17"/>
      <c r="U553" s="17"/>
      <c r="V553" s="17"/>
      <c r="W553" s="17"/>
      <c r="AE553" s="17"/>
      <c r="AF553" s="17"/>
      <c r="AG553" s="17"/>
      <c r="AH553" s="17"/>
      <c r="AI553" s="17"/>
      <c r="AJ553" s="17"/>
      <c r="AK553" s="17"/>
    </row>
    <row r="554">
      <c r="C554" s="17"/>
      <c r="D554" s="17"/>
      <c r="E554" s="17"/>
      <c r="F554" s="17"/>
      <c r="G554" s="17"/>
      <c r="H554" s="17"/>
      <c r="I554" s="17"/>
      <c r="Q554" s="17"/>
      <c r="R554" s="17"/>
      <c r="S554" s="17"/>
      <c r="T554" s="17"/>
      <c r="U554" s="17"/>
      <c r="V554" s="17"/>
      <c r="W554" s="17"/>
      <c r="AE554" s="17"/>
      <c r="AF554" s="17"/>
      <c r="AG554" s="17"/>
      <c r="AH554" s="17"/>
      <c r="AI554" s="17"/>
      <c r="AJ554" s="17"/>
      <c r="AK554" s="17"/>
    </row>
    <row r="555">
      <c r="C555" s="17"/>
      <c r="D555" s="17"/>
      <c r="E555" s="17"/>
      <c r="F555" s="17"/>
      <c r="G555" s="17"/>
      <c r="H555" s="17"/>
      <c r="I555" s="17"/>
      <c r="Q555" s="17"/>
      <c r="R555" s="17"/>
      <c r="S555" s="17"/>
      <c r="T555" s="17"/>
      <c r="U555" s="17"/>
      <c r="V555" s="17"/>
      <c r="W555" s="17"/>
      <c r="AE555" s="17"/>
      <c r="AF555" s="17"/>
      <c r="AG555" s="17"/>
      <c r="AH555" s="17"/>
      <c r="AI555" s="17"/>
      <c r="AJ555" s="17"/>
      <c r="AK555" s="17"/>
    </row>
    <row r="556">
      <c r="C556" s="17"/>
      <c r="D556" s="17"/>
      <c r="E556" s="17"/>
      <c r="F556" s="17"/>
      <c r="G556" s="17"/>
      <c r="H556" s="17"/>
      <c r="I556" s="17"/>
      <c r="Q556" s="17"/>
      <c r="R556" s="17"/>
      <c r="S556" s="17"/>
      <c r="T556" s="17"/>
      <c r="U556" s="17"/>
      <c r="V556" s="17"/>
      <c r="W556" s="17"/>
      <c r="AE556" s="17"/>
      <c r="AF556" s="17"/>
      <c r="AG556" s="17"/>
      <c r="AH556" s="17"/>
      <c r="AI556" s="17"/>
      <c r="AJ556" s="17"/>
      <c r="AK556" s="17"/>
    </row>
    <row r="557">
      <c r="C557" s="17"/>
      <c r="D557" s="17"/>
      <c r="E557" s="17"/>
      <c r="F557" s="17"/>
      <c r="G557" s="17"/>
      <c r="H557" s="17"/>
      <c r="I557" s="17"/>
      <c r="Q557" s="17"/>
      <c r="R557" s="17"/>
      <c r="S557" s="17"/>
      <c r="T557" s="17"/>
      <c r="U557" s="17"/>
      <c r="V557" s="17"/>
      <c r="W557" s="17"/>
      <c r="AE557" s="17"/>
      <c r="AF557" s="17"/>
      <c r="AG557" s="17"/>
      <c r="AH557" s="17"/>
      <c r="AI557" s="17"/>
      <c r="AJ557" s="17"/>
      <c r="AK557" s="17"/>
    </row>
    <row r="558">
      <c r="C558" s="17"/>
      <c r="D558" s="17"/>
      <c r="E558" s="17"/>
      <c r="F558" s="17"/>
      <c r="G558" s="17"/>
      <c r="H558" s="17"/>
      <c r="I558" s="17"/>
      <c r="Q558" s="17"/>
      <c r="R558" s="17"/>
      <c r="S558" s="17"/>
      <c r="T558" s="17"/>
      <c r="U558" s="17"/>
      <c r="V558" s="17"/>
      <c r="W558" s="17"/>
      <c r="AE558" s="17"/>
      <c r="AF558" s="17"/>
      <c r="AG558" s="17"/>
      <c r="AH558" s="17"/>
      <c r="AI558" s="17"/>
      <c r="AJ558" s="17"/>
      <c r="AK558" s="17"/>
    </row>
    <row r="559">
      <c r="C559" s="17"/>
      <c r="D559" s="17"/>
      <c r="E559" s="17"/>
      <c r="F559" s="17"/>
      <c r="G559" s="17"/>
      <c r="H559" s="17"/>
      <c r="I559" s="17"/>
      <c r="Q559" s="17"/>
      <c r="R559" s="17"/>
      <c r="S559" s="17"/>
      <c r="T559" s="17"/>
      <c r="U559" s="17"/>
      <c r="V559" s="17"/>
      <c r="W559" s="17"/>
      <c r="AE559" s="17"/>
      <c r="AF559" s="17"/>
      <c r="AG559" s="17"/>
      <c r="AH559" s="17"/>
      <c r="AI559" s="17"/>
      <c r="AJ559" s="17"/>
      <c r="AK559" s="17"/>
    </row>
    <row r="560">
      <c r="C560" s="17"/>
      <c r="D560" s="17"/>
      <c r="E560" s="17"/>
      <c r="F560" s="17"/>
      <c r="G560" s="17"/>
      <c r="H560" s="17"/>
      <c r="I560" s="17"/>
      <c r="Q560" s="17"/>
      <c r="R560" s="17"/>
      <c r="S560" s="17"/>
      <c r="T560" s="17"/>
      <c r="U560" s="17"/>
      <c r="V560" s="17"/>
      <c r="W560" s="17"/>
      <c r="AE560" s="17"/>
      <c r="AF560" s="17"/>
      <c r="AG560" s="17"/>
      <c r="AH560" s="17"/>
      <c r="AI560" s="17"/>
      <c r="AJ560" s="17"/>
      <c r="AK560" s="17"/>
    </row>
    <row r="561">
      <c r="C561" s="17"/>
      <c r="D561" s="17"/>
      <c r="E561" s="17"/>
      <c r="F561" s="17"/>
      <c r="G561" s="17"/>
      <c r="H561" s="17"/>
      <c r="I561" s="17"/>
      <c r="Q561" s="17"/>
      <c r="R561" s="17"/>
      <c r="S561" s="17"/>
      <c r="T561" s="17"/>
      <c r="U561" s="17"/>
      <c r="V561" s="17"/>
      <c r="W561" s="17"/>
      <c r="AE561" s="17"/>
      <c r="AF561" s="17"/>
      <c r="AG561" s="17"/>
      <c r="AH561" s="17"/>
      <c r="AI561" s="17"/>
      <c r="AJ561" s="17"/>
      <c r="AK561" s="17"/>
    </row>
    <row r="562">
      <c r="C562" s="17"/>
      <c r="D562" s="17"/>
      <c r="E562" s="17"/>
      <c r="F562" s="17"/>
      <c r="G562" s="17"/>
      <c r="H562" s="17"/>
      <c r="I562" s="17"/>
      <c r="Q562" s="17"/>
      <c r="R562" s="17"/>
      <c r="S562" s="17"/>
      <c r="T562" s="17"/>
      <c r="U562" s="17"/>
      <c r="V562" s="17"/>
      <c r="W562" s="17"/>
      <c r="AE562" s="17"/>
      <c r="AF562" s="17"/>
      <c r="AG562" s="17"/>
      <c r="AH562" s="17"/>
      <c r="AI562" s="17"/>
      <c r="AJ562" s="17"/>
      <c r="AK562" s="17"/>
    </row>
    <row r="563">
      <c r="C563" s="17"/>
      <c r="D563" s="17"/>
      <c r="E563" s="17"/>
      <c r="F563" s="17"/>
      <c r="G563" s="17"/>
      <c r="H563" s="17"/>
      <c r="I563" s="17"/>
      <c r="Q563" s="17"/>
      <c r="R563" s="17"/>
      <c r="S563" s="17"/>
      <c r="T563" s="17"/>
      <c r="U563" s="17"/>
      <c r="V563" s="17"/>
      <c r="W563" s="17"/>
      <c r="AE563" s="17"/>
      <c r="AF563" s="17"/>
      <c r="AG563" s="17"/>
      <c r="AH563" s="17"/>
      <c r="AI563" s="17"/>
      <c r="AJ563" s="17"/>
      <c r="AK563" s="17"/>
    </row>
    <row r="564">
      <c r="C564" s="17"/>
      <c r="D564" s="17"/>
      <c r="E564" s="17"/>
      <c r="F564" s="17"/>
      <c r="G564" s="17"/>
      <c r="H564" s="17"/>
      <c r="I564" s="17"/>
      <c r="Q564" s="17"/>
      <c r="R564" s="17"/>
      <c r="S564" s="17"/>
      <c r="T564" s="17"/>
      <c r="U564" s="17"/>
      <c r="V564" s="17"/>
      <c r="W564" s="17"/>
      <c r="AE564" s="17"/>
      <c r="AF564" s="17"/>
      <c r="AG564" s="17"/>
      <c r="AH564" s="17"/>
      <c r="AI564" s="17"/>
      <c r="AJ564" s="17"/>
      <c r="AK564" s="17"/>
    </row>
    <row r="565">
      <c r="C565" s="17"/>
      <c r="D565" s="17"/>
      <c r="E565" s="17"/>
      <c r="F565" s="17"/>
      <c r="G565" s="17"/>
      <c r="H565" s="17"/>
      <c r="I565" s="17"/>
      <c r="Q565" s="17"/>
      <c r="R565" s="17"/>
      <c r="S565" s="17"/>
      <c r="T565" s="17"/>
      <c r="U565" s="17"/>
      <c r="V565" s="17"/>
      <c r="W565" s="17"/>
      <c r="AE565" s="17"/>
      <c r="AF565" s="17"/>
      <c r="AG565" s="17"/>
      <c r="AH565" s="17"/>
      <c r="AI565" s="17"/>
      <c r="AJ565" s="17"/>
      <c r="AK565" s="17"/>
    </row>
    <row r="566">
      <c r="C566" s="17"/>
      <c r="D566" s="17"/>
      <c r="E566" s="17"/>
      <c r="F566" s="17"/>
      <c r="G566" s="17"/>
      <c r="H566" s="17"/>
      <c r="I566" s="17"/>
      <c r="Q566" s="17"/>
      <c r="R566" s="17"/>
      <c r="S566" s="17"/>
      <c r="T566" s="17"/>
      <c r="U566" s="17"/>
      <c r="V566" s="17"/>
      <c r="W566" s="17"/>
      <c r="AE566" s="17"/>
      <c r="AF566" s="17"/>
      <c r="AG566" s="17"/>
      <c r="AH566" s="17"/>
      <c r="AI566" s="17"/>
      <c r="AJ566" s="17"/>
      <c r="AK566" s="17"/>
    </row>
    <row r="567">
      <c r="C567" s="17"/>
      <c r="D567" s="17"/>
      <c r="E567" s="17"/>
      <c r="F567" s="17"/>
      <c r="G567" s="17"/>
      <c r="H567" s="17"/>
      <c r="I567" s="17"/>
      <c r="Q567" s="17"/>
      <c r="R567" s="17"/>
      <c r="S567" s="17"/>
      <c r="T567" s="17"/>
      <c r="U567" s="17"/>
      <c r="V567" s="17"/>
      <c r="W567" s="17"/>
      <c r="AE567" s="17"/>
      <c r="AF567" s="17"/>
      <c r="AG567" s="17"/>
      <c r="AH567" s="17"/>
      <c r="AI567" s="17"/>
      <c r="AJ567" s="17"/>
      <c r="AK567" s="17"/>
    </row>
    <row r="568">
      <c r="C568" s="17"/>
      <c r="D568" s="17"/>
      <c r="E568" s="17"/>
      <c r="F568" s="17"/>
      <c r="G568" s="17"/>
      <c r="H568" s="17"/>
      <c r="I568" s="17"/>
      <c r="Q568" s="17"/>
      <c r="R568" s="17"/>
      <c r="S568" s="17"/>
      <c r="T568" s="17"/>
      <c r="U568" s="17"/>
      <c r="V568" s="17"/>
      <c r="W568" s="17"/>
      <c r="AE568" s="17"/>
      <c r="AF568" s="17"/>
      <c r="AG568" s="17"/>
      <c r="AH568" s="17"/>
      <c r="AI568" s="17"/>
      <c r="AJ568" s="17"/>
      <c r="AK568" s="17"/>
    </row>
    <row r="569">
      <c r="C569" s="17"/>
      <c r="D569" s="17"/>
      <c r="E569" s="17"/>
      <c r="F569" s="17"/>
      <c r="G569" s="17"/>
      <c r="H569" s="17"/>
      <c r="I569" s="17"/>
      <c r="Q569" s="17"/>
      <c r="R569" s="17"/>
      <c r="S569" s="17"/>
      <c r="T569" s="17"/>
      <c r="U569" s="17"/>
      <c r="V569" s="17"/>
      <c r="W569" s="17"/>
      <c r="AE569" s="17"/>
      <c r="AF569" s="17"/>
      <c r="AG569" s="17"/>
      <c r="AH569" s="17"/>
      <c r="AI569" s="17"/>
      <c r="AJ569" s="17"/>
      <c r="AK569" s="17"/>
    </row>
    <row r="570">
      <c r="C570" s="17"/>
      <c r="D570" s="17"/>
      <c r="E570" s="17"/>
      <c r="F570" s="17"/>
      <c r="G570" s="17"/>
      <c r="H570" s="17"/>
      <c r="I570" s="17"/>
      <c r="Q570" s="17"/>
      <c r="R570" s="17"/>
      <c r="S570" s="17"/>
      <c r="T570" s="17"/>
      <c r="U570" s="17"/>
      <c r="V570" s="17"/>
      <c r="W570" s="17"/>
      <c r="AE570" s="17"/>
      <c r="AF570" s="17"/>
      <c r="AG570" s="17"/>
      <c r="AH570" s="17"/>
      <c r="AI570" s="17"/>
      <c r="AJ570" s="17"/>
      <c r="AK570" s="17"/>
    </row>
    <row r="571">
      <c r="C571" s="17"/>
      <c r="D571" s="17"/>
      <c r="E571" s="17"/>
      <c r="F571" s="17"/>
      <c r="G571" s="17"/>
      <c r="H571" s="17"/>
      <c r="I571" s="17"/>
      <c r="Q571" s="17"/>
      <c r="R571" s="17"/>
      <c r="S571" s="17"/>
      <c r="T571" s="17"/>
      <c r="U571" s="17"/>
      <c r="V571" s="17"/>
      <c r="W571" s="17"/>
      <c r="AE571" s="17"/>
      <c r="AF571" s="17"/>
      <c r="AG571" s="17"/>
      <c r="AH571" s="17"/>
      <c r="AI571" s="17"/>
      <c r="AJ571" s="17"/>
      <c r="AK571" s="17"/>
    </row>
    <row r="572">
      <c r="C572" s="17"/>
      <c r="D572" s="17"/>
      <c r="E572" s="17"/>
      <c r="F572" s="17"/>
      <c r="G572" s="17"/>
      <c r="H572" s="17"/>
      <c r="I572" s="17"/>
      <c r="Q572" s="17"/>
      <c r="R572" s="17"/>
      <c r="S572" s="17"/>
      <c r="T572" s="17"/>
      <c r="U572" s="17"/>
      <c r="V572" s="17"/>
      <c r="W572" s="17"/>
      <c r="AE572" s="17"/>
      <c r="AF572" s="17"/>
      <c r="AG572" s="17"/>
      <c r="AH572" s="17"/>
      <c r="AI572" s="17"/>
      <c r="AJ572" s="17"/>
      <c r="AK572" s="17"/>
    </row>
    <row r="573">
      <c r="C573" s="17"/>
      <c r="D573" s="17"/>
      <c r="E573" s="17"/>
      <c r="F573" s="17"/>
      <c r="G573" s="17"/>
      <c r="H573" s="17"/>
      <c r="I573" s="17"/>
      <c r="Q573" s="17"/>
      <c r="R573" s="17"/>
      <c r="S573" s="17"/>
      <c r="T573" s="17"/>
      <c r="U573" s="17"/>
      <c r="V573" s="17"/>
      <c r="W573" s="17"/>
      <c r="AE573" s="17"/>
      <c r="AF573" s="17"/>
      <c r="AG573" s="17"/>
      <c r="AH573" s="17"/>
      <c r="AI573" s="17"/>
      <c r="AJ573" s="17"/>
      <c r="AK573" s="17"/>
    </row>
    <row r="574">
      <c r="C574" s="17"/>
      <c r="D574" s="17"/>
      <c r="E574" s="17"/>
      <c r="F574" s="17"/>
      <c r="G574" s="17"/>
      <c r="H574" s="17"/>
      <c r="I574" s="17"/>
      <c r="Q574" s="17"/>
      <c r="R574" s="17"/>
      <c r="S574" s="17"/>
      <c r="T574" s="17"/>
      <c r="U574" s="17"/>
      <c r="V574" s="17"/>
      <c r="W574" s="17"/>
      <c r="AE574" s="17"/>
      <c r="AF574" s="17"/>
      <c r="AG574" s="17"/>
      <c r="AH574" s="17"/>
      <c r="AI574" s="17"/>
      <c r="AJ574" s="17"/>
      <c r="AK574" s="17"/>
    </row>
    <row r="575">
      <c r="C575" s="17"/>
      <c r="D575" s="17"/>
      <c r="E575" s="17"/>
      <c r="F575" s="17"/>
      <c r="G575" s="17"/>
      <c r="H575" s="17"/>
      <c r="I575" s="17"/>
      <c r="Q575" s="17"/>
      <c r="R575" s="17"/>
      <c r="S575" s="17"/>
      <c r="T575" s="17"/>
      <c r="U575" s="17"/>
      <c r="V575" s="17"/>
      <c r="W575" s="17"/>
      <c r="AE575" s="17"/>
      <c r="AF575" s="17"/>
      <c r="AG575" s="17"/>
      <c r="AH575" s="17"/>
      <c r="AI575" s="17"/>
      <c r="AJ575" s="17"/>
      <c r="AK575" s="17"/>
    </row>
    <row r="576">
      <c r="C576" s="17"/>
      <c r="D576" s="17"/>
      <c r="E576" s="17"/>
      <c r="F576" s="17"/>
      <c r="G576" s="17"/>
      <c r="H576" s="17"/>
      <c r="I576" s="17"/>
      <c r="Q576" s="17"/>
      <c r="R576" s="17"/>
      <c r="S576" s="17"/>
      <c r="T576" s="17"/>
      <c r="U576" s="17"/>
      <c r="V576" s="17"/>
      <c r="W576" s="17"/>
      <c r="AE576" s="17"/>
      <c r="AF576" s="17"/>
      <c r="AG576" s="17"/>
      <c r="AH576" s="17"/>
      <c r="AI576" s="17"/>
      <c r="AJ576" s="17"/>
      <c r="AK576" s="17"/>
    </row>
    <row r="577">
      <c r="C577" s="17"/>
      <c r="D577" s="17"/>
      <c r="E577" s="17"/>
      <c r="F577" s="17"/>
      <c r="G577" s="17"/>
      <c r="H577" s="17"/>
      <c r="I577" s="17"/>
      <c r="Q577" s="17"/>
      <c r="R577" s="17"/>
      <c r="S577" s="17"/>
      <c r="T577" s="17"/>
      <c r="U577" s="17"/>
      <c r="V577" s="17"/>
      <c r="W577" s="17"/>
      <c r="AE577" s="17"/>
      <c r="AF577" s="17"/>
      <c r="AG577" s="17"/>
      <c r="AH577" s="17"/>
      <c r="AI577" s="17"/>
      <c r="AJ577" s="17"/>
      <c r="AK577" s="17"/>
    </row>
    <row r="578">
      <c r="C578" s="17"/>
      <c r="D578" s="17"/>
      <c r="E578" s="17"/>
      <c r="F578" s="17"/>
      <c r="G578" s="17"/>
      <c r="H578" s="17"/>
      <c r="I578" s="17"/>
      <c r="Q578" s="17"/>
      <c r="R578" s="17"/>
      <c r="S578" s="17"/>
      <c r="T578" s="17"/>
      <c r="U578" s="17"/>
      <c r="V578" s="17"/>
      <c r="W578" s="17"/>
      <c r="AE578" s="17"/>
      <c r="AF578" s="17"/>
      <c r="AG578" s="17"/>
      <c r="AH578" s="17"/>
      <c r="AI578" s="17"/>
      <c r="AJ578" s="17"/>
      <c r="AK578" s="17"/>
    </row>
    <row r="579">
      <c r="C579" s="17"/>
      <c r="D579" s="17"/>
      <c r="E579" s="17"/>
      <c r="F579" s="17"/>
      <c r="G579" s="17"/>
      <c r="H579" s="17"/>
      <c r="I579" s="17"/>
      <c r="Q579" s="17"/>
      <c r="R579" s="17"/>
      <c r="S579" s="17"/>
      <c r="T579" s="17"/>
      <c r="U579" s="17"/>
      <c r="V579" s="17"/>
      <c r="W579" s="17"/>
      <c r="AE579" s="17"/>
      <c r="AF579" s="17"/>
      <c r="AG579" s="17"/>
      <c r="AH579" s="17"/>
      <c r="AI579" s="17"/>
      <c r="AJ579" s="17"/>
      <c r="AK579" s="17"/>
    </row>
    <row r="580">
      <c r="C580" s="17"/>
      <c r="D580" s="17"/>
      <c r="E580" s="17"/>
      <c r="F580" s="17"/>
      <c r="G580" s="17"/>
      <c r="H580" s="17"/>
      <c r="I580" s="17"/>
      <c r="Q580" s="17"/>
      <c r="R580" s="17"/>
      <c r="S580" s="17"/>
      <c r="T580" s="17"/>
      <c r="U580" s="17"/>
      <c r="V580" s="17"/>
      <c r="W580" s="17"/>
      <c r="AE580" s="17"/>
      <c r="AF580" s="17"/>
      <c r="AG580" s="17"/>
      <c r="AH580" s="17"/>
      <c r="AI580" s="17"/>
      <c r="AJ580" s="17"/>
      <c r="AK580" s="17"/>
    </row>
    <row r="581">
      <c r="C581" s="17"/>
      <c r="D581" s="17"/>
      <c r="E581" s="17"/>
      <c r="F581" s="17"/>
      <c r="G581" s="17"/>
      <c r="H581" s="17"/>
      <c r="I581" s="17"/>
      <c r="Q581" s="17"/>
      <c r="R581" s="17"/>
      <c r="S581" s="17"/>
      <c r="T581" s="17"/>
      <c r="U581" s="17"/>
      <c r="V581" s="17"/>
      <c r="W581" s="17"/>
      <c r="AE581" s="17"/>
      <c r="AF581" s="17"/>
      <c r="AG581" s="17"/>
      <c r="AH581" s="17"/>
      <c r="AI581" s="17"/>
      <c r="AJ581" s="17"/>
      <c r="AK581" s="17"/>
    </row>
    <row r="582">
      <c r="C582" s="17"/>
      <c r="D582" s="17"/>
      <c r="E582" s="17"/>
      <c r="F582" s="17"/>
      <c r="G582" s="17"/>
      <c r="H582" s="17"/>
      <c r="I582" s="17"/>
      <c r="Q582" s="17"/>
      <c r="R582" s="17"/>
      <c r="S582" s="17"/>
      <c r="T582" s="17"/>
      <c r="U582" s="17"/>
      <c r="V582" s="17"/>
      <c r="W582" s="17"/>
      <c r="AE582" s="17"/>
      <c r="AF582" s="17"/>
      <c r="AG582" s="17"/>
      <c r="AH582" s="17"/>
      <c r="AI582" s="17"/>
      <c r="AJ582" s="17"/>
      <c r="AK582" s="17"/>
    </row>
    <row r="583">
      <c r="C583" s="17"/>
      <c r="D583" s="17"/>
      <c r="E583" s="17"/>
      <c r="F583" s="17"/>
      <c r="G583" s="17"/>
      <c r="H583" s="17"/>
      <c r="I583" s="17"/>
      <c r="Q583" s="17"/>
      <c r="R583" s="17"/>
      <c r="S583" s="17"/>
      <c r="T583" s="17"/>
      <c r="U583" s="17"/>
      <c r="V583" s="17"/>
      <c r="W583" s="17"/>
      <c r="AE583" s="17"/>
      <c r="AF583" s="17"/>
      <c r="AG583" s="17"/>
      <c r="AH583" s="17"/>
      <c r="AI583" s="17"/>
      <c r="AJ583" s="17"/>
      <c r="AK583" s="17"/>
    </row>
    <row r="584">
      <c r="C584" s="17"/>
      <c r="D584" s="17"/>
      <c r="E584" s="17"/>
      <c r="F584" s="17"/>
      <c r="G584" s="17"/>
      <c r="H584" s="17"/>
      <c r="I584" s="17"/>
      <c r="Q584" s="17"/>
      <c r="R584" s="17"/>
      <c r="S584" s="17"/>
      <c r="T584" s="17"/>
      <c r="U584" s="17"/>
      <c r="V584" s="17"/>
      <c r="W584" s="17"/>
      <c r="AE584" s="17"/>
      <c r="AF584" s="17"/>
      <c r="AG584" s="17"/>
      <c r="AH584" s="17"/>
      <c r="AI584" s="17"/>
      <c r="AJ584" s="17"/>
      <c r="AK584" s="17"/>
    </row>
    <row r="585">
      <c r="C585" s="17"/>
      <c r="D585" s="17"/>
      <c r="E585" s="17"/>
      <c r="F585" s="17"/>
      <c r="G585" s="17"/>
      <c r="H585" s="17"/>
      <c r="I585" s="17"/>
      <c r="Q585" s="17"/>
      <c r="R585" s="17"/>
      <c r="S585" s="17"/>
      <c r="T585" s="17"/>
      <c r="U585" s="17"/>
      <c r="V585" s="17"/>
      <c r="W585" s="17"/>
      <c r="AE585" s="17"/>
      <c r="AF585" s="17"/>
      <c r="AG585" s="17"/>
      <c r="AH585" s="17"/>
      <c r="AI585" s="17"/>
      <c r="AJ585" s="17"/>
      <c r="AK585" s="17"/>
    </row>
    <row r="586">
      <c r="C586" s="17"/>
      <c r="D586" s="17"/>
      <c r="E586" s="17"/>
      <c r="F586" s="17"/>
      <c r="G586" s="17"/>
      <c r="H586" s="17"/>
      <c r="I586" s="17"/>
      <c r="Q586" s="17"/>
      <c r="R586" s="17"/>
      <c r="S586" s="17"/>
      <c r="T586" s="17"/>
      <c r="U586" s="17"/>
      <c r="V586" s="17"/>
      <c r="W586" s="17"/>
      <c r="AE586" s="17"/>
      <c r="AF586" s="17"/>
      <c r="AG586" s="17"/>
      <c r="AH586" s="17"/>
      <c r="AI586" s="17"/>
      <c r="AJ586" s="17"/>
      <c r="AK586" s="17"/>
    </row>
    <row r="587">
      <c r="C587" s="17"/>
      <c r="D587" s="17"/>
      <c r="E587" s="17"/>
      <c r="F587" s="17"/>
      <c r="G587" s="17"/>
      <c r="H587" s="17"/>
      <c r="I587" s="17"/>
      <c r="Q587" s="17"/>
      <c r="R587" s="17"/>
      <c r="S587" s="17"/>
      <c r="T587" s="17"/>
      <c r="U587" s="17"/>
      <c r="V587" s="17"/>
      <c r="W587" s="17"/>
      <c r="AE587" s="17"/>
      <c r="AF587" s="17"/>
      <c r="AG587" s="17"/>
      <c r="AH587" s="17"/>
      <c r="AI587" s="17"/>
      <c r="AJ587" s="17"/>
      <c r="AK587" s="17"/>
    </row>
    <row r="588">
      <c r="C588" s="17"/>
      <c r="D588" s="17"/>
      <c r="E588" s="17"/>
      <c r="F588" s="17"/>
      <c r="G588" s="17"/>
      <c r="H588" s="17"/>
      <c r="I588" s="17"/>
      <c r="Q588" s="17"/>
      <c r="R588" s="17"/>
      <c r="S588" s="17"/>
      <c r="T588" s="17"/>
      <c r="U588" s="17"/>
      <c r="V588" s="17"/>
      <c r="W588" s="17"/>
      <c r="AE588" s="17"/>
      <c r="AF588" s="17"/>
      <c r="AG588" s="17"/>
      <c r="AH588" s="17"/>
      <c r="AI588" s="17"/>
      <c r="AJ588" s="17"/>
      <c r="AK588" s="17"/>
    </row>
    <row r="589">
      <c r="C589" s="17"/>
      <c r="D589" s="17"/>
      <c r="E589" s="17"/>
      <c r="F589" s="17"/>
      <c r="G589" s="17"/>
      <c r="H589" s="17"/>
      <c r="I589" s="17"/>
      <c r="Q589" s="17"/>
      <c r="R589" s="17"/>
      <c r="S589" s="17"/>
      <c r="T589" s="17"/>
      <c r="U589" s="17"/>
      <c r="V589" s="17"/>
      <c r="W589" s="17"/>
      <c r="AE589" s="17"/>
      <c r="AF589" s="17"/>
      <c r="AG589" s="17"/>
      <c r="AH589" s="17"/>
      <c r="AI589" s="17"/>
      <c r="AJ589" s="17"/>
      <c r="AK589" s="17"/>
    </row>
    <row r="590">
      <c r="C590" s="17"/>
      <c r="D590" s="17"/>
      <c r="E590" s="17"/>
      <c r="F590" s="17"/>
      <c r="G590" s="17"/>
      <c r="H590" s="17"/>
      <c r="I590" s="17"/>
      <c r="Q590" s="17"/>
      <c r="R590" s="17"/>
      <c r="S590" s="17"/>
      <c r="T590" s="17"/>
      <c r="U590" s="17"/>
      <c r="V590" s="17"/>
      <c r="W590" s="17"/>
      <c r="AE590" s="17"/>
      <c r="AF590" s="17"/>
      <c r="AG590" s="17"/>
      <c r="AH590" s="17"/>
      <c r="AI590" s="17"/>
      <c r="AJ590" s="17"/>
      <c r="AK590" s="17"/>
    </row>
    <row r="591">
      <c r="C591" s="17"/>
      <c r="D591" s="17"/>
      <c r="E591" s="17"/>
      <c r="F591" s="17"/>
      <c r="G591" s="17"/>
      <c r="H591" s="17"/>
      <c r="I591" s="17"/>
      <c r="Q591" s="17"/>
      <c r="R591" s="17"/>
      <c r="S591" s="17"/>
      <c r="T591" s="17"/>
      <c r="U591" s="17"/>
      <c r="V591" s="17"/>
      <c r="W591" s="17"/>
      <c r="AE591" s="17"/>
      <c r="AF591" s="17"/>
      <c r="AG591" s="17"/>
      <c r="AH591" s="17"/>
      <c r="AI591" s="17"/>
      <c r="AJ591" s="17"/>
      <c r="AK591" s="17"/>
    </row>
    <row r="592">
      <c r="C592" s="17"/>
      <c r="D592" s="17"/>
      <c r="E592" s="17"/>
      <c r="F592" s="17"/>
      <c r="G592" s="17"/>
      <c r="H592" s="17"/>
      <c r="I592" s="17"/>
      <c r="Q592" s="17"/>
      <c r="R592" s="17"/>
      <c r="S592" s="17"/>
      <c r="T592" s="17"/>
      <c r="U592" s="17"/>
      <c r="V592" s="17"/>
      <c r="W592" s="17"/>
      <c r="AE592" s="17"/>
      <c r="AF592" s="17"/>
      <c r="AG592" s="17"/>
      <c r="AH592" s="17"/>
      <c r="AI592" s="17"/>
      <c r="AJ592" s="17"/>
      <c r="AK592" s="17"/>
    </row>
    <row r="593">
      <c r="C593" s="17"/>
      <c r="D593" s="17"/>
      <c r="E593" s="17"/>
      <c r="F593" s="17"/>
      <c r="G593" s="17"/>
      <c r="H593" s="17"/>
      <c r="I593" s="17"/>
      <c r="Q593" s="17"/>
      <c r="R593" s="17"/>
      <c r="S593" s="17"/>
      <c r="T593" s="17"/>
      <c r="U593" s="17"/>
      <c r="V593" s="17"/>
      <c r="W593" s="17"/>
      <c r="AE593" s="17"/>
      <c r="AF593" s="17"/>
      <c r="AG593" s="17"/>
      <c r="AH593" s="17"/>
      <c r="AI593" s="17"/>
      <c r="AJ593" s="17"/>
      <c r="AK593" s="17"/>
    </row>
    <row r="594">
      <c r="C594" s="17"/>
      <c r="D594" s="17"/>
      <c r="E594" s="17"/>
      <c r="F594" s="17"/>
      <c r="G594" s="17"/>
      <c r="H594" s="17"/>
      <c r="I594" s="17"/>
      <c r="Q594" s="17"/>
      <c r="R594" s="17"/>
      <c r="S594" s="17"/>
      <c r="T594" s="17"/>
      <c r="U594" s="17"/>
      <c r="V594" s="17"/>
      <c r="W594" s="17"/>
      <c r="AE594" s="17"/>
      <c r="AF594" s="17"/>
      <c r="AG594" s="17"/>
      <c r="AH594" s="17"/>
      <c r="AI594" s="17"/>
      <c r="AJ594" s="17"/>
      <c r="AK594" s="17"/>
    </row>
    <row r="595">
      <c r="C595" s="17"/>
      <c r="D595" s="17"/>
      <c r="E595" s="17"/>
      <c r="F595" s="17"/>
      <c r="G595" s="17"/>
      <c r="H595" s="17"/>
      <c r="I595" s="17"/>
      <c r="Q595" s="17"/>
      <c r="R595" s="17"/>
      <c r="S595" s="17"/>
      <c r="T595" s="17"/>
      <c r="U595" s="17"/>
      <c r="V595" s="17"/>
      <c r="W595" s="17"/>
      <c r="AE595" s="17"/>
      <c r="AF595" s="17"/>
      <c r="AG595" s="17"/>
      <c r="AH595" s="17"/>
      <c r="AI595" s="17"/>
      <c r="AJ595" s="17"/>
      <c r="AK595" s="17"/>
    </row>
    <row r="596">
      <c r="C596" s="17"/>
      <c r="D596" s="17"/>
      <c r="E596" s="17"/>
      <c r="F596" s="17"/>
      <c r="G596" s="17"/>
      <c r="H596" s="17"/>
      <c r="I596" s="17"/>
      <c r="Q596" s="17"/>
      <c r="R596" s="17"/>
      <c r="S596" s="17"/>
      <c r="T596" s="17"/>
      <c r="U596" s="17"/>
      <c r="V596" s="17"/>
      <c r="W596" s="17"/>
      <c r="AE596" s="17"/>
      <c r="AF596" s="17"/>
      <c r="AG596" s="17"/>
      <c r="AH596" s="17"/>
      <c r="AI596" s="17"/>
      <c r="AJ596" s="17"/>
      <c r="AK596" s="17"/>
    </row>
    <row r="597">
      <c r="C597" s="17"/>
      <c r="D597" s="17"/>
      <c r="E597" s="17"/>
      <c r="F597" s="17"/>
      <c r="G597" s="17"/>
      <c r="H597" s="17"/>
      <c r="I597" s="17"/>
      <c r="Q597" s="17"/>
      <c r="R597" s="17"/>
      <c r="S597" s="17"/>
      <c r="T597" s="17"/>
      <c r="U597" s="17"/>
      <c r="V597" s="17"/>
      <c r="W597" s="17"/>
      <c r="AE597" s="17"/>
      <c r="AF597" s="17"/>
      <c r="AG597" s="17"/>
      <c r="AH597" s="17"/>
      <c r="AI597" s="17"/>
      <c r="AJ597" s="17"/>
      <c r="AK597" s="17"/>
    </row>
    <row r="598">
      <c r="C598" s="17"/>
      <c r="D598" s="17"/>
      <c r="E598" s="17"/>
      <c r="F598" s="17"/>
      <c r="G598" s="17"/>
      <c r="H598" s="17"/>
      <c r="I598" s="17"/>
      <c r="Q598" s="17"/>
      <c r="R598" s="17"/>
      <c r="S598" s="17"/>
      <c r="T598" s="17"/>
      <c r="U598" s="17"/>
      <c r="V598" s="17"/>
      <c r="W598" s="17"/>
      <c r="AE598" s="17"/>
      <c r="AF598" s="17"/>
      <c r="AG598" s="17"/>
      <c r="AH598" s="17"/>
      <c r="AI598" s="17"/>
      <c r="AJ598" s="17"/>
      <c r="AK598" s="17"/>
    </row>
    <row r="599">
      <c r="C599" s="17"/>
      <c r="D599" s="17"/>
      <c r="E599" s="17"/>
      <c r="F599" s="17"/>
      <c r="G599" s="17"/>
      <c r="H599" s="17"/>
      <c r="I599" s="17"/>
      <c r="Q599" s="17"/>
      <c r="R599" s="17"/>
      <c r="S599" s="17"/>
      <c r="T599" s="17"/>
      <c r="U599" s="17"/>
      <c r="V599" s="17"/>
      <c r="W599" s="17"/>
      <c r="AE599" s="17"/>
      <c r="AF599" s="17"/>
      <c r="AG599" s="17"/>
      <c r="AH599" s="17"/>
      <c r="AI599" s="17"/>
      <c r="AJ599" s="17"/>
      <c r="AK599" s="17"/>
    </row>
    <row r="600">
      <c r="C600" s="17"/>
      <c r="D600" s="17"/>
      <c r="E600" s="17"/>
      <c r="F600" s="17"/>
      <c r="G600" s="17"/>
      <c r="H600" s="17"/>
      <c r="I600" s="17"/>
      <c r="Q600" s="17"/>
      <c r="R600" s="17"/>
      <c r="S600" s="17"/>
      <c r="T600" s="17"/>
      <c r="U600" s="17"/>
      <c r="V600" s="17"/>
      <c r="W600" s="17"/>
      <c r="AE600" s="17"/>
      <c r="AF600" s="17"/>
      <c r="AG600" s="17"/>
      <c r="AH600" s="17"/>
      <c r="AI600" s="17"/>
      <c r="AJ600" s="17"/>
      <c r="AK600" s="17"/>
    </row>
    <row r="601">
      <c r="C601" s="17"/>
      <c r="D601" s="17"/>
      <c r="E601" s="17"/>
      <c r="F601" s="17"/>
      <c r="G601" s="17"/>
      <c r="H601" s="17"/>
      <c r="I601" s="17"/>
      <c r="Q601" s="17"/>
      <c r="R601" s="17"/>
      <c r="S601" s="17"/>
      <c r="T601" s="17"/>
      <c r="U601" s="17"/>
      <c r="V601" s="17"/>
      <c r="W601" s="17"/>
      <c r="AE601" s="17"/>
      <c r="AF601" s="17"/>
      <c r="AG601" s="17"/>
      <c r="AH601" s="17"/>
      <c r="AI601" s="17"/>
      <c r="AJ601" s="17"/>
      <c r="AK601" s="17"/>
    </row>
    <row r="602">
      <c r="C602" s="17"/>
      <c r="D602" s="17"/>
      <c r="E602" s="17"/>
      <c r="F602" s="17"/>
      <c r="G602" s="17"/>
      <c r="H602" s="17"/>
      <c r="I602" s="17"/>
      <c r="Q602" s="17"/>
      <c r="R602" s="17"/>
      <c r="S602" s="17"/>
      <c r="T602" s="17"/>
      <c r="U602" s="17"/>
      <c r="V602" s="17"/>
      <c r="W602" s="17"/>
      <c r="AE602" s="17"/>
      <c r="AF602" s="17"/>
      <c r="AG602" s="17"/>
      <c r="AH602" s="17"/>
      <c r="AI602" s="17"/>
      <c r="AJ602" s="17"/>
      <c r="AK602" s="17"/>
    </row>
    <row r="603">
      <c r="C603" s="17"/>
      <c r="D603" s="17"/>
      <c r="E603" s="17"/>
      <c r="F603" s="17"/>
      <c r="G603" s="17"/>
      <c r="H603" s="17"/>
      <c r="I603" s="17"/>
      <c r="Q603" s="17"/>
      <c r="R603" s="17"/>
      <c r="S603" s="17"/>
      <c r="T603" s="17"/>
      <c r="U603" s="17"/>
      <c r="V603" s="17"/>
      <c r="W603" s="17"/>
      <c r="AE603" s="17"/>
      <c r="AF603" s="17"/>
      <c r="AG603" s="17"/>
      <c r="AH603" s="17"/>
      <c r="AI603" s="17"/>
      <c r="AJ603" s="17"/>
      <c r="AK603" s="17"/>
    </row>
    <row r="604">
      <c r="C604" s="17"/>
      <c r="D604" s="17"/>
      <c r="E604" s="17"/>
      <c r="F604" s="17"/>
      <c r="G604" s="17"/>
      <c r="H604" s="17"/>
      <c r="I604" s="17"/>
      <c r="Q604" s="17"/>
      <c r="R604" s="17"/>
      <c r="S604" s="17"/>
      <c r="T604" s="17"/>
      <c r="U604" s="17"/>
      <c r="V604" s="17"/>
      <c r="W604" s="17"/>
      <c r="AE604" s="17"/>
      <c r="AF604" s="17"/>
      <c r="AG604" s="17"/>
      <c r="AH604" s="17"/>
      <c r="AI604" s="17"/>
      <c r="AJ604" s="17"/>
      <c r="AK604" s="17"/>
    </row>
    <row r="605">
      <c r="C605" s="17"/>
      <c r="D605" s="17"/>
      <c r="E605" s="17"/>
      <c r="F605" s="17"/>
      <c r="G605" s="17"/>
      <c r="H605" s="17"/>
      <c r="I605" s="17"/>
      <c r="Q605" s="17"/>
      <c r="R605" s="17"/>
      <c r="S605" s="17"/>
      <c r="T605" s="17"/>
      <c r="U605" s="17"/>
      <c r="V605" s="17"/>
      <c r="W605" s="17"/>
      <c r="AE605" s="17"/>
      <c r="AF605" s="17"/>
      <c r="AG605" s="17"/>
      <c r="AH605" s="17"/>
      <c r="AI605" s="17"/>
      <c r="AJ605" s="17"/>
      <c r="AK605" s="17"/>
    </row>
    <row r="606">
      <c r="C606" s="17"/>
      <c r="D606" s="17"/>
      <c r="E606" s="17"/>
      <c r="F606" s="17"/>
      <c r="G606" s="17"/>
      <c r="H606" s="17"/>
      <c r="I606" s="17"/>
      <c r="Q606" s="17"/>
      <c r="R606" s="17"/>
      <c r="S606" s="17"/>
      <c r="T606" s="17"/>
      <c r="U606" s="17"/>
      <c r="V606" s="17"/>
      <c r="W606" s="17"/>
      <c r="AE606" s="17"/>
      <c r="AF606" s="17"/>
      <c r="AG606" s="17"/>
      <c r="AH606" s="17"/>
      <c r="AI606" s="17"/>
      <c r="AJ606" s="17"/>
      <c r="AK606" s="17"/>
    </row>
    <row r="607">
      <c r="C607" s="17"/>
      <c r="D607" s="17"/>
      <c r="E607" s="17"/>
      <c r="F607" s="17"/>
      <c r="G607" s="17"/>
      <c r="H607" s="17"/>
      <c r="I607" s="17"/>
      <c r="Q607" s="17"/>
      <c r="R607" s="17"/>
      <c r="S607" s="17"/>
      <c r="T607" s="17"/>
      <c r="U607" s="17"/>
      <c r="V607" s="17"/>
      <c r="W607" s="17"/>
      <c r="AE607" s="17"/>
      <c r="AF607" s="17"/>
      <c r="AG607" s="17"/>
      <c r="AH607" s="17"/>
      <c r="AI607" s="17"/>
      <c r="AJ607" s="17"/>
      <c r="AK607" s="17"/>
    </row>
    <row r="608">
      <c r="C608" s="17"/>
      <c r="D608" s="17"/>
      <c r="E608" s="17"/>
      <c r="F608" s="17"/>
      <c r="G608" s="17"/>
      <c r="H608" s="17"/>
      <c r="I608" s="17"/>
      <c r="Q608" s="17"/>
      <c r="R608" s="17"/>
      <c r="S608" s="17"/>
      <c r="T608" s="17"/>
      <c r="U608" s="17"/>
      <c r="V608" s="17"/>
      <c r="W608" s="17"/>
      <c r="AE608" s="17"/>
      <c r="AF608" s="17"/>
      <c r="AG608" s="17"/>
      <c r="AH608" s="17"/>
      <c r="AI608" s="17"/>
      <c r="AJ608" s="17"/>
      <c r="AK608" s="17"/>
    </row>
    <row r="609">
      <c r="C609" s="17"/>
      <c r="D609" s="17"/>
      <c r="E609" s="17"/>
      <c r="F609" s="17"/>
      <c r="G609" s="17"/>
      <c r="H609" s="17"/>
      <c r="I609" s="17"/>
      <c r="Q609" s="17"/>
      <c r="R609" s="17"/>
      <c r="S609" s="17"/>
      <c r="T609" s="17"/>
      <c r="U609" s="17"/>
      <c r="V609" s="17"/>
      <c r="W609" s="17"/>
      <c r="AE609" s="17"/>
      <c r="AF609" s="17"/>
      <c r="AG609" s="17"/>
      <c r="AH609" s="17"/>
      <c r="AI609" s="17"/>
      <c r="AJ609" s="17"/>
      <c r="AK609" s="17"/>
    </row>
    <row r="610">
      <c r="C610" s="17"/>
      <c r="D610" s="17"/>
      <c r="E610" s="17"/>
      <c r="F610" s="17"/>
      <c r="G610" s="17"/>
      <c r="H610" s="17"/>
      <c r="I610" s="17"/>
      <c r="Q610" s="17"/>
      <c r="R610" s="17"/>
      <c r="S610" s="17"/>
      <c r="T610" s="17"/>
      <c r="U610" s="17"/>
      <c r="V610" s="17"/>
      <c r="W610" s="17"/>
      <c r="AE610" s="17"/>
      <c r="AF610" s="17"/>
      <c r="AG610" s="17"/>
      <c r="AH610" s="17"/>
      <c r="AI610" s="17"/>
      <c r="AJ610" s="17"/>
      <c r="AK610" s="17"/>
    </row>
    <row r="611">
      <c r="C611" s="17"/>
      <c r="D611" s="17"/>
      <c r="E611" s="17"/>
      <c r="F611" s="17"/>
      <c r="G611" s="17"/>
      <c r="H611" s="17"/>
      <c r="I611" s="17"/>
      <c r="Q611" s="17"/>
      <c r="R611" s="17"/>
      <c r="S611" s="17"/>
      <c r="T611" s="17"/>
      <c r="U611" s="17"/>
      <c r="V611" s="17"/>
      <c r="W611" s="17"/>
      <c r="AE611" s="17"/>
      <c r="AF611" s="17"/>
      <c r="AG611" s="17"/>
      <c r="AH611" s="17"/>
      <c r="AI611" s="17"/>
      <c r="AJ611" s="17"/>
      <c r="AK611" s="17"/>
    </row>
    <row r="612">
      <c r="C612" s="17"/>
      <c r="D612" s="17"/>
      <c r="E612" s="17"/>
      <c r="F612" s="17"/>
      <c r="G612" s="17"/>
      <c r="H612" s="17"/>
      <c r="I612" s="17"/>
      <c r="Q612" s="17"/>
      <c r="R612" s="17"/>
      <c r="S612" s="17"/>
      <c r="T612" s="17"/>
      <c r="U612" s="17"/>
      <c r="V612" s="17"/>
      <c r="W612" s="17"/>
      <c r="AE612" s="17"/>
      <c r="AF612" s="17"/>
      <c r="AG612" s="17"/>
      <c r="AH612" s="17"/>
      <c r="AI612" s="17"/>
      <c r="AJ612" s="17"/>
      <c r="AK612" s="17"/>
    </row>
    <row r="613">
      <c r="C613" s="17"/>
      <c r="D613" s="17"/>
      <c r="E613" s="17"/>
      <c r="F613" s="17"/>
      <c r="G613" s="17"/>
      <c r="H613" s="17"/>
      <c r="I613" s="17"/>
      <c r="Q613" s="17"/>
      <c r="R613" s="17"/>
      <c r="S613" s="17"/>
      <c r="T613" s="17"/>
      <c r="U613" s="17"/>
      <c r="V613" s="17"/>
      <c r="W613" s="17"/>
      <c r="AE613" s="17"/>
      <c r="AF613" s="17"/>
      <c r="AG613" s="17"/>
      <c r="AH613" s="17"/>
      <c r="AI613" s="17"/>
      <c r="AJ613" s="17"/>
      <c r="AK613" s="17"/>
    </row>
    <row r="614">
      <c r="C614" s="17"/>
      <c r="D614" s="17"/>
      <c r="E614" s="17"/>
      <c r="F614" s="17"/>
      <c r="G614" s="17"/>
      <c r="H614" s="17"/>
      <c r="I614" s="17"/>
      <c r="Q614" s="17"/>
      <c r="R614" s="17"/>
      <c r="S614" s="17"/>
      <c r="T614" s="17"/>
      <c r="U614" s="17"/>
      <c r="V614" s="17"/>
      <c r="W614" s="17"/>
      <c r="AE614" s="17"/>
      <c r="AF614" s="17"/>
      <c r="AG614" s="17"/>
      <c r="AH614" s="17"/>
      <c r="AI614" s="17"/>
      <c r="AJ614" s="17"/>
      <c r="AK614" s="17"/>
    </row>
    <row r="615">
      <c r="C615" s="17"/>
      <c r="D615" s="17"/>
      <c r="E615" s="17"/>
      <c r="F615" s="17"/>
      <c r="G615" s="17"/>
      <c r="H615" s="17"/>
      <c r="I615" s="17"/>
      <c r="Q615" s="17"/>
      <c r="R615" s="17"/>
      <c r="S615" s="17"/>
      <c r="T615" s="17"/>
      <c r="U615" s="17"/>
      <c r="V615" s="17"/>
      <c r="W615" s="17"/>
      <c r="AE615" s="17"/>
      <c r="AF615" s="17"/>
      <c r="AG615" s="17"/>
      <c r="AH615" s="17"/>
      <c r="AI615" s="17"/>
      <c r="AJ615" s="17"/>
      <c r="AK615" s="17"/>
    </row>
    <row r="616">
      <c r="C616" s="17"/>
      <c r="D616" s="17"/>
      <c r="E616" s="17"/>
      <c r="F616" s="17"/>
      <c r="G616" s="17"/>
      <c r="H616" s="17"/>
      <c r="I616" s="17"/>
      <c r="Q616" s="17"/>
      <c r="R616" s="17"/>
      <c r="S616" s="17"/>
      <c r="T616" s="17"/>
      <c r="U616" s="17"/>
      <c r="V616" s="17"/>
      <c r="W616" s="17"/>
      <c r="AE616" s="17"/>
      <c r="AF616" s="17"/>
      <c r="AG616" s="17"/>
      <c r="AH616" s="17"/>
      <c r="AI616" s="17"/>
      <c r="AJ616" s="17"/>
      <c r="AK616" s="17"/>
    </row>
    <row r="617">
      <c r="C617" s="17"/>
      <c r="D617" s="17"/>
      <c r="E617" s="17"/>
      <c r="F617" s="17"/>
      <c r="G617" s="17"/>
      <c r="H617" s="17"/>
      <c r="I617" s="17"/>
      <c r="Q617" s="17"/>
      <c r="R617" s="17"/>
      <c r="S617" s="17"/>
      <c r="T617" s="17"/>
      <c r="U617" s="17"/>
      <c r="V617" s="17"/>
      <c r="W617" s="17"/>
      <c r="AE617" s="17"/>
      <c r="AF617" s="17"/>
      <c r="AG617" s="17"/>
      <c r="AH617" s="17"/>
      <c r="AI617" s="17"/>
      <c r="AJ617" s="17"/>
      <c r="AK617" s="17"/>
    </row>
    <row r="618">
      <c r="C618" s="17"/>
      <c r="D618" s="17"/>
      <c r="E618" s="17"/>
      <c r="F618" s="17"/>
      <c r="G618" s="17"/>
      <c r="H618" s="17"/>
      <c r="I618" s="17"/>
      <c r="Q618" s="17"/>
      <c r="R618" s="17"/>
      <c r="S618" s="17"/>
      <c r="T618" s="17"/>
      <c r="U618" s="17"/>
      <c r="V618" s="17"/>
      <c r="W618" s="17"/>
      <c r="AE618" s="17"/>
      <c r="AF618" s="17"/>
      <c r="AG618" s="17"/>
      <c r="AH618" s="17"/>
      <c r="AI618" s="17"/>
      <c r="AJ618" s="17"/>
      <c r="AK618" s="17"/>
    </row>
    <row r="619">
      <c r="C619" s="17"/>
      <c r="D619" s="17"/>
      <c r="E619" s="17"/>
      <c r="F619" s="17"/>
      <c r="G619" s="17"/>
      <c r="H619" s="17"/>
      <c r="I619" s="17"/>
      <c r="Q619" s="17"/>
      <c r="R619" s="17"/>
      <c r="S619" s="17"/>
      <c r="T619" s="17"/>
      <c r="U619" s="17"/>
      <c r="V619" s="17"/>
      <c r="W619" s="17"/>
      <c r="AE619" s="17"/>
      <c r="AF619" s="17"/>
      <c r="AG619" s="17"/>
      <c r="AH619" s="17"/>
      <c r="AI619" s="17"/>
      <c r="AJ619" s="17"/>
      <c r="AK619" s="17"/>
    </row>
    <row r="620">
      <c r="C620" s="17"/>
      <c r="D620" s="17"/>
      <c r="E620" s="17"/>
      <c r="F620" s="17"/>
      <c r="G620" s="17"/>
      <c r="H620" s="17"/>
      <c r="I620" s="17"/>
      <c r="Q620" s="17"/>
      <c r="R620" s="17"/>
      <c r="S620" s="17"/>
      <c r="T620" s="17"/>
      <c r="U620" s="17"/>
      <c r="V620" s="17"/>
      <c r="W620" s="17"/>
      <c r="AE620" s="17"/>
      <c r="AF620" s="17"/>
      <c r="AG620" s="17"/>
      <c r="AH620" s="17"/>
      <c r="AI620" s="17"/>
      <c r="AJ620" s="17"/>
      <c r="AK620" s="17"/>
    </row>
    <row r="621">
      <c r="C621" s="17"/>
      <c r="D621" s="17"/>
      <c r="E621" s="17"/>
      <c r="F621" s="17"/>
      <c r="G621" s="17"/>
      <c r="H621" s="17"/>
      <c r="I621" s="17"/>
      <c r="Q621" s="17"/>
      <c r="R621" s="17"/>
      <c r="S621" s="17"/>
      <c r="T621" s="17"/>
      <c r="U621" s="17"/>
      <c r="V621" s="17"/>
      <c r="W621" s="17"/>
      <c r="AE621" s="17"/>
      <c r="AF621" s="17"/>
      <c r="AG621" s="17"/>
      <c r="AH621" s="17"/>
      <c r="AI621" s="17"/>
      <c r="AJ621" s="17"/>
      <c r="AK621" s="17"/>
    </row>
    <row r="622">
      <c r="C622" s="17"/>
      <c r="D622" s="17"/>
      <c r="E622" s="17"/>
      <c r="F622" s="17"/>
      <c r="G622" s="17"/>
      <c r="H622" s="17"/>
      <c r="I622" s="17"/>
      <c r="Q622" s="17"/>
      <c r="R622" s="17"/>
      <c r="S622" s="17"/>
      <c r="T622" s="17"/>
      <c r="U622" s="17"/>
      <c r="V622" s="17"/>
      <c r="W622" s="17"/>
      <c r="AE622" s="17"/>
      <c r="AF622" s="17"/>
      <c r="AG622" s="17"/>
      <c r="AH622" s="17"/>
      <c r="AI622" s="17"/>
      <c r="AJ622" s="17"/>
      <c r="AK622" s="17"/>
    </row>
    <row r="623">
      <c r="C623" s="17"/>
      <c r="D623" s="17"/>
      <c r="E623" s="17"/>
      <c r="F623" s="17"/>
      <c r="G623" s="17"/>
      <c r="H623" s="17"/>
      <c r="I623" s="17"/>
      <c r="Q623" s="17"/>
      <c r="R623" s="17"/>
      <c r="S623" s="17"/>
      <c r="T623" s="17"/>
      <c r="U623" s="17"/>
      <c r="V623" s="17"/>
      <c r="W623" s="17"/>
      <c r="AE623" s="17"/>
      <c r="AF623" s="17"/>
      <c r="AG623" s="17"/>
      <c r="AH623" s="17"/>
      <c r="AI623" s="17"/>
      <c r="AJ623" s="17"/>
      <c r="AK623" s="17"/>
    </row>
    <row r="624">
      <c r="C624" s="17"/>
      <c r="D624" s="17"/>
      <c r="E624" s="17"/>
      <c r="F624" s="17"/>
      <c r="G624" s="17"/>
      <c r="H624" s="17"/>
      <c r="I624" s="17"/>
      <c r="Q624" s="17"/>
      <c r="R624" s="17"/>
      <c r="S624" s="17"/>
      <c r="T624" s="17"/>
      <c r="U624" s="17"/>
      <c r="V624" s="17"/>
      <c r="W624" s="17"/>
      <c r="AE624" s="17"/>
      <c r="AF624" s="17"/>
      <c r="AG624" s="17"/>
      <c r="AH624" s="17"/>
      <c r="AI624" s="17"/>
      <c r="AJ624" s="17"/>
      <c r="AK624" s="17"/>
    </row>
    <row r="625">
      <c r="C625" s="17"/>
      <c r="D625" s="17"/>
      <c r="E625" s="17"/>
      <c r="F625" s="17"/>
      <c r="G625" s="17"/>
      <c r="H625" s="17"/>
      <c r="I625" s="17"/>
      <c r="Q625" s="17"/>
      <c r="R625" s="17"/>
      <c r="S625" s="17"/>
      <c r="T625" s="17"/>
      <c r="U625" s="17"/>
      <c r="V625" s="17"/>
      <c r="W625" s="17"/>
      <c r="AE625" s="17"/>
      <c r="AF625" s="17"/>
      <c r="AG625" s="17"/>
      <c r="AH625" s="17"/>
      <c r="AI625" s="17"/>
      <c r="AJ625" s="17"/>
      <c r="AK625" s="17"/>
    </row>
    <row r="626">
      <c r="C626" s="17"/>
      <c r="D626" s="17"/>
      <c r="E626" s="17"/>
      <c r="F626" s="17"/>
      <c r="G626" s="17"/>
      <c r="H626" s="17"/>
      <c r="I626" s="17"/>
      <c r="Q626" s="17"/>
      <c r="R626" s="17"/>
      <c r="S626" s="17"/>
      <c r="T626" s="17"/>
      <c r="U626" s="17"/>
      <c r="V626" s="17"/>
      <c r="W626" s="17"/>
      <c r="AE626" s="17"/>
      <c r="AF626" s="17"/>
      <c r="AG626" s="17"/>
      <c r="AH626" s="17"/>
      <c r="AI626" s="17"/>
      <c r="AJ626" s="17"/>
      <c r="AK626" s="17"/>
    </row>
    <row r="627">
      <c r="C627" s="17"/>
      <c r="D627" s="17"/>
      <c r="E627" s="17"/>
      <c r="F627" s="17"/>
      <c r="G627" s="17"/>
      <c r="H627" s="17"/>
      <c r="I627" s="17"/>
      <c r="Q627" s="17"/>
      <c r="R627" s="17"/>
      <c r="S627" s="17"/>
      <c r="T627" s="17"/>
      <c r="U627" s="17"/>
      <c r="V627" s="17"/>
      <c r="W627" s="17"/>
      <c r="AE627" s="17"/>
      <c r="AF627" s="17"/>
      <c r="AG627" s="17"/>
      <c r="AH627" s="17"/>
      <c r="AI627" s="17"/>
      <c r="AJ627" s="17"/>
      <c r="AK627" s="17"/>
    </row>
    <row r="628">
      <c r="C628" s="17"/>
      <c r="D628" s="17"/>
      <c r="E628" s="17"/>
      <c r="F628" s="17"/>
      <c r="G628" s="17"/>
      <c r="H628" s="17"/>
      <c r="I628" s="17"/>
      <c r="Q628" s="17"/>
      <c r="R628" s="17"/>
      <c r="S628" s="17"/>
      <c r="T628" s="17"/>
      <c r="U628" s="17"/>
      <c r="V628" s="17"/>
      <c r="W628" s="17"/>
      <c r="AE628" s="17"/>
      <c r="AF628" s="17"/>
      <c r="AG628" s="17"/>
      <c r="AH628" s="17"/>
      <c r="AI628" s="17"/>
      <c r="AJ628" s="17"/>
      <c r="AK628" s="17"/>
    </row>
    <row r="629">
      <c r="C629" s="17"/>
      <c r="D629" s="17"/>
      <c r="E629" s="17"/>
      <c r="F629" s="17"/>
      <c r="G629" s="17"/>
      <c r="H629" s="17"/>
      <c r="I629" s="17"/>
      <c r="Q629" s="17"/>
      <c r="R629" s="17"/>
      <c r="S629" s="17"/>
      <c r="T629" s="17"/>
      <c r="U629" s="17"/>
      <c r="V629" s="17"/>
      <c r="W629" s="17"/>
      <c r="AE629" s="17"/>
      <c r="AF629" s="17"/>
      <c r="AG629" s="17"/>
      <c r="AH629" s="17"/>
      <c r="AI629" s="17"/>
      <c r="AJ629" s="17"/>
      <c r="AK629" s="17"/>
    </row>
    <row r="630">
      <c r="C630" s="17"/>
      <c r="D630" s="17"/>
      <c r="E630" s="17"/>
      <c r="F630" s="17"/>
      <c r="G630" s="17"/>
      <c r="H630" s="17"/>
      <c r="I630" s="17"/>
      <c r="Q630" s="17"/>
      <c r="R630" s="17"/>
      <c r="S630" s="17"/>
      <c r="T630" s="17"/>
      <c r="U630" s="17"/>
      <c r="V630" s="17"/>
      <c r="W630" s="17"/>
      <c r="AE630" s="17"/>
      <c r="AF630" s="17"/>
      <c r="AG630" s="17"/>
      <c r="AH630" s="17"/>
      <c r="AI630" s="17"/>
      <c r="AJ630" s="17"/>
      <c r="AK630" s="17"/>
    </row>
    <row r="631">
      <c r="C631" s="17"/>
      <c r="D631" s="17"/>
      <c r="E631" s="17"/>
      <c r="F631" s="17"/>
      <c r="G631" s="17"/>
      <c r="H631" s="17"/>
      <c r="I631" s="17"/>
      <c r="Q631" s="17"/>
      <c r="R631" s="17"/>
      <c r="S631" s="17"/>
      <c r="T631" s="17"/>
      <c r="U631" s="17"/>
      <c r="V631" s="17"/>
      <c r="W631" s="17"/>
      <c r="AE631" s="17"/>
      <c r="AF631" s="17"/>
      <c r="AG631" s="17"/>
      <c r="AH631" s="17"/>
      <c r="AI631" s="17"/>
      <c r="AJ631" s="17"/>
      <c r="AK631" s="17"/>
    </row>
    <row r="632">
      <c r="C632" s="17"/>
      <c r="D632" s="17"/>
      <c r="E632" s="17"/>
      <c r="F632" s="17"/>
      <c r="G632" s="17"/>
      <c r="H632" s="17"/>
      <c r="I632" s="17"/>
      <c r="Q632" s="17"/>
      <c r="R632" s="17"/>
      <c r="S632" s="17"/>
      <c r="T632" s="17"/>
      <c r="U632" s="17"/>
      <c r="V632" s="17"/>
      <c r="W632" s="17"/>
      <c r="AE632" s="17"/>
      <c r="AF632" s="17"/>
      <c r="AG632" s="17"/>
      <c r="AH632" s="17"/>
      <c r="AI632" s="17"/>
      <c r="AJ632" s="17"/>
      <c r="AK632" s="17"/>
    </row>
    <row r="633">
      <c r="C633" s="17"/>
      <c r="D633" s="17"/>
      <c r="E633" s="17"/>
      <c r="F633" s="17"/>
      <c r="G633" s="17"/>
      <c r="H633" s="17"/>
      <c r="I633" s="17"/>
      <c r="Q633" s="17"/>
      <c r="R633" s="17"/>
      <c r="S633" s="17"/>
      <c r="T633" s="17"/>
      <c r="U633" s="17"/>
      <c r="V633" s="17"/>
      <c r="W633" s="17"/>
      <c r="AE633" s="17"/>
      <c r="AF633" s="17"/>
      <c r="AG633" s="17"/>
      <c r="AH633" s="17"/>
      <c r="AI633" s="17"/>
      <c r="AJ633" s="17"/>
      <c r="AK633" s="17"/>
    </row>
    <row r="634">
      <c r="C634" s="17"/>
      <c r="D634" s="17"/>
      <c r="E634" s="17"/>
      <c r="F634" s="17"/>
      <c r="G634" s="17"/>
      <c r="H634" s="17"/>
      <c r="I634" s="17"/>
      <c r="Q634" s="17"/>
      <c r="R634" s="17"/>
      <c r="S634" s="17"/>
      <c r="T634" s="17"/>
      <c r="U634" s="17"/>
      <c r="V634" s="17"/>
      <c r="W634" s="17"/>
      <c r="AE634" s="17"/>
      <c r="AF634" s="17"/>
      <c r="AG634" s="17"/>
      <c r="AH634" s="17"/>
      <c r="AI634" s="17"/>
      <c r="AJ634" s="17"/>
      <c r="AK634" s="17"/>
    </row>
    <row r="635">
      <c r="C635" s="17"/>
      <c r="D635" s="17"/>
      <c r="E635" s="17"/>
      <c r="F635" s="17"/>
      <c r="G635" s="17"/>
      <c r="H635" s="17"/>
      <c r="I635" s="17"/>
      <c r="Q635" s="17"/>
      <c r="R635" s="17"/>
      <c r="S635" s="17"/>
      <c r="T635" s="17"/>
      <c r="U635" s="17"/>
      <c r="V635" s="17"/>
      <c r="W635" s="17"/>
      <c r="AE635" s="17"/>
      <c r="AF635" s="17"/>
      <c r="AG635" s="17"/>
      <c r="AH635" s="17"/>
      <c r="AI635" s="17"/>
      <c r="AJ635" s="17"/>
      <c r="AK635" s="17"/>
    </row>
    <row r="636">
      <c r="C636" s="17"/>
      <c r="D636" s="17"/>
      <c r="E636" s="17"/>
      <c r="F636" s="17"/>
      <c r="G636" s="17"/>
      <c r="H636" s="17"/>
      <c r="I636" s="17"/>
      <c r="Q636" s="17"/>
      <c r="R636" s="17"/>
      <c r="S636" s="17"/>
      <c r="T636" s="17"/>
      <c r="U636" s="17"/>
      <c r="V636" s="17"/>
      <c r="W636" s="17"/>
      <c r="AE636" s="17"/>
      <c r="AF636" s="17"/>
      <c r="AG636" s="17"/>
      <c r="AH636" s="17"/>
      <c r="AI636" s="17"/>
      <c r="AJ636" s="17"/>
      <c r="AK636" s="17"/>
    </row>
    <row r="637">
      <c r="C637" s="17"/>
      <c r="D637" s="17"/>
      <c r="E637" s="17"/>
      <c r="F637" s="17"/>
      <c r="G637" s="17"/>
      <c r="H637" s="17"/>
      <c r="I637" s="17"/>
      <c r="Q637" s="17"/>
      <c r="R637" s="17"/>
      <c r="S637" s="17"/>
      <c r="T637" s="17"/>
      <c r="U637" s="17"/>
      <c r="V637" s="17"/>
      <c r="W637" s="17"/>
      <c r="AE637" s="17"/>
      <c r="AF637" s="17"/>
      <c r="AG637" s="17"/>
      <c r="AH637" s="17"/>
      <c r="AI637" s="17"/>
      <c r="AJ637" s="17"/>
      <c r="AK637" s="17"/>
    </row>
    <row r="638">
      <c r="C638" s="17"/>
      <c r="D638" s="17"/>
      <c r="E638" s="17"/>
      <c r="F638" s="17"/>
      <c r="G638" s="17"/>
      <c r="H638" s="17"/>
      <c r="I638" s="17"/>
      <c r="Q638" s="17"/>
      <c r="R638" s="17"/>
      <c r="S638" s="17"/>
      <c r="T638" s="17"/>
      <c r="U638" s="17"/>
      <c r="V638" s="17"/>
      <c r="W638" s="17"/>
      <c r="AE638" s="17"/>
      <c r="AF638" s="17"/>
      <c r="AG638" s="17"/>
      <c r="AH638" s="17"/>
      <c r="AI638" s="17"/>
      <c r="AJ638" s="17"/>
      <c r="AK638" s="17"/>
    </row>
    <row r="639">
      <c r="C639" s="17"/>
      <c r="D639" s="17"/>
      <c r="E639" s="17"/>
      <c r="F639" s="17"/>
      <c r="G639" s="17"/>
      <c r="H639" s="17"/>
      <c r="I639" s="17"/>
      <c r="Q639" s="17"/>
      <c r="R639" s="17"/>
      <c r="S639" s="17"/>
      <c r="T639" s="17"/>
      <c r="U639" s="17"/>
      <c r="V639" s="17"/>
      <c r="W639" s="17"/>
      <c r="AE639" s="17"/>
      <c r="AF639" s="17"/>
      <c r="AG639" s="17"/>
      <c r="AH639" s="17"/>
      <c r="AI639" s="17"/>
      <c r="AJ639" s="17"/>
      <c r="AK639" s="17"/>
    </row>
    <row r="640">
      <c r="C640" s="17"/>
      <c r="D640" s="17"/>
      <c r="E640" s="17"/>
      <c r="F640" s="17"/>
      <c r="G640" s="17"/>
      <c r="H640" s="17"/>
      <c r="I640" s="17"/>
      <c r="Q640" s="17"/>
      <c r="R640" s="17"/>
      <c r="S640" s="17"/>
      <c r="T640" s="17"/>
      <c r="U640" s="17"/>
      <c r="V640" s="17"/>
      <c r="W640" s="17"/>
      <c r="AE640" s="17"/>
      <c r="AF640" s="17"/>
      <c r="AG640" s="17"/>
      <c r="AH640" s="17"/>
      <c r="AI640" s="17"/>
      <c r="AJ640" s="17"/>
      <c r="AK640" s="17"/>
    </row>
    <row r="641">
      <c r="C641" s="17"/>
      <c r="D641" s="17"/>
      <c r="E641" s="17"/>
      <c r="F641" s="17"/>
      <c r="G641" s="17"/>
      <c r="H641" s="17"/>
      <c r="I641" s="17"/>
      <c r="Q641" s="17"/>
      <c r="R641" s="17"/>
      <c r="S641" s="17"/>
      <c r="T641" s="17"/>
      <c r="U641" s="17"/>
      <c r="V641" s="17"/>
      <c r="W641" s="17"/>
      <c r="AE641" s="17"/>
      <c r="AF641" s="17"/>
      <c r="AG641" s="17"/>
      <c r="AH641" s="17"/>
      <c r="AI641" s="17"/>
      <c r="AJ641" s="17"/>
      <c r="AK641" s="17"/>
    </row>
    <row r="642">
      <c r="C642" s="17"/>
      <c r="D642" s="17"/>
      <c r="E642" s="17"/>
      <c r="F642" s="17"/>
      <c r="G642" s="17"/>
      <c r="H642" s="17"/>
      <c r="I642" s="17"/>
      <c r="Q642" s="17"/>
      <c r="R642" s="17"/>
      <c r="S642" s="17"/>
      <c r="T642" s="17"/>
      <c r="U642" s="17"/>
      <c r="V642" s="17"/>
      <c r="W642" s="17"/>
      <c r="AE642" s="17"/>
      <c r="AF642" s="17"/>
      <c r="AG642" s="17"/>
      <c r="AH642" s="17"/>
      <c r="AI642" s="17"/>
      <c r="AJ642" s="17"/>
      <c r="AK642" s="17"/>
    </row>
    <row r="643">
      <c r="C643" s="17"/>
      <c r="D643" s="17"/>
      <c r="E643" s="17"/>
      <c r="F643" s="17"/>
      <c r="G643" s="17"/>
      <c r="H643" s="17"/>
      <c r="I643" s="17"/>
      <c r="Q643" s="17"/>
      <c r="R643" s="17"/>
      <c r="S643" s="17"/>
      <c r="T643" s="17"/>
      <c r="U643" s="17"/>
      <c r="V643" s="17"/>
      <c r="W643" s="17"/>
      <c r="AE643" s="17"/>
      <c r="AF643" s="17"/>
      <c r="AG643" s="17"/>
      <c r="AH643" s="17"/>
      <c r="AI643" s="17"/>
      <c r="AJ643" s="17"/>
      <c r="AK643" s="17"/>
    </row>
    <row r="644">
      <c r="C644" s="17"/>
      <c r="D644" s="17"/>
      <c r="E644" s="17"/>
      <c r="F644" s="17"/>
      <c r="G644" s="17"/>
      <c r="H644" s="17"/>
      <c r="I644" s="17"/>
      <c r="Q644" s="17"/>
      <c r="R644" s="17"/>
      <c r="S644" s="17"/>
      <c r="T644" s="17"/>
      <c r="U644" s="17"/>
      <c r="V644" s="17"/>
      <c r="W644" s="17"/>
      <c r="AE644" s="17"/>
      <c r="AF644" s="17"/>
      <c r="AG644" s="17"/>
      <c r="AH644" s="17"/>
      <c r="AI644" s="17"/>
      <c r="AJ644" s="17"/>
      <c r="AK644" s="17"/>
    </row>
    <row r="645">
      <c r="C645" s="17"/>
      <c r="D645" s="17"/>
      <c r="E645" s="17"/>
      <c r="F645" s="17"/>
      <c r="G645" s="17"/>
      <c r="H645" s="17"/>
      <c r="I645" s="17"/>
      <c r="Q645" s="17"/>
      <c r="R645" s="17"/>
      <c r="S645" s="17"/>
      <c r="T645" s="17"/>
      <c r="U645" s="17"/>
      <c r="V645" s="17"/>
      <c r="W645" s="17"/>
      <c r="AE645" s="17"/>
      <c r="AF645" s="17"/>
      <c r="AG645" s="17"/>
      <c r="AH645" s="17"/>
      <c r="AI645" s="17"/>
      <c r="AJ645" s="17"/>
      <c r="AK645" s="17"/>
    </row>
    <row r="646">
      <c r="C646" s="17"/>
      <c r="D646" s="17"/>
      <c r="E646" s="17"/>
      <c r="F646" s="17"/>
      <c r="G646" s="17"/>
      <c r="H646" s="17"/>
      <c r="I646" s="17"/>
      <c r="Q646" s="17"/>
      <c r="R646" s="17"/>
      <c r="S646" s="17"/>
      <c r="T646" s="17"/>
      <c r="U646" s="17"/>
      <c r="V646" s="17"/>
      <c r="W646" s="17"/>
      <c r="AE646" s="17"/>
      <c r="AF646" s="17"/>
      <c r="AG646" s="17"/>
      <c r="AH646" s="17"/>
      <c r="AI646" s="17"/>
      <c r="AJ646" s="17"/>
      <c r="AK646" s="17"/>
    </row>
    <row r="647">
      <c r="C647" s="17"/>
      <c r="D647" s="17"/>
      <c r="E647" s="17"/>
      <c r="F647" s="17"/>
      <c r="G647" s="17"/>
      <c r="H647" s="17"/>
      <c r="I647" s="17"/>
      <c r="Q647" s="17"/>
      <c r="R647" s="17"/>
      <c r="S647" s="17"/>
      <c r="T647" s="17"/>
      <c r="U647" s="17"/>
      <c r="V647" s="17"/>
      <c r="W647" s="17"/>
      <c r="AE647" s="17"/>
      <c r="AF647" s="17"/>
      <c r="AG647" s="17"/>
      <c r="AH647" s="17"/>
      <c r="AI647" s="17"/>
      <c r="AJ647" s="17"/>
      <c r="AK647" s="17"/>
    </row>
    <row r="648">
      <c r="C648" s="17"/>
      <c r="D648" s="17"/>
      <c r="E648" s="17"/>
      <c r="F648" s="17"/>
      <c r="G648" s="17"/>
      <c r="H648" s="17"/>
      <c r="I648" s="17"/>
      <c r="Q648" s="17"/>
      <c r="R648" s="17"/>
      <c r="S648" s="17"/>
      <c r="T648" s="17"/>
      <c r="U648" s="17"/>
      <c r="V648" s="17"/>
      <c r="W648" s="17"/>
      <c r="AE648" s="17"/>
      <c r="AF648" s="17"/>
      <c r="AG648" s="17"/>
      <c r="AH648" s="17"/>
      <c r="AI648" s="17"/>
      <c r="AJ648" s="17"/>
      <c r="AK648" s="17"/>
    </row>
    <row r="649">
      <c r="C649" s="17"/>
      <c r="D649" s="17"/>
      <c r="E649" s="17"/>
      <c r="F649" s="17"/>
      <c r="G649" s="17"/>
      <c r="H649" s="17"/>
      <c r="I649" s="17"/>
      <c r="Q649" s="17"/>
      <c r="R649" s="17"/>
      <c r="S649" s="17"/>
      <c r="T649" s="17"/>
      <c r="U649" s="17"/>
      <c r="V649" s="17"/>
      <c r="W649" s="17"/>
      <c r="AE649" s="17"/>
      <c r="AF649" s="17"/>
      <c r="AG649" s="17"/>
      <c r="AH649" s="17"/>
      <c r="AI649" s="17"/>
      <c r="AJ649" s="17"/>
      <c r="AK649" s="17"/>
    </row>
    <row r="650">
      <c r="C650" s="17"/>
      <c r="D650" s="17"/>
      <c r="E650" s="17"/>
      <c r="F650" s="17"/>
      <c r="G650" s="17"/>
      <c r="H650" s="17"/>
      <c r="I650" s="17"/>
      <c r="Q650" s="17"/>
      <c r="R650" s="17"/>
      <c r="S650" s="17"/>
      <c r="T650" s="17"/>
      <c r="U650" s="17"/>
      <c r="V650" s="17"/>
      <c r="W650" s="17"/>
      <c r="AE650" s="17"/>
      <c r="AF650" s="17"/>
      <c r="AG650" s="17"/>
      <c r="AH650" s="17"/>
      <c r="AI650" s="17"/>
      <c r="AJ650" s="17"/>
      <c r="AK650" s="17"/>
    </row>
    <row r="651">
      <c r="C651" s="17"/>
      <c r="D651" s="17"/>
      <c r="E651" s="17"/>
      <c r="F651" s="17"/>
      <c r="G651" s="17"/>
      <c r="H651" s="17"/>
      <c r="I651" s="17"/>
      <c r="Q651" s="17"/>
      <c r="R651" s="17"/>
      <c r="S651" s="17"/>
      <c r="T651" s="17"/>
      <c r="U651" s="17"/>
      <c r="V651" s="17"/>
      <c r="W651" s="17"/>
      <c r="AE651" s="17"/>
      <c r="AF651" s="17"/>
      <c r="AG651" s="17"/>
      <c r="AH651" s="17"/>
      <c r="AI651" s="17"/>
      <c r="AJ651" s="17"/>
      <c r="AK651" s="17"/>
    </row>
    <row r="652">
      <c r="C652" s="17"/>
      <c r="D652" s="17"/>
      <c r="E652" s="17"/>
      <c r="F652" s="17"/>
      <c r="G652" s="17"/>
      <c r="H652" s="17"/>
      <c r="I652" s="17"/>
      <c r="Q652" s="17"/>
      <c r="R652" s="17"/>
      <c r="S652" s="17"/>
      <c r="T652" s="17"/>
      <c r="U652" s="17"/>
      <c r="V652" s="17"/>
      <c r="W652" s="17"/>
      <c r="AE652" s="17"/>
      <c r="AF652" s="17"/>
      <c r="AG652" s="17"/>
      <c r="AH652" s="17"/>
      <c r="AI652" s="17"/>
      <c r="AJ652" s="17"/>
      <c r="AK652" s="17"/>
    </row>
    <row r="653">
      <c r="C653" s="17"/>
      <c r="D653" s="17"/>
      <c r="E653" s="17"/>
      <c r="F653" s="17"/>
      <c r="G653" s="17"/>
      <c r="H653" s="17"/>
      <c r="I653" s="17"/>
      <c r="Q653" s="17"/>
      <c r="R653" s="17"/>
      <c r="S653" s="17"/>
      <c r="T653" s="17"/>
      <c r="U653" s="17"/>
      <c r="V653" s="17"/>
      <c r="W653" s="17"/>
      <c r="AE653" s="17"/>
      <c r="AF653" s="17"/>
      <c r="AG653" s="17"/>
      <c r="AH653" s="17"/>
      <c r="AI653" s="17"/>
      <c r="AJ653" s="17"/>
      <c r="AK653" s="17"/>
    </row>
    <row r="654">
      <c r="C654" s="17"/>
      <c r="D654" s="17"/>
      <c r="E654" s="17"/>
      <c r="F654" s="17"/>
      <c r="G654" s="17"/>
      <c r="H654" s="17"/>
      <c r="I654" s="17"/>
      <c r="Q654" s="17"/>
      <c r="R654" s="17"/>
      <c r="S654" s="17"/>
      <c r="T654" s="17"/>
      <c r="U654" s="17"/>
      <c r="V654" s="17"/>
      <c r="W654" s="17"/>
      <c r="AE654" s="17"/>
      <c r="AF654" s="17"/>
      <c r="AG654" s="17"/>
      <c r="AH654" s="17"/>
      <c r="AI654" s="17"/>
      <c r="AJ654" s="17"/>
      <c r="AK654" s="17"/>
    </row>
    <row r="655">
      <c r="C655" s="17"/>
      <c r="D655" s="17"/>
      <c r="E655" s="17"/>
      <c r="F655" s="17"/>
      <c r="G655" s="17"/>
      <c r="H655" s="17"/>
      <c r="I655" s="17"/>
      <c r="Q655" s="17"/>
      <c r="R655" s="17"/>
      <c r="S655" s="17"/>
      <c r="T655" s="17"/>
      <c r="U655" s="17"/>
      <c r="V655" s="17"/>
      <c r="W655" s="17"/>
      <c r="AE655" s="17"/>
      <c r="AF655" s="17"/>
      <c r="AG655" s="17"/>
      <c r="AH655" s="17"/>
      <c r="AI655" s="17"/>
      <c r="AJ655" s="17"/>
      <c r="AK655" s="17"/>
    </row>
    <row r="656">
      <c r="C656" s="17"/>
      <c r="D656" s="17"/>
      <c r="E656" s="17"/>
      <c r="F656" s="17"/>
      <c r="G656" s="17"/>
      <c r="H656" s="17"/>
      <c r="I656" s="17"/>
      <c r="Q656" s="17"/>
      <c r="R656" s="17"/>
      <c r="S656" s="17"/>
      <c r="T656" s="17"/>
      <c r="U656" s="17"/>
      <c r="V656" s="17"/>
      <c r="W656" s="17"/>
      <c r="AE656" s="17"/>
      <c r="AF656" s="17"/>
      <c r="AG656" s="17"/>
      <c r="AH656" s="17"/>
      <c r="AI656" s="17"/>
      <c r="AJ656" s="17"/>
      <c r="AK656" s="17"/>
    </row>
    <row r="657">
      <c r="C657" s="17"/>
      <c r="D657" s="17"/>
      <c r="E657" s="17"/>
      <c r="F657" s="17"/>
      <c r="G657" s="17"/>
      <c r="H657" s="17"/>
      <c r="I657" s="17"/>
      <c r="Q657" s="17"/>
      <c r="R657" s="17"/>
      <c r="S657" s="17"/>
      <c r="T657" s="17"/>
      <c r="U657" s="17"/>
      <c r="V657" s="17"/>
      <c r="W657" s="17"/>
      <c r="AE657" s="17"/>
      <c r="AF657" s="17"/>
      <c r="AG657" s="17"/>
      <c r="AH657" s="17"/>
      <c r="AI657" s="17"/>
      <c r="AJ657" s="17"/>
      <c r="AK657" s="17"/>
    </row>
    <row r="658">
      <c r="C658" s="17"/>
      <c r="D658" s="17"/>
      <c r="E658" s="17"/>
      <c r="F658" s="17"/>
      <c r="G658" s="17"/>
      <c r="H658" s="17"/>
      <c r="I658" s="17"/>
      <c r="Q658" s="17"/>
      <c r="R658" s="17"/>
      <c r="S658" s="17"/>
      <c r="T658" s="17"/>
      <c r="U658" s="17"/>
      <c r="V658" s="17"/>
      <c r="W658" s="17"/>
      <c r="AE658" s="17"/>
      <c r="AF658" s="17"/>
      <c r="AG658" s="17"/>
      <c r="AH658" s="17"/>
      <c r="AI658" s="17"/>
      <c r="AJ658" s="17"/>
      <c r="AK658" s="17"/>
    </row>
    <row r="659">
      <c r="C659" s="17"/>
      <c r="D659" s="17"/>
      <c r="E659" s="17"/>
      <c r="F659" s="17"/>
      <c r="G659" s="17"/>
      <c r="H659" s="17"/>
      <c r="I659" s="17"/>
      <c r="Q659" s="17"/>
      <c r="R659" s="17"/>
      <c r="S659" s="17"/>
      <c r="T659" s="17"/>
      <c r="U659" s="17"/>
      <c r="V659" s="17"/>
      <c r="W659" s="17"/>
      <c r="AE659" s="17"/>
      <c r="AF659" s="17"/>
      <c r="AG659" s="17"/>
      <c r="AH659" s="17"/>
      <c r="AI659" s="17"/>
      <c r="AJ659" s="17"/>
      <c r="AK659" s="17"/>
    </row>
    <row r="660">
      <c r="C660" s="17"/>
      <c r="D660" s="17"/>
      <c r="E660" s="17"/>
      <c r="F660" s="17"/>
      <c r="G660" s="17"/>
      <c r="H660" s="17"/>
      <c r="I660" s="17"/>
      <c r="Q660" s="17"/>
      <c r="R660" s="17"/>
      <c r="S660" s="17"/>
      <c r="T660" s="17"/>
      <c r="U660" s="17"/>
      <c r="V660" s="17"/>
      <c r="W660" s="17"/>
      <c r="AE660" s="17"/>
      <c r="AF660" s="17"/>
      <c r="AG660" s="17"/>
      <c r="AH660" s="17"/>
      <c r="AI660" s="17"/>
      <c r="AJ660" s="17"/>
      <c r="AK660" s="17"/>
    </row>
    <row r="661">
      <c r="C661" s="17"/>
      <c r="D661" s="17"/>
      <c r="E661" s="17"/>
      <c r="F661" s="17"/>
      <c r="G661" s="17"/>
      <c r="H661" s="17"/>
      <c r="I661" s="17"/>
      <c r="Q661" s="17"/>
      <c r="R661" s="17"/>
      <c r="S661" s="17"/>
      <c r="T661" s="17"/>
      <c r="U661" s="17"/>
      <c r="V661" s="17"/>
      <c r="W661" s="17"/>
      <c r="AE661" s="17"/>
      <c r="AF661" s="17"/>
      <c r="AG661" s="17"/>
      <c r="AH661" s="17"/>
      <c r="AI661" s="17"/>
      <c r="AJ661" s="17"/>
      <c r="AK661" s="17"/>
    </row>
    <row r="662">
      <c r="C662" s="17"/>
      <c r="D662" s="17"/>
      <c r="E662" s="17"/>
      <c r="F662" s="17"/>
      <c r="G662" s="17"/>
      <c r="H662" s="17"/>
      <c r="I662" s="17"/>
      <c r="Q662" s="17"/>
      <c r="R662" s="17"/>
      <c r="S662" s="17"/>
      <c r="T662" s="17"/>
      <c r="U662" s="17"/>
      <c r="V662" s="17"/>
      <c r="W662" s="17"/>
      <c r="AE662" s="17"/>
      <c r="AF662" s="17"/>
      <c r="AG662" s="17"/>
      <c r="AH662" s="17"/>
      <c r="AI662" s="17"/>
      <c r="AJ662" s="17"/>
      <c r="AK662" s="17"/>
    </row>
    <row r="663">
      <c r="C663" s="17"/>
      <c r="D663" s="17"/>
      <c r="E663" s="17"/>
      <c r="F663" s="17"/>
      <c r="G663" s="17"/>
      <c r="H663" s="17"/>
      <c r="I663" s="17"/>
      <c r="Q663" s="17"/>
      <c r="R663" s="17"/>
      <c r="S663" s="17"/>
      <c r="T663" s="17"/>
      <c r="U663" s="17"/>
      <c r="V663" s="17"/>
      <c r="W663" s="17"/>
      <c r="AE663" s="17"/>
      <c r="AF663" s="17"/>
      <c r="AG663" s="17"/>
      <c r="AH663" s="17"/>
      <c r="AI663" s="17"/>
      <c r="AJ663" s="17"/>
      <c r="AK663" s="17"/>
    </row>
    <row r="664">
      <c r="C664" s="17"/>
      <c r="D664" s="17"/>
      <c r="E664" s="17"/>
      <c r="F664" s="17"/>
      <c r="G664" s="17"/>
      <c r="H664" s="17"/>
      <c r="I664" s="17"/>
      <c r="Q664" s="17"/>
      <c r="R664" s="17"/>
      <c r="S664" s="17"/>
      <c r="T664" s="17"/>
      <c r="U664" s="17"/>
      <c r="V664" s="17"/>
      <c r="W664" s="17"/>
      <c r="AE664" s="17"/>
      <c r="AF664" s="17"/>
      <c r="AG664" s="17"/>
      <c r="AH664" s="17"/>
      <c r="AI664" s="17"/>
      <c r="AJ664" s="17"/>
      <c r="AK664" s="17"/>
    </row>
    <row r="665">
      <c r="C665" s="17"/>
      <c r="D665" s="17"/>
      <c r="E665" s="17"/>
      <c r="F665" s="17"/>
      <c r="G665" s="17"/>
      <c r="H665" s="17"/>
      <c r="I665" s="17"/>
      <c r="Q665" s="17"/>
      <c r="R665" s="17"/>
      <c r="S665" s="17"/>
      <c r="T665" s="17"/>
      <c r="U665" s="17"/>
      <c r="V665" s="17"/>
      <c r="W665" s="17"/>
      <c r="AE665" s="17"/>
      <c r="AF665" s="17"/>
      <c r="AG665" s="17"/>
      <c r="AH665" s="17"/>
      <c r="AI665" s="17"/>
      <c r="AJ665" s="17"/>
      <c r="AK665" s="17"/>
    </row>
    <row r="666">
      <c r="C666" s="17"/>
      <c r="D666" s="17"/>
      <c r="E666" s="17"/>
      <c r="F666" s="17"/>
      <c r="G666" s="17"/>
      <c r="H666" s="17"/>
      <c r="I666" s="17"/>
      <c r="Q666" s="17"/>
      <c r="R666" s="17"/>
      <c r="S666" s="17"/>
      <c r="T666" s="17"/>
      <c r="U666" s="17"/>
      <c r="V666" s="17"/>
      <c r="W666" s="17"/>
      <c r="AE666" s="17"/>
      <c r="AF666" s="17"/>
      <c r="AG666" s="17"/>
      <c r="AH666" s="17"/>
      <c r="AI666" s="17"/>
      <c r="AJ666" s="17"/>
      <c r="AK666" s="17"/>
    </row>
    <row r="667">
      <c r="C667" s="17"/>
      <c r="D667" s="17"/>
      <c r="E667" s="17"/>
      <c r="F667" s="17"/>
      <c r="G667" s="17"/>
      <c r="H667" s="17"/>
      <c r="I667" s="17"/>
      <c r="Q667" s="17"/>
      <c r="R667" s="17"/>
      <c r="S667" s="17"/>
      <c r="T667" s="17"/>
      <c r="U667" s="17"/>
      <c r="V667" s="17"/>
      <c r="W667" s="17"/>
      <c r="AE667" s="17"/>
      <c r="AF667" s="17"/>
      <c r="AG667" s="17"/>
      <c r="AH667" s="17"/>
      <c r="AI667" s="17"/>
      <c r="AJ667" s="17"/>
      <c r="AK667" s="17"/>
    </row>
    <row r="668">
      <c r="C668" s="17"/>
      <c r="D668" s="17"/>
      <c r="E668" s="17"/>
      <c r="F668" s="17"/>
      <c r="G668" s="17"/>
      <c r="H668" s="17"/>
      <c r="I668" s="17"/>
      <c r="Q668" s="17"/>
      <c r="R668" s="17"/>
      <c r="S668" s="17"/>
      <c r="T668" s="17"/>
      <c r="U668" s="17"/>
      <c r="V668" s="17"/>
      <c r="W668" s="17"/>
      <c r="AE668" s="17"/>
      <c r="AF668" s="17"/>
      <c r="AG668" s="17"/>
      <c r="AH668" s="17"/>
      <c r="AI668" s="17"/>
      <c r="AJ668" s="17"/>
      <c r="AK668" s="17"/>
    </row>
    <row r="669">
      <c r="C669" s="17"/>
      <c r="D669" s="17"/>
      <c r="E669" s="17"/>
      <c r="F669" s="17"/>
      <c r="G669" s="17"/>
      <c r="H669" s="17"/>
      <c r="I669" s="17"/>
      <c r="Q669" s="17"/>
      <c r="R669" s="17"/>
      <c r="S669" s="17"/>
      <c r="T669" s="17"/>
      <c r="U669" s="17"/>
      <c r="V669" s="17"/>
      <c r="W669" s="17"/>
      <c r="AE669" s="17"/>
      <c r="AF669" s="17"/>
      <c r="AG669" s="17"/>
      <c r="AH669" s="17"/>
      <c r="AI669" s="17"/>
      <c r="AJ669" s="17"/>
      <c r="AK669" s="17"/>
    </row>
    <row r="670">
      <c r="C670" s="17"/>
      <c r="D670" s="17"/>
      <c r="E670" s="17"/>
      <c r="F670" s="17"/>
      <c r="G670" s="17"/>
      <c r="H670" s="17"/>
      <c r="I670" s="17"/>
      <c r="Q670" s="17"/>
      <c r="R670" s="17"/>
      <c r="S670" s="17"/>
      <c r="T670" s="17"/>
      <c r="U670" s="17"/>
      <c r="V670" s="17"/>
      <c r="W670" s="17"/>
      <c r="AE670" s="17"/>
      <c r="AF670" s="17"/>
      <c r="AG670" s="17"/>
      <c r="AH670" s="17"/>
      <c r="AI670" s="17"/>
      <c r="AJ670" s="17"/>
      <c r="AK670" s="17"/>
    </row>
    <row r="671">
      <c r="C671" s="17"/>
      <c r="D671" s="17"/>
      <c r="E671" s="17"/>
      <c r="F671" s="17"/>
      <c r="G671" s="17"/>
      <c r="H671" s="17"/>
      <c r="I671" s="17"/>
      <c r="Q671" s="17"/>
      <c r="R671" s="17"/>
      <c r="S671" s="17"/>
      <c r="T671" s="17"/>
      <c r="U671" s="17"/>
      <c r="V671" s="17"/>
      <c r="W671" s="17"/>
      <c r="AE671" s="17"/>
      <c r="AF671" s="17"/>
      <c r="AG671" s="17"/>
      <c r="AH671" s="17"/>
      <c r="AI671" s="17"/>
      <c r="AJ671" s="17"/>
      <c r="AK671" s="17"/>
    </row>
    <row r="672">
      <c r="C672" s="17"/>
      <c r="D672" s="17"/>
      <c r="E672" s="17"/>
      <c r="F672" s="17"/>
      <c r="G672" s="17"/>
      <c r="H672" s="17"/>
      <c r="I672" s="17"/>
      <c r="Q672" s="17"/>
      <c r="R672" s="17"/>
      <c r="S672" s="17"/>
      <c r="T672" s="17"/>
      <c r="U672" s="17"/>
      <c r="V672" s="17"/>
      <c r="W672" s="17"/>
      <c r="AE672" s="17"/>
      <c r="AF672" s="17"/>
      <c r="AG672" s="17"/>
      <c r="AH672" s="17"/>
      <c r="AI672" s="17"/>
      <c r="AJ672" s="17"/>
      <c r="AK672" s="17"/>
    </row>
    <row r="673">
      <c r="C673" s="17"/>
      <c r="D673" s="17"/>
      <c r="E673" s="17"/>
      <c r="F673" s="17"/>
      <c r="G673" s="17"/>
      <c r="H673" s="17"/>
      <c r="I673" s="17"/>
      <c r="Q673" s="17"/>
      <c r="R673" s="17"/>
      <c r="S673" s="17"/>
      <c r="T673" s="17"/>
      <c r="U673" s="17"/>
      <c r="V673" s="17"/>
      <c r="W673" s="17"/>
      <c r="AE673" s="17"/>
      <c r="AF673" s="17"/>
      <c r="AG673" s="17"/>
      <c r="AH673" s="17"/>
      <c r="AI673" s="17"/>
      <c r="AJ673" s="17"/>
      <c r="AK673" s="17"/>
    </row>
    <row r="674">
      <c r="C674" s="17"/>
      <c r="D674" s="17"/>
      <c r="E674" s="17"/>
      <c r="F674" s="17"/>
      <c r="G674" s="17"/>
      <c r="H674" s="17"/>
      <c r="I674" s="17"/>
      <c r="Q674" s="17"/>
      <c r="R674" s="17"/>
      <c r="S674" s="17"/>
      <c r="T674" s="17"/>
      <c r="U674" s="17"/>
      <c r="V674" s="17"/>
      <c r="W674" s="17"/>
      <c r="AE674" s="17"/>
      <c r="AF674" s="17"/>
      <c r="AG674" s="17"/>
      <c r="AH674" s="17"/>
      <c r="AI674" s="17"/>
      <c r="AJ674" s="17"/>
      <c r="AK674" s="17"/>
    </row>
    <row r="675">
      <c r="C675" s="17"/>
      <c r="D675" s="17"/>
      <c r="E675" s="17"/>
      <c r="F675" s="17"/>
      <c r="G675" s="17"/>
      <c r="H675" s="17"/>
      <c r="I675" s="17"/>
      <c r="Q675" s="17"/>
      <c r="R675" s="17"/>
      <c r="S675" s="17"/>
      <c r="T675" s="17"/>
      <c r="U675" s="17"/>
      <c r="V675" s="17"/>
      <c r="W675" s="17"/>
      <c r="AE675" s="17"/>
      <c r="AF675" s="17"/>
      <c r="AG675" s="17"/>
      <c r="AH675" s="17"/>
      <c r="AI675" s="17"/>
      <c r="AJ675" s="17"/>
      <c r="AK675" s="17"/>
    </row>
    <row r="676">
      <c r="C676" s="17"/>
      <c r="D676" s="17"/>
      <c r="E676" s="17"/>
      <c r="F676" s="17"/>
      <c r="G676" s="17"/>
      <c r="H676" s="17"/>
      <c r="I676" s="17"/>
      <c r="Q676" s="17"/>
      <c r="R676" s="17"/>
      <c r="S676" s="17"/>
      <c r="T676" s="17"/>
      <c r="U676" s="17"/>
      <c r="V676" s="17"/>
      <c r="W676" s="17"/>
      <c r="AE676" s="17"/>
      <c r="AF676" s="17"/>
      <c r="AG676" s="17"/>
      <c r="AH676" s="17"/>
      <c r="AI676" s="17"/>
      <c r="AJ676" s="17"/>
      <c r="AK676" s="17"/>
    </row>
    <row r="677">
      <c r="C677" s="17"/>
      <c r="D677" s="17"/>
      <c r="E677" s="17"/>
      <c r="F677" s="17"/>
      <c r="G677" s="17"/>
      <c r="H677" s="17"/>
      <c r="I677" s="17"/>
      <c r="Q677" s="17"/>
      <c r="R677" s="17"/>
      <c r="S677" s="17"/>
      <c r="T677" s="17"/>
      <c r="U677" s="17"/>
      <c r="V677" s="17"/>
      <c r="W677" s="17"/>
      <c r="AE677" s="17"/>
      <c r="AF677" s="17"/>
      <c r="AG677" s="17"/>
      <c r="AH677" s="17"/>
      <c r="AI677" s="17"/>
      <c r="AJ677" s="17"/>
      <c r="AK677" s="17"/>
    </row>
    <row r="678">
      <c r="C678" s="17"/>
      <c r="D678" s="17"/>
      <c r="E678" s="17"/>
      <c r="F678" s="17"/>
      <c r="G678" s="17"/>
      <c r="H678" s="17"/>
      <c r="I678" s="17"/>
      <c r="Q678" s="17"/>
      <c r="R678" s="17"/>
      <c r="S678" s="17"/>
      <c r="T678" s="17"/>
      <c r="U678" s="17"/>
      <c r="V678" s="17"/>
      <c r="W678" s="17"/>
      <c r="AE678" s="17"/>
      <c r="AF678" s="17"/>
      <c r="AG678" s="17"/>
      <c r="AH678" s="17"/>
      <c r="AI678" s="17"/>
      <c r="AJ678" s="17"/>
      <c r="AK678" s="17"/>
    </row>
    <row r="679">
      <c r="C679" s="17"/>
      <c r="D679" s="17"/>
      <c r="E679" s="17"/>
      <c r="F679" s="17"/>
      <c r="G679" s="17"/>
      <c r="H679" s="17"/>
      <c r="I679" s="17"/>
      <c r="Q679" s="17"/>
      <c r="R679" s="17"/>
      <c r="S679" s="17"/>
      <c r="T679" s="17"/>
      <c r="U679" s="17"/>
      <c r="V679" s="17"/>
      <c r="W679" s="17"/>
      <c r="AE679" s="17"/>
      <c r="AF679" s="17"/>
      <c r="AG679" s="17"/>
      <c r="AH679" s="17"/>
      <c r="AI679" s="17"/>
      <c r="AJ679" s="17"/>
      <c r="AK679" s="17"/>
    </row>
    <row r="680">
      <c r="C680" s="17"/>
      <c r="D680" s="17"/>
      <c r="E680" s="17"/>
      <c r="F680" s="17"/>
      <c r="G680" s="17"/>
      <c r="H680" s="17"/>
      <c r="I680" s="17"/>
      <c r="Q680" s="17"/>
      <c r="R680" s="17"/>
      <c r="S680" s="17"/>
      <c r="T680" s="17"/>
      <c r="U680" s="17"/>
      <c r="V680" s="17"/>
      <c r="W680" s="17"/>
      <c r="AE680" s="17"/>
      <c r="AF680" s="17"/>
      <c r="AG680" s="17"/>
      <c r="AH680" s="17"/>
      <c r="AI680" s="17"/>
      <c r="AJ680" s="17"/>
      <c r="AK680" s="17"/>
    </row>
    <row r="681">
      <c r="C681" s="17"/>
      <c r="D681" s="17"/>
      <c r="E681" s="17"/>
      <c r="F681" s="17"/>
      <c r="G681" s="17"/>
      <c r="H681" s="17"/>
      <c r="I681" s="17"/>
      <c r="Q681" s="17"/>
      <c r="R681" s="17"/>
      <c r="S681" s="17"/>
      <c r="T681" s="17"/>
      <c r="U681" s="17"/>
      <c r="V681" s="17"/>
      <c r="W681" s="17"/>
      <c r="AE681" s="17"/>
      <c r="AF681" s="17"/>
      <c r="AG681" s="17"/>
      <c r="AH681" s="17"/>
      <c r="AI681" s="17"/>
      <c r="AJ681" s="17"/>
      <c r="AK681" s="17"/>
    </row>
    <row r="682">
      <c r="C682" s="17"/>
      <c r="D682" s="17"/>
      <c r="E682" s="17"/>
      <c r="F682" s="17"/>
      <c r="G682" s="17"/>
      <c r="H682" s="17"/>
      <c r="I682" s="17"/>
      <c r="Q682" s="17"/>
      <c r="R682" s="17"/>
      <c r="S682" s="17"/>
      <c r="T682" s="17"/>
      <c r="U682" s="17"/>
      <c r="V682" s="17"/>
      <c r="W682" s="17"/>
      <c r="AE682" s="17"/>
      <c r="AF682" s="17"/>
      <c r="AG682" s="17"/>
      <c r="AH682" s="17"/>
      <c r="AI682" s="17"/>
      <c r="AJ682" s="17"/>
      <c r="AK682" s="17"/>
    </row>
    <row r="683">
      <c r="C683" s="17"/>
      <c r="D683" s="17"/>
      <c r="E683" s="17"/>
      <c r="F683" s="17"/>
      <c r="G683" s="17"/>
      <c r="H683" s="17"/>
      <c r="I683" s="17"/>
      <c r="Q683" s="17"/>
      <c r="R683" s="17"/>
      <c r="S683" s="17"/>
      <c r="T683" s="17"/>
      <c r="U683" s="17"/>
      <c r="V683" s="17"/>
      <c r="W683" s="17"/>
      <c r="AE683" s="17"/>
      <c r="AF683" s="17"/>
      <c r="AG683" s="17"/>
      <c r="AH683" s="17"/>
      <c r="AI683" s="17"/>
      <c r="AJ683" s="17"/>
      <c r="AK683" s="17"/>
    </row>
    <row r="684">
      <c r="C684" s="17"/>
      <c r="D684" s="17"/>
      <c r="E684" s="17"/>
      <c r="F684" s="17"/>
      <c r="G684" s="17"/>
      <c r="H684" s="17"/>
      <c r="I684" s="17"/>
      <c r="Q684" s="17"/>
      <c r="R684" s="17"/>
      <c r="S684" s="17"/>
      <c r="T684" s="17"/>
      <c r="U684" s="17"/>
      <c r="V684" s="17"/>
      <c r="W684" s="17"/>
      <c r="AE684" s="17"/>
      <c r="AF684" s="17"/>
      <c r="AG684" s="17"/>
      <c r="AH684" s="17"/>
      <c r="AI684" s="17"/>
      <c r="AJ684" s="17"/>
      <c r="AK684" s="17"/>
    </row>
    <row r="685">
      <c r="C685" s="17"/>
      <c r="D685" s="17"/>
      <c r="E685" s="17"/>
      <c r="F685" s="17"/>
      <c r="G685" s="17"/>
      <c r="H685" s="17"/>
      <c r="I685" s="17"/>
      <c r="Q685" s="17"/>
      <c r="R685" s="17"/>
      <c r="S685" s="17"/>
      <c r="T685" s="17"/>
      <c r="U685" s="17"/>
      <c r="V685" s="17"/>
      <c r="W685" s="17"/>
      <c r="AE685" s="17"/>
      <c r="AF685" s="17"/>
      <c r="AG685" s="17"/>
      <c r="AH685" s="17"/>
      <c r="AI685" s="17"/>
      <c r="AJ685" s="17"/>
      <c r="AK685" s="17"/>
    </row>
    <row r="686">
      <c r="C686" s="17"/>
      <c r="D686" s="17"/>
      <c r="E686" s="17"/>
      <c r="F686" s="17"/>
      <c r="G686" s="17"/>
      <c r="H686" s="17"/>
      <c r="I686" s="17"/>
      <c r="Q686" s="17"/>
      <c r="R686" s="17"/>
      <c r="S686" s="17"/>
      <c r="T686" s="17"/>
      <c r="U686" s="17"/>
      <c r="V686" s="17"/>
      <c r="W686" s="17"/>
      <c r="AE686" s="17"/>
      <c r="AF686" s="17"/>
      <c r="AG686" s="17"/>
      <c r="AH686" s="17"/>
      <c r="AI686" s="17"/>
      <c r="AJ686" s="17"/>
      <c r="AK686" s="17"/>
    </row>
    <row r="687">
      <c r="C687" s="17"/>
      <c r="D687" s="17"/>
      <c r="E687" s="17"/>
      <c r="F687" s="17"/>
      <c r="G687" s="17"/>
      <c r="H687" s="17"/>
      <c r="I687" s="17"/>
      <c r="Q687" s="17"/>
      <c r="R687" s="17"/>
      <c r="S687" s="17"/>
      <c r="T687" s="17"/>
      <c r="U687" s="17"/>
      <c r="V687" s="17"/>
      <c r="W687" s="17"/>
      <c r="AE687" s="17"/>
      <c r="AF687" s="17"/>
      <c r="AG687" s="17"/>
      <c r="AH687" s="17"/>
      <c r="AI687" s="17"/>
      <c r="AJ687" s="17"/>
      <c r="AK687" s="17"/>
    </row>
    <row r="688">
      <c r="C688" s="17"/>
      <c r="D688" s="17"/>
      <c r="E688" s="17"/>
      <c r="F688" s="17"/>
      <c r="G688" s="17"/>
      <c r="H688" s="17"/>
      <c r="I688" s="17"/>
      <c r="Q688" s="17"/>
      <c r="R688" s="17"/>
      <c r="S688" s="17"/>
      <c r="T688" s="17"/>
      <c r="U688" s="17"/>
      <c r="V688" s="17"/>
      <c r="W688" s="17"/>
      <c r="AE688" s="17"/>
      <c r="AF688" s="17"/>
      <c r="AG688" s="17"/>
      <c r="AH688" s="17"/>
      <c r="AI688" s="17"/>
      <c r="AJ688" s="17"/>
      <c r="AK688" s="17"/>
    </row>
    <row r="689">
      <c r="C689" s="17"/>
      <c r="D689" s="17"/>
      <c r="E689" s="17"/>
      <c r="F689" s="17"/>
      <c r="G689" s="17"/>
      <c r="H689" s="17"/>
      <c r="I689" s="17"/>
      <c r="Q689" s="17"/>
      <c r="R689" s="17"/>
      <c r="S689" s="17"/>
      <c r="T689" s="17"/>
      <c r="U689" s="17"/>
      <c r="V689" s="17"/>
      <c r="W689" s="17"/>
      <c r="AE689" s="17"/>
      <c r="AF689" s="17"/>
      <c r="AG689" s="17"/>
      <c r="AH689" s="17"/>
      <c r="AI689" s="17"/>
      <c r="AJ689" s="17"/>
      <c r="AK689" s="17"/>
    </row>
    <row r="690">
      <c r="C690" s="17"/>
      <c r="D690" s="17"/>
      <c r="E690" s="17"/>
      <c r="F690" s="17"/>
      <c r="G690" s="17"/>
      <c r="H690" s="17"/>
      <c r="I690" s="17"/>
      <c r="Q690" s="17"/>
      <c r="R690" s="17"/>
      <c r="S690" s="17"/>
      <c r="T690" s="17"/>
      <c r="U690" s="17"/>
      <c r="V690" s="17"/>
      <c r="W690" s="17"/>
      <c r="AE690" s="17"/>
      <c r="AF690" s="17"/>
      <c r="AG690" s="17"/>
      <c r="AH690" s="17"/>
      <c r="AI690" s="17"/>
      <c r="AJ690" s="17"/>
      <c r="AK690" s="17"/>
    </row>
    <row r="691">
      <c r="C691" s="17"/>
      <c r="D691" s="17"/>
      <c r="E691" s="17"/>
      <c r="F691" s="17"/>
      <c r="G691" s="17"/>
      <c r="H691" s="17"/>
      <c r="I691" s="17"/>
      <c r="Q691" s="17"/>
      <c r="R691" s="17"/>
      <c r="S691" s="17"/>
      <c r="T691" s="17"/>
      <c r="U691" s="17"/>
      <c r="V691" s="17"/>
      <c r="W691" s="17"/>
      <c r="AE691" s="17"/>
      <c r="AF691" s="17"/>
      <c r="AG691" s="17"/>
      <c r="AH691" s="17"/>
      <c r="AI691" s="17"/>
      <c r="AJ691" s="17"/>
      <c r="AK691" s="17"/>
    </row>
    <row r="692">
      <c r="C692" s="17"/>
      <c r="D692" s="17"/>
      <c r="E692" s="17"/>
      <c r="F692" s="17"/>
      <c r="G692" s="17"/>
      <c r="H692" s="17"/>
      <c r="I692" s="17"/>
      <c r="Q692" s="17"/>
      <c r="R692" s="17"/>
      <c r="S692" s="17"/>
      <c r="T692" s="17"/>
      <c r="U692" s="17"/>
      <c r="V692" s="17"/>
      <c r="W692" s="17"/>
      <c r="AE692" s="17"/>
      <c r="AF692" s="17"/>
      <c r="AG692" s="17"/>
      <c r="AH692" s="17"/>
      <c r="AI692" s="17"/>
      <c r="AJ692" s="17"/>
      <c r="AK692" s="17"/>
    </row>
    <row r="693">
      <c r="C693" s="17"/>
      <c r="D693" s="17"/>
      <c r="E693" s="17"/>
      <c r="F693" s="17"/>
      <c r="G693" s="17"/>
      <c r="H693" s="17"/>
      <c r="I693" s="17"/>
      <c r="Q693" s="17"/>
      <c r="R693" s="17"/>
      <c r="S693" s="17"/>
      <c r="T693" s="17"/>
      <c r="U693" s="17"/>
      <c r="V693" s="17"/>
      <c r="W693" s="17"/>
      <c r="AE693" s="17"/>
      <c r="AF693" s="17"/>
      <c r="AG693" s="17"/>
      <c r="AH693" s="17"/>
      <c r="AI693" s="17"/>
      <c r="AJ693" s="17"/>
      <c r="AK693" s="17"/>
    </row>
    <row r="694">
      <c r="C694" s="17"/>
      <c r="D694" s="17"/>
      <c r="E694" s="17"/>
      <c r="F694" s="17"/>
      <c r="G694" s="17"/>
      <c r="H694" s="17"/>
      <c r="I694" s="17"/>
      <c r="Q694" s="17"/>
      <c r="R694" s="17"/>
      <c r="S694" s="17"/>
      <c r="T694" s="17"/>
      <c r="U694" s="17"/>
      <c r="V694" s="17"/>
      <c r="W694" s="17"/>
      <c r="AE694" s="17"/>
      <c r="AF694" s="17"/>
      <c r="AG694" s="17"/>
      <c r="AH694" s="17"/>
      <c r="AI694" s="17"/>
      <c r="AJ694" s="17"/>
      <c r="AK694" s="17"/>
    </row>
    <row r="695">
      <c r="C695" s="17"/>
      <c r="D695" s="17"/>
      <c r="E695" s="17"/>
      <c r="F695" s="17"/>
      <c r="G695" s="17"/>
      <c r="H695" s="17"/>
      <c r="I695" s="17"/>
      <c r="Q695" s="17"/>
      <c r="R695" s="17"/>
      <c r="S695" s="17"/>
      <c r="T695" s="17"/>
      <c r="U695" s="17"/>
      <c r="V695" s="17"/>
      <c r="W695" s="17"/>
      <c r="AE695" s="17"/>
      <c r="AF695" s="17"/>
      <c r="AG695" s="17"/>
      <c r="AH695" s="17"/>
      <c r="AI695" s="17"/>
      <c r="AJ695" s="17"/>
      <c r="AK695" s="17"/>
    </row>
    <row r="696">
      <c r="C696" s="17"/>
      <c r="D696" s="17"/>
      <c r="E696" s="17"/>
      <c r="F696" s="17"/>
      <c r="G696" s="17"/>
      <c r="H696" s="17"/>
      <c r="I696" s="17"/>
      <c r="Q696" s="17"/>
      <c r="R696" s="17"/>
      <c r="S696" s="17"/>
      <c r="T696" s="17"/>
      <c r="U696" s="17"/>
      <c r="V696" s="17"/>
      <c r="W696" s="17"/>
      <c r="AE696" s="17"/>
      <c r="AF696" s="17"/>
      <c r="AG696" s="17"/>
      <c r="AH696" s="17"/>
      <c r="AI696" s="17"/>
      <c r="AJ696" s="17"/>
      <c r="AK696" s="17"/>
    </row>
    <row r="697">
      <c r="C697" s="17"/>
      <c r="D697" s="17"/>
      <c r="E697" s="17"/>
      <c r="F697" s="17"/>
      <c r="G697" s="17"/>
      <c r="H697" s="17"/>
      <c r="I697" s="17"/>
      <c r="Q697" s="17"/>
      <c r="R697" s="17"/>
      <c r="S697" s="17"/>
      <c r="T697" s="17"/>
      <c r="U697" s="17"/>
      <c r="V697" s="17"/>
      <c r="W697" s="17"/>
      <c r="AE697" s="17"/>
      <c r="AF697" s="17"/>
      <c r="AG697" s="17"/>
      <c r="AH697" s="17"/>
      <c r="AI697" s="17"/>
      <c r="AJ697" s="17"/>
      <c r="AK697" s="17"/>
    </row>
    <row r="698">
      <c r="C698" s="17"/>
      <c r="D698" s="17"/>
      <c r="E698" s="17"/>
      <c r="F698" s="17"/>
      <c r="G698" s="17"/>
      <c r="H698" s="17"/>
      <c r="I698" s="17"/>
      <c r="Q698" s="17"/>
      <c r="R698" s="17"/>
      <c r="S698" s="17"/>
      <c r="T698" s="17"/>
      <c r="U698" s="17"/>
      <c r="V698" s="17"/>
      <c r="W698" s="17"/>
      <c r="AE698" s="17"/>
      <c r="AF698" s="17"/>
      <c r="AG698" s="17"/>
      <c r="AH698" s="17"/>
      <c r="AI698" s="17"/>
      <c r="AJ698" s="17"/>
      <c r="AK698" s="17"/>
    </row>
    <row r="699">
      <c r="C699" s="17"/>
      <c r="D699" s="17"/>
      <c r="E699" s="17"/>
      <c r="F699" s="17"/>
      <c r="G699" s="17"/>
      <c r="H699" s="17"/>
      <c r="I699" s="17"/>
      <c r="Q699" s="17"/>
      <c r="R699" s="17"/>
      <c r="S699" s="17"/>
      <c r="T699" s="17"/>
      <c r="U699" s="17"/>
      <c r="V699" s="17"/>
      <c r="W699" s="17"/>
      <c r="AE699" s="17"/>
      <c r="AF699" s="17"/>
      <c r="AG699" s="17"/>
      <c r="AH699" s="17"/>
      <c r="AI699" s="17"/>
      <c r="AJ699" s="17"/>
      <c r="AK699" s="17"/>
    </row>
    <row r="700">
      <c r="C700" s="17"/>
      <c r="D700" s="17"/>
      <c r="E700" s="17"/>
      <c r="F700" s="17"/>
      <c r="G700" s="17"/>
      <c r="H700" s="17"/>
      <c r="I700" s="17"/>
      <c r="Q700" s="17"/>
      <c r="R700" s="17"/>
      <c r="S700" s="17"/>
      <c r="T700" s="17"/>
      <c r="U700" s="17"/>
      <c r="V700" s="17"/>
      <c r="W700" s="17"/>
      <c r="AE700" s="17"/>
      <c r="AF700" s="17"/>
      <c r="AG700" s="17"/>
      <c r="AH700" s="17"/>
      <c r="AI700" s="17"/>
      <c r="AJ700" s="17"/>
      <c r="AK700" s="17"/>
    </row>
    <row r="701">
      <c r="C701" s="17"/>
      <c r="D701" s="17"/>
      <c r="E701" s="17"/>
      <c r="F701" s="17"/>
      <c r="G701" s="17"/>
      <c r="H701" s="17"/>
      <c r="I701" s="17"/>
      <c r="Q701" s="17"/>
      <c r="R701" s="17"/>
      <c r="S701" s="17"/>
      <c r="T701" s="17"/>
      <c r="U701" s="17"/>
      <c r="V701" s="17"/>
      <c r="W701" s="17"/>
      <c r="AE701" s="17"/>
      <c r="AF701" s="17"/>
      <c r="AG701" s="17"/>
      <c r="AH701" s="17"/>
      <c r="AI701" s="17"/>
      <c r="AJ701" s="17"/>
      <c r="AK701" s="17"/>
    </row>
    <row r="702">
      <c r="C702" s="17"/>
      <c r="D702" s="17"/>
      <c r="E702" s="17"/>
      <c r="F702" s="17"/>
      <c r="G702" s="17"/>
      <c r="H702" s="17"/>
      <c r="I702" s="17"/>
      <c r="Q702" s="17"/>
      <c r="R702" s="17"/>
      <c r="S702" s="17"/>
      <c r="T702" s="17"/>
      <c r="U702" s="17"/>
      <c r="V702" s="17"/>
      <c r="W702" s="17"/>
      <c r="AE702" s="17"/>
      <c r="AF702" s="17"/>
      <c r="AG702" s="17"/>
      <c r="AH702" s="17"/>
      <c r="AI702" s="17"/>
      <c r="AJ702" s="17"/>
      <c r="AK702" s="17"/>
    </row>
    <row r="703">
      <c r="C703" s="17"/>
      <c r="D703" s="17"/>
      <c r="E703" s="17"/>
      <c r="F703" s="17"/>
      <c r="G703" s="17"/>
      <c r="H703" s="17"/>
      <c r="I703" s="17"/>
      <c r="Q703" s="17"/>
      <c r="R703" s="17"/>
      <c r="S703" s="17"/>
      <c r="T703" s="17"/>
      <c r="U703" s="17"/>
      <c r="V703" s="17"/>
      <c r="W703" s="17"/>
      <c r="AE703" s="17"/>
      <c r="AF703" s="17"/>
      <c r="AG703" s="17"/>
      <c r="AH703" s="17"/>
      <c r="AI703" s="17"/>
      <c r="AJ703" s="17"/>
      <c r="AK703" s="17"/>
    </row>
    <row r="704">
      <c r="C704" s="17"/>
      <c r="D704" s="17"/>
      <c r="E704" s="17"/>
      <c r="F704" s="17"/>
      <c r="G704" s="17"/>
      <c r="H704" s="17"/>
      <c r="I704" s="17"/>
      <c r="Q704" s="17"/>
      <c r="R704" s="17"/>
      <c r="S704" s="17"/>
      <c r="T704" s="17"/>
      <c r="U704" s="17"/>
      <c r="V704" s="17"/>
      <c r="W704" s="17"/>
      <c r="AE704" s="17"/>
      <c r="AF704" s="17"/>
      <c r="AG704" s="17"/>
      <c r="AH704" s="17"/>
      <c r="AI704" s="17"/>
      <c r="AJ704" s="17"/>
      <c r="AK704" s="17"/>
    </row>
    <row r="705">
      <c r="C705" s="17"/>
      <c r="D705" s="17"/>
      <c r="E705" s="17"/>
      <c r="F705" s="17"/>
      <c r="G705" s="17"/>
      <c r="H705" s="17"/>
      <c r="I705" s="17"/>
      <c r="Q705" s="17"/>
      <c r="R705" s="17"/>
      <c r="S705" s="17"/>
      <c r="T705" s="17"/>
      <c r="U705" s="17"/>
      <c r="V705" s="17"/>
      <c r="W705" s="17"/>
      <c r="AE705" s="17"/>
      <c r="AF705" s="17"/>
      <c r="AG705" s="17"/>
      <c r="AH705" s="17"/>
      <c r="AI705" s="17"/>
      <c r="AJ705" s="17"/>
      <c r="AK705" s="17"/>
    </row>
    <row r="706">
      <c r="C706" s="17"/>
      <c r="D706" s="17"/>
      <c r="E706" s="17"/>
      <c r="F706" s="17"/>
      <c r="G706" s="17"/>
      <c r="H706" s="17"/>
      <c r="I706" s="17"/>
      <c r="Q706" s="17"/>
      <c r="R706" s="17"/>
      <c r="S706" s="17"/>
      <c r="T706" s="17"/>
      <c r="U706" s="17"/>
      <c r="V706" s="17"/>
      <c r="W706" s="17"/>
      <c r="AE706" s="17"/>
      <c r="AF706" s="17"/>
      <c r="AG706" s="17"/>
      <c r="AH706" s="17"/>
      <c r="AI706" s="17"/>
      <c r="AJ706" s="17"/>
      <c r="AK706" s="17"/>
    </row>
    <row r="707">
      <c r="C707" s="17"/>
      <c r="D707" s="17"/>
      <c r="E707" s="17"/>
      <c r="F707" s="17"/>
      <c r="G707" s="17"/>
      <c r="H707" s="17"/>
      <c r="I707" s="17"/>
      <c r="Q707" s="17"/>
      <c r="R707" s="17"/>
      <c r="S707" s="17"/>
      <c r="T707" s="17"/>
      <c r="U707" s="17"/>
      <c r="V707" s="17"/>
      <c r="W707" s="17"/>
      <c r="AE707" s="17"/>
      <c r="AF707" s="17"/>
      <c r="AG707" s="17"/>
      <c r="AH707" s="17"/>
      <c r="AI707" s="17"/>
      <c r="AJ707" s="17"/>
      <c r="AK707" s="17"/>
    </row>
    <row r="708">
      <c r="C708" s="17"/>
      <c r="D708" s="17"/>
      <c r="E708" s="17"/>
      <c r="F708" s="17"/>
      <c r="G708" s="17"/>
      <c r="H708" s="17"/>
      <c r="I708" s="17"/>
      <c r="Q708" s="17"/>
      <c r="R708" s="17"/>
      <c r="S708" s="17"/>
      <c r="T708" s="17"/>
      <c r="U708" s="17"/>
      <c r="V708" s="17"/>
      <c r="W708" s="17"/>
      <c r="AE708" s="17"/>
      <c r="AF708" s="17"/>
      <c r="AG708" s="17"/>
      <c r="AH708" s="17"/>
      <c r="AI708" s="17"/>
      <c r="AJ708" s="17"/>
      <c r="AK708" s="17"/>
    </row>
    <row r="709">
      <c r="C709" s="17"/>
      <c r="D709" s="17"/>
      <c r="E709" s="17"/>
      <c r="F709" s="17"/>
      <c r="G709" s="17"/>
      <c r="H709" s="17"/>
      <c r="I709" s="17"/>
      <c r="Q709" s="17"/>
      <c r="R709" s="17"/>
      <c r="S709" s="17"/>
      <c r="T709" s="17"/>
      <c r="U709" s="17"/>
      <c r="V709" s="17"/>
      <c r="W709" s="17"/>
      <c r="AE709" s="17"/>
      <c r="AF709" s="17"/>
      <c r="AG709" s="17"/>
      <c r="AH709" s="17"/>
      <c r="AI709" s="17"/>
      <c r="AJ709" s="17"/>
      <c r="AK709" s="17"/>
    </row>
    <row r="710">
      <c r="C710" s="17"/>
      <c r="D710" s="17"/>
      <c r="E710" s="17"/>
      <c r="F710" s="17"/>
      <c r="G710" s="17"/>
      <c r="H710" s="17"/>
      <c r="I710" s="17"/>
      <c r="Q710" s="17"/>
      <c r="R710" s="17"/>
      <c r="S710" s="17"/>
      <c r="T710" s="17"/>
      <c r="U710" s="17"/>
      <c r="V710" s="17"/>
      <c r="W710" s="17"/>
      <c r="AE710" s="17"/>
      <c r="AF710" s="17"/>
      <c r="AG710" s="17"/>
      <c r="AH710" s="17"/>
      <c r="AI710" s="17"/>
      <c r="AJ710" s="17"/>
      <c r="AK710" s="17"/>
    </row>
    <row r="711">
      <c r="C711" s="17"/>
      <c r="D711" s="17"/>
      <c r="E711" s="17"/>
      <c r="F711" s="17"/>
      <c r="G711" s="17"/>
      <c r="H711" s="17"/>
      <c r="I711" s="17"/>
      <c r="Q711" s="17"/>
      <c r="R711" s="17"/>
      <c r="S711" s="17"/>
      <c r="T711" s="17"/>
      <c r="U711" s="17"/>
      <c r="V711" s="17"/>
      <c r="W711" s="17"/>
      <c r="AE711" s="17"/>
      <c r="AF711" s="17"/>
      <c r="AG711" s="17"/>
      <c r="AH711" s="17"/>
      <c r="AI711" s="17"/>
      <c r="AJ711" s="17"/>
      <c r="AK711" s="17"/>
    </row>
    <row r="712">
      <c r="C712" s="17"/>
      <c r="D712" s="17"/>
      <c r="E712" s="17"/>
      <c r="F712" s="17"/>
      <c r="G712" s="17"/>
      <c r="H712" s="17"/>
      <c r="I712" s="17"/>
      <c r="Q712" s="17"/>
      <c r="R712" s="17"/>
      <c r="S712" s="17"/>
      <c r="T712" s="17"/>
      <c r="U712" s="17"/>
      <c r="V712" s="17"/>
      <c r="W712" s="17"/>
      <c r="AE712" s="17"/>
      <c r="AF712" s="17"/>
      <c r="AG712" s="17"/>
      <c r="AH712" s="17"/>
      <c r="AI712" s="17"/>
      <c r="AJ712" s="17"/>
      <c r="AK712" s="17"/>
    </row>
    <row r="713">
      <c r="C713" s="17"/>
      <c r="D713" s="17"/>
      <c r="E713" s="17"/>
      <c r="F713" s="17"/>
      <c r="G713" s="17"/>
      <c r="H713" s="17"/>
      <c r="I713" s="17"/>
      <c r="Q713" s="17"/>
      <c r="R713" s="17"/>
      <c r="S713" s="17"/>
      <c r="T713" s="17"/>
      <c r="U713" s="17"/>
      <c r="V713" s="17"/>
      <c r="W713" s="17"/>
      <c r="AE713" s="17"/>
      <c r="AF713" s="17"/>
      <c r="AG713" s="17"/>
      <c r="AH713" s="17"/>
      <c r="AI713" s="17"/>
      <c r="AJ713" s="17"/>
      <c r="AK713" s="17"/>
    </row>
    <row r="714">
      <c r="C714" s="17"/>
      <c r="D714" s="17"/>
      <c r="E714" s="17"/>
      <c r="F714" s="17"/>
      <c r="G714" s="17"/>
      <c r="H714" s="17"/>
      <c r="I714" s="17"/>
      <c r="Q714" s="17"/>
      <c r="R714" s="17"/>
      <c r="S714" s="17"/>
      <c r="T714" s="17"/>
      <c r="U714" s="17"/>
      <c r="V714" s="17"/>
      <c r="W714" s="17"/>
      <c r="AE714" s="17"/>
      <c r="AF714" s="17"/>
      <c r="AG714" s="17"/>
      <c r="AH714" s="17"/>
      <c r="AI714" s="17"/>
      <c r="AJ714" s="17"/>
      <c r="AK714" s="17"/>
    </row>
    <row r="715">
      <c r="C715" s="17"/>
      <c r="D715" s="17"/>
      <c r="E715" s="17"/>
      <c r="F715" s="17"/>
      <c r="G715" s="17"/>
      <c r="H715" s="17"/>
      <c r="I715" s="17"/>
      <c r="Q715" s="17"/>
      <c r="R715" s="17"/>
      <c r="S715" s="17"/>
      <c r="T715" s="17"/>
      <c r="U715" s="17"/>
      <c r="V715" s="17"/>
      <c r="W715" s="17"/>
      <c r="AE715" s="17"/>
      <c r="AF715" s="17"/>
      <c r="AG715" s="17"/>
      <c r="AH715" s="17"/>
      <c r="AI715" s="17"/>
      <c r="AJ715" s="17"/>
      <c r="AK715" s="17"/>
    </row>
    <row r="716">
      <c r="C716" s="17"/>
      <c r="D716" s="17"/>
      <c r="E716" s="17"/>
      <c r="F716" s="17"/>
      <c r="G716" s="17"/>
      <c r="H716" s="17"/>
      <c r="I716" s="17"/>
      <c r="Q716" s="17"/>
      <c r="R716" s="17"/>
      <c r="S716" s="17"/>
      <c r="T716" s="17"/>
      <c r="U716" s="17"/>
      <c r="V716" s="17"/>
      <c r="W716" s="17"/>
      <c r="AE716" s="17"/>
      <c r="AF716" s="17"/>
      <c r="AG716" s="17"/>
      <c r="AH716" s="17"/>
      <c r="AI716" s="17"/>
      <c r="AJ716" s="17"/>
      <c r="AK716" s="17"/>
    </row>
    <row r="717">
      <c r="C717" s="17"/>
      <c r="D717" s="17"/>
      <c r="E717" s="17"/>
      <c r="F717" s="17"/>
      <c r="G717" s="17"/>
      <c r="H717" s="17"/>
      <c r="I717" s="17"/>
      <c r="Q717" s="17"/>
      <c r="R717" s="17"/>
      <c r="S717" s="17"/>
      <c r="T717" s="17"/>
      <c r="U717" s="17"/>
      <c r="V717" s="17"/>
      <c r="W717" s="17"/>
      <c r="AE717" s="17"/>
      <c r="AF717" s="17"/>
      <c r="AG717" s="17"/>
      <c r="AH717" s="17"/>
      <c r="AI717" s="17"/>
      <c r="AJ717" s="17"/>
      <c r="AK717" s="17"/>
    </row>
    <row r="718">
      <c r="C718" s="17"/>
      <c r="D718" s="17"/>
      <c r="E718" s="17"/>
      <c r="F718" s="17"/>
      <c r="G718" s="17"/>
      <c r="H718" s="17"/>
      <c r="I718" s="17"/>
      <c r="Q718" s="17"/>
      <c r="R718" s="17"/>
      <c r="S718" s="17"/>
      <c r="T718" s="17"/>
      <c r="U718" s="17"/>
      <c r="V718" s="17"/>
      <c r="W718" s="17"/>
      <c r="AE718" s="17"/>
      <c r="AF718" s="17"/>
      <c r="AG718" s="17"/>
      <c r="AH718" s="17"/>
      <c r="AI718" s="17"/>
      <c r="AJ718" s="17"/>
      <c r="AK718" s="17"/>
    </row>
    <row r="719">
      <c r="C719" s="17"/>
      <c r="D719" s="17"/>
      <c r="E719" s="17"/>
      <c r="F719" s="17"/>
      <c r="G719" s="17"/>
      <c r="H719" s="17"/>
      <c r="I719" s="17"/>
      <c r="Q719" s="17"/>
      <c r="R719" s="17"/>
      <c r="S719" s="17"/>
      <c r="T719" s="17"/>
      <c r="U719" s="17"/>
      <c r="V719" s="17"/>
      <c r="W719" s="17"/>
      <c r="AE719" s="17"/>
      <c r="AF719" s="17"/>
      <c r="AG719" s="17"/>
      <c r="AH719" s="17"/>
      <c r="AI719" s="17"/>
      <c r="AJ719" s="17"/>
      <c r="AK719" s="17"/>
    </row>
    <row r="720">
      <c r="C720" s="17"/>
      <c r="D720" s="17"/>
      <c r="E720" s="17"/>
      <c r="F720" s="17"/>
      <c r="G720" s="17"/>
      <c r="H720" s="17"/>
      <c r="I720" s="17"/>
      <c r="Q720" s="17"/>
      <c r="R720" s="17"/>
      <c r="S720" s="17"/>
      <c r="T720" s="17"/>
      <c r="U720" s="17"/>
      <c r="V720" s="17"/>
      <c r="W720" s="17"/>
      <c r="AE720" s="17"/>
      <c r="AF720" s="17"/>
      <c r="AG720" s="17"/>
      <c r="AH720" s="17"/>
      <c r="AI720" s="17"/>
      <c r="AJ720" s="17"/>
      <c r="AK720" s="17"/>
    </row>
    <row r="721">
      <c r="C721" s="17"/>
      <c r="D721" s="17"/>
      <c r="E721" s="17"/>
      <c r="F721" s="17"/>
      <c r="G721" s="17"/>
      <c r="H721" s="17"/>
      <c r="I721" s="17"/>
      <c r="Q721" s="17"/>
      <c r="R721" s="17"/>
      <c r="S721" s="17"/>
      <c r="T721" s="17"/>
      <c r="U721" s="17"/>
      <c r="V721" s="17"/>
      <c r="W721" s="17"/>
      <c r="AE721" s="17"/>
      <c r="AF721" s="17"/>
      <c r="AG721" s="17"/>
      <c r="AH721" s="17"/>
      <c r="AI721" s="17"/>
      <c r="AJ721" s="17"/>
      <c r="AK721" s="17"/>
    </row>
    <row r="722">
      <c r="C722" s="17"/>
      <c r="D722" s="17"/>
      <c r="E722" s="17"/>
      <c r="F722" s="17"/>
      <c r="G722" s="17"/>
      <c r="H722" s="17"/>
      <c r="I722" s="17"/>
      <c r="Q722" s="17"/>
      <c r="R722" s="17"/>
      <c r="S722" s="17"/>
      <c r="T722" s="17"/>
      <c r="U722" s="17"/>
      <c r="V722" s="17"/>
      <c r="W722" s="17"/>
      <c r="AE722" s="17"/>
      <c r="AF722" s="17"/>
      <c r="AG722" s="17"/>
      <c r="AH722" s="17"/>
      <c r="AI722" s="17"/>
      <c r="AJ722" s="17"/>
      <c r="AK722" s="17"/>
    </row>
    <row r="723">
      <c r="C723" s="17"/>
      <c r="D723" s="17"/>
      <c r="E723" s="17"/>
      <c r="F723" s="17"/>
      <c r="G723" s="17"/>
      <c r="H723" s="17"/>
      <c r="I723" s="17"/>
      <c r="Q723" s="17"/>
      <c r="R723" s="17"/>
      <c r="S723" s="17"/>
      <c r="T723" s="17"/>
      <c r="U723" s="17"/>
      <c r="V723" s="17"/>
      <c r="W723" s="17"/>
      <c r="AE723" s="17"/>
      <c r="AF723" s="17"/>
      <c r="AG723" s="17"/>
      <c r="AH723" s="17"/>
      <c r="AI723" s="17"/>
      <c r="AJ723" s="17"/>
      <c r="AK723" s="17"/>
    </row>
    <row r="724">
      <c r="C724" s="17"/>
      <c r="D724" s="17"/>
      <c r="E724" s="17"/>
      <c r="F724" s="17"/>
      <c r="G724" s="17"/>
      <c r="H724" s="17"/>
      <c r="I724" s="17"/>
      <c r="Q724" s="17"/>
      <c r="R724" s="17"/>
      <c r="S724" s="17"/>
      <c r="T724" s="17"/>
      <c r="U724" s="17"/>
      <c r="V724" s="17"/>
      <c r="W724" s="17"/>
      <c r="AE724" s="17"/>
      <c r="AF724" s="17"/>
      <c r="AG724" s="17"/>
      <c r="AH724" s="17"/>
      <c r="AI724" s="17"/>
      <c r="AJ724" s="17"/>
      <c r="AK724" s="17"/>
    </row>
    <row r="725">
      <c r="C725" s="17"/>
      <c r="D725" s="17"/>
      <c r="E725" s="17"/>
      <c r="F725" s="17"/>
      <c r="G725" s="17"/>
      <c r="H725" s="17"/>
      <c r="I725" s="17"/>
      <c r="Q725" s="17"/>
      <c r="R725" s="17"/>
      <c r="S725" s="17"/>
      <c r="T725" s="17"/>
      <c r="U725" s="17"/>
      <c r="V725" s="17"/>
      <c r="W725" s="17"/>
      <c r="AE725" s="17"/>
      <c r="AF725" s="17"/>
      <c r="AG725" s="17"/>
      <c r="AH725" s="17"/>
      <c r="AI725" s="17"/>
      <c r="AJ725" s="17"/>
      <c r="AK725" s="17"/>
    </row>
    <row r="726">
      <c r="C726" s="17"/>
      <c r="D726" s="17"/>
      <c r="E726" s="17"/>
      <c r="F726" s="17"/>
      <c r="G726" s="17"/>
      <c r="H726" s="17"/>
      <c r="I726" s="17"/>
      <c r="Q726" s="17"/>
      <c r="R726" s="17"/>
      <c r="S726" s="17"/>
      <c r="T726" s="17"/>
      <c r="U726" s="17"/>
      <c r="V726" s="17"/>
      <c r="W726" s="17"/>
      <c r="AE726" s="17"/>
      <c r="AF726" s="17"/>
      <c r="AG726" s="17"/>
      <c r="AH726" s="17"/>
      <c r="AI726" s="17"/>
      <c r="AJ726" s="17"/>
      <c r="AK726" s="17"/>
    </row>
    <row r="727">
      <c r="C727" s="17"/>
      <c r="D727" s="17"/>
      <c r="E727" s="17"/>
      <c r="F727" s="17"/>
      <c r="G727" s="17"/>
      <c r="H727" s="17"/>
      <c r="I727" s="17"/>
      <c r="Q727" s="17"/>
      <c r="R727" s="17"/>
      <c r="S727" s="17"/>
      <c r="T727" s="17"/>
      <c r="U727" s="17"/>
      <c r="V727" s="17"/>
      <c r="W727" s="17"/>
      <c r="AE727" s="17"/>
      <c r="AF727" s="17"/>
      <c r="AG727" s="17"/>
      <c r="AH727" s="17"/>
      <c r="AI727" s="17"/>
      <c r="AJ727" s="17"/>
      <c r="AK727" s="17"/>
    </row>
    <row r="728">
      <c r="C728" s="17"/>
      <c r="D728" s="17"/>
      <c r="E728" s="17"/>
      <c r="F728" s="17"/>
      <c r="G728" s="17"/>
      <c r="H728" s="17"/>
      <c r="I728" s="17"/>
      <c r="Q728" s="17"/>
      <c r="R728" s="17"/>
      <c r="S728" s="17"/>
      <c r="T728" s="17"/>
      <c r="U728" s="17"/>
      <c r="V728" s="17"/>
      <c r="W728" s="17"/>
      <c r="AE728" s="17"/>
      <c r="AF728" s="17"/>
      <c r="AG728" s="17"/>
      <c r="AH728" s="17"/>
      <c r="AI728" s="17"/>
      <c r="AJ728" s="17"/>
      <c r="AK728" s="17"/>
    </row>
    <row r="729">
      <c r="C729" s="17"/>
      <c r="D729" s="17"/>
      <c r="E729" s="17"/>
      <c r="F729" s="17"/>
      <c r="G729" s="17"/>
      <c r="H729" s="17"/>
      <c r="I729" s="17"/>
      <c r="Q729" s="17"/>
      <c r="R729" s="17"/>
      <c r="S729" s="17"/>
      <c r="T729" s="17"/>
      <c r="U729" s="17"/>
      <c r="V729" s="17"/>
      <c r="W729" s="17"/>
      <c r="AE729" s="17"/>
      <c r="AF729" s="17"/>
      <c r="AG729" s="17"/>
      <c r="AH729" s="17"/>
      <c r="AI729" s="17"/>
      <c r="AJ729" s="17"/>
      <c r="AK729" s="17"/>
    </row>
    <row r="730">
      <c r="C730" s="17"/>
      <c r="D730" s="17"/>
      <c r="E730" s="17"/>
      <c r="F730" s="17"/>
      <c r="G730" s="17"/>
      <c r="H730" s="17"/>
      <c r="I730" s="17"/>
      <c r="Q730" s="17"/>
      <c r="R730" s="17"/>
      <c r="S730" s="17"/>
      <c r="T730" s="17"/>
      <c r="U730" s="17"/>
      <c r="V730" s="17"/>
      <c r="W730" s="17"/>
      <c r="AE730" s="17"/>
      <c r="AF730" s="17"/>
      <c r="AG730" s="17"/>
      <c r="AH730" s="17"/>
      <c r="AI730" s="17"/>
      <c r="AJ730" s="17"/>
      <c r="AK730" s="17"/>
    </row>
    <row r="731">
      <c r="C731" s="17"/>
      <c r="D731" s="17"/>
      <c r="E731" s="17"/>
      <c r="F731" s="17"/>
      <c r="G731" s="17"/>
      <c r="H731" s="17"/>
      <c r="I731" s="17"/>
      <c r="Q731" s="17"/>
      <c r="R731" s="17"/>
      <c r="S731" s="17"/>
      <c r="T731" s="17"/>
      <c r="U731" s="17"/>
      <c r="V731" s="17"/>
      <c r="W731" s="17"/>
      <c r="AE731" s="17"/>
      <c r="AF731" s="17"/>
      <c r="AG731" s="17"/>
      <c r="AH731" s="17"/>
      <c r="AI731" s="17"/>
      <c r="AJ731" s="17"/>
      <c r="AK731" s="17"/>
    </row>
    <row r="732">
      <c r="C732" s="17"/>
      <c r="D732" s="17"/>
      <c r="E732" s="17"/>
      <c r="F732" s="17"/>
      <c r="G732" s="17"/>
      <c r="H732" s="17"/>
      <c r="I732" s="17"/>
      <c r="Q732" s="17"/>
      <c r="R732" s="17"/>
      <c r="S732" s="17"/>
      <c r="T732" s="17"/>
      <c r="U732" s="17"/>
      <c r="V732" s="17"/>
      <c r="W732" s="17"/>
      <c r="AE732" s="17"/>
      <c r="AF732" s="17"/>
      <c r="AG732" s="17"/>
      <c r="AH732" s="17"/>
      <c r="AI732" s="17"/>
      <c r="AJ732" s="17"/>
      <c r="AK732" s="17"/>
    </row>
    <row r="733">
      <c r="C733" s="17"/>
      <c r="D733" s="17"/>
      <c r="E733" s="17"/>
      <c r="F733" s="17"/>
      <c r="G733" s="17"/>
      <c r="H733" s="17"/>
      <c r="I733" s="17"/>
      <c r="Q733" s="17"/>
      <c r="R733" s="17"/>
      <c r="S733" s="17"/>
      <c r="T733" s="17"/>
      <c r="U733" s="17"/>
      <c r="V733" s="17"/>
      <c r="W733" s="17"/>
      <c r="AE733" s="17"/>
      <c r="AF733" s="17"/>
      <c r="AG733" s="17"/>
      <c r="AH733" s="17"/>
      <c r="AI733" s="17"/>
      <c r="AJ733" s="17"/>
      <c r="AK733" s="17"/>
    </row>
    <row r="734">
      <c r="C734" s="17"/>
      <c r="D734" s="17"/>
      <c r="E734" s="17"/>
      <c r="F734" s="17"/>
      <c r="G734" s="17"/>
      <c r="H734" s="17"/>
      <c r="I734" s="17"/>
      <c r="Q734" s="17"/>
      <c r="R734" s="17"/>
      <c r="S734" s="17"/>
      <c r="T734" s="17"/>
      <c r="U734" s="17"/>
      <c r="V734" s="17"/>
      <c r="W734" s="17"/>
      <c r="AE734" s="17"/>
      <c r="AF734" s="17"/>
      <c r="AG734" s="17"/>
      <c r="AH734" s="17"/>
      <c r="AI734" s="17"/>
      <c r="AJ734" s="17"/>
      <c r="AK734" s="17"/>
    </row>
    <row r="735">
      <c r="C735" s="17"/>
      <c r="D735" s="17"/>
      <c r="E735" s="17"/>
      <c r="F735" s="17"/>
      <c r="G735" s="17"/>
      <c r="H735" s="17"/>
      <c r="I735" s="17"/>
      <c r="Q735" s="17"/>
      <c r="R735" s="17"/>
      <c r="S735" s="17"/>
      <c r="T735" s="17"/>
      <c r="U735" s="17"/>
      <c r="V735" s="17"/>
      <c r="W735" s="17"/>
      <c r="AE735" s="17"/>
      <c r="AF735" s="17"/>
      <c r="AG735" s="17"/>
      <c r="AH735" s="17"/>
      <c r="AI735" s="17"/>
      <c r="AJ735" s="17"/>
      <c r="AK735" s="17"/>
    </row>
    <row r="736">
      <c r="C736" s="17"/>
      <c r="D736" s="17"/>
      <c r="E736" s="17"/>
      <c r="F736" s="17"/>
      <c r="G736" s="17"/>
      <c r="H736" s="17"/>
      <c r="I736" s="17"/>
      <c r="Q736" s="17"/>
      <c r="R736" s="17"/>
      <c r="S736" s="17"/>
      <c r="T736" s="17"/>
      <c r="U736" s="17"/>
      <c r="V736" s="17"/>
      <c r="W736" s="17"/>
      <c r="AE736" s="17"/>
      <c r="AF736" s="17"/>
      <c r="AG736" s="17"/>
      <c r="AH736" s="17"/>
      <c r="AI736" s="17"/>
      <c r="AJ736" s="17"/>
      <c r="AK736" s="17"/>
    </row>
    <row r="737">
      <c r="C737" s="17"/>
      <c r="D737" s="17"/>
      <c r="E737" s="17"/>
      <c r="F737" s="17"/>
      <c r="G737" s="17"/>
      <c r="H737" s="17"/>
      <c r="I737" s="17"/>
      <c r="Q737" s="17"/>
      <c r="R737" s="17"/>
      <c r="S737" s="17"/>
      <c r="T737" s="17"/>
      <c r="U737" s="17"/>
      <c r="V737" s="17"/>
      <c r="W737" s="17"/>
      <c r="AE737" s="17"/>
      <c r="AF737" s="17"/>
      <c r="AG737" s="17"/>
      <c r="AH737" s="17"/>
      <c r="AI737" s="17"/>
      <c r="AJ737" s="17"/>
      <c r="AK737" s="17"/>
    </row>
    <row r="738">
      <c r="C738" s="17"/>
      <c r="D738" s="17"/>
      <c r="E738" s="17"/>
      <c r="F738" s="17"/>
      <c r="G738" s="17"/>
      <c r="H738" s="17"/>
      <c r="I738" s="17"/>
      <c r="Q738" s="17"/>
      <c r="R738" s="17"/>
      <c r="S738" s="17"/>
      <c r="T738" s="17"/>
      <c r="U738" s="17"/>
      <c r="V738" s="17"/>
      <c r="W738" s="17"/>
      <c r="AE738" s="17"/>
      <c r="AF738" s="17"/>
      <c r="AG738" s="17"/>
      <c r="AH738" s="17"/>
      <c r="AI738" s="17"/>
      <c r="AJ738" s="17"/>
      <c r="AK738" s="17"/>
    </row>
    <row r="739">
      <c r="C739" s="17"/>
      <c r="D739" s="17"/>
      <c r="E739" s="17"/>
      <c r="F739" s="17"/>
      <c r="G739" s="17"/>
      <c r="H739" s="17"/>
      <c r="I739" s="17"/>
      <c r="Q739" s="17"/>
      <c r="R739" s="17"/>
      <c r="S739" s="17"/>
      <c r="T739" s="17"/>
      <c r="U739" s="17"/>
      <c r="V739" s="17"/>
      <c r="W739" s="17"/>
      <c r="AE739" s="17"/>
      <c r="AF739" s="17"/>
      <c r="AG739" s="17"/>
      <c r="AH739" s="17"/>
      <c r="AI739" s="17"/>
      <c r="AJ739" s="17"/>
      <c r="AK739" s="17"/>
    </row>
    <row r="740">
      <c r="C740" s="17"/>
      <c r="D740" s="17"/>
      <c r="E740" s="17"/>
      <c r="F740" s="17"/>
      <c r="G740" s="17"/>
      <c r="H740" s="17"/>
      <c r="I740" s="17"/>
      <c r="Q740" s="17"/>
      <c r="R740" s="17"/>
      <c r="S740" s="17"/>
      <c r="T740" s="17"/>
      <c r="U740" s="17"/>
      <c r="V740" s="17"/>
      <c r="W740" s="17"/>
      <c r="AE740" s="17"/>
      <c r="AF740" s="17"/>
      <c r="AG740" s="17"/>
      <c r="AH740" s="17"/>
      <c r="AI740" s="17"/>
      <c r="AJ740" s="17"/>
      <c r="AK740" s="17"/>
    </row>
    <row r="741">
      <c r="C741" s="17"/>
      <c r="D741" s="17"/>
      <c r="E741" s="17"/>
      <c r="F741" s="17"/>
      <c r="G741" s="17"/>
      <c r="H741" s="17"/>
      <c r="I741" s="17"/>
      <c r="Q741" s="17"/>
      <c r="R741" s="17"/>
      <c r="S741" s="17"/>
      <c r="T741" s="17"/>
      <c r="U741" s="17"/>
      <c r="V741" s="17"/>
      <c r="W741" s="17"/>
      <c r="AE741" s="17"/>
      <c r="AF741" s="17"/>
      <c r="AG741" s="17"/>
      <c r="AH741" s="17"/>
      <c r="AI741" s="17"/>
      <c r="AJ741" s="17"/>
      <c r="AK741" s="17"/>
    </row>
    <row r="742">
      <c r="C742" s="17"/>
      <c r="D742" s="17"/>
      <c r="E742" s="17"/>
      <c r="F742" s="17"/>
      <c r="G742" s="17"/>
      <c r="H742" s="17"/>
      <c r="I742" s="17"/>
      <c r="Q742" s="17"/>
      <c r="R742" s="17"/>
      <c r="S742" s="17"/>
      <c r="T742" s="17"/>
      <c r="U742" s="17"/>
      <c r="V742" s="17"/>
      <c r="W742" s="17"/>
      <c r="AE742" s="17"/>
      <c r="AF742" s="17"/>
      <c r="AG742" s="17"/>
      <c r="AH742" s="17"/>
      <c r="AI742" s="17"/>
      <c r="AJ742" s="17"/>
      <c r="AK742" s="17"/>
    </row>
    <row r="743">
      <c r="C743" s="17"/>
      <c r="D743" s="17"/>
      <c r="E743" s="17"/>
      <c r="F743" s="17"/>
      <c r="G743" s="17"/>
      <c r="H743" s="17"/>
      <c r="I743" s="17"/>
      <c r="Q743" s="17"/>
      <c r="R743" s="17"/>
      <c r="S743" s="17"/>
      <c r="T743" s="17"/>
      <c r="U743" s="17"/>
      <c r="V743" s="17"/>
      <c r="W743" s="17"/>
      <c r="AE743" s="17"/>
      <c r="AF743" s="17"/>
      <c r="AG743" s="17"/>
      <c r="AH743" s="17"/>
      <c r="AI743" s="17"/>
      <c r="AJ743" s="17"/>
      <c r="AK743" s="17"/>
    </row>
    <row r="744">
      <c r="C744" s="17"/>
      <c r="D744" s="17"/>
      <c r="E744" s="17"/>
      <c r="F744" s="17"/>
      <c r="G744" s="17"/>
      <c r="H744" s="17"/>
      <c r="I744" s="17"/>
      <c r="Q744" s="17"/>
      <c r="R744" s="17"/>
      <c r="S744" s="17"/>
      <c r="T744" s="17"/>
      <c r="U744" s="17"/>
      <c r="V744" s="17"/>
      <c r="W744" s="17"/>
      <c r="AE744" s="17"/>
      <c r="AF744" s="17"/>
      <c r="AG744" s="17"/>
      <c r="AH744" s="17"/>
      <c r="AI744" s="17"/>
      <c r="AJ744" s="17"/>
      <c r="AK744" s="17"/>
    </row>
    <row r="745">
      <c r="C745" s="17"/>
      <c r="D745" s="17"/>
      <c r="E745" s="17"/>
      <c r="F745" s="17"/>
      <c r="G745" s="17"/>
      <c r="H745" s="17"/>
      <c r="I745" s="17"/>
      <c r="Q745" s="17"/>
      <c r="R745" s="17"/>
      <c r="S745" s="17"/>
      <c r="T745" s="17"/>
      <c r="U745" s="17"/>
      <c r="V745" s="17"/>
      <c r="W745" s="17"/>
      <c r="AE745" s="17"/>
      <c r="AF745" s="17"/>
      <c r="AG745" s="17"/>
      <c r="AH745" s="17"/>
      <c r="AI745" s="17"/>
      <c r="AJ745" s="17"/>
      <c r="AK745" s="17"/>
    </row>
    <row r="746">
      <c r="C746" s="17"/>
      <c r="D746" s="17"/>
      <c r="E746" s="17"/>
      <c r="F746" s="17"/>
      <c r="G746" s="17"/>
      <c r="H746" s="17"/>
      <c r="I746" s="17"/>
      <c r="Q746" s="17"/>
      <c r="R746" s="17"/>
      <c r="S746" s="17"/>
      <c r="T746" s="17"/>
      <c r="U746" s="17"/>
      <c r="V746" s="17"/>
      <c r="W746" s="17"/>
      <c r="AE746" s="17"/>
      <c r="AF746" s="17"/>
      <c r="AG746" s="17"/>
      <c r="AH746" s="17"/>
      <c r="AI746" s="17"/>
      <c r="AJ746" s="17"/>
      <c r="AK746" s="17"/>
    </row>
    <row r="747">
      <c r="C747" s="17"/>
      <c r="D747" s="17"/>
      <c r="E747" s="17"/>
      <c r="F747" s="17"/>
      <c r="G747" s="17"/>
      <c r="H747" s="17"/>
      <c r="I747" s="17"/>
      <c r="Q747" s="17"/>
      <c r="R747" s="17"/>
      <c r="S747" s="17"/>
      <c r="T747" s="17"/>
      <c r="U747" s="17"/>
      <c r="V747" s="17"/>
      <c r="W747" s="17"/>
      <c r="AE747" s="17"/>
      <c r="AF747" s="17"/>
      <c r="AG747" s="17"/>
      <c r="AH747" s="17"/>
      <c r="AI747" s="17"/>
      <c r="AJ747" s="17"/>
      <c r="AK747" s="17"/>
    </row>
    <row r="748">
      <c r="C748" s="17"/>
      <c r="D748" s="17"/>
      <c r="E748" s="17"/>
      <c r="F748" s="17"/>
      <c r="G748" s="17"/>
      <c r="H748" s="17"/>
      <c r="I748" s="17"/>
      <c r="Q748" s="17"/>
      <c r="R748" s="17"/>
      <c r="S748" s="17"/>
      <c r="T748" s="17"/>
      <c r="U748" s="17"/>
      <c r="V748" s="17"/>
      <c r="W748" s="17"/>
      <c r="AE748" s="17"/>
      <c r="AF748" s="17"/>
      <c r="AG748" s="17"/>
      <c r="AH748" s="17"/>
      <c r="AI748" s="17"/>
      <c r="AJ748" s="17"/>
      <c r="AK748" s="17"/>
    </row>
    <row r="749">
      <c r="C749" s="17"/>
      <c r="D749" s="17"/>
      <c r="E749" s="17"/>
      <c r="F749" s="17"/>
      <c r="G749" s="17"/>
      <c r="H749" s="17"/>
      <c r="I749" s="17"/>
      <c r="Q749" s="17"/>
      <c r="R749" s="17"/>
      <c r="S749" s="17"/>
      <c r="T749" s="17"/>
      <c r="U749" s="17"/>
      <c r="V749" s="17"/>
      <c r="W749" s="17"/>
      <c r="AE749" s="17"/>
      <c r="AF749" s="17"/>
      <c r="AG749" s="17"/>
      <c r="AH749" s="17"/>
      <c r="AI749" s="17"/>
      <c r="AJ749" s="17"/>
      <c r="AK749" s="17"/>
    </row>
    <row r="750">
      <c r="C750" s="17"/>
      <c r="D750" s="17"/>
      <c r="E750" s="17"/>
      <c r="F750" s="17"/>
      <c r="G750" s="17"/>
      <c r="H750" s="17"/>
      <c r="I750" s="17"/>
      <c r="Q750" s="17"/>
      <c r="R750" s="17"/>
      <c r="S750" s="17"/>
      <c r="T750" s="17"/>
      <c r="U750" s="17"/>
      <c r="V750" s="17"/>
      <c r="W750" s="17"/>
      <c r="AE750" s="17"/>
      <c r="AF750" s="17"/>
      <c r="AG750" s="17"/>
      <c r="AH750" s="17"/>
      <c r="AI750" s="17"/>
      <c r="AJ750" s="17"/>
      <c r="AK750" s="17"/>
    </row>
    <row r="751">
      <c r="C751" s="17"/>
      <c r="D751" s="17"/>
      <c r="E751" s="17"/>
      <c r="F751" s="17"/>
      <c r="G751" s="17"/>
      <c r="H751" s="17"/>
      <c r="I751" s="17"/>
      <c r="Q751" s="17"/>
      <c r="R751" s="17"/>
      <c r="S751" s="17"/>
      <c r="T751" s="17"/>
      <c r="U751" s="17"/>
      <c r="V751" s="17"/>
      <c r="W751" s="17"/>
      <c r="AE751" s="17"/>
      <c r="AF751" s="17"/>
      <c r="AG751" s="17"/>
      <c r="AH751" s="17"/>
      <c r="AI751" s="17"/>
      <c r="AJ751" s="17"/>
      <c r="AK751" s="17"/>
    </row>
    <row r="752">
      <c r="C752" s="17"/>
      <c r="D752" s="17"/>
      <c r="E752" s="17"/>
      <c r="F752" s="17"/>
      <c r="G752" s="17"/>
      <c r="H752" s="17"/>
      <c r="I752" s="17"/>
      <c r="Q752" s="17"/>
      <c r="R752" s="17"/>
      <c r="S752" s="17"/>
      <c r="T752" s="17"/>
      <c r="U752" s="17"/>
      <c r="V752" s="17"/>
      <c r="W752" s="17"/>
      <c r="AE752" s="17"/>
      <c r="AF752" s="17"/>
      <c r="AG752" s="17"/>
      <c r="AH752" s="17"/>
      <c r="AI752" s="17"/>
      <c r="AJ752" s="17"/>
      <c r="AK752" s="17"/>
    </row>
    <row r="753">
      <c r="C753" s="17"/>
      <c r="D753" s="17"/>
      <c r="E753" s="17"/>
      <c r="F753" s="17"/>
      <c r="G753" s="17"/>
      <c r="H753" s="17"/>
      <c r="I753" s="17"/>
      <c r="Q753" s="17"/>
      <c r="R753" s="17"/>
      <c r="S753" s="17"/>
      <c r="T753" s="17"/>
      <c r="U753" s="17"/>
      <c r="V753" s="17"/>
      <c r="W753" s="17"/>
      <c r="AE753" s="17"/>
      <c r="AF753" s="17"/>
      <c r="AG753" s="17"/>
      <c r="AH753" s="17"/>
      <c r="AI753" s="17"/>
      <c r="AJ753" s="17"/>
      <c r="AK753" s="17"/>
    </row>
    <row r="754">
      <c r="C754" s="17"/>
      <c r="D754" s="17"/>
      <c r="E754" s="17"/>
      <c r="F754" s="17"/>
      <c r="G754" s="17"/>
      <c r="H754" s="17"/>
      <c r="I754" s="17"/>
      <c r="Q754" s="17"/>
      <c r="R754" s="17"/>
      <c r="S754" s="17"/>
      <c r="T754" s="17"/>
      <c r="U754" s="17"/>
      <c r="V754" s="17"/>
      <c r="W754" s="17"/>
      <c r="AE754" s="17"/>
      <c r="AF754" s="17"/>
      <c r="AG754" s="17"/>
      <c r="AH754" s="17"/>
      <c r="AI754" s="17"/>
      <c r="AJ754" s="17"/>
      <c r="AK754" s="17"/>
    </row>
    <row r="755">
      <c r="C755" s="17"/>
      <c r="D755" s="17"/>
      <c r="E755" s="17"/>
      <c r="F755" s="17"/>
      <c r="G755" s="17"/>
      <c r="H755" s="17"/>
      <c r="I755" s="17"/>
      <c r="Q755" s="17"/>
      <c r="R755" s="17"/>
      <c r="S755" s="17"/>
      <c r="T755" s="17"/>
      <c r="U755" s="17"/>
      <c r="V755" s="17"/>
      <c r="W755" s="17"/>
      <c r="AE755" s="17"/>
      <c r="AF755" s="17"/>
      <c r="AG755" s="17"/>
      <c r="AH755" s="17"/>
      <c r="AI755" s="17"/>
      <c r="AJ755" s="17"/>
      <c r="AK755" s="17"/>
    </row>
    <row r="756">
      <c r="C756" s="17"/>
      <c r="D756" s="17"/>
      <c r="E756" s="17"/>
      <c r="F756" s="17"/>
      <c r="G756" s="17"/>
      <c r="H756" s="17"/>
      <c r="I756" s="17"/>
      <c r="Q756" s="17"/>
      <c r="R756" s="17"/>
      <c r="S756" s="17"/>
      <c r="T756" s="17"/>
      <c r="U756" s="17"/>
      <c r="V756" s="17"/>
      <c r="W756" s="17"/>
      <c r="AE756" s="17"/>
      <c r="AF756" s="17"/>
      <c r="AG756" s="17"/>
      <c r="AH756" s="17"/>
      <c r="AI756" s="17"/>
      <c r="AJ756" s="17"/>
      <c r="AK756" s="17"/>
    </row>
    <row r="757">
      <c r="C757" s="17"/>
      <c r="D757" s="17"/>
      <c r="E757" s="17"/>
      <c r="F757" s="17"/>
      <c r="G757" s="17"/>
      <c r="H757" s="17"/>
      <c r="I757" s="17"/>
      <c r="Q757" s="17"/>
      <c r="R757" s="17"/>
      <c r="S757" s="17"/>
      <c r="T757" s="17"/>
      <c r="U757" s="17"/>
      <c r="V757" s="17"/>
      <c r="W757" s="17"/>
      <c r="AE757" s="17"/>
      <c r="AF757" s="17"/>
      <c r="AG757" s="17"/>
      <c r="AH757" s="17"/>
      <c r="AI757" s="17"/>
      <c r="AJ757" s="17"/>
      <c r="AK757" s="17"/>
    </row>
    <row r="758">
      <c r="C758" s="17"/>
      <c r="D758" s="17"/>
      <c r="E758" s="17"/>
      <c r="F758" s="17"/>
      <c r="G758" s="17"/>
      <c r="H758" s="17"/>
      <c r="I758" s="17"/>
      <c r="Q758" s="17"/>
      <c r="R758" s="17"/>
      <c r="S758" s="17"/>
      <c r="T758" s="17"/>
      <c r="U758" s="17"/>
      <c r="V758" s="17"/>
      <c r="W758" s="17"/>
      <c r="AE758" s="17"/>
      <c r="AF758" s="17"/>
      <c r="AG758" s="17"/>
      <c r="AH758" s="17"/>
      <c r="AI758" s="17"/>
      <c r="AJ758" s="17"/>
      <c r="AK758" s="17"/>
    </row>
    <row r="759">
      <c r="C759" s="17"/>
      <c r="D759" s="17"/>
      <c r="E759" s="17"/>
      <c r="F759" s="17"/>
      <c r="G759" s="17"/>
      <c r="H759" s="17"/>
      <c r="I759" s="17"/>
      <c r="Q759" s="17"/>
      <c r="R759" s="17"/>
      <c r="S759" s="17"/>
      <c r="T759" s="17"/>
      <c r="U759" s="17"/>
      <c r="V759" s="17"/>
      <c r="W759" s="17"/>
      <c r="AE759" s="17"/>
      <c r="AF759" s="17"/>
      <c r="AG759" s="17"/>
      <c r="AH759" s="17"/>
      <c r="AI759" s="17"/>
      <c r="AJ759" s="17"/>
      <c r="AK759" s="17"/>
    </row>
    <row r="760">
      <c r="C760" s="17"/>
      <c r="D760" s="17"/>
      <c r="E760" s="17"/>
      <c r="F760" s="17"/>
      <c r="G760" s="17"/>
      <c r="H760" s="17"/>
      <c r="I760" s="17"/>
      <c r="Q760" s="17"/>
      <c r="R760" s="17"/>
      <c r="S760" s="17"/>
      <c r="T760" s="17"/>
      <c r="U760" s="17"/>
      <c r="V760" s="17"/>
      <c r="W760" s="17"/>
      <c r="AE760" s="17"/>
      <c r="AF760" s="17"/>
      <c r="AG760" s="17"/>
      <c r="AH760" s="17"/>
      <c r="AI760" s="17"/>
      <c r="AJ760" s="17"/>
      <c r="AK760" s="17"/>
    </row>
    <row r="761">
      <c r="C761" s="17"/>
      <c r="D761" s="17"/>
      <c r="E761" s="17"/>
      <c r="F761" s="17"/>
      <c r="G761" s="17"/>
      <c r="H761" s="17"/>
      <c r="I761" s="17"/>
      <c r="Q761" s="17"/>
      <c r="R761" s="17"/>
      <c r="S761" s="17"/>
      <c r="T761" s="17"/>
      <c r="U761" s="17"/>
      <c r="V761" s="17"/>
      <c r="W761" s="17"/>
      <c r="AE761" s="17"/>
      <c r="AF761" s="17"/>
      <c r="AG761" s="17"/>
      <c r="AH761" s="17"/>
      <c r="AI761" s="17"/>
      <c r="AJ761" s="17"/>
      <c r="AK761" s="17"/>
    </row>
    <row r="762">
      <c r="C762" s="17"/>
      <c r="D762" s="17"/>
      <c r="E762" s="17"/>
      <c r="F762" s="17"/>
      <c r="G762" s="17"/>
      <c r="H762" s="17"/>
      <c r="I762" s="17"/>
      <c r="Q762" s="17"/>
      <c r="R762" s="17"/>
      <c r="S762" s="17"/>
      <c r="T762" s="17"/>
      <c r="U762" s="17"/>
      <c r="V762" s="17"/>
      <c r="W762" s="17"/>
      <c r="AE762" s="17"/>
      <c r="AF762" s="17"/>
      <c r="AG762" s="17"/>
      <c r="AH762" s="17"/>
      <c r="AI762" s="17"/>
      <c r="AJ762" s="17"/>
      <c r="AK762" s="17"/>
    </row>
    <row r="763">
      <c r="C763" s="17"/>
      <c r="D763" s="17"/>
      <c r="E763" s="17"/>
      <c r="F763" s="17"/>
      <c r="G763" s="17"/>
      <c r="H763" s="17"/>
      <c r="I763" s="17"/>
      <c r="Q763" s="17"/>
      <c r="R763" s="17"/>
      <c r="S763" s="17"/>
      <c r="T763" s="17"/>
      <c r="U763" s="17"/>
      <c r="V763" s="17"/>
      <c r="W763" s="17"/>
      <c r="AE763" s="17"/>
      <c r="AF763" s="17"/>
      <c r="AG763" s="17"/>
      <c r="AH763" s="17"/>
      <c r="AI763" s="17"/>
      <c r="AJ763" s="17"/>
      <c r="AK763" s="17"/>
    </row>
    <row r="764">
      <c r="C764" s="17"/>
      <c r="D764" s="17"/>
      <c r="E764" s="17"/>
      <c r="F764" s="17"/>
      <c r="G764" s="17"/>
      <c r="H764" s="17"/>
      <c r="I764" s="17"/>
      <c r="Q764" s="17"/>
      <c r="R764" s="17"/>
      <c r="S764" s="17"/>
      <c r="T764" s="17"/>
      <c r="U764" s="17"/>
      <c r="V764" s="17"/>
      <c r="W764" s="17"/>
      <c r="AE764" s="17"/>
      <c r="AF764" s="17"/>
      <c r="AG764" s="17"/>
      <c r="AH764" s="17"/>
      <c r="AI764" s="17"/>
      <c r="AJ764" s="17"/>
      <c r="AK764" s="17"/>
    </row>
    <row r="765">
      <c r="C765" s="17"/>
      <c r="D765" s="17"/>
      <c r="E765" s="17"/>
      <c r="F765" s="17"/>
      <c r="G765" s="17"/>
      <c r="H765" s="17"/>
      <c r="I765" s="17"/>
      <c r="Q765" s="17"/>
      <c r="R765" s="17"/>
      <c r="S765" s="17"/>
      <c r="T765" s="17"/>
      <c r="U765" s="17"/>
      <c r="V765" s="17"/>
      <c r="W765" s="17"/>
      <c r="AE765" s="17"/>
      <c r="AF765" s="17"/>
      <c r="AG765" s="17"/>
      <c r="AH765" s="17"/>
      <c r="AI765" s="17"/>
      <c r="AJ765" s="17"/>
      <c r="AK765" s="17"/>
    </row>
    <row r="766">
      <c r="C766" s="17"/>
      <c r="D766" s="17"/>
      <c r="E766" s="17"/>
      <c r="F766" s="17"/>
      <c r="G766" s="17"/>
      <c r="H766" s="17"/>
      <c r="I766" s="17"/>
      <c r="Q766" s="17"/>
      <c r="R766" s="17"/>
      <c r="S766" s="17"/>
      <c r="T766" s="17"/>
      <c r="U766" s="17"/>
      <c r="V766" s="17"/>
      <c r="W766" s="17"/>
      <c r="AE766" s="17"/>
      <c r="AF766" s="17"/>
      <c r="AG766" s="17"/>
      <c r="AH766" s="17"/>
      <c r="AI766" s="17"/>
      <c r="AJ766" s="17"/>
      <c r="AK766" s="17"/>
    </row>
    <row r="767">
      <c r="C767" s="17"/>
      <c r="D767" s="17"/>
      <c r="E767" s="17"/>
      <c r="F767" s="17"/>
      <c r="G767" s="17"/>
      <c r="H767" s="17"/>
      <c r="I767" s="17"/>
      <c r="Q767" s="17"/>
      <c r="R767" s="17"/>
      <c r="S767" s="17"/>
      <c r="T767" s="17"/>
      <c r="U767" s="17"/>
      <c r="V767" s="17"/>
      <c r="W767" s="17"/>
      <c r="AE767" s="17"/>
      <c r="AF767" s="17"/>
      <c r="AG767" s="17"/>
      <c r="AH767" s="17"/>
      <c r="AI767" s="17"/>
      <c r="AJ767" s="17"/>
      <c r="AK767" s="17"/>
    </row>
    <row r="768">
      <c r="C768" s="17"/>
      <c r="D768" s="17"/>
      <c r="E768" s="17"/>
      <c r="F768" s="17"/>
      <c r="G768" s="17"/>
      <c r="H768" s="17"/>
      <c r="I768" s="17"/>
      <c r="Q768" s="17"/>
      <c r="R768" s="17"/>
      <c r="S768" s="17"/>
      <c r="T768" s="17"/>
      <c r="U768" s="17"/>
      <c r="V768" s="17"/>
      <c r="W768" s="17"/>
      <c r="AE768" s="17"/>
      <c r="AF768" s="17"/>
      <c r="AG768" s="17"/>
      <c r="AH768" s="17"/>
      <c r="AI768" s="17"/>
      <c r="AJ768" s="17"/>
      <c r="AK768" s="17"/>
    </row>
    <row r="769">
      <c r="C769" s="17"/>
      <c r="D769" s="17"/>
      <c r="E769" s="17"/>
      <c r="F769" s="17"/>
      <c r="G769" s="17"/>
      <c r="H769" s="17"/>
      <c r="I769" s="17"/>
      <c r="Q769" s="17"/>
      <c r="R769" s="17"/>
      <c r="S769" s="17"/>
      <c r="T769" s="17"/>
      <c r="U769" s="17"/>
      <c r="V769" s="17"/>
      <c r="W769" s="17"/>
      <c r="AE769" s="17"/>
      <c r="AF769" s="17"/>
      <c r="AG769" s="17"/>
      <c r="AH769" s="17"/>
      <c r="AI769" s="17"/>
      <c r="AJ769" s="17"/>
      <c r="AK769" s="17"/>
    </row>
    <row r="770">
      <c r="C770" s="17"/>
      <c r="D770" s="17"/>
      <c r="E770" s="17"/>
      <c r="F770" s="17"/>
      <c r="G770" s="17"/>
      <c r="H770" s="17"/>
      <c r="I770" s="17"/>
      <c r="Q770" s="17"/>
      <c r="R770" s="17"/>
      <c r="S770" s="17"/>
      <c r="T770" s="17"/>
      <c r="U770" s="17"/>
      <c r="V770" s="17"/>
      <c r="W770" s="17"/>
      <c r="AE770" s="17"/>
      <c r="AF770" s="17"/>
      <c r="AG770" s="17"/>
      <c r="AH770" s="17"/>
      <c r="AI770" s="17"/>
      <c r="AJ770" s="17"/>
      <c r="AK770" s="17"/>
    </row>
    <row r="771">
      <c r="C771" s="17"/>
      <c r="D771" s="17"/>
      <c r="E771" s="17"/>
      <c r="F771" s="17"/>
      <c r="G771" s="17"/>
      <c r="H771" s="17"/>
      <c r="I771" s="17"/>
      <c r="Q771" s="17"/>
      <c r="R771" s="17"/>
      <c r="S771" s="17"/>
      <c r="T771" s="17"/>
      <c r="U771" s="17"/>
      <c r="V771" s="17"/>
      <c r="W771" s="17"/>
      <c r="AE771" s="17"/>
      <c r="AF771" s="17"/>
      <c r="AG771" s="17"/>
      <c r="AH771" s="17"/>
      <c r="AI771" s="17"/>
      <c r="AJ771" s="17"/>
      <c r="AK771" s="17"/>
    </row>
    <row r="772">
      <c r="C772" s="17"/>
      <c r="D772" s="17"/>
      <c r="E772" s="17"/>
      <c r="F772" s="17"/>
      <c r="G772" s="17"/>
      <c r="H772" s="17"/>
      <c r="I772" s="17"/>
      <c r="Q772" s="17"/>
      <c r="R772" s="17"/>
      <c r="S772" s="17"/>
      <c r="T772" s="17"/>
      <c r="U772" s="17"/>
      <c r="V772" s="17"/>
      <c r="W772" s="17"/>
      <c r="AE772" s="17"/>
      <c r="AF772" s="17"/>
      <c r="AG772" s="17"/>
      <c r="AH772" s="17"/>
      <c r="AI772" s="17"/>
      <c r="AJ772" s="17"/>
      <c r="AK772" s="17"/>
    </row>
    <row r="773">
      <c r="C773" s="17"/>
      <c r="D773" s="17"/>
      <c r="E773" s="17"/>
      <c r="F773" s="17"/>
      <c r="G773" s="17"/>
      <c r="H773" s="17"/>
      <c r="I773" s="17"/>
      <c r="Q773" s="17"/>
      <c r="R773" s="17"/>
      <c r="S773" s="17"/>
      <c r="T773" s="17"/>
      <c r="U773" s="17"/>
      <c r="V773" s="17"/>
      <c r="W773" s="17"/>
      <c r="AE773" s="17"/>
      <c r="AF773" s="17"/>
      <c r="AG773" s="17"/>
      <c r="AH773" s="17"/>
      <c r="AI773" s="17"/>
      <c r="AJ773" s="17"/>
      <c r="AK773" s="17"/>
    </row>
    <row r="774">
      <c r="C774" s="17"/>
      <c r="D774" s="17"/>
      <c r="E774" s="17"/>
      <c r="F774" s="17"/>
      <c r="G774" s="17"/>
      <c r="H774" s="17"/>
      <c r="I774" s="17"/>
      <c r="Q774" s="17"/>
      <c r="R774" s="17"/>
      <c r="S774" s="17"/>
      <c r="T774" s="17"/>
      <c r="U774" s="17"/>
      <c r="V774" s="17"/>
      <c r="W774" s="17"/>
      <c r="AE774" s="17"/>
      <c r="AF774" s="17"/>
      <c r="AG774" s="17"/>
      <c r="AH774" s="17"/>
      <c r="AI774" s="17"/>
      <c r="AJ774" s="17"/>
      <c r="AK774" s="17"/>
    </row>
    <row r="775">
      <c r="C775" s="17"/>
      <c r="D775" s="17"/>
      <c r="E775" s="17"/>
      <c r="F775" s="17"/>
      <c r="G775" s="17"/>
      <c r="H775" s="17"/>
      <c r="I775" s="17"/>
      <c r="Q775" s="17"/>
      <c r="R775" s="17"/>
      <c r="S775" s="17"/>
      <c r="T775" s="17"/>
      <c r="U775" s="17"/>
      <c r="V775" s="17"/>
      <c r="W775" s="17"/>
      <c r="AE775" s="17"/>
      <c r="AF775" s="17"/>
      <c r="AG775" s="17"/>
      <c r="AH775" s="17"/>
      <c r="AI775" s="17"/>
      <c r="AJ775" s="17"/>
      <c r="AK775" s="17"/>
    </row>
    <row r="776">
      <c r="C776" s="17"/>
      <c r="D776" s="17"/>
      <c r="E776" s="17"/>
      <c r="F776" s="17"/>
      <c r="G776" s="17"/>
      <c r="H776" s="17"/>
      <c r="I776" s="17"/>
      <c r="Q776" s="17"/>
      <c r="R776" s="17"/>
      <c r="S776" s="17"/>
      <c r="T776" s="17"/>
      <c r="U776" s="17"/>
      <c r="V776" s="17"/>
      <c r="W776" s="17"/>
      <c r="AE776" s="17"/>
      <c r="AF776" s="17"/>
      <c r="AG776" s="17"/>
      <c r="AH776" s="17"/>
      <c r="AI776" s="17"/>
      <c r="AJ776" s="17"/>
      <c r="AK776" s="17"/>
    </row>
    <row r="777">
      <c r="C777" s="17"/>
      <c r="D777" s="17"/>
      <c r="E777" s="17"/>
      <c r="F777" s="17"/>
      <c r="G777" s="17"/>
      <c r="H777" s="17"/>
      <c r="I777" s="17"/>
      <c r="Q777" s="17"/>
      <c r="R777" s="17"/>
      <c r="S777" s="17"/>
      <c r="T777" s="17"/>
      <c r="U777" s="17"/>
      <c r="V777" s="17"/>
      <c r="W777" s="17"/>
      <c r="AE777" s="17"/>
      <c r="AF777" s="17"/>
      <c r="AG777" s="17"/>
      <c r="AH777" s="17"/>
      <c r="AI777" s="17"/>
      <c r="AJ777" s="17"/>
      <c r="AK777" s="17"/>
    </row>
    <row r="778">
      <c r="C778" s="17"/>
      <c r="D778" s="17"/>
      <c r="E778" s="17"/>
      <c r="F778" s="17"/>
      <c r="G778" s="17"/>
      <c r="H778" s="17"/>
      <c r="I778" s="17"/>
      <c r="Q778" s="17"/>
      <c r="R778" s="17"/>
      <c r="S778" s="17"/>
      <c r="T778" s="17"/>
      <c r="U778" s="17"/>
      <c r="V778" s="17"/>
      <c r="W778" s="17"/>
      <c r="AE778" s="17"/>
      <c r="AF778" s="17"/>
      <c r="AG778" s="17"/>
      <c r="AH778" s="17"/>
      <c r="AI778" s="17"/>
      <c r="AJ778" s="17"/>
      <c r="AK778" s="17"/>
    </row>
    <row r="779">
      <c r="C779" s="17"/>
      <c r="D779" s="17"/>
      <c r="E779" s="17"/>
      <c r="F779" s="17"/>
      <c r="G779" s="17"/>
      <c r="H779" s="17"/>
      <c r="I779" s="17"/>
      <c r="Q779" s="17"/>
      <c r="R779" s="17"/>
      <c r="S779" s="17"/>
      <c r="T779" s="17"/>
      <c r="U779" s="17"/>
      <c r="V779" s="17"/>
      <c r="W779" s="17"/>
      <c r="AE779" s="17"/>
      <c r="AF779" s="17"/>
      <c r="AG779" s="17"/>
      <c r="AH779" s="17"/>
      <c r="AI779" s="17"/>
      <c r="AJ779" s="17"/>
      <c r="AK779" s="17"/>
    </row>
    <row r="780">
      <c r="C780" s="17"/>
      <c r="D780" s="17"/>
      <c r="E780" s="17"/>
      <c r="F780" s="17"/>
      <c r="G780" s="17"/>
      <c r="H780" s="17"/>
      <c r="I780" s="17"/>
      <c r="Q780" s="17"/>
      <c r="R780" s="17"/>
      <c r="S780" s="17"/>
      <c r="T780" s="17"/>
      <c r="U780" s="17"/>
      <c r="V780" s="17"/>
      <c r="W780" s="17"/>
      <c r="AE780" s="17"/>
      <c r="AF780" s="17"/>
      <c r="AG780" s="17"/>
      <c r="AH780" s="17"/>
      <c r="AI780" s="17"/>
      <c r="AJ780" s="17"/>
      <c r="AK780" s="17"/>
    </row>
    <row r="781">
      <c r="C781" s="17"/>
      <c r="D781" s="17"/>
      <c r="E781" s="17"/>
      <c r="F781" s="17"/>
      <c r="G781" s="17"/>
      <c r="H781" s="17"/>
      <c r="I781" s="17"/>
      <c r="Q781" s="17"/>
      <c r="R781" s="17"/>
      <c r="S781" s="17"/>
      <c r="T781" s="17"/>
      <c r="U781" s="17"/>
      <c r="V781" s="17"/>
      <c r="W781" s="17"/>
      <c r="AE781" s="17"/>
      <c r="AF781" s="17"/>
      <c r="AG781" s="17"/>
      <c r="AH781" s="17"/>
      <c r="AI781" s="17"/>
      <c r="AJ781" s="17"/>
      <c r="AK781" s="17"/>
    </row>
    <row r="782">
      <c r="C782" s="17"/>
      <c r="D782" s="17"/>
      <c r="E782" s="17"/>
      <c r="F782" s="17"/>
      <c r="G782" s="17"/>
      <c r="H782" s="17"/>
      <c r="I782" s="17"/>
      <c r="Q782" s="17"/>
      <c r="R782" s="17"/>
      <c r="S782" s="17"/>
      <c r="T782" s="17"/>
      <c r="U782" s="17"/>
      <c r="V782" s="17"/>
      <c r="W782" s="17"/>
      <c r="AE782" s="17"/>
      <c r="AF782" s="17"/>
      <c r="AG782" s="17"/>
      <c r="AH782" s="17"/>
      <c r="AI782" s="17"/>
      <c r="AJ782" s="17"/>
      <c r="AK782" s="17"/>
    </row>
    <row r="783">
      <c r="C783" s="17"/>
      <c r="D783" s="17"/>
      <c r="E783" s="17"/>
      <c r="F783" s="17"/>
      <c r="G783" s="17"/>
      <c r="H783" s="17"/>
      <c r="I783" s="17"/>
      <c r="Q783" s="17"/>
      <c r="R783" s="17"/>
      <c r="S783" s="17"/>
      <c r="T783" s="17"/>
      <c r="U783" s="17"/>
      <c r="V783" s="17"/>
      <c r="W783" s="17"/>
      <c r="AE783" s="17"/>
      <c r="AF783" s="17"/>
      <c r="AG783" s="17"/>
      <c r="AH783" s="17"/>
      <c r="AI783" s="17"/>
      <c r="AJ783" s="17"/>
      <c r="AK783" s="17"/>
    </row>
    <row r="784">
      <c r="C784" s="17"/>
      <c r="D784" s="17"/>
      <c r="E784" s="17"/>
      <c r="F784" s="17"/>
      <c r="G784" s="17"/>
      <c r="H784" s="17"/>
      <c r="I784" s="17"/>
      <c r="Q784" s="17"/>
      <c r="R784" s="17"/>
      <c r="S784" s="17"/>
      <c r="T784" s="17"/>
      <c r="U784" s="17"/>
      <c r="V784" s="17"/>
      <c r="W784" s="17"/>
      <c r="AE784" s="17"/>
      <c r="AF784" s="17"/>
      <c r="AG784" s="17"/>
      <c r="AH784" s="17"/>
      <c r="AI784" s="17"/>
      <c r="AJ784" s="17"/>
      <c r="AK784" s="17"/>
    </row>
    <row r="785">
      <c r="C785" s="17"/>
      <c r="D785" s="17"/>
      <c r="E785" s="17"/>
      <c r="F785" s="17"/>
      <c r="G785" s="17"/>
      <c r="H785" s="17"/>
      <c r="I785" s="17"/>
      <c r="Q785" s="17"/>
      <c r="R785" s="17"/>
      <c r="S785" s="17"/>
      <c r="T785" s="17"/>
      <c r="U785" s="17"/>
      <c r="V785" s="17"/>
      <c r="W785" s="17"/>
      <c r="AE785" s="17"/>
      <c r="AF785" s="17"/>
      <c r="AG785" s="17"/>
      <c r="AH785" s="17"/>
      <c r="AI785" s="17"/>
      <c r="AJ785" s="17"/>
      <c r="AK785" s="17"/>
    </row>
    <row r="786">
      <c r="C786" s="17"/>
      <c r="D786" s="17"/>
      <c r="E786" s="17"/>
      <c r="F786" s="17"/>
      <c r="G786" s="17"/>
      <c r="H786" s="17"/>
      <c r="I786" s="17"/>
      <c r="Q786" s="17"/>
      <c r="R786" s="17"/>
      <c r="S786" s="17"/>
      <c r="T786" s="17"/>
      <c r="U786" s="17"/>
      <c r="V786" s="17"/>
      <c r="W786" s="17"/>
      <c r="AE786" s="17"/>
      <c r="AF786" s="17"/>
      <c r="AG786" s="17"/>
      <c r="AH786" s="17"/>
      <c r="AI786" s="17"/>
      <c r="AJ786" s="17"/>
      <c r="AK786" s="17"/>
    </row>
    <row r="787">
      <c r="C787" s="17"/>
      <c r="D787" s="17"/>
      <c r="E787" s="17"/>
      <c r="F787" s="17"/>
      <c r="G787" s="17"/>
      <c r="H787" s="17"/>
      <c r="I787" s="17"/>
      <c r="Q787" s="17"/>
      <c r="R787" s="17"/>
      <c r="S787" s="17"/>
      <c r="T787" s="17"/>
      <c r="U787" s="17"/>
      <c r="V787" s="17"/>
      <c r="W787" s="17"/>
      <c r="AE787" s="17"/>
      <c r="AF787" s="17"/>
      <c r="AG787" s="17"/>
      <c r="AH787" s="17"/>
      <c r="AI787" s="17"/>
      <c r="AJ787" s="17"/>
      <c r="AK787" s="17"/>
    </row>
    <row r="788">
      <c r="C788" s="17"/>
      <c r="D788" s="17"/>
      <c r="E788" s="17"/>
      <c r="F788" s="17"/>
      <c r="G788" s="17"/>
      <c r="H788" s="17"/>
      <c r="I788" s="17"/>
      <c r="Q788" s="17"/>
      <c r="R788" s="17"/>
      <c r="S788" s="17"/>
      <c r="T788" s="17"/>
      <c r="U788" s="17"/>
      <c r="V788" s="17"/>
      <c r="W788" s="17"/>
      <c r="AE788" s="17"/>
      <c r="AF788" s="17"/>
      <c r="AG788" s="17"/>
      <c r="AH788" s="17"/>
      <c r="AI788" s="17"/>
      <c r="AJ788" s="17"/>
      <c r="AK788" s="17"/>
    </row>
    <row r="789">
      <c r="C789" s="17"/>
      <c r="D789" s="17"/>
      <c r="E789" s="17"/>
      <c r="F789" s="17"/>
      <c r="G789" s="17"/>
      <c r="H789" s="17"/>
      <c r="I789" s="17"/>
      <c r="Q789" s="17"/>
      <c r="R789" s="17"/>
      <c r="S789" s="17"/>
      <c r="T789" s="17"/>
      <c r="U789" s="17"/>
      <c r="V789" s="17"/>
      <c r="W789" s="17"/>
      <c r="AE789" s="17"/>
      <c r="AF789" s="17"/>
      <c r="AG789" s="17"/>
      <c r="AH789" s="17"/>
      <c r="AI789" s="17"/>
      <c r="AJ789" s="17"/>
      <c r="AK789" s="17"/>
    </row>
    <row r="790">
      <c r="C790" s="17"/>
      <c r="D790" s="17"/>
      <c r="E790" s="17"/>
      <c r="F790" s="17"/>
      <c r="G790" s="17"/>
      <c r="H790" s="17"/>
      <c r="I790" s="17"/>
      <c r="Q790" s="17"/>
      <c r="R790" s="17"/>
      <c r="S790" s="17"/>
      <c r="T790" s="17"/>
      <c r="U790" s="17"/>
      <c r="V790" s="17"/>
      <c r="W790" s="17"/>
      <c r="AE790" s="17"/>
      <c r="AF790" s="17"/>
      <c r="AG790" s="17"/>
      <c r="AH790" s="17"/>
      <c r="AI790" s="17"/>
      <c r="AJ790" s="17"/>
      <c r="AK790" s="17"/>
    </row>
    <row r="791">
      <c r="C791" s="17"/>
      <c r="D791" s="17"/>
      <c r="E791" s="17"/>
      <c r="F791" s="17"/>
      <c r="G791" s="17"/>
      <c r="H791" s="17"/>
      <c r="I791" s="17"/>
      <c r="Q791" s="17"/>
      <c r="R791" s="17"/>
      <c r="S791" s="17"/>
      <c r="T791" s="17"/>
      <c r="U791" s="17"/>
      <c r="V791" s="17"/>
      <c r="W791" s="17"/>
      <c r="AE791" s="17"/>
      <c r="AF791" s="17"/>
      <c r="AG791" s="17"/>
      <c r="AH791" s="17"/>
      <c r="AI791" s="17"/>
      <c r="AJ791" s="17"/>
      <c r="AK791" s="17"/>
    </row>
    <row r="792">
      <c r="C792" s="17"/>
      <c r="D792" s="17"/>
      <c r="E792" s="17"/>
      <c r="F792" s="17"/>
      <c r="G792" s="17"/>
      <c r="H792" s="17"/>
      <c r="I792" s="17"/>
      <c r="Q792" s="17"/>
      <c r="R792" s="17"/>
      <c r="S792" s="17"/>
      <c r="T792" s="17"/>
      <c r="U792" s="17"/>
      <c r="V792" s="17"/>
      <c r="W792" s="17"/>
      <c r="AE792" s="17"/>
      <c r="AF792" s="17"/>
      <c r="AG792" s="17"/>
      <c r="AH792" s="17"/>
      <c r="AI792" s="17"/>
      <c r="AJ792" s="17"/>
      <c r="AK792" s="17"/>
    </row>
    <row r="793">
      <c r="C793" s="17"/>
      <c r="D793" s="17"/>
      <c r="E793" s="17"/>
      <c r="F793" s="17"/>
      <c r="G793" s="17"/>
      <c r="H793" s="17"/>
      <c r="I793" s="17"/>
      <c r="Q793" s="17"/>
      <c r="R793" s="17"/>
      <c r="S793" s="17"/>
      <c r="T793" s="17"/>
      <c r="U793" s="17"/>
      <c r="V793" s="17"/>
      <c r="W793" s="17"/>
      <c r="AE793" s="17"/>
      <c r="AF793" s="17"/>
      <c r="AG793" s="17"/>
      <c r="AH793" s="17"/>
      <c r="AI793" s="17"/>
      <c r="AJ793" s="17"/>
      <c r="AK793" s="17"/>
    </row>
    <row r="794">
      <c r="C794" s="17"/>
      <c r="D794" s="17"/>
      <c r="E794" s="17"/>
      <c r="F794" s="17"/>
      <c r="G794" s="17"/>
      <c r="H794" s="17"/>
      <c r="I794" s="17"/>
      <c r="Q794" s="17"/>
      <c r="R794" s="17"/>
      <c r="S794" s="17"/>
      <c r="T794" s="17"/>
      <c r="U794" s="17"/>
      <c r="V794" s="17"/>
      <c r="W794" s="17"/>
      <c r="AE794" s="17"/>
      <c r="AF794" s="17"/>
      <c r="AG794" s="17"/>
      <c r="AH794" s="17"/>
      <c r="AI794" s="17"/>
      <c r="AJ794" s="17"/>
      <c r="AK794" s="17"/>
    </row>
    <row r="795">
      <c r="C795" s="17"/>
      <c r="D795" s="17"/>
      <c r="E795" s="17"/>
      <c r="F795" s="17"/>
      <c r="G795" s="17"/>
      <c r="H795" s="17"/>
      <c r="I795" s="17"/>
      <c r="Q795" s="17"/>
      <c r="R795" s="17"/>
      <c r="S795" s="17"/>
      <c r="T795" s="17"/>
      <c r="U795" s="17"/>
      <c r="V795" s="17"/>
      <c r="W795" s="17"/>
      <c r="AE795" s="17"/>
      <c r="AF795" s="17"/>
      <c r="AG795" s="17"/>
      <c r="AH795" s="17"/>
      <c r="AI795" s="17"/>
      <c r="AJ795" s="17"/>
      <c r="AK795" s="17"/>
    </row>
    <row r="796">
      <c r="C796" s="17"/>
      <c r="D796" s="17"/>
      <c r="E796" s="17"/>
      <c r="F796" s="17"/>
      <c r="G796" s="17"/>
      <c r="H796" s="17"/>
      <c r="I796" s="17"/>
      <c r="Q796" s="17"/>
      <c r="R796" s="17"/>
      <c r="S796" s="17"/>
      <c r="T796" s="17"/>
      <c r="U796" s="17"/>
      <c r="V796" s="17"/>
      <c r="W796" s="17"/>
      <c r="AE796" s="17"/>
      <c r="AF796" s="17"/>
      <c r="AG796" s="17"/>
      <c r="AH796" s="17"/>
      <c r="AI796" s="17"/>
      <c r="AJ796" s="17"/>
      <c r="AK796" s="17"/>
    </row>
    <row r="797">
      <c r="C797" s="17"/>
      <c r="D797" s="17"/>
      <c r="E797" s="17"/>
      <c r="F797" s="17"/>
      <c r="G797" s="17"/>
      <c r="H797" s="17"/>
      <c r="I797" s="17"/>
      <c r="Q797" s="17"/>
      <c r="R797" s="17"/>
      <c r="S797" s="17"/>
      <c r="T797" s="17"/>
      <c r="U797" s="17"/>
      <c r="V797" s="17"/>
      <c r="W797" s="17"/>
      <c r="AE797" s="17"/>
      <c r="AF797" s="17"/>
      <c r="AG797" s="17"/>
      <c r="AH797" s="17"/>
      <c r="AI797" s="17"/>
      <c r="AJ797" s="17"/>
      <c r="AK797" s="17"/>
    </row>
    <row r="798">
      <c r="C798" s="17"/>
      <c r="D798" s="17"/>
      <c r="E798" s="17"/>
      <c r="F798" s="17"/>
      <c r="G798" s="17"/>
      <c r="H798" s="17"/>
      <c r="I798" s="17"/>
      <c r="Q798" s="17"/>
      <c r="R798" s="17"/>
      <c r="S798" s="17"/>
      <c r="T798" s="17"/>
      <c r="U798" s="17"/>
      <c r="V798" s="17"/>
      <c r="W798" s="17"/>
      <c r="AE798" s="17"/>
      <c r="AF798" s="17"/>
      <c r="AG798" s="17"/>
      <c r="AH798" s="17"/>
      <c r="AI798" s="17"/>
      <c r="AJ798" s="17"/>
      <c r="AK798" s="17"/>
    </row>
    <row r="799">
      <c r="C799" s="17"/>
      <c r="D799" s="17"/>
      <c r="E799" s="17"/>
      <c r="F799" s="17"/>
      <c r="G799" s="17"/>
      <c r="H799" s="17"/>
      <c r="I799" s="17"/>
      <c r="Q799" s="17"/>
      <c r="R799" s="17"/>
      <c r="S799" s="17"/>
      <c r="T799" s="17"/>
      <c r="U799" s="17"/>
      <c r="V799" s="17"/>
      <c r="W799" s="17"/>
      <c r="AE799" s="17"/>
      <c r="AF799" s="17"/>
      <c r="AG799" s="17"/>
      <c r="AH799" s="17"/>
      <c r="AI799" s="17"/>
      <c r="AJ799" s="17"/>
      <c r="AK799" s="17"/>
    </row>
    <row r="800">
      <c r="C800" s="17"/>
      <c r="D800" s="17"/>
      <c r="E800" s="17"/>
      <c r="F800" s="17"/>
      <c r="G800" s="17"/>
      <c r="H800" s="17"/>
      <c r="I800" s="17"/>
      <c r="Q800" s="17"/>
      <c r="R800" s="17"/>
      <c r="S800" s="17"/>
      <c r="T800" s="17"/>
      <c r="U800" s="17"/>
      <c r="V800" s="17"/>
      <c r="W800" s="17"/>
      <c r="AE800" s="17"/>
      <c r="AF800" s="17"/>
      <c r="AG800" s="17"/>
      <c r="AH800" s="17"/>
      <c r="AI800" s="17"/>
      <c r="AJ800" s="17"/>
      <c r="AK800" s="17"/>
    </row>
    <row r="801">
      <c r="C801" s="17"/>
      <c r="D801" s="17"/>
      <c r="E801" s="17"/>
      <c r="F801" s="17"/>
      <c r="G801" s="17"/>
      <c r="H801" s="17"/>
      <c r="I801" s="17"/>
      <c r="Q801" s="17"/>
      <c r="R801" s="17"/>
      <c r="S801" s="17"/>
      <c r="T801" s="17"/>
      <c r="U801" s="17"/>
      <c r="V801" s="17"/>
      <c r="W801" s="17"/>
      <c r="AE801" s="17"/>
      <c r="AF801" s="17"/>
      <c r="AG801" s="17"/>
      <c r="AH801" s="17"/>
      <c r="AI801" s="17"/>
      <c r="AJ801" s="17"/>
      <c r="AK801" s="17"/>
    </row>
    <row r="802">
      <c r="C802" s="17"/>
      <c r="D802" s="17"/>
      <c r="E802" s="17"/>
      <c r="F802" s="17"/>
      <c r="G802" s="17"/>
      <c r="H802" s="17"/>
      <c r="I802" s="17"/>
      <c r="Q802" s="17"/>
      <c r="R802" s="17"/>
      <c r="S802" s="17"/>
      <c r="T802" s="17"/>
      <c r="U802" s="17"/>
      <c r="V802" s="17"/>
      <c r="W802" s="17"/>
      <c r="AE802" s="17"/>
      <c r="AF802" s="17"/>
      <c r="AG802" s="17"/>
      <c r="AH802" s="17"/>
      <c r="AI802" s="17"/>
      <c r="AJ802" s="17"/>
      <c r="AK802" s="17"/>
    </row>
    <row r="803">
      <c r="C803" s="17"/>
      <c r="D803" s="17"/>
      <c r="E803" s="17"/>
      <c r="F803" s="17"/>
      <c r="G803" s="17"/>
      <c r="H803" s="17"/>
      <c r="I803" s="17"/>
      <c r="Q803" s="17"/>
      <c r="R803" s="17"/>
      <c r="S803" s="17"/>
      <c r="T803" s="17"/>
      <c r="U803" s="17"/>
      <c r="V803" s="17"/>
      <c r="W803" s="17"/>
      <c r="AE803" s="17"/>
      <c r="AF803" s="17"/>
      <c r="AG803" s="17"/>
      <c r="AH803" s="17"/>
      <c r="AI803" s="17"/>
      <c r="AJ803" s="17"/>
      <c r="AK803" s="17"/>
    </row>
    <row r="804">
      <c r="C804" s="17"/>
      <c r="D804" s="17"/>
      <c r="E804" s="17"/>
      <c r="F804" s="17"/>
      <c r="G804" s="17"/>
      <c r="H804" s="17"/>
      <c r="I804" s="17"/>
      <c r="Q804" s="17"/>
      <c r="R804" s="17"/>
      <c r="S804" s="17"/>
      <c r="T804" s="17"/>
      <c r="U804" s="17"/>
      <c r="V804" s="17"/>
      <c r="W804" s="17"/>
      <c r="AE804" s="17"/>
      <c r="AF804" s="17"/>
      <c r="AG804" s="17"/>
      <c r="AH804" s="17"/>
      <c r="AI804" s="17"/>
      <c r="AJ804" s="17"/>
      <c r="AK804" s="17"/>
    </row>
    <row r="805">
      <c r="C805" s="17"/>
      <c r="D805" s="17"/>
      <c r="E805" s="17"/>
      <c r="F805" s="17"/>
      <c r="G805" s="17"/>
      <c r="H805" s="17"/>
      <c r="I805" s="17"/>
      <c r="Q805" s="17"/>
      <c r="R805" s="17"/>
      <c r="S805" s="17"/>
      <c r="T805" s="17"/>
      <c r="U805" s="17"/>
      <c r="V805" s="17"/>
      <c r="W805" s="17"/>
      <c r="AE805" s="17"/>
      <c r="AF805" s="17"/>
      <c r="AG805" s="17"/>
      <c r="AH805" s="17"/>
      <c r="AI805" s="17"/>
      <c r="AJ805" s="17"/>
      <c r="AK805" s="17"/>
    </row>
    <row r="806">
      <c r="C806" s="17"/>
      <c r="D806" s="17"/>
      <c r="E806" s="17"/>
      <c r="F806" s="17"/>
      <c r="G806" s="17"/>
      <c r="H806" s="17"/>
      <c r="I806" s="17"/>
      <c r="Q806" s="17"/>
      <c r="R806" s="17"/>
      <c r="S806" s="17"/>
      <c r="T806" s="17"/>
      <c r="U806" s="17"/>
      <c r="V806" s="17"/>
      <c r="W806" s="17"/>
      <c r="AE806" s="17"/>
      <c r="AF806" s="17"/>
      <c r="AG806" s="17"/>
      <c r="AH806" s="17"/>
      <c r="AI806" s="17"/>
      <c r="AJ806" s="17"/>
      <c r="AK806" s="17"/>
    </row>
    <row r="807">
      <c r="C807" s="17"/>
      <c r="D807" s="17"/>
      <c r="E807" s="17"/>
      <c r="F807" s="17"/>
      <c r="G807" s="17"/>
      <c r="H807" s="17"/>
      <c r="I807" s="17"/>
      <c r="Q807" s="17"/>
      <c r="R807" s="17"/>
      <c r="S807" s="17"/>
      <c r="T807" s="17"/>
      <c r="U807" s="17"/>
      <c r="V807" s="17"/>
      <c r="W807" s="17"/>
      <c r="AE807" s="17"/>
      <c r="AF807" s="17"/>
      <c r="AG807" s="17"/>
      <c r="AH807" s="17"/>
      <c r="AI807" s="17"/>
      <c r="AJ807" s="17"/>
      <c r="AK807" s="17"/>
    </row>
    <row r="808">
      <c r="C808" s="17"/>
      <c r="D808" s="17"/>
      <c r="E808" s="17"/>
      <c r="F808" s="17"/>
      <c r="G808" s="17"/>
      <c r="H808" s="17"/>
      <c r="I808" s="17"/>
      <c r="Q808" s="17"/>
      <c r="R808" s="17"/>
      <c r="S808" s="17"/>
      <c r="T808" s="17"/>
      <c r="U808" s="17"/>
      <c r="V808" s="17"/>
      <c r="W808" s="17"/>
      <c r="AE808" s="17"/>
      <c r="AF808" s="17"/>
      <c r="AG808" s="17"/>
      <c r="AH808" s="17"/>
      <c r="AI808" s="17"/>
      <c r="AJ808" s="17"/>
      <c r="AK808" s="17"/>
    </row>
    <row r="809">
      <c r="C809" s="17"/>
      <c r="D809" s="17"/>
      <c r="E809" s="17"/>
      <c r="F809" s="17"/>
      <c r="G809" s="17"/>
      <c r="H809" s="17"/>
      <c r="I809" s="17"/>
      <c r="Q809" s="17"/>
      <c r="R809" s="17"/>
      <c r="S809" s="17"/>
      <c r="T809" s="17"/>
      <c r="U809" s="17"/>
      <c r="V809" s="17"/>
      <c r="W809" s="17"/>
      <c r="AE809" s="17"/>
      <c r="AF809" s="17"/>
      <c r="AG809" s="17"/>
      <c r="AH809" s="17"/>
      <c r="AI809" s="17"/>
      <c r="AJ809" s="17"/>
      <c r="AK809" s="17"/>
    </row>
    <row r="810">
      <c r="C810" s="17"/>
      <c r="D810" s="17"/>
      <c r="E810" s="17"/>
      <c r="F810" s="17"/>
      <c r="G810" s="17"/>
      <c r="H810" s="17"/>
      <c r="I810" s="17"/>
      <c r="Q810" s="17"/>
      <c r="R810" s="17"/>
      <c r="S810" s="17"/>
      <c r="T810" s="17"/>
      <c r="U810" s="17"/>
      <c r="V810" s="17"/>
      <c r="W810" s="17"/>
      <c r="AE810" s="17"/>
      <c r="AF810" s="17"/>
      <c r="AG810" s="17"/>
      <c r="AH810" s="17"/>
      <c r="AI810" s="17"/>
      <c r="AJ810" s="17"/>
      <c r="AK810" s="17"/>
    </row>
    <row r="811">
      <c r="C811" s="17"/>
      <c r="D811" s="17"/>
      <c r="E811" s="17"/>
      <c r="F811" s="17"/>
      <c r="G811" s="17"/>
      <c r="H811" s="17"/>
      <c r="I811" s="17"/>
      <c r="Q811" s="17"/>
      <c r="R811" s="17"/>
      <c r="S811" s="17"/>
      <c r="T811" s="17"/>
      <c r="U811" s="17"/>
      <c r="V811" s="17"/>
      <c r="W811" s="17"/>
      <c r="AE811" s="17"/>
      <c r="AF811" s="17"/>
      <c r="AG811" s="17"/>
      <c r="AH811" s="17"/>
      <c r="AI811" s="17"/>
      <c r="AJ811" s="17"/>
      <c r="AK811" s="17"/>
    </row>
    <row r="812">
      <c r="C812" s="17"/>
      <c r="D812" s="17"/>
      <c r="E812" s="17"/>
      <c r="F812" s="17"/>
      <c r="G812" s="17"/>
      <c r="H812" s="17"/>
      <c r="I812" s="17"/>
      <c r="Q812" s="17"/>
      <c r="R812" s="17"/>
      <c r="S812" s="17"/>
      <c r="T812" s="17"/>
      <c r="U812" s="17"/>
      <c r="V812" s="17"/>
      <c r="W812" s="17"/>
      <c r="AE812" s="17"/>
      <c r="AF812" s="17"/>
      <c r="AG812" s="17"/>
      <c r="AH812" s="17"/>
      <c r="AI812" s="17"/>
      <c r="AJ812" s="17"/>
      <c r="AK812" s="17"/>
    </row>
    <row r="813">
      <c r="C813" s="17"/>
      <c r="D813" s="17"/>
      <c r="E813" s="17"/>
      <c r="F813" s="17"/>
      <c r="G813" s="17"/>
      <c r="H813" s="17"/>
      <c r="I813" s="17"/>
      <c r="Q813" s="17"/>
      <c r="R813" s="17"/>
      <c r="S813" s="17"/>
      <c r="T813" s="17"/>
      <c r="U813" s="17"/>
      <c r="V813" s="17"/>
      <c r="W813" s="17"/>
      <c r="AE813" s="17"/>
      <c r="AF813" s="17"/>
      <c r="AG813" s="17"/>
      <c r="AH813" s="17"/>
      <c r="AI813" s="17"/>
      <c r="AJ813" s="17"/>
      <c r="AK813" s="17"/>
    </row>
    <row r="814">
      <c r="C814" s="17"/>
      <c r="D814" s="17"/>
      <c r="E814" s="17"/>
      <c r="F814" s="17"/>
      <c r="G814" s="17"/>
      <c r="H814" s="17"/>
      <c r="I814" s="17"/>
      <c r="Q814" s="17"/>
      <c r="R814" s="17"/>
      <c r="S814" s="17"/>
      <c r="T814" s="17"/>
      <c r="U814" s="17"/>
      <c r="V814" s="17"/>
      <c r="W814" s="17"/>
      <c r="AE814" s="17"/>
      <c r="AF814" s="17"/>
      <c r="AG814" s="17"/>
      <c r="AH814" s="17"/>
      <c r="AI814" s="17"/>
      <c r="AJ814" s="17"/>
      <c r="AK814" s="17"/>
    </row>
    <row r="815">
      <c r="C815" s="17"/>
      <c r="D815" s="17"/>
      <c r="E815" s="17"/>
      <c r="F815" s="17"/>
      <c r="G815" s="17"/>
      <c r="H815" s="17"/>
      <c r="I815" s="17"/>
      <c r="Q815" s="17"/>
      <c r="R815" s="17"/>
      <c r="S815" s="17"/>
      <c r="T815" s="17"/>
      <c r="U815" s="17"/>
      <c r="V815" s="17"/>
      <c r="W815" s="17"/>
      <c r="AE815" s="17"/>
      <c r="AF815" s="17"/>
      <c r="AG815" s="17"/>
      <c r="AH815" s="17"/>
      <c r="AI815" s="17"/>
      <c r="AJ815" s="17"/>
      <c r="AK815" s="17"/>
    </row>
    <row r="816">
      <c r="C816" s="17"/>
      <c r="D816" s="17"/>
      <c r="E816" s="17"/>
      <c r="F816" s="17"/>
      <c r="G816" s="17"/>
      <c r="H816" s="17"/>
      <c r="I816" s="17"/>
      <c r="Q816" s="17"/>
      <c r="R816" s="17"/>
      <c r="S816" s="17"/>
      <c r="T816" s="17"/>
      <c r="U816" s="17"/>
      <c r="V816" s="17"/>
      <c r="W816" s="17"/>
      <c r="AE816" s="17"/>
      <c r="AF816" s="17"/>
      <c r="AG816" s="17"/>
      <c r="AH816" s="17"/>
      <c r="AI816" s="17"/>
      <c r="AJ816" s="17"/>
      <c r="AK816" s="17"/>
    </row>
    <row r="817">
      <c r="C817" s="17"/>
      <c r="D817" s="17"/>
      <c r="E817" s="17"/>
      <c r="F817" s="17"/>
      <c r="G817" s="17"/>
      <c r="H817" s="17"/>
      <c r="I817" s="17"/>
      <c r="Q817" s="17"/>
      <c r="R817" s="17"/>
      <c r="S817" s="17"/>
      <c r="T817" s="17"/>
      <c r="U817" s="17"/>
      <c r="V817" s="17"/>
      <c r="W817" s="17"/>
      <c r="AE817" s="17"/>
      <c r="AF817" s="17"/>
      <c r="AG817" s="17"/>
      <c r="AH817" s="17"/>
      <c r="AI817" s="17"/>
      <c r="AJ817" s="17"/>
      <c r="AK817" s="17"/>
    </row>
    <row r="818">
      <c r="C818" s="17"/>
      <c r="D818" s="17"/>
      <c r="E818" s="17"/>
      <c r="F818" s="17"/>
      <c r="G818" s="17"/>
      <c r="H818" s="17"/>
      <c r="I818" s="17"/>
      <c r="Q818" s="17"/>
      <c r="R818" s="17"/>
      <c r="S818" s="17"/>
      <c r="T818" s="17"/>
      <c r="U818" s="17"/>
      <c r="V818" s="17"/>
      <c r="W818" s="17"/>
      <c r="AE818" s="17"/>
      <c r="AF818" s="17"/>
      <c r="AG818" s="17"/>
      <c r="AH818" s="17"/>
      <c r="AI818" s="17"/>
      <c r="AJ818" s="17"/>
      <c r="AK818" s="17"/>
    </row>
    <row r="819">
      <c r="C819" s="17"/>
      <c r="D819" s="17"/>
      <c r="E819" s="17"/>
      <c r="F819" s="17"/>
      <c r="G819" s="17"/>
      <c r="H819" s="17"/>
      <c r="I819" s="17"/>
      <c r="Q819" s="17"/>
      <c r="R819" s="17"/>
      <c r="S819" s="17"/>
      <c r="T819" s="17"/>
      <c r="U819" s="17"/>
      <c r="V819" s="17"/>
      <c r="W819" s="17"/>
      <c r="AE819" s="17"/>
      <c r="AF819" s="17"/>
      <c r="AG819" s="17"/>
      <c r="AH819" s="17"/>
      <c r="AI819" s="17"/>
      <c r="AJ819" s="17"/>
      <c r="AK819" s="17"/>
    </row>
    <row r="820">
      <c r="C820" s="17"/>
      <c r="D820" s="17"/>
      <c r="E820" s="17"/>
      <c r="F820" s="17"/>
      <c r="G820" s="17"/>
      <c r="H820" s="17"/>
      <c r="I820" s="17"/>
      <c r="Q820" s="17"/>
      <c r="R820" s="17"/>
      <c r="S820" s="17"/>
      <c r="T820" s="17"/>
      <c r="U820" s="17"/>
      <c r="V820" s="17"/>
      <c r="W820" s="17"/>
      <c r="AE820" s="17"/>
      <c r="AF820" s="17"/>
      <c r="AG820" s="17"/>
      <c r="AH820" s="17"/>
      <c r="AI820" s="17"/>
      <c r="AJ820" s="17"/>
      <c r="AK820" s="17"/>
    </row>
    <row r="821">
      <c r="C821" s="17"/>
      <c r="D821" s="17"/>
      <c r="E821" s="17"/>
      <c r="F821" s="17"/>
      <c r="G821" s="17"/>
      <c r="H821" s="17"/>
      <c r="I821" s="17"/>
      <c r="Q821" s="17"/>
      <c r="R821" s="17"/>
      <c r="S821" s="17"/>
      <c r="T821" s="17"/>
      <c r="U821" s="17"/>
      <c r="V821" s="17"/>
      <c r="W821" s="17"/>
      <c r="AE821" s="17"/>
      <c r="AF821" s="17"/>
      <c r="AG821" s="17"/>
      <c r="AH821" s="17"/>
      <c r="AI821" s="17"/>
      <c r="AJ821" s="17"/>
      <c r="AK821" s="17"/>
    </row>
    <row r="822">
      <c r="C822" s="17"/>
      <c r="D822" s="17"/>
      <c r="E822" s="17"/>
      <c r="F822" s="17"/>
      <c r="G822" s="17"/>
      <c r="H822" s="17"/>
      <c r="I822" s="17"/>
      <c r="Q822" s="17"/>
      <c r="R822" s="17"/>
      <c r="S822" s="17"/>
      <c r="T822" s="17"/>
      <c r="U822" s="17"/>
      <c r="V822" s="17"/>
      <c r="W822" s="17"/>
      <c r="AE822" s="17"/>
      <c r="AF822" s="17"/>
      <c r="AG822" s="17"/>
      <c r="AH822" s="17"/>
      <c r="AI822" s="17"/>
      <c r="AJ822" s="17"/>
      <c r="AK822" s="17"/>
    </row>
    <row r="823">
      <c r="C823" s="17"/>
      <c r="D823" s="17"/>
      <c r="E823" s="17"/>
      <c r="F823" s="17"/>
      <c r="G823" s="17"/>
      <c r="H823" s="17"/>
      <c r="I823" s="17"/>
      <c r="Q823" s="17"/>
      <c r="R823" s="17"/>
      <c r="S823" s="17"/>
      <c r="T823" s="17"/>
      <c r="U823" s="17"/>
      <c r="V823" s="17"/>
      <c r="W823" s="17"/>
      <c r="AE823" s="17"/>
      <c r="AF823" s="17"/>
      <c r="AG823" s="17"/>
      <c r="AH823" s="17"/>
      <c r="AI823" s="17"/>
      <c r="AJ823" s="17"/>
      <c r="AK823" s="17"/>
    </row>
    <row r="824">
      <c r="C824" s="17"/>
      <c r="D824" s="17"/>
      <c r="E824" s="17"/>
      <c r="F824" s="17"/>
      <c r="G824" s="17"/>
      <c r="H824" s="17"/>
      <c r="I824" s="17"/>
      <c r="Q824" s="17"/>
      <c r="R824" s="17"/>
      <c r="S824" s="17"/>
      <c r="T824" s="17"/>
      <c r="U824" s="17"/>
      <c r="V824" s="17"/>
      <c r="W824" s="17"/>
      <c r="AE824" s="17"/>
      <c r="AF824" s="17"/>
      <c r="AG824" s="17"/>
      <c r="AH824" s="17"/>
      <c r="AI824" s="17"/>
      <c r="AJ824" s="17"/>
      <c r="AK824" s="17"/>
    </row>
    <row r="825">
      <c r="C825" s="17"/>
      <c r="D825" s="17"/>
      <c r="E825" s="17"/>
      <c r="F825" s="17"/>
      <c r="G825" s="17"/>
      <c r="H825" s="17"/>
      <c r="I825" s="17"/>
      <c r="Q825" s="17"/>
      <c r="R825" s="17"/>
      <c r="S825" s="17"/>
      <c r="T825" s="17"/>
      <c r="U825" s="17"/>
      <c r="V825" s="17"/>
      <c r="W825" s="17"/>
      <c r="AE825" s="17"/>
      <c r="AF825" s="17"/>
      <c r="AG825" s="17"/>
      <c r="AH825" s="17"/>
      <c r="AI825" s="17"/>
      <c r="AJ825" s="17"/>
      <c r="AK825" s="17"/>
    </row>
    <row r="826">
      <c r="C826" s="17"/>
      <c r="D826" s="17"/>
      <c r="E826" s="17"/>
      <c r="F826" s="17"/>
      <c r="G826" s="17"/>
      <c r="H826" s="17"/>
      <c r="I826" s="17"/>
      <c r="Q826" s="17"/>
      <c r="R826" s="17"/>
      <c r="S826" s="17"/>
      <c r="T826" s="17"/>
      <c r="U826" s="17"/>
      <c r="V826" s="17"/>
      <c r="W826" s="17"/>
      <c r="AE826" s="17"/>
      <c r="AF826" s="17"/>
      <c r="AG826" s="17"/>
      <c r="AH826" s="17"/>
      <c r="AI826" s="17"/>
      <c r="AJ826" s="17"/>
      <c r="AK826" s="17"/>
    </row>
    <row r="827">
      <c r="C827" s="17"/>
      <c r="D827" s="17"/>
      <c r="E827" s="17"/>
      <c r="F827" s="17"/>
      <c r="G827" s="17"/>
      <c r="H827" s="17"/>
      <c r="I827" s="17"/>
      <c r="Q827" s="17"/>
      <c r="R827" s="17"/>
      <c r="S827" s="17"/>
      <c r="T827" s="17"/>
      <c r="U827" s="17"/>
      <c r="V827" s="17"/>
      <c r="W827" s="17"/>
      <c r="AE827" s="17"/>
      <c r="AF827" s="17"/>
      <c r="AG827" s="17"/>
      <c r="AH827" s="17"/>
      <c r="AI827" s="17"/>
      <c r="AJ827" s="17"/>
      <c r="AK827" s="17"/>
    </row>
    <row r="828">
      <c r="C828" s="17"/>
      <c r="D828" s="17"/>
      <c r="E828" s="17"/>
      <c r="F828" s="17"/>
      <c r="G828" s="17"/>
      <c r="H828" s="17"/>
      <c r="I828" s="17"/>
      <c r="Q828" s="17"/>
      <c r="R828" s="17"/>
      <c r="S828" s="17"/>
      <c r="T828" s="17"/>
      <c r="U828" s="17"/>
      <c r="V828" s="17"/>
      <c r="W828" s="17"/>
      <c r="AE828" s="17"/>
      <c r="AF828" s="17"/>
      <c r="AG828" s="17"/>
      <c r="AH828" s="17"/>
      <c r="AI828" s="17"/>
      <c r="AJ828" s="17"/>
      <c r="AK828" s="17"/>
    </row>
    <row r="829">
      <c r="C829" s="17"/>
      <c r="D829" s="17"/>
      <c r="E829" s="17"/>
      <c r="F829" s="17"/>
      <c r="G829" s="17"/>
      <c r="H829" s="17"/>
      <c r="I829" s="17"/>
      <c r="Q829" s="17"/>
      <c r="R829" s="17"/>
      <c r="S829" s="17"/>
      <c r="T829" s="17"/>
      <c r="U829" s="17"/>
      <c r="V829" s="17"/>
      <c r="W829" s="17"/>
      <c r="AE829" s="17"/>
      <c r="AF829" s="17"/>
      <c r="AG829" s="17"/>
      <c r="AH829" s="17"/>
      <c r="AI829" s="17"/>
      <c r="AJ829" s="17"/>
      <c r="AK829" s="17"/>
    </row>
    <row r="830">
      <c r="C830" s="17"/>
      <c r="D830" s="17"/>
      <c r="E830" s="17"/>
      <c r="F830" s="17"/>
      <c r="G830" s="17"/>
      <c r="H830" s="17"/>
      <c r="I830" s="17"/>
      <c r="Q830" s="17"/>
      <c r="R830" s="17"/>
      <c r="S830" s="17"/>
      <c r="T830" s="17"/>
      <c r="U830" s="17"/>
      <c r="V830" s="17"/>
      <c r="W830" s="17"/>
      <c r="AE830" s="17"/>
      <c r="AF830" s="17"/>
      <c r="AG830" s="17"/>
      <c r="AH830" s="17"/>
      <c r="AI830" s="17"/>
      <c r="AJ830" s="17"/>
      <c r="AK830" s="17"/>
    </row>
    <row r="831">
      <c r="C831" s="17"/>
      <c r="D831" s="17"/>
      <c r="E831" s="17"/>
      <c r="F831" s="17"/>
      <c r="G831" s="17"/>
      <c r="H831" s="17"/>
      <c r="I831" s="17"/>
      <c r="Q831" s="17"/>
      <c r="R831" s="17"/>
      <c r="S831" s="17"/>
      <c r="T831" s="17"/>
      <c r="U831" s="17"/>
      <c r="V831" s="17"/>
      <c r="W831" s="17"/>
      <c r="AE831" s="17"/>
      <c r="AF831" s="17"/>
      <c r="AG831" s="17"/>
      <c r="AH831" s="17"/>
      <c r="AI831" s="17"/>
      <c r="AJ831" s="17"/>
      <c r="AK831" s="17"/>
    </row>
    <row r="832">
      <c r="C832" s="17"/>
      <c r="D832" s="17"/>
      <c r="E832" s="17"/>
      <c r="F832" s="17"/>
      <c r="G832" s="17"/>
      <c r="H832" s="17"/>
      <c r="I832" s="17"/>
      <c r="Q832" s="17"/>
      <c r="R832" s="17"/>
      <c r="S832" s="17"/>
      <c r="T832" s="17"/>
      <c r="U832" s="17"/>
      <c r="V832" s="17"/>
      <c r="W832" s="17"/>
      <c r="AE832" s="17"/>
      <c r="AF832" s="17"/>
      <c r="AG832" s="17"/>
      <c r="AH832" s="17"/>
      <c r="AI832" s="17"/>
      <c r="AJ832" s="17"/>
      <c r="AK832" s="17"/>
    </row>
    <row r="833">
      <c r="C833" s="17"/>
      <c r="D833" s="17"/>
      <c r="E833" s="17"/>
      <c r="F833" s="17"/>
      <c r="G833" s="17"/>
      <c r="H833" s="17"/>
      <c r="I833" s="17"/>
      <c r="Q833" s="17"/>
      <c r="R833" s="17"/>
      <c r="S833" s="17"/>
      <c r="T833" s="17"/>
      <c r="U833" s="17"/>
      <c r="V833" s="17"/>
      <c r="W833" s="17"/>
      <c r="AE833" s="17"/>
      <c r="AF833" s="17"/>
      <c r="AG833" s="17"/>
      <c r="AH833" s="17"/>
      <c r="AI833" s="17"/>
      <c r="AJ833" s="17"/>
      <c r="AK833" s="17"/>
    </row>
    <row r="834">
      <c r="C834" s="17"/>
      <c r="D834" s="17"/>
      <c r="E834" s="17"/>
      <c r="F834" s="17"/>
      <c r="G834" s="17"/>
      <c r="H834" s="17"/>
      <c r="I834" s="17"/>
      <c r="Q834" s="17"/>
      <c r="R834" s="17"/>
      <c r="S834" s="17"/>
      <c r="T834" s="17"/>
      <c r="U834" s="17"/>
      <c r="V834" s="17"/>
      <c r="W834" s="17"/>
      <c r="AE834" s="17"/>
      <c r="AF834" s="17"/>
      <c r="AG834" s="17"/>
      <c r="AH834" s="17"/>
      <c r="AI834" s="17"/>
      <c r="AJ834" s="17"/>
      <c r="AK834" s="17"/>
    </row>
    <row r="835">
      <c r="C835" s="17"/>
      <c r="D835" s="17"/>
      <c r="E835" s="17"/>
      <c r="F835" s="17"/>
      <c r="G835" s="17"/>
      <c r="H835" s="17"/>
      <c r="I835" s="17"/>
      <c r="Q835" s="17"/>
      <c r="R835" s="17"/>
      <c r="S835" s="17"/>
      <c r="T835" s="17"/>
      <c r="U835" s="17"/>
      <c r="V835" s="17"/>
      <c r="W835" s="17"/>
      <c r="AE835" s="17"/>
      <c r="AF835" s="17"/>
      <c r="AG835" s="17"/>
      <c r="AH835" s="17"/>
      <c r="AI835" s="17"/>
      <c r="AJ835" s="17"/>
      <c r="AK835" s="17"/>
    </row>
    <row r="836">
      <c r="C836" s="17"/>
      <c r="D836" s="17"/>
      <c r="E836" s="17"/>
      <c r="F836" s="17"/>
      <c r="G836" s="17"/>
      <c r="H836" s="17"/>
      <c r="I836" s="17"/>
      <c r="Q836" s="17"/>
      <c r="R836" s="17"/>
      <c r="S836" s="17"/>
      <c r="T836" s="17"/>
      <c r="U836" s="17"/>
      <c r="V836" s="17"/>
      <c r="W836" s="17"/>
      <c r="AE836" s="17"/>
      <c r="AF836" s="17"/>
      <c r="AG836" s="17"/>
      <c r="AH836" s="17"/>
      <c r="AI836" s="17"/>
      <c r="AJ836" s="17"/>
      <c r="AK836" s="17"/>
    </row>
    <row r="837">
      <c r="C837" s="17"/>
      <c r="D837" s="17"/>
      <c r="E837" s="17"/>
      <c r="F837" s="17"/>
      <c r="G837" s="17"/>
      <c r="H837" s="17"/>
      <c r="I837" s="17"/>
      <c r="Q837" s="17"/>
      <c r="R837" s="17"/>
      <c r="S837" s="17"/>
      <c r="T837" s="17"/>
      <c r="U837" s="17"/>
      <c r="V837" s="17"/>
      <c r="W837" s="17"/>
      <c r="AE837" s="17"/>
      <c r="AF837" s="17"/>
      <c r="AG837" s="17"/>
      <c r="AH837" s="17"/>
      <c r="AI837" s="17"/>
      <c r="AJ837" s="17"/>
      <c r="AK837" s="17"/>
    </row>
    <row r="838">
      <c r="C838" s="17"/>
      <c r="D838" s="17"/>
      <c r="E838" s="17"/>
      <c r="F838" s="17"/>
      <c r="G838" s="17"/>
      <c r="H838" s="17"/>
      <c r="I838" s="17"/>
      <c r="Q838" s="17"/>
      <c r="R838" s="17"/>
      <c r="S838" s="17"/>
      <c r="T838" s="17"/>
      <c r="U838" s="17"/>
      <c r="V838" s="17"/>
      <c r="W838" s="17"/>
      <c r="AE838" s="17"/>
      <c r="AF838" s="17"/>
      <c r="AG838" s="17"/>
      <c r="AH838" s="17"/>
      <c r="AI838" s="17"/>
      <c r="AJ838" s="17"/>
      <c r="AK838" s="17"/>
    </row>
    <row r="839">
      <c r="C839" s="17"/>
      <c r="D839" s="17"/>
      <c r="E839" s="17"/>
      <c r="F839" s="17"/>
      <c r="G839" s="17"/>
      <c r="H839" s="17"/>
      <c r="I839" s="17"/>
      <c r="Q839" s="17"/>
      <c r="R839" s="17"/>
      <c r="S839" s="17"/>
      <c r="T839" s="17"/>
      <c r="U839" s="17"/>
      <c r="V839" s="17"/>
      <c r="W839" s="17"/>
      <c r="AE839" s="17"/>
      <c r="AF839" s="17"/>
      <c r="AG839" s="17"/>
      <c r="AH839" s="17"/>
      <c r="AI839" s="17"/>
      <c r="AJ839" s="17"/>
      <c r="AK839" s="17"/>
    </row>
    <row r="840">
      <c r="C840" s="17"/>
      <c r="D840" s="17"/>
      <c r="E840" s="17"/>
      <c r="F840" s="17"/>
      <c r="G840" s="17"/>
      <c r="H840" s="17"/>
      <c r="I840" s="17"/>
      <c r="Q840" s="17"/>
      <c r="R840" s="17"/>
      <c r="S840" s="17"/>
      <c r="T840" s="17"/>
      <c r="U840" s="17"/>
      <c r="V840" s="17"/>
      <c r="W840" s="17"/>
      <c r="AE840" s="17"/>
      <c r="AF840" s="17"/>
      <c r="AG840" s="17"/>
      <c r="AH840" s="17"/>
      <c r="AI840" s="17"/>
      <c r="AJ840" s="17"/>
      <c r="AK840" s="17"/>
    </row>
    <row r="841">
      <c r="C841" s="17"/>
      <c r="D841" s="17"/>
      <c r="E841" s="17"/>
      <c r="F841" s="17"/>
      <c r="G841" s="17"/>
      <c r="H841" s="17"/>
      <c r="I841" s="17"/>
      <c r="Q841" s="17"/>
      <c r="R841" s="17"/>
      <c r="S841" s="17"/>
      <c r="T841" s="17"/>
      <c r="U841" s="17"/>
      <c r="V841" s="17"/>
      <c r="W841" s="17"/>
      <c r="AE841" s="17"/>
      <c r="AF841" s="17"/>
      <c r="AG841" s="17"/>
      <c r="AH841" s="17"/>
      <c r="AI841" s="17"/>
      <c r="AJ841" s="17"/>
      <c r="AK841" s="17"/>
    </row>
    <row r="842">
      <c r="C842" s="17"/>
      <c r="D842" s="17"/>
      <c r="E842" s="17"/>
      <c r="F842" s="17"/>
      <c r="G842" s="17"/>
      <c r="H842" s="17"/>
      <c r="I842" s="17"/>
      <c r="Q842" s="17"/>
      <c r="R842" s="17"/>
      <c r="S842" s="17"/>
      <c r="T842" s="17"/>
      <c r="U842" s="17"/>
      <c r="V842" s="17"/>
      <c r="W842" s="17"/>
      <c r="AE842" s="17"/>
      <c r="AF842" s="17"/>
      <c r="AG842" s="17"/>
      <c r="AH842" s="17"/>
      <c r="AI842" s="17"/>
      <c r="AJ842" s="17"/>
      <c r="AK842" s="17"/>
    </row>
    <row r="843">
      <c r="C843" s="17"/>
      <c r="D843" s="17"/>
      <c r="E843" s="17"/>
      <c r="F843" s="17"/>
      <c r="G843" s="17"/>
      <c r="H843" s="17"/>
      <c r="I843" s="17"/>
      <c r="Q843" s="17"/>
      <c r="R843" s="17"/>
      <c r="S843" s="17"/>
      <c r="T843" s="17"/>
      <c r="U843" s="17"/>
      <c r="V843" s="17"/>
      <c r="W843" s="17"/>
      <c r="AE843" s="17"/>
      <c r="AF843" s="17"/>
      <c r="AG843" s="17"/>
      <c r="AH843" s="17"/>
      <c r="AI843" s="17"/>
      <c r="AJ843" s="17"/>
      <c r="AK843" s="17"/>
    </row>
    <row r="844">
      <c r="C844" s="17"/>
      <c r="D844" s="17"/>
      <c r="E844" s="17"/>
      <c r="F844" s="17"/>
      <c r="G844" s="17"/>
      <c r="H844" s="17"/>
      <c r="I844" s="17"/>
      <c r="Q844" s="17"/>
      <c r="R844" s="17"/>
      <c r="S844" s="17"/>
      <c r="T844" s="17"/>
      <c r="U844" s="17"/>
      <c r="V844" s="17"/>
      <c r="W844" s="17"/>
      <c r="AE844" s="17"/>
      <c r="AF844" s="17"/>
      <c r="AG844" s="17"/>
      <c r="AH844" s="17"/>
      <c r="AI844" s="17"/>
      <c r="AJ844" s="17"/>
      <c r="AK844" s="17"/>
    </row>
    <row r="845">
      <c r="C845" s="17"/>
      <c r="D845" s="17"/>
      <c r="E845" s="17"/>
      <c r="F845" s="17"/>
      <c r="G845" s="17"/>
      <c r="H845" s="17"/>
      <c r="I845" s="17"/>
      <c r="Q845" s="17"/>
      <c r="R845" s="17"/>
      <c r="S845" s="17"/>
      <c r="T845" s="17"/>
      <c r="U845" s="17"/>
      <c r="V845" s="17"/>
      <c r="W845" s="17"/>
      <c r="AE845" s="17"/>
      <c r="AF845" s="17"/>
      <c r="AG845" s="17"/>
      <c r="AH845" s="17"/>
      <c r="AI845" s="17"/>
      <c r="AJ845" s="17"/>
      <c r="AK845" s="17"/>
    </row>
    <row r="846">
      <c r="C846" s="17"/>
      <c r="D846" s="17"/>
      <c r="E846" s="17"/>
      <c r="F846" s="17"/>
      <c r="G846" s="17"/>
      <c r="H846" s="17"/>
      <c r="I846" s="17"/>
      <c r="Q846" s="17"/>
      <c r="R846" s="17"/>
      <c r="S846" s="17"/>
      <c r="T846" s="17"/>
      <c r="U846" s="17"/>
      <c r="V846" s="17"/>
      <c r="W846" s="17"/>
      <c r="AE846" s="17"/>
      <c r="AF846" s="17"/>
      <c r="AG846" s="17"/>
      <c r="AH846" s="17"/>
      <c r="AI846" s="17"/>
      <c r="AJ846" s="17"/>
      <c r="AK846" s="17"/>
    </row>
    <row r="847">
      <c r="C847" s="17"/>
      <c r="D847" s="17"/>
      <c r="E847" s="17"/>
      <c r="F847" s="17"/>
      <c r="G847" s="17"/>
      <c r="H847" s="17"/>
      <c r="I847" s="17"/>
      <c r="Q847" s="17"/>
      <c r="R847" s="17"/>
      <c r="S847" s="17"/>
      <c r="T847" s="17"/>
      <c r="U847" s="17"/>
      <c r="V847" s="17"/>
      <c r="W847" s="17"/>
      <c r="AE847" s="17"/>
      <c r="AF847" s="17"/>
      <c r="AG847" s="17"/>
      <c r="AH847" s="17"/>
      <c r="AI847" s="17"/>
      <c r="AJ847" s="17"/>
      <c r="AK847" s="17"/>
    </row>
    <row r="848">
      <c r="C848" s="17"/>
      <c r="D848" s="17"/>
      <c r="E848" s="17"/>
      <c r="F848" s="17"/>
      <c r="G848" s="17"/>
      <c r="H848" s="17"/>
      <c r="I848" s="17"/>
      <c r="Q848" s="17"/>
      <c r="R848" s="17"/>
      <c r="S848" s="17"/>
      <c r="T848" s="17"/>
      <c r="U848" s="17"/>
      <c r="V848" s="17"/>
      <c r="W848" s="17"/>
      <c r="AE848" s="17"/>
      <c r="AF848" s="17"/>
      <c r="AG848" s="17"/>
      <c r="AH848" s="17"/>
      <c r="AI848" s="17"/>
      <c r="AJ848" s="17"/>
      <c r="AK848" s="17"/>
    </row>
    <row r="849">
      <c r="C849" s="17"/>
      <c r="D849" s="17"/>
      <c r="E849" s="17"/>
      <c r="F849" s="17"/>
      <c r="G849" s="17"/>
      <c r="H849" s="17"/>
      <c r="I849" s="17"/>
      <c r="Q849" s="17"/>
      <c r="R849" s="17"/>
      <c r="S849" s="17"/>
      <c r="T849" s="17"/>
      <c r="U849" s="17"/>
      <c r="V849" s="17"/>
      <c r="W849" s="17"/>
      <c r="AE849" s="17"/>
      <c r="AF849" s="17"/>
      <c r="AG849" s="17"/>
      <c r="AH849" s="17"/>
      <c r="AI849" s="17"/>
      <c r="AJ849" s="17"/>
      <c r="AK849" s="17"/>
    </row>
    <row r="850">
      <c r="C850" s="17"/>
      <c r="D850" s="17"/>
      <c r="E850" s="17"/>
      <c r="F850" s="17"/>
      <c r="G850" s="17"/>
      <c r="H850" s="17"/>
      <c r="I850" s="17"/>
      <c r="Q850" s="17"/>
      <c r="R850" s="17"/>
      <c r="S850" s="17"/>
      <c r="T850" s="17"/>
      <c r="U850" s="17"/>
      <c r="V850" s="17"/>
      <c r="W850" s="17"/>
      <c r="AE850" s="17"/>
      <c r="AF850" s="17"/>
      <c r="AG850" s="17"/>
      <c r="AH850" s="17"/>
      <c r="AI850" s="17"/>
      <c r="AJ850" s="17"/>
      <c r="AK850" s="17"/>
    </row>
    <row r="851">
      <c r="C851" s="17"/>
      <c r="D851" s="17"/>
      <c r="E851" s="17"/>
      <c r="F851" s="17"/>
      <c r="G851" s="17"/>
      <c r="H851" s="17"/>
      <c r="I851" s="17"/>
      <c r="Q851" s="17"/>
      <c r="R851" s="17"/>
      <c r="S851" s="17"/>
      <c r="T851" s="17"/>
      <c r="U851" s="17"/>
      <c r="V851" s="17"/>
      <c r="W851" s="17"/>
      <c r="AE851" s="17"/>
      <c r="AF851" s="17"/>
      <c r="AG851" s="17"/>
      <c r="AH851" s="17"/>
      <c r="AI851" s="17"/>
      <c r="AJ851" s="17"/>
      <c r="AK851" s="17"/>
    </row>
    <row r="852">
      <c r="C852" s="17"/>
      <c r="D852" s="17"/>
      <c r="E852" s="17"/>
      <c r="F852" s="17"/>
      <c r="G852" s="17"/>
      <c r="H852" s="17"/>
      <c r="I852" s="17"/>
      <c r="Q852" s="17"/>
      <c r="R852" s="17"/>
      <c r="S852" s="17"/>
      <c r="T852" s="17"/>
      <c r="U852" s="17"/>
      <c r="V852" s="17"/>
      <c r="W852" s="17"/>
      <c r="AE852" s="17"/>
      <c r="AF852" s="17"/>
      <c r="AG852" s="17"/>
      <c r="AH852" s="17"/>
      <c r="AI852" s="17"/>
      <c r="AJ852" s="17"/>
      <c r="AK852" s="17"/>
    </row>
    <row r="853">
      <c r="C853" s="17"/>
      <c r="D853" s="17"/>
      <c r="E853" s="17"/>
      <c r="F853" s="17"/>
      <c r="G853" s="17"/>
      <c r="H853" s="17"/>
      <c r="I853" s="17"/>
      <c r="Q853" s="17"/>
      <c r="R853" s="17"/>
      <c r="S853" s="17"/>
      <c r="T853" s="17"/>
      <c r="U853" s="17"/>
      <c r="V853" s="17"/>
      <c r="W853" s="17"/>
      <c r="AE853" s="17"/>
      <c r="AF853" s="17"/>
      <c r="AG853" s="17"/>
      <c r="AH853" s="17"/>
      <c r="AI853" s="17"/>
      <c r="AJ853" s="17"/>
      <c r="AK853" s="17"/>
    </row>
    <row r="854">
      <c r="C854" s="17"/>
      <c r="D854" s="17"/>
      <c r="E854" s="17"/>
      <c r="F854" s="17"/>
      <c r="G854" s="17"/>
      <c r="H854" s="17"/>
      <c r="I854" s="17"/>
      <c r="Q854" s="17"/>
      <c r="R854" s="17"/>
      <c r="S854" s="17"/>
      <c r="T854" s="17"/>
      <c r="U854" s="17"/>
      <c r="V854" s="17"/>
      <c r="W854" s="17"/>
      <c r="AE854" s="17"/>
      <c r="AF854" s="17"/>
      <c r="AG854" s="17"/>
      <c r="AH854" s="17"/>
      <c r="AI854" s="17"/>
      <c r="AJ854" s="17"/>
      <c r="AK854" s="17"/>
    </row>
    <row r="855">
      <c r="C855" s="17"/>
      <c r="D855" s="17"/>
      <c r="E855" s="17"/>
      <c r="F855" s="17"/>
      <c r="G855" s="17"/>
      <c r="H855" s="17"/>
      <c r="I855" s="17"/>
      <c r="Q855" s="17"/>
      <c r="R855" s="17"/>
      <c r="S855" s="17"/>
      <c r="T855" s="17"/>
      <c r="U855" s="17"/>
      <c r="V855" s="17"/>
      <c r="W855" s="17"/>
      <c r="AE855" s="17"/>
      <c r="AF855" s="17"/>
      <c r="AG855" s="17"/>
      <c r="AH855" s="17"/>
      <c r="AI855" s="17"/>
      <c r="AJ855" s="17"/>
      <c r="AK855" s="17"/>
    </row>
    <row r="856">
      <c r="C856" s="17"/>
      <c r="D856" s="17"/>
      <c r="E856" s="17"/>
      <c r="F856" s="17"/>
      <c r="G856" s="17"/>
      <c r="H856" s="17"/>
      <c r="I856" s="17"/>
      <c r="Q856" s="17"/>
      <c r="R856" s="17"/>
      <c r="S856" s="17"/>
      <c r="T856" s="17"/>
      <c r="U856" s="17"/>
      <c r="V856" s="17"/>
      <c r="W856" s="17"/>
      <c r="AE856" s="17"/>
      <c r="AF856" s="17"/>
      <c r="AG856" s="17"/>
      <c r="AH856" s="17"/>
      <c r="AI856" s="17"/>
      <c r="AJ856" s="17"/>
      <c r="AK856" s="17"/>
    </row>
    <row r="857">
      <c r="C857" s="17"/>
      <c r="D857" s="17"/>
      <c r="E857" s="17"/>
      <c r="F857" s="17"/>
      <c r="G857" s="17"/>
      <c r="H857" s="17"/>
      <c r="I857" s="17"/>
      <c r="Q857" s="17"/>
      <c r="R857" s="17"/>
      <c r="S857" s="17"/>
      <c r="T857" s="17"/>
      <c r="U857" s="17"/>
      <c r="V857" s="17"/>
      <c r="W857" s="17"/>
      <c r="AE857" s="17"/>
      <c r="AF857" s="17"/>
      <c r="AG857" s="17"/>
      <c r="AH857" s="17"/>
      <c r="AI857" s="17"/>
      <c r="AJ857" s="17"/>
      <c r="AK857" s="17"/>
    </row>
    <row r="858">
      <c r="C858" s="17"/>
      <c r="D858" s="17"/>
      <c r="E858" s="17"/>
      <c r="F858" s="17"/>
      <c r="G858" s="17"/>
      <c r="H858" s="17"/>
      <c r="I858" s="17"/>
      <c r="Q858" s="17"/>
      <c r="R858" s="17"/>
      <c r="S858" s="17"/>
      <c r="T858" s="17"/>
      <c r="U858" s="17"/>
      <c r="V858" s="17"/>
      <c r="W858" s="17"/>
      <c r="AE858" s="17"/>
      <c r="AF858" s="17"/>
      <c r="AG858" s="17"/>
      <c r="AH858" s="17"/>
      <c r="AI858" s="17"/>
      <c r="AJ858" s="17"/>
      <c r="AK858" s="17"/>
    </row>
    <row r="859">
      <c r="C859" s="17"/>
      <c r="D859" s="17"/>
      <c r="E859" s="17"/>
      <c r="F859" s="17"/>
      <c r="G859" s="17"/>
      <c r="H859" s="17"/>
      <c r="I859" s="17"/>
      <c r="Q859" s="17"/>
      <c r="R859" s="17"/>
      <c r="S859" s="17"/>
      <c r="T859" s="17"/>
      <c r="U859" s="17"/>
      <c r="V859" s="17"/>
      <c r="W859" s="17"/>
      <c r="AE859" s="17"/>
      <c r="AF859" s="17"/>
      <c r="AG859" s="17"/>
      <c r="AH859" s="17"/>
      <c r="AI859" s="17"/>
      <c r="AJ859" s="17"/>
      <c r="AK859" s="17"/>
    </row>
    <row r="860">
      <c r="C860" s="17"/>
      <c r="D860" s="17"/>
      <c r="E860" s="17"/>
      <c r="F860" s="17"/>
      <c r="G860" s="17"/>
      <c r="H860" s="17"/>
      <c r="I860" s="17"/>
      <c r="Q860" s="17"/>
      <c r="R860" s="17"/>
      <c r="S860" s="17"/>
      <c r="T860" s="17"/>
      <c r="U860" s="17"/>
      <c r="V860" s="17"/>
      <c r="W860" s="17"/>
      <c r="AE860" s="17"/>
      <c r="AF860" s="17"/>
      <c r="AG860" s="17"/>
      <c r="AH860" s="17"/>
      <c r="AI860" s="17"/>
      <c r="AJ860" s="17"/>
      <c r="AK860" s="17"/>
    </row>
    <row r="861">
      <c r="C861" s="17"/>
      <c r="D861" s="17"/>
      <c r="E861" s="17"/>
      <c r="F861" s="17"/>
      <c r="G861" s="17"/>
      <c r="H861" s="17"/>
      <c r="I861" s="17"/>
      <c r="Q861" s="17"/>
      <c r="R861" s="17"/>
      <c r="S861" s="17"/>
      <c r="T861" s="17"/>
      <c r="U861" s="17"/>
      <c r="V861" s="17"/>
      <c r="W861" s="17"/>
      <c r="AE861" s="17"/>
      <c r="AF861" s="17"/>
      <c r="AG861" s="17"/>
      <c r="AH861" s="17"/>
      <c r="AI861" s="17"/>
      <c r="AJ861" s="17"/>
      <c r="AK861" s="17"/>
    </row>
    <row r="862">
      <c r="C862" s="17"/>
      <c r="D862" s="17"/>
      <c r="E862" s="17"/>
      <c r="F862" s="17"/>
      <c r="G862" s="17"/>
      <c r="H862" s="17"/>
      <c r="I862" s="17"/>
      <c r="Q862" s="17"/>
      <c r="R862" s="17"/>
      <c r="S862" s="17"/>
      <c r="T862" s="17"/>
      <c r="U862" s="17"/>
      <c r="V862" s="17"/>
      <c r="W862" s="17"/>
      <c r="AE862" s="17"/>
      <c r="AF862" s="17"/>
      <c r="AG862" s="17"/>
      <c r="AH862" s="17"/>
      <c r="AI862" s="17"/>
      <c r="AJ862" s="17"/>
      <c r="AK862" s="17"/>
    </row>
    <row r="863">
      <c r="C863" s="17"/>
      <c r="D863" s="17"/>
      <c r="E863" s="17"/>
      <c r="F863" s="17"/>
      <c r="G863" s="17"/>
      <c r="H863" s="17"/>
      <c r="I863" s="17"/>
      <c r="Q863" s="17"/>
      <c r="R863" s="17"/>
      <c r="S863" s="17"/>
      <c r="T863" s="17"/>
      <c r="U863" s="17"/>
      <c r="V863" s="17"/>
      <c r="W863" s="17"/>
      <c r="AE863" s="17"/>
      <c r="AF863" s="17"/>
      <c r="AG863" s="17"/>
      <c r="AH863" s="17"/>
      <c r="AI863" s="17"/>
      <c r="AJ863" s="17"/>
      <c r="AK863" s="17"/>
    </row>
    <row r="864">
      <c r="C864" s="17"/>
      <c r="D864" s="17"/>
      <c r="E864" s="17"/>
      <c r="F864" s="17"/>
      <c r="G864" s="17"/>
      <c r="H864" s="17"/>
      <c r="I864" s="17"/>
      <c r="Q864" s="17"/>
      <c r="R864" s="17"/>
      <c r="S864" s="17"/>
      <c r="T864" s="17"/>
      <c r="U864" s="17"/>
      <c r="V864" s="17"/>
      <c r="W864" s="17"/>
      <c r="AE864" s="17"/>
      <c r="AF864" s="17"/>
      <c r="AG864" s="17"/>
      <c r="AH864" s="17"/>
      <c r="AI864" s="17"/>
      <c r="AJ864" s="17"/>
      <c r="AK864" s="17"/>
    </row>
    <row r="865">
      <c r="C865" s="17"/>
      <c r="D865" s="17"/>
      <c r="E865" s="17"/>
      <c r="F865" s="17"/>
      <c r="G865" s="17"/>
      <c r="H865" s="17"/>
      <c r="I865" s="17"/>
      <c r="Q865" s="17"/>
      <c r="R865" s="17"/>
      <c r="S865" s="17"/>
      <c r="T865" s="17"/>
      <c r="U865" s="17"/>
      <c r="V865" s="17"/>
      <c r="W865" s="17"/>
      <c r="AE865" s="17"/>
      <c r="AF865" s="17"/>
      <c r="AG865" s="17"/>
      <c r="AH865" s="17"/>
      <c r="AI865" s="17"/>
      <c r="AJ865" s="17"/>
      <c r="AK865" s="17"/>
    </row>
    <row r="866">
      <c r="C866" s="17"/>
      <c r="D866" s="17"/>
      <c r="E866" s="17"/>
      <c r="F866" s="17"/>
      <c r="G866" s="17"/>
      <c r="H866" s="17"/>
      <c r="I866" s="17"/>
      <c r="Q866" s="17"/>
      <c r="R866" s="17"/>
      <c r="S866" s="17"/>
      <c r="T866" s="17"/>
      <c r="U866" s="17"/>
      <c r="V866" s="17"/>
      <c r="W866" s="17"/>
      <c r="AE866" s="17"/>
      <c r="AF866" s="17"/>
      <c r="AG866" s="17"/>
      <c r="AH866" s="17"/>
      <c r="AI866" s="17"/>
      <c r="AJ866" s="17"/>
      <c r="AK866" s="17"/>
    </row>
    <row r="867">
      <c r="C867" s="17"/>
      <c r="D867" s="17"/>
      <c r="E867" s="17"/>
      <c r="F867" s="17"/>
      <c r="G867" s="17"/>
      <c r="H867" s="17"/>
      <c r="I867" s="17"/>
      <c r="Q867" s="17"/>
      <c r="R867" s="17"/>
      <c r="S867" s="17"/>
      <c r="T867" s="17"/>
      <c r="U867" s="17"/>
      <c r="V867" s="17"/>
      <c r="W867" s="17"/>
      <c r="AE867" s="17"/>
      <c r="AF867" s="17"/>
      <c r="AG867" s="17"/>
      <c r="AH867" s="17"/>
      <c r="AI867" s="17"/>
      <c r="AJ867" s="17"/>
      <c r="AK867" s="17"/>
    </row>
    <row r="868">
      <c r="C868" s="17"/>
      <c r="D868" s="17"/>
      <c r="E868" s="17"/>
      <c r="F868" s="17"/>
      <c r="G868" s="17"/>
      <c r="H868" s="17"/>
      <c r="I868" s="17"/>
      <c r="Q868" s="17"/>
      <c r="R868" s="17"/>
      <c r="S868" s="17"/>
      <c r="T868" s="17"/>
      <c r="U868" s="17"/>
      <c r="V868" s="17"/>
      <c r="W868" s="17"/>
      <c r="AE868" s="17"/>
      <c r="AF868" s="17"/>
      <c r="AG868" s="17"/>
      <c r="AH868" s="17"/>
      <c r="AI868" s="17"/>
      <c r="AJ868" s="17"/>
      <c r="AK868" s="17"/>
    </row>
    <row r="869">
      <c r="C869" s="17"/>
      <c r="D869" s="17"/>
      <c r="E869" s="17"/>
      <c r="F869" s="17"/>
      <c r="G869" s="17"/>
      <c r="H869" s="17"/>
      <c r="I869" s="17"/>
      <c r="Q869" s="17"/>
      <c r="R869" s="17"/>
      <c r="S869" s="17"/>
      <c r="T869" s="17"/>
      <c r="U869" s="17"/>
      <c r="V869" s="17"/>
      <c r="W869" s="17"/>
      <c r="AE869" s="17"/>
      <c r="AF869" s="17"/>
      <c r="AG869" s="17"/>
      <c r="AH869" s="17"/>
      <c r="AI869" s="17"/>
      <c r="AJ869" s="17"/>
      <c r="AK869" s="17"/>
    </row>
    <row r="870">
      <c r="C870" s="17"/>
      <c r="D870" s="17"/>
      <c r="E870" s="17"/>
      <c r="F870" s="17"/>
      <c r="G870" s="17"/>
      <c r="H870" s="17"/>
      <c r="I870" s="17"/>
      <c r="Q870" s="17"/>
      <c r="R870" s="17"/>
      <c r="S870" s="17"/>
      <c r="T870" s="17"/>
      <c r="U870" s="17"/>
      <c r="V870" s="17"/>
      <c r="W870" s="17"/>
      <c r="AE870" s="17"/>
      <c r="AF870" s="17"/>
      <c r="AG870" s="17"/>
      <c r="AH870" s="17"/>
      <c r="AI870" s="17"/>
      <c r="AJ870" s="17"/>
      <c r="AK870" s="17"/>
    </row>
    <row r="871">
      <c r="C871" s="17"/>
      <c r="D871" s="17"/>
      <c r="E871" s="17"/>
      <c r="F871" s="17"/>
      <c r="G871" s="17"/>
      <c r="H871" s="17"/>
      <c r="I871" s="17"/>
      <c r="Q871" s="17"/>
      <c r="R871" s="17"/>
      <c r="S871" s="17"/>
      <c r="T871" s="17"/>
      <c r="U871" s="17"/>
      <c r="V871" s="17"/>
      <c r="W871" s="17"/>
      <c r="AE871" s="17"/>
      <c r="AF871" s="17"/>
      <c r="AG871" s="17"/>
      <c r="AH871" s="17"/>
      <c r="AI871" s="17"/>
      <c r="AJ871" s="17"/>
      <c r="AK871" s="17"/>
    </row>
    <row r="872">
      <c r="C872" s="17"/>
      <c r="D872" s="17"/>
      <c r="E872" s="17"/>
      <c r="F872" s="17"/>
      <c r="G872" s="17"/>
      <c r="H872" s="17"/>
      <c r="I872" s="17"/>
      <c r="Q872" s="17"/>
      <c r="R872" s="17"/>
      <c r="S872" s="17"/>
      <c r="T872" s="17"/>
      <c r="U872" s="17"/>
      <c r="V872" s="17"/>
      <c r="W872" s="17"/>
      <c r="AE872" s="17"/>
      <c r="AF872" s="17"/>
      <c r="AG872" s="17"/>
      <c r="AH872" s="17"/>
      <c r="AI872" s="17"/>
      <c r="AJ872" s="17"/>
      <c r="AK872" s="17"/>
    </row>
    <row r="873">
      <c r="C873" s="17"/>
      <c r="D873" s="17"/>
      <c r="E873" s="17"/>
      <c r="F873" s="17"/>
      <c r="G873" s="17"/>
      <c r="H873" s="17"/>
      <c r="I873" s="17"/>
      <c r="Q873" s="17"/>
      <c r="R873" s="17"/>
      <c r="S873" s="17"/>
      <c r="T873" s="17"/>
      <c r="U873" s="17"/>
      <c r="V873" s="17"/>
      <c r="W873" s="17"/>
      <c r="AE873" s="17"/>
      <c r="AF873" s="17"/>
      <c r="AG873" s="17"/>
      <c r="AH873" s="17"/>
      <c r="AI873" s="17"/>
      <c r="AJ873" s="17"/>
      <c r="AK873" s="17"/>
    </row>
    <row r="874">
      <c r="C874" s="17"/>
      <c r="D874" s="17"/>
      <c r="E874" s="17"/>
      <c r="F874" s="17"/>
      <c r="G874" s="17"/>
      <c r="H874" s="17"/>
      <c r="I874" s="17"/>
      <c r="Q874" s="17"/>
      <c r="R874" s="17"/>
      <c r="S874" s="17"/>
      <c r="T874" s="17"/>
      <c r="U874" s="17"/>
      <c r="V874" s="17"/>
      <c r="W874" s="17"/>
      <c r="AE874" s="17"/>
      <c r="AF874" s="17"/>
      <c r="AG874" s="17"/>
      <c r="AH874" s="17"/>
      <c r="AI874" s="17"/>
      <c r="AJ874" s="17"/>
      <c r="AK874" s="17"/>
    </row>
    <row r="875">
      <c r="C875" s="17"/>
      <c r="D875" s="17"/>
      <c r="E875" s="17"/>
      <c r="F875" s="17"/>
      <c r="G875" s="17"/>
      <c r="H875" s="17"/>
      <c r="I875" s="17"/>
      <c r="Q875" s="17"/>
      <c r="R875" s="17"/>
      <c r="S875" s="17"/>
      <c r="T875" s="17"/>
      <c r="U875" s="17"/>
      <c r="V875" s="17"/>
      <c r="W875" s="17"/>
      <c r="AE875" s="17"/>
      <c r="AF875" s="17"/>
      <c r="AG875" s="17"/>
      <c r="AH875" s="17"/>
      <c r="AI875" s="17"/>
      <c r="AJ875" s="17"/>
      <c r="AK875" s="17"/>
    </row>
    <row r="876">
      <c r="C876" s="17"/>
      <c r="D876" s="17"/>
      <c r="E876" s="17"/>
      <c r="F876" s="17"/>
      <c r="G876" s="17"/>
      <c r="H876" s="17"/>
      <c r="I876" s="17"/>
      <c r="Q876" s="17"/>
      <c r="R876" s="17"/>
      <c r="S876" s="17"/>
      <c r="T876" s="17"/>
      <c r="U876" s="17"/>
      <c r="V876" s="17"/>
      <c r="W876" s="17"/>
      <c r="AE876" s="17"/>
      <c r="AF876" s="17"/>
      <c r="AG876" s="17"/>
      <c r="AH876" s="17"/>
      <c r="AI876" s="17"/>
      <c r="AJ876" s="17"/>
      <c r="AK876" s="17"/>
    </row>
    <row r="877">
      <c r="C877" s="17"/>
      <c r="D877" s="17"/>
      <c r="E877" s="17"/>
      <c r="F877" s="17"/>
      <c r="G877" s="17"/>
      <c r="H877" s="17"/>
      <c r="I877" s="17"/>
      <c r="Q877" s="17"/>
      <c r="R877" s="17"/>
      <c r="S877" s="17"/>
      <c r="T877" s="17"/>
      <c r="U877" s="17"/>
      <c r="V877" s="17"/>
      <c r="W877" s="17"/>
      <c r="AE877" s="17"/>
      <c r="AF877" s="17"/>
      <c r="AG877" s="17"/>
      <c r="AH877" s="17"/>
      <c r="AI877" s="17"/>
      <c r="AJ877" s="17"/>
      <c r="AK877" s="17"/>
    </row>
    <row r="878">
      <c r="C878" s="17"/>
      <c r="D878" s="17"/>
      <c r="E878" s="17"/>
      <c r="F878" s="17"/>
      <c r="G878" s="17"/>
      <c r="H878" s="17"/>
      <c r="I878" s="17"/>
      <c r="Q878" s="17"/>
      <c r="R878" s="17"/>
      <c r="S878" s="17"/>
      <c r="T878" s="17"/>
      <c r="U878" s="17"/>
      <c r="V878" s="17"/>
      <c r="W878" s="17"/>
      <c r="AE878" s="17"/>
      <c r="AF878" s="17"/>
      <c r="AG878" s="17"/>
      <c r="AH878" s="17"/>
      <c r="AI878" s="17"/>
      <c r="AJ878" s="17"/>
      <c r="AK878" s="17"/>
    </row>
    <row r="879">
      <c r="C879" s="17"/>
      <c r="D879" s="17"/>
      <c r="E879" s="17"/>
      <c r="F879" s="17"/>
      <c r="G879" s="17"/>
      <c r="H879" s="17"/>
      <c r="I879" s="17"/>
      <c r="Q879" s="17"/>
      <c r="R879" s="17"/>
      <c r="S879" s="17"/>
      <c r="T879" s="17"/>
      <c r="U879" s="17"/>
      <c r="V879" s="17"/>
      <c r="W879" s="17"/>
      <c r="AE879" s="17"/>
      <c r="AF879" s="17"/>
      <c r="AG879" s="17"/>
      <c r="AH879" s="17"/>
      <c r="AI879" s="17"/>
      <c r="AJ879" s="17"/>
      <c r="AK879" s="17"/>
    </row>
    <row r="880">
      <c r="C880" s="17"/>
      <c r="D880" s="17"/>
      <c r="E880" s="17"/>
      <c r="F880" s="17"/>
      <c r="G880" s="17"/>
      <c r="H880" s="17"/>
      <c r="I880" s="17"/>
      <c r="Q880" s="17"/>
      <c r="R880" s="17"/>
      <c r="S880" s="17"/>
      <c r="T880" s="17"/>
      <c r="U880" s="17"/>
      <c r="V880" s="17"/>
      <c r="W880" s="17"/>
      <c r="AE880" s="17"/>
      <c r="AF880" s="17"/>
      <c r="AG880" s="17"/>
      <c r="AH880" s="17"/>
      <c r="AI880" s="17"/>
      <c r="AJ880" s="17"/>
      <c r="AK880" s="17"/>
    </row>
    <row r="881">
      <c r="C881" s="17"/>
      <c r="D881" s="17"/>
      <c r="E881" s="17"/>
      <c r="F881" s="17"/>
      <c r="G881" s="17"/>
      <c r="H881" s="17"/>
      <c r="I881" s="17"/>
      <c r="Q881" s="17"/>
      <c r="R881" s="17"/>
      <c r="S881" s="17"/>
      <c r="T881" s="17"/>
      <c r="U881" s="17"/>
      <c r="V881" s="17"/>
      <c r="W881" s="17"/>
      <c r="AE881" s="17"/>
      <c r="AF881" s="17"/>
      <c r="AG881" s="17"/>
      <c r="AH881" s="17"/>
      <c r="AI881" s="17"/>
      <c r="AJ881" s="17"/>
      <c r="AK881" s="17"/>
    </row>
    <row r="882">
      <c r="C882" s="17"/>
      <c r="D882" s="17"/>
      <c r="E882" s="17"/>
      <c r="F882" s="17"/>
      <c r="G882" s="17"/>
      <c r="H882" s="17"/>
      <c r="I882" s="17"/>
      <c r="Q882" s="17"/>
      <c r="R882" s="17"/>
      <c r="S882" s="17"/>
      <c r="T882" s="17"/>
      <c r="U882" s="17"/>
      <c r="V882" s="17"/>
      <c r="W882" s="17"/>
      <c r="AE882" s="17"/>
      <c r="AF882" s="17"/>
      <c r="AG882" s="17"/>
      <c r="AH882" s="17"/>
      <c r="AI882" s="17"/>
      <c r="AJ882" s="17"/>
      <c r="AK882" s="17"/>
    </row>
    <row r="883">
      <c r="C883" s="17"/>
      <c r="D883" s="17"/>
      <c r="E883" s="17"/>
      <c r="F883" s="17"/>
      <c r="G883" s="17"/>
      <c r="H883" s="17"/>
      <c r="I883" s="17"/>
      <c r="Q883" s="17"/>
      <c r="R883" s="17"/>
      <c r="S883" s="17"/>
      <c r="T883" s="17"/>
      <c r="U883" s="17"/>
      <c r="V883" s="17"/>
      <c r="W883" s="17"/>
      <c r="AE883" s="17"/>
      <c r="AF883" s="17"/>
      <c r="AG883" s="17"/>
      <c r="AH883" s="17"/>
      <c r="AI883" s="17"/>
      <c r="AJ883" s="17"/>
      <c r="AK883" s="17"/>
    </row>
    <row r="884">
      <c r="C884" s="17"/>
      <c r="D884" s="17"/>
      <c r="E884" s="17"/>
      <c r="F884" s="17"/>
      <c r="G884" s="17"/>
      <c r="H884" s="17"/>
      <c r="I884" s="17"/>
      <c r="Q884" s="17"/>
      <c r="R884" s="17"/>
      <c r="S884" s="17"/>
      <c r="T884" s="17"/>
      <c r="U884" s="17"/>
      <c r="V884" s="17"/>
      <c r="W884" s="17"/>
      <c r="AE884" s="17"/>
      <c r="AF884" s="17"/>
      <c r="AG884" s="17"/>
      <c r="AH884" s="17"/>
      <c r="AI884" s="17"/>
      <c r="AJ884" s="17"/>
      <c r="AK884" s="17"/>
    </row>
    <row r="885">
      <c r="C885" s="17"/>
      <c r="D885" s="17"/>
      <c r="E885" s="17"/>
      <c r="F885" s="17"/>
      <c r="G885" s="17"/>
      <c r="H885" s="17"/>
      <c r="I885" s="17"/>
      <c r="Q885" s="17"/>
      <c r="R885" s="17"/>
      <c r="S885" s="17"/>
      <c r="T885" s="17"/>
      <c r="U885" s="17"/>
      <c r="V885" s="17"/>
      <c r="W885" s="17"/>
      <c r="AE885" s="17"/>
      <c r="AF885" s="17"/>
      <c r="AG885" s="17"/>
      <c r="AH885" s="17"/>
      <c r="AI885" s="17"/>
      <c r="AJ885" s="17"/>
      <c r="AK885" s="17"/>
    </row>
    <row r="886">
      <c r="C886" s="17"/>
      <c r="D886" s="17"/>
      <c r="E886" s="17"/>
      <c r="F886" s="17"/>
      <c r="G886" s="17"/>
      <c r="H886" s="17"/>
      <c r="I886" s="17"/>
      <c r="Q886" s="17"/>
      <c r="R886" s="17"/>
      <c r="S886" s="17"/>
      <c r="T886" s="17"/>
      <c r="U886" s="17"/>
      <c r="V886" s="17"/>
      <c r="W886" s="17"/>
      <c r="AE886" s="17"/>
      <c r="AF886" s="17"/>
      <c r="AG886" s="17"/>
      <c r="AH886" s="17"/>
      <c r="AI886" s="17"/>
      <c r="AJ886" s="17"/>
      <c r="AK886" s="17"/>
    </row>
    <row r="887">
      <c r="C887" s="17"/>
      <c r="D887" s="17"/>
      <c r="E887" s="17"/>
      <c r="F887" s="17"/>
      <c r="G887" s="17"/>
      <c r="H887" s="17"/>
      <c r="I887" s="17"/>
      <c r="Q887" s="17"/>
      <c r="R887" s="17"/>
      <c r="S887" s="17"/>
      <c r="T887" s="17"/>
      <c r="U887" s="17"/>
      <c r="V887" s="17"/>
      <c r="W887" s="17"/>
      <c r="AE887" s="17"/>
      <c r="AF887" s="17"/>
      <c r="AG887" s="17"/>
      <c r="AH887" s="17"/>
      <c r="AI887" s="17"/>
      <c r="AJ887" s="17"/>
      <c r="AK887" s="17"/>
    </row>
    <row r="888">
      <c r="C888" s="17"/>
      <c r="D888" s="17"/>
      <c r="E888" s="17"/>
      <c r="F888" s="17"/>
      <c r="G888" s="17"/>
      <c r="H888" s="17"/>
      <c r="I888" s="17"/>
      <c r="Q888" s="17"/>
      <c r="R888" s="17"/>
      <c r="S888" s="17"/>
      <c r="T888" s="17"/>
      <c r="U888" s="17"/>
      <c r="V888" s="17"/>
      <c r="W888" s="17"/>
      <c r="AE888" s="17"/>
      <c r="AF888" s="17"/>
      <c r="AG888" s="17"/>
      <c r="AH888" s="17"/>
      <c r="AI888" s="17"/>
      <c r="AJ888" s="17"/>
      <c r="AK888" s="17"/>
    </row>
    <row r="889">
      <c r="C889" s="17"/>
      <c r="D889" s="17"/>
      <c r="E889" s="17"/>
      <c r="F889" s="17"/>
      <c r="G889" s="17"/>
      <c r="H889" s="17"/>
      <c r="I889" s="17"/>
      <c r="Q889" s="17"/>
      <c r="R889" s="17"/>
      <c r="S889" s="17"/>
      <c r="T889" s="17"/>
      <c r="U889" s="17"/>
      <c r="V889" s="17"/>
      <c r="W889" s="17"/>
      <c r="AE889" s="17"/>
      <c r="AF889" s="17"/>
      <c r="AG889" s="17"/>
      <c r="AH889" s="17"/>
      <c r="AI889" s="17"/>
      <c r="AJ889" s="17"/>
      <c r="AK889" s="17"/>
    </row>
    <row r="890">
      <c r="C890" s="17"/>
      <c r="D890" s="17"/>
      <c r="E890" s="17"/>
      <c r="F890" s="17"/>
      <c r="G890" s="17"/>
      <c r="H890" s="17"/>
      <c r="I890" s="17"/>
      <c r="Q890" s="17"/>
      <c r="R890" s="17"/>
      <c r="S890" s="17"/>
      <c r="T890" s="17"/>
      <c r="U890" s="17"/>
      <c r="V890" s="17"/>
      <c r="W890" s="17"/>
      <c r="AE890" s="17"/>
      <c r="AF890" s="17"/>
      <c r="AG890" s="17"/>
      <c r="AH890" s="17"/>
      <c r="AI890" s="17"/>
      <c r="AJ890" s="17"/>
      <c r="AK890" s="17"/>
    </row>
    <row r="891">
      <c r="C891" s="17"/>
      <c r="D891" s="17"/>
      <c r="E891" s="17"/>
      <c r="F891" s="17"/>
      <c r="G891" s="17"/>
      <c r="H891" s="17"/>
      <c r="I891" s="17"/>
      <c r="Q891" s="17"/>
      <c r="R891" s="17"/>
      <c r="S891" s="17"/>
      <c r="T891" s="17"/>
      <c r="U891" s="17"/>
      <c r="V891" s="17"/>
      <c r="W891" s="17"/>
      <c r="AE891" s="17"/>
      <c r="AF891" s="17"/>
      <c r="AG891" s="17"/>
      <c r="AH891" s="17"/>
      <c r="AI891" s="17"/>
      <c r="AJ891" s="17"/>
      <c r="AK891" s="17"/>
    </row>
    <row r="892">
      <c r="C892" s="17"/>
      <c r="D892" s="17"/>
      <c r="E892" s="17"/>
      <c r="F892" s="17"/>
      <c r="G892" s="17"/>
      <c r="H892" s="17"/>
      <c r="I892" s="17"/>
      <c r="Q892" s="17"/>
      <c r="R892" s="17"/>
      <c r="S892" s="17"/>
      <c r="T892" s="17"/>
      <c r="U892" s="17"/>
      <c r="V892" s="17"/>
      <c r="W892" s="17"/>
      <c r="AE892" s="17"/>
      <c r="AF892" s="17"/>
      <c r="AG892" s="17"/>
      <c r="AH892" s="17"/>
      <c r="AI892" s="17"/>
      <c r="AJ892" s="17"/>
      <c r="AK892" s="17"/>
    </row>
    <row r="893">
      <c r="C893" s="17"/>
      <c r="D893" s="17"/>
      <c r="E893" s="17"/>
      <c r="F893" s="17"/>
      <c r="G893" s="17"/>
      <c r="H893" s="17"/>
      <c r="I893" s="17"/>
      <c r="Q893" s="17"/>
      <c r="R893" s="17"/>
      <c r="S893" s="17"/>
      <c r="T893" s="17"/>
      <c r="U893" s="17"/>
      <c r="V893" s="17"/>
      <c r="W893" s="17"/>
      <c r="AE893" s="17"/>
      <c r="AF893" s="17"/>
      <c r="AG893" s="17"/>
      <c r="AH893" s="17"/>
      <c r="AI893" s="17"/>
      <c r="AJ893" s="17"/>
      <c r="AK893" s="17"/>
    </row>
    <row r="894">
      <c r="C894" s="17"/>
      <c r="D894" s="17"/>
      <c r="E894" s="17"/>
      <c r="F894" s="17"/>
      <c r="G894" s="17"/>
      <c r="H894" s="17"/>
      <c r="I894" s="17"/>
      <c r="Q894" s="17"/>
      <c r="R894" s="17"/>
      <c r="S894" s="17"/>
      <c r="T894" s="17"/>
      <c r="U894" s="17"/>
      <c r="V894" s="17"/>
      <c r="W894" s="17"/>
      <c r="AE894" s="17"/>
      <c r="AF894" s="17"/>
      <c r="AG894" s="17"/>
      <c r="AH894" s="17"/>
      <c r="AI894" s="17"/>
      <c r="AJ894" s="17"/>
      <c r="AK894" s="17"/>
    </row>
    <row r="895">
      <c r="C895" s="17"/>
      <c r="D895" s="17"/>
      <c r="E895" s="17"/>
      <c r="F895" s="17"/>
      <c r="G895" s="17"/>
      <c r="H895" s="17"/>
      <c r="I895" s="17"/>
      <c r="Q895" s="17"/>
      <c r="R895" s="17"/>
      <c r="S895" s="17"/>
      <c r="T895" s="17"/>
      <c r="U895" s="17"/>
      <c r="V895" s="17"/>
      <c r="W895" s="17"/>
      <c r="AE895" s="17"/>
      <c r="AF895" s="17"/>
      <c r="AG895" s="17"/>
      <c r="AH895" s="17"/>
      <c r="AI895" s="17"/>
      <c r="AJ895" s="17"/>
      <c r="AK895" s="17"/>
    </row>
    <row r="896">
      <c r="C896" s="17"/>
      <c r="D896" s="17"/>
      <c r="E896" s="17"/>
      <c r="F896" s="17"/>
      <c r="G896" s="17"/>
      <c r="H896" s="17"/>
      <c r="I896" s="17"/>
      <c r="Q896" s="17"/>
      <c r="R896" s="17"/>
      <c r="S896" s="17"/>
      <c r="T896" s="17"/>
      <c r="U896" s="17"/>
      <c r="V896" s="17"/>
      <c r="W896" s="17"/>
      <c r="AE896" s="17"/>
      <c r="AF896" s="17"/>
      <c r="AG896" s="17"/>
      <c r="AH896" s="17"/>
      <c r="AI896" s="17"/>
      <c r="AJ896" s="17"/>
      <c r="AK896" s="17"/>
    </row>
    <row r="897">
      <c r="C897" s="17"/>
      <c r="D897" s="17"/>
      <c r="E897" s="17"/>
      <c r="F897" s="17"/>
      <c r="G897" s="17"/>
      <c r="H897" s="17"/>
      <c r="I897" s="17"/>
      <c r="Q897" s="17"/>
      <c r="R897" s="17"/>
      <c r="S897" s="17"/>
      <c r="T897" s="17"/>
      <c r="U897" s="17"/>
      <c r="V897" s="17"/>
      <c r="W897" s="17"/>
      <c r="AE897" s="17"/>
      <c r="AF897" s="17"/>
      <c r="AG897" s="17"/>
      <c r="AH897" s="17"/>
      <c r="AI897" s="17"/>
      <c r="AJ897" s="17"/>
      <c r="AK897" s="17"/>
    </row>
    <row r="898">
      <c r="C898" s="17"/>
      <c r="D898" s="17"/>
      <c r="E898" s="17"/>
      <c r="F898" s="17"/>
      <c r="G898" s="17"/>
      <c r="H898" s="17"/>
      <c r="I898" s="17"/>
      <c r="Q898" s="17"/>
      <c r="R898" s="17"/>
      <c r="S898" s="17"/>
      <c r="T898" s="17"/>
      <c r="U898" s="17"/>
      <c r="V898" s="17"/>
      <c r="W898" s="17"/>
      <c r="AE898" s="17"/>
      <c r="AF898" s="17"/>
      <c r="AG898" s="17"/>
      <c r="AH898" s="17"/>
      <c r="AI898" s="17"/>
      <c r="AJ898" s="17"/>
      <c r="AK898" s="17"/>
    </row>
    <row r="899">
      <c r="C899" s="17"/>
      <c r="D899" s="17"/>
      <c r="E899" s="17"/>
      <c r="F899" s="17"/>
      <c r="G899" s="17"/>
      <c r="H899" s="17"/>
      <c r="I899" s="17"/>
      <c r="Q899" s="17"/>
      <c r="R899" s="17"/>
      <c r="S899" s="17"/>
      <c r="T899" s="17"/>
      <c r="U899" s="17"/>
      <c r="V899" s="17"/>
      <c r="W899" s="17"/>
      <c r="AE899" s="17"/>
      <c r="AF899" s="17"/>
      <c r="AG899" s="17"/>
      <c r="AH899" s="17"/>
      <c r="AI899" s="17"/>
      <c r="AJ899" s="17"/>
      <c r="AK899" s="17"/>
    </row>
    <row r="900">
      <c r="C900" s="17"/>
      <c r="D900" s="17"/>
      <c r="E900" s="17"/>
      <c r="F900" s="17"/>
      <c r="G900" s="17"/>
      <c r="H900" s="17"/>
      <c r="I900" s="17"/>
      <c r="Q900" s="17"/>
      <c r="R900" s="17"/>
      <c r="S900" s="17"/>
      <c r="T900" s="17"/>
      <c r="U900" s="17"/>
      <c r="V900" s="17"/>
      <c r="W900" s="17"/>
      <c r="AE900" s="17"/>
      <c r="AF900" s="17"/>
      <c r="AG900" s="17"/>
      <c r="AH900" s="17"/>
      <c r="AI900" s="17"/>
      <c r="AJ900" s="17"/>
      <c r="AK900" s="17"/>
    </row>
    <row r="901">
      <c r="C901" s="17"/>
      <c r="D901" s="17"/>
      <c r="E901" s="17"/>
      <c r="F901" s="17"/>
      <c r="G901" s="17"/>
      <c r="H901" s="17"/>
      <c r="I901" s="17"/>
      <c r="Q901" s="17"/>
      <c r="R901" s="17"/>
      <c r="S901" s="17"/>
      <c r="T901" s="17"/>
      <c r="U901" s="17"/>
      <c r="V901" s="17"/>
      <c r="W901" s="17"/>
      <c r="AE901" s="17"/>
      <c r="AF901" s="17"/>
      <c r="AG901" s="17"/>
      <c r="AH901" s="17"/>
      <c r="AI901" s="17"/>
      <c r="AJ901" s="17"/>
      <c r="AK901" s="17"/>
    </row>
    <row r="902">
      <c r="C902" s="17"/>
      <c r="D902" s="17"/>
      <c r="E902" s="17"/>
      <c r="F902" s="17"/>
      <c r="G902" s="17"/>
      <c r="H902" s="17"/>
      <c r="I902" s="17"/>
      <c r="Q902" s="17"/>
      <c r="R902" s="17"/>
      <c r="S902" s="17"/>
      <c r="T902" s="17"/>
      <c r="U902" s="17"/>
      <c r="V902" s="17"/>
      <c r="W902" s="17"/>
      <c r="AE902" s="17"/>
      <c r="AF902" s="17"/>
      <c r="AG902" s="17"/>
      <c r="AH902" s="17"/>
      <c r="AI902" s="17"/>
      <c r="AJ902" s="17"/>
      <c r="AK902" s="17"/>
    </row>
    <row r="903">
      <c r="C903" s="17"/>
      <c r="D903" s="17"/>
      <c r="E903" s="17"/>
      <c r="F903" s="17"/>
      <c r="G903" s="17"/>
      <c r="H903" s="17"/>
      <c r="I903" s="17"/>
      <c r="Q903" s="17"/>
      <c r="R903" s="17"/>
      <c r="S903" s="17"/>
      <c r="T903" s="17"/>
      <c r="U903" s="17"/>
      <c r="V903" s="17"/>
      <c r="W903" s="17"/>
      <c r="AE903" s="17"/>
      <c r="AF903" s="17"/>
      <c r="AG903" s="17"/>
      <c r="AH903" s="17"/>
      <c r="AI903" s="17"/>
      <c r="AJ903" s="17"/>
      <c r="AK903" s="17"/>
    </row>
    <row r="904">
      <c r="C904" s="17"/>
      <c r="D904" s="17"/>
      <c r="E904" s="17"/>
      <c r="F904" s="17"/>
      <c r="G904" s="17"/>
      <c r="H904" s="17"/>
      <c r="I904" s="17"/>
      <c r="Q904" s="17"/>
      <c r="R904" s="17"/>
      <c r="S904" s="17"/>
      <c r="T904" s="17"/>
      <c r="U904" s="17"/>
      <c r="V904" s="17"/>
      <c r="W904" s="17"/>
      <c r="AE904" s="17"/>
      <c r="AF904" s="17"/>
      <c r="AG904" s="17"/>
      <c r="AH904" s="17"/>
      <c r="AI904" s="17"/>
      <c r="AJ904" s="17"/>
      <c r="AK904" s="17"/>
    </row>
    <row r="905">
      <c r="C905" s="17"/>
      <c r="D905" s="17"/>
      <c r="E905" s="17"/>
      <c r="F905" s="17"/>
      <c r="G905" s="17"/>
      <c r="H905" s="17"/>
      <c r="I905" s="17"/>
      <c r="Q905" s="17"/>
      <c r="R905" s="17"/>
      <c r="S905" s="17"/>
      <c r="T905" s="17"/>
      <c r="U905" s="17"/>
      <c r="V905" s="17"/>
      <c r="W905" s="17"/>
      <c r="AE905" s="17"/>
      <c r="AF905" s="17"/>
      <c r="AG905" s="17"/>
      <c r="AH905" s="17"/>
      <c r="AI905" s="17"/>
      <c r="AJ905" s="17"/>
      <c r="AK905" s="17"/>
    </row>
    <row r="906">
      <c r="C906" s="17"/>
      <c r="D906" s="17"/>
      <c r="E906" s="17"/>
      <c r="F906" s="17"/>
      <c r="G906" s="17"/>
      <c r="H906" s="17"/>
      <c r="I906" s="17"/>
      <c r="Q906" s="17"/>
      <c r="R906" s="17"/>
      <c r="S906" s="17"/>
      <c r="T906" s="17"/>
      <c r="U906" s="17"/>
      <c r="V906" s="17"/>
      <c r="W906" s="17"/>
      <c r="AE906" s="17"/>
      <c r="AF906" s="17"/>
      <c r="AG906" s="17"/>
      <c r="AH906" s="17"/>
      <c r="AI906" s="17"/>
      <c r="AJ906" s="17"/>
      <c r="AK906" s="17"/>
    </row>
    <row r="907">
      <c r="C907" s="17"/>
      <c r="D907" s="17"/>
      <c r="E907" s="17"/>
      <c r="F907" s="17"/>
      <c r="G907" s="17"/>
      <c r="H907" s="17"/>
      <c r="I907" s="17"/>
      <c r="Q907" s="17"/>
      <c r="R907" s="17"/>
      <c r="S907" s="17"/>
      <c r="T907" s="17"/>
      <c r="U907" s="17"/>
      <c r="V907" s="17"/>
      <c r="W907" s="17"/>
      <c r="AE907" s="17"/>
      <c r="AF907" s="17"/>
      <c r="AG907" s="17"/>
      <c r="AH907" s="17"/>
      <c r="AI907" s="17"/>
      <c r="AJ907" s="17"/>
      <c r="AK907" s="17"/>
    </row>
    <row r="908">
      <c r="C908" s="17"/>
      <c r="D908" s="17"/>
      <c r="E908" s="17"/>
      <c r="F908" s="17"/>
      <c r="G908" s="17"/>
      <c r="H908" s="17"/>
      <c r="I908" s="17"/>
      <c r="Q908" s="17"/>
      <c r="R908" s="17"/>
      <c r="S908" s="17"/>
      <c r="T908" s="17"/>
      <c r="U908" s="17"/>
      <c r="V908" s="17"/>
      <c r="W908" s="17"/>
      <c r="AE908" s="17"/>
      <c r="AF908" s="17"/>
      <c r="AG908" s="17"/>
      <c r="AH908" s="17"/>
      <c r="AI908" s="17"/>
      <c r="AJ908" s="17"/>
      <c r="AK908" s="17"/>
    </row>
    <row r="909">
      <c r="C909" s="17"/>
      <c r="D909" s="17"/>
      <c r="E909" s="17"/>
      <c r="F909" s="17"/>
      <c r="G909" s="17"/>
      <c r="H909" s="17"/>
      <c r="I909" s="17"/>
      <c r="Q909" s="17"/>
      <c r="R909" s="17"/>
      <c r="S909" s="17"/>
      <c r="T909" s="17"/>
      <c r="U909" s="17"/>
      <c r="V909" s="17"/>
      <c r="W909" s="17"/>
      <c r="AE909" s="17"/>
      <c r="AF909" s="17"/>
      <c r="AG909" s="17"/>
      <c r="AH909" s="17"/>
      <c r="AI909" s="17"/>
      <c r="AJ909" s="17"/>
      <c r="AK909" s="17"/>
    </row>
    <row r="910">
      <c r="C910" s="17"/>
      <c r="D910" s="17"/>
      <c r="E910" s="17"/>
      <c r="F910" s="17"/>
      <c r="G910" s="17"/>
      <c r="H910" s="17"/>
      <c r="I910" s="17"/>
      <c r="Q910" s="17"/>
      <c r="R910" s="17"/>
      <c r="S910" s="17"/>
      <c r="T910" s="17"/>
      <c r="U910" s="17"/>
      <c r="V910" s="17"/>
      <c r="W910" s="17"/>
      <c r="AE910" s="17"/>
      <c r="AF910" s="17"/>
      <c r="AG910" s="17"/>
      <c r="AH910" s="17"/>
      <c r="AI910" s="17"/>
      <c r="AJ910" s="17"/>
      <c r="AK910" s="17"/>
    </row>
    <row r="911">
      <c r="C911" s="17"/>
      <c r="D911" s="17"/>
      <c r="E911" s="17"/>
      <c r="F911" s="17"/>
      <c r="G911" s="17"/>
      <c r="H911" s="17"/>
      <c r="I911" s="17"/>
      <c r="Q911" s="17"/>
      <c r="R911" s="17"/>
      <c r="S911" s="17"/>
      <c r="T911" s="17"/>
      <c r="U911" s="17"/>
      <c r="V911" s="17"/>
      <c r="W911" s="17"/>
      <c r="AE911" s="17"/>
      <c r="AF911" s="17"/>
      <c r="AG911" s="17"/>
      <c r="AH911" s="17"/>
      <c r="AI911" s="17"/>
      <c r="AJ911" s="17"/>
      <c r="AK911" s="17"/>
    </row>
    <row r="912">
      <c r="C912" s="17"/>
      <c r="D912" s="17"/>
      <c r="E912" s="17"/>
      <c r="F912" s="17"/>
      <c r="G912" s="17"/>
      <c r="H912" s="17"/>
      <c r="I912" s="17"/>
      <c r="Q912" s="17"/>
      <c r="R912" s="17"/>
      <c r="S912" s="17"/>
      <c r="T912" s="17"/>
      <c r="U912" s="17"/>
      <c r="V912" s="17"/>
      <c r="W912" s="17"/>
      <c r="AE912" s="17"/>
      <c r="AF912" s="17"/>
      <c r="AG912" s="17"/>
      <c r="AH912" s="17"/>
      <c r="AI912" s="17"/>
      <c r="AJ912" s="17"/>
      <c r="AK912" s="17"/>
    </row>
    <row r="913">
      <c r="C913" s="17"/>
      <c r="D913" s="17"/>
      <c r="E913" s="17"/>
      <c r="F913" s="17"/>
      <c r="G913" s="17"/>
      <c r="H913" s="17"/>
      <c r="I913" s="17"/>
      <c r="Q913" s="17"/>
      <c r="R913" s="17"/>
      <c r="S913" s="17"/>
      <c r="T913" s="17"/>
      <c r="U913" s="17"/>
      <c r="V913" s="17"/>
      <c r="W913" s="17"/>
      <c r="AE913" s="17"/>
      <c r="AF913" s="17"/>
      <c r="AG913" s="17"/>
      <c r="AH913" s="17"/>
      <c r="AI913" s="17"/>
      <c r="AJ913" s="17"/>
      <c r="AK913" s="17"/>
    </row>
    <row r="914">
      <c r="C914" s="17"/>
      <c r="D914" s="17"/>
      <c r="E914" s="17"/>
      <c r="F914" s="17"/>
      <c r="G914" s="17"/>
      <c r="H914" s="17"/>
      <c r="I914" s="17"/>
      <c r="Q914" s="17"/>
      <c r="R914" s="17"/>
      <c r="S914" s="17"/>
      <c r="T914" s="17"/>
      <c r="U914" s="17"/>
      <c r="V914" s="17"/>
      <c r="W914" s="17"/>
      <c r="AE914" s="17"/>
      <c r="AF914" s="17"/>
      <c r="AG914" s="17"/>
      <c r="AH914" s="17"/>
      <c r="AI914" s="17"/>
      <c r="AJ914" s="17"/>
      <c r="AK914" s="17"/>
    </row>
    <row r="915">
      <c r="C915" s="17"/>
      <c r="D915" s="17"/>
      <c r="E915" s="17"/>
      <c r="F915" s="17"/>
      <c r="G915" s="17"/>
      <c r="H915" s="17"/>
      <c r="I915" s="17"/>
      <c r="Q915" s="17"/>
      <c r="R915" s="17"/>
      <c r="S915" s="17"/>
      <c r="T915" s="17"/>
      <c r="U915" s="17"/>
      <c r="V915" s="17"/>
      <c r="W915" s="17"/>
      <c r="AE915" s="17"/>
      <c r="AF915" s="17"/>
      <c r="AG915" s="17"/>
      <c r="AH915" s="17"/>
      <c r="AI915" s="17"/>
      <c r="AJ915" s="17"/>
      <c r="AK915" s="17"/>
    </row>
    <row r="916">
      <c r="C916" s="17"/>
      <c r="D916" s="17"/>
      <c r="E916" s="17"/>
      <c r="F916" s="17"/>
      <c r="G916" s="17"/>
      <c r="H916" s="17"/>
      <c r="I916" s="17"/>
      <c r="Q916" s="17"/>
      <c r="R916" s="17"/>
      <c r="S916" s="17"/>
      <c r="T916" s="17"/>
      <c r="U916" s="17"/>
      <c r="V916" s="17"/>
      <c r="W916" s="17"/>
      <c r="AE916" s="17"/>
      <c r="AF916" s="17"/>
      <c r="AG916" s="17"/>
      <c r="AH916" s="17"/>
      <c r="AI916" s="17"/>
      <c r="AJ916" s="17"/>
      <c r="AK916" s="17"/>
    </row>
    <row r="917">
      <c r="C917" s="17"/>
      <c r="D917" s="17"/>
      <c r="E917" s="17"/>
      <c r="F917" s="17"/>
      <c r="G917" s="17"/>
      <c r="H917" s="17"/>
      <c r="I917" s="17"/>
      <c r="Q917" s="17"/>
      <c r="R917" s="17"/>
      <c r="S917" s="17"/>
      <c r="T917" s="17"/>
      <c r="U917" s="17"/>
      <c r="V917" s="17"/>
      <c r="W917" s="17"/>
      <c r="AE917" s="17"/>
      <c r="AF917" s="17"/>
      <c r="AG917" s="17"/>
      <c r="AH917" s="17"/>
      <c r="AI917" s="17"/>
      <c r="AJ917" s="17"/>
      <c r="AK917" s="17"/>
    </row>
    <row r="918">
      <c r="C918" s="17"/>
      <c r="D918" s="17"/>
      <c r="E918" s="17"/>
      <c r="F918" s="17"/>
      <c r="G918" s="17"/>
      <c r="H918" s="17"/>
      <c r="I918" s="17"/>
      <c r="Q918" s="17"/>
      <c r="R918" s="17"/>
      <c r="S918" s="17"/>
      <c r="T918" s="17"/>
      <c r="U918" s="17"/>
      <c r="V918" s="17"/>
      <c r="W918" s="17"/>
      <c r="AE918" s="17"/>
      <c r="AF918" s="17"/>
      <c r="AG918" s="17"/>
      <c r="AH918" s="17"/>
      <c r="AI918" s="17"/>
      <c r="AJ918" s="17"/>
      <c r="AK918" s="17"/>
    </row>
    <row r="919">
      <c r="C919" s="17"/>
      <c r="D919" s="17"/>
      <c r="E919" s="17"/>
      <c r="F919" s="17"/>
      <c r="G919" s="17"/>
      <c r="H919" s="17"/>
      <c r="I919" s="17"/>
      <c r="Q919" s="17"/>
      <c r="R919" s="17"/>
      <c r="S919" s="17"/>
      <c r="T919" s="17"/>
      <c r="U919" s="17"/>
      <c r="V919" s="17"/>
      <c r="W919" s="17"/>
      <c r="AE919" s="17"/>
      <c r="AF919" s="17"/>
      <c r="AG919" s="17"/>
      <c r="AH919" s="17"/>
      <c r="AI919" s="17"/>
      <c r="AJ919" s="17"/>
      <c r="AK919" s="17"/>
    </row>
    <row r="920">
      <c r="C920" s="17"/>
      <c r="D920" s="17"/>
      <c r="E920" s="17"/>
      <c r="F920" s="17"/>
      <c r="G920" s="17"/>
      <c r="H920" s="17"/>
      <c r="I920" s="17"/>
      <c r="Q920" s="17"/>
      <c r="R920" s="17"/>
      <c r="S920" s="17"/>
      <c r="T920" s="17"/>
      <c r="U920" s="17"/>
      <c r="V920" s="17"/>
      <c r="W920" s="17"/>
      <c r="AE920" s="17"/>
      <c r="AF920" s="17"/>
      <c r="AG920" s="17"/>
      <c r="AH920" s="17"/>
      <c r="AI920" s="17"/>
      <c r="AJ920" s="17"/>
      <c r="AK920" s="17"/>
    </row>
    <row r="921">
      <c r="C921" s="17"/>
      <c r="D921" s="17"/>
      <c r="E921" s="17"/>
      <c r="F921" s="17"/>
      <c r="G921" s="17"/>
      <c r="H921" s="17"/>
      <c r="I921" s="17"/>
      <c r="Q921" s="17"/>
      <c r="R921" s="17"/>
      <c r="S921" s="17"/>
      <c r="T921" s="17"/>
      <c r="U921" s="17"/>
      <c r="V921" s="17"/>
      <c r="W921" s="17"/>
      <c r="AE921" s="17"/>
      <c r="AF921" s="17"/>
      <c r="AG921" s="17"/>
      <c r="AH921" s="17"/>
      <c r="AI921" s="17"/>
      <c r="AJ921" s="17"/>
      <c r="AK921" s="17"/>
    </row>
    <row r="922">
      <c r="C922" s="17"/>
      <c r="D922" s="17"/>
      <c r="E922" s="17"/>
      <c r="F922" s="17"/>
      <c r="G922" s="17"/>
      <c r="H922" s="17"/>
      <c r="I922" s="17"/>
      <c r="Q922" s="17"/>
      <c r="R922" s="17"/>
      <c r="S922" s="17"/>
      <c r="T922" s="17"/>
      <c r="U922" s="17"/>
      <c r="V922" s="17"/>
      <c r="W922" s="17"/>
      <c r="AE922" s="17"/>
      <c r="AF922" s="17"/>
      <c r="AG922" s="17"/>
      <c r="AH922" s="17"/>
      <c r="AI922" s="17"/>
      <c r="AJ922" s="17"/>
      <c r="AK922" s="17"/>
    </row>
    <row r="923">
      <c r="C923" s="17"/>
      <c r="D923" s="17"/>
      <c r="E923" s="17"/>
      <c r="F923" s="17"/>
      <c r="G923" s="17"/>
      <c r="H923" s="17"/>
      <c r="I923" s="17"/>
      <c r="Q923" s="17"/>
      <c r="R923" s="17"/>
      <c r="S923" s="17"/>
      <c r="T923" s="17"/>
      <c r="U923" s="17"/>
      <c r="V923" s="17"/>
      <c r="W923" s="17"/>
      <c r="AE923" s="17"/>
      <c r="AF923" s="17"/>
      <c r="AG923" s="17"/>
      <c r="AH923" s="17"/>
      <c r="AI923" s="17"/>
      <c r="AJ923" s="17"/>
      <c r="AK923" s="17"/>
    </row>
    <row r="924">
      <c r="C924" s="17"/>
      <c r="D924" s="17"/>
      <c r="E924" s="17"/>
      <c r="F924" s="17"/>
      <c r="G924" s="17"/>
      <c r="H924" s="17"/>
      <c r="I924" s="17"/>
      <c r="Q924" s="17"/>
      <c r="R924" s="17"/>
      <c r="S924" s="17"/>
      <c r="T924" s="17"/>
      <c r="U924" s="17"/>
      <c r="V924" s="17"/>
      <c r="W924" s="17"/>
      <c r="AE924" s="17"/>
      <c r="AF924" s="17"/>
      <c r="AG924" s="17"/>
      <c r="AH924" s="17"/>
      <c r="AI924" s="17"/>
      <c r="AJ924" s="17"/>
      <c r="AK924" s="17"/>
    </row>
    <row r="925">
      <c r="C925" s="17"/>
      <c r="D925" s="17"/>
      <c r="E925" s="17"/>
      <c r="F925" s="17"/>
      <c r="G925" s="17"/>
      <c r="H925" s="17"/>
      <c r="I925" s="17"/>
      <c r="Q925" s="17"/>
      <c r="R925" s="17"/>
      <c r="S925" s="17"/>
      <c r="T925" s="17"/>
      <c r="U925" s="17"/>
      <c r="V925" s="17"/>
      <c r="W925" s="17"/>
      <c r="AE925" s="17"/>
      <c r="AF925" s="17"/>
      <c r="AG925" s="17"/>
      <c r="AH925" s="17"/>
      <c r="AI925" s="17"/>
      <c r="AJ925" s="17"/>
      <c r="AK925" s="17"/>
    </row>
    <row r="926">
      <c r="C926" s="17"/>
      <c r="D926" s="17"/>
      <c r="E926" s="17"/>
      <c r="F926" s="17"/>
      <c r="G926" s="17"/>
      <c r="H926" s="17"/>
      <c r="I926" s="17"/>
      <c r="Q926" s="17"/>
      <c r="R926" s="17"/>
      <c r="S926" s="17"/>
      <c r="T926" s="17"/>
      <c r="U926" s="17"/>
      <c r="V926" s="17"/>
      <c r="W926" s="17"/>
      <c r="AE926" s="17"/>
      <c r="AF926" s="17"/>
      <c r="AG926" s="17"/>
      <c r="AH926" s="17"/>
      <c r="AI926" s="17"/>
      <c r="AJ926" s="17"/>
      <c r="AK926" s="17"/>
    </row>
    <row r="927">
      <c r="C927" s="17"/>
      <c r="D927" s="17"/>
      <c r="E927" s="17"/>
      <c r="F927" s="17"/>
      <c r="G927" s="17"/>
      <c r="H927" s="17"/>
      <c r="I927" s="17"/>
      <c r="Q927" s="17"/>
      <c r="R927" s="17"/>
      <c r="S927" s="17"/>
      <c r="T927" s="17"/>
      <c r="U927" s="17"/>
      <c r="V927" s="17"/>
      <c r="W927" s="17"/>
      <c r="AE927" s="17"/>
      <c r="AF927" s="17"/>
      <c r="AG927" s="17"/>
      <c r="AH927" s="17"/>
      <c r="AI927" s="17"/>
      <c r="AJ927" s="17"/>
      <c r="AK927" s="17"/>
    </row>
    <row r="928">
      <c r="C928" s="17"/>
      <c r="D928" s="17"/>
      <c r="E928" s="17"/>
      <c r="F928" s="17"/>
      <c r="G928" s="17"/>
      <c r="H928" s="17"/>
      <c r="I928" s="17"/>
      <c r="Q928" s="17"/>
      <c r="R928" s="17"/>
      <c r="S928" s="17"/>
      <c r="T928" s="17"/>
      <c r="U928" s="17"/>
      <c r="V928" s="17"/>
      <c r="W928" s="17"/>
      <c r="AE928" s="17"/>
      <c r="AF928" s="17"/>
      <c r="AG928" s="17"/>
      <c r="AH928" s="17"/>
      <c r="AI928" s="17"/>
      <c r="AJ928" s="17"/>
      <c r="AK928" s="17"/>
    </row>
    <row r="929">
      <c r="C929" s="17"/>
      <c r="D929" s="17"/>
      <c r="E929" s="17"/>
      <c r="F929" s="17"/>
      <c r="G929" s="17"/>
      <c r="H929" s="17"/>
      <c r="I929" s="17"/>
      <c r="Q929" s="17"/>
      <c r="R929" s="17"/>
      <c r="S929" s="17"/>
      <c r="T929" s="17"/>
      <c r="U929" s="17"/>
      <c r="V929" s="17"/>
      <c r="W929" s="17"/>
      <c r="AE929" s="17"/>
      <c r="AF929" s="17"/>
      <c r="AG929" s="17"/>
      <c r="AH929" s="17"/>
      <c r="AI929" s="17"/>
      <c r="AJ929" s="17"/>
      <c r="AK929" s="17"/>
    </row>
    <row r="930">
      <c r="C930" s="17"/>
      <c r="D930" s="17"/>
      <c r="E930" s="17"/>
      <c r="F930" s="17"/>
      <c r="G930" s="17"/>
      <c r="H930" s="17"/>
      <c r="I930" s="17"/>
      <c r="Q930" s="17"/>
      <c r="R930" s="17"/>
      <c r="S930" s="17"/>
      <c r="T930" s="17"/>
      <c r="U930" s="17"/>
      <c r="V930" s="17"/>
      <c r="W930" s="17"/>
      <c r="AE930" s="17"/>
      <c r="AF930" s="17"/>
      <c r="AG930" s="17"/>
      <c r="AH930" s="17"/>
      <c r="AI930" s="17"/>
      <c r="AJ930" s="17"/>
      <c r="AK930" s="17"/>
    </row>
    <row r="931">
      <c r="C931" s="17"/>
      <c r="D931" s="17"/>
      <c r="E931" s="17"/>
      <c r="F931" s="17"/>
      <c r="G931" s="17"/>
      <c r="H931" s="17"/>
      <c r="I931" s="17"/>
      <c r="Q931" s="17"/>
      <c r="R931" s="17"/>
      <c r="S931" s="17"/>
      <c r="T931" s="17"/>
      <c r="U931" s="17"/>
      <c r="V931" s="17"/>
      <c r="W931" s="17"/>
      <c r="AE931" s="17"/>
      <c r="AF931" s="17"/>
      <c r="AG931" s="17"/>
      <c r="AH931" s="17"/>
      <c r="AI931" s="17"/>
      <c r="AJ931" s="17"/>
      <c r="AK931" s="17"/>
    </row>
    <row r="932">
      <c r="C932" s="17"/>
      <c r="D932" s="17"/>
      <c r="E932" s="17"/>
      <c r="F932" s="17"/>
      <c r="G932" s="17"/>
      <c r="H932" s="17"/>
      <c r="I932" s="17"/>
      <c r="Q932" s="17"/>
      <c r="R932" s="17"/>
      <c r="S932" s="17"/>
      <c r="T932" s="17"/>
      <c r="U932" s="17"/>
      <c r="V932" s="17"/>
      <c r="W932" s="17"/>
      <c r="AE932" s="17"/>
      <c r="AF932" s="17"/>
      <c r="AG932" s="17"/>
      <c r="AH932" s="17"/>
      <c r="AI932" s="17"/>
      <c r="AJ932" s="17"/>
      <c r="AK932" s="17"/>
    </row>
    <row r="933">
      <c r="C933" s="17"/>
      <c r="D933" s="17"/>
      <c r="E933" s="17"/>
      <c r="F933" s="17"/>
      <c r="G933" s="17"/>
      <c r="H933" s="17"/>
      <c r="I933" s="17"/>
      <c r="Q933" s="17"/>
      <c r="R933" s="17"/>
      <c r="S933" s="17"/>
      <c r="T933" s="17"/>
      <c r="U933" s="17"/>
      <c r="V933" s="17"/>
      <c r="W933" s="17"/>
      <c r="AE933" s="17"/>
      <c r="AF933" s="17"/>
      <c r="AG933" s="17"/>
      <c r="AH933" s="17"/>
      <c r="AI933" s="17"/>
      <c r="AJ933" s="17"/>
      <c r="AK933" s="17"/>
    </row>
    <row r="934">
      <c r="C934" s="17"/>
      <c r="D934" s="17"/>
      <c r="E934" s="17"/>
      <c r="F934" s="17"/>
      <c r="G934" s="17"/>
      <c r="H934" s="17"/>
      <c r="I934" s="17"/>
      <c r="Q934" s="17"/>
      <c r="R934" s="17"/>
      <c r="S934" s="17"/>
      <c r="T934" s="17"/>
      <c r="U934" s="17"/>
      <c r="V934" s="17"/>
      <c r="W934" s="17"/>
      <c r="AE934" s="17"/>
      <c r="AF934" s="17"/>
      <c r="AG934" s="17"/>
      <c r="AH934" s="17"/>
      <c r="AI934" s="17"/>
      <c r="AJ934" s="17"/>
      <c r="AK934" s="17"/>
    </row>
    <row r="935">
      <c r="C935" s="17"/>
      <c r="D935" s="17"/>
      <c r="E935" s="17"/>
      <c r="F935" s="17"/>
      <c r="G935" s="17"/>
      <c r="H935" s="17"/>
      <c r="I935" s="17"/>
      <c r="Q935" s="17"/>
      <c r="R935" s="17"/>
      <c r="S935" s="17"/>
      <c r="T935" s="17"/>
      <c r="U935" s="17"/>
      <c r="V935" s="17"/>
      <c r="W935" s="17"/>
      <c r="AE935" s="17"/>
      <c r="AF935" s="17"/>
      <c r="AG935" s="17"/>
      <c r="AH935" s="17"/>
      <c r="AI935" s="17"/>
      <c r="AJ935" s="17"/>
      <c r="AK935" s="17"/>
    </row>
    <row r="936">
      <c r="C936" s="17"/>
      <c r="D936" s="17"/>
      <c r="E936" s="17"/>
      <c r="F936" s="17"/>
      <c r="G936" s="17"/>
      <c r="H936" s="17"/>
      <c r="I936" s="17"/>
      <c r="Q936" s="17"/>
      <c r="R936" s="17"/>
      <c r="S936" s="17"/>
      <c r="T936" s="17"/>
      <c r="U936" s="17"/>
      <c r="V936" s="17"/>
      <c r="W936" s="17"/>
      <c r="AE936" s="17"/>
      <c r="AF936" s="17"/>
      <c r="AG936" s="17"/>
      <c r="AH936" s="17"/>
      <c r="AI936" s="17"/>
      <c r="AJ936" s="17"/>
      <c r="AK936" s="17"/>
    </row>
    <row r="937">
      <c r="C937" s="17"/>
      <c r="D937" s="17"/>
      <c r="E937" s="17"/>
      <c r="F937" s="17"/>
      <c r="G937" s="17"/>
      <c r="H937" s="17"/>
      <c r="I937" s="17"/>
      <c r="Q937" s="17"/>
      <c r="R937" s="17"/>
      <c r="S937" s="17"/>
      <c r="T937" s="17"/>
      <c r="U937" s="17"/>
      <c r="V937" s="17"/>
      <c r="W937" s="17"/>
      <c r="AE937" s="17"/>
      <c r="AF937" s="17"/>
      <c r="AG937" s="17"/>
      <c r="AH937" s="17"/>
      <c r="AI937" s="17"/>
      <c r="AJ937" s="17"/>
      <c r="AK937" s="17"/>
    </row>
    <row r="938">
      <c r="C938" s="17"/>
      <c r="D938" s="17"/>
      <c r="E938" s="17"/>
      <c r="F938" s="17"/>
      <c r="G938" s="17"/>
      <c r="H938" s="17"/>
      <c r="I938" s="17"/>
      <c r="Q938" s="17"/>
      <c r="R938" s="17"/>
      <c r="S938" s="17"/>
      <c r="T938" s="17"/>
      <c r="U938" s="17"/>
      <c r="V938" s="17"/>
      <c r="W938" s="17"/>
      <c r="AE938" s="17"/>
      <c r="AF938" s="17"/>
      <c r="AG938" s="17"/>
      <c r="AH938" s="17"/>
      <c r="AI938" s="17"/>
      <c r="AJ938" s="17"/>
      <c r="AK938" s="17"/>
    </row>
    <row r="939">
      <c r="C939" s="17"/>
      <c r="D939" s="17"/>
      <c r="E939" s="17"/>
      <c r="F939" s="17"/>
      <c r="G939" s="17"/>
      <c r="H939" s="17"/>
      <c r="I939" s="17"/>
      <c r="Q939" s="17"/>
      <c r="R939" s="17"/>
      <c r="S939" s="17"/>
      <c r="T939" s="17"/>
      <c r="U939" s="17"/>
      <c r="V939" s="17"/>
      <c r="W939" s="17"/>
      <c r="AE939" s="17"/>
      <c r="AF939" s="17"/>
      <c r="AG939" s="17"/>
      <c r="AH939" s="17"/>
      <c r="AI939" s="17"/>
      <c r="AJ939" s="17"/>
      <c r="AK939" s="17"/>
    </row>
    <row r="940">
      <c r="C940" s="17"/>
      <c r="D940" s="17"/>
      <c r="E940" s="17"/>
      <c r="F940" s="17"/>
      <c r="G940" s="17"/>
      <c r="H940" s="17"/>
      <c r="I940" s="17"/>
      <c r="Q940" s="17"/>
      <c r="R940" s="17"/>
      <c r="S940" s="17"/>
      <c r="T940" s="17"/>
      <c r="U940" s="17"/>
      <c r="V940" s="17"/>
      <c r="W940" s="17"/>
      <c r="AE940" s="17"/>
      <c r="AF940" s="17"/>
      <c r="AG940" s="17"/>
      <c r="AH940" s="17"/>
      <c r="AI940" s="17"/>
      <c r="AJ940" s="17"/>
      <c r="AK940" s="17"/>
    </row>
    <row r="941">
      <c r="C941" s="17"/>
      <c r="D941" s="17"/>
      <c r="E941" s="17"/>
      <c r="F941" s="17"/>
      <c r="G941" s="17"/>
      <c r="H941" s="17"/>
      <c r="I941" s="17"/>
      <c r="Q941" s="17"/>
      <c r="R941" s="17"/>
      <c r="S941" s="17"/>
      <c r="T941" s="17"/>
      <c r="U941" s="17"/>
      <c r="V941" s="17"/>
      <c r="W941" s="17"/>
      <c r="AE941" s="17"/>
      <c r="AF941" s="17"/>
      <c r="AG941" s="17"/>
      <c r="AH941" s="17"/>
      <c r="AI941" s="17"/>
      <c r="AJ941" s="17"/>
      <c r="AK941" s="17"/>
    </row>
    <row r="942">
      <c r="C942" s="17"/>
      <c r="D942" s="17"/>
      <c r="E942" s="17"/>
      <c r="F942" s="17"/>
      <c r="G942" s="17"/>
      <c r="H942" s="17"/>
      <c r="I942" s="17"/>
      <c r="Q942" s="17"/>
      <c r="R942" s="17"/>
      <c r="S942" s="17"/>
      <c r="T942" s="17"/>
      <c r="U942" s="17"/>
      <c r="V942" s="17"/>
      <c r="W942" s="17"/>
      <c r="AE942" s="17"/>
      <c r="AF942" s="17"/>
      <c r="AG942" s="17"/>
      <c r="AH942" s="17"/>
      <c r="AI942" s="17"/>
      <c r="AJ942" s="17"/>
      <c r="AK942" s="17"/>
    </row>
    <row r="943">
      <c r="C943" s="17"/>
      <c r="D943" s="17"/>
      <c r="E943" s="17"/>
      <c r="F943" s="17"/>
      <c r="G943" s="17"/>
      <c r="H943" s="17"/>
      <c r="I943" s="17"/>
      <c r="Q943" s="17"/>
      <c r="R943" s="17"/>
      <c r="S943" s="17"/>
      <c r="T943" s="17"/>
      <c r="U943" s="17"/>
      <c r="V943" s="17"/>
      <c r="W943" s="17"/>
      <c r="AE943" s="17"/>
      <c r="AF943" s="17"/>
      <c r="AG943" s="17"/>
      <c r="AH943" s="17"/>
      <c r="AI943" s="17"/>
      <c r="AJ943" s="17"/>
      <c r="AK943" s="17"/>
    </row>
    <row r="944">
      <c r="C944" s="17"/>
      <c r="D944" s="17"/>
      <c r="E944" s="17"/>
      <c r="F944" s="17"/>
      <c r="G944" s="17"/>
      <c r="H944" s="17"/>
      <c r="I944" s="17"/>
      <c r="Q944" s="17"/>
      <c r="R944" s="17"/>
      <c r="S944" s="17"/>
      <c r="T944" s="17"/>
      <c r="U944" s="17"/>
      <c r="V944" s="17"/>
      <c r="W944" s="17"/>
      <c r="AE944" s="17"/>
      <c r="AF944" s="17"/>
      <c r="AG944" s="17"/>
      <c r="AH944" s="17"/>
      <c r="AI944" s="17"/>
      <c r="AJ944" s="17"/>
      <c r="AK944" s="17"/>
    </row>
    <row r="945">
      <c r="C945" s="17"/>
      <c r="D945" s="17"/>
      <c r="E945" s="17"/>
      <c r="F945" s="17"/>
      <c r="G945" s="17"/>
      <c r="H945" s="17"/>
      <c r="I945" s="17"/>
      <c r="Q945" s="17"/>
      <c r="R945" s="17"/>
      <c r="S945" s="17"/>
      <c r="T945" s="17"/>
      <c r="U945" s="17"/>
      <c r="V945" s="17"/>
      <c r="W945" s="17"/>
      <c r="AE945" s="17"/>
      <c r="AF945" s="17"/>
      <c r="AG945" s="17"/>
      <c r="AH945" s="17"/>
      <c r="AI945" s="17"/>
      <c r="AJ945" s="17"/>
      <c r="AK945" s="17"/>
    </row>
    <row r="946">
      <c r="C946" s="17"/>
      <c r="D946" s="17"/>
      <c r="E946" s="17"/>
      <c r="F946" s="17"/>
      <c r="G946" s="17"/>
      <c r="H946" s="17"/>
      <c r="I946" s="17"/>
      <c r="Q946" s="17"/>
      <c r="R946" s="17"/>
      <c r="S946" s="17"/>
      <c r="T946" s="17"/>
      <c r="U946" s="17"/>
      <c r="V946" s="17"/>
      <c r="W946" s="17"/>
      <c r="AE946" s="17"/>
      <c r="AF946" s="17"/>
      <c r="AG946" s="17"/>
      <c r="AH946" s="17"/>
      <c r="AI946" s="17"/>
      <c r="AJ946" s="17"/>
      <c r="AK946" s="17"/>
    </row>
    <row r="947">
      <c r="C947" s="17"/>
      <c r="D947" s="17"/>
      <c r="E947" s="17"/>
      <c r="F947" s="17"/>
      <c r="G947" s="17"/>
      <c r="H947" s="17"/>
      <c r="I947" s="17"/>
      <c r="Q947" s="17"/>
      <c r="R947" s="17"/>
      <c r="S947" s="17"/>
      <c r="T947" s="17"/>
      <c r="U947" s="17"/>
      <c r="V947" s="17"/>
      <c r="W947" s="17"/>
      <c r="AE947" s="17"/>
      <c r="AF947" s="17"/>
      <c r="AG947" s="17"/>
      <c r="AH947" s="17"/>
      <c r="AI947" s="17"/>
      <c r="AJ947" s="17"/>
      <c r="AK947" s="17"/>
    </row>
    <row r="948">
      <c r="C948" s="17"/>
      <c r="D948" s="17"/>
      <c r="E948" s="17"/>
      <c r="F948" s="17"/>
      <c r="G948" s="17"/>
      <c r="H948" s="17"/>
      <c r="I948" s="17"/>
      <c r="Q948" s="17"/>
      <c r="R948" s="17"/>
      <c r="S948" s="17"/>
      <c r="T948" s="17"/>
      <c r="U948" s="17"/>
      <c r="V948" s="17"/>
      <c r="W948" s="17"/>
      <c r="AE948" s="17"/>
      <c r="AF948" s="17"/>
      <c r="AG948" s="17"/>
      <c r="AH948" s="17"/>
      <c r="AI948" s="17"/>
      <c r="AJ948" s="17"/>
      <c r="AK948" s="17"/>
    </row>
    <row r="949">
      <c r="C949" s="17"/>
      <c r="D949" s="17"/>
      <c r="E949" s="17"/>
      <c r="F949" s="17"/>
      <c r="G949" s="17"/>
      <c r="H949" s="17"/>
      <c r="I949" s="17"/>
      <c r="Q949" s="17"/>
      <c r="R949" s="17"/>
      <c r="S949" s="17"/>
      <c r="T949" s="17"/>
      <c r="U949" s="17"/>
      <c r="V949" s="17"/>
      <c r="W949" s="17"/>
      <c r="AE949" s="17"/>
      <c r="AF949" s="17"/>
      <c r="AG949" s="17"/>
      <c r="AH949" s="17"/>
      <c r="AI949" s="17"/>
      <c r="AJ949" s="17"/>
      <c r="AK949" s="17"/>
    </row>
    <row r="950">
      <c r="C950" s="17"/>
      <c r="D950" s="17"/>
      <c r="E950" s="17"/>
      <c r="F950" s="17"/>
      <c r="G950" s="17"/>
      <c r="H950" s="17"/>
      <c r="I950" s="17"/>
      <c r="Q950" s="17"/>
      <c r="R950" s="17"/>
      <c r="S950" s="17"/>
      <c r="T950" s="17"/>
      <c r="U950" s="17"/>
      <c r="V950" s="17"/>
      <c r="W950" s="17"/>
      <c r="AE950" s="17"/>
      <c r="AF950" s="17"/>
      <c r="AG950" s="17"/>
      <c r="AH950" s="17"/>
      <c r="AI950" s="17"/>
      <c r="AJ950" s="17"/>
      <c r="AK950" s="17"/>
    </row>
    <row r="951">
      <c r="C951" s="17"/>
      <c r="D951" s="17"/>
      <c r="E951" s="17"/>
      <c r="F951" s="17"/>
      <c r="G951" s="17"/>
      <c r="H951" s="17"/>
      <c r="I951" s="17"/>
      <c r="Q951" s="17"/>
      <c r="R951" s="17"/>
      <c r="S951" s="17"/>
      <c r="T951" s="17"/>
      <c r="U951" s="17"/>
      <c r="V951" s="17"/>
      <c r="W951" s="17"/>
      <c r="AE951" s="17"/>
      <c r="AF951" s="17"/>
      <c r="AG951" s="17"/>
      <c r="AH951" s="17"/>
      <c r="AI951" s="17"/>
      <c r="AJ951" s="17"/>
      <c r="AK951" s="17"/>
    </row>
    <row r="952">
      <c r="C952" s="17"/>
      <c r="D952" s="17"/>
      <c r="E952" s="17"/>
      <c r="F952" s="17"/>
      <c r="G952" s="17"/>
      <c r="H952" s="17"/>
      <c r="I952" s="17"/>
      <c r="Q952" s="17"/>
      <c r="R952" s="17"/>
      <c r="S952" s="17"/>
      <c r="T952" s="17"/>
      <c r="U952" s="17"/>
      <c r="V952" s="17"/>
      <c r="W952" s="17"/>
      <c r="AE952" s="17"/>
      <c r="AF952" s="17"/>
      <c r="AG952" s="17"/>
      <c r="AH952" s="17"/>
      <c r="AI952" s="17"/>
      <c r="AJ952" s="17"/>
      <c r="AK952" s="17"/>
    </row>
    <row r="953">
      <c r="C953" s="17"/>
      <c r="D953" s="17"/>
      <c r="E953" s="17"/>
      <c r="F953" s="17"/>
      <c r="G953" s="17"/>
      <c r="H953" s="17"/>
      <c r="I953" s="17"/>
      <c r="Q953" s="17"/>
      <c r="R953" s="17"/>
      <c r="S953" s="17"/>
      <c r="T953" s="17"/>
      <c r="U953" s="17"/>
      <c r="V953" s="17"/>
      <c r="W953" s="17"/>
      <c r="AE953" s="17"/>
      <c r="AF953" s="17"/>
      <c r="AG953" s="17"/>
      <c r="AH953" s="17"/>
      <c r="AI953" s="17"/>
      <c r="AJ953" s="17"/>
      <c r="AK953" s="17"/>
    </row>
    <row r="954">
      <c r="C954" s="17"/>
      <c r="D954" s="17"/>
      <c r="E954" s="17"/>
      <c r="F954" s="17"/>
      <c r="G954" s="17"/>
      <c r="H954" s="17"/>
      <c r="I954" s="17"/>
      <c r="Q954" s="17"/>
      <c r="R954" s="17"/>
      <c r="S954" s="17"/>
      <c r="T954" s="17"/>
      <c r="U954" s="17"/>
      <c r="V954" s="17"/>
      <c r="W954" s="17"/>
      <c r="AE954" s="17"/>
      <c r="AF954" s="17"/>
      <c r="AG954" s="17"/>
      <c r="AH954" s="17"/>
      <c r="AI954" s="17"/>
      <c r="AJ954" s="17"/>
      <c r="AK954" s="17"/>
    </row>
    <row r="955">
      <c r="C955" s="17"/>
      <c r="D955" s="17"/>
      <c r="E955" s="17"/>
      <c r="F955" s="17"/>
      <c r="G955" s="17"/>
      <c r="H955" s="17"/>
      <c r="I955" s="17"/>
      <c r="Q955" s="17"/>
      <c r="R955" s="17"/>
      <c r="S955" s="17"/>
      <c r="T955" s="17"/>
      <c r="U955" s="17"/>
      <c r="V955" s="17"/>
      <c r="W955" s="17"/>
      <c r="AE955" s="17"/>
      <c r="AF955" s="17"/>
      <c r="AG955" s="17"/>
      <c r="AH955" s="17"/>
      <c r="AI955" s="17"/>
      <c r="AJ955" s="17"/>
      <c r="AK955" s="17"/>
    </row>
    <row r="956">
      <c r="C956" s="17"/>
      <c r="D956" s="17"/>
      <c r="E956" s="17"/>
      <c r="F956" s="17"/>
      <c r="G956" s="17"/>
      <c r="H956" s="17"/>
      <c r="I956" s="17"/>
      <c r="Q956" s="17"/>
      <c r="R956" s="17"/>
      <c r="S956" s="17"/>
      <c r="T956" s="17"/>
      <c r="U956" s="17"/>
      <c r="V956" s="17"/>
      <c r="W956" s="17"/>
      <c r="AE956" s="17"/>
      <c r="AF956" s="17"/>
      <c r="AG956" s="17"/>
      <c r="AH956" s="17"/>
      <c r="AI956" s="17"/>
      <c r="AJ956" s="17"/>
      <c r="AK956" s="17"/>
    </row>
    <row r="957">
      <c r="C957" s="17"/>
      <c r="D957" s="17"/>
      <c r="E957" s="17"/>
      <c r="F957" s="17"/>
      <c r="G957" s="17"/>
      <c r="H957" s="17"/>
      <c r="I957" s="17"/>
      <c r="Q957" s="17"/>
      <c r="R957" s="17"/>
      <c r="S957" s="17"/>
      <c r="T957" s="17"/>
      <c r="U957" s="17"/>
      <c r="V957" s="17"/>
      <c r="W957" s="17"/>
      <c r="AE957" s="17"/>
      <c r="AF957" s="17"/>
      <c r="AG957" s="17"/>
      <c r="AH957" s="17"/>
      <c r="AI957" s="17"/>
      <c r="AJ957" s="17"/>
      <c r="AK957" s="17"/>
    </row>
    <row r="958">
      <c r="C958" s="17"/>
      <c r="D958" s="17"/>
      <c r="E958" s="17"/>
      <c r="F958" s="17"/>
      <c r="G958" s="17"/>
      <c r="H958" s="17"/>
      <c r="I958" s="17"/>
      <c r="Q958" s="17"/>
      <c r="R958" s="17"/>
      <c r="S958" s="17"/>
      <c r="T958" s="17"/>
      <c r="U958" s="17"/>
      <c r="V958" s="17"/>
      <c r="W958" s="17"/>
      <c r="AE958" s="17"/>
      <c r="AF958" s="17"/>
      <c r="AG958" s="17"/>
      <c r="AH958" s="17"/>
      <c r="AI958" s="17"/>
      <c r="AJ958" s="17"/>
      <c r="AK958" s="17"/>
    </row>
    <row r="959">
      <c r="C959" s="17"/>
      <c r="D959" s="17"/>
      <c r="E959" s="17"/>
      <c r="F959" s="17"/>
      <c r="G959" s="17"/>
      <c r="H959" s="17"/>
      <c r="I959" s="17"/>
      <c r="Q959" s="17"/>
      <c r="R959" s="17"/>
      <c r="S959" s="17"/>
      <c r="T959" s="17"/>
      <c r="U959" s="17"/>
      <c r="V959" s="17"/>
      <c r="W959" s="17"/>
      <c r="AE959" s="17"/>
      <c r="AF959" s="17"/>
      <c r="AG959" s="17"/>
      <c r="AH959" s="17"/>
      <c r="AI959" s="17"/>
      <c r="AJ959" s="17"/>
      <c r="AK959" s="17"/>
    </row>
    <row r="960">
      <c r="C960" s="17"/>
      <c r="D960" s="17"/>
      <c r="E960" s="17"/>
      <c r="F960" s="17"/>
      <c r="G960" s="17"/>
      <c r="H960" s="17"/>
      <c r="I960" s="17"/>
      <c r="Q960" s="17"/>
      <c r="R960" s="17"/>
      <c r="S960" s="17"/>
      <c r="T960" s="17"/>
      <c r="U960" s="17"/>
      <c r="V960" s="17"/>
      <c r="W960" s="17"/>
      <c r="AE960" s="17"/>
      <c r="AF960" s="17"/>
      <c r="AG960" s="17"/>
      <c r="AH960" s="17"/>
      <c r="AI960" s="17"/>
      <c r="AJ960" s="17"/>
      <c r="AK960" s="17"/>
    </row>
    <row r="961">
      <c r="C961" s="17"/>
      <c r="D961" s="17"/>
      <c r="E961" s="17"/>
      <c r="F961" s="17"/>
      <c r="G961" s="17"/>
      <c r="H961" s="17"/>
      <c r="I961" s="17"/>
      <c r="Q961" s="17"/>
      <c r="R961" s="17"/>
      <c r="S961" s="17"/>
      <c r="T961" s="17"/>
      <c r="U961" s="17"/>
      <c r="V961" s="17"/>
      <c r="W961" s="17"/>
      <c r="AE961" s="17"/>
      <c r="AF961" s="17"/>
      <c r="AG961" s="17"/>
      <c r="AH961" s="17"/>
      <c r="AI961" s="17"/>
      <c r="AJ961" s="17"/>
      <c r="AK961" s="17"/>
    </row>
    <row r="962">
      <c r="C962" s="17"/>
      <c r="D962" s="17"/>
      <c r="E962" s="17"/>
      <c r="F962" s="17"/>
      <c r="G962" s="17"/>
      <c r="H962" s="17"/>
      <c r="I962" s="17"/>
      <c r="Q962" s="17"/>
      <c r="R962" s="17"/>
      <c r="S962" s="17"/>
      <c r="T962" s="17"/>
      <c r="U962" s="17"/>
      <c r="V962" s="17"/>
      <c r="W962" s="17"/>
      <c r="AE962" s="17"/>
      <c r="AF962" s="17"/>
      <c r="AG962" s="17"/>
      <c r="AH962" s="17"/>
      <c r="AI962" s="17"/>
      <c r="AJ962" s="17"/>
      <c r="AK962" s="17"/>
    </row>
    <row r="963">
      <c r="C963" s="17"/>
      <c r="D963" s="17"/>
      <c r="E963" s="17"/>
      <c r="F963" s="17"/>
      <c r="G963" s="17"/>
      <c r="H963" s="17"/>
      <c r="I963" s="17"/>
      <c r="Q963" s="17"/>
      <c r="R963" s="17"/>
      <c r="S963" s="17"/>
      <c r="T963" s="17"/>
      <c r="U963" s="17"/>
      <c r="V963" s="17"/>
      <c r="W963" s="17"/>
      <c r="AE963" s="17"/>
      <c r="AF963" s="17"/>
      <c r="AG963" s="17"/>
      <c r="AH963" s="17"/>
      <c r="AI963" s="17"/>
      <c r="AJ963" s="17"/>
      <c r="AK963" s="17"/>
    </row>
    <row r="964">
      <c r="C964" s="17"/>
      <c r="D964" s="17"/>
      <c r="E964" s="17"/>
      <c r="F964" s="17"/>
      <c r="G964" s="17"/>
      <c r="H964" s="17"/>
      <c r="I964" s="17"/>
      <c r="Q964" s="17"/>
      <c r="R964" s="17"/>
      <c r="S964" s="17"/>
      <c r="T964" s="17"/>
      <c r="U964" s="17"/>
      <c r="V964" s="17"/>
      <c r="W964" s="17"/>
      <c r="AE964" s="17"/>
      <c r="AF964" s="17"/>
      <c r="AG964" s="17"/>
      <c r="AH964" s="17"/>
      <c r="AI964" s="17"/>
      <c r="AJ964" s="17"/>
      <c r="AK964" s="17"/>
    </row>
    <row r="965">
      <c r="C965" s="17"/>
      <c r="D965" s="17"/>
      <c r="E965" s="17"/>
      <c r="F965" s="17"/>
      <c r="G965" s="17"/>
      <c r="H965" s="17"/>
      <c r="I965" s="17"/>
      <c r="Q965" s="17"/>
      <c r="R965" s="17"/>
      <c r="S965" s="17"/>
      <c r="T965" s="17"/>
      <c r="U965" s="17"/>
      <c r="V965" s="17"/>
      <c r="W965" s="17"/>
      <c r="AE965" s="17"/>
      <c r="AF965" s="17"/>
      <c r="AG965" s="17"/>
      <c r="AH965" s="17"/>
      <c r="AI965" s="17"/>
      <c r="AJ965" s="17"/>
      <c r="AK965" s="17"/>
    </row>
    <row r="966">
      <c r="C966" s="17"/>
      <c r="D966" s="17"/>
      <c r="E966" s="17"/>
      <c r="F966" s="17"/>
      <c r="G966" s="17"/>
      <c r="H966" s="17"/>
      <c r="I966" s="17"/>
      <c r="Q966" s="17"/>
      <c r="R966" s="17"/>
      <c r="S966" s="17"/>
      <c r="T966" s="17"/>
      <c r="U966" s="17"/>
      <c r="V966" s="17"/>
      <c r="W966" s="17"/>
      <c r="AE966" s="17"/>
      <c r="AF966" s="17"/>
      <c r="AG966" s="17"/>
      <c r="AH966" s="17"/>
      <c r="AI966" s="17"/>
      <c r="AJ966" s="17"/>
      <c r="AK966" s="17"/>
    </row>
    <row r="967">
      <c r="C967" s="17"/>
      <c r="D967" s="17"/>
      <c r="E967" s="17"/>
      <c r="F967" s="17"/>
      <c r="G967" s="17"/>
      <c r="H967" s="17"/>
      <c r="I967" s="17"/>
      <c r="Q967" s="17"/>
      <c r="R967" s="17"/>
      <c r="S967" s="17"/>
      <c r="T967" s="17"/>
      <c r="U967" s="17"/>
      <c r="V967" s="17"/>
      <c r="W967" s="17"/>
      <c r="AE967" s="17"/>
      <c r="AF967" s="17"/>
      <c r="AG967" s="17"/>
      <c r="AH967" s="17"/>
      <c r="AI967" s="17"/>
      <c r="AJ967" s="17"/>
      <c r="AK967" s="17"/>
    </row>
    <row r="968">
      <c r="C968" s="17"/>
      <c r="D968" s="17"/>
      <c r="E968" s="17"/>
      <c r="F968" s="17"/>
      <c r="G968" s="17"/>
      <c r="H968" s="17"/>
      <c r="I968" s="17"/>
      <c r="Q968" s="17"/>
      <c r="R968" s="17"/>
      <c r="S968" s="17"/>
      <c r="T968" s="17"/>
      <c r="U968" s="17"/>
      <c r="V968" s="17"/>
      <c r="W968" s="17"/>
      <c r="AE968" s="17"/>
      <c r="AF968" s="17"/>
      <c r="AG968" s="17"/>
      <c r="AH968" s="17"/>
      <c r="AI968" s="17"/>
      <c r="AJ968" s="17"/>
      <c r="AK968" s="17"/>
    </row>
    <row r="969">
      <c r="C969" s="17"/>
      <c r="D969" s="17"/>
      <c r="E969" s="17"/>
      <c r="F969" s="17"/>
      <c r="G969" s="17"/>
      <c r="H969" s="17"/>
      <c r="I969" s="17"/>
      <c r="Q969" s="17"/>
      <c r="R969" s="17"/>
      <c r="S969" s="17"/>
      <c r="T969" s="17"/>
      <c r="U969" s="17"/>
      <c r="V969" s="17"/>
      <c r="W969" s="17"/>
      <c r="AE969" s="17"/>
      <c r="AF969" s="17"/>
      <c r="AG969" s="17"/>
      <c r="AH969" s="17"/>
      <c r="AI969" s="17"/>
      <c r="AJ969" s="17"/>
      <c r="AK969" s="17"/>
    </row>
    <row r="970">
      <c r="C970" s="17"/>
      <c r="D970" s="17"/>
      <c r="E970" s="17"/>
      <c r="F970" s="17"/>
      <c r="G970" s="17"/>
      <c r="H970" s="17"/>
      <c r="I970" s="17"/>
      <c r="Q970" s="17"/>
      <c r="R970" s="17"/>
      <c r="S970" s="17"/>
      <c r="T970" s="17"/>
      <c r="U970" s="17"/>
      <c r="V970" s="17"/>
      <c r="W970" s="17"/>
      <c r="AE970" s="17"/>
      <c r="AF970" s="17"/>
      <c r="AG970" s="17"/>
      <c r="AH970" s="17"/>
      <c r="AI970" s="17"/>
      <c r="AJ970" s="17"/>
      <c r="AK970" s="17"/>
    </row>
    <row r="971">
      <c r="C971" s="17"/>
      <c r="D971" s="17"/>
      <c r="E971" s="17"/>
      <c r="F971" s="17"/>
      <c r="G971" s="17"/>
      <c r="H971" s="17"/>
      <c r="I971" s="17"/>
      <c r="Q971" s="17"/>
      <c r="R971" s="17"/>
      <c r="S971" s="17"/>
      <c r="T971" s="17"/>
      <c r="U971" s="17"/>
      <c r="V971" s="17"/>
      <c r="W971" s="17"/>
      <c r="AE971" s="17"/>
      <c r="AF971" s="17"/>
      <c r="AG971" s="17"/>
      <c r="AH971" s="17"/>
      <c r="AI971" s="17"/>
      <c r="AJ971" s="17"/>
      <c r="AK971" s="17"/>
    </row>
    <row r="972">
      <c r="C972" s="17"/>
      <c r="D972" s="17"/>
      <c r="E972" s="17"/>
      <c r="F972" s="17"/>
      <c r="G972" s="17"/>
      <c r="H972" s="17"/>
      <c r="I972" s="17"/>
      <c r="Q972" s="17"/>
      <c r="R972" s="17"/>
      <c r="S972" s="17"/>
      <c r="T972" s="17"/>
      <c r="U972" s="17"/>
      <c r="V972" s="17"/>
      <c r="W972" s="17"/>
      <c r="AE972" s="17"/>
      <c r="AF972" s="17"/>
      <c r="AG972" s="17"/>
      <c r="AH972" s="17"/>
      <c r="AI972" s="17"/>
      <c r="AJ972" s="17"/>
      <c r="AK972" s="17"/>
    </row>
    <row r="973">
      <c r="C973" s="17"/>
      <c r="D973" s="17"/>
      <c r="E973" s="17"/>
      <c r="F973" s="17"/>
      <c r="G973" s="17"/>
      <c r="H973" s="17"/>
      <c r="I973" s="17"/>
      <c r="Q973" s="17"/>
      <c r="R973" s="17"/>
      <c r="S973" s="17"/>
      <c r="T973" s="17"/>
      <c r="U973" s="17"/>
      <c r="V973" s="17"/>
      <c r="W973" s="17"/>
      <c r="AE973" s="17"/>
      <c r="AF973" s="17"/>
      <c r="AG973" s="17"/>
      <c r="AH973" s="17"/>
      <c r="AI973" s="17"/>
      <c r="AJ973" s="17"/>
      <c r="AK973" s="17"/>
    </row>
    <row r="974">
      <c r="C974" s="17"/>
      <c r="D974" s="17"/>
      <c r="E974" s="17"/>
      <c r="F974" s="17"/>
      <c r="G974" s="17"/>
      <c r="H974" s="17"/>
      <c r="I974" s="17"/>
      <c r="Q974" s="17"/>
      <c r="R974" s="17"/>
      <c r="S974" s="17"/>
      <c r="T974" s="17"/>
      <c r="U974" s="17"/>
      <c r="V974" s="17"/>
      <c r="W974" s="17"/>
      <c r="AE974" s="17"/>
      <c r="AF974" s="17"/>
      <c r="AG974" s="17"/>
      <c r="AH974" s="17"/>
      <c r="AI974" s="17"/>
      <c r="AJ974" s="17"/>
      <c r="AK974" s="17"/>
    </row>
    <row r="975">
      <c r="C975" s="17"/>
      <c r="D975" s="17"/>
      <c r="E975" s="17"/>
      <c r="F975" s="17"/>
      <c r="G975" s="17"/>
      <c r="H975" s="17"/>
      <c r="I975" s="17"/>
      <c r="Q975" s="17"/>
      <c r="R975" s="17"/>
      <c r="S975" s="17"/>
      <c r="T975" s="17"/>
      <c r="U975" s="17"/>
      <c r="V975" s="17"/>
      <c r="W975" s="17"/>
      <c r="AE975" s="17"/>
      <c r="AF975" s="17"/>
      <c r="AG975" s="17"/>
      <c r="AH975" s="17"/>
      <c r="AI975" s="17"/>
      <c r="AJ975" s="17"/>
      <c r="AK975" s="17"/>
    </row>
    <row r="976">
      <c r="C976" s="17"/>
      <c r="D976" s="17"/>
      <c r="E976" s="17"/>
      <c r="F976" s="17"/>
      <c r="G976" s="17"/>
      <c r="H976" s="17"/>
      <c r="I976" s="17"/>
      <c r="Q976" s="17"/>
      <c r="R976" s="17"/>
      <c r="S976" s="17"/>
      <c r="T976" s="17"/>
      <c r="U976" s="17"/>
      <c r="V976" s="17"/>
      <c r="W976" s="17"/>
      <c r="AE976" s="17"/>
      <c r="AF976" s="17"/>
      <c r="AG976" s="17"/>
      <c r="AH976" s="17"/>
      <c r="AI976" s="17"/>
      <c r="AJ976" s="17"/>
      <c r="AK976" s="17"/>
    </row>
    <row r="977">
      <c r="C977" s="17"/>
      <c r="D977" s="17"/>
      <c r="E977" s="17"/>
      <c r="F977" s="17"/>
      <c r="G977" s="17"/>
      <c r="H977" s="17"/>
      <c r="I977" s="17"/>
      <c r="Q977" s="17"/>
      <c r="R977" s="17"/>
      <c r="S977" s="17"/>
      <c r="T977" s="17"/>
      <c r="U977" s="17"/>
      <c r="V977" s="17"/>
      <c r="W977" s="17"/>
      <c r="AE977" s="17"/>
      <c r="AF977" s="17"/>
      <c r="AG977" s="17"/>
      <c r="AH977" s="17"/>
      <c r="AI977" s="17"/>
      <c r="AJ977" s="17"/>
      <c r="AK977" s="17"/>
    </row>
    <row r="978">
      <c r="C978" s="17"/>
      <c r="D978" s="17"/>
      <c r="E978" s="17"/>
      <c r="F978" s="17"/>
      <c r="G978" s="17"/>
      <c r="H978" s="17"/>
      <c r="I978" s="17"/>
      <c r="Q978" s="17"/>
      <c r="R978" s="17"/>
      <c r="S978" s="17"/>
      <c r="T978" s="17"/>
      <c r="U978" s="17"/>
      <c r="V978" s="17"/>
      <c r="W978" s="17"/>
      <c r="AE978" s="17"/>
      <c r="AF978" s="17"/>
      <c r="AG978" s="17"/>
      <c r="AH978" s="17"/>
      <c r="AI978" s="17"/>
      <c r="AJ978" s="17"/>
      <c r="AK978" s="17"/>
    </row>
    <row r="979">
      <c r="C979" s="17"/>
      <c r="D979" s="17"/>
      <c r="E979" s="17"/>
      <c r="F979" s="17"/>
      <c r="G979" s="17"/>
      <c r="H979" s="17"/>
      <c r="I979" s="17"/>
      <c r="Q979" s="17"/>
      <c r="R979" s="17"/>
      <c r="S979" s="17"/>
      <c r="T979" s="17"/>
      <c r="U979" s="17"/>
      <c r="V979" s="17"/>
      <c r="W979" s="17"/>
      <c r="AE979" s="17"/>
      <c r="AF979" s="17"/>
      <c r="AG979" s="17"/>
      <c r="AH979" s="17"/>
      <c r="AI979" s="17"/>
      <c r="AJ979" s="17"/>
      <c r="AK979" s="17"/>
    </row>
    <row r="980">
      <c r="C980" s="17"/>
      <c r="D980" s="17"/>
      <c r="E980" s="17"/>
      <c r="F980" s="17"/>
      <c r="G980" s="17"/>
      <c r="H980" s="17"/>
      <c r="I980" s="17"/>
      <c r="Q980" s="17"/>
      <c r="R980" s="17"/>
      <c r="S980" s="17"/>
      <c r="T980" s="17"/>
      <c r="U980" s="17"/>
      <c r="V980" s="17"/>
      <c r="W980" s="17"/>
      <c r="AE980" s="17"/>
      <c r="AF980" s="17"/>
      <c r="AG980" s="17"/>
      <c r="AH980" s="17"/>
      <c r="AI980" s="17"/>
      <c r="AJ980" s="17"/>
      <c r="AK980" s="17"/>
    </row>
    <row r="981">
      <c r="C981" s="17"/>
      <c r="D981" s="17"/>
      <c r="E981" s="17"/>
      <c r="F981" s="17"/>
      <c r="G981" s="17"/>
      <c r="H981" s="17"/>
      <c r="I981" s="17"/>
      <c r="Q981" s="17"/>
      <c r="R981" s="17"/>
      <c r="S981" s="17"/>
      <c r="T981" s="17"/>
      <c r="U981" s="17"/>
      <c r="V981" s="17"/>
      <c r="W981" s="17"/>
      <c r="AE981" s="17"/>
      <c r="AF981" s="17"/>
      <c r="AG981" s="17"/>
      <c r="AH981" s="17"/>
      <c r="AI981" s="17"/>
      <c r="AJ981" s="17"/>
      <c r="AK981" s="17"/>
    </row>
    <row r="982">
      <c r="C982" s="17"/>
      <c r="D982" s="17"/>
      <c r="E982" s="17"/>
      <c r="F982" s="17"/>
      <c r="G982" s="17"/>
      <c r="H982" s="17"/>
      <c r="I982" s="17"/>
      <c r="Q982" s="17"/>
      <c r="R982" s="17"/>
      <c r="S982" s="17"/>
      <c r="T982" s="17"/>
      <c r="U982" s="17"/>
      <c r="V982" s="17"/>
      <c r="W982" s="17"/>
      <c r="AE982" s="17"/>
      <c r="AF982" s="17"/>
      <c r="AG982" s="17"/>
      <c r="AH982" s="17"/>
      <c r="AI982" s="17"/>
      <c r="AJ982" s="17"/>
      <c r="AK982" s="17"/>
    </row>
    <row r="983">
      <c r="C983" s="17"/>
      <c r="D983" s="17"/>
      <c r="E983" s="17"/>
      <c r="F983" s="17"/>
      <c r="G983" s="17"/>
      <c r="H983" s="17"/>
      <c r="I983" s="17"/>
      <c r="Q983" s="17"/>
      <c r="R983" s="17"/>
      <c r="S983" s="17"/>
      <c r="T983" s="17"/>
      <c r="U983" s="17"/>
      <c r="V983" s="17"/>
      <c r="W983" s="17"/>
      <c r="AE983" s="17"/>
      <c r="AF983" s="17"/>
      <c r="AG983" s="17"/>
      <c r="AH983" s="17"/>
      <c r="AI983" s="17"/>
      <c r="AJ983" s="17"/>
      <c r="AK983" s="17"/>
    </row>
    <row r="984">
      <c r="C984" s="17"/>
      <c r="D984" s="17"/>
      <c r="E984" s="17"/>
      <c r="F984" s="17"/>
      <c r="G984" s="17"/>
      <c r="H984" s="17"/>
      <c r="I984" s="17"/>
      <c r="Q984" s="17"/>
      <c r="R984" s="17"/>
      <c r="S984" s="17"/>
      <c r="T984" s="17"/>
      <c r="U984" s="17"/>
      <c r="V984" s="17"/>
      <c r="W984" s="17"/>
      <c r="AE984" s="17"/>
      <c r="AF984" s="17"/>
      <c r="AG984" s="17"/>
      <c r="AH984" s="17"/>
      <c r="AI984" s="17"/>
      <c r="AJ984" s="17"/>
      <c r="AK984" s="17"/>
    </row>
    <row r="985">
      <c r="C985" s="17"/>
      <c r="D985" s="17"/>
      <c r="E985" s="17"/>
      <c r="F985" s="17"/>
      <c r="G985" s="17"/>
      <c r="H985" s="17"/>
      <c r="I985" s="17"/>
      <c r="Q985" s="17"/>
      <c r="R985" s="17"/>
      <c r="S985" s="17"/>
      <c r="T985" s="17"/>
      <c r="U985" s="17"/>
      <c r="V985" s="17"/>
      <c r="W985" s="17"/>
      <c r="AE985" s="17"/>
      <c r="AF985" s="17"/>
      <c r="AG985" s="17"/>
      <c r="AH985" s="17"/>
      <c r="AI985" s="17"/>
      <c r="AJ985" s="17"/>
      <c r="AK985" s="17"/>
    </row>
    <row r="986">
      <c r="C986" s="17"/>
      <c r="D986" s="17"/>
      <c r="E986" s="17"/>
      <c r="F986" s="17"/>
      <c r="G986" s="17"/>
      <c r="H986" s="17"/>
      <c r="I986" s="17"/>
      <c r="Q986" s="17"/>
      <c r="R986" s="17"/>
      <c r="S986" s="17"/>
      <c r="T986" s="17"/>
      <c r="U986" s="17"/>
      <c r="V986" s="17"/>
      <c r="W986" s="17"/>
      <c r="AE986" s="17"/>
      <c r="AF986" s="17"/>
      <c r="AG986" s="17"/>
      <c r="AH986" s="17"/>
      <c r="AI986" s="17"/>
      <c r="AJ986" s="17"/>
      <c r="AK986" s="17"/>
    </row>
    <row r="987">
      <c r="C987" s="17"/>
      <c r="D987" s="17"/>
      <c r="E987" s="17"/>
      <c r="F987" s="17"/>
      <c r="G987" s="17"/>
      <c r="H987" s="17"/>
      <c r="I987" s="17"/>
      <c r="Q987" s="17"/>
      <c r="R987" s="17"/>
      <c r="S987" s="17"/>
      <c r="T987" s="17"/>
      <c r="U987" s="17"/>
      <c r="V987" s="17"/>
      <c r="W987" s="17"/>
      <c r="AE987" s="17"/>
      <c r="AF987" s="17"/>
      <c r="AG987" s="17"/>
      <c r="AH987" s="17"/>
      <c r="AI987" s="17"/>
      <c r="AJ987" s="17"/>
      <c r="AK987" s="17"/>
    </row>
    <row r="988">
      <c r="C988" s="17"/>
      <c r="D988" s="17"/>
      <c r="E988" s="17"/>
      <c r="F988" s="17"/>
      <c r="G988" s="17"/>
      <c r="H988" s="17"/>
      <c r="I988" s="17"/>
      <c r="Q988" s="17"/>
      <c r="R988" s="17"/>
      <c r="S988" s="17"/>
      <c r="T988" s="17"/>
      <c r="U988" s="17"/>
      <c r="V988" s="17"/>
      <c r="W988" s="17"/>
      <c r="AE988" s="17"/>
      <c r="AF988" s="17"/>
      <c r="AG988" s="17"/>
      <c r="AH988" s="17"/>
      <c r="AI988" s="17"/>
      <c r="AJ988" s="17"/>
      <c r="AK988" s="17"/>
    </row>
    <row r="989">
      <c r="C989" s="17"/>
      <c r="D989" s="17"/>
      <c r="E989" s="17"/>
      <c r="F989" s="17"/>
      <c r="G989" s="17"/>
      <c r="H989" s="17"/>
      <c r="I989" s="17"/>
      <c r="Q989" s="17"/>
      <c r="R989" s="17"/>
      <c r="S989" s="17"/>
      <c r="T989" s="17"/>
      <c r="U989" s="17"/>
      <c r="V989" s="17"/>
      <c r="W989" s="17"/>
      <c r="AE989" s="17"/>
      <c r="AF989" s="17"/>
      <c r="AG989" s="17"/>
      <c r="AH989" s="17"/>
      <c r="AI989" s="17"/>
      <c r="AJ989" s="17"/>
      <c r="AK989" s="17"/>
    </row>
    <row r="990">
      <c r="C990" s="17"/>
      <c r="D990" s="17"/>
      <c r="E990" s="17"/>
      <c r="F990" s="17"/>
      <c r="G990" s="17"/>
      <c r="H990" s="17"/>
      <c r="I990" s="17"/>
      <c r="Q990" s="17"/>
      <c r="R990" s="17"/>
      <c r="S990" s="17"/>
      <c r="T990" s="17"/>
      <c r="U990" s="17"/>
      <c r="V990" s="17"/>
      <c r="W990" s="17"/>
      <c r="AE990" s="17"/>
      <c r="AF990" s="17"/>
      <c r="AG990" s="17"/>
      <c r="AH990" s="17"/>
      <c r="AI990" s="17"/>
      <c r="AJ990" s="17"/>
      <c r="AK990" s="17"/>
    </row>
    <row r="991">
      <c r="C991" s="17"/>
      <c r="D991" s="17"/>
      <c r="E991" s="17"/>
      <c r="F991" s="17"/>
      <c r="G991" s="17"/>
      <c r="H991" s="17"/>
      <c r="I991" s="17"/>
      <c r="Q991" s="17"/>
      <c r="R991" s="17"/>
      <c r="S991" s="17"/>
      <c r="T991" s="17"/>
      <c r="U991" s="17"/>
      <c r="V991" s="17"/>
      <c r="W991" s="17"/>
      <c r="AE991" s="17"/>
      <c r="AF991" s="17"/>
      <c r="AG991" s="17"/>
      <c r="AH991" s="17"/>
      <c r="AI991" s="17"/>
      <c r="AJ991" s="17"/>
      <c r="AK991" s="17"/>
    </row>
    <row r="992">
      <c r="C992" s="17"/>
      <c r="D992" s="17"/>
      <c r="E992" s="17"/>
      <c r="F992" s="17"/>
      <c r="G992" s="17"/>
      <c r="H992" s="17"/>
      <c r="I992" s="17"/>
      <c r="Q992" s="17"/>
      <c r="R992" s="17"/>
      <c r="S992" s="17"/>
      <c r="T992" s="17"/>
      <c r="U992" s="17"/>
      <c r="V992" s="17"/>
      <c r="W992" s="17"/>
      <c r="AE992" s="17"/>
      <c r="AF992" s="17"/>
      <c r="AG992" s="17"/>
      <c r="AH992" s="17"/>
      <c r="AI992" s="17"/>
      <c r="AJ992" s="17"/>
      <c r="AK992" s="17"/>
    </row>
    <row r="993">
      <c r="C993" s="17"/>
      <c r="D993" s="17"/>
      <c r="E993" s="17"/>
      <c r="F993" s="17"/>
      <c r="G993" s="17"/>
      <c r="H993" s="17"/>
      <c r="I993" s="17"/>
      <c r="Q993" s="17"/>
      <c r="R993" s="17"/>
      <c r="S993" s="17"/>
      <c r="T993" s="17"/>
      <c r="U993" s="17"/>
      <c r="V993" s="17"/>
      <c r="W993" s="17"/>
      <c r="AE993" s="17"/>
      <c r="AF993" s="17"/>
      <c r="AG993" s="17"/>
      <c r="AH993" s="17"/>
      <c r="AI993" s="17"/>
      <c r="AJ993" s="17"/>
      <c r="AK993" s="17"/>
    </row>
    <row r="994">
      <c r="C994" s="17"/>
      <c r="D994" s="17"/>
      <c r="E994" s="17"/>
      <c r="F994" s="17"/>
      <c r="G994" s="17"/>
      <c r="H994" s="17"/>
      <c r="I994" s="17"/>
      <c r="Q994" s="17"/>
      <c r="R994" s="17"/>
      <c r="S994" s="17"/>
      <c r="T994" s="17"/>
      <c r="U994" s="17"/>
      <c r="V994" s="17"/>
      <c r="W994" s="17"/>
      <c r="AE994" s="17"/>
      <c r="AF994" s="17"/>
      <c r="AG994" s="17"/>
      <c r="AH994" s="17"/>
      <c r="AI994" s="17"/>
      <c r="AJ994" s="17"/>
      <c r="AK994" s="17"/>
    </row>
    <row r="995">
      <c r="C995" s="17"/>
      <c r="D995" s="17"/>
      <c r="E995" s="17"/>
      <c r="F995" s="17"/>
      <c r="G995" s="17"/>
      <c r="H995" s="17"/>
      <c r="I995" s="17"/>
      <c r="Q995" s="17"/>
      <c r="R995" s="17"/>
      <c r="S995" s="17"/>
      <c r="T995" s="17"/>
      <c r="U995" s="17"/>
      <c r="V995" s="17"/>
      <c r="W995" s="17"/>
      <c r="AE995" s="17"/>
      <c r="AF995" s="17"/>
      <c r="AG995" s="17"/>
      <c r="AH995" s="17"/>
      <c r="AI995" s="17"/>
      <c r="AJ995" s="17"/>
      <c r="AK995" s="17"/>
    </row>
    <row r="996">
      <c r="C996" s="17"/>
      <c r="D996" s="17"/>
      <c r="E996" s="17"/>
      <c r="F996" s="17"/>
      <c r="G996" s="17"/>
      <c r="H996" s="17"/>
      <c r="I996" s="17"/>
      <c r="Q996" s="17"/>
      <c r="R996" s="17"/>
      <c r="S996" s="17"/>
      <c r="T996" s="17"/>
      <c r="U996" s="17"/>
      <c r="V996" s="17"/>
      <c r="W996" s="17"/>
      <c r="AE996" s="17"/>
      <c r="AF996" s="17"/>
      <c r="AG996" s="17"/>
      <c r="AH996" s="17"/>
      <c r="AI996" s="17"/>
      <c r="AJ996" s="17"/>
      <c r="AK996" s="17"/>
    </row>
    <row r="997">
      <c r="C997" s="17"/>
      <c r="D997" s="17"/>
      <c r="E997" s="17"/>
      <c r="F997" s="17"/>
      <c r="G997" s="17"/>
      <c r="H997" s="17"/>
      <c r="I997" s="17"/>
      <c r="Q997" s="17"/>
      <c r="R997" s="17"/>
      <c r="S997" s="17"/>
      <c r="T997" s="17"/>
      <c r="U997" s="17"/>
      <c r="V997" s="17"/>
      <c r="W997" s="17"/>
      <c r="AE997" s="17"/>
      <c r="AF997" s="17"/>
      <c r="AG997" s="17"/>
      <c r="AH997" s="17"/>
      <c r="AI997" s="17"/>
      <c r="AJ997" s="17"/>
      <c r="AK997" s="17"/>
    </row>
    <row r="998">
      <c r="C998" s="17"/>
      <c r="D998" s="17"/>
      <c r="E998" s="17"/>
      <c r="F998" s="17"/>
      <c r="G998" s="17"/>
      <c r="H998" s="17"/>
      <c r="I998" s="17"/>
      <c r="Q998" s="17"/>
      <c r="R998" s="17"/>
      <c r="S998" s="17"/>
      <c r="T998" s="17"/>
      <c r="U998" s="17"/>
      <c r="V998" s="17"/>
      <c r="W998" s="17"/>
      <c r="AE998" s="17"/>
      <c r="AF998" s="17"/>
      <c r="AG998" s="17"/>
      <c r="AH998" s="17"/>
      <c r="AI998" s="17"/>
      <c r="AJ998" s="17"/>
      <c r="AK998" s="17"/>
    </row>
    <row r="999">
      <c r="C999" s="17"/>
      <c r="D999" s="17"/>
      <c r="E999" s="17"/>
      <c r="F999" s="17"/>
      <c r="G999" s="17"/>
      <c r="H999" s="17"/>
      <c r="I999" s="17"/>
      <c r="Q999" s="17"/>
      <c r="R999" s="17"/>
      <c r="S999" s="17"/>
      <c r="T999" s="17"/>
      <c r="U999" s="17"/>
      <c r="V999" s="17"/>
      <c r="W999" s="17"/>
      <c r="AE999" s="17"/>
      <c r="AF999" s="17"/>
      <c r="AG999" s="17"/>
      <c r="AH999" s="17"/>
      <c r="AI999" s="17"/>
      <c r="AJ999" s="17"/>
      <c r="AK999" s="17"/>
    </row>
    <row r="1000">
      <c r="C1000" s="17"/>
      <c r="D1000" s="17"/>
      <c r="E1000" s="17"/>
      <c r="F1000" s="17"/>
      <c r="G1000" s="17"/>
      <c r="H1000" s="17"/>
      <c r="I1000" s="17"/>
      <c r="Q1000" s="17"/>
      <c r="R1000" s="17"/>
      <c r="S1000" s="17"/>
      <c r="T1000" s="17"/>
      <c r="U1000" s="17"/>
      <c r="V1000" s="17"/>
      <c r="W1000" s="17"/>
      <c r="AE1000" s="17"/>
      <c r="AF1000" s="17"/>
      <c r="AG1000" s="17"/>
      <c r="AH1000" s="17"/>
      <c r="AI1000" s="17"/>
      <c r="AJ1000" s="17"/>
      <c r="AK1000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4" t="s">
        <v>23</v>
      </c>
    </row>
    <row r="2">
      <c r="A2" s="6" t="s">
        <v>31</v>
      </c>
      <c r="B2" s="7" t="str">
        <f>vlookup($A2,Users!$B$1:$H1000,3,false)</f>
        <v>Anurag</v>
      </c>
      <c r="C2" s="7" t="str">
        <f>vlookup($A2,Users!$B$1:$H1000,6,false)</f>
        <v>Centennial</v>
      </c>
      <c r="D2" s="7">
        <f>vlookup($C2,Teams!$B:$D,3,false)</f>
        <v>5</v>
      </c>
      <c r="E2" s="7">
        <f t="shared" ref="E2:E207" si="1">D2*4</f>
        <v>20</v>
      </c>
      <c r="F2" s="7">
        <f>countifs(PrelimRaw!$D$1:$D1000,$A2,PrelimRaw!$C$1:$C1000,4,PrelimRaw!$J$1:$J1000,"X")+countifs(PrelimRaw!$D$1:$D1000,$A2,PrelimRaw!$C$1:$C1000,14,PrelimRaw!$J$1:$J1000,"X")</f>
        <v>10</v>
      </c>
      <c r="G2" s="7">
        <f>countifs(PrelimRaw!$D$1:$D1000,$A2,PrelimRaw!$C$1:$C1000,0,PrelimRaw!$J$1:$J1000,"X")</f>
        <v>1</v>
      </c>
      <c r="H2" s="7">
        <f>countifs(PrelimRaw!$D$1:$D1000,$A2,PrelimRaw!$C$1:$C1000,-4,PrelimRaw!$J$1:$J1000,"X")</f>
        <v>0</v>
      </c>
      <c r="I2" s="7">
        <f t="shared" ref="I2:I207" si="2">F2+G2+H2</f>
        <v>11</v>
      </c>
      <c r="J2" s="8">
        <f t="shared" ref="J2:J207" si="3">I2/E2</f>
        <v>0.55</v>
      </c>
      <c r="K2" s="8">
        <f t="shared" ref="K2:K207" si="4">iferror(F2/I2,0)</f>
        <v>0.9090909091</v>
      </c>
      <c r="L2" s="7">
        <f t="shared" ref="L2:L207" si="5">4*F2-4*H2</f>
        <v>40</v>
      </c>
      <c r="M2" s="11">
        <f t="shared" ref="M2:M207" si="6">L2/D2</f>
        <v>8</v>
      </c>
    </row>
    <row r="3">
      <c r="A3" s="6" t="s">
        <v>30</v>
      </c>
      <c r="B3" s="7" t="str">
        <f>vlookup($A3,Users!$B$1:$H1000,3,false)</f>
        <v>Joshua</v>
      </c>
      <c r="C3" s="7" t="str">
        <f>vlookup($A3,Users!$B$1:$H1000,6,false)</f>
        <v>Brookfield</v>
      </c>
      <c r="D3" s="7">
        <f>vlookup($C3,Teams!$B:$D,3,false)</f>
        <v>5</v>
      </c>
      <c r="E3" s="7">
        <f t="shared" si="1"/>
        <v>20</v>
      </c>
      <c r="F3" s="7">
        <f>countifs(PrelimRaw!$D$1:$D1000,$A3,PrelimRaw!$C$1:$C1000,4,PrelimRaw!$J$1:$J1000,"X")+countifs(PrelimRaw!$D$1:$D1000,$A3,PrelimRaw!$C$1:$C1000,14,PrelimRaw!$J$1:$J1000,"X")</f>
        <v>9</v>
      </c>
      <c r="G3" s="7">
        <f>countifs(PrelimRaw!$D$1:$D1000,$A3,PrelimRaw!$C$1:$C1000,0,PrelimRaw!$J$1:$J1000,"X")</f>
        <v>1</v>
      </c>
      <c r="H3" s="7">
        <f>countifs(PrelimRaw!$D$1:$D1000,$A3,PrelimRaw!$C$1:$C1000,-4,PrelimRaw!$J$1:$J1000,"X")</f>
        <v>0</v>
      </c>
      <c r="I3" s="7">
        <f t="shared" si="2"/>
        <v>10</v>
      </c>
      <c r="J3" s="8">
        <f t="shared" si="3"/>
        <v>0.5</v>
      </c>
      <c r="K3" s="8">
        <f t="shared" si="4"/>
        <v>0.9</v>
      </c>
      <c r="L3" s="7">
        <f t="shared" si="5"/>
        <v>36</v>
      </c>
      <c r="M3" s="11">
        <f t="shared" si="6"/>
        <v>7.2</v>
      </c>
    </row>
    <row r="4">
      <c r="A4" s="6" t="s">
        <v>125</v>
      </c>
      <c r="B4" s="7" t="str">
        <f>vlookup($A4,Users!$B$1:$H1000,3,false)</f>
        <v>Mason</v>
      </c>
      <c r="C4" s="7" t="str">
        <f>vlookup($A4,Users!$B$1:$H1000,6,false)</f>
        <v>Westminster</v>
      </c>
      <c r="D4" s="7">
        <f>vlookup($C4,Teams!$B:$D,3,false)</f>
        <v>5</v>
      </c>
      <c r="E4" s="7">
        <f t="shared" si="1"/>
        <v>20</v>
      </c>
      <c r="F4" s="7">
        <f>countifs(PrelimRaw!$D$1:$D1000,$A4,PrelimRaw!$C$1:$C1000,4,PrelimRaw!$J$1:$J1000,"X")+countifs(PrelimRaw!$D$1:$D1000,$A4,PrelimRaw!$C$1:$C1000,14,PrelimRaw!$J$1:$J1000,"X")</f>
        <v>8</v>
      </c>
      <c r="G4" s="7">
        <f>countifs(PrelimRaw!$D$1:$D1000,$A4,PrelimRaw!$C$1:$C1000,0,PrelimRaw!$J$1:$J1000,"X")</f>
        <v>1</v>
      </c>
      <c r="H4" s="7">
        <f>countifs(PrelimRaw!$D$1:$D1000,$A4,PrelimRaw!$C$1:$C1000,-4,PrelimRaw!$J$1:$J1000,"X")</f>
        <v>0</v>
      </c>
      <c r="I4" s="7">
        <f t="shared" si="2"/>
        <v>9</v>
      </c>
      <c r="J4" s="8">
        <f t="shared" si="3"/>
        <v>0.45</v>
      </c>
      <c r="K4" s="8">
        <f t="shared" si="4"/>
        <v>0.8888888889</v>
      </c>
      <c r="L4" s="7">
        <f t="shared" si="5"/>
        <v>32</v>
      </c>
      <c r="M4" s="11">
        <f t="shared" si="6"/>
        <v>6.4</v>
      </c>
    </row>
    <row r="5">
      <c r="A5" s="6" t="s">
        <v>106</v>
      </c>
      <c r="B5" s="7" t="str">
        <f>vlookup($A5,Users!$B$1:$H1000,3,false)</f>
        <v>Aditya</v>
      </c>
      <c r="C5" s="7" t="str">
        <f>vlookup($A5,Users!$B$1:$H1000,6,false)</f>
        <v>Mira Loma</v>
      </c>
      <c r="D5" s="7">
        <f>vlookup($C5,Teams!$B:$D,3,false)</f>
        <v>5</v>
      </c>
      <c r="E5" s="7">
        <f t="shared" si="1"/>
        <v>20</v>
      </c>
      <c r="F5" s="7">
        <f>countifs(PrelimRaw!$D$1:$D1000,$A5,PrelimRaw!$C$1:$C1000,4,PrelimRaw!$J$1:$J1000,"X")+countifs(PrelimRaw!$D$1:$D1000,$A5,PrelimRaw!$C$1:$C1000,14,PrelimRaw!$J$1:$J1000,"X")</f>
        <v>8</v>
      </c>
      <c r="G5" s="7">
        <f>countifs(PrelimRaw!$D$1:$D1000,$A5,PrelimRaw!$C$1:$C1000,0,PrelimRaw!$J$1:$J1000,"X")</f>
        <v>2</v>
      </c>
      <c r="H5" s="7">
        <f>countifs(PrelimRaw!$D$1:$D1000,$A5,PrelimRaw!$C$1:$C1000,-4,PrelimRaw!$J$1:$J1000,"X")</f>
        <v>0</v>
      </c>
      <c r="I5" s="7">
        <f t="shared" si="2"/>
        <v>10</v>
      </c>
      <c r="J5" s="8">
        <f t="shared" si="3"/>
        <v>0.5</v>
      </c>
      <c r="K5" s="8">
        <f t="shared" si="4"/>
        <v>0.8</v>
      </c>
      <c r="L5" s="7">
        <f t="shared" si="5"/>
        <v>32</v>
      </c>
      <c r="M5" s="11">
        <f t="shared" si="6"/>
        <v>6.4</v>
      </c>
    </row>
    <row r="6">
      <c r="A6" s="6" t="s">
        <v>35</v>
      </c>
      <c r="B6" s="7" t="str">
        <f>vlookup($A6,Users!$B$1:$H1000,3,false)</f>
        <v>Akshansh</v>
      </c>
      <c r="C6" s="7" t="str">
        <f>vlookup($A6,Users!$B$1:$H1000,6,false)</f>
        <v>Davidson</v>
      </c>
      <c r="D6" s="7">
        <f>vlookup($C6,Teams!$B:$D,3,false)</f>
        <v>5</v>
      </c>
      <c r="E6" s="7">
        <f t="shared" si="1"/>
        <v>20</v>
      </c>
      <c r="F6" s="7">
        <f>countifs(PrelimRaw!$D$1:$D1000,$A6,PrelimRaw!$C$1:$C1000,4,PrelimRaw!$J$1:$J1000,"X")+countifs(PrelimRaw!$D$1:$D1000,$A6,PrelimRaw!$C$1:$C1000,14,PrelimRaw!$J$1:$J1000,"X")</f>
        <v>8</v>
      </c>
      <c r="G6" s="7">
        <f>countifs(PrelimRaw!$D$1:$D1000,$A6,PrelimRaw!$C$1:$C1000,0,PrelimRaw!$J$1:$J1000,"X")</f>
        <v>0</v>
      </c>
      <c r="H6" s="7">
        <f>countifs(PrelimRaw!$D$1:$D1000,$A6,PrelimRaw!$C$1:$C1000,-4,PrelimRaw!$J$1:$J1000,"X")</f>
        <v>1</v>
      </c>
      <c r="I6" s="7">
        <f t="shared" si="2"/>
        <v>9</v>
      </c>
      <c r="J6" s="8">
        <f t="shared" si="3"/>
        <v>0.45</v>
      </c>
      <c r="K6" s="8">
        <f t="shared" si="4"/>
        <v>0.8888888889</v>
      </c>
      <c r="L6" s="7">
        <f t="shared" si="5"/>
        <v>28</v>
      </c>
      <c r="M6" s="11">
        <f t="shared" si="6"/>
        <v>5.6</v>
      </c>
    </row>
    <row r="7">
      <c r="A7" s="6" t="s">
        <v>70</v>
      </c>
      <c r="B7" s="7" t="str">
        <f>vlookup($A7,Users!$B$1:$H1000,3,false)</f>
        <v>Harry</v>
      </c>
      <c r="C7" s="7" t="str">
        <f>vlookup($A7,Users!$B$1:$H1000,6,false)</f>
        <v>Middleton</v>
      </c>
      <c r="D7" s="7">
        <f>vlookup($C7,Teams!$B:$D,3,false)</f>
        <v>5</v>
      </c>
      <c r="E7" s="7">
        <f t="shared" si="1"/>
        <v>20</v>
      </c>
      <c r="F7" s="7">
        <f>countifs(PrelimRaw!$D$1:$D1000,$A7,PrelimRaw!$C$1:$C1000,4,PrelimRaw!$J$1:$J1000,"X")+countifs(PrelimRaw!$D$1:$D1000,$A7,PrelimRaw!$C$1:$C1000,14,PrelimRaw!$J$1:$J1000,"X")</f>
        <v>7</v>
      </c>
      <c r="G7" s="7">
        <f>countifs(PrelimRaw!$D$1:$D1000,$A7,PrelimRaw!$C$1:$C1000,0,PrelimRaw!$J$1:$J1000,"X")</f>
        <v>0</v>
      </c>
      <c r="H7" s="7">
        <f>countifs(PrelimRaw!$D$1:$D1000,$A7,PrelimRaw!$C$1:$C1000,-4,PrelimRaw!$J$1:$J1000,"X")</f>
        <v>0</v>
      </c>
      <c r="I7" s="7">
        <f t="shared" si="2"/>
        <v>7</v>
      </c>
      <c r="J7" s="8">
        <f t="shared" si="3"/>
        <v>0.35</v>
      </c>
      <c r="K7" s="8">
        <f t="shared" si="4"/>
        <v>1</v>
      </c>
      <c r="L7" s="7">
        <f t="shared" si="5"/>
        <v>28</v>
      </c>
      <c r="M7" s="11">
        <f t="shared" si="6"/>
        <v>5.6</v>
      </c>
    </row>
    <row r="8">
      <c r="A8" s="6" t="s">
        <v>166</v>
      </c>
      <c r="B8" s="7" t="str">
        <f>vlookup($A8,Users!$B$1:$H1000,3,false)</f>
        <v>Alex</v>
      </c>
      <c r="C8" s="7" t="str">
        <f>vlookup($A8,Users!$B$1:$H1000,6,false)</f>
        <v>NoHo</v>
      </c>
      <c r="D8" s="7">
        <f>vlookup($C8,Teams!$B:$D,3,false)</f>
        <v>5</v>
      </c>
      <c r="E8" s="7">
        <f t="shared" si="1"/>
        <v>20</v>
      </c>
      <c r="F8" s="7">
        <f>countifs(PrelimRaw!$D$1:$D1000,$A8,PrelimRaw!$C$1:$C1000,4,PrelimRaw!$J$1:$J1000,"X")+countifs(PrelimRaw!$D$1:$D1000,$A8,PrelimRaw!$C$1:$C1000,14,PrelimRaw!$J$1:$J1000,"X")</f>
        <v>7</v>
      </c>
      <c r="G8" s="7">
        <f>countifs(PrelimRaw!$D$1:$D1000,$A8,PrelimRaw!$C$1:$C1000,0,PrelimRaw!$J$1:$J1000,"X")</f>
        <v>2</v>
      </c>
      <c r="H8" s="7">
        <f>countifs(PrelimRaw!$D$1:$D1000,$A8,PrelimRaw!$C$1:$C1000,-4,PrelimRaw!$J$1:$J1000,"X")</f>
        <v>0</v>
      </c>
      <c r="I8" s="7">
        <f t="shared" si="2"/>
        <v>9</v>
      </c>
      <c r="J8" s="8">
        <f t="shared" si="3"/>
        <v>0.45</v>
      </c>
      <c r="K8" s="8">
        <f t="shared" si="4"/>
        <v>0.7777777778</v>
      </c>
      <c r="L8" s="7">
        <f t="shared" si="5"/>
        <v>28</v>
      </c>
      <c r="M8" s="11">
        <f t="shared" si="6"/>
        <v>5.6</v>
      </c>
    </row>
    <row r="9">
      <c r="A9" s="6" t="s">
        <v>57</v>
      </c>
      <c r="B9" s="7" t="str">
        <f>vlookup($A9,Users!$B$1:$H1000,3,false)</f>
        <v>Yufei</v>
      </c>
      <c r="C9" s="7" t="str">
        <f>vlookup($A9,Users!$B$1:$H1000,6,false)</f>
        <v>University</v>
      </c>
      <c r="D9" s="7">
        <f>vlookup($C9,Teams!$B:$D,3,false)</f>
        <v>5</v>
      </c>
      <c r="E9" s="7">
        <f t="shared" si="1"/>
        <v>20</v>
      </c>
      <c r="F9" s="7">
        <f>countifs(PrelimRaw!$D$1:$D1000,$A9,PrelimRaw!$C$1:$C1000,4,PrelimRaw!$J$1:$J1000,"X")+countifs(PrelimRaw!$D$1:$D1000,$A9,PrelimRaw!$C$1:$C1000,14,PrelimRaw!$J$1:$J1000,"X")</f>
        <v>7</v>
      </c>
      <c r="G9" s="7">
        <f>countifs(PrelimRaw!$D$1:$D1000,$A9,PrelimRaw!$C$1:$C1000,0,PrelimRaw!$J$1:$J1000,"X")</f>
        <v>2</v>
      </c>
      <c r="H9" s="7">
        <f>countifs(PrelimRaw!$D$1:$D1000,$A9,PrelimRaw!$C$1:$C1000,-4,PrelimRaw!$J$1:$J1000,"X")</f>
        <v>0</v>
      </c>
      <c r="I9" s="7">
        <f t="shared" si="2"/>
        <v>9</v>
      </c>
      <c r="J9" s="8">
        <f t="shared" si="3"/>
        <v>0.45</v>
      </c>
      <c r="K9" s="8">
        <f t="shared" si="4"/>
        <v>0.7777777778</v>
      </c>
      <c r="L9" s="7">
        <f t="shared" si="5"/>
        <v>28</v>
      </c>
      <c r="M9" s="11">
        <f t="shared" si="6"/>
        <v>5.6</v>
      </c>
    </row>
    <row r="10">
      <c r="A10" s="6" t="s">
        <v>46</v>
      </c>
      <c r="B10" s="7" t="str">
        <f>vlookup($A10,Users!$B$1:$H1000,3,false)</f>
        <v>Aldric</v>
      </c>
      <c r="C10" s="7" t="str">
        <f>vlookup($A10,Users!$B$1:$H1000,6,false)</f>
        <v>WWPN</v>
      </c>
      <c r="D10" s="7">
        <f>vlookup($C10,Teams!$B:$D,3,false)</f>
        <v>5</v>
      </c>
      <c r="E10" s="7">
        <f t="shared" si="1"/>
        <v>20</v>
      </c>
      <c r="F10" s="7">
        <f>countifs(PrelimRaw!$D$1:$D1000,$A10,PrelimRaw!$C$1:$C1000,4,PrelimRaw!$J$1:$J1000,"X")+countifs(PrelimRaw!$D$1:$D1000,$A10,PrelimRaw!$C$1:$C1000,14,PrelimRaw!$J$1:$J1000,"X")</f>
        <v>6</v>
      </c>
      <c r="G10" s="7">
        <f>countifs(PrelimRaw!$D$1:$D1000,$A10,PrelimRaw!$C$1:$C1000,0,PrelimRaw!$J$1:$J1000,"X")</f>
        <v>0</v>
      </c>
      <c r="H10" s="7">
        <f>countifs(PrelimRaw!$D$1:$D1000,$A10,PrelimRaw!$C$1:$C1000,-4,PrelimRaw!$J$1:$J1000,"X")</f>
        <v>0</v>
      </c>
      <c r="I10" s="7">
        <f t="shared" si="2"/>
        <v>6</v>
      </c>
      <c r="J10" s="8">
        <f t="shared" si="3"/>
        <v>0.3</v>
      </c>
      <c r="K10" s="8">
        <f t="shared" si="4"/>
        <v>1</v>
      </c>
      <c r="L10" s="7">
        <f t="shared" si="5"/>
        <v>24</v>
      </c>
      <c r="M10" s="11">
        <f t="shared" si="6"/>
        <v>4.8</v>
      </c>
    </row>
    <row r="11">
      <c r="A11" s="6" t="s">
        <v>71</v>
      </c>
      <c r="B11" s="7" t="str">
        <f>vlookup($A11,Users!$B$1:$H1000,3,false)</f>
        <v>Mihir</v>
      </c>
      <c r="C11" s="7" t="str">
        <f>vlookup($A11,Users!$B$1:$H1000,6,false)</f>
        <v>Niskayuna</v>
      </c>
      <c r="D11" s="7">
        <f>vlookup($C11,Teams!$B:$D,3,false)</f>
        <v>5</v>
      </c>
      <c r="E11" s="7">
        <f t="shared" si="1"/>
        <v>20</v>
      </c>
      <c r="F11" s="7">
        <f>countifs(PrelimRaw!$D$1:$D1000,$A11,PrelimRaw!$C$1:$C1000,4,PrelimRaw!$J$1:$J1000,"X")+countifs(PrelimRaw!$D$1:$D1000,$A11,PrelimRaw!$C$1:$C1000,14,PrelimRaw!$J$1:$J1000,"X")</f>
        <v>6</v>
      </c>
      <c r="G11" s="7">
        <f>countifs(PrelimRaw!$D$1:$D1000,$A11,PrelimRaw!$C$1:$C1000,0,PrelimRaw!$J$1:$J1000,"X")</f>
        <v>2</v>
      </c>
      <c r="H11" s="7">
        <f>countifs(PrelimRaw!$D$1:$D1000,$A11,PrelimRaw!$C$1:$C1000,-4,PrelimRaw!$J$1:$J1000,"X")</f>
        <v>0</v>
      </c>
      <c r="I11" s="7">
        <f t="shared" si="2"/>
        <v>8</v>
      </c>
      <c r="J11" s="8">
        <f t="shared" si="3"/>
        <v>0.4</v>
      </c>
      <c r="K11" s="8">
        <f t="shared" si="4"/>
        <v>0.75</v>
      </c>
      <c r="L11" s="7">
        <f t="shared" si="5"/>
        <v>24</v>
      </c>
      <c r="M11" s="11">
        <f t="shared" si="6"/>
        <v>4.8</v>
      </c>
    </row>
    <row r="12">
      <c r="A12" s="6" t="s">
        <v>80</v>
      </c>
      <c r="B12" s="7" t="str">
        <f>vlookup($A12,Users!$B$1:$H1000,3,false)</f>
        <v>Evin</v>
      </c>
      <c r="C12" s="7" t="str">
        <f>vlookup($A12,Users!$B$1:$H1000,6,false)</f>
        <v>Lexington A</v>
      </c>
      <c r="D12" s="7">
        <f>vlookup($C12,Teams!$B:$D,3,false)</f>
        <v>5</v>
      </c>
      <c r="E12" s="7">
        <f t="shared" si="1"/>
        <v>20</v>
      </c>
      <c r="F12" s="7">
        <f>countifs(PrelimRaw!$D$1:$D1000,$A12,PrelimRaw!$C$1:$C1000,4,PrelimRaw!$J$1:$J1000,"X")+countifs(PrelimRaw!$D$1:$D1000,$A12,PrelimRaw!$C$1:$C1000,14,PrelimRaw!$J$1:$J1000,"X")</f>
        <v>6</v>
      </c>
      <c r="G12" s="7">
        <f>countifs(PrelimRaw!$D$1:$D1000,$A12,PrelimRaw!$C$1:$C1000,0,PrelimRaw!$J$1:$J1000,"X")</f>
        <v>1</v>
      </c>
      <c r="H12" s="7">
        <f>countifs(PrelimRaw!$D$1:$D1000,$A12,PrelimRaw!$C$1:$C1000,-4,PrelimRaw!$J$1:$J1000,"X")</f>
        <v>0</v>
      </c>
      <c r="I12" s="7">
        <f t="shared" si="2"/>
        <v>7</v>
      </c>
      <c r="J12" s="8">
        <f t="shared" si="3"/>
        <v>0.35</v>
      </c>
      <c r="K12" s="8">
        <f t="shared" si="4"/>
        <v>0.8571428571</v>
      </c>
      <c r="L12" s="7">
        <f t="shared" si="5"/>
        <v>24</v>
      </c>
      <c r="M12" s="11">
        <f t="shared" si="6"/>
        <v>4.8</v>
      </c>
    </row>
    <row r="13">
      <c r="A13" s="6" t="s">
        <v>117</v>
      </c>
      <c r="B13" s="7" t="str">
        <f>vlookup($A13,Users!$B$1:$H1000,3,false)</f>
        <v>Darrien</v>
      </c>
      <c r="C13" s="7" t="str">
        <f>vlookup($A13,Users!$B$1:$H1000,6,false)</f>
        <v>Interlake B</v>
      </c>
      <c r="D13" s="7">
        <f>vlookup($C13,Teams!$B:$D,3,false)</f>
        <v>5</v>
      </c>
      <c r="E13" s="7">
        <f t="shared" si="1"/>
        <v>20</v>
      </c>
      <c r="F13" s="7">
        <f>countifs(PrelimRaw!$D$1:$D1000,$A13,PrelimRaw!$C$1:$C1000,4,PrelimRaw!$J$1:$J1000,"X")+countifs(PrelimRaw!$D$1:$D1000,$A13,PrelimRaw!$C$1:$C1000,14,PrelimRaw!$J$1:$J1000,"X")</f>
        <v>6</v>
      </c>
      <c r="G13" s="7">
        <f>countifs(PrelimRaw!$D$1:$D1000,$A13,PrelimRaw!$C$1:$C1000,0,PrelimRaw!$J$1:$J1000,"X")</f>
        <v>1</v>
      </c>
      <c r="H13" s="7">
        <f>countifs(PrelimRaw!$D$1:$D1000,$A13,PrelimRaw!$C$1:$C1000,-4,PrelimRaw!$J$1:$J1000,"X")</f>
        <v>0</v>
      </c>
      <c r="I13" s="7">
        <f t="shared" si="2"/>
        <v>7</v>
      </c>
      <c r="J13" s="8">
        <f t="shared" si="3"/>
        <v>0.35</v>
      </c>
      <c r="K13" s="8">
        <f t="shared" si="4"/>
        <v>0.8571428571</v>
      </c>
      <c r="L13" s="7">
        <f t="shared" si="5"/>
        <v>24</v>
      </c>
      <c r="M13" s="11">
        <f t="shared" si="6"/>
        <v>4.8</v>
      </c>
    </row>
    <row r="14">
      <c r="A14" s="6" t="s">
        <v>130</v>
      </c>
      <c r="B14" s="7" t="str">
        <f>vlookup($A14,Users!$B$1:$H1000,3,false)</f>
        <v>Aashray</v>
      </c>
      <c r="C14" s="7" t="str">
        <f>vlookup($A14,Users!$B$1:$H1000,6,false)</f>
        <v>Tesla STEM</v>
      </c>
      <c r="D14" s="7">
        <f>vlookup($C14,Teams!$B:$D,3,false)</f>
        <v>5</v>
      </c>
      <c r="E14" s="7">
        <f t="shared" si="1"/>
        <v>20</v>
      </c>
      <c r="F14" s="7">
        <f>countifs(PrelimRaw!$D$1:$D1000,$A14,PrelimRaw!$C$1:$C1000,4,PrelimRaw!$J$1:$J1000,"X")+countifs(PrelimRaw!$D$1:$D1000,$A14,PrelimRaw!$C$1:$C1000,14,PrelimRaw!$J$1:$J1000,"X")</f>
        <v>7</v>
      </c>
      <c r="G14" s="7">
        <f>countifs(PrelimRaw!$D$1:$D1000,$A14,PrelimRaw!$C$1:$C1000,0,PrelimRaw!$J$1:$J1000,"X")</f>
        <v>0</v>
      </c>
      <c r="H14" s="7">
        <f>countifs(PrelimRaw!$D$1:$D1000,$A14,PrelimRaw!$C$1:$C1000,-4,PrelimRaw!$J$1:$J1000,"X")</f>
        <v>1</v>
      </c>
      <c r="I14" s="7">
        <f t="shared" si="2"/>
        <v>8</v>
      </c>
      <c r="J14" s="8">
        <f t="shared" si="3"/>
        <v>0.4</v>
      </c>
      <c r="K14" s="8">
        <f t="shared" si="4"/>
        <v>0.875</v>
      </c>
      <c r="L14" s="7">
        <f t="shared" si="5"/>
        <v>24</v>
      </c>
      <c r="M14" s="11">
        <f t="shared" si="6"/>
        <v>4.8</v>
      </c>
    </row>
    <row r="15">
      <c r="A15" s="6" t="s">
        <v>137</v>
      </c>
      <c r="B15" s="7" t="str">
        <f>vlookup($A15,Users!$B$1:$H1000,3,false)</f>
        <v>Daniel</v>
      </c>
      <c r="C15" s="7" t="str">
        <f>vlookup($A15,Users!$B$1:$H1000,6,false)</f>
        <v>Lexington B</v>
      </c>
      <c r="D15" s="7">
        <f>vlookup($C15,Teams!$B:$D,3,false)</f>
        <v>5</v>
      </c>
      <c r="E15" s="7">
        <f t="shared" si="1"/>
        <v>20</v>
      </c>
      <c r="F15" s="7">
        <f>countifs(PrelimRaw!$D$1:$D1000,$A15,PrelimRaw!$C$1:$C1000,4,PrelimRaw!$J$1:$J1000,"X")+countifs(PrelimRaw!$D$1:$D1000,$A15,PrelimRaw!$C$1:$C1000,14,PrelimRaw!$J$1:$J1000,"X")</f>
        <v>6</v>
      </c>
      <c r="G15" s="7">
        <f>countifs(PrelimRaw!$D$1:$D1000,$A15,PrelimRaw!$C$1:$C1000,0,PrelimRaw!$J$1:$J1000,"X")</f>
        <v>1</v>
      </c>
      <c r="H15" s="7">
        <f>countifs(PrelimRaw!$D$1:$D1000,$A15,PrelimRaw!$C$1:$C1000,-4,PrelimRaw!$J$1:$J1000,"X")</f>
        <v>0</v>
      </c>
      <c r="I15" s="7">
        <f t="shared" si="2"/>
        <v>7</v>
      </c>
      <c r="J15" s="8">
        <f t="shared" si="3"/>
        <v>0.35</v>
      </c>
      <c r="K15" s="8">
        <f t="shared" si="4"/>
        <v>0.8571428571</v>
      </c>
      <c r="L15" s="7">
        <f t="shared" si="5"/>
        <v>24</v>
      </c>
      <c r="M15" s="11">
        <f t="shared" si="6"/>
        <v>4.8</v>
      </c>
    </row>
    <row r="16">
      <c r="A16" s="6" t="s">
        <v>96</v>
      </c>
      <c r="B16" s="7" t="str">
        <f>vlookup($A16,Users!$B$1:$H1000,3,false)</f>
        <v>Caleb</v>
      </c>
      <c r="C16" s="7" t="str">
        <f>vlookup($A16,Users!$B$1:$H1000,6,false)</f>
        <v>Blair A</v>
      </c>
      <c r="D16" s="7">
        <f>vlookup($C16,Teams!$B:$D,3,false)</f>
        <v>5</v>
      </c>
      <c r="E16" s="7">
        <f t="shared" si="1"/>
        <v>20</v>
      </c>
      <c r="F16" s="7">
        <f>countifs(PrelimRaw!$D$1:$D1000,$A16,PrelimRaw!$C$1:$C1000,4,PrelimRaw!$J$1:$J1000,"X")+countifs(PrelimRaw!$D$1:$D1000,$A16,PrelimRaw!$C$1:$C1000,14,PrelimRaw!$J$1:$J1000,"X")</f>
        <v>7</v>
      </c>
      <c r="G16" s="7">
        <f>countifs(PrelimRaw!$D$1:$D1000,$A16,PrelimRaw!$C$1:$C1000,0,PrelimRaw!$J$1:$J1000,"X")</f>
        <v>2</v>
      </c>
      <c r="H16" s="7">
        <f>countifs(PrelimRaw!$D$1:$D1000,$A16,PrelimRaw!$C$1:$C1000,-4,PrelimRaw!$J$1:$J1000,"X")</f>
        <v>1</v>
      </c>
      <c r="I16" s="7">
        <f t="shared" si="2"/>
        <v>10</v>
      </c>
      <c r="J16" s="8">
        <f t="shared" si="3"/>
        <v>0.5</v>
      </c>
      <c r="K16" s="8">
        <f t="shared" si="4"/>
        <v>0.7</v>
      </c>
      <c r="L16" s="7">
        <f t="shared" si="5"/>
        <v>24</v>
      </c>
      <c r="M16" s="11">
        <f t="shared" si="6"/>
        <v>4.8</v>
      </c>
    </row>
    <row r="17">
      <c r="A17" s="6" t="s">
        <v>183</v>
      </c>
      <c r="B17" s="7" t="str">
        <f>vlookup($A17,Users!$B$1:$H1000,3,false)</f>
        <v>Thaddeus</v>
      </c>
      <c r="C17" s="7" t="str">
        <f>vlookup($A17,Users!$B$1:$H1000,6,false)</f>
        <v>Venice</v>
      </c>
      <c r="D17" s="7">
        <f>vlookup($C17,Teams!$B:$D,3,false)</f>
        <v>5</v>
      </c>
      <c r="E17" s="7">
        <f t="shared" si="1"/>
        <v>20</v>
      </c>
      <c r="F17" s="7">
        <f>countifs(PrelimRaw!$D$1:$D1000,$A17,PrelimRaw!$C$1:$C1000,4,PrelimRaw!$J$1:$J1000,"X")+countifs(PrelimRaw!$D$1:$D1000,$A17,PrelimRaw!$C$1:$C1000,14,PrelimRaw!$J$1:$J1000,"X")</f>
        <v>6</v>
      </c>
      <c r="G17" s="7">
        <f>countifs(PrelimRaw!$D$1:$D1000,$A17,PrelimRaw!$C$1:$C1000,0,PrelimRaw!$J$1:$J1000,"X")</f>
        <v>2</v>
      </c>
      <c r="H17" s="7">
        <f>countifs(PrelimRaw!$D$1:$D1000,$A17,PrelimRaw!$C$1:$C1000,-4,PrelimRaw!$J$1:$J1000,"X")</f>
        <v>0</v>
      </c>
      <c r="I17" s="7">
        <f t="shared" si="2"/>
        <v>8</v>
      </c>
      <c r="J17" s="8">
        <f t="shared" si="3"/>
        <v>0.4</v>
      </c>
      <c r="K17" s="8">
        <f t="shared" si="4"/>
        <v>0.75</v>
      </c>
      <c r="L17" s="7">
        <f t="shared" si="5"/>
        <v>24</v>
      </c>
      <c r="M17" s="11">
        <f t="shared" si="6"/>
        <v>4.8</v>
      </c>
    </row>
    <row r="18">
      <c r="A18" s="6" t="s">
        <v>54</v>
      </c>
      <c r="B18" s="7" t="str">
        <f>vlookup($A18,Users!$B$1:$H1000,3,false)</f>
        <v>Kaiwen</v>
      </c>
      <c r="C18" s="7" t="str">
        <f>vlookup($A18,Users!$B$1:$H1000,6,false)</f>
        <v>Enloe B</v>
      </c>
      <c r="D18" s="7">
        <f>vlookup($C18,Teams!$B:$D,3,false)</f>
        <v>5</v>
      </c>
      <c r="E18" s="7">
        <f t="shared" si="1"/>
        <v>20</v>
      </c>
      <c r="F18" s="7">
        <f>countifs(PrelimRaw!$D$1:$D1000,$A18,PrelimRaw!$C$1:$C1000,4,PrelimRaw!$J$1:$J1000,"X")+countifs(PrelimRaw!$D$1:$D1000,$A18,PrelimRaw!$C$1:$C1000,14,PrelimRaw!$J$1:$J1000,"X")</f>
        <v>8</v>
      </c>
      <c r="G18" s="7">
        <f>countifs(PrelimRaw!$D$1:$D1000,$A18,PrelimRaw!$C$1:$C1000,0,PrelimRaw!$J$1:$J1000,"X")</f>
        <v>0</v>
      </c>
      <c r="H18" s="7">
        <f>countifs(PrelimRaw!$D$1:$D1000,$A18,PrelimRaw!$C$1:$C1000,-4,PrelimRaw!$J$1:$J1000,"X")</f>
        <v>3</v>
      </c>
      <c r="I18" s="7">
        <f t="shared" si="2"/>
        <v>11</v>
      </c>
      <c r="J18" s="8">
        <f t="shared" si="3"/>
        <v>0.55</v>
      </c>
      <c r="K18" s="8">
        <f t="shared" si="4"/>
        <v>0.7272727273</v>
      </c>
      <c r="L18" s="7">
        <f t="shared" si="5"/>
        <v>20</v>
      </c>
      <c r="M18" s="11">
        <f t="shared" si="6"/>
        <v>4</v>
      </c>
    </row>
    <row r="19">
      <c r="A19" s="6" t="s">
        <v>86</v>
      </c>
      <c r="B19" s="7" t="str">
        <f>vlookup($A19,Users!$B$1:$H1000,3,false)</f>
        <v>Yuvan</v>
      </c>
      <c r="C19" s="7" t="str">
        <f>vlookup($A19,Users!$B$1:$H1000,6,false)</f>
        <v>Ladue</v>
      </c>
      <c r="D19" s="7">
        <f>vlookup($C19,Teams!$B:$D,3,false)</f>
        <v>5</v>
      </c>
      <c r="E19" s="7">
        <f t="shared" si="1"/>
        <v>20</v>
      </c>
      <c r="F19" s="7">
        <f>countifs(PrelimRaw!$D$1:$D1000,$A19,PrelimRaw!$C$1:$C1000,4,PrelimRaw!$J$1:$J1000,"X")+countifs(PrelimRaw!$D$1:$D1000,$A19,PrelimRaw!$C$1:$C1000,14,PrelimRaw!$J$1:$J1000,"X")</f>
        <v>5</v>
      </c>
      <c r="G19" s="7">
        <f>countifs(PrelimRaw!$D$1:$D1000,$A19,PrelimRaw!$C$1:$C1000,0,PrelimRaw!$J$1:$J1000,"X")</f>
        <v>0</v>
      </c>
      <c r="H19" s="7">
        <f>countifs(PrelimRaw!$D$1:$D1000,$A19,PrelimRaw!$C$1:$C1000,-4,PrelimRaw!$J$1:$J1000,"X")</f>
        <v>0</v>
      </c>
      <c r="I19" s="7">
        <f t="shared" si="2"/>
        <v>5</v>
      </c>
      <c r="J19" s="8">
        <f t="shared" si="3"/>
        <v>0.25</v>
      </c>
      <c r="K19" s="8">
        <f t="shared" si="4"/>
        <v>1</v>
      </c>
      <c r="L19" s="7">
        <f t="shared" si="5"/>
        <v>20</v>
      </c>
      <c r="M19" s="11">
        <f t="shared" si="6"/>
        <v>4</v>
      </c>
    </row>
    <row r="20">
      <c r="A20" s="6" t="s">
        <v>87</v>
      </c>
      <c r="B20" s="7" t="str">
        <f>vlookup($A20,Users!$B$1:$H1000,3,false)</f>
        <v>Sahas</v>
      </c>
      <c r="C20" s="7" t="str">
        <f>vlookup($A20,Users!$B$1:$H1000,6,false)</f>
        <v>MSJ</v>
      </c>
      <c r="D20" s="7">
        <f>vlookup($C20,Teams!$B:$D,3,false)</f>
        <v>5</v>
      </c>
      <c r="E20" s="7">
        <f t="shared" si="1"/>
        <v>20</v>
      </c>
      <c r="F20" s="7">
        <f>countifs(PrelimRaw!$D$1:$D1000,$A20,PrelimRaw!$C$1:$C1000,4,PrelimRaw!$J$1:$J1000,"X")+countifs(PrelimRaw!$D$1:$D1000,$A20,PrelimRaw!$C$1:$C1000,14,PrelimRaw!$J$1:$J1000,"X")</f>
        <v>6</v>
      </c>
      <c r="G20" s="7">
        <f>countifs(PrelimRaw!$D$1:$D1000,$A20,PrelimRaw!$C$1:$C1000,0,PrelimRaw!$J$1:$J1000,"X")</f>
        <v>1</v>
      </c>
      <c r="H20" s="7">
        <f>countifs(PrelimRaw!$D$1:$D1000,$A20,PrelimRaw!$C$1:$C1000,-4,PrelimRaw!$J$1:$J1000,"X")</f>
        <v>1</v>
      </c>
      <c r="I20" s="7">
        <f t="shared" si="2"/>
        <v>8</v>
      </c>
      <c r="J20" s="8">
        <f t="shared" si="3"/>
        <v>0.4</v>
      </c>
      <c r="K20" s="8">
        <f t="shared" si="4"/>
        <v>0.75</v>
      </c>
      <c r="L20" s="7">
        <f t="shared" si="5"/>
        <v>20</v>
      </c>
      <c r="M20" s="11">
        <f t="shared" si="6"/>
        <v>4</v>
      </c>
    </row>
    <row r="21">
      <c r="A21" s="6" t="s">
        <v>41</v>
      </c>
      <c r="B21" s="7" t="str">
        <f>vlookup($A21,Users!$B$1:$H1000,3,false)</f>
        <v>Vishnu</v>
      </c>
      <c r="C21" s="7" t="str">
        <f>vlookup($A21,Users!$B$1:$H1000,6,false)</f>
        <v>Lakeside</v>
      </c>
      <c r="D21" s="7">
        <f>vlookup($C21,Teams!$B:$D,3,false)</f>
        <v>5</v>
      </c>
      <c r="E21" s="7">
        <f t="shared" si="1"/>
        <v>20</v>
      </c>
      <c r="F21" s="7">
        <f>countifs(PrelimRaw!$D$1:$D1000,$A21,PrelimRaw!$C$1:$C1000,4,PrelimRaw!$J$1:$J1000,"X")+countifs(PrelimRaw!$D$1:$D1000,$A21,PrelimRaw!$C$1:$C1000,14,PrelimRaw!$J$1:$J1000,"X")</f>
        <v>7</v>
      </c>
      <c r="G21" s="7">
        <f>countifs(PrelimRaw!$D$1:$D1000,$A21,PrelimRaw!$C$1:$C1000,0,PrelimRaw!$J$1:$J1000,"X")</f>
        <v>2</v>
      </c>
      <c r="H21" s="7">
        <f>countifs(PrelimRaw!$D$1:$D1000,$A21,PrelimRaw!$C$1:$C1000,-4,PrelimRaw!$J$1:$J1000,"X")</f>
        <v>2</v>
      </c>
      <c r="I21" s="7">
        <f t="shared" si="2"/>
        <v>11</v>
      </c>
      <c r="J21" s="8">
        <f t="shared" si="3"/>
        <v>0.55</v>
      </c>
      <c r="K21" s="8">
        <f t="shared" si="4"/>
        <v>0.6363636364</v>
      </c>
      <c r="L21" s="7">
        <f t="shared" si="5"/>
        <v>20</v>
      </c>
      <c r="M21" s="11">
        <f t="shared" si="6"/>
        <v>4</v>
      </c>
    </row>
    <row r="22">
      <c r="A22" s="6" t="s">
        <v>132</v>
      </c>
      <c r="B22" s="7" t="str">
        <f>vlookup($A22,Users!$B$1:$H1000,3,false)</f>
        <v>Aaditya</v>
      </c>
      <c r="C22" s="7" t="str">
        <f>vlookup($A22,Users!$B$1:$H1000,6,false)</f>
        <v>Cupertino</v>
      </c>
      <c r="D22" s="7">
        <f>vlookup($C22,Teams!$B:$D,3,false)</f>
        <v>5</v>
      </c>
      <c r="E22" s="7">
        <f t="shared" si="1"/>
        <v>20</v>
      </c>
      <c r="F22" s="7">
        <f>countifs(PrelimRaw!$D$1:$D1000,$A22,PrelimRaw!$C$1:$C1000,4,PrelimRaw!$J$1:$J1000,"X")+countifs(PrelimRaw!$D$1:$D1000,$A22,PrelimRaw!$C$1:$C1000,14,PrelimRaw!$J$1:$J1000,"X")</f>
        <v>5</v>
      </c>
      <c r="G22" s="7">
        <f>countifs(PrelimRaw!$D$1:$D1000,$A22,PrelimRaw!$C$1:$C1000,0,PrelimRaw!$J$1:$J1000,"X")</f>
        <v>2</v>
      </c>
      <c r="H22" s="7">
        <f>countifs(PrelimRaw!$D$1:$D1000,$A22,PrelimRaw!$C$1:$C1000,-4,PrelimRaw!$J$1:$J1000,"X")</f>
        <v>0</v>
      </c>
      <c r="I22" s="7">
        <f t="shared" si="2"/>
        <v>7</v>
      </c>
      <c r="J22" s="8">
        <f t="shared" si="3"/>
        <v>0.35</v>
      </c>
      <c r="K22" s="8">
        <f t="shared" si="4"/>
        <v>0.7142857143</v>
      </c>
      <c r="L22" s="7">
        <f t="shared" si="5"/>
        <v>20</v>
      </c>
      <c r="M22" s="11">
        <f t="shared" si="6"/>
        <v>4</v>
      </c>
    </row>
    <row r="23">
      <c r="A23" s="6" t="s">
        <v>75</v>
      </c>
      <c r="B23" s="7" t="str">
        <f>vlookup($A23,Users!$B$1:$H1000,3,false)</f>
        <v>Connor</v>
      </c>
      <c r="C23" s="7" t="str">
        <f>vlookup($A23,Users!$B$1:$H1000,6,false)</f>
        <v>NoHo B</v>
      </c>
      <c r="D23" s="7">
        <f>vlookup($C23,Teams!$B:$D,3,false)</f>
        <v>5</v>
      </c>
      <c r="E23" s="7">
        <f t="shared" si="1"/>
        <v>20</v>
      </c>
      <c r="F23" s="7">
        <f>countifs(PrelimRaw!$D$1:$D1000,$A23,PrelimRaw!$C$1:$C1000,4,PrelimRaw!$J$1:$J1000,"X")+countifs(PrelimRaw!$D$1:$D1000,$A23,PrelimRaw!$C$1:$C1000,14,PrelimRaw!$J$1:$J1000,"X")</f>
        <v>6</v>
      </c>
      <c r="G23" s="7">
        <f>countifs(PrelimRaw!$D$1:$D1000,$A23,PrelimRaw!$C$1:$C1000,0,PrelimRaw!$J$1:$J1000,"X")</f>
        <v>2</v>
      </c>
      <c r="H23" s="7">
        <f>countifs(PrelimRaw!$D$1:$D1000,$A23,PrelimRaw!$C$1:$C1000,-4,PrelimRaw!$J$1:$J1000,"X")</f>
        <v>1</v>
      </c>
      <c r="I23" s="7">
        <f t="shared" si="2"/>
        <v>9</v>
      </c>
      <c r="J23" s="8">
        <f t="shared" si="3"/>
        <v>0.45</v>
      </c>
      <c r="K23" s="8">
        <f t="shared" si="4"/>
        <v>0.6666666667</v>
      </c>
      <c r="L23" s="7">
        <f t="shared" si="5"/>
        <v>20</v>
      </c>
      <c r="M23" s="11">
        <f t="shared" si="6"/>
        <v>4</v>
      </c>
    </row>
    <row r="24">
      <c r="A24" s="6" t="s">
        <v>155</v>
      </c>
      <c r="B24" s="7" t="str">
        <f>vlookup($A24,Users!$B$1:$H1000,3,false)</f>
        <v>Bo</v>
      </c>
      <c r="C24" s="7" t="str">
        <f>vlookup($A24,Users!$B$1:$H1000,6,false)</f>
        <v>NCSSM A</v>
      </c>
      <c r="D24" s="7">
        <f>vlookup($C24,Teams!$B:$D,3,false)</f>
        <v>5</v>
      </c>
      <c r="E24" s="7">
        <f t="shared" si="1"/>
        <v>20</v>
      </c>
      <c r="F24" s="7">
        <f>countifs(PrelimRaw!$D$1:$D1000,$A24,PrelimRaw!$C$1:$C1000,4,PrelimRaw!$J$1:$J1000,"X")+countifs(PrelimRaw!$D$1:$D1000,$A24,PrelimRaw!$C$1:$C1000,14,PrelimRaw!$J$1:$J1000,"X")</f>
        <v>6</v>
      </c>
      <c r="G24" s="7">
        <f>countifs(PrelimRaw!$D$1:$D1000,$A24,PrelimRaw!$C$1:$C1000,0,PrelimRaw!$J$1:$J1000,"X")</f>
        <v>1</v>
      </c>
      <c r="H24" s="7">
        <f>countifs(PrelimRaw!$D$1:$D1000,$A24,PrelimRaw!$C$1:$C1000,-4,PrelimRaw!$J$1:$J1000,"X")</f>
        <v>1</v>
      </c>
      <c r="I24" s="7">
        <f t="shared" si="2"/>
        <v>8</v>
      </c>
      <c r="J24" s="8">
        <f t="shared" si="3"/>
        <v>0.4</v>
      </c>
      <c r="K24" s="8">
        <f t="shared" si="4"/>
        <v>0.75</v>
      </c>
      <c r="L24" s="7">
        <f t="shared" si="5"/>
        <v>20</v>
      </c>
      <c r="M24" s="11">
        <f t="shared" si="6"/>
        <v>4</v>
      </c>
    </row>
    <row r="25">
      <c r="A25" s="6" t="s">
        <v>160</v>
      </c>
      <c r="B25" s="7" t="str">
        <f>vlookup($A25,Users!$B$1:$H1000,3,false)</f>
        <v>Rishabh</v>
      </c>
      <c r="C25" s="7" t="str">
        <f>vlookup($A25,Users!$B$1:$H1000,6,false)</f>
        <v>Interlake A</v>
      </c>
      <c r="D25" s="7">
        <f>vlookup($C25,Teams!$B:$D,3,false)</f>
        <v>5</v>
      </c>
      <c r="E25" s="7">
        <f t="shared" si="1"/>
        <v>20</v>
      </c>
      <c r="F25" s="7">
        <f>countifs(PrelimRaw!$D$1:$D1000,$A25,PrelimRaw!$C$1:$C1000,4,PrelimRaw!$J$1:$J1000,"X")+countifs(PrelimRaw!$D$1:$D1000,$A25,PrelimRaw!$C$1:$C1000,14,PrelimRaw!$J$1:$J1000,"X")</f>
        <v>6</v>
      </c>
      <c r="G25" s="7">
        <f>countifs(PrelimRaw!$D$1:$D1000,$A25,PrelimRaw!$C$1:$C1000,0,PrelimRaw!$J$1:$J1000,"X")</f>
        <v>0</v>
      </c>
      <c r="H25" s="7">
        <f>countifs(PrelimRaw!$D$1:$D1000,$A25,PrelimRaw!$C$1:$C1000,-4,PrelimRaw!$J$1:$J1000,"X")</f>
        <v>1</v>
      </c>
      <c r="I25" s="7">
        <f t="shared" si="2"/>
        <v>7</v>
      </c>
      <c r="J25" s="8">
        <f t="shared" si="3"/>
        <v>0.35</v>
      </c>
      <c r="K25" s="8">
        <f t="shared" si="4"/>
        <v>0.8571428571</v>
      </c>
      <c r="L25" s="7">
        <f t="shared" si="5"/>
        <v>20</v>
      </c>
      <c r="M25" s="11">
        <f t="shared" si="6"/>
        <v>4</v>
      </c>
    </row>
    <row r="26">
      <c r="A26" s="6" t="s">
        <v>167</v>
      </c>
      <c r="B26" s="7" t="str">
        <f>vlookup($A26,Users!$B$1:$H1000,3,false)</f>
        <v>Boheng</v>
      </c>
      <c r="C26" s="7" t="str">
        <f>vlookup($A26,Users!$B$1:$H1000,6,false)</f>
        <v>NoHo</v>
      </c>
      <c r="D26" s="7">
        <f>vlookup($C26,Teams!$B:$D,3,false)</f>
        <v>5</v>
      </c>
      <c r="E26" s="7">
        <f t="shared" si="1"/>
        <v>20</v>
      </c>
      <c r="F26" s="7">
        <f>countifs(PrelimRaw!$D$1:$D1000,$A26,PrelimRaw!$C$1:$C1000,4,PrelimRaw!$J$1:$J1000,"X")+countifs(PrelimRaw!$D$1:$D1000,$A26,PrelimRaw!$C$1:$C1000,14,PrelimRaw!$J$1:$J1000,"X")</f>
        <v>5</v>
      </c>
      <c r="G26" s="7">
        <f>countifs(PrelimRaw!$D$1:$D1000,$A26,PrelimRaw!$C$1:$C1000,0,PrelimRaw!$J$1:$J1000,"X")</f>
        <v>0</v>
      </c>
      <c r="H26" s="7">
        <f>countifs(PrelimRaw!$D$1:$D1000,$A26,PrelimRaw!$C$1:$C1000,-4,PrelimRaw!$J$1:$J1000,"X")</f>
        <v>0</v>
      </c>
      <c r="I26" s="7">
        <f t="shared" si="2"/>
        <v>5</v>
      </c>
      <c r="J26" s="8">
        <f t="shared" si="3"/>
        <v>0.25</v>
      </c>
      <c r="K26" s="8">
        <f t="shared" si="4"/>
        <v>1</v>
      </c>
      <c r="L26" s="7">
        <f t="shared" si="5"/>
        <v>20</v>
      </c>
      <c r="M26" s="11">
        <f t="shared" si="6"/>
        <v>4</v>
      </c>
    </row>
    <row r="27">
      <c r="A27" s="6" t="s">
        <v>170</v>
      </c>
      <c r="B27" s="7" t="str">
        <f>vlookup($A27,Users!$B$1:$H1000,3,false)</f>
        <v>Phoenix</v>
      </c>
      <c r="C27" s="7" t="str">
        <f>vlookup($A27,Users!$B$1:$H1000,6,false)</f>
        <v>Seven Lakes</v>
      </c>
      <c r="D27" s="7">
        <f>vlookup($C27,Teams!$B:$D,3,false)</f>
        <v>5</v>
      </c>
      <c r="E27" s="7">
        <f t="shared" si="1"/>
        <v>20</v>
      </c>
      <c r="F27" s="7">
        <f>countifs(PrelimRaw!$D$1:$D1000,$A27,PrelimRaw!$C$1:$C1000,4,PrelimRaw!$J$1:$J1000,"X")+countifs(PrelimRaw!$D$1:$D1000,$A27,PrelimRaw!$C$1:$C1000,14,PrelimRaw!$J$1:$J1000,"X")</f>
        <v>5</v>
      </c>
      <c r="G27" s="7">
        <f>countifs(PrelimRaw!$D$1:$D1000,$A27,PrelimRaw!$C$1:$C1000,0,PrelimRaw!$J$1:$J1000,"X")</f>
        <v>0</v>
      </c>
      <c r="H27" s="7">
        <f>countifs(PrelimRaw!$D$1:$D1000,$A27,PrelimRaw!$C$1:$C1000,-4,PrelimRaw!$J$1:$J1000,"X")</f>
        <v>0</v>
      </c>
      <c r="I27" s="7">
        <f t="shared" si="2"/>
        <v>5</v>
      </c>
      <c r="J27" s="8">
        <f t="shared" si="3"/>
        <v>0.25</v>
      </c>
      <c r="K27" s="8">
        <f t="shared" si="4"/>
        <v>1</v>
      </c>
      <c r="L27" s="7">
        <f t="shared" si="5"/>
        <v>20</v>
      </c>
      <c r="M27" s="11">
        <f t="shared" si="6"/>
        <v>4</v>
      </c>
    </row>
    <row r="28">
      <c r="A28" s="6" t="s">
        <v>204</v>
      </c>
      <c r="B28" s="7" t="str">
        <f>vlookup($A28,Users!$B$1:$H1000,3,false)</f>
        <v>Justin</v>
      </c>
      <c r="C28" s="7" t="str">
        <f>vlookup($A28,Users!$B$1:$H1000,6,false)</f>
        <v>Blair A</v>
      </c>
      <c r="D28" s="7">
        <f>vlookup($C28,Teams!$B:$D,3,false)</f>
        <v>5</v>
      </c>
      <c r="E28" s="7">
        <f t="shared" si="1"/>
        <v>20</v>
      </c>
      <c r="F28" s="7">
        <f>countifs(PrelimRaw!$D$1:$D1000,$A28,PrelimRaw!$C$1:$C1000,4,PrelimRaw!$J$1:$J1000,"X")+countifs(PrelimRaw!$D$1:$D1000,$A28,PrelimRaw!$C$1:$C1000,14,PrelimRaw!$J$1:$J1000,"X")</f>
        <v>5</v>
      </c>
      <c r="G28" s="7">
        <f>countifs(PrelimRaw!$D$1:$D1000,$A28,PrelimRaw!$C$1:$C1000,0,PrelimRaw!$J$1:$J1000,"X")</f>
        <v>0</v>
      </c>
      <c r="H28" s="7">
        <f>countifs(PrelimRaw!$D$1:$D1000,$A28,PrelimRaw!$C$1:$C1000,-4,PrelimRaw!$J$1:$J1000,"X")</f>
        <v>0</v>
      </c>
      <c r="I28" s="7">
        <f t="shared" si="2"/>
        <v>5</v>
      </c>
      <c r="J28" s="8">
        <f t="shared" si="3"/>
        <v>0.25</v>
      </c>
      <c r="K28" s="8">
        <f t="shared" si="4"/>
        <v>1</v>
      </c>
      <c r="L28" s="7">
        <f t="shared" si="5"/>
        <v>20</v>
      </c>
      <c r="M28" s="11">
        <f t="shared" si="6"/>
        <v>4</v>
      </c>
    </row>
    <row r="29">
      <c r="A29" s="6" t="s">
        <v>42</v>
      </c>
      <c r="B29" s="7" t="str">
        <f>vlookup($A29,Users!$B$1:$H1000,3,false)</f>
        <v>Gugan</v>
      </c>
      <c r="C29" s="7" t="str">
        <f>vlookup($A29,Users!$B$1:$H1000,6,false)</f>
        <v>Blair C</v>
      </c>
      <c r="D29" s="7">
        <f>vlookup($C29,Teams!$B:$D,3,false)</f>
        <v>5</v>
      </c>
      <c r="E29" s="7">
        <f t="shared" si="1"/>
        <v>20</v>
      </c>
      <c r="F29" s="7">
        <f>countifs(PrelimRaw!$D$1:$D1000,$A29,PrelimRaw!$C$1:$C1000,4,PrelimRaw!$J$1:$J1000,"X")+countifs(PrelimRaw!$D$1:$D1000,$A29,PrelimRaw!$C$1:$C1000,14,PrelimRaw!$J$1:$J1000,"X")</f>
        <v>4</v>
      </c>
      <c r="G29" s="7">
        <f>countifs(PrelimRaw!$D$1:$D1000,$A29,PrelimRaw!$C$1:$C1000,0,PrelimRaw!$J$1:$J1000,"X")</f>
        <v>1</v>
      </c>
      <c r="H29" s="7">
        <f>countifs(PrelimRaw!$D$1:$D1000,$A29,PrelimRaw!$C$1:$C1000,-4,PrelimRaw!$J$1:$J1000,"X")</f>
        <v>0</v>
      </c>
      <c r="I29" s="7">
        <f t="shared" si="2"/>
        <v>5</v>
      </c>
      <c r="J29" s="8">
        <f t="shared" si="3"/>
        <v>0.25</v>
      </c>
      <c r="K29" s="8">
        <f t="shared" si="4"/>
        <v>0.8</v>
      </c>
      <c r="L29" s="7">
        <f t="shared" si="5"/>
        <v>16</v>
      </c>
      <c r="M29" s="11">
        <f t="shared" si="6"/>
        <v>3.2</v>
      </c>
    </row>
    <row r="30">
      <c r="A30" s="6" t="s">
        <v>48</v>
      </c>
      <c r="B30" s="7" t="str">
        <f>vlookup($A30,Users!$B$1:$H1000,3,false)</f>
        <v>Shreyash</v>
      </c>
      <c r="C30" s="7" t="str">
        <f>vlookup($A30,Users!$B$1:$H1000,6,false)</f>
        <v>WWPN</v>
      </c>
      <c r="D30" s="7">
        <f>vlookup($C30,Teams!$B:$D,3,false)</f>
        <v>5</v>
      </c>
      <c r="E30" s="7">
        <f t="shared" si="1"/>
        <v>20</v>
      </c>
      <c r="F30" s="7">
        <f>countifs(PrelimRaw!$D$1:$D1000,$A30,PrelimRaw!$C$1:$C1000,4,PrelimRaw!$J$1:$J1000,"X")+countifs(PrelimRaw!$D$1:$D1000,$A30,PrelimRaw!$C$1:$C1000,14,PrelimRaw!$J$1:$J1000,"X")</f>
        <v>4</v>
      </c>
      <c r="G30" s="7">
        <f>countifs(PrelimRaw!$D$1:$D1000,$A30,PrelimRaw!$C$1:$C1000,0,PrelimRaw!$J$1:$J1000,"X")</f>
        <v>0</v>
      </c>
      <c r="H30" s="7">
        <f>countifs(PrelimRaw!$D$1:$D1000,$A30,PrelimRaw!$C$1:$C1000,-4,PrelimRaw!$J$1:$J1000,"X")</f>
        <v>0</v>
      </c>
      <c r="I30" s="7">
        <f t="shared" si="2"/>
        <v>4</v>
      </c>
      <c r="J30" s="8">
        <f t="shared" si="3"/>
        <v>0.2</v>
      </c>
      <c r="K30" s="8">
        <f t="shared" si="4"/>
        <v>1</v>
      </c>
      <c r="L30" s="7">
        <f t="shared" si="5"/>
        <v>16</v>
      </c>
      <c r="M30" s="11">
        <f t="shared" si="6"/>
        <v>3.2</v>
      </c>
    </row>
    <row r="31">
      <c r="A31" s="6" t="s">
        <v>50</v>
      </c>
      <c r="B31" s="7" t="str">
        <f>vlookup($A31,Users!$B$1:$H1000,3,false)</f>
        <v>Ryan</v>
      </c>
      <c r="C31" s="7" t="str">
        <f>vlookup($A31,Users!$B$1:$H1000,6,false)</f>
        <v>Iolani</v>
      </c>
      <c r="D31" s="7">
        <f>vlookup($C31,Teams!$B:$D,3,false)</f>
        <v>5</v>
      </c>
      <c r="E31" s="7">
        <f t="shared" si="1"/>
        <v>20</v>
      </c>
      <c r="F31" s="7">
        <f>countifs(PrelimRaw!$D$1:$D1000,$A31,PrelimRaw!$C$1:$C1000,4,PrelimRaw!$J$1:$J1000,"X")+countifs(PrelimRaw!$D$1:$D1000,$A31,PrelimRaw!$C$1:$C1000,14,PrelimRaw!$J$1:$J1000,"X")</f>
        <v>4</v>
      </c>
      <c r="G31" s="7">
        <f>countifs(PrelimRaw!$D$1:$D1000,$A31,PrelimRaw!$C$1:$C1000,0,PrelimRaw!$J$1:$J1000,"X")</f>
        <v>3</v>
      </c>
      <c r="H31" s="7">
        <f>countifs(PrelimRaw!$D$1:$D1000,$A31,PrelimRaw!$C$1:$C1000,-4,PrelimRaw!$J$1:$J1000,"X")</f>
        <v>0</v>
      </c>
      <c r="I31" s="7">
        <f t="shared" si="2"/>
        <v>7</v>
      </c>
      <c r="J31" s="8">
        <f t="shared" si="3"/>
        <v>0.35</v>
      </c>
      <c r="K31" s="8">
        <f t="shared" si="4"/>
        <v>0.5714285714</v>
      </c>
      <c r="L31" s="7">
        <f t="shared" si="5"/>
        <v>16</v>
      </c>
      <c r="M31" s="11">
        <f t="shared" si="6"/>
        <v>3.2</v>
      </c>
    </row>
    <row r="32">
      <c r="A32" s="6" t="s">
        <v>56</v>
      </c>
      <c r="B32" s="7" t="str">
        <f>vlookup($A32,Users!$B$1:$H1000,3,false)</f>
        <v>Vedang</v>
      </c>
      <c r="C32" s="7" t="str">
        <f>vlookup($A32,Users!$B$1:$H1000,6,false)</f>
        <v>Enloe B</v>
      </c>
      <c r="D32" s="7">
        <f>vlookup($C32,Teams!$B:$D,3,false)</f>
        <v>5</v>
      </c>
      <c r="E32" s="7">
        <f t="shared" si="1"/>
        <v>20</v>
      </c>
      <c r="F32" s="7">
        <f>countifs(PrelimRaw!$D$1:$D1000,$A32,PrelimRaw!$C$1:$C1000,4,PrelimRaw!$J$1:$J1000,"X")+countifs(PrelimRaw!$D$1:$D1000,$A32,PrelimRaw!$C$1:$C1000,14,PrelimRaw!$J$1:$J1000,"X")</f>
        <v>4</v>
      </c>
      <c r="G32" s="7">
        <f>countifs(PrelimRaw!$D$1:$D1000,$A32,PrelimRaw!$C$1:$C1000,0,PrelimRaw!$J$1:$J1000,"X")</f>
        <v>1</v>
      </c>
      <c r="H32" s="7">
        <f>countifs(PrelimRaw!$D$1:$D1000,$A32,PrelimRaw!$C$1:$C1000,-4,PrelimRaw!$J$1:$J1000,"X")</f>
        <v>0</v>
      </c>
      <c r="I32" s="7">
        <f t="shared" si="2"/>
        <v>5</v>
      </c>
      <c r="J32" s="8">
        <f t="shared" si="3"/>
        <v>0.25</v>
      </c>
      <c r="K32" s="8">
        <f t="shared" si="4"/>
        <v>0.8</v>
      </c>
      <c r="L32" s="7">
        <f t="shared" si="5"/>
        <v>16</v>
      </c>
      <c r="M32" s="11">
        <f t="shared" si="6"/>
        <v>3.2</v>
      </c>
    </row>
    <row r="33">
      <c r="A33" s="6" t="s">
        <v>88</v>
      </c>
      <c r="B33" s="7" t="str">
        <f>vlookup($A33,Users!$B$1:$H1000,3,false)</f>
        <v>Samuel</v>
      </c>
      <c r="C33" s="7" t="str">
        <f>vlookup($A33,Users!$B$1:$H1000,6,false)</f>
        <v>MSJ</v>
      </c>
      <c r="D33" s="7">
        <f>vlookup($C33,Teams!$B:$D,3,false)</f>
        <v>5</v>
      </c>
      <c r="E33" s="7">
        <f t="shared" si="1"/>
        <v>20</v>
      </c>
      <c r="F33" s="7">
        <f>countifs(PrelimRaw!$D$1:$D1000,$A33,PrelimRaw!$C$1:$C1000,4,PrelimRaw!$J$1:$J1000,"X")+countifs(PrelimRaw!$D$1:$D1000,$A33,PrelimRaw!$C$1:$C1000,14,PrelimRaw!$J$1:$J1000,"X")</f>
        <v>4</v>
      </c>
      <c r="G33" s="7">
        <f>countifs(PrelimRaw!$D$1:$D1000,$A33,PrelimRaw!$C$1:$C1000,0,PrelimRaw!$J$1:$J1000,"X")</f>
        <v>0</v>
      </c>
      <c r="H33" s="7">
        <f>countifs(PrelimRaw!$D$1:$D1000,$A33,PrelimRaw!$C$1:$C1000,-4,PrelimRaw!$J$1:$J1000,"X")</f>
        <v>0</v>
      </c>
      <c r="I33" s="7">
        <f t="shared" si="2"/>
        <v>4</v>
      </c>
      <c r="J33" s="8">
        <f t="shared" si="3"/>
        <v>0.2</v>
      </c>
      <c r="K33" s="8">
        <f t="shared" si="4"/>
        <v>1</v>
      </c>
      <c r="L33" s="7">
        <f t="shared" si="5"/>
        <v>16</v>
      </c>
      <c r="M33" s="11">
        <f t="shared" si="6"/>
        <v>3.2</v>
      </c>
    </row>
    <row r="34">
      <c r="A34" s="6" t="s">
        <v>93</v>
      </c>
      <c r="B34" s="7" t="str">
        <f>vlookup($A34,Users!$B$1:$H1000,3,false)</f>
        <v>Josh</v>
      </c>
      <c r="C34" s="7" t="str">
        <f>vlookup($A34,Users!$B$1:$H1000,6,false)</f>
        <v>PRISMS</v>
      </c>
      <c r="D34" s="7">
        <f>vlookup($C34,Teams!$B:$D,3,false)</f>
        <v>5</v>
      </c>
      <c r="E34" s="7">
        <f t="shared" si="1"/>
        <v>20</v>
      </c>
      <c r="F34" s="7">
        <f>countifs(PrelimRaw!$D$1:$D1000,$A34,PrelimRaw!$C$1:$C1000,4,PrelimRaw!$J$1:$J1000,"X")+countifs(PrelimRaw!$D$1:$D1000,$A34,PrelimRaw!$C$1:$C1000,14,PrelimRaw!$J$1:$J1000,"X")</f>
        <v>4</v>
      </c>
      <c r="G34" s="7">
        <f>countifs(PrelimRaw!$D$1:$D1000,$A34,PrelimRaw!$C$1:$C1000,0,PrelimRaw!$J$1:$J1000,"X")</f>
        <v>3</v>
      </c>
      <c r="H34" s="7">
        <f>countifs(PrelimRaw!$D$1:$D1000,$A34,PrelimRaw!$C$1:$C1000,-4,PrelimRaw!$J$1:$J1000,"X")</f>
        <v>0</v>
      </c>
      <c r="I34" s="7">
        <f t="shared" si="2"/>
        <v>7</v>
      </c>
      <c r="J34" s="8">
        <f t="shared" si="3"/>
        <v>0.35</v>
      </c>
      <c r="K34" s="8">
        <f t="shared" si="4"/>
        <v>0.5714285714</v>
      </c>
      <c r="L34" s="7">
        <f t="shared" si="5"/>
        <v>16</v>
      </c>
      <c r="M34" s="11">
        <f t="shared" si="6"/>
        <v>3.2</v>
      </c>
    </row>
    <row r="35">
      <c r="A35" s="6" t="s">
        <v>67</v>
      </c>
      <c r="B35" s="7" t="str">
        <f>vlookup($A35,Users!$B$1:$H1000,3,false)</f>
        <v>Elias</v>
      </c>
      <c r="C35" s="7" t="str">
        <f>vlookup($A35,Users!$B$1:$H1000,6,false)</f>
        <v>ASFA</v>
      </c>
      <c r="D35" s="7">
        <f>vlookup($C35,Teams!$B:$D,3,false)</f>
        <v>5</v>
      </c>
      <c r="E35" s="7">
        <f t="shared" si="1"/>
        <v>20</v>
      </c>
      <c r="F35" s="7">
        <f>countifs(PrelimRaw!$D$1:$D1000,$A35,PrelimRaw!$C$1:$C1000,4,PrelimRaw!$J$1:$J1000,"X")+countifs(PrelimRaw!$D$1:$D1000,$A35,PrelimRaw!$C$1:$C1000,14,PrelimRaw!$J$1:$J1000,"X")</f>
        <v>4</v>
      </c>
      <c r="G35" s="7">
        <f>countifs(PrelimRaw!$D$1:$D1000,$A35,PrelimRaw!$C$1:$C1000,0,PrelimRaw!$J$1:$J1000,"X")</f>
        <v>1</v>
      </c>
      <c r="H35" s="7">
        <f>countifs(PrelimRaw!$D$1:$D1000,$A35,PrelimRaw!$C$1:$C1000,-4,PrelimRaw!$J$1:$J1000,"X")</f>
        <v>0</v>
      </c>
      <c r="I35" s="7">
        <f t="shared" si="2"/>
        <v>5</v>
      </c>
      <c r="J35" s="8">
        <f t="shared" si="3"/>
        <v>0.25</v>
      </c>
      <c r="K35" s="8">
        <f t="shared" si="4"/>
        <v>0.8</v>
      </c>
      <c r="L35" s="7">
        <f t="shared" si="5"/>
        <v>16</v>
      </c>
      <c r="M35" s="11">
        <f t="shared" si="6"/>
        <v>3.2</v>
      </c>
    </row>
    <row r="36">
      <c r="A36" s="6" t="s">
        <v>100</v>
      </c>
      <c r="B36" s="7" t="str">
        <f>vlookup($A36,Users!$B$1:$H1000,3,false)</f>
        <v>Dexter</v>
      </c>
      <c r="C36" s="7" t="str">
        <f>vlookup($A36,Users!$B$1:$H1000,6,false)</f>
        <v>ASFA</v>
      </c>
      <c r="D36" s="7">
        <f>vlookup($C36,Teams!$B:$D,3,false)</f>
        <v>5</v>
      </c>
      <c r="E36" s="7">
        <f t="shared" si="1"/>
        <v>20</v>
      </c>
      <c r="F36" s="7">
        <f>countifs(PrelimRaw!$D$1:$D1000,$A36,PrelimRaw!$C$1:$C1000,4,PrelimRaw!$J$1:$J1000,"X")+countifs(PrelimRaw!$D$1:$D1000,$A36,PrelimRaw!$C$1:$C1000,14,PrelimRaw!$J$1:$J1000,"X")</f>
        <v>4</v>
      </c>
      <c r="G36" s="7">
        <f>countifs(PrelimRaw!$D$1:$D1000,$A36,PrelimRaw!$C$1:$C1000,0,PrelimRaw!$J$1:$J1000,"X")</f>
        <v>0</v>
      </c>
      <c r="H36" s="7">
        <f>countifs(PrelimRaw!$D$1:$D1000,$A36,PrelimRaw!$C$1:$C1000,-4,PrelimRaw!$J$1:$J1000,"X")</f>
        <v>0</v>
      </c>
      <c r="I36" s="7">
        <f t="shared" si="2"/>
        <v>4</v>
      </c>
      <c r="J36" s="8">
        <f t="shared" si="3"/>
        <v>0.2</v>
      </c>
      <c r="K36" s="8">
        <f t="shared" si="4"/>
        <v>1</v>
      </c>
      <c r="L36" s="7">
        <f t="shared" si="5"/>
        <v>16</v>
      </c>
      <c r="M36" s="11">
        <f t="shared" si="6"/>
        <v>3.2</v>
      </c>
    </row>
    <row r="37">
      <c r="A37" s="6" t="s">
        <v>109</v>
      </c>
      <c r="B37" s="7" t="str">
        <f>vlookup($A37,Users!$B$1:$H1000,3,false)</f>
        <v>Samuel</v>
      </c>
      <c r="C37" s="7" t="str">
        <f>vlookup($A37,Users!$B$1:$H1000,6,false)</f>
        <v>Lynbrook</v>
      </c>
      <c r="D37" s="7">
        <f>vlookup($C37,Teams!$B:$D,3,false)</f>
        <v>5</v>
      </c>
      <c r="E37" s="7">
        <f t="shared" si="1"/>
        <v>20</v>
      </c>
      <c r="F37" s="7">
        <f>countifs(PrelimRaw!$D$1:$D1000,$A37,PrelimRaw!$C$1:$C1000,4,PrelimRaw!$J$1:$J1000,"X")+countifs(PrelimRaw!$D$1:$D1000,$A37,PrelimRaw!$C$1:$C1000,14,PrelimRaw!$J$1:$J1000,"X")</f>
        <v>5</v>
      </c>
      <c r="G37" s="7">
        <f>countifs(PrelimRaw!$D$1:$D1000,$A37,PrelimRaw!$C$1:$C1000,0,PrelimRaw!$J$1:$J1000,"X")</f>
        <v>1</v>
      </c>
      <c r="H37" s="7">
        <f>countifs(PrelimRaw!$D$1:$D1000,$A37,PrelimRaw!$C$1:$C1000,-4,PrelimRaw!$J$1:$J1000,"X")</f>
        <v>1</v>
      </c>
      <c r="I37" s="7">
        <f t="shared" si="2"/>
        <v>7</v>
      </c>
      <c r="J37" s="8">
        <f t="shared" si="3"/>
        <v>0.35</v>
      </c>
      <c r="K37" s="8">
        <f t="shared" si="4"/>
        <v>0.7142857143</v>
      </c>
      <c r="L37" s="7">
        <f t="shared" si="5"/>
        <v>16</v>
      </c>
      <c r="M37" s="11">
        <f t="shared" si="6"/>
        <v>3.2</v>
      </c>
    </row>
    <row r="38">
      <c r="A38" s="6" t="s">
        <v>148</v>
      </c>
      <c r="B38" s="7" t="str">
        <f>vlookup($A38,Users!$B$1:$H1000,3,false)</f>
        <v>Anagh</v>
      </c>
      <c r="C38" s="7" t="str">
        <f>vlookup($A38,Users!$B$1:$H1000,6,false)</f>
        <v>JP Stevens</v>
      </c>
      <c r="D38" s="7">
        <f>vlookup($C38,Teams!$B:$D,3,false)</f>
        <v>5</v>
      </c>
      <c r="E38" s="7">
        <f t="shared" si="1"/>
        <v>20</v>
      </c>
      <c r="F38" s="7">
        <f>countifs(PrelimRaw!$D$1:$D1000,$A38,PrelimRaw!$C$1:$C1000,4,PrelimRaw!$J$1:$J1000,"X")+countifs(PrelimRaw!$D$1:$D1000,$A38,PrelimRaw!$C$1:$C1000,14,PrelimRaw!$J$1:$J1000,"X")</f>
        <v>4</v>
      </c>
      <c r="G38" s="7">
        <f>countifs(PrelimRaw!$D$1:$D1000,$A38,PrelimRaw!$C$1:$C1000,0,PrelimRaw!$J$1:$J1000,"X")</f>
        <v>2</v>
      </c>
      <c r="H38" s="7">
        <f>countifs(PrelimRaw!$D$1:$D1000,$A38,PrelimRaw!$C$1:$C1000,-4,PrelimRaw!$J$1:$J1000,"X")</f>
        <v>0</v>
      </c>
      <c r="I38" s="7">
        <f t="shared" si="2"/>
        <v>6</v>
      </c>
      <c r="J38" s="8">
        <f t="shared" si="3"/>
        <v>0.3</v>
      </c>
      <c r="K38" s="8">
        <f t="shared" si="4"/>
        <v>0.6666666667</v>
      </c>
      <c r="L38" s="7">
        <f t="shared" si="5"/>
        <v>16</v>
      </c>
      <c r="M38" s="11">
        <f t="shared" si="6"/>
        <v>3.2</v>
      </c>
    </row>
    <row r="39">
      <c r="A39" s="6" t="s">
        <v>176</v>
      </c>
      <c r="B39" s="7" t="str">
        <f>vlookup($A39,Users!$B$1:$H1000,3,false)</f>
        <v>Chris</v>
      </c>
      <c r="C39" s="7" t="str">
        <f>vlookup($A39,Users!$B$1:$H1000,6,false)</f>
        <v>Troy</v>
      </c>
      <c r="D39" s="7">
        <f>vlookup($C39,Teams!$B:$D,3,false)</f>
        <v>5</v>
      </c>
      <c r="E39" s="7">
        <f t="shared" si="1"/>
        <v>20</v>
      </c>
      <c r="F39" s="7">
        <f>countifs(PrelimRaw!$D$1:$D1000,$A39,PrelimRaw!$C$1:$C1000,4,PrelimRaw!$J$1:$J1000,"X")+countifs(PrelimRaw!$D$1:$D1000,$A39,PrelimRaw!$C$1:$C1000,14,PrelimRaw!$J$1:$J1000,"X")</f>
        <v>4</v>
      </c>
      <c r="G39" s="7">
        <f>countifs(PrelimRaw!$D$1:$D1000,$A39,PrelimRaw!$C$1:$C1000,0,PrelimRaw!$J$1:$J1000,"X")</f>
        <v>0</v>
      </c>
      <c r="H39" s="7">
        <f>countifs(PrelimRaw!$D$1:$D1000,$A39,PrelimRaw!$C$1:$C1000,-4,PrelimRaw!$J$1:$J1000,"X")</f>
        <v>0</v>
      </c>
      <c r="I39" s="7">
        <f t="shared" si="2"/>
        <v>4</v>
      </c>
      <c r="J39" s="8">
        <f t="shared" si="3"/>
        <v>0.2</v>
      </c>
      <c r="K39" s="8">
        <f t="shared" si="4"/>
        <v>1</v>
      </c>
      <c r="L39" s="7">
        <f t="shared" si="5"/>
        <v>16</v>
      </c>
      <c r="M39" s="11">
        <f t="shared" si="6"/>
        <v>3.2</v>
      </c>
    </row>
    <row r="40">
      <c r="A40" s="6" t="s">
        <v>193</v>
      </c>
      <c r="B40" s="7" t="str">
        <f>vlookup($A40,Users!$B$1:$H1000,3,false)</f>
        <v>Alex</v>
      </c>
      <c r="C40" s="7" t="str">
        <f>vlookup($A40,Users!$B$1:$H1000,6,false)</f>
        <v>Green Hope</v>
      </c>
      <c r="D40" s="7">
        <f>vlookup($C40,Teams!$B:$D,3,false)</f>
        <v>5</v>
      </c>
      <c r="E40" s="7">
        <f t="shared" si="1"/>
        <v>20</v>
      </c>
      <c r="F40" s="7">
        <f>countifs(PrelimRaw!$D$1:$D1000,$A40,PrelimRaw!$C$1:$C1000,4,PrelimRaw!$J$1:$J1000,"X")+countifs(PrelimRaw!$D$1:$D1000,$A40,PrelimRaw!$C$1:$C1000,14,PrelimRaw!$J$1:$J1000,"X")</f>
        <v>4</v>
      </c>
      <c r="G40" s="7">
        <f>countifs(PrelimRaw!$D$1:$D1000,$A40,PrelimRaw!$C$1:$C1000,0,PrelimRaw!$J$1:$J1000,"X")</f>
        <v>0</v>
      </c>
      <c r="H40" s="7">
        <f>countifs(PrelimRaw!$D$1:$D1000,$A40,PrelimRaw!$C$1:$C1000,-4,PrelimRaw!$J$1:$J1000,"X")</f>
        <v>0</v>
      </c>
      <c r="I40" s="7">
        <f t="shared" si="2"/>
        <v>4</v>
      </c>
      <c r="J40" s="8">
        <f t="shared" si="3"/>
        <v>0.2</v>
      </c>
      <c r="K40" s="8">
        <f t="shared" si="4"/>
        <v>1</v>
      </c>
      <c r="L40" s="7">
        <f t="shared" si="5"/>
        <v>16</v>
      </c>
      <c r="M40" s="11">
        <f t="shared" si="6"/>
        <v>3.2</v>
      </c>
    </row>
    <row r="41">
      <c r="A41" s="6" t="s">
        <v>201</v>
      </c>
      <c r="B41" s="7" t="str">
        <f>vlookup($A41,Users!$B$1:$H1000,3,false)</f>
        <v>Jack</v>
      </c>
      <c r="C41" s="7" t="str">
        <f>vlookup($A41,Users!$B$1:$H1000,6,false)</f>
        <v>AHS Broward</v>
      </c>
      <c r="D41" s="7">
        <f>vlookup($C41,Teams!$B:$D,3,false)</f>
        <v>5</v>
      </c>
      <c r="E41" s="7">
        <f t="shared" si="1"/>
        <v>20</v>
      </c>
      <c r="F41" s="7">
        <f>countifs(PrelimRaw!$D$1:$D1000,$A41,PrelimRaw!$C$1:$C1000,4,PrelimRaw!$J$1:$J1000,"X")+countifs(PrelimRaw!$D$1:$D1000,$A41,PrelimRaw!$C$1:$C1000,14,PrelimRaw!$J$1:$J1000,"X")</f>
        <v>4</v>
      </c>
      <c r="G41" s="7">
        <f>countifs(PrelimRaw!$D$1:$D1000,$A41,PrelimRaw!$C$1:$C1000,0,PrelimRaw!$J$1:$J1000,"X")</f>
        <v>1</v>
      </c>
      <c r="H41" s="7">
        <f>countifs(PrelimRaw!$D$1:$D1000,$A41,PrelimRaw!$C$1:$C1000,-4,PrelimRaw!$J$1:$J1000,"X")</f>
        <v>0</v>
      </c>
      <c r="I41" s="7">
        <f t="shared" si="2"/>
        <v>5</v>
      </c>
      <c r="J41" s="8">
        <f t="shared" si="3"/>
        <v>0.25</v>
      </c>
      <c r="K41" s="8">
        <f t="shared" si="4"/>
        <v>0.8</v>
      </c>
      <c r="L41" s="7">
        <f t="shared" si="5"/>
        <v>16</v>
      </c>
      <c r="M41" s="11">
        <f t="shared" si="6"/>
        <v>3.2</v>
      </c>
    </row>
    <row r="42">
      <c r="A42" s="6" t="s">
        <v>19</v>
      </c>
      <c r="B42" s="7" t="str">
        <f>vlookup($A42,Users!$B$1:$H1000,3,false)</f>
        <v>Emmy</v>
      </c>
      <c r="C42" s="7" t="str">
        <f>vlookup($A42,Users!$B$1:$H1000,6,false)</f>
        <v>Davidson</v>
      </c>
      <c r="D42" s="7">
        <f>vlookup($C42,Teams!$B:$D,3,false)</f>
        <v>5</v>
      </c>
      <c r="E42" s="7">
        <f t="shared" si="1"/>
        <v>20</v>
      </c>
      <c r="F42" s="7">
        <f>countifs(PrelimRaw!$D$1:$D1000,$A42,PrelimRaw!$C$1:$C1000,4,PrelimRaw!$J$1:$J1000,"X")+countifs(PrelimRaw!$D$1:$D1000,$A42,PrelimRaw!$C$1:$C1000,14,PrelimRaw!$J$1:$J1000,"X")</f>
        <v>4</v>
      </c>
      <c r="G42" s="7">
        <f>countifs(PrelimRaw!$D$1:$D1000,$A42,PrelimRaw!$C$1:$C1000,0,PrelimRaw!$J$1:$J1000,"X")</f>
        <v>1</v>
      </c>
      <c r="H42" s="7">
        <f>countifs(PrelimRaw!$D$1:$D1000,$A42,PrelimRaw!$C$1:$C1000,-4,PrelimRaw!$J$1:$J1000,"X")</f>
        <v>1</v>
      </c>
      <c r="I42" s="7">
        <f t="shared" si="2"/>
        <v>6</v>
      </c>
      <c r="J42" s="8">
        <f t="shared" si="3"/>
        <v>0.3</v>
      </c>
      <c r="K42" s="8">
        <f t="shared" si="4"/>
        <v>0.6666666667</v>
      </c>
      <c r="L42" s="7">
        <f t="shared" si="5"/>
        <v>12</v>
      </c>
      <c r="M42" s="11">
        <f t="shared" si="6"/>
        <v>2.4</v>
      </c>
    </row>
    <row r="43">
      <c r="A43" s="6" t="s">
        <v>39</v>
      </c>
      <c r="B43" s="7" t="str">
        <f>vlookup($A43,Users!$B$1:$H1000,3,false)</f>
        <v>Emmanuel</v>
      </c>
      <c r="C43" s="7" t="str">
        <f>vlookup($A43,Users!$B$1:$H1000,6,false)</f>
        <v>Buchholz A</v>
      </c>
      <c r="D43" s="7">
        <f>vlookup($C43,Teams!$B:$D,3,false)</f>
        <v>5</v>
      </c>
      <c r="E43" s="7">
        <f t="shared" si="1"/>
        <v>20</v>
      </c>
      <c r="F43" s="7">
        <f>countifs(PrelimRaw!$D$1:$D1000,$A43,PrelimRaw!$C$1:$C1000,4,PrelimRaw!$J$1:$J1000,"X")+countifs(PrelimRaw!$D$1:$D1000,$A43,PrelimRaw!$C$1:$C1000,14,PrelimRaw!$J$1:$J1000,"X")</f>
        <v>3</v>
      </c>
      <c r="G43" s="7">
        <f>countifs(PrelimRaw!$D$1:$D1000,$A43,PrelimRaw!$C$1:$C1000,0,PrelimRaw!$J$1:$J1000,"X")</f>
        <v>0</v>
      </c>
      <c r="H43" s="7">
        <f>countifs(PrelimRaw!$D$1:$D1000,$A43,PrelimRaw!$C$1:$C1000,-4,PrelimRaw!$J$1:$J1000,"X")</f>
        <v>0</v>
      </c>
      <c r="I43" s="7">
        <f t="shared" si="2"/>
        <v>3</v>
      </c>
      <c r="J43" s="8">
        <f t="shared" si="3"/>
        <v>0.15</v>
      </c>
      <c r="K43" s="8">
        <f t="shared" si="4"/>
        <v>1</v>
      </c>
      <c r="L43" s="7">
        <f t="shared" si="5"/>
        <v>12</v>
      </c>
      <c r="M43" s="11">
        <f t="shared" si="6"/>
        <v>2.4</v>
      </c>
    </row>
    <row r="44">
      <c r="A44" s="6" t="s">
        <v>40</v>
      </c>
      <c r="B44" s="7" t="str">
        <f>vlookup($A44,Users!$B$1:$H1000,3,false)</f>
        <v>Andrey</v>
      </c>
      <c r="C44" s="7" t="str">
        <f>vlookup($A44,Users!$B$1:$H1000,6,false)</f>
        <v>Buchholz A</v>
      </c>
      <c r="D44" s="7">
        <f>vlookup($C44,Teams!$B:$D,3,false)</f>
        <v>5</v>
      </c>
      <c r="E44" s="7">
        <f t="shared" si="1"/>
        <v>20</v>
      </c>
      <c r="F44" s="7">
        <f>countifs(PrelimRaw!$D$1:$D1000,$A44,PrelimRaw!$C$1:$C1000,4,PrelimRaw!$J$1:$J1000,"X")+countifs(PrelimRaw!$D$1:$D1000,$A44,PrelimRaw!$C$1:$C1000,14,PrelimRaw!$J$1:$J1000,"X")</f>
        <v>4</v>
      </c>
      <c r="G44" s="7">
        <f>countifs(PrelimRaw!$D$1:$D1000,$A44,PrelimRaw!$C$1:$C1000,0,PrelimRaw!$J$1:$J1000,"X")</f>
        <v>0</v>
      </c>
      <c r="H44" s="7">
        <f>countifs(PrelimRaw!$D$1:$D1000,$A44,PrelimRaw!$C$1:$C1000,-4,PrelimRaw!$J$1:$J1000,"X")</f>
        <v>1</v>
      </c>
      <c r="I44" s="7">
        <f t="shared" si="2"/>
        <v>5</v>
      </c>
      <c r="J44" s="8">
        <f t="shared" si="3"/>
        <v>0.25</v>
      </c>
      <c r="K44" s="8">
        <f t="shared" si="4"/>
        <v>0.8</v>
      </c>
      <c r="L44" s="7">
        <f t="shared" si="5"/>
        <v>12</v>
      </c>
      <c r="M44" s="11">
        <f t="shared" si="6"/>
        <v>2.4</v>
      </c>
    </row>
    <row r="45">
      <c r="A45" s="6" t="s">
        <v>61</v>
      </c>
      <c r="B45" s="7" t="str">
        <f>vlookup($A45,Users!$B$1:$H1000,3,false)</f>
        <v>Viraj</v>
      </c>
      <c r="C45" s="7" t="str">
        <f>vlookup($A45,Users!$B$1:$H1000,6,false)</f>
        <v>Dulles</v>
      </c>
      <c r="D45" s="7">
        <f>vlookup($C45,Teams!$B:$D,3,false)</f>
        <v>5</v>
      </c>
      <c r="E45" s="7">
        <f t="shared" si="1"/>
        <v>20</v>
      </c>
      <c r="F45" s="7">
        <f>countifs(PrelimRaw!$D$1:$D1000,$A45,PrelimRaw!$C$1:$C1000,4,PrelimRaw!$J$1:$J1000,"X")+countifs(PrelimRaw!$D$1:$D1000,$A45,PrelimRaw!$C$1:$C1000,14,PrelimRaw!$J$1:$J1000,"X")</f>
        <v>4</v>
      </c>
      <c r="G45" s="7">
        <f>countifs(PrelimRaw!$D$1:$D1000,$A45,PrelimRaw!$C$1:$C1000,0,PrelimRaw!$J$1:$J1000,"X")</f>
        <v>0</v>
      </c>
      <c r="H45" s="7">
        <f>countifs(PrelimRaw!$D$1:$D1000,$A45,PrelimRaw!$C$1:$C1000,-4,PrelimRaw!$J$1:$J1000,"X")</f>
        <v>1</v>
      </c>
      <c r="I45" s="7">
        <f t="shared" si="2"/>
        <v>5</v>
      </c>
      <c r="J45" s="8">
        <f t="shared" si="3"/>
        <v>0.25</v>
      </c>
      <c r="K45" s="8">
        <f t="shared" si="4"/>
        <v>0.8</v>
      </c>
      <c r="L45" s="7">
        <f t="shared" si="5"/>
        <v>12</v>
      </c>
      <c r="M45" s="11">
        <f t="shared" si="6"/>
        <v>2.4</v>
      </c>
    </row>
    <row r="46">
      <c r="A46" s="6" t="s">
        <v>72</v>
      </c>
      <c r="B46" s="7" t="str">
        <f>vlookup($A46,Users!$B$1:$H1000,3,false)</f>
        <v>Owen</v>
      </c>
      <c r="C46" s="7" t="str">
        <f>vlookup($A46,Users!$B$1:$H1000,6,false)</f>
        <v>Middleton</v>
      </c>
      <c r="D46" s="7">
        <f>vlookup($C46,Teams!$B:$D,3,false)</f>
        <v>5</v>
      </c>
      <c r="E46" s="7">
        <f t="shared" si="1"/>
        <v>20</v>
      </c>
      <c r="F46" s="7">
        <f>countifs(PrelimRaw!$D$1:$D1000,$A46,PrelimRaw!$C$1:$C1000,4,PrelimRaw!$J$1:$J1000,"X")+countifs(PrelimRaw!$D$1:$D1000,$A46,PrelimRaw!$C$1:$C1000,14,PrelimRaw!$J$1:$J1000,"X")</f>
        <v>3</v>
      </c>
      <c r="G46" s="7">
        <f>countifs(PrelimRaw!$D$1:$D1000,$A46,PrelimRaw!$C$1:$C1000,0,PrelimRaw!$J$1:$J1000,"X")</f>
        <v>0</v>
      </c>
      <c r="H46" s="7">
        <f>countifs(PrelimRaw!$D$1:$D1000,$A46,PrelimRaw!$C$1:$C1000,-4,PrelimRaw!$J$1:$J1000,"X")</f>
        <v>0</v>
      </c>
      <c r="I46" s="7">
        <f t="shared" si="2"/>
        <v>3</v>
      </c>
      <c r="J46" s="8">
        <f t="shared" si="3"/>
        <v>0.15</v>
      </c>
      <c r="K46" s="8">
        <f t="shared" si="4"/>
        <v>1</v>
      </c>
      <c r="L46" s="7">
        <f t="shared" si="5"/>
        <v>12</v>
      </c>
      <c r="M46" s="11">
        <f t="shared" si="6"/>
        <v>2.4</v>
      </c>
    </row>
    <row r="47">
      <c r="A47" s="6" t="s">
        <v>73</v>
      </c>
      <c r="B47" s="7" t="str">
        <f>vlookup($A47,Users!$B$1:$H1000,3,false)</f>
        <v>Ray</v>
      </c>
      <c r="C47" s="7" t="str">
        <f>vlookup($A47,Users!$B$1:$H1000,6,false)</f>
        <v>Middleton</v>
      </c>
      <c r="D47" s="7">
        <f>vlookup($C47,Teams!$B:$D,3,false)</f>
        <v>5</v>
      </c>
      <c r="E47" s="7">
        <f t="shared" si="1"/>
        <v>20</v>
      </c>
      <c r="F47" s="7">
        <f>countifs(PrelimRaw!$D$1:$D1000,$A47,PrelimRaw!$C$1:$C1000,4,PrelimRaw!$J$1:$J1000,"X")+countifs(PrelimRaw!$D$1:$D1000,$A47,PrelimRaw!$C$1:$C1000,14,PrelimRaw!$J$1:$J1000,"X")</f>
        <v>3</v>
      </c>
      <c r="G47" s="7">
        <f>countifs(PrelimRaw!$D$1:$D1000,$A47,PrelimRaw!$C$1:$C1000,0,PrelimRaw!$J$1:$J1000,"X")</f>
        <v>0</v>
      </c>
      <c r="H47" s="7">
        <f>countifs(PrelimRaw!$D$1:$D1000,$A47,PrelimRaw!$C$1:$C1000,-4,PrelimRaw!$J$1:$J1000,"X")</f>
        <v>0</v>
      </c>
      <c r="I47" s="7">
        <f t="shared" si="2"/>
        <v>3</v>
      </c>
      <c r="J47" s="8">
        <f t="shared" si="3"/>
        <v>0.15</v>
      </c>
      <c r="K47" s="8">
        <f t="shared" si="4"/>
        <v>1</v>
      </c>
      <c r="L47" s="7">
        <f t="shared" si="5"/>
        <v>12</v>
      </c>
      <c r="M47" s="11">
        <f t="shared" si="6"/>
        <v>2.4</v>
      </c>
    </row>
    <row r="48">
      <c r="A48" s="6" t="s">
        <v>101</v>
      </c>
      <c r="B48" s="7" t="str">
        <f>vlookup($A48,Users!$B$1:$H1000,3,false)</f>
        <v>Rohit</v>
      </c>
      <c r="C48" s="7" t="str">
        <f>vlookup($A48,Users!$B$1:$H1000,6,false)</f>
        <v>Enloe A</v>
      </c>
      <c r="D48" s="7">
        <f>vlookup($C48,Teams!$B:$D,3,false)</f>
        <v>5</v>
      </c>
      <c r="E48" s="7">
        <f t="shared" si="1"/>
        <v>20</v>
      </c>
      <c r="F48" s="7">
        <f>countifs(PrelimRaw!$D$1:$D1000,$A48,PrelimRaw!$C$1:$C1000,4,PrelimRaw!$J$1:$J1000,"X")+countifs(PrelimRaw!$D$1:$D1000,$A48,PrelimRaw!$C$1:$C1000,14,PrelimRaw!$J$1:$J1000,"X")</f>
        <v>4</v>
      </c>
      <c r="G48" s="7">
        <f>countifs(PrelimRaw!$D$1:$D1000,$A48,PrelimRaw!$C$1:$C1000,0,PrelimRaw!$J$1:$J1000,"X")</f>
        <v>0</v>
      </c>
      <c r="H48" s="7">
        <f>countifs(PrelimRaw!$D$1:$D1000,$A48,PrelimRaw!$C$1:$C1000,-4,PrelimRaw!$J$1:$J1000,"X")</f>
        <v>1</v>
      </c>
      <c r="I48" s="7">
        <f t="shared" si="2"/>
        <v>5</v>
      </c>
      <c r="J48" s="8">
        <f t="shared" si="3"/>
        <v>0.25</v>
      </c>
      <c r="K48" s="8">
        <f t="shared" si="4"/>
        <v>0.8</v>
      </c>
      <c r="L48" s="7">
        <f t="shared" si="5"/>
        <v>12</v>
      </c>
      <c r="M48" s="11">
        <f t="shared" si="6"/>
        <v>2.4</v>
      </c>
    </row>
    <row r="49">
      <c r="A49" s="6" t="s">
        <v>102</v>
      </c>
      <c r="B49" s="7" t="str">
        <f>vlookup($A49,Users!$B$1:$H1000,3,false)</f>
        <v>Brian</v>
      </c>
      <c r="C49" s="7" t="str">
        <f>vlookup($A49,Users!$B$1:$H1000,6,false)</f>
        <v>Enloe A</v>
      </c>
      <c r="D49" s="7">
        <f>vlookup($C49,Teams!$B:$D,3,false)</f>
        <v>5</v>
      </c>
      <c r="E49" s="7">
        <f t="shared" si="1"/>
        <v>20</v>
      </c>
      <c r="F49" s="7">
        <f>countifs(PrelimRaw!$D$1:$D1000,$A49,PrelimRaw!$C$1:$C1000,4,PrelimRaw!$J$1:$J1000,"X")+countifs(PrelimRaw!$D$1:$D1000,$A49,PrelimRaw!$C$1:$C1000,14,PrelimRaw!$J$1:$J1000,"X")</f>
        <v>4</v>
      </c>
      <c r="G49" s="7">
        <f>countifs(PrelimRaw!$D$1:$D1000,$A49,PrelimRaw!$C$1:$C1000,0,PrelimRaw!$J$1:$J1000,"X")</f>
        <v>0</v>
      </c>
      <c r="H49" s="7">
        <f>countifs(PrelimRaw!$D$1:$D1000,$A49,PrelimRaw!$C$1:$C1000,-4,PrelimRaw!$J$1:$J1000,"X")</f>
        <v>1</v>
      </c>
      <c r="I49" s="7">
        <f t="shared" si="2"/>
        <v>5</v>
      </c>
      <c r="J49" s="8">
        <f t="shared" si="3"/>
        <v>0.25</v>
      </c>
      <c r="K49" s="8">
        <f t="shared" si="4"/>
        <v>0.8</v>
      </c>
      <c r="L49" s="7">
        <f t="shared" si="5"/>
        <v>12</v>
      </c>
      <c r="M49" s="11">
        <f t="shared" si="6"/>
        <v>2.4</v>
      </c>
    </row>
    <row r="50">
      <c r="A50" s="6" t="s">
        <v>105</v>
      </c>
      <c r="B50" s="7" t="str">
        <f>vlookup($A50,Users!$B$1:$H1000,3,false)</f>
        <v>Colin</v>
      </c>
      <c r="C50" s="7" t="str">
        <f>vlookup($A50,Users!$B$1:$H1000,6,false)</f>
        <v>Enloe A</v>
      </c>
      <c r="D50" s="7">
        <f>vlookup($C50,Teams!$B:$D,3,false)</f>
        <v>5</v>
      </c>
      <c r="E50" s="7">
        <f t="shared" si="1"/>
        <v>20</v>
      </c>
      <c r="F50" s="7">
        <f>countifs(PrelimRaw!$D$1:$D1000,$A50,PrelimRaw!$C$1:$C1000,4,PrelimRaw!$J$1:$J1000,"X")+countifs(PrelimRaw!$D$1:$D1000,$A50,PrelimRaw!$C$1:$C1000,14,PrelimRaw!$J$1:$J1000,"X")</f>
        <v>4</v>
      </c>
      <c r="G50" s="7">
        <f>countifs(PrelimRaw!$D$1:$D1000,$A50,PrelimRaw!$C$1:$C1000,0,PrelimRaw!$J$1:$J1000,"X")</f>
        <v>0</v>
      </c>
      <c r="H50" s="7">
        <f>countifs(PrelimRaw!$D$1:$D1000,$A50,PrelimRaw!$C$1:$C1000,-4,PrelimRaw!$J$1:$J1000,"X")</f>
        <v>1</v>
      </c>
      <c r="I50" s="7">
        <f t="shared" si="2"/>
        <v>5</v>
      </c>
      <c r="J50" s="8">
        <f t="shared" si="3"/>
        <v>0.25</v>
      </c>
      <c r="K50" s="8">
        <f t="shared" si="4"/>
        <v>0.8</v>
      </c>
      <c r="L50" s="7">
        <f t="shared" si="5"/>
        <v>12</v>
      </c>
      <c r="M50" s="11">
        <f t="shared" si="6"/>
        <v>2.4</v>
      </c>
    </row>
    <row r="51">
      <c r="A51" s="6" t="s">
        <v>116</v>
      </c>
      <c r="B51" s="7" t="str">
        <f>vlookup($A51,Users!$B$1:$H1000,3,false)</f>
        <v>Jasper</v>
      </c>
      <c r="C51" s="7" t="str">
        <f>vlookup($A51,Users!$B$1:$H1000,6,false)</f>
        <v>Pullman</v>
      </c>
      <c r="D51" s="7">
        <f>vlookup($C51,Teams!$B:$D,3,false)</f>
        <v>5</v>
      </c>
      <c r="E51" s="7">
        <f t="shared" si="1"/>
        <v>20</v>
      </c>
      <c r="F51" s="7">
        <f>countifs(PrelimRaw!$D$1:$D1000,$A51,PrelimRaw!$C$1:$C1000,4,PrelimRaw!$J$1:$J1000,"X")+countifs(PrelimRaw!$D$1:$D1000,$A51,PrelimRaw!$C$1:$C1000,14,PrelimRaw!$J$1:$J1000,"X")</f>
        <v>3</v>
      </c>
      <c r="G51" s="7">
        <f>countifs(PrelimRaw!$D$1:$D1000,$A51,PrelimRaw!$C$1:$C1000,0,PrelimRaw!$J$1:$J1000,"X")</f>
        <v>0</v>
      </c>
      <c r="H51" s="7">
        <f>countifs(PrelimRaw!$D$1:$D1000,$A51,PrelimRaw!$C$1:$C1000,-4,PrelimRaw!$J$1:$J1000,"X")</f>
        <v>0</v>
      </c>
      <c r="I51" s="7">
        <f t="shared" si="2"/>
        <v>3</v>
      </c>
      <c r="J51" s="8">
        <f t="shared" si="3"/>
        <v>0.15</v>
      </c>
      <c r="K51" s="8">
        <f t="shared" si="4"/>
        <v>1</v>
      </c>
      <c r="L51" s="7">
        <f t="shared" si="5"/>
        <v>12</v>
      </c>
      <c r="M51" s="11">
        <f t="shared" si="6"/>
        <v>2.4</v>
      </c>
    </row>
    <row r="52">
      <c r="A52" s="6" t="s">
        <v>123</v>
      </c>
      <c r="B52" s="7" t="str">
        <f>vlookup($A52,Users!$B$1:$H1000,3,false)</f>
        <v>Flora</v>
      </c>
      <c r="C52" s="7" t="str">
        <f>vlookup($A52,Users!$B$1:$H1000,6,false)</f>
        <v>Canyon Crest</v>
      </c>
      <c r="D52" s="7">
        <f>vlookup($C52,Teams!$B:$D,3,false)</f>
        <v>5</v>
      </c>
      <c r="E52" s="7">
        <f t="shared" si="1"/>
        <v>20</v>
      </c>
      <c r="F52" s="7">
        <f>countifs(PrelimRaw!$D$1:$D1000,$A52,PrelimRaw!$C$1:$C1000,4,PrelimRaw!$J$1:$J1000,"X")+countifs(PrelimRaw!$D$1:$D1000,$A52,PrelimRaw!$C$1:$C1000,14,PrelimRaw!$J$1:$J1000,"X")</f>
        <v>3</v>
      </c>
      <c r="G52" s="7">
        <f>countifs(PrelimRaw!$D$1:$D1000,$A52,PrelimRaw!$C$1:$C1000,0,PrelimRaw!$J$1:$J1000,"X")</f>
        <v>1</v>
      </c>
      <c r="H52" s="7">
        <f>countifs(PrelimRaw!$D$1:$D1000,$A52,PrelimRaw!$C$1:$C1000,-4,PrelimRaw!$J$1:$J1000,"X")</f>
        <v>0</v>
      </c>
      <c r="I52" s="7">
        <f t="shared" si="2"/>
        <v>4</v>
      </c>
      <c r="J52" s="8">
        <f t="shared" si="3"/>
        <v>0.2</v>
      </c>
      <c r="K52" s="8">
        <f t="shared" si="4"/>
        <v>0.75</v>
      </c>
      <c r="L52" s="7">
        <f t="shared" si="5"/>
        <v>12</v>
      </c>
      <c r="M52" s="11">
        <f t="shared" si="6"/>
        <v>2.4</v>
      </c>
    </row>
    <row r="53">
      <c r="A53" s="6" t="s">
        <v>131</v>
      </c>
      <c r="B53" s="7" t="str">
        <f>vlookup($A53,Users!$B$1:$H1000,3,false)</f>
        <v>Jake</v>
      </c>
      <c r="C53" s="7" t="str">
        <f>vlookup($A53,Users!$B$1:$H1000,6,false)</f>
        <v>Cupertino</v>
      </c>
      <c r="D53" s="7">
        <f>vlookup($C53,Teams!$B:$D,3,false)</f>
        <v>5</v>
      </c>
      <c r="E53" s="7">
        <f t="shared" si="1"/>
        <v>20</v>
      </c>
      <c r="F53" s="7">
        <f>countifs(PrelimRaw!$D$1:$D1000,$A53,PrelimRaw!$C$1:$C1000,4,PrelimRaw!$J$1:$J1000,"X")+countifs(PrelimRaw!$D$1:$D1000,$A53,PrelimRaw!$C$1:$C1000,14,PrelimRaw!$J$1:$J1000,"X")</f>
        <v>4</v>
      </c>
      <c r="G53" s="7">
        <f>countifs(PrelimRaw!$D$1:$D1000,$A53,PrelimRaw!$C$1:$C1000,0,PrelimRaw!$J$1:$J1000,"X")</f>
        <v>0</v>
      </c>
      <c r="H53" s="7">
        <f>countifs(PrelimRaw!$D$1:$D1000,$A53,PrelimRaw!$C$1:$C1000,-4,PrelimRaw!$J$1:$J1000,"X")</f>
        <v>1</v>
      </c>
      <c r="I53" s="7">
        <f t="shared" si="2"/>
        <v>5</v>
      </c>
      <c r="J53" s="8">
        <f t="shared" si="3"/>
        <v>0.25</v>
      </c>
      <c r="K53" s="8">
        <f t="shared" si="4"/>
        <v>0.8</v>
      </c>
      <c r="L53" s="7">
        <f t="shared" si="5"/>
        <v>12</v>
      </c>
      <c r="M53" s="11">
        <f t="shared" si="6"/>
        <v>2.4</v>
      </c>
    </row>
    <row r="54">
      <c r="A54" s="6" t="s">
        <v>134</v>
      </c>
      <c r="B54" s="7" t="str">
        <f>vlookup($A54,Users!$B$1:$H1000,3,false)</f>
        <v>Sami</v>
      </c>
      <c r="C54" s="7" t="str">
        <f>vlookup($A54,Users!$B$1:$H1000,6,false)</f>
        <v>Tesla STEM</v>
      </c>
      <c r="D54" s="7">
        <f>vlookup($C54,Teams!$B:$D,3,false)</f>
        <v>5</v>
      </c>
      <c r="E54" s="7">
        <f t="shared" si="1"/>
        <v>20</v>
      </c>
      <c r="F54" s="7">
        <f>countifs(PrelimRaw!$D$1:$D1000,$A54,PrelimRaw!$C$1:$C1000,4,PrelimRaw!$J$1:$J1000,"X")+countifs(PrelimRaw!$D$1:$D1000,$A54,PrelimRaw!$C$1:$C1000,14,PrelimRaw!$J$1:$J1000,"X")</f>
        <v>3</v>
      </c>
      <c r="G54" s="7">
        <f>countifs(PrelimRaw!$D$1:$D1000,$A54,PrelimRaw!$C$1:$C1000,0,PrelimRaw!$J$1:$J1000,"X")</f>
        <v>0</v>
      </c>
      <c r="H54" s="7">
        <f>countifs(PrelimRaw!$D$1:$D1000,$A54,PrelimRaw!$C$1:$C1000,-4,PrelimRaw!$J$1:$J1000,"X")</f>
        <v>0</v>
      </c>
      <c r="I54" s="7">
        <f t="shared" si="2"/>
        <v>3</v>
      </c>
      <c r="J54" s="8">
        <f t="shared" si="3"/>
        <v>0.15</v>
      </c>
      <c r="K54" s="8">
        <f t="shared" si="4"/>
        <v>1</v>
      </c>
      <c r="L54" s="7">
        <f t="shared" si="5"/>
        <v>12</v>
      </c>
      <c r="M54" s="11">
        <f t="shared" si="6"/>
        <v>2.4</v>
      </c>
    </row>
    <row r="55">
      <c r="A55" s="6" t="s">
        <v>92</v>
      </c>
      <c r="B55" s="7" t="str">
        <f>vlookup($A55,Users!$B$1:$H1000,3,false)</f>
        <v>Edward</v>
      </c>
      <c r="C55" s="7" t="str">
        <f>vlookup($A55,Users!$B$1:$H1000,6,false)</f>
        <v>Shen</v>
      </c>
      <c r="D55" s="7">
        <f>vlookup($C55,Teams!$B:$D,3,false)</f>
        <v>5</v>
      </c>
      <c r="E55" s="7">
        <f t="shared" si="1"/>
        <v>20</v>
      </c>
      <c r="F55" s="7">
        <f>countifs(PrelimRaw!$D$1:$D1000,$A55,PrelimRaw!$C$1:$C1000,4,PrelimRaw!$J$1:$J1000,"X")+countifs(PrelimRaw!$D$1:$D1000,$A55,PrelimRaw!$C$1:$C1000,14,PrelimRaw!$J$1:$J1000,"X")</f>
        <v>3</v>
      </c>
      <c r="G55" s="7">
        <f>countifs(PrelimRaw!$D$1:$D1000,$A55,PrelimRaw!$C$1:$C1000,0,PrelimRaw!$J$1:$J1000,"X")</f>
        <v>2</v>
      </c>
      <c r="H55" s="7">
        <f>countifs(PrelimRaw!$D$1:$D1000,$A55,PrelimRaw!$C$1:$C1000,-4,PrelimRaw!$J$1:$J1000,"X")</f>
        <v>0</v>
      </c>
      <c r="I55" s="7">
        <f t="shared" si="2"/>
        <v>5</v>
      </c>
      <c r="J55" s="8">
        <f t="shared" si="3"/>
        <v>0.25</v>
      </c>
      <c r="K55" s="8">
        <f t="shared" si="4"/>
        <v>0.6</v>
      </c>
      <c r="L55" s="7">
        <f t="shared" si="5"/>
        <v>12</v>
      </c>
      <c r="M55" s="11">
        <f t="shared" si="6"/>
        <v>2.4</v>
      </c>
    </row>
    <row r="56">
      <c r="A56" s="6" t="s">
        <v>145</v>
      </c>
      <c r="B56" s="7" t="str">
        <f>vlookup($A56,Users!$B$1:$H1000,3,false)</f>
        <v>Sanshray</v>
      </c>
      <c r="C56" s="7" t="str">
        <f>vlookup($A56,Users!$B$1:$H1000,6,false)</f>
        <v>AHS Broward</v>
      </c>
      <c r="D56" s="7">
        <f>vlookup($C56,Teams!$B:$D,3,false)</f>
        <v>5</v>
      </c>
      <c r="E56" s="7">
        <f t="shared" si="1"/>
        <v>20</v>
      </c>
      <c r="F56" s="7">
        <f>countifs(PrelimRaw!$D$1:$D1000,$A56,PrelimRaw!$C$1:$C1000,4,PrelimRaw!$J$1:$J1000,"X")+countifs(PrelimRaw!$D$1:$D1000,$A56,PrelimRaw!$C$1:$C1000,14,PrelimRaw!$J$1:$J1000,"X")</f>
        <v>3</v>
      </c>
      <c r="G56" s="7">
        <f>countifs(PrelimRaw!$D$1:$D1000,$A56,PrelimRaw!$C$1:$C1000,0,PrelimRaw!$J$1:$J1000,"X")</f>
        <v>0</v>
      </c>
      <c r="H56" s="7">
        <f>countifs(PrelimRaw!$D$1:$D1000,$A56,PrelimRaw!$C$1:$C1000,-4,PrelimRaw!$J$1:$J1000,"X")</f>
        <v>0</v>
      </c>
      <c r="I56" s="7">
        <f t="shared" si="2"/>
        <v>3</v>
      </c>
      <c r="J56" s="8">
        <f t="shared" si="3"/>
        <v>0.15</v>
      </c>
      <c r="K56" s="8">
        <f t="shared" si="4"/>
        <v>1</v>
      </c>
      <c r="L56" s="7">
        <f t="shared" si="5"/>
        <v>12</v>
      </c>
      <c r="M56" s="11">
        <f t="shared" si="6"/>
        <v>2.4</v>
      </c>
    </row>
    <row r="57">
      <c r="A57" s="6" t="s">
        <v>161</v>
      </c>
      <c r="B57" s="7" t="str">
        <f>vlookup($A57,Users!$B$1:$H1000,3,false)</f>
        <v>Owen</v>
      </c>
      <c r="C57" s="7" t="str">
        <f>vlookup($A57,Users!$B$1:$H1000,6,false)</f>
        <v>Interlake A</v>
      </c>
      <c r="D57" s="7">
        <f>vlookup($C57,Teams!$B:$D,3,false)</f>
        <v>5</v>
      </c>
      <c r="E57" s="7">
        <f t="shared" si="1"/>
        <v>20</v>
      </c>
      <c r="F57" s="7">
        <f>countifs(PrelimRaw!$D$1:$D1000,$A57,PrelimRaw!$C$1:$C1000,4,PrelimRaw!$J$1:$J1000,"X")+countifs(PrelimRaw!$D$1:$D1000,$A57,PrelimRaw!$C$1:$C1000,14,PrelimRaw!$J$1:$J1000,"X")</f>
        <v>3</v>
      </c>
      <c r="G57" s="7">
        <f>countifs(PrelimRaw!$D$1:$D1000,$A57,PrelimRaw!$C$1:$C1000,0,PrelimRaw!$J$1:$J1000,"X")</f>
        <v>1</v>
      </c>
      <c r="H57" s="7">
        <f>countifs(PrelimRaw!$D$1:$D1000,$A57,PrelimRaw!$C$1:$C1000,-4,PrelimRaw!$J$1:$J1000,"X")</f>
        <v>0</v>
      </c>
      <c r="I57" s="7">
        <f t="shared" si="2"/>
        <v>4</v>
      </c>
      <c r="J57" s="8">
        <f t="shared" si="3"/>
        <v>0.2</v>
      </c>
      <c r="K57" s="8">
        <f t="shared" si="4"/>
        <v>0.75</v>
      </c>
      <c r="L57" s="7">
        <f t="shared" si="5"/>
        <v>12</v>
      </c>
      <c r="M57" s="11">
        <f t="shared" si="6"/>
        <v>2.4</v>
      </c>
    </row>
    <row r="58">
      <c r="A58" s="6" t="s">
        <v>163</v>
      </c>
      <c r="B58" s="7" t="str">
        <f>vlookup($A58,Users!$B$1:$H1000,3,false)</f>
        <v>Aneesh</v>
      </c>
      <c r="C58" s="7" t="str">
        <f>vlookup($A58,Users!$B$1:$H1000,6,false)</f>
        <v>Wayzata</v>
      </c>
      <c r="D58" s="7">
        <f>vlookup($C58,Teams!$B:$D,3,false)</f>
        <v>5</v>
      </c>
      <c r="E58" s="7">
        <f t="shared" si="1"/>
        <v>20</v>
      </c>
      <c r="F58" s="7">
        <f>countifs(PrelimRaw!$D$1:$D1000,$A58,PrelimRaw!$C$1:$C1000,4,PrelimRaw!$J$1:$J1000,"X")+countifs(PrelimRaw!$D$1:$D1000,$A58,PrelimRaw!$C$1:$C1000,14,PrelimRaw!$J$1:$J1000,"X")</f>
        <v>3</v>
      </c>
      <c r="G58" s="7">
        <f>countifs(PrelimRaw!$D$1:$D1000,$A58,PrelimRaw!$C$1:$C1000,0,PrelimRaw!$J$1:$J1000,"X")</f>
        <v>0</v>
      </c>
      <c r="H58" s="7">
        <f>countifs(PrelimRaw!$D$1:$D1000,$A58,PrelimRaw!$C$1:$C1000,-4,PrelimRaw!$J$1:$J1000,"X")</f>
        <v>0</v>
      </c>
      <c r="I58" s="7">
        <f t="shared" si="2"/>
        <v>3</v>
      </c>
      <c r="J58" s="8">
        <f t="shared" si="3"/>
        <v>0.15</v>
      </c>
      <c r="K58" s="8">
        <f t="shared" si="4"/>
        <v>1</v>
      </c>
      <c r="L58" s="7">
        <f t="shared" si="5"/>
        <v>12</v>
      </c>
      <c r="M58" s="11">
        <f t="shared" si="6"/>
        <v>2.4</v>
      </c>
    </row>
    <row r="59">
      <c r="A59" s="6" t="s">
        <v>179</v>
      </c>
      <c r="B59" s="7" t="str">
        <f>vlookup($A59,Users!$B$1:$H1000,3,false)</f>
        <v>Aditya</v>
      </c>
      <c r="C59" s="7" t="str">
        <f>vlookup($A59,Users!$B$1:$H1000,6,false)</f>
        <v>Troy</v>
      </c>
      <c r="D59" s="7">
        <f>vlookup($C59,Teams!$B:$D,3,false)</f>
        <v>5</v>
      </c>
      <c r="E59" s="7">
        <f t="shared" si="1"/>
        <v>20</v>
      </c>
      <c r="F59" s="7">
        <f>countifs(PrelimRaw!$D$1:$D1000,$A59,PrelimRaw!$C$1:$C1000,4,PrelimRaw!$J$1:$J1000,"X")+countifs(PrelimRaw!$D$1:$D1000,$A59,PrelimRaw!$C$1:$C1000,14,PrelimRaw!$J$1:$J1000,"X")</f>
        <v>3</v>
      </c>
      <c r="G59" s="7">
        <f>countifs(PrelimRaw!$D$1:$D1000,$A59,PrelimRaw!$C$1:$C1000,0,PrelimRaw!$J$1:$J1000,"X")</f>
        <v>3</v>
      </c>
      <c r="H59" s="7">
        <f>countifs(PrelimRaw!$D$1:$D1000,$A59,PrelimRaw!$C$1:$C1000,-4,PrelimRaw!$J$1:$J1000,"X")</f>
        <v>0</v>
      </c>
      <c r="I59" s="7">
        <f t="shared" si="2"/>
        <v>6</v>
      </c>
      <c r="J59" s="8">
        <f t="shared" si="3"/>
        <v>0.3</v>
      </c>
      <c r="K59" s="8">
        <f t="shared" si="4"/>
        <v>0.5</v>
      </c>
      <c r="L59" s="7">
        <f t="shared" si="5"/>
        <v>12</v>
      </c>
      <c r="M59" s="11">
        <f t="shared" si="6"/>
        <v>2.4</v>
      </c>
    </row>
    <row r="60">
      <c r="A60" s="6" t="s">
        <v>188</v>
      </c>
      <c r="B60" s="7" t="str">
        <f>vlookup($A60,Users!$B$1:$H1000,3,false)</f>
        <v>Michael</v>
      </c>
      <c r="C60" s="7" t="str">
        <f>vlookup($A60,Users!$B$1:$H1000,6,false)</f>
        <v>Venice</v>
      </c>
      <c r="D60" s="7">
        <f>vlookup($C60,Teams!$B:$D,3,false)</f>
        <v>5</v>
      </c>
      <c r="E60" s="7">
        <f t="shared" si="1"/>
        <v>20</v>
      </c>
      <c r="F60" s="7">
        <f>countifs(PrelimRaw!$D$1:$D1000,$A60,PrelimRaw!$C$1:$C1000,4,PrelimRaw!$J$1:$J1000,"X")+countifs(PrelimRaw!$D$1:$D1000,$A60,PrelimRaw!$C$1:$C1000,14,PrelimRaw!$J$1:$J1000,"X")</f>
        <v>3</v>
      </c>
      <c r="G60" s="7">
        <f>countifs(PrelimRaw!$D$1:$D1000,$A60,PrelimRaw!$C$1:$C1000,0,PrelimRaw!$J$1:$J1000,"X")</f>
        <v>0</v>
      </c>
      <c r="H60" s="7">
        <f>countifs(PrelimRaw!$D$1:$D1000,$A60,PrelimRaw!$C$1:$C1000,-4,PrelimRaw!$J$1:$J1000,"X")</f>
        <v>0</v>
      </c>
      <c r="I60" s="7">
        <f t="shared" si="2"/>
        <v>3</v>
      </c>
      <c r="J60" s="8">
        <f t="shared" si="3"/>
        <v>0.15</v>
      </c>
      <c r="K60" s="8">
        <f t="shared" si="4"/>
        <v>1</v>
      </c>
      <c r="L60" s="7">
        <f t="shared" si="5"/>
        <v>12</v>
      </c>
      <c r="M60" s="11">
        <f t="shared" si="6"/>
        <v>2.4</v>
      </c>
    </row>
    <row r="61">
      <c r="A61" s="6" t="s">
        <v>63</v>
      </c>
      <c r="B61" s="7" t="str">
        <f>vlookup($A61,Users!$B$1:$H1000,3,false)</f>
        <v>Michael</v>
      </c>
      <c r="C61" s="7" t="str">
        <f>vlookup($A61,Users!$B$1:$H1000,6,false)</f>
        <v>Collierville</v>
      </c>
      <c r="D61" s="7">
        <f>vlookup($C61,Teams!$B:$D,3,false)</f>
        <v>5</v>
      </c>
      <c r="E61" s="7">
        <f t="shared" si="1"/>
        <v>20</v>
      </c>
      <c r="F61" s="7">
        <f>countifs(PrelimRaw!$D$1:$D1000,$A61,PrelimRaw!$C$1:$C1000,4,PrelimRaw!$J$1:$J1000,"X")+countifs(PrelimRaw!$D$1:$D1000,$A61,PrelimRaw!$C$1:$C1000,14,PrelimRaw!$J$1:$J1000,"X")</f>
        <v>2</v>
      </c>
      <c r="G61" s="7">
        <f>countifs(PrelimRaw!$D$1:$D1000,$A61,PrelimRaw!$C$1:$C1000,0,PrelimRaw!$J$1:$J1000,"X")</f>
        <v>3</v>
      </c>
      <c r="H61" s="7">
        <f>countifs(PrelimRaw!$D$1:$D1000,$A61,PrelimRaw!$C$1:$C1000,-4,PrelimRaw!$J$1:$J1000,"X")</f>
        <v>0</v>
      </c>
      <c r="I61" s="7">
        <f t="shared" si="2"/>
        <v>5</v>
      </c>
      <c r="J61" s="8">
        <f t="shared" si="3"/>
        <v>0.25</v>
      </c>
      <c r="K61" s="8">
        <f t="shared" si="4"/>
        <v>0.4</v>
      </c>
      <c r="L61" s="7">
        <f t="shared" si="5"/>
        <v>8</v>
      </c>
      <c r="M61" s="11">
        <f t="shared" si="6"/>
        <v>1.6</v>
      </c>
    </row>
    <row r="62">
      <c r="A62" s="6" t="s">
        <v>84</v>
      </c>
      <c r="B62" s="7" t="str">
        <f>vlookup($A62,Users!$B$1:$H1000,3,false)</f>
        <v>Shreyas</v>
      </c>
      <c r="C62" s="7" t="str">
        <f>vlookup($A62,Users!$B$1:$H1000,6,false)</f>
        <v>Lexington A</v>
      </c>
      <c r="D62" s="7">
        <f>vlookup($C62,Teams!$B:$D,3,false)</f>
        <v>5</v>
      </c>
      <c r="E62" s="7">
        <f t="shared" si="1"/>
        <v>20</v>
      </c>
      <c r="F62" s="7">
        <f>countifs(PrelimRaw!$D$1:$D1000,$A62,PrelimRaw!$C$1:$C1000,4,PrelimRaw!$J$1:$J1000,"X")+countifs(PrelimRaw!$D$1:$D1000,$A62,PrelimRaw!$C$1:$C1000,14,PrelimRaw!$J$1:$J1000,"X")</f>
        <v>2</v>
      </c>
      <c r="G62" s="7">
        <f>countifs(PrelimRaw!$D$1:$D1000,$A62,PrelimRaw!$C$1:$C1000,0,PrelimRaw!$J$1:$J1000,"X")</f>
        <v>1</v>
      </c>
      <c r="H62" s="7">
        <f>countifs(PrelimRaw!$D$1:$D1000,$A62,PrelimRaw!$C$1:$C1000,-4,PrelimRaw!$J$1:$J1000,"X")</f>
        <v>0</v>
      </c>
      <c r="I62" s="7">
        <f t="shared" si="2"/>
        <v>3</v>
      </c>
      <c r="J62" s="8">
        <f t="shared" si="3"/>
        <v>0.15</v>
      </c>
      <c r="K62" s="8">
        <f t="shared" si="4"/>
        <v>0.6666666667</v>
      </c>
      <c r="L62" s="7">
        <f t="shared" si="5"/>
        <v>8</v>
      </c>
      <c r="M62" s="11">
        <f t="shared" si="6"/>
        <v>1.6</v>
      </c>
    </row>
    <row r="63">
      <c r="A63" s="6" t="s">
        <v>113</v>
      </c>
      <c r="B63" s="7" t="str">
        <f>vlookup($A63,Users!$B$1:$H1000,3,false)</f>
        <v>Antone</v>
      </c>
      <c r="C63" s="7" t="str">
        <f>vlookup($A63,Users!$B$1:$H1000,6,false)</f>
        <v>Lynbrook</v>
      </c>
      <c r="D63" s="7">
        <f>vlookup($C63,Teams!$B:$D,3,false)</f>
        <v>5</v>
      </c>
      <c r="E63" s="7">
        <f t="shared" si="1"/>
        <v>20</v>
      </c>
      <c r="F63" s="7">
        <f>countifs(PrelimRaw!$D$1:$D1000,$A63,PrelimRaw!$C$1:$C1000,4,PrelimRaw!$J$1:$J1000,"X")+countifs(PrelimRaw!$D$1:$D1000,$A63,PrelimRaw!$C$1:$C1000,14,PrelimRaw!$J$1:$J1000,"X")</f>
        <v>2</v>
      </c>
      <c r="G63" s="7">
        <f>countifs(PrelimRaw!$D$1:$D1000,$A63,PrelimRaw!$C$1:$C1000,0,PrelimRaw!$J$1:$J1000,"X")</f>
        <v>0</v>
      </c>
      <c r="H63" s="7">
        <f>countifs(PrelimRaw!$D$1:$D1000,$A63,PrelimRaw!$C$1:$C1000,-4,PrelimRaw!$J$1:$J1000,"X")</f>
        <v>0</v>
      </c>
      <c r="I63" s="7">
        <f t="shared" si="2"/>
        <v>2</v>
      </c>
      <c r="J63" s="8">
        <f t="shared" si="3"/>
        <v>0.1</v>
      </c>
      <c r="K63" s="8">
        <f t="shared" si="4"/>
        <v>1</v>
      </c>
      <c r="L63" s="7">
        <f t="shared" si="5"/>
        <v>8</v>
      </c>
      <c r="M63" s="11">
        <f t="shared" si="6"/>
        <v>1.6</v>
      </c>
    </row>
    <row r="64">
      <c r="A64" s="6" t="s">
        <v>118</v>
      </c>
      <c r="B64" s="7" t="str">
        <f>vlookup($A64,Users!$B$1:$H1000,3,false)</f>
        <v>Tristan</v>
      </c>
      <c r="C64" s="7" t="str">
        <f>vlookup($A64,Users!$B$1:$H1000,6,false)</f>
        <v>Interlake B</v>
      </c>
      <c r="D64" s="7">
        <f>vlookup($C64,Teams!$B:$D,3,false)</f>
        <v>5</v>
      </c>
      <c r="E64" s="7">
        <f t="shared" si="1"/>
        <v>20</v>
      </c>
      <c r="F64" s="7">
        <f>countifs(PrelimRaw!$D$1:$D1000,$A64,PrelimRaw!$C$1:$C1000,4,PrelimRaw!$J$1:$J1000,"X")+countifs(PrelimRaw!$D$1:$D1000,$A64,PrelimRaw!$C$1:$C1000,14,PrelimRaw!$J$1:$J1000,"X")</f>
        <v>2</v>
      </c>
      <c r="G64" s="7">
        <f>countifs(PrelimRaw!$D$1:$D1000,$A64,PrelimRaw!$C$1:$C1000,0,PrelimRaw!$J$1:$J1000,"X")</f>
        <v>0</v>
      </c>
      <c r="H64" s="7">
        <f>countifs(PrelimRaw!$D$1:$D1000,$A64,PrelimRaw!$C$1:$C1000,-4,PrelimRaw!$J$1:$J1000,"X")</f>
        <v>0</v>
      </c>
      <c r="I64" s="7">
        <f t="shared" si="2"/>
        <v>2</v>
      </c>
      <c r="J64" s="8">
        <f t="shared" si="3"/>
        <v>0.1</v>
      </c>
      <c r="K64" s="8">
        <f t="shared" si="4"/>
        <v>1</v>
      </c>
      <c r="L64" s="7">
        <f t="shared" si="5"/>
        <v>8</v>
      </c>
      <c r="M64" s="11">
        <f t="shared" si="6"/>
        <v>1.6</v>
      </c>
    </row>
    <row r="65">
      <c r="A65" s="6" t="s">
        <v>120</v>
      </c>
      <c r="B65" s="7" t="str">
        <f>vlookup($A65,Users!$B$1:$H1000,3,false)</f>
        <v>Grace</v>
      </c>
      <c r="C65" s="7" t="str">
        <f>vlookup($A65,Users!$B$1:$H1000,6,false)</f>
        <v>Interlake B</v>
      </c>
      <c r="D65" s="7">
        <f>vlookup($C65,Teams!$B:$D,3,false)</f>
        <v>5</v>
      </c>
      <c r="E65" s="7">
        <f t="shared" si="1"/>
        <v>20</v>
      </c>
      <c r="F65" s="7">
        <f>countifs(PrelimRaw!$D$1:$D1000,$A65,PrelimRaw!$C$1:$C1000,4,PrelimRaw!$J$1:$J1000,"X")+countifs(PrelimRaw!$D$1:$D1000,$A65,PrelimRaw!$C$1:$C1000,14,PrelimRaw!$J$1:$J1000,"X")</f>
        <v>2</v>
      </c>
      <c r="G65" s="7">
        <f>countifs(PrelimRaw!$D$1:$D1000,$A65,PrelimRaw!$C$1:$C1000,0,PrelimRaw!$J$1:$J1000,"X")</f>
        <v>0</v>
      </c>
      <c r="H65" s="7">
        <f>countifs(PrelimRaw!$D$1:$D1000,$A65,PrelimRaw!$C$1:$C1000,-4,PrelimRaw!$J$1:$J1000,"X")</f>
        <v>0</v>
      </c>
      <c r="I65" s="7">
        <f t="shared" si="2"/>
        <v>2</v>
      </c>
      <c r="J65" s="8">
        <f t="shared" si="3"/>
        <v>0.1</v>
      </c>
      <c r="K65" s="8">
        <f t="shared" si="4"/>
        <v>1</v>
      </c>
      <c r="L65" s="7">
        <f t="shared" si="5"/>
        <v>8</v>
      </c>
      <c r="M65" s="11">
        <f t="shared" si="6"/>
        <v>1.6</v>
      </c>
    </row>
    <row r="66">
      <c r="A66" s="6" t="s">
        <v>121</v>
      </c>
      <c r="B66" s="7" t="str">
        <f>vlookup($A66,Users!$B$1:$H1000,3,false)</f>
        <v>Austin</v>
      </c>
      <c r="C66" s="7" t="str">
        <f>vlookup($A66,Users!$B$1:$H1000,6,false)</f>
        <v>Canyon Crest</v>
      </c>
      <c r="D66" s="7">
        <f>vlookup($C66,Teams!$B:$D,3,false)</f>
        <v>5</v>
      </c>
      <c r="E66" s="7">
        <f t="shared" si="1"/>
        <v>20</v>
      </c>
      <c r="F66" s="7">
        <f>countifs(PrelimRaw!$D$1:$D1000,$A66,PrelimRaw!$C$1:$C1000,4,PrelimRaw!$J$1:$J1000,"X")+countifs(PrelimRaw!$D$1:$D1000,$A66,PrelimRaw!$C$1:$C1000,14,PrelimRaw!$J$1:$J1000,"X")</f>
        <v>2</v>
      </c>
      <c r="G66" s="7">
        <f>countifs(PrelimRaw!$D$1:$D1000,$A66,PrelimRaw!$C$1:$C1000,0,PrelimRaw!$J$1:$J1000,"X")</f>
        <v>3</v>
      </c>
      <c r="H66" s="7">
        <f>countifs(PrelimRaw!$D$1:$D1000,$A66,PrelimRaw!$C$1:$C1000,-4,PrelimRaw!$J$1:$J1000,"X")</f>
        <v>0</v>
      </c>
      <c r="I66" s="7">
        <f t="shared" si="2"/>
        <v>5</v>
      </c>
      <c r="J66" s="8">
        <f t="shared" si="3"/>
        <v>0.25</v>
      </c>
      <c r="K66" s="8">
        <f t="shared" si="4"/>
        <v>0.4</v>
      </c>
      <c r="L66" s="7">
        <f t="shared" si="5"/>
        <v>8</v>
      </c>
      <c r="M66" s="11">
        <f t="shared" si="6"/>
        <v>1.6</v>
      </c>
    </row>
    <row r="67">
      <c r="A67" s="6" t="s">
        <v>127</v>
      </c>
      <c r="B67" s="7" t="str">
        <f>vlookup($A67,Users!$B$1:$H1000,3,false)</f>
        <v>Kai</v>
      </c>
      <c r="C67" s="7" t="str">
        <f>vlookup($A67,Users!$B$1:$H1000,6,false)</f>
        <v>Naperville North</v>
      </c>
      <c r="D67" s="7">
        <f>vlookup($C67,Teams!$B:$D,3,false)</f>
        <v>5</v>
      </c>
      <c r="E67" s="7">
        <f t="shared" si="1"/>
        <v>20</v>
      </c>
      <c r="F67" s="7">
        <f>countifs(PrelimRaw!$D$1:$D1000,$A67,PrelimRaw!$C$1:$C1000,4,PrelimRaw!$J$1:$J1000,"X")+countifs(PrelimRaw!$D$1:$D1000,$A67,PrelimRaw!$C$1:$C1000,14,PrelimRaw!$J$1:$J1000,"X")</f>
        <v>2</v>
      </c>
      <c r="G67" s="7">
        <f>countifs(PrelimRaw!$D$1:$D1000,$A67,PrelimRaw!$C$1:$C1000,0,PrelimRaw!$J$1:$J1000,"X")</f>
        <v>3</v>
      </c>
      <c r="H67" s="7">
        <f>countifs(PrelimRaw!$D$1:$D1000,$A67,PrelimRaw!$C$1:$C1000,-4,PrelimRaw!$J$1:$J1000,"X")</f>
        <v>0</v>
      </c>
      <c r="I67" s="7">
        <f t="shared" si="2"/>
        <v>5</v>
      </c>
      <c r="J67" s="8">
        <f t="shared" si="3"/>
        <v>0.25</v>
      </c>
      <c r="K67" s="8">
        <f t="shared" si="4"/>
        <v>0.4</v>
      </c>
      <c r="L67" s="7">
        <f t="shared" si="5"/>
        <v>8</v>
      </c>
      <c r="M67" s="11">
        <f t="shared" si="6"/>
        <v>1.6</v>
      </c>
    </row>
    <row r="68">
      <c r="A68" s="6" t="s">
        <v>129</v>
      </c>
      <c r="B68" s="7" t="str">
        <f>vlookup($A68,Users!$B$1:$H1000,3,false)</f>
        <v>Luke</v>
      </c>
      <c r="C68" s="7" t="str">
        <f>vlookup($A68,Users!$B$1:$H1000,6,false)</f>
        <v>Westminster</v>
      </c>
      <c r="D68" s="7">
        <f>vlookup($C68,Teams!$B:$D,3,false)</f>
        <v>5</v>
      </c>
      <c r="E68" s="7">
        <f t="shared" si="1"/>
        <v>20</v>
      </c>
      <c r="F68" s="7">
        <f>countifs(PrelimRaw!$D$1:$D1000,$A68,PrelimRaw!$C$1:$C1000,4,PrelimRaw!$J$1:$J1000,"X")+countifs(PrelimRaw!$D$1:$D1000,$A68,PrelimRaw!$C$1:$C1000,14,PrelimRaw!$J$1:$J1000,"X")</f>
        <v>2</v>
      </c>
      <c r="G68" s="7">
        <f>countifs(PrelimRaw!$D$1:$D1000,$A68,PrelimRaw!$C$1:$C1000,0,PrelimRaw!$J$1:$J1000,"X")</f>
        <v>0</v>
      </c>
      <c r="H68" s="7">
        <f>countifs(PrelimRaw!$D$1:$D1000,$A68,PrelimRaw!$C$1:$C1000,-4,PrelimRaw!$J$1:$J1000,"X")</f>
        <v>0</v>
      </c>
      <c r="I68" s="7">
        <f t="shared" si="2"/>
        <v>2</v>
      </c>
      <c r="J68" s="8">
        <f t="shared" si="3"/>
        <v>0.1</v>
      </c>
      <c r="K68" s="8">
        <f t="shared" si="4"/>
        <v>1</v>
      </c>
      <c r="L68" s="7">
        <f t="shared" si="5"/>
        <v>8</v>
      </c>
      <c r="M68" s="11">
        <f t="shared" si="6"/>
        <v>1.6</v>
      </c>
    </row>
    <row r="69">
      <c r="A69" s="6" t="s">
        <v>135</v>
      </c>
      <c r="B69" s="7" t="str">
        <f>vlookup($A69,Users!$B$1:$H1000,3,false)</f>
        <v>Sebi</v>
      </c>
      <c r="C69" s="7" t="str">
        <f>vlookup($A69,Users!$B$1:$H1000,6,false)</f>
        <v>Tesla STEM</v>
      </c>
      <c r="D69" s="7">
        <f>vlookup($C69,Teams!$B:$D,3,false)</f>
        <v>5</v>
      </c>
      <c r="E69" s="7">
        <f t="shared" si="1"/>
        <v>20</v>
      </c>
      <c r="F69" s="7">
        <f>countifs(PrelimRaw!$D$1:$D1000,$A69,PrelimRaw!$C$1:$C1000,4,PrelimRaw!$J$1:$J1000,"X")+countifs(PrelimRaw!$D$1:$D1000,$A69,PrelimRaw!$C$1:$C1000,14,PrelimRaw!$J$1:$J1000,"X")</f>
        <v>2</v>
      </c>
      <c r="G69" s="7">
        <f>countifs(PrelimRaw!$D$1:$D1000,$A69,PrelimRaw!$C$1:$C1000,0,PrelimRaw!$J$1:$J1000,"X")</f>
        <v>1</v>
      </c>
      <c r="H69" s="7">
        <f>countifs(PrelimRaw!$D$1:$D1000,$A69,PrelimRaw!$C$1:$C1000,-4,PrelimRaw!$J$1:$J1000,"X")</f>
        <v>0</v>
      </c>
      <c r="I69" s="7">
        <f t="shared" si="2"/>
        <v>3</v>
      </c>
      <c r="J69" s="8">
        <f t="shared" si="3"/>
        <v>0.15</v>
      </c>
      <c r="K69" s="8">
        <f t="shared" si="4"/>
        <v>0.6666666667</v>
      </c>
      <c r="L69" s="7">
        <f t="shared" si="5"/>
        <v>8</v>
      </c>
      <c r="M69" s="11">
        <f t="shared" si="6"/>
        <v>1.6</v>
      </c>
    </row>
    <row r="70">
      <c r="A70" s="6" t="s">
        <v>140</v>
      </c>
      <c r="B70" s="7" t="str">
        <f>vlookup($A70,Users!$B$1:$H1000,3,false)</f>
        <v>Tanmay</v>
      </c>
      <c r="C70" s="7" t="str">
        <f>vlookup($A70,Users!$B$1:$H1000,6,false)</f>
        <v>Lexington B</v>
      </c>
      <c r="D70" s="7">
        <f>vlookup($C70,Teams!$B:$D,3,false)</f>
        <v>5</v>
      </c>
      <c r="E70" s="7">
        <f t="shared" si="1"/>
        <v>20</v>
      </c>
      <c r="F70" s="7">
        <f>countifs(PrelimRaw!$D$1:$D1000,$A70,PrelimRaw!$C$1:$C1000,4,PrelimRaw!$J$1:$J1000,"X")+countifs(PrelimRaw!$D$1:$D1000,$A70,PrelimRaw!$C$1:$C1000,14,PrelimRaw!$J$1:$J1000,"X")</f>
        <v>2</v>
      </c>
      <c r="G70" s="7">
        <f>countifs(PrelimRaw!$D$1:$D1000,$A70,PrelimRaw!$C$1:$C1000,0,PrelimRaw!$J$1:$J1000,"X")</f>
        <v>1</v>
      </c>
      <c r="H70" s="7">
        <f>countifs(PrelimRaw!$D$1:$D1000,$A70,PrelimRaw!$C$1:$C1000,-4,PrelimRaw!$J$1:$J1000,"X")</f>
        <v>0</v>
      </c>
      <c r="I70" s="7">
        <f t="shared" si="2"/>
        <v>3</v>
      </c>
      <c r="J70" s="8">
        <f t="shared" si="3"/>
        <v>0.15</v>
      </c>
      <c r="K70" s="8">
        <f t="shared" si="4"/>
        <v>0.6666666667</v>
      </c>
      <c r="L70" s="7">
        <f t="shared" si="5"/>
        <v>8</v>
      </c>
      <c r="M70" s="11">
        <f t="shared" si="6"/>
        <v>1.6</v>
      </c>
    </row>
    <row r="71">
      <c r="A71" s="6" t="s">
        <v>144</v>
      </c>
      <c r="B71" s="7" t="str">
        <f>vlookup($A71,Users!$B$1:$H1000,3,false)</f>
        <v>William</v>
      </c>
      <c r="C71" s="7" t="str">
        <f>vlookup($A71,Users!$B$1:$H1000,6,false)</f>
        <v>Lexington B</v>
      </c>
      <c r="D71" s="7">
        <f>vlookup($C71,Teams!$B:$D,3,false)</f>
        <v>5</v>
      </c>
      <c r="E71" s="7">
        <f t="shared" si="1"/>
        <v>20</v>
      </c>
      <c r="F71" s="7">
        <f>countifs(PrelimRaw!$D$1:$D1000,$A71,PrelimRaw!$C$1:$C1000,4,PrelimRaw!$J$1:$J1000,"X")+countifs(PrelimRaw!$D$1:$D1000,$A71,PrelimRaw!$C$1:$C1000,14,PrelimRaw!$J$1:$J1000,"X")</f>
        <v>3</v>
      </c>
      <c r="G71" s="7">
        <f>countifs(PrelimRaw!$D$1:$D1000,$A71,PrelimRaw!$C$1:$C1000,0,PrelimRaw!$J$1:$J1000,"X")</f>
        <v>0</v>
      </c>
      <c r="H71" s="7">
        <f>countifs(PrelimRaw!$D$1:$D1000,$A71,PrelimRaw!$C$1:$C1000,-4,PrelimRaw!$J$1:$J1000,"X")</f>
        <v>1</v>
      </c>
      <c r="I71" s="7">
        <f t="shared" si="2"/>
        <v>4</v>
      </c>
      <c r="J71" s="8">
        <f t="shared" si="3"/>
        <v>0.2</v>
      </c>
      <c r="K71" s="8">
        <f t="shared" si="4"/>
        <v>0.75</v>
      </c>
      <c r="L71" s="7">
        <f t="shared" si="5"/>
        <v>8</v>
      </c>
      <c r="M71" s="11">
        <f t="shared" si="6"/>
        <v>1.6</v>
      </c>
    </row>
    <row r="72">
      <c r="A72" s="6" t="s">
        <v>152</v>
      </c>
      <c r="B72" s="7" t="str">
        <f>vlookup($A72,Users!$B$1:$H1000,3,false)</f>
        <v>Avanesh</v>
      </c>
      <c r="C72" s="7" t="str">
        <f>vlookup($A72,Users!$B$1:$H1000,6,false)</f>
        <v>NCSSM A</v>
      </c>
      <c r="D72" s="7">
        <f>vlookup($C72,Teams!$B:$D,3,false)</f>
        <v>5</v>
      </c>
      <c r="E72" s="7">
        <f t="shared" si="1"/>
        <v>20</v>
      </c>
      <c r="F72" s="7">
        <f>countifs(PrelimRaw!$D$1:$D1000,$A72,PrelimRaw!$C$1:$C1000,4,PrelimRaw!$J$1:$J1000,"X")+countifs(PrelimRaw!$D$1:$D1000,$A72,PrelimRaw!$C$1:$C1000,14,PrelimRaw!$J$1:$J1000,"X")</f>
        <v>2</v>
      </c>
      <c r="G72" s="7">
        <f>countifs(PrelimRaw!$D$1:$D1000,$A72,PrelimRaw!$C$1:$C1000,0,PrelimRaw!$J$1:$J1000,"X")</f>
        <v>3</v>
      </c>
      <c r="H72" s="7">
        <f>countifs(PrelimRaw!$D$1:$D1000,$A72,PrelimRaw!$C$1:$C1000,-4,PrelimRaw!$J$1:$J1000,"X")</f>
        <v>0</v>
      </c>
      <c r="I72" s="7">
        <f t="shared" si="2"/>
        <v>5</v>
      </c>
      <c r="J72" s="8">
        <f t="shared" si="3"/>
        <v>0.25</v>
      </c>
      <c r="K72" s="8">
        <f t="shared" si="4"/>
        <v>0.4</v>
      </c>
      <c r="L72" s="7">
        <f t="shared" si="5"/>
        <v>8</v>
      </c>
      <c r="M72" s="11">
        <f t="shared" si="6"/>
        <v>1.6</v>
      </c>
    </row>
    <row r="73">
      <c r="A73" s="6" t="s">
        <v>180</v>
      </c>
      <c r="B73" s="7" t="str">
        <f>vlookup($A73,Users!$B$1:$H1000,3,false)</f>
        <v>Stephen</v>
      </c>
      <c r="C73" s="7" t="str">
        <f>vlookup($A73,Users!$B$1:$H1000,6,false)</f>
        <v>Blair A</v>
      </c>
      <c r="D73" s="7">
        <f>vlookup($C73,Teams!$B:$D,3,false)</f>
        <v>5</v>
      </c>
      <c r="E73" s="7">
        <f t="shared" si="1"/>
        <v>20</v>
      </c>
      <c r="F73" s="7">
        <f>countifs(PrelimRaw!$D$1:$D1000,$A73,PrelimRaw!$C$1:$C1000,4,PrelimRaw!$J$1:$J1000,"X")+countifs(PrelimRaw!$D$1:$D1000,$A73,PrelimRaw!$C$1:$C1000,14,PrelimRaw!$J$1:$J1000,"X")</f>
        <v>2</v>
      </c>
      <c r="G73" s="7">
        <f>countifs(PrelimRaw!$D$1:$D1000,$A73,PrelimRaw!$C$1:$C1000,0,PrelimRaw!$J$1:$J1000,"X")</f>
        <v>0</v>
      </c>
      <c r="H73" s="7">
        <f>countifs(PrelimRaw!$D$1:$D1000,$A73,PrelimRaw!$C$1:$C1000,-4,PrelimRaw!$J$1:$J1000,"X")</f>
        <v>0</v>
      </c>
      <c r="I73" s="7">
        <f t="shared" si="2"/>
        <v>2</v>
      </c>
      <c r="J73" s="8">
        <f t="shared" si="3"/>
        <v>0.1</v>
      </c>
      <c r="K73" s="8">
        <f t="shared" si="4"/>
        <v>1</v>
      </c>
      <c r="L73" s="7">
        <f t="shared" si="5"/>
        <v>8</v>
      </c>
      <c r="M73" s="11">
        <f t="shared" si="6"/>
        <v>1.6</v>
      </c>
    </row>
    <row r="74">
      <c r="A74" s="6" t="s">
        <v>181</v>
      </c>
      <c r="B74" s="7" t="str">
        <f>vlookup($A74,Users!$B$1:$H1000,3,false)</f>
        <v>Michael</v>
      </c>
      <c r="C74" s="7" t="str">
        <f>vlookup($A74,Users!$B$1:$H1000,6,false)</f>
        <v>Buchholz B</v>
      </c>
      <c r="D74" s="7">
        <f>vlookup($C74,Teams!$B:$D,3,false)</f>
        <v>5</v>
      </c>
      <c r="E74" s="7">
        <f t="shared" si="1"/>
        <v>20</v>
      </c>
      <c r="F74" s="7">
        <f>countifs(PrelimRaw!$D$1:$D1000,$A74,PrelimRaw!$C$1:$C1000,4,PrelimRaw!$J$1:$J1000,"X")+countifs(PrelimRaw!$D$1:$D1000,$A74,PrelimRaw!$C$1:$C1000,14,PrelimRaw!$J$1:$J1000,"X")</f>
        <v>2</v>
      </c>
      <c r="G74" s="7">
        <f>countifs(PrelimRaw!$D$1:$D1000,$A74,PrelimRaw!$C$1:$C1000,0,PrelimRaw!$J$1:$J1000,"X")</f>
        <v>1</v>
      </c>
      <c r="H74" s="7">
        <f>countifs(PrelimRaw!$D$1:$D1000,$A74,PrelimRaw!$C$1:$C1000,-4,PrelimRaw!$J$1:$J1000,"X")</f>
        <v>0</v>
      </c>
      <c r="I74" s="7">
        <f t="shared" si="2"/>
        <v>3</v>
      </c>
      <c r="J74" s="8">
        <f t="shared" si="3"/>
        <v>0.15</v>
      </c>
      <c r="K74" s="8">
        <f t="shared" si="4"/>
        <v>0.6666666667</v>
      </c>
      <c r="L74" s="7">
        <f t="shared" si="5"/>
        <v>8</v>
      </c>
      <c r="M74" s="11">
        <f t="shared" si="6"/>
        <v>1.6</v>
      </c>
    </row>
    <row r="75">
      <c r="A75" s="6" t="s">
        <v>182</v>
      </c>
      <c r="B75" s="7" t="str">
        <f>vlookup($A75,Users!$B$1:$H1000,3,false)</f>
        <v>Abhinav</v>
      </c>
      <c r="C75" s="7" t="str">
        <f>vlookup($A75,Users!$B$1:$H1000,6,false)</f>
        <v>Buchholz B</v>
      </c>
      <c r="D75" s="7">
        <f>vlookup($C75,Teams!$B:$D,3,false)</f>
        <v>5</v>
      </c>
      <c r="E75" s="7">
        <f t="shared" si="1"/>
        <v>20</v>
      </c>
      <c r="F75" s="7">
        <f>countifs(PrelimRaw!$D$1:$D1000,$A75,PrelimRaw!$C$1:$C1000,4,PrelimRaw!$J$1:$J1000,"X")+countifs(PrelimRaw!$D$1:$D1000,$A75,PrelimRaw!$C$1:$C1000,14,PrelimRaw!$J$1:$J1000,"X")</f>
        <v>3</v>
      </c>
      <c r="G75" s="7">
        <f>countifs(PrelimRaw!$D$1:$D1000,$A75,PrelimRaw!$C$1:$C1000,0,PrelimRaw!$J$1:$J1000,"X")</f>
        <v>2</v>
      </c>
      <c r="H75" s="7">
        <f>countifs(PrelimRaw!$D$1:$D1000,$A75,PrelimRaw!$C$1:$C1000,-4,PrelimRaw!$J$1:$J1000,"X")</f>
        <v>1</v>
      </c>
      <c r="I75" s="7">
        <f t="shared" si="2"/>
        <v>6</v>
      </c>
      <c r="J75" s="8">
        <f t="shared" si="3"/>
        <v>0.3</v>
      </c>
      <c r="K75" s="8">
        <f t="shared" si="4"/>
        <v>0.5</v>
      </c>
      <c r="L75" s="7">
        <f t="shared" si="5"/>
        <v>8</v>
      </c>
      <c r="M75" s="11">
        <f t="shared" si="6"/>
        <v>1.6</v>
      </c>
    </row>
    <row r="76">
      <c r="A76" s="6" t="s">
        <v>185</v>
      </c>
      <c r="B76" s="7" t="str">
        <f>vlookup($A76,Users!$B$1:$H1000,3,false)</f>
        <v>Joseph</v>
      </c>
      <c r="C76" s="7" t="str">
        <f>vlookup($A76,Users!$B$1:$H1000,6,false)</f>
        <v>RMHS</v>
      </c>
      <c r="D76" s="7">
        <f>vlookup($C76,Teams!$B:$D,3,false)</f>
        <v>5</v>
      </c>
      <c r="E76" s="7">
        <f t="shared" si="1"/>
        <v>20</v>
      </c>
      <c r="F76" s="7">
        <f>countifs(PrelimRaw!$D$1:$D1000,$A76,PrelimRaw!$C$1:$C1000,4,PrelimRaw!$J$1:$J1000,"X")+countifs(PrelimRaw!$D$1:$D1000,$A76,PrelimRaw!$C$1:$C1000,14,PrelimRaw!$J$1:$J1000,"X")</f>
        <v>4</v>
      </c>
      <c r="G76" s="7">
        <f>countifs(PrelimRaw!$D$1:$D1000,$A76,PrelimRaw!$C$1:$C1000,0,PrelimRaw!$J$1:$J1000,"X")</f>
        <v>1</v>
      </c>
      <c r="H76" s="7">
        <f>countifs(PrelimRaw!$D$1:$D1000,$A76,PrelimRaw!$C$1:$C1000,-4,PrelimRaw!$J$1:$J1000,"X")</f>
        <v>2</v>
      </c>
      <c r="I76" s="7">
        <f t="shared" si="2"/>
        <v>7</v>
      </c>
      <c r="J76" s="8">
        <f t="shared" si="3"/>
        <v>0.35</v>
      </c>
      <c r="K76" s="8">
        <f t="shared" si="4"/>
        <v>0.5714285714</v>
      </c>
      <c r="L76" s="7">
        <f t="shared" si="5"/>
        <v>8</v>
      </c>
      <c r="M76" s="11">
        <f t="shared" si="6"/>
        <v>1.6</v>
      </c>
    </row>
    <row r="77">
      <c r="A77" s="6" t="s">
        <v>189</v>
      </c>
      <c r="B77" s="7" t="str">
        <f>vlookup($A77,Users!$B$1:$H1000,3,false)</f>
        <v>Vincent</v>
      </c>
      <c r="C77" s="7" t="str">
        <f>vlookup($A77,Users!$B$1:$H1000,6,false)</f>
        <v>RMHS</v>
      </c>
      <c r="D77" s="7">
        <f>vlookup($C77,Teams!$B:$D,3,false)</f>
        <v>5</v>
      </c>
      <c r="E77" s="7">
        <f t="shared" si="1"/>
        <v>20</v>
      </c>
      <c r="F77" s="7">
        <f>countifs(PrelimRaw!$D$1:$D1000,$A77,PrelimRaw!$C$1:$C1000,4,PrelimRaw!$J$1:$J1000,"X")+countifs(PrelimRaw!$D$1:$D1000,$A77,PrelimRaw!$C$1:$C1000,14,PrelimRaw!$J$1:$J1000,"X")</f>
        <v>2</v>
      </c>
      <c r="G77" s="7">
        <f>countifs(PrelimRaw!$D$1:$D1000,$A77,PrelimRaw!$C$1:$C1000,0,PrelimRaw!$J$1:$J1000,"X")</f>
        <v>2</v>
      </c>
      <c r="H77" s="7">
        <f>countifs(PrelimRaw!$D$1:$D1000,$A77,PrelimRaw!$C$1:$C1000,-4,PrelimRaw!$J$1:$J1000,"X")</f>
        <v>0</v>
      </c>
      <c r="I77" s="7">
        <f t="shared" si="2"/>
        <v>4</v>
      </c>
      <c r="J77" s="8">
        <f t="shared" si="3"/>
        <v>0.2</v>
      </c>
      <c r="K77" s="8">
        <f t="shared" si="4"/>
        <v>0.5</v>
      </c>
      <c r="L77" s="7">
        <f t="shared" si="5"/>
        <v>8</v>
      </c>
      <c r="M77" s="11">
        <f t="shared" si="6"/>
        <v>1.6</v>
      </c>
    </row>
    <row r="78">
      <c r="A78" s="6" t="s">
        <v>197</v>
      </c>
      <c r="B78" s="7" t="str">
        <f>vlookup($A78,Users!$B$1:$H1000,3,false)</f>
        <v>Kian</v>
      </c>
      <c r="C78" s="7" t="str">
        <f>vlookup($A78,Users!$B$1:$H1000,6,false)</f>
        <v>Blair C</v>
      </c>
      <c r="D78" s="7">
        <f>vlookup($C78,Teams!$B:$D,3,false)</f>
        <v>5</v>
      </c>
      <c r="E78" s="7">
        <f t="shared" si="1"/>
        <v>20</v>
      </c>
      <c r="F78" s="7">
        <f>countifs(PrelimRaw!$D$1:$D1000,$A78,PrelimRaw!$C$1:$C1000,4,PrelimRaw!$J$1:$J1000,"X")+countifs(PrelimRaw!$D$1:$D1000,$A78,PrelimRaw!$C$1:$C1000,14,PrelimRaw!$J$1:$J1000,"X")</f>
        <v>2</v>
      </c>
      <c r="G78" s="7">
        <f>countifs(PrelimRaw!$D$1:$D1000,$A78,PrelimRaw!$C$1:$C1000,0,PrelimRaw!$J$1:$J1000,"X")</f>
        <v>0</v>
      </c>
      <c r="H78" s="7">
        <f>countifs(PrelimRaw!$D$1:$D1000,$A78,PrelimRaw!$C$1:$C1000,-4,PrelimRaw!$J$1:$J1000,"X")</f>
        <v>0</v>
      </c>
      <c r="I78" s="7">
        <f t="shared" si="2"/>
        <v>2</v>
      </c>
      <c r="J78" s="8">
        <f t="shared" si="3"/>
        <v>0.1</v>
      </c>
      <c r="K78" s="8">
        <f t="shared" si="4"/>
        <v>1</v>
      </c>
      <c r="L78" s="7">
        <f t="shared" si="5"/>
        <v>8</v>
      </c>
      <c r="M78" s="11">
        <f t="shared" si="6"/>
        <v>1.6</v>
      </c>
    </row>
    <row r="79">
      <c r="A79" s="6" t="s">
        <v>209</v>
      </c>
      <c r="B79" s="7" t="str">
        <f>vlookup($A79,Users!$B$1:$H1000,3,false)</f>
        <v>Justin</v>
      </c>
      <c r="C79" s="7" t="str">
        <f>vlookup($A79,Users!$B$1:$H1000,6,false)</f>
        <v>Dulles</v>
      </c>
      <c r="D79" s="7">
        <f>vlookup($C79,Teams!$B:$D,3,false)</f>
        <v>5</v>
      </c>
      <c r="E79" s="7">
        <f t="shared" si="1"/>
        <v>20</v>
      </c>
      <c r="F79" s="7">
        <f>countifs(PrelimRaw!$D$1:$D1000,$A79,PrelimRaw!$C$1:$C1000,4,PrelimRaw!$J$1:$J1000,"X")+countifs(PrelimRaw!$D$1:$D1000,$A79,PrelimRaw!$C$1:$C1000,14,PrelimRaw!$J$1:$J1000,"X")</f>
        <v>3</v>
      </c>
      <c r="G79" s="7">
        <f>countifs(PrelimRaw!$D$1:$D1000,$A79,PrelimRaw!$C$1:$C1000,0,PrelimRaw!$J$1:$J1000,"X")</f>
        <v>1</v>
      </c>
      <c r="H79" s="7">
        <f>countifs(PrelimRaw!$D$1:$D1000,$A79,PrelimRaw!$C$1:$C1000,-4,PrelimRaw!$J$1:$J1000,"X")</f>
        <v>1</v>
      </c>
      <c r="I79" s="7">
        <f t="shared" si="2"/>
        <v>5</v>
      </c>
      <c r="J79" s="8">
        <f t="shared" si="3"/>
        <v>0.25</v>
      </c>
      <c r="K79" s="8">
        <f t="shared" si="4"/>
        <v>0.6</v>
      </c>
      <c r="L79" s="7">
        <f t="shared" si="5"/>
        <v>8</v>
      </c>
      <c r="M79" s="11">
        <f t="shared" si="6"/>
        <v>1.6</v>
      </c>
    </row>
    <row r="80">
      <c r="A80" s="6" t="s">
        <v>222</v>
      </c>
      <c r="B80" s="7" t="str">
        <f>vlookup($A80,Users!$B$1:$H1000,3,false)</f>
        <v>Nathan</v>
      </c>
      <c r="C80" s="7" t="str">
        <f>vlookup($A80,Users!$B$1:$H1000,6,false)</f>
        <v>University</v>
      </c>
      <c r="D80" s="7">
        <f>vlookup($C80,Teams!$B:$D,3,false)</f>
        <v>5</v>
      </c>
      <c r="E80" s="7">
        <f t="shared" si="1"/>
        <v>20</v>
      </c>
      <c r="F80" s="7">
        <f>countifs(PrelimRaw!$D$1:$D1000,$A80,PrelimRaw!$C$1:$C1000,4,PrelimRaw!$J$1:$J1000,"X")+countifs(PrelimRaw!$D$1:$D1000,$A80,PrelimRaw!$C$1:$C1000,14,PrelimRaw!$J$1:$J1000,"X")</f>
        <v>2</v>
      </c>
      <c r="G80" s="7">
        <f>countifs(PrelimRaw!$D$1:$D1000,$A80,PrelimRaw!$C$1:$C1000,0,PrelimRaw!$J$1:$J1000,"X")</f>
        <v>1</v>
      </c>
      <c r="H80" s="7">
        <f>countifs(PrelimRaw!$D$1:$D1000,$A80,PrelimRaw!$C$1:$C1000,-4,PrelimRaw!$J$1:$J1000,"X")</f>
        <v>0</v>
      </c>
      <c r="I80" s="7">
        <f t="shared" si="2"/>
        <v>3</v>
      </c>
      <c r="J80" s="8">
        <f t="shared" si="3"/>
        <v>0.15</v>
      </c>
      <c r="K80" s="8">
        <f t="shared" si="4"/>
        <v>0.6666666667</v>
      </c>
      <c r="L80" s="7">
        <f t="shared" si="5"/>
        <v>8</v>
      </c>
      <c r="M80" s="11">
        <f t="shared" si="6"/>
        <v>1.6</v>
      </c>
    </row>
    <row r="81">
      <c r="A81" s="6" t="s">
        <v>97</v>
      </c>
      <c r="B81" s="7" t="str">
        <f>vlookup($A81,Users!$B$1:$H1000,3,false)</f>
        <v>Jonathan</v>
      </c>
      <c r="C81" s="7" t="str">
        <f>vlookup($A81,Users!$B$1:$H1000,6,false)</f>
        <v>Blair B</v>
      </c>
      <c r="D81" s="7">
        <f>vlookup($C81,Teams!$B:$D,3,false)</f>
        <v>5</v>
      </c>
      <c r="E81" s="7">
        <f t="shared" si="1"/>
        <v>20</v>
      </c>
      <c r="F81" s="7">
        <f>countifs(PrelimRaw!$D$1:$D1000,$A81,PrelimRaw!$C$1:$C1000,4,PrelimRaw!$J$1:$J1000,"X")+countifs(PrelimRaw!$D$1:$D1000,$A81,PrelimRaw!$C$1:$C1000,14,PrelimRaw!$J$1:$J1000,"X")</f>
        <v>1</v>
      </c>
      <c r="G81" s="7">
        <f>countifs(PrelimRaw!$D$1:$D1000,$A81,PrelimRaw!$C$1:$C1000,0,PrelimRaw!$J$1:$J1000,"X")</f>
        <v>0</v>
      </c>
      <c r="H81" s="7">
        <f>countifs(PrelimRaw!$D$1:$D1000,$A81,PrelimRaw!$C$1:$C1000,-4,PrelimRaw!$J$1:$J1000,"X")</f>
        <v>0</v>
      </c>
      <c r="I81" s="7">
        <f t="shared" si="2"/>
        <v>1</v>
      </c>
      <c r="J81" s="8">
        <f t="shared" si="3"/>
        <v>0.05</v>
      </c>
      <c r="K81" s="8">
        <f t="shared" si="4"/>
        <v>1</v>
      </c>
      <c r="L81" s="7">
        <f t="shared" si="5"/>
        <v>4</v>
      </c>
      <c r="M81" s="11">
        <f t="shared" si="6"/>
        <v>0.8</v>
      </c>
    </row>
    <row r="82">
      <c r="A82" s="6" t="s">
        <v>34</v>
      </c>
      <c r="B82" s="7" t="str">
        <f>vlookup($A82,Users!$B$1:$H1000,3,false)</f>
        <v>Vikas</v>
      </c>
      <c r="C82" s="7" t="str">
        <f>vlookup($A82,Users!$B$1:$H1000,6,false)</f>
        <v>NCSSM B</v>
      </c>
      <c r="D82" s="7">
        <f>vlookup($C82,Teams!$B:$D,3,false)</f>
        <v>5</v>
      </c>
      <c r="E82" s="7">
        <f t="shared" si="1"/>
        <v>20</v>
      </c>
      <c r="F82" s="7">
        <f>countifs(PrelimRaw!$D$1:$D1000,$A82,PrelimRaw!$C$1:$C1000,4,PrelimRaw!$J$1:$J1000,"X")+countifs(PrelimRaw!$D$1:$D1000,$A82,PrelimRaw!$C$1:$C1000,14,PrelimRaw!$J$1:$J1000,"X")</f>
        <v>1</v>
      </c>
      <c r="G82" s="7">
        <f>countifs(PrelimRaw!$D$1:$D1000,$A82,PrelimRaw!$C$1:$C1000,0,PrelimRaw!$J$1:$J1000,"X")</f>
        <v>0</v>
      </c>
      <c r="H82" s="7">
        <f>countifs(PrelimRaw!$D$1:$D1000,$A82,PrelimRaw!$C$1:$C1000,-4,PrelimRaw!$J$1:$J1000,"X")</f>
        <v>0</v>
      </c>
      <c r="I82" s="7">
        <f t="shared" si="2"/>
        <v>1</v>
      </c>
      <c r="J82" s="8">
        <f t="shared" si="3"/>
        <v>0.05</v>
      </c>
      <c r="K82" s="8">
        <f t="shared" si="4"/>
        <v>1</v>
      </c>
      <c r="L82" s="7">
        <f t="shared" si="5"/>
        <v>4</v>
      </c>
      <c r="M82" s="11">
        <f t="shared" si="6"/>
        <v>0.8</v>
      </c>
    </row>
    <row r="83">
      <c r="A83" s="6" t="s">
        <v>36</v>
      </c>
      <c r="B83" s="7" t="str">
        <f>vlookup($A83,Users!$B$1:$H1000,3,false)</f>
        <v>Edward</v>
      </c>
      <c r="C83" s="7" t="str">
        <f>vlookup($A83,Users!$B$1:$H1000,6,false)</f>
        <v>NCSSM B</v>
      </c>
      <c r="D83" s="7">
        <f>vlookup($C83,Teams!$B:$D,3,false)</f>
        <v>5</v>
      </c>
      <c r="E83" s="7">
        <f t="shared" si="1"/>
        <v>20</v>
      </c>
      <c r="F83" s="7">
        <f>countifs(PrelimRaw!$D$1:$D1000,$A83,PrelimRaw!$C$1:$C1000,4,PrelimRaw!$J$1:$J1000,"X")+countifs(PrelimRaw!$D$1:$D1000,$A83,PrelimRaw!$C$1:$C1000,14,PrelimRaw!$J$1:$J1000,"X")</f>
        <v>1</v>
      </c>
      <c r="G83" s="7">
        <f>countifs(PrelimRaw!$D$1:$D1000,$A83,PrelimRaw!$C$1:$C1000,0,PrelimRaw!$J$1:$J1000,"X")</f>
        <v>2</v>
      </c>
      <c r="H83" s="7">
        <f>countifs(PrelimRaw!$D$1:$D1000,$A83,PrelimRaw!$C$1:$C1000,-4,PrelimRaw!$J$1:$J1000,"X")</f>
        <v>0</v>
      </c>
      <c r="I83" s="7">
        <f t="shared" si="2"/>
        <v>3</v>
      </c>
      <c r="J83" s="8">
        <f t="shared" si="3"/>
        <v>0.15</v>
      </c>
      <c r="K83" s="8">
        <f t="shared" si="4"/>
        <v>0.3333333333</v>
      </c>
      <c r="L83" s="7">
        <f t="shared" si="5"/>
        <v>4</v>
      </c>
      <c r="M83" s="11">
        <f t="shared" si="6"/>
        <v>0.8</v>
      </c>
    </row>
    <row r="84">
      <c r="A84" s="6" t="s">
        <v>37</v>
      </c>
      <c r="B84" s="7" t="str">
        <f>vlookup($A84,Users!$B$1:$H1000,3,false)</f>
        <v>Yajur</v>
      </c>
      <c r="C84" s="7" t="str">
        <f>vlookup($A84,Users!$B$1:$H1000,6,false)</f>
        <v>Davidson</v>
      </c>
      <c r="D84" s="7">
        <f>vlookup($C84,Teams!$B:$D,3,false)</f>
        <v>5</v>
      </c>
      <c r="E84" s="7">
        <f t="shared" si="1"/>
        <v>20</v>
      </c>
      <c r="F84" s="7">
        <f>countifs(PrelimRaw!$D$1:$D1000,$A84,PrelimRaw!$C$1:$C1000,4,PrelimRaw!$J$1:$J1000,"X")+countifs(PrelimRaw!$D$1:$D1000,$A84,PrelimRaw!$C$1:$C1000,14,PrelimRaw!$J$1:$J1000,"X")</f>
        <v>1</v>
      </c>
      <c r="G84" s="7">
        <f>countifs(PrelimRaw!$D$1:$D1000,$A84,PrelimRaw!$C$1:$C1000,0,PrelimRaw!$J$1:$J1000,"X")</f>
        <v>0</v>
      </c>
      <c r="H84" s="7">
        <f>countifs(PrelimRaw!$D$1:$D1000,$A84,PrelimRaw!$C$1:$C1000,-4,PrelimRaw!$J$1:$J1000,"X")</f>
        <v>0</v>
      </c>
      <c r="I84" s="7">
        <f t="shared" si="2"/>
        <v>1</v>
      </c>
      <c r="J84" s="8">
        <f t="shared" si="3"/>
        <v>0.05</v>
      </c>
      <c r="K84" s="8">
        <f t="shared" si="4"/>
        <v>1</v>
      </c>
      <c r="L84" s="7">
        <f t="shared" si="5"/>
        <v>4</v>
      </c>
      <c r="M84" s="11">
        <f t="shared" si="6"/>
        <v>0.8</v>
      </c>
    </row>
    <row r="85">
      <c r="A85" s="6" t="s">
        <v>43</v>
      </c>
      <c r="B85" s="7" t="str">
        <f>vlookup($A85,Users!$B$1:$H1000,3,false)</f>
        <v>Evan</v>
      </c>
      <c r="C85" s="7" t="str">
        <f>vlookup($A85,Users!$B$1:$H1000,6,false)</f>
        <v>Blair C</v>
      </c>
      <c r="D85" s="7">
        <f>vlookup($C85,Teams!$B:$D,3,false)</f>
        <v>5</v>
      </c>
      <c r="E85" s="7">
        <f t="shared" si="1"/>
        <v>20</v>
      </c>
      <c r="F85" s="7">
        <f>countifs(PrelimRaw!$D$1:$D1000,$A85,PrelimRaw!$C$1:$C1000,4,PrelimRaw!$J$1:$J1000,"X")+countifs(PrelimRaw!$D$1:$D1000,$A85,PrelimRaw!$C$1:$C1000,14,PrelimRaw!$J$1:$J1000,"X")</f>
        <v>1</v>
      </c>
      <c r="G85" s="7">
        <f>countifs(PrelimRaw!$D$1:$D1000,$A85,PrelimRaw!$C$1:$C1000,0,PrelimRaw!$J$1:$J1000,"X")</f>
        <v>3</v>
      </c>
      <c r="H85" s="7">
        <f>countifs(PrelimRaw!$D$1:$D1000,$A85,PrelimRaw!$C$1:$C1000,-4,PrelimRaw!$J$1:$J1000,"X")</f>
        <v>0</v>
      </c>
      <c r="I85" s="7">
        <f t="shared" si="2"/>
        <v>4</v>
      </c>
      <c r="J85" s="8">
        <f t="shared" si="3"/>
        <v>0.2</v>
      </c>
      <c r="K85" s="8">
        <f t="shared" si="4"/>
        <v>0.25</v>
      </c>
      <c r="L85" s="7">
        <f t="shared" si="5"/>
        <v>4</v>
      </c>
      <c r="M85" s="11">
        <f t="shared" si="6"/>
        <v>0.8</v>
      </c>
    </row>
    <row r="86">
      <c r="A86" s="6" t="s">
        <v>47</v>
      </c>
      <c r="B86" s="7" t="str">
        <f>vlookup($A86,Users!$B$1:$H1000,3,false)</f>
        <v>Allison</v>
      </c>
      <c r="C86" s="7" t="str">
        <f>vlookup($A86,Users!$B$1:$H1000,6,false)</f>
        <v>Iolani</v>
      </c>
      <c r="D86" s="7">
        <f>vlookup($C86,Teams!$B:$D,3,false)</f>
        <v>5</v>
      </c>
      <c r="E86" s="7">
        <f t="shared" si="1"/>
        <v>20</v>
      </c>
      <c r="F86" s="7">
        <f>countifs(PrelimRaw!$D$1:$D1000,$A86,PrelimRaw!$C$1:$C1000,4,PrelimRaw!$J$1:$J1000,"X")+countifs(PrelimRaw!$D$1:$D1000,$A86,PrelimRaw!$C$1:$C1000,14,PrelimRaw!$J$1:$J1000,"X")</f>
        <v>1</v>
      </c>
      <c r="G86" s="7">
        <f>countifs(PrelimRaw!$D$1:$D1000,$A86,PrelimRaw!$C$1:$C1000,0,PrelimRaw!$J$1:$J1000,"X")</f>
        <v>0</v>
      </c>
      <c r="H86" s="7">
        <f>countifs(PrelimRaw!$D$1:$D1000,$A86,PrelimRaw!$C$1:$C1000,-4,PrelimRaw!$J$1:$J1000,"X")</f>
        <v>0</v>
      </c>
      <c r="I86" s="7">
        <f t="shared" si="2"/>
        <v>1</v>
      </c>
      <c r="J86" s="8">
        <f t="shared" si="3"/>
        <v>0.05</v>
      </c>
      <c r="K86" s="8">
        <f t="shared" si="4"/>
        <v>1</v>
      </c>
      <c r="L86" s="7">
        <f t="shared" si="5"/>
        <v>4</v>
      </c>
      <c r="M86" s="11">
        <f t="shared" si="6"/>
        <v>0.8</v>
      </c>
    </row>
    <row r="87">
      <c r="A87" s="6" t="s">
        <v>51</v>
      </c>
      <c r="B87" s="7" t="str">
        <f>vlookup($A87,Users!$B$1:$H1000,3,false)</f>
        <v>Krutharth</v>
      </c>
      <c r="C87" s="7" t="str">
        <f>vlookup($A87,Users!$B$1:$H1000,6,false)</f>
        <v>WWPN</v>
      </c>
      <c r="D87" s="7">
        <f>vlookup($C87,Teams!$B:$D,3,false)</f>
        <v>5</v>
      </c>
      <c r="E87" s="7">
        <f t="shared" si="1"/>
        <v>20</v>
      </c>
      <c r="F87" s="7">
        <f>countifs(PrelimRaw!$D$1:$D1000,$A87,PrelimRaw!$C$1:$C1000,4,PrelimRaw!$J$1:$J1000,"X")+countifs(PrelimRaw!$D$1:$D1000,$A87,PrelimRaw!$C$1:$C1000,14,PrelimRaw!$J$1:$J1000,"X")</f>
        <v>1</v>
      </c>
      <c r="G87" s="7">
        <f>countifs(PrelimRaw!$D$1:$D1000,$A87,PrelimRaw!$C$1:$C1000,0,PrelimRaw!$J$1:$J1000,"X")</f>
        <v>3</v>
      </c>
      <c r="H87" s="7">
        <f>countifs(PrelimRaw!$D$1:$D1000,$A87,PrelimRaw!$C$1:$C1000,-4,PrelimRaw!$J$1:$J1000,"X")</f>
        <v>0</v>
      </c>
      <c r="I87" s="7">
        <f t="shared" si="2"/>
        <v>4</v>
      </c>
      <c r="J87" s="8">
        <f t="shared" si="3"/>
        <v>0.2</v>
      </c>
      <c r="K87" s="8">
        <f t="shared" si="4"/>
        <v>0.25</v>
      </c>
      <c r="L87" s="7">
        <f t="shared" si="5"/>
        <v>4</v>
      </c>
      <c r="M87" s="11">
        <f t="shared" si="6"/>
        <v>0.8</v>
      </c>
    </row>
    <row r="88">
      <c r="A88" s="6" t="s">
        <v>55</v>
      </c>
      <c r="B88" s="7" t="str">
        <f>vlookup($A88,Users!$B$1:$H1000,3,false)</f>
        <v>Ryan</v>
      </c>
      <c r="C88" s="7" t="str">
        <f>vlookup($A88,Users!$B$1:$H1000,6,false)</f>
        <v>Centennial</v>
      </c>
      <c r="D88" s="7">
        <f>vlookup($C88,Teams!$B:$D,3,false)</f>
        <v>5</v>
      </c>
      <c r="E88" s="7">
        <f t="shared" si="1"/>
        <v>20</v>
      </c>
      <c r="F88" s="7">
        <f>countifs(PrelimRaw!$D$1:$D1000,$A88,PrelimRaw!$C$1:$C1000,4,PrelimRaw!$J$1:$J1000,"X")+countifs(PrelimRaw!$D$1:$D1000,$A88,PrelimRaw!$C$1:$C1000,14,PrelimRaw!$J$1:$J1000,"X")</f>
        <v>1</v>
      </c>
      <c r="G88" s="7">
        <f>countifs(PrelimRaw!$D$1:$D1000,$A88,PrelimRaw!$C$1:$C1000,0,PrelimRaw!$J$1:$J1000,"X")</f>
        <v>2</v>
      </c>
      <c r="H88" s="7">
        <f>countifs(PrelimRaw!$D$1:$D1000,$A88,PrelimRaw!$C$1:$C1000,-4,PrelimRaw!$J$1:$J1000,"X")</f>
        <v>0</v>
      </c>
      <c r="I88" s="7">
        <f t="shared" si="2"/>
        <v>3</v>
      </c>
      <c r="J88" s="8">
        <f t="shared" si="3"/>
        <v>0.15</v>
      </c>
      <c r="K88" s="8">
        <f t="shared" si="4"/>
        <v>0.3333333333</v>
      </c>
      <c r="L88" s="7">
        <f t="shared" si="5"/>
        <v>4</v>
      </c>
      <c r="M88" s="11">
        <f t="shared" si="6"/>
        <v>0.8</v>
      </c>
    </row>
    <row r="89">
      <c r="A89" s="6" t="s">
        <v>58</v>
      </c>
      <c r="B89" s="7" t="str">
        <f>vlookup($A89,Users!$B$1:$H1000,3,false)</f>
        <v>Jerry</v>
      </c>
      <c r="C89" s="7" t="str">
        <f>vlookup($A89,Users!$B$1:$H1000,6,false)</f>
        <v>Enloe B</v>
      </c>
      <c r="D89" s="7">
        <f>vlookup($C89,Teams!$B:$D,3,false)</f>
        <v>5</v>
      </c>
      <c r="E89" s="7">
        <f t="shared" si="1"/>
        <v>20</v>
      </c>
      <c r="F89" s="7">
        <f>countifs(PrelimRaw!$D$1:$D1000,$A89,PrelimRaw!$C$1:$C1000,4,PrelimRaw!$J$1:$J1000,"X")+countifs(PrelimRaw!$D$1:$D1000,$A89,PrelimRaw!$C$1:$C1000,14,PrelimRaw!$J$1:$J1000,"X")</f>
        <v>1</v>
      </c>
      <c r="G89" s="7">
        <f>countifs(PrelimRaw!$D$1:$D1000,$A89,PrelimRaw!$C$1:$C1000,0,PrelimRaw!$J$1:$J1000,"X")</f>
        <v>0</v>
      </c>
      <c r="H89" s="7">
        <f>countifs(PrelimRaw!$D$1:$D1000,$A89,PrelimRaw!$C$1:$C1000,-4,PrelimRaw!$J$1:$J1000,"X")</f>
        <v>0</v>
      </c>
      <c r="I89" s="7">
        <f t="shared" si="2"/>
        <v>1</v>
      </c>
      <c r="J89" s="8">
        <f t="shared" si="3"/>
        <v>0.05</v>
      </c>
      <c r="K89" s="8">
        <f t="shared" si="4"/>
        <v>1</v>
      </c>
      <c r="L89" s="7">
        <f t="shared" si="5"/>
        <v>4</v>
      </c>
      <c r="M89" s="11">
        <f t="shared" si="6"/>
        <v>0.8</v>
      </c>
    </row>
    <row r="90">
      <c r="A90" s="6" t="s">
        <v>60</v>
      </c>
      <c r="B90" s="7" t="str">
        <f>vlookup($A90,Users!$B$1:$H1000,3,false)</f>
        <v>Ryan</v>
      </c>
      <c r="C90" s="7" t="str">
        <f>vlookup($A90,Users!$B$1:$H1000,6,false)</f>
        <v>Centennial</v>
      </c>
      <c r="D90" s="7">
        <f>vlookup($C90,Teams!$B:$D,3,false)</f>
        <v>5</v>
      </c>
      <c r="E90" s="7">
        <f t="shared" si="1"/>
        <v>20</v>
      </c>
      <c r="F90" s="7">
        <f>countifs(PrelimRaw!$D$1:$D1000,$A90,PrelimRaw!$C$1:$C1000,4,PrelimRaw!$J$1:$J1000,"X")+countifs(PrelimRaw!$D$1:$D1000,$A90,PrelimRaw!$C$1:$C1000,14,PrelimRaw!$J$1:$J1000,"X")</f>
        <v>1</v>
      </c>
      <c r="G90" s="7">
        <f>countifs(PrelimRaw!$D$1:$D1000,$A90,PrelimRaw!$C$1:$C1000,0,PrelimRaw!$J$1:$J1000,"X")</f>
        <v>0</v>
      </c>
      <c r="H90" s="7">
        <f>countifs(PrelimRaw!$D$1:$D1000,$A90,PrelimRaw!$C$1:$C1000,-4,PrelimRaw!$J$1:$J1000,"X")</f>
        <v>0</v>
      </c>
      <c r="I90" s="7">
        <f t="shared" si="2"/>
        <v>1</v>
      </c>
      <c r="J90" s="8">
        <f t="shared" si="3"/>
        <v>0.05</v>
      </c>
      <c r="K90" s="8">
        <f t="shared" si="4"/>
        <v>1</v>
      </c>
      <c r="L90" s="7">
        <f t="shared" si="5"/>
        <v>4</v>
      </c>
      <c r="M90" s="11">
        <f t="shared" si="6"/>
        <v>0.8</v>
      </c>
    </row>
    <row r="91">
      <c r="A91" s="6" t="s">
        <v>62</v>
      </c>
      <c r="B91" s="7" t="str">
        <f>vlookup($A91,Users!$B$1:$H1000,3,false)</f>
        <v>Shlok</v>
      </c>
      <c r="C91" s="7" t="str">
        <f>vlookup($A91,Users!$B$1:$H1000,6,false)</f>
        <v>Dulles</v>
      </c>
      <c r="D91" s="7">
        <f>vlookup($C91,Teams!$B:$D,3,false)</f>
        <v>5</v>
      </c>
      <c r="E91" s="7">
        <f t="shared" si="1"/>
        <v>20</v>
      </c>
      <c r="F91" s="7">
        <f>countifs(PrelimRaw!$D$1:$D1000,$A91,PrelimRaw!$C$1:$C1000,4,PrelimRaw!$J$1:$J1000,"X")+countifs(PrelimRaw!$D$1:$D1000,$A91,PrelimRaw!$C$1:$C1000,14,PrelimRaw!$J$1:$J1000,"X")</f>
        <v>1</v>
      </c>
      <c r="G91" s="7">
        <f>countifs(PrelimRaw!$D$1:$D1000,$A91,PrelimRaw!$C$1:$C1000,0,PrelimRaw!$J$1:$J1000,"X")</f>
        <v>1</v>
      </c>
      <c r="H91" s="7">
        <f>countifs(PrelimRaw!$D$1:$D1000,$A91,PrelimRaw!$C$1:$C1000,-4,PrelimRaw!$J$1:$J1000,"X")</f>
        <v>0</v>
      </c>
      <c r="I91" s="7">
        <f t="shared" si="2"/>
        <v>2</v>
      </c>
      <c r="J91" s="8">
        <f t="shared" si="3"/>
        <v>0.1</v>
      </c>
      <c r="K91" s="8">
        <f t="shared" si="4"/>
        <v>0.5</v>
      </c>
      <c r="L91" s="7">
        <f t="shared" si="5"/>
        <v>4</v>
      </c>
      <c r="M91" s="11">
        <f t="shared" si="6"/>
        <v>0.8</v>
      </c>
    </row>
    <row r="92">
      <c r="A92" s="6" t="s">
        <v>64</v>
      </c>
      <c r="B92" s="7" t="str">
        <f>vlookup($A92,Users!$B$1:$H1000,3,false)</f>
        <v>Jeeval</v>
      </c>
      <c r="C92" s="7" t="str">
        <f>vlookup($A92,Users!$B$1:$H1000,6,false)</f>
        <v>Collierville</v>
      </c>
      <c r="D92" s="7">
        <f>vlookup($C92,Teams!$B:$D,3,false)</f>
        <v>5</v>
      </c>
      <c r="E92" s="7">
        <f t="shared" si="1"/>
        <v>20</v>
      </c>
      <c r="F92" s="7">
        <f>countifs(PrelimRaw!$D$1:$D1000,$A92,PrelimRaw!$C$1:$C1000,4,PrelimRaw!$J$1:$J1000,"X")+countifs(PrelimRaw!$D$1:$D1000,$A92,PrelimRaw!$C$1:$C1000,14,PrelimRaw!$J$1:$J1000,"X")</f>
        <v>1</v>
      </c>
      <c r="G92" s="7">
        <f>countifs(PrelimRaw!$D$1:$D1000,$A92,PrelimRaw!$C$1:$C1000,0,PrelimRaw!$J$1:$J1000,"X")</f>
        <v>1</v>
      </c>
      <c r="H92" s="7">
        <f>countifs(PrelimRaw!$D$1:$D1000,$A92,PrelimRaw!$C$1:$C1000,-4,PrelimRaw!$J$1:$J1000,"X")</f>
        <v>0</v>
      </c>
      <c r="I92" s="7">
        <f t="shared" si="2"/>
        <v>2</v>
      </c>
      <c r="J92" s="8">
        <f t="shared" si="3"/>
        <v>0.1</v>
      </c>
      <c r="K92" s="8">
        <f t="shared" si="4"/>
        <v>0.5</v>
      </c>
      <c r="L92" s="7">
        <f t="shared" si="5"/>
        <v>4</v>
      </c>
      <c r="M92" s="11">
        <f t="shared" si="6"/>
        <v>0.8</v>
      </c>
    </row>
    <row r="93">
      <c r="A93" s="6" t="s">
        <v>65</v>
      </c>
      <c r="B93" s="7" t="str">
        <f>vlookup($A93,Users!$B$1:$H1000,3,false)</f>
        <v>Rushil</v>
      </c>
      <c r="C93" s="7" t="str">
        <f>vlookup($A93,Users!$B$1:$H1000,6,false)</f>
        <v>Dulles</v>
      </c>
      <c r="D93" s="7">
        <f>vlookup($C93,Teams!$B:$D,3,false)</f>
        <v>5</v>
      </c>
      <c r="E93" s="7">
        <f t="shared" si="1"/>
        <v>20</v>
      </c>
      <c r="F93" s="7">
        <f>countifs(PrelimRaw!$D$1:$D1000,$A93,PrelimRaw!$C$1:$C1000,4,PrelimRaw!$J$1:$J1000,"X")+countifs(PrelimRaw!$D$1:$D1000,$A93,PrelimRaw!$C$1:$C1000,14,PrelimRaw!$J$1:$J1000,"X")</f>
        <v>1</v>
      </c>
      <c r="G93" s="7">
        <f>countifs(PrelimRaw!$D$1:$D1000,$A93,PrelimRaw!$C$1:$C1000,0,PrelimRaw!$J$1:$J1000,"X")</f>
        <v>0</v>
      </c>
      <c r="H93" s="7">
        <f>countifs(PrelimRaw!$D$1:$D1000,$A93,PrelimRaw!$C$1:$C1000,-4,PrelimRaw!$J$1:$J1000,"X")</f>
        <v>0</v>
      </c>
      <c r="I93" s="7">
        <f t="shared" si="2"/>
        <v>1</v>
      </c>
      <c r="J93" s="8">
        <f t="shared" si="3"/>
        <v>0.05</v>
      </c>
      <c r="K93" s="8">
        <f t="shared" si="4"/>
        <v>1</v>
      </c>
      <c r="L93" s="7">
        <f t="shared" si="5"/>
        <v>4</v>
      </c>
      <c r="M93" s="11">
        <f t="shared" si="6"/>
        <v>0.8</v>
      </c>
    </row>
    <row r="94">
      <c r="A94" s="6" t="s">
        <v>66</v>
      </c>
      <c r="B94" s="7" t="str">
        <f>vlookup($A94,Users!$B$1:$H1000,3,false)</f>
        <v>Davis</v>
      </c>
      <c r="C94" s="7" t="str">
        <f>vlookup($A94,Users!$B$1:$H1000,6,false)</f>
        <v>Collierville</v>
      </c>
      <c r="D94" s="7">
        <f>vlookup($C94,Teams!$B:$D,3,false)</f>
        <v>5</v>
      </c>
      <c r="E94" s="7">
        <f t="shared" si="1"/>
        <v>20</v>
      </c>
      <c r="F94" s="7">
        <f>countifs(PrelimRaw!$D$1:$D1000,$A94,PrelimRaw!$C$1:$C1000,4,PrelimRaw!$J$1:$J1000,"X")+countifs(PrelimRaw!$D$1:$D1000,$A94,PrelimRaw!$C$1:$C1000,14,PrelimRaw!$J$1:$J1000,"X")</f>
        <v>2</v>
      </c>
      <c r="G94" s="7">
        <f>countifs(PrelimRaw!$D$1:$D1000,$A94,PrelimRaw!$C$1:$C1000,0,PrelimRaw!$J$1:$J1000,"X")</f>
        <v>1</v>
      </c>
      <c r="H94" s="7">
        <f>countifs(PrelimRaw!$D$1:$D1000,$A94,PrelimRaw!$C$1:$C1000,-4,PrelimRaw!$J$1:$J1000,"X")</f>
        <v>1</v>
      </c>
      <c r="I94" s="7">
        <f t="shared" si="2"/>
        <v>4</v>
      </c>
      <c r="J94" s="8">
        <f t="shared" si="3"/>
        <v>0.2</v>
      </c>
      <c r="K94" s="8">
        <f t="shared" si="4"/>
        <v>0.5</v>
      </c>
      <c r="L94" s="7">
        <f t="shared" si="5"/>
        <v>4</v>
      </c>
      <c r="M94" s="11">
        <f t="shared" si="6"/>
        <v>0.8</v>
      </c>
    </row>
    <row r="95">
      <c r="A95" s="6" t="s">
        <v>68</v>
      </c>
      <c r="B95" s="7" t="str">
        <f>vlookup($A95,Users!$B$1:$H1000,3,false)</f>
        <v>Krish</v>
      </c>
      <c r="C95" s="7" t="str">
        <f>vlookup($A95,Users!$B$1:$H1000,6,false)</f>
        <v>Collierville</v>
      </c>
      <c r="D95" s="7">
        <f>vlookup($C95,Teams!$B:$D,3,false)</f>
        <v>5</v>
      </c>
      <c r="E95" s="7">
        <f t="shared" si="1"/>
        <v>20</v>
      </c>
      <c r="F95" s="7">
        <f>countifs(PrelimRaw!$D$1:$D1000,$A95,PrelimRaw!$C$1:$C1000,4,PrelimRaw!$J$1:$J1000,"X")+countifs(PrelimRaw!$D$1:$D1000,$A95,PrelimRaw!$C$1:$C1000,14,PrelimRaw!$J$1:$J1000,"X")</f>
        <v>1</v>
      </c>
      <c r="G95" s="7">
        <f>countifs(PrelimRaw!$D$1:$D1000,$A95,PrelimRaw!$C$1:$C1000,0,PrelimRaw!$J$1:$J1000,"X")</f>
        <v>0</v>
      </c>
      <c r="H95" s="7">
        <f>countifs(PrelimRaw!$D$1:$D1000,$A95,PrelimRaw!$C$1:$C1000,-4,PrelimRaw!$J$1:$J1000,"X")</f>
        <v>0</v>
      </c>
      <c r="I95" s="7">
        <f t="shared" si="2"/>
        <v>1</v>
      </c>
      <c r="J95" s="8">
        <f t="shared" si="3"/>
        <v>0.05</v>
      </c>
      <c r="K95" s="8">
        <f t="shared" si="4"/>
        <v>1</v>
      </c>
      <c r="L95" s="7">
        <f t="shared" si="5"/>
        <v>4</v>
      </c>
      <c r="M95" s="11">
        <f t="shared" si="6"/>
        <v>0.8</v>
      </c>
    </row>
    <row r="96">
      <c r="A96" s="6" t="s">
        <v>69</v>
      </c>
      <c r="B96" s="7" t="str">
        <f>vlookup($A96,Users!$B$1:$H1000,3,false)</f>
        <v>Harris</v>
      </c>
      <c r="C96" s="7" t="str">
        <f>vlookup($A96,Users!$B$1:$H1000,6,false)</f>
        <v>Collierville</v>
      </c>
      <c r="D96" s="7">
        <f>vlookup($C96,Teams!$B:$D,3,false)</f>
        <v>5</v>
      </c>
      <c r="E96" s="7">
        <f t="shared" si="1"/>
        <v>20</v>
      </c>
      <c r="F96" s="7">
        <f>countifs(PrelimRaw!$D$1:$D1000,$A96,PrelimRaw!$C$1:$C1000,4,PrelimRaw!$J$1:$J1000,"X")+countifs(PrelimRaw!$D$1:$D1000,$A96,PrelimRaw!$C$1:$C1000,14,PrelimRaw!$J$1:$J1000,"X")</f>
        <v>1</v>
      </c>
      <c r="G96" s="7">
        <f>countifs(PrelimRaw!$D$1:$D1000,$A96,PrelimRaw!$C$1:$C1000,0,PrelimRaw!$J$1:$J1000,"X")</f>
        <v>0</v>
      </c>
      <c r="H96" s="7">
        <f>countifs(PrelimRaw!$D$1:$D1000,$A96,PrelimRaw!$C$1:$C1000,-4,PrelimRaw!$J$1:$J1000,"X")</f>
        <v>0</v>
      </c>
      <c r="I96" s="7">
        <f t="shared" si="2"/>
        <v>1</v>
      </c>
      <c r="J96" s="8">
        <f t="shared" si="3"/>
        <v>0.05</v>
      </c>
      <c r="K96" s="8">
        <f t="shared" si="4"/>
        <v>1</v>
      </c>
      <c r="L96" s="7">
        <f t="shared" si="5"/>
        <v>4</v>
      </c>
      <c r="M96" s="11">
        <f t="shared" si="6"/>
        <v>0.8</v>
      </c>
    </row>
    <row r="97">
      <c r="A97" s="6" t="s">
        <v>78</v>
      </c>
      <c r="B97" s="7" t="str">
        <f>vlookup($A97,Users!$B$1:$H1000,3,false)</f>
        <v>Aaron</v>
      </c>
      <c r="C97" s="7" t="str">
        <f>vlookup($A97,Users!$B$1:$H1000,6,false)</f>
        <v>Ladue</v>
      </c>
      <c r="D97" s="7">
        <f>vlookup($C97,Teams!$B:$D,3,false)</f>
        <v>5</v>
      </c>
      <c r="E97" s="7">
        <f t="shared" si="1"/>
        <v>20</v>
      </c>
      <c r="F97" s="7">
        <f>countifs(PrelimRaw!$D$1:$D1000,$A97,PrelimRaw!$C$1:$C1000,4,PrelimRaw!$J$1:$J1000,"X")+countifs(PrelimRaw!$D$1:$D1000,$A97,PrelimRaw!$C$1:$C1000,14,PrelimRaw!$J$1:$J1000,"X")</f>
        <v>1</v>
      </c>
      <c r="G97" s="7">
        <f>countifs(PrelimRaw!$D$1:$D1000,$A97,PrelimRaw!$C$1:$C1000,0,PrelimRaw!$J$1:$J1000,"X")</f>
        <v>1</v>
      </c>
      <c r="H97" s="7">
        <f>countifs(PrelimRaw!$D$1:$D1000,$A97,PrelimRaw!$C$1:$C1000,-4,PrelimRaw!$J$1:$J1000,"X")</f>
        <v>0</v>
      </c>
      <c r="I97" s="7">
        <f t="shared" si="2"/>
        <v>2</v>
      </c>
      <c r="J97" s="8">
        <f t="shared" si="3"/>
        <v>0.1</v>
      </c>
      <c r="K97" s="8">
        <f t="shared" si="4"/>
        <v>0.5</v>
      </c>
      <c r="L97" s="7">
        <f t="shared" si="5"/>
        <v>4</v>
      </c>
      <c r="M97" s="11">
        <f t="shared" si="6"/>
        <v>0.8</v>
      </c>
    </row>
    <row r="98">
      <c r="A98" s="6" t="s">
        <v>81</v>
      </c>
      <c r="B98" s="7" t="str">
        <f>vlookup($A98,Users!$B$1:$H1000,3,false)</f>
        <v>Abheek</v>
      </c>
      <c r="C98" s="7" t="str">
        <f>vlookup($A98,Users!$B$1:$H1000,6,false)</f>
        <v>Ladue</v>
      </c>
      <c r="D98" s="7">
        <f>vlookup($C98,Teams!$B:$D,3,false)</f>
        <v>5</v>
      </c>
      <c r="E98" s="7">
        <f t="shared" si="1"/>
        <v>20</v>
      </c>
      <c r="F98" s="7">
        <f>countifs(PrelimRaw!$D$1:$D1000,$A98,PrelimRaw!$C$1:$C1000,4,PrelimRaw!$J$1:$J1000,"X")+countifs(PrelimRaw!$D$1:$D1000,$A98,PrelimRaw!$C$1:$C1000,14,PrelimRaw!$J$1:$J1000,"X")</f>
        <v>1</v>
      </c>
      <c r="G98" s="7">
        <f>countifs(PrelimRaw!$D$1:$D1000,$A98,PrelimRaw!$C$1:$C1000,0,PrelimRaw!$J$1:$J1000,"X")</f>
        <v>0</v>
      </c>
      <c r="H98" s="7">
        <f>countifs(PrelimRaw!$D$1:$D1000,$A98,PrelimRaw!$C$1:$C1000,-4,PrelimRaw!$J$1:$J1000,"X")</f>
        <v>0</v>
      </c>
      <c r="I98" s="7">
        <f t="shared" si="2"/>
        <v>1</v>
      </c>
      <c r="J98" s="8">
        <f t="shared" si="3"/>
        <v>0.05</v>
      </c>
      <c r="K98" s="8">
        <f t="shared" si="4"/>
        <v>1</v>
      </c>
      <c r="L98" s="7">
        <f t="shared" si="5"/>
        <v>4</v>
      </c>
      <c r="M98" s="11">
        <f t="shared" si="6"/>
        <v>0.8</v>
      </c>
    </row>
    <row r="99">
      <c r="A99" s="6" t="s">
        <v>82</v>
      </c>
      <c r="B99" s="7" t="str">
        <f>vlookup($A99,Users!$B$1:$H1000,3,false)</f>
        <v>Rohan</v>
      </c>
      <c r="C99" s="7" t="str">
        <f>vlookup($A99,Users!$B$1:$H1000,6,false)</f>
        <v>Ladue</v>
      </c>
      <c r="D99" s="7">
        <f>vlookup($C99,Teams!$B:$D,3,false)</f>
        <v>5</v>
      </c>
      <c r="E99" s="7">
        <f t="shared" si="1"/>
        <v>20</v>
      </c>
      <c r="F99" s="7">
        <f>countifs(PrelimRaw!$D$1:$D1000,$A99,PrelimRaw!$C$1:$C1000,4,PrelimRaw!$J$1:$J1000,"X")+countifs(PrelimRaw!$D$1:$D1000,$A99,PrelimRaw!$C$1:$C1000,14,PrelimRaw!$J$1:$J1000,"X")</f>
        <v>1</v>
      </c>
      <c r="G99" s="7">
        <f>countifs(PrelimRaw!$D$1:$D1000,$A99,PrelimRaw!$C$1:$C1000,0,PrelimRaw!$J$1:$J1000,"X")</f>
        <v>1</v>
      </c>
      <c r="H99" s="7">
        <f>countifs(PrelimRaw!$D$1:$D1000,$A99,PrelimRaw!$C$1:$C1000,-4,PrelimRaw!$J$1:$J1000,"X")</f>
        <v>0</v>
      </c>
      <c r="I99" s="7">
        <f t="shared" si="2"/>
        <v>2</v>
      </c>
      <c r="J99" s="8">
        <f t="shared" si="3"/>
        <v>0.1</v>
      </c>
      <c r="K99" s="8">
        <f t="shared" si="4"/>
        <v>0.5</v>
      </c>
      <c r="L99" s="7">
        <f t="shared" si="5"/>
        <v>4</v>
      </c>
      <c r="M99" s="11">
        <f t="shared" si="6"/>
        <v>0.8</v>
      </c>
    </row>
    <row r="100">
      <c r="A100" s="6" t="s">
        <v>83</v>
      </c>
      <c r="B100" s="7" t="str">
        <f>vlookup($A100,Users!$B$1:$H1000,3,false)</f>
        <v>Anuprabha</v>
      </c>
      <c r="C100" s="7" t="str">
        <f>vlookup($A100,Users!$B$1:$H1000,6,false)</f>
        <v>Lexington A</v>
      </c>
      <c r="D100" s="7">
        <f>vlookup($C100,Teams!$B:$D,3,false)</f>
        <v>5</v>
      </c>
      <c r="E100" s="7">
        <f t="shared" si="1"/>
        <v>20</v>
      </c>
      <c r="F100" s="7">
        <f>countifs(PrelimRaw!$D$1:$D1000,$A100,PrelimRaw!$C$1:$C1000,4,PrelimRaw!$J$1:$J1000,"X")+countifs(PrelimRaw!$D$1:$D1000,$A100,PrelimRaw!$C$1:$C1000,14,PrelimRaw!$J$1:$J1000,"X")</f>
        <v>1</v>
      </c>
      <c r="G100" s="7">
        <f>countifs(PrelimRaw!$D$1:$D1000,$A100,PrelimRaw!$C$1:$C1000,0,PrelimRaw!$J$1:$J1000,"X")</f>
        <v>0</v>
      </c>
      <c r="H100" s="7">
        <f>countifs(PrelimRaw!$D$1:$D1000,$A100,PrelimRaw!$C$1:$C1000,-4,PrelimRaw!$J$1:$J1000,"X")</f>
        <v>0</v>
      </c>
      <c r="I100" s="7">
        <f t="shared" si="2"/>
        <v>1</v>
      </c>
      <c r="J100" s="8">
        <f t="shared" si="3"/>
        <v>0.05</v>
      </c>
      <c r="K100" s="8">
        <f t="shared" si="4"/>
        <v>1</v>
      </c>
      <c r="L100" s="7">
        <f t="shared" si="5"/>
        <v>4</v>
      </c>
      <c r="M100" s="11">
        <f t="shared" si="6"/>
        <v>0.8</v>
      </c>
    </row>
    <row r="101">
      <c r="A101" s="6" t="s">
        <v>85</v>
      </c>
      <c r="B101" s="7" t="str">
        <f>vlookup($A101,Users!$B$1:$H1000,3,false)</f>
        <v>Aditya</v>
      </c>
      <c r="C101" s="7" t="str">
        <f>vlookup($A101,Users!$B$1:$H1000,6,false)</f>
        <v>Ladue</v>
      </c>
      <c r="D101" s="7">
        <f>vlookup($C101,Teams!$B:$D,3,false)</f>
        <v>5</v>
      </c>
      <c r="E101" s="7">
        <f t="shared" si="1"/>
        <v>20</v>
      </c>
      <c r="F101" s="7">
        <f>countifs(PrelimRaw!$D$1:$D1000,$A101,PrelimRaw!$C$1:$C1000,4,PrelimRaw!$J$1:$J1000,"X")+countifs(PrelimRaw!$D$1:$D1000,$A101,PrelimRaw!$C$1:$C1000,14,PrelimRaw!$J$1:$J1000,"X")</f>
        <v>2</v>
      </c>
      <c r="G101" s="7">
        <f>countifs(PrelimRaw!$D$1:$D1000,$A101,PrelimRaw!$C$1:$C1000,0,PrelimRaw!$J$1:$J1000,"X")</f>
        <v>0</v>
      </c>
      <c r="H101" s="7">
        <f>countifs(PrelimRaw!$D$1:$D1000,$A101,PrelimRaw!$C$1:$C1000,-4,PrelimRaw!$J$1:$J1000,"X")</f>
        <v>1</v>
      </c>
      <c r="I101" s="7">
        <f t="shared" si="2"/>
        <v>3</v>
      </c>
      <c r="J101" s="8">
        <f t="shared" si="3"/>
        <v>0.15</v>
      </c>
      <c r="K101" s="8">
        <f t="shared" si="4"/>
        <v>0.6666666667</v>
      </c>
      <c r="L101" s="7">
        <f t="shared" si="5"/>
        <v>4</v>
      </c>
      <c r="M101" s="11">
        <f t="shared" si="6"/>
        <v>0.8</v>
      </c>
    </row>
    <row r="102">
      <c r="A102" s="6" t="s">
        <v>89</v>
      </c>
      <c r="B102" s="7" t="str">
        <f>vlookup($A102,Users!$B$1:$H1000,3,false)</f>
        <v>Gokulanath</v>
      </c>
      <c r="C102" s="7" t="str">
        <f>vlookup($A102,Users!$B$1:$H1000,6,false)</f>
        <v>MSJ</v>
      </c>
      <c r="D102" s="7">
        <f>vlookup($C102,Teams!$B:$D,3,false)</f>
        <v>5</v>
      </c>
      <c r="E102" s="7">
        <f t="shared" si="1"/>
        <v>20</v>
      </c>
      <c r="F102" s="7">
        <f>countifs(PrelimRaw!$D$1:$D1000,$A102,PrelimRaw!$C$1:$C1000,4,PrelimRaw!$J$1:$J1000,"X")+countifs(PrelimRaw!$D$1:$D1000,$A102,PrelimRaw!$C$1:$C1000,14,PrelimRaw!$J$1:$J1000,"X")</f>
        <v>1</v>
      </c>
      <c r="G102" s="7">
        <f>countifs(PrelimRaw!$D$1:$D1000,$A102,PrelimRaw!$C$1:$C1000,0,PrelimRaw!$J$1:$J1000,"X")</f>
        <v>0</v>
      </c>
      <c r="H102" s="7">
        <f>countifs(PrelimRaw!$D$1:$D1000,$A102,PrelimRaw!$C$1:$C1000,-4,PrelimRaw!$J$1:$J1000,"X")</f>
        <v>0</v>
      </c>
      <c r="I102" s="7">
        <f t="shared" si="2"/>
        <v>1</v>
      </c>
      <c r="J102" s="8">
        <f t="shared" si="3"/>
        <v>0.05</v>
      </c>
      <c r="K102" s="8">
        <f t="shared" si="4"/>
        <v>1</v>
      </c>
      <c r="L102" s="7">
        <f t="shared" si="5"/>
        <v>4</v>
      </c>
      <c r="M102" s="11">
        <f t="shared" si="6"/>
        <v>0.8</v>
      </c>
    </row>
    <row r="103">
      <c r="A103" s="6" t="s">
        <v>90</v>
      </c>
      <c r="B103" s="7" t="str">
        <f>vlookup($A103,Users!$B$1:$H1000,3,false)</f>
        <v>Jerry</v>
      </c>
      <c r="C103" s="7" t="str">
        <f>vlookup($A103,Users!$B$1:$H1000,6,false)</f>
        <v>MSJ</v>
      </c>
      <c r="D103" s="7">
        <f>vlookup($C103,Teams!$B:$D,3,false)</f>
        <v>5</v>
      </c>
      <c r="E103" s="7">
        <f t="shared" si="1"/>
        <v>20</v>
      </c>
      <c r="F103" s="7">
        <f>countifs(PrelimRaw!$D$1:$D1000,$A103,PrelimRaw!$C$1:$C1000,4,PrelimRaw!$J$1:$J1000,"X")+countifs(PrelimRaw!$D$1:$D1000,$A103,PrelimRaw!$C$1:$C1000,14,PrelimRaw!$J$1:$J1000,"X")</f>
        <v>1</v>
      </c>
      <c r="G103" s="7">
        <f>countifs(PrelimRaw!$D$1:$D1000,$A103,PrelimRaw!$C$1:$C1000,0,PrelimRaw!$J$1:$J1000,"X")</f>
        <v>0</v>
      </c>
      <c r="H103" s="7">
        <f>countifs(PrelimRaw!$D$1:$D1000,$A103,PrelimRaw!$C$1:$C1000,-4,PrelimRaw!$J$1:$J1000,"X")</f>
        <v>0</v>
      </c>
      <c r="I103" s="7">
        <f t="shared" si="2"/>
        <v>1</v>
      </c>
      <c r="J103" s="8">
        <f t="shared" si="3"/>
        <v>0.05</v>
      </c>
      <c r="K103" s="8">
        <f t="shared" si="4"/>
        <v>1</v>
      </c>
      <c r="L103" s="7">
        <f t="shared" si="5"/>
        <v>4</v>
      </c>
      <c r="M103" s="11">
        <f t="shared" si="6"/>
        <v>0.8</v>
      </c>
    </row>
    <row r="104">
      <c r="A104" s="6" t="s">
        <v>91</v>
      </c>
      <c r="B104" s="7" t="str">
        <f>vlookup($A104,Users!$B$1:$H1000,3,false)</f>
        <v>Annie</v>
      </c>
      <c r="C104" s="7" t="str">
        <f>vlookup($A104,Users!$B$1:$H1000,6,false)</f>
        <v>MSJ</v>
      </c>
      <c r="D104" s="7">
        <f>vlookup($C104,Teams!$B:$D,3,false)</f>
        <v>5</v>
      </c>
      <c r="E104" s="7">
        <f t="shared" si="1"/>
        <v>20</v>
      </c>
      <c r="F104" s="7">
        <f>countifs(PrelimRaw!$D$1:$D1000,$A104,PrelimRaw!$C$1:$C1000,4,PrelimRaw!$J$1:$J1000,"X")+countifs(PrelimRaw!$D$1:$D1000,$A104,PrelimRaw!$C$1:$C1000,14,PrelimRaw!$J$1:$J1000,"X")</f>
        <v>1</v>
      </c>
      <c r="G104" s="7">
        <f>countifs(PrelimRaw!$D$1:$D1000,$A104,PrelimRaw!$C$1:$C1000,0,PrelimRaw!$J$1:$J1000,"X")</f>
        <v>0</v>
      </c>
      <c r="H104" s="7">
        <f>countifs(PrelimRaw!$D$1:$D1000,$A104,PrelimRaw!$C$1:$C1000,-4,PrelimRaw!$J$1:$J1000,"X")</f>
        <v>0</v>
      </c>
      <c r="I104" s="7">
        <f t="shared" si="2"/>
        <v>1</v>
      </c>
      <c r="J104" s="8">
        <f t="shared" si="3"/>
        <v>0.05</v>
      </c>
      <c r="K104" s="8">
        <f t="shared" si="4"/>
        <v>1</v>
      </c>
      <c r="L104" s="7">
        <f t="shared" si="5"/>
        <v>4</v>
      </c>
      <c r="M104" s="11">
        <f t="shared" si="6"/>
        <v>0.8</v>
      </c>
    </row>
    <row r="105">
      <c r="A105" s="6" t="s">
        <v>95</v>
      </c>
      <c r="B105" s="7" t="str">
        <f>vlookup($A105,Users!$B$1:$H1000,3,false)</f>
        <v>Rohan</v>
      </c>
      <c r="C105" s="7" t="str">
        <f>vlookup($A105,Users!$B$1:$H1000,6,false)</f>
        <v>Lakeside</v>
      </c>
      <c r="D105" s="7">
        <f>vlookup($C105,Teams!$B:$D,3,false)</f>
        <v>5</v>
      </c>
      <c r="E105" s="7">
        <f t="shared" si="1"/>
        <v>20</v>
      </c>
      <c r="F105" s="7">
        <f>countifs(PrelimRaw!$D$1:$D1000,$A105,PrelimRaw!$C$1:$C1000,4,PrelimRaw!$J$1:$J1000,"X")+countifs(PrelimRaw!$D$1:$D1000,$A105,PrelimRaw!$C$1:$C1000,14,PrelimRaw!$J$1:$J1000,"X")</f>
        <v>1</v>
      </c>
      <c r="G105" s="7">
        <f>countifs(PrelimRaw!$D$1:$D1000,$A105,PrelimRaw!$C$1:$C1000,0,PrelimRaw!$J$1:$J1000,"X")</f>
        <v>0</v>
      </c>
      <c r="H105" s="7">
        <f>countifs(PrelimRaw!$D$1:$D1000,$A105,PrelimRaw!$C$1:$C1000,-4,PrelimRaw!$J$1:$J1000,"X")</f>
        <v>0</v>
      </c>
      <c r="I105" s="7">
        <f t="shared" si="2"/>
        <v>1</v>
      </c>
      <c r="J105" s="8">
        <f t="shared" si="3"/>
        <v>0.05</v>
      </c>
      <c r="K105" s="8">
        <f t="shared" si="4"/>
        <v>1</v>
      </c>
      <c r="L105" s="7">
        <f t="shared" si="5"/>
        <v>4</v>
      </c>
      <c r="M105" s="11">
        <f t="shared" si="6"/>
        <v>0.8</v>
      </c>
    </row>
    <row r="106">
      <c r="A106" s="6" t="s">
        <v>98</v>
      </c>
      <c r="B106" s="7" t="str">
        <f>vlookup($A106,Users!$B$1:$H1000,3,false)</f>
        <v>Rishi</v>
      </c>
      <c r="C106" s="7" t="str">
        <f>vlookup($A106,Users!$B$1:$H1000,6,false)</f>
        <v>ASFA</v>
      </c>
      <c r="D106" s="7">
        <f>vlookup($C106,Teams!$B:$D,3,false)</f>
        <v>5</v>
      </c>
      <c r="E106" s="7">
        <f t="shared" si="1"/>
        <v>20</v>
      </c>
      <c r="F106" s="7">
        <f>countifs(PrelimRaw!$D$1:$D1000,$A106,PrelimRaw!$C$1:$C1000,4,PrelimRaw!$J$1:$J1000,"X")+countifs(PrelimRaw!$D$1:$D1000,$A106,PrelimRaw!$C$1:$C1000,14,PrelimRaw!$J$1:$J1000,"X")</f>
        <v>1</v>
      </c>
      <c r="G106" s="7">
        <f>countifs(PrelimRaw!$D$1:$D1000,$A106,PrelimRaw!$C$1:$C1000,0,PrelimRaw!$J$1:$J1000,"X")</f>
        <v>0</v>
      </c>
      <c r="H106" s="7">
        <f>countifs(PrelimRaw!$D$1:$D1000,$A106,PrelimRaw!$C$1:$C1000,-4,PrelimRaw!$J$1:$J1000,"X")</f>
        <v>0</v>
      </c>
      <c r="I106" s="7">
        <f t="shared" si="2"/>
        <v>1</v>
      </c>
      <c r="J106" s="8">
        <f t="shared" si="3"/>
        <v>0.05</v>
      </c>
      <c r="K106" s="8">
        <f t="shared" si="4"/>
        <v>1</v>
      </c>
      <c r="L106" s="7">
        <f t="shared" si="5"/>
        <v>4</v>
      </c>
      <c r="M106" s="11">
        <f t="shared" si="6"/>
        <v>0.8</v>
      </c>
    </row>
    <row r="107">
      <c r="A107" s="6" t="s">
        <v>107</v>
      </c>
      <c r="B107" s="7" t="str">
        <f>vlookup($A107,Users!$B$1:$H1000,3,false)</f>
        <v>Nipun</v>
      </c>
      <c r="C107" s="7" t="str">
        <f>vlookup($A107,Users!$B$1:$H1000,6,false)</f>
        <v>Mira Loma</v>
      </c>
      <c r="D107" s="7">
        <f>vlookup($C107,Teams!$B:$D,3,false)</f>
        <v>5</v>
      </c>
      <c r="E107" s="7">
        <f t="shared" si="1"/>
        <v>20</v>
      </c>
      <c r="F107" s="7">
        <f>countifs(PrelimRaw!$D$1:$D1000,$A107,PrelimRaw!$C$1:$C1000,4,PrelimRaw!$J$1:$J1000,"X")+countifs(PrelimRaw!$D$1:$D1000,$A107,PrelimRaw!$C$1:$C1000,14,PrelimRaw!$J$1:$J1000,"X")</f>
        <v>1</v>
      </c>
      <c r="G107" s="7">
        <f>countifs(PrelimRaw!$D$1:$D1000,$A107,PrelimRaw!$C$1:$C1000,0,PrelimRaw!$J$1:$J1000,"X")</f>
        <v>0</v>
      </c>
      <c r="H107" s="7">
        <f>countifs(PrelimRaw!$D$1:$D1000,$A107,PrelimRaw!$C$1:$C1000,-4,PrelimRaw!$J$1:$J1000,"X")</f>
        <v>0</v>
      </c>
      <c r="I107" s="7">
        <f t="shared" si="2"/>
        <v>1</v>
      </c>
      <c r="J107" s="8">
        <f t="shared" si="3"/>
        <v>0.05</v>
      </c>
      <c r="K107" s="8">
        <f t="shared" si="4"/>
        <v>1</v>
      </c>
      <c r="L107" s="7">
        <f t="shared" si="5"/>
        <v>4</v>
      </c>
      <c r="M107" s="11">
        <f t="shared" si="6"/>
        <v>0.8</v>
      </c>
    </row>
    <row r="108">
      <c r="A108" s="6" t="s">
        <v>110</v>
      </c>
      <c r="B108" s="7" t="str">
        <f>vlookup($A108,Users!$B$1:$H1000,3,false)</f>
        <v>Sohil</v>
      </c>
      <c r="C108" s="7" t="str">
        <f>vlookup($A108,Users!$B$1:$H1000,6,false)</f>
        <v>Lynbrook</v>
      </c>
      <c r="D108" s="7">
        <f>vlookup($C108,Teams!$B:$D,3,false)</f>
        <v>5</v>
      </c>
      <c r="E108" s="7">
        <f t="shared" si="1"/>
        <v>20</v>
      </c>
      <c r="F108" s="7">
        <f>countifs(PrelimRaw!$D$1:$D1000,$A108,PrelimRaw!$C$1:$C1000,4,PrelimRaw!$J$1:$J1000,"X")+countifs(PrelimRaw!$D$1:$D1000,$A108,PrelimRaw!$C$1:$C1000,14,PrelimRaw!$J$1:$J1000,"X")</f>
        <v>1</v>
      </c>
      <c r="G108" s="7">
        <f>countifs(PrelimRaw!$D$1:$D1000,$A108,PrelimRaw!$C$1:$C1000,0,PrelimRaw!$J$1:$J1000,"X")</f>
        <v>0</v>
      </c>
      <c r="H108" s="7">
        <f>countifs(PrelimRaw!$D$1:$D1000,$A108,PrelimRaw!$C$1:$C1000,-4,PrelimRaw!$J$1:$J1000,"X")</f>
        <v>0</v>
      </c>
      <c r="I108" s="7">
        <f t="shared" si="2"/>
        <v>1</v>
      </c>
      <c r="J108" s="8">
        <f t="shared" si="3"/>
        <v>0.05</v>
      </c>
      <c r="K108" s="8">
        <f t="shared" si="4"/>
        <v>1</v>
      </c>
      <c r="L108" s="7">
        <f t="shared" si="5"/>
        <v>4</v>
      </c>
      <c r="M108" s="11">
        <f t="shared" si="6"/>
        <v>0.8</v>
      </c>
    </row>
    <row r="109">
      <c r="A109" s="6" t="s">
        <v>111</v>
      </c>
      <c r="B109" s="7" t="str">
        <f>vlookup($A109,Users!$B$1:$H1000,3,false)</f>
        <v>Aditya</v>
      </c>
      <c r="C109" s="7" t="str">
        <f>vlookup($A109,Users!$B$1:$H1000,6,false)</f>
        <v>Pullman</v>
      </c>
      <c r="D109" s="7">
        <f>vlookup($C109,Teams!$B:$D,3,false)</f>
        <v>5</v>
      </c>
      <c r="E109" s="7">
        <f t="shared" si="1"/>
        <v>20</v>
      </c>
      <c r="F109" s="7">
        <f>countifs(PrelimRaw!$D$1:$D1000,$A109,PrelimRaw!$C$1:$C1000,4,PrelimRaw!$J$1:$J1000,"X")+countifs(PrelimRaw!$D$1:$D1000,$A109,PrelimRaw!$C$1:$C1000,14,PrelimRaw!$J$1:$J1000,"X")</f>
        <v>1</v>
      </c>
      <c r="G109" s="7">
        <f>countifs(PrelimRaw!$D$1:$D1000,$A109,PrelimRaw!$C$1:$C1000,0,PrelimRaw!$J$1:$J1000,"X")</f>
        <v>0</v>
      </c>
      <c r="H109" s="7">
        <f>countifs(PrelimRaw!$D$1:$D1000,$A109,PrelimRaw!$C$1:$C1000,-4,PrelimRaw!$J$1:$J1000,"X")</f>
        <v>0</v>
      </c>
      <c r="I109" s="7">
        <f t="shared" si="2"/>
        <v>1</v>
      </c>
      <c r="J109" s="8">
        <f t="shared" si="3"/>
        <v>0.05</v>
      </c>
      <c r="K109" s="8">
        <f t="shared" si="4"/>
        <v>1</v>
      </c>
      <c r="L109" s="7">
        <f t="shared" si="5"/>
        <v>4</v>
      </c>
      <c r="M109" s="11">
        <f t="shared" si="6"/>
        <v>0.8</v>
      </c>
    </row>
    <row r="110">
      <c r="A110" s="6" t="s">
        <v>112</v>
      </c>
      <c r="B110" s="7" t="str">
        <f>vlookup($A110,Users!$B$1:$H1000,3,false)</f>
        <v>David</v>
      </c>
      <c r="C110" s="7" t="str">
        <f>vlookup($A110,Users!$B$1:$H1000,6,false)</f>
        <v>Lynbrook</v>
      </c>
      <c r="D110" s="7">
        <f>vlookup($C110,Teams!$B:$D,3,false)</f>
        <v>5</v>
      </c>
      <c r="E110" s="7">
        <f t="shared" si="1"/>
        <v>20</v>
      </c>
      <c r="F110" s="7">
        <f>countifs(PrelimRaw!$D$1:$D1000,$A110,PrelimRaw!$C$1:$C1000,4,PrelimRaw!$J$1:$J1000,"X")+countifs(PrelimRaw!$D$1:$D1000,$A110,PrelimRaw!$C$1:$C1000,14,PrelimRaw!$J$1:$J1000,"X")</f>
        <v>2</v>
      </c>
      <c r="G110" s="7">
        <f>countifs(PrelimRaw!$D$1:$D1000,$A110,PrelimRaw!$C$1:$C1000,0,PrelimRaw!$J$1:$J1000,"X")</f>
        <v>3</v>
      </c>
      <c r="H110" s="7">
        <f>countifs(PrelimRaw!$D$1:$D1000,$A110,PrelimRaw!$C$1:$C1000,-4,PrelimRaw!$J$1:$J1000,"X")</f>
        <v>1</v>
      </c>
      <c r="I110" s="7">
        <f t="shared" si="2"/>
        <v>6</v>
      </c>
      <c r="J110" s="8">
        <f t="shared" si="3"/>
        <v>0.3</v>
      </c>
      <c r="K110" s="8">
        <f t="shared" si="4"/>
        <v>0.3333333333</v>
      </c>
      <c r="L110" s="7">
        <f t="shared" si="5"/>
        <v>4</v>
      </c>
      <c r="M110" s="11">
        <f t="shared" si="6"/>
        <v>0.8</v>
      </c>
    </row>
    <row r="111">
      <c r="A111" s="6" t="s">
        <v>124</v>
      </c>
      <c r="B111" s="7" t="str">
        <f>vlookup($A111,Users!$B$1:$H1000,3,false)</f>
        <v>Alex</v>
      </c>
      <c r="C111" s="7" t="str">
        <f>vlookup($A111,Users!$B$1:$H1000,6,false)</f>
        <v>Canyon Crest</v>
      </c>
      <c r="D111" s="7">
        <f>vlookup($C111,Teams!$B:$D,3,false)</f>
        <v>5</v>
      </c>
      <c r="E111" s="7">
        <f t="shared" si="1"/>
        <v>20</v>
      </c>
      <c r="F111" s="7">
        <f>countifs(PrelimRaw!$D$1:$D1000,$A111,PrelimRaw!$C$1:$C1000,4,PrelimRaw!$J$1:$J1000,"X")+countifs(PrelimRaw!$D$1:$D1000,$A111,PrelimRaw!$C$1:$C1000,14,PrelimRaw!$J$1:$J1000,"X")</f>
        <v>1</v>
      </c>
      <c r="G111" s="7">
        <f>countifs(PrelimRaw!$D$1:$D1000,$A111,PrelimRaw!$C$1:$C1000,0,PrelimRaw!$J$1:$J1000,"X")</f>
        <v>0</v>
      </c>
      <c r="H111" s="7">
        <f>countifs(PrelimRaw!$D$1:$D1000,$A111,PrelimRaw!$C$1:$C1000,-4,PrelimRaw!$J$1:$J1000,"X")</f>
        <v>0</v>
      </c>
      <c r="I111" s="7">
        <f t="shared" si="2"/>
        <v>1</v>
      </c>
      <c r="J111" s="8">
        <f t="shared" si="3"/>
        <v>0.05</v>
      </c>
      <c r="K111" s="8">
        <f t="shared" si="4"/>
        <v>1</v>
      </c>
      <c r="L111" s="7">
        <f t="shared" si="5"/>
        <v>4</v>
      </c>
      <c r="M111" s="11">
        <f t="shared" si="6"/>
        <v>0.8</v>
      </c>
    </row>
    <row r="112">
      <c r="A112" s="6" t="s">
        <v>126</v>
      </c>
      <c r="B112" s="7" t="str">
        <f>vlookup($A112,Users!$B$1:$H1000,3,false)</f>
        <v>Andrew</v>
      </c>
      <c r="C112" s="7" t="str">
        <f>vlookup($A112,Users!$B$1:$H1000,6,false)</f>
        <v>Naperville North</v>
      </c>
      <c r="D112" s="7">
        <f>vlookup($C112,Teams!$B:$D,3,false)</f>
        <v>5</v>
      </c>
      <c r="E112" s="7">
        <f t="shared" si="1"/>
        <v>20</v>
      </c>
      <c r="F112" s="7">
        <f>countifs(PrelimRaw!$D$1:$D1000,$A112,PrelimRaw!$C$1:$C1000,4,PrelimRaw!$J$1:$J1000,"X")+countifs(PrelimRaw!$D$1:$D1000,$A112,PrelimRaw!$C$1:$C1000,14,PrelimRaw!$J$1:$J1000,"X")</f>
        <v>1</v>
      </c>
      <c r="G112" s="7">
        <f>countifs(PrelimRaw!$D$1:$D1000,$A112,PrelimRaw!$C$1:$C1000,0,PrelimRaw!$J$1:$J1000,"X")</f>
        <v>2</v>
      </c>
      <c r="H112" s="7">
        <f>countifs(PrelimRaw!$D$1:$D1000,$A112,PrelimRaw!$C$1:$C1000,-4,PrelimRaw!$J$1:$J1000,"X")</f>
        <v>0</v>
      </c>
      <c r="I112" s="7">
        <f t="shared" si="2"/>
        <v>3</v>
      </c>
      <c r="J112" s="8">
        <f t="shared" si="3"/>
        <v>0.15</v>
      </c>
      <c r="K112" s="8">
        <f t="shared" si="4"/>
        <v>0.3333333333</v>
      </c>
      <c r="L112" s="7">
        <f t="shared" si="5"/>
        <v>4</v>
      </c>
      <c r="M112" s="11">
        <f t="shared" si="6"/>
        <v>0.8</v>
      </c>
    </row>
    <row r="113">
      <c r="A113" s="6" t="s">
        <v>141</v>
      </c>
      <c r="B113" s="7" t="str">
        <f>vlookup($A113,Users!$B$1:$H1000,3,false)</f>
        <v>Tony</v>
      </c>
      <c r="C113" s="7" t="str">
        <f>vlookup($A113,Users!$B$1:$H1000,6,false)</f>
        <v>Shen</v>
      </c>
      <c r="D113" s="7">
        <f>vlookup($C113,Teams!$B:$D,3,false)</f>
        <v>5</v>
      </c>
      <c r="E113" s="7">
        <f t="shared" si="1"/>
        <v>20</v>
      </c>
      <c r="F113" s="7">
        <f>countifs(PrelimRaw!$D$1:$D1000,$A113,PrelimRaw!$C$1:$C1000,4,PrelimRaw!$J$1:$J1000,"X")+countifs(PrelimRaw!$D$1:$D1000,$A113,PrelimRaw!$C$1:$C1000,14,PrelimRaw!$J$1:$J1000,"X")</f>
        <v>1</v>
      </c>
      <c r="G113" s="7">
        <f>countifs(PrelimRaw!$D$1:$D1000,$A113,PrelimRaw!$C$1:$C1000,0,PrelimRaw!$J$1:$J1000,"X")</f>
        <v>1</v>
      </c>
      <c r="H113" s="7">
        <f>countifs(PrelimRaw!$D$1:$D1000,$A113,PrelimRaw!$C$1:$C1000,-4,PrelimRaw!$J$1:$J1000,"X")</f>
        <v>0</v>
      </c>
      <c r="I113" s="7">
        <f t="shared" si="2"/>
        <v>2</v>
      </c>
      <c r="J113" s="8">
        <f t="shared" si="3"/>
        <v>0.1</v>
      </c>
      <c r="K113" s="8">
        <f t="shared" si="4"/>
        <v>0.5</v>
      </c>
      <c r="L113" s="7">
        <f t="shared" si="5"/>
        <v>4</v>
      </c>
      <c r="M113" s="11">
        <f t="shared" si="6"/>
        <v>0.8</v>
      </c>
    </row>
    <row r="114">
      <c r="A114" s="6" t="s">
        <v>150</v>
      </c>
      <c r="B114" s="7" t="str">
        <f>vlookup($A114,Users!$B$1:$H1000,3,false)</f>
        <v>Alan</v>
      </c>
      <c r="C114" s="7" t="str">
        <f>vlookup($A114,Users!$B$1:$H1000,6,false)</f>
        <v>AHS Broward</v>
      </c>
      <c r="D114" s="7">
        <f>vlookup($C114,Teams!$B:$D,3,false)</f>
        <v>5</v>
      </c>
      <c r="E114" s="7">
        <f t="shared" si="1"/>
        <v>20</v>
      </c>
      <c r="F114" s="7">
        <f>countifs(PrelimRaw!$D$1:$D1000,$A114,PrelimRaw!$C$1:$C1000,4,PrelimRaw!$J$1:$J1000,"X")+countifs(PrelimRaw!$D$1:$D1000,$A114,PrelimRaw!$C$1:$C1000,14,PrelimRaw!$J$1:$J1000,"X")</f>
        <v>1</v>
      </c>
      <c r="G114" s="7">
        <f>countifs(PrelimRaw!$D$1:$D1000,$A114,PrelimRaw!$C$1:$C1000,0,PrelimRaw!$J$1:$J1000,"X")</f>
        <v>0</v>
      </c>
      <c r="H114" s="7">
        <f>countifs(PrelimRaw!$D$1:$D1000,$A114,PrelimRaw!$C$1:$C1000,-4,PrelimRaw!$J$1:$J1000,"X")</f>
        <v>0</v>
      </c>
      <c r="I114" s="7">
        <f t="shared" si="2"/>
        <v>1</v>
      </c>
      <c r="J114" s="8">
        <f t="shared" si="3"/>
        <v>0.05</v>
      </c>
      <c r="K114" s="8">
        <f t="shared" si="4"/>
        <v>1</v>
      </c>
      <c r="L114" s="7">
        <f t="shared" si="5"/>
        <v>4</v>
      </c>
      <c r="M114" s="11">
        <f t="shared" si="6"/>
        <v>0.8</v>
      </c>
    </row>
    <row r="115">
      <c r="A115" s="6" t="s">
        <v>151</v>
      </c>
      <c r="B115" s="7" t="str">
        <f>vlookup($A115,Users!$B$1:$H1000,3,false)</f>
        <v>Eli</v>
      </c>
      <c r="C115" s="7" t="str">
        <f>vlookup($A115,Users!$B$1:$H1000,6,false)</f>
        <v>NCSSM A</v>
      </c>
      <c r="D115" s="7">
        <f>vlookup($C115,Teams!$B:$D,3,false)</f>
        <v>5</v>
      </c>
      <c r="E115" s="7">
        <f t="shared" si="1"/>
        <v>20</v>
      </c>
      <c r="F115" s="7">
        <f>countifs(PrelimRaw!$D$1:$D1000,$A115,PrelimRaw!$C$1:$C1000,4,PrelimRaw!$J$1:$J1000,"X")+countifs(PrelimRaw!$D$1:$D1000,$A115,PrelimRaw!$C$1:$C1000,14,PrelimRaw!$J$1:$J1000,"X")</f>
        <v>1</v>
      </c>
      <c r="G115" s="7">
        <f>countifs(PrelimRaw!$D$1:$D1000,$A115,PrelimRaw!$C$1:$C1000,0,PrelimRaw!$J$1:$J1000,"X")</f>
        <v>0</v>
      </c>
      <c r="H115" s="7">
        <f>countifs(PrelimRaw!$D$1:$D1000,$A115,PrelimRaw!$C$1:$C1000,-4,PrelimRaw!$J$1:$J1000,"X")</f>
        <v>0</v>
      </c>
      <c r="I115" s="7">
        <f t="shared" si="2"/>
        <v>1</v>
      </c>
      <c r="J115" s="8">
        <f t="shared" si="3"/>
        <v>0.05</v>
      </c>
      <c r="K115" s="8">
        <f t="shared" si="4"/>
        <v>1</v>
      </c>
      <c r="L115" s="7">
        <f t="shared" si="5"/>
        <v>4</v>
      </c>
      <c r="M115" s="11">
        <f t="shared" si="6"/>
        <v>0.8</v>
      </c>
    </row>
    <row r="116">
      <c r="A116" s="6" t="s">
        <v>156</v>
      </c>
      <c r="B116" s="7" t="str">
        <f>vlookup($A116,Users!$B$1:$H1000,3,false)</f>
        <v>Danny</v>
      </c>
      <c r="C116" s="7" t="str">
        <f>vlookup($A116,Users!$B$1:$H1000,6,false)</f>
        <v>NoHo B</v>
      </c>
      <c r="D116" s="7">
        <f>vlookup($C116,Teams!$B:$D,3,false)</f>
        <v>5</v>
      </c>
      <c r="E116" s="7">
        <f t="shared" si="1"/>
        <v>20</v>
      </c>
      <c r="F116" s="7">
        <f>countifs(PrelimRaw!$D$1:$D1000,$A116,PrelimRaw!$C$1:$C1000,4,PrelimRaw!$J$1:$J1000,"X")+countifs(PrelimRaw!$D$1:$D1000,$A116,PrelimRaw!$C$1:$C1000,14,PrelimRaw!$J$1:$J1000,"X")</f>
        <v>1</v>
      </c>
      <c r="G116" s="7">
        <f>countifs(PrelimRaw!$D$1:$D1000,$A116,PrelimRaw!$C$1:$C1000,0,PrelimRaw!$J$1:$J1000,"X")</f>
        <v>1</v>
      </c>
      <c r="H116" s="7">
        <f>countifs(PrelimRaw!$D$1:$D1000,$A116,PrelimRaw!$C$1:$C1000,-4,PrelimRaw!$J$1:$J1000,"X")</f>
        <v>0</v>
      </c>
      <c r="I116" s="7">
        <f t="shared" si="2"/>
        <v>2</v>
      </c>
      <c r="J116" s="8">
        <f t="shared" si="3"/>
        <v>0.1</v>
      </c>
      <c r="K116" s="8">
        <f t="shared" si="4"/>
        <v>0.5</v>
      </c>
      <c r="L116" s="7">
        <f t="shared" si="5"/>
        <v>4</v>
      </c>
      <c r="M116" s="11">
        <f t="shared" si="6"/>
        <v>0.8</v>
      </c>
    </row>
    <row r="117">
      <c r="A117" s="6" t="s">
        <v>157</v>
      </c>
      <c r="B117" s="7" t="str">
        <f>vlookup($A117,Users!$B$1:$H1000,3,false)</f>
        <v>Khoi</v>
      </c>
      <c r="C117" s="7" t="str">
        <f>vlookup($A117,Users!$B$1:$H1000,6,false)</f>
        <v>Wayzata</v>
      </c>
      <c r="D117" s="7">
        <f>vlookup($C117,Teams!$B:$D,3,false)</f>
        <v>5</v>
      </c>
      <c r="E117" s="7">
        <f t="shared" si="1"/>
        <v>20</v>
      </c>
      <c r="F117" s="7">
        <f>countifs(PrelimRaw!$D$1:$D1000,$A117,PrelimRaw!$C$1:$C1000,4,PrelimRaw!$J$1:$J1000,"X")+countifs(PrelimRaw!$D$1:$D1000,$A117,PrelimRaw!$C$1:$C1000,14,PrelimRaw!$J$1:$J1000,"X")</f>
        <v>2</v>
      </c>
      <c r="G117" s="7">
        <f>countifs(PrelimRaw!$D$1:$D1000,$A117,PrelimRaw!$C$1:$C1000,0,PrelimRaw!$J$1:$J1000,"X")</f>
        <v>1</v>
      </c>
      <c r="H117" s="7">
        <f>countifs(PrelimRaw!$D$1:$D1000,$A117,PrelimRaw!$C$1:$C1000,-4,PrelimRaw!$J$1:$J1000,"X")</f>
        <v>1</v>
      </c>
      <c r="I117" s="7">
        <f t="shared" si="2"/>
        <v>4</v>
      </c>
      <c r="J117" s="8">
        <f t="shared" si="3"/>
        <v>0.2</v>
      </c>
      <c r="K117" s="8">
        <f t="shared" si="4"/>
        <v>0.5</v>
      </c>
      <c r="L117" s="7">
        <f t="shared" si="5"/>
        <v>4</v>
      </c>
      <c r="M117" s="11">
        <f t="shared" si="6"/>
        <v>0.8</v>
      </c>
    </row>
    <row r="118">
      <c r="A118" s="6" t="s">
        <v>158</v>
      </c>
      <c r="B118" s="7" t="str">
        <f>vlookup($A118,Users!$B$1:$H1000,3,false)</f>
        <v>Eric</v>
      </c>
      <c r="C118" s="7" t="str">
        <f>vlookup($A118,Users!$B$1:$H1000,6,false)</f>
        <v>Wayzata</v>
      </c>
      <c r="D118" s="7">
        <f>vlookup($C118,Teams!$B:$D,3,false)</f>
        <v>5</v>
      </c>
      <c r="E118" s="7">
        <f t="shared" si="1"/>
        <v>20</v>
      </c>
      <c r="F118" s="7">
        <f>countifs(PrelimRaw!$D$1:$D1000,$A118,PrelimRaw!$C$1:$C1000,4,PrelimRaw!$J$1:$J1000,"X")+countifs(PrelimRaw!$D$1:$D1000,$A118,PrelimRaw!$C$1:$C1000,14,PrelimRaw!$J$1:$J1000,"X")</f>
        <v>2</v>
      </c>
      <c r="G118" s="7">
        <f>countifs(PrelimRaw!$D$1:$D1000,$A118,PrelimRaw!$C$1:$C1000,0,PrelimRaw!$J$1:$J1000,"X")</f>
        <v>3</v>
      </c>
      <c r="H118" s="7">
        <f>countifs(PrelimRaw!$D$1:$D1000,$A118,PrelimRaw!$C$1:$C1000,-4,PrelimRaw!$J$1:$J1000,"X")</f>
        <v>1</v>
      </c>
      <c r="I118" s="7">
        <f t="shared" si="2"/>
        <v>6</v>
      </c>
      <c r="J118" s="8">
        <f t="shared" si="3"/>
        <v>0.3</v>
      </c>
      <c r="K118" s="8">
        <f t="shared" si="4"/>
        <v>0.3333333333</v>
      </c>
      <c r="L118" s="7">
        <f t="shared" si="5"/>
        <v>4</v>
      </c>
      <c r="M118" s="11">
        <f t="shared" si="6"/>
        <v>0.8</v>
      </c>
    </row>
    <row r="119">
      <c r="A119" s="6" t="s">
        <v>164</v>
      </c>
      <c r="B119" s="7" t="str">
        <f>vlookup($A119,Users!$B$1:$H1000,3,false)</f>
        <v>Daniel</v>
      </c>
      <c r="C119" s="7" t="str">
        <f>vlookup($A119,Users!$B$1:$H1000,6,false)</f>
        <v>Interlake A</v>
      </c>
      <c r="D119" s="7">
        <f>vlookup($C119,Teams!$B:$D,3,false)</f>
        <v>5</v>
      </c>
      <c r="E119" s="7">
        <f t="shared" si="1"/>
        <v>20</v>
      </c>
      <c r="F119" s="7">
        <f>countifs(PrelimRaw!$D$1:$D1000,$A119,PrelimRaw!$C$1:$C1000,4,PrelimRaw!$J$1:$J1000,"X")+countifs(PrelimRaw!$D$1:$D1000,$A119,PrelimRaw!$C$1:$C1000,14,PrelimRaw!$J$1:$J1000,"X")</f>
        <v>1</v>
      </c>
      <c r="G119" s="7">
        <f>countifs(PrelimRaw!$D$1:$D1000,$A119,PrelimRaw!$C$1:$C1000,0,PrelimRaw!$J$1:$J1000,"X")</f>
        <v>1</v>
      </c>
      <c r="H119" s="7">
        <f>countifs(PrelimRaw!$D$1:$D1000,$A119,PrelimRaw!$C$1:$C1000,-4,PrelimRaw!$J$1:$J1000,"X")</f>
        <v>0</v>
      </c>
      <c r="I119" s="7">
        <f t="shared" si="2"/>
        <v>2</v>
      </c>
      <c r="J119" s="8">
        <f t="shared" si="3"/>
        <v>0.1</v>
      </c>
      <c r="K119" s="8">
        <f t="shared" si="4"/>
        <v>0.5</v>
      </c>
      <c r="L119" s="7">
        <f t="shared" si="5"/>
        <v>4</v>
      </c>
      <c r="M119" s="11">
        <f t="shared" si="6"/>
        <v>0.8</v>
      </c>
    </row>
    <row r="120">
      <c r="A120" s="6" t="s">
        <v>169</v>
      </c>
      <c r="B120" s="7" t="str">
        <f>vlookup($A120,Users!$B$1:$H1000,3,false)</f>
        <v>Adeline</v>
      </c>
      <c r="C120" s="7" t="str">
        <f>vlookup($A120,Users!$B$1:$H1000,6,false)</f>
        <v>NoHo</v>
      </c>
      <c r="D120" s="7">
        <f>vlookup($C120,Teams!$B:$D,3,false)</f>
        <v>5</v>
      </c>
      <c r="E120" s="7">
        <f t="shared" si="1"/>
        <v>20</v>
      </c>
      <c r="F120" s="7">
        <f>countifs(PrelimRaw!$D$1:$D1000,$A120,PrelimRaw!$C$1:$C1000,4,PrelimRaw!$J$1:$J1000,"X")+countifs(PrelimRaw!$D$1:$D1000,$A120,PrelimRaw!$C$1:$C1000,14,PrelimRaw!$J$1:$J1000,"X")</f>
        <v>1</v>
      </c>
      <c r="G120" s="7">
        <f>countifs(PrelimRaw!$D$1:$D1000,$A120,PrelimRaw!$C$1:$C1000,0,PrelimRaw!$J$1:$J1000,"X")</f>
        <v>0</v>
      </c>
      <c r="H120" s="7">
        <f>countifs(PrelimRaw!$D$1:$D1000,$A120,PrelimRaw!$C$1:$C1000,-4,PrelimRaw!$J$1:$J1000,"X")</f>
        <v>0</v>
      </c>
      <c r="I120" s="7">
        <f t="shared" si="2"/>
        <v>1</v>
      </c>
      <c r="J120" s="8">
        <f t="shared" si="3"/>
        <v>0.05</v>
      </c>
      <c r="K120" s="8">
        <f t="shared" si="4"/>
        <v>1</v>
      </c>
      <c r="L120" s="7">
        <f t="shared" si="5"/>
        <v>4</v>
      </c>
      <c r="M120" s="11">
        <f t="shared" si="6"/>
        <v>0.8</v>
      </c>
    </row>
    <row r="121">
      <c r="A121" s="6" t="s">
        <v>171</v>
      </c>
      <c r="B121" s="7" t="str">
        <f>vlookup($A121,Users!$B$1:$H1000,3,false)</f>
        <v>Richard</v>
      </c>
      <c r="C121" s="7" t="str">
        <f>vlookup($A121,Users!$B$1:$H1000,6,false)</f>
        <v>NoHo</v>
      </c>
      <c r="D121" s="7">
        <f>vlookup($C121,Teams!$B:$D,3,false)</f>
        <v>5</v>
      </c>
      <c r="E121" s="7">
        <f t="shared" si="1"/>
        <v>20</v>
      </c>
      <c r="F121" s="7">
        <f>countifs(PrelimRaw!$D$1:$D1000,$A121,PrelimRaw!$C$1:$C1000,4,PrelimRaw!$J$1:$J1000,"X")+countifs(PrelimRaw!$D$1:$D1000,$A121,PrelimRaw!$C$1:$C1000,14,PrelimRaw!$J$1:$J1000,"X")</f>
        <v>1</v>
      </c>
      <c r="G121" s="7">
        <f>countifs(PrelimRaw!$D$1:$D1000,$A121,PrelimRaw!$C$1:$C1000,0,PrelimRaw!$J$1:$J1000,"X")</f>
        <v>0</v>
      </c>
      <c r="H121" s="7">
        <f>countifs(PrelimRaw!$D$1:$D1000,$A121,PrelimRaw!$C$1:$C1000,-4,PrelimRaw!$J$1:$J1000,"X")</f>
        <v>0</v>
      </c>
      <c r="I121" s="7">
        <f t="shared" si="2"/>
        <v>1</v>
      </c>
      <c r="J121" s="8">
        <f t="shared" si="3"/>
        <v>0.05</v>
      </c>
      <c r="K121" s="8">
        <f t="shared" si="4"/>
        <v>1</v>
      </c>
      <c r="L121" s="7">
        <f t="shared" si="5"/>
        <v>4</v>
      </c>
      <c r="M121" s="11">
        <f t="shared" si="6"/>
        <v>0.8</v>
      </c>
    </row>
    <row r="122">
      <c r="A122" s="6" t="s">
        <v>174</v>
      </c>
      <c r="B122" s="7" t="str">
        <f>vlookup($A122,Users!$B$1:$H1000,3,false)</f>
        <v>Jason</v>
      </c>
      <c r="C122" s="7" t="str">
        <f>vlookup($A122,Users!$B$1:$H1000,6,false)</f>
        <v>Troy</v>
      </c>
      <c r="D122" s="7">
        <f>vlookup($C122,Teams!$B:$D,3,false)</f>
        <v>5</v>
      </c>
      <c r="E122" s="7">
        <f t="shared" si="1"/>
        <v>20</v>
      </c>
      <c r="F122" s="7">
        <f>countifs(PrelimRaw!$D$1:$D1000,$A122,PrelimRaw!$C$1:$C1000,4,PrelimRaw!$J$1:$J1000,"X")+countifs(PrelimRaw!$D$1:$D1000,$A122,PrelimRaw!$C$1:$C1000,14,PrelimRaw!$J$1:$J1000,"X")</f>
        <v>1</v>
      </c>
      <c r="G122" s="7">
        <f>countifs(PrelimRaw!$D$1:$D1000,$A122,PrelimRaw!$C$1:$C1000,0,PrelimRaw!$J$1:$J1000,"X")</f>
        <v>0</v>
      </c>
      <c r="H122" s="7">
        <f>countifs(PrelimRaw!$D$1:$D1000,$A122,PrelimRaw!$C$1:$C1000,-4,PrelimRaw!$J$1:$J1000,"X")</f>
        <v>0</v>
      </c>
      <c r="I122" s="7">
        <f t="shared" si="2"/>
        <v>1</v>
      </c>
      <c r="J122" s="8">
        <f t="shared" si="3"/>
        <v>0.05</v>
      </c>
      <c r="K122" s="8">
        <f t="shared" si="4"/>
        <v>1</v>
      </c>
      <c r="L122" s="7">
        <f t="shared" si="5"/>
        <v>4</v>
      </c>
      <c r="M122" s="11">
        <f t="shared" si="6"/>
        <v>0.8</v>
      </c>
    </row>
    <row r="123">
      <c r="A123" s="6" t="s">
        <v>187</v>
      </c>
      <c r="B123" s="7" t="str">
        <f>vlookup($A123,Users!$B$1:$H1000,3,false)</f>
        <v>Fateh</v>
      </c>
      <c r="C123" s="7" t="str">
        <f>vlookup($A123,Users!$B$1:$H1000,6,false)</f>
        <v>Venice</v>
      </c>
      <c r="D123" s="7">
        <f>vlookup($C123,Teams!$B:$D,3,false)</f>
        <v>5</v>
      </c>
      <c r="E123" s="7">
        <f t="shared" si="1"/>
        <v>20</v>
      </c>
      <c r="F123" s="7">
        <f>countifs(PrelimRaw!$D$1:$D1000,$A123,PrelimRaw!$C$1:$C1000,4,PrelimRaw!$J$1:$J1000,"X")+countifs(PrelimRaw!$D$1:$D1000,$A123,PrelimRaw!$C$1:$C1000,14,PrelimRaw!$J$1:$J1000,"X")</f>
        <v>1</v>
      </c>
      <c r="G123" s="7">
        <f>countifs(PrelimRaw!$D$1:$D1000,$A123,PrelimRaw!$C$1:$C1000,0,PrelimRaw!$J$1:$J1000,"X")</f>
        <v>0</v>
      </c>
      <c r="H123" s="7">
        <f>countifs(PrelimRaw!$D$1:$D1000,$A123,PrelimRaw!$C$1:$C1000,-4,PrelimRaw!$J$1:$J1000,"X")</f>
        <v>0</v>
      </c>
      <c r="I123" s="7">
        <f t="shared" si="2"/>
        <v>1</v>
      </c>
      <c r="J123" s="8">
        <f t="shared" si="3"/>
        <v>0.05</v>
      </c>
      <c r="K123" s="8">
        <f t="shared" si="4"/>
        <v>1</v>
      </c>
      <c r="L123" s="7">
        <f t="shared" si="5"/>
        <v>4</v>
      </c>
      <c r="M123" s="11">
        <f t="shared" si="6"/>
        <v>0.8</v>
      </c>
    </row>
    <row r="124">
      <c r="A124" s="6" t="s">
        <v>190</v>
      </c>
      <c r="B124" s="7" t="str">
        <f>vlookup($A124,Users!$B$1:$H1000,3,false)</f>
        <v>Wendy</v>
      </c>
      <c r="C124" s="7" t="str">
        <f>vlookup($A124,Users!$B$1:$H1000,6,false)</f>
        <v>University</v>
      </c>
      <c r="D124" s="7">
        <f>vlookup($C124,Teams!$B:$D,3,false)</f>
        <v>5</v>
      </c>
      <c r="E124" s="7">
        <f t="shared" si="1"/>
        <v>20</v>
      </c>
      <c r="F124" s="7">
        <f>countifs(PrelimRaw!$D$1:$D1000,$A124,PrelimRaw!$C$1:$C1000,4,PrelimRaw!$J$1:$J1000,"X")+countifs(PrelimRaw!$D$1:$D1000,$A124,PrelimRaw!$C$1:$C1000,14,PrelimRaw!$J$1:$J1000,"X")</f>
        <v>1</v>
      </c>
      <c r="G124" s="7">
        <f>countifs(PrelimRaw!$D$1:$D1000,$A124,PrelimRaw!$C$1:$C1000,0,PrelimRaw!$J$1:$J1000,"X")</f>
        <v>0</v>
      </c>
      <c r="H124" s="7">
        <f>countifs(PrelimRaw!$D$1:$D1000,$A124,PrelimRaw!$C$1:$C1000,-4,PrelimRaw!$J$1:$J1000,"X")</f>
        <v>0</v>
      </c>
      <c r="I124" s="7">
        <f t="shared" si="2"/>
        <v>1</v>
      </c>
      <c r="J124" s="8">
        <f t="shared" si="3"/>
        <v>0.05</v>
      </c>
      <c r="K124" s="8">
        <f t="shared" si="4"/>
        <v>1</v>
      </c>
      <c r="L124" s="7">
        <f t="shared" si="5"/>
        <v>4</v>
      </c>
      <c r="M124" s="11">
        <f t="shared" si="6"/>
        <v>0.8</v>
      </c>
    </row>
    <row r="125">
      <c r="A125" s="6" t="s">
        <v>192</v>
      </c>
      <c r="B125" s="7" t="str">
        <f>vlookup($A125,Users!$B$1:$H1000,3,false)</f>
        <v>Erik</v>
      </c>
      <c r="C125" s="7" t="str">
        <f>vlookup($A125,Users!$B$1:$H1000,6,false)</f>
        <v>Green Hope</v>
      </c>
      <c r="D125" s="7">
        <f>vlookup($C125,Teams!$B:$D,3,false)</f>
        <v>5</v>
      </c>
      <c r="E125" s="7">
        <f t="shared" si="1"/>
        <v>20</v>
      </c>
      <c r="F125" s="7">
        <f>countifs(PrelimRaw!$D$1:$D1000,$A125,PrelimRaw!$C$1:$C1000,4,PrelimRaw!$J$1:$J1000,"X")+countifs(PrelimRaw!$D$1:$D1000,$A125,PrelimRaw!$C$1:$C1000,14,PrelimRaw!$J$1:$J1000,"X")</f>
        <v>1</v>
      </c>
      <c r="G125" s="7">
        <f>countifs(PrelimRaw!$D$1:$D1000,$A125,PrelimRaw!$C$1:$C1000,0,PrelimRaw!$J$1:$J1000,"X")</f>
        <v>1</v>
      </c>
      <c r="H125" s="7">
        <f>countifs(PrelimRaw!$D$1:$D1000,$A125,PrelimRaw!$C$1:$C1000,-4,PrelimRaw!$J$1:$J1000,"X")</f>
        <v>0</v>
      </c>
      <c r="I125" s="7">
        <f t="shared" si="2"/>
        <v>2</v>
      </c>
      <c r="J125" s="8">
        <f t="shared" si="3"/>
        <v>0.1</v>
      </c>
      <c r="K125" s="8">
        <f t="shared" si="4"/>
        <v>0.5</v>
      </c>
      <c r="L125" s="7">
        <f t="shared" si="5"/>
        <v>4</v>
      </c>
      <c r="M125" s="11">
        <f t="shared" si="6"/>
        <v>0.8</v>
      </c>
    </row>
    <row r="126">
      <c r="A126" s="6" t="s">
        <v>194</v>
      </c>
      <c r="B126" s="7" t="str">
        <f>vlookup($A126,Users!$B$1:$H1000,3,false)</f>
        <v>Feodor</v>
      </c>
      <c r="C126" s="7" t="str">
        <f>vlookup($A126,Users!$B$1:$H1000,6,false)</f>
        <v>University</v>
      </c>
      <c r="D126" s="7">
        <f>vlookup($C126,Teams!$B:$D,3,false)</f>
        <v>5</v>
      </c>
      <c r="E126" s="7">
        <f t="shared" si="1"/>
        <v>20</v>
      </c>
      <c r="F126" s="7">
        <f>countifs(PrelimRaw!$D$1:$D1000,$A126,PrelimRaw!$C$1:$C1000,4,PrelimRaw!$J$1:$J1000,"X")+countifs(PrelimRaw!$D$1:$D1000,$A126,PrelimRaw!$C$1:$C1000,14,PrelimRaw!$J$1:$J1000,"X")</f>
        <v>1</v>
      </c>
      <c r="G126" s="7">
        <f>countifs(PrelimRaw!$D$1:$D1000,$A126,PrelimRaw!$C$1:$C1000,0,PrelimRaw!$J$1:$J1000,"X")</f>
        <v>0</v>
      </c>
      <c r="H126" s="7">
        <f>countifs(PrelimRaw!$D$1:$D1000,$A126,PrelimRaw!$C$1:$C1000,-4,PrelimRaw!$J$1:$J1000,"X")</f>
        <v>0</v>
      </c>
      <c r="I126" s="7">
        <f t="shared" si="2"/>
        <v>1</v>
      </c>
      <c r="J126" s="8">
        <f t="shared" si="3"/>
        <v>0.05</v>
      </c>
      <c r="K126" s="8">
        <f t="shared" si="4"/>
        <v>1</v>
      </c>
      <c r="L126" s="7">
        <f t="shared" si="5"/>
        <v>4</v>
      </c>
      <c r="M126" s="11">
        <f t="shared" si="6"/>
        <v>0.8</v>
      </c>
    </row>
    <row r="127">
      <c r="A127" s="6" t="s">
        <v>205</v>
      </c>
      <c r="B127" s="7" t="str">
        <f>vlookup($A127,Users!$B$1:$H1000,3,false)</f>
        <v>Julianne</v>
      </c>
      <c r="C127" s="7" t="str">
        <f>vlookup($A127,Users!$B$1:$H1000,6,false)</f>
        <v>University</v>
      </c>
      <c r="D127" s="7">
        <f>vlookup($C127,Teams!$B:$D,3,false)</f>
        <v>5</v>
      </c>
      <c r="E127" s="7">
        <f t="shared" si="1"/>
        <v>20</v>
      </c>
      <c r="F127" s="7">
        <f>countifs(PrelimRaw!$D$1:$D1000,$A127,PrelimRaw!$C$1:$C1000,4,PrelimRaw!$J$1:$J1000,"X")+countifs(PrelimRaw!$D$1:$D1000,$A127,PrelimRaw!$C$1:$C1000,14,PrelimRaw!$J$1:$J1000,"X")</f>
        <v>1</v>
      </c>
      <c r="G127" s="7">
        <f>countifs(PrelimRaw!$D$1:$D1000,$A127,PrelimRaw!$C$1:$C1000,0,PrelimRaw!$J$1:$J1000,"X")</f>
        <v>0</v>
      </c>
      <c r="H127" s="7">
        <f>countifs(PrelimRaw!$D$1:$D1000,$A127,PrelimRaw!$C$1:$C1000,-4,PrelimRaw!$J$1:$J1000,"X")</f>
        <v>0</v>
      </c>
      <c r="I127" s="7">
        <f t="shared" si="2"/>
        <v>1</v>
      </c>
      <c r="J127" s="8">
        <f t="shared" si="3"/>
        <v>0.05</v>
      </c>
      <c r="K127" s="8">
        <f t="shared" si="4"/>
        <v>1</v>
      </c>
      <c r="L127" s="7">
        <f t="shared" si="5"/>
        <v>4</v>
      </c>
      <c r="M127" s="11">
        <f t="shared" si="6"/>
        <v>0.8</v>
      </c>
    </row>
    <row r="128">
      <c r="A128" s="6" t="s">
        <v>207</v>
      </c>
      <c r="B128" s="7" t="str">
        <f>vlookup($A128,Users!$B$1:$H1000,3,false)</f>
        <v>Laurie</v>
      </c>
      <c r="C128" s="7" t="str">
        <f>vlookup($A128,Users!$B$1:$H1000,6,false)</f>
        <v>Buchholz B</v>
      </c>
      <c r="D128" s="7">
        <f>vlookup($C128,Teams!$B:$D,3,false)</f>
        <v>5</v>
      </c>
      <c r="E128" s="7">
        <f t="shared" si="1"/>
        <v>20</v>
      </c>
      <c r="F128" s="7">
        <f>countifs(PrelimRaw!$D$1:$D1000,$A128,PrelimRaw!$C$1:$C1000,4,PrelimRaw!$J$1:$J1000,"X")+countifs(PrelimRaw!$D$1:$D1000,$A128,PrelimRaw!$C$1:$C1000,14,PrelimRaw!$J$1:$J1000,"X")</f>
        <v>1</v>
      </c>
      <c r="G128" s="7">
        <f>countifs(PrelimRaw!$D$1:$D1000,$A128,PrelimRaw!$C$1:$C1000,0,PrelimRaw!$J$1:$J1000,"X")</f>
        <v>1</v>
      </c>
      <c r="H128" s="7">
        <f>countifs(PrelimRaw!$D$1:$D1000,$A128,PrelimRaw!$C$1:$C1000,-4,PrelimRaw!$J$1:$J1000,"X")</f>
        <v>0</v>
      </c>
      <c r="I128" s="7">
        <f t="shared" si="2"/>
        <v>2</v>
      </c>
      <c r="J128" s="8">
        <f t="shared" si="3"/>
        <v>0.1</v>
      </c>
      <c r="K128" s="8">
        <f t="shared" si="4"/>
        <v>0.5</v>
      </c>
      <c r="L128" s="7">
        <f t="shared" si="5"/>
        <v>4</v>
      </c>
      <c r="M128" s="11">
        <f t="shared" si="6"/>
        <v>0.8</v>
      </c>
    </row>
    <row r="129">
      <c r="A129" s="6" t="s">
        <v>211</v>
      </c>
      <c r="B129" s="7" t="str">
        <f>vlookup($A129,Users!$B$1:$H1000,3,false)</f>
        <v>Aryan</v>
      </c>
      <c r="C129" s="7" t="str">
        <f>vlookup($A129,Users!$B$1:$H1000,6,false)</f>
        <v>JP Stevens</v>
      </c>
      <c r="D129" s="7">
        <f>vlookup($C129,Teams!$B:$D,3,false)</f>
        <v>5</v>
      </c>
      <c r="E129" s="7">
        <f t="shared" si="1"/>
        <v>20</v>
      </c>
      <c r="F129" s="7">
        <f>countifs(PrelimRaw!$D$1:$D1000,$A129,PrelimRaw!$C$1:$C1000,4,PrelimRaw!$J$1:$J1000,"X")+countifs(PrelimRaw!$D$1:$D1000,$A129,PrelimRaw!$C$1:$C1000,14,PrelimRaw!$J$1:$J1000,"X")</f>
        <v>1</v>
      </c>
      <c r="G129" s="7">
        <f>countifs(PrelimRaw!$D$1:$D1000,$A129,PrelimRaw!$C$1:$C1000,0,PrelimRaw!$J$1:$J1000,"X")</f>
        <v>0</v>
      </c>
      <c r="H129" s="7">
        <f>countifs(PrelimRaw!$D$1:$D1000,$A129,PrelimRaw!$C$1:$C1000,-4,PrelimRaw!$J$1:$J1000,"X")</f>
        <v>0</v>
      </c>
      <c r="I129" s="7">
        <f t="shared" si="2"/>
        <v>1</v>
      </c>
      <c r="J129" s="8">
        <f t="shared" si="3"/>
        <v>0.05</v>
      </c>
      <c r="K129" s="8">
        <f t="shared" si="4"/>
        <v>1</v>
      </c>
      <c r="L129" s="7">
        <f t="shared" si="5"/>
        <v>4</v>
      </c>
      <c r="M129" s="11">
        <f t="shared" si="6"/>
        <v>0.8</v>
      </c>
    </row>
    <row r="130">
      <c r="A130" s="6" t="s">
        <v>217</v>
      </c>
      <c r="B130" s="7" t="str">
        <f>vlookup($A130,Users!$B$1:$H1000,3,false)</f>
        <v>Vaidehi</v>
      </c>
      <c r="C130" s="7" t="str">
        <f>vlookup($A130,Users!$B$1:$H1000,6,false)</f>
        <v>Brookfield</v>
      </c>
      <c r="D130" s="7">
        <f>vlookup($C130,Teams!$B:$D,3,false)</f>
        <v>5</v>
      </c>
      <c r="E130" s="7">
        <f t="shared" si="1"/>
        <v>20</v>
      </c>
      <c r="F130" s="7">
        <f>countifs(PrelimRaw!$D$1:$D1000,$A130,PrelimRaw!$C$1:$C1000,4,PrelimRaw!$J$1:$J1000,"X")+countifs(PrelimRaw!$D$1:$D1000,$A130,PrelimRaw!$C$1:$C1000,14,PrelimRaw!$J$1:$J1000,"X")</f>
        <v>1</v>
      </c>
      <c r="G130" s="7">
        <f>countifs(PrelimRaw!$D$1:$D1000,$A130,PrelimRaw!$C$1:$C1000,0,PrelimRaw!$J$1:$J1000,"X")</f>
        <v>0</v>
      </c>
      <c r="H130" s="7">
        <f>countifs(PrelimRaw!$D$1:$D1000,$A130,PrelimRaw!$C$1:$C1000,-4,PrelimRaw!$J$1:$J1000,"X")</f>
        <v>0</v>
      </c>
      <c r="I130" s="7">
        <f t="shared" si="2"/>
        <v>1</v>
      </c>
      <c r="J130" s="8">
        <f t="shared" si="3"/>
        <v>0.05</v>
      </c>
      <c r="K130" s="8">
        <f t="shared" si="4"/>
        <v>1</v>
      </c>
      <c r="L130" s="7">
        <f t="shared" si="5"/>
        <v>4</v>
      </c>
      <c r="M130" s="11">
        <f t="shared" si="6"/>
        <v>0.8</v>
      </c>
    </row>
    <row r="131">
      <c r="A131" s="6" t="s">
        <v>218</v>
      </c>
      <c r="B131" s="7" t="str">
        <f>vlookup($A131,Users!$B$1:$H1000,3,false)</f>
        <v>Michael</v>
      </c>
      <c r="C131" s="7" t="str">
        <f>vlookup($A131,Users!$B$1:$H1000,6,false)</f>
        <v>Lakeside</v>
      </c>
      <c r="D131" s="7">
        <f>vlookup($C131,Teams!$B:$D,3,false)</f>
        <v>5</v>
      </c>
      <c r="E131" s="7">
        <f t="shared" si="1"/>
        <v>20</v>
      </c>
      <c r="F131" s="7">
        <f>countifs(PrelimRaw!$D$1:$D1000,$A131,PrelimRaw!$C$1:$C1000,4,PrelimRaw!$J$1:$J1000,"X")+countifs(PrelimRaw!$D$1:$D1000,$A131,PrelimRaw!$C$1:$C1000,14,PrelimRaw!$J$1:$J1000,"X")</f>
        <v>1</v>
      </c>
      <c r="G131" s="7">
        <f>countifs(PrelimRaw!$D$1:$D1000,$A131,PrelimRaw!$C$1:$C1000,0,PrelimRaw!$J$1:$J1000,"X")</f>
        <v>0</v>
      </c>
      <c r="H131" s="7">
        <f>countifs(PrelimRaw!$D$1:$D1000,$A131,PrelimRaw!$C$1:$C1000,-4,PrelimRaw!$J$1:$J1000,"X")</f>
        <v>0</v>
      </c>
      <c r="I131" s="7">
        <f t="shared" si="2"/>
        <v>1</v>
      </c>
      <c r="J131" s="8">
        <f t="shared" si="3"/>
        <v>0.05</v>
      </c>
      <c r="K131" s="8">
        <f t="shared" si="4"/>
        <v>1</v>
      </c>
      <c r="L131" s="7">
        <f t="shared" si="5"/>
        <v>4</v>
      </c>
      <c r="M131" s="11">
        <f t="shared" si="6"/>
        <v>0.8</v>
      </c>
    </row>
    <row r="132">
      <c r="A132" s="6" t="s">
        <v>229</v>
      </c>
      <c r="B132" s="7" t="str">
        <f>vlookup($A132,Users!$B$1:$H1000,3,false)</f>
        <v>Kira</v>
      </c>
      <c r="C132" s="7" t="str">
        <f>vlookup($A132,Users!$B$1:$H1000,6,false)</f>
        <v>Lexington B</v>
      </c>
      <c r="D132" s="7">
        <f>vlookup($C132,Teams!$B:$D,3,false)</f>
        <v>5</v>
      </c>
      <c r="E132" s="7">
        <f t="shared" si="1"/>
        <v>20</v>
      </c>
      <c r="F132" s="7">
        <f>countifs(PrelimRaw!$D$1:$D1000,$A132,PrelimRaw!$C$1:$C1000,4,PrelimRaw!$J$1:$J1000,"X")+countifs(PrelimRaw!$D$1:$D1000,$A132,PrelimRaw!$C$1:$C1000,14,PrelimRaw!$J$1:$J1000,"X")</f>
        <v>1</v>
      </c>
      <c r="G132" s="7">
        <f>countifs(PrelimRaw!$D$1:$D1000,$A132,PrelimRaw!$C$1:$C1000,0,PrelimRaw!$J$1:$J1000,"X")</f>
        <v>0</v>
      </c>
      <c r="H132" s="7">
        <f>countifs(PrelimRaw!$D$1:$D1000,$A132,PrelimRaw!$C$1:$C1000,-4,PrelimRaw!$J$1:$J1000,"X")</f>
        <v>0</v>
      </c>
      <c r="I132" s="7">
        <f t="shared" si="2"/>
        <v>1</v>
      </c>
      <c r="J132" s="8">
        <f t="shared" si="3"/>
        <v>0.05</v>
      </c>
      <c r="K132" s="8">
        <f t="shared" si="4"/>
        <v>1</v>
      </c>
      <c r="L132" s="7">
        <f t="shared" si="5"/>
        <v>4</v>
      </c>
      <c r="M132" s="11">
        <f t="shared" si="6"/>
        <v>0.8</v>
      </c>
    </row>
    <row r="133">
      <c r="A133" s="6" t="s">
        <v>33</v>
      </c>
      <c r="B133" s="7" t="str">
        <f>vlookup($A133,Users!$B$1:$H1000,3,false)</f>
        <v>Ethan</v>
      </c>
      <c r="C133" s="7" t="str">
        <f>vlookup($A133,Users!$B$1:$H1000,6,false)</f>
        <v>Davidson</v>
      </c>
      <c r="D133" s="7">
        <f>vlookup($C133,Teams!$B:$D,3,false)</f>
        <v>5</v>
      </c>
      <c r="E133" s="7">
        <f t="shared" si="1"/>
        <v>20</v>
      </c>
      <c r="F133" s="7">
        <f>countifs(PrelimRaw!$D$1:$D1000,$A133,PrelimRaw!$C$1:$C1000,4,PrelimRaw!$J$1:$J1000,"X")+countifs(PrelimRaw!$D$1:$D1000,$A133,PrelimRaw!$C$1:$C1000,14,PrelimRaw!$J$1:$J1000,"X")</f>
        <v>0</v>
      </c>
      <c r="G133" s="7">
        <f>countifs(PrelimRaw!$D$1:$D1000,$A133,PrelimRaw!$C$1:$C1000,0,PrelimRaw!$J$1:$J1000,"X")</f>
        <v>0</v>
      </c>
      <c r="H133" s="7">
        <f>countifs(PrelimRaw!$D$1:$D1000,$A133,PrelimRaw!$C$1:$C1000,-4,PrelimRaw!$J$1:$J1000,"X")</f>
        <v>0</v>
      </c>
      <c r="I133" s="7">
        <f t="shared" si="2"/>
        <v>0</v>
      </c>
      <c r="J133" s="8">
        <f t="shared" si="3"/>
        <v>0</v>
      </c>
      <c r="K133" s="8">
        <f t="shared" si="4"/>
        <v>0</v>
      </c>
      <c r="L133" s="7">
        <f t="shared" si="5"/>
        <v>0</v>
      </c>
      <c r="M133" s="11">
        <f t="shared" si="6"/>
        <v>0</v>
      </c>
    </row>
    <row r="134">
      <c r="A134" s="6" t="s">
        <v>38</v>
      </c>
      <c r="B134" s="7" t="str">
        <f>vlookup($A134,Users!$B$1:$H1000,3,false)</f>
        <v>Madhav</v>
      </c>
      <c r="C134" s="7" t="str">
        <f>vlookup($A134,Users!$B$1:$H1000,6,false)</f>
        <v>NCSSM B</v>
      </c>
      <c r="D134" s="7">
        <f>vlookup($C134,Teams!$B:$D,3,false)</f>
        <v>5</v>
      </c>
      <c r="E134" s="7">
        <f t="shared" si="1"/>
        <v>20</v>
      </c>
      <c r="F134" s="7">
        <f>countifs(PrelimRaw!$D$1:$D1000,$A134,PrelimRaw!$C$1:$C1000,4,PrelimRaw!$J$1:$J1000,"X")+countifs(PrelimRaw!$D$1:$D1000,$A134,PrelimRaw!$C$1:$C1000,14,PrelimRaw!$J$1:$J1000,"X")</f>
        <v>2</v>
      </c>
      <c r="G134" s="7">
        <f>countifs(PrelimRaw!$D$1:$D1000,$A134,PrelimRaw!$C$1:$C1000,0,PrelimRaw!$J$1:$J1000,"X")</f>
        <v>2</v>
      </c>
      <c r="H134" s="7">
        <f>countifs(PrelimRaw!$D$1:$D1000,$A134,PrelimRaw!$C$1:$C1000,-4,PrelimRaw!$J$1:$J1000,"X")</f>
        <v>2</v>
      </c>
      <c r="I134" s="7">
        <f t="shared" si="2"/>
        <v>6</v>
      </c>
      <c r="J134" s="8">
        <f t="shared" si="3"/>
        <v>0.3</v>
      </c>
      <c r="K134" s="8">
        <f t="shared" si="4"/>
        <v>0.3333333333</v>
      </c>
      <c r="L134" s="7">
        <f t="shared" si="5"/>
        <v>0</v>
      </c>
      <c r="M134" s="11">
        <f t="shared" si="6"/>
        <v>0</v>
      </c>
    </row>
    <row r="135">
      <c r="A135" s="6" t="s">
        <v>44</v>
      </c>
      <c r="B135" s="7" t="str">
        <f>vlookup($A135,Users!$B$1:$H1000,3,false)</f>
        <v>Nicholas</v>
      </c>
      <c r="C135" s="7" t="str">
        <f>vlookup($A135,Users!$B$1:$H1000,6,false)</f>
        <v>Buchholz A</v>
      </c>
      <c r="D135" s="7">
        <f>vlookup($C135,Teams!$B:$D,3,false)</f>
        <v>5</v>
      </c>
      <c r="E135" s="7">
        <f t="shared" si="1"/>
        <v>20</v>
      </c>
      <c r="F135" s="7">
        <f>countifs(PrelimRaw!$D$1:$D1000,$A135,PrelimRaw!$C$1:$C1000,4,PrelimRaw!$J$1:$J1000,"X")+countifs(PrelimRaw!$D$1:$D1000,$A135,PrelimRaw!$C$1:$C1000,14,PrelimRaw!$J$1:$J1000,"X")</f>
        <v>1</v>
      </c>
      <c r="G135" s="7">
        <f>countifs(PrelimRaw!$D$1:$D1000,$A135,PrelimRaw!$C$1:$C1000,0,PrelimRaw!$J$1:$J1000,"X")</f>
        <v>0</v>
      </c>
      <c r="H135" s="7">
        <f>countifs(PrelimRaw!$D$1:$D1000,$A135,PrelimRaw!$C$1:$C1000,-4,PrelimRaw!$J$1:$J1000,"X")</f>
        <v>1</v>
      </c>
      <c r="I135" s="7">
        <f t="shared" si="2"/>
        <v>2</v>
      </c>
      <c r="J135" s="8">
        <f t="shared" si="3"/>
        <v>0.1</v>
      </c>
      <c r="K135" s="8">
        <f t="shared" si="4"/>
        <v>0.5</v>
      </c>
      <c r="L135" s="7">
        <f t="shared" si="5"/>
        <v>0</v>
      </c>
      <c r="M135" s="11">
        <f t="shared" si="6"/>
        <v>0</v>
      </c>
    </row>
    <row r="136">
      <c r="A136" s="6" t="s">
        <v>45</v>
      </c>
      <c r="B136" s="7" t="str">
        <f>vlookup($A136,Users!$B$1:$H1000,3,false)</f>
        <v>Ahan</v>
      </c>
      <c r="C136" s="7" t="str">
        <f>vlookup($A136,Users!$B$1:$H1000,6,false)</f>
        <v>Buchholz A</v>
      </c>
      <c r="D136" s="7">
        <f>vlookup($C136,Teams!$B:$D,3,false)</f>
        <v>5</v>
      </c>
      <c r="E136" s="7">
        <f t="shared" si="1"/>
        <v>20</v>
      </c>
      <c r="F136" s="7">
        <f>countifs(PrelimRaw!$D$1:$D1000,$A136,PrelimRaw!$C$1:$C1000,4,PrelimRaw!$J$1:$J1000,"X")+countifs(PrelimRaw!$D$1:$D1000,$A136,PrelimRaw!$C$1:$C1000,14,PrelimRaw!$J$1:$J1000,"X")</f>
        <v>1</v>
      </c>
      <c r="G136" s="7">
        <f>countifs(PrelimRaw!$D$1:$D1000,$A136,PrelimRaw!$C$1:$C1000,0,PrelimRaw!$J$1:$J1000,"X")</f>
        <v>0</v>
      </c>
      <c r="H136" s="7">
        <f>countifs(PrelimRaw!$D$1:$D1000,$A136,PrelimRaw!$C$1:$C1000,-4,PrelimRaw!$J$1:$J1000,"X")</f>
        <v>1</v>
      </c>
      <c r="I136" s="7">
        <f t="shared" si="2"/>
        <v>2</v>
      </c>
      <c r="J136" s="8">
        <f t="shared" si="3"/>
        <v>0.1</v>
      </c>
      <c r="K136" s="8">
        <f t="shared" si="4"/>
        <v>0.5</v>
      </c>
      <c r="L136" s="7">
        <f t="shared" si="5"/>
        <v>0</v>
      </c>
      <c r="M136" s="11">
        <f t="shared" si="6"/>
        <v>0</v>
      </c>
    </row>
    <row r="137">
      <c r="A137" s="6" t="s">
        <v>49</v>
      </c>
      <c r="B137" s="7" t="str">
        <f>vlookup($A137,Users!$B$1:$H1000,3,false)</f>
        <v>Arjun</v>
      </c>
      <c r="C137" s="7" t="str">
        <f>vlookup($A137,Users!$B$1:$H1000,6,false)</f>
        <v>WWPN</v>
      </c>
      <c r="D137" s="7">
        <f>vlookup($C137,Teams!$B:$D,3,false)</f>
        <v>5</v>
      </c>
      <c r="E137" s="7">
        <f t="shared" si="1"/>
        <v>20</v>
      </c>
      <c r="F137" s="7">
        <f>countifs(PrelimRaw!$D$1:$D1000,$A137,PrelimRaw!$C$1:$C1000,4,PrelimRaw!$J$1:$J1000,"X")+countifs(PrelimRaw!$D$1:$D1000,$A137,PrelimRaw!$C$1:$C1000,14,PrelimRaw!$J$1:$J1000,"X")</f>
        <v>0</v>
      </c>
      <c r="G137" s="7">
        <f>countifs(PrelimRaw!$D$1:$D1000,$A137,PrelimRaw!$C$1:$C1000,0,PrelimRaw!$J$1:$J1000,"X")</f>
        <v>0</v>
      </c>
      <c r="H137" s="7">
        <f>countifs(PrelimRaw!$D$1:$D1000,$A137,PrelimRaw!$C$1:$C1000,-4,PrelimRaw!$J$1:$J1000,"X")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11">
        <f t="shared" si="6"/>
        <v>0</v>
      </c>
    </row>
    <row r="138">
      <c r="A138" s="6" t="s">
        <v>52</v>
      </c>
      <c r="B138" s="7" t="str">
        <f>vlookup($A138,Users!$B$1:$H1000,3,false)</f>
        <v>Keisuke</v>
      </c>
      <c r="C138" s="7" t="str">
        <f>vlookup($A138,Users!$B$1:$H1000,6,false)</f>
        <v>Iolani</v>
      </c>
      <c r="D138" s="7">
        <f>vlookup($C138,Teams!$B:$D,3,false)</f>
        <v>5</v>
      </c>
      <c r="E138" s="7">
        <f t="shared" si="1"/>
        <v>20</v>
      </c>
      <c r="F138" s="7">
        <f>countifs(PrelimRaw!$D$1:$D1000,$A138,PrelimRaw!$C$1:$C1000,4,PrelimRaw!$J$1:$J1000,"X")+countifs(PrelimRaw!$D$1:$D1000,$A138,PrelimRaw!$C$1:$C1000,14,PrelimRaw!$J$1:$J1000,"X")</f>
        <v>0</v>
      </c>
      <c r="G138" s="7">
        <f>countifs(PrelimRaw!$D$1:$D1000,$A138,PrelimRaw!$C$1:$C1000,0,PrelimRaw!$J$1:$J1000,"X")</f>
        <v>0</v>
      </c>
      <c r="H138" s="7">
        <f>countifs(PrelimRaw!$D$1:$D1000,$A138,PrelimRaw!$C$1:$C1000,-4,PrelimRaw!$J$1:$J1000,"X")</f>
        <v>0</v>
      </c>
      <c r="I138" s="7">
        <f t="shared" si="2"/>
        <v>0</v>
      </c>
      <c r="J138" s="8">
        <f t="shared" si="3"/>
        <v>0</v>
      </c>
      <c r="K138" s="8">
        <f t="shared" si="4"/>
        <v>0</v>
      </c>
      <c r="L138" s="7">
        <f t="shared" si="5"/>
        <v>0</v>
      </c>
      <c r="M138" s="11">
        <f t="shared" si="6"/>
        <v>0</v>
      </c>
    </row>
    <row r="139">
      <c r="A139" s="6" t="s">
        <v>53</v>
      </c>
      <c r="B139" s="7" t="str">
        <f>vlookup($A139,Users!$B$1:$H1000,3,false)</f>
        <v>Rithik</v>
      </c>
      <c r="C139" s="7" t="str">
        <f>vlookup($A139,Users!$B$1:$H1000,6,false)</f>
        <v>WWPN</v>
      </c>
      <c r="D139" s="7">
        <f>vlookup($C139,Teams!$B:$D,3,false)</f>
        <v>5</v>
      </c>
      <c r="E139" s="7">
        <f t="shared" si="1"/>
        <v>20</v>
      </c>
      <c r="F139" s="7">
        <f>countifs(PrelimRaw!$D$1:$D1000,$A139,PrelimRaw!$C$1:$C1000,4,PrelimRaw!$J$1:$J1000,"X")+countifs(PrelimRaw!$D$1:$D1000,$A139,PrelimRaw!$C$1:$C1000,14,PrelimRaw!$J$1:$J1000,"X")</f>
        <v>0</v>
      </c>
      <c r="G139" s="7">
        <f>countifs(PrelimRaw!$D$1:$D1000,$A139,PrelimRaw!$C$1:$C1000,0,PrelimRaw!$J$1:$J1000,"X")</f>
        <v>0</v>
      </c>
      <c r="H139" s="7">
        <f>countifs(PrelimRaw!$D$1:$D1000,$A139,PrelimRaw!$C$1:$C1000,-4,PrelimRaw!$J$1:$J1000,"X")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11">
        <f t="shared" si="6"/>
        <v>0</v>
      </c>
    </row>
    <row r="140">
      <c r="A140" s="6" t="s">
        <v>59</v>
      </c>
      <c r="B140" s="7" t="str">
        <f>vlookup($A140,Users!$B$1:$H1000,3,false)</f>
        <v>Sukrith</v>
      </c>
      <c r="C140" s="7" t="str">
        <f>vlookup($A140,Users!$B$1:$H1000,6,false)</f>
        <v>Enloe B</v>
      </c>
      <c r="D140" s="7">
        <f>vlookup($C140,Teams!$B:$D,3,false)</f>
        <v>5</v>
      </c>
      <c r="E140" s="7">
        <f t="shared" si="1"/>
        <v>20</v>
      </c>
      <c r="F140" s="7">
        <f>countifs(PrelimRaw!$D$1:$D1000,$A140,PrelimRaw!$C$1:$C1000,4,PrelimRaw!$J$1:$J1000,"X")+countifs(PrelimRaw!$D$1:$D1000,$A140,PrelimRaw!$C$1:$C1000,14,PrelimRaw!$J$1:$J1000,"X")</f>
        <v>0</v>
      </c>
      <c r="G140" s="7">
        <f>countifs(PrelimRaw!$D$1:$D1000,$A140,PrelimRaw!$C$1:$C1000,0,PrelimRaw!$J$1:$J1000,"X")</f>
        <v>0</v>
      </c>
      <c r="H140" s="7">
        <f>countifs(PrelimRaw!$D$1:$D1000,$A140,PrelimRaw!$C$1:$C1000,-4,PrelimRaw!$J$1:$J1000,"X")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11">
        <f t="shared" si="6"/>
        <v>0</v>
      </c>
    </row>
    <row r="141">
      <c r="A141" s="6" t="s">
        <v>74</v>
      </c>
      <c r="B141" s="7" t="str">
        <f>vlookup($A141,Users!$B$1:$H1000,3,false)</f>
        <v>Iris</v>
      </c>
      <c r="C141" s="7" t="str">
        <f>vlookup($A141,Users!$B$1:$H1000,6,false)</f>
        <v>Niskayuna</v>
      </c>
      <c r="D141" s="7">
        <f>vlookup($C141,Teams!$B:$D,3,false)</f>
        <v>5</v>
      </c>
      <c r="E141" s="7">
        <f t="shared" si="1"/>
        <v>20</v>
      </c>
      <c r="F141" s="7">
        <f>countifs(PrelimRaw!$D$1:$D1000,$A141,PrelimRaw!$C$1:$C1000,4,PrelimRaw!$J$1:$J1000,"X")+countifs(PrelimRaw!$D$1:$D1000,$A141,PrelimRaw!$C$1:$C1000,14,PrelimRaw!$J$1:$J1000,"X")</f>
        <v>0</v>
      </c>
      <c r="G141" s="7">
        <f>countifs(PrelimRaw!$D$1:$D1000,$A141,PrelimRaw!$C$1:$C1000,0,PrelimRaw!$J$1:$J1000,"X")</f>
        <v>0</v>
      </c>
      <c r="H141" s="7">
        <f>countifs(PrelimRaw!$D$1:$D1000,$A141,PrelimRaw!$C$1:$C1000,-4,PrelimRaw!$J$1:$J1000,"X")</f>
        <v>0</v>
      </c>
      <c r="I141" s="7">
        <f t="shared" si="2"/>
        <v>0</v>
      </c>
      <c r="J141" s="8">
        <f t="shared" si="3"/>
        <v>0</v>
      </c>
      <c r="K141" s="8">
        <f t="shared" si="4"/>
        <v>0</v>
      </c>
      <c r="L141" s="7">
        <f t="shared" si="5"/>
        <v>0</v>
      </c>
      <c r="M141" s="11">
        <f t="shared" si="6"/>
        <v>0</v>
      </c>
    </row>
    <row r="142">
      <c r="A142" s="6" t="s">
        <v>76</v>
      </c>
      <c r="B142" s="7" t="str">
        <f>vlookup($A142,Users!$B$1:$H1000,3,false)</f>
        <v>Oscar</v>
      </c>
      <c r="C142" s="7" t="str">
        <f>vlookup($A142,Users!$B$1:$H1000,6,false)</f>
        <v>Niskayuna</v>
      </c>
      <c r="D142" s="7">
        <f>vlookup($C142,Teams!$B:$D,3,false)</f>
        <v>5</v>
      </c>
      <c r="E142" s="7">
        <f t="shared" si="1"/>
        <v>20</v>
      </c>
      <c r="F142" s="7">
        <f>countifs(PrelimRaw!$D$1:$D1000,$A142,PrelimRaw!$C$1:$C1000,4,PrelimRaw!$J$1:$J1000,"X")+countifs(PrelimRaw!$D$1:$D1000,$A142,PrelimRaw!$C$1:$C1000,14,PrelimRaw!$J$1:$J1000,"X")</f>
        <v>1</v>
      </c>
      <c r="G142" s="7">
        <f>countifs(PrelimRaw!$D$1:$D1000,$A142,PrelimRaw!$C$1:$C1000,0,PrelimRaw!$J$1:$J1000,"X")</f>
        <v>0</v>
      </c>
      <c r="H142" s="7">
        <f>countifs(PrelimRaw!$D$1:$D1000,$A142,PrelimRaw!$C$1:$C1000,-4,PrelimRaw!$J$1:$J1000,"X")</f>
        <v>1</v>
      </c>
      <c r="I142" s="7">
        <f t="shared" si="2"/>
        <v>2</v>
      </c>
      <c r="J142" s="8">
        <f t="shared" si="3"/>
        <v>0.1</v>
      </c>
      <c r="K142" s="8">
        <f t="shared" si="4"/>
        <v>0.5</v>
      </c>
      <c r="L142" s="7">
        <f t="shared" si="5"/>
        <v>0</v>
      </c>
      <c r="M142" s="11">
        <f t="shared" si="6"/>
        <v>0</v>
      </c>
    </row>
    <row r="143">
      <c r="A143" s="6" t="s">
        <v>77</v>
      </c>
      <c r="B143" s="7" t="str">
        <f>vlookup($A143,Users!$B$1:$H1000,3,false)</f>
        <v>Arjun</v>
      </c>
      <c r="C143" s="7" t="str">
        <f>vlookup($A143,Users!$B$1:$H1000,6,false)</f>
        <v>Niskayuna</v>
      </c>
      <c r="D143" s="7">
        <f>vlookup($C143,Teams!$B:$D,3,false)</f>
        <v>5</v>
      </c>
      <c r="E143" s="7">
        <f t="shared" si="1"/>
        <v>20</v>
      </c>
      <c r="F143" s="7">
        <f>countifs(PrelimRaw!$D$1:$D1000,$A143,PrelimRaw!$C$1:$C1000,4,PrelimRaw!$J$1:$J1000,"X")+countifs(PrelimRaw!$D$1:$D1000,$A143,PrelimRaw!$C$1:$C1000,14,PrelimRaw!$J$1:$J1000,"X")</f>
        <v>0</v>
      </c>
      <c r="G143" s="7">
        <f>countifs(PrelimRaw!$D$1:$D1000,$A143,PrelimRaw!$C$1:$C1000,0,PrelimRaw!$J$1:$J1000,"X")</f>
        <v>0</v>
      </c>
      <c r="H143" s="7">
        <f>countifs(PrelimRaw!$D$1:$D1000,$A143,PrelimRaw!$C$1:$C1000,-4,PrelimRaw!$J$1:$J1000,"X")</f>
        <v>0</v>
      </c>
      <c r="I143" s="7">
        <f t="shared" si="2"/>
        <v>0</v>
      </c>
      <c r="J143" s="8">
        <f t="shared" si="3"/>
        <v>0</v>
      </c>
      <c r="K143" s="8">
        <f t="shared" si="4"/>
        <v>0</v>
      </c>
      <c r="L143" s="7">
        <f t="shared" si="5"/>
        <v>0</v>
      </c>
      <c r="M143" s="11">
        <f t="shared" si="6"/>
        <v>0</v>
      </c>
    </row>
    <row r="144">
      <c r="A144" s="6" t="s">
        <v>79</v>
      </c>
      <c r="B144" s="7" t="str">
        <f>vlookup($A144,Users!$B$1:$H1000,3,false)</f>
        <v>David</v>
      </c>
      <c r="C144" s="7" t="str">
        <f>vlookup($A144,Users!$B$1:$H1000,6,false)</f>
        <v>Lexington A</v>
      </c>
      <c r="D144" s="7">
        <f>vlookup($C144,Teams!$B:$D,3,false)</f>
        <v>5</v>
      </c>
      <c r="E144" s="7">
        <f t="shared" si="1"/>
        <v>20</v>
      </c>
      <c r="F144" s="7">
        <f>countifs(PrelimRaw!$D$1:$D1000,$A144,PrelimRaw!$C$1:$C1000,4,PrelimRaw!$J$1:$J1000,"X")+countifs(PrelimRaw!$D$1:$D1000,$A144,PrelimRaw!$C$1:$C1000,14,PrelimRaw!$J$1:$J1000,"X")</f>
        <v>1</v>
      </c>
      <c r="G144" s="7">
        <f>countifs(PrelimRaw!$D$1:$D1000,$A144,PrelimRaw!$C$1:$C1000,0,PrelimRaw!$J$1:$J1000,"X")</f>
        <v>2</v>
      </c>
      <c r="H144" s="7">
        <f>countifs(PrelimRaw!$D$1:$D1000,$A144,PrelimRaw!$C$1:$C1000,-4,PrelimRaw!$J$1:$J1000,"X")</f>
        <v>1</v>
      </c>
      <c r="I144" s="7">
        <f t="shared" si="2"/>
        <v>4</v>
      </c>
      <c r="J144" s="8">
        <f t="shared" si="3"/>
        <v>0.2</v>
      </c>
      <c r="K144" s="8">
        <f t="shared" si="4"/>
        <v>0.25</v>
      </c>
      <c r="L144" s="7">
        <f t="shared" si="5"/>
        <v>0</v>
      </c>
      <c r="M144" s="11">
        <f t="shared" si="6"/>
        <v>0</v>
      </c>
    </row>
    <row r="145">
      <c r="A145" s="6" t="s">
        <v>94</v>
      </c>
      <c r="B145" s="7" t="str">
        <f>vlookup($A145,Users!$B$1:$H1000,3,false)</f>
        <v>Felicity</v>
      </c>
      <c r="C145" s="7" t="str">
        <f>vlookup($A145,Users!$B$1:$H1000,6,false)</f>
        <v>PRISMS</v>
      </c>
      <c r="D145" s="7">
        <f>vlookup($C145,Teams!$B:$D,3,false)</f>
        <v>5</v>
      </c>
      <c r="E145" s="7">
        <f t="shared" si="1"/>
        <v>20</v>
      </c>
      <c r="F145" s="7">
        <f>countifs(PrelimRaw!$D$1:$D1000,$A145,PrelimRaw!$C$1:$C1000,4,PrelimRaw!$J$1:$J1000,"X")+countifs(PrelimRaw!$D$1:$D1000,$A145,PrelimRaw!$C$1:$C1000,14,PrelimRaw!$J$1:$J1000,"X")</f>
        <v>0</v>
      </c>
      <c r="G145" s="7">
        <f>countifs(PrelimRaw!$D$1:$D1000,$A145,PrelimRaw!$C$1:$C1000,0,PrelimRaw!$J$1:$J1000,"X")</f>
        <v>0</v>
      </c>
      <c r="H145" s="7">
        <f>countifs(PrelimRaw!$D$1:$D1000,$A145,PrelimRaw!$C$1:$C1000,-4,PrelimRaw!$J$1:$J1000,"X")</f>
        <v>0</v>
      </c>
      <c r="I145" s="7">
        <f t="shared" si="2"/>
        <v>0</v>
      </c>
      <c r="J145" s="8">
        <f t="shared" si="3"/>
        <v>0</v>
      </c>
      <c r="K145" s="8">
        <f t="shared" si="4"/>
        <v>0</v>
      </c>
      <c r="L145" s="7">
        <f t="shared" si="5"/>
        <v>0</v>
      </c>
      <c r="M145" s="11">
        <f t="shared" si="6"/>
        <v>0</v>
      </c>
    </row>
    <row r="146">
      <c r="A146" s="6" t="s">
        <v>99</v>
      </c>
      <c r="B146" s="7" t="str">
        <f>vlookup($A146,Users!$B$1:$H1000,3,false)</f>
        <v>Daniel</v>
      </c>
      <c r="C146" s="7" t="str">
        <f>vlookup($A146,Users!$B$1:$H1000,6,false)</f>
        <v>ASFA</v>
      </c>
      <c r="D146" s="7">
        <f>vlookup($C146,Teams!$B:$D,3,false)</f>
        <v>5</v>
      </c>
      <c r="E146" s="7">
        <f t="shared" si="1"/>
        <v>20</v>
      </c>
      <c r="F146" s="7">
        <f>countifs(PrelimRaw!$D$1:$D1000,$A146,PrelimRaw!$C$1:$C1000,4,PrelimRaw!$J$1:$J1000,"X")+countifs(PrelimRaw!$D$1:$D1000,$A146,PrelimRaw!$C$1:$C1000,14,PrelimRaw!$J$1:$J1000,"X")</f>
        <v>1</v>
      </c>
      <c r="G146" s="7">
        <f>countifs(PrelimRaw!$D$1:$D1000,$A146,PrelimRaw!$C$1:$C1000,0,PrelimRaw!$J$1:$J1000,"X")</f>
        <v>0</v>
      </c>
      <c r="H146" s="7">
        <f>countifs(PrelimRaw!$D$1:$D1000,$A146,PrelimRaw!$C$1:$C1000,-4,PrelimRaw!$J$1:$J1000,"X")</f>
        <v>1</v>
      </c>
      <c r="I146" s="7">
        <f t="shared" si="2"/>
        <v>2</v>
      </c>
      <c r="J146" s="8">
        <f t="shared" si="3"/>
        <v>0.1</v>
      </c>
      <c r="K146" s="8">
        <f t="shared" si="4"/>
        <v>0.5</v>
      </c>
      <c r="L146" s="7">
        <f t="shared" si="5"/>
        <v>0</v>
      </c>
      <c r="M146" s="11">
        <f t="shared" si="6"/>
        <v>0</v>
      </c>
    </row>
    <row r="147">
      <c r="A147" s="6" t="s">
        <v>103</v>
      </c>
      <c r="B147" s="7" t="str">
        <f>vlookup($A147,Users!$B$1:$H1000,3,false)</f>
        <v>Rishabh</v>
      </c>
      <c r="C147" s="7" t="str">
        <f>vlookup($A147,Users!$B$1:$H1000,6,false)</f>
        <v>Enloe A</v>
      </c>
      <c r="D147" s="7">
        <f>vlookup($C147,Teams!$B:$D,3,false)</f>
        <v>5</v>
      </c>
      <c r="E147" s="7">
        <f t="shared" si="1"/>
        <v>20</v>
      </c>
      <c r="F147" s="7">
        <f>countifs(PrelimRaw!$D$1:$D1000,$A147,PrelimRaw!$C$1:$C1000,4,PrelimRaw!$J$1:$J1000,"X")+countifs(PrelimRaw!$D$1:$D1000,$A147,PrelimRaw!$C$1:$C1000,14,PrelimRaw!$J$1:$J1000,"X")</f>
        <v>1</v>
      </c>
      <c r="G147" s="7">
        <f>countifs(PrelimRaw!$D$1:$D1000,$A147,PrelimRaw!$C$1:$C1000,0,PrelimRaw!$J$1:$J1000,"X")</f>
        <v>0</v>
      </c>
      <c r="H147" s="7">
        <f>countifs(PrelimRaw!$D$1:$D1000,$A147,PrelimRaw!$C$1:$C1000,-4,PrelimRaw!$J$1:$J1000,"X")</f>
        <v>1</v>
      </c>
      <c r="I147" s="7">
        <f t="shared" si="2"/>
        <v>2</v>
      </c>
      <c r="J147" s="8">
        <f t="shared" si="3"/>
        <v>0.1</v>
      </c>
      <c r="K147" s="8">
        <f t="shared" si="4"/>
        <v>0.5</v>
      </c>
      <c r="L147" s="7">
        <f t="shared" si="5"/>
        <v>0</v>
      </c>
      <c r="M147" s="11">
        <f t="shared" si="6"/>
        <v>0</v>
      </c>
    </row>
    <row r="148">
      <c r="A148" s="6" t="s">
        <v>104</v>
      </c>
      <c r="B148" s="7" t="str">
        <f>vlookup($A148,Users!$B$1:$H1000,3,false)</f>
        <v>Sarthak</v>
      </c>
      <c r="C148" s="7" t="str">
        <f>vlookup($A148,Users!$B$1:$H1000,6,false)</f>
        <v>Mira Loma</v>
      </c>
      <c r="D148" s="7">
        <f>vlookup($C148,Teams!$B:$D,3,false)</f>
        <v>5</v>
      </c>
      <c r="E148" s="7">
        <f t="shared" si="1"/>
        <v>20</v>
      </c>
      <c r="F148" s="7">
        <f>countifs(PrelimRaw!$D$1:$D1000,$A148,PrelimRaw!$C$1:$C1000,4,PrelimRaw!$J$1:$J1000,"X")+countifs(PrelimRaw!$D$1:$D1000,$A148,PrelimRaw!$C$1:$C1000,14,PrelimRaw!$J$1:$J1000,"X")</f>
        <v>0</v>
      </c>
      <c r="G148" s="7">
        <f>countifs(PrelimRaw!$D$1:$D1000,$A148,PrelimRaw!$C$1:$C1000,0,PrelimRaw!$J$1:$J1000,"X")</f>
        <v>0</v>
      </c>
      <c r="H148" s="7">
        <f>countifs(PrelimRaw!$D$1:$D1000,$A148,PrelimRaw!$C$1:$C1000,-4,PrelimRaw!$J$1:$J1000,"X")</f>
        <v>0</v>
      </c>
      <c r="I148" s="7">
        <f t="shared" si="2"/>
        <v>0</v>
      </c>
      <c r="J148" s="8">
        <f t="shared" si="3"/>
        <v>0</v>
      </c>
      <c r="K148" s="8">
        <f t="shared" si="4"/>
        <v>0</v>
      </c>
      <c r="L148" s="7">
        <f t="shared" si="5"/>
        <v>0</v>
      </c>
      <c r="M148" s="11">
        <f t="shared" si="6"/>
        <v>0</v>
      </c>
    </row>
    <row r="149">
      <c r="A149" s="6" t="s">
        <v>108</v>
      </c>
      <c r="B149" s="7" t="str">
        <f>vlookup($A149,Users!$B$1:$H1000,3,false)</f>
        <v>Shohom</v>
      </c>
      <c r="C149" s="7" t="str">
        <f>vlookup($A149,Users!$B$1:$H1000,6,false)</f>
        <v>Mira Loma</v>
      </c>
      <c r="D149" s="7">
        <f>vlookup($C149,Teams!$B:$D,3,false)</f>
        <v>5</v>
      </c>
      <c r="E149" s="7">
        <f t="shared" si="1"/>
        <v>20</v>
      </c>
      <c r="F149" s="7">
        <f>countifs(PrelimRaw!$D$1:$D1000,$A149,PrelimRaw!$C$1:$C1000,4,PrelimRaw!$J$1:$J1000,"X")+countifs(PrelimRaw!$D$1:$D1000,$A149,PrelimRaw!$C$1:$C1000,14,PrelimRaw!$J$1:$J1000,"X")</f>
        <v>0</v>
      </c>
      <c r="G149" s="7">
        <f>countifs(PrelimRaw!$D$1:$D1000,$A149,PrelimRaw!$C$1:$C1000,0,PrelimRaw!$J$1:$J1000,"X")</f>
        <v>1</v>
      </c>
      <c r="H149" s="7">
        <f>countifs(PrelimRaw!$D$1:$D1000,$A149,PrelimRaw!$C$1:$C1000,-4,PrelimRaw!$J$1:$J1000,"X")</f>
        <v>0</v>
      </c>
      <c r="I149" s="7">
        <f t="shared" si="2"/>
        <v>1</v>
      </c>
      <c r="J149" s="8">
        <f t="shared" si="3"/>
        <v>0.05</v>
      </c>
      <c r="K149" s="8">
        <f t="shared" si="4"/>
        <v>0</v>
      </c>
      <c r="L149" s="7">
        <f t="shared" si="5"/>
        <v>0</v>
      </c>
      <c r="M149" s="11">
        <f t="shared" si="6"/>
        <v>0</v>
      </c>
    </row>
    <row r="150">
      <c r="A150" s="6" t="s">
        <v>119</v>
      </c>
      <c r="B150" s="7" t="str">
        <f>vlookup($A150,Users!$B$1:$H1000,3,false)</f>
        <v>Shiv</v>
      </c>
      <c r="C150" s="7" t="str">
        <f>vlookup($A150,Users!$B$1:$H1000,6,false)</f>
        <v>Interlake B</v>
      </c>
      <c r="D150" s="7">
        <f>vlookup($C150,Teams!$B:$D,3,false)</f>
        <v>5</v>
      </c>
      <c r="E150" s="7">
        <f t="shared" si="1"/>
        <v>20</v>
      </c>
      <c r="F150" s="7">
        <f>countifs(PrelimRaw!$D$1:$D1000,$A150,PrelimRaw!$C$1:$C1000,4,PrelimRaw!$J$1:$J1000,"X")+countifs(PrelimRaw!$D$1:$D1000,$A150,PrelimRaw!$C$1:$C1000,14,PrelimRaw!$J$1:$J1000,"X")</f>
        <v>1</v>
      </c>
      <c r="G150" s="7">
        <f>countifs(PrelimRaw!$D$1:$D1000,$A150,PrelimRaw!$C$1:$C1000,0,PrelimRaw!$J$1:$J1000,"X")</f>
        <v>0</v>
      </c>
      <c r="H150" s="7">
        <f>countifs(PrelimRaw!$D$1:$D1000,$A150,PrelimRaw!$C$1:$C1000,-4,PrelimRaw!$J$1:$J1000,"X")</f>
        <v>1</v>
      </c>
      <c r="I150" s="7">
        <f t="shared" si="2"/>
        <v>2</v>
      </c>
      <c r="J150" s="8">
        <f t="shared" si="3"/>
        <v>0.1</v>
      </c>
      <c r="K150" s="8">
        <f t="shared" si="4"/>
        <v>0.5</v>
      </c>
      <c r="L150" s="7">
        <f t="shared" si="5"/>
        <v>0</v>
      </c>
      <c r="M150" s="11">
        <f t="shared" si="6"/>
        <v>0</v>
      </c>
    </row>
    <row r="151">
      <c r="A151" s="6" t="s">
        <v>122</v>
      </c>
      <c r="B151" s="7" t="str">
        <f>vlookup($A151,Users!$B$1:$H1000,3,false)</f>
        <v>Nihal</v>
      </c>
      <c r="C151" s="7" t="str">
        <f>vlookup($A151,Users!$B$1:$H1000,6,false)</f>
        <v>Interlake B</v>
      </c>
      <c r="D151" s="7">
        <f>vlookup($C151,Teams!$B:$D,3,false)</f>
        <v>5</v>
      </c>
      <c r="E151" s="7">
        <f t="shared" si="1"/>
        <v>20</v>
      </c>
      <c r="F151" s="7">
        <f>countifs(PrelimRaw!$D$1:$D1000,$A151,PrelimRaw!$C$1:$C1000,4,PrelimRaw!$J$1:$J1000,"X")+countifs(PrelimRaw!$D$1:$D1000,$A151,PrelimRaw!$C$1:$C1000,14,PrelimRaw!$J$1:$J1000,"X")</f>
        <v>0</v>
      </c>
      <c r="G151" s="7">
        <f>countifs(PrelimRaw!$D$1:$D1000,$A151,PrelimRaw!$C$1:$C1000,0,PrelimRaw!$J$1:$J1000,"X")</f>
        <v>0</v>
      </c>
      <c r="H151" s="7">
        <f>countifs(PrelimRaw!$D$1:$D1000,$A151,PrelimRaw!$C$1:$C1000,-4,PrelimRaw!$J$1:$J1000,"X")</f>
        <v>0</v>
      </c>
      <c r="I151" s="7">
        <f t="shared" si="2"/>
        <v>0</v>
      </c>
      <c r="J151" s="8">
        <f t="shared" si="3"/>
        <v>0</v>
      </c>
      <c r="K151" s="8">
        <f t="shared" si="4"/>
        <v>0</v>
      </c>
      <c r="L151" s="7">
        <f t="shared" si="5"/>
        <v>0</v>
      </c>
      <c r="M151" s="11">
        <f t="shared" si="6"/>
        <v>0</v>
      </c>
    </row>
    <row r="152">
      <c r="A152" s="6" t="s">
        <v>128</v>
      </c>
      <c r="B152" s="7" t="str">
        <f>vlookup($A152,Users!$B$1:$H1000,3,false)</f>
        <v>Chris</v>
      </c>
      <c r="C152" s="7" t="str">
        <f>vlookup($A152,Users!$B$1:$H1000,6,false)</f>
        <v>Westminster</v>
      </c>
      <c r="D152" s="7">
        <f>vlookup($C152,Teams!$B:$D,3,false)</f>
        <v>5</v>
      </c>
      <c r="E152" s="7">
        <f t="shared" si="1"/>
        <v>20</v>
      </c>
      <c r="F152" s="7">
        <f>countifs(PrelimRaw!$D$1:$D1000,$A152,PrelimRaw!$C$1:$C1000,4,PrelimRaw!$J$1:$J1000,"X")+countifs(PrelimRaw!$D$1:$D1000,$A152,PrelimRaw!$C$1:$C1000,14,PrelimRaw!$J$1:$J1000,"X")</f>
        <v>0</v>
      </c>
      <c r="G152" s="7">
        <f>countifs(PrelimRaw!$D$1:$D1000,$A152,PrelimRaw!$C$1:$C1000,0,PrelimRaw!$J$1:$J1000,"X")</f>
        <v>0</v>
      </c>
      <c r="H152" s="7">
        <f>countifs(PrelimRaw!$D$1:$D1000,$A152,PrelimRaw!$C$1:$C1000,-4,PrelimRaw!$J$1:$J1000,"X")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11">
        <f t="shared" si="6"/>
        <v>0</v>
      </c>
    </row>
    <row r="153">
      <c r="A153" s="6" t="s">
        <v>133</v>
      </c>
      <c r="B153" s="7" t="str">
        <f>vlookup($A153,Users!$B$1:$H1000,3,false)</f>
        <v>Evan</v>
      </c>
      <c r="C153" s="7" t="str">
        <f>vlookup($A153,Users!$B$1:$H1000,6,false)</f>
        <v>Tesla STEM</v>
      </c>
      <c r="D153" s="7">
        <f>vlookup($C153,Teams!$B:$D,3,false)</f>
        <v>5</v>
      </c>
      <c r="E153" s="7">
        <f t="shared" si="1"/>
        <v>20</v>
      </c>
      <c r="F153" s="7">
        <f>countifs(PrelimRaw!$D$1:$D1000,$A153,PrelimRaw!$C$1:$C1000,4,PrelimRaw!$J$1:$J1000,"X")+countifs(PrelimRaw!$D$1:$D1000,$A153,PrelimRaw!$C$1:$C1000,14,PrelimRaw!$J$1:$J1000,"X")</f>
        <v>0</v>
      </c>
      <c r="G153" s="7">
        <f>countifs(PrelimRaw!$D$1:$D1000,$A153,PrelimRaw!$C$1:$C1000,0,PrelimRaw!$J$1:$J1000,"X")</f>
        <v>0</v>
      </c>
      <c r="H153" s="7">
        <f>countifs(PrelimRaw!$D$1:$D1000,$A153,PrelimRaw!$C$1:$C1000,-4,PrelimRaw!$J$1:$J1000,"X")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11">
        <f t="shared" si="6"/>
        <v>0</v>
      </c>
    </row>
    <row r="154">
      <c r="A154" s="6" t="s">
        <v>136</v>
      </c>
      <c r="B154" s="7" t="str">
        <f>vlookup($A154,Users!$B$1:$H1000,3,false)</f>
        <v>Aditi</v>
      </c>
      <c r="C154" s="7" t="str">
        <f>vlookup($A154,Users!$B$1:$H1000,6,false)</f>
        <v>Cupertino</v>
      </c>
      <c r="D154" s="7">
        <f>vlookup($C154,Teams!$B:$D,3,false)</f>
        <v>5</v>
      </c>
      <c r="E154" s="7">
        <f t="shared" si="1"/>
        <v>20</v>
      </c>
      <c r="F154" s="7">
        <f>countifs(PrelimRaw!$D$1:$D1000,$A154,PrelimRaw!$C$1:$C1000,4,PrelimRaw!$J$1:$J1000,"X")+countifs(PrelimRaw!$D$1:$D1000,$A154,PrelimRaw!$C$1:$C1000,14,PrelimRaw!$J$1:$J1000,"X")</f>
        <v>0</v>
      </c>
      <c r="G154" s="7">
        <f>countifs(PrelimRaw!$D$1:$D1000,$A154,PrelimRaw!$C$1:$C1000,0,PrelimRaw!$J$1:$J1000,"X")</f>
        <v>0</v>
      </c>
      <c r="H154" s="7">
        <f>countifs(PrelimRaw!$D$1:$D1000,$A154,PrelimRaw!$C$1:$C1000,-4,PrelimRaw!$J$1:$J1000,"X")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11">
        <f t="shared" si="6"/>
        <v>0</v>
      </c>
    </row>
    <row r="155">
      <c r="A155" s="6" t="s">
        <v>138</v>
      </c>
      <c r="B155" s="7" t="str">
        <f>vlookup($A155,Users!$B$1:$H1000,3,false)</f>
        <v>Jerry</v>
      </c>
      <c r="C155" s="7" t="str">
        <f>vlookup($A155,Users!$B$1:$H1000,6,false)</f>
        <v>Lexington B</v>
      </c>
      <c r="D155" s="7">
        <f>vlookup($C155,Teams!$B:$D,3,false)</f>
        <v>5</v>
      </c>
      <c r="E155" s="7">
        <f t="shared" si="1"/>
        <v>20</v>
      </c>
      <c r="F155" s="7">
        <f>countifs(PrelimRaw!$D$1:$D1000,$A155,PrelimRaw!$C$1:$C1000,4,PrelimRaw!$J$1:$J1000,"X")+countifs(PrelimRaw!$D$1:$D1000,$A155,PrelimRaw!$C$1:$C1000,14,PrelimRaw!$J$1:$J1000,"X")</f>
        <v>0</v>
      </c>
      <c r="G155" s="7">
        <f>countifs(PrelimRaw!$D$1:$D1000,$A155,PrelimRaw!$C$1:$C1000,0,PrelimRaw!$J$1:$J1000,"X")</f>
        <v>1</v>
      </c>
      <c r="H155" s="7">
        <f>countifs(PrelimRaw!$D$1:$D1000,$A155,PrelimRaw!$C$1:$C1000,-4,PrelimRaw!$J$1:$J1000,"X")</f>
        <v>0</v>
      </c>
      <c r="I155" s="7">
        <f t="shared" si="2"/>
        <v>1</v>
      </c>
      <c r="J155" s="8">
        <f t="shared" si="3"/>
        <v>0.05</v>
      </c>
      <c r="K155" s="8">
        <f t="shared" si="4"/>
        <v>0</v>
      </c>
      <c r="L155" s="7">
        <f t="shared" si="5"/>
        <v>0</v>
      </c>
      <c r="M155" s="11">
        <f t="shared" si="6"/>
        <v>0</v>
      </c>
    </row>
    <row r="156">
      <c r="A156" s="6" t="s">
        <v>139</v>
      </c>
      <c r="B156" s="7" t="str">
        <f>vlookup($A156,Users!$B$1:$H1000,3,false)</f>
        <v>Anthony</v>
      </c>
      <c r="C156" s="7" t="str">
        <f>vlookup($A156,Users!$B$1:$H1000,6,false)</f>
        <v>Shen</v>
      </c>
      <c r="D156" s="7">
        <f>vlookup($C156,Teams!$B:$D,3,false)</f>
        <v>5</v>
      </c>
      <c r="E156" s="7">
        <f t="shared" si="1"/>
        <v>20</v>
      </c>
      <c r="F156" s="7">
        <f>countifs(PrelimRaw!$D$1:$D1000,$A156,PrelimRaw!$C$1:$C1000,4,PrelimRaw!$J$1:$J1000,"X")+countifs(PrelimRaw!$D$1:$D1000,$A156,PrelimRaw!$C$1:$C1000,14,PrelimRaw!$J$1:$J1000,"X")</f>
        <v>0</v>
      </c>
      <c r="G156" s="7">
        <f>countifs(PrelimRaw!$D$1:$D1000,$A156,PrelimRaw!$C$1:$C1000,0,PrelimRaw!$J$1:$J1000,"X")</f>
        <v>2</v>
      </c>
      <c r="H156" s="7">
        <f>countifs(PrelimRaw!$D$1:$D1000,$A156,PrelimRaw!$C$1:$C1000,-4,PrelimRaw!$J$1:$J1000,"X")</f>
        <v>0</v>
      </c>
      <c r="I156" s="7">
        <f t="shared" si="2"/>
        <v>2</v>
      </c>
      <c r="J156" s="8">
        <f t="shared" si="3"/>
        <v>0.1</v>
      </c>
      <c r="K156" s="8">
        <f t="shared" si="4"/>
        <v>0</v>
      </c>
      <c r="L156" s="7">
        <f t="shared" si="5"/>
        <v>0</v>
      </c>
      <c r="M156" s="11">
        <f t="shared" si="6"/>
        <v>0</v>
      </c>
    </row>
    <row r="157">
      <c r="A157" s="6" t="s">
        <v>142</v>
      </c>
      <c r="B157" s="7" t="str">
        <f>vlookup($A157,Users!$B$1:$H1000,3,false)</f>
        <v>Aditya</v>
      </c>
      <c r="C157" s="7" t="str">
        <f>vlookup($A157,Users!$B$1:$H1000,6,false)</f>
        <v>Shen</v>
      </c>
      <c r="D157" s="7">
        <f>vlookup($C157,Teams!$B:$D,3,false)</f>
        <v>5</v>
      </c>
      <c r="E157" s="7">
        <f t="shared" si="1"/>
        <v>20</v>
      </c>
      <c r="F157" s="7">
        <f>countifs(PrelimRaw!$D$1:$D1000,$A157,PrelimRaw!$C$1:$C1000,4,PrelimRaw!$J$1:$J1000,"X")+countifs(PrelimRaw!$D$1:$D1000,$A157,PrelimRaw!$C$1:$C1000,14,PrelimRaw!$J$1:$J1000,"X")</f>
        <v>0</v>
      </c>
      <c r="G157" s="7">
        <f>countifs(PrelimRaw!$D$1:$D1000,$A157,PrelimRaw!$C$1:$C1000,0,PrelimRaw!$J$1:$J1000,"X")</f>
        <v>1</v>
      </c>
      <c r="H157" s="7">
        <f>countifs(PrelimRaw!$D$1:$D1000,$A157,PrelimRaw!$C$1:$C1000,-4,PrelimRaw!$J$1:$J1000,"X")</f>
        <v>0</v>
      </c>
      <c r="I157" s="7">
        <f t="shared" si="2"/>
        <v>1</v>
      </c>
      <c r="J157" s="8">
        <f t="shared" si="3"/>
        <v>0.05</v>
      </c>
      <c r="K157" s="8">
        <f t="shared" si="4"/>
        <v>0</v>
      </c>
      <c r="L157" s="7">
        <f t="shared" si="5"/>
        <v>0</v>
      </c>
      <c r="M157" s="11">
        <f t="shared" si="6"/>
        <v>0</v>
      </c>
    </row>
    <row r="158">
      <c r="A158" s="6" t="s">
        <v>143</v>
      </c>
      <c r="B158" s="7" t="str">
        <f>vlookup($A158,Users!$B$1:$H1000,3,false)</f>
        <v>Andrew</v>
      </c>
      <c r="C158" s="7" t="str">
        <f>vlookup($A158,Users!$B$1:$H1000,6,false)</f>
        <v>Shen</v>
      </c>
      <c r="D158" s="7">
        <f>vlookup($C158,Teams!$B:$D,3,false)</f>
        <v>5</v>
      </c>
      <c r="E158" s="7">
        <f t="shared" si="1"/>
        <v>20</v>
      </c>
      <c r="F158" s="7">
        <f>countifs(PrelimRaw!$D$1:$D1000,$A158,PrelimRaw!$C$1:$C1000,4,PrelimRaw!$J$1:$J1000,"X")+countifs(PrelimRaw!$D$1:$D1000,$A158,PrelimRaw!$C$1:$C1000,14,PrelimRaw!$J$1:$J1000,"X")</f>
        <v>0</v>
      </c>
      <c r="G158" s="7">
        <f>countifs(PrelimRaw!$D$1:$D1000,$A158,PrelimRaw!$C$1:$C1000,0,PrelimRaw!$J$1:$J1000,"X")</f>
        <v>0</v>
      </c>
      <c r="H158" s="7">
        <f>countifs(PrelimRaw!$D$1:$D1000,$A158,PrelimRaw!$C$1:$C1000,-4,PrelimRaw!$J$1:$J1000,"X")</f>
        <v>0</v>
      </c>
      <c r="I158" s="7">
        <f t="shared" si="2"/>
        <v>0</v>
      </c>
      <c r="J158" s="8">
        <f t="shared" si="3"/>
        <v>0</v>
      </c>
      <c r="K158" s="8">
        <f t="shared" si="4"/>
        <v>0</v>
      </c>
      <c r="L158" s="7">
        <f t="shared" si="5"/>
        <v>0</v>
      </c>
      <c r="M158" s="11">
        <f t="shared" si="6"/>
        <v>0</v>
      </c>
    </row>
    <row r="159">
      <c r="A159" s="6" t="s">
        <v>146</v>
      </c>
      <c r="B159" s="7" t="str">
        <f>vlookup($A159,Users!$B$1:$H1000,3,false)</f>
        <v>Sharvaa</v>
      </c>
      <c r="C159" s="7" t="str">
        <f>vlookup($A159,Users!$B$1:$H1000,6,false)</f>
        <v>AHS Broward</v>
      </c>
      <c r="D159" s="7">
        <f>vlookup($C159,Teams!$B:$D,3,false)</f>
        <v>5</v>
      </c>
      <c r="E159" s="7">
        <f t="shared" si="1"/>
        <v>20</v>
      </c>
      <c r="F159" s="7">
        <f>countifs(PrelimRaw!$D$1:$D1000,$A159,PrelimRaw!$C$1:$C1000,4,PrelimRaw!$J$1:$J1000,"X")+countifs(PrelimRaw!$D$1:$D1000,$A159,PrelimRaw!$C$1:$C1000,14,PrelimRaw!$J$1:$J1000,"X")</f>
        <v>0</v>
      </c>
      <c r="G159" s="7">
        <f>countifs(PrelimRaw!$D$1:$D1000,$A159,PrelimRaw!$C$1:$C1000,0,PrelimRaw!$J$1:$J1000,"X")</f>
        <v>1</v>
      </c>
      <c r="H159" s="7">
        <f>countifs(PrelimRaw!$D$1:$D1000,$A159,PrelimRaw!$C$1:$C1000,-4,PrelimRaw!$J$1:$J1000,"X")</f>
        <v>0</v>
      </c>
      <c r="I159" s="7">
        <f t="shared" si="2"/>
        <v>1</v>
      </c>
      <c r="J159" s="8">
        <f t="shared" si="3"/>
        <v>0.05</v>
      </c>
      <c r="K159" s="8">
        <f t="shared" si="4"/>
        <v>0</v>
      </c>
      <c r="L159" s="7">
        <f t="shared" si="5"/>
        <v>0</v>
      </c>
      <c r="M159" s="11">
        <f t="shared" si="6"/>
        <v>0</v>
      </c>
    </row>
    <row r="160">
      <c r="A160" s="6" t="s">
        <v>149</v>
      </c>
      <c r="B160" s="7" t="str">
        <f>vlookup($A160,Users!$B$1:$H1000,3,false)</f>
        <v>Rithvik</v>
      </c>
      <c r="C160" s="7" t="str">
        <f>vlookup($A160,Users!$B$1:$H1000,6,false)</f>
        <v>AHS Broward</v>
      </c>
      <c r="D160" s="7">
        <f>vlookup($C160,Teams!$B:$D,3,false)</f>
        <v>5</v>
      </c>
      <c r="E160" s="7">
        <f t="shared" si="1"/>
        <v>20</v>
      </c>
      <c r="F160" s="7">
        <f>countifs(PrelimRaw!$D$1:$D1000,$A160,PrelimRaw!$C$1:$C1000,4,PrelimRaw!$J$1:$J1000,"X")+countifs(PrelimRaw!$D$1:$D1000,$A160,PrelimRaw!$C$1:$C1000,14,PrelimRaw!$J$1:$J1000,"X")</f>
        <v>0</v>
      </c>
      <c r="G160" s="7">
        <f>countifs(PrelimRaw!$D$1:$D1000,$A160,PrelimRaw!$C$1:$C1000,0,PrelimRaw!$J$1:$J1000,"X")</f>
        <v>1</v>
      </c>
      <c r="H160" s="7">
        <f>countifs(PrelimRaw!$D$1:$D1000,$A160,PrelimRaw!$C$1:$C1000,-4,PrelimRaw!$J$1:$J1000,"X")</f>
        <v>0</v>
      </c>
      <c r="I160" s="7">
        <f t="shared" si="2"/>
        <v>1</v>
      </c>
      <c r="J160" s="8">
        <f t="shared" si="3"/>
        <v>0.05</v>
      </c>
      <c r="K160" s="8">
        <f t="shared" si="4"/>
        <v>0</v>
      </c>
      <c r="L160" s="7">
        <f t="shared" si="5"/>
        <v>0</v>
      </c>
      <c r="M160" s="11">
        <f t="shared" si="6"/>
        <v>0</v>
      </c>
    </row>
    <row r="161">
      <c r="A161" s="6" t="s">
        <v>153</v>
      </c>
      <c r="B161" s="7" t="str">
        <f>vlookup($A161,Users!$B$1:$H1000,3,false)</f>
        <v>Nikhil</v>
      </c>
      <c r="C161" s="7" t="str">
        <f>vlookup($A161,Users!$B$1:$H1000,6,false)</f>
        <v>NCSSM A</v>
      </c>
      <c r="D161" s="7">
        <f>vlookup($C161,Teams!$B:$D,3,false)</f>
        <v>5</v>
      </c>
      <c r="E161" s="7">
        <f t="shared" si="1"/>
        <v>20</v>
      </c>
      <c r="F161" s="7">
        <f>countifs(PrelimRaw!$D$1:$D1000,$A161,PrelimRaw!$C$1:$C1000,4,PrelimRaw!$J$1:$J1000,"X")+countifs(PrelimRaw!$D$1:$D1000,$A161,PrelimRaw!$C$1:$C1000,14,PrelimRaw!$J$1:$J1000,"X")</f>
        <v>0</v>
      </c>
      <c r="G161" s="7">
        <f>countifs(PrelimRaw!$D$1:$D1000,$A161,PrelimRaw!$C$1:$C1000,0,PrelimRaw!$J$1:$J1000,"X")</f>
        <v>1</v>
      </c>
      <c r="H161" s="7">
        <f>countifs(PrelimRaw!$D$1:$D1000,$A161,PrelimRaw!$C$1:$C1000,-4,PrelimRaw!$J$1:$J1000,"X")</f>
        <v>0</v>
      </c>
      <c r="I161" s="7">
        <f t="shared" si="2"/>
        <v>1</v>
      </c>
      <c r="J161" s="8">
        <f t="shared" si="3"/>
        <v>0.05</v>
      </c>
      <c r="K161" s="8">
        <f t="shared" si="4"/>
        <v>0</v>
      </c>
      <c r="L161" s="7">
        <f t="shared" si="5"/>
        <v>0</v>
      </c>
      <c r="M161" s="11">
        <f t="shared" si="6"/>
        <v>0</v>
      </c>
    </row>
    <row r="162">
      <c r="A162" s="6" t="s">
        <v>154</v>
      </c>
      <c r="B162" s="7" t="str">
        <f>vlookup($A162,Users!$B$1:$H1000,3,false)</f>
        <v>Aditya</v>
      </c>
      <c r="C162" s="7" t="str">
        <f>vlookup($A162,Users!$B$1:$H1000,6,false)</f>
        <v>NCSSM A</v>
      </c>
      <c r="D162" s="7">
        <f>vlookup($C162,Teams!$B:$D,3,false)</f>
        <v>5</v>
      </c>
      <c r="E162" s="7">
        <f t="shared" si="1"/>
        <v>20</v>
      </c>
      <c r="F162" s="7">
        <f>countifs(PrelimRaw!$D$1:$D1000,$A162,PrelimRaw!$C$1:$C1000,4,PrelimRaw!$J$1:$J1000,"X")+countifs(PrelimRaw!$D$1:$D1000,$A162,PrelimRaw!$C$1:$C1000,14,PrelimRaw!$J$1:$J1000,"X")</f>
        <v>0</v>
      </c>
      <c r="G162" s="7">
        <f>countifs(PrelimRaw!$D$1:$D1000,$A162,PrelimRaw!$C$1:$C1000,0,PrelimRaw!$J$1:$J1000,"X")</f>
        <v>0</v>
      </c>
      <c r="H162" s="7">
        <f>countifs(PrelimRaw!$D$1:$D1000,$A162,PrelimRaw!$C$1:$C1000,-4,PrelimRaw!$J$1:$J1000,"X")</f>
        <v>0</v>
      </c>
      <c r="I162" s="7">
        <f t="shared" si="2"/>
        <v>0</v>
      </c>
      <c r="J162" s="8">
        <f t="shared" si="3"/>
        <v>0</v>
      </c>
      <c r="K162" s="8">
        <f t="shared" si="4"/>
        <v>0</v>
      </c>
      <c r="L162" s="7">
        <f t="shared" si="5"/>
        <v>0</v>
      </c>
      <c r="M162" s="11">
        <f t="shared" si="6"/>
        <v>0</v>
      </c>
    </row>
    <row r="163">
      <c r="A163" s="6" t="s">
        <v>159</v>
      </c>
      <c r="B163" s="7" t="str">
        <f>vlookup($A163,Users!$B$1:$H1000,3,false)</f>
        <v>Samarth</v>
      </c>
      <c r="C163" s="7" t="str">
        <f>vlookup($A163,Users!$B$1:$H1000,6,false)</f>
        <v>Wayzata</v>
      </c>
      <c r="D163" s="7">
        <f>vlookup($C163,Teams!$B:$D,3,false)</f>
        <v>5</v>
      </c>
      <c r="E163" s="7">
        <f t="shared" si="1"/>
        <v>20</v>
      </c>
      <c r="F163" s="7">
        <f>countifs(PrelimRaw!$D$1:$D1000,$A163,PrelimRaw!$C$1:$C1000,4,PrelimRaw!$J$1:$J1000,"X")+countifs(PrelimRaw!$D$1:$D1000,$A163,PrelimRaw!$C$1:$C1000,14,PrelimRaw!$J$1:$J1000,"X")</f>
        <v>0</v>
      </c>
      <c r="G163" s="7">
        <f>countifs(PrelimRaw!$D$1:$D1000,$A163,PrelimRaw!$C$1:$C1000,0,PrelimRaw!$J$1:$J1000,"X")</f>
        <v>1</v>
      </c>
      <c r="H163" s="7">
        <f>countifs(PrelimRaw!$D$1:$D1000,$A163,PrelimRaw!$C$1:$C1000,-4,PrelimRaw!$J$1:$J1000,"X")</f>
        <v>0</v>
      </c>
      <c r="I163" s="7">
        <f t="shared" si="2"/>
        <v>1</v>
      </c>
      <c r="J163" s="8">
        <f t="shared" si="3"/>
        <v>0.05</v>
      </c>
      <c r="K163" s="8">
        <f t="shared" si="4"/>
        <v>0</v>
      </c>
      <c r="L163" s="7">
        <f t="shared" si="5"/>
        <v>0</v>
      </c>
      <c r="M163" s="11">
        <f t="shared" si="6"/>
        <v>0</v>
      </c>
    </row>
    <row r="164">
      <c r="A164" s="6" t="s">
        <v>162</v>
      </c>
      <c r="B164" s="7" t="str">
        <f>vlookup($A164,Users!$B$1:$H1000,3,false)</f>
        <v>Julian</v>
      </c>
      <c r="C164" s="7" t="str">
        <f>vlookup($A164,Users!$B$1:$H1000,6,false)</f>
        <v>Interlake A</v>
      </c>
      <c r="D164" s="7">
        <f>vlookup($C164,Teams!$B:$D,3,false)</f>
        <v>5</v>
      </c>
      <c r="E164" s="7">
        <f t="shared" si="1"/>
        <v>20</v>
      </c>
      <c r="F164" s="7">
        <f>countifs(PrelimRaw!$D$1:$D1000,$A164,PrelimRaw!$C$1:$C1000,4,PrelimRaw!$J$1:$J1000,"X")+countifs(PrelimRaw!$D$1:$D1000,$A164,PrelimRaw!$C$1:$C1000,14,PrelimRaw!$J$1:$J1000,"X")</f>
        <v>0</v>
      </c>
      <c r="G164" s="7">
        <f>countifs(PrelimRaw!$D$1:$D1000,$A164,PrelimRaw!$C$1:$C1000,0,PrelimRaw!$J$1:$J1000,"X")</f>
        <v>0</v>
      </c>
      <c r="H164" s="7">
        <f>countifs(PrelimRaw!$D$1:$D1000,$A164,PrelimRaw!$C$1:$C1000,-4,PrelimRaw!$J$1:$J1000,"X")</f>
        <v>0</v>
      </c>
      <c r="I164" s="7">
        <f t="shared" si="2"/>
        <v>0</v>
      </c>
      <c r="J164" s="8">
        <f t="shared" si="3"/>
        <v>0</v>
      </c>
      <c r="K164" s="8">
        <f t="shared" si="4"/>
        <v>0</v>
      </c>
      <c r="L164" s="7">
        <f t="shared" si="5"/>
        <v>0</v>
      </c>
      <c r="M164" s="11">
        <f t="shared" si="6"/>
        <v>0</v>
      </c>
    </row>
    <row r="165">
      <c r="A165" s="6" t="s">
        <v>165</v>
      </c>
      <c r="B165" s="7" t="str">
        <f>vlookup($A165,Users!$B$1:$H1000,3,false)</f>
        <v>Cindy</v>
      </c>
      <c r="C165" s="7" t="str">
        <f>vlookup($A165,Users!$B$1:$H1000,6,false)</f>
        <v>Interlake A</v>
      </c>
      <c r="D165" s="7">
        <f>vlookup($C165,Teams!$B:$D,3,false)</f>
        <v>5</v>
      </c>
      <c r="E165" s="7">
        <f t="shared" si="1"/>
        <v>20</v>
      </c>
      <c r="F165" s="7">
        <f>countifs(PrelimRaw!$D$1:$D1000,$A165,PrelimRaw!$C$1:$C1000,4,PrelimRaw!$J$1:$J1000,"X")+countifs(PrelimRaw!$D$1:$D1000,$A165,PrelimRaw!$C$1:$C1000,14,PrelimRaw!$J$1:$J1000,"X")</f>
        <v>1</v>
      </c>
      <c r="G165" s="7">
        <f>countifs(PrelimRaw!$D$1:$D1000,$A165,PrelimRaw!$C$1:$C1000,0,PrelimRaw!$J$1:$J1000,"X")</f>
        <v>1</v>
      </c>
      <c r="H165" s="7">
        <f>countifs(PrelimRaw!$D$1:$D1000,$A165,PrelimRaw!$C$1:$C1000,-4,PrelimRaw!$J$1:$J1000,"X")</f>
        <v>1</v>
      </c>
      <c r="I165" s="7">
        <f t="shared" si="2"/>
        <v>3</v>
      </c>
      <c r="J165" s="8">
        <f t="shared" si="3"/>
        <v>0.15</v>
      </c>
      <c r="K165" s="8">
        <f t="shared" si="4"/>
        <v>0.3333333333</v>
      </c>
      <c r="L165" s="7">
        <f t="shared" si="5"/>
        <v>0</v>
      </c>
      <c r="M165" s="11">
        <f t="shared" si="6"/>
        <v>0</v>
      </c>
    </row>
    <row r="166">
      <c r="A166" s="6" t="s">
        <v>168</v>
      </c>
      <c r="B166" s="7" t="str">
        <f>vlookup($A166,Users!$B$1:$H1000,3,false)</f>
        <v>Michael</v>
      </c>
      <c r="C166" s="7" t="str">
        <f>vlookup($A166,Users!$B$1:$H1000,6,false)</f>
        <v>Seven Lakes</v>
      </c>
      <c r="D166" s="7">
        <f>vlookup($C166,Teams!$B:$D,3,false)</f>
        <v>5</v>
      </c>
      <c r="E166" s="7">
        <f t="shared" si="1"/>
        <v>20</v>
      </c>
      <c r="F166" s="7">
        <f>countifs(PrelimRaw!$D$1:$D1000,$A166,PrelimRaw!$C$1:$C1000,4,PrelimRaw!$J$1:$J1000,"X")+countifs(PrelimRaw!$D$1:$D1000,$A166,PrelimRaw!$C$1:$C1000,14,PrelimRaw!$J$1:$J1000,"X")</f>
        <v>0</v>
      </c>
      <c r="G166" s="7">
        <f>countifs(PrelimRaw!$D$1:$D1000,$A166,PrelimRaw!$C$1:$C1000,0,PrelimRaw!$J$1:$J1000,"X")</f>
        <v>0</v>
      </c>
      <c r="H166" s="7">
        <f>countifs(PrelimRaw!$D$1:$D1000,$A166,PrelimRaw!$C$1:$C1000,-4,PrelimRaw!$J$1:$J1000,"X")</f>
        <v>0</v>
      </c>
      <c r="I166" s="7">
        <f t="shared" si="2"/>
        <v>0</v>
      </c>
      <c r="J166" s="8">
        <f t="shared" si="3"/>
        <v>0</v>
      </c>
      <c r="K166" s="8">
        <f t="shared" si="4"/>
        <v>0</v>
      </c>
      <c r="L166" s="7">
        <f t="shared" si="5"/>
        <v>0</v>
      </c>
      <c r="M166" s="11">
        <f t="shared" si="6"/>
        <v>0</v>
      </c>
    </row>
    <row r="167">
      <c r="A167" s="6" t="s">
        <v>172</v>
      </c>
      <c r="B167" s="7" t="str">
        <f>vlookup($A167,Users!$B$1:$H1000,3,false)</f>
        <v>Vishal</v>
      </c>
      <c r="C167" s="7" t="str">
        <f>vlookup($A167,Users!$B$1:$H1000,6,false)</f>
        <v>Seven Lakes</v>
      </c>
      <c r="D167" s="7">
        <f>vlookup($C167,Teams!$B:$D,3,false)</f>
        <v>5</v>
      </c>
      <c r="E167" s="7">
        <f t="shared" si="1"/>
        <v>20</v>
      </c>
      <c r="F167" s="7">
        <f>countifs(PrelimRaw!$D$1:$D1000,$A167,PrelimRaw!$C$1:$C1000,4,PrelimRaw!$J$1:$J1000,"X")+countifs(PrelimRaw!$D$1:$D1000,$A167,PrelimRaw!$C$1:$C1000,14,PrelimRaw!$J$1:$J1000,"X")</f>
        <v>1</v>
      </c>
      <c r="G167" s="7">
        <f>countifs(PrelimRaw!$D$1:$D1000,$A167,PrelimRaw!$C$1:$C1000,0,PrelimRaw!$J$1:$J1000,"X")</f>
        <v>3</v>
      </c>
      <c r="H167" s="7">
        <f>countifs(PrelimRaw!$D$1:$D1000,$A167,PrelimRaw!$C$1:$C1000,-4,PrelimRaw!$J$1:$J1000,"X")</f>
        <v>1</v>
      </c>
      <c r="I167" s="7">
        <f t="shared" si="2"/>
        <v>5</v>
      </c>
      <c r="J167" s="8">
        <f t="shared" si="3"/>
        <v>0.25</v>
      </c>
      <c r="K167" s="8">
        <f t="shared" si="4"/>
        <v>0.2</v>
      </c>
      <c r="L167" s="7">
        <f t="shared" si="5"/>
        <v>0</v>
      </c>
      <c r="M167" s="11">
        <f t="shared" si="6"/>
        <v>0</v>
      </c>
    </row>
    <row r="168">
      <c r="A168" s="6" t="s">
        <v>173</v>
      </c>
      <c r="B168" s="7" t="str">
        <f>vlookup($A168,Users!$B$1:$H1000,3,false)</f>
        <v>Andy</v>
      </c>
      <c r="C168" s="7" t="str">
        <f>vlookup($A168,Users!$B$1:$H1000,6,false)</f>
        <v>Seven Lakes</v>
      </c>
      <c r="D168" s="7">
        <f>vlookup($C168,Teams!$B:$D,3,false)</f>
        <v>5</v>
      </c>
      <c r="E168" s="7">
        <f t="shared" si="1"/>
        <v>20</v>
      </c>
      <c r="F168" s="7">
        <f>countifs(PrelimRaw!$D$1:$D1000,$A168,PrelimRaw!$C$1:$C1000,4,PrelimRaw!$J$1:$J1000,"X")+countifs(PrelimRaw!$D$1:$D1000,$A168,PrelimRaw!$C$1:$C1000,14,PrelimRaw!$J$1:$J1000,"X")</f>
        <v>0</v>
      </c>
      <c r="G168" s="7">
        <f>countifs(PrelimRaw!$D$1:$D1000,$A168,PrelimRaw!$C$1:$C1000,0,PrelimRaw!$J$1:$J1000,"X")</f>
        <v>1</v>
      </c>
      <c r="H168" s="7">
        <f>countifs(PrelimRaw!$D$1:$D1000,$A168,PrelimRaw!$C$1:$C1000,-4,PrelimRaw!$J$1:$J1000,"X")</f>
        <v>0</v>
      </c>
      <c r="I168" s="7">
        <f t="shared" si="2"/>
        <v>1</v>
      </c>
      <c r="J168" s="8">
        <f t="shared" si="3"/>
        <v>0.05</v>
      </c>
      <c r="K168" s="8">
        <f t="shared" si="4"/>
        <v>0</v>
      </c>
      <c r="L168" s="7">
        <f t="shared" si="5"/>
        <v>0</v>
      </c>
      <c r="M168" s="11">
        <f t="shared" si="6"/>
        <v>0</v>
      </c>
    </row>
    <row r="169">
      <c r="A169" s="6" t="s">
        <v>175</v>
      </c>
      <c r="B169" s="7" t="str">
        <f>vlookup($A169,Users!$B$1:$H1000,3,false)</f>
        <v>Gordon</v>
      </c>
      <c r="C169" s="7" t="str">
        <f>vlookup($A169,Users!$B$1:$H1000,6,false)</f>
        <v>Troy</v>
      </c>
      <c r="D169" s="7">
        <f>vlookup($C169,Teams!$B:$D,3,false)</f>
        <v>5</v>
      </c>
      <c r="E169" s="7">
        <f t="shared" si="1"/>
        <v>20</v>
      </c>
      <c r="F169" s="7">
        <f>countifs(PrelimRaw!$D$1:$D1000,$A169,PrelimRaw!$C$1:$C1000,4,PrelimRaw!$J$1:$J1000,"X")+countifs(PrelimRaw!$D$1:$D1000,$A169,PrelimRaw!$C$1:$C1000,14,PrelimRaw!$J$1:$J1000,"X")</f>
        <v>0</v>
      </c>
      <c r="G169" s="7">
        <f>countifs(PrelimRaw!$D$1:$D1000,$A169,PrelimRaw!$C$1:$C1000,0,PrelimRaw!$J$1:$J1000,"X")</f>
        <v>1</v>
      </c>
      <c r="H169" s="7">
        <f>countifs(PrelimRaw!$D$1:$D1000,$A169,PrelimRaw!$C$1:$C1000,-4,PrelimRaw!$J$1:$J1000,"X")</f>
        <v>0</v>
      </c>
      <c r="I169" s="7">
        <f t="shared" si="2"/>
        <v>1</v>
      </c>
      <c r="J169" s="8">
        <f t="shared" si="3"/>
        <v>0.05</v>
      </c>
      <c r="K169" s="8">
        <f t="shared" si="4"/>
        <v>0</v>
      </c>
      <c r="L169" s="7">
        <f t="shared" si="5"/>
        <v>0</v>
      </c>
      <c r="M169" s="11">
        <f t="shared" si="6"/>
        <v>0</v>
      </c>
    </row>
    <row r="170">
      <c r="A170" s="6" t="s">
        <v>177</v>
      </c>
      <c r="B170" s="7" t="str">
        <f>vlookup($A170,Users!$B$1:$H1000,3,false)</f>
        <v>Kartik</v>
      </c>
      <c r="C170" s="7" t="str">
        <f>vlookup($A170,Users!$B$1:$H1000,6,false)</f>
        <v>Brookfield</v>
      </c>
      <c r="D170" s="7">
        <f>vlookup($C170,Teams!$B:$D,3,false)</f>
        <v>5</v>
      </c>
      <c r="E170" s="7">
        <f t="shared" si="1"/>
        <v>20</v>
      </c>
      <c r="F170" s="7">
        <f>countifs(PrelimRaw!$D$1:$D1000,$A170,PrelimRaw!$C$1:$C1000,4,PrelimRaw!$J$1:$J1000,"X")+countifs(PrelimRaw!$D$1:$D1000,$A170,PrelimRaw!$C$1:$C1000,14,PrelimRaw!$J$1:$J1000,"X")</f>
        <v>0</v>
      </c>
      <c r="G170" s="7">
        <f>countifs(PrelimRaw!$D$1:$D1000,$A170,PrelimRaw!$C$1:$C1000,0,PrelimRaw!$J$1:$J1000,"X")</f>
        <v>1</v>
      </c>
      <c r="H170" s="7">
        <f>countifs(PrelimRaw!$D$1:$D1000,$A170,PrelimRaw!$C$1:$C1000,-4,PrelimRaw!$J$1:$J1000,"X")</f>
        <v>0</v>
      </c>
      <c r="I170" s="7">
        <f t="shared" si="2"/>
        <v>1</v>
      </c>
      <c r="J170" s="8">
        <f t="shared" si="3"/>
        <v>0.05</v>
      </c>
      <c r="K170" s="8">
        <f t="shared" si="4"/>
        <v>0</v>
      </c>
      <c r="L170" s="7">
        <f t="shared" si="5"/>
        <v>0</v>
      </c>
      <c r="M170" s="11">
        <f t="shared" si="6"/>
        <v>0</v>
      </c>
    </row>
    <row r="171">
      <c r="A171" s="6" t="s">
        <v>184</v>
      </c>
      <c r="B171" s="7" t="str">
        <f>vlookup($A171,Users!$B$1:$H1000,3,false)</f>
        <v>Annie</v>
      </c>
      <c r="C171" s="7" t="str">
        <f>vlookup($A171,Users!$B$1:$H1000,6,false)</f>
        <v>RMHS</v>
      </c>
      <c r="D171" s="7">
        <f>vlookup($C171,Teams!$B:$D,3,false)</f>
        <v>5</v>
      </c>
      <c r="E171" s="7">
        <f t="shared" si="1"/>
        <v>20</v>
      </c>
      <c r="F171" s="7">
        <f>countifs(PrelimRaw!$D$1:$D1000,$A171,PrelimRaw!$C$1:$C1000,4,PrelimRaw!$J$1:$J1000,"X")+countifs(PrelimRaw!$D$1:$D1000,$A171,PrelimRaw!$C$1:$C1000,14,PrelimRaw!$J$1:$J1000,"X")</f>
        <v>0</v>
      </c>
      <c r="G171" s="7">
        <f>countifs(PrelimRaw!$D$1:$D1000,$A171,PrelimRaw!$C$1:$C1000,0,PrelimRaw!$J$1:$J1000,"X")</f>
        <v>0</v>
      </c>
      <c r="H171" s="7">
        <f>countifs(PrelimRaw!$D$1:$D1000,$A171,PrelimRaw!$C$1:$C1000,-4,PrelimRaw!$J$1:$J1000,"X")</f>
        <v>0</v>
      </c>
      <c r="I171" s="7">
        <f t="shared" si="2"/>
        <v>0</v>
      </c>
      <c r="J171" s="8">
        <f t="shared" si="3"/>
        <v>0</v>
      </c>
      <c r="K171" s="8">
        <f t="shared" si="4"/>
        <v>0</v>
      </c>
      <c r="L171" s="7">
        <f t="shared" si="5"/>
        <v>0</v>
      </c>
      <c r="M171" s="11">
        <f t="shared" si="6"/>
        <v>0</v>
      </c>
    </row>
    <row r="172">
      <c r="A172" s="6" t="s">
        <v>186</v>
      </c>
      <c r="B172" s="7" t="str">
        <f>vlookup($A172,Users!$B$1:$H1000,3,false)</f>
        <v>Lidia</v>
      </c>
      <c r="C172" s="7" t="str">
        <f>vlookup($A172,Users!$B$1:$H1000,6,false)</f>
        <v>Venice</v>
      </c>
      <c r="D172" s="7">
        <f>vlookup($C172,Teams!$B:$D,3,false)</f>
        <v>5</v>
      </c>
      <c r="E172" s="7">
        <f t="shared" si="1"/>
        <v>20</v>
      </c>
      <c r="F172" s="7">
        <f>countifs(PrelimRaw!$D$1:$D1000,$A172,PrelimRaw!$C$1:$C1000,4,PrelimRaw!$J$1:$J1000,"X")+countifs(PrelimRaw!$D$1:$D1000,$A172,PrelimRaw!$C$1:$C1000,14,PrelimRaw!$J$1:$J1000,"X")</f>
        <v>0</v>
      </c>
      <c r="G172" s="7">
        <f>countifs(PrelimRaw!$D$1:$D1000,$A172,PrelimRaw!$C$1:$C1000,0,PrelimRaw!$J$1:$J1000,"X")</f>
        <v>0</v>
      </c>
      <c r="H172" s="7">
        <f>countifs(PrelimRaw!$D$1:$D1000,$A172,PrelimRaw!$C$1:$C1000,-4,PrelimRaw!$J$1:$J1000,"X")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11">
        <f t="shared" si="6"/>
        <v>0</v>
      </c>
    </row>
    <row r="173">
      <c r="A173" s="6" t="s">
        <v>191</v>
      </c>
      <c r="B173" s="7" t="str">
        <f>vlookup($A173,Users!$B$1:$H1000,3,false)</f>
        <v>Harsh</v>
      </c>
      <c r="C173" s="7" t="str">
        <f>vlookup($A173,Users!$B$1:$H1000,6,false)</f>
        <v>Green Hope</v>
      </c>
      <c r="D173" s="7">
        <f>vlookup($C173,Teams!$B:$D,3,false)</f>
        <v>5</v>
      </c>
      <c r="E173" s="7">
        <f t="shared" si="1"/>
        <v>20</v>
      </c>
      <c r="F173" s="7">
        <f>countifs(PrelimRaw!$D$1:$D1000,$A173,PrelimRaw!$C$1:$C1000,4,PrelimRaw!$J$1:$J1000,"X")+countifs(PrelimRaw!$D$1:$D1000,$A173,PrelimRaw!$C$1:$C1000,14,PrelimRaw!$J$1:$J1000,"X")</f>
        <v>0</v>
      </c>
      <c r="G173" s="7">
        <f>countifs(PrelimRaw!$D$1:$D1000,$A173,PrelimRaw!$C$1:$C1000,0,PrelimRaw!$J$1:$J1000,"X")</f>
        <v>3</v>
      </c>
      <c r="H173" s="7">
        <f>countifs(PrelimRaw!$D$1:$D1000,$A173,PrelimRaw!$C$1:$C1000,-4,PrelimRaw!$J$1:$J1000,"X")</f>
        <v>0</v>
      </c>
      <c r="I173" s="7">
        <f t="shared" si="2"/>
        <v>3</v>
      </c>
      <c r="J173" s="8">
        <f t="shared" si="3"/>
        <v>0.15</v>
      </c>
      <c r="K173" s="8">
        <f t="shared" si="4"/>
        <v>0</v>
      </c>
      <c r="L173" s="7">
        <f t="shared" si="5"/>
        <v>0</v>
      </c>
      <c r="M173" s="11">
        <f t="shared" si="6"/>
        <v>0</v>
      </c>
    </row>
    <row r="174">
      <c r="A174" s="6" t="s">
        <v>195</v>
      </c>
      <c r="B174" s="7" t="str">
        <f>vlookup($A174,Users!$B$1:$H1000,3,false)</f>
        <v>Cedric</v>
      </c>
      <c r="C174" s="7" t="str">
        <f>vlookup($A174,Users!$B$1:$H1000,6,false)</f>
        <v>PRISMS</v>
      </c>
      <c r="D174" s="7">
        <f>vlookup($C174,Teams!$B:$D,3,false)</f>
        <v>5</v>
      </c>
      <c r="E174" s="7">
        <f t="shared" si="1"/>
        <v>20</v>
      </c>
      <c r="F174" s="7">
        <f>countifs(PrelimRaw!$D$1:$D1000,$A174,PrelimRaw!$C$1:$C1000,4,PrelimRaw!$J$1:$J1000,"X")+countifs(PrelimRaw!$D$1:$D1000,$A174,PrelimRaw!$C$1:$C1000,14,PrelimRaw!$J$1:$J1000,"X")</f>
        <v>0</v>
      </c>
      <c r="G174" s="7">
        <f>countifs(PrelimRaw!$D$1:$D1000,$A174,PrelimRaw!$C$1:$C1000,0,PrelimRaw!$J$1:$J1000,"X")</f>
        <v>0</v>
      </c>
      <c r="H174" s="7">
        <f>countifs(PrelimRaw!$D$1:$D1000,$A174,PrelimRaw!$C$1:$C1000,-4,PrelimRaw!$J$1:$J1000,"X")</f>
        <v>0</v>
      </c>
      <c r="I174" s="7">
        <f t="shared" si="2"/>
        <v>0</v>
      </c>
      <c r="J174" s="8">
        <f t="shared" si="3"/>
        <v>0</v>
      </c>
      <c r="K174" s="8">
        <f t="shared" si="4"/>
        <v>0</v>
      </c>
      <c r="L174" s="7">
        <f t="shared" si="5"/>
        <v>0</v>
      </c>
      <c r="M174" s="11">
        <f t="shared" si="6"/>
        <v>0</v>
      </c>
    </row>
    <row r="175">
      <c r="A175" s="6" t="s">
        <v>196</v>
      </c>
      <c r="B175" s="7" t="str">
        <f>vlookup($A175,Users!$B$1:$H1000,3,false)</f>
        <v>Angelina</v>
      </c>
      <c r="C175" s="7" t="str">
        <f>vlookup($A175,Users!$B$1:$H1000,6,false)</f>
        <v>Enloe B</v>
      </c>
      <c r="D175" s="7">
        <f>vlookup($C175,Teams!$B:$D,3,false)</f>
        <v>5</v>
      </c>
      <c r="E175" s="7">
        <f t="shared" si="1"/>
        <v>20</v>
      </c>
      <c r="F175" s="7">
        <f>countifs(PrelimRaw!$D$1:$D1000,$A175,PrelimRaw!$C$1:$C1000,4,PrelimRaw!$J$1:$J1000,"X")+countifs(PrelimRaw!$D$1:$D1000,$A175,PrelimRaw!$C$1:$C1000,14,PrelimRaw!$J$1:$J1000,"X")</f>
        <v>0</v>
      </c>
      <c r="G175" s="7">
        <f>countifs(PrelimRaw!$D$1:$D1000,$A175,PrelimRaw!$C$1:$C1000,0,PrelimRaw!$J$1:$J1000,"X")</f>
        <v>0</v>
      </c>
      <c r="H175" s="7">
        <f>countifs(PrelimRaw!$D$1:$D1000,$A175,PrelimRaw!$C$1:$C1000,-4,PrelimRaw!$J$1:$J1000,"X")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11">
        <f t="shared" si="6"/>
        <v>0</v>
      </c>
    </row>
    <row r="176">
      <c r="A176" s="6" t="s">
        <v>198</v>
      </c>
      <c r="B176" s="7" t="str">
        <f>vlookup($A176,Users!$B$1:$H1000,3,false)</f>
        <v>Chaewoon</v>
      </c>
      <c r="C176" s="7" t="str">
        <f>vlookup($A176,Users!$B$1:$H1000,6,false)</f>
        <v>Blair C</v>
      </c>
      <c r="D176" s="7">
        <f>vlookup($C176,Teams!$B:$D,3,false)</f>
        <v>5</v>
      </c>
      <c r="E176" s="7">
        <f t="shared" si="1"/>
        <v>20</v>
      </c>
      <c r="F176" s="7">
        <f>countifs(PrelimRaw!$D$1:$D1000,$A176,PrelimRaw!$C$1:$C1000,4,PrelimRaw!$J$1:$J1000,"X")+countifs(PrelimRaw!$D$1:$D1000,$A176,PrelimRaw!$C$1:$C1000,14,PrelimRaw!$J$1:$J1000,"X")</f>
        <v>0</v>
      </c>
      <c r="G176" s="7">
        <f>countifs(PrelimRaw!$D$1:$D1000,$A176,PrelimRaw!$C$1:$C1000,0,PrelimRaw!$J$1:$J1000,"X")</f>
        <v>1</v>
      </c>
      <c r="H176" s="7">
        <f>countifs(PrelimRaw!$D$1:$D1000,$A176,PrelimRaw!$C$1:$C1000,-4,PrelimRaw!$J$1:$J1000,"X")</f>
        <v>0</v>
      </c>
      <c r="I176" s="7">
        <f t="shared" si="2"/>
        <v>1</v>
      </c>
      <c r="J176" s="8">
        <f t="shared" si="3"/>
        <v>0.05</v>
      </c>
      <c r="K176" s="8">
        <f t="shared" si="4"/>
        <v>0</v>
      </c>
      <c r="L176" s="7">
        <f t="shared" si="5"/>
        <v>0</v>
      </c>
      <c r="M176" s="11">
        <f t="shared" si="6"/>
        <v>0</v>
      </c>
    </row>
    <row r="177">
      <c r="A177" s="6" t="s">
        <v>199</v>
      </c>
      <c r="B177" s="7" t="str">
        <f>vlookup($A177,Users!$B$1:$H1000,3,false)</f>
        <v>Justin</v>
      </c>
      <c r="C177" s="7" t="str">
        <f>vlookup($A177,Users!$B$1:$H1000,6,false)</f>
        <v>Iolani</v>
      </c>
      <c r="D177" s="7">
        <f>vlookup($C177,Teams!$B:$D,3,false)</f>
        <v>5</v>
      </c>
      <c r="E177" s="7">
        <f t="shared" si="1"/>
        <v>20</v>
      </c>
      <c r="F177" s="7">
        <f>countifs(PrelimRaw!$D$1:$D1000,$A177,PrelimRaw!$C$1:$C1000,4,PrelimRaw!$J$1:$J1000,"X")+countifs(PrelimRaw!$D$1:$D1000,$A177,PrelimRaw!$C$1:$C1000,14,PrelimRaw!$J$1:$J1000,"X")</f>
        <v>0</v>
      </c>
      <c r="G177" s="7">
        <f>countifs(PrelimRaw!$D$1:$D1000,$A177,PrelimRaw!$C$1:$C1000,0,PrelimRaw!$J$1:$J1000,"X")</f>
        <v>0</v>
      </c>
      <c r="H177" s="7">
        <f>countifs(PrelimRaw!$D$1:$D1000,$A177,PrelimRaw!$C$1:$C1000,-4,PrelimRaw!$J$1:$J1000,"X")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11">
        <f t="shared" si="6"/>
        <v>0</v>
      </c>
    </row>
    <row r="178">
      <c r="A178" s="6" t="s">
        <v>200</v>
      </c>
      <c r="B178" s="7" t="str">
        <f>vlookup($A178,Users!$B$1:$H1000,3,false)</f>
        <v>Albert</v>
      </c>
      <c r="C178" s="7" t="str">
        <f>vlookup($A178,Users!$B$1:$H1000,6,false)</f>
        <v>Westminster</v>
      </c>
      <c r="D178" s="7">
        <f>vlookup($C178,Teams!$B:$D,3,false)</f>
        <v>5</v>
      </c>
      <c r="E178" s="7">
        <f t="shared" si="1"/>
        <v>20</v>
      </c>
      <c r="F178" s="7">
        <f>countifs(PrelimRaw!$D$1:$D1000,$A178,PrelimRaw!$C$1:$C1000,4,PrelimRaw!$J$1:$J1000,"X")+countifs(PrelimRaw!$D$1:$D1000,$A178,PrelimRaw!$C$1:$C1000,14,PrelimRaw!$J$1:$J1000,"X")</f>
        <v>0</v>
      </c>
      <c r="G178" s="7">
        <f>countifs(PrelimRaw!$D$1:$D1000,$A178,PrelimRaw!$C$1:$C1000,0,PrelimRaw!$J$1:$J1000,"X")</f>
        <v>2</v>
      </c>
      <c r="H178" s="7">
        <f>countifs(PrelimRaw!$D$1:$D1000,$A178,PrelimRaw!$C$1:$C1000,-4,PrelimRaw!$J$1:$J1000,"X")</f>
        <v>0</v>
      </c>
      <c r="I178" s="7">
        <f t="shared" si="2"/>
        <v>2</v>
      </c>
      <c r="J178" s="8">
        <f t="shared" si="3"/>
        <v>0.1</v>
      </c>
      <c r="K178" s="8">
        <f t="shared" si="4"/>
        <v>0</v>
      </c>
      <c r="L178" s="7">
        <f t="shared" si="5"/>
        <v>0</v>
      </c>
      <c r="M178" s="11">
        <f t="shared" si="6"/>
        <v>0</v>
      </c>
    </row>
    <row r="179">
      <c r="A179" s="6" t="s">
        <v>202</v>
      </c>
      <c r="B179" s="7" t="str">
        <f>vlookup($A179,Users!$B$1:$H1000,3,false)</f>
        <v>Pranjal</v>
      </c>
      <c r="C179" s="7" t="str">
        <f>vlookup($A179,Users!$B$1:$H1000,6,false)</f>
        <v>Lynbrook</v>
      </c>
      <c r="D179" s="7">
        <f>vlookup($C179,Teams!$B:$D,3,false)</f>
        <v>5</v>
      </c>
      <c r="E179" s="7">
        <f t="shared" si="1"/>
        <v>20</v>
      </c>
      <c r="F179" s="7">
        <f>countifs(PrelimRaw!$D$1:$D1000,$A179,PrelimRaw!$C$1:$C1000,4,PrelimRaw!$J$1:$J1000,"X")+countifs(PrelimRaw!$D$1:$D1000,$A179,PrelimRaw!$C$1:$C1000,14,PrelimRaw!$J$1:$J1000,"X")</f>
        <v>0</v>
      </c>
      <c r="G179" s="7">
        <f>countifs(PrelimRaw!$D$1:$D1000,$A179,PrelimRaw!$C$1:$C1000,0,PrelimRaw!$J$1:$J1000,"X")</f>
        <v>0</v>
      </c>
      <c r="H179" s="7">
        <f>countifs(PrelimRaw!$D$1:$D1000,$A179,PrelimRaw!$C$1:$C1000,-4,PrelimRaw!$J$1:$J1000,"X")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11">
        <f t="shared" si="6"/>
        <v>0</v>
      </c>
    </row>
    <row r="180">
      <c r="A180" s="6" t="s">
        <v>203</v>
      </c>
      <c r="B180" s="7" t="str">
        <f>vlookup($A180,Users!$B$1:$H1000,3,false)</f>
        <v>Varun</v>
      </c>
      <c r="C180" s="7" t="str">
        <f>vlookup($A180,Users!$B$1:$H1000,6,false)</f>
        <v>Green Hope</v>
      </c>
      <c r="D180" s="7">
        <f>vlookup($C180,Teams!$B:$D,3,false)</f>
        <v>5</v>
      </c>
      <c r="E180" s="7">
        <f t="shared" si="1"/>
        <v>20</v>
      </c>
      <c r="F180" s="7">
        <f>countifs(PrelimRaw!$D$1:$D1000,$A180,PrelimRaw!$C$1:$C1000,4,PrelimRaw!$J$1:$J1000,"X")+countifs(PrelimRaw!$D$1:$D1000,$A180,PrelimRaw!$C$1:$C1000,14,PrelimRaw!$J$1:$J1000,"X")</f>
        <v>1</v>
      </c>
      <c r="G180" s="7">
        <f>countifs(PrelimRaw!$D$1:$D1000,$A180,PrelimRaw!$C$1:$C1000,0,PrelimRaw!$J$1:$J1000,"X")</f>
        <v>0</v>
      </c>
      <c r="H180" s="7">
        <f>countifs(PrelimRaw!$D$1:$D1000,$A180,PrelimRaw!$C$1:$C1000,-4,PrelimRaw!$J$1:$J1000,"X")</f>
        <v>1</v>
      </c>
      <c r="I180" s="7">
        <f t="shared" si="2"/>
        <v>2</v>
      </c>
      <c r="J180" s="8">
        <f t="shared" si="3"/>
        <v>0.1</v>
      </c>
      <c r="K180" s="8">
        <f t="shared" si="4"/>
        <v>0.5</v>
      </c>
      <c r="L180" s="7">
        <f t="shared" si="5"/>
        <v>0</v>
      </c>
      <c r="M180" s="11">
        <f t="shared" si="6"/>
        <v>0</v>
      </c>
    </row>
    <row r="181">
      <c r="A181" s="6" t="s">
        <v>206</v>
      </c>
      <c r="B181" s="7" t="str">
        <f>vlookup($A181,Users!$B$1:$H1000,3,false)</f>
        <v>Rishi</v>
      </c>
      <c r="C181" s="7" t="str">
        <f>vlookup($A181,Users!$B$1:$H1000,6,false)</f>
        <v>Buchholz B</v>
      </c>
      <c r="D181" s="7">
        <f>vlookup($C181,Teams!$B:$D,3,false)</f>
        <v>5</v>
      </c>
      <c r="E181" s="7">
        <f t="shared" si="1"/>
        <v>20</v>
      </c>
      <c r="F181" s="7">
        <f>countifs(PrelimRaw!$D$1:$D1000,$A181,PrelimRaw!$C$1:$C1000,4,PrelimRaw!$J$1:$J1000,"X")+countifs(PrelimRaw!$D$1:$D1000,$A181,PrelimRaw!$C$1:$C1000,14,PrelimRaw!$J$1:$J1000,"X")</f>
        <v>0</v>
      </c>
      <c r="G181" s="7">
        <f>countifs(PrelimRaw!$D$1:$D1000,$A181,PrelimRaw!$C$1:$C1000,0,PrelimRaw!$J$1:$J1000,"X")</f>
        <v>0</v>
      </c>
      <c r="H181" s="7">
        <f>countifs(PrelimRaw!$D$1:$D1000,$A181,PrelimRaw!$C$1:$C1000,-4,PrelimRaw!$J$1:$J1000,"X")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11">
        <f t="shared" si="6"/>
        <v>0</v>
      </c>
    </row>
    <row r="182">
      <c r="A182" s="6" t="s">
        <v>208</v>
      </c>
      <c r="B182" s="7" t="str">
        <f>vlookup($A182,Users!$B$1:$H1000,3,false)</f>
        <v>Dingjia</v>
      </c>
      <c r="C182" s="7" t="str">
        <f>vlookup($A182,Users!$B$1:$H1000,6,false)</f>
        <v>Naperville North</v>
      </c>
      <c r="D182" s="7">
        <f>vlookup($C182,Teams!$B:$D,3,false)</f>
        <v>5</v>
      </c>
      <c r="E182" s="7">
        <f t="shared" si="1"/>
        <v>20</v>
      </c>
      <c r="F182" s="7">
        <f>countifs(PrelimRaw!$D$1:$D1000,$A182,PrelimRaw!$C$1:$C1000,4,PrelimRaw!$J$1:$J1000,"X")+countifs(PrelimRaw!$D$1:$D1000,$A182,PrelimRaw!$C$1:$C1000,14,PrelimRaw!$J$1:$J1000,"X")</f>
        <v>0</v>
      </c>
      <c r="G182" s="7">
        <f>countifs(PrelimRaw!$D$1:$D1000,$A182,PrelimRaw!$C$1:$C1000,0,PrelimRaw!$J$1:$J1000,"X")</f>
        <v>0</v>
      </c>
      <c r="H182" s="7">
        <f>countifs(PrelimRaw!$D$1:$D1000,$A182,PrelimRaw!$C$1:$C1000,-4,PrelimRaw!$J$1:$J1000,"X")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11">
        <f t="shared" si="6"/>
        <v>0</v>
      </c>
    </row>
    <row r="183">
      <c r="A183" s="6" t="s">
        <v>210</v>
      </c>
      <c r="B183" s="7" t="str">
        <f>vlookup($A183,Users!$B$1:$H1000,3,false)</f>
        <v>Aidan</v>
      </c>
      <c r="C183" s="7" t="str">
        <f>vlookup($A183,Users!$B$1:$H1000,6,false)</f>
        <v>Seven Lakes</v>
      </c>
      <c r="D183" s="7">
        <f>vlookup($C183,Teams!$B:$D,3,false)</f>
        <v>5</v>
      </c>
      <c r="E183" s="7">
        <f t="shared" si="1"/>
        <v>20</v>
      </c>
      <c r="F183" s="7">
        <f>countifs(PrelimRaw!$D$1:$D1000,$A183,PrelimRaw!$C$1:$C1000,4,PrelimRaw!$J$1:$J1000,"X")+countifs(PrelimRaw!$D$1:$D1000,$A183,PrelimRaw!$C$1:$C1000,14,PrelimRaw!$J$1:$J1000,"X")</f>
        <v>1</v>
      </c>
      <c r="G183" s="7">
        <f>countifs(PrelimRaw!$D$1:$D1000,$A183,PrelimRaw!$C$1:$C1000,0,PrelimRaw!$J$1:$J1000,"X")</f>
        <v>0</v>
      </c>
      <c r="H183" s="7">
        <f>countifs(PrelimRaw!$D$1:$D1000,$A183,PrelimRaw!$C$1:$C1000,-4,PrelimRaw!$J$1:$J1000,"X")</f>
        <v>1</v>
      </c>
      <c r="I183" s="7">
        <f t="shared" si="2"/>
        <v>2</v>
      </c>
      <c r="J183" s="8">
        <f t="shared" si="3"/>
        <v>0.1</v>
      </c>
      <c r="K183" s="8">
        <f t="shared" si="4"/>
        <v>0.5</v>
      </c>
      <c r="L183" s="7">
        <f t="shared" si="5"/>
        <v>0</v>
      </c>
      <c r="M183" s="11">
        <f t="shared" si="6"/>
        <v>0</v>
      </c>
    </row>
    <row r="184">
      <c r="A184" s="6" t="s">
        <v>212</v>
      </c>
      <c r="B184" s="7" t="str">
        <f>vlookup($A184,Users!$B$1:$H1000,3,false)</f>
        <v>Penelope</v>
      </c>
      <c r="C184" s="7" t="str">
        <f>vlookup($A184,Users!$B$1:$H1000,6,false)</f>
        <v>NoHo B</v>
      </c>
      <c r="D184" s="7">
        <f>vlookup($C184,Teams!$B:$D,3,false)</f>
        <v>5</v>
      </c>
      <c r="E184" s="7">
        <f t="shared" si="1"/>
        <v>20</v>
      </c>
      <c r="F184" s="7">
        <f>countifs(PrelimRaw!$D$1:$D1000,$A184,PrelimRaw!$C$1:$C1000,4,PrelimRaw!$J$1:$J1000,"X")+countifs(PrelimRaw!$D$1:$D1000,$A184,PrelimRaw!$C$1:$C1000,14,PrelimRaw!$J$1:$J1000,"X")</f>
        <v>0</v>
      </c>
      <c r="G184" s="7">
        <f>countifs(PrelimRaw!$D$1:$D1000,$A184,PrelimRaw!$C$1:$C1000,0,PrelimRaw!$J$1:$J1000,"X")</f>
        <v>1</v>
      </c>
      <c r="H184" s="7">
        <f>countifs(PrelimRaw!$D$1:$D1000,$A184,PrelimRaw!$C$1:$C1000,-4,PrelimRaw!$J$1:$J1000,"X")</f>
        <v>0</v>
      </c>
      <c r="I184" s="7">
        <f t="shared" si="2"/>
        <v>1</v>
      </c>
      <c r="J184" s="8">
        <f t="shared" si="3"/>
        <v>0.05</v>
      </c>
      <c r="K184" s="8">
        <f t="shared" si="4"/>
        <v>0</v>
      </c>
      <c r="L184" s="7">
        <f t="shared" si="5"/>
        <v>0</v>
      </c>
      <c r="M184" s="11">
        <f t="shared" si="6"/>
        <v>0</v>
      </c>
    </row>
    <row r="185">
      <c r="A185" s="6" t="s">
        <v>213</v>
      </c>
      <c r="B185" s="7" t="str">
        <f>vlookup($A185,Users!$B$1:$H1000,3,false)</f>
        <v>Pranesh</v>
      </c>
      <c r="C185" s="7" t="str">
        <f>vlookup($A185,Users!$B$1:$H1000,6,false)</f>
        <v>JP Stevens</v>
      </c>
      <c r="D185" s="7">
        <f>vlookup($C185,Teams!$B:$D,3,false)</f>
        <v>5</v>
      </c>
      <c r="E185" s="7">
        <f t="shared" si="1"/>
        <v>20</v>
      </c>
      <c r="F185" s="7">
        <f>countifs(PrelimRaw!$D$1:$D1000,$A185,PrelimRaw!$C$1:$C1000,4,PrelimRaw!$J$1:$J1000,"X")+countifs(PrelimRaw!$D$1:$D1000,$A185,PrelimRaw!$C$1:$C1000,14,PrelimRaw!$J$1:$J1000,"X")</f>
        <v>0</v>
      </c>
      <c r="G185" s="7">
        <f>countifs(PrelimRaw!$D$1:$D1000,$A185,PrelimRaw!$C$1:$C1000,0,PrelimRaw!$J$1:$J1000,"X")</f>
        <v>3</v>
      </c>
      <c r="H185" s="7">
        <f>countifs(PrelimRaw!$D$1:$D1000,$A185,PrelimRaw!$C$1:$C1000,-4,PrelimRaw!$J$1:$J1000,"X")</f>
        <v>0</v>
      </c>
      <c r="I185" s="7">
        <f t="shared" si="2"/>
        <v>3</v>
      </c>
      <c r="J185" s="8">
        <f t="shared" si="3"/>
        <v>0.15</v>
      </c>
      <c r="K185" s="8">
        <f t="shared" si="4"/>
        <v>0</v>
      </c>
      <c r="L185" s="7">
        <f t="shared" si="5"/>
        <v>0</v>
      </c>
      <c r="M185" s="11">
        <f t="shared" si="6"/>
        <v>0</v>
      </c>
    </row>
    <row r="186">
      <c r="A186" s="6" t="s">
        <v>214</v>
      </c>
      <c r="B186" s="7" t="str">
        <f>vlookup($A186,Users!$B$1:$H1000,3,false)</f>
        <v>Rishabh</v>
      </c>
      <c r="C186" s="7" t="str">
        <f>vlookup($A186,Users!$B$1:$H1000,6,false)</f>
        <v>NoHo B</v>
      </c>
      <c r="D186" s="7">
        <f>vlookup($C186,Teams!$B:$D,3,false)</f>
        <v>5</v>
      </c>
      <c r="E186" s="7">
        <f t="shared" si="1"/>
        <v>20</v>
      </c>
      <c r="F186" s="7">
        <f>countifs(PrelimRaw!$D$1:$D1000,$A186,PrelimRaw!$C$1:$C1000,4,PrelimRaw!$J$1:$J1000,"X")+countifs(PrelimRaw!$D$1:$D1000,$A186,PrelimRaw!$C$1:$C1000,14,PrelimRaw!$J$1:$J1000,"X")</f>
        <v>1</v>
      </c>
      <c r="G186" s="7">
        <f>countifs(PrelimRaw!$D$1:$D1000,$A186,PrelimRaw!$C$1:$C1000,0,PrelimRaw!$J$1:$J1000,"X")</f>
        <v>2</v>
      </c>
      <c r="H186" s="7">
        <f>countifs(PrelimRaw!$D$1:$D1000,$A186,PrelimRaw!$C$1:$C1000,-4,PrelimRaw!$J$1:$J1000,"X")</f>
        <v>1</v>
      </c>
      <c r="I186" s="7">
        <f t="shared" si="2"/>
        <v>4</v>
      </c>
      <c r="J186" s="8">
        <f t="shared" si="3"/>
        <v>0.2</v>
      </c>
      <c r="K186" s="8">
        <f t="shared" si="4"/>
        <v>0.25</v>
      </c>
      <c r="L186" s="7">
        <f t="shared" si="5"/>
        <v>0</v>
      </c>
      <c r="M186" s="11">
        <f t="shared" si="6"/>
        <v>0</v>
      </c>
    </row>
    <row r="187">
      <c r="A187" s="6" t="s">
        <v>215</v>
      </c>
      <c r="B187" s="7" t="str">
        <f>vlookup($A187,Users!$B$1:$H1000,3,false)</f>
        <v>Emily</v>
      </c>
      <c r="C187" s="7" t="str">
        <f>vlookup($A187,Users!$B$1:$H1000,6,false)</f>
        <v>Centennial</v>
      </c>
      <c r="D187" s="7">
        <f>vlookup($C187,Teams!$B:$D,3,false)</f>
        <v>5</v>
      </c>
      <c r="E187" s="7">
        <f t="shared" si="1"/>
        <v>20</v>
      </c>
      <c r="F187" s="7">
        <f>countifs(PrelimRaw!$D$1:$D1000,$A187,PrelimRaw!$C$1:$C1000,4,PrelimRaw!$J$1:$J1000,"X")+countifs(PrelimRaw!$D$1:$D1000,$A187,PrelimRaw!$C$1:$C1000,14,PrelimRaw!$J$1:$J1000,"X")</f>
        <v>0</v>
      </c>
      <c r="G187" s="7">
        <f>countifs(PrelimRaw!$D$1:$D1000,$A187,PrelimRaw!$C$1:$C1000,0,PrelimRaw!$J$1:$J1000,"X")</f>
        <v>1</v>
      </c>
      <c r="H187" s="7">
        <f>countifs(PrelimRaw!$D$1:$D1000,$A187,PrelimRaw!$C$1:$C1000,-4,PrelimRaw!$J$1:$J1000,"X")</f>
        <v>0</v>
      </c>
      <c r="I187" s="7">
        <f t="shared" si="2"/>
        <v>1</v>
      </c>
      <c r="J187" s="8">
        <f t="shared" si="3"/>
        <v>0.05</v>
      </c>
      <c r="K187" s="8">
        <f t="shared" si="4"/>
        <v>0</v>
      </c>
      <c r="L187" s="7">
        <f t="shared" si="5"/>
        <v>0</v>
      </c>
      <c r="M187" s="11">
        <f t="shared" si="6"/>
        <v>0</v>
      </c>
    </row>
    <row r="188">
      <c r="A188" s="6" t="s">
        <v>216</v>
      </c>
      <c r="B188" s="7" t="str">
        <f>vlookup($A188,Users!$B$1:$H1000,3,false)</f>
        <v>Nikhil</v>
      </c>
      <c r="C188" s="7" t="str">
        <f>vlookup($A188,Users!$B$1:$H1000,6,false)</f>
        <v>Enloe A</v>
      </c>
      <c r="D188" s="7">
        <f>vlookup($C188,Teams!$B:$D,3,false)</f>
        <v>5</v>
      </c>
      <c r="E188" s="7">
        <f t="shared" si="1"/>
        <v>20</v>
      </c>
      <c r="F188" s="7">
        <f>countifs(PrelimRaw!$D$1:$D1000,$A188,PrelimRaw!$C$1:$C1000,4,PrelimRaw!$J$1:$J1000,"X")+countifs(PrelimRaw!$D$1:$D1000,$A188,PrelimRaw!$C$1:$C1000,14,PrelimRaw!$J$1:$J1000,"X")</f>
        <v>0</v>
      </c>
      <c r="G188" s="7">
        <f>countifs(PrelimRaw!$D$1:$D1000,$A188,PrelimRaw!$C$1:$C1000,0,PrelimRaw!$J$1:$J1000,"X")</f>
        <v>0</v>
      </c>
      <c r="H188" s="7">
        <f>countifs(PrelimRaw!$D$1:$D1000,$A188,PrelimRaw!$C$1:$C1000,-4,PrelimRaw!$J$1:$J1000,"X")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11">
        <f t="shared" si="6"/>
        <v>0</v>
      </c>
    </row>
    <row r="189">
      <c r="A189" s="6" t="s">
        <v>219</v>
      </c>
      <c r="B189" s="7" t="str">
        <f>vlookup($A189,Users!$B$1:$H1000,3,false)</f>
        <v>Vijay</v>
      </c>
      <c r="C189" s="7" t="str">
        <f>vlookup($A189,Users!$B$1:$H1000,6,false)</f>
        <v>Buchholz B</v>
      </c>
      <c r="D189" s="7">
        <f>vlookup($C189,Teams!$B:$D,3,false)</f>
        <v>5</v>
      </c>
      <c r="E189" s="7">
        <f t="shared" si="1"/>
        <v>20</v>
      </c>
      <c r="F189" s="7">
        <f>countifs(PrelimRaw!$D$1:$D1000,$A189,PrelimRaw!$C$1:$C1000,4,PrelimRaw!$J$1:$J1000,"X")+countifs(PrelimRaw!$D$1:$D1000,$A189,PrelimRaw!$C$1:$C1000,14,PrelimRaw!$J$1:$J1000,"X")</f>
        <v>0</v>
      </c>
      <c r="G189" s="7">
        <f>countifs(PrelimRaw!$D$1:$D1000,$A189,PrelimRaw!$C$1:$C1000,0,PrelimRaw!$J$1:$J1000,"X")</f>
        <v>0</v>
      </c>
      <c r="H189" s="7">
        <f>countifs(PrelimRaw!$D$1:$D1000,$A189,PrelimRaw!$C$1:$C1000,-4,PrelimRaw!$J$1:$J1000,"X")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11">
        <f t="shared" si="6"/>
        <v>0</v>
      </c>
    </row>
    <row r="190">
      <c r="A190" s="6" t="s">
        <v>220</v>
      </c>
      <c r="B190" s="7" t="str">
        <f>vlookup($A190,Users!$B$1:$H1000,3,false)</f>
        <v>Claire</v>
      </c>
      <c r="C190" s="7" t="str">
        <f>vlookup($A190,Users!$B$1:$H1000,6,false)</f>
        <v>Naperville North</v>
      </c>
      <c r="D190" s="7">
        <f>vlookup($C190,Teams!$B:$D,3,false)</f>
        <v>5</v>
      </c>
      <c r="E190" s="7">
        <f t="shared" si="1"/>
        <v>20</v>
      </c>
      <c r="F190" s="7">
        <f>countifs(PrelimRaw!$D$1:$D1000,$A190,PrelimRaw!$C$1:$C1000,4,PrelimRaw!$J$1:$J1000,"X")+countifs(PrelimRaw!$D$1:$D1000,$A190,PrelimRaw!$C$1:$C1000,14,PrelimRaw!$J$1:$J1000,"X")</f>
        <v>0</v>
      </c>
      <c r="G190" s="7">
        <f>countifs(PrelimRaw!$D$1:$D1000,$A190,PrelimRaw!$C$1:$C1000,0,PrelimRaw!$J$1:$J1000,"X")</f>
        <v>0</v>
      </c>
      <c r="H190" s="7">
        <f>countifs(PrelimRaw!$D$1:$D1000,$A190,PrelimRaw!$C$1:$C1000,-4,PrelimRaw!$J$1:$J1000,"X")</f>
        <v>0</v>
      </c>
      <c r="I190" s="7">
        <f t="shared" si="2"/>
        <v>0</v>
      </c>
      <c r="J190" s="8">
        <f t="shared" si="3"/>
        <v>0</v>
      </c>
      <c r="K190" s="8">
        <f t="shared" si="4"/>
        <v>0</v>
      </c>
      <c r="L190" s="7">
        <f t="shared" si="5"/>
        <v>0</v>
      </c>
      <c r="M190" s="11">
        <f t="shared" si="6"/>
        <v>0</v>
      </c>
    </row>
    <row r="191">
      <c r="A191" s="6" t="s">
        <v>221</v>
      </c>
      <c r="B191" s="7" t="str">
        <f>vlookup($A191,Users!$B$1:$H1000,3,false)</f>
        <v>Arnav</v>
      </c>
      <c r="C191" s="7" t="str">
        <f>vlookup($A191,Users!$B$1:$H1000,6,false)</f>
        <v>NCSSM B</v>
      </c>
      <c r="D191" s="7">
        <f>vlookup($C191,Teams!$B:$D,3,false)</f>
        <v>5</v>
      </c>
      <c r="E191" s="7">
        <f t="shared" si="1"/>
        <v>20</v>
      </c>
      <c r="F191" s="7">
        <f>countifs(PrelimRaw!$D$1:$D1000,$A191,PrelimRaw!$C$1:$C1000,4,PrelimRaw!$J$1:$J1000,"X")+countifs(PrelimRaw!$D$1:$D1000,$A191,PrelimRaw!$C$1:$C1000,14,PrelimRaw!$J$1:$J1000,"X")</f>
        <v>0</v>
      </c>
      <c r="G191" s="7">
        <f>countifs(PrelimRaw!$D$1:$D1000,$A191,PrelimRaw!$C$1:$C1000,0,PrelimRaw!$J$1:$J1000,"X")</f>
        <v>0</v>
      </c>
      <c r="H191" s="7">
        <f>countifs(PrelimRaw!$D$1:$D1000,$A191,PrelimRaw!$C$1:$C1000,-4,PrelimRaw!$J$1:$J1000,"X")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11">
        <f t="shared" si="6"/>
        <v>0</v>
      </c>
    </row>
    <row r="192">
      <c r="A192" s="6" t="s">
        <v>223</v>
      </c>
      <c r="B192" s="7" t="str">
        <f>vlookup($A192,Users!$B$1:$H1000,3,false)</f>
        <v>Alex</v>
      </c>
      <c r="C192" s="7" t="str">
        <f>vlookup($A192,Users!$B$1:$H1000,6,false)</f>
        <v>Niskayuna</v>
      </c>
      <c r="D192" s="7">
        <f>vlookup($C192,Teams!$B:$D,3,false)</f>
        <v>5</v>
      </c>
      <c r="E192" s="7">
        <f t="shared" si="1"/>
        <v>20</v>
      </c>
      <c r="F192" s="7">
        <f>countifs(PrelimRaw!$D$1:$D1000,$A192,PrelimRaw!$C$1:$C1000,4,PrelimRaw!$J$1:$J1000,"X")+countifs(PrelimRaw!$D$1:$D1000,$A192,PrelimRaw!$C$1:$C1000,14,PrelimRaw!$J$1:$J1000,"X")</f>
        <v>0</v>
      </c>
      <c r="G192" s="7">
        <f>countifs(PrelimRaw!$D$1:$D1000,$A192,PrelimRaw!$C$1:$C1000,0,PrelimRaw!$J$1:$J1000,"X")</f>
        <v>1</v>
      </c>
      <c r="H192" s="7">
        <f>countifs(PrelimRaw!$D$1:$D1000,$A192,PrelimRaw!$C$1:$C1000,-4,PrelimRaw!$J$1:$J1000,"X")</f>
        <v>0</v>
      </c>
      <c r="I192" s="7">
        <f t="shared" si="2"/>
        <v>1</v>
      </c>
      <c r="J192" s="8">
        <f t="shared" si="3"/>
        <v>0.05</v>
      </c>
      <c r="K192" s="8">
        <f t="shared" si="4"/>
        <v>0</v>
      </c>
      <c r="L192" s="7">
        <f t="shared" si="5"/>
        <v>0</v>
      </c>
      <c r="M192" s="11">
        <f t="shared" si="6"/>
        <v>0</v>
      </c>
    </row>
    <row r="193">
      <c r="A193" s="6" t="s">
        <v>224</v>
      </c>
      <c r="B193" s="7" t="str">
        <f>vlookup($A193,Users!$B$1:$H1000,3,false)</f>
        <v>Ricky</v>
      </c>
      <c r="C193" s="7" t="str">
        <f>vlookup($A193,Users!$B$1:$H1000,6,false)</f>
        <v>Blair C</v>
      </c>
      <c r="D193" s="7">
        <f>vlookup($C193,Teams!$B:$D,3,false)</f>
        <v>5</v>
      </c>
      <c r="E193" s="7">
        <f t="shared" si="1"/>
        <v>20</v>
      </c>
      <c r="F193" s="7">
        <f>countifs(PrelimRaw!$D$1:$D1000,$A193,PrelimRaw!$C$1:$C1000,4,PrelimRaw!$J$1:$J1000,"X")+countifs(PrelimRaw!$D$1:$D1000,$A193,PrelimRaw!$C$1:$C1000,14,PrelimRaw!$J$1:$J1000,"X")</f>
        <v>0</v>
      </c>
      <c r="G193" s="7">
        <f>countifs(PrelimRaw!$D$1:$D1000,$A193,PrelimRaw!$C$1:$C1000,0,PrelimRaw!$J$1:$J1000,"X")</f>
        <v>0</v>
      </c>
      <c r="H193" s="7">
        <f>countifs(PrelimRaw!$D$1:$D1000,$A193,PrelimRaw!$C$1:$C1000,-4,PrelimRaw!$J$1:$J1000,"X")</f>
        <v>0</v>
      </c>
      <c r="I193" s="7">
        <f t="shared" si="2"/>
        <v>0</v>
      </c>
      <c r="J193" s="8">
        <f t="shared" si="3"/>
        <v>0</v>
      </c>
      <c r="K193" s="8">
        <f t="shared" si="4"/>
        <v>0</v>
      </c>
      <c r="L193" s="7">
        <f t="shared" si="5"/>
        <v>0</v>
      </c>
      <c r="M193" s="11">
        <f t="shared" si="6"/>
        <v>0</v>
      </c>
    </row>
    <row r="194">
      <c r="A194" s="6" t="s">
        <v>225</v>
      </c>
      <c r="B194" s="7" t="str">
        <f>vlookup($A194,Users!$B$1:$H1000,3,false)</f>
        <v>Arif</v>
      </c>
      <c r="C194" s="7" t="str">
        <f>vlookup($A194,Users!$B$1:$H1000,6,false)</f>
        <v>Centennial</v>
      </c>
      <c r="D194" s="7">
        <f>vlookup($C194,Teams!$B:$D,3,false)</f>
        <v>5</v>
      </c>
      <c r="E194" s="7">
        <f t="shared" si="1"/>
        <v>20</v>
      </c>
      <c r="F194" s="7">
        <f>countifs(PrelimRaw!$D$1:$D1000,$A194,PrelimRaw!$C$1:$C1000,4,PrelimRaw!$J$1:$J1000,"X")+countifs(PrelimRaw!$D$1:$D1000,$A194,PrelimRaw!$C$1:$C1000,14,PrelimRaw!$J$1:$J1000,"X")</f>
        <v>0</v>
      </c>
      <c r="G194" s="7">
        <f>countifs(PrelimRaw!$D$1:$D1000,$A194,PrelimRaw!$C$1:$C1000,0,PrelimRaw!$J$1:$J1000,"X")</f>
        <v>1</v>
      </c>
      <c r="H194" s="7">
        <f>countifs(PrelimRaw!$D$1:$D1000,$A194,PrelimRaw!$C$1:$C1000,-4,PrelimRaw!$J$1:$J1000,"X")</f>
        <v>0</v>
      </c>
      <c r="I194" s="7">
        <f t="shared" si="2"/>
        <v>1</v>
      </c>
      <c r="J194" s="8">
        <f t="shared" si="3"/>
        <v>0.05</v>
      </c>
      <c r="K194" s="8">
        <f t="shared" si="4"/>
        <v>0</v>
      </c>
      <c r="L194" s="7">
        <f t="shared" si="5"/>
        <v>0</v>
      </c>
      <c r="M194" s="11">
        <f t="shared" si="6"/>
        <v>0</v>
      </c>
    </row>
    <row r="195">
      <c r="A195" s="6" t="s">
        <v>226</v>
      </c>
      <c r="B195" s="7" t="str">
        <f>vlookup($A195,Users!$B$1:$H1000,3,false)</f>
        <v>Jeffery</v>
      </c>
      <c r="C195" s="7" t="str">
        <f>vlookup($A195,Users!$B$1:$H1000,6,false)</f>
        <v>Naperville North</v>
      </c>
      <c r="D195" s="7">
        <f>vlookup($C195,Teams!$B:$D,3,false)</f>
        <v>5</v>
      </c>
      <c r="E195" s="7">
        <f t="shared" si="1"/>
        <v>20</v>
      </c>
      <c r="F195" s="7">
        <f>countifs(PrelimRaw!$D$1:$D1000,$A195,PrelimRaw!$C$1:$C1000,4,PrelimRaw!$J$1:$J1000,"X")+countifs(PrelimRaw!$D$1:$D1000,$A195,PrelimRaw!$C$1:$C1000,14,PrelimRaw!$J$1:$J1000,"X")</f>
        <v>0</v>
      </c>
      <c r="G195" s="7">
        <f>countifs(PrelimRaw!$D$1:$D1000,$A195,PrelimRaw!$C$1:$C1000,0,PrelimRaw!$J$1:$J1000,"X")</f>
        <v>0</v>
      </c>
      <c r="H195" s="7">
        <f>countifs(PrelimRaw!$D$1:$D1000,$A195,PrelimRaw!$C$1:$C1000,-4,PrelimRaw!$J$1:$J1000,"X")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11">
        <f t="shared" si="6"/>
        <v>0</v>
      </c>
    </row>
    <row r="196">
      <c r="A196" s="6" t="s">
        <v>227</v>
      </c>
      <c r="B196" s="7" t="str">
        <f>vlookup($A196,Users!$B$1:$H1000,3,false)</f>
        <v>Leo</v>
      </c>
      <c r="C196" s="7" t="str">
        <f>vlookup($A196,Users!$B$1:$H1000,6,false)</f>
        <v>Green Hope</v>
      </c>
      <c r="D196" s="7">
        <f>vlookup($C196,Teams!$B:$D,3,false)</f>
        <v>5</v>
      </c>
      <c r="E196" s="7">
        <f t="shared" si="1"/>
        <v>20</v>
      </c>
      <c r="F196" s="7">
        <f>countifs(PrelimRaw!$D$1:$D1000,$A196,PrelimRaw!$C$1:$C1000,4,PrelimRaw!$J$1:$J1000,"X")+countifs(PrelimRaw!$D$1:$D1000,$A196,PrelimRaw!$C$1:$C1000,14,PrelimRaw!$J$1:$J1000,"X")</f>
        <v>0</v>
      </c>
      <c r="G196" s="7">
        <f>countifs(PrelimRaw!$D$1:$D1000,$A196,PrelimRaw!$C$1:$C1000,0,PrelimRaw!$J$1:$J1000,"X")</f>
        <v>0</v>
      </c>
      <c r="H196" s="7">
        <f>countifs(PrelimRaw!$D$1:$D1000,$A196,PrelimRaw!$C$1:$C1000,-4,PrelimRaw!$J$1:$J1000,"X")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11">
        <f t="shared" si="6"/>
        <v>0</v>
      </c>
    </row>
    <row r="197">
      <c r="A197" s="6" t="s">
        <v>228</v>
      </c>
      <c r="B197" s="7" t="str">
        <f>vlookup($A197,Users!$B$1:$H1000,3,false)</f>
        <v>Rohan</v>
      </c>
      <c r="C197" s="7" t="str">
        <f>vlookup($A197,Users!$B$1:$H1000,6,false)</f>
        <v>Cupertino</v>
      </c>
      <c r="D197" s="7">
        <f>vlookup($C197,Teams!$B:$D,3,false)</f>
        <v>5</v>
      </c>
      <c r="E197" s="7">
        <f t="shared" si="1"/>
        <v>20</v>
      </c>
      <c r="F197" s="7">
        <f>countifs(PrelimRaw!$D$1:$D1000,$A197,PrelimRaw!$C$1:$C1000,4,PrelimRaw!$J$1:$J1000,"X")+countifs(PrelimRaw!$D$1:$D1000,$A197,PrelimRaw!$C$1:$C1000,14,PrelimRaw!$J$1:$J1000,"X")</f>
        <v>0</v>
      </c>
      <c r="G197" s="7">
        <f>countifs(PrelimRaw!$D$1:$D1000,$A197,PrelimRaw!$C$1:$C1000,0,PrelimRaw!$J$1:$J1000,"X")</f>
        <v>1</v>
      </c>
      <c r="H197" s="7">
        <f>countifs(PrelimRaw!$D$1:$D1000,$A197,PrelimRaw!$C$1:$C1000,-4,PrelimRaw!$J$1:$J1000,"X")</f>
        <v>0</v>
      </c>
      <c r="I197" s="7">
        <f t="shared" si="2"/>
        <v>1</v>
      </c>
      <c r="J197" s="8">
        <f t="shared" si="3"/>
        <v>0.05</v>
      </c>
      <c r="K197" s="8">
        <f t="shared" si="4"/>
        <v>0</v>
      </c>
      <c r="L197" s="7">
        <f t="shared" si="5"/>
        <v>0</v>
      </c>
      <c r="M197" s="11">
        <f t="shared" si="6"/>
        <v>0</v>
      </c>
    </row>
    <row r="198">
      <c r="A198" s="6" t="s">
        <v>230</v>
      </c>
      <c r="B198" s="7" t="str">
        <f>vlookup($A198,Users!$B$1:$H1000,3,false)</f>
        <v>Tejas</v>
      </c>
      <c r="C198" s="7" t="str">
        <f>vlookup($A198,Users!$B$1:$H1000,6,false)</f>
        <v>Tesla STEM</v>
      </c>
      <c r="D198" s="7">
        <f>vlookup($C198,Teams!$B:$D,3,false)</f>
        <v>5</v>
      </c>
      <c r="E198" s="7">
        <f t="shared" si="1"/>
        <v>20</v>
      </c>
      <c r="F198" s="7">
        <f>countifs(PrelimRaw!$D$1:$D1000,$A198,PrelimRaw!$C$1:$C1000,4,PrelimRaw!$J$1:$J1000,"X")+countifs(PrelimRaw!$D$1:$D1000,$A198,PrelimRaw!$C$1:$C1000,14,PrelimRaw!$J$1:$J1000,"X")</f>
        <v>0</v>
      </c>
      <c r="G198" s="7">
        <f>countifs(PrelimRaw!$D$1:$D1000,$A198,PrelimRaw!$C$1:$C1000,0,PrelimRaw!$J$1:$J1000,"X")</f>
        <v>0</v>
      </c>
      <c r="H198" s="7">
        <f>countifs(PrelimRaw!$D$1:$D1000,$A198,PrelimRaw!$C$1:$C1000,-4,PrelimRaw!$J$1:$J1000,"X")</f>
        <v>0</v>
      </c>
      <c r="I198" s="7">
        <f t="shared" si="2"/>
        <v>0</v>
      </c>
      <c r="J198" s="8">
        <f t="shared" si="3"/>
        <v>0</v>
      </c>
      <c r="K198" s="8">
        <f t="shared" si="4"/>
        <v>0</v>
      </c>
      <c r="L198" s="7">
        <f t="shared" si="5"/>
        <v>0</v>
      </c>
      <c r="M198" s="11">
        <f t="shared" si="6"/>
        <v>0</v>
      </c>
    </row>
    <row r="199">
      <c r="A199" s="6" t="s">
        <v>231</v>
      </c>
      <c r="B199" s="7" t="str">
        <f>vlookup($A199,Users!$B$1:$H1000,3,false)</f>
        <v>Alex</v>
      </c>
      <c r="C199" s="7" t="str">
        <f>vlookup($A199,Users!$B$1:$H1000,6,false)</f>
        <v>Canyon Crest</v>
      </c>
      <c r="D199" s="7">
        <f>vlookup($C199,Teams!$B:$D,3,false)</f>
        <v>5</v>
      </c>
      <c r="E199" s="7">
        <f t="shared" si="1"/>
        <v>20</v>
      </c>
      <c r="F199" s="7">
        <f>countifs(PrelimRaw!$D$1:$D1000,$A199,PrelimRaw!$C$1:$C1000,4,PrelimRaw!$J$1:$J1000,"X")+countifs(PrelimRaw!$D$1:$D1000,$A199,PrelimRaw!$C$1:$C1000,14,PrelimRaw!$J$1:$J1000,"X")</f>
        <v>0</v>
      </c>
      <c r="G199" s="7">
        <f>countifs(PrelimRaw!$D$1:$D1000,$A199,PrelimRaw!$C$1:$C1000,0,PrelimRaw!$J$1:$J1000,"X")</f>
        <v>3</v>
      </c>
      <c r="H199" s="7">
        <f>countifs(PrelimRaw!$D$1:$D1000,$A199,PrelimRaw!$C$1:$C1000,-4,PrelimRaw!$J$1:$J1000,"X")</f>
        <v>0</v>
      </c>
      <c r="I199" s="7">
        <f t="shared" si="2"/>
        <v>3</v>
      </c>
      <c r="J199" s="8">
        <f t="shared" si="3"/>
        <v>0.15</v>
      </c>
      <c r="K199" s="8">
        <f t="shared" si="4"/>
        <v>0</v>
      </c>
      <c r="L199" s="7">
        <f t="shared" si="5"/>
        <v>0</v>
      </c>
      <c r="M199" s="11">
        <f t="shared" si="6"/>
        <v>0</v>
      </c>
    </row>
    <row r="200">
      <c r="A200" s="6" t="s">
        <v>232</v>
      </c>
      <c r="B200" s="7" t="str">
        <f>vlookup($A200,Users!$B$1:$H1000,3,false)</f>
        <v>Damon</v>
      </c>
      <c r="C200" s="7" t="str">
        <f>vlookup($A200,Users!$B$1:$H1000,6,false)</f>
        <v>Lexington A</v>
      </c>
      <c r="D200" s="7">
        <f>vlookup($C200,Teams!$B:$D,3,false)</f>
        <v>5</v>
      </c>
      <c r="E200" s="7">
        <f t="shared" si="1"/>
        <v>20</v>
      </c>
      <c r="F200" s="7">
        <f>countifs(PrelimRaw!$D$1:$D1000,$A200,PrelimRaw!$C$1:$C1000,4,PrelimRaw!$J$1:$J1000,"X")+countifs(PrelimRaw!$D$1:$D1000,$A200,PrelimRaw!$C$1:$C1000,14,PrelimRaw!$J$1:$J1000,"X")</f>
        <v>0</v>
      </c>
      <c r="G200" s="7">
        <f>countifs(PrelimRaw!$D$1:$D1000,$A200,PrelimRaw!$C$1:$C1000,0,PrelimRaw!$J$1:$J1000,"X")</f>
        <v>0</v>
      </c>
      <c r="H200" s="7">
        <f>countifs(PrelimRaw!$D$1:$D1000,$A200,PrelimRaw!$C$1:$C1000,-4,PrelimRaw!$J$1:$J1000,"X")</f>
        <v>0</v>
      </c>
      <c r="I200" s="7">
        <f t="shared" si="2"/>
        <v>0</v>
      </c>
      <c r="J200" s="8">
        <f t="shared" si="3"/>
        <v>0</v>
      </c>
      <c r="K200" s="8">
        <f t="shared" si="4"/>
        <v>0</v>
      </c>
      <c r="L200" s="7">
        <f t="shared" si="5"/>
        <v>0</v>
      </c>
      <c r="M200" s="11">
        <f t="shared" si="6"/>
        <v>0</v>
      </c>
    </row>
    <row r="201">
      <c r="A201" s="6" t="s">
        <v>233</v>
      </c>
      <c r="B201" s="7" t="str">
        <f>vlookup($A201,Users!$B$1:$H1000,3,false)</f>
        <v>Harish</v>
      </c>
      <c r="C201" s="7" t="str">
        <f>vlookup($A201,Users!$B$1:$H1000,6,false)</f>
        <v>Mira Loma</v>
      </c>
      <c r="D201" s="7">
        <f>vlookup($C201,Teams!$B:$D,3,false)</f>
        <v>5</v>
      </c>
      <c r="E201" s="7">
        <f t="shared" si="1"/>
        <v>20</v>
      </c>
      <c r="F201" s="7">
        <f>countifs(PrelimRaw!$D$1:$D1000,$A201,PrelimRaw!$C$1:$C1000,4,PrelimRaw!$J$1:$J1000,"X")+countifs(PrelimRaw!$D$1:$D1000,$A201,PrelimRaw!$C$1:$C1000,14,PrelimRaw!$J$1:$J1000,"X")</f>
        <v>0</v>
      </c>
      <c r="G201" s="7">
        <f>countifs(PrelimRaw!$D$1:$D1000,$A201,PrelimRaw!$C$1:$C1000,0,PrelimRaw!$J$1:$J1000,"X")</f>
        <v>0</v>
      </c>
      <c r="H201" s="7">
        <f>countifs(PrelimRaw!$D$1:$D1000,$A201,PrelimRaw!$C$1:$C1000,-4,PrelimRaw!$J$1:$J1000,"X")</f>
        <v>0</v>
      </c>
      <c r="I201" s="7">
        <f t="shared" si="2"/>
        <v>0</v>
      </c>
      <c r="J201" s="8">
        <f t="shared" si="3"/>
        <v>0</v>
      </c>
      <c r="K201" s="8">
        <f t="shared" si="4"/>
        <v>0</v>
      </c>
      <c r="L201" s="7">
        <f t="shared" si="5"/>
        <v>0</v>
      </c>
      <c r="M201" s="11">
        <f t="shared" si="6"/>
        <v>0</v>
      </c>
    </row>
    <row r="202">
      <c r="A202" s="6" t="s">
        <v>234</v>
      </c>
      <c r="B202" s="7" t="str">
        <f>vlookup($A202,Users!$B$1:$H1000,3,false)</f>
        <v>Anant</v>
      </c>
      <c r="C202" s="7" t="str">
        <f>vlookup($A202,Users!$B$1:$H1000,6,false)</f>
        <v>Dulles</v>
      </c>
      <c r="D202" s="7">
        <f>vlookup($C202,Teams!$B:$D,3,false)</f>
        <v>5</v>
      </c>
      <c r="E202" s="7">
        <f t="shared" si="1"/>
        <v>20</v>
      </c>
      <c r="F202" s="7">
        <f>countifs(PrelimRaw!$D$1:$D1000,$A202,PrelimRaw!$C$1:$C1000,4,PrelimRaw!$J$1:$J1000,"X")+countifs(PrelimRaw!$D$1:$D1000,$A202,PrelimRaw!$C$1:$C1000,14,PrelimRaw!$J$1:$J1000,"X")</f>
        <v>0</v>
      </c>
      <c r="G202" s="7">
        <f>countifs(PrelimRaw!$D$1:$D1000,$A202,PrelimRaw!$C$1:$C1000,0,PrelimRaw!$J$1:$J1000,"X")</f>
        <v>0</v>
      </c>
      <c r="H202" s="7">
        <f>countifs(PrelimRaw!$D$1:$D1000,$A202,PrelimRaw!$C$1:$C1000,-4,PrelimRaw!$J$1:$J1000,"X")</f>
        <v>0</v>
      </c>
      <c r="I202" s="7">
        <f t="shared" si="2"/>
        <v>0</v>
      </c>
      <c r="J202" s="8">
        <f t="shared" si="3"/>
        <v>0</v>
      </c>
      <c r="K202" s="8">
        <f t="shared" si="4"/>
        <v>0</v>
      </c>
      <c r="L202" s="7">
        <f t="shared" si="5"/>
        <v>0</v>
      </c>
      <c r="M202" s="11">
        <f t="shared" si="6"/>
        <v>0</v>
      </c>
    </row>
    <row r="203">
      <c r="A203" s="6" t="s">
        <v>235</v>
      </c>
      <c r="B203" s="7" t="str">
        <f>vlookup($A203,Users!$B$1:$H1000,3,false)</f>
        <v>Daniel</v>
      </c>
      <c r="C203" s="7" t="str">
        <f>vlookup($A203,Users!$B$1:$H1000,6,false)</f>
        <v>NoHo</v>
      </c>
      <c r="D203" s="7">
        <f>vlookup($C203,Teams!$B:$D,3,false)</f>
        <v>5</v>
      </c>
      <c r="E203" s="7">
        <f t="shared" si="1"/>
        <v>20</v>
      </c>
      <c r="F203" s="7">
        <f>countifs(PrelimRaw!$D$1:$D1000,$A203,PrelimRaw!$C$1:$C1000,4,PrelimRaw!$J$1:$J1000,"X")+countifs(PrelimRaw!$D$1:$D1000,$A203,PrelimRaw!$C$1:$C1000,14,PrelimRaw!$J$1:$J1000,"X")</f>
        <v>0</v>
      </c>
      <c r="G203" s="7">
        <f>countifs(PrelimRaw!$D$1:$D1000,$A203,PrelimRaw!$C$1:$C1000,0,PrelimRaw!$J$1:$J1000,"X")</f>
        <v>0</v>
      </c>
      <c r="H203" s="7">
        <f>countifs(PrelimRaw!$D$1:$D1000,$A203,PrelimRaw!$C$1:$C1000,-4,PrelimRaw!$J$1:$J1000,"X")</f>
        <v>0</v>
      </c>
      <c r="I203" s="7">
        <f t="shared" si="2"/>
        <v>0</v>
      </c>
      <c r="J203" s="8">
        <f t="shared" si="3"/>
        <v>0</v>
      </c>
      <c r="K203" s="8">
        <f t="shared" si="4"/>
        <v>0</v>
      </c>
      <c r="L203" s="7">
        <f t="shared" si="5"/>
        <v>0</v>
      </c>
      <c r="M203" s="11">
        <f t="shared" si="6"/>
        <v>0</v>
      </c>
    </row>
    <row r="204">
      <c r="A204" s="6" t="s">
        <v>114</v>
      </c>
      <c r="B204" s="7" t="str">
        <f>vlookup($A204,Users!$B$1:$H1000,3,false)</f>
        <v>William</v>
      </c>
      <c r="C204" s="7" t="str">
        <f>vlookup($A204,Users!$B$1:$H1000,6,false)</f>
        <v>Pullman</v>
      </c>
      <c r="D204" s="7">
        <f>vlookup($C204,Teams!$B:$D,3,false)</f>
        <v>5</v>
      </c>
      <c r="E204" s="7">
        <f t="shared" si="1"/>
        <v>20</v>
      </c>
      <c r="F204" s="7">
        <f>countifs(PrelimRaw!$D$1:$D1000,$A204,PrelimRaw!$C$1:$C1000,4,PrelimRaw!$J$1:$J1000,"X")+countifs(PrelimRaw!$D$1:$D1000,$A204,PrelimRaw!$C$1:$C1000,14,PrelimRaw!$J$1:$J1000,"X")</f>
        <v>2</v>
      </c>
      <c r="G204" s="7">
        <f>countifs(PrelimRaw!$D$1:$D1000,$A204,PrelimRaw!$C$1:$C1000,0,PrelimRaw!$J$1:$J1000,"X")</f>
        <v>0</v>
      </c>
      <c r="H204" s="7">
        <f>countifs(PrelimRaw!$D$1:$D1000,$A204,PrelimRaw!$C$1:$C1000,-4,PrelimRaw!$J$1:$J1000,"X")</f>
        <v>3</v>
      </c>
      <c r="I204" s="7">
        <f t="shared" si="2"/>
        <v>5</v>
      </c>
      <c r="J204" s="8">
        <f t="shared" si="3"/>
        <v>0.25</v>
      </c>
      <c r="K204" s="8">
        <f t="shared" si="4"/>
        <v>0.4</v>
      </c>
      <c r="L204" s="7">
        <f t="shared" si="5"/>
        <v>-4</v>
      </c>
      <c r="M204" s="11">
        <f t="shared" si="6"/>
        <v>-0.8</v>
      </c>
    </row>
    <row r="205">
      <c r="A205" s="6" t="s">
        <v>115</v>
      </c>
      <c r="B205" s="7" t="str">
        <f>vlookup($A205,Users!$B$1:$H1000,3,false)</f>
        <v>Mir</v>
      </c>
      <c r="C205" s="7" t="str">
        <f>vlookup($A205,Users!$B$1:$H1000,6,false)</f>
        <v>Pullman</v>
      </c>
      <c r="D205" s="7">
        <f>vlookup($C205,Teams!$B:$D,3,false)</f>
        <v>5</v>
      </c>
      <c r="E205" s="7">
        <f t="shared" si="1"/>
        <v>20</v>
      </c>
      <c r="F205" s="7">
        <f>countifs(PrelimRaw!$D$1:$D1000,$A205,PrelimRaw!$C$1:$C1000,4,PrelimRaw!$J$1:$J1000,"X")+countifs(PrelimRaw!$D$1:$D1000,$A205,PrelimRaw!$C$1:$C1000,14,PrelimRaw!$J$1:$J1000,"X")</f>
        <v>0</v>
      </c>
      <c r="G205" s="7">
        <f>countifs(PrelimRaw!$D$1:$D1000,$A205,PrelimRaw!$C$1:$C1000,0,PrelimRaw!$J$1:$J1000,"X")</f>
        <v>0</v>
      </c>
      <c r="H205" s="7">
        <f>countifs(PrelimRaw!$D$1:$D1000,$A205,PrelimRaw!$C$1:$C1000,-4,PrelimRaw!$J$1:$J1000,"X")</f>
        <v>1</v>
      </c>
      <c r="I205" s="7">
        <f t="shared" si="2"/>
        <v>1</v>
      </c>
      <c r="J205" s="8">
        <f t="shared" si="3"/>
        <v>0.05</v>
      </c>
      <c r="K205" s="8">
        <f t="shared" si="4"/>
        <v>0</v>
      </c>
      <c r="L205" s="7">
        <f t="shared" si="5"/>
        <v>-4</v>
      </c>
      <c r="M205" s="11">
        <f t="shared" si="6"/>
        <v>-0.8</v>
      </c>
    </row>
    <row r="206">
      <c r="A206" s="6" t="s">
        <v>147</v>
      </c>
      <c r="B206" s="7" t="str">
        <f>vlookup($A206,Users!$B$1:$H1000,3,false)</f>
        <v>Om</v>
      </c>
      <c r="C206" s="7" t="str">
        <f>vlookup($A206,Users!$B$1:$H1000,6,false)</f>
        <v>JP Stevens</v>
      </c>
      <c r="D206" s="7">
        <f>vlookup($C206,Teams!$B:$D,3,false)</f>
        <v>5</v>
      </c>
      <c r="E206" s="7">
        <f t="shared" si="1"/>
        <v>20</v>
      </c>
      <c r="F206" s="7">
        <f>countifs(PrelimRaw!$D$1:$D1000,$A206,PrelimRaw!$C$1:$C1000,4,PrelimRaw!$J$1:$J1000,"X")+countifs(PrelimRaw!$D$1:$D1000,$A206,PrelimRaw!$C$1:$C1000,14,PrelimRaw!$J$1:$J1000,"X")</f>
        <v>0</v>
      </c>
      <c r="G206" s="7">
        <f>countifs(PrelimRaw!$D$1:$D1000,$A206,PrelimRaw!$C$1:$C1000,0,PrelimRaw!$J$1:$J1000,"X")</f>
        <v>1</v>
      </c>
      <c r="H206" s="7">
        <f>countifs(PrelimRaw!$D$1:$D1000,$A206,PrelimRaw!$C$1:$C1000,-4,PrelimRaw!$J$1:$J1000,"X")</f>
        <v>1</v>
      </c>
      <c r="I206" s="7">
        <f t="shared" si="2"/>
        <v>2</v>
      </c>
      <c r="J206" s="8">
        <f t="shared" si="3"/>
        <v>0.1</v>
      </c>
      <c r="K206" s="8">
        <f t="shared" si="4"/>
        <v>0</v>
      </c>
      <c r="L206" s="7">
        <f t="shared" si="5"/>
        <v>-4</v>
      </c>
      <c r="M206" s="11">
        <f t="shared" si="6"/>
        <v>-0.8</v>
      </c>
    </row>
    <row r="207">
      <c r="A207" s="6" t="s">
        <v>178</v>
      </c>
      <c r="B207" s="7" t="str">
        <f>vlookup($A207,Users!$B$1:$H1000,3,false)</f>
        <v>Melinda</v>
      </c>
      <c r="C207" s="7" t="str">
        <f>vlookup($A207,Users!$B$1:$H1000,6,false)</f>
        <v>Troy</v>
      </c>
      <c r="D207" s="7">
        <f>vlookup($C207,Teams!$B:$D,3,false)</f>
        <v>5</v>
      </c>
      <c r="E207" s="7">
        <f t="shared" si="1"/>
        <v>20</v>
      </c>
      <c r="F207" s="7">
        <f>countifs(PrelimRaw!$D$1:$D1000,$A207,PrelimRaw!$C$1:$C1000,4,PrelimRaw!$J$1:$J1000,"X")+countifs(PrelimRaw!$D$1:$D1000,$A207,PrelimRaw!$C$1:$C1000,14,PrelimRaw!$J$1:$J1000,"X")</f>
        <v>0</v>
      </c>
      <c r="G207" s="7">
        <f>countifs(PrelimRaw!$D$1:$D1000,$A207,PrelimRaw!$C$1:$C1000,0,PrelimRaw!$J$1:$J1000,"X")</f>
        <v>0</v>
      </c>
      <c r="H207" s="7">
        <f>countifs(PrelimRaw!$D$1:$D1000,$A207,PrelimRaw!$C$1:$C1000,-4,PrelimRaw!$J$1:$J1000,"X")</f>
        <v>1</v>
      </c>
      <c r="I207" s="7">
        <f t="shared" si="2"/>
        <v>1</v>
      </c>
      <c r="J207" s="8">
        <f t="shared" si="3"/>
        <v>0.05</v>
      </c>
      <c r="K207" s="8">
        <f t="shared" si="4"/>
        <v>0</v>
      </c>
      <c r="L207" s="7">
        <f t="shared" si="5"/>
        <v>-4</v>
      </c>
      <c r="M207" s="11">
        <f t="shared" si="6"/>
        <v>-0.8</v>
      </c>
    </row>
    <row r="208">
      <c r="A208" s="6"/>
      <c r="J208" s="8"/>
      <c r="K208" s="8"/>
      <c r="M208" s="11"/>
    </row>
    <row r="209">
      <c r="A209" s="1"/>
      <c r="J209" s="8"/>
      <c r="K209" s="8"/>
      <c r="M209" s="11"/>
    </row>
    <row r="210">
      <c r="A210" s="1"/>
      <c r="J210" s="8"/>
      <c r="K210" s="8"/>
      <c r="M210" s="11"/>
    </row>
    <row r="211">
      <c r="A211" s="1"/>
      <c r="J211" s="8"/>
      <c r="K211" s="8"/>
      <c r="M211" s="11"/>
    </row>
    <row r="212">
      <c r="A212" s="1"/>
      <c r="J212" s="8"/>
      <c r="K212" s="8"/>
      <c r="M212" s="11"/>
    </row>
    <row r="213">
      <c r="A213" s="1"/>
      <c r="J213" s="8"/>
      <c r="K213" s="8"/>
      <c r="M213" s="11"/>
    </row>
    <row r="214">
      <c r="A214" s="1"/>
      <c r="J214" s="8"/>
      <c r="K214" s="8"/>
      <c r="M214" s="11"/>
    </row>
    <row r="215">
      <c r="A215" s="1"/>
      <c r="J215" s="8"/>
      <c r="K215" s="8"/>
      <c r="M215" s="11"/>
    </row>
    <row r="216">
      <c r="A216" s="1"/>
      <c r="J216" s="8"/>
      <c r="K216" s="8"/>
      <c r="M216" s="11"/>
    </row>
    <row r="217">
      <c r="A217" s="1"/>
      <c r="J217" s="8"/>
      <c r="K217" s="8"/>
      <c r="M217" s="11"/>
    </row>
    <row r="218">
      <c r="A218" s="1"/>
      <c r="J218" s="8"/>
      <c r="K218" s="8"/>
      <c r="M218" s="11"/>
    </row>
    <row r="219">
      <c r="A219" s="1"/>
      <c r="J219" s="8"/>
      <c r="K219" s="8"/>
      <c r="M219" s="11"/>
    </row>
    <row r="220">
      <c r="A220" s="1"/>
      <c r="J220" s="8"/>
      <c r="K220" s="8"/>
      <c r="M220" s="11"/>
    </row>
    <row r="221">
      <c r="A221" s="1"/>
      <c r="J221" s="8"/>
      <c r="K221" s="8"/>
      <c r="M221" s="11"/>
    </row>
    <row r="222">
      <c r="A222" s="1"/>
      <c r="J222" s="8"/>
      <c r="K222" s="8"/>
      <c r="M222" s="11"/>
    </row>
    <row r="223">
      <c r="J223" s="8"/>
      <c r="K223" s="8"/>
      <c r="M223" s="11"/>
    </row>
    <row r="224">
      <c r="J224" s="8"/>
      <c r="K224" s="8"/>
      <c r="M224" s="11"/>
    </row>
    <row r="225">
      <c r="J225" s="8"/>
      <c r="K225" s="8"/>
      <c r="M225" s="11"/>
    </row>
    <row r="226">
      <c r="J226" s="8"/>
      <c r="K226" s="8"/>
      <c r="M226" s="11"/>
    </row>
    <row r="227">
      <c r="J227" s="8"/>
      <c r="K227" s="8"/>
      <c r="M227" s="11"/>
    </row>
    <row r="228">
      <c r="J228" s="8"/>
      <c r="K228" s="8"/>
      <c r="M228" s="11"/>
    </row>
    <row r="229">
      <c r="J229" s="8"/>
      <c r="K229" s="8"/>
      <c r="M229" s="11"/>
    </row>
    <row r="230">
      <c r="J230" s="8"/>
      <c r="K230" s="8"/>
      <c r="M230" s="11"/>
    </row>
    <row r="231">
      <c r="J231" s="8"/>
      <c r="K231" s="8"/>
      <c r="M231" s="11"/>
    </row>
    <row r="232">
      <c r="J232" s="8"/>
      <c r="K232" s="8"/>
      <c r="M232" s="11"/>
    </row>
    <row r="233">
      <c r="J233" s="8"/>
      <c r="K233" s="8"/>
      <c r="M233" s="11"/>
    </row>
    <row r="234">
      <c r="J234" s="8"/>
      <c r="K234" s="8"/>
      <c r="M234" s="11"/>
    </row>
    <row r="235">
      <c r="J235" s="8"/>
      <c r="K235" s="8"/>
      <c r="M235" s="9"/>
    </row>
    <row r="236">
      <c r="J236" s="8"/>
      <c r="K236" s="8"/>
      <c r="M236" s="9"/>
    </row>
    <row r="237">
      <c r="J237" s="8"/>
      <c r="K237" s="8"/>
      <c r="M237" s="11"/>
    </row>
    <row r="238">
      <c r="J238" s="8"/>
      <c r="K238" s="8"/>
      <c r="M238" s="11"/>
    </row>
    <row r="239">
      <c r="J239" s="8"/>
      <c r="K239" s="8"/>
      <c r="M239" s="11"/>
    </row>
    <row r="240">
      <c r="J240" s="8"/>
      <c r="K240" s="8"/>
      <c r="M240" s="11"/>
    </row>
    <row r="241">
      <c r="J241" s="8"/>
      <c r="K241" s="8"/>
      <c r="M241" s="11"/>
    </row>
    <row r="242">
      <c r="J242" s="8"/>
      <c r="K242" s="8"/>
      <c r="M242" s="11"/>
    </row>
    <row r="243">
      <c r="J243" s="8"/>
      <c r="K243" s="8"/>
      <c r="M243" s="11"/>
    </row>
    <row r="244">
      <c r="J244" s="8"/>
      <c r="K244" s="8"/>
      <c r="M244" s="11"/>
    </row>
    <row r="245">
      <c r="J245" s="8"/>
      <c r="K245" s="8"/>
      <c r="M245" s="11"/>
    </row>
    <row r="246">
      <c r="J246" s="8"/>
      <c r="K246" s="8"/>
      <c r="M246" s="11"/>
    </row>
    <row r="247">
      <c r="J247" s="8"/>
      <c r="K247" s="8"/>
      <c r="M247" s="11"/>
    </row>
    <row r="248">
      <c r="J248" s="8"/>
      <c r="K248" s="8"/>
      <c r="M248" s="11"/>
    </row>
    <row r="249">
      <c r="J249" s="8"/>
      <c r="K249" s="8"/>
      <c r="M249" s="11"/>
    </row>
    <row r="250">
      <c r="J250" s="8"/>
      <c r="K250" s="8"/>
      <c r="M250" s="11"/>
    </row>
    <row r="251">
      <c r="J251" s="8"/>
      <c r="K251" s="8"/>
      <c r="M251" s="11"/>
    </row>
    <row r="252">
      <c r="J252" s="8"/>
      <c r="K252" s="8"/>
      <c r="M252" s="11"/>
    </row>
    <row r="253">
      <c r="J253" s="8"/>
      <c r="K253" s="8"/>
      <c r="M253" s="11"/>
    </row>
    <row r="254">
      <c r="J254" s="8"/>
      <c r="K254" s="8"/>
      <c r="M254" s="11"/>
    </row>
    <row r="255">
      <c r="J255" s="8"/>
      <c r="K255" s="8"/>
      <c r="M255" s="11"/>
    </row>
    <row r="256">
      <c r="J256" s="8"/>
      <c r="K256" s="8"/>
      <c r="M256" s="11"/>
    </row>
    <row r="257">
      <c r="J257" s="8"/>
      <c r="K257" s="8"/>
      <c r="M257" s="11"/>
    </row>
    <row r="258">
      <c r="J258" s="8"/>
      <c r="K258" s="8"/>
      <c r="M258" s="11"/>
    </row>
    <row r="259">
      <c r="J259" s="8"/>
      <c r="K259" s="8"/>
      <c r="M259" s="11"/>
    </row>
    <row r="260">
      <c r="J260" s="8"/>
      <c r="K260" s="8"/>
      <c r="M260" s="11"/>
    </row>
    <row r="261">
      <c r="J261" s="8"/>
      <c r="K261" s="8"/>
      <c r="M261" s="11"/>
    </row>
    <row r="262">
      <c r="J262" s="8"/>
      <c r="K262" s="8"/>
      <c r="M262" s="11"/>
    </row>
    <row r="263">
      <c r="J263" s="8"/>
      <c r="K263" s="8"/>
      <c r="M263" s="11"/>
    </row>
    <row r="264">
      <c r="J264" s="8"/>
      <c r="K264" s="8"/>
      <c r="M264" s="11"/>
    </row>
    <row r="265">
      <c r="J265" s="8"/>
      <c r="K265" s="8"/>
      <c r="M265" s="11"/>
    </row>
    <row r="266">
      <c r="J266" s="8"/>
      <c r="K266" s="8"/>
      <c r="M266" s="11"/>
    </row>
    <row r="267">
      <c r="J267" s="8"/>
      <c r="K267" s="8"/>
      <c r="M267" s="11"/>
    </row>
    <row r="268">
      <c r="J268" s="8"/>
      <c r="K268" s="8"/>
      <c r="M268" s="11"/>
    </row>
    <row r="269">
      <c r="J269" s="8"/>
      <c r="K269" s="8"/>
      <c r="M269" s="11"/>
    </row>
    <row r="270">
      <c r="J270" s="8"/>
      <c r="K270" s="8"/>
      <c r="M270" s="11"/>
    </row>
    <row r="271">
      <c r="J271" s="8"/>
      <c r="K271" s="8"/>
      <c r="M271" s="11"/>
    </row>
    <row r="272">
      <c r="J272" s="8"/>
      <c r="K272" s="8"/>
      <c r="M272" s="11"/>
    </row>
    <row r="273">
      <c r="J273" s="8"/>
      <c r="K273" s="8"/>
      <c r="M273" s="11"/>
    </row>
    <row r="274">
      <c r="J274" s="8"/>
      <c r="K274" s="8"/>
      <c r="M274" s="11"/>
    </row>
    <row r="275">
      <c r="J275" s="8"/>
      <c r="K275" s="8"/>
      <c r="M275" s="11"/>
    </row>
    <row r="276">
      <c r="J276" s="8"/>
      <c r="K276" s="8"/>
      <c r="M276" s="11"/>
    </row>
    <row r="277">
      <c r="J277" s="8"/>
      <c r="K277" s="8"/>
      <c r="M277" s="11"/>
    </row>
    <row r="278">
      <c r="J278" s="8"/>
      <c r="K278" s="8"/>
      <c r="M278" s="11"/>
    </row>
    <row r="279">
      <c r="J279" s="8"/>
      <c r="K279" s="8"/>
      <c r="M279" s="11"/>
    </row>
    <row r="280">
      <c r="J280" s="8"/>
      <c r="K280" s="8"/>
      <c r="M280" s="11"/>
    </row>
    <row r="281">
      <c r="J281" s="8"/>
      <c r="K281" s="8"/>
      <c r="M281" s="11"/>
    </row>
    <row r="282">
      <c r="J282" s="8"/>
      <c r="K282" s="8"/>
      <c r="M282" s="11"/>
    </row>
    <row r="283">
      <c r="J283" s="8"/>
      <c r="K283" s="8"/>
      <c r="M283" s="11"/>
    </row>
    <row r="284">
      <c r="J284" s="8"/>
      <c r="K284" s="8"/>
      <c r="M284" s="11"/>
    </row>
    <row r="285">
      <c r="J285" s="8"/>
      <c r="K285" s="8"/>
      <c r="M285" s="11"/>
    </row>
    <row r="286">
      <c r="J286" s="8"/>
      <c r="K286" s="8"/>
      <c r="M286" s="11"/>
    </row>
    <row r="287">
      <c r="J287" s="8"/>
      <c r="K287" s="8"/>
      <c r="M287" s="11"/>
    </row>
    <row r="288">
      <c r="J288" s="8"/>
      <c r="K288" s="8"/>
      <c r="M288" s="11"/>
    </row>
    <row r="289">
      <c r="J289" s="8"/>
      <c r="K289" s="8"/>
      <c r="M289" s="11"/>
    </row>
    <row r="290">
      <c r="J290" s="8"/>
      <c r="K290" s="8"/>
      <c r="M290" s="11"/>
    </row>
    <row r="291">
      <c r="J291" s="8"/>
      <c r="K291" s="8"/>
      <c r="M291" s="11"/>
    </row>
    <row r="292">
      <c r="J292" s="8"/>
      <c r="K292" s="8"/>
      <c r="M292" s="11"/>
    </row>
    <row r="293">
      <c r="J293" s="8"/>
      <c r="K293" s="8"/>
      <c r="M293" s="11"/>
    </row>
    <row r="294">
      <c r="J294" s="8"/>
      <c r="K294" s="8"/>
      <c r="M294" s="11"/>
    </row>
    <row r="295">
      <c r="J295" s="8"/>
      <c r="K295" s="8"/>
      <c r="M295" s="11"/>
    </row>
    <row r="296">
      <c r="J296" s="8"/>
      <c r="K296" s="8"/>
      <c r="M296" s="11"/>
    </row>
    <row r="297">
      <c r="J297" s="8"/>
      <c r="K297" s="8"/>
      <c r="M297" s="11"/>
    </row>
    <row r="298">
      <c r="J298" s="8"/>
      <c r="K298" s="8"/>
      <c r="M298" s="11"/>
    </row>
    <row r="299">
      <c r="J299" s="8"/>
      <c r="K299" s="8"/>
      <c r="M299" s="11"/>
    </row>
    <row r="300">
      <c r="J300" s="8"/>
      <c r="K300" s="8"/>
      <c r="M300" s="11"/>
    </row>
    <row r="301">
      <c r="J301" s="8"/>
      <c r="K301" s="8"/>
      <c r="M301" s="11"/>
    </row>
    <row r="302">
      <c r="J302" s="8"/>
      <c r="K302" s="8"/>
      <c r="M302" s="11"/>
    </row>
    <row r="303">
      <c r="J303" s="8"/>
      <c r="K303" s="8"/>
      <c r="M303" s="11"/>
    </row>
    <row r="304">
      <c r="J304" s="8"/>
      <c r="K304" s="8"/>
      <c r="M304" s="11"/>
    </row>
    <row r="305">
      <c r="J305" s="8"/>
      <c r="K305" s="8"/>
      <c r="M305" s="11"/>
    </row>
    <row r="306">
      <c r="J306" s="8"/>
      <c r="K306" s="8"/>
      <c r="M306" s="11"/>
    </row>
    <row r="307">
      <c r="J307" s="8"/>
      <c r="K307" s="8"/>
      <c r="M307" s="11"/>
    </row>
    <row r="308">
      <c r="J308" s="8"/>
      <c r="K308" s="8"/>
      <c r="M308" s="11"/>
    </row>
    <row r="309">
      <c r="J309" s="8"/>
      <c r="K309" s="8"/>
      <c r="M309" s="11"/>
    </row>
    <row r="310">
      <c r="J310" s="8"/>
      <c r="K310" s="8"/>
      <c r="M310" s="11"/>
    </row>
    <row r="311">
      <c r="J311" s="8"/>
      <c r="K311" s="8"/>
      <c r="M311" s="11"/>
    </row>
    <row r="312">
      <c r="J312" s="8"/>
      <c r="K312" s="8"/>
      <c r="M312" s="11"/>
    </row>
    <row r="313">
      <c r="J313" s="8"/>
      <c r="K313" s="8"/>
      <c r="M313" s="11"/>
    </row>
    <row r="314">
      <c r="J314" s="8"/>
      <c r="K314" s="8"/>
      <c r="M314" s="11"/>
    </row>
    <row r="315">
      <c r="J315" s="8"/>
      <c r="K315" s="8"/>
      <c r="M315" s="11"/>
    </row>
    <row r="316">
      <c r="J316" s="8"/>
      <c r="K316" s="8"/>
      <c r="M316" s="11"/>
    </row>
    <row r="317">
      <c r="J317" s="8"/>
      <c r="K317" s="8"/>
      <c r="M317" s="11"/>
    </row>
    <row r="318">
      <c r="J318" s="8"/>
      <c r="K318" s="8"/>
      <c r="M318" s="11"/>
    </row>
    <row r="319">
      <c r="J319" s="8"/>
      <c r="K319" s="8"/>
      <c r="M319" s="11"/>
    </row>
    <row r="320">
      <c r="J320" s="8"/>
      <c r="K320" s="8"/>
      <c r="M320" s="11"/>
    </row>
    <row r="321">
      <c r="J321" s="8"/>
      <c r="K321" s="8"/>
      <c r="M321" s="11"/>
    </row>
    <row r="322">
      <c r="J322" s="8"/>
      <c r="K322" s="8"/>
      <c r="M322" s="11"/>
    </row>
    <row r="323">
      <c r="J323" s="8"/>
      <c r="K323" s="8"/>
      <c r="M323" s="11"/>
    </row>
    <row r="324">
      <c r="J324" s="8"/>
      <c r="K324" s="8"/>
      <c r="M324" s="11"/>
    </row>
    <row r="325">
      <c r="J325" s="8"/>
      <c r="K325" s="8"/>
      <c r="M325" s="11"/>
    </row>
    <row r="326">
      <c r="J326" s="8"/>
      <c r="K326" s="8"/>
      <c r="M326" s="11"/>
    </row>
    <row r="327">
      <c r="J327" s="8"/>
      <c r="K327" s="8"/>
      <c r="M327" s="11"/>
    </row>
    <row r="328">
      <c r="J328" s="8"/>
      <c r="K328" s="8"/>
      <c r="M328" s="11"/>
    </row>
    <row r="329">
      <c r="J329" s="8"/>
      <c r="K329" s="8"/>
      <c r="M329" s="11"/>
    </row>
    <row r="330">
      <c r="J330" s="8"/>
      <c r="K330" s="8"/>
      <c r="M330" s="11"/>
    </row>
    <row r="331">
      <c r="J331" s="8"/>
      <c r="K331" s="8"/>
      <c r="M331" s="11"/>
    </row>
    <row r="332">
      <c r="J332" s="8"/>
      <c r="K332" s="8"/>
      <c r="M332" s="11"/>
    </row>
    <row r="333">
      <c r="J333" s="8"/>
      <c r="K333" s="8"/>
      <c r="M333" s="11"/>
    </row>
    <row r="334">
      <c r="J334" s="8"/>
      <c r="K334" s="8"/>
      <c r="M334" s="11"/>
    </row>
    <row r="335">
      <c r="J335" s="8"/>
      <c r="K335" s="8"/>
      <c r="M335" s="11"/>
    </row>
    <row r="336">
      <c r="J336" s="8"/>
      <c r="K336" s="8"/>
      <c r="M336" s="11"/>
    </row>
    <row r="337">
      <c r="J337" s="8"/>
      <c r="K337" s="8"/>
      <c r="M337" s="11"/>
    </row>
    <row r="338">
      <c r="J338" s="8"/>
      <c r="K338" s="8"/>
      <c r="M338" s="11"/>
    </row>
    <row r="339">
      <c r="J339" s="8"/>
      <c r="K339" s="8"/>
      <c r="M339" s="11"/>
    </row>
    <row r="340">
      <c r="J340" s="8"/>
      <c r="K340" s="8"/>
      <c r="M340" s="11"/>
    </row>
    <row r="341">
      <c r="J341" s="8"/>
      <c r="K341" s="8"/>
      <c r="M341" s="11"/>
    </row>
    <row r="342">
      <c r="J342" s="8"/>
      <c r="K342" s="8"/>
      <c r="M342" s="11"/>
    </row>
    <row r="343">
      <c r="J343" s="8"/>
      <c r="K343" s="8"/>
      <c r="M343" s="11"/>
    </row>
    <row r="344">
      <c r="J344" s="8"/>
      <c r="K344" s="8"/>
      <c r="M344" s="11"/>
    </row>
    <row r="345">
      <c r="J345" s="8"/>
      <c r="K345" s="8"/>
      <c r="M345" s="11"/>
    </row>
    <row r="346">
      <c r="J346" s="8"/>
      <c r="K346" s="8"/>
      <c r="M346" s="11"/>
    </row>
    <row r="347">
      <c r="J347" s="8"/>
      <c r="K347" s="8"/>
      <c r="M347" s="11"/>
    </row>
    <row r="348">
      <c r="J348" s="8"/>
      <c r="K348" s="8"/>
      <c r="M348" s="11"/>
    </row>
    <row r="349">
      <c r="J349" s="8"/>
      <c r="K349" s="8"/>
      <c r="M349" s="9"/>
    </row>
    <row r="350">
      <c r="J350" s="8"/>
      <c r="K350" s="8"/>
      <c r="M350" s="11"/>
    </row>
    <row r="351">
      <c r="J351" s="8"/>
      <c r="K351" s="8"/>
      <c r="M351" s="11"/>
    </row>
    <row r="352">
      <c r="J352" s="8"/>
      <c r="K352" s="8"/>
      <c r="M352" s="11"/>
    </row>
    <row r="353">
      <c r="J353" s="8"/>
      <c r="K353" s="8"/>
      <c r="M353" s="11"/>
    </row>
    <row r="354">
      <c r="J354" s="8"/>
      <c r="K354" s="8"/>
      <c r="M354" s="11"/>
    </row>
    <row r="355">
      <c r="J355" s="8"/>
      <c r="K355" s="8"/>
      <c r="M355" s="11"/>
    </row>
    <row r="356">
      <c r="J356" s="8"/>
      <c r="K356" s="8"/>
      <c r="M356" s="11"/>
    </row>
    <row r="357">
      <c r="J357" s="8"/>
      <c r="K357" s="8"/>
      <c r="M357" s="11"/>
    </row>
    <row r="358">
      <c r="J358" s="8"/>
      <c r="K358" s="8"/>
      <c r="M358" s="11"/>
    </row>
    <row r="359">
      <c r="J359" s="8"/>
      <c r="K359" s="8"/>
      <c r="M359" s="11"/>
    </row>
    <row r="360">
      <c r="J360" s="8"/>
      <c r="K360" s="8"/>
      <c r="M360" s="11"/>
    </row>
    <row r="361">
      <c r="J361" s="8"/>
      <c r="K361" s="8"/>
      <c r="M361" s="11"/>
    </row>
    <row r="362">
      <c r="J362" s="8"/>
      <c r="K362" s="8"/>
      <c r="M362" s="11"/>
    </row>
    <row r="363">
      <c r="J363" s="8"/>
      <c r="K363" s="8"/>
      <c r="M363" s="11"/>
    </row>
    <row r="364">
      <c r="J364" s="8"/>
      <c r="K364" s="8"/>
      <c r="M364" s="11"/>
    </row>
    <row r="365">
      <c r="J365" s="8"/>
      <c r="K365" s="8"/>
      <c r="M365" s="11"/>
    </row>
    <row r="366">
      <c r="J366" s="8"/>
      <c r="K366" s="8"/>
      <c r="M366" s="11"/>
    </row>
    <row r="367">
      <c r="J367" s="8"/>
      <c r="K367" s="8"/>
      <c r="M367" s="11"/>
    </row>
    <row r="368">
      <c r="J368" s="8"/>
      <c r="K368" s="8"/>
      <c r="M368" s="11"/>
    </row>
    <row r="369">
      <c r="J369" s="8"/>
      <c r="K369" s="8"/>
      <c r="M369" s="11"/>
    </row>
    <row r="370">
      <c r="J370" s="8"/>
      <c r="K370" s="8"/>
      <c r="M370" s="11"/>
    </row>
    <row r="371">
      <c r="J371" s="8"/>
      <c r="K371" s="8"/>
      <c r="M371" s="11"/>
    </row>
    <row r="372">
      <c r="J372" s="8"/>
      <c r="K372" s="8"/>
      <c r="M372" s="11"/>
    </row>
    <row r="373">
      <c r="J373" s="8"/>
      <c r="K373" s="8"/>
      <c r="M373" s="11"/>
    </row>
    <row r="374">
      <c r="J374" s="8"/>
      <c r="K374" s="8"/>
      <c r="M374" s="11"/>
    </row>
    <row r="375">
      <c r="J375" s="8"/>
      <c r="K375" s="8"/>
      <c r="M375" s="11"/>
    </row>
    <row r="376">
      <c r="J376" s="8"/>
      <c r="K376" s="8"/>
      <c r="M376" s="11"/>
    </row>
    <row r="377">
      <c r="J377" s="8"/>
      <c r="K377" s="8"/>
      <c r="M377" s="11"/>
    </row>
    <row r="378">
      <c r="J378" s="8"/>
      <c r="K378" s="8"/>
      <c r="M378" s="11"/>
    </row>
    <row r="379">
      <c r="J379" s="8"/>
      <c r="K379" s="8"/>
      <c r="M379" s="11"/>
    </row>
    <row r="380">
      <c r="J380" s="8"/>
      <c r="K380" s="8"/>
      <c r="M380" s="11"/>
    </row>
    <row r="381">
      <c r="J381" s="8"/>
      <c r="K381" s="8"/>
      <c r="M381" s="11"/>
    </row>
    <row r="382">
      <c r="J382" s="8"/>
      <c r="K382" s="8"/>
      <c r="M382" s="11"/>
    </row>
    <row r="383">
      <c r="J383" s="8"/>
      <c r="K383" s="8"/>
      <c r="M383" s="11"/>
    </row>
    <row r="384">
      <c r="J384" s="8"/>
      <c r="K384" s="8"/>
      <c r="M384" s="9"/>
    </row>
    <row r="385">
      <c r="J385" s="8"/>
      <c r="K385" s="8"/>
      <c r="M385" s="9"/>
    </row>
    <row r="386">
      <c r="J386" s="8"/>
      <c r="K386" s="8"/>
      <c r="M386" s="11"/>
    </row>
    <row r="387">
      <c r="J387" s="8"/>
      <c r="K387" s="8"/>
      <c r="M387" s="11"/>
    </row>
    <row r="388">
      <c r="J388" s="8"/>
      <c r="K388" s="8"/>
      <c r="M388" s="11"/>
    </row>
    <row r="389">
      <c r="J389" s="8"/>
      <c r="K389" s="8"/>
      <c r="M389" s="11"/>
    </row>
    <row r="390">
      <c r="J390" s="8"/>
      <c r="K390" s="8"/>
      <c r="M390" s="11"/>
    </row>
    <row r="391">
      <c r="J391" s="8"/>
      <c r="K391" s="8"/>
      <c r="M391" s="11"/>
    </row>
    <row r="392">
      <c r="J392" s="8"/>
      <c r="K392" s="8"/>
      <c r="M392" s="11"/>
    </row>
    <row r="393">
      <c r="J393" s="8"/>
      <c r="K393" s="8"/>
      <c r="M393" s="11"/>
    </row>
    <row r="394">
      <c r="J394" s="8"/>
      <c r="K394" s="8"/>
      <c r="M394" s="11"/>
    </row>
    <row r="395">
      <c r="J395" s="8"/>
      <c r="K395" s="8"/>
      <c r="M395" s="11"/>
    </row>
    <row r="396">
      <c r="J396" s="8"/>
      <c r="K396" s="8"/>
      <c r="M396" s="11"/>
    </row>
    <row r="397">
      <c r="J397" s="8"/>
      <c r="K397" s="8"/>
      <c r="M397" s="11"/>
    </row>
    <row r="398">
      <c r="J398" s="8"/>
      <c r="K398" s="8"/>
      <c r="M398" s="11"/>
    </row>
    <row r="399">
      <c r="J399" s="8"/>
      <c r="K399" s="8"/>
      <c r="M399" s="11"/>
    </row>
    <row r="400">
      <c r="J400" s="8"/>
      <c r="K400" s="8"/>
      <c r="M400" s="11"/>
    </row>
    <row r="401">
      <c r="J401" s="8"/>
      <c r="K401" s="8"/>
      <c r="M401" s="11"/>
    </row>
    <row r="402">
      <c r="J402" s="8"/>
      <c r="K402" s="8"/>
      <c r="M402" s="11"/>
    </row>
    <row r="403">
      <c r="J403" s="8"/>
      <c r="K403" s="8"/>
      <c r="M403" s="11"/>
    </row>
    <row r="404">
      <c r="J404" s="8"/>
      <c r="K404" s="8"/>
      <c r="M404" s="11"/>
    </row>
    <row r="405">
      <c r="J405" s="8"/>
      <c r="K405" s="8"/>
      <c r="M405" s="11"/>
    </row>
    <row r="406">
      <c r="J406" s="8"/>
      <c r="K406" s="8"/>
      <c r="M406" s="11"/>
    </row>
    <row r="407">
      <c r="J407" s="8"/>
      <c r="K407" s="8"/>
      <c r="M407" s="11"/>
    </row>
    <row r="408">
      <c r="J408" s="8"/>
      <c r="K408" s="8"/>
      <c r="M408" s="11"/>
    </row>
    <row r="409">
      <c r="J409" s="8"/>
      <c r="K409" s="8"/>
      <c r="M409" s="11"/>
    </row>
    <row r="410">
      <c r="J410" s="8"/>
      <c r="K410" s="8"/>
      <c r="M410" s="11"/>
    </row>
    <row r="411">
      <c r="J411" s="8"/>
      <c r="K411" s="8"/>
      <c r="M411" s="11"/>
    </row>
    <row r="412">
      <c r="J412" s="8"/>
      <c r="K412" s="8"/>
      <c r="M412" s="11"/>
    </row>
    <row r="413">
      <c r="J413" s="8"/>
      <c r="K413" s="8"/>
      <c r="M413" s="11"/>
    </row>
    <row r="414">
      <c r="J414" s="8"/>
      <c r="K414" s="8"/>
      <c r="M414" s="11"/>
    </row>
    <row r="415">
      <c r="J415" s="8"/>
      <c r="K415" s="8"/>
      <c r="M415" s="11"/>
    </row>
    <row r="416">
      <c r="J416" s="8"/>
      <c r="K416" s="8"/>
      <c r="M416" s="11"/>
    </row>
    <row r="417">
      <c r="J417" s="8"/>
      <c r="K417" s="8"/>
      <c r="M417" s="11"/>
    </row>
    <row r="418">
      <c r="J418" s="8"/>
      <c r="K418" s="8"/>
      <c r="M418" s="11"/>
    </row>
    <row r="419">
      <c r="J419" s="8"/>
      <c r="K419" s="8"/>
      <c r="M419" s="11"/>
    </row>
    <row r="420">
      <c r="J420" s="8"/>
      <c r="K420" s="8"/>
      <c r="M420" s="11"/>
    </row>
    <row r="421">
      <c r="J421" s="8"/>
      <c r="K421" s="2"/>
      <c r="M421" s="11"/>
    </row>
    <row r="422">
      <c r="J422" s="8"/>
      <c r="K422" s="2"/>
      <c r="M422" s="11"/>
    </row>
    <row r="423">
      <c r="J423" s="8"/>
      <c r="K423" s="2"/>
      <c r="M423" s="11"/>
    </row>
    <row r="424">
      <c r="J424" s="8"/>
      <c r="K424" s="8"/>
      <c r="M424" s="11"/>
    </row>
    <row r="425">
      <c r="J425" s="8"/>
      <c r="K425" s="2"/>
      <c r="M425" s="11"/>
    </row>
    <row r="426">
      <c r="J426" s="8"/>
      <c r="K426" s="2"/>
      <c r="M426" s="11"/>
    </row>
    <row r="427">
      <c r="J427" s="8"/>
      <c r="K427" s="2"/>
      <c r="M427" s="11"/>
    </row>
    <row r="428">
      <c r="J428" s="8"/>
      <c r="K428" s="8"/>
      <c r="M428" s="11"/>
    </row>
    <row r="429">
      <c r="J429" s="8"/>
      <c r="K429" s="8"/>
      <c r="M429" s="11"/>
    </row>
    <row r="430">
      <c r="J430" s="8"/>
      <c r="K430" s="8"/>
      <c r="M430" s="11"/>
    </row>
    <row r="431">
      <c r="J431" s="8"/>
      <c r="K431" s="8"/>
      <c r="M431" s="11"/>
    </row>
    <row r="432">
      <c r="J432" s="8"/>
      <c r="K432" s="8"/>
      <c r="M432" s="11"/>
    </row>
    <row r="433">
      <c r="J433" s="8"/>
      <c r="K433" s="8"/>
      <c r="M433" s="11"/>
    </row>
    <row r="434">
      <c r="J434" s="8"/>
      <c r="K434" s="8"/>
      <c r="M434" s="11"/>
    </row>
    <row r="435">
      <c r="J435" s="8"/>
      <c r="K435" s="8"/>
      <c r="M435" s="11"/>
    </row>
    <row r="436">
      <c r="J436" s="8"/>
      <c r="K436" s="8"/>
      <c r="M436" s="11"/>
    </row>
    <row r="437">
      <c r="J437" s="8"/>
      <c r="K437" s="8"/>
      <c r="M437" s="11"/>
    </row>
    <row r="438">
      <c r="J438" s="8"/>
      <c r="K438" s="8"/>
      <c r="M438" s="11"/>
    </row>
    <row r="439">
      <c r="J439" s="8"/>
      <c r="K439" s="8"/>
      <c r="M439" s="11"/>
    </row>
    <row r="440">
      <c r="J440" s="8"/>
      <c r="K440" s="8"/>
      <c r="M440" s="11"/>
    </row>
    <row r="441">
      <c r="J441" s="8"/>
      <c r="K441" s="8"/>
      <c r="M441" s="11"/>
    </row>
    <row r="442">
      <c r="J442" s="8"/>
      <c r="K442" s="8"/>
      <c r="M442" s="11"/>
    </row>
    <row r="443">
      <c r="J443" s="8"/>
      <c r="K443" s="8"/>
      <c r="M443" s="11"/>
    </row>
    <row r="444">
      <c r="J444" s="8"/>
      <c r="K444" s="8"/>
      <c r="M444" s="11"/>
    </row>
    <row r="445">
      <c r="J445" s="8"/>
      <c r="K445" s="8"/>
      <c r="M445" s="11"/>
    </row>
    <row r="446">
      <c r="J446" s="8"/>
      <c r="K446" s="2"/>
      <c r="M446" s="11"/>
    </row>
    <row r="447">
      <c r="J447" s="8"/>
      <c r="K447" s="8"/>
      <c r="M447" s="11"/>
    </row>
    <row r="448">
      <c r="J448" s="8"/>
      <c r="K448" s="8"/>
      <c r="M448" s="11"/>
    </row>
    <row r="449">
      <c r="J449" s="8"/>
      <c r="K449" s="2"/>
      <c r="M449" s="11"/>
    </row>
    <row r="450">
      <c r="J450" s="8"/>
      <c r="K450" s="8"/>
      <c r="M450" s="11"/>
    </row>
    <row r="451">
      <c r="J451" s="8"/>
      <c r="K451" s="8"/>
      <c r="M451" s="11"/>
    </row>
    <row r="452">
      <c r="J452" s="8"/>
      <c r="K452" s="8"/>
      <c r="M452" s="11"/>
    </row>
    <row r="453">
      <c r="J453" s="8"/>
      <c r="K453" s="8"/>
      <c r="M453" s="11"/>
    </row>
    <row r="454">
      <c r="J454" s="8"/>
      <c r="K454" s="8"/>
      <c r="M454" s="11"/>
    </row>
    <row r="455">
      <c r="J455" s="8"/>
      <c r="K455" s="8"/>
      <c r="M455" s="11"/>
    </row>
    <row r="456">
      <c r="J456" s="8"/>
      <c r="K456" s="8"/>
      <c r="M456" s="11"/>
    </row>
    <row r="457">
      <c r="J457" s="8"/>
      <c r="K457" s="8"/>
      <c r="M457" s="11"/>
    </row>
    <row r="458">
      <c r="J458" s="8"/>
      <c r="K458" s="8"/>
      <c r="M458" s="11"/>
    </row>
    <row r="459">
      <c r="J459" s="8"/>
      <c r="K459" s="8"/>
      <c r="M459" s="11"/>
    </row>
    <row r="460">
      <c r="J460" s="8"/>
      <c r="K460" s="8"/>
      <c r="M460" s="11"/>
    </row>
    <row r="461">
      <c r="J461" s="8"/>
      <c r="K461" s="8"/>
      <c r="M461" s="11"/>
    </row>
    <row r="462">
      <c r="J462" s="8"/>
      <c r="K462" s="8"/>
      <c r="M462" s="11"/>
    </row>
    <row r="463">
      <c r="J463" s="8"/>
      <c r="K463" s="8"/>
      <c r="M463" s="11"/>
    </row>
    <row r="464">
      <c r="J464" s="8"/>
      <c r="K464" s="8"/>
      <c r="M464" s="11"/>
    </row>
    <row r="465">
      <c r="J465" s="8"/>
      <c r="K465" s="8"/>
      <c r="M465" s="11"/>
    </row>
    <row r="466">
      <c r="J466" s="8"/>
      <c r="K466" s="8"/>
      <c r="M466" s="11"/>
    </row>
    <row r="467">
      <c r="J467" s="8"/>
      <c r="K467" s="8"/>
      <c r="M467" s="11"/>
    </row>
    <row r="468">
      <c r="J468" s="8"/>
      <c r="K468" s="8"/>
      <c r="M468" s="11"/>
    </row>
    <row r="469">
      <c r="J469" s="8"/>
      <c r="K469" s="8"/>
      <c r="M469" s="11"/>
    </row>
    <row r="470">
      <c r="J470" s="8"/>
      <c r="K470" s="8"/>
      <c r="M470" s="11"/>
    </row>
    <row r="471">
      <c r="J471" s="8"/>
      <c r="K471" s="8"/>
      <c r="M471" s="11"/>
    </row>
    <row r="472">
      <c r="J472" s="8"/>
      <c r="K472" s="8"/>
      <c r="M472" s="11"/>
    </row>
    <row r="473">
      <c r="J473" s="8"/>
      <c r="K473" s="8"/>
      <c r="M473" s="11"/>
    </row>
    <row r="474">
      <c r="J474" s="8"/>
      <c r="K474" s="8"/>
      <c r="M474" s="11"/>
    </row>
    <row r="475">
      <c r="J475" s="8"/>
      <c r="K475" s="8"/>
      <c r="M475" s="11"/>
    </row>
    <row r="476">
      <c r="J476" s="8"/>
      <c r="K476" s="8"/>
      <c r="M476" s="11"/>
    </row>
    <row r="477">
      <c r="J477" s="8"/>
      <c r="K477" s="8"/>
      <c r="M477" s="11"/>
    </row>
    <row r="478">
      <c r="J478" s="8"/>
      <c r="K478" s="8"/>
      <c r="M478" s="11"/>
    </row>
    <row r="479">
      <c r="J479" s="8"/>
      <c r="K479" s="8"/>
      <c r="M479" s="11"/>
    </row>
    <row r="480">
      <c r="J480" s="8"/>
      <c r="K480" s="8"/>
      <c r="M480" s="11"/>
    </row>
    <row r="481">
      <c r="J481" s="8"/>
      <c r="K481" s="8"/>
      <c r="M481" s="11"/>
    </row>
    <row r="482">
      <c r="J482" s="8"/>
      <c r="K482" s="8"/>
      <c r="M482" s="11"/>
    </row>
    <row r="483">
      <c r="J483" s="8"/>
      <c r="K483" s="8"/>
      <c r="M483" s="11"/>
    </row>
    <row r="484">
      <c r="J484" s="8"/>
      <c r="K484" s="8"/>
      <c r="M484" s="11"/>
    </row>
    <row r="485">
      <c r="J485" s="8"/>
      <c r="K485" s="8"/>
      <c r="M485" s="11"/>
    </row>
    <row r="486">
      <c r="J486" s="8"/>
      <c r="K486" s="8"/>
      <c r="M486" s="11"/>
    </row>
    <row r="487">
      <c r="J487" s="8"/>
      <c r="K487" s="8"/>
      <c r="M487" s="11"/>
    </row>
    <row r="488">
      <c r="J488" s="8"/>
      <c r="K488" s="8"/>
      <c r="M488" s="11"/>
    </row>
    <row r="489">
      <c r="J489" s="8"/>
      <c r="K489" s="8"/>
      <c r="M489" s="11"/>
    </row>
    <row r="490">
      <c r="J490" s="8"/>
      <c r="K490" s="8"/>
      <c r="M490" s="11"/>
    </row>
    <row r="491">
      <c r="J491" s="8"/>
      <c r="K491" s="8"/>
      <c r="M491" s="11"/>
    </row>
    <row r="492">
      <c r="J492" s="8"/>
      <c r="K492" s="8"/>
      <c r="M492" s="11"/>
    </row>
    <row r="493">
      <c r="J493" s="8"/>
      <c r="K493" s="8"/>
      <c r="M493" s="11"/>
    </row>
    <row r="494">
      <c r="J494" s="8"/>
      <c r="K494" s="8"/>
      <c r="M494" s="11"/>
    </row>
    <row r="495">
      <c r="J495" s="8"/>
      <c r="K495" s="8"/>
      <c r="M495" s="11"/>
    </row>
    <row r="496">
      <c r="J496" s="8"/>
      <c r="K496" s="8"/>
      <c r="M496" s="11"/>
    </row>
    <row r="497">
      <c r="J497" s="8"/>
      <c r="K497" s="8"/>
      <c r="M497" s="11"/>
    </row>
    <row r="498">
      <c r="J498" s="8"/>
      <c r="K498" s="8"/>
      <c r="M498" s="11"/>
    </row>
    <row r="499">
      <c r="J499" s="8"/>
      <c r="K499" s="8"/>
      <c r="M499" s="11"/>
    </row>
    <row r="500">
      <c r="J500" s="8"/>
      <c r="K500" s="8"/>
      <c r="M500" s="11"/>
    </row>
    <row r="501">
      <c r="J501" s="8"/>
      <c r="K501" s="8"/>
      <c r="M501" s="11"/>
    </row>
    <row r="502">
      <c r="J502" s="8"/>
      <c r="K502" s="8"/>
      <c r="M502" s="11"/>
    </row>
    <row r="503">
      <c r="J503" s="8"/>
      <c r="K503" s="8"/>
      <c r="M503" s="11"/>
    </row>
    <row r="504">
      <c r="J504" s="8"/>
      <c r="K504" s="8"/>
      <c r="M504" s="11"/>
    </row>
    <row r="505">
      <c r="J505" s="8"/>
      <c r="K505" s="8"/>
      <c r="M505" s="11"/>
    </row>
    <row r="506">
      <c r="J506" s="8"/>
      <c r="K506" s="8"/>
      <c r="M506" s="11"/>
    </row>
    <row r="507">
      <c r="J507" s="8"/>
      <c r="K507" s="8"/>
      <c r="M507" s="11"/>
    </row>
    <row r="508">
      <c r="J508" s="8"/>
      <c r="K508" s="8"/>
      <c r="M508" s="11"/>
    </row>
    <row r="509">
      <c r="J509" s="8"/>
      <c r="K509" s="8"/>
      <c r="M509" s="11"/>
    </row>
    <row r="510">
      <c r="J510" s="8"/>
      <c r="K510" s="8"/>
      <c r="M510" s="11"/>
    </row>
    <row r="511">
      <c r="J511" s="8"/>
      <c r="K511" s="8"/>
      <c r="M511" s="11"/>
    </row>
    <row r="512">
      <c r="J512" s="8"/>
      <c r="K512" s="8"/>
      <c r="M512" s="11"/>
    </row>
    <row r="513">
      <c r="J513" s="8"/>
      <c r="K513" s="8"/>
      <c r="M513" s="11"/>
    </row>
    <row r="514">
      <c r="J514" s="8"/>
      <c r="K514" s="8"/>
      <c r="M514" s="11"/>
    </row>
    <row r="515">
      <c r="J515" s="8"/>
      <c r="K515" s="8"/>
      <c r="M515" s="11"/>
    </row>
    <row r="516">
      <c r="J516" s="8"/>
      <c r="K516" s="8"/>
      <c r="M516" s="11"/>
    </row>
    <row r="517">
      <c r="J517" s="8"/>
      <c r="K517" s="8"/>
      <c r="M517" s="11"/>
    </row>
    <row r="518">
      <c r="J518" s="8"/>
      <c r="K518" s="8"/>
      <c r="M518" s="11"/>
    </row>
    <row r="519">
      <c r="J519" s="8"/>
      <c r="K519" s="8"/>
      <c r="M519" s="11"/>
    </row>
    <row r="520">
      <c r="J520" s="8"/>
      <c r="K520" s="8"/>
      <c r="M520" s="11"/>
    </row>
    <row r="521">
      <c r="J521" s="8"/>
      <c r="K521" s="8"/>
      <c r="M521" s="11"/>
    </row>
    <row r="522">
      <c r="J522" s="8"/>
      <c r="K522" s="8"/>
      <c r="M522" s="11"/>
    </row>
    <row r="523">
      <c r="J523" s="8"/>
      <c r="K523" s="8"/>
      <c r="M523" s="11"/>
    </row>
    <row r="524">
      <c r="J524" s="8"/>
      <c r="K524" s="8"/>
      <c r="M524" s="11"/>
    </row>
    <row r="525">
      <c r="J525" s="8"/>
      <c r="K525" s="8"/>
      <c r="M525" s="11"/>
    </row>
    <row r="526">
      <c r="J526" s="8"/>
      <c r="K526" s="8"/>
      <c r="M526" s="11"/>
    </row>
    <row r="527">
      <c r="J527" s="8"/>
      <c r="K527" s="8"/>
      <c r="M527" s="11"/>
    </row>
    <row r="528">
      <c r="J528" s="8"/>
      <c r="K528" s="8"/>
      <c r="M528" s="11"/>
    </row>
    <row r="529">
      <c r="J529" s="8"/>
      <c r="K529" s="8"/>
      <c r="M529" s="11"/>
    </row>
    <row r="530">
      <c r="J530" s="8"/>
      <c r="K530" s="8"/>
      <c r="M530" s="11"/>
    </row>
    <row r="531">
      <c r="J531" s="8"/>
      <c r="K531" s="8"/>
      <c r="M531" s="11"/>
    </row>
    <row r="532">
      <c r="J532" s="8"/>
      <c r="K532" s="8"/>
      <c r="M532" s="11"/>
    </row>
    <row r="533">
      <c r="J533" s="8"/>
      <c r="K533" s="8"/>
      <c r="M533" s="11"/>
    </row>
    <row r="534">
      <c r="J534" s="8"/>
      <c r="K534" s="8"/>
      <c r="M534" s="11"/>
    </row>
    <row r="535">
      <c r="J535" s="8"/>
      <c r="K535" s="8"/>
      <c r="M535" s="11"/>
    </row>
    <row r="536">
      <c r="J536" s="8"/>
      <c r="K536" s="8"/>
      <c r="M536" s="11"/>
    </row>
    <row r="537">
      <c r="J537" s="8"/>
      <c r="K537" s="8"/>
      <c r="M537" s="11"/>
    </row>
    <row r="538">
      <c r="J538" s="8"/>
      <c r="K538" s="8"/>
      <c r="M538" s="11"/>
    </row>
    <row r="539">
      <c r="J539" s="8"/>
      <c r="K539" s="8"/>
      <c r="M539" s="11"/>
    </row>
    <row r="540">
      <c r="J540" s="8"/>
      <c r="K540" s="8"/>
      <c r="M540" s="11"/>
    </row>
    <row r="541">
      <c r="J541" s="8"/>
      <c r="K541" s="8"/>
      <c r="M541" s="11"/>
    </row>
    <row r="542">
      <c r="J542" s="8"/>
      <c r="K542" s="8"/>
      <c r="M542" s="11"/>
    </row>
    <row r="543">
      <c r="J543" s="8"/>
      <c r="K543" s="8"/>
      <c r="M543" s="11"/>
    </row>
    <row r="544">
      <c r="J544" s="8"/>
      <c r="K544" s="8"/>
      <c r="M544" s="11"/>
    </row>
    <row r="545">
      <c r="J545" s="8"/>
      <c r="K545" s="8"/>
      <c r="M545" s="11"/>
    </row>
    <row r="546">
      <c r="J546" s="8"/>
      <c r="K546" s="8"/>
      <c r="M546" s="11"/>
    </row>
    <row r="547">
      <c r="J547" s="8"/>
      <c r="K547" s="8"/>
      <c r="M547" s="11"/>
    </row>
    <row r="548">
      <c r="J548" s="8"/>
      <c r="K548" s="8"/>
      <c r="M548" s="11"/>
    </row>
    <row r="549">
      <c r="J549" s="8"/>
      <c r="K549" s="8"/>
      <c r="M549" s="11"/>
    </row>
    <row r="550">
      <c r="J550" s="8"/>
      <c r="K550" s="8"/>
      <c r="M550" s="11"/>
    </row>
    <row r="551">
      <c r="J551" s="8"/>
      <c r="K551" s="8"/>
      <c r="M551" s="11"/>
    </row>
    <row r="552">
      <c r="J552" s="8"/>
      <c r="K552" s="8"/>
      <c r="M552" s="11"/>
    </row>
    <row r="553">
      <c r="J553" s="8"/>
      <c r="K553" s="8"/>
      <c r="M553" s="11"/>
    </row>
    <row r="554">
      <c r="J554" s="8"/>
      <c r="K554" s="8"/>
      <c r="M554" s="11"/>
    </row>
    <row r="555">
      <c r="J555" s="8"/>
      <c r="K555" s="8"/>
      <c r="M555" s="11"/>
    </row>
    <row r="556">
      <c r="J556" s="8"/>
      <c r="K556" s="8"/>
      <c r="M556" s="11"/>
    </row>
    <row r="557">
      <c r="J557" s="8"/>
      <c r="K557" s="8"/>
      <c r="M557" s="11"/>
    </row>
    <row r="558">
      <c r="J558" s="8"/>
      <c r="K558" s="8"/>
      <c r="M558" s="11"/>
    </row>
    <row r="559">
      <c r="J559" s="8"/>
      <c r="K559" s="8"/>
      <c r="M559" s="11"/>
    </row>
    <row r="560">
      <c r="J560" s="8"/>
      <c r="K560" s="8"/>
      <c r="M560" s="11"/>
    </row>
    <row r="561">
      <c r="J561" s="8"/>
      <c r="K561" s="8"/>
      <c r="M561" s="11"/>
    </row>
    <row r="562">
      <c r="J562" s="8"/>
      <c r="K562" s="8"/>
      <c r="M562" s="11"/>
    </row>
    <row r="563">
      <c r="J563" s="8"/>
      <c r="K563" s="8"/>
      <c r="M563" s="11"/>
    </row>
    <row r="564">
      <c r="J564" s="8"/>
      <c r="K564" s="8"/>
      <c r="M564" s="11"/>
    </row>
    <row r="565">
      <c r="J565" s="8"/>
      <c r="K565" s="8"/>
      <c r="M565" s="11"/>
    </row>
    <row r="566">
      <c r="J566" s="8"/>
      <c r="K566" s="8"/>
      <c r="M566" s="11"/>
    </row>
    <row r="567">
      <c r="J567" s="8"/>
      <c r="K567" s="8"/>
      <c r="M567" s="11"/>
    </row>
    <row r="568">
      <c r="J568" s="8"/>
      <c r="K568" s="8"/>
      <c r="M568" s="11"/>
    </row>
    <row r="569">
      <c r="J569" s="8"/>
      <c r="K569" s="8"/>
      <c r="M569" s="11"/>
    </row>
    <row r="570">
      <c r="J570" s="8"/>
      <c r="K570" s="8"/>
      <c r="M570" s="11"/>
    </row>
    <row r="571">
      <c r="J571" s="8"/>
      <c r="K571" s="8"/>
      <c r="M571" s="11"/>
    </row>
    <row r="572">
      <c r="J572" s="8"/>
      <c r="K572" s="8"/>
      <c r="M572" s="11"/>
    </row>
    <row r="573">
      <c r="J573" s="8"/>
      <c r="K573" s="8"/>
      <c r="M573" s="11"/>
    </row>
    <row r="574">
      <c r="J574" s="8"/>
      <c r="K574" s="8"/>
      <c r="M574" s="11"/>
    </row>
    <row r="575">
      <c r="J575" s="8"/>
      <c r="K575" s="8"/>
      <c r="M575" s="11"/>
    </row>
    <row r="576">
      <c r="J576" s="8"/>
      <c r="K576" s="8"/>
      <c r="M576" s="11"/>
    </row>
    <row r="577">
      <c r="J577" s="8"/>
      <c r="K577" s="8"/>
      <c r="M577" s="11"/>
    </row>
    <row r="578">
      <c r="J578" s="8"/>
      <c r="K578" s="8"/>
      <c r="M578" s="11"/>
    </row>
    <row r="579">
      <c r="J579" s="8"/>
      <c r="K579" s="8"/>
      <c r="M579" s="11"/>
    </row>
    <row r="580">
      <c r="J580" s="8"/>
      <c r="K580" s="8"/>
      <c r="M580" s="11"/>
    </row>
    <row r="581">
      <c r="J581" s="8"/>
      <c r="K581" s="8"/>
      <c r="M581" s="11"/>
    </row>
    <row r="582">
      <c r="J582" s="8"/>
      <c r="K582" s="8"/>
      <c r="M582" s="11"/>
    </row>
    <row r="583">
      <c r="J583" s="8"/>
      <c r="K583" s="8"/>
      <c r="M583" s="11"/>
    </row>
    <row r="584">
      <c r="J584" s="8"/>
      <c r="K584" s="8"/>
      <c r="M584" s="11"/>
    </row>
    <row r="585">
      <c r="J585" s="8"/>
      <c r="K585" s="8"/>
      <c r="M585" s="11"/>
    </row>
    <row r="586">
      <c r="J586" s="8"/>
      <c r="K586" s="8"/>
      <c r="M586" s="11"/>
    </row>
    <row r="587">
      <c r="J587" s="8"/>
      <c r="K587" s="8"/>
      <c r="M587" s="11"/>
    </row>
    <row r="588">
      <c r="J588" s="8"/>
      <c r="K588" s="8"/>
      <c r="M588" s="11"/>
    </row>
    <row r="589">
      <c r="J589" s="8"/>
      <c r="K589" s="8"/>
      <c r="M589" s="11"/>
    </row>
    <row r="590">
      <c r="J590" s="8"/>
      <c r="K590" s="8"/>
      <c r="M590" s="11"/>
    </row>
    <row r="591">
      <c r="J591" s="8"/>
      <c r="K591" s="8"/>
      <c r="M591" s="11"/>
    </row>
    <row r="592">
      <c r="J592" s="8"/>
      <c r="K592" s="8"/>
      <c r="M592" s="11"/>
    </row>
    <row r="593">
      <c r="J593" s="8"/>
      <c r="K593" s="8"/>
      <c r="M593" s="11"/>
    </row>
    <row r="594">
      <c r="J594" s="8"/>
      <c r="K594" s="8"/>
      <c r="M594" s="11"/>
    </row>
    <row r="595">
      <c r="J595" s="8"/>
      <c r="K595" s="8"/>
      <c r="M595" s="11"/>
    </row>
    <row r="596">
      <c r="J596" s="8"/>
      <c r="K596" s="8"/>
      <c r="M596" s="11"/>
    </row>
    <row r="597">
      <c r="J597" s="8"/>
      <c r="K597" s="8"/>
      <c r="M597" s="11"/>
    </row>
    <row r="598">
      <c r="J598" s="8"/>
      <c r="K598" s="8"/>
      <c r="M598" s="11"/>
    </row>
    <row r="599">
      <c r="J599" s="8"/>
      <c r="K599" s="8"/>
      <c r="M599" s="11"/>
    </row>
    <row r="600">
      <c r="J600" s="8"/>
      <c r="K600" s="8"/>
      <c r="M600" s="11"/>
    </row>
    <row r="601">
      <c r="J601" s="8"/>
      <c r="K601" s="8"/>
      <c r="M601" s="11"/>
    </row>
    <row r="602">
      <c r="J602" s="8"/>
      <c r="K602" s="8"/>
      <c r="M602" s="11"/>
    </row>
    <row r="603">
      <c r="J603" s="8"/>
      <c r="K603" s="8"/>
      <c r="M603" s="11"/>
    </row>
    <row r="604">
      <c r="J604" s="8"/>
      <c r="K604" s="8"/>
      <c r="M604" s="11"/>
    </row>
    <row r="605">
      <c r="J605" s="8"/>
      <c r="K605" s="8"/>
      <c r="M605" s="11"/>
    </row>
    <row r="606">
      <c r="J606" s="8"/>
      <c r="K606" s="8"/>
      <c r="M606" s="11"/>
    </row>
    <row r="607">
      <c r="J607" s="8"/>
      <c r="K607" s="8"/>
      <c r="M607" s="11"/>
    </row>
    <row r="608">
      <c r="J608" s="8"/>
      <c r="K608" s="8"/>
      <c r="M608" s="11"/>
    </row>
    <row r="609">
      <c r="J609" s="8"/>
      <c r="K609" s="8"/>
      <c r="M609" s="11"/>
    </row>
    <row r="610">
      <c r="J610" s="8"/>
      <c r="K610" s="8"/>
      <c r="M610" s="11"/>
    </row>
    <row r="611">
      <c r="J611" s="8"/>
      <c r="K611" s="8"/>
      <c r="M611" s="11"/>
    </row>
    <row r="612">
      <c r="J612" s="8"/>
      <c r="K612" s="8"/>
      <c r="M612" s="11"/>
    </row>
    <row r="613">
      <c r="J613" s="8"/>
      <c r="K613" s="8"/>
      <c r="M613" s="11"/>
    </row>
    <row r="614">
      <c r="J614" s="8"/>
      <c r="K614" s="8"/>
      <c r="M614" s="11"/>
    </row>
    <row r="615">
      <c r="J615" s="8"/>
      <c r="K615" s="8"/>
      <c r="M615" s="11"/>
    </row>
    <row r="616">
      <c r="J616" s="8"/>
      <c r="K616" s="8"/>
      <c r="M616" s="11"/>
    </row>
    <row r="617">
      <c r="J617" s="8"/>
      <c r="K617" s="8"/>
      <c r="M617" s="11"/>
    </row>
    <row r="618">
      <c r="J618" s="8"/>
      <c r="K618" s="8"/>
      <c r="M618" s="11"/>
    </row>
    <row r="619">
      <c r="J619" s="8"/>
      <c r="K619" s="8"/>
      <c r="M619" s="11"/>
    </row>
    <row r="620">
      <c r="J620" s="8"/>
      <c r="K620" s="8"/>
      <c r="M620" s="11"/>
    </row>
    <row r="621">
      <c r="J621" s="8"/>
      <c r="K621" s="8"/>
      <c r="M621" s="11"/>
    </row>
    <row r="622">
      <c r="J622" s="8"/>
      <c r="K622" s="8"/>
      <c r="M622" s="11"/>
    </row>
    <row r="623">
      <c r="J623" s="8"/>
      <c r="K623" s="8"/>
      <c r="M623" s="11"/>
    </row>
    <row r="624">
      <c r="J624" s="8"/>
      <c r="K624" s="8"/>
      <c r="M624" s="11"/>
    </row>
    <row r="625">
      <c r="J625" s="8"/>
      <c r="K625" s="8"/>
      <c r="M625" s="11"/>
    </row>
    <row r="626">
      <c r="J626" s="8"/>
      <c r="K626" s="8"/>
      <c r="M626" s="11"/>
    </row>
    <row r="627">
      <c r="J627" s="8"/>
      <c r="K627" s="8"/>
      <c r="M627" s="11"/>
    </row>
    <row r="628">
      <c r="J628" s="8"/>
      <c r="K628" s="8"/>
      <c r="M628" s="11"/>
    </row>
    <row r="629">
      <c r="J629" s="8"/>
      <c r="K629" s="8"/>
      <c r="M629" s="11"/>
    </row>
    <row r="630">
      <c r="J630" s="8"/>
      <c r="K630" s="8"/>
      <c r="M630" s="11"/>
    </row>
    <row r="631">
      <c r="J631" s="8"/>
      <c r="K631" s="8"/>
      <c r="M631" s="11"/>
    </row>
    <row r="632">
      <c r="J632" s="8"/>
      <c r="K632" s="8"/>
      <c r="M632" s="11"/>
    </row>
    <row r="633">
      <c r="J633" s="8"/>
      <c r="K633" s="8"/>
      <c r="M633" s="11"/>
    </row>
    <row r="634">
      <c r="J634" s="8"/>
      <c r="K634" s="8"/>
      <c r="M634" s="11"/>
    </row>
    <row r="635">
      <c r="J635" s="8"/>
      <c r="K635" s="8"/>
      <c r="M635" s="11"/>
    </row>
    <row r="636">
      <c r="J636" s="8"/>
      <c r="K636" s="8"/>
      <c r="M636" s="11"/>
    </row>
    <row r="637">
      <c r="J637" s="8"/>
      <c r="K637" s="8"/>
      <c r="M637" s="11"/>
    </row>
    <row r="638">
      <c r="J638" s="8"/>
      <c r="K638" s="8"/>
      <c r="M638" s="11"/>
    </row>
    <row r="639">
      <c r="J639" s="8"/>
      <c r="K639" s="8"/>
      <c r="M639" s="11"/>
    </row>
    <row r="640">
      <c r="J640" s="8"/>
      <c r="K640" s="8"/>
      <c r="M640" s="11"/>
    </row>
    <row r="641">
      <c r="J641" s="8"/>
      <c r="K641" s="8"/>
      <c r="M641" s="11"/>
    </row>
    <row r="642">
      <c r="J642" s="8"/>
      <c r="K642" s="8"/>
      <c r="M642" s="11"/>
    </row>
    <row r="643">
      <c r="J643" s="8"/>
      <c r="K643" s="8"/>
      <c r="M643" s="11"/>
    </row>
    <row r="644">
      <c r="J644" s="8"/>
      <c r="K644" s="8"/>
      <c r="M644" s="11"/>
    </row>
    <row r="645">
      <c r="J645" s="8"/>
      <c r="K645" s="8"/>
      <c r="M645" s="11"/>
    </row>
    <row r="646">
      <c r="J646" s="8"/>
      <c r="K646" s="8"/>
      <c r="M646" s="11"/>
    </row>
    <row r="647">
      <c r="J647" s="8"/>
      <c r="K647" s="8"/>
      <c r="M647" s="11"/>
    </row>
    <row r="648">
      <c r="J648" s="8"/>
      <c r="K648" s="8"/>
      <c r="M648" s="11"/>
    </row>
    <row r="649">
      <c r="J649" s="8"/>
      <c r="K649" s="8"/>
      <c r="M649" s="11"/>
    </row>
    <row r="650">
      <c r="J650" s="8"/>
      <c r="K650" s="8"/>
      <c r="M650" s="11"/>
    </row>
    <row r="651">
      <c r="J651" s="8"/>
      <c r="K651" s="8"/>
      <c r="M651" s="11"/>
    </row>
    <row r="652">
      <c r="J652" s="8"/>
      <c r="K652" s="8"/>
      <c r="M652" s="11"/>
    </row>
    <row r="653">
      <c r="J653" s="8"/>
      <c r="K653" s="8"/>
      <c r="M653" s="11"/>
    </row>
    <row r="654">
      <c r="J654" s="8"/>
      <c r="K654" s="8"/>
      <c r="M654" s="11"/>
    </row>
    <row r="655">
      <c r="J655" s="8"/>
      <c r="K655" s="8"/>
      <c r="M655" s="11"/>
    </row>
    <row r="656">
      <c r="J656" s="8"/>
      <c r="K656" s="8"/>
      <c r="M656" s="11"/>
    </row>
    <row r="657">
      <c r="J657" s="8"/>
      <c r="K657" s="8"/>
      <c r="M657" s="11"/>
    </row>
    <row r="658">
      <c r="J658" s="8"/>
      <c r="K658" s="8"/>
      <c r="M658" s="11"/>
    </row>
    <row r="659">
      <c r="J659" s="8"/>
      <c r="K659" s="8"/>
      <c r="M659" s="11"/>
    </row>
    <row r="660">
      <c r="J660" s="8"/>
      <c r="K660" s="8"/>
      <c r="M660" s="11"/>
    </row>
    <row r="661">
      <c r="J661" s="8"/>
      <c r="K661" s="8"/>
      <c r="M661" s="11"/>
    </row>
    <row r="662">
      <c r="J662" s="8"/>
      <c r="K662" s="8"/>
      <c r="M662" s="11"/>
    </row>
    <row r="663">
      <c r="J663" s="8"/>
      <c r="K663" s="8"/>
      <c r="M663" s="11"/>
    </row>
    <row r="664">
      <c r="J664" s="8"/>
      <c r="K664" s="8"/>
      <c r="M664" s="11"/>
    </row>
    <row r="665">
      <c r="J665" s="8"/>
      <c r="K665" s="8"/>
      <c r="M665" s="11"/>
    </row>
    <row r="666">
      <c r="J666" s="8"/>
      <c r="K666" s="8"/>
      <c r="M666" s="11"/>
    </row>
    <row r="667">
      <c r="J667" s="8"/>
      <c r="K667" s="8"/>
      <c r="M667" s="11"/>
    </row>
    <row r="668">
      <c r="J668" s="8"/>
      <c r="K668" s="8"/>
      <c r="M668" s="11"/>
    </row>
    <row r="669">
      <c r="J669" s="8"/>
      <c r="K669" s="8"/>
      <c r="M669" s="11"/>
    </row>
    <row r="670">
      <c r="J670" s="8"/>
      <c r="K670" s="8"/>
      <c r="M670" s="11"/>
    </row>
    <row r="671">
      <c r="J671" s="8"/>
      <c r="K671" s="8"/>
      <c r="M671" s="11"/>
    </row>
    <row r="672">
      <c r="J672" s="8"/>
      <c r="K672" s="8"/>
      <c r="M672" s="11"/>
    </row>
    <row r="673">
      <c r="J673" s="8"/>
      <c r="K673" s="8"/>
      <c r="M673" s="11"/>
    </row>
    <row r="674">
      <c r="J674" s="8"/>
      <c r="K674" s="8"/>
      <c r="M674" s="11"/>
    </row>
    <row r="675">
      <c r="J675" s="8"/>
      <c r="K675" s="8"/>
      <c r="M675" s="11"/>
    </row>
    <row r="676">
      <c r="J676" s="8"/>
      <c r="K676" s="8"/>
      <c r="M676" s="11"/>
    </row>
    <row r="677">
      <c r="J677" s="8"/>
      <c r="K677" s="8"/>
      <c r="M677" s="11"/>
    </row>
    <row r="678">
      <c r="J678" s="8"/>
      <c r="K678" s="8"/>
      <c r="M678" s="11"/>
    </row>
    <row r="679">
      <c r="J679" s="8"/>
      <c r="K679" s="8"/>
      <c r="M679" s="11"/>
    </row>
    <row r="680">
      <c r="J680" s="8"/>
      <c r="K680" s="8"/>
      <c r="M680" s="11"/>
    </row>
    <row r="681">
      <c r="J681" s="8"/>
      <c r="K681" s="8"/>
      <c r="M681" s="11"/>
    </row>
    <row r="682">
      <c r="J682" s="8"/>
      <c r="K682" s="8"/>
      <c r="M682" s="11"/>
    </row>
    <row r="683">
      <c r="J683" s="8"/>
      <c r="K683" s="8"/>
      <c r="M683" s="11"/>
    </row>
    <row r="684">
      <c r="J684" s="8"/>
      <c r="K684" s="8"/>
      <c r="M684" s="11"/>
    </row>
    <row r="685">
      <c r="J685" s="8"/>
      <c r="K685" s="8"/>
      <c r="M685" s="11"/>
    </row>
    <row r="686">
      <c r="J686" s="8"/>
      <c r="K686" s="8"/>
      <c r="M686" s="11"/>
    </row>
    <row r="687">
      <c r="J687" s="8"/>
      <c r="K687" s="8"/>
      <c r="M687" s="11"/>
    </row>
    <row r="688">
      <c r="J688" s="8"/>
      <c r="K688" s="8"/>
      <c r="M688" s="11"/>
    </row>
    <row r="689">
      <c r="J689" s="8"/>
      <c r="K689" s="8"/>
      <c r="M689" s="11"/>
    </row>
    <row r="690">
      <c r="J690" s="8"/>
      <c r="K690" s="8"/>
      <c r="M690" s="11"/>
    </row>
    <row r="691">
      <c r="J691" s="8"/>
      <c r="K691" s="8"/>
      <c r="M691" s="11"/>
    </row>
    <row r="692">
      <c r="J692" s="8"/>
      <c r="K692" s="8"/>
      <c r="M692" s="11"/>
    </row>
    <row r="693">
      <c r="J693" s="8"/>
      <c r="K693" s="8"/>
      <c r="M693" s="11"/>
    </row>
    <row r="694">
      <c r="J694" s="8"/>
      <c r="K694" s="8"/>
      <c r="M694" s="11"/>
    </row>
    <row r="695">
      <c r="J695" s="8"/>
      <c r="K695" s="8"/>
      <c r="M695" s="11"/>
    </row>
    <row r="696">
      <c r="J696" s="8"/>
      <c r="K696" s="8"/>
      <c r="M696" s="11"/>
    </row>
    <row r="697">
      <c r="J697" s="8"/>
      <c r="K697" s="8"/>
      <c r="M697" s="11"/>
    </row>
    <row r="698">
      <c r="J698" s="8"/>
      <c r="K698" s="8"/>
      <c r="M698" s="11"/>
    </row>
    <row r="699">
      <c r="J699" s="8"/>
      <c r="K699" s="8"/>
      <c r="M699" s="11"/>
    </row>
    <row r="700">
      <c r="J700" s="8"/>
      <c r="K700" s="8"/>
      <c r="M700" s="11"/>
    </row>
    <row r="701">
      <c r="J701" s="8"/>
      <c r="K701" s="8"/>
      <c r="M701" s="11"/>
    </row>
    <row r="702">
      <c r="J702" s="8"/>
      <c r="K702" s="8"/>
      <c r="M702" s="11"/>
    </row>
    <row r="703">
      <c r="J703" s="8"/>
      <c r="K703" s="8"/>
      <c r="M703" s="11"/>
    </row>
    <row r="704">
      <c r="J704" s="8"/>
      <c r="K704" s="8"/>
      <c r="M704" s="11"/>
    </row>
    <row r="705">
      <c r="J705" s="8"/>
      <c r="K705" s="8"/>
      <c r="M705" s="11"/>
    </row>
    <row r="706">
      <c r="J706" s="8"/>
      <c r="K706" s="8"/>
      <c r="M706" s="11"/>
    </row>
    <row r="707">
      <c r="J707" s="8"/>
      <c r="K707" s="8"/>
      <c r="M707" s="11"/>
    </row>
    <row r="708">
      <c r="J708" s="8"/>
      <c r="K708" s="8"/>
      <c r="M708" s="11"/>
    </row>
    <row r="709">
      <c r="J709" s="8"/>
      <c r="K709" s="8"/>
      <c r="M709" s="11"/>
    </row>
    <row r="710">
      <c r="J710" s="8"/>
      <c r="K710" s="8"/>
      <c r="M710" s="11"/>
    </row>
    <row r="711">
      <c r="J711" s="8"/>
      <c r="K711" s="8"/>
      <c r="M711" s="11"/>
    </row>
    <row r="712">
      <c r="J712" s="8"/>
      <c r="K712" s="8"/>
      <c r="M712" s="11"/>
    </row>
    <row r="713">
      <c r="J713" s="8"/>
      <c r="K713" s="8"/>
      <c r="M713" s="11"/>
    </row>
    <row r="714">
      <c r="J714" s="8"/>
      <c r="K714" s="8"/>
      <c r="M714" s="11"/>
    </row>
    <row r="715">
      <c r="J715" s="8"/>
      <c r="K715" s="8"/>
      <c r="M715" s="11"/>
    </row>
    <row r="716">
      <c r="J716" s="8"/>
      <c r="K716" s="8"/>
      <c r="M716" s="11"/>
    </row>
    <row r="717">
      <c r="J717" s="8"/>
      <c r="K717" s="8"/>
      <c r="M717" s="11"/>
    </row>
    <row r="718">
      <c r="J718" s="8"/>
      <c r="K718" s="8"/>
      <c r="M718" s="11"/>
    </row>
    <row r="719">
      <c r="J719" s="8"/>
      <c r="K719" s="8"/>
      <c r="M719" s="11"/>
    </row>
    <row r="720">
      <c r="J720" s="8"/>
      <c r="K720" s="8"/>
      <c r="M720" s="11"/>
    </row>
    <row r="721">
      <c r="J721" s="8"/>
      <c r="K721" s="8"/>
      <c r="M721" s="11"/>
    </row>
    <row r="722">
      <c r="J722" s="8"/>
      <c r="K722" s="8"/>
      <c r="M722" s="11"/>
    </row>
    <row r="723">
      <c r="J723" s="8"/>
      <c r="K723" s="8"/>
      <c r="M723" s="11"/>
    </row>
    <row r="724">
      <c r="J724" s="8"/>
      <c r="K724" s="8"/>
      <c r="M724" s="11"/>
    </row>
    <row r="725">
      <c r="J725" s="8"/>
      <c r="K725" s="8"/>
      <c r="M725" s="11"/>
    </row>
    <row r="726">
      <c r="J726" s="8"/>
      <c r="K726" s="8"/>
      <c r="M726" s="11"/>
    </row>
    <row r="727">
      <c r="J727" s="8"/>
      <c r="K727" s="8"/>
      <c r="M727" s="11"/>
    </row>
    <row r="728">
      <c r="J728" s="8"/>
      <c r="K728" s="8"/>
      <c r="M728" s="11"/>
    </row>
    <row r="729">
      <c r="J729" s="8"/>
      <c r="K729" s="8"/>
      <c r="M729" s="11"/>
    </row>
    <row r="730">
      <c r="J730" s="8"/>
      <c r="K730" s="8"/>
      <c r="M730" s="11"/>
    </row>
    <row r="731">
      <c r="J731" s="8"/>
      <c r="K731" s="8"/>
      <c r="M731" s="11"/>
    </row>
    <row r="732">
      <c r="J732" s="8"/>
      <c r="K732" s="8"/>
      <c r="M732" s="11"/>
    </row>
    <row r="733">
      <c r="J733" s="8"/>
      <c r="K733" s="8"/>
      <c r="M733" s="11"/>
    </row>
    <row r="734">
      <c r="J734" s="8"/>
      <c r="K734" s="8"/>
      <c r="M734" s="11"/>
    </row>
    <row r="735">
      <c r="J735" s="8"/>
      <c r="K735" s="8"/>
      <c r="M735" s="11"/>
    </row>
    <row r="736">
      <c r="J736" s="8"/>
      <c r="K736" s="8"/>
      <c r="M736" s="11"/>
    </row>
    <row r="737">
      <c r="J737" s="8"/>
      <c r="K737" s="8"/>
      <c r="M737" s="11"/>
    </row>
    <row r="738">
      <c r="J738" s="8"/>
      <c r="K738" s="8"/>
      <c r="M738" s="11"/>
    </row>
    <row r="739">
      <c r="J739" s="8"/>
      <c r="K739" s="8"/>
      <c r="M739" s="11"/>
    </row>
    <row r="740">
      <c r="J740" s="8"/>
      <c r="K740" s="8"/>
      <c r="M740" s="11"/>
    </row>
    <row r="741">
      <c r="J741" s="8"/>
      <c r="K741" s="8"/>
      <c r="M741" s="11"/>
    </row>
    <row r="742">
      <c r="J742" s="8"/>
      <c r="K742" s="8"/>
      <c r="M742" s="11"/>
    </row>
    <row r="743">
      <c r="J743" s="8"/>
      <c r="K743" s="8"/>
      <c r="M743" s="11"/>
    </row>
    <row r="744">
      <c r="J744" s="8"/>
      <c r="K744" s="8"/>
      <c r="M744" s="11"/>
    </row>
    <row r="745">
      <c r="J745" s="8"/>
      <c r="K745" s="8"/>
      <c r="M745" s="11"/>
    </row>
    <row r="746">
      <c r="J746" s="8"/>
      <c r="K746" s="8"/>
      <c r="M746" s="11"/>
    </row>
    <row r="747">
      <c r="J747" s="8"/>
      <c r="K747" s="8"/>
      <c r="M747" s="11"/>
    </row>
    <row r="748">
      <c r="J748" s="8"/>
      <c r="K748" s="8"/>
      <c r="M748" s="11"/>
    </row>
    <row r="749">
      <c r="J749" s="8"/>
      <c r="K749" s="8"/>
      <c r="M749" s="11"/>
    </row>
    <row r="750">
      <c r="J750" s="8"/>
      <c r="K750" s="8"/>
      <c r="M750" s="11"/>
    </row>
    <row r="751">
      <c r="J751" s="8"/>
      <c r="K751" s="8"/>
      <c r="M751" s="11"/>
    </row>
    <row r="752">
      <c r="J752" s="8"/>
      <c r="K752" s="8"/>
      <c r="M752" s="11"/>
    </row>
    <row r="753">
      <c r="J753" s="8"/>
      <c r="K753" s="8"/>
      <c r="M753" s="11"/>
    </row>
    <row r="754">
      <c r="J754" s="8"/>
      <c r="K754" s="8"/>
      <c r="M754" s="11"/>
    </row>
    <row r="755">
      <c r="J755" s="8"/>
      <c r="K755" s="8"/>
      <c r="M755" s="11"/>
    </row>
    <row r="756">
      <c r="J756" s="8"/>
      <c r="K756" s="8"/>
      <c r="M756" s="11"/>
    </row>
    <row r="757">
      <c r="J757" s="8"/>
      <c r="K757" s="8"/>
      <c r="M757" s="11"/>
    </row>
    <row r="758">
      <c r="J758" s="8"/>
      <c r="K758" s="8"/>
      <c r="M758" s="11"/>
    </row>
    <row r="759">
      <c r="J759" s="8"/>
      <c r="K759" s="8"/>
      <c r="M759" s="11"/>
    </row>
    <row r="760">
      <c r="J760" s="8"/>
      <c r="K760" s="8"/>
      <c r="M760" s="11"/>
    </row>
    <row r="761">
      <c r="J761" s="8"/>
      <c r="K761" s="8"/>
      <c r="M761" s="11"/>
    </row>
    <row r="762">
      <c r="J762" s="8"/>
      <c r="K762" s="8"/>
      <c r="M762" s="11"/>
    </row>
    <row r="763">
      <c r="J763" s="8"/>
      <c r="K763" s="8"/>
      <c r="M763" s="11"/>
    </row>
    <row r="764">
      <c r="J764" s="8"/>
      <c r="K764" s="8"/>
      <c r="M764" s="11"/>
    </row>
    <row r="765">
      <c r="J765" s="8"/>
      <c r="K765" s="8"/>
      <c r="M765" s="11"/>
    </row>
    <row r="766">
      <c r="J766" s="8"/>
      <c r="K766" s="8"/>
      <c r="M766" s="11"/>
    </row>
    <row r="767">
      <c r="J767" s="8"/>
      <c r="K767" s="8"/>
      <c r="M767" s="11"/>
    </row>
    <row r="768">
      <c r="J768" s="8"/>
      <c r="K768" s="8"/>
      <c r="M768" s="11"/>
    </row>
    <row r="769">
      <c r="J769" s="8"/>
      <c r="K769" s="8"/>
      <c r="M769" s="11"/>
    </row>
    <row r="770">
      <c r="J770" s="8"/>
      <c r="K770" s="8"/>
      <c r="M770" s="11"/>
    </row>
    <row r="771">
      <c r="J771" s="8"/>
      <c r="K771" s="8"/>
      <c r="M771" s="11"/>
    </row>
    <row r="772">
      <c r="J772" s="8"/>
      <c r="K772" s="8"/>
      <c r="M772" s="11"/>
    </row>
    <row r="773">
      <c r="J773" s="8"/>
      <c r="K773" s="8"/>
      <c r="M773" s="11"/>
    </row>
    <row r="774">
      <c r="J774" s="8"/>
      <c r="K774" s="8"/>
      <c r="M774" s="11"/>
    </row>
    <row r="775">
      <c r="J775" s="8"/>
      <c r="K775" s="8"/>
      <c r="M775" s="11"/>
    </row>
    <row r="776">
      <c r="J776" s="8"/>
      <c r="K776" s="8"/>
      <c r="M776" s="11"/>
    </row>
    <row r="777">
      <c r="J777" s="8"/>
      <c r="K777" s="8"/>
      <c r="M777" s="11"/>
    </row>
    <row r="778">
      <c r="J778" s="8"/>
      <c r="K778" s="8"/>
      <c r="M778" s="11"/>
    </row>
    <row r="779">
      <c r="J779" s="8"/>
      <c r="K779" s="8"/>
      <c r="M779" s="11"/>
    </row>
    <row r="780">
      <c r="J780" s="8"/>
      <c r="K780" s="8"/>
      <c r="M780" s="11"/>
    </row>
    <row r="781">
      <c r="J781" s="8"/>
      <c r="K781" s="8"/>
      <c r="M781" s="11"/>
    </row>
    <row r="782">
      <c r="J782" s="8"/>
      <c r="K782" s="8"/>
      <c r="M782" s="11"/>
    </row>
    <row r="783">
      <c r="J783" s="8"/>
      <c r="K783" s="8"/>
      <c r="M783" s="11"/>
    </row>
    <row r="784">
      <c r="J784" s="8"/>
      <c r="K784" s="8"/>
      <c r="M784" s="11"/>
    </row>
    <row r="785">
      <c r="J785" s="8"/>
      <c r="K785" s="8"/>
      <c r="M785" s="11"/>
    </row>
    <row r="786">
      <c r="J786" s="8"/>
      <c r="K786" s="8"/>
      <c r="M786" s="11"/>
    </row>
    <row r="787">
      <c r="J787" s="8"/>
      <c r="K787" s="8"/>
      <c r="M787" s="11"/>
    </row>
    <row r="788">
      <c r="J788" s="8"/>
      <c r="K788" s="8"/>
      <c r="M788" s="11"/>
    </row>
    <row r="789">
      <c r="J789" s="8"/>
      <c r="K789" s="8"/>
      <c r="M789" s="11"/>
    </row>
    <row r="790">
      <c r="J790" s="8"/>
      <c r="K790" s="8"/>
      <c r="M790" s="11"/>
    </row>
    <row r="791">
      <c r="J791" s="8"/>
      <c r="K791" s="8"/>
      <c r="M791" s="11"/>
    </row>
    <row r="792">
      <c r="J792" s="8"/>
      <c r="K792" s="8"/>
      <c r="M792" s="11"/>
    </row>
    <row r="793">
      <c r="J793" s="8"/>
      <c r="K793" s="8"/>
      <c r="M793" s="11"/>
    </row>
    <row r="794">
      <c r="J794" s="8"/>
      <c r="K794" s="8"/>
      <c r="M794" s="11"/>
    </row>
    <row r="795">
      <c r="J795" s="8"/>
      <c r="K795" s="8"/>
      <c r="M795" s="11"/>
    </row>
    <row r="796">
      <c r="J796" s="8"/>
      <c r="K796" s="8"/>
      <c r="M796" s="11"/>
    </row>
    <row r="797">
      <c r="J797" s="8"/>
      <c r="K797" s="8"/>
      <c r="M797" s="11"/>
    </row>
    <row r="798">
      <c r="J798" s="8"/>
      <c r="K798" s="8"/>
      <c r="M798" s="11"/>
    </row>
    <row r="799">
      <c r="J799" s="8"/>
      <c r="K799" s="8"/>
      <c r="M799" s="11"/>
    </row>
    <row r="800">
      <c r="J800" s="8"/>
      <c r="K800" s="8"/>
      <c r="M800" s="11"/>
    </row>
    <row r="801">
      <c r="J801" s="8"/>
      <c r="K801" s="8"/>
      <c r="M801" s="11"/>
    </row>
    <row r="802">
      <c r="J802" s="8"/>
      <c r="K802" s="8"/>
      <c r="M802" s="11"/>
    </row>
    <row r="803">
      <c r="J803" s="8"/>
      <c r="K803" s="8"/>
      <c r="M803" s="11"/>
    </row>
    <row r="804">
      <c r="J804" s="8"/>
      <c r="K804" s="8"/>
      <c r="M804" s="11"/>
    </row>
    <row r="805">
      <c r="J805" s="8"/>
      <c r="K805" s="8"/>
      <c r="M805" s="11"/>
    </row>
    <row r="806">
      <c r="J806" s="8"/>
      <c r="K806" s="8"/>
      <c r="M806" s="11"/>
    </row>
    <row r="807">
      <c r="J807" s="8"/>
      <c r="K807" s="8"/>
      <c r="M807" s="11"/>
    </row>
    <row r="808">
      <c r="J808" s="8"/>
      <c r="K808" s="8"/>
      <c r="M808" s="11"/>
    </row>
    <row r="809">
      <c r="J809" s="8"/>
      <c r="K809" s="8"/>
      <c r="M809" s="11"/>
    </row>
    <row r="810">
      <c r="J810" s="8"/>
      <c r="K810" s="8"/>
      <c r="M810" s="11"/>
    </row>
    <row r="811">
      <c r="J811" s="8"/>
      <c r="K811" s="8"/>
      <c r="M811" s="11"/>
    </row>
    <row r="812">
      <c r="J812" s="8"/>
      <c r="K812" s="8"/>
      <c r="M812" s="11"/>
    </row>
    <row r="813">
      <c r="J813" s="8"/>
      <c r="K813" s="8"/>
      <c r="M813" s="11"/>
    </row>
    <row r="814">
      <c r="J814" s="8"/>
      <c r="K814" s="8"/>
      <c r="M814" s="11"/>
    </row>
    <row r="815">
      <c r="J815" s="8"/>
      <c r="K815" s="8"/>
      <c r="M815" s="11"/>
    </row>
    <row r="816">
      <c r="J816" s="8"/>
      <c r="K816" s="8"/>
      <c r="M816" s="11"/>
    </row>
    <row r="817">
      <c r="J817" s="8"/>
      <c r="K817" s="8"/>
      <c r="M817" s="11"/>
    </row>
    <row r="818">
      <c r="J818" s="8"/>
      <c r="K818" s="8"/>
      <c r="M818" s="11"/>
    </row>
    <row r="819">
      <c r="J819" s="8"/>
      <c r="K819" s="8"/>
      <c r="M819" s="11"/>
    </row>
    <row r="820">
      <c r="J820" s="8"/>
      <c r="K820" s="8"/>
      <c r="M820" s="11"/>
    </row>
    <row r="821">
      <c r="J821" s="8"/>
      <c r="K821" s="8"/>
      <c r="M821" s="11"/>
    </row>
    <row r="822">
      <c r="J822" s="8"/>
      <c r="K822" s="8"/>
      <c r="M822" s="11"/>
    </row>
    <row r="823">
      <c r="J823" s="8"/>
      <c r="K823" s="8"/>
      <c r="M823" s="11"/>
    </row>
    <row r="824">
      <c r="J824" s="8"/>
      <c r="K824" s="8"/>
      <c r="M824" s="11"/>
    </row>
    <row r="825">
      <c r="J825" s="8"/>
      <c r="K825" s="8"/>
      <c r="M825" s="11"/>
    </row>
    <row r="826">
      <c r="J826" s="8"/>
      <c r="K826" s="8"/>
      <c r="M826" s="11"/>
    </row>
    <row r="827">
      <c r="J827" s="8"/>
      <c r="K827" s="8"/>
      <c r="M827" s="11"/>
    </row>
    <row r="828">
      <c r="J828" s="8"/>
      <c r="K828" s="8"/>
      <c r="M828" s="11"/>
    </row>
    <row r="829">
      <c r="J829" s="8"/>
      <c r="K829" s="8"/>
      <c r="M829" s="11"/>
    </row>
    <row r="830">
      <c r="J830" s="8"/>
      <c r="K830" s="8"/>
      <c r="M830" s="11"/>
    </row>
    <row r="831">
      <c r="J831" s="8"/>
      <c r="K831" s="8"/>
      <c r="M831" s="11"/>
    </row>
    <row r="832">
      <c r="J832" s="8"/>
      <c r="K832" s="8"/>
      <c r="M832" s="11"/>
    </row>
    <row r="833">
      <c r="J833" s="8"/>
      <c r="K833" s="8"/>
      <c r="M833" s="11"/>
    </row>
    <row r="834">
      <c r="J834" s="8"/>
      <c r="K834" s="8"/>
      <c r="M834" s="11"/>
    </row>
    <row r="835">
      <c r="J835" s="8"/>
      <c r="K835" s="8"/>
      <c r="M835" s="11"/>
    </row>
    <row r="836">
      <c r="J836" s="8"/>
      <c r="K836" s="8"/>
      <c r="M836" s="11"/>
    </row>
    <row r="837">
      <c r="J837" s="8"/>
      <c r="K837" s="8"/>
      <c r="M837" s="11"/>
    </row>
    <row r="838">
      <c r="J838" s="8"/>
      <c r="K838" s="8"/>
      <c r="M838" s="11"/>
    </row>
    <row r="839">
      <c r="J839" s="8"/>
      <c r="K839" s="8"/>
      <c r="M839" s="11"/>
    </row>
    <row r="840">
      <c r="J840" s="8"/>
      <c r="K840" s="8"/>
      <c r="M840" s="11"/>
    </row>
    <row r="841">
      <c r="J841" s="8"/>
      <c r="K841" s="8"/>
      <c r="M841" s="11"/>
    </row>
    <row r="842">
      <c r="J842" s="8"/>
      <c r="K842" s="8"/>
      <c r="M842" s="11"/>
    </row>
    <row r="843">
      <c r="J843" s="8"/>
      <c r="K843" s="8"/>
      <c r="M843" s="11"/>
    </row>
    <row r="844">
      <c r="J844" s="8"/>
      <c r="K844" s="8"/>
      <c r="M844" s="11"/>
    </row>
    <row r="845">
      <c r="J845" s="8"/>
      <c r="K845" s="8"/>
      <c r="M845" s="11"/>
    </row>
    <row r="846">
      <c r="J846" s="8"/>
      <c r="K846" s="8"/>
      <c r="M846" s="11"/>
    </row>
    <row r="847">
      <c r="J847" s="8"/>
      <c r="K847" s="8"/>
      <c r="M847" s="11"/>
    </row>
    <row r="848">
      <c r="J848" s="8"/>
      <c r="K848" s="8"/>
      <c r="M848" s="11"/>
    </row>
    <row r="849">
      <c r="J849" s="8"/>
      <c r="K849" s="8"/>
      <c r="M849" s="11"/>
    </row>
    <row r="850">
      <c r="J850" s="8"/>
      <c r="K850" s="8"/>
      <c r="M850" s="11"/>
    </row>
    <row r="851">
      <c r="J851" s="8"/>
      <c r="K851" s="8"/>
      <c r="M851" s="11"/>
    </row>
    <row r="852">
      <c r="J852" s="8"/>
      <c r="K852" s="8"/>
      <c r="M852" s="11"/>
    </row>
    <row r="853">
      <c r="J853" s="8"/>
      <c r="K853" s="8"/>
      <c r="M853" s="11"/>
    </row>
    <row r="854">
      <c r="J854" s="8"/>
      <c r="K854" s="8"/>
      <c r="M854" s="11"/>
    </row>
    <row r="855">
      <c r="J855" s="8"/>
      <c r="K855" s="8"/>
      <c r="M855" s="11"/>
    </row>
    <row r="856">
      <c r="J856" s="8"/>
      <c r="K856" s="8"/>
      <c r="M856" s="11"/>
    </row>
    <row r="857">
      <c r="J857" s="8"/>
      <c r="K857" s="8"/>
      <c r="M857" s="11"/>
    </row>
    <row r="858">
      <c r="J858" s="8"/>
      <c r="K858" s="8"/>
      <c r="M858" s="11"/>
    </row>
    <row r="859">
      <c r="J859" s="8"/>
      <c r="K859" s="8"/>
      <c r="M859" s="11"/>
    </row>
    <row r="860">
      <c r="J860" s="8"/>
      <c r="K860" s="8"/>
      <c r="M860" s="11"/>
    </row>
    <row r="861">
      <c r="J861" s="8"/>
      <c r="K861" s="8"/>
      <c r="M861" s="11"/>
    </row>
    <row r="862">
      <c r="J862" s="8"/>
      <c r="K862" s="8"/>
      <c r="M862" s="11"/>
    </row>
    <row r="863">
      <c r="J863" s="8"/>
      <c r="K863" s="8"/>
      <c r="M863" s="11"/>
    </row>
    <row r="864">
      <c r="J864" s="8"/>
      <c r="K864" s="8"/>
      <c r="M864" s="11"/>
    </row>
    <row r="865">
      <c r="J865" s="8"/>
      <c r="K865" s="8"/>
      <c r="M865" s="11"/>
    </row>
    <row r="866">
      <c r="J866" s="8"/>
      <c r="K866" s="8"/>
      <c r="M866" s="11"/>
    </row>
    <row r="867">
      <c r="J867" s="8"/>
      <c r="K867" s="8"/>
      <c r="M867" s="11"/>
    </row>
    <row r="868">
      <c r="J868" s="8"/>
      <c r="K868" s="8"/>
      <c r="M868" s="11"/>
    </row>
    <row r="869">
      <c r="J869" s="8"/>
      <c r="K869" s="8"/>
      <c r="M869" s="11"/>
    </row>
    <row r="870">
      <c r="J870" s="8"/>
      <c r="K870" s="8"/>
      <c r="M870" s="11"/>
    </row>
    <row r="871">
      <c r="J871" s="8"/>
      <c r="K871" s="8"/>
      <c r="M871" s="11"/>
    </row>
    <row r="872">
      <c r="J872" s="8"/>
      <c r="K872" s="8"/>
      <c r="M872" s="11"/>
    </row>
    <row r="873">
      <c r="J873" s="8"/>
      <c r="K873" s="8"/>
      <c r="M873" s="11"/>
    </row>
    <row r="874">
      <c r="J874" s="8"/>
      <c r="K874" s="8"/>
      <c r="M874" s="11"/>
    </row>
    <row r="875">
      <c r="J875" s="8"/>
      <c r="K875" s="8"/>
      <c r="M875" s="11"/>
    </row>
    <row r="876">
      <c r="J876" s="8"/>
      <c r="K876" s="8"/>
      <c r="M876" s="11"/>
    </row>
    <row r="877">
      <c r="J877" s="8"/>
      <c r="K877" s="8"/>
      <c r="M877" s="11"/>
    </row>
    <row r="878">
      <c r="J878" s="8"/>
      <c r="K878" s="8"/>
      <c r="M878" s="11"/>
    </row>
    <row r="879">
      <c r="J879" s="8"/>
      <c r="K879" s="8"/>
      <c r="M879" s="11"/>
    </row>
    <row r="880">
      <c r="J880" s="8"/>
      <c r="K880" s="8"/>
      <c r="M880" s="11"/>
    </row>
    <row r="881">
      <c r="J881" s="8"/>
      <c r="K881" s="8"/>
      <c r="M881" s="11"/>
    </row>
    <row r="882">
      <c r="J882" s="8"/>
      <c r="K882" s="8"/>
      <c r="M882" s="11"/>
    </row>
    <row r="883">
      <c r="J883" s="8"/>
      <c r="K883" s="8"/>
      <c r="M883" s="11"/>
    </row>
    <row r="884">
      <c r="J884" s="8"/>
      <c r="K884" s="8"/>
      <c r="M884" s="11"/>
    </row>
    <row r="885">
      <c r="J885" s="8"/>
      <c r="K885" s="8"/>
      <c r="M885" s="11"/>
    </row>
    <row r="886">
      <c r="J886" s="8"/>
      <c r="K886" s="8"/>
      <c r="M886" s="11"/>
    </row>
    <row r="887">
      <c r="J887" s="8"/>
      <c r="K887" s="8"/>
      <c r="M887" s="11"/>
    </row>
    <row r="888">
      <c r="J888" s="8"/>
      <c r="K888" s="8"/>
      <c r="M888" s="11"/>
    </row>
    <row r="889">
      <c r="J889" s="8"/>
      <c r="K889" s="8"/>
      <c r="M889" s="11"/>
    </row>
    <row r="890">
      <c r="J890" s="8"/>
      <c r="K890" s="8"/>
      <c r="M890" s="11"/>
    </row>
    <row r="891">
      <c r="J891" s="8"/>
      <c r="K891" s="8"/>
      <c r="M891" s="11"/>
    </row>
    <row r="892">
      <c r="J892" s="8"/>
      <c r="K892" s="8"/>
      <c r="M892" s="11"/>
    </row>
    <row r="893">
      <c r="J893" s="8"/>
      <c r="K893" s="8"/>
      <c r="M893" s="11"/>
    </row>
    <row r="894">
      <c r="J894" s="8"/>
      <c r="K894" s="8"/>
      <c r="M894" s="11"/>
    </row>
    <row r="895">
      <c r="J895" s="8"/>
      <c r="K895" s="8"/>
      <c r="M895" s="11"/>
    </row>
    <row r="896">
      <c r="J896" s="8"/>
      <c r="K896" s="8"/>
      <c r="M896" s="11"/>
    </row>
    <row r="897">
      <c r="J897" s="8"/>
      <c r="K897" s="8"/>
      <c r="M897" s="11"/>
    </row>
    <row r="898">
      <c r="J898" s="8"/>
      <c r="K898" s="8"/>
      <c r="M898" s="11"/>
    </row>
    <row r="899">
      <c r="J899" s="8"/>
      <c r="K899" s="8"/>
      <c r="M899" s="11"/>
    </row>
    <row r="900">
      <c r="J900" s="8"/>
      <c r="K900" s="8"/>
      <c r="M900" s="11"/>
    </row>
    <row r="901">
      <c r="J901" s="8"/>
      <c r="K901" s="8"/>
      <c r="M901" s="11"/>
    </row>
    <row r="902">
      <c r="J902" s="8"/>
      <c r="K902" s="8"/>
      <c r="M902" s="11"/>
    </row>
    <row r="903">
      <c r="J903" s="8"/>
      <c r="K903" s="8"/>
      <c r="M903" s="11"/>
    </row>
    <row r="904">
      <c r="J904" s="8"/>
      <c r="K904" s="8"/>
      <c r="M904" s="11"/>
    </row>
    <row r="905">
      <c r="J905" s="8"/>
      <c r="K905" s="8"/>
      <c r="M905" s="11"/>
    </row>
    <row r="906">
      <c r="J906" s="8"/>
      <c r="K906" s="8"/>
      <c r="M906" s="11"/>
    </row>
    <row r="907">
      <c r="J907" s="8"/>
      <c r="K907" s="8"/>
      <c r="M907" s="11"/>
    </row>
    <row r="908">
      <c r="J908" s="8"/>
      <c r="K908" s="8"/>
      <c r="M908" s="11"/>
    </row>
    <row r="909">
      <c r="J909" s="8"/>
      <c r="K909" s="8"/>
      <c r="M909" s="11"/>
    </row>
    <row r="910">
      <c r="J910" s="8"/>
      <c r="K910" s="8"/>
      <c r="M910" s="11"/>
    </row>
    <row r="911">
      <c r="J911" s="8"/>
      <c r="K911" s="8"/>
      <c r="M911" s="11"/>
    </row>
    <row r="912">
      <c r="J912" s="8"/>
      <c r="K912" s="8"/>
      <c r="M912" s="11"/>
    </row>
    <row r="913">
      <c r="J913" s="8"/>
      <c r="K913" s="8"/>
      <c r="M913" s="11"/>
    </row>
    <row r="914">
      <c r="J914" s="8"/>
      <c r="K914" s="8"/>
      <c r="M914" s="11"/>
    </row>
    <row r="915">
      <c r="J915" s="8"/>
      <c r="K915" s="8"/>
      <c r="M915" s="11"/>
    </row>
    <row r="916">
      <c r="J916" s="8"/>
      <c r="K916" s="8"/>
      <c r="M916" s="11"/>
    </row>
    <row r="917">
      <c r="J917" s="8"/>
      <c r="K917" s="8"/>
      <c r="M917" s="11"/>
    </row>
    <row r="918">
      <c r="J918" s="8"/>
      <c r="K918" s="8"/>
      <c r="M918" s="11"/>
    </row>
    <row r="919">
      <c r="J919" s="8"/>
      <c r="K919" s="8"/>
      <c r="M919" s="11"/>
    </row>
    <row r="920">
      <c r="J920" s="8"/>
      <c r="K920" s="8"/>
      <c r="M920" s="11"/>
    </row>
    <row r="921">
      <c r="J921" s="8"/>
      <c r="K921" s="8"/>
      <c r="M921" s="11"/>
    </row>
    <row r="922">
      <c r="J922" s="8"/>
      <c r="K922" s="8"/>
      <c r="M922" s="11"/>
    </row>
    <row r="923">
      <c r="J923" s="8"/>
      <c r="K923" s="8"/>
      <c r="M923" s="11"/>
    </row>
    <row r="924">
      <c r="J924" s="8"/>
      <c r="K924" s="8"/>
      <c r="M924" s="11"/>
    </row>
    <row r="925">
      <c r="J925" s="8"/>
      <c r="K925" s="8"/>
      <c r="M925" s="11"/>
    </row>
    <row r="926">
      <c r="J926" s="8"/>
      <c r="K926" s="8"/>
      <c r="M926" s="11"/>
    </row>
    <row r="927">
      <c r="J927" s="8"/>
      <c r="K927" s="8"/>
      <c r="M927" s="11"/>
    </row>
    <row r="928">
      <c r="J928" s="8"/>
      <c r="K928" s="8"/>
      <c r="M928" s="11"/>
    </row>
    <row r="929">
      <c r="J929" s="8"/>
      <c r="K929" s="8"/>
      <c r="M929" s="11"/>
    </row>
    <row r="930">
      <c r="J930" s="8"/>
      <c r="K930" s="8"/>
      <c r="M930" s="11"/>
    </row>
    <row r="931">
      <c r="J931" s="8"/>
      <c r="K931" s="8"/>
      <c r="M931" s="11"/>
    </row>
    <row r="932">
      <c r="J932" s="8"/>
      <c r="K932" s="8"/>
      <c r="M932" s="11"/>
    </row>
    <row r="933">
      <c r="J933" s="8"/>
      <c r="K933" s="8"/>
      <c r="M933" s="11"/>
    </row>
    <row r="934">
      <c r="J934" s="8"/>
      <c r="K934" s="8"/>
      <c r="M934" s="11"/>
    </row>
    <row r="935">
      <c r="J935" s="8"/>
      <c r="K935" s="8"/>
      <c r="M935" s="11"/>
    </row>
    <row r="936">
      <c r="J936" s="8"/>
      <c r="K936" s="8"/>
      <c r="M936" s="11"/>
    </row>
    <row r="937">
      <c r="J937" s="8"/>
      <c r="K937" s="8"/>
      <c r="M937" s="11"/>
    </row>
    <row r="938">
      <c r="J938" s="8"/>
      <c r="K938" s="8"/>
      <c r="M938" s="11"/>
    </row>
    <row r="939">
      <c r="J939" s="8"/>
      <c r="K939" s="8"/>
      <c r="M939" s="11"/>
    </row>
    <row r="940">
      <c r="J940" s="8"/>
      <c r="K940" s="8"/>
      <c r="M940" s="11"/>
    </row>
    <row r="941">
      <c r="J941" s="8"/>
      <c r="K941" s="8"/>
      <c r="M941" s="11"/>
    </row>
    <row r="942">
      <c r="J942" s="8"/>
      <c r="K942" s="8"/>
      <c r="M942" s="11"/>
    </row>
    <row r="943">
      <c r="J943" s="8"/>
      <c r="K943" s="8"/>
      <c r="M943" s="11"/>
    </row>
    <row r="944">
      <c r="J944" s="8"/>
      <c r="K944" s="8"/>
      <c r="M944" s="11"/>
    </row>
    <row r="945">
      <c r="J945" s="8"/>
      <c r="K945" s="8"/>
      <c r="M945" s="11"/>
    </row>
    <row r="946">
      <c r="J946" s="8"/>
      <c r="K946" s="8"/>
      <c r="M946" s="11"/>
    </row>
    <row r="947">
      <c r="J947" s="8"/>
      <c r="K947" s="8"/>
      <c r="M947" s="11"/>
    </row>
    <row r="948">
      <c r="J948" s="8"/>
      <c r="K948" s="8"/>
      <c r="M948" s="11"/>
    </row>
    <row r="949">
      <c r="J949" s="8"/>
      <c r="K949" s="8"/>
      <c r="M949" s="11"/>
    </row>
    <row r="950">
      <c r="J950" s="8"/>
      <c r="K950" s="8"/>
      <c r="M950" s="11"/>
    </row>
    <row r="951">
      <c r="J951" s="8"/>
      <c r="K951" s="8"/>
      <c r="M951" s="11"/>
    </row>
    <row r="952">
      <c r="J952" s="8"/>
      <c r="K952" s="8"/>
      <c r="M952" s="11"/>
    </row>
    <row r="953">
      <c r="J953" s="8"/>
      <c r="K953" s="8"/>
      <c r="M953" s="11"/>
    </row>
    <row r="954">
      <c r="J954" s="8"/>
      <c r="K954" s="8"/>
      <c r="M954" s="11"/>
    </row>
    <row r="955">
      <c r="J955" s="8"/>
      <c r="K955" s="8"/>
      <c r="M955" s="11"/>
    </row>
    <row r="956">
      <c r="J956" s="8"/>
      <c r="K956" s="8"/>
      <c r="M956" s="11"/>
    </row>
    <row r="957">
      <c r="J957" s="8"/>
      <c r="K957" s="8"/>
      <c r="M957" s="11"/>
    </row>
    <row r="958">
      <c r="J958" s="8"/>
      <c r="K958" s="8"/>
      <c r="M958" s="11"/>
    </row>
    <row r="959">
      <c r="J959" s="8"/>
      <c r="K959" s="8"/>
      <c r="M959" s="11"/>
    </row>
    <row r="960">
      <c r="J960" s="8"/>
      <c r="K960" s="8"/>
      <c r="M960" s="11"/>
    </row>
    <row r="961">
      <c r="J961" s="8"/>
      <c r="K961" s="8"/>
      <c r="M961" s="11"/>
    </row>
    <row r="962">
      <c r="J962" s="8"/>
      <c r="K962" s="8"/>
      <c r="M962" s="11"/>
    </row>
    <row r="963">
      <c r="J963" s="8"/>
      <c r="K963" s="8"/>
      <c r="M963" s="11"/>
    </row>
    <row r="964">
      <c r="J964" s="8"/>
      <c r="K964" s="8"/>
      <c r="M964" s="11"/>
    </row>
    <row r="965">
      <c r="J965" s="8"/>
      <c r="K965" s="8"/>
      <c r="M965" s="11"/>
    </row>
    <row r="966">
      <c r="J966" s="8"/>
      <c r="K966" s="8"/>
      <c r="M966" s="11"/>
    </row>
    <row r="967">
      <c r="J967" s="8"/>
      <c r="K967" s="8"/>
      <c r="M967" s="11"/>
    </row>
    <row r="968">
      <c r="J968" s="8"/>
      <c r="K968" s="8"/>
      <c r="M968" s="11"/>
    </row>
    <row r="969">
      <c r="J969" s="8"/>
      <c r="K969" s="8"/>
      <c r="M969" s="11"/>
    </row>
    <row r="970">
      <c r="J970" s="8"/>
      <c r="K970" s="8"/>
      <c r="M970" s="11"/>
    </row>
    <row r="971">
      <c r="J971" s="8"/>
      <c r="K971" s="8"/>
      <c r="M971" s="11"/>
    </row>
    <row r="972">
      <c r="J972" s="8"/>
      <c r="K972" s="8"/>
      <c r="M972" s="11"/>
    </row>
    <row r="973">
      <c r="J973" s="8"/>
      <c r="K973" s="8"/>
      <c r="M973" s="11"/>
    </row>
    <row r="974">
      <c r="J974" s="8"/>
      <c r="K974" s="8"/>
      <c r="M974" s="11"/>
    </row>
    <row r="975">
      <c r="J975" s="8"/>
      <c r="K975" s="8"/>
      <c r="M975" s="11"/>
    </row>
    <row r="976">
      <c r="J976" s="8"/>
      <c r="K976" s="8"/>
      <c r="M976" s="11"/>
    </row>
    <row r="977">
      <c r="J977" s="8"/>
      <c r="K977" s="8"/>
      <c r="M977" s="11"/>
    </row>
    <row r="978">
      <c r="J978" s="8"/>
      <c r="K978" s="8"/>
      <c r="M978" s="11"/>
    </row>
    <row r="979">
      <c r="J979" s="8"/>
      <c r="K979" s="8"/>
      <c r="M979" s="11"/>
    </row>
    <row r="980">
      <c r="J980" s="8"/>
      <c r="K980" s="8"/>
      <c r="M980" s="11"/>
    </row>
    <row r="981">
      <c r="J981" s="8"/>
      <c r="K981" s="8"/>
      <c r="M981" s="11"/>
    </row>
    <row r="982">
      <c r="J982" s="8"/>
      <c r="K982" s="8"/>
      <c r="M982" s="11"/>
    </row>
    <row r="983">
      <c r="J983" s="8"/>
      <c r="K983" s="8"/>
      <c r="M983" s="11"/>
    </row>
    <row r="984">
      <c r="J984" s="8"/>
      <c r="K984" s="8"/>
      <c r="M984" s="11"/>
    </row>
    <row r="985">
      <c r="J985" s="8"/>
      <c r="K985" s="8"/>
      <c r="M985" s="11"/>
    </row>
    <row r="986">
      <c r="J986" s="8"/>
      <c r="K986" s="8"/>
      <c r="M986" s="11"/>
    </row>
    <row r="987">
      <c r="J987" s="8"/>
      <c r="K987" s="8"/>
      <c r="M987" s="11"/>
    </row>
    <row r="988">
      <c r="J988" s="8"/>
      <c r="K988" s="8"/>
      <c r="M988" s="11"/>
    </row>
    <row r="989">
      <c r="J989" s="8"/>
      <c r="K989" s="8"/>
      <c r="M989" s="11"/>
    </row>
    <row r="990">
      <c r="J990" s="8"/>
      <c r="K990" s="8"/>
      <c r="M990" s="11"/>
    </row>
    <row r="991">
      <c r="J991" s="8"/>
      <c r="K991" s="8"/>
      <c r="M991" s="11"/>
    </row>
    <row r="992">
      <c r="J992" s="8"/>
      <c r="K992" s="8"/>
      <c r="M992" s="11"/>
    </row>
    <row r="993">
      <c r="J993" s="8"/>
      <c r="K993" s="8"/>
      <c r="M993" s="11"/>
    </row>
    <row r="994">
      <c r="J994" s="8"/>
      <c r="K994" s="8"/>
      <c r="M994" s="11"/>
    </row>
    <row r="995">
      <c r="J995" s="8"/>
      <c r="K995" s="8"/>
      <c r="M995" s="11"/>
    </row>
    <row r="996">
      <c r="J996" s="8"/>
      <c r="K996" s="8"/>
      <c r="M996" s="11"/>
    </row>
    <row r="997">
      <c r="J997" s="8"/>
      <c r="K997" s="8"/>
      <c r="M997" s="11"/>
    </row>
    <row r="998">
      <c r="J998" s="8"/>
      <c r="K998" s="8"/>
      <c r="M998" s="11"/>
    </row>
    <row r="999">
      <c r="J999" s="8"/>
      <c r="K999" s="8"/>
      <c r="M999" s="11"/>
    </row>
    <row r="1000">
      <c r="J1000" s="8"/>
      <c r="K1000" s="8"/>
      <c r="M1000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4" t="s">
        <v>23</v>
      </c>
    </row>
    <row r="2">
      <c r="A2" s="6" t="s">
        <v>167</v>
      </c>
      <c r="B2" s="7" t="str">
        <f>vlookup($A2,Users!$B$1:$H1000,3,false)</f>
        <v>Boheng</v>
      </c>
      <c r="C2" s="7" t="str">
        <f>vlookup($A2,Users!$B$1:$H1000,6,false)</f>
        <v>NoHo</v>
      </c>
      <c r="D2" s="7">
        <f>vlookup($C2,Teams!$B:$D,3,false)</f>
        <v>5</v>
      </c>
      <c r="E2" s="7">
        <f t="shared" ref="E2:E207" si="1">D2*4</f>
        <v>20</v>
      </c>
      <c r="F2" s="7">
        <f>countifs(PrelimRaw!$D$1:$D1000,$A2,PrelimRaw!$C$1:$C1000,4,PrelimRaw!$J$1:$J1000,"M")+countifs(PrelimRaw!$D$1:$D1000,$A2,PrelimRaw!$C$1:$C1000,14,PrelimRaw!$J$1:$J1000,"M")</f>
        <v>12</v>
      </c>
      <c r="G2" s="7">
        <f>countifs(PrelimRaw!$D$1:$D1000,$A2,PrelimRaw!$C$1:$C1000,0,PrelimRaw!$J$1:$J1000,"M")</f>
        <v>3</v>
      </c>
      <c r="H2" s="7">
        <f>countifs(PrelimRaw!$D$1:$D1000,$A2,PrelimRaw!$C$1:$C1000,-4,PrelimRaw!$J$1:$J1000,"M")</f>
        <v>0</v>
      </c>
      <c r="I2" s="7">
        <f t="shared" ref="I2:I207" si="2">F2+G2+H2</f>
        <v>15</v>
      </c>
      <c r="J2" s="8">
        <f t="shared" ref="J2:J207" si="3">I2/E2</f>
        <v>0.75</v>
      </c>
      <c r="K2" s="8">
        <f t="shared" ref="K2:K207" si="4">iferror(F2/I2,0)</f>
        <v>0.8</v>
      </c>
      <c r="L2" s="7">
        <f t="shared" ref="L2:L207" si="5">4*F2-4*H2</f>
        <v>48</v>
      </c>
      <c r="M2" s="11">
        <f t="shared" ref="M2:M207" si="6">L2/D2</f>
        <v>9.6</v>
      </c>
    </row>
    <row r="3">
      <c r="A3" s="6" t="s">
        <v>118</v>
      </c>
      <c r="B3" s="7" t="str">
        <f>vlookup($A3,Users!$B$1:$H1000,3,false)</f>
        <v>Tristan</v>
      </c>
      <c r="C3" s="7" t="str">
        <f>vlookup($A3,Users!$B$1:$H1000,6,false)</f>
        <v>Interlake B</v>
      </c>
      <c r="D3" s="7">
        <f>vlookup($C3,Teams!$B:$D,3,false)</f>
        <v>5</v>
      </c>
      <c r="E3" s="7">
        <f t="shared" si="1"/>
        <v>20</v>
      </c>
      <c r="F3" s="7">
        <f>countifs(PrelimRaw!$D$1:$D1000,$A3,PrelimRaw!$C$1:$C1000,4,PrelimRaw!$J$1:$J1000,"M")+countifs(PrelimRaw!$D$1:$D1000,$A3,PrelimRaw!$C$1:$C1000,14,PrelimRaw!$J$1:$J1000,"M")</f>
        <v>11</v>
      </c>
      <c r="G3" s="7">
        <f>countifs(PrelimRaw!$D$1:$D1000,$A3,PrelimRaw!$C$1:$C1000,0,PrelimRaw!$J$1:$J1000,"M")</f>
        <v>6</v>
      </c>
      <c r="H3" s="7">
        <f>countifs(PrelimRaw!$D$1:$D1000,$A3,PrelimRaw!$C$1:$C1000,-4,PrelimRaw!$J$1:$J1000,"M")</f>
        <v>0</v>
      </c>
      <c r="I3" s="7">
        <f t="shared" si="2"/>
        <v>17</v>
      </c>
      <c r="J3" s="8">
        <f t="shared" si="3"/>
        <v>0.85</v>
      </c>
      <c r="K3" s="8">
        <f t="shared" si="4"/>
        <v>0.6470588235</v>
      </c>
      <c r="L3" s="7">
        <f t="shared" si="5"/>
        <v>44</v>
      </c>
      <c r="M3" s="11">
        <f t="shared" si="6"/>
        <v>8.8</v>
      </c>
    </row>
    <row r="4">
      <c r="A4" s="6" t="s">
        <v>177</v>
      </c>
      <c r="B4" s="7" t="str">
        <f>vlookup($A4,Users!$B$1:$H1000,3,false)</f>
        <v>Kartik</v>
      </c>
      <c r="C4" s="7" t="str">
        <f>vlookup($A4,Users!$B$1:$H1000,6,false)</f>
        <v>Brookfield</v>
      </c>
      <c r="D4" s="7">
        <f>vlookup($C4,Teams!$B:$D,3,false)</f>
        <v>5</v>
      </c>
      <c r="E4" s="7">
        <f t="shared" si="1"/>
        <v>20</v>
      </c>
      <c r="F4" s="7">
        <f>countifs(PrelimRaw!$D$1:$D1000,$A4,PrelimRaw!$C$1:$C1000,4,PrelimRaw!$J$1:$J1000,"M")+countifs(PrelimRaw!$D$1:$D1000,$A4,PrelimRaw!$C$1:$C1000,14,PrelimRaw!$J$1:$J1000,"M")</f>
        <v>10</v>
      </c>
      <c r="G4" s="7">
        <f>countifs(PrelimRaw!$D$1:$D1000,$A4,PrelimRaw!$C$1:$C1000,0,PrelimRaw!$J$1:$J1000,"M")</f>
        <v>0</v>
      </c>
      <c r="H4" s="7">
        <f>countifs(PrelimRaw!$D$1:$D1000,$A4,PrelimRaw!$C$1:$C1000,-4,PrelimRaw!$J$1:$J1000,"M")</f>
        <v>0</v>
      </c>
      <c r="I4" s="7">
        <f t="shared" si="2"/>
        <v>10</v>
      </c>
      <c r="J4" s="8">
        <f t="shared" si="3"/>
        <v>0.5</v>
      </c>
      <c r="K4" s="8">
        <f t="shared" si="4"/>
        <v>1</v>
      </c>
      <c r="L4" s="7">
        <f t="shared" si="5"/>
        <v>40</v>
      </c>
      <c r="M4" s="11">
        <f t="shared" si="6"/>
        <v>8</v>
      </c>
    </row>
    <row r="5">
      <c r="A5" s="6" t="s">
        <v>31</v>
      </c>
      <c r="B5" s="7" t="str">
        <f>vlookup($A5,Users!$B$1:$H1000,3,false)</f>
        <v>Anurag</v>
      </c>
      <c r="C5" s="7" t="str">
        <f>vlookup($A5,Users!$B$1:$H1000,6,false)</f>
        <v>Centennial</v>
      </c>
      <c r="D5" s="7">
        <f>vlookup($C5,Teams!$B:$D,3,false)</f>
        <v>5</v>
      </c>
      <c r="E5" s="7">
        <f t="shared" si="1"/>
        <v>20</v>
      </c>
      <c r="F5" s="7">
        <f>countifs(PrelimRaw!$D$1:$D1000,$A5,PrelimRaw!$C$1:$C1000,4,PrelimRaw!$J$1:$J1000,"M")+countifs(PrelimRaw!$D$1:$D1000,$A5,PrelimRaw!$C$1:$C1000,14,PrelimRaw!$J$1:$J1000,"M")</f>
        <v>9</v>
      </c>
      <c r="G5" s="7">
        <f>countifs(PrelimRaw!$D$1:$D1000,$A5,PrelimRaw!$C$1:$C1000,0,PrelimRaw!$J$1:$J1000,"M")</f>
        <v>5</v>
      </c>
      <c r="H5" s="7">
        <f>countifs(PrelimRaw!$D$1:$D1000,$A5,PrelimRaw!$C$1:$C1000,-4,PrelimRaw!$J$1:$J1000,"M")</f>
        <v>0</v>
      </c>
      <c r="I5" s="7">
        <f t="shared" si="2"/>
        <v>14</v>
      </c>
      <c r="J5" s="8">
        <f t="shared" si="3"/>
        <v>0.7</v>
      </c>
      <c r="K5" s="8">
        <f t="shared" si="4"/>
        <v>0.6428571429</v>
      </c>
      <c r="L5" s="7">
        <f t="shared" si="5"/>
        <v>36</v>
      </c>
      <c r="M5" s="11">
        <f t="shared" si="6"/>
        <v>7.2</v>
      </c>
    </row>
    <row r="6">
      <c r="A6" s="6" t="s">
        <v>80</v>
      </c>
      <c r="B6" s="7" t="str">
        <f>vlookup($A6,Users!$B$1:$H1000,3,false)</f>
        <v>Evin</v>
      </c>
      <c r="C6" s="7" t="str">
        <f>vlookup($A6,Users!$B$1:$H1000,6,false)</f>
        <v>Lexington A</v>
      </c>
      <c r="D6" s="7">
        <f>vlookup($C6,Teams!$B:$D,3,false)</f>
        <v>5</v>
      </c>
      <c r="E6" s="7">
        <f t="shared" si="1"/>
        <v>20</v>
      </c>
      <c r="F6" s="7">
        <f>countifs(PrelimRaw!$D$1:$D1000,$A6,PrelimRaw!$C$1:$C1000,4,PrelimRaw!$J$1:$J1000,"M")+countifs(PrelimRaw!$D$1:$D1000,$A6,PrelimRaw!$C$1:$C1000,14,PrelimRaw!$J$1:$J1000,"M")</f>
        <v>9</v>
      </c>
      <c r="G6" s="7">
        <f>countifs(PrelimRaw!$D$1:$D1000,$A6,PrelimRaw!$C$1:$C1000,0,PrelimRaw!$J$1:$J1000,"M")</f>
        <v>2</v>
      </c>
      <c r="H6" s="7">
        <f>countifs(PrelimRaw!$D$1:$D1000,$A6,PrelimRaw!$C$1:$C1000,-4,PrelimRaw!$J$1:$J1000,"M")</f>
        <v>0</v>
      </c>
      <c r="I6" s="7">
        <f t="shared" si="2"/>
        <v>11</v>
      </c>
      <c r="J6" s="8">
        <f t="shared" si="3"/>
        <v>0.55</v>
      </c>
      <c r="K6" s="8">
        <f t="shared" si="4"/>
        <v>0.8181818182</v>
      </c>
      <c r="L6" s="7">
        <f t="shared" si="5"/>
        <v>36</v>
      </c>
      <c r="M6" s="11">
        <f t="shared" si="6"/>
        <v>7.2</v>
      </c>
    </row>
    <row r="7">
      <c r="A7" s="6" t="s">
        <v>88</v>
      </c>
      <c r="B7" s="7" t="str">
        <f>vlookup($A7,Users!$B$1:$H1000,3,false)</f>
        <v>Samuel</v>
      </c>
      <c r="C7" s="7" t="str">
        <f>vlookup($A7,Users!$B$1:$H1000,6,false)</f>
        <v>MSJ</v>
      </c>
      <c r="D7" s="7">
        <f>vlookup($C7,Teams!$B:$D,3,false)</f>
        <v>5</v>
      </c>
      <c r="E7" s="7">
        <f t="shared" si="1"/>
        <v>20</v>
      </c>
      <c r="F7" s="7">
        <f>countifs(PrelimRaw!$D$1:$D1000,$A7,PrelimRaw!$C$1:$C1000,4,PrelimRaw!$J$1:$J1000,"M")+countifs(PrelimRaw!$D$1:$D1000,$A7,PrelimRaw!$C$1:$C1000,14,PrelimRaw!$J$1:$J1000,"M")</f>
        <v>12</v>
      </c>
      <c r="G7" s="7">
        <f>countifs(PrelimRaw!$D$1:$D1000,$A7,PrelimRaw!$C$1:$C1000,0,PrelimRaw!$J$1:$J1000,"M")</f>
        <v>1</v>
      </c>
      <c r="H7" s="7">
        <f>countifs(PrelimRaw!$D$1:$D1000,$A7,PrelimRaw!$C$1:$C1000,-4,PrelimRaw!$J$1:$J1000,"M")</f>
        <v>3</v>
      </c>
      <c r="I7" s="7">
        <f t="shared" si="2"/>
        <v>16</v>
      </c>
      <c r="J7" s="8">
        <f t="shared" si="3"/>
        <v>0.8</v>
      </c>
      <c r="K7" s="8">
        <f t="shared" si="4"/>
        <v>0.75</v>
      </c>
      <c r="L7" s="7">
        <f t="shared" si="5"/>
        <v>36</v>
      </c>
      <c r="M7" s="11">
        <f t="shared" si="6"/>
        <v>7.2</v>
      </c>
    </row>
    <row r="8">
      <c r="A8" s="6" t="s">
        <v>67</v>
      </c>
      <c r="B8" s="7" t="str">
        <f>vlookup($A8,Users!$B$1:$H1000,3,false)</f>
        <v>Elias</v>
      </c>
      <c r="C8" s="7" t="str">
        <f>vlookup($A8,Users!$B$1:$H1000,6,false)</f>
        <v>ASFA</v>
      </c>
      <c r="D8" s="7">
        <f>vlookup($C8,Teams!$B:$D,3,false)</f>
        <v>5</v>
      </c>
      <c r="E8" s="7">
        <f t="shared" si="1"/>
        <v>20</v>
      </c>
      <c r="F8" s="7">
        <f>countifs(PrelimRaw!$D$1:$D1000,$A8,PrelimRaw!$C$1:$C1000,4,PrelimRaw!$J$1:$J1000,"M")+countifs(PrelimRaw!$D$1:$D1000,$A8,PrelimRaw!$C$1:$C1000,14,PrelimRaw!$J$1:$J1000,"M")</f>
        <v>10</v>
      </c>
      <c r="G8" s="7">
        <f>countifs(PrelimRaw!$D$1:$D1000,$A8,PrelimRaw!$C$1:$C1000,0,PrelimRaw!$J$1:$J1000,"M")</f>
        <v>3</v>
      </c>
      <c r="H8" s="7">
        <f>countifs(PrelimRaw!$D$1:$D1000,$A8,PrelimRaw!$C$1:$C1000,-4,PrelimRaw!$J$1:$J1000,"M")</f>
        <v>1</v>
      </c>
      <c r="I8" s="7">
        <f t="shared" si="2"/>
        <v>14</v>
      </c>
      <c r="J8" s="8">
        <f t="shared" si="3"/>
        <v>0.7</v>
      </c>
      <c r="K8" s="8">
        <f t="shared" si="4"/>
        <v>0.7142857143</v>
      </c>
      <c r="L8" s="7">
        <f t="shared" si="5"/>
        <v>36</v>
      </c>
      <c r="M8" s="11">
        <f t="shared" si="6"/>
        <v>7.2</v>
      </c>
    </row>
    <row r="9">
      <c r="A9" s="6" t="s">
        <v>184</v>
      </c>
      <c r="B9" s="7" t="str">
        <f>vlookup($A9,Users!$B$1:$H1000,3,false)</f>
        <v>Annie</v>
      </c>
      <c r="C9" s="7" t="str">
        <f>vlookup($A9,Users!$B$1:$H1000,6,false)</f>
        <v>RMHS</v>
      </c>
      <c r="D9" s="7">
        <f>vlookup($C9,Teams!$B:$D,3,false)</f>
        <v>5</v>
      </c>
      <c r="E9" s="7">
        <f t="shared" si="1"/>
        <v>20</v>
      </c>
      <c r="F9" s="7">
        <f>countifs(PrelimRaw!$D$1:$D1000,$A9,PrelimRaw!$C$1:$C1000,4,PrelimRaw!$J$1:$J1000,"M")+countifs(PrelimRaw!$D$1:$D1000,$A9,PrelimRaw!$C$1:$C1000,14,PrelimRaw!$J$1:$J1000,"M")</f>
        <v>9</v>
      </c>
      <c r="G9" s="7">
        <f>countifs(PrelimRaw!$D$1:$D1000,$A9,PrelimRaw!$C$1:$C1000,0,PrelimRaw!$J$1:$J1000,"M")</f>
        <v>5</v>
      </c>
      <c r="H9" s="7">
        <f>countifs(PrelimRaw!$D$1:$D1000,$A9,PrelimRaw!$C$1:$C1000,-4,PrelimRaw!$J$1:$J1000,"M")</f>
        <v>0</v>
      </c>
      <c r="I9" s="7">
        <f t="shared" si="2"/>
        <v>14</v>
      </c>
      <c r="J9" s="8">
        <f t="shared" si="3"/>
        <v>0.7</v>
      </c>
      <c r="K9" s="8">
        <f t="shared" si="4"/>
        <v>0.6428571429</v>
      </c>
      <c r="L9" s="7">
        <f t="shared" si="5"/>
        <v>36</v>
      </c>
      <c r="M9" s="11">
        <f t="shared" si="6"/>
        <v>7.2</v>
      </c>
    </row>
    <row r="10">
      <c r="A10" s="6" t="s">
        <v>78</v>
      </c>
      <c r="B10" s="7" t="str">
        <f>vlookup($A10,Users!$B$1:$H1000,3,false)</f>
        <v>Aaron</v>
      </c>
      <c r="C10" s="7" t="str">
        <f>vlookup($A10,Users!$B$1:$H1000,6,false)</f>
        <v>Ladue</v>
      </c>
      <c r="D10" s="7">
        <f>vlookup($C10,Teams!$B:$D,3,false)</f>
        <v>5</v>
      </c>
      <c r="E10" s="7">
        <f t="shared" si="1"/>
        <v>20</v>
      </c>
      <c r="F10" s="7">
        <f>countifs(PrelimRaw!$D$1:$D1000,$A10,PrelimRaw!$C$1:$C1000,4,PrelimRaw!$J$1:$J1000,"M")+countifs(PrelimRaw!$D$1:$D1000,$A10,PrelimRaw!$C$1:$C1000,14,PrelimRaw!$J$1:$J1000,"M")</f>
        <v>8</v>
      </c>
      <c r="G10" s="7">
        <f>countifs(PrelimRaw!$D$1:$D1000,$A10,PrelimRaw!$C$1:$C1000,0,PrelimRaw!$J$1:$J1000,"M")</f>
        <v>0</v>
      </c>
      <c r="H10" s="7">
        <f>countifs(PrelimRaw!$D$1:$D1000,$A10,PrelimRaw!$C$1:$C1000,-4,PrelimRaw!$J$1:$J1000,"M")</f>
        <v>0</v>
      </c>
      <c r="I10" s="7">
        <f t="shared" si="2"/>
        <v>8</v>
      </c>
      <c r="J10" s="8">
        <f t="shared" si="3"/>
        <v>0.4</v>
      </c>
      <c r="K10" s="8">
        <f t="shared" si="4"/>
        <v>1</v>
      </c>
      <c r="L10" s="7">
        <f t="shared" si="5"/>
        <v>32</v>
      </c>
      <c r="M10" s="11">
        <f t="shared" si="6"/>
        <v>6.4</v>
      </c>
    </row>
    <row r="11">
      <c r="A11" s="6" t="s">
        <v>41</v>
      </c>
      <c r="B11" s="7" t="str">
        <f>vlookup($A11,Users!$B$1:$H1000,3,false)</f>
        <v>Vishnu</v>
      </c>
      <c r="C11" s="7" t="str">
        <f>vlookup($A11,Users!$B$1:$H1000,6,false)</f>
        <v>Lakeside</v>
      </c>
      <c r="D11" s="7">
        <f>vlookup($C11,Teams!$B:$D,3,false)</f>
        <v>5</v>
      </c>
      <c r="E11" s="7">
        <f t="shared" si="1"/>
        <v>20</v>
      </c>
      <c r="F11" s="7">
        <f>countifs(PrelimRaw!$D$1:$D1000,$A11,PrelimRaw!$C$1:$C1000,4,PrelimRaw!$J$1:$J1000,"M")+countifs(PrelimRaw!$D$1:$D1000,$A11,PrelimRaw!$C$1:$C1000,14,PrelimRaw!$J$1:$J1000,"M")</f>
        <v>8</v>
      </c>
      <c r="G11" s="7">
        <f>countifs(PrelimRaw!$D$1:$D1000,$A11,PrelimRaw!$C$1:$C1000,0,PrelimRaw!$J$1:$J1000,"M")</f>
        <v>0</v>
      </c>
      <c r="H11" s="7">
        <f>countifs(PrelimRaw!$D$1:$D1000,$A11,PrelimRaw!$C$1:$C1000,-4,PrelimRaw!$J$1:$J1000,"M")</f>
        <v>0</v>
      </c>
      <c r="I11" s="7">
        <f t="shared" si="2"/>
        <v>8</v>
      </c>
      <c r="J11" s="8">
        <f t="shared" si="3"/>
        <v>0.4</v>
      </c>
      <c r="K11" s="8">
        <f t="shared" si="4"/>
        <v>1</v>
      </c>
      <c r="L11" s="7">
        <f t="shared" si="5"/>
        <v>32</v>
      </c>
      <c r="M11" s="11">
        <f t="shared" si="6"/>
        <v>6.4</v>
      </c>
    </row>
    <row r="12">
      <c r="A12" s="6" t="s">
        <v>133</v>
      </c>
      <c r="B12" s="7" t="str">
        <f>vlookup($A12,Users!$B$1:$H1000,3,false)</f>
        <v>Evan</v>
      </c>
      <c r="C12" s="7" t="str">
        <f>vlookup($A12,Users!$B$1:$H1000,6,false)</f>
        <v>Tesla STEM</v>
      </c>
      <c r="D12" s="7">
        <f>vlookup($C12,Teams!$B:$D,3,false)</f>
        <v>5</v>
      </c>
      <c r="E12" s="7">
        <f t="shared" si="1"/>
        <v>20</v>
      </c>
      <c r="F12" s="7">
        <f>countifs(PrelimRaw!$D$1:$D1000,$A12,PrelimRaw!$C$1:$C1000,4,PrelimRaw!$J$1:$J1000,"M")+countifs(PrelimRaw!$D$1:$D1000,$A12,PrelimRaw!$C$1:$C1000,14,PrelimRaw!$J$1:$J1000,"M")</f>
        <v>8</v>
      </c>
      <c r="G12" s="7">
        <f>countifs(PrelimRaw!$D$1:$D1000,$A12,PrelimRaw!$C$1:$C1000,0,PrelimRaw!$J$1:$J1000,"M")</f>
        <v>4</v>
      </c>
      <c r="H12" s="7">
        <f>countifs(PrelimRaw!$D$1:$D1000,$A12,PrelimRaw!$C$1:$C1000,-4,PrelimRaw!$J$1:$J1000,"M")</f>
        <v>0</v>
      </c>
      <c r="I12" s="7">
        <f t="shared" si="2"/>
        <v>12</v>
      </c>
      <c r="J12" s="8">
        <f t="shared" si="3"/>
        <v>0.6</v>
      </c>
      <c r="K12" s="8">
        <f t="shared" si="4"/>
        <v>0.6666666667</v>
      </c>
      <c r="L12" s="7">
        <f t="shared" si="5"/>
        <v>32</v>
      </c>
      <c r="M12" s="11">
        <f t="shared" si="6"/>
        <v>6.4</v>
      </c>
    </row>
    <row r="13">
      <c r="A13" s="6" t="s">
        <v>158</v>
      </c>
      <c r="B13" s="7" t="str">
        <f>vlookup($A13,Users!$B$1:$H1000,3,false)</f>
        <v>Eric</v>
      </c>
      <c r="C13" s="7" t="str">
        <f>vlookup($A13,Users!$B$1:$H1000,6,false)</f>
        <v>Wayzata</v>
      </c>
      <c r="D13" s="7">
        <f>vlookup($C13,Teams!$B:$D,3,false)</f>
        <v>5</v>
      </c>
      <c r="E13" s="7">
        <f t="shared" si="1"/>
        <v>20</v>
      </c>
      <c r="F13" s="7">
        <f>countifs(PrelimRaw!$D$1:$D1000,$A13,PrelimRaw!$C$1:$C1000,4,PrelimRaw!$J$1:$J1000,"M")+countifs(PrelimRaw!$D$1:$D1000,$A13,PrelimRaw!$C$1:$C1000,14,PrelimRaw!$J$1:$J1000,"M")</f>
        <v>8</v>
      </c>
      <c r="G13" s="7">
        <f>countifs(PrelimRaw!$D$1:$D1000,$A13,PrelimRaw!$C$1:$C1000,0,PrelimRaw!$J$1:$J1000,"M")</f>
        <v>10</v>
      </c>
      <c r="H13" s="7">
        <f>countifs(PrelimRaw!$D$1:$D1000,$A13,PrelimRaw!$C$1:$C1000,-4,PrelimRaw!$J$1:$J1000,"M")</f>
        <v>0</v>
      </c>
      <c r="I13" s="7">
        <f t="shared" si="2"/>
        <v>18</v>
      </c>
      <c r="J13" s="8">
        <f t="shared" si="3"/>
        <v>0.9</v>
      </c>
      <c r="K13" s="8">
        <f t="shared" si="4"/>
        <v>0.4444444444</v>
      </c>
      <c r="L13" s="7">
        <f t="shared" si="5"/>
        <v>32</v>
      </c>
      <c r="M13" s="11">
        <f t="shared" si="6"/>
        <v>6.4</v>
      </c>
    </row>
    <row r="14">
      <c r="A14" s="6" t="s">
        <v>59</v>
      </c>
      <c r="B14" s="7" t="str">
        <f>vlookup($A14,Users!$B$1:$H1000,3,false)</f>
        <v>Sukrith</v>
      </c>
      <c r="C14" s="7" t="str">
        <f>vlookup($A14,Users!$B$1:$H1000,6,false)</f>
        <v>Enloe B</v>
      </c>
      <c r="D14" s="7">
        <f>vlookup($C14,Teams!$B:$D,3,false)</f>
        <v>5</v>
      </c>
      <c r="E14" s="7">
        <f t="shared" si="1"/>
        <v>20</v>
      </c>
      <c r="F14" s="7">
        <f>countifs(PrelimRaw!$D$1:$D1000,$A14,PrelimRaw!$C$1:$C1000,4,PrelimRaw!$J$1:$J1000,"M")+countifs(PrelimRaw!$D$1:$D1000,$A14,PrelimRaw!$C$1:$C1000,14,PrelimRaw!$J$1:$J1000,"M")</f>
        <v>7</v>
      </c>
      <c r="G14" s="7">
        <f>countifs(PrelimRaw!$D$1:$D1000,$A14,PrelimRaw!$C$1:$C1000,0,PrelimRaw!$J$1:$J1000,"M")</f>
        <v>5</v>
      </c>
      <c r="H14" s="7">
        <f>countifs(PrelimRaw!$D$1:$D1000,$A14,PrelimRaw!$C$1:$C1000,-4,PrelimRaw!$J$1:$J1000,"M")</f>
        <v>0</v>
      </c>
      <c r="I14" s="7">
        <f t="shared" si="2"/>
        <v>12</v>
      </c>
      <c r="J14" s="8">
        <f t="shared" si="3"/>
        <v>0.6</v>
      </c>
      <c r="K14" s="8">
        <f t="shared" si="4"/>
        <v>0.5833333333</v>
      </c>
      <c r="L14" s="7">
        <f t="shared" si="5"/>
        <v>28</v>
      </c>
      <c r="M14" s="11">
        <f t="shared" si="6"/>
        <v>5.6</v>
      </c>
    </row>
    <row r="15">
      <c r="A15" s="6" t="s">
        <v>111</v>
      </c>
      <c r="B15" s="7" t="str">
        <f>vlookup($A15,Users!$B$1:$H1000,3,false)</f>
        <v>Aditya</v>
      </c>
      <c r="C15" s="7" t="str">
        <f>vlookup($A15,Users!$B$1:$H1000,6,false)</f>
        <v>Pullman</v>
      </c>
      <c r="D15" s="7">
        <f>vlookup($C15,Teams!$B:$D,3,false)</f>
        <v>5</v>
      </c>
      <c r="E15" s="7">
        <f t="shared" si="1"/>
        <v>20</v>
      </c>
      <c r="F15" s="7">
        <f>countifs(PrelimRaw!$D$1:$D1000,$A15,PrelimRaw!$C$1:$C1000,4,PrelimRaw!$J$1:$J1000,"M")+countifs(PrelimRaw!$D$1:$D1000,$A15,PrelimRaw!$C$1:$C1000,14,PrelimRaw!$J$1:$J1000,"M")</f>
        <v>8</v>
      </c>
      <c r="G15" s="7">
        <f>countifs(PrelimRaw!$D$1:$D1000,$A15,PrelimRaw!$C$1:$C1000,0,PrelimRaw!$J$1:$J1000,"M")</f>
        <v>0</v>
      </c>
      <c r="H15" s="7">
        <f>countifs(PrelimRaw!$D$1:$D1000,$A15,PrelimRaw!$C$1:$C1000,-4,PrelimRaw!$J$1:$J1000,"M")</f>
        <v>1</v>
      </c>
      <c r="I15" s="7">
        <f t="shared" si="2"/>
        <v>9</v>
      </c>
      <c r="J15" s="8">
        <f t="shared" si="3"/>
        <v>0.45</v>
      </c>
      <c r="K15" s="8">
        <f t="shared" si="4"/>
        <v>0.8888888889</v>
      </c>
      <c r="L15" s="7">
        <f t="shared" si="5"/>
        <v>28</v>
      </c>
      <c r="M15" s="11">
        <f t="shared" si="6"/>
        <v>5.6</v>
      </c>
    </row>
    <row r="16">
      <c r="A16" s="6" t="s">
        <v>131</v>
      </c>
      <c r="B16" s="7" t="str">
        <f>vlookup($A16,Users!$B$1:$H1000,3,false)</f>
        <v>Jake</v>
      </c>
      <c r="C16" s="7" t="str">
        <f>vlookup($A16,Users!$B$1:$H1000,6,false)</f>
        <v>Cupertino</v>
      </c>
      <c r="D16" s="7">
        <f>vlookup($C16,Teams!$B:$D,3,false)</f>
        <v>5</v>
      </c>
      <c r="E16" s="7">
        <f t="shared" si="1"/>
        <v>20</v>
      </c>
      <c r="F16" s="7">
        <f>countifs(PrelimRaw!$D$1:$D1000,$A16,PrelimRaw!$C$1:$C1000,4,PrelimRaw!$J$1:$J1000,"M")+countifs(PrelimRaw!$D$1:$D1000,$A16,PrelimRaw!$C$1:$C1000,14,PrelimRaw!$J$1:$J1000,"M")</f>
        <v>7</v>
      </c>
      <c r="G16" s="7">
        <f>countifs(PrelimRaw!$D$1:$D1000,$A16,PrelimRaw!$C$1:$C1000,0,PrelimRaw!$J$1:$J1000,"M")</f>
        <v>4</v>
      </c>
      <c r="H16" s="7">
        <f>countifs(PrelimRaw!$D$1:$D1000,$A16,PrelimRaw!$C$1:$C1000,-4,PrelimRaw!$J$1:$J1000,"M")</f>
        <v>0</v>
      </c>
      <c r="I16" s="7">
        <f t="shared" si="2"/>
        <v>11</v>
      </c>
      <c r="J16" s="8">
        <f t="shared" si="3"/>
        <v>0.55</v>
      </c>
      <c r="K16" s="8">
        <f t="shared" si="4"/>
        <v>0.6363636364</v>
      </c>
      <c r="L16" s="7">
        <f t="shared" si="5"/>
        <v>28</v>
      </c>
      <c r="M16" s="11">
        <f t="shared" si="6"/>
        <v>5.6</v>
      </c>
    </row>
    <row r="17">
      <c r="A17" s="6" t="s">
        <v>138</v>
      </c>
      <c r="B17" s="7" t="str">
        <f>vlookup($A17,Users!$B$1:$H1000,3,false)</f>
        <v>Jerry</v>
      </c>
      <c r="C17" s="7" t="str">
        <f>vlookup($A17,Users!$B$1:$H1000,6,false)</f>
        <v>Lexington B</v>
      </c>
      <c r="D17" s="7">
        <f>vlookup($C17,Teams!$B:$D,3,false)</f>
        <v>5</v>
      </c>
      <c r="E17" s="7">
        <f t="shared" si="1"/>
        <v>20</v>
      </c>
      <c r="F17" s="7">
        <f>countifs(PrelimRaw!$D$1:$D1000,$A17,PrelimRaw!$C$1:$C1000,4,PrelimRaw!$J$1:$J1000,"M")+countifs(PrelimRaw!$D$1:$D1000,$A17,PrelimRaw!$C$1:$C1000,14,PrelimRaw!$J$1:$J1000,"M")</f>
        <v>7</v>
      </c>
      <c r="G17" s="7">
        <f>countifs(PrelimRaw!$D$1:$D1000,$A17,PrelimRaw!$C$1:$C1000,0,PrelimRaw!$J$1:$J1000,"M")</f>
        <v>5</v>
      </c>
      <c r="H17" s="7">
        <f>countifs(PrelimRaw!$D$1:$D1000,$A17,PrelimRaw!$C$1:$C1000,-4,PrelimRaw!$J$1:$J1000,"M")</f>
        <v>0</v>
      </c>
      <c r="I17" s="7">
        <f t="shared" si="2"/>
        <v>12</v>
      </c>
      <c r="J17" s="8">
        <f t="shared" si="3"/>
        <v>0.6</v>
      </c>
      <c r="K17" s="8">
        <f t="shared" si="4"/>
        <v>0.5833333333</v>
      </c>
      <c r="L17" s="7">
        <f t="shared" si="5"/>
        <v>28</v>
      </c>
      <c r="M17" s="11">
        <f t="shared" si="6"/>
        <v>5.6</v>
      </c>
    </row>
    <row r="18">
      <c r="A18" s="6" t="s">
        <v>146</v>
      </c>
      <c r="B18" s="7" t="str">
        <f>vlookup($A18,Users!$B$1:$H1000,3,false)</f>
        <v>Sharvaa</v>
      </c>
      <c r="C18" s="7" t="str">
        <f>vlookup($A18,Users!$B$1:$H1000,6,false)</f>
        <v>AHS Broward</v>
      </c>
      <c r="D18" s="7">
        <f>vlookup($C18,Teams!$B:$D,3,false)</f>
        <v>5</v>
      </c>
      <c r="E18" s="7">
        <f t="shared" si="1"/>
        <v>20</v>
      </c>
      <c r="F18" s="7">
        <f>countifs(PrelimRaw!$D$1:$D1000,$A18,PrelimRaw!$C$1:$C1000,4,PrelimRaw!$J$1:$J1000,"M")+countifs(PrelimRaw!$D$1:$D1000,$A18,PrelimRaw!$C$1:$C1000,14,PrelimRaw!$J$1:$J1000,"M")</f>
        <v>7</v>
      </c>
      <c r="G18" s="7">
        <f>countifs(PrelimRaw!$D$1:$D1000,$A18,PrelimRaw!$C$1:$C1000,0,PrelimRaw!$J$1:$J1000,"M")</f>
        <v>2</v>
      </c>
      <c r="H18" s="7">
        <f>countifs(PrelimRaw!$D$1:$D1000,$A18,PrelimRaw!$C$1:$C1000,-4,PrelimRaw!$J$1:$J1000,"M")</f>
        <v>0</v>
      </c>
      <c r="I18" s="7">
        <f t="shared" si="2"/>
        <v>9</v>
      </c>
      <c r="J18" s="8">
        <f t="shared" si="3"/>
        <v>0.45</v>
      </c>
      <c r="K18" s="8">
        <f t="shared" si="4"/>
        <v>0.7777777778</v>
      </c>
      <c r="L18" s="7">
        <f t="shared" si="5"/>
        <v>28</v>
      </c>
      <c r="M18" s="11">
        <f t="shared" si="6"/>
        <v>5.6</v>
      </c>
    </row>
    <row r="19">
      <c r="A19" s="6" t="s">
        <v>151</v>
      </c>
      <c r="B19" s="7" t="str">
        <f>vlookup($A19,Users!$B$1:$H1000,3,false)</f>
        <v>Eli</v>
      </c>
      <c r="C19" s="7" t="str">
        <f>vlookup($A19,Users!$B$1:$H1000,6,false)</f>
        <v>NCSSM A</v>
      </c>
      <c r="D19" s="7">
        <f>vlookup($C19,Teams!$B:$D,3,false)</f>
        <v>5</v>
      </c>
      <c r="E19" s="7">
        <f t="shared" si="1"/>
        <v>20</v>
      </c>
      <c r="F19" s="7">
        <f>countifs(PrelimRaw!$D$1:$D1000,$A19,PrelimRaw!$C$1:$C1000,4,PrelimRaw!$J$1:$J1000,"M")+countifs(PrelimRaw!$D$1:$D1000,$A19,PrelimRaw!$C$1:$C1000,14,PrelimRaw!$J$1:$J1000,"M")</f>
        <v>7</v>
      </c>
      <c r="G19" s="7">
        <f>countifs(PrelimRaw!$D$1:$D1000,$A19,PrelimRaw!$C$1:$C1000,0,PrelimRaw!$J$1:$J1000,"M")</f>
        <v>5</v>
      </c>
      <c r="H19" s="7">
        <f>countifs(PrelimRaw!$D$1:$D1000,$A19,PrelimRaw!$C$1:$C1000,-4,PrelimRaw!$J$1:$J1000,"M")</f>
        <v>0</v>
      </c>
      <c r="I19" s="7">
        <f t="shared" si="2"/>
        <v>12</v>
      </c>
      <c r="J19" s="8">
        <f t="shared" si="3"/>
        <v>0.6</v>
      </c>
      <c r="K19" s="8">
        <f t="shared" si="4"/>
        <v>0.5833333333</v>
      </c>
      <c r="L19" s="7">
        <f t="shared" si="5"/>
        <v>28</v>
      </c>
      <c r="M19" s="11">
        <f t="shared" si="6"/>
        <v>5.6</v>
      </c>
    </row>
    <row r="20">
      <c r="A20" s="6" t="s">
        <v>65</v>
      </c>
      <c r="B20" s="7" t="str">
        <f>vlookup($A20,Users!$B$1:$H1000,3,false)</f>
        <v>Rushil</v>
      </c>
      <c r="C20" s="7" t="str">
        <f>vlookup($A20,Users!$B$1:$H1000,6,false)</f>
        <v>Dulles</v>
      </c>
      <c r="D20" s="7">
        <f>vlookup($C20,Teams!$B:$D,3,false)</f>
        <v>5</v>
      </c>
      <c r="E20" s="7">
        <f t="shared" si="1"/>
        <v>20</v>
      </c>
      <c r="F20" s="7">
        <f>countifs(PrelimRaw!$D$1:$D1000,$A20,PrelimRaw!$C$1:$C1000,4,PrelimRaw!$J$1:$J1000,"M")+countifs(PrelimRaw!$D$1:$D1000,$A20,PrelimRaw!$C$1:$C1000,14,PrelimRaw!$J$1:$J1000,"M")</f>
        <v>6</v>
      </c>
      <c r="G20" s="7">
        <f>countifs(PrelimRaw!$D$1:$D1000,$A20,PrelimRaw!$C$1:$C1000,0,PrelimRaw!$J$1:$J1000,"M")</f>
        <v>1</v>
      </c>
      <c r="H20" s="7">
        <f>countifs(PrelimRaw!$D$1:$D1000,$A20,PrelimRaw!$C$1:$C1000,-4,PrelimRaw!$J$1:$J1000,"M")</f>
        <v>0</v>
      </c>
      <c r="I20" s="7">
        <f t="shared" si="2"/>
        <v>7</v>
      </c>
      <c r="J20" s="8">
        <f t="shared" si="3"/>
        <v>0.35</v>
      </c>
      <c r="K20" s="8">
        <f t="shared" si="4"/>
        <v>0.8571428571</v>
      </c>
      <c r="L20" s="7">
        <f t="shared" si="5"/>
        <v>24</v>
      </c>
      <c r="M20" s="11">
        <f t="shared" si="6"/>
        <v>4.8</v>
      </c>
    </row>
    <row r="21">
      <c r="A21" s="6" t="s">
        <v>70</v>
      </c>
      <c r="B21" s="7" t="str">
        <f>vlookup($A21,Users!$B$1:$H1000,3,false)</f>
        <v>Harry</v>
      </c>
      <c r="C21" s="7" t="str">
        <f>vlookup($A21,Users!$B$1:$H1000,6,false)</f>
        <v>Middleton</v>
      </c>
      <c r="D21" s="7">
        <f>vlookup($C21,Teams!$B:$D,3,false)</f>
        <v>5</v>
      </c>
      <c r="E21" s="7">
        <f t="shared" si="1"/>
        <v>20</v>
      </c>
      <c r="F21" s="7">
        <f>countifs(PrelimRaw!$D$1:$D1000,$A21,PrelimRaw!$C$1:$C1000,4,PrelimRaw!$J$1:$J1000,"M")+countifs(PrelimRaw!$D$1:$D1000,$A21,PrelimRaw!$C$1:$C1000,14,PrelimRaw!$J$1:$J1000,"M")</f>
        <v>6</v>
      </c>
      <c r="G21" s="7">
        <f>countifs(PrelimRaw!$D$1:$D1000,$A21,PrelimRaw!$C$1:$C1000,0,PrelimRaw!$J$1:$J1000,"M")</f>
        <v>3</v>
      </c>
      <c r="H21" s="7">
        <f>countifs(PrelimRaw!$D$1:$D1000,$A21,PrelimRaw!$C$1:$C1000,-4,PrelimRaw!$J$1:$J1000,"M")</f>
        <v>0</v>
      </c>
      <c r="I21" s="7">
        <f t="shared" si="2"/>
        <v>9</v>
      </c>
      <c r="J21" s="8">
        <f t="shared" si="3"/>
        <v>0.45</v>
      </c>
      <c r="K21" s="8">
        <f t="shared" si="4"/>
        <v>0.6666666667</v>
      </c>
      <c r="L21" s="7">
        <f t="shared" si="5"/>
        <v>24</v>
      </c>
      <c r="M21" s="11">
        <f t="shared" si="6"/>
        <v>4.8</v>
      </c>
    </row>
    <row r="22">
      <c r="A22" s="6" t="s">
        <v>164</v>
      </c>
      <c r="B22" s="7" t="str">
        <f>vlookup($A22,Users!$B$1:$H1000,3,false)</f>
        <v>Daniel</v>
      </c>
      <c r="C22" s="7" t="str">
        <f>vlookup($A22,Users!$B$1:$H1000,6,false)</f>
        <v>Interlake A</v>
      </c>
      <c r="D22" s="7">
        <f>vlookup($C22,Teams!$B:$D,3,false)</f>
        <v>5</v>
      </c>
      <c r="E22" s="7">
        <f t="shared" si="1"/>
        <v>20</v>
      </c>
      <c r="F22" s="7">
        <f>countifs(PrelimRaw!$D$1:$D1000,$A22,PrelimRaw!$C$1:$C1000,4,PrelimRaw!$J$1:$J1000,"M")+countifs(PrelimRaw!$D$1:$D1000,$A22,PrelimRaw!$C$1:$C1000,14,PrelimRaw!$J$1:$J1000,"M")</f>
        <v>6</v>
      </c>
      <c r="G22" s="7">
        <f>countifs(PrelimRaw!$D$1:$D1000,$A22,PrelimRaw!$C$1:$C1000,0,PrelimRaw!$J$1:$J1000,"M")</f>
        <v>7</v>
      </c>
      <c r="H22" s="7">
        <f>countifs(PrelimRaw!$D$1:$D1000,$A22,PrelimRaw!$C$1:$C1000,-4,PrelimRaw!$J$1:$J1000,"M")</f>
        <v>0</v>
      </c>
      <c r="I22" s="7">
        <f t="shared" si="2"/>
        <v>13</v>
      </c>
      <c r="J22" s="8">
        <f t="shared" si="3"/>
        <v>0.65</v>
      </c>
      <c r="K22" s="8">
        <f t="shared" si="4"/>
        <v>0.4615384615</v>
      </c>
      <c r="L22" s="7">
        <f t="shared" si="5"/>
        <v>24</v>
      </c>
      <c r="M22" s="11">
        <f t="shared" si="6"/>
        <v>4.8</v>
      </c>
    </row>
    <row r="23">
      <c r="A23" s="6" t="s">
        <v>57</v>
      </c>
      <c r="B23" s="7" t="str">
        <f>vlookup($A23,Users!$B$1:$H1000,3,false)</f>
        <v>Yufei</v>
      </c>
      <c r="C23" s="7" t="str">
        <f>vlookup($A23,Users!$B$1:$H1000,6,false)</f>
        <v>University</v>
      </c>
      <c r="D23" s="7">
        <f>vlookup($C23,Teams!$B:$D,3,false)</f>
        <v>5</v>
      </c>
      <c r="E23" s="7">
        <f t="shared" si="1"/>
        <v>20</v>
      </c>
      <c r="F23" s="7">
        <f>countifs(PrelimRaw!$D$1:$D1000,$A23,PrelimRaw!$C$1:$C1000,4,PrelimRaw!$J$1:$J1000,"M")+countifs(PrelimRaw!$D$1:$D1000,$A23,PrelimRaw!$C$1:$C1000,14,PrelimRaw!$J$1:$J1000,"M")</f>
        <v>6</v>
      </c>
      <c r="G23" s="7">
        <f>countifs(PrelimRaw!$D$1:$D1000,$A23,PrelimRaw!$C$1:$C1000,0,PrelimRaw!$J$1:$J1000,"M")</f>
        <v>1</v>
      </c>
      <c r="H23" s="7">
        <f>countifs(PrelimRaw!$D$1:$D1000,$A23,PrelimRaw!$C$1:$C1000,-4,PrelimRaw!$J$1:$J1000,"M")</f>
        <v>0</v>
      </c>
      <c r="I23" s="7">
        <f t="shared" si="2"/>
        <v>7</v>
      </c>
      <c r="J23" s="8">
        <f t="shared" si="3"/>
        <v>0.35</v>
      </c>
      <c r="K23" s="8">
        <f t="shared" si="4"/>
        <v>0.8571428571</v>
      </c>
      <c r="L23" s="7">
        <f t="shared" si="5"/>
        <v>24</v>
      </c>
      <c r="M23" s="11">
        <f t="shared" si="6"/>
        <v>4.8</v>
      </c>
    </row>
    <row r="24">
      <c r="A24" s="6" t="s">
        <v>194</v>
      </c>
      <c r="B24" s="7" t="str">
        <f>vlookup($A24,Users!$B$1:$H1000,3,false)</f>
        <v>Feodor</v>
      </c>
      <c r="C24" s="7" t="str">
        <f>vlookup($A24,Users!$B$1:$H1000,6,false)</f>
        <v>University</v>
      </c>
      <c r="D24" s="7">
        <f>vlookup($C24,Teams!$B:$D,3,false)</f>
        <v>5</v>
      </c>
      <c r="E24" s="7">
        <f t="shared" si="1"/>
        <v>20</v>
      </c>
      <c r="F24" s="7">
        <f>countifs(PrelimRaw!$D$1:$D1000,$A24,PrelimRaw!$C$1:$C1000,4,PrelimRaw!$J$1:$J1000,"M")+countifs(PrelimRaw!$D$1:$D1000,$A24,PrelimRaw!$C$1:$C1000,14,PrelimRaw!$J$1:$J1000,"M")</f>
        <v>6</v>
      </c>
      <c r="G24" s="7">
        <f>countifs(PrelimRaw!$D$1:$D1000,$A24,PrelimRaw!$C$1:$C1000,0,PrelimRaw!$J$1:$J1000,"M")</f>
        <v>1</v>
      </c>
      <c r="H24" s="7">
        <f>countifs(PrelimRaw!$D$1:$D1000,$A24,PrelimRaw!$C$1:$C1000,-4,PrelimRaw!$J$1:$J1000,"M")</f>
        <v>0</v>
      </c>
      <c r="I24" s="7">
        <f t="shared" si="2"/>
        <v>7</v>
      </c>
      <c r="J24" s="8">
        <f t="shared" si="3"/>
        <v>0.35</v>
      </c>
      <c r="K24" s="8">
        <f t="shared" si="4"/>
        <v>0.8571428571</v>
      </c>
      <c r="L24" s="7">
        <f t="shared" si="5"/>
        <v>24</v>
      </c>
      <c r="M24" s="11">
        <f t="shared" si="6"/>
        <v>4.8</v>
      </c>
    </row>
    <row r="25">
      <c r="A25" s="6" t="s">
        <v>43</v>
      </c>
      <c r="B25" s="7" t="str">
        <f>vlookup($A25,Users!$B$1:$H1000,3,false)</f>
        <v>Evan</v>
      </c>
      <c r="C25" s="7" t="str">
        <f>vlookup($A25,Users!$B$1:$H1000,6,false)</f>
        <v>Blair C</v>
      </c>
      <c r="D25" s="7">
        <f>vlookup($C25,Teams!$B:$D,3,false)</f>
        <v>5</v>
      </c>
      <c r="E25" s="7">
        <f t="shared" si="1"/>
        <v>20</v>
      </c>
      <c r="F25" s="7">
        <f>countifs(PrelimRaw!$D$1:$D1000,$A25,PrelimRaw!$C$1:$C1000,4,PrelimRaw!$J$1:$J1000,"M")+countifs(PrelimRaw!$D$1:$D1000,$A25,PrelimRaw!$C$1:$C1000,14,PrelimRaw!$J$1:$J1000,"M")</f>
        <v>5</v>
      </c>
      <c r="G25" s="7">
        <f>countifs(PrelimRaw!$D$1:$D1000,$A25,PrelimRaw!$C$1:$C1000,0,PrelimRaw!$J$1:$J1000,"M")</f>
        <v>6</v>
      </c>
      <c r="H25" s="7">
        <f>countifs(PrelimRaw!$D$1:$D1000,$A25,PrelimRaw!$C$1:$C1000,-4,PrelimRaw!$J$1:$J1000,"M")</f>
        <v>0</v>
      </c>
      <c r="I25" s="7">
        <f t="shared" si="2"/>
        <v>11</v>
      </c>
      <c r="J25" s="8">
        <f t="shared" si="3"/>
        <v>0.55</v>
      </c>
      <c r="K25" s="8">
        <f t="shared" si="4"/>
        <v>0.4545454545</v>
      </c>
      <c r="L25" s="7">
        <f t="shared" si="5"/>
        <v>20</v>
      </c>
      <c r="M25" s="11">
        <f t="shared" si="6"/>
        <v>4</v>
      </c>
    </row>
    <row r="26">
      <c r="A26" s="6" t="s">
        <v>45</v>
      </c>
      <c r="B26" s="7" t="str">
        <f>vlookup($A26,Users!$B$1:$H1000,3,false)</f>
        <v>Ahan</v>
      </c>
      <c r="C26" s="7" t="str">
        <f>vlookup($A26,Users!$B$1:$H1000,6,false)</f>
        <v>Buchholz A</v>
      </c>
      <c r="D26" s="7">
        <f>vlookup($C26,Teams!$B:$D,3,false)</f>
        <v>5</v>
      </c>
      <c r="E26" s="7">
        <f t="shared" si="1"/>
        <v>20</v>
      </c>
      <c r="F26" s="7">
        <f>countifs(PrelimRaw!$D$1:$D1000,$A26,PrelimRaw!$C$1:$C1000,4,PrelimRaw!$J$1:$J1000,"M")+countifs(PrelimRaw!$D$1:$D1000,$A26,PrelimRaw!$C$1:$C1000,14,PrelimRaw!$J$1:$J1000,"M")</f>
        <v>5</v>
      </c>
      <c r="G26" s="7">
        <f>countifs(PrelimRaw!$D$1:$D1000,$A26,PrelimRaw!$C$1:$C1000,0,PrelimRaw!$J$1:$J1000,"M")</f>
        <v>3</v>
      </c>
      <c r="H26" s="7">
        <f>countifs(PrelimRaw!$D$1:$D1000,$A26,PrelimRaw!$C$1:$C1000,-4,PrelimRaw!$J$1:$J1000,"M")</f>
        <v>0</v>
      </c>
      <c r="I26" s="7">
        <f t="shared" si="2"/>
        <v>8</v>
      </c>
      <c r="J26" s="8">
        <f t="shared" si="3"/>
        <v>0.4</v>
      </c>
      <c r="K26" s="8">
        <f t="shared" si="4"/>
        <v>0.625</v>
      </c>
      <c r="L26" s="7">
        <f t="shared" si="5"/>
        <v>20</v>
      </c>
      <c r="M26" s="11">
        <f t="shared" si="6"/>
        <v>4</v>
      </c>
    </row>
    <row r="27">
      <c r="A27" s="6" t="s">
        <v>112</v>
      </c>
      <c r="B27" s="7" t="str">
        <f>vlookup($A27,Users!$B$1:$H1000,3,false)</f>
        <v>David</v>
      </c>
      <c r="C27" s="7" t="str">
        <f>vlookup($A27,Users!$B$1:$H1000,6,false)</f>
        <v>Lynbrook</v>
      </c>
      <c r="D27" s="7">
        <f>vlookup($C27,Teams!$B:$D,3,false)</f>
        <v>5</v>
      </c>
      <c r="E27" s="7">
        <f t="shared" si="1"/>
        <v>20</v>
      </c>
      <c r="F27" s="7">
        <f>countifs(PrelimRaw!$D$1:$D1000,$A27,PrelimRaw!$C$1:$C1000,4,PrelimRaw!$J$1:$J1000,"M")+countifs(PrelimRaw!$D$1:$D1000,$A27,PrelimRaw!$C$1:$C1000,14,PrelimRaw!$J$1:$J1000,"M")</f>
        <v>5</v>
      </c>
      <c r="G27" s="7">
        <f>countifs(PrelimRaw!$D$1:$D1000,$A27,PrelimRaw!$C$1:$C1000,0,PrelimRaw!$J$1:$J1000,"M")</f>
        <v>1</v>
      </c>
      <c r="H27" s="7">
        <f>countifs(PrelimRaw!$D$1:$D1000,$A27,PrelimRaw!$C$1:$C1000,-4,PrelimRaw!$J$1:$J1000,"M")</f>
        <v>0</v>
      </c>
      <c r="I27" s="7">
        <f t="shared" si="2"/>
        <v>6</v>
      </c>
      <c r="J27" s="8">
        <f t="shared" si="3"/>
        <v>0.3</v>
      </c>
      <c r="K27" s="8">
        <f t="shared" si="4"/>
        <v>0.8333333333</v>
      </c>
      <c r="L27" s="7">
        <f t="shared" si="5"/>
        <v>20</v>
      </c>
      <c r="M27" s="11">
        <f t="shared" si="6"/>
        <v>4</v>
      </c>
    </row>
    <row r="28">
      <c r="A28" s="6" t="s">
        <v>30</v>
      </c>
      <c r="B28" s="7" t="str">
        <f>vlookup($A28,Users!$B$1:$H1000,3,false)</f>
        <v>Joshua</v>
      </c>
      <c r="C28" s="7" t="str">
        <f>vlookup($A28,Users!$B$1:$H1000,6,false)</f>
        <v>Brookfield</v>
      </c>
      <c r="D28" s="7">
        <f>vlookup($C28,Teams!$B:$D,3,false)</f>
        <v>5</v>
      </c>
      <c r="E28" s="7">
        <f t="shared" si="1"/>
        <v>20</v>
      </c>
      <c r="F28" s="7">
        <f>countifs(PrelimRaw!$D$1:$D1000,$A28,PrelimRaw!$C$1:$C1000,4,PrelimRaw!$J$1:$J1000,"M")+countifs(PrelimRaw!$D$1:$D1000,$A28,PrelimRaw!$C$1:$C1000,14,PrelimRaw!$J$1:$J1000,"M")</f>
        <v>5</v>
      </c>
      <c r="G28" s="7">
        <f>countifs(PrelimRaw!$D$1:$D1000,$A28,PrelimRaw!$C$1:$C1000,0,PrelimRaw!$J$1:$J1000,"M")</f>
        <v>2</v>
      </c>
      <c r="H28" s="7">
        <f>countifs(PrelimRaw!$D$1:$D1000,$A28,PrelimRaw!$C$1:$C1000,-4,PrelimRaw!$J$1:$J1000,"M")</f>
        <v>0</v>
      </c>
      <c r="I28" s="7">
        <f t="shared" si="2"/>
        <v>7</v>
      </c>
      <c r="J28" s="8">
        <f t="shared" si="3"/>
        <v>0.35</v>
      </c>
      <c r="K28" s="8">
        <f t="shared" si="4"/>
        <v>0.7142857143</v>
      </c>
      <c r="L28" s="7">
        <f t="shared" si="5"/>
        <v>20</v>
      </c>
      <c r="M28" s="11">
        <f t="shared" si="6"/>
        <v>4</v>
      </c>
    </row>
    <row r="29">
      <c r="A29" s="6" t="s">
        <v>180</v>
      </c>
      <c r="B29" s="7" t="str">
        <f>vlookup($A29,Users!$B$1:$H1000,3,false)</f>
        <v>Stephen</v>
      </c>
      <c r="C29" s="7" t="str">
        <f>vlookup($A29,Users!$B$1:$H1000,6,false)</f>
        <v>Blair A</v>
      </c>
      <c r="D29" s="7">
        <f>vlookup($C29,Teams!$B:$D,3,false)</f>
        <v>5</v>
      </c>
      <c r="E29" s="7">
        <f t="shared" si="1"/>
        <v>20</v>
      </c>
      <c r="F29" s="7">
        <f>countifs(PrelimRaw!$D$1:$D1000,$A29,PrelimRaw!$C$1:$C1000,4,PrelimRaw!$J$1:$J1000,"M")+countifs(PrelimRaw!$D$1:$D1000,$A29,PrelimRaw!$C$1:$C1000,14,PrelimRaw!$J$1:$J1000,"M")</f>
        <v>5</v>
      </c>
      <c r="G29" s="7">
        <f>countifs(PrelimRaw!$D$1:$D1000,$A29,PrelimRaw!$C$1:$C1000,0,PrelimRaw!$J$1:$J1000,"M")</f>
        <v>0</v>
      </c>
      <c r="H29" s="7">
        <f>countifs(PrelimRaw!$D$1:$D1000,$A29,PrelimRaw!$C$1:$C1000,-4,PrelimRaw!$J$1:$J1000,"M")</f>
        <v>0</v>
      </c>
      <c r="I29" s="7">
        <f t="shared" si="2"/>
        <v>5</v>
      </c>
      <c r="J29" s="8">
        <f t="shared" si="3"/>
        <v>0.25</v>
      </c>
      <c r="K29" s="8">
        <f t="shared" si="4"/>
        <v>1</v>
      </c>
      <c r="L29" s="7">
        <f t="shared" si="5"/>
        <v>20</v>
      </c>
      <c r="M29" s="11">
        <f t="shared" si="6"/>
        <v>4</v>
      </c>
    </row>
    <row r="30">
      <c r="A30" s="6" t="s">
        <v>33</v>
      </c>
      <c r="B30" s="7" t="str">
        <f>vlookup($A30,Users!$B$1:$H1000,3,false)</f>
        <v>Ethan</v>
      </c>
      <c r="C30" s="7" t="str">
        <f>vlookup($A30,Users!$B$1:$H1000,6,false)</f>
        <v>Davidson</v>
      </c>
      <c r="D30" s="7">
        <f>vlookup($C30,Teams!$B:$D,3,false)</f>
        <v>5</v>
      </c>
      <c r="E30" s="7">
        <f t="shared" si="1"/>
        <v>20</v>
      </c>
      <c r="F30" s="7">
        <f>countifs(PrelimRaw!$D$1:$D1000,$A30,PrelimRaw!$C$1:$C1000,4,PrelimRaw!$J$1:$J1000,"M")+countifs(PrelimRaw!$D$1:$D1000,$A30,PrelimRaw!$C$1:$C1000,14,PrelimRaw!$J$1:$J1000,"M")</f>
        <v>5</v>
      </c>
      <c r="G30" s="7">
        <f>countifs(PrelimRaw!$D$1:$D1000,$A30,PrelimRaw!$C$1:$C1000,0,PrelimRaw!$J$1:$J1000,"M")</f>
        <v>3</v>
      </c>
      <c r="H30" s="7">
        <f>countifs(PrelimRaw!$D$1:$D1000,$A30,PrelimRaw!$C$1:$C1000,-4,PrelimRaw!$J$1:$J1000,"M")</f>
        <v>1</v>
      </c>
      <c r="I30" s="7">
        <f t="shared" si="2"/>
        <v>9</v>
      </c>
      <c r="J30" s="8">
        <f t="shared" si="3"/>
        <v>0.45</v>
      </c>
      <c r="K30" s="8">
        <f t="shared" si="4"/>
        <v>0.5555555556</v>
      </c>
      <c r="L30" s="7">
        <f t="shared" si="5"/>
        <v>16</v>
      </c>
      <c r="M30" s="11">
        <f t="shared" si="6"/>
        <v>3.2</v>
      </c>
    </row>
    <row r="31">
      <c r="A31" s="6" t="s">
        <v>61</v>
      </c>
      <c r="B31" s="7" t="str">
        <f>vlookup($A31,Users!$B$1:$H1000,3,false)</f>
        <v>Viraj</v>
      </c>
      <c r="C31" s="7" t="str">
        <f>vlookup($A31,Users!$B$1:$H1000,6,false)</f>
        <v>Dulles</v>
      </c>
      <c r="D31" s="7">
        <f>vlookup($C31,Teams!$B:$D,3,false)</f>
        <v>5</v>
      </c>
      <c r="E31" s="7">
        <f t="shared" si="1"/>
        <v>20</v>
      </c>
      <c r="F31" s="7">
        <f>countifs(PrelimRaw!$D$1:$D1000,$A31,PrelimRaw!$C$1:$C1000,4,PrelimRaw!$J$1:$J1000,"M")+countifs(PrelimRaw!$D$1:$D1000,$A31,PrelimRaw!$C$1:$C1000,14,PrelimRaw!$J$1:$J1000,"M")</f>
        <v>4</v>
      </c>
      <c r="G31" s="7">
        <f>countifs(PrelimRaw!$D$1:$D1000,$A31,PrelimRaw!$C$1:$C1000,0,PrelimRaw!$J$1:$J1000,"M")</f>
        <v>1</v>
      </c>
      <c r="H31" s="7">
        <f>countifs(PrelimRaw!$D$1:$D1000,$A31,PrelimRaw!$C$1:$C1000,-4,PrelimRaw!$J$1:$J1000,"M")</f>
        <v>0</v>
      </c>
      <c r="I31" s="7">
        <f t="shared" si="2"/>
        <v>5</v>
      </c>
      <c r="J31" s="8">
        <f t="shared" si="3"/>
        <v>0.25</v>
      </c>
      <c r="K31" s="8">
        <f t="shared" si="4"/>
        <v>0.8</v>
      </c>
      <c r="L31" s="7">
        <f t="shared" si="5"/>
        <v>16</v>
      </c>
      <c r="M31" s="11">
        <f t="shared" si="6"/>
        <v>3.2</v>
      </c>
    </row>
    <row r="32">
      <c r="A32" s="6" t="s">
        <v>71</v>
      </c>
      <c r="B32" s="7" t="str">
        <f>vlookup($A32,Users!$B$1:$H1000,3,false)</f>
        <v>Mihir</v>
      </c>
      <c r="C32" s="7" t="str">
        <f>vlookup($A32,Users!$B$1:$H1000,6,false)</f>
        <v>Niskayuna</v>
      </c>
      <c r="D32" s="7">
        <f>vlookup($C32,Teams!$B:$D,3,false)</f>
        <v>5</v>
      </c>
      <c r="E32" s="7">
        <f t="shared" si="1"/>
        <v>20</v>
      </c>
      <c r="F32" s="7">
        <f>countifs(PrelimRaw!$D$1:$D1000,$A32,PrelimRaw!$C$1:$C1000,4,PrelimRaw!$J$1:$J1000,"M")+countifs(PrelimRaw!$D$1:$D1000,$A32,PrelimRaw!$C$1:$C1000,14,PrelimRaw!$J$1:$J1000,"M")</f>
        <v>4</v>
      </c>
      <c r="G32" s="7">
        <f>countifs(PrelimRaw!$D$1:$D1000,$A32,PrelimRaw!$C$1:$C1000,0,PrelimRaw!$J$1:$J1000,"M")</f>
        <v>3</v>
      </c>
      <c r="H32" s="7">
        <f>countifs(PrelimRaw!$D$1:$D1000,$A32,PrelimRaw!$C$1:$C1000,-4,PrelimRaw!$J$1:$J1000,"M")</f>
        <v>0</v>
      </c>
      <c r="I32" s="7">
        <f t="shared" si="2"/>
        <v>7</v>
      </c>
      <c r="J32" s="8">
        <f t="shared" si="3"/>
        <v>0.35</v>
      </c>
      <c r="K32" s="8">
        <f t="shared" si="4"/>
        <v>0.5714285714</v>
      </c>
      <c r="L32" s="7">
        <f t="shared" si="5"/>
        <v>16</v>
      </c>
      <c r="M32" s="11">
        <f t="shared" si="6"/>
        <v>3.2</v>
      </c>
    </row>
    <row r="33">
      <c r="A33" s="6" t="s">
        <v>85</v>
      </c>
      <c r="B33" s="7" t="str">
        <f>vlookup($A33,Users!$B$1:$H1000,3,false)</f>
        <v>Aditya</v>
      </c>
      <c r="C33" s="7" t="str">
        <f>vlookup($A33,Users!$B$1:$H1000,6,false)</f>
        <v>Ladue</v>
      </c>
      <c r="D33" s="7">
        <f>vlookup($C33,Teams!$B:$D,3,false)</f>
        <v>5</v>
      </c>
      <c r="E33" s="7">
        <f t="shared" si="1"/>
        <v>20</v>
      </c>
      <c r="F33" s="7">
        <f>countifs(PrelimRaw!$D$1:$D1000,$A33,PrelimRaw!$C$1:$C1000,4,PrelimRaw!$J$1:$J1000,"M")+countifs(PrelimRaw!$D$1:$D1000,$A33,PrelimRaw!$C$1:$C1000,14,PrelimRaw!$J$1:$J1000,"M")</f>
        <v>4</v>
      </c>
      <c r="G33" s="7">
        <f>countifs(PrelimRaw!$D$1:$D1000,$A33,PrelimRaw!$C$1:$C1000,0,PrelimRaw!$J$1:$J1000,"M")</f>
        <v>3</v>
      </c>
      <c r="H33" s="7">
        <f>countifs(PrelimRaw!$D$1:$D1000,$A33,PrelimRaw!$C$1:$C1000,-4,PrelimRaw!$J$1:$J1000,"M")</f>
        <v>0</v>
      </c>
      <c r="I33" s="7">
        <f t="shared" si="2"/>
        <v>7</v>
      </c>
      <c r="J33" s="8">
        <f t="shared" si="3"/>
        <v>0.35</v>
      </c>
      <c r="K33" s="8">
        <f t="shared" si="4"/>
        <v>0.5714285714</v>
      </c>
      <c r="L33" s="7">
        <f t="shared" si="5"/>
        <v>16</v>
      </c>
      <c r="M33" s="11">
        <f t="shared" si="6"/>
        <v>3.2</v>
      </c>
    </row>
    <row r="34">
      <c r="A34" s="6" t="s">
        <v>107</v>
      </c>
      <c r="B34" s="7" t="str">
        <f>vlookup($A34,Users!$B$1:$H1000,3,false)</f>
        <v>Nipun</v>
      </c>
      <c r="C34" s="7" t="str">
        <f>vlookup($A34,Users!$B$1:$H1000,6,false)</f>
        <v>Mira Loma</v>
      </c>
      <c r="D34" s="7">
        <f>vlookup($C34,Teams!$B:$D,3,false)</f>
        <v>5</v>
      </c>
      <c r="E34" s="7">
        <f t="shared" si="1"/>
        <v>20</v>
      </c>
      <c r="F34" s="7">
        <f>countifs(PrelimRaw!$D$1:$D1000,$A34,PrelimRaw!$C$1:$C1000,4,PrelimRaw!$J$1:$J1000,"M")+countifs(PrelimRaw!$D$1:$D1000,$A34,PrelimRaw!$C$1:$C1000,14,PrelimRaw!$J$1:$J1000,"M")</f>
        <v>4</v>
      </c>
      <c r="G34" s="7">
        <f>countifs(PrelimRaw!$D$1:$D1000,$A34,PrelimRaw!$C$1:$C1000,0,PrelimRaw!$J$1:$J1000,"M")</f>
        <v>1</v>
      </c>
      <c r="H34" s="7">
        <f>countifs(PrelimRaw!$D$1:$D1000,$A34,PrelimRaw!$C$1:$C1000,-4,PrelimRaw!$J$1:$J1000,"M")</f>
        <v>0</v>
      </c>
      <c r="I34" s="7">
        <f t="shared" si="2"/>
        <v>5</v>
      </c>
      <c r="J34" s="8">
        <f t="shared" si="3"/>
        <v>0.25</v>
      </c>
      <c r="K34" s="8">
        <f t="shared" si="4"/>
        <v>0.8</v>
      </c>
      <c r="L34" s="7">
        <f t="shared" si="5"/>
        <v>16</v>
      </c>
      <c r="M34" s="11">
        <f t="shared" si="6"/>
        <v>3.2</v>
      </c>
    </row>
    <row r="35">
      <c r="A35" s="6" t="s">
        <v>127</v>
      </c>
      <c r="B35" s="7" t="str">
        <f>vlookup($A35,Users!$B$1:$H1000,3,false)</f>
        <v>Kai</v>
      </c>
      <c r="C35" s="7" t="str">
        <f>vlookup($A35,Users!$B$1:$H1000,6,false)</f>
        <v>Naperville North</v>
      </c>
      <c r="D35" s="7">
        <f>vlookup($C35,Teams!$B:$D,3,false)</f>
        <v>5</v>
      </c>
      <c r="E35" s="7">
        <f t="shared" si="1"/>
        <v>20</v>
      </c>
      <c r="F35" s="7">
        <f>countifs(PrelimRaw!$D$1:$D1000,$A35,PrelimRaw!$C$1:$C1000,4,PrelimRaw!$J$1:$J1000,"M")+countifs(PrelimRaw!$D$1:$D1000,$A35,PrelimRaw!$C$1:$C1000,14,PrelimRaw!$J$1:$J1000,"M")</f>
        <v>4</v>
      </c>
      <c r="G35" s="7">
        <f>countifs(PrelimRaw!$D$1:$D1000,$A35,PrelimRaw!$C$1:$C1000,0,PrelimRaw!$J$1:$J1000,"M")</f>
        <v>3</v>
      </c>
      <c r="H35" s="7">
        <f>countifs(PrelimRaw!$D$1:$D1000,$A35,PrelimRaw!$C$1:$C1000,-4,PrelimRaw!$J$1:$J1000,"M")</f>
        <v>0</v>
      </c>
      <c r="I35" s="7">
        <f t="shared" si="2"/>
        <v>7</v>
      </c>
      <c r="J35" s="8">
        <f t="shared" si="3"/>
        <v>0.35</v>
      </c>
      <c r="K35" s="8">
        <f t="shared" si="4"/>
        <v>0.5714285714</v>
      </c>
      <c r="L35" s="7">
        <f t="shared" si="5"/>
        <v>16</v>
      </c>
      <c r="M35" s="11">
        <f t="shared" si="6"/>
        <v>3.2</v>
      </c>
    </row>
    <row r="36">
      <c r="A36" s="6" t="s">
        <v>75</v>
      </c>
      <c r="B36" s="7" t="str">
        <f>vlookup($A36,Users!$B$1:$H1000,3,false)</f>
        <v>Connor</v>
      </c>
      <c r="C36" s="7" t="str">
        <f>vlookup($A36,Users!$B$1:$H1000,6,false)</f>
        <v>NoHo B</v>
      </c>
      <c r="D36" s="7">
        <f>vlookup($C36,Teams!$B:$D,3,false)</f>
        <v>5</v>
      </c>
      <c r="E36" s="7">
        <f t="shared" si="1"/>
        <v>20</v>
      </c>
      <c r="F36" s="7">
        <f>countifs(PrelimRaw!$D$1:$D1000,$A36,PrelimRaw!$C$1:$C1000,4,PrelimRaw!$J$1:$J1000,"M")+countifs(PrelimRaw!$D$1:$D1000,$A36,PrelimRaw!$C$1:$C1000,14,PrelimRaw!$J$1:$J1000,"M")</f>
        <v>4</v>
      </c>
      <c r="G36" s="7">
        <f>countifs(PrelimRaw!$D$1:$D1000,$A36,PrelimRaw!$C$1:$C1000,0,PrelimRaw!$J$1:$J1000,"M")</f>
        <v>4</v>
      </c>
      <c r="H36" s="7">
        <f>countifs(PrelimRaw!$D$1:$D1000,$A36,PrelimRaw!$C$1:$C1000,-4,PrelimRaw!$J$1:$J1000,"M")</f>
        <v>0</v>
      </c>
      <c r="I36" s="7">
        <f t="shared" si="2"/>
        <v>8</v>
      </c>
      <c r="J36" s="8">
        <f t="shared" si="3"/>
        <v>0.4</v>
      </c>
      <c r="K36" s="8">
        <f t="shared" si="4"/>
        <v>0.5</v>
      </c>
      <c r="L36" s="7">
        <f t="shared" si="5"/>
        <v>16</v>
      </c>
      <c r="M36" s="11">
        <f t="shared" si="6"/>
        <v>3.2</v>
      </c>
    </row>
    <row r="37">
      <c r="A37" s="6" t="s">
        <v>181</v>
      </c>
      <c r="B37" s="7" t="str">
        <f>vlookup($A37,Users!$B$1:$H1000,3,false)</f>
        <v>Michael</v>
      </c>
      <c r="C37" s="7" t="str">
        <f>vlookup($A37,Users!$B$1:$H1000,6,false)</f>
        <v>Buchholz B</v>
      </c>
      <c r="D37" s="7">
        <f>vlookup($C37,Teams!$B:$D,3,false)</f>
        <v>5</v>
      </c>
      <c r="E37" s="7">
        <f t="shared" si="1"/>
        <v>20</v>
      </c>
      <c r="F37" s="7">
        <f>countifs(PrelimRaw!$D$1:$D1000,$A37,PrelimRaw!$C$1:$C1000,4,PrelimRaw!$J$1:$J1000,"M")+countifs(PrelimRaw!$D$1:$D1000,$A37,PrelimRaw!$C$1:$C1000,14,PrelimRaw!$J$1:$J1000,"M")</f>
        <v>4</v>
      </c>
      <c r="G37" s="7">
        <f>countifs(PrelimRaw!$D$1:$D1000,$A37,PrelimRaw!$C$1:$C1000,0,PrelimRaw!$J$1:$J1000,"M")</f>
        <v>3</v>
      </c>
      <c r="H37" s="7">
        <f>countifs(PrelimRaw!$D$1:$D1000,$A37,PrelimRaw!$C$1:$C1000,-4,PrelimRaw!$J$1:$J1000,"M")</f>
        <v>0</v>
      </c>
      <c r="I37" s="7">
        <f t="shared" si="2"/>
        <v>7</v>
      </c>
      <c r="J37" s="8">
        <f t="shared" si="3"/>
        <v>0.35</v>
      </c>
      <c r="K37" s="8">
        <f t="shared" si="4"/>
        <v>0.5714285714</v>
      </c>
      <c r="L37" s="7">
        <f t="shared" si="5"/>
        <v>16</v>
      </c>
      <c r="M37" s="11">
        <f t="shared" si="6"/>
        <v>3.2</v>
      </c>
    </row>
    <row r="38">
      <c r="A38" s="6" t="s">
        <v>195</v>
      </c>
      <c r="B38" s="7" t="str">
        <f>vlookup($A38,Users!$B$1:$H1000,3,false)</f>
        <v>Cedric</v>
      </c>
      <c r="C38" s="7" t="str">
        <f>vlookup($A38,Users!$B$1:$H1000,6,false)</f>
        <v>PRISMS</v>
      </c>
      <c r="D38" s="7">
        <f>vlookup($C38,Teams!$B:$D,3,false)</f>
        <v>5</v>
      </c>
      <c r="E38" s="7">
        <f t="shared" si="1"/>
        <v>20</v>
      </c>
      <c r="F38" s="7">
        <f>countifs(PrelimRaw!$D$1:$D1000,$A38,PrelimRaw!$C$1:$C1000,4,PrelimRaw!$J$1:$J1000,"M")+countifs(PrelimRaw!$D$1:$D1000,$A38,PrelimRaw!$C$1:$C1000,14,PrelimRaw!$J$1:$J1000,"M")</f>
        <v>4</v>
      </c>
      <c r="G38" s="7">
        <f>countifs(PrelimRaw!$D$1:$D1000,$A38,PrelimRaw!$C$1:$C1000,0,PrelimRaw!$J$1:$J1000,"M")</f>
        <v>1</v>
      </c>
      <c r="H38" s="7">
        <f>countifs(PrelimRaw!$D$1:$D1000,$A38,PrelimRaw!$C$1:$C1000,-4,PrelimRaw!$J$1:$J1000,"M")</f>
        <v>0</v>
      </c>
      <c r="I38" s="7">
        <f t="shared" si="2"/>
        <v>5</v>
      </c>
      <c r="J38" s="8">
        <f t="shared" si="3"/>
        <v>0.25</v>
      </c>
      <c r="K38" s="8">
        <f t="shared" si="4"/>
        <v>0.8</v>
      </c>
      <c r="L38" s="7">
        <f t="shared" si="5"/>
        <v>16</v>
      </c>
      <c r="M38" s="11">
        <f t="shared" si="6"/>
        <v>3.2</v>
      </c>
    </row>
    <row r="39">
      <c r="A39" s="6" t="s">
        <v>34</v>
      </c>
      <c r="B39" s="7" t="str">
        <f>vlookup($A39,Users!$B$1:$H1000,3,false)</f>
        <v>Vikas</v>
      </c>
      <c r="C39" s="7" t="str">
        <f>vlookup($A39,Users!$B$1:$H1000,6,false)</f>
        <v>NCSSM B</v>
      </c>
      <c r="D39" s="7">
        <f>vlookup($C39,Teams!$B:$D,3,false)</f>
        <v>5</v>
      </c>
      <c r="E39" s="7">
        <f t="shared" si="1"/>
        <v>20</v>
      </c>
      <c r="F39" s="7">
        <f>countifs(PrelimRaw!$D$1:$D1000,$A39,PrelimRaw!$C$1:$C1000,4,PrelimRaw!$J$1:$J1000,"M")+countifs(PrelimRaw!$D$1:$D1000,$A39,PrelimRaw!$C$1:$C1000,14,PrelimRaw!$J$1:$J1000,"M")</f>
        <v>4</v>
      </c>
      <c r="G39" s="7">
        <f>countifs(PrelimRaw!$D$1:$D1000,$A39,PrelimRaw!$C$1:$C1000,0,PrelimRaw!$J$1:$J1000,"M")</f>
        <v>5</v>
      </c>
      <c r="H39" s="7">
        <f>countifs(PrelimRaw!$D$1:$D1000,$A39,PrelimRaw!$C$1:$C1000,-4,PrelimRaw!$J$1:$J1000,"M")</f>
        <v>1</v>
      </c>
      <c r="I39" s="7">
        <f t="shared" si="2"/>
        <v>10</v>
      </c>
      <c r="J39" s="8">
        <f t="shared" si="3"/>
        <v>0.5</v>
      </c>
      <c r="K39" s="8">
        <f t="shared" si="4"/>
        <v>0.4</v>
      </c>
      <c r="L39" s="7">
        <f t="shared" si="5"/>
        <v>12</v>
      </c>
      <c r="M39" s="11">
        <f t="shared" si="6"/>
        <v>2.4</v>
      </c>
    </row>
    <row r="40">
      <c r="A40" s="6" t="s">
        <v>36</v>
      </c>
      <c r="B40" s="7" t="str">
        <f>vlookup($A40,Users!$B$1:$H1000,3,false)</f>
        <v>Edward</v>
      </c>
      <c r="C40" s="7" t="str">
        <f>vlookup($A40,Users!$B$1:$H1000,6,false)</f>
        <v>NCSSM B</v>
      </c>
      <c r="D40" s="7">
        <f>vlookup($C40,Teams!$B:$D,3,false)</f>
        <v>5</v>
      </c>
      <c r="E40" s="7">
        <f t="shared" si="1"/>
        <v>20</v>
      </c>
      <c r="F40" s="7">
        <f>countifs(PrelimRaw!$D$1:$D1000,$A40,PrelimRaw!$C$1:$C1000,4,PrelimRaw!$J$1:$J1000,"M")+countifs(PrelimRaw!$D$1:$D1000,$A40,PrelimRaw!$C$1:$C1000,14,PrelimRaw!$J$1:$J1000,"M")</f>
        <v>3</v>
      </c>
      <c r="G40" s="7">
        <f>countifs(PrelimRaw!$D$1:$D1000,$A40,PrelimRaw!$C$1:$C1000,0,PrelimRaw!$J$1:$J1000,"M")</f>
        <v>0</v>
      </c>
      <c r="H40" s="7">
        <f>countifs(PrelimRaw!$D$1:$D1000,$A40,PrelimRaw!$C$1:$C1000,-4,PrelimRaw!$J$1:$J1000,"M")</f>
        <v>0</v>
      </c>
      <c r="I40" s="7">
        <f t="shared" si="2"/>
        <v>3</v>
      </c>
      <c r="J40" s="8">
        <f t="shared" si="3"/>
        <v>0.15</v>
      </c>
      <c r="K40" s="8">
        <f t="shared" si="4"/>
        <v>1</v>
      </c>
      <c r="L40" s="7">
        <f t="shared" si="5"/>
        <v>12</v>
      </c>
      <c r="M40" s="11">
        <f t="shared" si="6"/>
        <v>2.4</v>
      </c>
    </row>
    <row r="41">
      <c r="A41" s="6" t="s">
        <v>53</v>
      </c>
      <c r="B41" s="7" t="str">
        <f>vlookup($A41,Users!$B$1:$H1000,3,false)</f>
        <v>Rithik</v>
      </c>
      <c r="C41" s="7" t="str">
        <f>vlookup($A41,Users!$B$1:$H1000,6,false)</f>
        <v>WWPN</v>
      </c>
      <c r="D41" s="7">
        <f>vlookup($C41,Teams!$B:$D,3,false)</f>
        <v>5</v>
      </c>
      <c r="E41" s="7">
        <f t="shared" si="1"/>
        <v>20</v>
      </c>
      <c r="F41" s="7">
        <f>countifs(PrelimRaw!$D$1:$D1000,$A41,PrelimRaw!$C$1:$C1000,4,PrelimRaw!$J$1:$J1000,"M")+countifs(PrelimRaw!$D$1:$D1000,$A41,PrelimRaw!$C$1:$C1000,14,PrelimRaw!$J$1:$J1000,"M")</f>
        <v>4</v>
      </c>
      <c r="G41" s="7">
        <f>countifs(PrelimRaw!$D$1:$D1000,$A41,PrelimRaw!$C$1:$C1000,0,PrelimRaw!$J$1:$J1000,"M")</f>
        <v>4</v>
      </c>
      <c r="H41" s="7">
        <f>countifs(PrelimRaw!$D$1:$D1000,$A41,PrelimRaw!$C$1:$C1000,-4,PrelimRaw!$J$1:$J1000,"M")</f>
        <v>1</v>
      </c>
      <c r="I41" s="7">
        <f t="shared" si="2"/>
        <v>9</v>
      </c>
      <c r="J41" s="8">
        <f t="shared" si="3"/>
        <v>0.45</v>
      </c>
      <c r="K41" s="8">
        <f t="shared" si="4"/>
        <v>0.4444444444</v>
      </c>
      <c r="L41" s="7">
        <f t="shared" si="5"/>
        <v>12</v>
      </c>
      <c r="M41" s="11">
        <f t="shared" si="6"/>
        <v>2.4</v>
      </c>
    </row>
    <row r="42">
      <c r="A42" s="6" t="s">
        <v>105</v>
      </c>
      <c r="B42" s="7" t="str">
        <f>vlookup($A42,Users!$B$1:$H1000,3,false)</f>
        <v>Colin</v>
      </c>
      <c r="C42" s="7" t="str">
        <f>vlookup($A42,Users!$B$1:$H1000,6,false)</f>
        <v>Enloe A</v>
      </c>
      <c r="D42" s="7">
        <f>vlookup($C42,Teams!$B:$D,3,false)</f>
        <v>5</v>
      </c>
      <c r="E42" s="7">
        <f t="shared" si="1"/>
        <v>20</v>
      </c>
      <c r="F42" s="7">
        <f>countifs(PrelimRaw!$D$1:$D1000,$A42,PrelimRaw!$C$1:$C1000,4,PrelimRaw!$J$1:$J1000,"M")+countifs(PrelimRaw!$D$1:$D1000,$A42,PrelimRaw!$C$1:$C1000,14,PrelimRaw!$J$1:$J1000,"M")</f>
        <v>3</v>
      </c>
      <c r="G42" s="7">
        <f>countifs(PrelimRaw!$D$1:$D1000,$A42,PrelimRaw!$C$1:$C1000,0,PrelimRaw!$J$1:$J1000,"M")</f>
        <v>1</v>
      </c>
      <c r="H42" s="7">
        <f>countifs(PrelimRaw!$D$1:$D1000,$A42,PrelimRaw!$C$1:$C1000,-4,PrelimRaw!$J$1:$J1000,"M")</f>
        <v>0</v>
      </c>
      <c r="I42" s="7">
        <f t="shared" si="2"/>
        <v>4</v>
      </c>
      <c r="J42" s="8">
        <f t="shared" si="3"/>
        <v>0.2</v>
      </c>
      <c r="K42" s="8">
        <f t="shared" si="4"/>
        <v>0.75</v>
      </c>
      <c r="L42" s="7">
        <f t="shared" si="5"/>
        <v>12</v>
      </c>
      <c r="M42" s="11">
        <f t="shared" si="6"/>
        <v>2.4</v>
      </c>
    </row>
    <row r="43">
      <c r="A43" s="6" t="s">
        <v>110</v>
      </c>
      <c r="B43" s="7" t="str">
        <f>vlookup($A43,Users!$B$1:$H1000,3,false)</f>
        <v>Sohil</v>
      </c>
      <c r="C43" s="7" t="str">
        <f>vlookup($A43,Users!$B$1:$H1000,6,false)</f>
        <v>Lynbrook</v>
      </c>
      <c r="D43" s="7">
        <f>vlookup($C43,Teams!$B:$D,3,false)</f>
        <v>5</v>
      </c>
      <c r="E43" s="7">
        <f t="shared" si="1"/>
        <v>20</v>
      </c>
      <c r="F43" s="7">
        <f>countifs(PrelimRaw!$D$1:$D1000,$A43,PrelimRaw!$C$1:$C1000,4,PrelimRaw!$J$1:$J1000,"M")+countifs(PrelimRaw!$D$1:$D1000,$A43,PrelimRaw!$C$1:$C1000,14,PrelimRaw!$J$1:$J1000,"M")</f>
        <v>5</v>
      </c>
      <c r="G43" s="7">
        <f>countifs(PrelimRaw!$D$1:$D1000,$A43,PrelimRaw!$C$1:$C1000,0,PrelimRaw!$J$1:$J1000,"M")</f>
        <v>2</v>
      </c>
      <c r="H43" s="7">
        <f>countifs(PrelimRaw!$D$1:$D1000,$A43,PrelimRaw!$C$1:$C1000,-4,PrelimRaw!$J$1:$J1000,"M")</f>
        <v>2</v>
      </c>
      <c r="I43" s="7">
        <f t="shared" si="2"/>
        <v>9</v>
      </c>
      <c r="J43" s="8">
        <f t="shared" si="3"/>
        <v>0.45</v>
      </c>
      <c r="K43" s="8">
        <f t="shared" si="4"/>
        <v>0.5555555556</v>
      </c>
      <c r="L43" s="7">
        <f t="shared" si="5"/>
        <v>12</v>
      </c>
      <c r="M43" s="11">
        <f t="shared" si="6"/>
        <v>2.4</v>
      </c>
    </row>
    <row r="44">
      <c r="A44" s="6" t="s">
        <v>124</v>
      </c>
      <c r="B44" s="7" t="str">
        <f>vlookup($A44,Users!$B$1:$H1000,3,false)</f>
        <v>Alex</v>
      </c>
      <c r="C44" s="7" t="str">
        <f>vlookup($A44,Users!$B$1:$H1000,6,false)</f>
        <v>Canyon Crest</v>
      </c>
      <c r="D44" s="7">
        <f>vlookup($C44,Teams!$B:$D,3,false)</f>
        <v>5</v>
      </c>
      <c r="E44" s="7">
        <f t="shared" si="1"/>
        <v>20</v>
      </c>
      <c r="F44" s="7">
        <f>countifs(PrelimRaw!$D$1:$D1000,$A44,PrelimRaw!$C$1:$C1000,4,PrelimRaw!$J$1:$J1000,"M")+countifs(PrelimRaw!$D$1:$D1000,$A44,PrelimRaw!$C$1:$C1000,14,PrelimRaw!$J$1:$J1000,"M")</f>
        <v>3</v>
      </c>
      <c r="G44" s="7">
        <f>countifs(PrelimRaw!$D$1:$D1000,$A44,PrelimRaw!$C$1:$C1000,0,PrelimRaw!$J$1:$J1000,"M")</f>
        <v>3</v>
      </c>
      <c r="H44" s="7">
        <f>countifs(PrelimRaw!$D$1:$D1000,$A44,PrelimRaw!$C$1:$C1000,-4,PrelimRaw!$J$1:$J1000,"M")</f>
        <v>0</v>
      </c>
      <c r="I44" s="7">
        <f t="shared" si="2"/>
        <v>6</v>
      </c>
      <c r="J44" s="8">
        <f t="shared" si="3"/>
        <v>0.3</v>
      </c>
      <c r="K44" s="8">
        <f t="shared" si="4"/>
        <v>0.5</v>
      </c>
      <c r="L44" s="7">
        <f t="shared" si="5"/>
        <v>12</v>
      </c>
      <c r="M44" s="11">
        <f t="shared" si="6"/>
        <v>2.4</v>
      </c>
    </row>
    <row r="45">
      <c r="A45" s="6" t="s">
        <v>136</v>
      </c>
      <c r="B45" s="7" t="str">
        <f>vlookup($A45,Users!$B$1:$H1000,3,false)</f>
        <v>Aditi</v>
      </c>
      <c r="C45" s="7" t="str">
        <f>vlookup($A45,Users!$B$1:$H1000,6,false)</f>
        <v>Cupertino</v>
      </c>
      <c r="D45" s="7">
        <f>vlookup($C45,Teams!$B:$D,3,false)</f>
        <v>5</v>
      </c>
      <c r="E45" s="7">
        <f t="shared" si="1"/>
        <v>20</v>
      </c>
      <c r="F45" s="7">
        <f>countifs(PrelimRaw!$D$1:$D1000,$A45,PrelimRaw!$C$1:$C1000,4,PrelimRaw!$J$1:$J1000,"M")+countifs(PrelimRaw!$D$1:$D1000,$A45,PrelimRaw!$C$1:$C1000,14,PrelimRaw!$J$1:$J1000,"M")</f>
        <v>3</v>
      </c>
      <c r="G45" s="7">
        <f>countifs(PrelimRaw!$D$1:$D1000,$A45,PrelimRaw!$C$1:$C1000,0,PrelimRaw!$J$1:$J1000,"M")</f>
        <v>0</v>
      </c>
      <c r="H45" s="7">
        <f>countifs(PrelimRaw!$D$1:$D1000,$A45,PrelimRaw!$C$1:$C1000,-4,PrelimRaw!$J$1:$J1000,"M")</f>
        <v>0</v>
      </c>
      <c r="I45" s="7">
        <f t="shared" si="2"/>
        <v>3</v>
      </c>
      <c r="J45" s="8">
        <f t="shared" si="3"/>
        <v>0.15</v>
      </c>
      <c r="K45" s="8">
        <f t="shared" si="4"/>
        <v>1</v>
      </c>
      <c r="L45" s="7">
        <f t="shared" si="5"/>
        <v>12</v>
      </c>
      <c r="M45" s="11">
        <f t="shared" si="6"/>
        <v>2.4</v>
      </c>
    </row>
    <row r="46">
      <c r="A46" s="6" t="s">
        <v>141</v>
      </c>
      <c r="B46" s="7" t="str">
        <f>vlookup($A46,Users!$B$1:$H1000,3,false)</f>
        <v>Tony</v>
      </c>
      <c r="C46" s="7" t="str">
        <f>vlookup($A46,Users!$B$1:$H1000,6,false)</f>
        <v>Shen</v>
      </c>
      <c r="D46" s="7">
        <f>vlookup($C46,Teams!$B:$D,3,false)</f>
        <v>5</v>
      </c>
      <c r="E46" s="7">
        <f t="shared" si="1"/>
        <v>20</v>
      </c>
      <c r="F46" s="7">
        <f>countifs(PrelimRaw!$D$1:$D1000,$A46,PrelimRaw!$C$1:$C1000,4,PrelimRaw!$J$1:$J1000,"M")+countifs(PrelimRaw!$D$1:$D1000,$A46,PrelimRaw!$C$1:$C1000,14,PrelimRaw!$J$1:$J1000,"M")</f>
        <v>3</v>
      </c>
      <c r="G46" s="7">
        <f>countifs(PrelimRaw!$D$1:$D1000,$A46,PrelimRaw!$C$1:$C1000,0,PrelimRaw!$J$1:$J1000,"M")</f>
        <v>0</v>
      </c>
      <c r="H46" s="7">
        <f>countifs(PrelimRaw!$D$1:$D1000,$A46,PrelimRaw!$C$1:$C1000,-4,PrelimRaw!$J$1:$J1000,"M")</f>
        <v>0</v>
      </c>
      <c r="I46" s="7">
        <f t="shared" si="2"/>
        <v>3</v>
      </c>
      <c r="J46" s="8">
        <f t="shared" si="3"/>
        <v>0.15</v>
      </c>
      <c r="K46" s="8">
        <f t="shared" si="4"/>
        <v>1</v>
      </c>
      <c r="L46" s="7">
        <f t="shared" si="5"/>
        <v>12</v>
      </c>
      <c r="M46" s="11">
        <f t="shared" si="6"/>
        <v>2.4</v>
      </c>
    </row>
    <row r="47">
      <c r="A47" s="6" t="s">
        <v>153</v>
      </c>
      <c r="B47" s="7" t="str">
        <f>vlookup($A47,Users!$B$1:$H1000,3,false)</f>
        <v>Nikhil</v>
      </c>
      <c r="C47" s="7" t="str">
        <f>vlookup($A47,Users!$B$1:$H1000,6,false)</f>
        <v>NCSSM A</v>
      </c>
      <c r="D47" s="7">
        <f>vlookup($C47,Teams!$B:$D,3,false)</f>
        <v>5</v>
      </c>
      <c r="E47" s="7">
        <f t="shared" si="1"/>
        <v>20</v>
      </c>
      <c r="F47" s="7">
        <f>countifs(PrelimRaw!$D$1:$D1000,$A47,PrelimRaw!$C$1:$C1000,4,PrelimRaw!$J$1:$J1000,"M")+countifs(PrelimRaw!$D$1:$D1000,$A47,PrelimRaw!$C$1:$C1000,14,PrelimRaw!$J$1:$J1000,"M")</f>
        <v>3</v>
      </c>
      <c r="G47" s="7">
        <f>countifs(PrelimRaw!$D$1:$D1000,$A47,PrelimRaw!$C$1:$C1000,0,PrelimRaw!$J$1:$J1000,"M")</f>
        <v>0</v>
      </c>
      <c r="H47" s="7">
        <f>countifs(PrelimRaw!$D$1:$D1000,$A47,PrelimRaw!$C$1:$C1000,-4,PrelimRaw!$J$1:$J1000,"M")</f>
        <v>0</v>
      </c>
      <c r="I47" s="7">
        <f t="shared" si="2"/>
        <v>3</v>
      </c>
      <c r="J47" s="8">
        <f t="shared" si="3"/>
        <v>0.15</v>
      </c>
      <c r="K47" s="8">
        <f t="shared" si="4"/>
        <v>1</v>
      </c>
      <c r="L47" s="7">
        <f t="shared" si="5"/>
        <v>12</v>
      </c>
      <c r="M47" s="11">
        <f t="shared" si="6"/>
        <v>2.4</v>
      </c>
    </row>
    <row r="48">
      <c r="A48" s="6" t="s">
        <v>187</v>
      </c>
      <c r="B48" s="7" t="str">
        <f>vlookup($A48,Users!$B$1:$H1000,3,false)</f>
        <v>Fateh</v>
      </c>
      <c r="C48" s="7" t="str">
        <f>vlookup($A48,Users!$B$1:$H1000,6,false)</f>
        <v>Venice</v>
      </c>
      <c r="D48" s="7">
        <f>vlookup($C48,Teams!$B:$D,3,false)</f>
        <v>5</v>
      </c>
      <c r="E48" s="7">
        <f t="shared" si="1"/>
        <v>20</v>
      </c>
      <c r="F48" s="7">
        <f>countifs(PrelimRaw!$D$1:$D1000,$A48,PrelimRaw!$C$1:$C1000,4,PrelimRaw!$J$1:$J1000,"M")+countifs(PrelimRaw!$D$1:$D1000,$A48,PrelimRaw!$C$1:$C1000,14,PrelimRaw!$J$1:$J1000,"M")</f>
        <v>3</v>
      </c>
      <c r="G48" s="7">
        <f>countifs(PrelimRaw!$D$1:$D1000,$A48,PrelimRaw!$C$1:$C1000,0,PrelimRaw!$J$1:$J1000,"M")</f>
        <v>3</v>
      </c>
      <c r="H48" s="7">
        <f>countifs(PrelimRaw!$D$1:$D1000,$A48,PrelimRaw!$C$1:$C1000,-4,PrelimRaw!$J$1:$J1000,"M")</f>
        <v>0</v>
      </c>
      <c r="I48" s="7">
        <f t="shared" si="2"/>
        <v>6</v>
      </c>
      <c r="J48" s="8">
        <f t="shared" si="3"/>
        <v>0.3</v>
      </c>
      <c r="K48" s="8">
        <f t="shared" si="4"/>
        <v>0.5</v>
      </c>
      <c r="L48" s="7">
        <f t="shared" si="5"/>
        <v>12</v>
      </c>
      <c r="M48" s="11">
        <f t="shared" si="6"/>
        <v>2.4</v>
      </c>
    </row>
    <row r="49">
      <c r="A49" s="6" t="s">
        <v>201</v>
      </c>
      <c r="B49" s="7" t="str">
        <f>vlookup($A49,Users!$B$1:$H1000,3,false)</f>
        <v>Jack</v>
      </c>
      <c r="C49" s="7" t="str">
        <f>vlookup($A49,Users!$B$1:$H1000,6,false)</f>
        <v>AHS Broward</v>
      </c>
      <c r="D49" s="7">
        <f>vlookup($C49,Teams!$B:$D,3,false)</f>
        <v>5</v>
      </c>
      <c r="E49" s="7">
        <f t="shared" si="1"/>
        <v>20</v>
      </c>
      <c r="F49" s="7">
        <f>countifs(PrelimRaw!$D$1:$D1000,$A49,PrelimRaw!$C$1:$C1000,4,PrelimRaw!$J$1:$J1000,"M")+countifs(PrelimRaw!$D$1:$D1000,$A49,PrelimRaw!$C$1:$C1000,14,PrelimRaw!$J$1:$J1000,"M")</f>
        <v>3</v>
      </c>
      <c r="G49" s="7">
        <f>countifs(PrelimRaw!$D$1:$D1000,$A49,PrelimRaw!$C$1:$C1000,0,PrelimRaw!$J$1:$J1000,"M")</f>
        <v>1</v>
      </c>
      <c r="H49" s="7">
        <f>countifs(PrelimRaw!$D$1:$D1000,$A49,PrelimRaw!$C$1:$C1000,-4,PrelimRaw!$J$1:$J1000,"M")</f>
        <v>0</v>
      </c>
      <c r="I49" s="7">
        <f t="shared" si="2"/>
        <v>4</v>
      </c>
      <c r="J49" s="8">
        <f t="shared" si="3"/>
        <v>0.2</v>
      </c>
      <c r="K49" s="8">
        <f t="shared" si="4"/>
        <v>0.75</v>
      </c>
      <c r="L49" s="7">
        <f t="shared" si="5"/>
        <v>12</v>
      </c>
      <c r="M49" s="11">
        <f t="shared" si="6"/>
        <v>2.4</v>
      </c>
    </row>
    <row r="50">
      <c r="A50" s="6" t="s">
        <v>204</v>
      </c>
      <c r="B50" s="7" t="str">
        <f>vlookup($A50,Users!$B$1:$H1000,3,false)</f>
        <v>Justin</v>
      </c>
      <c r="C50" s="7" t="str">
        <f>vlookup($A50,Users!$B$1:$H1000,6,false)</f>
        <v>Blair A</v>
      </c>
      <c r="D50" s="7">
        <f>vlookup($C50,Teams!$B:$D,3,false)</f>
        <v>5</v>
      </c>
      <c r="E50" s="7">
        <f t="shared" si="1"/>
        <v>20</v>
      </c>
      <c r="F50" s="7">
        <f>countifs(PrelimRaw!$D$1:$D1000,$A50,PrelimRaw!$C$1:$C1000,4,PrelimRaw!$J$1:$J1000,"M")+countifs(PrelimRaw!$D$1:$D1000,$A50,PrelimRaw!$C$1:$C1000,14,PrelimRaw!$J$1:$J1000,"M")</f>
        <v>3</v>
      </c>
      <c r="G50" s="7">
        <f>countifs(PrelimRaw!$D$1:$D1000,$A50,PrelimRaw!$C$1:$C1000,0,PrelimRaw!$J$1:$J1000,"M")</f>
        <v>4</v>
      </c>
      <c r="H50" s="7">
        <f>countifs(PrelimRaw!$D$1:$D1000,$A50,PrelimRaw!$C$1:$C1000,-4,PrelimRaw!$J$1:$J1000,"M")</f>
        <v>0</v>
      </c>
      <c r="I50" s="7">
        <f t="shared" si="2"/>
        <v>7</v>
      </c>
      <c r="J50" s="8">
        <f t="shared" si="3"/>
        <v>0.35</v>
      </c>
      <c r="K50" s="8">
        <f t="shared" si="4"/>
        <v>0.4285714286</v>
      </c>
      <c r="L50" s="7">
        <f t="shared" si="5"/>
        <v>12</v>
      </c>
      <c r="M50" s="11">
        <f t="shared" si="6"/>
        <v>2.4</v>
      </c>
    </row>
    <row r="51">
      <c r="A51" s="6" t="s">
        <v>106</v>
      </c>
      <c r="B51" s="7" t="str">
        <f>vlookup($A51,Users!$B$1:$H1000,3,false)</f>
        <v>Aditya</v>
      </c>
      <c r="C51" s="7" t="str">
        <f>vlookup($A51,Users!$B$1:$H1000,6,false)</f>
        <v>Mira Loma</v>
      </c>
      <c r="D51" s="7">
        <f>vlookup($C51,Teams!$B:$D,3,false)</f>
        <v>5</v>
      </c>
      <c r="E51" s="7">
        <f t="shared" si="1"/>
        <v>20</v>
      </c>
      <c r="F51" s="7">
        <f>countifs(PrelimRaw!$D$1:$D1000,$A51,PrelimRaw!$C$1:$C1000,4,PrelimRaw!$J$1:$J1000,"M")+countifs(PrelimRaw!$D$1:$D1000,$A51,PrelimRaw!$C$1:$C1000,14,PrelimRaw!$J$1:$J1000,"M")</f>
        <v>4</v>
      </c>
      <c r="G51" s="7">
        <f>countifs(PrelimRaw!$D$1:$D1000,$A51,PrelimRaw!$C$1:$C1000,0,PrelimRaw!$J$1:$J1000,"M")</f>
        <v>2</v>
      </c>
      <c r="H51" s="7">
        <f>countifs(PrelimRaw!$D$1:$D1000,$A51,PrelimRaw!$C$1:$C1000,-4,PrelimRaw!$J$1:$J1000,"M")</f>
        <v>1</v>
      </c>
      <c r="I51" s="7">
        <f t="shared" si="2"/>
        <v>7</v>
      </c>
      <c r="J51" s="8">
        <f t="shared" si="3"/>
        <v>0.35</v>
      </c>
      <c r="K51" s="8">
        <f t="shared" si="4"/>
        <v>0.5714285714</v>
      </c>
      <c r="L51" s="7">
        <f t="shared" si="5"/>
        <v>12</v>
      </c>
      <c r="M51" s="11">
        <f t="shared" si="6"/>
        <v>2.4</v>
      </c>
    </row>
    <row r="52">
      <c r="A52" s="6" t="s">
        <v>40</v>
      </c>
      <c r="B52" s="7" t="str">
        <f>vlookup($A52,Users!$B$1:$H1000,3,false)</f>
        <v>Andrey</v>
      </c>
      <c r="C52" s="7" t="str">
        <f>vlookup($A52,Users!$B$1:$H1000,6,false)</f>
        <v>Buchholz A</v>
      </c>
      <c r="D52" s="7">
        <f>vlookup($C52,Teams!$B:$D,3,false)</f>
        <v>5</v>
      </c>
      <c r="E52" s="7">
        <f t="shared" si="1"/>
        <v>20</v>
      </c>
      <c r="F52" s="7">
        <f>countifs(PrelimRaw!$D$1:$D1000,$A52,PrelimRaw!$C$1:$C1000,4,PrelimRaw!$J$1:$J1000,"M")+countifs(PrelimRaw!$D$1:$D1000,$A52,PrelimRaw!$C$1:$C1000,14,PrelimRaw!$J$1:$J1000,"M")</f>
        <v>2</v>
      </c>
      <c r="G52" s="7">
        <f>countifs(PrelimRaw!$D$1:$D1000,$A52,PrelimRaw!$C$1:$C1000,0,PrelimRaw!$J$1:$J1000,"M")</f>
        <v>0</v>
      </c>
      <c r="H52" s="7">
        <f>countifs(PrelimRaw!$D$1:$D1000,$A52,PrelimRaw!$C$1:$C1000,-4,PrelimRaw!$J$1:$J1000,"M")</f>
        <v>0</v>
      </c>
      <c r="I52" s="7">
        <f t="shared" si="2"/>
        <v>2</v>
      </c>
      <c r="J52" s="8">
        <f t="shared" si="3"/>
        <v>0.1</v>
      </c>
      <c r="K52" s="8">
        <f t="shared" si="4"/>
        <v>1</v>
      </c>
      <c r="L52" s="7">
        <f t="shared" si="5"/>
        <v>8</v>
      </c>
      <c r="M52" s="11">
        <f t="shared" si="6"/>
        <v>1.6</v>
      </c>
    </row>
    <row r="53">
      <c r="A53" s="6" t="s">
        <v>47</v>
      </c>
      <c r="B53" s="7" t="str">
        <f>vlookup($A53,Users!$B$1:$H1000,3,false)</f>
        <v>Allison</v>
      </c>
      <c r="C53" s="7" t="str">
        <f>vlookup($A53,Users!$B$1:$H1000,6,false)</f>
        <v>Iolani</v>
      </c>
      <c r="D53" s="7">
        <f>vlookup($C53,Teams!$B:$D,3,false)</f>
        <v>5</v>
      </c>
      <c r="E53" s="7">
        <f t="shared" si="1"/>
        <v>20</v>
      </c>
      <c r="F53" s="7">
        <f>countifs(PrelimRaw!$D$1:$D1000,$A53,PrelimRaw!$C$1:$C1000,4,PrelimRaw!$J$1:$J1000,"M")+countifs(PrelimRaw!$D$1:$D1000,$A53,PrelimRaw!$C$1:$C1000,14,PrelimRaw!$J$1:$J1000,"M")</f>
        <v>2</v>
      </c>
      <c r="G53" s="7">
        <f>countifs(PrelimRaw!$D$1:$D1000,$A53,PrelimRaw!$C$1:$C1000,0,PrelimRaw!$J$1:$J1000,"M")</f>
        <v>0</v>
      </c>
      <c r="H53" s="7">
        <f>countifs(PrelimRaw!$D$1:$D1000,$A53,PrelimRaw!$C$1:$C1000,-4,PrelimRaw!$J$1:$J1000,"M")</f>
        <v>0</v>
      </c>
      <c r="I53" s="7">
        <f t="shared" si="2"/>
        <v>2</v>
      </c>
      <c r="J53" s="8">
        <f t="shared" si="3"/>
        <v>0.1</v>
      </c>
      <c r="K53" s="8">
        <f t="shared" si="4"/>
        <v>1</v>
      </c>
      <c r="L53" s="7">
        <f t="shared" si="5"/>
        <v>8</v>
      </c>
      <c r="M53" s="11">
        <f t="shared" si="6"/>
        <v>1.6</v>
      </c>
    </row>
    <row r="54">
      <c r="A54" s="6" t="s">
        <v>50</v>
      </c>
      <c r="B54" s="7" t="str">
        <f>vlookup($A54,Users!$B$1:$H1000,3,false)</f>
        <v>Ryan</v>
      </c>
      <c r="C54" s="7" t="str">
        <f>vlookup($A54,Users!$B$1:$H1000,6,false)</f>
        <v>Iolani</v>
      </c>
      <c r="D54" s="7">
        <f>vlookup($C54,Teams!$B:$D,3,false)</f>
        <v>5</v>
      </c>
      <c r="E54" s="7">
        <f t="shared" si="1"/>
        <v>20</v>
      </c>
      <c r="F54" s="7">
        <f>countifs(PrelimRaw!$D$1:$D1000,$A54,PrelimRaw!$C$1:$C1000,4,PrelimRaw!$J$1:$J1000,"M")+countifs(PrelimRaw!$D$1:$D1000,$A54,PrelimRaw!$C$1:$C1000,14,PrelimRaw!$J$1:$J1000,"M")</f>
        <v>2</v>
      </c>
      <c r="G54" s="7">
        <f>countifs(PrelimRaw!$D$1:$D1000,$A54,PrelimRaw!$C$1:$C1000,0,PrelimRaw!$J$1:$J1000,"M")</f>
        <v>3</v>
      </c>
      <c r="H54" s="7">
        <f>countifs(PrelimRaw!$D$1:$D1000,$A54,PrelimRaw!$C$1:$C1000,-4,PrelimRaw!$J$1:$J1000,"M")</f>
        <v>0</v>
      </c>
      <c r="I54" s="7">
        <f t="shared" si="2"/>
        <v>5</v>
      </c>
      <c r="J54" s="8">
        <f t="shared" si="3"/>
        <v>0.25</v>
      </c>
      <c r="K54" s="8">
        <f t="shared" si="4"/>
        <v>0.4</v>
      </c>
      <c r="L54" s="7">
        <f t="shared" si="5"/>
        <v>8</v>
      </c>
      <c r="M54" s="11">
        <f t="shared" si="6"/>
        <v>1.6</v>
      </c>
    </row>
    <row r="55">
      <c r="A55" s="6" t="s">
        <v>52</v>
      </c>
      <c r="B55" s="7" t="str">
        <f>vlookup($A55,Users!$B$1:$H1000,3,false)</f>
        <v>Keisuke</v>
      </c>
      <c r="C55" s="7" t="str">
        <f>vlookup($A55,Users!$B$1:$H1000,6,false)</f>
        <v>Iolani</v>
      </c>
      <c r="D55" s="7">
        <f>vlookup($C55,Teams!$B:$D,3,false)</f>
        <v>5</v>
      </c>
      <c r="E55" s="7">
        <f t="shared" si="1"/>
        <v>20</v>
      </c>
      <c r="F55" s="7">
        <f>countifs(PrelimRaw!$D$1:$D1000,$A55,PrelimRaw!$C$1:$C1000,4,PrelimRaw!$J$1:$J1000,"M")+countifs(PrelimRaw!$D$1:$D1000,$A55,PrelimRaw!$C$1:$C1000,14,PrelimRaw!$J$1:$J1000,"M")</f>
        <v>2</v>
      </c>
      <c r="G55" s="7">
        <f>countifs(PrelimRaw!$D$1:$D1000,$A55,PrelimRaw!$C$1:$C1000,0,PrelimRaw!$J$1:$J1000,"M")</f>
        <v>0</v>
      </c>
      <c r="H55" s="7">
        <f>countifs(PrelimRaw!$D$1:$D1000,$A55,PrelimRaw!$C$1:$C1000,-4,PrelimRaw!$J$1:$J1000,"M")</f>
        <v>0</v>
      </c>
      <c r="I55" s="7">
        <f t="shared" si="2"/>
        <v>2</v>
      </c>
      <c r="J55" s="8">
        <f t="shared" si="3"/>
        <v>0.1</v>
      </c>
      <c r="K55" s="8">
        <f t="shared" si="4"/>
        <v>1</v>
      </c>
      <c r="L55" s="7">
        <f t="shared" si="5"/>
        <v>8</v>
      </c>
      <c r="M55" s="11">
        <f t="shared" si="6"/>
        <v>1.6</v>
      </c>
    </row>
    <row r="56">
      <c r="A56" s="6" t="s">
        <v>63</v>
      </c>
      <c r="B56" s="7" t="str">
        <f>vlookup($A56,Users!$B$1:$H1000,3,false)</f>
        <v>Michael</v>
      </c>
      <c r="C56" s="7" t="str">
        <f>vlookup($A56,Users!$B$1:$H1000,6,false)</f>
        <v>Collierville</v>
      </c>
      <c r="D56" s="7">
        <f>vlookup($C56,Teams!$B:$D,3,false)</f>
        <v>5</v>
      </c>
      <c r="E56" s="7">
        <f t="shared" si="1"/>
        <v>20</v>
      </c>
      <c r="F56" s="7">
        <f>countifs(PrelimRaw!$D$1:$D1000,$A56,PrelimRaw!$C$1:$C1000,4,PrelimRaw!$J$1:$J1000,"M")+countifs(PrelimRaw!$D$1:$D1000,$A56,PrelimRaw!$C$1:$C1000,14,PrelimRaw!$J$1:$J1000,"M")</f>
        <v>2</v>
      </c>
      <c r="G56" s="7">
        <f>countifs(PrelimRaw!$D$1:$D1000,$A56,PrelimRaw!$C$1:$C1000,0,PrelimRaw!$J$1:$J1000,"M")</f>
        <v>3</v>
      </c>
      <c r="H56" s="7">
        <f>countifs(PrelimRaw!$D$1:$D1000,$A56,PrelimRaw!$C$1:$C1000,-4,PrelimRaw!$J$1:$J1000,"M")</f>
        <v>0</v>
      </c>
      <c r="I56" s="7">
        <f t="shared" si="2"/>
        <v>5</v>
      </c>
      <c r="J56" s="8">
        <f t="shared" si="3"/>
        <v>0.25</v>
      </c>
      <c r="K56" s="8">
        <f t="shared" si="4"/>
        <v>0.4</v>
      </c>
      <c r="L56" s="7">
        <f t="shared" si="5"/>
        <v>8</v>
      </c>
      <c r="M56" s="11">
        <f t="shared" si="6"/>
        <v>1.6</v>
      </c>
    </row>
    <row r="57">
      <c r="A57" s="6" t="s">
        <v>73</v>
      </c>
      <c r="B57" s="7" t="str">
        <f>vlookup($A57,Users!$B$1:$H1000,3,false)</f>
        <v>Ray</v>
      </c>
      <c r="C57" s="7" t="str">
        <f>vlookup($A57,Users!$B$1:$H1000,6,false)</f>
        <v>Middleton</v>
      </c>
      <c r="D57" s="7">
        <f>vlookup($C57,Teams!$B:$D,3,false)</f>
        <v>5</v>
      </c>
      <c r="E57" s="7">
        <f t="shared" si="1"/>
        <v>20</v>
      </c>
      <c r="F57" s="7">
        <f>countifs(PrelimRaw!$D$1:$D1000,$A57,PrelimRaw!$C$1:$C1000,4,PrelimRaw!$J$1:$J1000,"M")+countifs(PrelimRaw!$D$1:$D1000,$A57,PrelimRaw!$C$1:$C1000,14,PrelimRaw!$J$1:$J1000,"M")</f>
        <v>2</v>
      </c>
      <c r="G57" s="7">
        <f>countifs(PrelimRaw!$D$1:$D1000,$A57,PrelimRaw!$C$1:$C1000,0,PrelimRaw!$J$1:$J1000,"M")</f>
        <v>1</v>
      </c>
      <c r="H57" s="7">
        <f>countifs(PrelimRaw!$D$1:$D1000,$A57,PrelimRaw!$C$1:$C1000,-4,PrelimRaw!$J$1:$J1000,"M")</f>
        <v>0</v>
      </c>
      <c r="I57" s="7">
        <f t="shared" si="2"/>
        <v>3</v>
      </c>
      <c r="J57" s="8">
        <f t="shared" si="3"/>
        <v>0.15</v>
      </c>
      <c r="K57" s="8">
        <f t="shared" si="4"/>
        <v>0.6666666667</v>
      </c>
      <c r="L57" s="7">
        <f t="shared" si="5"/>
        <v>8</v>
      </c>
      <c r="M57" s="11">
        <f t="shared" si="6"/>
        <v>1.6</v>
      </c>
    </row>
    <row r="58">
      <c r="A58" s="6" t="s">
        <v>94</v>
      </c>
      <c r="B58" s="7" t="str">
        <f>vlookup($A58,Users!$B$1:$H1000,3,false)</f>
        <v>Felicity</v>
      </c>
      <c r="C58" s="7" t="str">
        <f>vlookup($A58,Users!$B$1:$H1000,6,false)</f>
        <v>PRISMS</v>
      </c>
      <c r="D58" s="7">
        <f>vlookup($C58,Teams!$B:$D,3,false)</f>
        <v>5</v>
      </c>
      <c r="E58" s="7">
        <f t="shared" si="1"/>
        <v>20</v>
      </c>
      <c r="F58" s="7">
        <f>countifs(PrelimRaw!$D$1:$D1000,$A58,PrelimRaw!$C$1:$C1000,4,PrelimRaw!$J$1:$J1000,"M")+countifs(PrelimRaw!$D$1:$D1000,$A58,PrelimRaw!$C$1:$C1000,14,PrelimRaw!$J$1:$J1000,"M")</f>
        <v>2</v>
      </c>
      <c r="G58" s="7">
        <f>countifs(PrelimRaw!$D$1:$D1000,$A58,PrelimRaw!$C$1:$C1000,0,PrelimRaw!$J$1:$J1000,"M")</f>
        <v>1</v>
      </c>
      <c r="H58" s="7">
        <f>countifs(PrelimRaw!$D$1:$D1000,$A58,PrelimRaw!$C$1:$C1000,-4,PrelimRaw!$J$1:$J1000,"M")</f>
        <v>0</v>
      </c>
      <c r="I58" s="7">
        <f t="shared" si="2"/>
        <v>3</v>
      </c>
      <c r="J58" s="8">
        <f t="shared" si="3"/>
        <v>0.15</v>
      </c>
      <c r="K58" s="8">
        <f t="shared" si="4"/>
        <v>0.6666666667</v>
      </c>
      <c r="L58" s="7">
        <f t="shared" si="5"/>
        <v>8</v>
      </c>
      <c r="M58" s="11">
        <f t="shared" si="6"/>
        <v>1.6</v>
      </c>
    </row>
    <row r="59">
      <c r="A59" s="6" t="s">
        <v>95</v>
      </c>
      <c r="B59" s="7" t="str">
        <f>vlookup($A59,Users!$B$1:$H1000,3,false)</f>
        <v>Rohan</v>
      </c>
      <c r="C59" s="7" t="str">
        <f>vlookup($A59,Users!$B$1:$H1000,6,false)</f>
        <v>Lakeside</v>
      </c>
      <c r="D59" s="7">
        <f>vlookup($C59,Teams!$B:$D,3,false)</f>
        <v>5</v>
      </c>
      <c r="E59" s="7">
        <f t="shared" si="1"/>
        <v>20</v>
      </c>
      <c r="F59" s="7">
        <f>countifs(PrelimRaw!$D$1:$D1000,$A59,PrelimRaw!$C$1:$C1000,4,PrelimRaw!$J$1:$J1000,"M")+countifs(PrelimRaw!$D$1:$D1000,$A59,PrelimRaw!$C$1:$C1000,14,PrelimRaw!$J$1:$J1000,"M")</f>
        <v>2</v>
      </c>
      <c r="G59" s="7">
        <f>countifs(PrelimRaw!$D$1:$D1000,$A59,PrelimRaw!$C$1:$C1000,0,PrelimRaw!$J$1:$J1000,"M")</f>
        <v>0</v>
      </c>
      <c r="H59" s="7">
        <f>countifs(PrelimRaw!$D$1:$D1000,$A59,PrelimRaw!$C$1:$C1000,-4,PrelimRaw!$J$1:$J1000,"M")</f>
        <v>0</v>
      </c>
      <c r="I59" s="7">
        <f t="shared" si="2"/>
        <v>2</v>
      </c>
      <c r="J59" s="8">
        <f t="shared" si="3"/>
        <v>0.1</v>
      </c>
      <c r="K59" s="8">
        <f t="shared" si="4"/>
        <v>1</v>
      </c>
      <c r="L59" s="7">
        <f t="shared" si="5"/>
        <v>8</v>
      </c>
      <c r="M59" s="11">
        <f t="shared" si="6"/>
        <v>1.6</v>
      </c>
    </row>
    <row r="60">
      <c r="A60" s="6" t="s">
        <v>98</v>
      </c>
      <c r="B60" s="7" t="str">
        <f>vlookup($A60,Users!$B$1:$H1000,3,false)</f>
        <v>Rishi</v>
      </c>
      <c r="C60" s="7" t="str">
        <f>vlookup($A60,Users!$B$1:$H1000,6,false)</f>
        <v>ASFA</v>
      </c>
      <c r="D60" s="7">
        <f>vlookup($C60,Teams!$B:$D,3,false)</f>
        <v>5</v>
      </c>
      <c r="E60" s="7">
        <f t="shared" si="1"/>
        <v>20</v>
      </c>
      <c r="F60" s="7">
        <f>countifs(PrelimRaw!$D$1:$D1000,$A60,PrelimRaw!$C$1:$C1000,4,PrelimRaw!$J$1:$J1000,"M")+countifs(PrelimRaw!$D$1:$D1000,$A60,PrelimRaw!$C$1:$C1000,14,PrelimRaw!$J$1:$J1000,"M")</f>
        <v>2</v>
      </c>
      <c r="G60" s="7">
        <f>countifs(PrelimRaw!$D$1:$D1000,$A60,PrelimRaw!$C$1:$C1000,0,PrelimRaw!$J$1:$J1000,"M")</f>
        <v>0</v>
      </c>
      <c r="H60" s="7">
        <f>countifs(PrelimRaw!$D$1:$D1000,$A60,PrelimRaw!$C$1:$C1000,-4,PrelimRaw!$J$1:$J1000,"M")</f>
        <v>0</v>
      </c>
      <c r="I60" s="7">
        <f t="shared" si="2"/>
        <v>2</v>
      </c>
      <c r="J60" s="8">
        <f t="shared" si="3"/>
        <v>0.1</v>
      </c>
      <c r="K60" s="8">
        <f t="shared" si="4"/>
        <v>1</v>
      </c>
      <c r="L60" s="7">
        <f t="shared" si="5"/>
        <v>8</v>
      </c>
      <c r="M60" s="11">
        <f t="shared" si="6"/>
        <v>1.6</v>
      </c>
    </row>
    <row r="61">
      <c r="A61" s="6" t="s">
        <v>104</v>
      </c>
      <c r="B61" s="7" t="str">
        <f>vlookup($A61,Users!$B$1:$H1000,3,false)</f>
        <v>Sarthak</v>
      </c>
      <c r="C61" s="7" t="str">
        <f>vlookup($A61,Users!$B$1:$H1000,6,false)</f>
        <v>Mira Loma</v>
      </c>
      <c r="D61" s="7">
        <f>vlookup($C61,Teams!$B:$D,3,false)</f>
        <v>5</v>
      </c>
      <c r="E61" s="7">
        <f t="shared" si="1"/>
        <v>20</v>
      </c>
      <c r="F61" s="7">
        <f>countifs(PrelimRaw!$D$1:$D1000,$A61,PrelimRaw!$C$1:$C1000,4,PrelimRaw!$J$1:$J1000,"M")+countifs(PrelimRaw!$D$1:$D1000,$A61,PrelimRaw!$C$1:$C1000,14,PrelimRaw!$J$1:$J1000,"M")</f>
        <v>2</v>
      </c>
      <c r="G61" s="7">
        <f>countifs(PrelimRaw!$D$1:$D1000,$A61,PrelimRaw!$C$1:$C1000,0,PrelimRaw!$J$1:$J1000,"M")</f>
        <v>0</v>
      </c>
      <c r="H61" s="7">
        <f>countifs(PrelimRaw!$D$1:$D1000,$A61,PrelimRaw!$C$1:$C1000,-4,PrelimRaw!$J$1:$J1000,"M")</f>
        <v>0</v>
      </c>
      <c r="I61" s="7">
        <f t="shared" si="2"/>
        <v>2</v>
      </c>
      <c r="J61" s="8">
        <f t="shared" si="3"/>
        <v>0.1</v>
      </c>
      <c r="K61" s="8">
        <f t="shared" si="4"/>
        <v>1</v>
      </c>
      <c r="L61" s="7">
        <f t="shared" si="5"/>
        <v>8</v>
      </c>
      <c r="M61" s="11">
        <f t="shared" si="6"/>
        <v>1.6</v>
      </c>
    </row>
    <row r="62">
      <c r="A62" s="6" t="s">
        <v>126</v>
      </c>
      <c r="B62" s="7" t="str">
        <f>vlookup($A62,Users!$B$1:$H1000,3,false)</f>
        <v>Andrew</v>
      </c>
      <c r="C62" s="7" t="str">
        <f>vlookup($A62,Users!$B$1:$H1000,6,false)</f>
        <v>Naperville North</v>
      </c>
      <c r="D62" s="7">
        <f>vlookup($C62,Teams!$B:$D,3,false)</f>
        <v>5</v>
      </c>
      <c r="E62" s="7">
        <f t="shared" si="1"/>
        <v>20</v>
      </c>
      <c r="F62" s="7">
        <f>countifs(PrelimRaw!$D$1:$D1000,$A62,PrelimRaw!$C$1:$C1000,4,PrelimRaw!$J$1:$J1000,"M")+countifs(PrelimRaw!$D$1:$D1000,$A62,PrelimRaw!$C$1:$C1000,14,PrelimRaw!$J$1:$J1000,"M")</f>
        <v>2</v>
      </c>
      <c r="G62" s="7">
        <f>countifs(PrelimRaw!$D$1:$D1000,$A62,PrelimRaw!$C$1:$C1000,0,PrelimRaw!$J$1:$J1000,"M")</f>
        <v>0</v>
      </c>
      <c r="H62" s="7">
        <f>countifs(PrelimRaw!$D$1:$D1000,$A62,PrelimRaw!$C$1:$C1000,-4,PrelimRaw!$J$1:$J1000,"M")</f>
        <v>0</v>
      </c>
      <c r="I62" s="7">
        <f t="shared" si="2"/>
        <v>2</v>
      </c>
      <c r="J62" s="8">
        <f t="shared" si="3"/>
        <v>0.1</v>
      </c>
      <c r="K62" s="8">
        <f t="shared" si="4"/>
        <v>1</v>
      </c>
      <c r="L62" s="7">
        <f t="shared" si="5"/>
        <v>8</v>
      </c>
      <c r="M62" s="11">
        <f t="shared" si="6"/>
        <v>1.6</v>
      </c>
    </row>
    <row r="63">
      <c r="A63" s="6" t="s">
        <v>128</v>
      </c>
      <c r="B63" s="7" t="str">
        <f>vlookup($A63,Users!$B$1:$H1000,3,false)</f>
        <v>Chris</v>
      </c>
      <c r="C63" s="7" t="str">
        <f>vlookup($A63,Users!$B$1:$H1000,6,false)</f>
        <v>Westminster</v>
      </c>
      <c r="D63" s="7">
        <f>vlookup($C63,Teams!$B:$D,3,false)</f>
        <v>5</v>
      </c>
      <c r="E63" s="7">
        <f t="shared" si="1"/>
        <v>20</v>
      </c>
      <c r="F63" s="7">
        <f>countifs(PrelimRaw!$D$1:$D1000,$A63,PrelimRaw!$C$1:$C1000,4,PrelimRaw!$J$1:$J1000,"M")+countifs(PrelimRaw!$D$1:$D1000,$A63,PrelimRaw!$C$1:$C1000,14,PrelimRaw!$J$1:$J1000,"M")</f>
        <v>3</v>
      </c>
      <c r="G63" s="7">
        <f>countifs(PrelimRaw!$D$1:$D1000,$A63,PrelimRaw!$C$1:$C1000,0,PrelimRaw!$J$1:$J1000,"M")</f>
        <v>5</v>
      </c>
      <c r="H63" s="7">
        <f>countifs(PrelimRaw!$D$1:$D1000,$A63,PrelimRaw!$C$1:$C1000,-4,PrelimRaw!$J$1:$J1000,"M")</f>
        <v>1</v>
      </c>
      <c r="I63" s="7">
        <f t="shared" si="2"/>
        <v>9</v>
      </c>
      <c r="J63" s="8">
        <f t="shared" si="3"/>
        <v>0.45</v>
      </c>
      <c r="K63" s="8">
        <f t="shared" si="4"/>
        <v>0.3333333333</v>
      </c>
      <c r="L63" s="7">
        <f t="shared" si="5"/>
        <v>8</v>
      </c>
      <c r="M63" s="11">
        <f t="shared" si="6"/>
        <v>1.6</v>
      </c>
    </row>
    <row r="64">
      <c r="A64" s="6" t="s">
        <v>134</v>
      </c>
      <c r="B64" s="7" t="str">
        <f>vlookup($A64,Users!$B$1:$H1000,3,false)</f>
        <v>Sami</v>
      </c>
      <c r="C64" s="7" t="str">
        <f>vlookup($A64,Users!$B$1:$H1000,6,false)</f>
        <v>Tesla STEM</v>
      </c>
      <c r="D64" s="7">
        <f>vlookup($C64,Teams!$B:$D,3,false)</f>
        <v>5</v>
      </c>
      <c r="E64" s="7">
        <f t="shared" si="1"/>
        <v>20</v>
      </c>
      <c r="F64" s="7">
        <f>countifs(PrelimRaw!$D$1:$D1000,$A64,PrelimRaw!$C$1:$C1000,4,PrelimRaw!$J$1:$J1000,"M")+countifs(PrelimRaw!$D$1:$D1000,$A64,PrelimRaw!$C$1:$C1000,14,PrelimRaw!$J$1:$J1000,"M")</f>
        <v>2</v>
      </c>
      <c r="G64" s="7">
        <f>countifs(PrelimRaw!$D$1:$D1000,$A64,PrelimRaw!$C$1:$C1000,0,PrelimRaw!$J$1:$J1000,"M")</f>
        <v>0</v>
      </c>
      <c r="H64" s="7">
        <f>countifs(PrelimRaw!$D$1:$D1000,$A64,PrelimRaw!$C$1:$C1000,-4,PrelimRaw!$J$1:$J1000,"M")</f>
        <v>0</v>
      </c>
      <c r="I64" s="7">
        <f t="shared" si="2"/>
        <v>2</v>
      </c>
      <c r="J64" s="8">
        <f t="shared" si="3"/>
        <v>0.1</v>
      </c>
      <c r="K64" s="8">
        <f t="shared" si="4"/>
        <v>1</v>
      </c>
      <c r="L64" s="7">
        <f t="shared" si="5"/>
        <v>8</v>
      </c>
      <c r="M64" s="11">
        <f t="shared" si="6"/>
        <v>1.6</v>
      </c>
    </row>
    <row r="65">
      <c r="A65" s="6" t="s">
        <v>139</v>
      </c>
      <c r="B65" s="7" t="str">
        <f>vlookup($A65,Users!$B$1:$H1000,3,false)</f>
        <v>Anthony</v>
      </c>
      <c r="C65" s="7" t="str">
        <f>vlookup($A65,Users!$B$1:$H1000,6,false)</f>
        <v>Shen</v>
      </c>
      <c r="D65" s="7">
        <f>vlookup($C65,Teams!$B:$D,3,false)</f>
        <v>5</v>
      </c>
      <c r="E65" s="7">
        <f t="shared" si="1"/>
        <v>20</v>
      </c>
      <c r="F65" s="7">
        <f>countifs(PrelimRaw!$D$1:$D1000,$A65,PrelimRaw!$C$1:$C1000,4,PrelimRaw!$J$1:$J1000,"M")+countifs(PrelimRaw!$D$1:$D1000,$A65,PrelimRaw!$C$1:$C1000,14,PrelimRaw!$J$1:$J1000,"M")</f>
        <v>3</v>
      </c>
      <c r="G65" s="7">
        <f>countifs(PrelimRaw!$D$1:$D1000,$A65,PrelimRaw!$C$1:$C1000,0,PrelimRaw!$J$1:$J1000,"M")</f>
        <v>2</v>
      </c>
      <c r="H65" s="7">
        <f>countifs(PrelimRaw!$D$1:$D1000,$A65,PrelimRaw!$C$1:$C1000,-4,PrelimRaw!$J$1:$J1000,"M")</f>
        <v>1</v>
      </c>
      <c r="I65" s="7">
        <f t="shared" si="2"/>
        <v>6</v>
      </c>
      <c r="J65" s="8">
        <f t="shared" si="3"/>
        <v>0.3</v>
      </c>
      <c r="K65" s="8">
        <f t="shared" si="4"/>
        <v>0.5</v>
      </c>
      <c r="L65" s="7">
        <f t="shared" si="5"/>
        <v>8</v>
      </c>
      <c r="M65" s="11">
        <f t="shared" si="6"/>
        <v>1.6</v>
      </c>
    </row>
    <row r="66">
      <c r="A66" s="6" t="s">
        <v>140</v>
      </c>
      <c r="B66" s="7" t="str">
        <f>vlookup($A66,Users!$B$1:$H1000,3,false)</f>
        <v>Tanmay</v>
      </c>
      <c r="C66" s="7" t="str">
        <f>vlookup($A66,Users!$B$1:$H1000,6,false)</f>
        <v>Lexington B</v>
      </c>
      <c r="D66" s="7">
        <f>vlookup($C66,Teams!$B:$D,3,false)</f>
        <v>5</v>
      </c>
      <c r="E66" s="7">
        <f t="shared" si="1"/>
        <v>20</v>
      </c>
      <c r="F66" s="7">
        <f>countifs(PrelimRaw!$D$1:$D1000,$A66,PrelimRaw!$C$1:$C1000,4,PrelimRaw!$J$1:$J1000,"M")+countifs(PrelimRaw!$D$1:$D1000,$A66,PrelimRaw!$C$1:$C1000,14,PrelimRaw!$J$1:$J1000,"M")</f>
        <v>2</v>
      </c>
      <c r="G66" s="7">
        <f>countifs(PrelimRaw!$D$1:$D1000,$A66,PrelimRaw!$C$1:$C1000,0,PrelimRaw!$J$1:$J1000,"M")</f>
        <v>0</v>
      </c>
      <c r="H66" s="7">
        <f>countifs(PrelimRaw!$D$1:$D1000,$A66,PrelimRaw!$C$1:$C1000,-4,PrelimRaw!$J$1:$J1000,"M")</f>
        <v>0</v>
      </c>
      <c r="I66" s="7">
        <f t="shared" si="2"/>
        <v>2</v>
      </c>
      <c r="J66" s="8">
        <f t="shared" si="3"/>
        <v>0.1</v>
      </c>
      <c r="K66" s="8">
        <f t="shared" si="4"/>
        <v>1</v>
      </c>
      <c r="L66" s="7">
        <f t="shared" si="5"/>
        <v>8</v>
      </c>
      <c r="M66" s="11">
        <f t="shared" si="6"/>
        <v>1.6</v>
      </c>
    </row>
    <row r="67">
      <c r="A67" s="6" t="s">
        <v>148</v>
      </c>
      <c r="B67" s="7" t="str">
        <f>vlookup($A67,Users!$B$1:$H1000,3,false)</f>
        <v>Anagh</v>
      </c>
      <c r="C67" s="7" t="str">
        <f>vlookup($A67,Users!$B$1:$H1000,6,false)</f>
        <v>JP Stevens</v>
      </c>
      <c r="D67" s="7">
        <f>vlookup($C67,Teams!$B:$D,3,false)</f>
        <v>5</v>
      </c>
      <c r="E67" s="7">
        <f t="shared" si="1"/>
        <v>20</v>
      </c>
      <c r="F67" s="7">
        <f>countifs(PrelimRaw!$D$1:$D1000,$A67,PrelimRaw!$C$1:$C1000,4,PrelimRaw!$J$1:$J1000,"M")+countifs(PrelimRaw!$D$1:$D1000,$A67,PrelimRaw!$C$1:$C1000,14,PrelimRaw!$J$1:$J1000,"M")</f>
        <v>2</v>
      </c>
      <c r="G67" s="7">
        <f>countifs(PrelimRaw!$D$1:$D1000,$A67,PrelimRaw!$C$1:$C1000,0,PrelimRaw!$J$1:$J1000,"M")</f>
        <v>3</v>
      </c>
      <c r="H67" s="7">
        <f>countifs(PrelimRaw!$D$1:$D1000,$A67,PrelimRaw!$C$1:$C1000,-4,PrelimRaw!$J$1:$J1000,"M")</f>
        <v>0</v>
      </c>
      <c r="I67" s="7">
        <f t="shared" si="2"/>
        <v>5</v>
      </c>
      <c r="J67" s="8">
        <f t="shared" si="3"/>
        <v>0.25</v>
      </c>
      <c r="K67" s="8">
        <f t="shared" si="4"/>
        <v>0.4</v>
      </c>
      <c r="L67" s="7">
        <f t="shared" si="5"/>
        <v>8</v>
      </c>
      <c r="M67" s="11">
        <f t="shared" si="6"/>
        <v>1.6</v>
      </c>
    </row>
    <row r="68">
      <c r="A68" s="6" t="s">
        <v>149</v>
      </c>
      <c r="B68" s="7" t="str">
        <f>vlookup($A68,Users!$B$1:$H1000,3,false)</f>
        <v>Rithvik</v>
      </c>
      <c r="C68" s="7" t="str">
        <f>vlookup($A68,Users!$B$1:$H1000,6,false)</f>
        <v>AHS Broward</v>
      </c>
      <c r="D68" s="7">
        <f>vlookup($C68,Teams!$B:$D,3,false)</f>
        <v>5</v>
      </c>
      <c r="E68" s="7">
        <f t="shared" si="1"/>
        <v>20</v>
      </c>
      <c r="F68" s="7">
        <f>countifs(PrelimRaw!$D$1:$D1000,$A68,PrelimRaw!$C$1:$C1000,4,PrelimRaw!$J$1:$J1000,"M")+countifs(PrelimRaw!$D$1:$D1000,$A68,PrelimRaw!$C$1:$C1000,14,PrelimRaw!$J$1:$J1000,"M")</f>
        <v>2</v>
      </c>
      <c r="G68" s="7">
        <f>countifs(PrelimRaw!$D$1:$D1000,$A68,PrelimRaw!$C$1:$C1000,0,PrelimRaw!$J$1:$J1000,"M")</f>
        <v>0</v>
      </c>
      <c r="H68" s="7">
        <f>countifs(PrelimRaw!$D$1:$D1000,$A68,PrelimRaw!$C$1:$C1000,-4,PrelimRaw!$J$1:$J1000,"M")</f>
        <v>0</v>
      </c>
      <c r="I68" s="7">
        <f t="shared" si="2"/>
        <v>2</v>
      </c>
      <c r="J68" s="8">
        <f t="shared" si="3"/>
        <v>0.1</v>
      </c>
      <c r="K68" s="8">
        <f t="shared" si="4"/>
        <v>1</v>
      </c>
      <c r="L68" s="7">
        <f t="shared" si="5"/>
        <v>8</v>
      </c>
      <c r="M68" s="11">
        <f t="shared" si="6"/>
        <v>1.6</v>
      </c>
    </row>
    <row r="69">
      <c r="A69" s="6" t="s">
        <v>161</v>
      </c>
      <c r="B69" s="7" t="str">
        <f>vlookup($A69,Users!$B$1:$H1000,3,false)</f>
        <v>Owen</v>
      </c>
      <c r="C69" s="7" t="str">
        <f>vlookup($A69,Users!$B$1:$H1000,6,false)</f>
        <v>Interlake A</v>
      </c>
      <c r="D69" s="7">
        <f>vlookup($C69,Teams!$B:$D,3,false)</f>
        <v>5</v>
      </c>
      <c r="E69" s="7">
        <f t="shared" si="1"/>
        <v>20</v>
      </c>
      <c r="F69" s="7">
        <f>countifs(PrelimRaw!$D$1:$D1000,$A69,PrelimRaw!$C$1:$C1000,4,PrelimRaw!$J$1:$J1000,"M")+countifs(PrelimRaw!$D$1:$D1000,$A69,PrelimRaw!$C$1:$C1000,14,PrelimRaw!$J$1:$J1000,"M")</f>
        <v>2</v>
      </c>
      <c r="G69" s="7">
        <f>countifs(PrelimRaw!$D$1:$D1000,$A69,PrelimRaw!$C$1:$C1000,0,PrelimRaw!$J$1:$J1000,"M")</f>
        <v>0</v>
      </c>
      <c r="H69" s="7">
        <f>countifs(PrelimRaw!$D$1:$D1000,$A69,PrelimRaw!$C$1:$C1000,-4,PrelimRaw!$J$1:$J1000,"M")</f>
        <v>0</v>
      </c>
      <c r="I69" s="7">
        <f t="shared" si="2"/>
        <v>2</v>
      </c>
      <c r="J69" s="8">
        <f t="shared" si="3"/>
        <v>0.1</v>
      </c>
      <c r="K69" s="8">
        <f t="shared" si="4"/>
        <v>1</v>
      </c>
      <c r="L69" s="7">
        <f t="shared" si="5"/>
        <v>8</v>
      </c>
      <c r="M69" s="11">
        <f t="shared" si="6"/>
        <v>1.6</v>
      </c>
    </row>
    <row r="70">
      <c r="A70" s="6" t="s">
        <v>168</v>
      </c>
      <c r="B70" s="7" t="str">
        <f>vlookup($A70,Users!$B$1:$H1000,3,false)</f>
        <v>Michael</v>
      </c>
      <c r="C70" s="7" t="str">
        <f>vlookup($A70,Users!$B$1:$H1000,6,false)</f>
        <v>Seven Lakes</v>
      </c>
      <c r="D70" s="7">
        <f>vlookup($C70,Teams!$B:$D,3,false)</f>
        <v>5</v>
      </c>
      <c r="E70" s="7">
        <f t="shared" si="1"/>
        <v>20</v>
      </c>
      <c r="F70" s="7">
        <f>countifs(PrelimRaw!$D$1:$D1000,$A70,PrelimRaw!$C$1:$C1000,4,PrelimRaw!$J$1:$J1000,"M")+countifs(PrelimRaw!$D$1:$D1000,$A70,PrelimRaw!$C$1:$C1000,14,PrelimRaw!$J$1:$J1000,"M")</f>
        <v>2</v>
      </c>
      <c r="G70" s="7">
        <f>countifs(PrelimRaw!$D$1:$D1000,$A70,PrelimRaw!$C$1:$C1000,0,PrelimRaw!$J$1:$J1000,"M")</f>
        <v>6</v>
      </c>
      <c r="H70" s="7">
        <f>countifs(PrelimRaw!$D$1:$D1000,$A70,PrelimRaw!$C$1:$C1000,-4,PrelimRaw!$J$1:$J1000,"M")</f>
        <v>0</v>
      </c>
      <c r="I70" s="7">
        <f t="shared" si="2"/>
        <v>8</v>
      </c>
      <c r="J70" s="8">
        <f t="shared" si="3"/>
        <v>0.4</v>
      </c>
      <c r="K70" s="8">
        <f t="shared" si="4"/>
        <v>0.25</v>
      </c>
      <c r="L70" s="7">
        <f t="shared" si="5"/>
        <v>8</v>
      </c>
      <c r="M70" s="11">
        <f t="shared" si="6"/>
        <v>1.6</v>
      </c>
    </row>
    <row r="71">
      <c r="A71" s="6" t="s">
        <v>182</v>
      </c>
      <c r="B71" s="7" t="str">
        <f>vlookup($A71,Users!$B$1:$H1000,3,false)</f>
        <v>Abhinav</v>
      </c>
      <c r="C71" s="7" t="str">
        <f>vlookup($A71,Users!$B$1:$H1000,6,false)</f>
        <v>Buchholz B</v>
      </c>
      <c r="D71" s="7">
        <f>vlookup($C71,Teams!$B:$D,3,false)</f>
        <v>5</v>
      </c>
      <c r="E71" s="7">
        <f t="shared" si="1"/>
        <v>20</v>
      </c>
      <c r="F71" s="7">
        <f>countifs(PrelimRaw!$D$1:$D1000,$A71,PrelimRaw!$C$1:$C1000,4,PrelimRaw!$J$1:$J1000,"M")+countifs(PrelimRaw!$D$1:$D1000,$A71,PrelimRaw!$C$1:$C1000,14,PrelimRaw!$J$1:$J1000,"M")</f>
        <v>4</v>
      </c>
      <c r="G71" s="7">
        <f>countifs(PrelimRaw!$D$1:$D1000,$A71,PrelimRaw!$C$1:$C1000,0,PrelimRaw!$J$1:$J1000,"M")</f>
        <v>3</v>
      </c>
      <c r="H71" s="7">
        <f>countifs(PrelimRaw!$D$1:$D1000,$A71,PrelimRaw!$C$1:$C1000,-4,PrelimRaw!$J$1:$J1000,"M")</f>
        <v>2</v>
      </c>
      <c r="I71" s="7">
        <f t="shared" si="2"/>
        <v>9</v>
      </c>
      <c r="J71" s="8">
        <f t="shared" si="3"/>
        <v>0.45</v>
      </c>
      <c r="K71" s="8">
        <f t="shared" si="4"/>
        <v>0.4444444444</v>
      </c>
      <c r="L71" s="7">
        <f t="shared" si="5"/>
        <v>8</v>
      </c>
      <c r="M71" s="11">
        <f t="shared" si="6"/>
        <v>1.6</v>
      </c>
    </row>
    <row r="72">
      <c r="A72" s="6" t="s">
        <v>188</v>
      </c>
      <c r="B72" s="7" t="str">
        <f>vlookup($A72,Users!$B$1:$H1000,3,false)</f>
        <v>Michael</v>
      </c>
      <c r="C72" s="7" t="str">
        <f>vlookup($A72,Users!$B$1:$H1000,6,false)</f>
        <v>Venice</v>
      </c>
      <c r="D72" s="7">
        <f>vlookup($C72,Teams!$B:$D,3,false)</f>
        <v>5</v>
      </c>
      <c r="E72" s="7">
        <f t="shared" si="1"/>
        <v>20</v>
      </c>
      <c r="F72" s="7">
        <f>countifs(PrelimRaw!$D$1:$D1000,$A72,PrelimRaw!$C$1:$C1000,4,PrelimRaw!$J$1:$J1000,"M")+countifs(PrelimRaw!$D$1:$D1000,$A72,PrelimRaw!$C$1:$C1000,14,PrelimRaw!$J$1:$J1000,"M")</f>
        <v>2</v>
      </c>
      <c r="G72" s="7">
        <f>countifs(PrelimRaw!$D$1:$D1000,$A72,PrelimRaw!$C$1:$C1000,0,PrelimRaw!$J$1:$J1000,"M")</f>
        <v>0</v>
      </c>
      <c r="H72" s="7">
        <f>countifs(PrelimRaw!$D$1:$D1000,$A72,PrelimRaw!$C$1:$C1000,-4,PrelimRaw!$J$1:$J1000,"M")</f>
        <v>0</v>
      </c>
      <c r="I72" s="7">
        <f t="shared" si="2"/>
        <v>2</v>
      </c>
      <c r="J72" s="8">
        <f t="shared" si="3"/>
        <v>0.1</v>
      </c>
      <c r="K72" s="8">
        <f t="shared" si="4"/>
        <v>1</v>
      </c>
      <c r="L72" s="7">
        <f t="shared" si="5"/>
        <v>8</v>
      </c>
      <c r="M72" s="11">
        <f t="shared" si="6"/>
        <v>1.6</v>
      </c>
    </row>
    <row r="73">
      <c r="A73" s="6" t="s">
        <v>226</v>
      </c>
      <c r="B73" s="7" t="str">
        <f>vlookup($A73,Users!$B$1:$H1000,3,false)</f>
        <v>Jeffery</v>
      </c>
      <c r="C73" s="7" t="str">
        <f>vlookup($A73,Users!$B$1:$H1000,6,false)</f>
        <v>Naperville North</v>
      </c>
      <c r="D73" s="7">
        <f>vlookup($C73,Teams!$B:$D,3,false)</f>
        <v>5</v>
      </c>
      <c r="E73" s="7">
        <f t="shared" si="1"/>
        <v>20</v>
      </c>
      <c r="F73" s="7">
        <f>countifs(PrelimRaw!$D$1:$D1000,$A73,PrelimRaw!$C$1:$C1000,4,PrelimRaw!$J$1:$J1000,"M")+countifs(PrelimRaw!$D$1:$D1000,$A73,PrelimRaw!$C$1:$C1000,14,PrelimRaw!$J$1:$J1000,"M")</f>
        <v>2</v>
      </c>
      <c r="G73" s="7">
        <f>countifs(PrelimRaw!$D$1:$D1000,$A73,PrelimRaw!$C$1:$C1000,0,PrelimRaw!$J$1:$J1000,"M")</f>
        <v>1</v>
      </c>
      <c r="H73" s="7">
        <f>countifs(PrelimRaw!$D$1:$D1000,$A73,PrelimRaw!$C$1:$C1000,-4,PrelimRaw!$J$1:$J1000,"M")</f>
        <v>0</v>
      </c>
      <c r="I73" s="7">
        <f t="shared" si="2"/>
        <v>3</v>
      </c>
      <c r="J73" s="8">
        <f t="shared" si="3"/>
        <v>0.15</v>
      </c>
      <c r="K73" s="8">
        <f t="shared" si="4"/>
        <v>0.6666666667</v>
      </c>
      <c r="L73" s="7">
        <f t="shared" si="5"/>
        <v>8</v>
      </c>
      <c r="M73" s="11">
        <f t="shared" si="6"/>
        <v>1.6</v>
      </c>
    </row>
    <row r="74">
      <c r="A74" s="6" t="s">
        <v>227</v>
      </c>
      <c r="B74" s="7" t="str">
        <f>vlookup($A74,Users!$B$1:$H1000,3,false)</f>
        <v>Leo</v>
      </c>
      <c r="C74" s="7" t="str">
        <f>vlookup($A74,Users!$B$1:$H1000,6,false)</f>
        <v>Green Hope</v>
      </c>
      <c r="D74" s="7">
        <f>vlookup($C74,Teams!$B:$D,3,false)</f>
        <v>5</v>
      </c>
      <c r="E74" s="7">
        <f t="shared" si="1"/>
        <v>20</v>
      </c>
      <c r="F74" s="7">
        <f>countifs(PrelimRaw!$D$1:$D1000,$A74,PrelimRaw!$C$1:$C1000,4,PrelimRaw!$J$1:$J1000,"M")+countifs(PrelimRaw!$D$1:$D1000,$A74,PrelimRaw!$C$1:$C1000,14,PrelimRaw!$J$1:$J1000,"M")</f>
        <v>2</v>
      </c>
      <c r="G74" s="7">
        <f>countifs(PrelimRaw!$D$1:$D1000,$A74,PrelimRaw!$C$1:$C1000,0,PrelimRaw!$J$1:$J1000,"M")</f>
        <v>0</v>
      </c>
      <c r="H74" s="7">
        <f>countifs(PrelimRaw!$D$1:$D1000,$A74,PrelimRaw!$C$1:$C1000,-4,PrelimRaw!$J$1:$J1000,"M")</f>
        <v>0</v>
      </c>
      <c r="I74" s="7">
        <f t="shared" si="2"/>
        <v>2</v>
      </c>
      <c r="J74" s="8">
        <f t="shared" si="3"/>
        <v>0.1</v>
      </c>
      <c r="K74" s="8">
        <f t="shared" si="4"/>
        <v>1</v>
      </c>
      <c r="L74" s="7">
        <f t="shared" si="5"/>
        <v>8</v>
      </c>
      <c r="M74" s="11">
        <f t="shared" si="6"/>
        <v>1.6</v>
      </c>
    </row>
    <row r="75">
      <c r="A75" s="6" t="s">
        <v>42</v>
      </c>
      <c r="B75" s="7" t="str">
        <f>vlookup($A75,Users!$B$1:$H1000,3,false)</f>
        <v>Gugan</v>
      </c>
      <c r="C75" s="7" t="str">
        <f>vlookup($A75,Users!$B$1:$H1000,6,false)</f>
        <v>Blair C</v>
      </c>
      <c r="D75" s="7">
        <f>vlookup($C75,Teams!$B:$D,3,false)</f>
        <v>5</v>
      </c>
      <c r="E75" s="7">
        <f t="shared" si="1"/>
        <v>20</v>
      </c>
      <c r="F75" s="7">
        <f>countifs(PrelimRaw!$D$1:$D1000,$A75,PrelimRaw!$C$1:$C1000,4,PrelimRaw!$J$1:$J1000,"M")+countifs(PrelimRaw!$D$1:$D1000,$A75,PrelimRaw!$C$1:$C1000,14,PrelimRaw!$J$1:$J1000,"M")</f>
        <v>1</v>
      </c>
      <c r="G75" s="7">
        <f>countifs(PrelimRaw!$D$1:$D1000,$A75,PrelimRaw!$C$1:$C1000,0,PrelimRaw!$J$1:$J1000,"M")</f>
        <v>0</v>
      </c>
      <c r="H75" s="7">
        <f>countifs(PrelimRaw!$D$1:$D1000,$A75,PrelimRaw!$C$1:$C1000,-4,PrelimRaw!$J$1:$J1000,"M")</f>
        <v>0</v>
      </c>
      <c r="I75" s="7">
        <f t="shared" si="2"/>
        <v>1</v>
      </c>
      <c r="J75" s="8">
        <f t="shared" si="3"/>
        <v>0.05</v>
      </c>
      <c r="K75" s="8">
        <f t="shared" si="4"/>
        <v>1</v>
      </c>
      <c r="L75" s="7">
        <f t="shared" si="5"/>
        <v>4</v>
      </c>
      <c r="M75" s="11">
        <f t="shared" si="6"/>
        <v>0.8</v>
      </c>
    </row>
    <row r="76">
      <c r="A76" s="6" t="s">
        <v>44</v>
      </c>
      <c r="B76" s="7" t="str">
        <f>vlookup($A76,Users!$B$1:$H1000,3,false)</f>
        <v>Nicholas</v>
      </c>
      <c r="C76" s="7" t="str">
        <f>vlookup($A76,Users!$B$1:$H1000,6,false)</f>
        <v>Buchholz A</v>
      </c>
      <c r="D76" s="7">
        <f>vlookup($C76,Teams!$B:$D,3,false)</f>
        <v>5</v>
      </c>
      <c r="E76" s="7">
        <f t="shared" si="1"/>
        <v>20</v>
      </c>
      <c r="F76" s="7">
        <f>countifs(PrelimRaw!$D$1:$D1000,$A76,PrelimRaw!$C$1:$C1000,4,PrelimRaw!$J$1:$J1000,"M")+countifs(PrelimRaw!$D$1:$D1000,$A76,PrelimRaw!$C$1:$C1000,14,PrelimRaw!$J$1:$J1000,"M")</f>
        <v>1</v>
      </c>
      <c r="G76" s="7">
        <f>countifs(PrelimRaw!$D$1:$D1000,$A76,PrelimRaw!$C$1:$C1000,0,PrelimRaw!$J$1:$J1000,"M")</f>
        <v>3</v>
      </c>
      <c r="H76" s="7">
        <f>countifs(PrelimRaw!$D$1:$D1000,$A76,PrelimRaw!$C$1:$C1000,-4,PrelimRaw!$J$1:$J1000,"M")</f>
        <v>0</v>
      </c>
      <c r="I76" s="7">
        <f t="shared" si="2"/>
        <v>4</v>
      </c>
      <c r="J76" s="8">
        <f t="shared" si="3"/>
        <v>0.2</v>
      </c>
      <c r="K76" s="8">
        <f t="shared" si="4"/>
        <v>0.25</v>
      </c>
      <c r="L76" s="7">
        <f t="shared" si="5"/>
        <v>4</v>
      </c>
      <c r="M76" s="11">
        <f t="shared" si="6"/>
        <v>0.8</v>
      </c>
    </row>
    <row r="77">
      <c r="A77" s="6" t="s">
        <v>48</v>
      </c>
      <c r="B77" s="7" t="str">
        <f>vlookup($A77,Users!$B$1:$H1000,3,false)</f>
        <v>Shreyash</v>
      </c>
      <c r="C77" s="7" t="str">
        <f>vlookup($A77,Users!$B$1:$H1000,6,false)</f>
        <v>WWPN</v>
      </c>
      <c r="D77" s="7">
        <f>vlookup($C77,Teams!$B:$D,3,false)</f>
        <v>5</v>
      </c>
      <c r="E77" s="7">
        <f t="shared" si="1"/>
        <v>20</v>
      </c>
      <c r="F77" s="7">
        <f>countifs(PrelimRaw!$D$1:$D1000,$A77,PrelimRaw!$C$1:$C1000,4,PrelimRaw!$J$1:$J1000,"M")+countifs(PrelimRaw!$D$1:$D1000,$A77,PrelimRaw!$C$1:$C1000,14,PrelimRaw!$J$1:$J1000,"M")</f>
        <v>2</v>
      </c>
      <c r="G77" s="7">
        <f>countifs(PrelimRaw!$D$1:$D1000,$A77,PrelimRaw!$C$1:$C1000,0,PrelimRaw!$J$1:$J1000,"M")</f>
        <v>3</v>
      </c>
      <c r="H77" s="7">
        <f>countifs(PrelimRaw!$D$1:$D1000,$A77,PrelimRaw!$C$1:$C1000,-4,PrelimRaw!$J$1:$J1000,"M")</f>
        <v>1</v>
      </c>
      <c r="I77" s="7">
        <f t="shared" si="2"/>
        <v>6</v>
      </c>
      <c r="J77" s="8">
        <f t="shared" si="3"/>
        <v>0.3</v>
      </c>
      <c r="K77" s="8">
        <f t="shared" si="4"/>
        <v>0.3333333333</v>
      </c>
      <c r="L77" s="7">
        <f t="shared" si="5"/>
        <v>4</v>
      </c>
      <c r="M77" s="11">
        <f t="shared" si="6"/>
        <v>0.8</v>
      </c>
    </row>
    <row r="78">
      <c r="A78" s="6" t="s">
        <v>54</v>
      </c>
      <c r="B78" s="7" t="str">
        <f>vlookup($A78,Users!$B$1:$H1000,3,false)</f>
        <v>Kaiwen</v>
      </c>
      <c r="C78" s="7" t="str">
        <f>vlookup($A78,Users!$B$1:$H1000,6,false)</f>
        <v>Enloe B</v>
      </c>
      <c r="D78" s="7">
        <f>vlookup($C78,Teams!$B:$D,3,false)</f>
        <v>5</v>
      </c>
      <c r="E78" s="7">
        <f t="shared" si="1"/>
        <v>20</v>
      </c>
      <c r="F78" s="7">
        <f>countifs(PrelimRaw!$D$1:$D1000,$A78,PrelimRaw!$C$1:$C1000,4,PrelimRaw!$J$1:$J1000,"M")+countifs(PrelimRaw!$D$1:$D1000,$A78,PrelimRaw!$C$1:$C1000,14,PrelimRaw!$J$1:$J1000,"M")</f>
        <v>1</v>
      </c>
      <c r="G78" s="7">
        <f>countifs(PrelimRaw!$D$1:$D1000,$A78,PrelimRaw!$C$1:$C1000,0,PrelimRaw!$J$1:$J1000,"M")</f>
        <v>1</v>
      </c>
      <c r="H78" s="7">
        <f>countifs(PrelimRaw!$D$1:$D1000,$A78,PrelimRaw!$C$1:$C1000,-4,PrelimRaw!$J$1:$J1000,"M")</f>
        <v>0</v>
      </c>
      <c r="I78" s="7">
        <f t="shared" si="2"/>
        <v>2</v>
      </c>
      <c r="J78" s="8">
        <f t="shared" si="3"/>
        <v>0.1</v>
      </c>
      <c r="K78" s="8">
        <f t="shared" si="4"/>
        <v>0.5</v>
      </c>
      <c r="L78" s="7">
        <f t="shared" si="5"/>
        <v>4</v>
      </c>
      <c r="M78" s="11">
        <f t="shared" si="6"/>
        <v>0.8</v>
      </c>
    </row>
    <row r="79">
      <c r="A79" s="6" t="s">
        <v>60</v>
      </c>
      <c r="B79" s="7" t="str">
        <f>vlookup($A79,Users!$B$1:$H1000,3,false)</f>
        <v>Ryan</v>
      </c>
      <c r="C79" s="7" t="str">
        <f>vlookup($A79,Users!$B$1:$H1000,6,false)</f>
        <v>Centennial</v>
      </c>
      <c r="D79" s="7">
        <f>vlookup($C79,Teams!$B:$D,3,false)</f>
        <v>5</v>
      </c>
      <c r="E79" s="7">
        <f t="shared" si="1"/>
        <v>20</v>
      </c>
      <c r="F79" s="7">
        <f>countifs(PrelimRaw!$D$1:$D1000,$A79,PrelimRaw!$C$1:$C1000,4,PrelimRaw!$J$1:$J1000,"M")+countifs(PrelimRaw!$D$1:$D1000,$A79,PrelimRaw!$C$1:$C1000,14,PrelimRaw!$J$1:$J1000,"M")</f>
        <v>1</v>
      </c>
      <c r="G79" s="7">
        <f>countifs(PrelimRaw!$D$1:$D1000,$A79,PrelimRaw!$C$1:$C1000,0,PrelimRaw!$J$1:$J1000,"M")</f>
        <v>0</v>
      </c>
      <c r="H79" s="7">
        <f>countifs(PrelimRaw!$D$1:$D1000,$A79,PrelimRaw!$C$1:$C1000,-4,PrelimRaw!$J$1:$J1000,"M")</f>
        <v>0</v>
      </c>
      <c r="I79" s="7">
        <f t="shared" si="2"/>
        <v>1</v>
      </c>
      <c r="J79" s="8">
        <f t="shared" si="3"/>
        <v>0.05</v>
      </c>
      <c r="K79" s="8">
        <f t="shared" si="4"/>
        <v>1</v>
      </c>
      <c r="L79" s="7">
        <f t="shared" si="5"/>
        <v>4</v>
      </c>
      <c r="M79" s="11">
        <f t="shared" si="6"/>
        <v>0.8</v>
      </c>
    </row>
    <row r="80">
      <c r="A80" s="6" t="s">
        <v>69</v>
      </c>
      <c r="B80" s="7" t="str">
        <f>vlookup($A80,Users!$B$1:$H1000,3,false)</f>
        <v>Harris</v>
      </c>
      <c r="C80" s="7" t="str">
        <f>vlookup($A80,Users!$B$1:$H1000,6,false)</f>
        <v>Collierville</v>
      </c>
      <c r="D80" s="7">
        <f>vlookup($C80,Teams!$B:$D,3,false)</f>
        <v>5</v>
      </c>
      <c r="E80" s="7">
        <f t="shared" si="1"/>
        <v>20</v>
      </c>
      <c r="F80" s="7">
        <f>countifs(PrelimRaw!$D$1:$D1000,$A80,PrelimRaw!$C$1:$C1000,4,PrelimRaw!$J$1:$J1000,"M")+countifs(PrelimRaw!$D$1:$D1000,$A80,PrelimRaw!$C$1:$C1000,14,PrelimRaw!$J$1:$J1000,"M")</f>
        <v>1</v>
      </c>
      <c r="G80" s="7">
        <f>countifs(PrelimRaw!$D$1:$D1000,$A80,PrelimRaw!$C$1:$C1000,0,PrelimRaw!$J$1:$J1000,"M")</f>
        <v>0</v>
      </c>
      <c r="H80" s="7">
        <f>countifs(PrelimRaw!$D$1:$D1000,$A80,PrelimRaw!$C$1:$C1000,-4,PrelimRaw!$J$1:$J1000,"M")</f>
        <v>0</v>
      </c>
      <c r="I80" s="7">
        <f t="shared" si="2"/>
        <v>1</v>
      </c>
      <c r="J80" s="8">
        <f t="shared" si="3"/>
        <v>0.05</v>
      </c>
      <c r="K80" s="8">
        <f t="shared" si="4"/>
        <v>1</v>
      </c>
      <c r="L80" s="7">
        <f t="shared" si="5"/>
        <v>4</v>
      </c>
      <c r="M80" s="11">
        <f t="shared" si="6"/>
        <v>0.8</v>
      </c>
    </row>
    <row r="81">
      <c r="A81" s="6" t="s">
        <v>77</v>
      </c>
      <c r="B81" s="7" t="str">
        <f>vlookup($A81,Users!$B$1:$H1000,3,false)</f>
        <v>Arjun</v>
      </c>
      <c r="C81" s="7" t="str">
        <f>vlookup($A81,Users!$B$1:$H1000,6,false)</f>
        <v>Niskayuna</v>
      </c>
      <c r="D81" s="7">
        <f>vlookup($C81,Teams!$B:$D,3,false)</f>
        <v>5</v>
      </c>
      <c r="E81" s="7">
        <f t="shared" si="1"/>
        <v>20</v>
      </c>
      <c r="F81" s="7">
        <f>countifs(PrelimRaw!$D$1:$D1000,$A81,PrelimRaw!$C$1:$C1000,4,PrelimRaw!$J$1:$J1000,"M")+countifs(PrelimRaw!$D$1:$D1000,$A81,PrelimRaw!$C$1:$C1000,14,PrelimRaw!$J$1:$J1000,"M")</f>
        <v>1</v>
      </c>
      <c r="G81" s="7">
        <f>countifs(PrelimRaw!$D$1:$D1000,$A81,PrelimRaw!$C$1:$C1000,0,PrelimRaw!$J$1:$J1000,"M")</f>
        <v>1</v>
      </c>
      <c r="H81" s="7">
        <f>countifs(PrelimRaw!$D$1:$D1000,$A81,PrelimRaw!$C$1:$C1000,-4,PrelimRaw!$J$1:$J1000,"M")</f>
        <v>0</v>
      </c>
      <c r="I81" s="7">
        <f t="shared" si="2"/>
        <v>2</v>
      </c>
      <c r="J81" s="8">
        <f t="shared" si="3"/>
        <v>0.1</v>
      </c>
      <c r="K81" s="8">
        <f t="shared" si="4"/>
        <v>0.5</v>
      </c>
      <c r="L81" s="7">
        <f t="shared" si="5"/>
        <v>4</v>
      </c>
      <c r="M81" s="11">
        <f t="shared" si="6"/>
        <v>0.8</v>
      </c>
    </row>
    <row r="82">
      <c r="A82" s="6" t="s">
        <v>84</v>
      </c>
      <c r="B82" s="7" t="str">
        <f>vlookup($A82,Users!$B$1:$H1000,3,false)</f>
        <v>Shreyas</v>
      </c>
      <c r="C82" s="7" t="str">
        <f>vlookup($A82,Users!$B$1:$H1000,6,false)</f>
        <v>Lexington A</v>
      </c>
      <c r="D82" s="7">
        <f>vlookup($C82,Teams!$B:$D,3,false)</f>
        <v>5</v>
      </c>
      <c r="E82" s="7">
        <f t="shared" si="1"/>
        <v>20</v>
      </c>
      <c r="F82" s="7">
        <f>countifs(PrelimRaw!$D$1:$D1000,$A82,PrelimRaw!$C$1:$C1000,4,PrelimRaw!$J$1:$J1000,"M")+countifs(PrelimRaw!$D$1:$D1000,$A82,PrelimRaw!$C$1:$C1000,14,PrelimRaw!$J$1:$J1000,"M")</f>
        <v>3</v>
      </c>
      <c r="G82" s="7">
        <f>countifs(PrelimRaw!$D$1:$D1000,$A82,PrelimRaw!$C$1:$C1000,0,PrelimRaw!$J$1:$J1000,"M")</f>
        <v>2</v>
      </c>
      <c r="H82" s="7">
        <f>countifs(PrelimRaw!$D$1:$D1000,$A82,PrelimRaw!$C$1:$C1000,-4,PrelimRaw!$J$1:$J1000,"M")</f>
        <v>2</v>
      </c>
      <c r="I82" s="7">
        <f t="shared" si="2"/>
        <v>7</v>
      </c>
      <c r="J82" s="8">
        <f t="shared" si="3"/>
        <v>0.35</v>
      </c>
      <c r="K82" s="8">
        <f t="shared" si="4"/>
        <v>0.4285714286</v>
      </c>
      <c r="L82" s="7">
        <f t="shared" si="5"/>
        <v>4</v>
      </c>
      <c r="M82" s="11">
        <f t="shared" si="6"/>
        <v>0.8</v>
      </c>
    </row>
    <row r="83">
      <c r="A83" s="6" t="s">
        <v>91</v>
      </c>
      <c r="B83" s="7" t="str">
        <f>vlookup($A83,Users!$B$1:$H1000,3,false)</f>
        <v>Annie</v>
      </c>
      <c r="C83" s="7" t="str">
        <f>vlookup($A83,Users!$B$1:$H1000,6,false)</f>
        <v>MSJ</v>
      </c>
      <c r="D83" s="7">
        <f>vlookup($C83,Teams!$B:$D,3,false)</f>
        <v>5</v>
      </c>
      <c r="E83" s="7">
        <f t="shared" si="1"/>
        <v>20</v>
      </c>
      <c r="F83" s="7">
        <f>countifs(PrelimRaw!$D$1:$D1000,$A83,PrelimRaw!$C$1:$C1000,4,PrelimRaw!$J$1:$J1000,"M")+countifs(PrelimRaw!$D$1:$D1000,$A83,PrelimRaw!$C$1:$C1000,14,PrelimRaw!$J$1:$J1000,"M")</f>
        <v>1</v>
      </c>
      <c r="G83" s="7">
        <f>countifs(PrelimRaw!$D$1:$D1000,$A83,PrelimRaw!$C$1:$C1000,0,PrelimRaw!$J$1:$J1000,"M")</f>
        <v>0</v>
      </c>
      <c r="H83" s="7">
        <f>countifs(PrelimRaw!$D$1:$D1000,$A83,PrelimRaw!$C$1:$C1000,-4,PrelimRaw!$J$1:$J1000,"M")</f>
        <v>0</v>
      </c>
      <c r="I83" s="7">
        <f t="shared" si="2"/>
        <v>1</v>
      </c>
      <c r="J83" s="8">
        <f t="shared" si="3"/>
        <v>0.05</v>
      </c>
      <c r="K83" s="8">
        <f t="shared" si="4"/>
        <v>1</v>
      </c>
      <c r="L83" s="7">
        <f t="shared" si="5"/>
        <v>4</v>
      </c>
      <c r="M83" s="11">
        <f t="shared" si="6"/>
        <v>0.8</v>
      </c>
    </row>
    <row r="84">
      <c r="A84" s="6" t="s">
        <v>93</v>
      </c>
      <c r="B84" s="7" t="str">
        <f>vlookup($A84,Users!$B$1:$H1000,3,false)</f>
        <v>Josh</v>
      </c>
      <c r="C84" s="7" t="str">
        <f>vlookup($A84,Users!$B$1:$H1000,6,false)</f>
        <v>PRISMS</v>
      </c>
      <c r="D84" s="7">
        <f>vlookup($C84,Teams!$B:$D,3,false)</f>
        <v>5</v>
      </c>
      <c r="E84" s="7">
        <f t="shared" si="1"/>
        <v>20</v>
      </c>
      <c r="F84" s="7">
        <f>countifs(PrelimRaw!$D$1:$D1000,$A84,PrelimRaw!$C$1:$C1000,4,PrelimRaw!$J$1:$J1000,"M")+countifs(PrelimRaw!$D$1:$D1000,$A84,PrelimRaw!$C$1:$C1000,14,PrelimRaw!$J$1:$J1000,"M")</f>
        <v>1</v>
      </c>
      <c r="G84" s="7">
        <f>countifs(PrelimRaw!$D$1:$D1000,$A84,PrelimRaw!$C$1:$C1000,0,PrelimRaw!$J$1:$J1000,"M")</f>
        <v>0</v>
      </c>
      <c r="H84" s="7">
        <f>countifs(PrelimRaw!$D$1:$D1000,$A84,PrelimRaw!$C$1:$C1000,-4,PrelimRaw!$J$1:$J1000,"M")</f>
        <v>0</v>
      </c>
      <c r="I84" s="7">
        <f t="shared" si="2"/>
        <v>1</v>
      </c>
      <c r="J84" s="8">
        <f t="shared" si="3"/>
        <v>0.05</v>
      </c>
      <c r="K84" s="8">
        <f t="shared" si="4"/>
        <v>1</v>
      </c>
      <c r="L84" s="7">
        <f t="shared" si="5"/>
        <v>4</v>
      </c>
      <c r="M84" s="11">
        <f t="shared" si="6"/>
        <v>0.8</v>
      </c>
    </row>
    <row r="85">
      <c r="A85" s="6" t="s">
        <v>99</v>
      </c>
      <c r="B85" s="7" t="str">
        <f>vlookup($A85,Users!$B$1:$H1000,3,false)</f>
        <v>Daniel</v>
      </c>
      <c r="C85" s="7" t="str">
        <f>vlookup($A85,Users!$B$1:$H1000,6,false)</f>
        <v>ASFA</v>
      </c>
      <c r="D85" s="7">
        <f>vlookup($C85,Teams!$B:$D,3,false)</f>
        <v>5</v>
      </c>
      <c r="E85" s="7">
        <f t="shared" si="1"/>
        <v>20</v>
      </c>
      <c r="F85" s="7">
        <f>countifs(PrelimRaw!$D$1:$D1000,$A85,PrelimRaw!$C$1:$C1000,4,PrelimRaw!$J$1:$J1000,"M")+countifs(PrelimRaw!$D$1:$D1000,$A85,PrelimRaw!$C$1:$C1000,14,PrelimRaw!$J$1:$J1000,"M")</f>
        <v>1</v>
      </c>
      <c r="G85" s="7">
        <f>countifs(PrelimRaw!$D$1:$D1000,$A85,PrelimRaw!$C$1:$C1000,0,PrelimRaw!$J$1:$J1000,"M")</f>
        <v>0</v>
      </c>
      <c r="H85" s="7">
        <f>countifs(PrelimRaw!$D$1:$D1000,$A85,PrelimRaw!$C$1:$C1000,-4,PrelimRaw!$J$1:$J1000,"M")</f>
        <v>0</v>
      </c>
      <c r="I85" s="7">
        <f t="shared" si="2"/>
        <v>1</v>
      </c>
      <c r="J85" s="8">
        <f t="shared" si="3"/>
        <v>0.05</v>
      </c>
      <c r="K85" s="8">
        <f t="shared" si="4"/>
        <v>1</v>
      </c>
      <c r="L85" s="7">
        <f t="shared" si="5"/>
        <v>4</v>
      </c>
      <c r="M85" s="11">
        <f t="shared" si="6"/>
        <v>0.8</v>
      </c>
    </row>
    <row r="86">
      <c r="A86" s="6" t="s">
        <v>102</v>
      </c>
      <c r="B86" s="7" t="str">
        <f>vlookup($A86,Users!$B$1:$H1000,3,false)</f>
        <v>Brian</v>
      </c>
      <c r="C86" s="7" t="str">
        <f>vlookup($A86,Users!$B$1:$H1000,6,false)</f>
        <v>Enloe A</v>
      </c>
      <c r="D86" s="7">
        <f>vlookup($C86,Teams!$B:$D,3,false)</f>
        <v>5</v>
      </c>
      <c r="E86" s="7">
        <f t="shared" si="1"/>
        <v>20</v>
      </c>
      <c r="F86" s="7">
        <f>countifs(PrelimRaw!$D$1:$D1000,$A86,PrelimRaw!$C$1:$C1000,4,PrelimRaw!$J$1:$J1000,"M")+countifs(PrelimRaw!$D$1:$D1000,$A86,PrelimRaw!$C$1:$C1000,14,PrelimRaw!$J$1:$J1000,"M")</f>
        <v>2</v>
      </c>
      <c r="G86" s="7">
        <f>countifs(PrelimRaw!$D$1:$D1000,$A86,PrelimRaw!$C$1:$C1000,0,PrelimRaw!$J$1:$J1000,"M")</f>
        <v>5</v>
      </c>
      <c r="H86" s="7">
        <f>countifs(PrelimRaw!$D$1:$D1000,$A86,PrelimRaw!$C$1:$C1000,-4,PrelimRaw!$J$1:$J1000,"M")</f>
        <v>1</v>
      </c>
      <c r="I86" s="7">
        <f t="shared" si="2"/>
        <v>8</v>
      </c>
      <c r="J86" s="8">
        <f t="shared" si="3"/>
        <v>0.4</v>
      </c>
      <c r="K86" s="8">
        <f t="shared" si="4"/>
        <v>0.25</v>
      </c>
      <c r="L86" s="7">
        <f t="shared" si="5"/>
        <v>4</v>
      </c>
      <c r="M86" s="11">
        <f t="shared" si="6"/>
        <v>0.8</v>
      </c>
    </row>
    <row r="87">
      <c r="A87" s="6" t="s">
        <v>103</v>
      </c>
      <c r="B87" s="7" t="str">
        <f>vlookup($A87,Users!$B$1:$H1000,3,false)</f>
        <v>Rishabh</v>
      </c>
      <c r="C87" s="7" t="str">
        <f>vlookup($A87,Users!$B$1:$H1000,6,false)</f>
        <v>Enloe A</v>
      </c>
      <c r="D87" s="7">
        <f>vlookup($C87,Teams!$B:$D,3,false)</f>
        <v>5</v>
      </c>
      <c r="E87" s="7">
        <f t="shared" si="1"/>
        <v>20</v>
      </c>
      <c r="F87" s="7">
        <f>countifs(PrelimRaw!$D$1:$D1000,$A87,PrelimRaw!$C$1:$C1000,4,PrelimRaw!$J$1:$J1000,"M")+countifs(PrelimRaw!$D$1:$D1000,$A87,PrelimRaw!$C$1:$C1000,14,PrelimRaw!$J$1:$J1000,"M")</f>
        <v>1</v>
      </c>
      <c r="G87" s="7">
        <f>countifs(PrelimRaw!$D$1:$D1000,$A87,PrelimRaw!$C$1:$C1000,0,PrelimRaw!$J$1:$J1000,"M")</f>
        <v>1</v>
      </c>
      <c r="H87" s="7">
        <f>countifs(PrelimRaw!$D$1:$D1000,$A87,PrelimRaw!$C$1:$C1000,-4,PrelimRaw!$J$1:$J1000,"M")</f>
        <v>0</v>
      </c>
      <c r="I87" s="7">
        <f t="shared" si="2"/>
        <v>2</v>
      </c>
      <c r="J87" s="8">
        <f t="shared" si="3"/>
        <v>0.1</v>
      </c>
      <c r="K87" s="8">
        <f t="shared" si="4"/>
        <v>0.5</v>
      </c>
      <c r="L87" s="7">
        <f t="shared" si="5"/>
        <v>4</v>
      </c>
      <c r="M87" s="11">
        <f t="shared" si="6"/>
        <v>0.8</v>
      </c>
    </row>
    <row r="88">
      <c r="A88" s="6" t="s">
        <v>122</v>
      </c>
      <c r="B88" s="7" t="str">
        <f>vlookup($A88,Users!$B$1:$H1000,3,false)</f>
        <v>Nihal</v>
      </c>
      <c r="C88" s="7" t="str">
        <f>vlookup($A88,Users!$B$1:$H1000,6,false)</f>
        <v>Interlake B</v>
      </c>
      <c r="D88" s="7">
        <f>vlookup($C88,Teams!$B:$D,3,false)</f>
        <v>5</v>
      </c>
      <c r="E88" s="7">
        <f t="shared" si="1"/>
        <v>20</v>
      </c>
      <c r="F88" s="7">
        <f>countifs(PrelimRaw!$D$1:$D1000,$A88,PrelimRaw!$C$1:$C1000,4,PrelimRaw!$J$1:$J1000,"M")+countifs(PrelimRaw!$D$1:$D1000,$A88,PrelimRaw!$C$1:$C1000,14,PrelimRaw!$J$1:$J1000,"M")</f>
        <v>1</v>
      </c>
      <c r="G88" s="7">
        <f>countifs(PrelimRaw!$D$1:$D1000,$A88,PrelimRaw!$C$1:$C1000,0,PrelimRaw!$J$1:$J1000,"M")</f>
        <v>0</v>
      </c>
      <c r="H88" s="7">
        <f>countifs(PrelimRaw!$D$1:$D1000,$A88,PrelimRaw!$C$1:$C1000,-4,PrelimRaw!$J$1:$J1000,"M")</f>
        <v>0</v>
      </c>
      <c r="I88" s="7">
        <f t="shared" si="2"/>
        <v>1</v>
      </c>
      <c r="J88" s="8">
        <f t="shared" si="3"/>
        <v>0.05</v>
      </c>
      <c r="K88" s="8">
        <f t="shared" si="4"/>
        <v>1</v>
      </c>
      <c r="L88" s="7">
        <f t="shared" si="5"/>
        <v>4</v>
      </c>
      <c r="M88" s="11">
        <f t="shared" si="6"/>
        <v>0.8</v>
      </c>
    </row>
    <row r="89">
      <c r="A89" s="6" t="s">
        <v>92</v>
      </c>
      <c r="B89" s="7" t="str">
        <f>vlookup($A89,Users!$B$1:$H1000,3,false)</f>
        <v>Edward</v>
      </c>
      <c r="C89" s="7" t="str">
        <f>vlookup($A89,Users!$B$1:$H1000,6,false)</f>
        <v>Shen</v>
      </c>
      <c r="D89" s="7">
        <f>vlookup($C89,Teams!$B:$D,3,false)</f>
        <v>5</v>
      </c>
      <c r="E89" s="7">
        <f t="shared" si="1"/>
        <v>20</v>
      </c>
      <c r="F89" s="7">
        <f>countifs(PrelimRaw!$D$1:$D1000,$A89,PrelimRaw!$C$1:$C1000,4,PrelimRaw!$J$1:$J1000,"M")+countifs(PrelimRaw!$D$1:$D1000,$A89,PrelimRaw!$C$1:$C1000,14,PrelimRaw!$J$1:$J1000,"M")</f>
        <v>1</v>
      </c>
      <c r="G89" s="7">
        <f>countifs(PrelimRaw!$D$1:$D1000,$A89,PrelimRaw!$C$1:$C1000,0,PrelimRaw!$J$1:$J1000,"M")</f>
        <v>0</v>
      </c>
      <c r="H89" s="7">
        <f>countifs(PrelimRaw!$D$1:$D1000,$A89,PrelimRaw!$C$1:$C1000,-4,PrelimRaw!$J$1:$J1000,"M")</f>
        <v>0</v>
      </c>
      <c r="I89" s="7">
        <f t="shared" si="2"/>
        <v>1</v>
      </c>
      <c r="J89" s="8">
        <f t="shared" si="3"/>
        <v>0.05</v>
      </c>
      <c r="K89" s="8">
        <f t="shared" si="4"/>
        <v>1</v>
      </c>
      <c r="L89" s="7">
        <f t="shared" si="5"/>
        <v>4</v>
      </c>
      <c r="M89" s="11">
        <f t="shared" si="6"/>
        <v>0.8</v>
      </c>
    </row>
    <row r="90">
      <c r="A90" s="6" t="s">
        <v>162</v>
      </c>
      <c r="B90" s="7" t="str">
        <f>vlookup($A90,Users!$B$1:$H1000,3,false)</f>
        <v>Julian</v>
      </c>
      <c r="C90" s="7" t="str">
        <f>vlookup($A90,Users!$B$1:$H1000,6,false)</f>
        <v>Interlake A</v>
      </c>
      <c r="D90" s="7">
        <f>vlookup($C90,Teams!$B:$D,3,false)</f>
        <v>5</v>
      </c>
      <c r="E90" s="7">
        <f t="shared" si="1"/>
        <v>20</v>
      </c>
      <c r="F90" s="7">
        <f>countifs(PrelimRaw!$D$1:$D1000,$A90,PrelimRaw!$C$1:$C1000,4,PrelimRaw!$J$1:$J1000,"M")+countifs(PrelimRaw!$D$1:$D1000,$A90,PrelimRaw!$C$1:$C1000,14,PrelimRaw!$J$1:$J1000,"M")</f>
        <v>1</v>
      </c>
      <c r="G90" s="7">
        <f>countifs(PrelimRaw!$D$1:$D1000,$A90,PrelimRaw!$C$1:$C1000,0,PrelimRaw!$J$1:$J1000,"M")</f>
        <v>0</v>
      </c>
      <c r="H90" s="7">
        <f>countifs(PrelimRaw!$D$1:$D1000,$A90,PrelimRaw!$C$1:$C1000,-4,PrelimRaw!$J$1:$J1000,"M")</f>
        <v>0</v>
      </c>
      <c r="I90" s="7">
        <f t="shared" si="2"/>
        <v>1</v>
      </c>
      <c r="J90" s="8">
        <f t="shared" si="3"/>
        <v>0.05</v>
      </c>
      <c r="K90" s="8">
        <f t="shared" si="4"/>
        <v>1</v>
      </c>
      <c r="L90" s="7">
        <f t="shared" si="5"/>
        <v>4</v>
      </c>
      <c r="M90" s="11">
        <f t="shared" si="6"/>
        <v>0.8</v>
      </c>
    </row>
    <row r="91">
      <c r="A91" s="6" t="s">
        <v>170</v>
      </c>
      <c r="B91" s="7" t="str">
        <f>vlookup($A91,Users!$B$1:$H1000,3,false)</f>
        <v>Phoenix</v>
      </c>
      <c r="C91" s="7" t="str">
        <f>vlookup($A91,Users!$B$1:$H1000,6,false)</f>
        <v>Seven Lakes</v>
      </c>
      <c r="D91" s="7">
        <f>vlookup($C91,Teams!$B:$D,3,false)</f>
        <v>5</v>
      </c>
      <c r="E91" s="7">
        <f t="shared" si="1"/>
        <v>20</v>
      </c>
      <c r="F91" s="7">
        <f>countifs(PrelimRaw!$D$1:$D1000,$A91,PrelimRaw!$C$1:$C1000,4,PrelimRaw!$J$1:$J1000,"M")+countifs(PrelimRaw!$D$1:$D1000,$A91,PrelimRaw!$C$1:$C1000,14,PrelimRaw!$J$1:$J1000,"M")</f>
        <v>2</v>
      </c>
      <c r="G91" s="7">
        <f>countifs(PrelimRaw!$D$1:$D1000,$A91,PrelimRaw!$C$1:$C1000,0,PrelimRaw!$J$1:$J1000,"M")</f>
        <v>1</v>
      </c>
      <c r="H91" s="7">
        <f>countifs(PrelimRaw!$D$1:$D1000,$A91,PrelimRaw!$C$1:$C1000,-4,PrelimRaw!$J$1:$J1000,"M")</f>
        <v>1</v>
      </c>
      <c r="I91" s="7">
        <f t="shared" si="2"/>
        <v>4</v>
      </c>
      <c r="J91" s="8">
        <f t="shared" si="3"/>
        <v>0.2</v>
      </c>
      <c r="K91" s="8">
        <f t="shared" si="4"/>
        <v>0.5</v>
      </c>
      <c r="L91" s="7">
        <f t="shared" si="5"/>
        <v>4</v>
      </c>
      <c r="M91" s="11">
        <f t="shared" si="6"/>
        <v>0.8</v>
      </c>
    </row>
    <row r="92">
      <c r="A92" s="6" t="s">
        <v>172</v>
      </c>
      <c r="B92" s="7" t="str">
        <f>vlookup($A92,Users!$B$1:$H1000,3,false)</f>
        <v>Vishal</v>
      </c>
      <c r="C92" s="7" t="str">
        <f>vlookup($A92,Users!$B$1:$H1000,6,false)</f>
        <v>Seven Lakes</v>
      </c>
      <c r="D92" s="7">
        <f>vlookup($C92,Teams!$B:$D,3,false)</f>
        <v>5</v>
      </c>
      <c r="E92" s="7">
        <f t="shared" si="1"/>
        <v>20</v>
      </c>
      <c r="F92" s="7">
        <f>countifs(PrelimRaw!$D$1:$D1000,$A92,PrelimRaw!$C$1:$C1000,4,PrelimRaw!$J$1:$J1000,"M")+countifs(PrelimRaw!$D$1:$D1000,$A92,PrelimRaw!$C$1:$C1000,14,PrelimRaw!$J$1:$J1000,"M")</f>
        <v>1</v>
      </c>
      <c r="G92" s="7">
        <f>countifs(PrelimRaw!$D$1:$D1000,$A92,PrelimRaw!$C$1:$C1000,0,PrelimRaw!$J$1:$J1000,"M")</f>
        <v>1</v>
      </c>
      <c r="H92" s="7">
        <f>countifs(PrelimRaw!$D$1:$D1000,$A92,PrelimRaw!$C$1:$C1000,-4,PrelimRaw!$J$1:$J1000,"M")</f>
        <v>0</v>
      </c>
      <c r="I92" s="7">
        <f t="shared" si="2"/>
        <v>2</v>
      </c>
      <c r="J92" s="8">
        <f t="shared" si="3"/>
        <v>0.1</v>
      </c>
      <c r="K92" s="8">
        <f t="shared" si="4"/>
        <v>0.5</v>
      </c>
      <c r="L92" s="7">
        <f t="shared" si="5"/>
        <v>4</v>
      </c>
      <c r="M92" s="11">
        <f t="shared" si="6"/>
        <v>0.8</v>
      </c>
    </row>
    <row r="93">
      <c r="A93" s="6" t="s">
        <v>178</v>
      </c>
      <c r="B93" s="7" t="str">
        <f>vlookup($A93,Users!$B$1:$H1000,3,false)</f>
        <v>Melinda</v>
      </c>
      <c r="C93" s="7" t="str">
        <f>vlookup($A93,Users!$B$1:$H1000,6,false)</f>
        <v>Troy</v>
      </c>
      <c r="D93" s="7">
        <f>vlookup($C93,Teams!$B:$D,3,false)</f>
        <v>5</v>
      </c>
      <c r="E93" s="7">
        <f t="shared" si="1"/>
        <v>20</v>
      </c>
      <c r="F93" s="7">
        <f>countifs(PrelimRaw!$D$1:$D1000,$A93,PrelimRaw!$C$1:$C1000,4,PrelimRaw!$J$1:$J1000,"M")+countifs(PrelimRaw!$D$1:$D1000,$A93,PrelimRaw!$C$1:$C1000,14,PrelimRaw!$J$1:$J1000,"M")</f>
        <v>1</v>
      </c>
      <c r="G93" s="7">
        <f>countifs(PrelimRaw!$D$1:$D1000,$A93,PrelimRaw!$C$1:$C1000,0,PrelimRaw!$J$1:$J1000,"M")</f>
        <v>0</v>
      </c>
      <c r="H93" s="7">
        <f>countifs(PrelimRaw!$D$1:$D1000,$A93,PrelimRaw!$C$1:$C1000,-4,PrelimRaw!$J$1:$J1000,"M")</f>
        <v>0</v>
      </c>
      <c r="I93" s="7">
        <f t="shared" si="2"/>
        <v>1</v>
      </c>
      <c r="J93" s="8">
        <f t="shared" si="3"/>
        <v>0.05</v>
      </c>
      <c r="K93" s="8">
        <f t="shared" si="4"/>
        <v>1</v>
      </c>
      <c r="L93" s="7">
        <f t="shared" si="5"/>
        <v>4</v>
      </c>
      <c r="M93" s="11">
        <f t="shared" si="6"/>
        <v>0.8</v>
      </c>
    </row>
    <row r="94">
      <c r="A94" s="6" t="s">
        <v>179</v>
      </c>
      <c r="B94" s="7" t="str">
        <f>vlookup($A94,Users!$B$1:$H1000,3,false)</f>
        <v>Aditya</v>
      </c>
      <c r="C94" s="7" t="str">
        <f>vlookup($A94,Users!$B$1:$H1000,6,false)</f>
        <v>Troy</v>
      </c>
      <c r="D94" s="7">
        <f>vlookup($C94,Teams!$B:$D,3,false)</f>
        <v>5</v>
      </c>
      <c r="E94" s="7">
        <f t="shared" si="1"/>
        <v>20</v>
      </c>
      <c r="F94" s="7">
        <f>countifs(PrelimRaw!$D$1:$D1000,$A94,PrelimRaw!$C$1:$C1000,4,PrelimRaw!$J$1:$J1000,"M")+countifs(PrelimRaw!$D$1:$D1000,$A94,PrelimRaw!$C$1:$C1000,14,PrelimRaw!$J$1:$J1000,"M")</f>
        <v>1</v>
      </c>
      <c r="G94" s="7">
        <f>countifs(PrelimRaw!$D$1:$D1000,$A94,PrelimRaw!$C$1:$C1000,0,PrelimRaw!$J$1:$J1000,"M")</f>
        <v>1</v>
      </c>
      <c r="H94" s="7">
        <f>countifs(PrelimRaw!$D$1:$D1000,$A94,PrelimRaw!$C$1:$C1000,-4,PrelimRaw!$J$1:$J1000,"M")</f>
        <v>0</v>
      </c>
      <c r="I94" s="7">
        <f t="shared" si="2"/>
        <v>2</v>
      </c>
      <c r="J94" s="8">
        <f t="shared" si="3"/>
        <v>0.1</v>
      </c>
      <c r="K94" s="8">
        <f t="shared" si="4"/>
        <v>0.5</v>
      </c>
      <c r="L94" s="7">
        <f t="shared" si="5"/>
        <v>4</v>
      </c>
      <c r="M94" s="11">
        <f t="shared" si="6"/>
        <v>0.8</v>
      </c>
    </row>
    <row r="95">
      <c r="A95" s="6" t="s">
        <v>96</v>
      </c>
      <c r="B95" s="7" t="str">
        <f>vlookup($A95,Users!$B$1:$H1000,3,false)</f>
        <v>Caleb</v>
      </c>
      <c r="C95" s="7" t="str">
        <f>vlookup($A95,Users!$B$1:$H1000,6,false)</f>
        <v>Blair A</v>
      </c>
      <c r="D95" s="7">
        <f>vlookup($C95,Teams!$B:$D,3,false)</f>
        <v>5</v>
      </c>
      <c r="E95" s="7">
        <f t="shared" si="1"/>
        <v>20</v>
      </c>
      <c r="F95" s="7">
        <f>countifs(PrelimRaw!$D$1:$D1000,$A95,PrelimRaw!$C$1:$C1000,4,PrelimRaw!$J$1:$J1000,"M")+countifs(PrelimRaw!$D$1:$D1000,$A95,PrelimRaw!$C$1:$C1000,14,PrelimRaw!$J$1:$J1000,"M")</f>
        <v>1</v>
      </c>
      <c r="G95" s="7">
        <f>countifs(PrelimRaw!$D$1:$D1000,$A95,PrelimRaw!$C$1:$C1000,0,PrelimRaw!$J$1:$J1000,"M")</f>
        <v>0</v>
      </c>
      <c r="H95" s="7">
        <f>countifs(PrelimRaw!$D$1:$D1000,$A95,PrelimRaw!$C$1:$C1000,-4,PrelimRaw!$J$1:$J1000,"M")</f>
        <v>0</v>
      </c>
      <c r="I95" s="7">
        <f t="shared" si="2"/>
        <v>1</v>
      </c>
      <c r="J95" s="8">
        <f t="shared" si="3"/>
        <v>0.05</v>
      </c>
      <c r="K95" s="8">
        <f t="shared" si="4"/>
        <v>1</v>
      </c>
      <c r="L95" s="7">
        <f t="shared" si="5"/>
        <v>4</v>
      </c>
      <c r="M95" s="11">
        <f t="shared" si="6"/>
        <v>0.8</v>
      </c>
    </row>
    <row r="96">
      <c r="A96" s="6" t="s">
        <v>186</v>
      </c>
      <c r="B96" s="7" t="str">
        <f>vlookup($A96,Users!$B$1:$H1000,3,false)</f>
        <v>Lidia</v>
      </c>
      <c r="C96" s="7" t="str">
        <f>vlookup($A96,Users!$B$1:$H1000,6,false)</f>
        <v>Venice</v>
      </c>
      <c r="D96" s="7">
        <f>vlookup($C96,Teams!$B:$D,3,false)</f>
        <v>5</v>
      </c>
      <c r="E96" s="7">
        <f t="shared" si="1"/>
        <v>20</v>
      </c>
      <c r="F96" s="7">
        <f>countifs(PrelimRaw!$D$1:$D1000,$A96,PrelimRaw!$C$1:$C1000,4,PrelimRaw!$J$1:$J1000,"M")+countifs(PrelimRaw!$D$1:$D1000,$A96,PrelimRaw!$C$1:$C1000,14,PrelimRaw!$J$1:$J1000,"M")</f>
        <v>1</v>
      </c>
      <c r="G96" s="7">
        <f>countifs(PrelimRaw!$D$1:$D1000,$A96,PrelimRaw!$C$1:$C1000,0,PrelimRaw!$J$1:$J1000,"M")</f>
        <v>1</v>
      </c>
      <c r="H96" s="7">
        <f>countifs(PrelimRaw!$D$1:$D1000,$A96,PrelimRaw!$C$1:$C1000,-4,PrelimRaw!$J$1:$J1000,"M")</f>
        <v>0</v>
      </c>
      <c r="I96" s="7">
        <f t="shared" si="2"/>
        <v>2</v>
      </c>
      <c r="J96" s="8">
        <f t="shared" si="3"/>
        <v>0.1</v>
      </c>
      <c r="K96" s="8">
        <f t="shared" si="4"/>
        <v>0.5</v>
      </c>
      <c r="L96" s="7">
        <f t="shared" si="5"/>
        <v>4</v>
      </c>
      <c r="M96" s="11">
        <f t="shared" si="6"/>
        <v>0.8</v>
      </c>
    </row>
    <row r="97">
      <c r="A97" s="6" t="s">
        <v>198</v>
      </c>
      <c r="B97" s="7" t="str">
        <f>vlookup($A97,Users!$B$1:$H1000,3,false)</f>
        <v>Chaewoon</v>
      </c>
      <c r="C97" s="7" t="str">
        <f>vlookup($A97,Users!$B$1:$H1000,6,false)</f>
        <v>Blair C</v>
      </c>
      <c r="D97" s="7">
        <f>vlookup($C97,Teams!$B:$D,3,false)</f>
        <v>5</v>
      </c>
      <c r="E97" s="7">
        <f t="shared" si="1"/>
        <v>20</v>
      </c>
      <c r="F97" s="7">
        <f>countifs(PrelimRaw!$D$1:$D1000,$A97,PrelimRaw!$C$1:$C1000,4,PrelimRaw!$J$1:$J1000,"M")+countifs(PrelimRaw!$D$1:$D1000,$A97,PrelimRaw!$C$1:$C1000,14,PrelimRaw!$J$1:$J1000,"M")</f>
        <v>1</v>
      </c>
      <c r="G97" s="7">
        <f>countifs(PrelimRaw!$D$1:$D1000,$A97,PrelimRaw!$C$1:$C1000,0,PrelimRaw!$J$1:$J1000,"M")</f>
        <v>1</v>
      </c>
      <c r="H97" s="7">
        <f>countifs(PrelimRaw!$D$1:$D1000,$A97,PrelimRaw!$C$1:$C1000,-4,PrelimRaw!$J$1:$J1000,"M")</f>
        <v>0</v>
      </c>
      <c r="I97" s="7">
        <f t="shared" si="2"/>
        <v>2</v>
      </c>
      <c r="J97" s="8">
        <f t="shared" si="3"/>
        <v>0.1</v>
      </c>
      <c r="K97" s="8">
        <f t="shared" si="4"/>
        <v>0.5</v>
      </c>
      <c r="L97" s="7">
        <f t="shared" si="5"/>
        <v>4</v>
      </c>
      <c r="M97" s="11">
        <f t="shared" si="6"/>
        <v>0.8</v>
      </c>
    </row>
    <row r="98">
      <c r="A98" s="6" t="s">
        <v>199</v>
      </c>
      <c r="B98" s="7" t="str">
        <f>vlookup($A98,Users!$B$1:$H1000,3,false)</f>
        <v>Justin</v>
      </c>
      <c r="C98" s="7" t="str">
        <f>vlookup($A98,Users!$B$1:$H1000,6,false)</f>
        <v>Iolani</v>
      </c>
      <c r="D98" s="7">
        <f>vlookup($C98,Teams!$B:$D,3,false)</f>
        <v>5</v>
      </c>
      <c r="E98" s="7">
        <f t="shared" si="1"/>
        <v>20</v>
      </c>
      <c r="F98" s="7">
        <f>countifs(PrelimRaw!$D$1:$D1000,$A98,PrelimRaw!$C$1:$C1000,4,PrelimRaw!$J$1:$J1000,"M")+countifs(PrelimRaw!$D$1:$D1000,$A98,PrelimRaw!$C$1:$C1000,14,PrelimRaw!$J$1:$J1000,"M")</f>
        <v>1</v>
      </c>
      <c r="G98" s="7">
        <f>countifs(PrelimRaw!$D$1:$D1000,$A98,PrelimRaw!$C$1:$C1000,0,PrelimRaw!$J$1:$J1000,"M")</f>
        <v>0</v>
      </c>
      <c r="H98" s="7">
        <f>countifs(PrelimRaw!$D$1:$D1000,$A98,PrelimRaw!$C$1:$C1000,-4,PrelimRaw!$J$1:$J1000,"M")</f>
        <v>0</v>
      </c>
      <c r="I98" s="7">
        <f t="shared" si="2"/>
        <v>1</v>
      </c>
      <c r="J98" s="8">
        <f t="shared" si="3"/>
        <v>0.05</v>
      </c>
      <c r="K98" s="8">
        <f t="shared" si="4"/>
        <v>1</v>
      </c>
      <c r="L98" s="7">
        <f t="shared" si="5"/>
        <v>4</v>
      </c>
      <c r="M98" s="11">
        <f t="shared" si="6"/>
        <v>0.8</v>
      </c>
    </row>
    <row r="99">
      <c r="A99" s="6" t="s">
        <v>200</v>
      </c>
      <c r="B99" s="7" t="str">
        <f>vlookup($A99,Users!$B$1:$H1000,3,false)</f>
        <v>Albert</v>
      </c>
      <c r="C99" s="7" t="str">
        <f>vlookup($A99,Users!$B$1:$H1000,6,false)</f>
        <v>Westminster</v>
      </c>
      <c r="D99" s="7">
        <f>vlookup($C99,Teams!$B:$D,3,false)</f>
        <v>5</v>
      </c>
      <c r="E99" s="7">
        <f t="shared" si="1"/>
        <v>20</v>
      </c>
      <c r="F99" s="7">
        <f>countifs(PrelimRaw!$D$1:$D1000,$A99,PrelimRaw!$C$1:$C1000,4,PrelimRaw!$J$1:$J1000,"M")+countifs(PrelimRaw!$D$1:$D1000,$A99,PrelimRaw!$C$1:$C1000,14,PrelimRaw!$J$1:$J1000,"M")</f>
        <v>1</v>
      </c>
      <c r="G99" s="7">
        <f>countifs(PrelimRaw!$D$1:$D1000,$A99,PrelimRaw!$C$1:$C1000,0,PrelimRaw!$J$1:$J1000,"M")</f>
        <v>2</v>
      </c>
      <c r="H99" s="7">
        <f>countifs(PrelimRaw!$D$1:$D1000,$A99,PrelimRaw!$C$1:$C1000,-4,PrelimRaw!$J$1:$J1000,"M")</f>
        <v>0</v>
      </c>
      <c r="I99" s="7">
        <f t="shared" si="2"/>
        <v>3</v>
      </c>
      <c r="J99" s="8">
        <f t="shared" si="3"/>
        <v>0.15</v>
      </c>
      <c r="K99" s="8">
        <f t="shared" si="4"/>
        <v>0.3333333333</v>
      </c>
      <c r="L99" s="7">
        <f t="shared" si="5"/>
        <v>4</v>
      </c>
      <c r="M99" s="11">
        <f t="shared" si="6"/>
        <v>0.8</v>
      </c>
    </row>
    <row r="100">
      <c r="A100" s="6" t="s">
        <v>203</v>
      </c>
      <c r="B100" s="7" t="str">
        <f>vlookup($A100,Users!$B$1:$H1000,3,false)</f>
        <v>Varun</v>
      </c>
      <c r="C100" s="7" t="str">
        <f>vlookup($A100,Users!$B$1:$H1000,6,false)</f>
        <v>Green Hope</v>
      </c>
      <c r="D100" s="7">
        <f>vlookup($C100,Teams!$B:$D,3,false)</f>
        <v>5</v>
      </c>
      <c r="E100" s="7">
        <f t="shared" si="1"/>
        <v>20</v>
      </c>
      <c r="F100" s="7">
        <f>countifs(PrelimRaw!$D$1:$D1000,$A100,PrelimRaw!$C$1:$C1000,4,PrelimRaw!$J$1:$J1000,"M")+countifs(PrelimRaw!$D$1:$D1000,$A100,PrelimRaw!$C$1:$C1000,14,PrelimRaw!$J$1:$J1000,"M")</f>
        <v>1</v>
      </c>
      <c r="G100" s="7">
        <f>countifs(PrelimRaw!$D$1:$D1000,$A100,PrelimRaw!$C$1:$C1000,0,PrelimRaw!$J$1:$J1000,"M")</f>
        <v>3</v>
      </c>
      <c r="H100" s="7">
        <f>countifs(PrelimRaw!$D$1:$D1000,$A100,PrelimRaw!$C$1:$C1000,-4,PrelimRaw!$J$1:$J1000,"M")</f>
        <v>0</v>
      </c>
      <c r="I100" s="7">
        <f t="shared" si="2"/>
        <v>4</v>
      </c>
      <c r="J100" s="8">
        <f t="shared" si="3"/>
        <v>0.2</v>
      </c>
      <c r="K100" s="8">
        <f t="shared" si="4"/>
        <v>0.25</v>
      </c>
      <c r="L100" s="7">
        <f t="shared" si="5"/>
        <v>4</v>
      </c>
      <c r="M100" s="11">
        <f t="shared" si="6"/>
        <v>0.8</v>
      </c>
    </row>
    <row r="101">
      <c r="A101" s="6" t="s">
        <v>210</v>
      </c>
      <c r="B101" s="7" t="str">
        <f>vlookup($A101,Users!$B$1:$H1000,3,false)</f>
        <v>Aidan</v>
      </c>
      <c r="C101" s="7" t="str">
        <f>vlookup($A101,Users!$B$1:$H1000,6,false)</f>
        <v>Seven Lakes</v>
      </c>
      <c r="D101" s="7">
        <f>vlookup($C101,Teams!$B:$D,3,false)</f>
        <v>5</v>
      </c>
      <c r="E101" s="7">
        <f t="shared" si="1"/>
        <v>20</v>
      </c>
      <c r="F101" s="7">
        <f>countifs(PrelimRaw!$D$1:$D1000,$A101,PrelimRaw!$C$1:$C1000,4,PrelimRaw!$J$1:$J1000,"M")+countifs(PrelimRaw!$D$1:$D1000,$A101,PrelimRaw!$C$1:$C1000,14,PrelimRaw!$J$1:$J1000,"M")</f>
        <v>1</v>
      </c>
      <c r="G101" s="7">
        <f>countifs(PrelimRaw!$D$1:$D1000,$A101,PrelimRaw!$C$1:$C1000,0,PrelimRaw!$J$1:$J1000,"M")</f>
        <v>0</v>
      </c>
      <c r="H101" s="7">
        <f>countifs(PrelimRaw!$D$1:$D1000,$A101,PrelimRaw!$C$1:$C1000,-4,PrelimRaw!$J$1:$J1000,"M")</f>
        <v>0</v>
      </c>
      <c r="I101" s="7">
        <f t="shared" si="2"/>
        <v>1</v>
      </c>
      <c r="J101" s="8">
        <f t="shared" si="3"/>
        <v>0.05</v>
      </c>
      <c r="K101" s="8">
        <f t="shared" si="4"/>
        <v>1</v>
      </c>
      <c r="L101" s="7">
        <f t="shared" si="5"/>
        <v>4</v>
      </c>
      <c r="M101" s="11">
        <f t="shared" si="6"/>
        <v>0.8</v>
      </c>
    </row>
    <row r="102">
      <c r="A102" s="6" t="s">
        <v>211</v>
      </c>
      <c r="B102" s="7" t="str">
        <f>vlookup($A102,Users!$B$1:$H1000,3,false)</f>
        <v>Aryan</v>
      </c>
      <c r="C102" s="7" t="str">
        <f>vlookup($A102,Users!$B$1:$H1000,6,false)</f>
        <v>JP Stevens</v>
      </c>
      <c r="D102" s="7">
        <f>vlookup($C102,Teams!$B:$D,3,false)</f>
        <v>5</v>
      </c>
      <c r="E102" s="7">
        <f t="shared" si="1"/>
        <v>20</v>
      </c>
      <c r="F102" s="7">
        <f>countifs(PrelimRaw!$D$1:$D1000,$A102,PrelimRaw!$C$1:$C1000,4,PrelimRaw!$J$1:$J1000,"M")+countifs(PrelimRaw!$D$1:$D1000,$A102,PrelimRaw!$C$1:$C1000,14,PrelimRaw!$J$1:$J1000,"M")</f>
        <v>1</v>
      </c>
      <c r="G102" s="7">
        <f>countifs(PrelimRaw!$D$1:$D1000,$A102,PrelimRaw!$C$1:$C1000,0,PrelimRaw!$J$1:$J1000,"M")</f>
        <v>1</v>
      </c>
      <c r="H102" s="7">
        <f>countifs(PrelimRaw!$D$1:$D1000,$A102,PrelimRaw!$C$1:$C1000,-4,PrelimRaw!$J$1:$J1000,"M")</f>
        <v>0</v>
      </c>
      <c r="I102" s="7">
        <f t="shared" si="2"/>
        <v>2</v>
      </c>
      <c r="J102" s="8">
        <f t="shared" si="3"/>
        <v>0.1</v>
      </c>
      <c r="K102" s="8">
        <f t="shared" si="4"/>
        <v>0.5</v>
      </c>
      <c r="L102" s="7">
        <f t="shared" si="5"/>
        <v>4</v>
      </c>
      <c r="M102" s="11">
        <f t="shared" si="6"/>
        <v>0.8</v>
      </c>
    </row>
    <row r="103">
      <c r="A103" s="6" t="s">
        <v>214</v>
      </c>
      <c r="B103" s="7" t="str">
        <f>vlookup($A103,Users!$B$1:$H1000,3,false)</f>
        <v>Rishabh</v>
      </c>
      <c r="C103" s="7" t="str">
        <f>vlookup($A103,Users!$B$1:$H1000,6,false)</f>
        <v>NoHo B</v>
      </c>
      <c r="D103" s="7">
        <f>vlookup($C103,Teams!$B:$D,3,false)</f>
        <v>5</v>
      </c>
      <c r="E103" s="7">
        <f t="shared" si="1"/>
        <v>20</v>
      </c>
      <c r="F103" s="7">
        <f>countifs(PrelimRaw!$D$1:$D1000,$A103,PrelimRaw!$C$1:$C1000,4,PrelimRaw!$J$1:$J1000,"M")+countifs(PrelimRaw!$D$1:$D1000,$A103,PrelimRaw!$C$1:$C1000,14,PrelimRaw!$J$1:$J1000,"M")</f>
        <v>1</v>
      </c>
      <c r="G103" s="7">
        <f>countifs(PrelimRaw!$D$1:$D1000,$A103,PrelimRaw!$C$1:$C1000,0,PrelimRaw!$J$1:$J1000,"M")</f>
        <v>0</v>
      </c>
      <c r="H103" s="7">
        <f>countifs(PrelimRaw!$D$1:$D1000,$A103,PrelimRaw!$C$1:$C1000,-4,PrelimRaw!$J$1:$J1000,"M")</f>
        <v>0</v>
      </c>
      <c r="I103" s="7">
        <f t="shared" si="2"/>
        <v>1</v>
      </c>
      <c r="J103" s="8">
        <f t="shared" si="3"/>
        <v>0.05</v>
      </c>
      <c r="K103" s="8">
        <f t="shared" si="4"/>
        <v>1</v>
      </c>
      <c r="L103" s="7">
        <f t="shared" si="5"/>
        <v>4</v>
      </c>
      <c r="M103" s="11">
        <f t="shared" si="6"/>
        <v>0.8</v>
      </c>
    </row>
    <row r="104">
      <c r="A104" s="6" t="s">
        <v>218</v>
      </c>
      <c r="B104" s="7" t="str">
        <f>vlookup($A104,Users!$B$1:$H1000,3,false)</f>
        <v>Michael</v>
      </c>
      <c r="C104" s="7" t="str">
        <f>vlookup($A104,Users!$B$1:$H1000,6,false)</f>
        <v>Lakeside</v>
      </c>
      <c r="D104" s="7">
        <f>vlookup($C104,Teams!$B:$D,3,false)</f>
        <v>5</v>
      </c>
      <c r="E104" s="7">
        <f t="shared" si="1"/>
        <v>20</v>
      </c>
      <c r="F104" s="7">
        <f>countifs(PrelimRaw!$D$1:$D1000,$A104,PrelimRaw!$C$1:$C1000,4,PrelimRaw!$J$1:$J1000,"M")+countifs(PrelimRaw!$D$1:$D1000,$A104,PrelimRaw!$C$1:$C1000,14,PrelimRaw!$J$1:$J1000,"M")</f>
        <v>2</v>
      </c>
      <c r="G104" s="7">
        <f>countifs(PrelimRaw!$D$1:$D1000,$A104,PrelimRaw!$C$1:$C1000,0,PrelimRaw!$J$1:$J1000,"M")</f>
        <v>3</v>
      </c>
      <c r="H104" s="7">
        <f>countifs(PrelimRaw!$D$1:$D1000,$A104,PrelimRaw!$C$1:$C1000,-4,PrelimRaw!$J$1:$J1000,"M")</f>
        <v>1</v>
      </c>
      <c r="I104" s="7">
        <f t="shared" si="2"/>
        <v>6</v>
      </c>
      <c r="J104" s="8">
        <f t="shared" si="3"/>
        <v>0.3</v>
      </c>
      <c r="K104" s="8">
        <f t="shared" si="4"/>
        <v>0.3333333333</v>
      </c>
      <c r="L104" s="7">
        <f t="shared" si="5"/>
        <v>4</v>
      </c>
      <c r="M104" s="11">
        <f t="shared" si="6"/>
        <v>0.8</v>
      </c>
    </row>
    <row r="105">
      <c r="A105" s="6" t="s">
        <v>219</v>
      </c>
      <c r="B105" s="7" t="str">
        <f>vlookup($A105,Users!$B$1:$H1000,3,false)</f>
        <v>Vijay</v>
      </c>
      <c r="C105" s="7" t="str">
        <f>vlookup($A105,Users!$B$1:$H1000,6,false)</f>
        <v>Buchholz B</v>
      </c>
      <c r="D105" s="7">
        <f>vlookup($C105,Teams!$B:$D,3,false)</f>
        <v>5</v>
      </c>
      <c r="E105" s="7">
        <f t="shared" si="1"/>
        <v>20</v>
      </c>
      <c r="F105" s="7">
        <f>countifs(PrelimRaw!$D$1:$D1000,$A105,PrelimRaw!$C$1:$C1000,4,PrelimRaw!$J$1:$J1000,"M")+countifs(PrelimRaw!$D$1:$D1000,$A105,PrelimRaw!$C$1:$C1000,14,PrelimRaw!$J$1:$J1000,"M")</f>
        <v>1</v>
      </c>
      <c r="G105" s="7">
        <f>countifs(PrelimRaw!$D$1:$D1000,$A105,PrelimRaw!$C$1:$C1000,0,PrelimRaw!$J$1:$J1000,"M")</f>
        <v>0</v>
      </c>
      <c r="H105" s="7">
        <f>countifs(PrelimRaw!$D$1:$D1000,$A105,PrelimRaw!$C$1:$C1000,-4,PrelimRaw!$J$1:$J1000,"M")</f>
        <v>0</v>
      </c>
      <c r="I105" s="7">
        <f t="shared" si="2"/>
        <v>1</v>
      </c>
      <c r="J105" s="8">
        <f t="shared" si="3"/>
        <v>0.05</v>
      </c>
      <c r="K105" s="8">
        <f t="shared" si="4"/>
        <v>1</v>
      </c>
      <c r="L105" s="7">
        <f t="shared" si="5"/>
        <v>4</v>
      </c>
      <c r="M105" s="11">
        <f t="shared" si="6"/>
        <v>0.8</v>
      </c>
    </row>
    <row r="106">
      <c r="A106" s="6" t="s">
        <v>222</v>
      </c>
      <c r="B106" s="7" t="str">
        <f>vlookup($A106,Users!$B$1:$H1000,3,false)</f>
        <v>Nathan</v>
      </c>
      <c r="C106" s="7" t="str">
        <f>vlookup($A106,Users!$B$1:$H1000,6,false)</f>
        <v>University</v>
      </c>
      <c r="D106" s="7">
        <f>vlookup($C106,Teams!$B:$D,3,false)</f>
        <v>5</v>
      </c>
      <c r="E106" s="7">
        <f t="shared" si="1"/>
        <v>20</v>
      </c>
      <c r="F106" s="7">
        <f>countifs(PrelimRaw!$D$1:$D1000,$A106,PrelimRaw!$C$1:$C1000,4,PrelimRaw!$J$1:$J1000,"M")+countifs(PrelimRaw!$D$1:$D1000,$A106,PrelimRaw!$C$1:$C1000,14,PrelimRaw!$J$1:$J1000,"M")</f>
        <v>1</v>
      </c>
      <c r="G106" s="7">
        <f>countifs(PrelimRaw!$D$1:$D1000,$A106,PrelimRaw!$C$1:$C1000,0,PrelimRaw!$J$1:$J1000,"M")</f>
        <v>0</v>
      </c>
      <c r="H106" s="7">
        <f>countifs(PrelimRaw!$D$1:$D1000,$A106,PrelimRaw!$C$1:$C1000,-4,PrelimRaw!$J$1:$J1000,"M")</f>
        <v>0</v>
      </c>
      <c r="I106" s="7">
        <f t="shared" si="2"/>
        <v>1</v>
      </c>
      <c r="J106" s="8">
        <f t="shared" si="3"/>
        <v>0.05</v>
      </c>
      <c r="K106" s="8">
        <f t="shared" si="4"/>
        <v>1</v>
      </c>
      <c r="L106" s="7">
        <f t="shared" si="5"/>
        <v>4</v>
      </c>
      <c r="M106" s="11">
        <f t="shared" si="6"/>
        <v>0.8</v>
      </c>
    </row>
    <row r="107">
      <c r="A107" s="6" t="s">
        <v>224</v>
      </c>
      <c r="B107" s="7" t="str">
        <f>vlookup($A107,Users!$B$1:$H1000,3,false)</f>
        <v>Ricky</v>
      </c>
      <c r="C107" s="7" t="str">
        <f>vlookup($A107,Users!$B$1:$H1000,6,false)</f>
        <v>Blair C</v>
      </c>
      <c r="D107" s="7">
        <f>vlookup($C107,Teams!$B:$D,3,false)</f>
        <v>5</v>
      </c>
      <c r="E107" s="7">
        <f t="shared" si="1"/>
        <v>20</v>
      </c>
      <c r="F107" s="7">
        <f>countifs(PrelimRaw!$D$1:$D1000,$A107,PrelimRaw!$C$1:$C1000,4,PrelimRaw!$J$1:$J1000,"M")+countifs(PrelimRaw!$D$1:$D1000,$A107,PrelimRaw!$C$1:$C1000,14,PrelimRaw!$J$1:$J1000,"M")</f>
        <v>1</v>
      </c>
      <c r="G107" s="7">
        <f>countifs(PrelimRaw!$D$1:$D1000,$A107,PrelimRaw!$C$1:$C1000,0,PrelimRaw!$J$1:$J1000,"M")</f>
        <v>0</v>
      </c>
      <c r="H107" s="7">
        <f>countifs(PrelimRaw!$D$1:$D1000,$A107,PrelimRaw!$C$1:$C1000,-4,PrelimRaw!$J$1:$J1000,"M")</f>
        <v>0</v>
      </c>
      <c r="I107" s="7">
        <f t="shared" si="2"/>
        <v>1</v>
      </c>
      <c r="J107" s="8">
        <f t="shared" si="3"/>
        <v>0.05</v>
      </c>
      <c r="K107" s="8">
        <f t="shared" si="4"/>
        <v>1</v>
      </c>
      <c r="L107" s="7">
        <f t="shared" si="5"/>
        <v>4</v>
      </c>
      <c r="M107" s="11">
        <f t="shared" si="6"/>
        <v>0.8</v>
      </c>
    </row>
    <row r="108">
      <c r="A108" s="6" t="s">
        <v>19</v>
      </c>
      <c r="B108" s="7" t="str">
        <f>vlookup($A108,Users!$B$1:$H1000,3,false)</f>
        <v>Emmy</v>
      </c>
      <c r="C108" s="7" t="str">
        <f>vlookup($A108,Users!$B$1:$H1000,6,false)</f>
        <v>Davidson</v>
      </c>
      <c r="D108" s="7">
        <f>vlookup($C108,Teams!$B:$D,3,false)</f>
        <v>5</v>
      </c>
      <c r="E108" s="7">
        <f t="shared" si="1"/>
        <v>20</v>
      </c>
      <c r="F108" s="7">
        <f>countifs(PrelimRaw!$D$1:$D1000,$A108,PrelimRaw!$C$1:$C1000,4,PrelimRaw!$J$1:$J1000,"M")+countifs(PrelimRaw!$D$1:$D1000,$A108,PrelimRaw!$C$1:$C1000,14,PrelimRaw!$J$1:$J1000,"M")</f>
        <v>0</v>
      </c>
      <c r="G108" s="7">
        <f>countifs(PrelimRaw!$D$1:$D1000,$A108,PrelimRaw!$C$1:$C1000,0,PrelimRaw!$J$1:$J1000,"M")</f>
        <v>2</v>
      </c>
      <c r="H108" s="7">
        <f>countifs(PrelimRaw!$D$1:$D1000,$A108,PrelimRaw!$C$1:$C1000,-4,PrelimRaw!$J$1:$J1000,"M")</f>
        <v>0</v>
      </c>
      <c r="I108" s="7">
        <f t="shared" si="2"/>
        <v>2</v>
      </c>
      <c r="J108" s="8">
        <f t="shared" si="3"/>
        <v>0.1</v>
      </c>
      <c r="K108" s="8">
        <f t="shared" si="4"/>
        <v>0</v>
      </c>
      <c r="L108" s="7">
        <f t="shared" si="5"/>
        <v>0</v>
      </c>
      <c r="M108" s="11">
        <f t="shared" si="6"/>
        <v>0</v>
      </c>
    </row>
    <row r="109">
      <c r="A109" s="6" t="s">
        <v>35</v>
      </c>
      <c r="B109" s="7" t="str">
        <f>vlookup($A109,Users!$B$1:$H1000,3,false)</f>
        <v>Akshansh</v>
      </c>
      <c r="C109" s="7" t="str">
        <f>vlookup($A109,Users!$B$1:$H1000,6,false)</f>
        <v>Davidson</v>
      </c>
      <c r="D109" s="7">
        <f>vlookup($C109,Teams!$B:$D,3,false)</f>
        <v>5</v>
      </c>
      <c r="E109" s="7">
        <f t="shared" si="1"/>
        <v>20</v>
      </c>
      <c r="F109" s="7">
        <f>countifs(PrelimRaw!$D$1:$D1000,$A109,PrelimRaw!$C$1:$C1000,4,PrelimRaw!$J$1:$J1000,"M")+countifs(PrelimRaw!$D$1:$D1000,$A109,PrelimRaw!$C$1:$C1000,14,PrelimRaw!$J$1:$J1000,"M")</f>
        <v>0</v>
      </c>
      <c r="G109" s="7">
        <f>countifs(PrelimRaw!$D$1:$D1000,$A109,PrelimRaw!$C$1:$C1000,0,PrelimRaw!$J$1:$J1000,"M")</f>
        <v>1</v>
      </c>
      <c r="H109" s="7">
        <f>countifs(PrelimRaw!$D$1:$D1000,$A109,PrelimRaw!$C$1:$C1000,-4,PrelimRaw!$J$1:$J1000,"M")</f>
        <v>0</v>
      </c>
      <c r="I109" s="7">
        <f t="shared" si="2"/>
        <v>1</v>
      </c>
      <c r="J109" s="8">
        <f t="shared" si="3"/>
        <v>0.05</v>
      </c>
      <c r="K109" s="8">
        <f t="shared" si="4"/>
        <v>0</v>
      </c>
      <c r="L109" s="7">
        <f t="shared" si="5"/>
        <v>0</v>
      </c>
      <c r="M109" s="11">
        <f t="shared" si="6"/>
        <v>0</v>
      </c>
    </row>
    <row r="110">
      <c r="A110" s="6" t="s">
        <v>37</v>
      </c>
      <c r="B110" s="7" t="str">
        <f>vlookup($A110,Users!$B$1:$H1000,3,false)</f>
        <v>Yajur</v>
      </c>
      <c r="C110" s="7" t="str">
        <f>vlookup($A110,Users!$B$1:$H1000,6,false)</f>
        <v>Davidson</v>
      </c>
      <c r="D110" s="7">
        <f>vlookup($C110,Teams!$B:$D,3,false)</f>
        <v>5</v>
      </c>
      <c r="E110" s="7">
        <f t="shared" si="1"/>
        <v>20</v>
      </c>
      <c r="F110" s="7">
        <f>countifs(PrelimRaw!$D$1:$D1000,$A110,PrelimRaw!$C$1:$C1000,4,PrelimRaw!$J$1:$J1000,"M")+countifs(PrelimRaw!$D$1:$D1000,$A110,PrelimRaw!$C$1:$C1000,14,PrelimRaw!$J$1:$J1000,"M")</f>
        <v>0</v>
      </c>
      <c r="G110" s="7">
        <f>countifs(PrelimRaw!$D$1:$D1000,$A110,PrelimRaw!$C$1:$C1000,0,PrelimRaw!$J$1:$J1000,"M")</f>
        <v>0</v>
      </c>
      <c r="H110" s="7">
        <f>countifs(PrelimRaw!$D$1:$D1000,$A110,PrelimRaw!$C$1:$C1000,-4,PrelimRaw!$J$1:$J1000,"M")</f>
        <v>0</v>
      </c>
      <c r="I110" s="7">
        <f t="shared" si="2"/>
        <v>0</v>
      </c>
      <c r="J110" s="8">
        <f t="shared" si="3"/>
        <v>0</v>
      </c>
      <c r="K110" s="8">
        <f t="shared" si="4"/>
        <v>0</v>
      </c>
      <c r="L110" s="7">
        <f t="shared" si="5"/>
        <v>0</v>
      </c>
      <c r="M110" s="11">
        <f t="shared" si="6"/>
        <v>0</v>
      </c>
    </row>
    <row r="111">
      <c r="A111" s="6" t="s">
        <v>38</v>
      </c>
      <c r="B111" s="7" t="str">
        <f>vlookup($A111,Users!$B$1:$H1000,3,false)</f>
        <v>Madhav</v>
      </c>
      <c r="C111" s="7" t="str">
        <f>vlookup($A111,Users!$B$1:$H1000,6,false)</f>
        <v>NCSSM B</v>
      </c>
      <c r="D111" s="7">
        <f>vlookup($C111,Teams!$B:$D,3,false)</f>
        <v>5</v>
      </c>
      <c r="E111" s="7">
        <f t="shared" si="1"/>
        <v>20</v>
      </c>
      <c r="F111" s="7">
        <f>countifs(PrelimRaw!$D$1:$D1000,$A111,PrelimRaw!$C$1:$C1000,4,PrelimRaw!$J$1:$J1000,"M")+countifs(PrelimRaw!$D$1:$D1000,$A111,PrelimRaw!$C$1:$C1000,14,PrelimRaw!$J$1:$J1000,"M")</f>
        <v>0</v>
      </c>
      <c r="G111" s="7">
        <f>countifs(PrelimRaw!$D$1:$D1000,$A111,PrelimRaw!$C$1:$C1000,0,PrelimRaw!$J$1:$J1000,"M")</f>
        <v>0</v>
      </c>
      <c r="H111" s="7">
        <f>countifs(PrelimRaw!$D$1:$D1000,$A111,PrelimRaw!$C$1:$C1000,-4,PrelimRaw!$J$1:$J1000,"M")</f>
        <v>0</v>
      </c>
      <c r="I111" s="7">
        <f t="shared" si="2"/>
        <v>0</v>
      </c>
      <c r="J111" s="8">
        <f t="shared" si="3"/>
        <v>0</v>
      </c>
      <c r="K111" s="8">
        <f t="shared" si="4"/>
        <v>0</v>
      </c>
      <c r="L111" s="7">
        <f t="shared" si="5"/>
        <v>0</v>
      </c>
      <c r="M111" s="11">
        <f t="shared" si="6"/>
        <v>0</v>
      </c>
    </row>
    <row r="112">
      <c r="A112" s="6" t="s">
        <v>39</v>
      </c>
      <c r="B112" s="7" t="str">
        <f>vlookup($A112,Users!$B$1:$H1000,3,false)</f>
        <v>Emmanuel</v>
      </c>
      <c r="C112" s="7" t="str">
        <f>vlookup($A112,Users!$B$1:$H1000,6,false)</f>
        <v>Buchholz A</v>
      </c>
      <c r="D112" s="7">
        <f>vlookup($C112,Teams!$B:$D,3,false)</f>
        <v>5</v>
      </c>
      <c r="E112" s="7">
        <f t="shared" si="1"/>
        <v>20</v>
      </c>
      <c r="F112" s="7">
        <f>countifs(PrelimRaw!$D$1:$D1000,$A112,PrelimRaw!$C$1:$C1000,4,PrelimRaw!$J$1:$J1000,"M")+countifs(PrelimRaw!$D$1:$D1000,$A112,PrelimRaw!$C$1:$C1000,14,PrelimRaw!$J$1:$J1000,"M")</f>
        <v>0</v>
      </c>
      <c r="G112" s="7">
        <f>countifs(PrelimRaw!$D$1:$D1000,$A112,PrelimRaw!$C$1:$C1000,0,PrelimRaw!$J$1:$J1000,"M")</f>
        <v>0</v>
      </c>
      <c r="H112" s="7">
        <f>countifs(PrelimRaw!$D$1:$D1000,$A112,PrelimRaw!$C$1:$C1000,-4,PrelimRaw!$J$1:$J1000,"M")</f>
        <v>0</v>
      </c>
      <c r="I112" s="7">
        <f t="shared" si="2"/>
        <v>0</v>
      </c>
      <c r="J112" s="8">
        <f t="shared" si="3"/>
        <v>0</v>
      </c>
      <c r="K112" s="8">
        <f t="shared" si="4"/>
        <v>0</v>
      </c>
      <c r="L112" s="7">
        <f t="shared" si="5"/>
        <v>0</v>
      </c>
      <c r="M112" s="11">
        <f t="shared" si="6"/>
        <v>0</v>
      </c>
    </row>
    <row r="113">
      <c r="A113" s="6" t="s">
        <v>46</v>
      </c>
      <c r="B113" s="7" t="str">
        <f>vlookup($A113,Users!$B$1:$H1000,3,false)</f>
        <v>Aldric</v>
      </c>
      <c r="C113" s="7" t="str">
        <f>vlookup($A113,Users!$B$1:$H1000,6,false)</f>
        <v>WWPN</v>
      </c>
      <c r="D113" s="7">
        <f>vlookup($C113,Teams!$B:$D,3,false)</f>
        <v>5</v>
      </c>
      <c r="E113" s="7">
        <f t="shared" si="1"/>
        <v>20</v>
      </c>
      <c r="F113" s="7">
        <f>countifs(PrelimRaw!$D$1:$D1000,$A113,PrelimRaw!$C$1:$C1000,4,PrelimRaw!$J$1:$J1000,"M")+countifs(PrelimRaw!$D$1:$D1000,$A113,PrelimRaw!$C$1:$C1000,14,PrelimRaw!$J$1:$J1000,"M")</f>
        <v>0</v>
      </c>
      <c r="G113" s="7">
        <f>countifs(PrelimRaw!$D$1:$D1000,$A113,PrelimRaw!$C$1:$C1000,0,PrelimRaw!$J$1:$J1000,"M")</f>
        <v>0</v>
      </c>
      <c r="H113" s="7">
        <f>countifs(PrelimRaw!$D$1:$D1000,$A113,PrelimRaw!$C$1:$C1000,-4,PrelimRaw!$J$1:$J1000,"M")</f>
        <v>0</v>
      </c>
      <c r="I113" s="7">
        <f t="shared" si="2"/>
        <v>0</v>
      </c>
      <c r="J113" s="8">
        <f t="shared" si="3"/>
        <v>0</v>
      </c>
      <c r="K113" s="8">
        <f t="shared" si="4"/>
        <v>0</v>
      </c>
      <c r="L113" s="7">
        <f t="shared" si="5"/>
        <v>0</v>
      </c>
      <c r="M113" s="11">
        <f t="shared" si="6"/>
        <v>0</v>
      </c>
    </row>
    <row r="114">
      <c r="A114" s="6" t="s">
        <v>49</v>
      </c>
      <c r="B114" s="7" t="str">
        <f>vlookup($A114,Users!$B$1:$H1000,3,false)</f>
        <v>Arjun</v>
      </c>
      <c r="C114" s="7" t="str">
        <f>vlookup($A114,Users!$B$1:$H1000,6,false)</f>
        <v>WWPN</v>
      </c>
      <c r="D114" s="7">
        <f>vlookup($C114,Teams!$B:$D,3,false)</f>
        <v>5</v>
      </c>
      <c r="E114" s="7">
        <f t="shared" si="1"/>
        <v>20</v>
      </c>
      <c r="F114" s="7">
        <f>countifs(PrelimRaw!$D$1:$D1000,$A114,PrelimRaw!$C$1:$C1000,4,PrelimRaw!$J$1:$J1000,"M")+countifs(PrelimRaw!$D$1:$D1000,$A114,PrelimRaw!$C$1:$C1000,14,PrelimRaw!$J$1:$J1000,"M")</f>
        <v>0</v>
      </c>
      <c r="G114" s="7">
        <f>countifs(PrelimRaw!$D$1:$D1000,$A114,PrelimRaw!$C$1:$C1000,0,PrelimRaw!$J$1:$J1000,"M")</f>
        <v>0</v>
      </c>
      <c r="H114" s="7">
        <f>countifs(PrelimRaw!$D$1:$D1000,$A114,PrelimRaw!$C$1:$C1000,-4,PrelimRaw!$J$1:$J1000,"M")</f>
        <v>0</v>
      </c>
      <c r="I114" s="7">
        <f t="shared" si="2"/>
        <v>0</v>
      </c>
      <c r="J114" s="8">
        <f t="shared" si="3"/>
        <v>0</v>
      </c>
      <c r="K114" s="8">
        <f t="shared" si="4"/>
        <v>0</v>
      </c>
      <c r="L114" s="7">
        <f t="shared" si="5"/>
        <v>0</v>
      </c>
      <c r="M114" s="11">
        <f t="shared" si="6"/>
        <v>0</v>
      </c>
    </row>
    <row r="115">
      <c r="A115" s="6" t="s">
        <v>51</v>
      </c>
      <c r="B115" s="7" t="str">
        <f>vlookup($A115,Users!$B$1:$H1000,3,false)</f>
        <v>Krutharth</v>
      </c>
      <c r="C115" s="7" t="str">
        <f>vlookup($A115,Users!$B$1:$H1000,6,false)</f>
        <v>WWPN</v>
      </c>
      <c r="D115" s="7">
        <f>vlookup($C115,Teams!$B:$D,3,false)</f>
        <v>5</v>
      </c>
      <c r="E115" s="7">
        <f t="shared" si="1"/>
        <v>20</v>
      </c>
      <c r="F115" s="7">
        <f>countifs(PrelimRaw!$D$1:$D1000,$A115,PrelimRaw!$C$1:$C1000,4,PrelimRaw!$J$1:$J1000,"M")+countifs(PrelimRaw!$D$1:$D1000,$A115,PrelimRaw!$C$1:$C1000,14,PrelimRaw!$J$1:$J1000,"M")</f>
        <v>0</v>
      </c>
      <c r="G115" s="7">
        <f>countifs(PrelimRaw!$D$1:$D1000,$A115,PrelimRaw!$C$1:$C1000,0,PrelimRaw!$J$1:$J1000,"M")</f>
        <v>0</v>
      </c>
      <c r="H115" s="7">
        <f>countifs(PrelimRaw!$D$1:$D1000,$A115,PrelimRaw!$C$1:$C1000,-4,PrelimRaw!$J$1:$J1000,"M")</f>
        <v>0</v>
      </c>
      <c r="I115" s="7">
        <f t="shared" si="2"/>
        <v>0</v>
      </c>
      <c r="J115" s="8">
        <f t="shared" si="3"/>
        <v>0</v>
      </c>
      <c r="K115" s="8">
        <f t="shared" si="4"/>
        <v>0</v>
      </c>
      <c r="L115" s="7">
        <f t="shared" si="5"/>
        <v>0</v>
      </c>
      <c r="M115" s="11">
        <f t="shared" si="6"/>
        <v>0</v>
      </c>
    </row>
    <row r="116">
      <c r="A116" s="6" t="s">
        <v>55</v>
      </c>
      <c r="B116" s="7" t="str">
        <f>vlookup($A116,Users!$B$1:$H1000,3,false)</f>
        <v>Ryan</v>
      </c>
      <c r="C116" s="7" t="str">
        <f>vlookup($A116,Users!$B$1:$H1000,6,false)</f>
        <v>Centennial</v>
      </c>
      <c r="D116" s="7">
        <f>vlookup($C116,Teams!$B:$D,3,false)</f>
        <v>5</v>
      </c>
      <c r="E116" s="7">
        <f t="shared" si="1"/>
        <v>20</v>
      </c>
      <c r="F116" s="7">
        <f>countifs(PrelimRaw!$D$1:$D1000,$A116,PrelimRaw!$C$1:$C1000,4,PrelimRaw!$J$1:$J1000,"M")+countifs(PrelimRaw!$D$1:$D1000,$A116,PrelimRaw!$C$1:$C1000,14,PrelimRaw!$J$1:$J1000,"M")</f>
        <v>0</v>
      </c>
      <c r="G116" s="7">
        <f>countifs(PrelimRaw!$D$1:$D1000,$A116,PrelimRaw!$C$1:$C1000,0,PrelimRaw!$J$1:$J1000,"M")</f>
        <v>0</v>
      </c>
      <c r="H116" s="7">
        <f>countifs(PrelimRaw!$D$1:$D1000,$A116,PrelimRaw!$C$1:$C1000,-4,PrelimRaw!$J$1:$J1000,"M")</f>
        <v>0</v>
      </c>
      <c r="I116" s="7">
        <f t="shared" si="2"/>
        <v>0</v>
      </c>
      <c r="J116" s="8">
        <f t="shared" si="3"/>
        <v>0</v>
      </c>
      <c r="K116" s="8">
        <f t="shared" si="4"/>
        <v>0</v>
      </c>
      <c r="L116" s="7">
        <f t="shared" si="5"/>
        <v>0</v>
      </c>
      <c r="M116" s="11">
        <f t="shared" si="6"/>
        <v>0</v>
      </c>
    </row>
    <row r="117">
      <c r="A117" s="6" t="s">
        <v>56</v>
      </c>
      <c r="B117" s="7" t="str">
        <f>vlookup($A117,Users!$B$1:$H1000,3,false)</f>
        <v>Vedang</v>
      </c>
      <c r="C117" s="7" t="str">
        <f>vlookup($A117,Users!$B$1:$H1000,6,false)</f>
        <v>Enloe B</v>
      </c>
      <c r="D117" s="7">
        <f>vlookup($C117,Teams!$B:$D,3,false)</f>
        <v>5</v>
      </c>
      <c r="E117" s="7">
        <f t="shared" si="1"/>
        <v>20</v>
      </c>
      <c r="F117" s="7">
        <f>countifs(PrelimRaw!$D$1:$D1000,$A117,PrelimRaw!$C$1:$C1000,4,PrelimRaw!$J$1:$J1000,"M")+countifs(PrelimRaw!$D$1:$D1000,$A117,PrelimRaw!$C$1:$C1000,14,PrelimRaw!$J$1:$J1000,"M")</f>
        <v>0</v>
      </c>
      <c r="G117" s="7">
        <f>countifs(PrelimRaw!$D$1:$D1000,$A117,PrelimRaw!$C$1:$C1000,0,PrelimRaw!$J$1:$J1000,"M")</f>
        <v>0</v>
      </c>
      <c r="H117" s="7">
        <f>countifs(PrelimRaw!$D$1:$D1000,$A117,PrelimRaw!$C$1:$C1000,-4,PrelimRaw!$J$1:$J1000,"M")</f>
        <v>0</v>
      </c>
      <c r="I117" s="7">
        <f t="shared" si="2"/>
        <v>0</v>
      </c>
      <c r="J117" s="8">
        <f t="shared" si="3"/>
        <v>0</v>
      </c>
      <c r="K117" s="8">
        <f t="shared" si="4"/>
        <v>0</v>
      </c>
      <c r="L117" s="7">
        <f t="shared" si="5"/>
        <v>0</v>
      </c>
      <c r="M117" s="11">
        <f t="shared" si="6"/>
        <v>0</v>
      </c>
    </row>
    <row r="118">
      <c r="A118" s="6" t="s">
        <v>58</v>
      </c>
      <c r="B118" s="7" t="str">
        <f>vlookup($A118,Users!$B$1:$H1000,3,false)</f>
        <v>Jerry</v>
      </c>
      <c r="C118" s="7" t="str">
        <f>vlookup($A118,Users!$B$1:$H1000,6,false)</f>
        <v>Enloe B</v>
      </c>
      <c r="D118" s="7">
        <f>vlookup($C118,Teams!$B:$D,3,false)</f>
        <v>5</v>
      </c>
      <c r="E118" s="7">
        <f t="shared" si="1"/>
        <v>20</v>
      </c>
      <c r="F118" s="7">
        <f>countifs(PrelimRaw!$D$1:$D1000,$A118,PrelimRaw!$C$1:$C1000,4,PrelimRaw!$J$1:$J1000,"M")+countifs(PrelimRaw!$D$1:$D1000,$A118,PrelimRaw!$C$1:$C1000,14,PrelimRaw!$J$1:$J1000,"M")</f>
        <v>0</v>
      </c>
      <c r="G118" s="7">
        <f>countifs(PrelimRaw!$D$1:$D1000,$A118,PrelimRaw!$C$1:$C1000,0,PrelimRaw!$J$1:$J1000,"M")</f>
        <v>0</v>
      </c>
      <c r="H118" s="7">
        <f>countifs(PrelimRaw!$D$1:$D1000,$A118,PrelimRaw!$C$1:$C1000,-4,PrelimRaw!$J$1:$J1000,"M")</f>
        <v>0</v>
      </c>
      <c r="I118" s="7">
        <f t="shared" si="2"/>
        <v>0</v>
      </c>
      <c r="J118" s="8">
        <f t="shared" si="3"/>
        <v>0</v>
      </c>
      <c r="K118" s="8">
        <f t="shared" si="4"/>
        <v>0</v>
      </c>
      <c r="L118" s="7">
        <f t="shared" si="5"/>
        <v>0</v>
      </c>
      <c r="M118" s="11">
        <f t="shared" si="6"/>
        <v>0</v>
      </c>
    </row>
    <row r="119">
      <c r="A119" s="6" t="s">
        <v>62</v>
      </c>
      <c r="B119" s="7" t="str">
        <f>vlookup($A119,Users!$B$1:$H1000,3,false)</f>
        <v>Shlok</v>
      </c>
      <c r="C119" s="7" t="str">
        <f>vlookup($A119,Users!$B$1:$H1000,6,false)</f>
        <v>Dulles</v>
      </c>
      <c r="D119" s="7">
        <f>vlookup($C119,Teams!$B:$D,3,false)</f>
        <v>5</v>
      </c>
      <c r="E119" s="7">
        <f t="shared" si="1"/>
        <v>20</v>
      </c>
      <c r="F119" s="7">
        <f>countifs(PrelimRaw!$D$1:$D1000,$A119,PrelimRaw!$C$1:$C1000,4,PrelimRaw!$J$1:$J1000,"M")+countifs(PrelimRaw!$D$1:$D1000,$A119,PrelimRaw!$C$1:$C1000,14,PrelimRaw!$J$1:$J1000,"M")</f>
        <v>1</v>
      </c>
      <c r="G119" s="7">
        <f>countifs(PrelimRaw!$D$1:$D1000,$A119,PrelimRaw!$C$1:$C1000,0,PrelimRaw!$J$1:$J1000,"M")</f>
        <v>1</v>
      </c>
      <c r="H119" s="7">
        <f>countifs(PrelimRaw!$D$1:$D1000,$A119,PrelimRaw!$C$1:$C1000,-4,PrelimRaw!$J$1:$J1000,"M")</f>
        <v>1</v>
      </c>
      <c r="I119" s="7">
        <f t="shared" si="2"/>
        <v>3</v>
      </c>
      <c r="J119" s="8">
        <f t="shared" si="3"/>
        <v>0.15</v>
      </c>
      <c r="K119" s="8">
        <f t="shared" si="4"/>
        <v>0.3333333333</v>
      </c>
      <c r="L119" s="7">
        <f t="shared" si="5"/>
        <v>0</v>
      </c>
      <c r="M119" s="11">
        <f t="shared" si="6"/>
        <v>0</v>
      </c>
    </row>
    <row r="120">
      <c r="A120" s="6" t="s">
        <v>64</v>
      </c>
      <c r="B120" s="7" t="str">
        <f>vlookup($A120,Users!$B$1:$H1000,3,false)</f>
        <v>Jeeval</v>
      </c>
      <c r="C120" s="7" t="str">
        <f>vlookup($A120,Users!$B$1:$H1000,6,false)</f>
        <v>Collierville</v>
      </c>
      <c r="D120" s="7">
        <f>vlookup($C120,Teams!$B:$D,3,false)</f>
        <v>5</v>
      </c>
      <c r="E120" s="7">
        <f t="shared" si="1"/>
        <v>20</v>
      </c>
      <c r="F120" s="7">
        <f>countifs(PrelimRaw!$D$1:$D1000,$A120,PrelimRaw!$C$1:$C1000,4,PrelimRaw!$J$1:$J1000,"M")+countifs(PrelimRaw!$D$1:$D1000,$A120,PrelimRaw!$C$1:$C1000,14,PrelimRaw!$J$1:$J1000,"M")</f>
        <v>0</v>
      </c>
      <c r="G120" s="7">
        <f>countifs(PrelimRaw!$D$1:$D1000,$A120,PrelimRaw!$C$1:$C1000,0,PrelimRaw!$J$1:$J1000,"M")</f>
        <v>0</v>
      </c>
      <c r="H120" s="7">
        <f>countifs(PrelimRaw!$D$1:$D1000,$A120,PrelimRaw!$C$1:$C1000,-4,PrelimRaw!$J$1:$J1000,"M")</f>
        <v>0</v>
      </c>
      <c r="I120" s="7">
        <f t="shared" si="2"/>
        <v>0</v>
      </c>
      <c r="J120" s="8">
        <f t="shared" si="3"/>
        <v>0</v>
      </c>
      <c r="K120" s="8">
        <f t="shared" si="4"/>
        <v>0</v>
      </c>
      <c r="L120" s="7">
        <f t="shared" si="5"/>
        <v>0</v>
      </c>
      <c r="M120" s="11">
        <f t="shared" si="6"/>
        <v>0</v>
      </c>
    </row>
    <row r="121">
      <c r="A121" s="6" t="s">
        <v>66</v>
      </c>
      <c r="B121" s="7" t="str">
        <f>vlookup($A121,Users!$B$1:$H1000,3,false)</f>
        <v>Davis</v>
      </c>
      <c r="C121" s="7" t="str">
        <f>vlookup($A121,Users!$B$1:$H1000,6,false)</f>
        <v>Collierville</v>
      </c>
      <c r="D121" s="7">
        <f>vlookup($C121,Teams!$B:$D,3,false)</f>
        <v>5</v>
      </c>
      <c r="E121" s="7">
        <f t="shared" si="1"/>
        <v>20</v>
      </c>
      <c r="F121" s="7">
        <f>countifs(PrelimRaw!$D$1:$D1000,$A121,PrelimRaw!$C$1:$C1000,4,PrelimRaw!$J$1:$J1000,"M")+countifs(PrelimRaw!$D$1:$D1000,$A121,PrelimRaw!$C$1:$C1000,14,PrelimRaw!$J$1:$J1000,"M")</f>
        <v>0</v>
      </c>
      <c r="G121" s="7">
        <f>countifs(PrelimRaw!$D$1:$D1000,$A121,PrelimRaw!$C$1:$C1000,0,PrelimRaw!$J$1:$J1000,"M")</f>
        <v>0</v>
      </c>
      <c r="H121" s="7">
        <f>countifs(PrelimRaw!$D$1:$D1000,$A121,PrelimRaw!$C$1:$C1000,-4,PrelimRaw!$J$1:$J1000,"M")</f>
        <v>0</v>
      </c>
      <c r="I121" s="7">
        <f t="shared" si="2"/>
        <v>0</v>
      </c>
      <c r="J121" s="8">
        <f t="shared" si="3"/>
        <v>0</v>
      </c>
      <c r="K121" s="8">
        <f t="shared" si="4"/>
        <v>0</v>
      </c>
      <c r="L121" s="7">
        <f t="shared" si="5"/>
        <v>0</v>
      </c>
      <c r="M121" s="11">
        <f t="shared" si="6"/>
        <v>0</v>
      </c>
    </row>
    <row r="122">
      <c r="A122" s="6" t="s">
        <v>72</v>
      </c>
      <c r="B122" s="7" t="str">
        <f>vlookup($A122,Users!$B$1:$H1000,3,false)</f>
        <v>Owen</v>
      </c>
      <c r="C122" s="7" t="str">
        <f>vlookup($A122,Users!$B$1:$H1000,6,false)</f>
        <v>Middleton</v>
      </c>
      <c r="D122" s="7">
        <f>vlookup($C122,Teams!$B:$D,3,false)</f>
        <v>5</v>
      </c>
      <c r="E122" s="7">
        <f t="shared" si="1"/>
        <v>20</v>
      </c>
      <c r="F122" s="7">
        <f>countifs(PrelimRaw!$D$1:$D1000,$A122,PrelimRaw!$C$1:$C1000,4,PrelimRaw!$J$1:$J1000,"M")+countifs(PrelimRaw!$D$1:$D1000,$A122,PrelimRaw!$C$1:$C1000,14,PrelimRaw!$J$1:$J1000,"M")</f>
        <v>0</v>
      </c>
      <c r="G122" s="7">
        <f>countifs(PrelimRaw!$D$1:$D1000,$A122,PrelimRaw!$C$1:$C1000,0,PrelimRaw!$J$1:$J1000,"M")</f>
        <v>0</v>
      </c>
      <c r="H122" s="7">
        <f>countifs(PrelimRaw!$D$1:$D1000,$A122,PrelimRaw!$C$1:$C1000,-4,PrelimRaw!$J$1:$J1000,"M")</f>
        <v>0</v>
      </c>
      <c r="I122" s="7">
        <f t="shared" si="2"/>
        <v>0</v>
      </c>
      <c r="J122" s="8">
        <f t="shared" si="3"/>
        <v>0</v>
      </c>
      <c r="K122" s="8">
        <f t="shared" si="4"/>
        <v>0</v>
      </c>
      <c r="L122" s="7">
        <f t="shared" si="5"/>
        <v>0</v>
      </c>
      <c r="M122" s="11">
        <f t="shared" si="6"/>
        <v>0</v>
      </c>
    </row>
    <row r="123">
      <c r="A123" s="6" t="s">
        <v>74</v>
      </c>
      <c r="B123" s="7" t="str">
        <f>vlookup($A123,Users!$B$1:$H1000,3,false)</f>
        <v>Iris</v>
      </c>
      <c r="C123" s="7" t="str">
        <f>vlookup($A123,Users!$B$1:$H1000,6,false)</f>
        <v>Niskayuna</v>
      </c>
      <c r="D123" s="7">
        <f>vlookup($C123,Teams!$B:$D,3,false)</f>
        <v>5</v>
      </c>
      <c r="E123" s="7">
        <f t="shared" si="1"/>
        <v>20</v>
      </c>
      <c r="F123" s="7">
        <f>countifs(PrelimRaw!$D$1:$D1000,$A123,PrelimRaw!$C$1:$C1000,4,PrelimRaw!$J$1:$J1000,"M")+countifs(PrelimRaw!$D$1:$D1000,$A123,PrelimRaw!$C$1:$C1000,14,PrelimRaw!$J$1:$J1000,"M")</f>
        <v>0</v>
      </c>
      <c r="G123" s="7">
        <f>countifs(PrelimRaw!$D$1:$D1000,$A123,PrelimRaw!$C$1:$C1000,0,PrelimRaw!$J$1:$J1000,"M")</f>
        <v>0</v>
      </c>
      <c r="H123" s="7">
        <f>countifs(PrelimRaw!$D$1:$D1000,$A123,PrelimRaw!$C$1:$C1000,-4,PrelimRaw!$J$1:$J1000,"M")</f>
        <v>0</v>
      </c>
      <c r="I123" s="7">
        <f t="shared" si="2"/>
        <v>0</v>
      </c>
      <c r="J123" s="8">
        <f t="shared" si="3"/>
        <v>0</v>
      </c>
      <c r="K123" s="8">
        <f t="shared" si="4"/>
        <v>0</v>
      </c>
      <c r="L123" s="7">
        <f t="shared" si="5"/>
        <v>0</v>
      </c>
      <c r="M123" s="11">
        <f t="shared" si="6"/>
        <v>0</v>
      </c>
    </row>
    <row r="124">
      <c r="A124" s="6" t="s">
        <v>76</v>
      </c>
      <c r="B124" s="7" t="str">
        <f>vlookup($A124,Users!$B$1:$H1000,3,false)</f>
        <v>Oscar</v>
      </c>
      <c r="C124" s="7" t="str">
        <f>vlookup($A124,Users!$B$1:$H1000,6,false)</f>
        <v>Niskayuna</v>
      </c>
      <c r="D124" s="7">
        <f>vlookup($C124,Teams!$B:$D,3,false)</f>
        <v>5</v>
      </c>
      <c r="E124" s="7">
        <f t="shared" si="1"/>
        <v>20</v>
      </c>
      <c r="F124" s="7">
        <f>countifs(PrelimRaw!$D$1:$D1000,$A124,PrelimRaw!$C$1:$C1000,4,PrelimRaw!$J$1:$J1000,"M")+countifs(PrelimRaw!$D$1:$D1000,$A124,PrelimRaw!$C$1:$C1000,14,PrelimRaw!$J$1:$J1000,"M")</f>
        <v>0</v>
      </c>
      <c r="G124" s="7">
        <f>countifs(PrelimRaw!$D$1:$D1000,$A124,PrelimRaw!$C$1:$C1000,0,PrelimRaw!$J$1:$J1000,"M")</f>
        <v>0</v>
      </c>
      <c r="H124" s="7">
        <f>countifs(PrelimRaw!$D$1:$D1000,$A124,PrelimRaw!$C$1:$C1000,-4,PrelimRaw!$J$1:$J1000,"M")</f>
        <v>0</v>
      </c>
      <c r="I124" s="7">
        <f t="shared" si="2"/>
        <v>0</v>
      </c>
      <c r="J124" s="8">
        <f t="shared" si="3"/>
        <v>0</v>
      </c>
      <c r="K124" s="8">
        <f t="shared" si="4"/>
        <v>0</v>
      </c>
      <c r="L124" s="7">
        <f t="shared" si="5"/>
        <v>0</v>
      </c>
      <c r="M124" s="11">
        <f t="shared" si="6"/>
        <v>0</v>
      </c>
    </row>
    <row r="125">
      <c r="A125" s="6" t="s">
        <v>79</v>
      </c>
      <c r="B125" s="7" t="str">
        <f>vlookup($A125,Users!$B$1:$H1000,3,false)</f>
        <v>David</v>
      </c>
      <c r="C125" s="7" t="str">
        <f>vlookup($A125,Users!$B$1:$H1000,6,false)</f>
        <v>Lexington A</v>
      </c>
      <c r="D125" s="7">
        <f>vlookup($C125,Teams!$B:$D,3,false)</f>
        <v>5</v>
      </c>
      <c r="E125" s="7">
        <f t="shared" si="1"/>
        <v>20</v>
      </c>
      <c r="F125" s="7">
        <f>countifs(PrelimRaw!$D$1:$D1000,$A125,PrelimRaw!$C$1:$C1000,4,PrelimRaw!$J$1:$J1000,"M")+countifs(PrelimRaw!$D$1:$D1000,$A125,PrelimRaw!$C$1:$C1000,14,PrelimRaw!$J$1:$J1000,"M")</f>
        <v>0</v>
      </c>
      <c r="G125" s="7">
        <f>countifs(PrelimRaw!$D$1:$D1000,$A125,PrelimRaw!$C$1:$C1000,0,PrelimRaw!$J$1:$J1000,"M")</f>
        <v>0</v>
      </c>
      <c r="H125" s="7">
        <f>countifs(PrelimRaw!$D$1:$D1000,$A125,PrelimRaw!$C$1:$C1000,-4,PrelimRaw!$J$1:$J1000,"M")</f>
        <v>0</v>
      </c>
      <c r="I125" s="7">
        <f t="shared" si="2"/>
        <v>0</v>
      </c>
      <c r="J125" s="8">
        <f t="shared" si="3"/>
        <v>0</v>
      </c>
      <c r="K125" s="8">
        <f t="shared" si="4"/>
        <v>0</v>
      </c>
      <c r="L125" s="7">
        <f t="shared" si="5"/>
        <v>0</v>
      </c>
      <c r="M125" s="11">
        <f t="shared" si="6"/>
        <v>0</v>
      </c>
    </row>
    <row r="126">
      <c r="A126" s="6" t="s">
        <v>81</v>
      </c>
      <c r="B126" s="7" t="str">
        <f>vlookup($A126,Users!$B$1:$H1000,3,false)</f>
        <v>Abheek</v>
      </c>
      <c r="C126" s="7" t="str">
        <f>vlookup($A126,Users!$B$1:$H1000,6,false)</f>
        <v>Ladue</v>
      </c>
      <c r="D126" s="7">
        <f>vlookup($C126,Teams!$B:$D,3,false)</f>
        <v>5</v>
      </c>
      <c r="E126" s="7">
        <f t="shared" si="1"/>
        <v>20</v>
      </c>
      <c r="F126" s="7">
        <f>countifs(PrelimRaw!$D$1:$D1000,$A126,PrelimRaw!$C$1:$C1000,4,PrelimRaw!$J$1:$J1000,"M")+countifs(PrelimRaw!$D$1:$D1000,$A126,PrelimRaw!$C$1:$C1000,14,PrelimRaw!$J$1:$J1000,"M")</f>
        <v>0</v>
      </c>
      <c r="G126" s="7">
        <f>countifs(PrelimRaw!$D$1:$D1000,$A126,PrelimRaw!$C$1:$C1000,0,PrelimRaw!$J$1:$J1000,"M")</f>
        <v>1</v>
      </c>
      <c r="H126" s="7">
        <f>countifs(PrelimRaw!$D$1:$D1000,$A126,PrelimRaw!$C$1:$C1000,-4,PrelimRaw!$J$1:$J1000,"M")</f>
        <v>0</v>
      </c>
      <c r="I126" s="7">
        <f t="shared" si="2"/>
        <v>1</v>
      </c>
      <c r="J126" s="8">
        <f t="shared" si="3"/>
        <v>0.05</v>
      </c>
      <c r="K126" s="8">
        <f t="shared" si="4"/>
        <v>0</v>
      </c>
      <c r="L126" s="7">
        <f t="shared" si="5"/>
        <v>0</v>
      </c>
      <c r="M126" s="11">
        <f t="shared" si="6"/>
        <v>0</v>
      </c>
    </row>
    <row r="127">
      <c r="A127" s="6" t="s">
        <v>82</v>
      </c>
      <c r="B127" s="7" t="str">
        <f>vlookup($A127,Users!$B$1:$H1000,3,false)</f>
        <v>Rohan</v>
      </c>
      <c r="C127" s="7" t="str">
        <f>vlookup($A127,Users!$B$1:$H1000,6,false)</f>
        <v>Ladue</v>
      </c>
      <c r="D127" s="7">
        <f>vlookup($C127,Teams!$B:$D,3,false)</f>
        <v>5</v>
      </c>
      <c r="E127" s="7">
        <f t="shared" si="1"/>
        <v>20</v>
      </c>
      <c r="F127" s="7">
        <f>countifs(PrelimRaw!$D$1:$D1000,$A127,PrelimRaw!$C$1:$C1000,4,PrelimRaw!$J$1:$J1000,"M")+countifs(PrelimRaw!$D$1:$D1000,$A127,PrelimRaw!$C$1:$C1000,14,PrelimRaw!$J$1:$J1000,"M")</f>
        <v>0</v>
      </c>
      <c r="G127" s="7">
        <f>countifs(PrelimRaw!$D$1:$D1000,$A127,PrelimRaw!$C$1:$C1000,0,PrelimRaw!$J$1:$J1000,"M")</f>
        <v>1</v>
      </c>
      <c r="H127" s="7">
        <f>countifs(PrelimRaw!$D$1:$D1000,$A127,PrelimRaw!$C$1:$C1000,-4,PrelimRaw!$J$1:$J1000,"M")</f>
        <v>0</v>
      </c>
      <c r="I127" s="7">
        <f t="shared" si="2"/>
        <v>1</v>
      </c>
      <c r="J127" s="8">
        <f t="shared" si="3"/>
        <v>0.05</v>
      </c>
      <c r="K127" s="8">
        <f t="shared" si="4"/>
        <v>0</v>
      </c>
      <c r="L127" s="7">
        <f t="shared" si="5"/>
        <v>0</v>
      </c>
      <c r="M127" s="11">
        <f t="shared" si="6"/>
        <v>0</v>
      </c>
    </row>
    <row r="128">
      <c r="A128" s="6" t="s">
        <v>83</v>
      </c>
      <c r="B128" s="7" t="str">
        <f>vlookup($A128,Users!$B$1:$H1000,3,false)</f>
        <v>Anuprabha</v>
      </c>
      <c r="C128" s="7" t="str">
        <f>vlookup($A128,Users!$B$1:$H1000,6,false)</f>
        <v>Lexington A</v>
      </c>
      <c r="D128" s="7">
        <f>vlookup($C128,Teams!$B:$D,3,false)</f>
        <v>5</v>
      </c>
      <c r="E128" s="7">
        <f t="shared" si="1"/>
        <v>20</v>
      </c>
      <c r="F128" s="7">
        <f>countifs(PrelimRaw!$D$1:$D1000,$A128,PrelimRaw!$C$1:$C1000,4,PrelimRaw!$J$1:$J1000,"M")+countifs(PrelimRaw!$D$1:$D1000,$A128,PrelimRaw!$C$1:$C1000,14,PrelimRaw!$J$1:$J1000,"M")</f>
        <v>0</v>
      </c>
      <c r="G128" s="7">
        <f>countifs(PrelimRaw!$D$1:$D1000,$A128,PrelimRaw!$C$1:$C1000,0,PrelimRaw!$J$1:$J1000,"M")</f>
        <v>0</v>
      </c>
      <c r="H128" s="7">
        <f>countifs(PrelimRaw!$D$1:$D1000,$A128,PrelimRaw!$C$1:$C1000,-4,PrelimRaw!$J$1:$J1000,"M")</f>
        <v>0</v>
      </c>
      <c r="I128" s="7">
        <f t="shared" si="2"/>
        <v>0</v>
      </c>
      <c r="J128" s="8">
        <f t="shared" si="3"/>
        <v>0</v>
      </c>
      <c r="K128" s="8">
        <f t="shared" si="4"/>
        <v>0</v>
      </c>
      <c r="L128" s="7">
        <f t="shared" si="5"/>
        <v>0</v>
      </c>
      <c r="M128" s="11">
        <f t="shared" si="6"/>
        <v>0</v>
      </c>
    </row>
    <row r="129">
      <c r="A129" s="6" t="s">
        <v>86</v>
      </c>
      <c r="B129" s="7" t="str">
        <f>vlookup($A129,Users!$B$1:$H1000,3,false)</f>
        <v>Yuvan</v>
      </c>
      <c r="C129" s="7" t="str">
        <f>vlookup($A129,Users!$B$1:$H1000,6,false)</f>
        <v>Ladue</v>
      </c>
      <c r="D129" s="7">
        <f>vlookup($C129,Teams!$B:$D,3,false)</f>
        <v>5</v>
      </c>
      <c r="E129" s="7">
        <f t="shared" si="1"/>
        <v>20</v>
      </c>
      <c r="F129" s="7">
        <f>countifs(PrelimRaw!$D$1:$D1000,$A129,PrelimRaw!$C$1:$C1000,4,PrelimRaw!$J$1:$J1000,"M")+countifs(PrelimRaw!$D$1:$D1000,$A129,PrelimRaw!$C$1:$C1000,14,PrelimRaw!$J$1:$J1000,"M")</f>
        <v>0</v>
      </c>
      <c r="G129" s="7">
        <f>countifs(PrelimRaw!$D$1:$D1000,$A129,PrelimRaw!$C$1:$C1000,0,PrelimRaw!$J$1:$J1000,"M")</f>
        <v>0</v>
      </c>
      <c r="H129" s="7">
        <f>countifs(PrelimRaw!$D$1:$D1000,$A129,PrelimRaw!$C$1:$C1000,-4,PrelimRaw!$J$1:$J1000,"M")</f>
        <v>0</v>
      </c>
      <c r="I129" s="7">
        <f t="shared" si="2"/>
        <v>0</v>
      </c>
      <c r="J129" s="8">
        <f t="shared" si="3"/>
        <v>0</v>
      </c>
      <c r="K129" s="8">
        <f t="shared" si="4"/>
        <v>0</v>
      </c>
      <c r="L129" s="7">
        <f t="shared" si="5"/>
        <v>0</v>
      </c>
      <c r="M129" s="11">
        <f t="shared" si="6"/>
        <v>0</v>
      </c>
    </row>
    <row r="130">
      <c r="A130" s="6" t="s">
        <v>87</v>
      </c>
      <c r="B130" s="7" t="str">
        <f>vlookup($A130,Users!$B$1:$H1000,3,false)</f>
        <v>Sahas</v>
      </c>
      <c r="C130" s="7" t="str">
        <f>vlookup($A130,Users!$B$1:$H1000,6,false)</f>
        <v>MSJ</v>
      </c>
      <c r="D130" s="7">
        <f>vlookup($C130,Teams!$B:$D,3,false)</f>
        <v>5</v>
      </c>
      <c r="E130" s="7">
        <f t="shared" si="1"/>
        <v>20</v>
      </c>
      <c r="F130" s="7">
        <f>countifs(PrelimRaw!$D$1:$D1000,$A130,PrelimRaw!$C$1:$C1000,4,PrelimRaw!$J$1:$J1000,"M")+countifs(PrelimRaw!$D$1:$D1000,$A130,PrelimRaw!$C$1:$C1000,14,PrelimRaw!$J$1:$J1000,"M")</f>
        <v>0</v>
      </c>
      <c r="G130" s="7">
        <f>countifs(PrelimRaw!$D$1:$D1000,$A130,PrelimRaw!$C$1:$C1000,0,PrelimRaw!$J$1:$J1000,"M")</f>
        <v>0</v>
      </c>
      <c r="H130" s="7">
        <f>countifs(PrelimRaw!$D$1:$D1000,$A130,PrelimRaw!$C$1:$C1000,-4,PrelimRaw!$J$1:$J1000,"M")</f>
        <v>0</v>
      </c>
      <c r="I130" s="7">
        <f t="shared" si="2"/>
        <v>0</v>
      </c>
      <c r="J130" s="8">
        <f t="shared" si="3"/>
        <v>0</v>
      </c>
      <c r="K130" s="8">
        <f t="shared" si="4"/>
        <v>0</v>
      </c>
      <c r="L130" s="7">
        <f t="shared" si="5"/>
        <v>0</v>
      </c>
      <c r="M130" s="11">
        <f t="shared" si="6"/>
        <v>0</v>
      </c>
    </row>
    <row r="131">
      <c r="A131" s="6" t="s">
        <v>89</v>
      </c>
      <c r="B131" s="7" t="str">
        <f>vlookup($A131,Users!$B$1:$H1000,3,false)</f>
        <v>Gokulanath</v>
      </c>
      <c r="C131" s="7" t="str">
        <f>vlookup($A131,Users!$B$1:$H1000,6,false)</f>
        <v>MSJ</v>
      </c>
      <c r="D131" s="7">
        <f>vlookup($C131,Teams!$B:$D,3,false)</f>
        <v>5</v>
      </c>
      <c r="E131" s="7">
        <f t="shared" si="1"/>
        <v>20</v>
      </c>
      <c r="F131" s="7">
        <f>countifs(PrelimRaw!$D$1:$D1000,$A131,PrelimRaw!$C$1:$C1000,4,PrelimRaw!$J$1:$J1000,"M")+countifs(PrelimRaw!$D$1:$D1000,$A131,PrelimRaw!$C$1:$C1000,14,PrelimRaw!$J$1:$J1000,"M")</f>
        <v>0</v>
      </c>
      <c r="G131" s="7">
        <f>countifs(PrelimRaw!$D$1:$D1000,$A131,PrelimRaw!$C$1:$C1000,0,PrelimRaw!$J$1:$J1000,"M")</f>
        <v>0</v>
      </c>
      <c r="H131" s="7">
        <f>countifs(PrelimRaw!$D$1:$D1000,$A131,PrelimRaw!$C$1:$C1000,-4,PrelimRaw!$J$1:$J1000,"M")</f>
        <v>0</v>
      </c>
      <c r="I131" s="7">
        <f t="shared" si="2"/>
        <v>0</v>
      </c>
      <c r="J131" s="8">
        <f t="shared" si="3"/>
        <v>0</v>
      </c>
      <c r="K131" s="8">
        <f t="shared" si="4"/>
        <v>0</v>
      </c>
      <c r="L131" s="7">
        <f t="shared" si="5"/>
        <v>0</v>
      </c>
      <c r="M131" s="11">
        <f t="shared" si="6"/>
        <v>0</v>
      </c>
    </row>
    <row r="132">
      <c r="A132" s="6" t="s">
        <v>90</v>
      </c>
      <c r="B132" s="7" t="str">
        <f>vlookup($A132,Users!$B$1:$H1000,3,false)</f>
        <v>Jerry</v>
      </c>
      <c r="C132" s="7" t="str">
        <f>vlookup($A132,Users!$B$1:$H1000,6,false)</f>
        <v>MSJ</v>
      </c>
      <c r="D132" s="7">
        <f>vlookup($C132,Teams!$B:$D,3,false)</f>
        <v>5</v>
      </c>
      <c r="E132" s="7">
        <f t="shared" si="1"/>
        <v>20</v>
      </c>
      <c r="F132" s="7">
        <f>countifs(PrelimRaw!$D$1:$D1000,$A132,PrelimRaw!$C$1:$C1000,4,PrelimRaw!$J$1:$J1000,"M")+countifs(PrelimRaw!$D$1:$D1000,$A132,PrelimRaw!$C$1:$C1000,14,PrelimRaw!$J$1:$J1000,"M")</f>
        <v>0</v>
      </c>
      <c r="G132" s="7">
        <f>countifs(PrelimRaw!$D$1:$D1000,$A132,PrelimRaw!$C$1:$C1000,0,PrelimRaw!$J$1:$J1000,"M")</f>
        <v>0</v>
      </c>
      <c r="H132" s="7">
        <f>countifs(PrelimRaw!$D$1:$D1000,$A132,PrelimRaw!$C$1:$C1000,-4,PrelimRaw!$J$1:$J1000,"M")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11">
        <f t="shared" si="6"/>
        <v>0</v>
      </c>
    </row>
    <row r="133">
      <c r="A133" s="6" t="s">
        <v>97</v>
      </c>
      <c r="B133" s="7" t="str">
        <f>vlookup($A133,Users!$B$1:$H1000,3,false)</f>
        <v>Jonathan</v>
      </c>
      <c r="C133" s="7" t="str">
        <f>vlookup($A133,Users!$B$1:$H1000,6,false)</f>
        <v>Blair B</v>
      </c>
      <c r="D133" s="7">
        <f>vlookup($C133,Teams!$B:$D,3,false)</f>
        <v>5</v>
      </c>
      <c r="E133" s="7">
        <f t="shared" si="1"/>
        <v>20</v>
      </c>
      <c r="F133" s="7">
        <f>countifs(PrelimRaw!$D$1:$D1000,$A133,PrelimRaw!$C$1:$C1000,4,PrelimRaw!$J$1:$J1000,"M")+countifs(PrelimRaw!$D$1:$D1000,$A133,PrelimRaw!$C$1:$C1000,14,PrelimRaw!$J$1:$J1000,"M")</f>
        <v>0</v>
      </c>
      <c r="G133" s="7">
        <f>countifs(PrelimRaw!$D$1:$D1000,$A133,PrelimRaw!$C$1:$C1000,0,PrelimRaw!$J$1:$J1000,"M")</f>
        <v>1</v>
      </c>
      <c r="H133" s="7">
        <f>countifs(PrelimRaw!$D$1:$D1000,$A133,PrelimRaw!$C$1:$C1000,-4,PrelimRaw!$J$1:$J1000,"M")</f>
        <v>0</v>
      </c>
      <c r="I133" s="7">
        <f t="shared" si="2"/>
        <v>1</v>
      </c>
      <c r="J133" s="8">
        <f t="shared" si="3"/>
        <v>0.05</v>
      </c>
      <c r="K133" s="8">
        <f t="shared" si="4"/>
        <v>0</v>
      </c>
      <c r="L133" s="7">
        <f t="shared" si="5"/>
        <v>0</v>
      </c>
      <c r="M133" s="11">
        <f t="shared" si="6"/>
        <v>0</v>
      </c>
    </row>
    <row r="134">
      <c r="A134" s="6" t="s">
        <v>100</v>
      </c>
      <c r="B134" s="7" t="str">
        <f>vlookup($A134,Users!$B$1:$H1000,3,false)</f>
        <v>Dexter</v>
      </c>
      <c r="C134" s="7" t="str">
        <f>vlookup($A134,Users!$B$1:$H1000,6,false)</f>
        <v>ASFA</v>
      </c>
      <c r="D134" s="7">
        <f>vlookup($C134,Teams!$B:$D,3,false)</f>
        <v>5</v>
      </c>
      <c r="E134" s="7">
        <f t="shared" si="1"/>
        <v>20</v>
      </c>
      <c r="F134" s="7">
        <f>countifs(PrelimRaw!$D$1:$D1000,$A134,PrelimRaw!$C$1:$C1000,4,PrelimRaw!$J$1:$J1000,"M")+countifs(PrelimRaw!$D$1:$D1000,$A134,PrelimRaw!$C$1:$C1000,14,PrelimRaw!$J$1:$J1000,"M")</f>
        <v>0</v>
      </c>
      <c r="G134" s="7">
        <f>countifs(PrelimRaw!$D$1:$D1000,$A134,PrelimRaw!$C$1:$C1000,0,PrelimRaw!$J$1:$J1000,"M")</f>
        <v>0</v>
      </c>
      <c r="H134" s="7">
        <f>countifs(PrelimRaw!$D$1:$D1000,$A134,PrelimRaw!$C$1:$C1000,-4,PrelimRaw!$J$1:$J1000,"M")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11">
        <f t="shared" si="6"/>
        <v>0</v>
      </c>
    </row>
    <row r="135">
      <c r="A135" s="6" t="s">
        <v>101</v>
      </c>
      <c r="B135" s="7" t="str">
        <f>vlookup($A135,Users!$B$1:$H1000,3,false)</f>
        <v>Rohit</v>
      </c>
      <c r="C135" s="7" t="str">
        <f>vlookup($A135,Users!$B$1:$H1000,6,false)</f>
        <v>Enloe A</v>
      </c>
      <c r="D135" s="7">
        <f>vlookup($C135,Teams!$B:$D,3,false)</f>
        <v>5</v>
      </c>
      <c r="E135" s="7">
        <f t="shared" si="1"/>
        <v>20</v>
      </c>
      <c r="F135" s="7">
        <f>countifs(PrelimRaw!$D$1:$D1000,$A135,PrelimRaw!$C$1:$C1000,4,PrelimRaw!$J$1:$J1000,"M")+countifs(PrelimRaw!$D$1:$D1000,$A135,PrelimRaw!$C$1:$C1000,14,PrelimRaw!$J$1:$J1000,"M")</f>
        <v>0</v>
      </c>
      <c r="G135" s="7">
        <f>countifs(PrelimRaw!$D$1:$D1000,$A135,PrelimRaw!$C$1:$C1000,0,PrelimRaw!$J$1:$J1000,"M")</f>
        <v>0</v>
      </c>
      <c r="H135" s="7">
        <f>countifs(PrelimRaw!$D$1:$D1000,$A135,PrelimRaw!$C$1:$C1000,-4,PrelimRaw!$J$1:$J1000,"M")</f>
        <v>0</v>
      </c>
      <c r="I135" s="7">
        <f t="shared" si="2"/>
        <v>0</v>
      </c>
      <c r="J135" s="8">
        <f t="shared" si="3"/>
        <v>0</v>
      </c>
      <c r="K135" s="8">
        <f t="shared" si="4"/>
        <v>0</v>
      </c>
      <c r="L135" s="7">
        <f t="shared" si="5"/>
        <v>0</v>
      </c>
      <c r="M135" s="11">
        <f t="shared" si="6"/>
        <v>0</v>
      </c>
    </row>
    <row r="136">
      <c r="A136" s="6" t="s">
        <v>108</v>
      </c>
      <c r="B136" s="7" t="str">
        <f>vlookup($A136,Users!$B$1:$H1000,3,false)</f>
        <v>Shohom</v>
      </c>
      <c r="C136" s="7" t="str">
        <f>vlookup($A136,Users!$B$1:$H1000,6,false)</f>
        <v>Mira Loma</v>
      </c>
      <c r="D136" s="7">
        <f>vlookup($C136,Teams!$B:$D,3,false)</f>
        <v>5</v>
      </c>
      <c r="E136" s="7">
        <f t="shared" si="1"/>
        <v>20</v>
      </c>
      <c r="F136" s="7">
        <f>countifs(PrelimRaw!$D$1:$D1000,$A136,PrelimRaw!$C$1:$C1000,4,PrelimRaw!$J$1:$J1000,"M")+countifs(PrelimRaw!$D$1:$D1000,$A136,PrelimRaw!$C$1:$C1000,14,PrelimRaw!$J$1:$J1000,"M")</f>
        <v>0</v>
      </c>
      <c r="G136" s="7">
        <f>countifs(PrelimRaw!$D$1:$D1000,$A136,PrelimRaw!$C$1:$C1000,0,PrelimRaw!$J$1:$J1000,"M")</f>
        <v>0</v>
      </c>
      <c r="H136" s="7">
        <f>countifs(PrelimRaw!$D$1:$D1000,$A136,PrelimRaw!$C$1:$C1000,-4,PrelimRaw!$J$1:$J1000,"M")</f>
        <v>0</v>
      </c>
      <c r="I136" s="7">
        <f t="shared" si="2"/>
        <v>0</v>
      </c>
      <c r="J136" s="8">
        <f t="shared" si="3"/>
        <v>0</v>
      </c>
      <c r="K136" s="8">
        <f t="shared" si="4"/>
        <v>0</v>
      </c>
      <c r="L136" s="7">
        <f t="shared" si="5"/>
        <v>0</v>
      </c>
      <c r="M136" s="11">
        <f t="shared" si="6"/>
        <v>0</v>
      </c>
    </row>
    <row r="137">
      <c r="A137" s="6" t="s">
        <v>109</v>
      </c>
      <c r="B137" s="7" t="str">
        <f>vlookup($A137,Users!$B$1:$H1000,3,false)</f>
        <v>Samuel</v>
      </c>
      <c r="C137" s="7" t="str">
        <f>vlookup($A137,Users!$B$1:$H1000,6,false)</f>
        <v>Lynbrook</v>
      </c>
      <c r="D137" s="7">
        <f>vlookup($C137,Teams!$B:$D,3,false)</f>
        <v>5</v>
      </c>
      <c r="E137" s="7">
        <f t="shared" si="1"/>
        <v>20</v>
      </c>
      <c r="F137" s="7">
        <f>countifs(PrelimRaw!$D$1:$D1000,$A137,PrelimRaw!$C$1:$C1000,4,PrelimRaw!$J$1:$J1000,"M")+countifs(PrelimRaw!$D$1:$D1000,$A137,PrelimRaw!$C$1:$C1000,14,PrelimRaw!$J$1:$J1000,"M")</f>
        <v>0</v>
      </c>
      <c r="G137" s="7">
        <f>countifs(PrelimRaw!$D$1:$D1000,$A137,PrelimRaw!$C$1:$C1000,0,PrelimRaw!$J$1:$J1000,"M")</f>
        <v>0</v>
      </c>
      <c r="H137" s="7">
        <f>countifs(PrelimRaw!$D$1:$D1000,$A137,PrelimRaw!$C$1:$C1000,-4,PrelimRaw!$J$1:$J1000,"M")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11">
        <f t="shared" si="6"/>
        <v>0</v>
      </c>
    </row>
    <row r="138">
      <c r="A138" s="6" t="s">
        <v>113</v>
      </c>
      <c r="B138" s="7" t="str">
        <f>vlookup($A138,Users!$B$1:$H1000,3,false)</f>
        <v>Antone</v>
      </c>
      <c r="C138" s="7" t="str">
        <f>vlookup($A138,Users!$B$1:$H1000,6,false)</f>
        <v>Lynbrook</v>
      </c>
      <c r="D138" s="7">
        <f>vlookup($C138,Teams!$B:$D,3,false)</f>
        <v>5</v>
      </c>
      <c r="E138" s="7">
        <f t="shared" si="1"/>
        <v>20</v>
      </c>
      <c r="F138" s="7">
        <f>countifs(PrelimRaw!$D$1:$D1000,$A138,PrelimRaw!$C$1:$C1000,4,PrelimRaw!$J$1:$J1000,"M")+countifs(PrelimRaw!$D$1:$D1000,$A138,PrelimRaw!$C$1:$C1000,14,PrelimRaw!$J$1:$J1000,"M")</f>
        <v>0</v>
      </c>
      <c r="G138" s="7">
        <f>countifs(PrelimRaw!$D$1:$D1000,$A138,PrelimRaw!$C$1:$C1000,0,PrelimRaw!$J$1:$J1000,"M")</f>
        <v>0</v>
      </c>
      <c r="H138" s="7">
        <f>countifs(PrelimRaw!$D$1:$D1000,$A138,PrelimRaw!$C$1:$C1000,-4,PrelimRaw!$J$1:$J1000,"M")</f>
        <v>0</v>
      </c>
      <c r="I138" s="7">
        <f t="shared" si="2"/>
        <v>0</v>
      </c>
      <c r="J138" s="8">
        <f t="shared" si="3"/>
        <v>0</v>
      </c>
      <c r="K138" s="8">
        <f t="shared" si="4"/>
        <v>0</v>
      </c>
      <c r="L138" s="7">
        <f t="shared" si="5"/>
        <v>0</v>
      </c>
      <c r="M138" s="11">
        <f t="shared" si="6"/>
        <v>0</v>
      </c>
    </row>
    <row r="139">
      <c r="A139" s="6" t="s">
        <v>114</v>
      </c>
      <c r="B139" s="7" t="str">
        <f>vlookup($A139,Users!$B$1:$H1000,3,false)</f>
        <v>William</v>
      </c>
      <c r="C139" s="7" t="str">
        <f>vlookup($A139,Users!$B$1:$H1000,6,false)</f>
        <v>Pullman</v>
      </c>
      <c r="D139" s="7">
        <f>vlookup($C139,Teams!$B:$D,3,false)</f>
        <v>5</v>
      </c>
      <c r="E139" s="7">
        <f t="shared" si="1"/>
        <v>20</v>
      </c>
      <c r="F139" s="7">
        <f>countifs(PrelimRaw!$D$1:$D1000,$A139,PrelimRaw!$C$1:$C1000,4,PrelimRaw!$J$1:$J1000,"M")+countifs(PrelimRaw!$D$1:$D1000,$A139,PrelimRaw!$C$1:$C1000,14,PrelimRaw!$J$1:$J1000,"M")</f>
        <v>0</v>
      </c>
      <c r="G139" s="7">
        <f>countifs(PrelimRaw!$D$1:$D1000,$A139,PrelimRaw!$C$1:$C1000,0,PrelimRaw!$J$1:$J1000,"M")</f>
        <v>0</v>
      </c>
      <c r="H139" s="7">
        <f>countifs(PrelimRaw!$D$1:$D1000,$A139,PrelimRaw!$C$1:$C1000,-4,PrelimRaw!$J$1:$J1000,"M")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11">
        <f t="shared" si="6"/>
        <v>0</v>
      </c>
    </row>
    <row r="140">
      <c r="A140" s="6" t="s">
        <v>115</v>
      </c>
      <c r="B140" s="7" t="str">
        <f>vlookup($A140,Users!$B$1:$H1000,3,false)</f>
        <v>Mir</v>
      </c>
      <c r="C140" s="7" t="str">
        <f>vlookup($A140,Users!$B$1:$H1000,6,false)</f>
        <v>Pullman</v>
      </c>
      <c r="D140" s="7">
        <f>vlookup($C140,Teams!$B:$D,3,false)</f>
        <v>5</v>
      </c>
      <c r="E140" s="7">
        <f t="shared" si="1"/>
        <v>20</v>
      </c>
      <c r="F140" s="7">
        <f>countifs(PrelimRaw!$D$1:$D1000,$A140,PrelimRaw!$C$1:$C1000,4,PrelimRaw!$J$1:$J1000,"M")+countifs(PrelimRaw!$D$1:$D1000,$A140,PrelimRaw!$C$1:$C1000,14,PrelimRaw!$J$1:$J1000,"M")</f>
        <v>0</v>
      </c>
      <c r="G140" s="7">
        <f>countifs(PrelimRaw!$D$1:$D1000,$A140,PrelimRaw!$C$1:$C1000,0,PrelimRaw!$J$1:$J1000,"M")</f>
        <v>0</v>
      </c>
      <c r="H140" s="7">
        <f>countifs(PrelimRaw!$D$1:$D1000,$A140,PrelimRaw!$C$1:$C1000,-4,PrelimRaw!$J$1:$J1000,"M")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11">
        <f t="shared" si="6"/>
        <v>0</v>
      </c>
    </row>
    <row r="141">
      <c r="A141" s="6" t="s">
        <v>116</v>
      </c>
      <c r="B141" s="7" t="str">
        <f>vlookup($A141,Users!$B$1:$H1000,3,false)</f>
        <v>Jasper</v>
      </c>
      <c r="C141" s="7" t="str">
        <f>vlookup($A141,Users!$B$1:$H1000,6,false)</f>
        <v>Pullman</v>
      </c>
      <c r="D141" s="7">
        <f>vlookup($C141,Teams!$B:$D,3,false)</f>
        <v>5</v>
      </c>
      <c r="E141" s="7">
        <f t="shared" si="1"/>
        <v>20</v>
      </c>
      <c r="F141" s="7">
        <f>countifs(PrelimRaw!$D$1:$D1000,$A141,PrelimRaw!$C$1:$C1000,4,PrelimRaw!$J$1:$J1000,"M")+countifs(PrelimRaw!$D$1:$D1000,$A141,PrelimRaw!$C$1:$C1000,14,PrelimRaw!$J$1:$J1000,"M")</f>
        <v>0</v>
      </c>
      <c r="G141" s="7">
        <f>countifs(PrelimRaw!$D$1:$D1000,$A141,PrelimRaw!$C$1:$C1000,0,PrelimRaw!$J$1:$J1000,"M")</f>
        <v>2</v>
      </c>
      <c r="H141" s="7">
        <f>countifs(PrelimRaw!$D$1:$D1000,$A141,PrelimRaw!$C$1:$C1000,-4,PrelimRaw!$J$1:$J1000,"M")</f>
        <v>0</v>
      </c>
      <c r="I141" s="7">
        <f t="shared" si="2"/>
        <v>2</v>
      </c>
      <c r="J141" s="8">
        <f t="shared" si="3"/>
        <v>0.1</v>
      </c>
      <c r="K141" s="8">
        <f t="shared" si="4"/>
        <v>0</v>
      </c>
      <c r="L141" s="7">
        <f t="shared" si="5"/>
        <v>0</v>
      </c>
      <c r="M141" s="11">
        <f t="shared" si="6"/>
        <v>0</v>
      </c>
    </row>
    <row r="142">
      <c r="A142" s="6" t="s">
        <v>119</v>
      </c>
      <c r="B142" s="7" t="str">
        <f>vlookup($A142,Users!$B$1:$H1000,3,false)</f>
        <v>Shiv</v>
      </c>
      <c r="C142" s="7" t="str">
        <f>vlookup($A142,Users!$B$1:$H1000,6,false)</f>
        <v>Interlake B</v>
      </c>
      <c r="D142" s="7">
        <f>vlookup($C142,Teams!$B:$D,3,false)</f>
        <v>5</v>
      </c>
      <c r="E142" s="7">
        <f t="shared" si="1"/>
        <v>20</v>
      </c>
      <c r="F142" s="7">
        <f>countifs(PrelimRaw!$D$1:$D1000,$A142,PrelimRaw!$C$1:$C1000,4,PrelimRaw!$J$1:$J1000,"M")+countifs(PrelimRaw!$D$1:$D1000,$A142,PrelimRaw!$C$1:$C1000,14,PrelimRaw!$J$1:$J1000,"M")</f>
        <v>0</v>
      </c>
      <c r="G142" s="7">
        <f>countifs(PrelimRaw!$D$1:$D1000,$A142,PrelimRaw!$C$1:$C1000,0,PrelimRaw!$J$1:$J1000,"M")</f>
        <v>0</v>
      </c>
      <c r="H142" s="7">
        <f>countifs(PrelimRaw!$D$1:$D1000,$A142,PrelimRaw!$C$1:$C1000,-4,PrelimRaw!$J$1:$J1000,"M")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11">
        <f t="shared" si="6"/>
        <v>0</v>
      </c>
    </row>
    <row r="143">
      <c r="A143" s="6" t="s">
        <v>120</v>
      </c>
      <c r="B143" s="7" t="str">
        <f>vlookup($A143,Users!$B$1:$H1000,3,false)</f>
        <v>Grace</v>
      </c>
      <c r="C143" s="7" t="str">
        <f>vlookup($A143,Users!$B$1:$H1000,6,false)</f>
        <v>Interlake B</v>
      </c>
      <c r="D143" s="7">
        <f>vlookup($C143,Teams!$B:$D,3,false)</f>
        <v>5</v>
      </c>
      <c r="E143" s="7">
        <f t="shared" si="1"/>
        <v>20</v>
      </c>
      <c r="F143" s="7">
        <f>countifs(PrelimRaw!$D$1:$D1000,$A143,PrelimRaw!$C$1:$C1000,4,PrelimRaw!$J$1:$J1000,"M")+countifs(PrelimRaw!$D$1:$D1000,$A143,PrelimRaw!$C$1:$C1000,14,PrelimRaw!$J$1:$J1000,"M")</f>
        <v>0</v>
      </c>
      <c r="G143" s="7">
        <f>countifs(PrelimRaw!$D$1:$D1000,$A143,PrelimRaw!$C$1:$C1000,0,PrelimRaw!$J$1:$J1000,"M")</f>
        <v>0</v>
      </c>
      <c r="H143" s="7">
        <f>countifs(PrelimRaw!$D$1:$D1000,$A143,PrelimRaw!$C$1:$C1000,-4,PrelimRaw!$J$1:$J1000,"M")</f>
        <v>0</v>
      </c>
      <c r="I143" s="7">
        <f t="shared" si="2"/>
        <v>0</v>
      </c>
      <c r="J143" s="8">
        <f t="shared" si="3"/>
        <v>0</v>
      </c>
      <c r="K143" s="8">
        <f t="shared" si="4"/>
        <v>0</v>
      </c>
      <c r="L143" s="7">
        <f t="shared" si="5"/>
        <v>0</v>
      </c>
      <c r="M143" s="11">
        <f t="shared" si="6"/>
        <v>0</v>
      </c>
    </row>
    <row r="144">
      <c r="A144" s="6" t="s">
        <v>121</v>
      </c>
      <c r="B144" s="7" t="str">
        <f>vlookup($A144,Users!$B$1:$H1000,3,false)</f>
        <v>Austin</v>
      </c>
      <c r="C144" s="7" t="str">
        <f>vlookup($A144,Users!$B$1:$H1000,6,false)</f>
        <v>Canyon Crest</v>
      </c>
      <c r="D144" s="7">
        <f>vlookup($C144,Teams!$B:$D,3,false)</f>
        <v>5</v>
      </c>
      <c r="E144" s="7">
        <f t="shared" si="1"/>
        <v>20</v>
      </c>
      <c r="F144" s="7">
        <f>countifs(PrelimRaw!$D$1:$D1000,$A144,PrelimRaw!$C$1:$C1000,4,PrelimRaw!$J$1:$J1000,"M")+countifs(PrelimRaw!$D$1:$D1000,$A144,PrelimRaw!$C$1:$C1000,14,PrelimRaw!$J$1:$J1000,"M")</f>
        <v>1</v>
      </c>
      <c r="G144" s="7">
        <f>countifs(PrelimRaw!$D$1:$D1000,$A144,PrelimRaw!$C$1:$C1000,0,PrelimRaw!$J$1:$J1000,"M")</f>
        <v>1</v>
      </c>
      <c r="H144" s="7">
        <f>countifs(PrelimRaw!$D$1:$D1000,$A144,PrelimRaw!$C$1:$C1000,-4,PrelimRaw!$J$1:$J1000,"M")</f>
        <v>1</v>
      </c>
      <c r="I144" s="7">
        <f t="shared" si="2"/>
        <v>3</v>
      </c>
      <c r="J144" s="8">
        <f t="shared" si="3"/>
        <v>0.15</v>
      </c>
      <c r="K144" s="8">
        <f t="shared" si="4"/>
        <v>0.3333333333</v>
      </c>
      <c r="L144" s="7">
        <f t="shared" si="5"/>
        <v>0</v>
      </c>
      <c r="M144" s="11">
        <f t="shared" si="6"/>
        <v>0</v>
      </c>
    </row>
    <row r="145">
      <c r="A145" s="6" t="s">
        <v>123</v>
      </c>
      <c r="B145" s="7" t="str">
        <f>vlookup($A145,Users!$B$1:$H1000,3,false)</f>
        <v>Flora</v>
      </c>
      <c r="C145" s="7" t="str">
        <f>vlookup($A145,Users!$B$1:$H1000,6,false)</f>
        <v>Canyon Crest</v>
      </c>
      <c r="D145" s="7">
        <f>vlookup($C145,Teams!$B:$D,3,false)</f>
        <v>5</v>
      </c>
      <c r="E145" s="7">
        <f t="shared" si="1"/>
        <v>20</v>
      </c>
      <c r="F145" s="7">
        <f>countifs(PrelimRaw!$D$1:$D1000,$A145,PrelimRaw!$C$1:$C1000,4,PrelimRaw!$J$1:$J1000,"M")+countifs(PrelimRaw!$D$1:$D1000,$A145,PrelimRaw!$C$1:$C1000,14,PrelimRaw!$J$1:$J1000,"M")</f>
        <v>0</v>
      </c>
      <c r="G145" s="7">
        <f>countifs(PrelimRaw!$D$1:$D1000,$A145,PrelimRaw!$C$1:$C1000,0,PrelimRaw!$J$1:$J1000,"M")</f>
        <v>2</v>
      </c>
      <c r="H145" s="7">
        <f>countifs(PrelimRaw!$D$1:$D1000,$A145,PrelimRaw!$C$1:$C1000,-4,PrelimRaw!$J$1:$J1000,"M")</f>
        <v>0</v>
      </c>
      <c r="I145" s="7">
        <f t="shared" si="2"/>
        <v>2</v>
      </c>
      <c r="J145" s="8">
        <f t="shared" si="3"/>
        <v>0.1</v>
      </c>
      <c r="K145" s="8">
        <f t="shared" si="4"/>
        <v>0</v>
      </c>
      <c r="L145" s="7">
        <f t="shared" si="5"/>
        <v>0</v>
      </c>
      <c r="M145" s="11">
        <f t="shared" si="6"/>
        <v>0</v>
      </c>
    </row>
    <row r="146">
      <c r="A146" s="6" t="s">
        <v>125</v>
      </c>
      <c r="B146" s="7" t="str">
        <f>vlookup($A146,Users!$B$1:$H1000,3,false)</f>
        <v>Mason</v>
      </c>
      <c r="C146" s="7" t="str">
        <f>vlookup($A146,Users!$B$1:$H1000,6,false)</f>
        <v>Westminster</v>
      </c>
      <c r="D146" s="7">
        <f>vlookup($C146,Teams!$B:$D,3,false)</f>
        <v>5</v>
      </c>
      <c r="E146" s="7">
        <f t="shared" si="1"/>
        <v>20</v>
      </c>
      <c r="F146" s="7">
        <f>countifs(PrelimRaw!$D$1:$D1000,$A146,PrelimRaw!$C$1:$C1000,4,PrelimRaw!$J$1:$J1000,"M")+countifs(PrelimRaw!$D$1:$D1000,$A146,PrelimRaw!$C$1:$C1000,14,PrelimRaw!$J$1:$J1000,"M")</f>
        <v>1</v>
      </c>
      <c r="G146" s="7">
        <f>countifs(PrelimRaw!$D$1:$D1000,$A146,PrelimRaw!$C$1:$C1000,0,PrelimRaw!$J$1:$J1000,"M")</f>
        <v>1</v>
      </c>
      <c r="H146" s="7">
        <f>countifs(PrelimRaw!$D$1:$D1000,$A146,PrelimRaw!$C$1:$C1000,-4,PrelimRaw!$J$1:$J1000,"M")</f>
        <v>1</v>
      </c>
      <c r="I146" s="7">
        <f t="shared" si="2"/>
        <v>3</v>
      </c>
      <c r="J146" s="8">
        <f t="shared" si="3"/>
        <v>0.15</v>
      </c>
      <c r="K146" s="8">
        <f t="shared" si="4"/>
        <v>0.3333333333</v>
      </c>
      <c r="L146" s="7">
        <f t="shared" si="5"/>
        <v>0</v>
      </c>
      <c r="M146" s="11">
        <f t="shared" si="6"/>
        <v>0</v>
      </c>
    </row>
    <row r="147">
      <c r="A147" s="6" t="s">
        <v>129</v>
      </c>
      <c r="B147" s="7" t="str">
        <f>vlookup($A147,Users!$B$1:$H1000,3,false)</f>
        <v>Luke</v>
      </c>
      <c r="C147" s="7" t="str">
        <f>vlookup($A147,Users!$B$1:$H1000,6,false)</f>
        <v>Westminster</v>
      </c>
      <c r="D147" s="7">
        <f>vlookup($C147,Teams!$B:$D,3,false)</f>
        <v>5</v>
      </c>
      <c r="E147" s="7">
        <f t="shared" si="1"/>
        <v>20</v>
      </c>
      <c r="F147" s="7">
        <f>countifs(PrelimRaw!$D$1:$D1000,$A147,PrelimRaw!$C$1:$C1000,4,PrelimRaw!$J$1:$J1000,"M")+countifs(PrelimRaw!$D$1:$D1000,$A147,PrelimRaw!$C$1:$C1000,14,PrelimRaw!$J$1:$J1000,"M")</f>
        <v>0</v>
      </c>
      <c r="G147" s="7">
        <f>countifs(PrelimRaw!$D$1:$D1000,$A147,PrelimRaw!$C$1:$C1000,0,PrelimRaw!$J$1:$J1000,"M")</f>
        <v>0</v>
      </c>
      <c r="H147" s="7">
        <f>countifs(PrelimRaw!$D$1:$D1000,$A147,PrelimRaw!$C$1:$C1000,-4,PrelimRaw!$J$1:$J1000,"M")</f>
        <v>0</v>
      </c>
      <c r="I147" s="7">
        <f t="shared" si="2"/>
        <v>0</v>
      </c>
      <c r="J147" s="8">
        <f t="shared" si="3"/>
        <v>0</v>
      </c>
      <c r="K147" s="8">
        <f t="shared" si="4"/>
        <v>0</v>
      </c>
      <c r="L147" s="7">
        <f t="shared" si="5"/>
        <v>0</v>
      </c>
      <c r="M147" s="11">
        <f t="shared" si="6"/>
        <v>0</v>
      </c>
    </row>
    <row r="148">
      <c r="A148" s="6" t="s">
        <v>130</v>
      </c>
      <c r="B148" s="7" t="str">
        <f>vlookup($A148,Users!$B$1:$H1000,3,false)</f>
        <v>Aashray</v>
      </c>
      <c r="C148" s="7" t="str">
        <f>vlookup($A148,Users!$B$1:$H1000,6,false)</f>
        <v>Tesla STEM</v>
      </c>
      <c r="D148" s="7">
        <f>vlookup($C148,Teams!$B:$D,3,false)</f>
        <v>5</v>
      </c>
      <c r="E148" s="7">
        <f t="shared" si="1"/>
        <v>20</v>
      </c>
      <c r="F148" s="7">
        <f>countifs(PrelimRaw!$D$1:$D1000,$A148,PrelimRaw!$C$1:$C1000,4,PrelimRaw!$J$1:$J1000,"M")+countifs(PrelimRaw!$D$1:$D1000,$A148,PrelimRaw!$C$1:$C1000,14,PrelimRaw!$J$1:$J1000,"M")</f>
        <v>0</v>
      </c>
      <c r="G148" s="7">
        <f>countifs(PrelimRaw!$D$1:$D1000,$A148,PrelimRaw!$C$1:$C1000,0,PrelimRaw!$J$1:$J1000,"M")</f>
        <v>0</v>
      </c>
      <c r="H148" s="7">
        <f>countifs(PrelimRaw!$D$1:$D1000,$A148,PrelimRaw!$C$1:$C1000,-4,PrelimRaw!$J$1:$J1000,"M")</f>
        <v>0</v>
      </c>
      <c r="I148" s="7">
        <f t="shared" si="2"/>
        <v>0</v>
      </c>
      <c r="J148" s="8">
        <f t="shared" si="3"/>
        <v>0</v>
      </c>
      <c r="K148" s="8">
        <f t="shared" si="4"/>
        <v>0</v>
      </c>
      <c r="L148" s="7">
        <f t="shared" si="5"/>
        <v>0</v>
      </c>
      <c r="M148" s="11">
        <f t="shared" si="6"/>
        <v>0</v>
      </c>
    </row>
    <row r="149">
      <c r="A149" s="6" t="s">
        <v>132</v>
      </c>
      <c r="B149" s="7" t="str">
        <f>vlookup($A149,Users!$B$1:$H1000,3,false)</f>
        <v>Aaditya</v>
      </c>
      <c r="C149" s="7" t="str">
        <f>vlookup($A149,Users!$B$1:$H1000,6,false)</f>
        <v>Cupertino</v>
      </c>
      <c r="D149" s="7">
        <f>vlookup($C149,Teams!$B:$D,3,false)</f>
        <v>5</v>
      </c>
      <c r="E149" s="7">
        <f t="shared" si="1"/>
        <v>20</v>
      </c>
      <c r="F149" s="7">
        <f>countifs(PrelimRaw!$D$1:$D1000,$A149,PrelimRaw!$C$1:$C1000,4,PrelimRaw!$J$1:$J1000,"M")+countifs(PrelimRaw!$D$1:$D1000,$A149,PrelimRaw!$C$1:$C1000,14,PrelimRaw!$J$1:$J1000,"M")</f>
        <v>0</v>
      </c>
      <c r="G149" s="7">
        <f>countifs(PrelimRaw!$D$1:$D1000,$A149,PrelimRaw!$C$1:$C1000,0,PrelimRaw!$J$1:$J1000,"M")</f>
        <v>0</v>
      </c>
      <c r="H149" s="7">
        <f>countifs(PrelimRaw!$D$1:$D1000,$A149,PrelimRaw!$C$1:$C1000,-4,PrelimRaw!$J$1:$J1000,"M")</f>
        <v>0</v>
      </c>
      <c r="I149" s="7">
        <f t="shared" si="2"/>
        <v>0</v>
      </c>
      <c r="J149" s="8">
        <f t="shared" si="3"/>
        <v>0</v>
      </c>
      <c r="K149" s="8">
        <f t="shared" si="4"/>
        <v>0</v>
      </c>
      <c r="L149" s="7">
        <f t="shared" si="5"/>
        <v>0</v>
      </c>
      <c r="M149" s="11">
        <f t="shared" si="6"/>
        <v>0</v>
      </c>
    </row>
    <row r="150">
      <c r="A150" s="6" t="s">
        <v>135</v>
      </c>
      <c r="B150" s="7" t="str">
        <f>vlookup($A150,Users!$B$1:$H1000,3,false)</f>
        <v>Sebi</v>
      </c>
      <c r="C150" s="7" t="str">
        <f>vlookup($A150,Users!$B$1:$H1000,6,false)</f>
        <v>Tesla STEM</v>
      </c>
      <c r="D150" s="7">
        <f>vlookup($C150,Teams!$B:$D,3,false)</f>
        <v>5</v>
      </c>
      <c r="E150" s="7">
        <f t="shared" si="1"/>
        <v>20</v>
      </c>
      <c r="F150" s="7">
        <f>countifs(PrelimRaw!$D$1:$D1000,$A150,PrelimRaw!$C$1:$C1000,4,PrelimRaw!$J$1:$J1000,"M")+countifs(PrelimRaw!$D$1:$D1000,$A150,PrelimRaw!$C$1:$C1000,14,PrelimRaw!$J$1:$J1000,"M")</f>
        <v>0</v>
      </c>
      <c r="G150" s="7">
        <f>countifs(PrelimRaw!$D$1:$D1000,$A150,PrelimRaw!$C$1:$C1000,0,PrelimRaw!$J$1:$J1000,"M")</f>
        <v>0</v>
      </c>
      <c r="H150" s="7">
        <f>countifs(PrelimRaw!$D$1:$D1000,$A150,PrelimRaw!$C$1:$C1000,-4,PrelimRaw!$J$1:$J1000,"M")</f>
        <v>0</v>
      </c>
      <c r="I150" s="7">
        <f t="shared" si="2"/>
        <v>0</v>
      </c>
      <c r="J150" s="8">
        <f t="shared" si="3"/>
        <v>0</v>
      </c>
      <c r="K150" s="8">
        <f t="shared" si="4"/>
        <v>0</v>
      </c>
      <c r="L150" s="7">
        <f t="shared" si="5"/>
        <v>0</v>
      </c>
      <c r="M150" s="11">
        <f t="shared" si="6"/>
        <v>0</v>
      </c>
    </row>
    <row r="151">
      <c r="A151" s="6" t="s">
        <v>137</v>
      </c>
      <c r="B151" s="7" t="str">
        <f>vlookup($A151,Users!$B$1:$H1000,3,false)</f>
        <v>Daniel</v>
      </c>
      <c r="C151" s="7" t="str">
        <f>vlookup($A151,Users!$B$1:$H1000,6,false)</f>
        <v>Lexington B</v>
      </c>
      <c r="D151" s="7">
        <f>vlookup($C151,Teams!$B:$D,3,false)</f>
        <v>5</v>
      </c>
      <c r="E151" s="7">
        <f t="shared" si="1"/>
        <v>20</v>
      </c>
      <c r="F151" s="7">
        <f>countifs(PrelimRaw!$D$1:$D1000,$A151,PrelimRaw!$C$1:$C1000,4,PrelimRaw!$J$1:$J1000,"M")+countifs(PrelimRaw!$D$1:$D1000,$A151,PrelimRaw!$C$1:$C1000,14,PrelimRaw!$J$1:$J1000,"M")</f>
        <v>0</v>
      </c>
      <c r="G151" s="7">
        <f>countifs(PrelimRaw!$D$1:$D1000,$A151,PrelimRaw!$C$1:$C1000,0,PrelimRaw!$J$1:$J1000,"M")</f>
        <v>0</v>
      </c>
      <c r="H151" s="7">
        <f>countifs(PrelimRaw!$D$1:$D1000,$A151,PrelimRaw!$C$1:$C1000,-4,PrelimRaw!$J$1:$J1000,"M")</f>
        <v>0</v>
      </c>
      <c r="I151" s="7">
        <f t="shared" si="2"/>
        <v>0</v>
      </c>
      <c r="J151" s="8">
        <f t="shared" si="3"/>
        <v>0</v>
      </c>
      <c r="K151" s="8">
        <f t="shared" si="4"/>
        <v>0</v>
      </c>
      <c r="L151" s="7">
        <f t="shared" si="5"/>
        <v>0</v>
      </c>
      <c r="M151" s="11">
        <f t="shared" si="6"/>
        <v>0</v>
      </c>
    </row>
    <row r="152">
      <c r="A152" s="6" t="s">
        <v>142</v>
      </c>
      <c r="B152" s="7" t="str">
        <f>vlookup($A152,Users!$B$1:$H1000,3,false)</f>
        <v>Aditya</v>
      </c>
      <c r="C152" s="7" t="str">
        <f>vlookup($A152,Users!$B$1:$H1000,6,false)</f>
        <v>Shen</v>
      </c>
      <c r="D152" s="7">
        <f>vlookup($C152,Teams!$B:$D,3,false)</f>
        <v>5</v>
      </c>
      <c r="E152" s="7">
        <f t="shared" si="1"/>
        <v>20</v>
      </c>
      <c r="F152" s="7">
        <f>countifs(PrelimRaw!$D$1:$D1000,$A152,PrelimRaw!$C$1:$C1000,4,PrelimRaw!$J$1:$J1000,"M")+countifs(PrelimRaw!$D$1:$D1000,$A152,PrelimRaw!$C$1:$C1000,14,PrelimRaw!$J$1:$J1000,"M")</f>
        <v>0</v>
      </c>
      <c r="G152" s="7">
        <f>countifs(PrelimRaw!$D$1:$D1000,$A152,PrelimRaw!$C$1:$C1000,0,PrelimRaw!$J$1:$J1000,"M")</f>
        <v>0</v>
      </c>
      <c r="H152" s="7">
        <f>countifs(PrelimRaw!$D$1:$D1000,$A152,PrelimRaw!$C$1:$C1000,-4,PrelimRaw!$J$1:$J1000,"M")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11">
        <f t="shared" si="6"/>
        <v>0</v>
      </c>
    </row>
    <row r="153">
      <c r="A153" s="6" t="s">
        <v>143</v>
      </c>
      <c r="B153" s="7" t="str">
        <f>vlookup($A153,Users!$B$1:$H1000,3,false)</f>
        <v>Andrew</v>
      </c>
      <c r="C153" s="7" t="str">
        <f>vlookup($A153,Users!$B$1:$H1000,6,false)</f>
        <v>Shen</v>
      </c>
      <c r="D153" s="7">
        <f>vlookup($C153,Teams!$B:$D,3,false)</f>
        <v>5</v>
      </c>
      <c r="E153" s="7">
        <f t="shared" si="1"/>
        <v>20</v>
      </c>
      <c r="F153" s="7">
        <f>countifs(PrelimRaw!$D$1:$D1000,$A153,PrelimRaw!$C$1:$C1000,4,PrelimRaw!$J$1:$J1000,"M")+countifs(PrelimRaw!$D$1:$D1000,$A153,PrelimRaw!$C$1:$C1000,14,PrelimRaw!$J$1:$J1000,"M")</f>
        <v>0</v>
      </c>
      <c r="G153" s="7">
        <f>countifs(PrelimRaw!$D$1:$D1000,$A153,PrelimRaw!$C$1:$C1000,0,PrelimRaw!$J$1:$J1000,"M")</f>
        <v>1</v>
      </c>
      <c r="H153" s="7">
        <f>countifs(PrelimRaw!$D$1:$D1000,$A153,PrelimRaw!$C$1:$C1000,-4,PrelimRaw!$J$1:$J1000,"M")</f>
        <v>0</v>
      </c>
      <c r="I153" s="7">
        <f t="shared" si="2"/>
        <v>1</v>
      </c>
      <c r="J153" s="8">
        <f t="shared" si="3"/>
        <v>0.05</v>
      </c>
      <c r="K153" s="8">
        <f t="shared" si="4"/>
        <v>0</v>
      </c>
      <c r="L153" s="7">
        <f t="shared" si="5"/>
        <v>0</v>
      </c>
      <c r="M153" s="11">
        <f t="shared" si="6"/>
        <v>0</v>
      </c>
    </row>
    <row r="154">
      <c r="A154" s="6" t="s">
        <v>144</v>
      </c>
      <c r="B154" s="7" t="str">
        <f>vlookup($A154,Users!$B$1:$H1000,3,false)</f>
        <v>William</v>
      </c>
      <c r="C154" s="7" t="str">
        <f>vlookup($A154,Users!$B$1:$H1000,6,false)</f>
        <v>Lexington B</v>
      </c>
      <c r="D154" s="7">
        <f>vlookup($C154,Teams!$B:$D,3,false)</f>
        <v>5</v>
      </c>
      <c r="E154" s="7">
        <f t="shared" si="1"/>
        <v>20</v>
      </c>
      <c r="F154" s="7">
        <f>countifs(PrelimRaw!$D$1:$D1000,$A154,PrelimRaw!$C$1:$C1000,4,PrelimRaw!$J$1:$J1000,"M")+countifs(PrelimRaw!$D$1:$D1000,$A154,PrelimRaw!$C$1:$C1000,14,PrelimRaw!$J$1:$J1000,"M")</f>
        <v>0</v>
      </c>
      <c r="G154" s="7">
        <f>countifs(PrelimRaw!$D$1:$D1000,$A154,PrelimRaw!$C$1:$C1000,0,PrelimRaw!$J$1:$J1000,"M")</f>
        <v>0</v>
      </c>
      <c r="H154" s="7">
        <f>countifs(PrelimRaw!$D$1:$D1000,$A154,PrelimRaw!$C$1:$C1000,-4,PrelimRaw!$J$1:$J1000,"M")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11">
        <f t="shared" si="6"/>
        <v>0</v>
      </c>
    </row>
    <row r="155">
      <c r="A155" s="6" t="s">
        <v>145</v>
      </c>
      <c r="B155" s="7" t="str">
        <f>vlookup($A155,Users!$B$1:$H1000,3,false)</f>
        <v>Sanshray</v>
      </c>
      <c r="C155" s="7" t="str">
        <f>vlookup($A155,Users!$B$1:$H1000,6,false)</f>
        <v>AHS Broward</v>
      </c>
      <c r="D155" s="7">
        <f>vlookup($C155,Teams!$B:$D,3,false)</f>
        <v>5</v>
      </c>
      <c r="E155" s="7">
        <f t="shared" si="1"/>
        <v>20</v>
      </c>
      <c r="F155" s="7">
        <f>countifs(PrelimRaw!$D$1:$D1000,$A155,PrelimRaw!$C$1:$C1000,4,PrelimRaw!$J$1:$J1000,"M")+countifs(PrelimRaw!$D$1:$D1000,$A155,PrelimRaw!$C$1:$C1000,14,PrelimRaw!$J$1:$J1000,"M")</f>
        <v>0</v>
      </c>
      <c r="G155" s="7">
        <f>countifs(PrelimRaw!$D$1:$D1000,$A155,PrelimRaw!$C$1:$C1000,0,PrelimRaw!$J$1:$J1000,"M")</f>
        <v>0</v>
      </c>
      <c r="H155" s="7">
        <f>countifs(PrelimRaw!$D$1:$D1000,$A155,PrelimRaw!$C$1:$C1000,-4,PrelimRaw!$J$1:$J1000,"M")</f>
        <v>0</v>
      </c>
      <c r="I155" s="7">
        <f t="shared" si="2"/>
        <v>0</v>
      </c>
      <c r="J155" s="8">
        <f t="shared" si="3"/>
        <v>0</v>
      </c>
      <c r="K155" s="8">
        <f t="shared" si="4"/>
        <v>0</v>
      </c>
      <c r="L155" s="7">
        <f t="shared" si="5"/>
        <v>0</v>
      </c>
      <c r="M155" s="11">
        <f t="shared" si="6"/>
        <v>0</v>
      </c>
    </row>
    <row r="156">
      <c r="A156" s="6" t="s">
        <v>147</v>
      </c>
      <c r="B156" s="7" t="str">
        <f>vlookup($A156,Users!$B$1:$H1000,3,false)</f>
        <v>Om</v>
      </c>
      <c r="C156" s="7" t="str">
        <f>vlookup($A156,Users!$B$1:$H1000,6,false)</f>
        <v>JP Stevens</v>
      </c>
      <c r="D156" s="7">
        <f>vlookup($C156,Teams!$B:$D,3,false)</f>
        <v>5</v>
      </c>
      <c r="E156" s="7">
        <f t="shared" si="1"/>
        <v>20</v>
      </c>
      <c r="F156" s="7">
        <f>countifs(PrelimRaw!$D$1:$D1000,$A156,PrelimRaw!$C$1:$C1000,4,PrelimRaw!$J$1:$J1000,"M")+countifs(PrelimRaw!$D$1:$D1000,$A156,PrelimRaw!$C$1:$C1000,14,PrelimRaw!$J$1:$J1000,"M")</f>
        <v>0</v>
      </c>
      <c r="G156" s="7">
        <f>countifs(PrelimRaw!$D$1:$D1000,$A156,PrelimRaw!$C$1:$C1000,0,PrelimRaw!$J$1:$J1000,"M")</f>
        <v>1</v>
      </c>
      <c r="H156" s="7">
        <f>countifs(PrelimRaw!$D$1:$D1000,$A156,PrelimRaw!$C$1:$C1000,-4,PrelimRaw!$J$1:$J1000,"M")</f>
        <v>0</v>
      </c>
      <c r="I156" s="7">
        <f t="shared" si="2"/>
        <v>1</v>
      </c>
      <c r="J156" s="8">
        <f t="shared" si="3"/>
        <v>0.05</v>
      </c>
      <c r="K156" s="8">
        <f t="shared" si="4"/>
        <v>0</v>
      </c>
      <c r="L156" s="7">
        <f t="shared" si="5"/>
        <v>0</v>
      </c>
      <c r="M156" s="11">
        <f t="shared" si="6"/>
        <v>0</v>
      </c>
    </row>
    <row r="157">
      <c r="A157" s="6" t="s">
        <v>150</v>
      </c>
      <c r="B157" s="7" t="str">
        <f>vlookup($A157,Users!$B$1:$H1000,3,false)</f>
        <v>Alan</v>
      </c>
      <c r="C157" s="7" t="str">
        <f>vlookup($A157,Users!$B$1:$H1000,6,false)</f>
        <v>AHS Broward</v>
      </c>
      <c r="D157" s="7">
        <f>vlookup($C157,Teams!$B:$D,3,false)</f>
        <v>5</v>
      </c>
      <c r="E157" s="7">
        <f t="shared" si="1"/>
        <v>20</v>
      </c>
      <c r="F157" s="7">
        <f>countifs(PrelimRaw!$D$1:$D1000,$A157,PrelimRaw!$C$1:$C1000,4,PrelimRaw!$J$1:$J1000,"M")+countifs(PrelimRaw!$D$1:$D1000,$A157,PrelimRaw!$C$1:$C1000,14,PrelimRaw!$J$1:$J1000,"M")</f>
        <v>0</v>
      </c>
      <c r="G157" s="7">
        <f>countifs(PrelimRaw!$D$1:$D1000,$A157,PrelimRaw!$C$1:$C1000,0,PrelimRaw!$J$1:$J1000,"M")</f>
        <v>0</v>
      </c>
      <c r="H157" s="7">
        <f>countifs(PrelimRaw!$D$1:$D1000,$A157,PrelimRaw!$C$1:$C1000,-4,PrelimRaw!$J$1:$J1000,"M")</f>
        <v>0</v>
      </c>
      <c r="I157" s="7">
        <f t="shared" si="2"/>
        <v>0</v>
      </c>
      <c r="J157" s="8">
        <f t="shared" si="3"/>
        <v>0</v>
      </c>
      <c r="K157" s="8">
        <f t="shared" si="4"/>
        <v>0</v>
      </c>
      <c r="L157" s="7">
        <f t="shared" si="5"/>
        <v>0</v>
      </c>
      <c r="M157" s="11">
        <f t="shared" si="6"/>
        <v>0</v>
      </c>
    </row>
    <row r="158">
      <c r="A158" s="6" t="s">
        <v>152</v>
      </c>
      <c r="B158" s="7" t="str">
        <f>vlookup($A158,Users!$B$1:$H1000,3,false)</f>
        <v>Avanesh</v>
      </c>
      <c r="C158" s="7" t="str">
        <f>vlookup($A158,Users!$B$1:$H1000,6,false)</f>
        <v>NCSSM A</v>
      </c>
      <c r="D158" s="7">
        <f>vlookup($C158,Teams!$B:$D,3,false)</f>
        <v>5</v>
      </c>
      <c r="E158" s="7">
        <f t="shared" si="1"/>
        <v>20</v>
      </c>
      <c r="F158" s="7">
        <f>countifs(PrelimRaw!$D$1:$D1000,$A158,PrelimRaw!$C$1:$C1000,4,PrelimRaw!$J$1:$J1000,"M")+countifs(PrelimRaw!$D$1:$D1000,$A158,PrelimRaw!$C$1:$C1000,14,PrelimRaw!$J$1:$J1000,"M")</f>
        <v>0</v>
      </c>
      <c r="G158" s="7">
        <f>countifs(PrelimRaw!$D$1:$D1000,$A158,PrelimRaw!$C$1:$C1000,0,PrelimRaw!$J$1:$J1000,"M")</f>
        <v>1</v>
      </c>
      <c r="H158" s="7">
        <f>countifs(PrelimRaw!$D$1:$D1000,$A158,PrelimRaw!$C$1:$C1000,-4,PrelimRaw!$J$1:$J1000,"M")</f>
        <v>0</v>
      </c>
      <c r="I158" s="7">
        <f t="shared" si="2"/>
        <v>1</v>
      </c>
      <c r="J158" s="8">
        <f t="shared" si="3"/>
        <v>0.05</v>
      </c>
      <c r="K158" s="8">
        <f t="shared" si="4"/>
        <v>0</v>
      </c>
      <c r="L158" s="7">
        <f t="shared" si="5"/>
        <v>0</v>
      </c>
      <c r="M158" s="11">
        <f t="shared" si="6"/>
        <v>0</v>
      </c>
    </row>
    <row r="159">
      <c r="A159" s="6" t="s">
        <v>154</v>
      </c>
      <c r="B159" s="7" t="str">
        <f>vlookup($A159,Users!$B$1:$H1000,3,false)</f>
        <v>Aditya</v>
      </c>
      <c r="C159" s="7" t="str">
        <f>vlookup($A159,Users!$B$1:$H1000,6,false)</f>
        <v>NCSSM A</v>
      </c>
      <c r="D159" s="7">
        <f>vlookup($C159,Teams!$B:$D,3,false)</f>
        <v>5</v>
      </c>
      <c r="E159" s="7">
        <f t="shared" si="1"/>
        <v>20</v>
      </c>
      <c r="F159" s="7">
        <f>countifs(PrelimRaw!$D$1:$D1000,$A159,PrelimRaw!$C$1:$C1000,4,PrelimRaw!$J$1:$J1000,"M")+countifs(PrelimRaw!$D$1:$D1000,$A159,PrelimRaw!$C$1:$C1000,14,PrelimRaw!$J$1:$J1000,"M")</f>
        <v>0</v>
      </c>
      <c r="G159" s="7">
        <f>countifs(PrelimRaw!$D$1:$D1000,$A159,PrelimRaw!$C$1:$C1000,0,PrelimRaw!$J$1:$J1000,"M")</f>
        <v>0</v>
      </c>
      <c r="H159" s="7">
        <f>countifs(PrelimRaw!$D$1:$D1000,$A159,PrelimRaw!$C$1:$C1000,-4,PrelimRaw!$J$1:$J1000,"M")</f>
        <v>0</v>
      </c>
      <c r="I159" s="7">
        <f t="shared" si="2"/>
        <v>0</v>
      </c>
      <c r="J159" s="8">
        <f t="shared" si="3"/>
        <v>0</v>
      </c>
      <c r="K159" s="8">
        <f t="shared" si="4"/>
        <v>0</v>
      </c>
      <c r="L159" s="7">
        <f t="shared" si="5"/>
        <v>0</v>
      </c>
      <c r="M159" s="11">
        <f t="shared" si="6"/>
        <v>0</v>
      </c>
    </row>
    <row r="160">
      <c r="A160" s="6" t="s">
        <v>155</v>
      </c>
      <c r="B160" s="7" t="str">
        <f>vlookup($A160,Users!$B$1:$H1000,3,false)</f>
        <v>Bo</v>
      </c>
      <c r="C160" s="7" t="str">
        <f>vlookup($A160,Users!$B$1:$H1000,6,false)</f>
        <v>NCSSM A</v>
      </c>
      <c r="D160" s="7">
        <f>vlookup($C160,Teams!$B:$D,3,false)</f>
        <v>5</v>
      </c>
      <c r="E160" s="7">
        <f t="shared" si="1"/>
        <v>20</v>
      </c>
      <c r="F160" s="7">
        <f>countifs(PrelimRaw!$D$1:$D1000,$A160,PrelimRaw!$C$1:$C1000,4,PrelimRaw!$J$1:$J1000,"M")+countifs(PrelimRaw!$D$1:$D1000,$A160,PrelimRaw!$C$1:$C1000,14,PrelimRaw!$J$1:$J1000,"M")</f>
        <v>0</v>
      </c>
      <c r="G160" s="7">
        <f>countifs(PrelimRaw!$D$1:$D1000,$A160,PrelimRaw!$C$1:$C1000,0,PrelimRaw!$J$1:$J1000,"M")</f>
        <v>0</v>
      </c>
      <c r="H160" s="7">
        <f>countifs(PrelimRaw!$D$1:$D1000,$A160,PrelimRaw!$C$1:$C1000,-4,PrelimRaw!$J$1:$J1000,"M")</f>
        <v>0</v>
      </c>
      <c r="I160" s="7">
        <f t="shared" si="2"/>
        <v>0</v>
      </c>
      <c r="J160" s="8">
        <f t="shared" si="3"/>
        <v>0</v>
      </c>
      <c r="K160" s="8">
        <f t="shared" si="4"/>
        <v>0</v>
      </c>
      <c r="L160" s="7">
        <f t="shared" si="5"/>
        <v>0</v>
      </c>
      <c r="M160" s="11">
        <f t="shared" si="6"/>
        <v>0</v>
      </c>
    </row>
    <row r="161">
      <c r="A161" s="6" t="s">
        <v>156</v>
      </c>
      <c r="B161" s="7" t="str">
        <f>vlookup($A161,Users!$B$1:$H1000,3,false)</f>
        <v>Danny</v>
      </c>
      <c r="C161" s="7" t="str">
        <f>vlookup($A161,Users!$B$1:$H1000,6,false)</f>
        <v>NoHo B</v>
      </c>
      <c r="D161" s="7">
        <f>vlookup($C161,Teams!$B:$D,3,false)</f>
        <v>5</v>
      </c>
      <c r="E161" s="7">
        <f t="shared" si="1"/>
        <v>20</v>
      </c>
      <c r="F161" s="7">
        <f>countifs(PrelimRaw!$D$1:$D1000,$A161,PrelimRaw!$C$1:$C1000,4,PrelimRaw!$J$1:$J1000,"M")+countifs(PrelimRaw!$D$1:$D1000,$A161,PrelimRaw!$C$1:$C1000,14,PrelimRaw!$J$1:$J1000,"M")</f>
        <v>0</v>
      </c>
      <c r="G161" s="7">
        <f>countifs(PrelimRaw!$D$1:$D1000,$A161,PrelimRaw!$C$1:$C1000,0,PrelimRaw!$J$1:$J1000,"M")</f>
        <v>0</v>
      </c>
      <c r="H161" s="7">
        <f>countifs(PrelimRaw!$D$1:$D1000,$A161,PrelimRaw!$C$1:$C1000,-4,PrelimRaw!$J$1:$J1000,"M")</f>
        <v>0</v>
      </c>
      <c r="I161" s="7">
        <f t="shared" si="2"/>
        <v>0</v>
      </c>
      <c r="J161" s="8">
        <f t="shared" si="3"/>
        <v>0</v>
      </c>
      <c r="K161" s="8">
        <f t="shared" si="4"/>
        <v>0</v>
      </c>
      <c r="L161" s="7">
        <f t="shared" si="5"/>
        <v>0</v>
      </c>
      <c r="M161" s="11">
        <f t="shared" si="6"/>
        <v>0</v>
      </c>
    </row>
    <row r="162">
      <c r="A162" s="6" t="s">
        <v>157</v>
      </c>
      <c r="B162" s="7" t="str">
        <f>vlookup($A162,Users!$B$1:$H1000,3,false)</f>
        <v>Khoi</v>
      </c>
      <c r="C162" s="7" t="str">
        <f>vlookup($A162,Users!$B$1:$H1000,6,false)</f>
        <v>Wayzata</v>
      </c>
      <c r="D162" s="7">
        <f>vlookup($C162,Teams!$B:$D,3,false)</f>
        <v>5</v>
      </c>
      <c r="E162" s="7">
        <f t="shared" si="1"/>
        <v>20</v>
      </c>
      <c r="F162" s="7">
        <f>countifs(PrelimRaw!$D$1:$D1000,$A162,PrelimRaw!$C$1:$C1000,4,PrelimRaw!$J$1:$J1000,"M")+countifs(PrelimRaw!$D$1:$D1000,$A162,PrelimRaw!$C$1:$C1000,14,PrelimRaw!$J$1:$J1000,"M")</f>
        <v>0</v>
      </c>
      <c r="G162" s="7">
        <f>countifs(PrelimRaw!$D$1:$D1000,$A162,PrelimRaw!$C$1:$C1000,0,PrelimRaw!$J$1:$J1000,"M")</f>
        <v>1</v>
      </c>
      <c r="H162" s="7">
        <f>countifs(PrelimRaw!$D$1:$D1000,$A162,PrelimRaw!$C$1:$C1000,-4,PrelimRaw!$J$1:$J1000,"M")</f>
        <v>0</v>
      </c>
      <c r="I162" s="7">
        <f t="shared" si="2"/>
        <v>1</v>
      </c>
      <c r="J162" s="8">
        <f t="shared" si="3"/>
        <v>0.05</v>
      </c>
      <c r="K162" s="8">
        <f t="shared" si="4"/>
        <v>0</v>
      </c>
      <c r="L162" s="7">
        <f t="shared" si="5"/>
        <v>0</v>
      </c>
      <c r="M162" s="11">
        <f t="shared" si="6"/>
        <v>0</v>
      </c>
    </row>
    <row r="163">
      <c r="A163" s="6" t="s">
        <v>159</v>
      </c>
      <c r="B163" s="7" t="str">
        <f>vlookup($A163,Users!$B$1:$H1000,3,false)</f>
        <v>Samarth</v>
      </c>
      <c r="C163" s="7" t="str">
        <f>vlookup($A163,Users!$B$1:$H1000,6,false)</f>
        <v>Wayzata</v>
      </c>
      <c r="D163" s="7">
        <f>vlookup($C163,Teams!$B:$D,3,false)</f>
        <v>5</v>
      </c>
      <c r="E163" s="7">
        <f t="shared" si="1"/>
        <v>20</v>
      </c>
      <c r="F163" s="7">
        <f>countifs(PrelimRaw!$D$1:$D1000,$A163,PrelimRaw!$C$1:$C1000,4,PrelimRaw!$J$1:$J1000,"M")+countifs(PrelimRaw!$D$1:$D1000,$A163,PrelimRaw!$C$1:$C1000,14,PrelimRaw!$J$1:$J1000,"M")</f>
        <v>0</v>
      </c>
      <c r="G163" s="7">
        <f>countifs(PrelimRaw!$D$1:$D1000,$A163,PrelimRaw!$C$1:$C1000,0,PrelimRaw!$J$1:$J1000,"M")</f>
        <v>0</v>
      </c>
      <c r="H163" s="7">
        <f>countifs(PrelimRaw!$D$1:$D1000,$A163,PrelimRaw!$C$1:$C1000,-4,PrelimRaw!$J$1:$J1000,"M")</f>
        <v>0</v>
      </c>
      <c r="I163" s="7">
        <f t="shared" si="2"/>
        <v>0</v>
      </c>
      <c r="J163" s="8">
        <f t="shared" si="3"/>
        <v>0</v>
      </c>
      <c r="K163" s="8">
        <f t="shared" si="4"/>
        <v>0</v>
      </c>
      <c r="L163" s="7">
        <f t="shared" si="5"/>
        <v>0</v>
      </c>
      <c r="M163" s="11">
        <f t="shared" si="6"/>
        <v>0</v>
      </c>
    </row>
    <row r="164">
      <c r="A164" s="6" t="s">
        <v>163</v>
      </c>
      <c r="B164" s="7" t="str">
        <f>vlookup($A164,Users!$B$1:$H1000,3,false)</f>
        <v>Aneesh</v>
      </c>
      <c r="C164" s="7" t="str">
        <f>vlookup($A164,Users!$B$1:$H1000,6,false)</f>
        <v>Wayzata</v>
      </c>
      <c r="D164" s="7">
        <f>vlookup($C164,Teams!$B:$D,3,false)</f>
        <v>5</v>
      </c>
      <c r="E164" s="7">
        <f t="shared" si="1"/>
        <v>20</v>
      </c>
      <c r="F164" s="7">
        <f>countifs(PrelimRaw!$D$1:$D1000,$A164,PrelimRaw!$C$1:$C1000,4,PrelimRaw!$J$1:$J1000,"M")+countifs(PrelimRaw!$D$1:$D1000,$A164,PrelimRaw!$C$1:$C1000,14,PrelimRaw!$J$1:$J1000,"M")</f>
        <v>0</v>
      </c>
      <c r="G164" s="7">
        <f>countifs(PrelimRaw!$D$1:$D1000,$A164,PrelimRaw!$C$1:$C1000,0,PrelimRaw!$J$1:$J1000,"M")</f>
        <v>0</v>
      </c>
      <c r="H164" s="7">
        <f>countifs(PrelimRaw!$D$1:$D1000,$A164,PrelimRaw!$C$1:$C1000,-4,PrelimRaw!$J$1:$J1000,"M")</f>
        <v>0</v>
      </c>
      <c r="I164" s="7">
        <f t="shared" si="2"/>
        <v>0</v>
      </c>
      <c r="J164" s="8">
        <f t="shared" si="3"/>
        <v>0</v>
      </c>
      <c r="K164" s="8">
        <f t="shared" si="4"/>
        <v>0</v>
      </c>
      <c r="L164" s="7">
        <f t="shared" si="5"/>
        <v>0</v>
      </c>
      <c r="M164" s="11">
        <f t="shared" si="6"/>
        <v>0</v>
      </c>
    </row>
    <row r="165">
      <c r="A165" s="6" t="s">
        <v>165</v>
      </c>
      <c r="B165" s="7" t="str">
        <f>vlookup($A165,Users!$B$1:$H1000,3,false)</f>
        <v>Cindy</v>
      </c>
      <c r="C165" s="7" t="str">
        <f>vlookup($A165,Users!$B$1:$H1000,6,false)</f>
        <v>Interlake A</v>
      </c>
      <c r="D165" s="7">
        <f>vlookup($C165,Teams!$B:$D,3,false)</f>
        <v>5</v>
      </c>
      <c r="E165" s="7">
        <f t="shared" si="1"/>
        <v>20</v>
      </c>
      <c r="F165" s="7">
        <f>countifs(PrelimRaw!$D$1:$D1000,$A165,PrelimRaw!$C$1:$C1000,4,PrelimRaw!$J$1:$J1000,"M")+countifs(PrelimRaw!$D$1:$D1000,$A165,PrelimRaw!$C$1:$C1000,14,PrelimRaw!$J$1:$J1000,"M")</f>
        <v>0</v>
      </c>
      <c r="G165" s="7">
        <f>countifs(PrelimRaw!$D$1:$D1000,$A165,PrelimRaw!$C$1:$C1000,0,PrelimRaw!$J$1:$J1000,"M")</f>
        <v>0</v>
      </c>
      <c r="H165" s="7">
        <f>countifs(PrelimRaw!$D$1:$D1000,$A165,PrelimRaw!$C$1:$C1000,-4,PrelimRaw!$J$1:$J1000,"M")</f>
        <v>0</v>
      </c>
      <c r="I165" s="7">
        <f t="shared" si="2"/>
        <v>0</v>
      </c>
      <c r="J165" s="8">
        <f t="shared" si="3"/>
        <v>0</v>
      </c>
      <c r="K165" s="8">
        <f t="shared" si="4"/>
        <v>0</v>
      </c>
      <c r="L165" s="7">
        <f t="shared" si="5"/>
        <v>0</v>
      </c>
      <c r="M165" s="11">
        <f t="shared" si="6"/>
        <v>0</v>
      </c>
    </row>
    <row r="166">
      <c r="A166" s="6" t="s">
        <v>166</v>
      </c>
      <c r="B166" s="7" t="str">
        <f>vlookup($A166,Users!$B$1:$H1000,3,false)</f>
        <v>Alex</v>
      </c>
      <c r="C166" s="7" t="str">
        <f>vlookup($A166,Users!$B$1:$H1000,6,false)</f>
        <v>NoHo</v>
      </c>
      <c r="D166" s="7">
        <f>vlookup($C166,Teams!$B:$D,3,false)</f>
        <v>5</v>
      </c>
      <c r="E166" s="7">
        <f t="shared" si="1"/>
        <v>20</v>
      </c>
      <c r="F166" s="7">
        <f>countifs(PrelimRaw!$D$1:$D1000,$A166,PrelimRaw!$C$1:$C1000,4,PrelimRaw!$J$1:$J1000,"M")+countifs(PrelimRaw!$D$1:$D1000,$A166,PrelimRaw!$C$1:$C1000,14,PrelimRaw!$J$1:$J1000,"M")</f>
        <v>0</v>
      </c>
      <c r="G166" s="7">
        <f>countifs(PrelimRaw!$D$1:$D1000,$A166,PrelimRaw!$C$1:$C1000,0,PrelimRaw!$J$1:$J1000,"M")</f>
        <v>0</v>
      </c>
      <c r="H166" s="7">
        <f>countifs(PrelimRaw!$D$1:$D1000,$A166,PrelimRaw!$C$1:$C1000,-4,PrelimRaw!$J$1:$J1000,"M")</f>
        <v>0</v>
      </c>
      <c r="I166" s="7">
        <f t="shared" si="2"/>
        <v>0</v>
      </c>
      <c r="J166" s="8">
        <f t="shared" si="3"/>
        <v>0</v>
      </c>
      <c r="K166" s="8">
        <f t="shared" si="4"/>
        <v>0</v>
      </c>
      <c r="L166" s="7">
        <f t="shared" si="5"/>
        <v>0</v>
      </c>
      <c r="M166" s="11">
        <f t="shared" si="6"/>
        <v>0</v>
      </c>
    </row>
    <row r="167">
      <c r="A167" s="6" t="s">
        <v>169</v>
      </c>
      <c r="B167" s="7" t="str">
        <f>vlookup($A167,Users!$B$1:$H1000,3,false)</f>
        <v>Adeline</v>
      </c>
      <c r="C167" s="7" t="str">
        <f>vlookup($A167,Users!$B$1:$H1000,6,false)</f>
        <v>NoHo</v>
      </c>
      <c r="D167" s="7">
        <f>vlookup($C167,Teams!$B:$D,3,false)</f>
        <v>5</v>
      </c>
      <c r="E167" s="7">
        <f t="shared" si="1"/>
        <v>20</v>
      </c>
      <c r="F167" s="7">
        <f>countifs(PrelimRaw!$D$1:$D1000,$A167,PrelimRaw!$C$1:$C1000,4,PrelimRaw!$J$1:$J1000,"M")+countifs(PrelimRaw!$D$1:$D1000,$A167,PrelimRaw!$C$1:$C1000,14,PrelimRaw!$J$1:$J1000,"M")</f>
        <v>0</v>
      </c>
      <c r="G167" s="7">
        <f>countifs(PrelimRaw!$D$1:$D1000,$A167,PrelimRaw!$C$1:$C1000,0,PrelimRaw!$J$1:$J1000,"M")</f>
        <v>0</v>
      </c>
      <c r="H167" s="7">
        <f>countifs(PrelimRaw!$D$1:$D1000,$A167,PrelimRaw!$C$1:$C1000,-4,PrelimRaw!$J$1:$J1000,"M")</f>
        <v>0</v>
      </c>
      <c r="I167" s="7">
        <f t="shared" si="2"/>
        <v>0</v>
      </c>
      <c r="J167" s="8">
        <f t="shared" si="3"/>
        <v>0</v>
      </c>
      <c r="K167" s="8">
        <f t="shared" si="4"/>
        <v>0</v>
      </c>
      <c r="L167" s="7">
        <f t="shared" si="5"/>
        <v>0</v>
      </c>
      <c r="M167" s="11">
        <f t="shared" si="6"/>
        <v>0</v>
      </c>
    </row>
    <row r="168">
      <c r="A168" s="6" t="s">
        <v>171</v>
      </c>
      <c r="B168" s="7" t="str">
        <f>vlookup($A168,Users!$B$1:$H1000,3,false)</f>
        <v>Richard</v>
      </c>
      <c r="C168" s="7" t="str">
        <f>vlookup($A168,Users!$B$1:$H1000,6,false)</f>
        <v>NoHo</v>
      </c>
      <c r="D168" s="7">
        <f>vlookup($C168,Teams!$B:$D,3,false)</f>
        <v>5</v>
      </c>
      <c r="E168" s="7">
        <f t="shared" si="1"/>
        <v>20</v>
      </c>
      <c r="F168" s="7">
        <f>countifs(PrelimRaw!$D$1:$D1000,$A168,PrelimRaw!$C$1:$C1000,4,PrelimRaw!$J$1:$J1000,"M")+countifs(PrelimRaw!$D$1:$D1000,$A168,PrelimRaw!$C$1:$C1000,14,PrelimRaw!$J$1:$J1000,"M")</f>
        <v>0</v>
      </c>
      <c r="G168" s="7">
        <f>countifs(PrelimRaw!$D$1:$D1000,$A168,PrelimRaw!$C$1:$C1000,0,PrelimRaw!$J$1:$J1000,"M")</f>
        <v>0</v>
      </c>
      <c r="H168" s="7">
        <f>countifs(PrelimRaw!$D$1:$D1000,$A168,PrelimRaw!$C$1:$C1000,-4,PrelimRaw!$J$1:$J1000,"M")</f>
        <v>0</v>
      </c>
      <c r="I168" s="7">
        <f t="shared" si="2"/>
        <v>0</v>
      </c>
      <c r="J168" s="8">
        <f t="shared" si="3"/>
        <v>0</v>
      </c>
      <c r="K168" s="8">
        <f t="shared" si="4"/>
        <v>0</v>
      </c>
      <c r="L168" s="7">
        <f t="shared" si="5"/>
        <v>0</v>
      </c>
      <c r="M168" s="11">
        <f t="shared" si="6"/>
        <v>0</v>
      </c>
    </row>
    <row r="169">
      <c r="A169" s="6" t="s">
        <v>173</v>
      </c>
      <c r="B169" s="7" t="str">
        <f>vlookup($A169,Users!$B$1:$H1000,3,false)</f>
        <v>Andy</v>
      </c>
      <c r="C169" s="7" t="str">
        <f>vlookup($A169,Users!$B$1:$H1000,6,false)</f>
        <v>Seven Lakes</v>
      </c>
      <c r="D169" s="7">
        <f>vlookup($C169,Teams!$B:$D,3,false)</f>
        <v>5</v>
      </c>
      <c r="E169" s="7">
        <f t="shared" si="1"/>
        <v>20</v>
      </c>
      <c r="F169" s="7">
        <f>countifs(PrelimRaw!$D$1:$D1000,$A169,PrelimRaw!$C$1:$C1000,4,PrelimRaw!$J$1:$J1000,"M")+countifs(PrelimRaw!$D$1:$D1000,$A169,PrelimRaw!$C$1:$C1000,14,PrelimRaw!$J$1:$J1000,"M")</f>
        <v>0</v>
      </c>
      <c r="G169" s="7">
        <f>countifs(PrelimRaw!$D$1:$D1000,$A169,PrelimRaw!$C$1:$C1000,0,PrelimRaw!$J$1:$J1000,"M")</f>
        <v>0</v>
      </c>
      <c r="H169" s="7">
        <f>countifs(PrelimRaw!$D$1:$D1000,$A169,PrelimRaw!$C$1:$C1000,-4,PrelimRaw!$J$1:$J1000,"M")</f>
        <v>0</v>
      </c>
      <c r="I169" s="7">
        <f t="shared" si="2"/>
        <v>0</v>
      </c>
      <c r="J169" s="8">
        <f t="shared" si="3"/>
        <v>0</v>
      </c>
      <c r="K169" s="8">
        <f t="shared" si="4"/>
        <v>0</v>
      </c>
      <c r="L169" s="7">
        <f t="shared" si="5"/>
        <v>0</v>
      </c>
      <c r="M169" s="11">
        <f t="shared" si="6"/>
        <v>0</v>
      </c>
    </row>
    <row r="170">
      <c r="A170" s="6" t="s">
        <v>175</v>
      </c>
      <c r="B170" s="7" t="str">
        <f>vlookup($A170,Users!$B$1:$H1000,3,false)</f>
        <v>Gordon</v>
      </c>
      <c r="C170" s="7" t="str">
        <f>vlookup($A170,Users!$B$1:$H1000,6,false)</f>
        <v>Troy</v>
      </c>
      <c r="D170" s="7">
        <f>vlookup($C170,Teams!$B:$D,3,false)</f>
        <v>5</v>
      </c>
      <c r="E170" s="7">
        <f t="shared" si="1"/>
        <v>20</v>
      </c>
      <c r="F170" s="7">
        <f>countifs(PrelimRaw!$D$1:$D1000,$A170,PrelimRaw!$C$1:$C1000,4,PrelimRaw!$J$1:$J1000,"M")+countifs(PrelimRaw!$D$1:$D1000,$A170,PrelimRaw!$C$1:$C1000,14,PrelimRaw!$J$1:$J1000,"M")</f>
        <v>0</v>
      </c>
      <c r="G170" s="7">
        <f>countifs(PrelimRaw!$D$1:$D1000,$A170,PrelimRaw!$C$1:$C1000,0,PrelimRaw!$J$1:$J1000,"M")</f>
        <v>0</v>
      </c>
      <c r="H170" s="7">
        <f>countifs(PrelimRaw!$D$1:$D1000,$A170,PrelimRaw!$C$1:$C1000,-4,PrelimRaw!$J$1:$J1000,"M")</f>
        <v>0</v>
      </c>
      <c r="I170" s="7">
        <f t="shared" si="2"/>
        <v>0</v>
      </c>
      <c r="J170" s="8">
        <f t="shared" si="3"/>
        <v>0</v>
      </c>
      <c r="K170" s="8">
        <f t="shared" si="4"/>
        <v>0</v>
      </c>
      <c r="L170" s="7">
        <f t="shared" si="5"/>
        <v>0</v>
      </c>
      <c r="M170" s="11">
        <f t="shared" si="6"/>
        <v>0</v>
      </c>
    </row>
    <row r="171">
      <c r="A171" s="6" t="s">
        <v>176</v>
      </c>
      <c r="B171" s="7" t="str">
        <f>vlookup($A171,Users!$B$1:$H1000,3,false)</f>
        <v>Chris</v>
      </c>
      <c r="C171" s="7" t="str">
        <f>vlookup($A171,Users!$B$1:$H1000,6,false)</f>
        <v>Troy</v>
      </c>
      <c r="D171" s="7">
        <f>vlookup($C171,Teams!$B:$D,3,false)</f>
        <v>5</v>
      </c>
      <c r="E171" s="7">
        <f t="shared" si="1"/>
        <v>20</v>
      </c>
      <c r="F171" s="7">
        <f>countifs(PrelimRaw!$D$1:$D1000,$A171,PrelimRaw!$C$1:$C1000,4,PrelimRaw!$J$1:$J1000,"M")+countifs(PrelimRaw!$D$1:$D1000,$A171,PrelimRaw!$C$1:$C1000,14,PrelimRaw!$J$1:$J1000,"M")</f>
        <v>0</v>
      </c>
      <c r="G171" s="7">
        <f>countifs(PrelimRaw!$D$1:$D1000,$A171,PrelimRaw!$C$1:$C1000,0,PrelimRaw!$J$1:$J1000,"M")</f>
        <v>1</v>
      </c>
      <c r="H171" s="7">
        <f>countifs(PrelimRaw!$D$1:$D1000,$A171,PrelimRaw!$C$1:$C1000,-4,PrelimRaw!$J$1:$J1000,"M")</f>
        <v>0</v>
      </c>
      <c r="I171" s="7">
        <f t="shared" si="2"/>
        <v>1</v>
      </c>
      <c r="J171" s="8">
        <f t="shared" si="3"/>
        <v>0.05</v>
      </c>
      <c r="K171" s="8">
        <f t="shared" si="4"/>
        <v>0</v>
      </c>
      <c r="L171" s="7">
        <f t="shared" si="5"/>
        <v>0</v>
      </c>
      <c r="M171" s="11">
        <f t="shared" si="6"/>
        <v>0</v>
      </c>
    </row>
    <row r="172">
      <c r="A172" s="6" t="s">
        <v>183</v>
      </c>
      <c r="B172" s="7" t="str">
        <f>vlookup($A172,Users!$B$1:$H1000,3,false)</f>
        <v>Thaddeus</v>
      </c>
      <c r="C172" s="7" t="str">
        <f>vlookup($A172,Users!$B$1:$H1000,6,false)</f>
        <v>Venice</v>
      </c>
      <c r="D172" s="7">
        <f>vlookup($C172,Teams!$B:$D,3,false)</f>
        <v>5</v>
      </c>
      <c r="E172" s="7">
        <f t="shared" si="1"/>
        <v>20</v>
      </c>
      <c r="F172" s="7">
        <f>countifs(PrelimRaw!$D$1:$D1000,$A172,PrelimRaw!$C$1:$C1000,4,PrelimRaw!$J$1:$J1000,"M")+countifs(PrelimRaw!$D$1:$D1000,$A172,PrelimRaw!$C$1:$C1000,14,PrelimRaw!$J$1:$J1000,"M")</f>
        <v>0</v>
      </c>
      <c r="G172" s="7">
        <f>countifs(PrelimRaw!$D$1:$D1000,$A172,PrelimRaw!$C$1:$C1000,0,PrelimRaw!$J$1:$J1000,"M")</f>
        <v>0</v>
      </c>
      <c r="H172" s="7">
        <f>countifs(PrelimRaw!$D$1:$D1000,$A172,PrelimRaw!$C$1:$C1000,-4,PrelimRaw!$J$1:$J1000,"M")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11">
        <f t="shared" si="6"/>
        <v>0</v>
      </c>
    </row>
    <row r="173">
      <c r="A173" s="6" t="s">
        <v>185</v>
      </c>
      <c r="B173" s="7" t="str">
        <f>vlookup($A173,Users!$B$1:$H1000,3,false)</f>
        <v>Joseph</v>
      </c>
      <c r="C173" s="7" t="str">
        <f>vlookup($A173,Users!$B$1:$H1000,6,false)</f>
        <v>RMHS</v>
      </c>
      <c r="D173" s="7">
        <f>vlookup($C173,Teams!$B:$D,3,false)</f>
        <v>5</v>
      </c>
      <c r="E173" s="7">
        <f t="shared" si="1"/>
        <v>20</v>
      </c>
      <c r="F173" s="7">
        <f>countifs(PrelimRaw!$D$1:$D1000,$A173,PrelimRaw!$C$1:$C1000,4,PrelimRaw!$J$1:$J1000,"M")+countifs(PrelimRaw!$D$1:$D1000,$A173,PrelimRaw!$C$1:$C1000,14,PrelimRaw!$J$1:$J1000,"M")</f>
        <v>0</v>
      </c>
      <c r="G173" s="7">
        <f>countifs(PrelimRaw!$D$1:$D1000,$A173,PrelimRaw!$C$1:$C1000,0,PrelimRaw!$J$1:$J1000,"M")</f>
        <v>0</v>
      </c>
      <c r="H173" s="7">
        <f>countifs(PrelimRaw!$D$1:$D1000,$A173,PrelimRaw!$C$1:$C1000,-4,PrelimRaw!$J$1:$J1000,"M")</f>
        <v>0</v>
      </c>
      <c r="I173" s="7">
        <f t="shared" si="2"/>
        <v>0</v>
      </c>
      <c r="J173" s="8">
        <f t="shared" si="3"/>
        <v>0</v>
      </c>
      <c r="K173" s="8">
        <f t="shared" si="4"/>
        <v>0</v>
      </c>
      <c r="L173" s="7">
        <f t="shared" si="5"/>
        <v>0</v>
      </c>
      <c r="M173" s="11">
        <f t="shared" si="6"/>
        <v>0</v>
      </c>
    </row>
    <row r="174">
      <c r="A174" s="6" t="s">
        <v>189</v>
      </c>
      <c r="B174" s="7" t="str">
        <f>vlookup($A174,Users!$B$1:$H1000,3,false)</f>
        <v>Vincent</v>
      </c>
      <c r="C174" s="7" t="str">
        <f>vlookup($A174,Users!$B$1:$H1000,6,false)</f>
        <v>RMHS</v>
      </c>
      <c r="D174" s="7">
        <f>vlookup($C174,Teams!$B:$D,3,false)</f>
        <v>5</v>
      </c>
      <c r="E174" s="7">
        <f t="shared" si="1"/>
        <v>20</v>
      </c>
      <c r="F174" s="7">
        <f>countifs(PrelimRaw!$D$1:$D1000,$A174,PrelimRaw!$C$1:$C1000,4,PrelimRaw!$J$1:$J1000,"M")+countifs(PrelimRaw!$D$1:$D1000,$A174,PrelimRaw!$C$1:$C1000,14,PrelimRaw!$J$1:$J1000,"M")</f>
        <v>0</v>
      </c>
      <c r="G174" s="7">
        <f>countifs(PrelimRaw!$D$1:$D1000,$A174,PrelimRaw!$C$1:$C1000,0,PrelimRaw!$J$1:$J1000,"M")</f>
        <v>0</v>
      </c>
      <c r="H174" s="7">
        <f>countifs(PrelimRaw!$D$1:$D1000,$A174,PrelimRaw!$C$1:$C1000,-4,PrelimRaw!$J$1:$J1000,"M")</f>
        <v>0</v>
      </c>
      <c r="I174" s="7">
        <f t="shared" si="2"/>
        <v>0</v>
      </c>
      <c r="J174" s="8">
        <f t="shared" si="3"/>
        <v>0</v>
      </c>
      <c r="K174" s="8">
        <f t="shared" si="4"/>
        <v>0</v>
      </c>
      <c r="L174" s="7">
        <f t="shared" si="5"/>
        <v>0</v>
      </c>
      <c r="M174" s="11">
        <f t="shared" si="6"/>
        <v>0</v>
      </c>
    </row>
    <row r="175">
      <c r="A175" s="6" t="s">
        <v>190</v>
      </c>
      <c r="B175" s="7" t="str">
        <f>vlookup($A175,Users!$B$1:$H1000,3,false)</f>
        <v>Wendy</v>
      </c>
      <c r="C175" s="7" t="str">
        <f>vlookup($A175,Users!$B$1:$H1000,6,false)</f>
        <v>University</v>
      </c>
      <c r="D175" s="7">
        <f>vlookup($C175,Teams!$B:$D,3,false)</f>
        <v>5</v>
      </c>
      <c r="E175" s="7">
        <f t="shared" si="1"/>
        <v>20</v>
      </c>
      <c r="F175" s="7">
        <f>countifs(PrelimRaw!$D$1:$D1000,$A175,PrelimRaw!$C$1:$C1000,4,PrelimRaw!$J$1:$J1000,"M")+countifs(PrelimRaw!$D$1:$D1000,$A175,PrelimRaw!$C$1:$C1000,14,PrelimRaw!$J$1:$J1000,"M")</f>
        <v>0</v>
      </c>
      <c r="G175" s="7">
        <f>countifs(PrelimRaw!$D$1:$D1000,$A175,PrelimRaw!$C$1:$C1000,0,PrelimRaw!$J$1:$J1000,"M")</f>
        <v>0</v>
      </c>
      <c r="H175" s="7">
        <f>countifs(PrelimRaw!$D$1:$D1000,$A175,PrelimRaw!$C$1:$C1000,-4,PrelimRaw!$J$1:$J1000,"M")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11">
        <f t="shared" si="6"/>
        <v>0</v>
      </c>
    </row>
    <row r="176">
      <c r="A176" s="6" t="s">
        <v>191</v>
      </c>
      <c r="B176" s="7" t="str">
        <f>vlookup($A176,Users!$B$1:$H1000,3,false)</f>
        <v>Harsh</v>
      </c>
      <c r="C176" s="7" t="str">
        <f>vlookup($A176,Users!$B$1:$H1000,6,false)</f>
        <v>Green Hope</v>
      </c>
      <c r="D176" s="7">
        <f>vlookup($C176,Teams!$B:$D,3,false)</f>
        <v>5</v>
      </c>
      <c r="E176" s="7">
        <f t="shared" si="1"/>
        <v>20</v>
      </c>
      <c r="F176" s="7">
        <f>countifs(PrelimRaw!$D$1:$D1000,$A176,PrelimRaw!$C$1:$C1000,4,PrelimRaw!$J$1:$J1000,"M")+countifs(PrelimRaw!$D$1:$D1000,$A176,PrelimRaw!$C$1:$C1000,14,PrelimRaw!$J$1:$J1000,"M")</f>
        <v>0</v>
      </c>
      <c r="G176" s="7">
        <f>countifs(PrelimRaw!$D$1:$D1000,$A176,PrelimRaw!$C$1:$C1000,0,PrelimRaw!$J$1:$J1000,"M")</f>
        <v>2</v>
      </c>
      <c r="H176" s="7">
        <f>countifs(PrelimRaw!$D$1:$D1000,$A176,PrelimRaw!$C$1:$C1000,-4,PrelimRaw!$J$1:$J1000,"M")</f>
        <v>0</v>
      </c>
      <c r="I176" s="7">
        <f t="shared" si="2"/>
        <v>2</v>
      </c>
      <c r="J176" s="8">
        <f t="shared" si="3"/>
        <v>0.1</v>
      </c>
      <c r="K176" s="8">
        <f t="shared" si="4"/>
        <v>0</v>
      </c>
      <c r="L176" s="7">
        <f t="shared" si="5"/>
        <v>0</v>
      </c>
      <c r="M176" s="11">
        <f t="shared" si="6"/>
        <v>0</v>
      </c>
    </row>
    <row r="177">
      <c r="A177" s="6" t="s">
        <v>192</v>
      </c>
      <c r="B177" s="7" t="str">
        <f>vlookup($A177,Users!$B$1:$H1000,3,false)</f>
        <v>Erik</v>
      </c>
      <c r="C177" s="7" t="str">
        <f>vlookup($A177,Users!$B$1:$H1000,6,false)</f>
        <v>Green Hope</v>
      </c>
      <c r="D177" s="7">
        <f>vlookup($C177,Teams!$B:$D,3,false)</f>
        <v>5</v>
      </c>
      <c r="E177" s="7">
        <f t="shared" si="1"/>
        <v>20</v>
      </c>
      <c r="F177" s="7">
        <f>countifs(PrelimRaw!$D$1:$D1000,$A177,PrelimRaw!$C$1:$C1000,4,PrelimRaw!$J$1:$J1000,"M")+countifs(PrelimRaw!$D$1:$D1000,$A177,PrelimRaw!$C$1:$C1000,14,PrelimRaw!$J$1:$J1000,"M")</f>
        <v>0</v>
      </c>
      <c r="G177" s="7">
        <f>countifs(PrelimRaw!$D$1:$D1000,$A177,PrelimRaw!$C$1:$C1000,0,PrelimRaw!$J$1:$J1000,"M")</f>
        <v>0</v>
      </c>
      <c r="H177" s="7">
        <f>countifs(PrelimRaw!$D$1:$D1000,$A177,PrelimRaw!$C$1:$C1000,-4,PrelimRaw!$J$1:$J1000,"M")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11">
        <f t="shared" si="6"/>
        <v>0</v>
      </c>
    </row>
    <row r="178">
      <c r="A178" s="6" t="s">
        <v>193</v>
      </c>
      <c r="B178" s="7" t="str">
        <f>vlookup($A178,Users!$B$1:$H1000,3,false)</f>
        <v>Alex</v>
      </c>
      <c r="C178" s="7" t="str">
        <f>vlookup($A178,Users!$B$1:$H1000,6,false)</f>
        <v>Green Hope</v>
      </c>
      <c r="D178" s="7">
        <f>vlookup($C178,Teams!$B:$D,3,false)</f>
        <v>5</v>
      </c>
      <c r="E178" s="7">
        <f t="shared" si="1"/>
        <v>20</v>
      </c>
      <c r="F178" s="7">
        <f>countifs(PrelimRaw!$D$1:$D1000,$A178,PrelimRaw!$C$1:$C1000,4,PrelimRaw!$J$1:$J1000,"M")+countifs(PrelimRaw!$D$1:$D1000,$A178,PrelimRaw!$C$1:$C1000,14,PrelimRaw!$J$1:$J1000,"M")</f>
        <v>0</v>
      </c>
      <c r="G178" s="7">
        <f>countifs(PrelimRaw!$D$1:$D1000,$A178,PrelimRaw!$C$1:$C1000,0,PrelimRaw!$J$1:$J1000,"M")</f>
        <v>0</v>
      </c>
      <c r="H178" s="7">
        <f>countifs(PrelimRaw!$D$1:$D1000,$A178,PrelimRaw!$C$1:$C1000,-4,PrelimRaw!$J$1:$J1000,"M")</f>
        <v>0</v>
      </c>
      <c r="I178" s="7">
        <f t="shared" si="2"/>
        <v>0</v>
      </c>
      <c r="J178" s="8">
        <f t="shared" si="3"/>
        <v>0</v>
      </c>
      <c r="K178" s="8">
        <f t="shared" si="4"/>
        <v>0</v>
      </c>
      <c r="L178" s="7">
        <f t="shared" si="5"/>
        <v>0</v>
      </c>
      <c r="M178" s="11">
        <f t="shared" si="6"/>
        <v>0</v>
      </c>
    </row>
    <row r="179">
      <c r="A179" s="6" t="s">
        <v>196</v>
      </c>
      <c r="B179" s="7" t="str">
        <f>vlookup($A179,Users!$B$1:$H1000,3,false)</f>
        <v>Angelina</v>
      </c>
      <c r="C179" s="7" t="str">
        <f>vlookup($A179,Users!$B$1:$H1000,6,false)</f>
        <v>Enloe B</v>
      </c>
      <c r="D179" s="7">
        <f>vlookup($C179,Teams!$B:$D,3,false)</f>
        <v>5</v>
      </c>
      <c r="E179" s="7">
        <f t="shared" si="1"/>
        <v>20</v>
      </c>
      <c r="F179" s="7">
        <f>countifs(PrelimRaw!$D$1:$D1000,$A179,PrelimRaw!$C$1:$C1000,4,PrelimRaw!$J$1:$J1000,"M")+countifs(PrelimRaw!$D$1:$D1000,$A179,PrelimRaw!$C$1:$C1000,14,PrelimRaw!$J$1:$J1000,"M")</f>
        <v>0</v>
      </c>
      <c r="G179" s="7">
        <f>countifs(PrelimRaw!$D$1:$D1000,$A179,PrelimRaw!$C$1:$C1000,0,PrelimRaw!$J$1:$J1000,"M")</f>
        <v>0</v>
      </c>
      <c r="H179" s="7">
        <f>countifs(PrelimRaw!$D$1:$D1000,$A179,PrelimRaw!$C$1:$C1000,-4,PrelimRaw!$J$1:$J1000,"M")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11">
        <f t="shared" si="6"/>
        <v>0</v>
      </c>
    </row>
    <row r="180">
      <c r="A180" s="6" t="s">
        <v>197</v>
      </c>
      <c r="B180" s="7" t="str">
        <f>vlookup($A180,Users!$B$1:$H1000,3,false)</f>
        <v>Kian</v>
      </c>
      <c r="C180" s="7" t="str">
        <f>vlookup($A180,Users!$B$1:$H1000,6,false)</f>
        <v>Blair C</v>
      </c>
      <c r="D180" s="7">
        <f>vlookup($C180,Teams!$B:$D,3,false)</f>
        <v>5</v>
      </c>
      <c r="E180" s="7">
        <f t="shared" si="1"/>
        <v>20</v>
      </c>
      <c r="F180" s="7">
        <f>countifs(PrelimRaw!$D$1:$D1000,$A180,PrelimRaw!$C$1:$C1000,4,PrelimRaw!$J$1:$J1000,"M")+countifs(PrelimRaw!$D$1:$D1000,$A180,PrelimRaw!$C$1:$C1000,14,PrelimRaw!$J$1:$J1000,"M")</f>
        <v>0</v>
      </c>
      <c r="G180" s="7">
        <f>countifs(PrelimRaw!$D$1:$D1000,$A180,PrelimRaw!$C$1:$C1000,0,PrelimRaw!$J$1:$J1000,"M")</f>
        <v>0</v>
      </c>
      <c r="H180" s="7">
        <f>countifs(PrelimRaw!$D$1:$D1000,$A180,PrelimRaw!$C$1:$C1000,-4,PrelimRaw!$J$1:$J1000,"M")</f>
        <v>0</v>
      </c>
      <c r="I180" s="7">
        <f t="shared" si="2"/>
        <v>0</v>
      </c>
      <c r="J180" s="8">
        <f t="shared" si="3"/>
        <v>0</v>
      </c>
      <c r="K180" s="8">
        <f t="shared" si="4"/>
        <v>0</v>
      </c>
      <c r="L180" s="7">
        <f t="shared" si="5"/>
        <v>0</v>
      </c>
      <c r="M180" s="11">
        <f t="shared" si="6"/>
        <v>0</v>
      </c>
    </row>
    <row r="181">
      <c r="A181" s="6" t="s">
        <v>202</v>
      </c>
      <c r="B181" s="7" t="str">
        <f>vlookup($A181,Users!$B$1:$H1000,3,false)</f>
        <v>Pranjal</v>
      </c>
      <c r="C181" s="7" t="str">
        <f>vlookup($A181,Users!$B$1:$H1000,6,false)</f>
        <v>Lynbrook</v>
      </c>
      <c r="D181" s="7">
        <f>vlookup($C181,Teams!$B:$D,3,false)</f>
        <v>5</v>
      </c>
      <c r="E181" s="7">
        <f t="shared" si="1"/>
        <v>20</v>
      </c>
      <c r="F181" s="7">
        <f>countifs(PrelimRaw!$D$1:$D1000,$A181,PrelimRaw!$C$1:$C1000,4,PrelimRaw!$J$1:$J1000,"M")+countifs(PrelimRaw!$D$1:$D1000,$A181,PrelimRaw!$C$1:$C1000,14,PrelimRaw!$J$1:$J1000,"M")</f>
        <v>0</v>
      </c>
      <c r="G181" s="7">
        <f>countifs(PrelimRaw!$D$1:$D1000,$A181,PrelimRaw!$C$1:$C1000,0,PrelimRaw!$J$1:$J1000,"M")</f>
        <v>0</v>
      </c>
      <c r="H181" s="7">
        <f>countifs(PrelimRaw!$D$1:$D1000,$A181,PrelimRaw!$C$1:$C1000,-4,PrelimRaw!$J$1:$J1000,"M")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11">
        <f t="shared" si="6"/>
        <v>0</v>
      </c>
    </row>
    <row r="182">
      <c r="A182" s="6" t="s">
        <v>205</v>
      </c>
      <c r="B182" s="7" t="str">
        <f>vlookup($A182,Users!$B$1:$H1000,3,false)</f>
        <v>Julianne</v>
      </c>
      <c r="C182" s="7" t="str">
        <f>vlookup($A182,Users!$B$1:$H1000,6,false)</f>
        <v>University</v>
      </c>
      <c r="D182" s="7">
        <f>vlookup($C182,Teams!$B:$D,3,false)</f>
        <v>5</v>
      </c>
      <c r="E182" s="7">
        <f t="shared" si="1"/>
        <v>20</v>
      </c>
      <c r="F182" s="7">
        <f>countifs(PrelimRaw!$D$1:$D1000,$A182,PrelimRaw!$C$1:$C1000,4,PrelimRaw!$J$1:$J1000,"M")+countifs(PrelimRaw!$D$1:$D1000,$A182,PrelimRaw!$C$1:$C1000,14,PrelimRaw!$J$1:$J1000,"M")</f>
        <v>0</v>
      </c>
      <c r="G182" s="7">
        <f>countifs(PrelimRaw!$D$1:$D1000,$A182,PrelimRaw!$C$1:$C1000,0,PrelimRaw!$J$1:$J1000,"M")</f>
        <v>0</v>
      </c>
      <c r="H182" s="7">
        <f>countifs(PrelimRaw!$D$1:$D1000,$A182,PrelimRaw!$C$1:$C1000,-4,PrelimRaw!$J$1:$J1000,"M")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11">
        <f t="shared" si="6"/>
        <v>0</v>
      </c>
    </row>
    <row r="183">
      <c r="A183" s="6" t="s">
        <v>206</v>
      </c>
      <c r="B183" s="7" t="str">
        <f>vlookup($A183,Users!$B$1:$H1000,3,false)</f>
        <v>Rishi</v>
      </c>
      <c r="C183" s="7" t="str">
        <f>vlookup($A183,Users!$B$1:$H1000,6,false)</f>
        <v>Buchholz B</v>
      </c>
      <c r="D183" s="7">
        <f>vlookup($C183,Teams!$B:$D,3,false)</f>
        <v>5</v>
      </c>
      <c r="E183" s="7">
        <f t="shared" si="1"/>
        <v>20</v>
      </c>
      <c r="F183" s="7">
        <f>countifs(PrelimRaw!$D$1:$D1000,$A183,PrelimRaw!$C$1:$C1000,4,PrelimRaw!$J$1:$J1000,"M")+countifs(PrelimRaw!$D$1:$D1000,$A183,PrelimRaw!$C$1:$C1000,14,PrelimRaw!$J$1:$J1000,"M")</f>
        <v>0</v>
      </c>
      <c r="G183" s="7">
        <f>countifs(PrelimRaw!$D$1:$D1000,$A183,PrelimRaw!$C$1:$C1000,0,PrelimRaw!$J$1:$J1000,"M")</f>
        <v>0</v>
      </c>
      <c r="H183" s="7">
        <f>countifs(PrelimRaw!$D$1:$D1000,$A183,PrelimRaw!$C$1:$C1000,-4,PrelimRaw!$J$1:$J1000,"M")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11">
        <f t="shared" si="6"/>
        <v>0</v>
      </c>
    </row>
    <row r="184">
      <c r="A184" s="6" t="s">
        <v>207</v>
      </c>
      <c r="B184" s="7" t="str">
        <f>vlookup($A184,Users!$B$1:$H1000,3,false)</f>
        <v>Laurie</v>
      </c>
      <c r="C184" s="7" t="str">
        <f>vlookup($A184,Users!$B$1:$H1000,6,false)</f>
        <v>Buchholz B</v>
      </c>
      <c r="D184" s="7">
        <f>vlookup($C184,Teams!$B:$D,3,false)</f>
        <v>5</v>
      </c>
      <c r="E184" s="7">
        <f t="shared" si="1"/>
        <v>20</v>
      </c>
      <c r="F184" s="7">
        <f>countifs(PrelimRaw!$D$1:$D1000,$A184,PrelimRaw!$C$1:$C1000,4,PrelimRaw!$J$1:$J1000,"M")+countifs(PrelimRaw!$D$1:$D1000,$A184,PrelimRaw!$C$1:$C1000,14,PrelimRaw!$J$1:$J1000,"M")</f>
        <v>0</v>
      </c>
      <c r="G184" s="7">
        <f>countifs(PrelimRaw!$D$1:$D1000,$A184,PrelimRaw!$C$1:$C1000,0,PrelimRaw!$J$1:$J1000,"M")</f>
        <v>0</v>
      </c>
      <c r="H184" s="7">
        <f>countifs(PrelimRaw!$D$1:$D1000,$A184,PrelimRaw!$C$1:$C1000,-4,PrelimRaw!$J$1:$J1000,"M")</f>
        <v>0</v>
      </c>
      <c r="I184" s="7">
        <f t="shared" si="2"/>
        <v>0</v>
      </c>
      <c r="J184" s="8">
        <f t="shared" si="3"/>
        <v>0</v>
      </c>
      <c r="K184" s="8">
        <f t="shared" si="4"/>
        <v>0</v>
      </c>
      <c r="L184" s="7">
        <f t="shared" si="5"/>
        <v>0</v>
      </c>
      <c r="M184" s="11">
        <f t="shared" si="6"/>
        <v>0</v>
      </c>
    </row>
    <row r="185">
      <c r="A185" s="6" t="s">
        <v>208</v>
      </c>
      <c r="B185" s="7" t="str">
        <f>vlookup($A185,Users!$B$1:$H1000,3,false)</f>
        <v>Dingjia</v>
      </c>
      <c r="C185" s="7" t="str">
        <f>vlookup($A185,Users!$B$1:$H1000,6,false)</f>
        <v>Naperville North</v>
      </c>
      <c r="D185" s="7">
        <f>vlookup($C185,Teams!$B:$D,3,false)</f>
        <v>5</v>
      </c>
      <c r="E185" s="7">
        <f t="shared" si="1"/>
        <v>20</v>
      </c>
      <c r="F185" s="7">
        <f>countifs(PrelimRaw!$D$1:$D1000,$A185,PrelimRaw!$C$1:$C1000,4,PrelimRaw!$J$1:$J1000,"M")+countifs(PrelimRaw!$D$1:$D1000,$A185,PrelimRaw!$C$1:$C1000,14,PrelimRaw!$J$1:$J1000,"M")</f>
        <v>0</v>
      </c>
      <c r="G185" s="7">
        <f>countifs(PrelimRaw!$D$1:$D1000,$A185,PrelimRaw!$C$1:$C1000,0,PrelimRaw!$J$1:$J1000,"M")</f>
        <v>0</v>
      </c>
      <c r="H185" s="7">
        <f>countifs(PrelimRaw!$D$1:$D1000,$A185,PrelimRaw!$C$1:$C1000,-4,PrelimRaw!$J$1:$J1000,"M")</f>
        <v>0</v>
      </c>
      <c r="I185" s="7">
        <f t="shared" si="2"/>
        <v>0</v>
      </c>
      <c r="J185" s="8">
        <f t="shared" si="3"/>
        <v>0</v>
      </c>
      <c r="K185" s="8">
        <f t="shared" si="4"/>
        <v>0</v>
      </c>
      <c r="L185" s="7">
        <f t="shared" si="5"/>
        <v>0</v>
      </c>
      <c r="M185" s="11">
        <f t="shared" si="6"/>
        <v>0</v>
      </c>
    </row>
    <row r="186">
      <c r="A186" s="6" t="s">
        <v>209</v>
      </c>
      <c r="B186" s="7" t="str">
        <f>vlookup($A186,Users!$B$1:$H1000,3,false)</f>
        <v>Justin</v>
      </c>
      <c r="C186" s="7" t="str">
        <f>vlookup($A186,Users!$B$1:$H1000,6,false)</f>
        <v>Dulles</v>
      </c>
      <c r="D186" s="7">
        <f>vlookup($C186,Teams!$B:$D,3,false)</f>
        <v>5</v>
      </c>
      <c r="E186" s="7">
        <f t="shared" si="1"/>
        <v>20</v>
      </c>
      <c r="F186" s="7">
        <f>countifs(PrelimRaw!$D$1:$D1000,$A186,PrelimRaw!$C$1:$C1000,4,PrelimRaw!$J$1:$J1000,"M")+countifs(PrelimRaw!$D$1:$D1000,$A186,PrelimRaw!$C$1:$C1000,14,PrelimRaw!$J$1:$J1000,"M")</f>
        <v>0</v>
      </c>
      <c r="G186" s="7">
        <f>countifs(PrelimRaw!$D$1:$D1000,$A186,PrelimRaw!$C$1:$C1000,0,PrelimRaw!$J$1:$J1000,"M")</f>
        <v>0</v>
      </c>
      <c r="H186" s="7">
        <f>countifs(PrelimRaw!$D$1:$D1000,$A186,PrelimRaw!$C$1:$C1000,-4,PrelimRaw!$J$1:$J1000,"M")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11">
        <f t="shared" si="6"/>
        <v>0</v>
      </c>
    </row>
    <row r="187">
      <c r="A187" s="6" t="s">
        <v>212</v>
      </c>
      <c r="B187" s="7" t="str">
        <f>vlookup($A187,Users!$B$1:$H1000,3,false)</f>
        <v>Penelope</v>
      </c>
      <c r="C187" s="7" t="str">
        <f>vlookup($A187,Users!$B$1:$H1000,6,false)</f>
        <v>NoHo B</v>
      </c>
      <c r="D187" s="7">
        <f>vlookup($C187,Teams!$B:$D,3,false)</f>
        <v>5</v>
      </c>
      <c r="E187" s="7">
        <f t="shared" si="1"/>
        <v>20</v>
      </c>
      <c r="F187" s="7">
        <f>countifs(PrelimRaw!$D$1:$D1000,$A187,PrelimRaw!$C$1:$C1000,4,PrelimRaw!$J$1:$J1000,"M")+countifs(PrelimRaw!$D$1:$D1000,$A187,PrelimRaw!$C$1:$C1000,14,PrelimRaw!$J$1:$J1000,"M")</f>
        <v>0</v>
      </c>
      <c r="G187" s="7">
        <f>countifs(PrelimRaw!$D$1:$D1000,$A187,PrelimRaw!$C$1:$C1000,0,PrelimRaw!$J$1:$J1000,"M")</f>
        <v>0</v>
      </c>
      <c r="H187" s="7">
        <f>countifs(PrelimRaw!$D$1:$D1000,$A187,PrelimRaw!$C$1:$C1000,-4,PrelimRaw!$J$1:$J1000,"M")</f>
        <v>0</v>
      </c>
      <c r="I187" s="7">
        <f t="shared" si="2"/>
        <v>0</v>
      </c>
      <c r="J187" s="8">
        <f t="shared" si="3"/>
        <v>0</v>
      </c>
      <c r="K187" s="8">
        <f t="shared" si="4"/>
        <v>0</v>
      </c>
      <c r="L187" s="7">
        <f t="shared" si="5"/>
        <v>0</v>
      </c>
      <c r="M187" s="11">
        <f t="shared" si="6"/>
        <v>0</v>
      </c>
    </row>
    <row r="188">
      <c r="A188" s="6" t="s">
        <v>213</v>
      </c>
      <c r="B188" s="7" t="str">
        <f>vlookup($A188,Users!$B$1:$H1000,3,false)</f>
        <v>Pranesh</v>
      </c>
      <c r="C188" s="7" t="str">
        <f>vlookup($A188,Users!$B$1:$H1000,6,false)</f>
        <v>JP Stevens</v>
      </c>
      <c r="D188" s="7">
        <f>vlookup($C188,Teams!$B:$D,3,false)</f>
        <v>5</v>
      </c>
      <c r="E188" s="7">
        <f t="shared" si="1"/>
        <v>20</v>
      </c>
      <c r="F188" s="7">
        <f>countifs(PrelimRaw!$D$1:$D1000,$A188,PrelimRaw!$C$1:$C1000,4,PrelimRaw!$J$1:$J1000,"M")+countifs(PrelimRaw!$D$1:$D1000,$A188,PrelimRaw!$C$1:$C1000,14,PrelimRaw!$J$1:$J1000,"M")</f>
        <v>0</v>
      </c>
      <c r="G188" s="7">
        <f>countifs(PrelimRaw!$D$1:$D1000,$A188,PrelimRaw!$C$1:$C1000,0,PrelimRaw!$J$1:$J1000,"M")</f>
        <v>0</v>
      </c>
      <c r="H188" s="7">
        <f>countifs(PrelimRaw!$D$1:$D1000,$A188,PrelimRaw!$C$1:$C1000,-4,PrelimRaw!$J$1:$J1000,"M")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11">
        <f t="shared" si="6"/>
        <v>0</v>
      </c>
    </row>
    <row r="189">
      <c r="A189" s="6" t="s">
        <v>215</v>
      </c>
      <c r="B189" s="7" t="str">
        <f>vlookup($A189,Users!$B$1:$H1000,3,false)</f>
        <v>Emily</v>
      </c>
      <c r="C189" s="7" t="str">
        <f>vlookup($A189,Users!$B$1:$H1000,6,false)</f>
        <v>Centennial</v>
      </c>
      <c r="D189" s="7">
        <f>vlookup($C189,Teams!$B:$D,3,false)</f>
        <v>5</v>
      </c>
      <c r="E189" s="7">
        <f t="shared" si="1"/>
        <v>20</v>
      </c>
      <c r="F189" s="7">
        <f>countifs(PrelimRaw!$D$1:$D1000,$A189,PrelimRaw!$C$1:$C1000,4,PrelimRaw!$J$1:$J1000,"M")+countifs(PrelimRaw!$D$1:$D1000,$A189,PrelimRaw!$C$1:$C1000,14,PrelimRaw!$J$1:$J1000,"M")</f>
        <v>0</v>
      </c>
      <c r="G189" s="7">
        <f>countifs(PrelimRaw!$D$1:$D1000,$A189,PrelimRaw!$C$1:$C1000,0,PrelimRaw!$J$1:$J1000,"M")</f>
        <v>0</v>
      </c>
      <c r="H189" s="7">
        <f>countifs(PrelimRaw!$D$1:$D1000,$A189,PrelimRaw!$C$1:$C1000,-4,PrelimRaw!$J$1:$J1000,"M")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11">
        <f t="shared" si="6"/>
        <v>0</v>
      </c>
    </row>
    <row r="190">
      <c r="A190" s="6" t="s">
        <v>216</v>
      </c>
      <c r="B190" s="7" t="str">
        <f>vlookup($A190,Users!$B$1:$H1000,3,false)</f>
        <v>Nikhil</v>
      </c>
      <c r="C190" s="7" t="str">
        <f>vlookup($A190,Users!$B$1:$H1000,6,false)</f>
        <v>Enloe A</v>
      </c>
      <c r="D190" s="7">
        <f>vlookup($C190,Teams!$B:$D,3,false)</f>
        <v>5</v>
      </c>
      <c r="E190" s="7">
        <f t="shared" si="1"/>
        <v>20</v>
      </c>
      <c r="F190" s="7">
        <f>countifs(PrelimRaw!$D$1:$D1000,$A190,PrelimRaw!$C$1:$C1000,4,PrelimRaw!$J$1:$J1000,"M")+countifs(PrelimRaw!$D$1:$D1000,$A190,PrelimRaw!$C$1:$C1000,14,PrelimRaw!$J$1:$J1000,"M")</f>
        <v>0</v>
      </c>
      <c r="G190" s="7">
        <f>countifs(PrelimRaw!$D$1:$D1000,$A190,PrelimRaw!$C$1:$C1000,0,PrelimRaw!$J$1:$J1000,"M")</f>
        <v>0</v>
      </c>
      <c r="H190" s="7">
        <f>countifs(PrelimRaw!$D$1:$D1000,$A190,PrelimRaw!$C$1:$C1000,-4,PrelimRaw!$J$1:$J1000,"M")</f>
        <v>0</v>
      </c>
      <c r="I190" s="7">
        <f t="shared" si="2"/>
        <v>0</v>
      </c>
      <c r="J190" s="8">
        <f t="shared" si="3"/>
        <v>0</v>
      </c>
      <c r="K190" s="8">
        <f t="shared" si="4"/>
        <v>0</v>
      </c>
      <c r="L190" s="7">
        <f t="shared" si="5"/>
        <v>0</v>
      </c>
      <c r="M190" s="11">
        <f t="shared" si="6"/>
        <v>0</v>
      </c>
    </row>
    <row r="191">
      <c r="A191" s="6" t="s">
        <v>217</v>
      </c>
      <c r="B191" s="7" t="str">
        <f>vlookup($A191,Users!$B$1:$H1000,3,false)</f>
        <v>Vaidehi</v>
      </c>
      <c r="C191" s="7" t="str">
        <f>vlookup($A191,Users!$B$1:$H1000,6,false)</f>
        <v>Brookfield</v>
      </c>
      <c r="D191" s="7">
        <f>vlookup($C191,Teams!$B:$D,3,false)</f>
        <v>5</v>
      </c>
      <c r="E191" s="7">
        <f t="shared" si="1"/>
        <v>20</v>
      </c>
      <c r="F191" s="7">
        <f>countifs(PrelimRaw!$D$1:$D1000,$A191,PrelimRaw!$C$1:$C1000,4,PrelimRaw!$J$1:$J1000,"M")+countifs(PrelimRaw!$D$1:$D1000,$A191,PrelimRaw!$C$1:$C1000,14,PrelimRaw!$J$1:$J1000,"M")</f>
        <v>0</v>
      </c>
      <c r="G191" s="7">
        <f>countifs(PrelimRaw!$D$1:$D1000,$A191,PrelimRaw!$C$1:$C1000,0,PrelimRaw!$J$1:$J1000,"M")</f>
        <v>0</v>
      </c>
      <c r="H191" s="7">
        <f>countifs(PrelimRaw!$D$1:$D1000,$A191,PrelimRaw!$C$1:$C1000,-4,PrelimRaw!$J$1:$J1000,"M")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11">
        <f t="shared" si="6"/>
        <v>0</v>
      </c>
    </row>
    <row r="192">
      <c r="A192" s="6" t="s">
        <v>220</v>
      </c>
      <c r="B192" s="7" t="str">
        <f>vlookup($A192,Users!$B$1:$H1000,3,false)</f>
        <v>Claire</v>
      </c>
      <c r="C192" s="7" t="str">
        <f>vlookup($A192,Users!$B$1:$H1000,6,false)</f>
        <v>Naperville North</v>
      </c>
      <c r="D192" s="7">
        <f>vlookup($C192,Teams!$B:$D,3,false)</f>
        <v>5</v>
      </c>
      <c r="E192" s="7">
        <f t="shared" si="1"/>
        <v>20</v>
      </c>
      <c r="F192" s="7">
        <f>countifs(PrelimRaw!$D$1:$D1000,$A192,PrelimRaw!$C$1:$C1000,4,PrelimRaw!$J$1:$J1000,"M")+countifs(PrelimRaw!$D$1:$D1000,$A192,PrelimRaw!$C$1:$C1000,14,PrelimRaw!$J$1:$J1000,"M")</f>
        <v>0</v>
      </c>
      <c r="G192" s="7">
        <f>countifs(PrelimRaw!$D$1:$D1000,$A192,PrelimRaw!$C$1:$C1000,0,PrelimRaw!$J$1:$J1000,"M")</f>
        <v>0</v>
      </c>
      <c r="H192" s="7">
        <f>countifs(PrelimRaw!$D$1:$D1000,$A192,PrelimRaw!$C$1:$C1000,-4,PrelimRaw!$J$1:$J1000,"M")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11">
        <f t="shared" si="6"/>
        <v>0</v>
      </c>
    </row>
    <row r="193">
      <c r="A193" s="6" t="s">
        <v>221</v>
      </c>
      <c r="B193" s="7" t="str">
        <f>vlookup($A193,Users!$B$1:$H1000,3,false)</f>
        <v>Arnav</v>
      </c>
      <c r="C193" s="7" t="str">
        <f>vlookup($A193,Users!$B$1:$H1000,6,false)</f>
        <v>NCSSM B</v>
      </c>
      <c r="D193" s="7">
        <f>vlookup($C193,Teams!$B:$D,3,false)</f>
        <v>5</v>
      </c>
      <c r="E193" s="7">
        <f t="shared" si="1"/>
        <v>20</v>
      </c>
      <c r="F193" s="7">
        <f>countifs(PrelimRaw!$D$1:$D1000,$A193,PrelimRaw!$C$1:$C1000,4,PrelimRaw!$J$1:$J1000,"M")+countifs(PrelimRaw!$D$1:$D1000,$A193,PrelimRaw!$C$1:$C1000,14,PrelimRaw!$J$1:$J1000,"M")</f>
        <v>0</v>
      </c>
      <c r="G193" s="7">
        <f>countifs(PrelimRaw!$D$1:$D1000,$A193,PrelimRaw!$C$1:$C1000,0,PrelimRaw!$J$1:$J1000,"M")</f>
        <v>0</v>
      </c>
      <c r="H193" s="7">
        <f>countifs(PrelimRaw!$D$1:$D1000,$A193,PrelimRaw!$C$1:$C1000,-4,PrelimRaw!$J$1:$J1000,"M")</f>
        <v>0</v>
      </c>
      <c r="I193" s="7">
        <f t="shared" si="2"/>
        <v>0</v>
      </c>
      <c r="J193" s="8">
        <f t="shared" si="3"/>
        <v>0</v>
      </c>
      <c r="K193" s="8">
        <f t="shared" si="4"/>
        <v>0</v>
      </c>
      <c r="L193" s="7">
        <f t="shared" si="5"/>
        <v>0</v>
      </c>
      <c r="M193" s="11">
        <f t="shared" si="6"/>
        <v>0</v>
      </c>
    </row>
    <row r="194">
      <c r="A194" s="6" t="s">
        <v>223</v>
      </c>
      <c r="B194" s="7" t="str">
        <f>vlookup($A194,Users!$B$1:$H1000,3,false)</f>
        <v>Alex</v>
      </c>
      <c r="C194" s="7" t="str">
        <f>vlookup($A194,Users!$B$1:$H1000,6,false)</f>
        <v>Niskayuna</v>
      </c>
      <c r="D194" s="7">
        <f>vlookup($C194,Teams!$B:$D,3,false)</f>
        <v>5</v>
      </c>
      <c r="E194" s="7">
        <f t="shared" si="1"/>
        <v>20</v>
      </c>
      <c r="F194" s="7">
        <f>countifs(PrelimRaw!$D$1:$D1000,$A194,PrelimRaw!$C$1:$C1000,4,PrelimRaw!$J$1:$J1000,"M")+countifs(PrelimRaw!$D$1:$D1000,$A194,PrelimRaw!$C$1:$C1000,14,PrelimRaw!$J$1:$J1000,"M")</f>
        <v>0</v>
      </c>
      <c r="G194" s="7">
        <f>countifs(PrelimRaw!$D$1:$D1000,$A194,PrelimRaw!$C$1:$C1000,0,PrelimRaw!$J$1:$J1000,"M")</f>
        <v>0</v>
      </c>
      <c r="H194" s="7">
        <f>countifs(PrelimRaw!$D$1:$D1000,$A194,PrelimRaw!$C$1:$C1000,-4,PrelimRaw!$J$1:$J1000,"M")</f>
        <v>0</v>
      </c>
      <c r="I194" s="7">
        <f t="shared" si="2"/>
        <v>0</v>
      </c>
      <c r="J194" s="8">
        <f t="shared" si="3"/>
        <v>0</v>
      </c>
      <c r="K194" s="8">
        <f t="shared" si="4"/>
        <v>0</v>
      </c>
      <c r="L194" s="7">
        <f t="shared" si="5"/>
        <v>0</v>
      </c>
      <c r="M194" s="11">
        <f t="shared" si="6"/>
        <v>0</v>
      </c>
    </row>
    <row r="195">
      <c r="A195" s="6" t="s">
        <v>225</v>
      </c>
      <c r="B195" s="7" t="str">
        <f>vlookup($A195,Users!$B$1:$H1000,3,false)</f>
        <v>Arif</v>
      </c>
      <c r="C195" s="7" t="str">
        <f>vlookup($A195,Users!$B$1:$H1000,6,false)</f>
        <v>Centennial</v>
      </c>
      <c r="D195" s="7">
        <f>vlookup($C195,Teams!$B:$D,3,false)</f>
        <v>5</v>
      </c>
      <c r="E195" s="7">
        <f t="shared" si="1"/>
        <v>20</v>
      </c>
      <c r="F195" s="7">
        <f>countifs(PrelimRaw!$D$1:$D1000,$A195,PrelimRaw!$C$1:$C1000,4,PrelimRaw!$J$1:$J1000,"M")+countifs(PrelimRaw!$D$1:$D1000,$A195,PrelimRaw!$C$1:$C1000,14,PrelimRaw!$J$1:$J1000,"M")</f>
        <v>0</v>
      </c>
      <c r="G195" s="7">
        <f>countifs(PrelimRaw!$D$1:$D1000,$A195,PrelimRaw!$C$1:$C1000,0,PrelimRaw!$J$1:$J1000,"M")</f>
        <v>0</v>
      </c>
      <c r="H195" s="7">
        <f>countifs(PrelimRaw!$D$1:$D1000,$A195,PrelimRaw!$C$1:$C1000,-4,PrelimRaw!$J$1:$J1000,"M")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11">
        <f t="shared" si="6"/>
        <v>0</v>
      </c>
    </row>
    <row r="196">
      <c r="A196" s="6" t="s">
        <v>228</v>
      </c>
      <c r="B196" s="7" t="str">
        <f>vlookup($A196,Users!$B$1:$H1000,3,false)</f>
        <v>Rohan</v>
      </c>
      <c r="C196" s="7" t="str">
        <f>vlookup($A196,Users!$B$1:$H1000,6,false)</f>
        <v>Cupertino</v>
      </c>
      <c r="D196" s="7">
        <f>vlookup($C196,Teams!$B:$D,3,false)</f>
        <v>5</v>
      </c>
      <c r="E196" s="7">
        <f t="shared" si="1"/>
        <v>20</v>
      </c>
      <c r="F196" s="7">
        <f>countifs(PrelimRaw!$D$1:$D1000,$A196,PrelimRaw!$C$1:$C1000,4,PrelimRaw!$J$1:$J1000,"M")+countifs(PrelimRaw!$D$1:$D1000,$A196,PrelimRaw!$C$1:$C1000,14,PrelimRaw!$J$1:$J1000,"M")</f>
        <v>0</v>
      </c>
      <c r="G196" s="7">
        <f>countifs(PrelimRaw!$D$1:$D1000,$A196,PrelimRaw!$C$1:$C1000,0,PrelimRaw!$J$1:$J1000,"M")</f>
        <v>2</v>
      </c>
      <c r="H196" s="7">
        <f>countifs(PrelimRaw!$D$1:$D1000,$A196,PrelimRaw!$C$1:$C1000,-4,PrelimRaw!$J$1:$J1000,"M")</f>
        <v>0</v>
      </c>
      <c r="I196" s="7">
        <f t="shared" si="2"/>
        <v>2</v>
      </c>
      <c r="J196" s="8">
        <f t="shared" si="3"/>
        <v>0.1</v>
      </c>
      <c r="K196" s="8">
        <f t="shared" si="4"/>
        <v>0</v>
      </c>
      <c r="L196" s="7">
        <f t="shared" si="5"/>
        <v>0</v>
      </c>
      <c r="M196" s="11">
        <f t="shared" si="6"/>
        <v>0</v>
      </c>
    </row>
    <row r="197">
      <c r="A197" s="6" t="s">
        <v>229</v>
      </c>
      <c r="B197" s="7" t="str">
        <f>vlookup($A197,Users!$B$1:$H1000,3,false)</f>
        <v>Kira</v>
      </c>
      <c r="C197" s="7" t="str">
        <f>vlookup($A197,Users!$B$1:$H1000,6,false)</f>
        <v>Lexington B</v>
      </c>
      <c r="D197" s="7">
        <f>vlookup($C197,Teams!$B:$D,3,false)</f>
        <v>5</v>
      </c>
      <c r="E197" s="7">
        <f t="shared" si="1"/>
        <v>20</v>
      </c>
      <c r="F197" s="7">
        <f>countifs(PrelimRaw!$D$1:$D1000,$A197,PrelimRaw!$C$1:$C1000,4,PrelimRaw!$J$1:$J1000,"M")+countifs(PrelimRaw!$D$1:$D1000,$A197,PrelimRaw!$C$1:$C1000,14,PrelimRaw!$J$1:$J1000,"M")</f>
        <v>0</v>
      </c>
      <c r="G197" s="7">
        <f>countifs(PrelimRaw!$D$1:$D1000,$A197,PrelimRaw!$C$1:$C1000,0,PrelimRaw!$J$1:$J1000,"M")</f>
        <v>0</v>
      </c>
      <c r="H197" s="7">
        <f>countifs(PrelimRaw!$D$1:$D1000,$A197,PrelimRaw!$C$1:$C1000,-4,PrelimRaw!$J$1:$J1000,"M")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11">
        <f t="shared" si="6"/>
        <v>0</v>
      </c>
    </row>
    <row r="198">
      <c r="A198" s="6" t="s">
        <v>230</v>
      </c>
      <c r="B198" s="7" t="str">
        <f>vlookup($A198,Users!$B$1:$H1000,3,false)</f>
        <v>Tejas</v>
      </c>
      <c r="C198" s="7" t="str">
        <f>vlookup($A198,Users!$B$1:$H1000,6,false)</f>
        <v>Tesla STEM</v>
      </c>
      <c r="D198" s="7">
        <f>vlookup($C198,Teams!$B:$D,3,false)</f>
        <v>5</v>
      </c>
      <c r="E198" s="7">
        <f t="shared" si="1"/>
        <v>20</v>
      </c>
      <c r="F198" s="7">
        <f>countifs(PrelimRaw!$D$1:$D1000,$A198,PrelimRaw!$C$1:$C1000,4,PrelimRaw!$J$1:$J1000,"M")+countifs(PrelimRaw!$D$1:$D1000,$A198,PrelimRaw!$C$1:$C1000,14,PrelimRaw!$J$1:$J1000,"M")</f>
        <v>0</v>
      </c>
      <c r="G198" s="7">
        <f>countifs(PrelimRaw!$D$1:$D1000,$A198,PrelimRaw!$C$1:$C1000,0,PrelimRaw!$J$1:$J1000,"M")</f>
        <v>0</v>
      </c>
      <c r="H198" s="7">
        <f>countifs(PrelimRaw!$D$1:$D1000,$A198,PrelimRaw!$C$1:$C1000,-4,PrelimRaw!$J$1:$J1000,"M")</f>
        <v>0</v>
      </c>
      <c r="I198" s="7">
        <f t="shared" si="2"/>
        <v>0</v>
      </c>
      <c r="J198" s="8">
        <f t="shared" si="3"/>
        <v>0</v>
      </c>
      <c r="K198" s="8">
        <f t="shared" si="4"/>
        <v>0</v>
      </c>
      <c r="L198" s="7">
        <f t="shared" si="5"/>
        <v>0</v>
      </c>
      <c r="M198" s="11">
        <f t="shared" si="6"/>
        <v>0</v>
      </c>
    </row>
    <row r="199">
      <c r="A199" s="6" t="s">
        <v>231</v>
      </c>
      <c r="B199" s="7" t="str">
        <f>vlookup($A199,Users!$B$1:$H1000,3,false)</f>
        <v>Alex</v>
      </c>
      <c r="C199" s="7" t="str">
        <f>vlookup($A199,Users!$B$1:$H1000,6,false)</f>
        <v>Canyon Crest</v>
      </c>
      <c r="D199" s="7">
        <f>vlookup($C199,Teams!$B:$D,3,false)</f>
        <v>5</v>
      </c>
      <c r="E199" s="7">
        <f t="shared" si="1"/>
        <v>20</v>
      </c>
      <c r="F199" s="7">
        <f>countifs(PrelimRaw!$D$1:$D1000,$A199,PrelimRaw!$C$1:$C1000,4,PrelimRaw!$J$1:$J1000,"M")+countifs(PrelimRaw!$D$1:$D1000,$A199,PrelimRaw!$C$1:$C1000,14,PrelimRaw!$J$1:$J1000,"M")</f>
        <v>0</v>
      </c>
      <c r="G199" s="7">
        <f>countifs(PrelimRaw!$D$1:$D1000,$A199,PrelimRaw!$C$1:$C1000,0,PrelimRaw!$J$1:$J1000,"M")</f>
        <v>1</v>
      </c>
      <c r="H199" s="7">
        <f>countifs(PrelimRaw!$D$1:$D1000,$A199,PrelimRaw!$C$1:$C1000,-4,PrelimRaw!$J$1:$J1000,"M")</f>
        <v>0</v>
      </c>
      <c r="I199" s="7">
        <f t="shared" si="2"/>
        <v>1</v>
      </c>
      <c r="J199" s="8">
        <f t="shared" si="3"/>
        <v>0.05</v>
      </c>
      <c r="K199" s="8">
        <f t="shared" si="4"/>
        <v>0</v>
      </c>
      <c r="L199" s="7">
        <f t="shared" si="5"/>
        <v>0</v>
      </c>
      <c r="M199" s="11">
        <f t="shared" si="6"/>
        <v>0</v>
      </c>
    </row>
    <row r="200">
      <c r="A200" s="6" t="s">
        <v>232</v>
      </c>
      <c r="B200" s="7" t="str">
        <f>vlookup($A200,Users!$B$1:$H1000,3,false)</f>
        <v>Damon</v>
      </c>
      <c r="C200" s="7" t="str">
        <f>vlookup($A200,Users!$B$1:$H1000,6,false)</f>
        <v>Lexington A</v>
      </c>
      <c r="D200" s="7">
        <f>vlookup($C200,Teams!$B:$D,3,false)</f>
        <v>5</v>
      </c>
      <c r="E200" s="7">
        <f t="shared" si="1"/>
        <v>20</v>
      </c>
      <c r="F200" s="7">
        <f>countifs(PrelimRaw!$D$1:$D1000,$A200,PrelimRaw!$C$1:$C1000,4,PrelimRaw!$J$1:$J1000,"M")+countifs(PrelimRaw!$D$1:$D1000,$A200,PrelimRaw!$C$1:$C1000,14,PrelimRaw!$J$1:$J1000,"M")</f>
        <v>0</v>
      </c>
      <c r="G200" s="7">
        <f>countifs(PrelimRaw!$D$1:$D1000,$A200,PrelimRaw!$C$1:$C1000,0,PrelimRaw!$J$1:$J1000,"M")</f>
        <v>0</v>
      </c>
      <c r="H200" s="7">
        <f>countifs(PrelimRaw!$D$1:$D1000,$A200,PrelimRaw!$C$1:$C1000,-4,PrelimRaw!$J$1:$J1000,"M")</f>
        <v>0</v>
      </c>
      <c r="I200" s="7">
        <f t="shared" si="2"/>
        <v>0</v>
      </c>
      <c r="J200" s="8">
        <f t="shared" si="3"/>
        <v>0</v>
      </c>
      <c r="K200" s="8">
        <f t="shared" si="4"/>
        <v>0</v>
      </c>
      <c r="L200" s="7">
        <f t="shared" si="5"/>
        <v>0</v>
      </c>
      <c r="M200" s="11">
        <f t="shared" si="6"/>
        <v>0</v>
      </c>
    </row>
    <row r="201">
      <c r="A201" s="6" t="s">
        <v>233</v>
      </c>
      <c r="B201" s="7" t="str">
        <f>vlookup($A201,Users!$B$1:$H1000,3,false)</f>
        <v>Harish</v>
      </c>
      <c r="C201" s="7" t="str">
        <f>vlookup($A201,Users!$B$1:$H1000,6,false)</f>
        <v>Mira Loma</v>
      </c>
      <c r="D201" s="7">
        <f>vlookup($C201,Teams!$B:$D,3,false)</f>
        <v>5</v>
      </c>
      <c r="E201" s="7">
        <f t="shared" si="1"/>
        <v>20</v>
      </c>
      <c r="F201" s="7">
        <f>countifs(PrelimRaw!$D$1:$D1000,$A201,PrelimRaw!$C$1:$C1000,4,PrelimRaw!$J$1:$J1000,"M")+countifs(PrelimRaw!$D$1:$D1000,$A201,PrelimRaw!$C$1:$C1000,14,PrelimRaw!$J$1:$J1000,"M")</f>
        <v>0</v>
      </c>
      <c r="G201" s="7">
        <f>countifs(PrelimRaw!$D$1:$D1000,$A201,PrelimRaw!$C$1:$C1000,0,PrelimRaw!$J$1:$J1000,"M")</f>
        <v>0</v>
      </c>
      <c r="H201" s="7">
        <f>countifs(PrelimRaw!$D$1:$D1000,$A201,PrelimRaw!$C$1:$C1000,-4,PrelimRaw!$J$1:$J1000,"M")</f>
        <v>0</v>
      </c>
      <c r="I201" s="7">
        <f t="shared" si="2"/>
        <v>0</v>
      </c>
      <c r="J201" s="8">
        <f t="shared" si="3"/>
        <v>0</v>
      </c>
      <c r="K201" s="8">
        <f t="shared" si="4"/>
        <v>0</v>
      </c>
      <c r="L201" s="7">
        <f t="shared" si="5"/>
        <v>0</v>
      </c>
      <c r="M201" s="11">
        <f t="shared" si="6"/>
        <v>0</v>
      </c>
    </row>
    <row r="202">
      <c r="A202" s="6" t="s">
        <v>234</v>
      </c>
      <c r="B202" s="7" t="str">
        <f>vlookup($A202,Users!$B$1:$H1000,3,false)</f>
        <v>Anant</v>
      </c>
      <c r="C202" s="7" t="str">
        <f>vlookup($A202,Users!$B$1:$H1000,6,false)</f>
        <v>Dulles</v>
      </c>
      <c r="D202" s="7">
        <f>vlookup($C202,Teams!$B:$D,3,false)</f>
        <v>5</v>
      </c>
      <c r="E202" s="7">
        <f t="shared" si="1"/>
        <v>20</v>
      </c>
      <c r="F202" s="7">
        <f>countifs(PrelimRaw!$D$1:$D1000,$A202,PrelimRaw!$C$1:$C1000,4,PrelimRaw!$J$1:$J1000,"M")+countifs(PrelimRaw!$D$1:$D1000,$A202,PrelimRaw!$C$1:$C1000,14,PrelimRaw!$J$1:$J1000,"M")</f>
        <v>0</v>
      </c>
      <c r="G202" s="7">
        <f>countifs(PrelimRaw!$D$1:$D1000,$A202,PrelimRaw!$C$1:$C1000,0,PrelimRaw!$J$1:$J1000,"M")</f>
        <v>0</v>
      </c>
      <c r="H202" s="7">
        <f>countifs(PrelimRaw!$D$1:$D1000,$A202,PrelimRaw!$C$1:$C1000,-4,PrelimRaw!$J$1:$J1000,"M")</f>
        <v>0</v>
      </c>
      <c r="I202" s="7">
        <f t="shared" si="2"/>
        <v>0</v>
      </c>
      <c r="J202" s="8">
        <f t="shared" si="3"/>
        <v>0</v>
      </c>
      <c r="K202" s="8">
        <f t="shared" si="4"/>
        <v>0</v>
      </c>
      <c r="L202" s="7">
        <f t="shared" si="5"/>
        <v>0</v>
      </c>
      <c r="M202" s="11">
        <f t="shared" si="6"/>
        <v>0</v>
      </c>
    </row>
    <row r="203">
      <c r="A203" s="6" t="s">
        <v>235</v>
      </c>
      <c r="B203" s="7" t="str">
        <f>vlookup($A203,Users!$B$1:$H1000,3,false)</f>
        <v>Daniel</v>
      </c>
      <c r="C203" s="7" t="str">
        <f>vlookup($A203,Users!$B$1:$H1000,6,false)</f>
        <v>NoHo</v>
      </c>
      <c r="D203" s="7">
        <f>vlookup($C203,Teams!$B:$D,3,false)</f>
        <v>5</v>
      </c>
      <c r="E203" s="7">
        <f t="shared" si="1"/>
        <v>20</v>
      </c>
      <c r="F203" s="7">
        <f>countifs(PrelimRaw!$D$1:$D1000,$A203,PrelimRaw!$C$1:$C1000,4,PrelimRaw!$J$1:$J1000,"M")+countifs(PrelimRaw!$D$1:$D1000,$A203,PrelimRaw!$C$1:$C1000,14,PrelimRaw!$J$1:$J1000,"M")</f>
        <v>0</v>
      </c>
      <c r="G203" s="7">
        <f>countifs(PrelimRaw!$D$1:$D1000,$A203,PrelimRaw!$C$1:$C1000,0,PrelimRaw!$J$1:$J1000,"M")</f>
        <v>0</v>
      </c>
      <c r="H203" s="7">
        <f>countifs(PrelimRaw!$D$1:$D1000,$A203,PrelimRaw!$C$1:$C1000,-4,PrelimRaw!$J$1:$J1000,"M")</f>
        <v>0</v>
      </c>
      <c r="I203" s="7">
        <f t="shared" si="2"/>
        <v>0</v>
      </c>
      <c r="J203" s="8">
        <f t="shared" si="3"/>
        <v>0</v>
      </c>
      <c r="K203" s="8">
        <f t="shared" si="4"/>
        <v>0</v>
      </c>
      <c r="L203" s="7">
        <f t="shared" si="5"/>
        <v>0</v>
      </c>
      <c r="M203" s="11">
        <f t="shared" si="6"/>
        <v>0</v>
      </c>
    </row>
    <row r="204">
      <c r="A204" s="6" t="s">
        <v>68</v>
      </c>
      <c r="B204" s="7" t="str">
        <f>vlookup($A204,Users!$B$1:$H1000,3,false)</f>
        <v>Krish</v>
      </c>
      <c r="C204" s="7" t="str">
        <f>vlookup($A204,Users!$B$1:$H1000,6,false)</f>
        <v>Collierville</v>
      </c>
      <c r="D204" s="7">
        <f>vlookup($C204,Teams!$B:$D,3,false)</f>
        <v>5</v>
      </c>
      <c r="E204" s="7">
        <f t="shared" si="1"/>
        <v>20</v>
      </c>
      <c r="F204" s="7">
        <f>countifs(PrelimRaw!$D$1:$D1000,$A204,PrelimRaw!$C$1:$C1000,4,PrelimRaw!$J$1:$J1000,"M")+countifs(PrelimRaw!$D$1:$D1000,$A204,PrelimRaw!$C$1:$C1000,14,PrelimRaw!$J$1:$J1000,"M")</f>
        <v>0</v>
      </c>
      <c r="G204" s="7">
        <f>countifs(PrelimRaw!$D$1:$D1000,$A204,PrelimRaw!$C$1:$C1000,0,PrelimRaw!$J$1:$J1000,"M")</f>
        <v>3</v>
      </c>
      <c r="H204" s="7">
        <f>countifs(PrelimRaw!$D$1:$D1000,$A204,PrelimRaw!$C$1:$C1000,-4,PrelimRaw!$J$1:$J1000,"M")</f>
        <v>1</v>
      </c>
      <c r="I204" s="7">
        <f t="shared" si="2"/>
        <v>4</v>
      </c>
      <c r="J204" s="8">
        <f t="shared" si="3"/>
        <v>0.2</v>
      </c>
      <c r="K204" s="8">
        <f t="shared" si="4"/>
        <v>0</v>
      </c>
      <c r="L204" s="7">
        <f t="shared" si="5"/>
        <v>-4</v>
      </c>
      <c r="M204" s="11">
        <f t="shared" si="6"/>
        <v>-0.8</v>
      </c>
    </row>
    <row r="205">
      <c r="A205" s="6" t="s">
        <v>117</v>
      </c>
      <c r="B205" s="7" t="str">
        <f>vlookup($A205,Users!$B$1:$H1000,3,false)</f>
        <v>Darrien</v>
      </c>
      <c r="C205" s="7" t="str">
        <f>vlookup($A205,Users!$B$1:$H1000,6,false)</f>
        <v>Interlake B</v>
      </c>
      <c r="D205" s="7">
        <f>vlookup($C205,Teams!$B:$D,3,false)</f>
        <v>5</v>
      </c>
      <c r="E205" s="7">
        <f t="shared" si="1"/>
        <v>20</v>
      </c>
      <c r="F205" s="7">
        <f>countifs(PrelimRaw!$D$1:$D1000,$A205,PrelimRaw!$C$1:$C1000,4,PrelimRaw!$J$1:$J1000,"M")+countifs(PrelimRaw!$D$1:$D1000,$A205,PrelimRaw!$C$1:$C1000,14,PrelimRaw!$J$1:$J1000,"M")</f>
        <v>0</v>
      </c>
      <c r="G205" s="7">
        <f>countifs(PrelimRaw!$D$1:$D1000,$A205,PrelimRaw!$C$1:$C1000,0,PrelimRaw!$J$1:$J1000,"M")</f>
        <v>0</v>
      </c>
      <c r="H205" s="7">
        <f>countifs(PrelimRaw!$D$1:$D1000,$A205,PrelimRaw!$C$1:$C1000,-4,PrelimRaw!$J$1:$J1000,"M")</f>
        <v>1</v>
      </c>
      <c r="I205" s="7">
        <f t="shared" si="2"/>
        <v>1</v>
      </c>
      <c r="J205" s="8">
        <f t="shared" si="3"/>
        <v>0.05</v>
      </c>
      <c r="K205" s="8">
        <f t="shared" si="4"/>
        <v>0</v>
      </c>
      <c r="L205" s="7">
        <f t="shared" si="5"/>
        <v>-4</v>
      </c>
      <c r="M205" s="11">
        <f t="shared" si="6"/>
        <v>-0.8</v>
      </c>
    </row>
    <row r="206">
      <c r="A206" s="6" t="s">
        <v>160</v>
      </c>
      <c r="B206" s="7" t="str">
        <f>vlookup($A206,Users!$B$1:$H1000,3,false)</f>
        <v>Rishabh</v>
      </c>
      <c r="C206" s="7" t="str">
        <f>vlookup($A206,Users!$B$1:$H1000,6,false)</f>
        <v>Interlake A</v>
      </c>
      <c r="D206" s="7">
        <f>vlookup($C206,Teams!$B:$D,3,false)</f>
        <v>5</v>
      </c>
      <c r="E206" s="7">
        <f t="shared" si="1"/>
        <v>20</v>
      </c>
      <c r="F206" s="7">
        <f>countifs(PrelimRaw!$D$1:$D1000,$A206,PrelimRaw!$C$1:$C1000,4,PrelimRaw!$J$1:$J1000,"M")+countifs(PrelimRaw!$D$1:$D1000,$A206,PrelimRaw!$C$1:$C1000,14,PrelimRaw!$J$1:$J1000,"M")</f>
        <v>0</v>
      </c>
      <c r="G206" s="7">
        <f>countifs(PrelimRaw!$D$1:$D1000,$A206,PrelimRaw!$C$1:$C1000,0,PrelimRaw!$J$1:$J1000,"M")</f>
        <v>1</v>
      </c>
      <c r="H206" s="7">
        <f>countifs(PrelimRaw!$D$1:$D1000,$A206,PrelimRaw!$C$1:$C1000,-4,PrelimRaw!$J$1:$J1000,"M")</f>
        <v>1</v>
      </c>
      <c r="I206" s="7">
        <f t="shared" si="2"/>
        <v>2</v>
      </c>
      <c r="J206" s="8">
        <f t="shared" si="3"/>
        <v>0.1</v>
      </c>
      <c r="K206" s="8">
        <f t="shared" si="4"/>
        <v>0</v>
      </c>
      <c r="L206" s="7">
        <f t="shared" si="5"/>
        <v>-4</v>
      </c>
      <c r="M206" s="11">
        <f t="shared" si="6"/>
        <v>-0.8</v>
      </c>
    </row>
    <row r="207">
      <c r="A207" s="6" t="s">
        <v>174</v>
      </c>
      <c r="B207" s="7" t="str">
        <f>vlookup($A207,Users!$B$1:$H1000,3,false)</f>
        <v>Jason</v>
      </c>
      <c r="C207" s="7" t="str">
        <f>vlookup($A207,Users!$B$1:$H1000,6,false)</f>
        <v>Troy</v>
      </c>
      <c r="D207" s="7">
        <f>vlookup($C207,Teams!$B:$D,3,false)</f>
        <v>5</v>
      </c>
      <c r="E207" s="7">
        <f t="shared" si="1"/>
        <v>20</v>
      </c>
      <c r="F207" s="7">
        <f>countifs(PrelimRaw!$D$1:$D1000,$A207,PrelimRaw!$C$1:$C1000,4,PrelimRaw!$J$1:$J1000,"M")+countifs(PrelimRaw!$D$1:$D1000,$A207,PrelimRaw!$C$1:$C1000,14,PrelimRaw!$J$1:$J1000,"M")</f>
        <v>1</v>
      </c>
      <c r="G207" s="7">
        <f>countifs(PrelimRaw!$D$1:$D1000,$A207,PrelimRaw!$C$1:$C1000,0,PrelimRaw!$J$1:$J1000,"M")</f>
        <v>4</v>
      </c>
      <c r="H207" s="7">
        <f>countifs(PrelimRaw!$D$1:$D1000,$A207,PrelimRaw!$C$1:$C1000,-4,PrelimRaw!$J$1:$J1000,"M")</f>
        <v>2</v>
      </c>
      <c r="I207" s="7">
        <f t="shared" si="2"/>
        <v>7</v>
      </c>
      <c r="J207" s="8">
        <f t="shared" si="3"/>
        <v>0.35</v>
      </c>
      <c r="K207" s="8">
        <f t="shared" si="4"/>
        <v>0.1428571429</v>
      </c>
      <c r="L207" s="7">
        <f t="shared" si="5"/>
        <v>-4</v>
      </c>
      <c r="M207" s="11">
        <f t="shared" si="6"/>
        <v>-0.8</v>
      </c>
    </row>
    <row r="208">
      <c r="J208" s="2"/>
      <c r="K208" s="2"/>
      <c r="M208" s="4"/>
    </row>
    <row r="209">
      <c r="J209" s="8"/>
      <c r="K209" s="8"/>
      <c r="M209" s="11"/>
    </row>
    <row r="210">
      <c r="J210" s="8"/>
      <c r="K210" s="8"/>
      <c r="M210" s="11"/>
    </row>
    <row r="211">
      <c r="J211" s="8"/>
      <c r="K211" s="8"/>
      <c r="M211" s="11"/>
    </row>
    <row r="212">
      <c r="J212" s="8"/>
      <c r="K212" s="8"/>
      <c r="M212" s="11"/>
    </row>
    <row r="213">
      <c r="J213" s="8"/>
      <c r="K213" s="8"/>
      <c r="M213" s="11"/>
    </row>
    <row r="214">
      <c r="J214" s="8"/>
      <c r="K214" s="8"/>
      <c r="M214" s="11"/>
    </row>
    <row r="215">
      <c r="J215" s="8"/>
      <c r="K215" s="8"/>
      <c r="M215" s="11"/>
    </row>
    <row r="216">
      <c r="J216" s="8"/>
      <c r="K216" s="8"/>
      <c r="M216" s="11"/>
    </row>
    <row r="217">
      <c r="J217" s="8"/>
      <c r="K217" s="8"/>
      <c r="M217" s="11"/>
    </row>
    <row r="218">
      <c r="J218" s="8"/>
      <c r="K218" s="8"/>
      <c r="M218" s="11"/>
    </row>
    <row r="219">
      <c r="J219" s="8"/>
      <c r="K219" s="8"/>
      <c r="M219" s="11"/>
    </row>
    <row r="220">
      <c r="J220" s="8"/>
      <c r="K220" s="8"/>
      <c r="M220" s="11"/>
    </row>
    <row r="221">
      <c r="J221" s="8"/>
      <c r="K221" s="8"/>
      <c r="M221" s="11"/>
    </row>
    <row r="222">
      <c r="J222" s="8"/>
      <c r="K222" s="8"/>
      <c r="M222" s="11"/>
    </row>
    <row r="223">
      <c r="J223" s="8"/>
      <c r="K223" s="8"/>
      <c r="M223" s="11"/>
    </row>
    <row r="224">
      <c r="J224" s="8"/>
      <c r="K224" s="8"/>
      <c r="M224" s="11"/>
    </row>
    <row r="225">
      <c r="J225" s="8"/>
      <c r="K225" s="8"/>
      <c r="M225" s="11"/>
    </row>
    <row r="226">
      <c r="J226" s="8"/>
      <c r="K226" s="8"/>
      <c r="M226" s="11"/>
    </row>
    <row r="227">
      <c r="J227" s="8"/>
      <c r="K227" s="8"/>
      <c r="M227" s="11"/>
    </row>
    <row r="228">
      <c r="J228" s="8"/>
      <c r="K228" s="8"/>
      <c r="M228" s="11"/>
    </row>
    <row r="229">
      <c r="J229" s="8"/>
      <c r="K229" s="8"/>
      <c r="M229" s="11"/>
    </row>
    <row r="230">
      <c r="J230" s="8"/>
      <c r="K230" s="8"/>
      <c r="M230" s="11"/>
    </row>
    <row r="231">
      <c r="J231" s="8"/>
      <c r="K231" s="8"/>
      <c r="M231" s="11"/>
    </row>
    <row r="232">
      <c r="J232" s="8"/>
      <c r="K232" s="8"/>
      <c r="M232" s="11"/>
    </row>
    <row r="233">
      <c r="J233" s="8"/>
      <c r="K233" s="8"/>
      <c r="M233" s="11"/>
    </row>
    <row r="234">
      <c r="J234" s="8"/>
      <c r="K234" s="8"/>
      <c r="M234" s="11"/>
    </row>
    <row r="235">
      <c r="J235" s="8"/>
      <c r="K235" s="8"/>
      <c r="M235" s="11"/>
    </row>
    <row r="236">
      <c r="J236" s="8"/>
      <c r="K236" s="8"/>
      <c r="M236" s="11"/>
    </row>
    <row r="237">
      <c r="J237" s="8"/>
      <c r="K237" s="8"/>
      <c r="M237" s="11"/>
    </row>
    <row r="238">
      <c r="J238" s="8"/>
      <c r="K238" s="8"/>
      <c r="M238" s="11"/>
    </row>
    <row r="239">
      <c r="J239" s="8"/>
      <c r="K239" s="8"/>
      <c r="M239" s="11"/>
    </row>
    <row r="240">
      <c r="J240" s="8"/>
      <c r="K240" s="8"/>
      <c r="M240" s="11"/>
    </row>
    <row r="241">
      <c r="J241" s="8"/>
      <c r="K241" s="8"/>
      <c r="M241" s="11"/>
    </row>
    <row r="242">
      <c r="J242" s="8"/>
      <c r="K242" s="8"/>
      <c r="M242" s="11"/>
    </row>
    <row r="243">
      <c r="J243" s="8"/>
      <c r="K243" s="8"/>
      <c r="M243" s="11"/>
    </row>
    <row r="244">
      <c r="J244" s="8"/>
      <c r="K244" s="8"/>
      <c r="M244" s="11"/>
    </row>
    <row r="245">
      <c r="J245" s="8"/>
      <c r="K245" s="8"/>
      <c r="M245" s="11"/>
    </row>
    <row r="246">
      <c r="J246" s="8"/>
      <c r="K246" s="8"/>
      <c r="M246" s="11"/>
    </row>
    <row r="247">
      <c r="J247" s="8"/>
      <c r="K247" s="8"/>
      <c r="M247" s="11"/>
    </row>
    <row r="248">
      <c r="J248" s="8"/>
      <c r="K248" s="8"/>
      <c r="M248" s="11"/>
    </row>
    <row r="249">
      <c r="J249" s="8"/>
      <c r="K249" s="8"/>
      <c r="M249" s="11"/>
    </row>
    <row r="250">
      <c r="J250" s="8"/>
      <c r="K250" s="8"/>
      <c r="M250" s="11"/>
    </row>
    <row r="251">
      <c r="J251" s="8"/>
      <c r="K251" s="8"/>
      <c r="M251" s="11"/>
    </row>
    <row r="252">
      <c r="J252" s="8"/>
      <c r="K252" s="8"/>
      <c r="M252" s="11"/>
    </row>
    <row r="253">
      <c r="J253" s="8"/>
      <c r="K253" s="8"/>
      <c r="M253" s="11"/>
    </row>
    <row r="254">
      <c r="J254" s="8"/>
      <c r="K254" s="8"/>
      <c r="M254" s="11"/>
    </row>
    <row r="255">
      <c r="J255" s="8"/>
      <c r="K255" s="8"/>
      <c r="M255" s="11"/>
    </row>
    <row r="256">
      <c r="J256" s="8"/>
      <c r="K256" s="8"/>
      <c r="M256" s="11"/>
    </row>
    <row r="257">
      <c r="J257" s="8"/>
      <c r="K257" s="8"/>
      <c r="M257" s="11"/>
    </row>
    <row r="258">
      <c r="J258" s="8"/>
      <c r="K258" s="8"/>
      <c r="M258" s="11"/>
    </row>
    <row r="259">
      <c r="J259" s="8"/>
      <c r="K259" s="8"/>
      <c r="M259" s="11"/>
    </row>
    <row r="260">
      <c r="J260" s="8"/>
      <c r="K260" s="8"/>
      <c r="M260" s="11"/>
    </row>
    <row r="261">
      <c r="J261" s="8"/>
      <c r="K261" s="8"/>
      <c r="M261" s="11"/>
    </row>
    <row r="262">
      <c r="J262" s="8"/>
      <c r="K262" s="8"/>
      <c r="M262" s="11"/>
    </row>
    <row r="263">
      <c r="J263" s="8"/>
      <c r="K263" s="8"/>
      <c r="M263" s="11"/>
    </row>
    <row r="264">
      <c r="J264" s="8"/>
      <c r="K264" s="8"/>
      <c r="M264" s="11"/>
    </row>
    <row r="265">
      <c r="J265" s="8"/>
      <c r="K265" s="8"/>
      <c r="M265" s="11"/>
    </row>
    <row r="266">
      <c r="J266" s="8"/>
      <c r="K266" s="8"/>
      <c r="M266" s="11"/>
    </row>
    <row r="267">
      <c r="J267" s="8"/>
      <c r="K267" s="8"/>
      <c r="M267" s="11"/>
    </row>
    <row r="268">
      <c r="J268" s="8"/>
      <c r="K268" s="8"/>
      <c r="M268" s="11"/>
    </row>
    <row r="269">
      <c r="J269" s="8"/>
      <c r="K269" s="8"/>
      <c r="M269" s="11"/>
    </row>
    <row r="270">
      <c r="J270" s="8"/>
      <c r="K270" s="8"/>
      <c r="M270" s="11"/>
    </row>
    <row r="271">
      <c r="J271" s="8"/>
      <c r="K271" s="8"/>
      <c r="M271" s="11"/>
    </row>
    <row r="272">
      <c r="J272" s="8"/>
      <c r="K272" s="8"/>
      <c r="M272" s="11"/>
    </row>
    <row r="273">
      <c r="J273" s="8"/>
      <c r="K273" s="8"/>
      <c r="M273" s="11"/>
    </row>
    <row r="274">
      <c r="J274" s="8"/>
      <c r="K274" s="8"/>
      <c r="M274" s="11"/>
    </row>
    <row r="275">
      <c r="J275" s="8"/>
      <c r="K275" s="8"/>
      <c r="M275" s="11"/>
    </row>
    <row r="276">
      <c r="J276" s="8"/>
      <c r="K276" s="8"/>
      <c r="M276" s="11"/>
    </row>
    <row r="277">
      <c r="J277" s="8"/>
      <c r="K277" s="8"/>
      <c r="M277" s="11"/>
    </row>
    <row r="278">
      <c r="J278" s="8"/>
      <c r="K278" s="8"/>
      <c r="M278" s="11"/>
    </row>
    <row r="279">
      <c r="J279" s="8"/>
      <c r="K279" s="8"/>
      <c r="M279" s="11"/>
    </row>
    <row r="280">
      <c r="J280" s="8"/>
      <c r="K280" s="8"/>
      <c r="M280" s="11"/>
    </row>
    <row r="281">
      <c r="J281" s="8"/>
      <c r="K281" s="8"/>
      <c r="M281" s="11"/>
    </row>
    <row r="282">
      <c r="J282" s="8"/>
      <c r="K282" s="8"/>
      <c r="M282" s="11"/>
    </row>
    <row r="283">
      <c r="J283" s="8"/>
      <c r="K283" s="8"/>
      <c r="M283" s="11"/>
    </row>
    <row r="284">
      <c r="J284" s="8"/>
      <c r="K284" s="8"/>
      <c r="M284" s="11"/>
    </row>
    <row r="285">
      <c r="J285" s="8"/>
      <c r="K285" s="8"/>
      <c r="M285" s="11"/>
    </row>
    <row r="286">
      <c r="J286" s="8"/>
      <c r="K286" s="8"/>
      <c r="M286" s="11"/>
    </row>
    <row r="287">
      <c r="J287" s="8"/>
      <c r="K287" s="8"/>
      <c r="M287" s="11"/>
    </row>
    <row r="288">
      <c r="J288" s="8"/>
      <c r="K288" s="8"/>
      <c r="M288" s="11"/>
    </row>
    <row r="289">
      <c r="J289" s="8"/>
      <c r="K289" s="8"/>
      <c r="M289" s="11"/>
    </row>
    <row r="290">
      <c r="J290" s="8"/>
      <c r="K290" s="8"/>
      <c r="M290" s="11"/>
    </row>
    <row r="291">
      <c r="J291" s="8"/>
      <c r="K291" s="8"/>
      <c r="M291" s="11"/>
    </row>
    <row r="292">
      <c r="J292" s="8"/>
      <c r="K292" s="8"/>
      <c r="M292" s="11"/>
    </row>
    <row r="293">
      <c r="J293" s="8"/>
      <c r="K293" s="8"/>
      <c r="M293" s="11"/>
    </row>
    <row r="294">
      <c r="J294" s="8"/>
      <c r="K294" s="8"/>
      <c r="M294" s="11"/>
    </row>
    <row r="295">
      <c r="J295" s="8"/>
      <c r="K295" s="8"/>
      <c r="M295" s="11"/>
    </row>
    <row r="296">
      <c r="J296" s="8"/>
      <c r="K296" s="8"/>
      <c r="M296" s="11"/>
    </row>
    <row r="297">
      <c r="J297" s="8"/>
      <c r="K297" s="8"/>
      <c r="M297" s="11"/>
    </row>
    <row r="298">
      <c r="J298" s="8"/>
      <c r="K298" s="8"/>
      <c r="M298" s="11"/>
    </row>
    <row r="299">
      <c r="J299" s="8"/>
      <c r="K299" s="8"/>
      <c r="M299" s="11"/>
    </row>
    <row r="300">
      <c r="J300" s="8"/>
      <c r="K300" s="8"/>
      <c r="M300" s="11"/>
    </row>
    <row r="301">
      <c r="J301" s="8"/>
      <c r="K301" s="8"/>
      <c r="M301" s="11"/>
    </row>
    <row r="302">
      <c r="J302" s="8"/>
      <c r="K302" s="8"/>
      <c r="M302" s="11"/>
    </row>
    <row r="303">
      <c r="J303" s="8"/>
      <c r="K303" s="8"/>
      <c r="M303" s="11"/>
    </row>
    <row r="304">
      <c r="J304" s="8"/>
      <c r="K304" s="8"/>
      <c r="M304" s="11"/>
    </row>
    <row r="305">
      <c r="J305" s="8"/>
      <c r="K305" s="8"/>
      <c r="M305" s="11"/>
    </row>
    <row r="306">
      <c r="J306" s="8"/>
      <c r="K306" s="8"/>
      <c r="M306" s="11"/>
    </row>
    <row r="307">
      <c r="J307" s="8"/>
      <c r="K307" s="8"/>
      <c r="M307" s="11"/>
    </row>
    <row r="308">
      <c r="J308" s="8"/>
      <c r="K308" s="8"/>
      <c r="M308" s="11"/>
    </row>
    <row r="309">
      <c r="J309" s="8"/>
      <c r="K309" s="8"/>
      <c r="M309" s="11"/>
    </row>
    <row r="310">
      <c r="J310" s="8"/>
      <c r="K310" s="8"/>
      <c r="M310" s="11"/>
    </row>
    <row r="311">
      <c r="J311" s="8"/>
      <c r="K311" s="8"/>
      <c r="M311" s="11"/>
    </row>
    <row r="312">
      <c r="J312" s="8"/>
      <c r="K312" s="8"/>
      <c r="M312" s="11"/>
    </row>
    <row r="313">
      <c r="J313" s="8"/>
      <c r="K313" s="8"/>
      <c r="M313" s="11"/>
    </row>
    <row r="314">
      <c r="J314" s="8"/>
      <c r="K314" s="8"/>
      <c r="M314" s="11"/>
    </row>
    <row r="315">
      <c r="J315" s="8"/>
      <c r="K315" s="8"/>
      <c r="M315" s="11"/>
    </row>
    <row r="316">
      <c r="J316" s="8"/>
      <c r="K316" s="8"/>
      <c r="M316" s="11"/>
    </row>
    <row r="317">
      <c r="J317" s="8"/>
      <c r="K317" s="8"/>
      <c r="M317" s="11"/>
    </row>
    <row r="318">
      <c r="J318" s="8"/>
      <c r="K318" s="8"/>
      <c r="M318" s="11"/>
    </row>
    <row r="319">
      <c r="J319" s="8"/>
      <c r="K319" s="8"/>
      <c r="M319" s="11"/>
    </row>
    <row r="320">
      <c r="J320" s="8"/>
      <c r="K320" s="8"/>
      <c r="M320" s="11"/>
    </row>
    <row r="321">
      <c r="J321" s="8"/>
      <c r="K321" s="8"/>
      <c r="M321" s="11"/>
    </row>
    <row r="322">
      <c r="J322" s="8"/>
      <c r="K322" s="8"/>
      <c r="M322" s="11"/>
    </row>
    <row r="323">
      <c r="J323" s="8"/>
      <c r="K323" s="8"/>
      <c r="M323" s="11"/>
    </row>
    <row r="324">
      <c r="J324" s="8"/>
      <c r="K324" s="8"/>
      <c r="M324" s="11"/>
    </row>
    <row r="325">
      <c r="J325" s="8"/>
      <c r="K325" s="8"/>
      <c r="M325" s="11"/>
    </row>
    <row r="326">
      <c r="J326" s="8"/>
      <c r="K326" s="8"/>
      <c r="M326" s="11"/>
    </row>
    <row r="327">
      <c r="J327" s="8"/>
      <c r="K327" s="8"/>
      <c r="M327" s="11"/>
    </row>
    <row r="328">
      <c r="J328" s="8"/>
      <c r="K328" s="8"/>
      <c r="M328" s="11"/>
    </row>
    <row r="329">
      <c r="J329" s="8"/>
      <c r="K329" s="8"/>
      <c r="M329" s="11"/>
    </row>
    <row r="330">
      <c r="J330" s="8"/>
      <c r="K330" s="8"/>
      <c r="M330" s="11"/>
    </row>
    <row r="331">
      <c r="J331" s="8"/>
      <c r="K331" s="8"/>
      <c r="M331" s="11"/>
    </row>
    <row r="332">
      <c r="J332" s="8"/>
      <c r="K332" s="8"/>
      <c r="M332" s="11"/>
    </row>
    <row r="333">
      <c r="J333" s="8"/>
      <c r="K333" s="8"/>
      <c r="M333" s="11"/>
    </row>
    <row r="334">
      <c r="J334" s="8"/>
      <c r="K334" s="8"/>
      <c r="M334" s="11"/>
    </row>
    <row r="335">
      <c r="J335" s="8"/>
      <c r="K335" s="8"/>
      <c r="M335" s="11"/>
    </row>
    <row r="336">
      <c r="J336" s="8"/>
      <c r="K336" s="8"/>
      <c r="M336" s="11"/>
    </row>
    <row r="337">
      <c r="J337" s="8"/>
      <c r="K337" s="8"/>
      <c r="M337" s="11"/>
    </row>
    <row r="338">
      <c r="J338" s="8"/>
      <c r="K338" s="8"/>
      <c r="M338" s="11"/>
    </row>
    <row r="339">
      <c r="J339" s="8"/>
      <c r="K339" s="8"/>
      <c r="M339" s="11"/>
    </row>
    <row r="340">
      <c r="J340" s="8"/>
      <c r="K340" s="8"/>
      <c r="M340" s="11"/>
    </row>
    <row r="341">
      <c r="J341" s="8"/>
      <c r="K341" s="8"/>
      <c r="M341" s="11"/>
    </row>
    <row r="342">
      <c r="J342" s="8"/>
      <c r="K342" s="8"/>
      <c r="M342" s="11"/>
    </row>
    <row r="343">
      <c r="J343" s="8"/>
      <c r="K343" s="8"/>
      <c r="M343" s="11"/>
    </row>
    <row r="344">
      <c r="J344" s="8"/>
      <c r="K344" s="8"/>
      <c r="M344" s="11"/>
    </row>
    <row r="345">
      <c r="J345" s="8"/>
      <c r="K345" s="8"/>
      <c r="M345" s="11"/>
    </row>
    <row r="346">
      <c r="J346" s="8"/>
      <c r="K346" s="8"/>
      <c r="M346" s="11"/>
    </row>
    <row r="347">
      <c r="J347" s="8"/>
      <c r="K347" s="8"/>
      <c r="M347" s="11"/>
    </row>
    <row r="348">
      <c r="J348" s="8"/>
      <c r="K348" s="8"/>
      <c r="M348" s="11"/>
    </row>
    <row r="349">
      <c r="J349" s="8"/>
      <c r="K349" s="8"/>
      <c r="M349" s="11"/>
    </row>
    <row r="350">
      <c r="J350" s="8"/>
      <c r="K350" s="8"/>
      <c r="M350" s="11"/>
    </row>
    <row r="351">
      <c r="J351" s="8"/>
      <c r="K351" s="8"/>
      <c r="M351" s="11"/>
    </row>
    <row r="352">
      <c r="J352" s="8"/>
      <c r="K352" s="8"/>
      <c r="M352" s="11"/>
    </row>
    <row r="353">
      <c r="J353" s="8"/>
      <c r="K353" s="8"/>
      <c r="M353" s="11"/>
    </row>
    <row r="354">
      <c r="J354" s="8"/>
      <c r="K354" s="8"/>
      <c r="M354" s="11"/>
    </row>
    <row r="355">
      <c r="J355" s="8"/>
      <c r="K355" s="8"/>
      <c r="M355" s="11"/>
    </row>
    <row r="356">
      <c r="J356" s="8"/>
      <c r="K356" s="8"/>
      <c r="M356" s="11"/>
    </row>
    <row r="357">
      <c r="J357" s="8"/>
      <c r="K357" s="8"/>
      <c r="M357" s="11"/>
    </row>
    <row r="358">
      <c r="J358" s="8"/>
      <c r="K358" s="8"/>
      <c r="M358" s="11"/>
    </row>
    <row r="359">
      <c r="J359" s="8"/>
      <c r="K359" s="8"/>
      <c r="M359" s="11"/>
    </row>
    <row r="360">
      <c r="J360" s="8"/>
      <c r="K360" s="8"/>
      <c r="M360" s="11"/>
    </row>
    <row r="361">
      <c r="J361" s="8"/>
      <c r="K361" s="8"/>
      <c r="M361" s="11"/>
    </row>
    <row r="362">
      <c r="J362" s="8"/>
      <c r="K362" s="8"/>
      <c r="M362" s="11"/>
    </row>
    <row r="363">
      <c r="J363" s="8"/>
      <c r="K363" s="8"/>
      <c r="M363" s="11"/>
    </row>
    <row r="364">
      <c r="J364" s="8"/>
      <c r="K364" s="8"/>
      <c r="M364" s="11"/>
    </row>
    <row r="365">
      <c r="J365" s="8"/>
      <c r="K365" s="8"/>
      <c r="M365" s="11"/>
    </row>
    <row r="366">
      <c r="J366" s="8"/>
      <c r="K366" s="8"/>
      <c r="M366" s="11"/>
    </row>
    <row r="367">
      <c r="J367" s="8"/>
      <c r="K367" s="8"/>
      <c r="M367" s="11"/>
    </row>
    <row r="368">
      <c r="J368" s="8"/>
      <c r="K368" s="8"/>
      <c r="M368" s="11"/>
    </row>
    <row r="369">
      <c r="J369" s="8"/>
      <c r="K369" s="8"/>
      <c r="M369" s="11"/>
    </row>
    <row r="370">
      <c r="J370" s="8"/>
      <c r="K370" s="8"/>
      <c r="M370" s="11"/>
    </row>
    <row r="371">
      <c r="J371" s="8"/>
      <c r="K371" s="8"/>
      <c r="M371" s="11"/>
    </row>
    <row r="372">
      <c r="J372" s="8"/>
      <c r="K372" s="8"/>
      <c r="M372" s="11"/>
    </row>
    <row r="373">
      <c r="J373" s="8"/>
      <c r="K373" s="8"/>
      <c r="M373" s="11"/>
    </row>
    <row r="374">
      <c r="J374" s="8"/>
      <c r="K374" s="8"/>
      <c r="M374" s="11"/>
    </row>
    <row r="375">
      <c r="J375" s="8"/>
      <c r="K375" s="8"/>
      <c r="M375" s="11"/>
    </row>
    <row r="376">
      <c r="J376" s="8"/>
      <c r="K376" s="8"/>
      <c r="M376" s="11"/>
    </row>
    <row r="377">
      <c r="J377" s="8"/>
      <c r="K377" s="8"/>
      <c r="M377" s="11"/>
    </row>
    <row r="378">
      <c r="J378" s="8"/>
      <c r="K378" s="8"/>
      <c r="M378" s="11"/>
    </row>
    <row r="379">
      <c r="J379" s="8"/>
      <c r="K379" s="8"/>
      <c r="M379" s="11"/>
    </row>
    <row r="380">
      <c r="J380" s="8"/>
      <c r="K380" s="8"/>
      <c r="M380" s="11"/>
    </row>
    <row r="381">
      <c r="J381" s="8"/>
      <c r="K381" s="8"/>
      <c r="M381" s="11"/>
    </row>
    <row r="382">
      <c r="J382" s="8"/>
      <c r="K382" s="8"/>
      <c r="M382" s="11"/>
    </row>
    <row r="383">
      <c r="J383" s="8"/>
      <c r="K383" s="8"/>
      <c r="M383" s="11"/>
    </row>
    <row r="384">
      <c r="J384" s="8"/>
      <c r="K384" s="8"/>
      <c r="M384" s="11"/>
    </row>
    <row r="385">
      <c r="J385" s="8"/>
      <c r="K385" s="8"/>
      <c r="M385" s="11"/>
    </row>
    <row r="386">
      <c r="J386" s="8"/>
      <c r="K386" s="8"/>
      <c r="M386" s="11"/>
    </row>
    <row r="387">
      <c r="J387" s="8"/>
      <c r="K387" s="8"/>
      <c r="M387" s="11"/>
    </row>
    <row r="388">
      <c r="J388" s="8"/>
      <c r="K388" s="8"/>
      <c r="M388" s="11"/>
    </row>
    <row r="389">
      <c r="J389" s="8"/>
      <c r="K389" s="8"/>
      <c r="M389" s="11"/>
    </row>
    <row r="390">
      <c r="J390" s="8"/>
      <c r="K390" s="8"/>
      <c r="M390" s="11"/>
    </row>
    <row r="391">
      <c r="J391" s="8"/>
      <c r="K391" s="8"/>
      <c r="M391" s="11"/>
    </row>
    <row r="392">
      <c r="J392" s="8"/>
      <c r="K392" s="8"/>
      <c r="M392" s="11"/>
    </row>
    <row r="393">
      <c r="J393" s="8"/>
      <c r="K393" s="8"/>
      <c r="M393" s="11"/>
    </row>
    <row r="394">
      <c r="J394" s="8"/>
      <c r="K394" s="8"/>
      <c r="M394" s="11"/>
    </row>
    <row r="395">
      <c r="J395" s="8"/>
      <c r="K395" s="8"/>
      <c r="M395" s="11"/>
    </row>
    <row r="396">
      <c r="J396" s="8"/>
      <c r="K396" s="8"/>
      <c r="M396" s="11"/>
    </row>
    <row r="397">
      <c r="J397" s="8"/>
      <c r="K397" s="8"/>
      <c r="M397" s="11"/>
    </row>
    <row r="398">
      <c r="J398" s="8"/>
      <c r="K398" s="8"/>
      <c r="M398" s="11"/>
    </row>
    <row r="399">
      <c r="J399" s="8"/>
      <c r="K399" s="8"/>
      <c r="M399" s="11"/>
    </row>
    <row r="400">
      <c r="J400" s="8"/>
      <c r="K400" s="8"/>
      <c r="M400" s="11"/>
    </row>
    <row r="401">
      <c r="J401" s="8"/>
      <c r="K401" s="8"/>
      <c r="M401" s="11"/>
    </row>
    <row r="402">
      <c r="J402" s="8"/>
      <c r="K402" s="8"/>
      <c r="M402" s="11"/>
    </row>
    <row r="403">
      <c r="J403" s="8"/>
      <c r="K403" s="8"/>
      <c r="M403" s="11"/>
    </row>
    <row r="404">
      <c r="J404" s="8"/>
      <c r="K404" s="8"/>
      <c r="M404" s="11"/>
    </row>
    <row r="405">
      <c r="J405" s="8"/>
      <c r="K405" s="8"/>
      <c r="M405" s="11"/>
    </row>
    <row r="406">
      <c r="J406" s="8"/>
      <c r="K406" s="8"/>
      <c r="M406" s="11"/>
    </row>
    <row r="407">
      <c r="J407" s="8"/>
      <c r="K407" s="8"/>
      <c r="M407" s="11"/>
    </row>
    <row r="408">
      <c r="J408" s="8"/>
      <c r="K408" s="8"/>
      <c r="M408" s="11"/>
    </row>
    <row r="409">
      <c r="J409" s="8"/>
      <c r="K409" s="8"/>
      <c r="M409" s="11"/>
    </row>
    <row r="410">
      <c r="J410" s="8"/>
      <c r="K410" s="8"/>
      <c r="M410" s="11"/>
    </row>
    <row r="411">
      <c r="J411" s="8"/>
      <c r="K411" s="8"/>
      <c r="M411" s="11"/>
    </row>
    <row r="412">
      <c r="J412" s="8"/>
      <c r="K412" s="8"/>
      <c r="M412" s="11"/>
    </row>
    <row r="413">
      <c r="J413" s="8"/>
      <c r="K413" s="8"/>
      <c r="M413" s="11"/>
    </row>
    <row r="414">
      <c r="J414" s="8"/>
      <c r="K414" s="8"/>
      <c r="M414" s="11"/>
    </row>
    <row r="415">
      <c r="D415" s="12"/>
      <c r="E415" s="12"/>
      <c r="F415" s="12"/>
      <c r="G415" s="12"/>
      <c r="H415" s="12"/>
      <c r="I415" s="12"/>
      <c r="J415" s="13"/>
      <c r="K415" s="21"/>
      <c r="L415" s="12"/>
      <c r="M415" s="12"/>
    </row>
    <row r="416">
      <c r="D416" s="12"/>
      <c r="E416" s="12"/>
      <c r="F416" s="12"/>
      <c r="G416" s="12"/>
      <c r="H416" s="12"/>
      <c r="I416" s="12"/>
      <c r="J416" s="13"/>
      <c r="K416" s="13"/>
      <c r="L416" s="12"/>
      <c r="M416" s="12"/>
    </row>
    <row r="417">
      <c r="D417" s="12"/>
      <c r="E417" s="12"/>
      <c r="F417" s="12"/>
      <c r="G417" s="12"/>
      <c r="H417" s="12"/>
      <c r="I417" s="12"/>
      <c r="J417" s="13"/>
      <c r="K417" s="21"/>
      <c r="L417" s="12"/>
      <c r="M417" s="12"/>
    </row>
    <row r="418">
      <c r="D418" s="12"/>
      <c r="E418" s="12"/>
      <c r="F418" s="12"/>
      <c r="G418" s="12"/>
      <c r="H418" s="12"/>
      <c r="I418" s="12"/>
      <c r="J418" s="13"/>
      <c r="K418" s="21"/>
      <c r="L418" s="12"/>
      <c r="M418" s="12"/>
    </row>
    <row r="419">
      <c r="D419" s="12"/>
      <c r="E419" s="12"/>
      <c r="F419" s="12"/>
      <c r="G419" s="12"/>
      <c r="H419" s="12"/>
      <c r="I419" s="12"/>
      <c r="J419" s="13"/>
      <c r="K419" s="21"/>
      <c r="L419" s="12"/>
      <c r="M419" s="12"/>
    </row>
    <row r="420">
      <c r="D420" s="12"/>
      <c r="E420" s="12"/>
      <c r="F420" s="12"/>
      <c r="G420" s="12"/>
      <c r="H420" s="12"/>
      <c r="I420" s="12"/>
      <c r="J420" s="13"/>
      <c r="K420" s="21"/>
      <c r="L420" s="12"/>
      <c r="M420" s="12"/>
    </row>
    <row r="421">
      <c r="D421" s="12"/>
      <c r="E421" s="12"/>
      <c r="F421" s="12"/>
      <c r="G421" s="12"/>
      <c r="H421" s="12"/>
      <c r="I421" s="12"/>
      <c r="J421" s="13"/>
      <c r="K421" s="13"/>
      <c r="L421" s="12"/>
      <c r="M421" s="12"/>
    </row>
    <row r="422">
      <c r="D422" s="12"/>
      <c r="E422" s="12"/>
      <c r="F422" s="12"/>
      <c r="G422" s="12"/>
      <c r="H422" s="12"/>
      <c r="I422" s="12"/>
      <c r="J422" s="13"/>
      <c r="K422" s="13"/>
      <c r="L422" s="12"/>
      <c r="M422" s="12"/>
    </row>
    <row r="423">
      <c r="D423" s="12"/>
      <c r="E423" s="12"/>
      <c r="F423" s="12"/>
      <c r="G423" s="12"/>
      <c r="H423" s="12"/>
      <c r="I423" s="12"/>
      <c r="J423" s="13"/>
      <c r="K423" s="21"/>
      <c r="L423" s="12"/>
      <c r="M423" s="12"/>
    </row>
    <row r="424">
      <c r="D424" s="12"/>
      <c r="E424" s="12"/>
      <c r="F424" s="12"/>
      <c r="G424" s="12"/>
      <c r="H424" s="12"/>
      <c r="I424" s="12"/>
      <c r="J424" s="13"/>
      <c r="K424" s="13"/>
      <c r="L424" s="12"/>
      <c r="M424" s="12"/>
    </row>
    <row r="425">
      <c r="D425" s="12"/>
      <c r="E425" s="12"/>
      <c r="F425" s="12"/>
      <c r="G425" s="12"/>
      <c r="H425" s="12"/>
      <c r="I425" s="12"/>
      <c r="J425" s="13"/>
      <c r="K425" s="13"/>
      <c r="L425" s="12"/>
      <c r="M425" s="12"/>
    </row>
    <row r="426">
      <c r="D426" s="12"/>
      <c r="E426" s="12"/>
      <c r="F426" s="12"/>
      <c r="G426" s="12"/>
      <c r="H426" s="12"/>
      <c r="I426" s="12"/>
      <c r="J426" s="13"/>
      <c r="K426" s="21"/>
      <c r="L426" s="12"/>
      <c r="M426" s="12"/>
    </row>
    <row r="427">
      <c r="D427" s="12"/>
      <c r="E427" s="12"/>
      <c r="F427" s="12"/>
      <c r="G427" s="12"/>
      <c r="H427" s="12"/>
      <c r="I427" s="12"/>
      <c r="J427" s="13"/>
      <c r="K427" s="21"/>
      <c r="L427" s="12"/>
      <c r="M427" s="12"/>
    </row>
    <row r="428">
      <c r="D428" s="12"/>
      <c r="E428" s="12"/>
      <c r="F428" s="12"/>
      <c r="G428" s="12"/>
      <c r="H428" s="12"/>
      <c r="I428" s="12"/>
      <c r="J428" s="13"/>
      <c r="K428" s="21"/>
      <c r="L428" s="12"/>
      <c r="M428" s="12"/>
    </row>
    <row r="429">
      <c r="D429" s="12"/>
      <c r="E429" s="12"/>
      <c r="F429" s="12"/>
      <c r="G429" s="12"/>
      <c r="H429" s="12"/>
      <c r="I429" s="12"/>
      <c r="J429" s="13"/>
      <c r="K429" s="21"/>
      <c r="L429" s="12"/>
      <c r="M429" s="12"/>
    </row>
    <row r="430">
      <c r="D430" s="12"/>
      <c r="E430" s="12"/>
      <c r="F430" s="12"/>
      <c r="G430" s="12"/>
      <c r="H430" s="12"/>
      <c r="I430" s="12"/>
      <c r="J430" s="13"/>
      <c r="K430" s="13"/>
      <c r="L430" s="12"/>
      <c r="M430" s="12"/>
    </row>
    <row r="431">
      <c r="D431" s="12"/>
      <c r="E431" s="12"/>
      <c r="F431" s="12"/>
      <c r="G431" s="12"/>
      <c r="H431" s="12"/>
      <c r="I431" s="12"/>
      <c r="J431" s="13"/>
      <c r="K431" s="21"/>
      <c r="L431" s="12"/>
      <c r="M431" s="12"/>
    </row>
    <row r="432">
      <c r="D432" s="12"/>
      <c r="E432" s="12"/>
      <c r="F432" s="12"/>
      <c r="G432" s="12"/>
      <c r="H432" s="12"/>
      <c r="I432" s="12"/>
      <c r="J432" s="13"/>
      <c r="K432" s="21"/>
      <c r="L432" s="12"/>
      <c r="M432" s="12"/>
    </row>
    <row r="433">
      <c r="D433" s="12"/>
      <c r="E433" s="12"/>
      <c r="F433" s="12"/>
      <c r="G433" s="12"/>
      <c r="H433" s="12"/>
      <c r="I433" s="12"/>
      <c r="J433" s="13"/>
      <c r="K433" s="21"/>
      <c r="L433" s="12"/>
      <c r="M433" s="12"/>
    </row>
    <row r="434">
      <c r="D434" s="12"/>
      <c r="E434" s="12"/>
      <c r="F434" s="12"/>
      <c r="G434" s="12"/>
      <c r="H434" s="12"/>
      <c r="I434" s="12"/>
      <c r="J434" s="13"/>
      <c r="K434" s="13"/>
      <c r="L434" s="12"/>
      <c r="M434" s="12"/>
    </row>
    <row r="435">
      <c r="D435" s="12"/>
      <c r="E435" s="12"/>
      <c r="F435" s="12"/>
      <c r="G435" s="12"/>
      <c r="H435" s="12"/>
      <c r="I435" s="12"/>
      <c r="J435" s="13"/>
      <c r="K435" s="21"/>
      <c r="L435" s="12"/>
      <c r="M435" s="12"/>
    </row>
    <row r="436">
      <c r="D436" s="12"/>
      <c r="E436" s="12"/>
      <c r="F436" s="12"/>
      <c r="G436" s="12"/>
      <c r="H436" s="12"/>
      <c r="I436" s="12"/>
      <c r="J436" s="13"/>
      <c r="K436" s="13"/>
      <c r="L436" s="12"/>
      <c r="M436" s="12"/>
    </row>
    <row r="437">
      <c r="D437" s="12"/>
      <c r="E437" s="12"/>
      <c r="F437" s="12"/>
      <c r="G437" s="12"/>
      <c r="H437" s="12"/>
      <c r="I437" s="12"/>
      <c r="J437" s="13"/>
      <c r="K437" s="21"/>
      <c r="L437" s="12"/>
      <c r="M437" s="12"/>
    </row>
    <row r="438">
      <c r="D438" s="12"/>
      <c r="E438" s="12"/>
      <c r="F438" s="12"/>
      <c r="G438" s="12"/>
      <c r="H438" s="12"/>
      <c r="I438" s="12"/>
      <c r="J438" s="13"/>
      <c r="K438" s="21"/>
      <c r="L438" s="12"/>
      <c r="M438" s="12"/>
    </row>
    <row r="439">
      <c r="D439" s="12"/>
      <c r="E439" s="12"/>
      <c r="F439" s="12"/>
      <c r="G439" s="12"/>
      <c r="H439" s="12"/>
      <c r="I439" s="12"/>
      <c r="J439" s="13"/>
      <c r="K439" s="13"/>
      <c r="L439" s="12"/>
      <c r="M439" s="12"/>
    </row>
    <row r="440">
      <c r="D440" s="12"/>
      <c r="E440" s="12"/>
      <c r="F440" s="12"/>
      <c r="G440" s="12"/>
      <c r="H440" s="12"/>
      <c r="I440" s="12"/>
      <c r="J440" s="13"/>
      <c r="K440" s="21"/>
      <c r="L440" s="12"/>
      <c r="M440" s="12"/>
    </row>
    <row r="441">
      <c r="D441" s="12"/>
      <c r="E441" s="12"/>
      <c r="F441" s="12"/>
      <c r="G441" s="12"/>
      <c r="H441" s="12"/>
      <c r="I441" s="12"/>
      <c r="J441" s="13"/>
      <c r="K441" s="21"/>
      <c r="L441" s="12"/>
      <c r="M441" s="12"/>
    </row>
    <row r="442">
      <c r="D442" s="12"/>
      <c r="E442" s="12"/>
      <c r="F442" s="12"/>
      <c r="G442" s="12"/>
      <c r="H442" s="12"/>
      <c r="I442" s="12"/>
      <c r="J442" s="13"/>
      <c r="K442" s="21"/>
      <c r="L442" s="12"/>
      <c r="M442" s="12"/>
    </row>
    <row r="443">
      <c r="D443" s="12"/>
      <c r="E443" s="12"/>
      <c r="F443" s="12"/>
      <c r="G443" s="12"/>
      <c r="H443" s="12"/>
      <c r="I443" s="12"/>
      <c r="J443" s="13"/>
      <c r="K443" s="21"/>
      <c r="L443" s="12"/>
      <c r="M443" s="12"/>
    </row>
    <row r="444">
      <c r="D444" s="12"/>
      <c r="E444" s="12"/>
      <c r="F444" s="12"/>
      <c r="G444" s="12"/>
      <c r="H444" s="12"/>
      <c r="I444" s="12"/>
      <c r="J444" s="13"/>
      <c r="K444" s="13"/>
      <c r="L444" s="12"/>
      <c r="M444" s="12"/>
    </row>
    <row r="445">
      <c r="D445" s="12"/>
      <c r="E445" s="12"/>
      <c r="F445" s="12"/>
      <c r="G445" s="12"/>
      <c r="H445" s="12"/>
      <c r="I445" s="12"/>
      <c r="J445" s="13"/>
      <c r="K445" s="21"/>
      <c r="L445" s="12"/>
      <c r="M445" s="12"/>
    </row>
    <row r="446">
      <c r="D446" s="12"/>
      <c r="E446" s="12"/>
      <c r="F446" s="12"/>
      <c r="G446" s="12"/>
      <c r="H446" s="12"/>
      <c r="I446" s="12"/>
      <c r="J446" s="13"/>
      <c r="K446" s="13"/>
      <c r="L446" s="12"/>
      <c r="M446" s="12"/>
    </row>
    <row r="447">
      <c r="D447" s="12"/>
      <c r="E447" s="12"/>
      <c r="F447" s="12"/>
      <c r="G447" s="12"/>
      <c r="H447" s="12"/>
      <c r="I447" s="12"/>
      <c r="J447" s="13"/>
      <c r="K447" s="21"/>
      <c r="L447" s="12"/>
      <c r="M447" s="12"/>
    </row>
    <row r="448">
      <c r="D448" s="12"/>
      <c r="E448" s="12"/>
      <c r="F448" s="12"/>
      <c r="G448" s="12"/>
      <c r="H448" s="12"/>
      <c r="I448" s="12"/>
      <c r="J448" s="13"/>
      <c r="K448" s="21"/>
      <c r="L448" s="12"/>
      <c r="M448" s="12"/>
    </row>
    <row r="449">
      <c r="D449" s="12"/>
      <c r="E449" s="12"/>
      <c r="F449" s="12"/>
      <c r="G449" s="12"/>
      <c r="H449" s="12"/>
      <c r="I449" s="12"/>
      <c r="J449" s="13"/>
      <c r="K449" s="21"/>
      <c r="L449" s="12"/>
      <c r="M449" s="12"/>
    </row>
    <row r="450">
      <c r="D450" s="12"/>
      <c r="E450" s="12"/>
      <c r="F450" s="12"/>
      <c r="G450" s="12"/>
      <c r="H450" s="12"/>
      <c r="I450" s="12"/>
      <c r="J450" s="13"/>
      <c r="K450" s="13"/>
      <c r="L450" s="12"/>
      <c r="M450" s="12"/>
    </row>
    <row r="451">
      <c r="D451" s="12"/>
      <c r="E451" s="12"/>
      <c r="F451" s="12"/>
      <c r="G451" s="12"/>
      <c r="H451" s="12"/>
      <c r="I451" s="12"/>
      <c r="J451" s="13"/>
      <c r="K451" s="21"/>
      <c r="L451" s="12"/>
      <c r="M451" s="12"/>
    </row>
    <row r="452">
      <c r="D452" s="12"/>
      <c r="E452" s="12"/>
      <c r="F452" s="12"/>
      <c r="G452" s="12"/>
      <c r="H452" s="12"/>
      <c r="I452" s="12"/>
      <c r="J452" s="13"/>
      <c r="K452" s="21"/>
      <c r="L452" s="12"/>
      <c r="M452" s="12"/>
    </row>
    <row r="453">
      <c r="D453" s="12"/>
      <c r="E453" s="12"/>
      <c r="F453" s="12"/>
      <c r="G453" s="12"/>
      <c r="H453" s="12"/>
      <c r="I453" s="12"/>
      <c r="J453" s="13"/>
      <c r="K453" s="13"/>
      <c r="L453" s="12"/>
      <c r="M453" s="12"/>
    </row>
    <row r="454">
      <c r="D454" s="12"/>
      <c r="E454" s="12"/>
      <c r="F454" s="12"/>
      <c r="G454" s="12"/>
      <c r="H454" s="12"/>
      <c r="I454" s="12"/>
      <c r="J454" s="13"/>
      <c r="K454" s="13"/>
      <c r="L454" s="12"/>
      <c r="M454" s="12"/>
    </row>
    <row r="455">
      <c r="D455" s="12"/>
      <c r="E455" s="12"/>
      <c r="F455" s="12"/>
      <c r="G455" s="12"/>
      <c r="H455" s="12"/>
      <c r="I455" s="12"/>
      <c r="J455" s="13"/>
      <c r="K455" s="13"/>
      <c r="L455" s="12"/>
      <c r="M455" s="12"/>
    </row>
    <row r="456">
      <c r="D456" s="12"/>
      <c r="E456" s="12"/>
      <c r="F456" s="12"/>
      <c r="G456" s="12"/>
      <c r="H456" s="12"/>
      <c r="I456" s="12"/>
      <c r="J456" s="13"/>
      <c r="K456" s="13"/>
      <c r="L456" s="12"/>
      <c r="M456" s="12"/>
    </row>
    <row r="457">
      <c r="D457" s="12"/>
      <c r="E457" s="12"/>
      <c r="F457" s="12"/>
      <c r="G457" s="12"/>
      <c r="H457" s="12"/>
      <c r="I457" s="12"/>
      <c r="J457" s="13"/>
      <c r="K457" s="13"/>
      <c r="L457" s="12"/>
      <c r="M457" s="12"/>
    </row>
    <row r="458">
      <c r="D458" s="12"/>
      <c r="E458" s="12"/>
      <c r="F458" s="12"/>
      <c r="G458" s="12"/>
      <c r="H458" s="12"/>
      <c r="I458" s="12"/>
      <c r="J458" s="13"/>
      <c r="K458" s="13"/>
      <c r="L458" s="12"/>
      <c r="M458" s="12"/>
    </row>
    <row r="459">
      <c r="J459" s="8"/>
      <c r="K459" s="8"/>
    </row>
    <row r="460">
      <c r="J460" s="8"/>
      <c r="K460" s="8"/>
    </row>
    <row r="461">
      <c r="J461" s="8"/>
      <c r="K461" s="8"/>
    </row>
    <row r="462">
      <c r="J462" s="8"/>
      <c r="K462" s="8"/>
    </row>
    <row r="463">
      <c r="J463" s="8"/>
      <c r="K463" s="8"/>
    </row>
    <row r="464">
      <c r="J464" s="8"/>
      <c r="K464" s="8"/>
    </row>
    <row r="465">
      <c r="J465" s="8"/>
      <c r="K465" s="8"/>
    </row>
    <row r="466">
      <c r="J466" s="8"/>
      <c r="K466" s="8"/>
    </row>
    <row r="467">
      <c r="J467" s="8"/>
      <c r="K467" s="8"/>
    </row>
    <row r="468">
      <c r="J468" s="8"/>
      <c r="K468" s="8"/>
    </row>
    <row r="469">
      <c r="J469" s="8"/>
      <c r="K469" s="8"/>
    </row>
    <row r="470">
      <c r="J470" s="8"/>
      <c r="K470" s="8"/>
    </row>
    <row r="471">
      <c r="J471" s="8"/>
      <c r="K471" s="8"/>
    </row>
    <row r="472">
      <c r="J472" s="8"/>
      <c r="K472" s="8"/>
    </row>
    <row r="473">
      <c r="J473" s="8"/>
      <c r="K473" s="8"/>
    </row>
    <row r="474">
      <c r="J474" s="8"/>
      <c r="K474" s="8"/>
    </row>
    <row r="475">
      <c r="J475" s="8"/>
      <c r="K475" s="8"/>
    </row>
    <row r="476">
      <c r="J476" s="8"/>
      <c r="K476" s="8"/>
    </row>
    <row r="477">
      <c r="J477" s="8"/>
      <c r="K477" s="8"/>
    </row>
    <row r="478">
      <c r="J478" s="8"/>
      <c r="K478" s="8"/>
    </row>
    <row r="479">
      <c r="J479" s="8"/>
      <c r="K479" s="8"/>
    </row>
    <row r="480">
      <c r="J480" s="8"/>
      <c r="K480" s="8"/>
    </row>
    <row r="481">
      <c r="J481" s="8"/>
      <c r="K481" s="8"/>
    </row>
    <row r="482">
      <c r="J482" s="8"/>
      <c r="K482" s="8"/>
    </row>
    <row r="483">
      <c r="J483" s="8"/>
      <c r="K483" s="8"/>
    </row>
    <row r="484">
      <c r="J484" s="8"/>
      <c r="K484" s="8"/>
    </row>
    <row r="485">
      <c r="J485" s="8"/>
      <c r="K485" s="8"/>
    </row>
    <row r="486">
      <c r="J486" s="8"/>
      <c r="K486" s="8"/>
    </row>
    <row r="487">
      <c r="J487" s="8"/>
      <c r="K487" s="8"/>
    </row>
    <row r="488">
      <c r="J488" s="8"/>
      <c r="K488" s="8"/>
    </row>
    <row r="489">
      <c r="J489" s="8"/>
      <c r="K489" s="8"/>
    </row>
    <row r="490">
      <c r="J490" s="8"/>
      <c r="K490" s="8"/>
    </row>
    <row r="491">
      <c r="J491" s="8"/>
      <c r="K491" s="8"/>
    </row>
    <row r="492">
      <c r="J492" s="8"/>
      <c r="K492" s="8"/>
    </row>
    <row r="493">
      <c r="J493" s="8"/>
      <c r="K493" s="8"/>
    </row>
    <row r="494">
      <c r="J494" s="8"/>
      <c r="K494" s="8"/>
    </row>
    <row r="495">
      <c r="J495" s="8"/>
      <c r="K495" s="8"/>
    </row>
    <row r="496">
      <c r="J496" s="8"/>
      <c r="K496" s="8"/>
    </row>
    <row r="497">
      <c r="J497" s="8"/>
      <c r="K497" s="8"/>
    </row>
    <row r="498">
      <c r="J498" s="8"/>
      <c r="K498" s="8"/>
    </row>
    <row r="499">
      <c r="J499" s="8"/>
      <c r="K499" s="8"/>
    </row>
    <row r="500">
      <c r="J500" s="8"/>
      <c r="K500" s="8"/>
    </row>
    <row r="501">
      <c r="J501" s="8"/>
      <c r="K501" s="8"/>
    </row>
    <row r="502">
      <c r="J502" s="8"/>
      <c r="K502" s="8"/>
    </row>
    <row r="503">
      <c r="J503" s="8"/>
      <c r="K503" s="8"/>
    </row>
    <row r="504">
      <c r="J504" s="8"/>
      <c r="K504" s="8"/>
    </row>
    <row r="505">
      <c r="J505" s="8"/>
      <c r="K505" s="8"/>
    </row>
    <row r="506">
      <c r="J506" s="8"/>
      <c r="K506" s="8"/>
    </row>
    <row r="507">
      <c r="J507" s="8"/>
      <c r="K507" s="8"/>
    </row>
    <row r="508">
      <c r="J508" s="8"/>
      <c r="K508" s="8"/>
    </row>
    <row r="509">
      <c r="J509" s="8"/>
      <c r="K509" s="8"/>
    </row>
    <row r="510">
      <c r="J510" s="8"/>
      <c r="K510" s="8"/>
    </row>
    <row r="511">
      <c r="J511" s="8"/>
      <c r="K511" s="8"/>
    </row>
    <row r="512">
      <c r="J512" s="8"/>
      <c r="K512" s="8"/>
    </row>
    <row r="513">
      <c r="J513" s="8"/>
      <c r="K513" s="8"/>
    </row>
    <row r="514">
      <c r="J514" s="8"/>
      <c r="K514" s="8"/>
    </row>
    <row r="515">
      <c r="J515" s="8"/>
      <c r="K515" s="8"/>
    </row>
    <row r="516">
      <c r="J516" s="8"/>
      <c r="K516" s="8"/>
    </row>
    <row r="517">
      <c r="J517" s="8"/>
      <c r="K517" s="8"/>
    </row>
    <row r="518">
      <c r="J518" s="8"/>
      <c r="K518" s="8"/>
    </row>
    <row r="519">
      <c r="J519" s="8"/>
      <c r="K519" s="8"/>
    </row>
    <row r="520">
      <c r="J520" s="8"/>
      <c r="K520" s="8"/>
    </row>
    <row r="521">
      <c r="J521" s="8"/>
      <c r="K521" s="8"/>
    </row>
    <row r="522">
      <c r="J522" s="8"/>
      <c r="K522" s="8"/>
    </row>
    <row r="523">
      <c r="J523" s="8"/>
      <c r="K523" s="8"/>
    </row>
    <row r="524">
      <c r="J524" s="8"/>
      <c r="K524" s="8"/>
    </row>
    <row r="525">
      <c r="J525" s="8"/>
      <c r="K525" s="8"/>
    </row>
    <row r="526">
      <c r="J526" s="8"/>
      <c r="K526" s="8"/>
    </row>
    <row r="527">
      <c r="J527" s="8"/>
      <c r="K527" s="8"/>
    </row>
    <row r="528">
      <c r="J528" s="8"/>
      <c r="K528" s="8"/>
    </row>
    <row r="529">
      <c r="J529" s="8"/>
      <c r="K529" s="8"/>
    </row>
    <row r="530">
      <c r="J530" s="8"/>
      <c r="K530" s="8"/>
    </row>
    <row r="531">
      <c r="J531" s="8"/>
      <c r="K531" s="8"/>
    </row>
    <row r="532">
      <c r="J532" s="8"/>
      <c r="K532" s="8"/>
    </row>
    <row r="533">
      <c r="J533" s="8"/>
      <c r="K533" s="8"/>
    </row>
    <row r="534">
      <c r="J534" s="8"/>
      <c r="K534" s="8"/>
    </row>
    <row r="535">
      <c r="J535" s="8"/>
      <c r="K535" s="8"/>
    </row>
    <row r="536">
      <c r="J536" s="8"/>
      <c r="K536" s="8"/>
    </row>
    <row r="537">
      <c r="J537" s="8"/>
      <c r="K537" s="8"/>
    </row>
    <row r="538">
      <c r="J538" s="8"/>
      <c r="K538" s="8"/>
    </row>
    <row r="539">
      <c r="J539" s="8"/>
      <c r="K539" s="8"/>
    </row>
    <row r="540">
      <c r="J540" s="8"/>
      <c r="K540" s="8"/>
    </row>
    <row r="541">
      <c r="J541" s="8"/>
      <c r="K541" s="8"/>
    </row>
    <row r="542">
      <c r="J542" s="8"/>
      <c r="K542" s="8"/>
    </row>
    <row r="543">
      <c r="J543" s="8"/>
      <c r="K543" s="8"/>
    </row>
    <row r="544">
      <c r="J544" s="8"/>
      <c r="K544" s="8"/>
    </row>
    <row r="545">
      <c r="J545" s="8"/>
      <c r="K545" s="8"/>
    </row>
    <row r="546">
      <c r="J546" s="8"/>
      <c r="K546" s="8"/>
    </row>
    <row r="547">
      <c r="J547" s="8"/>
      <c r="K547" s="8"/>
    </row>
    <row r="548">
      <c r="J548" s="8"/>
      <c r="K548" s="8"/>
    </row>
    <row r="549">
      <c r="J549" s="8"/>
      <c r="K549" s="8"/>
    </row>
    <row r="550">
      <c r="J550" s="8"/>
      <c r="K550" s="8"/>
    </row>
    <row r="551">
      <c r="J551" s="8"/>
      <c r="K551" s="8"/>
    </row>
    <row r="552">
      <c r="J552" s="8"/>
      <c r="K552" s="8"/>
    </row>
    <row r="553">
      <c r="J553" s="8"/>
      <c r="K553" s="8"/>
    </row>
    <row r="554">
      <c r="J554" s="8"/>
      <c r="K554" s="8"/>
    </row>
    <row r="555">
      <c r="J555" s="8"/>
      <c r="K555" s="8"/>
    </row>
    <row r="556">
      <c r="J556" s="8"/>
      <c r="K556" s="8"/>
    </row>
    <row r="557">
      <c r="J557" s="8"/>
      <c r="K557" s="8"/>
    </row>
    <row r="558">
      <c r="J558" s="8"/>
      <c r="K558" s="8"/>
    </row>
    <row r="559">
      <c r="J559" s="8"/>
      <c r="K559" s="8"/>
    </row>
    <row r="560">
      <c r="J560" s="8"/>
      <c r="K560" s="8"/>
    </row>
    <row r="561">
      <c r="J561" s="8"/>
      <c r="K561" s="8"/>
    </row>
    <row r="562">
      <c r="J562" s="8"/>
      <c r="K562" s="8"/>
    </row>
    <row r="563">
      <c r="J563" s="8"/>
      <c r="K563" s="8"/>
    </row>
    <row r="564">
      <c r="J564" s="8"/>
      <c r="K564" s="8"/>
    </row>
    <row r="565">
      <c r="J565" s="8"/>
      <c r="K565" s="8"/>
    </row>
    <row r="566">
      <c r="J566" s="8"/>
      <c r="K566" s="8"/>
    </row>
    <row r="567">
      <c r="J567" s="8"/>
      <c r="K567" s="8"/>
    </row>
    <row r="568">
      <c r="J568" s="8"/>
      <c r="K568" s="8"/>
    </row>
    <row r="569">
      <c r="J569" s="8"/>
      <c r="K569" s="8"/>
    </row>
    <row r="570">
      <c r="J570" s="8"/>
      <c r="K570" s="8"/>
    </row>
    <row r="571">
      <c r="J571" s="8"/>
      <c r="K571" s="8"/>
    </row>
    <row r="572">
      <c r="J572" s="8"/>
      <c r="K572" s="8"/>
    </row>
    <row r="573">
      <c r="J573" s="8"/>
      <c r="K573" s="8"/>
    </row>
    <row r="574">
      <c r="J574" s="8"/>
      <c r="K574" s="8"/>
    </row>
    <row r="575">
      <c r="J575" s="8"/>
      <c r="K575" s="8"/>
    </row>
    <row r="576">
      <c r="J576" s="8"/>
      <c r="K576" s="8"/>
    </row>
    <row r="577">
      <c r="J577" s="8"/>
      <c r="K577" s="8"/>
    </row>
    <row r="578">
      <c r="J578" s="8"/>
      <c r="K578" s="8"/>
    </row>
    <row r="579">
      <c r="J579" s="8"/>
      <c r="K579" s="8"/>
    </row>
    <row r="580">
      <c r="J580" s="8"/>
      <c r="K580" s="8"/>
    </row>
    <row r="581">
      <c r="J581" s="8"/>
      <c r="K581" s="8"/>
    </row>
    <row r="582">
      <c r="J582" s="8"/>
      <c r="K582" s="8"/>
    </row>
    <row r="583">
      <c r="J583" s="8"/>
      <c r="K583" s="8"/>
    </row>
    <row r="584">
      <c r="J584" s="8"/>
      <c r="K584" s="8"/>
    </row>
    <row r="585">
      <c r="J585" s="8"/>
      <c r="K585" s="8"/>
    </row>
    <row r="586">
      <c r="J586" s="8"/>
      <c r="K586" s="8"/>
    </row>
    <row r="587">
      <c r="J587" s="8"/>
      <c r="K587" s="8"/>
    </row>
    <row r="588">
      <c r="J588" s="8"/>
      <c r="K588" s="8"/>
    </row>
    <row r="589">
      <c r="J589" s="8"/>
      <c r="K589" s="8"/>
    </row>
    <row r="590">
      <c r="J590" s="8"/>
      <c r="K590" s="8"/>
    </row>
    <row r="591">
      <c r="J591" s="8"/>
      <c r="K591" s="8"/>
    </row>
    <row r="592">
      <c r="J592" s="8"/>
      <c r="K592" s="8"/>
    </row>
    <row r="593">
      <c r="J593" s="8"/>
      <c r="K593" s="8"/>
    </row>
    <row r="594">
      <c r="J594" s="8"/>
      <c r="K594" s="8"/>
    </row>
    <row r="595">
      <c r="J595" s="8"/>
      <c r="K595" s="8"/>
    </row>
    <row r="596">
      <c r="J596" s="8"/>
      <c r="K596" s="8"/>
    </row>
    <row r="597">
      <c r="J597" s="8"/>
      <c r="K597" s="8"/>
    </row>
    <row r="598">
      <c r="J598" s="8"/>
      <c r="K598" s="8"/>
    </row>
    <row r="599">
      <c r="J599" s="8"/>
      <c r="K599" s="8"/>
    </row>
    <row r="600">
      <c r="J600" s="8"/>
      <c r="K600" s="8"/>
    </row>
    <row r="601">
      <c r="J601" s="8"/>
      <c r="K601" s="8"/>
    </row>
    <row r="602">
      <c r="J602" s="8"/>
      <c r="K602" s="8"/>
    </row>
    <row r="603">
      <c r="J603" s="8"/>
      <c r="K603" s="8"/>
    </row>
    <row r="604">
      <c r="J604" s="8"/>
      <c r="K604" s="8"/>
    </row>
    <row r="605">
      <c r="J605" s="8"/>
      <c r="K605" s="8"/>
    </row>
    <row r="606">
      <c r="J606" s="8"/>
      <c r="K606" s="8"/>
    </row>
    <row r="607">
      <c r="J607" s="8"/>
      <c r="K607" s="8"/>
    </row>
    <row r="608">
      <c r="J608" s="8"/>
      <c r="K608" s="8"/>
    </row>
    <row r="609">
      <c r="J609" s="8"/>
      <c r="K609" s="8"/>
    </row>
    <row r="610">
      <c r="J610" s="8"/>
      <c r="K610" s="8"/>
    </row>
    <row r="611">
      <c r="J611" s="8"/>
      <c r="K611" s="8"/>
    </row>
    <row r="612">
      <c r="J612" s="8"/>
      <c r="K612" s="8"/>
    </row>
    <row r="613">
      <c r="J613" s="8"/>
      <c r="K613" s="8"/>
    </row>
    <row r="614">
      <c r="J614" s="8"/>
      <c r="K614" s="8"/>
    </row>
    <row r="615">
      <c r="J615" s="8"/>
      <c r="K615" s="8"/>
    </row>
    <row r="616">
      <c r="J616" s="8"/>
      <c r="K616" s="8"/>
    </row>
    <row r="617">
      <c r="J617" s="8"/>
      <c r="K617" s="8"/>
    </row>
    <row r="618">
      <c r="J618" s="8"/>
      <c r="K618" s="8"/>
    </row>
    <row r="619">
      <c r="J619" s="8"/>
      <c r="K619" s="8"/>
    </row>
    <row r="620">
      <c r="J620" s="8"/>
      <c r="K620" s="8"/>
    </row>
    <row r="621">
      <c r="J621" s="8"/>
      <c r="K621" s="8"/>
    </row>
    <row r="622">
      <c r="J622" s="8"/>
      <c r="K622" s="8"/>
    </row>
    <row r="623">
      <c r="J623" s="8"/>
      <c r="K623" s="8"/>
    </row>
    <row r="624">
      <c r="J624" s="8"/>
      <c r="K624" s="8"/>
    </row>
    <row r="625">
      <c r="J625" s="8"/>
      <c r="K625" s="8"/>
    </row>
    <row r="626">
      <c r="J626" s="8"/>
      <c r="K626" s="8"/>
    </row>
    <row r="627">
      <c r="J627" s="8"/>
      <c r="K627" s="8"/>
    </row>
    <row r="628">
      <c r="J628" s="8"/>
      <c r="K628" s="8"/>
    </row>
    <row r="629">
      <c r="J629" s="8"/>
      <c r="K629" s="8"/>
    </row>
    <row r="630">
      <c r="J630" s="8"/>
      <c r="K630" s="8"/>
    </row>
    <row r="631">
      <c r="J631" s="8"/>
      <c r="K631" s="8"/>
    </row>
    <row r="632">
      <c r="J632" s="8"/>
      <c r="K632" s="8"/>
    </row>
    <row r="633">
      <c r="J633" s="8"/>
      <c r="K633" s="8"/>
    </row>
    <row r="634">
      <c r="J634" s="8"/>
      <c r="K634" s="8"/>
    </row>
    <row r="635">
      <c r="J635" s="8"/>
      <c r="K635" s="8"/>
    </row>
    <row r="636">
      <c r="J636" s="8"/>
      <c r="K636" s="8"/>
    </row>
    <row r="637">
      <c r="J637" s="8"/>
      <c r="K637" s="8"/>
    </row>
    <row r="638">
      <c r="J638" s="8"/>
      <c r="K638" s="8"/>
    </row>
    <row r="639">
      <c r="J639" s="8"/>
      <c r="K639" s="8"/>
    </row>
    <row r="640">
      <c r="J640" s="8"/>
      <c r="K640" s="8"/>
    </row>
    <row r="641">
      <c r="J641" s="8"/>
      <c r="K641" s="8"/>
    </row>
    <row r="642">
      <c r="J642" s="8"/>
      <c r="K642" s="8"/>
    </row>
    <row r="643">
      <c r="J643" s="8"/>
      <c r="K643" s="8"/>
    </row>
    <row r="644">
      <c r="J644" s="8"/>
      <c r="K644" s="8"/>
    </row>
    <row r="645">
      <c r="J645" s="8"/>
      <c r="K645" s="8"/>
    </row>
    <row r="646">
      <c r="J646" s="8"/>
      <c r="K646" s="8"/>
    </row>
    <row r="647">
      <c r="J647" s="8"/>
      <c r="K647" s="8"/>
    </row>
    <row r="648">
      <c r="J648" s="8"/>
      <c r="K648" s="8"/>
    </row>
    <row r="649">
      <c r="J649" s="8"/>
      <c r="K649" s="8"/>
    </row>
    <row r="650">
      <c r="J650" s="8"/>
      <c r="K650" s="8"/>
    </row>
    <row r="651">
      <c r="J651" s="8"/>
      <c r="K651" s="8"/>
    </row>
    <row r="652">
      <c r="J652" s="8"/>
      <c r="K652" s="8"/>
    </row>
    <row r="653">
      <c r="J653" s="8"/>
      <c r="K653" s="8"/>
    </row>
    <row r="654">
      <c r="J654" s="8"/>
      <c r="K654" s="8"/>
    </row>
    <row r="655">
      <c r="J655" s="8"/>
      <c r="K655" s="8"/>
    </row>
    <row r="656">
      <c r="J656" s="8"/>
      <c r="K656" s="8"/>
    </row>
    <row r="657">
      <c r="J657" s="8"/>
      <c r="K657" s="8"/>
    </row>
    <row r="658">
      <c r="J658" s="8"/>
      <c r="K658" s="8"/>
    </row>
    <row r="659">
      <c r="J659" s="8"/>
      <c r="K659" s="8"/>
    </row>
    <row r="660">
      <c r="J660" s="8"/>
      <c r="K660" s="8"/>
    </row>
    <row r="661">
      <c r="J661" s="8"/>
      <c r="K661" s="8"/>
    </row>
    <row r="662">
      <c r="J662" s="8"/>
      <c r="K662" s="8"/>
    </row>
    <row r="663">
      <c r="J663" s="8"/>
      <c r="K663" s="8"/>
    </row>
    <row r="664">
      <c r="J664" s="8"/>
      <c r="K664" s="8"/>
    </row>
    <row r="665">
      <c r="J665" s="8"/>
      <c r="K665" s="8"/>
    </row>
    <row r="666">
      <c r="J666" s="8"/>
      <c r="K666" s="8"/>
    </row>
    <row r="667">
      <c r="J667" s="8"/>
      <c r="K667" s="8"/>
    </row>
    <row r="668">
      <c r="J668" s="8"/>
      <c r="K668" s="8"/>
    </row>
    <row r="669">
      <c r="J669" s="8"/>
      <c r="K669" s="8"/>
    </row>
    <row r="670">
      <c r="J670" s="8"/>
      <c r="K670" s="8"/>
    </row>
    <row r="671">
      <c r="J671" s="8"/>
      <c r="K671" s="8"/>
    </row>
    <row r="672">
      <c r="J672" s="8"/>
      <c r="K672" s="8"/>
    </row>
    <row r="673">
      <c r="J673" s="8"/>
      <c r="K673" s="8"/>
    </row>
    <row r="674">
      <c r="J674" s="8"/>
      <c r="K674" s="8"/>
    </row>
    <row r="675">
      <c r="J675" s="8"/>
      <c r="K675" s="8"/>
    </row>
    <row r="676">
      <c r="J676" s="8"/>
      <c r="K676" s="8"/>
    </row>
    <row r="677">
      <c r="J677" s="8"/>
      <c r="K677" s="8"/>
    </row>
    <row r="678">
      <c r="J678" s="8"/>
      <c r="K678" s="8"/>
    </row>
    <row r="679">
      <c r="J679" s="8"/>
      <c r="K679" s="8"/>
    </row>
    <row r="680">
      <c r="J680" s="8"/>
      <c r="K680" s="8"/>
    </row>
    <row r="681">
      <c r="J681" s="8"/>
      <c r="K681" s="8"/>
    </row>
    <row r="682">
      <c r="J682" s="8"/>
      <c r="K682" s="8"/>
    </row>
    <row r="683">
      <c r="J683" s="8"/>
      <c r="K683" s="8"/>
    </row>
    <row r="684">
      <c r="J684" s="8"/>
      <c r="K684" s="8"/>
    </row>
    <row r="685">
      <c r="J685" s="8"/>
      <c r="K685" s="8"/>
    </row>
    <row r="686">
      <c r="J686" s="8"/>
      <c r="K686" s="8"/>
    </row>
    <row r="687">
      <c r="J687" s="8"/>
      <c r="K687" s="8"/>
    </row>
    <row r="688">
      <c r="J688" s="8"/>
      <c r="K688" s="8"/>
    </row>
    <row r="689">
      <c r="J689" s="8"/>
      <c r="K689" s="8"/>
    </row>
    <row r="690">
      <c r="J690" s="8"/>
      <c r="K690" s="8"/>
    </row>
    <row r="691">
      <c r="J691" s="8"/>
      <c r="K691" s="8"/>
    </row>
    <row r="692">
      <c r="J692" s="8"/>
      <c r="K692" s="8"/>
    </row>
    <row r="693">
      <c r="J693" s="8"/>
      <c r="K693" s="8"/>
    </row>
    <row r="694">
      <c r="J694" s="8"/>
      <c r="K694" s="8"/>
    </row>
    <row r="695">
      <c r="J695" s="8"/>
      <c r="K695" s="8"/>
    </row>
    <row r="696">
      <c r="J696" s="8"/>
      <c r="K696" s="8"/>
    </row>
    <row r="697">
      <c r="J697" s="8"/>
      <c r="K697" s="8"/>
    </row>
    <row r="698">
      <c r="J698" s="8"/>
      <c r="K698" s="8"/>
    </row>
    <row r="699">
      <c r="J699" s="8"/>
      <c r="K699" s="8"/>
    </row>
    <row r="700">
      <c r="J700" s="8"/>
      <c r="K700" s="8"/>
    </row>
    <row r="701">
      <c r="J701" s="8"/>
      <c r="K701" s="8"/>
    </row>
    <row r="702">
      <c r="J702" s="8"/>
      <c r="K702" s="8"/>
    </row>
    <row r="703">
      <c r="J703" s="8"/>
      <c r="K703" s="8"/>
    </row>
    <row r="704">
      <c r="J704" s="8"/>
      <c r="K704" s="8"/>
    </row>
    <row r="705">
      <c r="J705" s="8"/>
      <c r="K705" s="8"/>
    </row>
    <row r="706">
      <c r="J706" s="8"/>
      <c r="K706" s="8"/>
    </row>
    <row r="707">
      <c r="J707" s="8"/>
      <c r="K707" s="8"/>
    </row>
    <row r="708">
      <c r="J708" s="8"/>
      <c r="K708" s="8"/>
    </row>
    <row r="709">
      <c r="J709" s="8"/>
      <c r="K709" s="8"/>
    </row>
    <row r="710">
      <c r="J710" s="8"/>
      <c r="K710" s="8"/>
    </row>
    <row r="711">
      <c r="J711" s="8"/>
      <c r="K711" s="8"/>
    </row>
    <row r="712">
      <c r="J712" s="8"/>
      <c r="K712" s="8"/>
    </row>
    <row r="713">
      <c r="J713" s="8"/>
      <c r="K713" s="8"/>
    </row>
    <row r="714">
      <c r="J714" s="8"/>
      <c r="K714" s="8"/>
    </row>
    <row r="715">
      <c r="J715" s="8"/>
      <c r="K715" s="8"/>
    </row>
    <row r="716">
      <c r="J716" s="8"/>
      <c r="K716" s="8"/>
    </row>
    <row r="717">
      <c r="J717" s="8"/>
      <c r="K717" s="8"/>
    </row>
    <row r="718">
      <c r="J718" s="8"/>
      <c r="K718" s="8"/>
    </row>
    <row r="719">
      <c r="J719" s="8"/>
      <c r="K719" s="8"/>
    </row>
    <row r="720">
      <c r="J720" s="8"/>
      <c r="K720" s="8"/>
    </row>
    <row r="721">
      <c r="J721" s="8"/>
      <c r="K721" s="8"/>
    </row>
    <row r="722">
      <c r="J722" s="8"/>
      <c r="K722" s="8"/>
    </row>
    <row r="723">
      <c r="J723" s="8"/>
      <c r="K723" s="8"/>
    </row>
    <row r="724">
      <c r="J724" s="8"/>
      <c r="K724" s="8"/>
    </row>
    <row r="725">
      <c r="J725" s="8"/>
      <c r="K725" s="8"/>
    </row>
    <row r="726">
      <c r="J726" s="8"/>
      <c r="K726" s="8"/>
    </row>
    <row r="727">
      <c r="J727" s="8"/>
      <c r="K727" s="8"/>
    </row>
    <row r="728">
      <c r="J728" s="8"/>
      <c r="K728" s="8"/>
    </row>
    <row r="729">
      <c r="J729" s="8"/>
      <c r="K729" s="8"/>
    </row>
    <row r="730">
      <c r="J730" s="8"/>
      <c r="K730" s="8"/>
    </row>
    <row r="731">
      <c r="J731" s="8"/>
      <c r="K731" s="8"/>
    </row>
    <row r="732">
      <c r="J732" s="8"/>
      <c r="K732" s="8"/>
    </row>
    <row r="733">
      <c r="J733" s="8"/>
      <c r="K733" s="8"/>
    </row>
    <row r="734">
      <c r="J734" s="8"/>
      <c r="K734" s="8"/>
    </row>
    <row r="735">
      <c r="J735" s="8"/>
      <c r="K735" s="8"/>
    </row>
    <row r="736">
      <c r="J736" s="8"/>
      <c r="K736" s="8"/>
    </row>
    <row r="737">
      <c r="J737" s="8"/>
      <c r="K737" s="8"/>
    </row>
    <row r="738">
      <c r="J738" s="8"/>
      <c r="K738" s="8"/>
    </row>
    <row r="739">
      <c r="J739" s="8"/>
      <c r="K739" s="8"/>
    </row>
    <row r="740">
      <c r="J740" s="8"/>
      <c r="K740" s="8"/>
    </row>
    <row r="741">
      <c r="J741" s="8"/>
      <c r="K741" s="8"/>
    </row>
    <row r="742">
      <c r="J742" s="8"/>
      <c r="K742" s="8"/>
    </row>
    <row r="743">
      <c r="J743" s="8"/>
      <c r="K743" s="8"/>
    </row>
    <row r="744">
      <c r="J744" s="8"/>
      <c r="K744" s="8"/>
    </row>
    <row r="745">
      <c r="J745" s="8"/>
      <c r="K745" s="8"/>
    </row>
    <row r="746">
      <c r="J746" s="8"/>
      <c r="K746" s="8"/>
    </row>
    <row r="747">
      <c r="J747" s="8"/>
      <c r="K747" s="8"/>
    </row>
    <row r="748">
      <c r="J748" s="8"/>
      <c r="K748" s="8"/>
    </row>
    <row r="749">
      <c r="J749" s="8"/>
      <c r="K749" s="8"/>
    </row>
    <row r="750">
      <c r="J750" s="8"/>
      <c r="K750" s="8"/>
    </row>
    <row r="751">
      <c r="J751" s="8"/>
      <c r="K751" s="8"/>
    </row>
    <row r="752">
      <c r="J752" s="8"/>
      <c r="K752" s="8"/>
    </row>
    <row r="753">
      <c r="J753" s="8"/>
      <c r="K753" s="8"/>
    </row>
    <row r="754">
      <c r="J754" s="8"/>
      <c r="K754" s="8"/>
    </row>
    <row r="755">
      <c r="J755" s="8"/>
      <c r="K755" s="8"/>
    </row>
    <row r="756">
      <c r="J756" s="8"/>
      <c r="K756" s="8"/>
    </row>
    <row r="757">
      <c r="J757" s="8"/>
      <c r="K757" s="8"/>
    </row>
    <row r="758">
      <c r="J758" s="8"/>
      <c r="K758" s="8"/>
    </row>
    <row r="759">
      <c r="J759" s="8"/>
      <c r="K759" s="8"/>
    </row>
    <row r="760">
      <c r="J760" s="8"/>
      <c r="K760" s="8"/>
    </row>
    <row r="761">
      <c r="J761" s="8"/>
      <c r="K761" s="8"/>
    </row>
    <row r="762">
      <c r="J762" s="8"/>
      <c r="K762" s="8"/>
    </row>
    <row r="763">
      <c r="J763" s="8"/>
      <c r="K763" s="8"/>
    </row>
    <row r="764">
      <c r="J764" s="8"/>
      <c r="K764" s="8"/>
    </row>
    <row r="765">
      <c r="J765" s="8"/>
      <c r="K765" s="8"/>
    </row>
    <row r="766">
      <c r="J766" s="8"/>
      <c r="K766" s="8"/>
    </row>
    <row r="767">
      <c r="J767" s="8"/>
      <c r="K767" s="8"/>
    </row>
    <row r="768">
      <c r="J768" s="8"/>
      <c r="K768" s="8"/>
    </row>
    <row r="769">
      <c r="J769" s="8"/>
      <c r="K769" s="8"/>
    </row>
    <row r="770">
      <c r="J770" s="8"/>
      <c r="K770" s="8"/>
    </row>
    <row r="771">
      <c r="J771" s="8"/>
      <c r="K771" s="8"/>
    </row>
    <row r="772">
      <c r="J772" s="8"/>
      <c r="K772" s="8"/>
    </row>
    <row r="773">
      <c r="J773" s="8"/>
      <c r="K773" s="8"/>
    </row>
    <row r="774">
      <c r="J774" s="8"/>
      <c r="K774" s="8"/>
    </row>
    <row r="775">
      <c r="J775" s="8"/>
      <c r="K775" s="8"/>
    </row>
    <row r="776">
      <c r="J776" s="8"/>
      <c r="K776" s="8"/>
    </row>
    <row r="777">
      <c r="J777" s="8"/>
      <c r="K777" s="8"/>
    </row>
    <row r="778">
      <c r="J778" s="8"/>
      <c r="K778" s="8"/>
    </row>
    <row r="779">
      <c r="J779" s="8"/>
      <c r="K779" s="8"/>
    </row>
    <row r="780">
      <c r="J780" s="8"/>
      <c r="K780" s="8"/>
    </row>
    <row r="781">
      <c r="J781" s="8"/>
      <c r="K781" s="8"/>
    </row>
    <row r="782">
      <c r="J782" s="8"/>
      <c r="K782" s="8"/>
    </row>
    <row r="783">
      <c r="J783" s="8"/>
      <c r="K783" s="8"/>
    </row>
    <row r="784">
      <c r="J784" s="8"/>
      <c r="K784" s="8"/>
    </row>
    <row r="785">
      <c r="J785" s="8"/>
      <c r="K785" s="8"/>
    </row>
    <row r="786">
      <c r="J786" s="8"/>
      <c r="K786" s="8"/>
    </row>
    <row r="787">
      <c r="J787" s="8"/>
      <c r="K787" s="8"/>
    </row>
    <row r="788">
      <c r="J788" s="8"/>
      <c r="K788" s="8"/>
    </row>
    <row r="789">
      <c r="J789" s="8"/>
      <c r="K789" s="8"/>
    </row>
    <row r="790">
      <c r="J790" s="8"/>
      <c r="K790" s="8"/>
    </row>
    <row r="791">
      <c r="J791" s="8"/>
      <c r="K791" s="8"/>
    </row>
    <row r="792">
      <c r="J792" s="8"/>
      <c r="K792" s="8"/>
    </row>
    <row r="793">
      <c r="J793" s="8"/>
      <c r="K793" s="8"/>
    </row>
    <row r="794">
      <c r="J794" s="8"/>
      <c r="K794" s="8"/>
    </row>
    <row r="795">
      <c r="J795" s="8"/>
      <c r="K795" s="8"/>
    </row>
    <row r="796">
      <c r="J796" s="8"/>
      <c r="K796" s="8"/>
    </row>
    <row r="797">
      <c r="J797" s="8"/>
      <c r="K797" s="8"/>
    </row>
    <row r="798">
      <c r="J798" s="8"/>
      <c r="K798" s="8"/>
    </row>
    <row r="799">
      <c r="J799" s="8"/>
      <c r="K799" s="8"/>
    </row>
    <row r="800">
      <c r="J800" s="8"/>
      <c r="K800" s="8"/>
    </row>
    <row r="801">
      <c r="J801" s="8"/>
      <c r="K801" s="8"/>
    </row>
    <row r="802">
      <c r="J802" s="8"/>
      <c r="K802" s="8"/>
    </row>
    <row r="803">
      <c r="J803" s="8"/>
      <c r="K803" s="8"/>
    </row>
    <row r="804">
      <c r="J804" s="8"/>
      <c r="K804" s="8"/>
    </row>
    <row r="805">
      <c r="J805" s="8"/>
      <c r="K805" s="8"/>
    </row>
    <row r="806">
      <c r="J806" s="8"/>
      <c r="K806" s="8"/>
    </row>
    <row r="807">
      <c r="J807" s="8"/>
      <c r="K807" s="8"/>
    </row>
    <row r="808">
      <c r="J808" s="8"/>
      <c r="K808" s="8"/>
    </row>
    <row r="809">
      <c r="J809" s="8"/>
      <c r="K809" s="8"/>
    </row>
    <row r="810">
      <c r="J810" s="8"/>
      <c r="K810" s="8"/>
    </row>
    <row r="811">
      <c r="J811" s="8"/>
      <c r="K811" s="8"/>
    </row>
    <row r="812">
      <c r="J812" s="8"/>
      <c r="K812" s="8"/>
    </row>
    <row r="813">
      <c r="J813" s="8"/>
      <c r="K813" s="8"/>
    </row>
    <row r="814">
      <c r="J814" s="8"/>
      <c r="K814" s="8"/>
    </row>
    <row r="815">
      <c r="J815" s="8"/>
      <c r="K815" s="8"/>
    </row>
    <row r="816">
      <c r="J816" s="8"/>
      <c r="K816" s="8"/>
    </row>
    <row r="817">
      <c r="J817" s="8"/>
      <c r="K817" s="8"/>
    </row>
    <row r="818">
      <c r="J818" s="8"/>
      <c r="K818" s="8"/>
    </row>
    <row r="819">
      <c r="J819" s="8"/>
      <c r="K819" s="8"/>
    </row>
    <row r="820">
      <c r="J820" s="8"/>
      <c r="K820" s="8"/>
    </row>
    <row r="821">
      <c r="J821" s="8"/>
      <c r="K821" s="8"/>
    </row>
    <row r="822">
      <c r="J822" s="8"/>
      <c r="K822" s="8"/>
    </row>
    <row r="823">
      <c r="J823" s="8"/>
      <c r="K823" s="8"/>
    </row>
    <row r="824">
      <c r="J824" s="8"/>
      <c r="K824" s="8"/>
    </row>
    <row r="825">
      <c r="J825" s="8"/>
      <c r="K825" s="8"/>
    </row>
    <row r="826">
      <c r="J826" s="8"/>
      <c r="K826" s="8"/>
    </row>
    <row r="827">
      <c r="J827" s="8"/>
      <c r="K827" s="8"/>
    </row>
    <row r="828">
      <c r="J828" s="8"/>
      <c r="K828" s="8"/>
    </row>
    <row r="829">
      <c r="J829" s="8"/>
      <c r="K829" s="8"/>
    </row>
    <row r="830">
      <c r="J830" s="8"/>
      <c r="K830" s="8"/>
    </row>
    <row r="831">
      <c r="J831" s="8"/>
      <c r="K831" s="8"/>
    </row>
    <row r="832">
      <c r="J832" s="8"/>
      <c r="K832" s="8"/>
    </row>
    <row r="833">
      <c r="J833" s="8"/>
      <c r="K833" s="8"/>
    </row>
    <row r="834">
      <c r="J834" s="8"/>
      <c r="K834" s="8"/>
    </row>
    <row r="835">
      <c r="J835" s="8"/>
      <c r="K835" s="8"/>
    </row>
    <row r="836">
      <c r="J836" s="8"/>
      <c r="K836" s="8"/>
    </row>
    <row r="837">
      <c r="J837" s="8"/>
      <c r="K837" s="8"/>
    </row>
    <row r="838">
      <c r="J838" s="8"/>
      <c r="K838" s="8"/>
    </row>
    <row r="839">
      <c r="J839" s="8"/>
      <c r="K839" s="8"/>
    </row>
    <row r="840">
      <c r="J840" s="8"/>
      <c r="K840" s="8"/>
    </row>
    <row r="841">
      <c r="J841" s="8"/>
      <c r="K841" s="8"/>
    </row>
    <row r="842">
      <c r="J842" s="8"/>
      <c r="K842" s="8"/>
    </row>
    <row r="843">
      <c r="J843" s="8"/>
      <c r="K843" s="8"/>
    </row>
    <row r="844">
      <c r="J844" s="8"/>
      <c r="K844" s="8"/>
    </row>
    <row r="845">
      <c r="J845" s="8"/>
      <c r="K845" s="8"/>
    </row>
    <row r="846">
      <c r="J846" s="8"/>
      <c r="K846" s="8"/>
    </row>
    <row r="847">
      <c r="J847" s="8"/>
      <c r="K847" s="8"/>
    </row>
    <row r="848">
      <c r="J848" s="8"/>
      <c r="K848" s="8"/>
    </row>
    <row r="849">
      <c r="J849" s="8"/>
      <c r="K849" s="8"/>
    </row>
    <row r="850">
      <c r="J850" s="8"/>
      <c r="K850" s="8"/>
    </row>
    <row r="851">
      <c r="J851" s="8"/>
      <c r="K851" s="8"/>
    </row>
    <row r="852">
      <c r="J852" s="8"/>
      <c r="K852" s="8"/>
    </row>
    <row r="853">
      <c r="J853" s="8"/>
      <c r="K853" s="8"/>
    </row>
    <row r="854">
      <c r="J854" s="8"/>
      <c r="K854" s="8"/>
    </row>
    <row r="855">
      <c r="J855" s="8"/>
      <c r="K855" s="8"/>
    </row>
    <row r="856">
      <c r="J856" s="8"/>
      <c r="K856" s="8"/>
    </row>
    <row r="857">
      <c r="J857" s="8"/>
      <c r="K857" s="8"/>
    </row>
    <row r="858">
      <c r="J858" s="8"/>
      <c r="K858" s="8"/>
    </row>
    <row r="859">
      <c r="J859" s="8"/>
      <c r="K859" s="8"/>
    </row>
    <row r="860">
      <c r="J860" s="8"/>
      <c r="K860" s="8"/>
    </row>
    <row r="861">
      <c r="J861" s="8"/>
      <c r="K861" s="8"/>
    </row>
    <row r="862">
      <c r="J862" s="8"/>
      <c r="K862" s="8"/>
    </row>
    <row r="863">
      <c r="J863" s="8"/>
      <c r="K863" s="8"/>
    </row>
    <row r="864">
      <c r="J864" s="8"/>
      <c r="K864" s="8"/>
    </row>
    <row r="865">
      <c r="J865" s="8"/>
      <c r="K865" s="8"/>
    </row>
    <row r="866">
      <c r="J866" s="8"/>
      <c r="K866" s="8"/>
    </row>
    <row r="867">
      <c r="J867" s="8"/>
      <c r="K867" s="8"/>
    </row>
    <row r="868">
      <c r="J868" s="8"/>
      <c r="K868" s="8"/>
    </row>
    <row r="869">
      <c r="J869" s="8"/>
      <c r="K869" s="8"/>
    </row>
    <row r="870">
      <c r="J870" s="8"/>
      <c r="K870" s="8"/>
    </row>
    <row r="871">
      <c r="J871" s="8"/>
      <c r="K871" s="8"/>
    </row>
    <row r="872">
      <c r="J872" s="8"/>
      <c r="K872" s="8"/>
    </row>
    <row r="873">
      <c r="J873" s="8"/>
      <c r="K873" s="8"/>
    </row>
    <row r="874">
      <c r="J874" s="8"/>
      <c r="K874" s="8"/>
    </row>
    <row r="875">
      <c r="J875" s="8"/>
      <c r="K875" s="8"/>
    </row>
    <row r="876">
      <c r="J876" s="8"/>
      <c r="K876" s="8"/>
    </row>
    <row r="877">
      <c r="J877" s="8"/>
      <c r="K877" s="8"/>
    </row>
    <row r="878">
      <c r="J878" s="8"/>
      <c r="K878" s="8"/>
    </row>
    <row r="879">
      <c r="J879" s="8"/>
      <c r="K879" s="8"/>
    </row>
    <row r="880">
      <c r="J880" s="8"/>
      <c r="K880" s="8"/>
    </row>
    <row r="881">
      <c r="J881" s="8"/>
      <c r="K881" s="8"/>
    </row>
    <row r="882">
      <c r="J882" s="8"/>
      <c r="K882" s="8"/>
    </row>
    <row r="883">
      <c r="J883" s="8"/>
      <c r="K883" s="8"/>
    </row>
    <row r="884">
      <c r="J884" s="8"/>
      <c r="K884" s="8"/>
    </row>
    <row r="885">
      <c r="J885" s="8"/>
      <c r="K885" s="8"/>
    </row>
    <row r="886">
      <c r="J886" s="8"/>
      <c r="K886" s="8"/>
    </row>
    <row r="887">
      <c r="J887" s="8"/>
      <c r="K887" s="8"/>
    </row>
    <row r="888">
      <c r="J888" s="8"/>
      <c r="K888" s="8"/>
    </row>
    <row r="889">
      <c r="J889" s="8"/>
      <c r="K889" s="8"/>
    </row>
    <row r="890">
      <c r="J890" s="8"/>
      <c r="K890" s="8"/>
    </row>
    <row r="891">
      <c r="J891" s="8"/>
      <c r="K891" s="8"/>
    </row>
    <row r="892">
      <c r="J892" s="8"/>
      <c r="K892" s="8"/>
    </row>
    <row r="893">
      <c r="J893" s="8"/>
      <c r="K893" s="8"/>
    </row>
    <row r="894">
      <c r="J894" s="8"/>
      <c r="K894" s="8"/>
    </row>
    <row r="895">
      <c r="J895" s="8"/>
      <c r="K895" s="8"/>
    </row>
    <row r="896">
      <c r="J896" s="8"/>
      <c r="K896" s="8"/>
    </row>
    <row r="897">
      <c r="J897" s="8"/>
      <c r="K897" s="8"/>
    </row>
    <row r="898">
      <c r="J898" s="8"/>
      <c r="K898" s="8"/>
    </row>
    <row r="899">
      <c r="J899" s="8"/>
      <c r="K899" s="8"/>
    </row>
    <row r="900">
      <c r="J900" s="8"/>
      <c r="K900" s="8"/>
    </row>
    <row r="901">
      <c r="J901" s="8"/>
      <c r="K901" s="8"/>
    </row>
    <row r="902">
      <c r="J902" s="8"/>
      <c r="K902" s="8"/>
    </row>
    <row r="903">
      <c r="J903" s="8"/>
      <c r="K903" s="8"/>
    </row>
    <row r="904">
      <c r="J904" s="8"/>
      <c r="K904" s="8"/>
    </row>
    <row r="905">
      <c r="J905" s="8"/>
      <c r="K905" s="8"/>
    </row>
    <row r="906">
      <c r="J906" s="8"/>
      <c r="K906" s="8"/>
    </row>
    <row r="907">
      <c r="J907" s="8"/>
      <c r="K907" s="8"/>
    </row>
    <row r="908">
      <c r="J908" s="8"/>
      <c r="K908" s="8"/>
    </row>
    <row r="909">
      <c r="J909" s="8"/>
      <c r="K909" s="8"/>
    </row>
    <row r="910">
      <c r="J910" s="8"/>
      <c r="K910" s="8"/>
    </row>
    <row r="911">
      <c r="J911" s="8"/>
      <c r="K911" s="8"/>
    </row>
    <row r="912">
      <c r="J912" s="8"/>
      <c r="K912" s="8"/>
    </row>
    <row r="913">
      <c r="J913" s="8"/>
      <c r="K913" s="8"/>
    </row>
    <row r="914">
      <c r="J914" s="8"/>
      <c r="K914" s="8"/>
    </row>
    <row r="915">
      <c r="J915" s="8"/>
      <c r="K915" s="8"/>
    </row>
    <row r="916">
      <c r="J916" s="8"/>
      <c r="K916" s="8"/>
    </row>
    <row r="917">
      <c r="J917" s="8"/>
      <c r="K917" s="8"/>
    </row>
    <row r="918">
      <c r="J918" s="8"/>
      <c r="K918" s="8"/>
    </row>
    <row r="919">
      <c r="J919" s="8"/>
      <c r="K919" s="8"/>
    </row>
    <row r="920">
      <c r="J920" s="8"/>
      <c r="K920" s="8"/>
    </row>
    <row r="921">
      <c r="J921" s="8"/>
      <c r="K921" s="8"/>
    </row>
    <row r="922">
      <c r="J922" s="8"/>
      <c r="K922" s="8"/>
    </row>
    <row r="923">
      <c r="J923" s="8"/>
      <c r="K923" s="8"/>
    </row>
    <row r="924">
      <c r="J924" s="8"/>
      <c r="K924" s="8"/>
    </row>
    <row r="925">
      <c r="J925" s="8"/>
      <c r="K925" s="8"/>
    </row>
    <row r="926">
      <c r="J926" s="8"/>
      <c r="K926" s="8"/>
    </row>
    <row r="927">
      <c r="J927" s="8"/>
      <c r="K927" s="8"/>
    </row>
    <row r="928">
      <c r="J928" s="8"/>
      <c r="K928" s="8"/>
    </row>
    <row r="929">
      <c r="J929" s="8"/>
      <c r="K929" s="8"/>
    </row>
    <row r="930">
      <c r="J930" s="8"/>
      <c r="K930" s="8"/>
    </row>
    <row r="931">
      <c r="J931" s="8"/>
      <c r="K931" s="8"/>
    </row>
    <row r="932">
      <c r="J932" s="8"/>
      <c r="K932" s="8"/>
    </row>
    <row r="933">
      <c r="J933" s="8"/>
      <c r="K933" s="8"/>
    </row>
    <row r="934">
      <c r="J934" s="8"/>
      <c r="K934" s="8"/>
    </row>
    <row r="935">
      <c r="J935" s="8"/>
      <c r="K935" s="8"/>
    </row>
    <row r="936">
      <c r="J936" s="8"/>
      <c r="K936" s="8"/>
    </row>
    <row r="937">
      <c r="J937" s="8"/>
      <c r="K937" s="8"/>
    </row>
    <row r="938">
      <c r="J938" s="8"/>
      <c r="K938" s="8"/>
    </row>
    <row r="939">
      <c r="J939" s="8"/>
      <c r="K939" s="8"/>
    </row>
    <row r="940">
      <c r="J940" s="8"/>
      <c r="K940" s="8"/>
    </row>
    <row r="941">
      <c r="J941" s="8"/>
      <c r="K941" s="8"/>
    </row>
    <row r="942">
      <c r="J942" s="8"/>
      <c r="K942" s="8"/>
    </row>
    <row r="943">
      <c r="J943" s="8"/>
      <c r="K943" s="8"/>
    </row>
    <row r="944">
      <c r="J944" s="8"/>
      <c r="K944" s="8"/>
    </row>
    <row r="945">
      <c r="J945" s="8"/>
      <c r="K945" s="8"/>
    </row>
    <row r="946">
      <c r="J946" s="8"/>
      <c r="K946" s="8"/>
    </row>
    <row r="947">
      <c r="J947" s="8"/>
      <c r="K947" s="8"/>
    </row>
    <row r="948">
      <c r="J948" s="8"/>
      <c r="K948" s="8"/>
    </row>
    <row r="949">
      <c r="J949" s="8"/>
      <c r="K949" s="8"/>
    </row>
    <row r="950">
      <c r="J950" s="8"/>
      <c r="K950" s="8"/>
    </row>
    <row r="951">
      <c r="J951" s="8"/>
      <c r="K951" s="8"/>
    </row>
    <row r="952">
      <c r="J952" s="8"/>
      <c r="K952" s="8"/>
    </row>
    <row r="953">
      <c r="J953" s="8"/>
      <c r="K953" s="8"/>
    </row>
    <row r="954">
      <c r="J954" s="8"/>
      <c r="K954" s="8"/>
    </row>
    <row r="955">
      <c r="J955" s="8"/>
      <c r="K955" s="8"/>
    </row>
    <row r="956">
      <c r="J956" s="8"/>
      <c r="K956" s="8"/>
    </row>
    <row r="957">
      <c r="J957" s="8"/>
      <c r="K957" s="8"/>
    </row>
    <row r="958">
      <c r="J958" s="8"/>
      <c r="K958" s="8"/>
    </row>
    <row r="959">
      <c r="J959" s="8"/>
      <c r="K959" s="8"/>
    </row>
    <row r="960">
      <c r="J960" s="8"/>
      <c r="K960" s="8"/>
    </row>
    <row r="961">
      <c r="J961" s="8"/>
      <c r="K961" s="8"/>
    </row>
    <row r="962">
      <c r="J962" s="8"/>
      <c r="K962" s="8"/>
    </row>
    <row r="963">
      <c r="J963" s="8"/>
      <c r="K963" s="8"/>
    </row>
    <row r="964">
      <c r="J964" s="8"/>
      <c r="K964" s="8"/>
    </row>
    <row r="965">
      <c r="J965" s="8"/>
      <c r="K965" s="8"/>
    </row>
    <row r="966">
      <c r="J966" s="8"/>
      <c r="K966" s="8"/>
    </row>
    <row r="967">
      <c r="J967" s="8"/>
      <c r="K967" s="8"/>
    </row>
    <row r="968">
      <c r="J968" s="8"/>
      <c r="K968" s="8"/>
    </row>
    <row r="969">
      <c r="J969" s="8"/>
      <c r="K969" s="8"/>
    </row>
    <row r="970">
      <c r="J970" s="8"/>
      <c r="K970" s="8"/>
    </row>
    <row r="971">
      <c r="J971" s="8"/>
      <c r="K971" s="8"/>
    </row>
    <row r="972">
      <c r="J972" s="8"/>
      <c r="K972" s="8"/>
    </row>
    <row r="973">
      <c r="J973" s="8"/>
      <c r="K973" s="8"/>
    </row>
    <row r="974">
      <c r="J974" s="8"/>
      <c r="K974" s="8"/>
    </row>
    <row r="975">
      <c r="J975" s="8"/>
      <c r="K975" s="8"/>
    </row>
    <row r="976">
      <c r="J976" s="8"/>
      <c r="K976" s="8"/>
    </row>
    <row r="977">
      <c r="J977" s="8"/>
      <c r="K977" s="8"/>
    </row>
    <row r="978">
      <c r="J978" s="8"/>
      <c r="K978" s="8"/>
    </row>
    <row r="979">
      <c r="J979" s="8"/>
      <c r="K979" s="8"/>
    </row>
    <row r="980">
      <c r="J980" s="8"/>
      <c r="K980" s="8"/>
    </row>
    <row r="981">
      <c r="J981" s="8"/>
      <c r="K981" s="8"/>
    </row>
    <row r="982">
      <c r="J982" s="8"/>
      <c r="K982" s="8"/>
    </row>
    <row r="983">
      <c r="J983" s="8"/>
      <c r="K983" s="8"/>
    </row>
    <row r="984">
      <c r="J984" s="8"/>
      <c r="K984" s="8"/>
    </row>
    <row r="985">
      <c r="J985" s="8"/>
      <c r="K985" s="8"/>
    </row>
    <row r="986">
      <c r="J986" s="8"/>
      <c r="K986" s="8"/>
    </row>
    <row r="987">
      <c r="J987" s="8"/>
      <c r="K987" s="8"/>
    </row>
    <row r="988">
      <c r="J988" s="8"/>
      <c r="K988" s="8"/>
    </row>
    <row r="989">
      <c r="J989" s="8"/>
      <c r="K989" s="8"/>
    </row>
    <row r="990">
      <c r="J990" s="8"/>
      <c r="K990" s="8"/>
    </row>
    <row r="991">
      <c r="J991" s="8"/>
      <c r="K991" s="8"/>
    </row>
    <row r="992">
      <c r="J992" s="8"/>
      <c r="K992" s="8"/>
    </row>
    <row r="993">
      <c r="J993" s="8"/>
      <c r="K993" s="8"/>
    </row>
    <row r="994">
      <c r="J994" s="8"/>
      <c r="K994" s="8"/>
    </row>
    <row r="995">
      <c r="J995" s="8"/>
      <c r="K995" s="8"/>
    </row>
    <row r="996">
      <c r="J996" s="8"/>
      <c r="K996" s="8"/>
    </row>
    <row r="997">
      <c r="J997" s="8"/>
      <c r="K997" s="8"/>
    </row>
    <row r="998">
      <c r="J998" s="8"/>
      <c r="K998" s="8"/>
    </row>
    <row r="999">
      <c r="J999" s="8"/>
      <c r="K999" s="8"/>
    </row>
    <row r="1000">
      <c r="J1000" s="8"/>
      <c r="K1000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4" t="s">
        <v>23</v>
      </c>
    </row>
    <row r="2">
      <c r="A2" s="6" t="s">
        <v>61</v>
      </c>
      <c r="B2" s="7" t="str">
        <f>vlookup($A2,Users!$B$1:$H1000,3,false)</f>
        <v>Viraj</v>
      </c>
      <c r="C2" s="7" t="str">
        <f>vlookup($A2,Users!$B$1:$H1000,6,false)</f>
        <v>Dulles</v>
      </c>
      <c r="D2" s="7">
        <f>vlookup($C2,Teams!$B:$D,3,false)</f>
        <v>5</v>
      </c>
      <c r="E2" s="7">
        <f t="shared" ref="E2:E207" si="1">D2*4</f>
        <v>20</v>
      </c>
      <c r="F2" s="7">
        <f>countifs(PrelimRaw!$D$1:$D1000,$A2,PrelimRaw!$C$1:$C1000,4,PrelimRaw!$J$1:$J1000,"C")+countifs(PrelimRaw!$D$1:$D1000,$A2,PrelimRaw!$C$1:$C1000,14,PrelimRaw!$J$1:$J1000,"C")</f>
        <v>16</v>
      </c>
      <c r="G2" s="7">
        <f>countifs(PrelimRaw!$D$1:$D1000,$A2,PrelimRaw!$C$1:$C1000,0,PrelimRaw!$J$1:$J1000,"C")</f>
        <v>1</v>
      </c>
      <c r="H2" s="7">
        <f>countifs(PrelimRaw!$D$1:$D1000,$A2,PrelimRaw!$C$1:$C1000,-4,PrelimRaw!$J$1:$J1000,"C")</f>
        <v>0</v>
      </c>
      <c r="I2" s="7">
        <f t="shared" ref="I2:I207" si="2">F2+G2+H2</f>
        <v>17</v>
      </c>
      <c r="J2" s="8">
        <f t="shared" ref="J2:J207" si="3">I2/E2</f>
        <v>0.85</v>
      </c>
      <c r="K2" s="8">
        <f t="shared" ref="K2:K207" si="4">iferror(F2/I2,0)</f>
        <v>0.9411764706</v>
      </c>
      <c r="L2" s="7">
        <f t="shared" ref="L2:L207" si="5">4*F2-4*H2</f>
        <v>64</v>
      </c>
      <c r="M2" s="11">
        <f t="shared" ref="M2:M207" si="6">L2/D2</f>
        <v>12.8</v>
      </c>
    </row>
    <row r="3">
      <c r="A3" s="6" t="s">
        <v>31</v>
      </c>
      <c r="B3" s="7" t="str">
        <f>vlookup($A3,Users!$B$1:$H1000,3,false)</f>
        <v>Anurag</v>
      </c>
      <c r="C3" s="7" t="str">
        <f>vlookup($A3,Users!$B$1:$H1000,6,false)</f>
        <v>Centennial</v>
      </c>
      <c r="D3" s="7">
        <f>vlookup($C3,Teams!$B:$D,3,false)</f>
        <v>5</v>
      </c>
      <c r="E3" s="7">
        <f t="shared" si="1"/>
        <v>20</v>
      </c>
      <c r="F3" s="7">
        <f>countifs(PrelimRaw!$D$1:$D1000,$A3,PrelimRaw!$C$1:$C1000,4,PrelimRaw!$J$1:$J1000,"C")+countifs(PrelimRaw!$D$1:$D1000,$A3,PrelimRaw!$C$1:$C1000,14,PrelimRaw!$J$1:$J1000,"C")</f>
        <v>15</v>
      </c>
      <c r="G3" s="7">
        <f>countifs(PrelimRaw!$D$1:$D1000,$A3,PrelimRaw!$C$1:$C1000,0,PrelimRaw!$J$1:$J1000,"C")</f>
        <v>3</v>
      </c>
      <c r="H3" s="7">
        <f>countifs(PrelimRaw!$D$1:$D1000,$A3,PrelimRaw!$C$1:$C1000,-4,PrelimRaw!$J$1:$J1000,"C")</f>
        <v>0</v>
      </c>
      <c r="I3" s="7">
        <f t="shared" si="2"/>
        <v>18</v>
      </c>
      <c r="J3" s="8">
        <f t="shared" si="3"/>
        <v>0.9</v>
      </c>
      <c r="K3" s="8">
        <f t="shared" si="4"/>
        <v>0.8333333333</v>
      </c>
      <c r="L3" s="7">
        <f t="shared" si="5"/>
        <v>60</v>
      </c>
      <c r="M3" s="11">
        <f t="shared" si="6"/>
        <v>12</v>
      </c>
    </row>
    <row r="4">
      <c r="A4" s="6" t="s">
        <v>96</v>
      </c>
      <c r="B4" s="7" t="str">
        <f>vlookup($A4,Users!$B$1:$H1000,3,false)</f>
        <v>Caleb</v>
      </c>
      <c r="C4" s="7" t="str">
        <f>vlookup($A4,Users!$B$1:$H1000,6,false)</f>
        <v>Blair A</v>
      </c>
      <c r="D4" s="7">
        <f>vlookup($C4,Teams!$B:$D,3,false)</f>
        <v>5</v>
      </c>
      <c r="E4" s="7">
        <f t="shared" si="1"/>
        <v>20</v>
      </c>
      <c r="F4" s="7">
        <f>countifs(PrelimRaw!$D$1:$D1000,$A4,PrelimRaw!$C$1:$C1000,4,PrelimRaw!$J$1:$J1000,"C")+countifs(PrelimRaw!$D$1:$D1000,$A4,PrelimRaw!$C$1:$C1000,14,PrelimRaw!$J$1:$J1000,"C")</f>
        <v>15</v>
      </c>
      <c r="G4" s="7">
        <f>countifs(PrelimRaw!$D$1:$D1000,$A4,PrelimRaw!$C$1:$C1000,0,PrelimRaw!$J$1:$J1000,"C")</f>
        <v>2</v>
      </c>
      <c r="H4" s="7">
        <f>countifs(PrelimRaw!$D$1:$D1000,$A4,PrelimRaw!$C$1:$C1000,-4,PrelimRaw!$J$1:$J1000,"C")</f>
        <v>2</v>
      </c>
      <c r="I4" s="7">
        <f t="shared" si="2"/>
        <v>19</v>
      </c>
      <c r="J4" s="8">
        <f t="shared" si="3"/>
        <v>0.95</v>
      </c>
      <c r="K4" s="8">
        <f t="shared" si="4"/>
        <v>0.7894736842</v>
      </c>
      <c r="L4" s="7">
        <f t="shared" si="5"/>
        <v>52</v>
      </c>
      <c r="M4" s="11">
        <f t="shared" si="6"/>
        <v>10.4</v>
      </c>
    </row>
    <row r="5">
      <c r="A5" s="6" t="s">
        <v>70</v>
      </c>
      <c r="B5" s="7" t="str">
        <f>vlookup($A5,Users!$B$1:$H1000,3,false)</f>
        <v>Harry</v>
      </c>
      <c r="C5" s="7" t="str">
        <f>vlookup($A5,Users!$B$1:$H1000,6,false)</f>
        <v>Middleton</v>
      </c>
      <c r="D5" s="7">
        <f>vlookup($C5,Teams!$B:$D,3,false)</f>
        <v>5</v>
      </c>
      <c r="E5" s="7">
        <f t="shared" si="1"/>
        <v>20</v>
      </c>
      <c r="F5" s="7">
        <f>countifs(PrelimRaw!$D$1:$D1000,$A5,PrelimRaw!$C$1:$C1000,4,PrelimRaw!$J$1:$J1000,"C")+countifs(PrelimRaw!$D$1:$D1000,$A5,PrelimRaw!$C$1:$C1000,14,PrelimRaw!$J$1:$J1000,"C")</f>
        <v>11</v>
      </c>
      <c r="G5" s="7">
        <f>countifs(PrelimRaw!$D$1:$D1000,$A5,PrelimRaw!$C$1:$C1000,0,PrelimRaw!$J$1:$J1000,"C")</f>
        <v>2</v>
      </c>
      <c r="H5" s="7">
        <f>countifs(PrelimRaw!$D$1:$D1000,$A5,PrelimRaw!$C$1:$C1000,-4,PrelimRaw!$J$1:$J1000,"C")</f>
        <v>0</v>
      </c>
      <c r="I5" s="7">
        <f t="shared" si="2"/>
        <v>13</v>
      </c>
      <c r="J5" s="8">
        <f t="shared" si="3"/>
        <v>0.65</v>
      </c>
      <c r="K5" s="8">
        <f t="shared" si="4"/>
        <v>0.8461538462</v>
      </c>
      <c r="L5" s="7">
        <f t="shared" si="5"/>
        <v>44</v>
      </c>
      <c r="M5" s="11">
        <f t="shared" si="6"/>
        <v>8.8</v>
      </c>
    </row>
    <row r="6">
      <c r="A6" s="6" t="s">
        <v>75</v>
      </c>
      <c r="B6" s="7" t="str">
        <f>vlookup($A6,Users!$B$1:$H1000,3,false)</f>
        <v>Connor</v>
      </c>
      <c r="C6" s="7" t="str">
        <f>vlookup($A6,Users!$B$1:$H1000,6,false)</f>
        <v>NoHo B</v>
      </c>
      <c r="D6" s="7">
        <f>vlookup($C6,Teams!$B:$D,3,false)</f>
        <v>5</v>
      </c>
      <c r="E6" s="7">
        <f t="shared" si="1"/>
        <v>20</v>
      </c>
      <c r="F6" s="7">
        <f>countifs(PrelimRaw!$D$1:$D1000,$A6,PrelimRaw!$C$1:$C1000,4,PrelimRaw!$J$1:$J1000,"C")+countifs(PrelimRaw!$D$1:$D1000,$A6,PrelimRaw!$C$1:$C1000,14,PrelimRaw!$J$1:$J1000,"C")</f>
        <v>12</v>
      </c>
      <c r="G6" s="7">
        <f>countifs(PrelimRaw!$D$1:$D1000,$A6,PrelimRaw!$C$1:$C1000,0,PrelimRaw!$J$1:$J1000,"C")</f>
        <v>4</v>
      </c>
      <c r="H6" s="7">
        <f>countifs(PrelimRaw!$D$1:$D1000,$A6,PrelimRaw!$C$1:$C1000,-4,PrelimRaw!$J$1:$J1000,"C")</f>
        <v>1</v>
      </c>
      <c r="I6" s="7">
        <f t="shared" si="2"/>
        <v>17</v>
      </c>
      <c r="J6" s="8">
        <f t="shared" si="3"/>
        <v>0.85</v>
      </c>
      <c r="K6" s="8">
        <f t="shared" si="4"/>
        <v>0.7058823529</v>
      </c>
      <c r="L6" s="7">
        <f t="shared" si="5"/>
        <v>44</v>
      </c>
      <c r="M6" s="11">
        <f t="shared" si="6"/>
        <v>8.8</v>
      </c>
    </row>
    <row r="7">
      <c r="A7" s="6" t="s">
        <v>67</v>
      </c>
      <c r="B7" s="7" t="str">
        <f>vlookup($A7,Users!$B$1:$H1000,3,false)</f>
        <v>Elias</v>
      </c>
      <c r="C7" s="7" t="str">
        <f>vlookup($A7,Users!$B$1:$H1000,6,false)</f>
        <v>ASFA</v>
      </c>
      <c r="D7" s="7">
        <f>vlookup($C7,Teams!$B:$D,3,false)</f>
        <v>5</v>
      </c>
      <c r="E7" s="7">
        <f t="shared" si="1"/>
        <v>20</v>
      </c>
      <c r="F7" s="7">
        <f>countifs(PrelimRaw!$D$1:$D1000,$A7,PrelimRaw!$C$1:$C1000,4,PrelimRaw!$J$1:$J1000,"C")+countifs(PrelimRaw!$D$1:$D1000,$A7,PrelimRaw!$C$1:$C1000,14,PrelimRaw!$J$1:$J1000,"C")</f>
        <v>10</v>
      </c>
      <c r="G7" s="7">
        <f>countifs(PrelimRaw!$D$1:$D1000,$A7,PrelimRaw!$C$1:$C1000,0,PrelimRaw!$J$1:$J1000,"C")</f>
        <v>4</v>
      </c>
      <c r="H7" s="7">
        <f>countifs(PrelimRaw!$D$1:$D1000,$A7,PrelimRaw!$C$1:$C1000,-4,PrelimRaw!$J$1:$J1000,"C")</f>
        <v>0</v>
      </c>
      <c r="I7" s="7">
        <f t="shared" si="2"/>
        <v>14</v>
      </c>
      <c r="J7" s="8">
        <f t="shared" si="3"/>
        <v>0.7</v>
      </c>
      <c r="K7" s="8">
        <f t="shared" si="4"/>
        <v>0.7142857143</v>
      </c>
      <c r="L7" s="7">
        <f t="shared" si="5"/>
        <v>40</v>
      </c>
      <c r="M7" s="11">
        <f t="shared" si="6"/>
        <v>8</v>
      </c>
    </row>
    <row r="8">
      <c r="A8" s="6" t="s">
        <v>44</v>
      </c>
      <c r="B8" s="7" t="str">
        <f>vlookup($A8,Users!$B$1:$H1000,3,false)</f>
        <v>Nicholas</v>
      </c>
      <c r="C8" s="7" t="str">
        <f>vlookup($A8,Users!$B$1:$H1000,6,false)</f>
        <v>Buchholz A</v>
      </c>
      <c r="D8" s="7">
        <f>vlookup($C8,Teams!$B:$D,3,false)</f>
        <v>5</v>
      </c>
      <c r="E8" s="7">
        <f t="shared" si="1"/>
        <v>20</v>
      </c>
      <c r="F8" s="7">
        <f>countifs(PrelimRaw!$D$1:$D1000,$A8,PrelimRaw!$C$1:$C1000,4,PrelimRaw!$J$1:$J1000,"C")+countifs(PrelimRaw!$D$1:$D1000,$A8,PrelimRaw!$C$1:$C1000,14,PrelimRaw!$J$1:$J1000,"C")</f>
        <v>9</v>
      </c>
      <c r="G8" s="7">
        <f>countifs(PrelimRaw!$D$1:$D1000,$A8,PrelimRaw!$C$1:$C1000,0,PrelimRaw!$J$1:$J1000,"C")</f>
        <v>3</v>
      </c>
      <c r="H8" s="7">
        <f>countifs(PrelimRaw!$D$1:$D1000,$A8,PrelimRaw!$C$1:$C1000,-4,PrelimRaw!$J$1:$J1000,"C")</f>
        <v>0</v>
      </c>
      <c r="I8" s="7">
        <f t="shared" si="2"/>
        <v>12</v>
      </c>
      <c r="J8" s="8">
        <f t="shared" si="3"/>
        <v>0.6</v>
      </c>
      <c r="K8" s="8">
        <f t="shared" si="4"/>
        <v>0.75</v>
      </c>
      <c r="L8" s="7">
        <f t="shared" si="5"/>
        <v>36</v>
      </c>
      <c r="M8" s="11">
        <f t="shared" si="6"/>
        <v>7.2</v>
      </c>
    </row>
    <row r="9">
      <c r="A9" s="6" t="s">
        <v>54</v>
      </c>
      <c r="B9" s="7" t="str">
        <f>vlookup($A9,Users!$B$1:$H1000,3,false)</f>
        <v>Kaiwen</v>
      </c>
      <c r="C9" s="7" t="str">
        <f>vlookup($A9,Users!$B$1:$H1000,6,false)</f>
        <v>Enloe B</v>
      </c>
      <c r="D9" s="7">
        <f>vlookup($C9,Teams!$B:$D,3,false)</f>
        <v>5</v>
      </c>
      <c r="E9" s="7">
        <f t="shared" si="1"/>
        <v>20</v>
      </c>
      <c r="F9" s="7">
        <f>countifs(PrelimRaw!$D$1:$D1000,$A9,PrelimRaw!$C$1:$C1000,4,PrelimRaw!$J$1:$J1000,"C")+countifs(PrelimRaw!$D$1:$D1000,$A9,PrelimRaw!$C$1:$C1000,14,PrelimRaw!$J$1:$J1000,"C")</f>
        <v>11</v>
      </c>
      <c r="G9" s="7">
        <f>countifs(PrelimRaw!$D$1:$D1000,$A9,PrelimRaw!$C$1:$C1000,0,PrelimRaw!$J$1:$J1000,"C")</f>
        <v>4</v>
      </c>
      <c r="H9" s="7">
        <f>countifs(PrelimRaw!$D$1:$D1000,$A9,PrelimRaw!$C$1:$C1000,-4,PrelimRaw!$J$1:$J1000,"C")</f>
        <v>2</v>
      </c>
      <c r="I9" s="7">
        <f t="shared" si="2"/>
        <v>17</v>
      </c>
      <c r="J9" s="8">
        <f t="shared" si="3"/>
        <v>0.85</v>
      </c>
      <c r="K9" s="8">
        <f t="shared" si="4"/>
        <v>0.6470588235</v>
      </c>
      <c r="L9" s="7">
        <f t="shared" si="5"/>
        <v>36</v>
      </c>
      <c r="M9" s="11">
        <f t="shared" si="6"/>
        <v>7.2</v>
      </c>
    </row>
    <row r="10">
      <c r="A10" s="6" t="s">
        <v>82</v>
      </c>
      <c r="B10" s="7" t="str">
        <f>vlookup($A10,Users!$B$1:$H1000,3,false)</f>
        <v>Rohan</v>
      </c>
      <c r="C10" s="7" t="str">
        <f>vlookup($A10,Users!$B$1:$H1000,6,false)</f>
        <v>Ladue</v>
      </c>
      <c r="D10" s="7">
        <f>vlookup($C10,Teams!$B:$D,3,false)</f>
        <v>5</v>
      </c>
      <c r="E10" s="7">
        <f t="shared" si="1"/>
        <v>20</v>
      </c>
      <c r="F10" s="7">
        <f>countifs(PrelimRaw!$D$1:$D1000,$A10,PrelimRaw!$C$1:$C1000,4,PrelimRaw!$J$1:$J1000,"C")+countifs(PrelimRaw!$D$1:$D1000,$A10,PrelimRaw!$C$1:$C1000,14,PrelimRaw!$J$1:$J1000,"C")</f>
        <v>9</v>
      </c>
      <c r="G10" s="7">
        <f>countifs(PrelimRaw!$D$1:$D1000,$A10,PrelimRaw!$C$1:$C1000,0,PrelimRaw!$J$1:$J1000,"C")</f>
        <v>1</v>
      </c>
      <c r="H10" s="7">
        <f>countifs(PrelimRaw!$D$1:$D1000,$A10,PrelimRaw!$C$1:$C1000,-4,PrelimRaw!$J$1:$J1000,"C")</f>
        <v>0</v>
      </c>
      <c r="I10" s="7">
        <f t="shared" si="2"/>
        <v>10</v>
      </c>
      <c r="J10" s="8">
        <f t="shared" si="3"/>
        <v>0.5</v>
      </c>
      <c r="K10" s="8">
        <f t="shared" si="4"/>
        <v>0.9</v>
      </c>
      <c r="L10" s="7">
        <f t="shared" si="5"/>
        <v>36</v>
      </c>
      <c r="M10" s="11">
        <f t="shared" si="6"/>
        <v>7.2</v>
      </c>
    </row>
    <row r="11">
      <c r="A11" s="6" t="s">
        <v>200</v>
      </c>
      <c r="B11" s="7" t="str">
        <f>vlookup($A11,Users!$B$1:$H1000,3,false)</f>
        <v>Albert</v>
      </c>
      <c r="C11" s="7" t="str">
        <f>vlookup($A11,Users!$B$1:$H1000,6,false)</f>
        <v>Westminster</v>
      </c>
      <c r="D11" s="7">
        <f>vlookup($C11,Teams!$B:$D,3,false)</f>
        <v>5</v>
      </c>
      <c r="E11" s="7">
        <f t="shared" si="1"/>
        <v>20</v>
      </c>
      <c r="F11" s="7">
        <f>countifs(PrelimRaw!$D$1:$D1000,$A11,PrelimRaw!$C$1:$C1000,4,PrelimRaw!$J$1:$J1000,"C")+countifs(PrelimRaw!$D$1:$D1000,$A11,PrelimRaw!$C$1:$C1000,14,PrelimRaw!$J$1:$J1000,"C")</f>
        <v>11</v>
      </c>
      <c r="G11" s="7">
        <f>countifs(PrelimRaw!$D$1:$D1000,$A11,PrelimRaw!$C$1:$C1000,0,PrelimRaw!$J$1:$J1000,"C")</f>
        <v>1</v>
      </c>
      <c r="H11" s="7">
        <f>countifs(PrelimRaw!$D$1:$D1000,$A11,PrelimRaw!$C$1:$C1000,-4,PrelimRaw!$J$1:$J1000,"C")</f>
        <v>2</v>
      </c>
      <c r="I11" s="7">
        <f t="shared" si="2"/>
        <v>14</v>
      </c>
      <c r="J11" s="8">
        <f t="shared" si="3"/>
        <v>0.7</v>
      </c>
      <c r="K11" s="8">
        <f t="shared" si="4"/>
        <v>0.7857142857</v>
      </c>
      <c r="L11" s="7">
        <f t="shared" si="5"/>
        <v>36</v>
      </c>
      <c r="M11" s="11">
        <f t="shared" si="6"/>
        <v>7.2</v>
      </c>
    </row>
    <row r="12">
      <c r="A12" s="6" t="s">
        <v>135</v>
      </c>
      <c r="B12" s="7" t="str">
        <f>vlookup($A12,Users!$B$1:$H1000,3,false)</f>
        <v>Sebi</v>
      </c>
      <c r="C12" s="7" t="str">
        <f>vlookup($A12,Users!$B$1:$H1000,6,false)</f>
        <v>Tesla STEM</v>
      </c>
      <c r="D12" s="7">
        <f>vlookup($C12,Teams!$B:$D,3,false)</f>
        <v>5</v>
      </c>
      <c r="E12" s="7">
        <f t="shared" si="1"/>
        <v>20</v>
      </c>
      <c r="F12" s="7">
        <f>countifs(PrelimRaw!$D$1:$D1000,$A12,PrelimRaw!$C$1:$C1000,4,PrelimRaw!$J$1:$J1000,"C")+countifs(PrelimRaw!$D$1:$D1000,$A12,PrelimRaw!$C$1:$C1000,14,PrelimRaw!$J$1:$J1000,"C")</f>
        <v>8</v>
      </c>
      <c r="G12" s="7">
        <f>countifs(PrelimRaw!$D$1:$D1000,$A12,PrelimRaw!$C$1:$C1000,0,PrelimRaw!$J$1:$J1000,"C")</f>
        <v>2</v>
      </c>
      <c r="H12" s="7">
        <f>countifs(PrelimRaw!$D$1:$D1000,$A12,PrelimRaw!$C$1:$C1000,-4,PrelimRaw!$J$1:$J1000,"C")</f>
        <v>0</v>
      </c>
      <c r="I12" s="7">
        <f t="shared" si="2"/>
        <v>10</v>
      </c>
      <c r="J12" s="8">
        <f t="shared" si="3"/>
        <v>0.5</v>
      </c>
      <c r="K12" s="8">
        <f t="shared" si="4"/>
        <v>0.8</v>
      </c>
      <c r="L12" s="7">
        <f t="shared" si="5"/>
        <v>32</v>
      </c>
      <c r="M12" s="11">
        <f t="shared" si="6"/>
        <v>6.4</v>
      </c>
    </row>
    <row r="13">
      <c r="A13" s="6" t="s">
        <v>170</v>
      </c>
      <c r="B13" s="7" t="str">
        <f>vlookup($A13,Users!$B$1:$H1000,3,false)</f>
        <v>Phoenix</v>
      </c>
      <c r="C13" s="7" t="str">
        <f>vlookup($A13,Users!$B$1:$H1000,6,false)</f>
        <v>Seven Lakes</v>
      </c>
      <c r="D13" s="7">
        <f>vlookup($C13,Teams!$B:$D,3,false)</f>
        <v>5</v>
      </c>
      <c r="E13" s="7">
        <f t="shared" si="1"/>
        <v>20</v>
      </c>
      <c r="F13" s="7">
        <f>countifs(PrelimRaw!$D$1:$D1000,$A13,PrelimRaw!$C$1:$C1000,4,PrelimRaw!$J$1:$J1000,"C")+countifs(PrelimRaw!$D$1:$D1000,$A13,PrelimRaw!$C$1:$C1000,14,PrelimRaw!$J$1:$J1000,"C")</f>
        <v>11</v>
      </c>
      <c r="G13" s="7">
        <f>countifs(PrelimRaw!$D$1:$D1000,$A13,PrelimRaw!$C$1:$C1000,0,PrelimRaw!$J$1:$J1000,"C")</f>
        <v>3</v>
      </c>
      <c r="H13" s="7">
        <f>countifs(PrelimRaw!$D$1:$D1000,$A13,PrelimRaw!$C$1:$C1000,-4,PrelimRaw!$J$1:$J1000,"C")</f>
        <v>3</v>
      </c>
      <c r="I13" s="7">
        <f t="shared" si="2"/>
        <v>17</v>
      </c>
      <c r="J13" s="8">
        <f t="shared" si="3"/>
        <v>0.85</v>
      </c>
      <c r="K13" s="8">
        <f t="shared" si="4"/>
        <v>0.6470588235</v>
      </c>
      <c r="L13" s="7">
        <f t="shared" si="5"/>
        <v>32</v>
      </c>
      <c r="M13" s="11">
        <f t="shared" si="6"/>
        <v>6.4</v>
      </c>
    </row>
    <row r="14">
      <c r="A14" s="6" t="s">
        <v>57</v>
      </c>
      <c r="B14" s="7" t="str">
        <f>vlookup($A14,Users!$B$1:$H1000,3,false)</f>
        <v>Yufei</v>
      </c>
      <c r="C14" s="7" t="str">
        <f>vlookup($A14,Users!$B$1:$H1000,6,false)</f>
        <v>University</v>
      </c>
      <c r="D14" s="7">
        <f>vlookup($C14,Teams!$B:$D,3,false)</f>
        <v>5</v>
      </c>
      <c r="E14" s="7">
        <f t="shared" si="1"/>
        <v>20</v>
      </c>
      <c r="F14" s="7">
        <f>countifs(PrelimRaw!$D$1:$D1000,$A14,PrelimRaw!$C$1:$C1000,4,PrelimRaw!$J$1:$J1000,"C")+countifs(PrelimRaw!$D$1:$D1000,$A14,PrelimRaw!$C$1:$C1000,14,PrelimRaw!$J$1:$J1000,"C")</f>
        <v>8</v>
      </c>
      <c r="G14" s="7">
        <f>countifs(PrelimRaw!$D$1:$D1000,$A14,PrelimRaw!$C$1:$C1000,0,PrelimRaw!$J$1:$J1000,"C")</f>
        <v>0</v>
      </c>
      <c r="H14" s="7">
        <f>countifs(PrelimRaw!$D$1:$D1000,$A14,PrelimRaw!$C$1:$C1000,-4,PrelimRaw!$J$1:$J1000,"C")</f>
        <v>0</v>
      </c>
      <c r="I14" s="7">
        <f t="shared" si="2"/>
        <v>8</v>
      </c>
      <c r="J14" s="8">
        <f t="shared" si="3"/>
        <v>0.4</v>
      </c>
      <c r="K14" s="8">
        <f t="shared" si="4"/>
        <v>1</v>
      </c>
      <c r="L14" s="7">
        <f t="shared" si="5"/>
        <v>32</v>
      </c>
      <c r="M14" s="11">
        <f t="shared" si="6"/>
        <v>6.4</v>
      </c>
    </row>
    <row r="15">
      <c r="A15" s="6" t="s">
        <v>41</v>
      </c>
      <c r="B15" s="7" t="str">
        <f>vlookup($A15,Users!$B$1:$H1000,3,false)</f>
        <v>Vishnu</v>
      </c>
      <c r="C15" s="7" t="str">
        <f>vlookup($A15,Users!$B$1:$H1000,6,false)</f>
        <v>Lakeside</v>
      </c>
      <c r="D15" s="7">
        <f>vlookup($C15,Teams!$B:$D,3,false)</f>
        <v>5</v>
      </c>
      <c r="E15" s="7">
        <f t="shared" si="1"/>
        <v>20</v>
      </c>
      <c r="F15" s="7">
        <f>countifs(PrelimRaw!$D$1:$D1000,$A15,PrelimRaw!$C$1:$C1000,4,PrelimRaw!$J$1:$J1000,"C")+countifs(PrelimRaw!$D$1:$D1000,$A15,PrelimRaw!$C$1:$C1000,14,PrelimRaw!$J$1:$J1000,"C")</f>
        <v>7</v>
      </c>
      <c r="G15" s="7">
        <f>countifs(PrelimRaw!$D$1:$D1000,$A15,PrelimRaw!$C$1:$C1000,0,PrelimRaw!$J$1:$J1000,"C")</f>
        <v>1</v>
      </c>
      <c r="H15" s="7">
        <f>countifs(PrelimRaw!$D$1:$D1000,$A15,PrelimRaw!$C$1:$C1000,-4,PrelimRaw!$J$1:$J1000,"C")</f>
        <v>0</v>
      </c>
      <c r="I15" s="7">
        <f t="shared" si="2"/>
        <v>8</v>
      </c>
      <c r="J15" s="8">
        <f t="shared" si="3"/>
        <v>0.4</v>
      </c>
      <c r="K15" s="8">
        <f t="shared" si="4"/>
        <v>0.875</v>
      </c>
      <c r="L15" s="7">
        <f t="shared" si="5"/>
        <v>28</v>
      </c>
      <c r="M15" s="11">
        <f t="shared" si="6"/>
        <v>5.6</v>
      </c>
    </row>
    <row r="16">
      <c r="A16" s="6" t="s">
        <v>107</v>
      </c>
      <c r="B16" s="7" t="str">
        <f>vlookup($A16,Users!$B$1:$H1000,3,false)</f>
        <v>Nipun</v>
      </c>
      <c r="C16" s="7" t="str">
        <f>vlookup($A16,Users!$B$1:$H1000,6,false)</f>
        <v>Mira Loma</v>
      </c>
      <c r="D16" s="7">
        <f>vlookup($C16,Teams!$B:$D,3,false)</f>
        <v>5</v>
      </c>
      <c r="E16" s="7">
        <f t="shared" si="1"/>
        <v>20</v>
      </c>
      <c r="F16" s="7">
        <f>countifs(PrelimRaw!$D$1:$D1000,$A16,PrelimRaw!$C$1:$C1000,4,PrelimRaw!$J$1:$J1000,"C")+countifs(PrelimRaw!$D$1:$D1000,$A16,PrelimRaw!$C$1:$C1000,14,PrelimRaw!$J$1:$J1000,"C")</f>
        <v>9</v>
      </c>
      <c r="G16" s="7">
        <f>countifs(PrelimRaw!$D$1:$D1000,$A16,PrelimRaw!$C$1:$C1000,0,PrelimRaw!$J$1:$J1000,"C")</f>
        <v>1</v>
      </c>
      <c r="H16" s="7">
        <f>countifs(PrelimRaw!$D$1:$D1000,$A16,PrelimRaw!$C$1:$C1000,-4,PrelimRaw!$J$1:$J1000,"C")</f>
        <v>2</v>
      </c>
      <c r="I16" s="7">
        <f t="shared" si="2"/>
        <v>12</v>
      </c>
      <c r="J16" s="8">
        <f t="shared" si="3"/>
        <v>0.6</v>
      </c>
      <c r="K16" s="8">
        <f t="shared" si="4"/>
        <v>0.75</v>
      </c>
      <c r="L16" s="7">
        <f t="shared" si="5"/>
        <v>28</v>
      </c>
      <c r="M16" s="11">
        <f t="shared" si="6"/>
        <v>5.6</v>
      </c>
    </row>
    <row r="17">
      <c r="A17" s="6" t="s">
        <v>152</v>
      </c>
      <c r="B17" s="7" t="str">
        <f>vlookup($A17,Users!$B$1:$H1000,3,false)</f>
        <v>Avanesh</v>
      </c>
      <c r="C17" s="7" t="str">
        <f>vlookup($A17,Users!$B$1:$H1000,6,false)</f>
        <v>NCSSM A</v>
      </c>
      <c r="D17" s="7">
        <f>vlookup($C17,Teams!$B:$D,3,false)</f>
        <v>5</v>
      </c>
      <c r="E17" s="7">
        <f t="shared" si="1"/>
        <v>20</v>
      </c>
      <c r="F17" s="7">
        <f>countifs(PrelimRaw!$D$1:$D1000,$A17,PrelimRaw!$C$1:$C1000,4,PrelimRaw!$J$1:$J1000,"C")+countifs(PrelimRaw!$D$1:$D1000,$A17,PrelimRaw!$C$1:$C1000,14,PrelimRaw!$J$1:$J1000,"C")</f>
        <v>8</v>
      </c>
      <c r="G17" s="7">
        <f>countifs(PrelimRaw!$D$1:$D1000,$A17,PrelimRaw!$C$1:$C1000,0,PrelimRaw!$J$1:$J1000,"C")</f>
        <v>2</v>
      </c>
      <c r="H17" s="7">
        <f>countifs(PrelimRaw!$D$1:$D1000,$A17,PrelimRaw!$C$1:$C1000,-4,PrelimRaw!$J$1:$J1000,"C")</f>
        <v>1</v>
      </c>
      <c r="I17" s="7">
        <f t="shared" si="2"/>
        <v>11</v>
      </c>
      <c r="J17" s="8">
        <f t="shared" si="3"/>
        <v>0.55</v>
      </c>
      <c r="K17" s="8">
        <f t="shared" si="4"/>
        <v>0.7272727273</v>
      </c>
      <c r="L17" s="7">
        <f t="shared" si="5"/>
        <v>28</v>
      </c>
      <c r="M17" s="11">
        <f t="shared" si="6"/>
        <v>5.6</v>
      </c>
    </row>
    <row r="18">
      <c r="A18" s="6" t="s">
        <v>30</v>
      </c>
      <c r="B18" s="7" t="str">
        <f>vlookup($A18,Users!$B$1:$H1000,3,false)</f>
        <v>Joshua</v>
      </c>
      <c r="C18" s="7" t="str">
        <f>vlookup($A18,Users!$B$1:$H1000,6,false)</f>
        <v>Brookfield</v>
      </c>
      <c r="D18" s="7">
        <f>vlookup($C18,Teams!$B:$D,3,false)</f>
        <v>5</v>
      </c>
      <c r="E18" s="7">
        <f t="shared" si="1"/>
        <v>20</v>
      </c>
      <c r="F18" s="7">
        <f>countifs(PrelimRaw!$D$1:$D1000,$A18,PrelimRaw!$C$1:$C1000,4,PrelimRaw!$J$1:$J1000,"C")+countifs(PrelimRaw!$D$1:$D1000,$A18,PrelimRaw!$C$1:$C1000,14,PrelimRaw!$J$1:$J1000,"C")</f>
        <v>7</v>
      </c>
      <c r="G18" s="7">
        <f>countifs(PrelimRaw!$D$1:$D1000,$A18,PrelimRaw!$C$1:$C1000,0,PrelimRaw!$J$1:$J1000,"C")</f>
        <v>4</v>
      </c>
      <c r="H18" s="7">
        <f>countifs(PrelimRaw!$D$1:$D1000,$A18,PrelimRaw!$C$1:$C1000,-4,PrelimRaw!$J$1:$J1000,"C")</f>
        <v>0</v>
      </c>
      <c r="I18" s="7">
        <f t="shared" si="2"/>
        <v>11</v>
      </c>
      <c r="J18" s="8">
        <f t="shared" si="3"/>
        <v>0.55</v>
      </c>
      <c r="K18" s="8">
        <f t="shared" si="4"/>
        <v>0.6363636364</v>
      </c>
      <c r="L18" s="7">
        <f t="shared" si="5"/>
        <v>28</v>
      </c>
      <c r="M18" s="11">
        <f t="shared" si="6"/>
        <v>5.6</v>
      </c>
    </row>
    <row r="19">
      <c r="A19" s="6" t="s">
        <v>50</v>
      </c>
      <c r="B19" s="7" t="str">
        <f>vlookup($A19,Users!$B$1:$H1000,3,false)</f>
        <v>Ryan</v>
      </c>
      <c r="C19" s="7" t="str">
        <f>vlookup($A19,Users!$B$1:$H1000,6,false)</f>
        <v>Iolani</v>
      </c>
      <c r="D19" s="7">
        <f>vlookup($C19,Teams!$B:$D,3,false)</f>
        <v>5</v>
      </c>
      <c r="E19" s="7">
        <f t="shared" si="1"/>
        <v>20</v>
      </c>
      <c r="F19" s="7">
        <f>countifs(PrelimRaw!$D$1:$D1000,$A19,PrelimRaw!$C$1:$C1000,4,PrelimRaw!$J$1:$J1000,"C")+countifs(PrelimRaw!$D$1:$D1000,$A19,PrelimRaw!$C$1:$C1000,14,PrelimRaw!$J$1:$J1000,"C")</f>
        <v>6</v>
      </c>
      <c r="G19" s="7">
        <f>countifs(PrelimRaw!$D$1:$D1000,$A19,PrelimRaw!$C$1:$C1000,0,PrelimRaw!$J$1:$J1000,"C")</f>
        <v>2</v>
      </c>
      <c r="H19" s="7">
        <f>countifs(PrelimRaw!$D$1:$D1000,$A19,PrelimRaw!$C$1:$C1000,-4,PrelimRaw!$J$1:$J1000,"C")</f>
        <v>0</v>
      </c>
      <c r="I19" s="7">
        <f t="shared" si="2"/>
        <v>8</v>
      </c>
      <c r="J19" s="8">
        <f t="shared" si="3"/>
        <v>0.4</v>
      </c>
      <c r="K19" s="8">
        <f t="shared" si="4"/>
        <v>0.75</v>
      </c>
      <c r="L19" s="7">
        <f t="shared" si="5"/>
        <v>24</v>
      </c>
      <c r="M19" s="11">
        <f t="shared" si="6"/>
        <v>4.8</v>
      </c>
    </row>
    <row r="20">
      <c r="A20" s="6" t="s">
        <v>83</v>
      </c>
      <c r="B20" s="7" t="str">
        <f>vlookup($A20,Users!$B$1:$H1000,3,false)</f>
        <v>Anuprabha</v>
      </c>
      <c r="C20" s="7" t="str">
        <f>vlookup($A20,Users!$B$1:$H1000,6,false)</f>
        <v>Lexington A</v>
      </c>
      <c r="D20" s="7">
        <f>vlookup($C20,Teams!$B:$D,3,false)</f>
        <v>5</v>
      </c>
      <c r="E20" s="7">
        <f t="shared" si="1"/>
        <v>20</v>
      </c>
      <c r="F20" s="7">
        <f>countifs(PrelimRaw!$D$1:$D1000,$A20,PrelimRaw!$C$1:$C1000,4,PrelimRaw!$J$1:$J1000,"C")+countifs(PrelimRaw!$D$1:$D1000,$A20,PrelimRaw!$C$1:$C1000,14,PrelimRaw!$J$1:$J1000,"C")</f>
        <v>7</v>
      </c>
      <c r="G20" s="7">
        <f>countifs(PrelimRaw!$D$1:$D1000,$A20,PrelimRaw!$C$1:$C1000,0,PrelimRaw!$J$1:$J1000,"C")</f>
        <v>2</v>
      </c>
      <c r="H20" s="7">
        <f>countifs(PrelimRaw!$D$1:$D1000,$A20,PrelimRaw!$C$1:$C1000,-4,PrelimRaw!$J$1:$J1000,"C")</f>
        <v>1</v>
      </c>
      <c r="I20" s="7">
        <f t="shared" si="2"/>
        <v>10</v>
      </c>
      <c r="J20" s="8">
        <f t="shared" si="3"/>
        <v>0.5</v>
      </c>
      <c r="K20" s="8">
        <f t="shared" si="4"/>
        <v>0.7</v>
      </c>
      <c r="L20" s="7">
        <f t="shared" si="5"/>
        <v>24</v>
      </c>
      <c r="M20" s="11">
        <f t="shared" si="6"/>
        <v>4.8</v>
      </c>
    </row>
    <row r="21">
      <c r="A21" s="6" t="s">
        <v>91</v>
      </c>
      <c r="B21" s="7" t="str">
        <f>vlookup($A21,Users!$B$1:$H1000,3,false)</f>
        <v>Annie</v>
      </c>
      <c r="C21" s="7" t="str">
        <f>vlookup($A21,Users!$B$1:$H1000,6,false)</f>
        <v>MSJ</v>
      </c>
      <c r="D21" s="7">
        <f>vlookup($C21,Teams!$B:$D,3,false)</f>
        <v>5</v>
      </c>
      <c r="E21" s="7">
        <f t="shared" si="1"/>
        <v>20</v>
      </c>
      <c r="F21" s="7">
        <f>countifs(PrelimRaw!$D$1:$D1000,$A21,PrelimRaw!$C$1:$C1000,4,PrelimRaw!$J$1:$J1000,"C")+countifs(PrelimRaw!$D$1:$D1000,$A21,PrelimRaw!$C$1:$C1000,14,PrelimRaw!$J$1:$J1000,"C")</f>
        <v>7</v>
      </c>
      <c r="G21" s="7">
        <f>countifs(PrelimRaw!$D$1:$D1000,$A21,PrelimRaw!$C$1:$C1000,0,PrelimRaw!$J$1:$J1000,"C")</f>
        <v>1</v>
      </c>
      <c r="H21" s="7">
        <f>countifs(PrelimRaw!$D$1:$D1000,$A21,PrelimRaw!$C$1:$C1000,-4,PrelimRaw!$J$1:$J1000,"C")</f>
        <v>1</v>
      </c>
      <c r="I21" s="7">
        <f t="shared" si="2"/>
        <v>9</v>
      </c>
      <c r="J21" s="8">
        <f t="shared" si="3"/>
        <v>0.45</v>
      </c>
      <c r="K21" s="8">
        <f t="shared" si="4"/>
        <v>0.7777777778</v>
      </c>
      <c r="L21" s="7">
        <f t="shared" si="5"/>
        <v>24</v>
      </c>
      <c r="M21" s="11">
        <f t="shared" si="6"/>
        <v>4.8</v>
      </c>
    </row>
    <row r="22">
      <c r="A22" s="6" t="s">
        <v>119</v>
      </c>
      <c r="B22" s="7" t="str">
        <f>vlookup($A22,Users!$B$1:$H1000,3,false)</f>
        <v>Shiv</v>
      </c>
      <c r="C22" s="7" t="str">
        <f>vlookup($A22,Users!$B$1:$H1000,6,false)</f>
        <v>Interlake B</v>
      </c>
      <c r="D22" s="7">
        <f>vlookup($C22,Teams!$B:$D,3,false)</f>
        <v>5</v>
      </c>
      <c r="E22" s="7">
        <f t="shared" si="1"/>
        <v>20</v>
      </c>
      <c r="F22" s="7">
        <f>countifs(PrelimRaw!$D$1:$D1000,$A22,PrelimRaw!$C$1:$C1000,4,PrelimRaw!$J$1:$J1000,"C")+countifs(PrelimRaw!$D$1:$D1000,$A22,PrelimRaw!$C$1:$C1000,14,PrelimRaw!$J$1:$J1000,"C")</f>
        <v>7</v>
      </c>
      <c r="G22" s="7">
        <f>countifs(PrelimRaw!$D$1:$D1000,$A22,PrelimRaw!$C$1:$C1000,0,PrelimRaw!$J$1:$J1000,"C")</f>
        <v>4</v>
      </c>
      <c r="H22" s="7">
        <f>countifs(PrelimRaw!$D$1:$D1000,$A22,PrelimRaw!$C$1:$C1000,-4,PrelimRaw!$J$1:$J1000,"C")</f>
        <v>1</v>
      </c>
      <c r="I22" s="7">
        <f t="shared" si="2"/>
        <v>12</v>
      </c>
      <c r="J22" s="8">
        <f t="shared" si="3"/>
        <v>0.6</v>
      </c>
      <c r="K22" s="8">
        <f t="shared" si="4"/>
        <v>0.5833333333</v>
      </c>
      <c r="L22" s="7">
        <f t="shared" si="5"/>
        <v>24</v>
      </c>
      <c r="M22" s="11">
        <f t="shared" si="6"/>
        <v>4.8</v>
      </c>
    </row>
    <row r="23">
      <c r="A23" s="6" t="s">
        <v>132</v>
      </c>
      <c r="B23" s="7" t="str">
        <f>vlookup($A23,Users!$B$1:$H1000,3,false)</f>
        <v>Aaditya</v>
      </c>
      <c r="C23" s="7" t="str">
        <f>vlookup($A23,Users!$B$1:$H1000,6,false)</f>
        <v>Cupertino</v>
      </c>
      <c r="D23" s="7">
        <f>vlookup($C23,Teams!$B:$D,3,false)</f>
        <v>5</v>
      </c>
      <c r="E23" s="7">
        <f t="shared" si="1"/>
        <v>20</v>
      </c>
      <c r="F23" s="7">
        <f>countifs(PrelimRaw!$D$1:$D1000,$A23,PrelimRaw!$C$1:$C1000,4,PrelimRaw!$J$1:$J1000,"C")+countifs(PrelimRaw!$D$1:$D1000,$A23,PrelimRaw!$C$1:$C1000,14,PrelimRaw!$J$1:$J1000,"C")</f>
        <v>6</v>
      </c>
      <c r="G23" s="7">
        <f>countifs(PrelimRaw!$D$1:$D1000,$A23,PrelimRaw!$C$1:$C1000,0,PrelimRaw!$J$1:$J1000,"C")</f>
        <v>0</v>
      </c>
      <c r="H23" s="7">
        <f>countifs(PrelimRaw!$D$1:$D1000,$A23,PrelimRaw!$C$1:$C1000,-4,PrelimRaw!$J$1:$J1000,"C")</f>
        <v>0</v>
      </c>
      <c r="I23" s="7">
        <f t="shared" si="2"/>
        <v>6</v>
      </c>
      <c r="J23" s="8">
        <f t="shared" si="3"/>
        <v>0.3</v>
      </c>
      <c r="K23" s="8">
        <f t="shared" si="4"/>
        <v>1</v>
      </c>
      <c r="L23" s="7">
        <f t="shared" si="5"/>
        <v>24</v>
      </c>
      <c r="M23" s="11">
        <f t="shared" si="6"/>
        <v>4.8</v>
      </c>
    </row>
    <row r="24">
      <c r="A24" s="6" t="s">
        <v>161</v>
      </c>
      <c r="B24" s="7" t="str">
        <f>vlookup($A24,Users!$B$1:$H1000,3,false)</f>
        <v>Owen</v>
      </c>
      <c r="C24" s="7" t="str">
        <f>vlookup($A24,Users!$B$1:$H1000,6,false)</f>
        <v>Interlake A</v>
      </c>
      <c r="D24" s="7">
        <f>vlookup($C24,Teams!$B:$D,3,false)</f>
        <v>5</v>
      </c>
      <c r="E24" s="7">
        <f t="shared" si="1"/>
        <v>20</v>
      </c>
      <c r="F24" s="7">
        <f>countifs(PrelimRaw!$D$1:$D1000,$A24,PrelimRaw!$C$1:$C1000,4,PrelimRaw!$J$1:$J1000,"C")+countifs(PrelimRaw!$D$1:$D1000,$A24,PrelimRaw!$C$1:$C1000,14,PrelimRaw!$J$1:$J1000,"C")</f>
        <v>7</v>
      </c>
      <c r="G24" s="7">
        <f>countifs(PrelimRaw!$D$1:$D1000,$A24,PrelimRaw!$C$1:$C1000,0,PrelimRaw!$J$1:$J1000,"C")</f>
        <v>4</v>
      </c>
      <c r="H24" s="7">
        <f>countifs(PrelimRaw!$D$1:$D1000,$A24,PrelimRaw!$C$1:$C1000,-4,PrelimRaw!$J$1:$J1000,"C")</f>
        <v>1</v>
      </c>
      <c r="I24" s="7">
        <f t="shared" si="2"/>
        <v>12</v>
      </c>
      <c r="J24" s="8">
        <f t="shared" si="3"/>
        <v>0.6</v>
      </c>
      <c r="K24" s="8">
        <f t="shared" si="4"/>
        <v>0.5833333333</v>
      </c>
      <c r="L24" s="7">
        <f t="shared" si="5"/>
        <v>24</v>
      </c>
      <c r="M24" s="11">
        <f t="shared" si="6"/>
        <v>4.8</v>
      </c>
    </row>
    <row r="25">
      <c r="A25" s="6" t="s">
        <v>42</v>
      </c>
      <c r="B25" s="7" t="str">
        <f>vlookup($A25,Users!$B$1:$H1000,3,false)</f>
        <v>Gugan</v>
      </c>
      <c r="C25" s="7" t="str">
        <f>vlookup($A25,Users!$B$1:$H1000,6,false)</f>
        <v>Blair C</v>
      </c>
      <c r="D25" s="7">
        <f>vlookup($C25,Teams!$B:$D,3,false)</f>
        <v>5</v>
      </c>
      <c r="E25" s="7">
        <f t="shared" si="1"/>
        <v>20</v>
      </c>
      <c r="F25" s="7">
        <f>countifs(PrelimRaw!$D$1:$D1000,$A25,PrelimRaw!$C$1:$C1000,4,PrelimRaw!$J$1:$J1000,"C")+countifs(PrelimRaw!$D$1:$D1000,$A25,PrelimRaw!$C$1:$C1000,14,PrelimRaw!$J$1:$J1000,"C")</f>
        <v>6</v>
      </c>
      <c r="G25" s="7">
        <f>countifs(PrelimRaw!$D$1:$D1000,$A25,PrelimRaw!$C$1:$C1000,0,PrelimRaw!$J$1:$J1000,"C")</f>
        <v>4</v>
      </c>
      <c r="H25" s="7">
        <f>countifs(PrelimRaw!$D$1:$D1000,$A25,PrelimRaw!$C$1:$C1000,-4,PrelimRaw!$J$1:$J1000,"C")</f>
        <v>1</v>
      </c>
      <c r="I25" s="7">
        <f t="shared" si="2"/>
        <v>11</v>
      </c>
      <c r="J25" s="8">
        <f t="shared" si="3"/>
        <v>0.55</v>
      </c>
      <c r="K25" s="8">
        <f t="shared" si="4"/>
        <v>0.5454545455</v>
      </c>
      <c r="L25" s="7">
        <f t="shared" si="5"/>
        <v>20</v>
      </c>
      <c r="M25" s="11">
        <f t="shared" si="6"/>
        <v>4</v>
      </c>
    </row>
    <row r="26">
      <c r="A26" s="6" t="s">
        <v>105</v>
      </c>
      <c r="B26" s="7" t="str">
        <f>vlookup($A26,Users!$B$1:$H1000,3,false)</f>
        <v>Colin</v>
      </c>
      <c r="C26" s="7" t="str">
        <f>vlookup($A26,Users!$B$1:$H1000,6,false)</f>
        <v>Enloe A</v>
      </c>
      <c r="D26" s="7">
        <f>vlookup($C26,Teams!$B:$D,3,false)</f>
        <v>5</v>
      </c>
      <c r="E26" s="7">
        <f t="shared" si="1"/>
        <v>20</v>
      </c>
      <c r="F26" s="7">
        <f>countifs(PrelimRaw!$D$1:$D1000,$A26,PrelimRaw!$C$1:$C1000,4,PrelimRaw!$J$1:$J1000,"C")+countifs(PrelimRaw!$D$1:$D1000,$A26,PrelimRaw!$C$1:$C1000,14,PrelimRaw!$J$1:$J1000,"C")</f>
        <v>7</v>
      </c>
      <c r="G26" s="7">
        <f>countifs(PrelimRaw!$D$1:$D1000,$A26,PrelimRaw!$C$1:$C1000,0,PrelimRaw!$J$1:$J1000,"C")</f>
        <v>2</v>
      </c>
      <c r="H26" s="7">
        <f>countifs(PrelimRaw!$D$1:$D1000,$A26,PrelimRaw!$C$1:$C1000,-4,PrelimRaw!$J$1:$J1000,"C")</f>
        <v>2</v>
      </c>
      <c r="I26" s="7">
        <f t="shared" si="2"/>
        <v>11</v>
      </c>
      <c r="J26" s="8">
        <f t="shared" si="3"/>
        <v>0.55</v>
      </c>
      <c r="K26" s="8">
        <f t="shared" si="4"/>
        <v>0.6363636364</v>
      </c>
      <c r="L26" s="7">
        <f t="shared" si="5"/>
        <v>20</v>
      </c>
      <c r="M26" s="11">
        <f t="shared" si="6"/>
        <v>4</v>
      </c>
    </row>
    <row r="27">
      <c r="A27" s="6" t="s">
        <v>92</v>
      </c>
      <c r="B27" s="7" t="str">
        <f>vlookup($A27,Users!$B$1:$H1000,3,false)</f>
        <v>Edward</v>
      </c>
      <c r="C27" s="7" t="str">
        <f>vlookup($A27,Users!$B$1:$H1000,6,false)</f>
        <v>Shen</v>
      </c>
      <c r="D27" s="7">
        <f>vlookup($C27,Teams!$B:$D,3,false)</f>
        <v>5</v>
      </c>
      <c r="E27" s="7">
        <f t="shared" si="1"/>
        <v>20</v>
      </c>
      <c r="F27" s="7">
        <f>countifs(PrelimRaw!$D$1:$D1000,$A27,PrelimRaw!$C$1:$C1000,4,PrelimRaw!$J$1:$J1000,"C")+countifs(PrelimRaw!$D$1:$D1000,$A27,PrelimRaw!$C$1:$C1000,14,PrelimRaw!$J$1:$J1000,"C")</f>
        <v>5</v>
      </c>
      <c r="G27" s="7">
        <f>countifs(PrelimRaw!$D$1:$D1000,$A27,PrelimRaw!$C$1:$C1000,0,PrelimRaw!$J$1:$J1000,"C")</f>
        <v>0</v>
      </c>
      <c r="H27" s="7">
        <f>countifs(PrelimRaw!$D$1:$D1000,$A27,PrelimRaw!$C$1:$C1000,-4,PrelimRaw!$J$1:$J1000,"C")</f>
        <v>0</v>
      </c>
      <c r="I27" s="7">
        <f t="shared" si="2"/>
        <v>5</v>
      </c>
      <c r="J27" s="8">
        <f t="shared" si="3"/>
        <v>0.25</v>
      </c>
      <c r="K27" s="8">
        <f t="shared" si="4"/>
        <v>1</v>
      </c>
      <c r="L27" s="7">
        <f t="shared" si="5"/>
        <v>20</v>
      </c>
      <c r="M27" s="11">
        <f t="shared" si="6"/>
        <v>4</v>
      </c>
    </row>
    <row r="28">
      <c r="A28" s="6" t="s">
        <v>193</v>
      </c>
      <c r="B28" s="7" t="str">
        <f>vlookup($A28,Users!$B$1:$H1000,3,false)</f>
        <v>Alex</v>
      </c>
      <c r="C28" s="7" t="str">
        <f>vlookup($A28,Users!$B$1:$H1000,6,false)</f>
        <v>Green Hope</v>
      </c>
      <c r="D28" s="7">
        <f>vlookup($C28,Teams!$B:$D,3,false)</f>
        <v>5</v>
      </c>
      <c r="E28" s="7">
        <f t="shared" si="1"/>
        <v>20</v>
      </c>
      <c r="F28" s="7">
        <f>countifs(PrelimRaw!$D$1:$D1000,$A28,PrelimRaw!$C$1:$C1000,4,PrelimRaw!$J$1:$J1000,"C")+countifs(PrelimRaw!$D$1:$D1000,$A28,PrelimRaw!$C$1:$C1000,14,PrelimRaw!$J$1:$J1000,"C")</f>
        <v>5</v>
      </c>
      <c r="G28" s="7">
        <f>countifs(PrelimRaw!$D$1:$D1000,$A28,PrelimRaw!$C$1:$C1000,0,PrelimRaw!$J$1:$J1000,"C")</f>
        <v>1</v>
      </c>
      <c r="H28" s="7">
        <f>countifs(PrelimRaw!$D$1:$D1000,$A28,PrelimRaw!$C$1:$C1000,-4,PrelimRaw!$J$1:$J1000,"C")</f>
        <v>0</v>
      </c>
      <c r="I28" s="7">
        <f t="shared" si="2"/>
        <v>6</v>
      </c>
      <c r="J28" s="8">
        <f t="shared" si="3"/>
        <v>0.3</v>
      </c>
      <c r="K28" s="8">
        <f t="shared" si="4"/>
        <v>0.8333333333</v>
      </c>
      <c r="L28" s="7">
        <f t="shared" si="5"/>
        <v>20</v>
      </c>
      <c r="M28" s="11">
        <f t="shared" si="6"/>
        <v>4</v>
      </c>
    </row>
    <row r="29">
      <c r="A29" s="6" t="s">
        <v>89</v>
      </c>
      <c r="B29" s="7" t="str">
        <f>vlookup($A29,Users!$B$1:$H1000,3,false)</f>
        <v>Gokulanath</v>
      </c>
      <c r="C29" s="7" t="str">
        <f>vlookup($A29,Users!$B$1:$H1000,6,false)</f>
        <v>MSJ</v>
      </c>
      <c r="D29" s="7">
        <f>vlookup($C29,Teams!$B:$D,3,false)</f>
        <v>5</v>
      </c>
      <c r="E29" s="7">
        <f t="shared" si="1"/>
        <v>20</v>
      </c>
      <c r="F29" s="7">
        <f>countifs(PrelimRaw!$D$1:$D1000,$A29,PrelimRaw!$C$1:$C1000,4,PrelimRaw!$J$1:$J1000,"C")+countifs(PrelimRaw!$D$1:$D1000,$A29,PrelimRaw!$C$1:$C1000,14,PrelimRaw!$J$1:$J1000,"C")</f>
        <v>4</v>
      </c>
      <c r="G29" s="7">
        <f>countifs(PrelimRaw!$D$1:$D1000,$A29,PrelimRaw!$C$1:$C1000,0,PrelimRaw!$J$1:$J1000,"C")</f>
        <v>1</v>
      </c>
      <c r="H29" s="7">
        <f>countifs(PrelimRaw!$D$1:$D1000,$A29,PrelimRaw!$C$1:$C1000,-4,PrelimRaw!$J$1:$J1000,"C")</f>
        <v>0</v>
      </c>
      <c r="I29" s="7">
        <f t="shared" si="2"/>
        <v>5</v>
      </c>
      <c r="J29" s="8">
        <f t="shared" si="3"/>
        <v>0.25</v>
      </c>
      <c r="K29" s="8">
        <f t="shared" si="4"/>
        <v>0.8</v>
      </c>
      <c r="L29" s="7">
        <f t="shared" si="5"/>
        <v>16</v>
      </c>
      <c r="M29" s="11">
        <f t="shared" si="6"/>
        <v>3.2</v>
      </c>
    </row>
    <row r="30">
      <c r="A30" s="6" t="s">
        <v>94</v>
      </c>
      <c r="B30" s="7" t="str">
        <f>vlookup($A30,Users!$B$1:$H1000,3,false)</f>
        <v>Felicity</v>
      </c>
      <c r="C30" s="7" t="str">
        <f>vlookup($A30,Users!$B$1:$H1000,6,false)</f>
        <v>PRISMS</v>
      </c>
      <c r="D30" s="7">
        <f>vlookup($C30,Teams!$B:$D,3,false)</f>
        <v>5</v>
      </c>
      <c r="E30" s="7">
        <f t="shared" si="1"/>
        <v>20</v>
      </c>
      <c r="F30" s="7">
        <f>countifs(PrelimRaw!$D$1:$D1000,$A30,PrelimRaw!$C$1:$C1000,4,PrelimRaw!$J$1:$J1000,"C")+countifs(PrelimRaw!$D$1:$D1000,$A30,PrelimRaw!$C$1:$C1000,14,PrelimRaw!$J$1:$J1000,"C")</f>
        <v>4</v>
      </c>
      <c r="G30" s="7">
        <f>countifs(PrelimRaw!$D$1:$D1000,$A30,PrelimRaw!$C$1:$C1000,0,PrelimRaw!$J$1:$J1000,"C")</f>
        <v>0</v>
      </c>
      <c r="H30" s="7">
        <f>countifs(PrelimRaw!$D$1:$D1000,$A30,PrelimRaw!$C$1:$C1000,-4,PrelimRaw!$J$1:$J1000,"C")</f>
        <v>0</v>
      </c>
      <c r="I30" s="7">
        <f t="shared" si="2"/>
        <v>4</v>
      </c>
      <c r="J30" s="8">
        <f t="shared" si="3"/>
        <v>0.2</v>
      </c>
      <c r="K30" s="8">
        <f t="shared" si="4"/>
        <v>1</v>
      </c>
      <c r="L30" s="7">
        <f t="shared" si="5"/>
        <v>16</v>
      </c>
      <c r="M30" s="11">
        <f t="shared" si="6"/>
        <v>3.2</v>
      </c>
    </row>
    <row r="31">
      <c r="A31" s="6" t="s">
        <v>134</v>
      </c>
      <c r="B31" s="7" t="str">
        <f>vlookup($A31,Users!$B$1:$H1000,3,false)</f>
        <v>Sami</v>
      </c>
      <c r="C31" s="7" t="str">
        <f>vlookup($A31,Users!$B$1:$H1000,6,false)</f>
        <v>Tesla STEM</v>
      </c>
      <c r="D31" s="7">
        <f>vlookup($C31,Teams!$B:$D,3,false)</f>
        <v>5</v>
      </c>
      <c r="E31" s="7">
        <f t="shared" si="1"/>
        <v>20</v>
      </c>
      <c r="F31" s="7">
        <f>countifs(PrelimRaw!$D$1:$D1000,$A31,PrelimRaw!$C$1:$C1000,4,PrelimRaw!$J$1:$J1000,"C")+countifs(PrelimRaw!$D$1:$D1000,$A31,PrelimRaw!$C$1:$C1000,14,PrelimRaw!$J$1:$J1000,"C")</f>
        <v>4</v>
      </c>
      <c r="G31" s="7">
        <f>countifs(PrelimRaw!$D$1:$D1000,$A31,PrelimRaw!$C$1:$C1000,0,PrelimRaw!$J$1:$J1000,"C")</f>
        <v>1</v>
      </c>
      <c r="H31" s="7">
        <f>countifs(PrelimRaw!$D$1:$D1000,$A31,PrelimRaw!$C$1:$C1000,-4,PrelimRaw!$J$1:$J1000,"C")</f>
        <v>0</v>
      </c>
      <c r="I31" s="7">
        <f t="shared" si="2"/>
        <v>5</v>
      </c>
      <c r="J31" s="8">
        <f t="shared" si="3"/>
        <v>0.25</v>
      </c>
      <c r="K31" s="8">
        <f t="shared" si="4"/>
        <v>0.8</v>
      </c>
      <c r="L31" s="7">
        <f t="shared" si="5"/>
        <v>16</v>
      </c>
      <c r="M31" s="11">
        <f t="shared" si="6"/>
        <v>3.2</v>
      </c>
    </row>
    <row r="32">
      <c r="A32" s="6" t="s">
        <v>155</v>
      </c>
      <c r="B32" s="7" t="str">
        <f>vlookup($A32,Users!$B$1:$H1000,3,false)</f>
        <v>Bo</v>
      </c>
      <c r="C32" s="7" t="str">
        <f>vlookup($A32,Users!$B$1:$H1000,6,false)</f>
        <v>NCSSM A</v>
      </c>
      <c r="D32" s="7">
        <f>vlookup($C32,Teams!$B:$D,3,false)</f>
        <v>5</v>
      </c>
      <c r="E32" s="7">
        <f t="shared" si="1"/>
        <v>20</v>
      </c>
      <c r="F32" s="7">
        <f>countifs(PrelimRaw!$D$1:$D1000,$A32,PrelimRaw!$C$1:$C1000,4,PrelimRaw!$J$1:$J1000,"C")+countifs(PrelimRaw!$D$1:$D1000,$A32,PrelimRaw!$C$1:$C1000,14,PrelimRaw!$J$1:$J1000,"C")</f>
        <v>4</v>
      </c>
      <c r="G32" s="7">
        <f>countifs(PrelimRaw!$D$1:$D1000,$A32,PrelimRaw!$C$1:$C1000,0,PrelimRaw!$J$1:$J1000,"C")</f>
        <v>2</v>
      </c>
      <c r="H32" s="7">
        <f>countifs(PrelimRaw!$D$1:$D1000,$A32,PrelimRaw!$C$1:$C1000,-4,PrelimRaw!$J$1:$J1000,"C")</f>
        <v>0</v>
      </c>
      <c r="I32" s="7">
        <f t="shared" si="2"/>
        <v>6</v>
      </c>
      <c r="J32" s="8">
        <f t="shared" si="3"/>
        <v>0.3</v>
      </c>
      <c r="K32" s="8">
        <f t="shared" si="4"/>
        <v>0.6666666667</v>
      </c>
      <c r="L32" s="7">
        <f t="shared" si="5"/>
        <v>16</v>
      </c>
      <c r="M32" s="11">
        <f t="shared" si="6"/>
        <v>3.2</v>
      </c>
    </row>
    <row r="33">
      <c r="A33" s="6" t="s">
        <v>186</v>
      </c>
      <c r="B33" s="7" t="str">
        <f>vlookup($A33,Users!$B$1:$H1000,3,false)</f>
        <v>Lidia</v>
      </c>
      <c r="C33" s="7" t="str">
        <f>vlookup($A33,Users!$B$1:$H1000,6,false)</f>
        <v>Venice</v>
      </c>
      <c r="D33" s="7">
        <f>vlookup($C33,Teams!$B:$D,3,false)</f>
        <v>5</v>
      </c>
      <c r="E33" s="7">
        <f t="shared" si="1"/>
        <v>20</v>
      </c>
      <c r="F33" s="7">
        <f>countifs(PrelimRaw!$D$1:$D1000,$A33,PrelimRaw!$C$1:$C1000,4,PrelimRaw!$J$1:$J1000,"C")+countifs(PrelimRaw!$D$1:$D1000,$A33,PrelimRaw!$C$1:$C1000,14,PrelimRaw!$J$1:$J1000,"C")</f>
        <v>4</v>
      </c>
      <c r="G33" s="7">
        <f>countifs(PrelimRaw!$D$1:$D1000,$A33,PrelimRaw!$C$1:$C1000,0,PrelimRaw!$J$1:$J1000,"C")</f>
        <v>2</v>
      </c>
      <c r="H33" s="7">
        <f>countifs(PrelimRaw!$D$1:$D1000,$A33,PrelimRaw!$C$1:$C1000,-4,PrelimRaw!$J$1:$J1000,"C")</f>
        <v>0</v>
      </c>
      <c r="I33" s="7">
        <f t="shared" si="2"/>
        <v>6</v>
      </c>
      <c r="J33" s="8">
        <f t="shared" si="3"/>
        <v>0.3</v>
      </c>
      <c r="K33" s="8">
        <f t="shared" si="4"/>
        <v>0.6666666667</v>
      </c>
      <c r="L33" s="7">
        <f t="shared" si="5"/>
        <v>16</v>
      </c>
      <c r="M33" s="11">
        <f t="shared" si="6"/>
        <v>3.2</v>
      </c>
    </row>
    <row r="34">
      <c r="A34" s="6" t="s">
        <v>191</v>
      </c>
      <c r="B34" s="7" t="str">
        <f>vlookup($A34,Users!$B$1:$H1000,3,false)</f>
        <v>Harsh</v>
      </c>
      <c r="C34" s="7" t="str">
        <f>vlookup($A34,Users!$B$1:$H1000,6,false)</f>
        <v>Green Hope</v>
      </c>
      <c r="D34" s="7">
        <f>vlookup($C34,Teams!$B:$D,3,false)</f>
        <v>5</v>
      </c>
      <c r="E34" s="7">
        <f t="shared" si="1"/>
        <v>20</v>
      </c>
      <c r="F34" s="7">
        <f>countifs(PrelimRaw!$D$1:$D1000,$A34,PrelimRaw!$C$1:$C1000,4,PrelimRaw!$J$1:$J1000,"C")+countifs(PrelimRaw!$D$1:$D1000,$A34,PrelimRaw!$C$1:$C1000,14,PrelimRaw!$J$1:$J1000,"C")</f>
        <v>4</v>
      </c>
      <c r="G34" s="7">
        <f>countifs(PrelimRaw!$D$1:$D1000,$A34,PrelimRaw!$C$1:$C1000,0,PrelimRaw!$J$1:$J1000,"C")</f>
        <v>1</v>
      </c>
      <c r="H34" s="7">
        <f>countifs(PrelimRaw!$D$1:$D1000,$A34,PrelimRaw!$C$1:$C1000,-4,PrelimRaw!$J$1:$J1000,"C")</f>
        <v>0</v>
      </c>
      <c r="I34" s="7">
        <f t="shared" si="2"/>
        <v>5</v>
      </c>
      <c r="J34" s="8">
        <f t="shared" si="3"/>
        <v>0.25</v>
      </c>
      <c r="K34" s="8">
        <f t="shared" si="4"/>
        <v>0.8</v>
      </c>
      <c r="L34" s="7">
        <f t="shared" si="5"/>
        <v>16</v>
      </c>
      <c r="M34" s="11">
        <f t="shared" si="6"/>
        <v>3.2</v>
      </c>
    </row>
    <row r="35">
      <c r="A35" s="6" t="s">
        <v>106</v>
      </c>
      <c r="B35" s="7" t="str">
        <f>vlookup($A35,Users!$B$1:$H1000,3,false)</f>
        <v>Aditya</v>
      </c>
      <c r="C35" s="7" t="str">
        <f>vlookup($A35,Users!$B$1:$H1000,6,false)</f>
        <v>Mira Loma</v>
      </c>
      <c r="D35" s="7">
        <f>vlookup($C35,Teams!$B:$D,3,false)</f>
        <v>5</v>
      </c>
      <c r="E35" s="7">
        <f t="shared" si="1"/>
        <v>20</v>
      </c>
      <c r="F35" s="7">
        <f>countifs(PrelimRaw!$D$1:$D1000,$A35,PrelimRaw!$C$1:$C1000,4,PrelimRaw!$J$1:$J1000,"C")+countifs(PrelimRaw!$D$1:$D1000,$A35,PrelimRaw!$C$1:$C1000,14,PrelimRaw!$J$1:$J1000,"C")</f>
        <v>4</v>
      </c>
      <c r="G35" s="7">
        <f>countifs(PrelimRaw!$D$1:$D1000,$A35,PrelimRaw!$C$1:$C1000,0,PrelimRaw!$J$1:$J1000,"C")</f>
        <v>0</v>
      </c>
      <c r="H35" s="7">
        <f>countifs(PrelimRaw!$D$1:$D1000,$A35,PrelimRaw!$C$1:$C1000,-4,PrelimRaw!$J$1:$J1000,"C")</f>
        <v>0</v>
      </c>
      <c r="I35" s="7">
        <f t="shared" si="2"/>
        <v>4</v>
      </c>
      <c r="J35" s="8">
        <f t="shared" si="3"/>
        <v>0.2</v>
      </c>
      <c r="K35" s="8">
        <f t="shared" si="4"/>
        <v>1</v>
      </c>
      <c r="L35" s="7">
        <f t="shared" si="5"/>
        <v>16</v>
      </c>
      <c r="M35" s="11">
        <f t="shared" si="6"/>
        <v>3.2</v>
      </c>
    </row>
    <row r="36">
      <c r="A36" s="6" t="s">
        <v>222</v>
      </c>
      <c r="B36" s="7" t="str">
        <f>vlookup($A36,Users!$B$1:$H1000,3,false)</f>
        <v>Nathan</v>
      </c>
      <c r="C36" s="7" t="str">
        <f>vlookup($A36,Users!$B$1:$H1000,6,false)</f>
        <v>University</v>
      </c>
      <c r="D36" s="7">
        <f>vlookup($C36,Teams!$B:$D,3,false)</f>
        <v>5</v>
      </c>
      <c r="E36" s="7">
        <f t="shared" si="1"/>
        <v>20</v>
      </c>
      <c r="F36" s="7">
        <f>countifs(PrelimRaw!$D$1:$D1000,$A36,PrelimRaw!$C$1:$C1000,4,PrelimRaw!$J$1:$J1000,"C")+countifs(PrelimRaw!$D$1:$D1000,$A36,PrelimRaw!$C$1:$C1000,14,PrelimRaw!$J$1:$J1000,"C")</f>
        <v>4</v>
      </c>
      <c r="G36" s="7">
        <f>countifs(PrelimRaw!$D$1:$D1000,$A36,PrelimRaw!$C$1:$C1000,0,PrelimRaw!$J$1:$J1000,"C")</f>
        <v>0</v>
      </c>
      <c r="H36" s="7">
        <f>countifs(PrelimRaw!$D$1:$D1000,$A36,PrelimRaw!$C$1:$C1000,-4,PrelimRaw!$J$1:$J1000,"C")</f>
        <v>0</v>
      </c>
      <c r="I36" s="7">
        <f t="shared" si="2"/>
        <v>4</v>
      </c>
      <c r="J36" s="8">
        <f t="shared" si="3"/>
        <v>0.2</v>
      </c>
      <c r="K36" s="8">
        <f t="shared" si="4"/>
        <v>1</v>
      </c>
      <c r="L36" s="7">
        <f t="shared" si="5"/>
        <v>16</v>
      </c>
      <c r="M36" s="11">
        <f t="shared" si="6"/>
        <v>3.2</v>
      </c>
    </row>
    <row r="37">
      <c r="A37" s="6" t="s">
        <v>19</v>
      </c>
      <c r="B37" s="7" t="str">
        <f>vlookup($A37,Users!$B$1:$H1000,3,false)</f>
        <v>Emmy</v>
      </c>
      <c r="C37" s="7" t="str">
        <f>vlookup($A37,Users!$B$1:$H1000,6,false)</f>
        <v>Davidson</v>
      </c>
      <c r="D37" s="7">
        <f>vlookup($C37,Teams!$B:$D,3,false)</f>
        <v>5</v>
      </c>
      <c r="E37" s="7">
        <f t="shared" si="1"/>
        <v>20</v>
      </c>
      <c r="F37" s="7">
        <f>countifs(PrelimRaw!$D$1:$D1000,$A37,PrelimRaw!$C$1:$C1000,4,PrelimRaw!$J$1:$J1000,"C")+countifs(PrelimRaw!$D$1:$D1000,$A37,PrelimRaw!$C$1:$C1000,14,PrelimRaw!$J$1:$J1000,"C")</f>
        <v>4</v>
      </c>
      <c r="G37" s="7">
        <f>countifs(PrelimRaw!$D$1:$D1000,$A37,PrelimRaw!$C$1:$C1000,0,PrelimRaw!$J$1:$J1000,"C")</f>
        <v>2</v>
      </c>
      <c r="H37" s="7">
        <f>countifs(PrelimRaw!$D$1:$D1000,$A37,PrelimRaw!$C$1:$C1000,-4,PrelimRaw!$J$1:$J1000,"C")</f>
        <v>1</v>
      </c>
      <c r="I37" s="7">
        <f t="shared" si="2"/>
        <v>7</v>
      </c>
      <c r="J37" s="8">
        <f t="shared" si="3"/>
        <v>0.35</v>
      </c>
      <c r="K37" s="8">
        <f t="shared" si="4"/>
        <v>0.5714285714</v>
      </c>
      <c r="L37" s="7">
        <f t="shared" si="5"/>
        <v>12</v>
      </c>
      <c r="M37" s="11">
        <f t="shared" si="6"/>
        <v>2.4</v>
      </c>
    </row>
    <row r="38">
      <c r="A38" s="6" t="s">
        <v>111</v>
      </c>
      <c r="B38" s="7" t="str">
        <f>vlookup($A38,Users!$B$1:$H1000,3,false)</f>
        <v>Aditya</v>
      </c>
      <c r="C38" s="7" t="str">
        <f>vlookup($A38,Users!$B$1:$H1000,6,false)</f>
        <v>Pullman</v>
      </c>
      <c r="D38" s="7">
        <f>vlookup($C38,Teams!$B:$D,3,false)</f>
        <v>5</v>
      </c>
      <c r="E38" s="7">
        <f t="shared" si="1"/>
        <v>20</v>
      </c>
      <c r="F38" s="7">
        <f>countifs(PrelimRaw!$D$1:$D1000,$A38,PrelimRaw!$C$1:$C1000,4,PrelimRaw!$J$1:$J1000,"C")+countifs(PrelimRaw!$D$1:$D1000,$A38,PrelimRaw!$C$1:$C1000,14,PrelimRaw!$J$1:$J1000,"C")</f>
        <v>3</v>
      </c>
      <c r="G38" s="7">
        <f>countifs(PrelimRaw!$D$1:$D1000,$A38,PrelimRaw!$C$1:$C1000,0,PrelimRaw!$J$1:$J1000,"C")</f>
        <v>2</v>
      </c>
      <c r="H38" s="7">
        <f>countifs(PrelimRaw!$D$1:$D1000,$A38,PrelimRaw!$C$1:$C1000,-4,PrelimRaw!$J$1:$J1000,"C")</f>
        <v>0</v>
      </c>
      <c r="I38" s="7">
        <f t="shared" si="2"/>
        <v>5</v>
      </c>
      <c r="J38" s="8">
        <f t="shared" si="3"/>
        <v>0.25</v>
      </c>
      <c r="K38" s="8">
        <f t="shared" si="4"/>
        <v>0.6</v>
      </c>
      <c r="L38" s="7">
        <f t="shared" si="5"/>
        <v>12</v>
      </c>
      <c r="M38" s="11">
        <f t="shared" si="6"/>
        <v>2.4</v>
      </c>
    </row>
    <row r="39">
      <c r="A39" s="6" t="s">
        <v>112</v>
      </c>
      <c r="B39" s="7" t="str">
        <f>vlookup($A39,Users!$B$1:$H1000,3,false)</f>
        <v>David</v>
      </c>
      <c r="C39" s="7" t="str">
        <f>vlookup($A39,Users!$B$1:$H1000,6,false)</f>
        <v>Lynbrook</v>
      </c>
      <c r="D39" s="7">
        <f>vlookup($C39,Teams!$B:$D,3,false)</f>
        <v>5</v>
      </c>
      <c r="E39" s="7">
        <f t="shared" si="1"/>
        <v>20</v>
      </c>
      <c r="F39" s="7">
        <f>countifs(PrelimRaw!$D$1:$D1000,$A39,PrelimRaw!$C$1:$C1000,4,PrelimRaw!$J$1:$J1000,"C")+countifs(PrelimRaw!$D$1:$D1000,$A39,PrelimRaw!$C$1:$C1000,14,PrelimRaw!$J$1:$J1000,"C")</f>
        <v>4</v>
      </c>
      <c r="G39" s="7">
        <f>countifs(PrelimRaw!$D$1:$D1000,$A39,PrelimRaw!$C$1:$C1000,0,PrelimRaw!$J$1:$J1000,"C")</f>
        <v>2</v>
      </c>
      <c r="H39" s="7">
        <f>countifs(PrelimRaw!$D$1:$D1000,$A39,PrelimRaw!$C$1:$C1000,-4,PrelimRaw!$J$1:$J1000,"C")</f>
        <v>1</v>
      </c>
      <c r="I39" s="7">
        <f t="shared" si="2"/>
        <v>7</v>
      </c>
      <c r="J39" s="8">
        <f t="shared" si="3"/>
        <v>0.35</v>
      </c>
      <c r="K39" s="8">
        <f t="shared" si="4"/>
        <v>0.5714285714</v>
      </c>
      <c r="L39" s="7">
        <f t="shared" si="5"/>
        <v>12</v>
      </c>
      <c r="M39" s="11">
        <f t="shared" si="6"/>
        <v>2.4</v>
      </c>
    </row>
    <row r="40">
      <c r="A40" s="6" t="s">
        <v>126</v>
      </c>
      <c r="B40" s="7" t="str">
        <f>vlookup($A40,Users!$B$1:$H1000,3,false)</f>
        <v>Andrew</v>
      </c>
      <c r="C40" s="7" t="str">
        <f>vlookup($A40,Users!$B$1:$H1000,6,false)</f>
        <v>Naperville North</v>
      </c>
      <c r="D40" s="7">
        <f>vlookup($C40,Teams!$B:$D,3,false)</f>
        <v>5</v>
      </c>
      <c r="E40" s="7">
        <f t="shared" si="1"/>
        <v>20</v>
      </c>
      <c r="F40" s="7">
        <f>countifs(PrelimRaw!$D$1:$D1000,$A40,PrelimRaw!$C$1:$C1000,4,PrelimRaw!$J$1:$J1000,"C")+countifs(PrelimRaw!$D$1:$D1000,$A40,PrelimRaw!$C$1:$C1000,14,PrelimRaw!$J$1:$J1000,"C")</f>
        <v>3</v>
      </c>
      <c r="G40" s="7">
        <f>countifs(PrelimRaw!$D$1:$D1000,$A40,PrelimRaw!$C$1:$C1000,0,PrelimRaw!$J$1:$J1000,"C")</f>
        <v>2</v>
      </c>
      <c r="H40" s="7">
        <f>countifs(PrelimRaw!$D$1:$D1000,$A40,PrelimRaw!$C$1:$C1000,-4,PrelimRaw!$J$1:$J1000,"C")</f>
        <v>0</v>
      </c>
      <c r="I40" s="7">
        <f t="shared" si="2"/>
        <v>5</v>
      </c>
      <c r="J40" s="8">
        <f t="shared" si="3"/>
        <v>0.25</v>
      </c>
      <c r="K40" s="8">
        <f t="shared" si="4"/>
        <v>0.6</v>
      </c>
      <c r="L40" s="7">
        <f t="shared" si="5"/>
        <v>12</v>
      </c>
      <c r="M40" s="11">
        <f t="shared" si="6"/>
        <v>2.4</v>
      </c>
    </row>
    <row r="41">
      <c r="A41" s="6" t="s">
        <v>140</v>
      </c>
      <c r="B41" s="7" t="str">
        <f>vlookup($A41,Users!$B$1:$H1000,3,false)</f>
        <v>Tanmay</v>
      </c>
      <c r="C41" s="7" t="str">
        <f>vlookup($A41,Users!$B$1:$H1000,6,false)</f>
        <v>Lexington B</v>
      </c>
      <c r="D41" s="7">
        <f>vlookup($C41,Teams!$B:$D,3,false)</f>
        <v>5</v>
      </c>
      <c r="E41" s="7">
        <f t="shared" si="1"/>
        <v>20</v>
      </c>
      <c r="F41" s="7">
        <f>countifs(PrelimRaw!$D$1:$D1000,$A41,PrelimRaw!$C$1:$C1000,4,PrelimRaw!$J$1:$J1000,"C")+countifs(PrelimRaw!$D$1:$D1000,$A41,PrelimRaw!$C$1:$C1000,14,PrelimRaw!$J$1:$J1000,"C")</f>
        <v>3</v>
      </c>
      <c r="G41" s="7">
        <f>countifs(PrelimRaw!$D$1:$D1000,$A41,PrelimRaw!$C$1:$C1000,0,PrelimRaw!$J$1:$J1000,"C")</f>
        <v>1</v>
      </c>
      <c r="H41" s="7">
        <f>countifs(PrelimRaw!$D$1:$D1000,$A41,PrelimRaw!$C$1:$C1000,-4,PrelimRaw!$J$1:$J1000,"C")</f>
        <v>0</v>
      </c>
      <c r="I41" s="7">
        <f t="shared" si="2"/>
        <v>4</v>
      </c>
      <c r="J41" s="8">
        <f t="shared" si="3"/>
        <v>0.2</v>
      </c>
      <c r="K41" s="8">
        <f t="shared" si="4"/>
        <v>0.75</v>
      </c>
      <c r="L41" s="7">
        <f t="shared" si="5"/>
        <v>12</v>
      </c>
      <c r="M41" s="11">
        <f t="shared" si="6"/>
        <v>2.4</v>
      </c>
    </row>
    <row r="42">
      <c r="A42" s="6" t="s">
        <v>142</v>
      </c>
      <c r="B42" s="7" t="str">
        <f>vlookup($A42,Users!$B$1:$H1000,3,false)</f>
        <v>Aditya</v>
      </c>
      <c r="C42" s="7" t="str">
        <f>vlookup($A42,Users!$B$1:$H1000,6,false)</f>
        <v>Shen</v>
      </c>
      <c r="D42" s="7">
        <f>vlookup($C42,Teams!$B:$D,3,false)</f>
        <v>5</v>
      </c>
      <c r="E42" s="7">
        <f t="shared" si="1"/>
        <v>20</v>
      </c>
      <c r="F42" s="7">
        <f>countifs(PrelimRaw!$D$1:$D1000,$A42,PrelimRaw!$C$1:$C1000,4,PrelimRaw!$J$1:$J1000,"C")+countifs(PrelimRaw!$D$1:$D1000,$A42,PrelimRaw!$C$1:$C1000,14,PrelimRaw!$J$1:$J1000,"C")</f>
        <v>4</v>
      </c>
      <c r="G42" s="7">
        <f>countifs(PrelimRaw!$D$1:$D1000,$A42,PrelimRaw!$C$1:$C1000,0,PrelimRaw!$J$1:$J1000,"C")</f>
        <v>3</v>
      </c>
      <c r="H42" s="7">
        <f>countifs(PrelimRaw!$D$1:$D1000,$A42,PrelimRaw!$C$1:$C1000,-4,PrelimRaw!$J$1:$J1000,"C")</f>
        <v>1</v>
      </c>
      <c r="I42" s="7">
        <f t="shared" si="2"/>
        <v>8</v>
      </c>
      <c r="J42" s="8">
        <f t="shared" si="3"/>
        <v>0.4</v>
      </c>
      <c r="K42" s="8">
        <f t="shared" si="4"/>
        <v>0.5</v>
      </c>
      <c r="L42" s="7">
        <f t="shared" si="5"/>
        <v>12</v>
      </c>
      <c r="M42" s="11">
        <f t="shared" si="6"/>
        <v>2.4</v>
      </c>
    </row>
    <row r="43">
      <c r="A43" s="6" t="s">
        <v>146</v>
      </c>
      <c r="B43" s="7" t="str">
        <f>vlookup($A43,Users!$B$1:$H1000,3,false)</f>
        <v>Sharvaa</v>
      </c>
      <c r="C43" s="7" t="str">
        <f>vlookup($A43,Users!$B$1:$H1000,6,false)</f>
        <v>AHS Broward</v>
      </c>
      <c r="D43" s="7">
        <f>vlookup($C43,Teams!$B:$D,3,false)</f>
        <v>5</v>
      </c>
      <c r="E43" s="7">
        <f t="shared" si="1"/>
        <v>20</v>
      </c>
      <c r="F43" s="7">
        <f>countifs(PrelimRaw!$D$1:$D1000,$A43,PrelimRaw!$C$1:$C1000,4,PrelimRaw!$J$1:$J1000,"C")+countifs(PrelimRaw!$D$1:$D1000,$A43,PrelimRaw!$C$1:$C1000,14,PrelimRaw!$J$1:$J1000,"C")</f>
        <v>3</v>
      </c>
      <c r="G43" s="7">
        <f>countifs(PrelimRaw!$D$1:$D1000,$A43,PrelimRaw!$C$1:$C1000,0,PrelimRaw!$J$1:$J1000,"C")</f>
        <v>5</v>
      </c>
      <c r="H43" s="7">
        <f>countifs(PrelimRaw!$D$1:$D1000,$A43,PrelimRaw!$C$1:$C1000,-4,PrelimRaw!$J$1:$J1000,"C")</f>
        <v>0</v>
      </c>
      <c r="I43" s="7">
        <f t="shared" si="2"/>
        <v>8</v>
      </c>
      <c r="J43" s="8">
        <f t="shared" si="3"/>
        <v>0.4</v>
      </c>
      <c r="K43" s="8">
        <f t="shared" si="4"/>
        <v>0.375</v>
      </c>
      <c r="L43" s="7">
        <f t="shared" si="5"/>
        <v>12</v>
      </c>
      <c r="M43" s="11">
        <f t="shared" si="6"/>
        <v>2.4</v>
      </c>
    </row>
    <row r="44">
      <c r="A44" s="6" t="s">
        <v>163</v>
      </c>
      <c r="B44" s="7" t="str">
        <f>vlookup($A44,Users!$B$1:$H1000,3,false)</f>
        <v>Aneesh</v>
      </c>
      <c r="C44" s="7" t="str">
        <f>vlookup($A44,Users!$B$1:$H1000,6,false)</f>
        <v>Wayzata</v>
      </c>
      <c r="D44" s="7">
        <f>vlookup($C44,Teams!$B:$D,3,false)</f>
        <v>5</v>
      </c>
      <c r="E44" s="7">
        <f t="shared" si="1"/>
        <v>20</v>
      </c>
      <c r="F44" s="7">
        <f>countifs(PrelimRaw!$D$1:$D1000,$A44,PrelimRaw!$C$1:$C1000,4,PrelimRaw!$J$1:$J1000,"C")+countifs(PrelimRaw!$D$1:$D1000,$A44,PrelimRaw!$C$1:$C1000,14,PrelimRaw!$J$1:$J1000,"C")</f>
        <v>4</v>
      </c>
      <c r="G44" s="7">
        <f>countifs(PrelimRaw!$D$1:$D1000,$A44,PrelimRaw!$C$1:$C1000,0,PrelimRaw!$J$1:$J1000,"C")</f>
        <v>2</v>
      </c>
      <c r="H44" s="7">
        <f>countifs(PrelimRaw!$D$1:$D1000,$A44,PrelimRaw!$C$1:$C1000,-4,PrelimRaw!$J$1:$J1000,"C")</f>
        <v>1</v>
      </c>
      <c r="I44" s="7">
        <f t="shared" si="2"/>
        <v>7</v>
      </c>
      <c r="J44" s="8">
        <f t="shared" si="3"/>
        <v>0.35</v>
      </c>
      <c r="K44" s="8">
        <f t="shared" si="4"/>
        <v>0.5714285714</v>
      </c>
      <c r="L44" s="7">
        <f t="shared" si="5"/>
        <v>12</v>
      </c>
      <c r="M44" s="11">
        <f t="shared" si="6"/>
        <v>2.4</v>
      </c>
    </row>
    <row r="45">
      <c r="A45" s="6" t="s">
        <v>166</v>
      </c>
      <c r="B45" s="7" t="str">
        <f>vlookup($A45,Users!$B$1:$H1000,3,false)</f>
        <v>Alex</v>
      </c>
      <c r="C45" s="7" t="str">
        <f>vlookup($A45,Users!$B$1:$H1000,6,false)</f>
        <v>NoHo</v>
      </c>
      <c r="D45" s="7">
        <f>vlookup($C45,Teams!$B:$D,3,false)</f>
        <v>5</v>
      </c>
      <c r="E45" s="7">
        <f t="shared" si="1"/>
        <v>20</v>
      </c>
      <c r="F45" s="7">
        <f>countifs(PrelimRaw!$D$1:$D1000,$A45,PrelimRaw!$C$1:$C1000,4,PrelimRaw!$J$1:$J1000,"C")+countifs(PrelimRaw!$D$1:$D1000,$A45,PrelimRaw!$C$1:$C1000,14,PrelimRaw!$J$1:$J1000,"C")</f>
        <v>3</v>
      </c>
      <c r="G45" s="7">
        <f>countifs(PrelimRaw!$D$1:$D1000,$A45,PrelimRaw!$C$1:$C1000,0,PrelimRaw!$J$1:$J1000,"C")</f>
        <v>0</v>
      </c>
      <c r="H45" s="7">
        <f>countifs(PrelimRaw!$D$1:$D1000,$A45,PrelimRaw!$C$1:$C1000,-4,PrelimRaw!$J$1:$J1000,"C")</f>
        <v>0</v>
      </c>
      <c r="I45" s="7">
        <f t="shared" si="2"/>
        <v>3</v>
      </c>
      <c r="J45" s="8">
        <f t="shared" si="3"/>
        <v>0.15</v>
      </c>
      <c r="K45" s="8">
        <f t="shared" si="4"/>
        <v>1</v>
      </c>
      <c r="L45" s="7">
        <f t="shared" si="5"/>
        <v>12</v>
      </c>
      <c r="M45" s="11">
        <f t="shared" si="6"/>
        <v>2.4</v>
      </c>
    </row>
    <row r="46">
      <c r="A46" s="6" t="s">
        <v>169</v>
      </c>
      <c r="B46" s="7" t="str">
        <f>vlookup($A46,Users!$B$1:$H1000,3,false)</f>
        <v>Adeline</v>
      </c>
      <c r="C46" s="7" t="str">
        <f>vlookup($A46,Users!$B$1:$H1000,6,false)</f>
        <v>NoHo</v>
      </c>
      <c r="D46" s="7">
        <f>vlookup($C46,Teams!$B:$D,3,false)</f>
        <v>5</v>
      </c>
      <c r="E46" s="7">
        <f t="shared" si="1"/>
        <v>20</v>
      </c>
      <c r="F46" s="7">
        <f>countifs(PrelimRaw!$D$1:$D1000,$A46,PrelimRaw!$C$1:$C1000,4,PrelimRaw!$J$1:$J1000,"C")+countifs(PrelimRaw!$D$1:$D1000,$A46,PrelimRaw!$C$1:$C1000,14,PrelimRaw!$J$1:$J1000,"C")</f>
        <v>4</v>
      </c>
      <c r="G46" s="7">
        <f>countifs(PrelimRaw!$D$1:$D1000,$A46,PrelimRaw!$C$1:$C1000,0,PrelimRaw!$J$1:$J1000,"C")</f>
        <v>2</v>
      </c>
      <c r="H46" s="7">
        <f>countifs(PrelimRaw!$D$1:$D1000,$A46,PrelimRaw!$C$1:$C1000,-4,PrelimRaw!$J$1:$J1000,"C")</f>
        <v>1</v>
      </c>
      <c r="I46" s="7">
        <f t="shared" si="2"/>
        <v>7</v>
      </c>
      <c r="J46" s="8">
        <f t="shared" si="3"/>
        <v>0.35</v>
      </c>
      <c r="K46" s="8">
        <f t="shared" si="4"/>
        <v>0.5714285714</v>
      </c>
      <c r="L46" s="7">
        <f t="shared" si="5"/>
        <v>12</v>
      </c>
      <c r="M46" s="11">
        <f t="shared" si="6"/>
        <v>2.4</v>
      </c>
    </row>
    <row r="47">
      <c r="A47" s="6" t="s">
        <v>178</v>
      </c>
      <c r="B47" s="7" t="str">
        <f>vlookup($A47,Users!$B$1:$H1000,3,false)</f>
        <v>Melinda</v>
      </c>
      <c r="C47" s="7" t="str">
        <f>vlookup($A47,Users!$B$1:$H1000,6,false)</f>
        <v>Troy</v>
      </c>
      <c r="D47" s="7">
        <f>vlookup($C47,Teams!$B:$D,3,false)</f>
        <v>5</v>
      </c>
      <c r="E47" s="7">
        <f t="shared" si="1"/>
        <v>20</v>
      </c>
      <c r="F47" s="7">
        <f>countifs(PrelimRaw!$D$1:$D1000,$A47,PrelimRaw!$C$1:$C1000,4,PrelimRaw!$J$1:$J1000,"C")+countifs(PrelimRaw!$D$1:$D1000,$A47,PrelimRaw!$C$1:$C1000,14,PrelimRaw!$J$1:$J1000,"C")</f>
        <v>4</v>
      </c>
      <c r="G47" s="7">
        <f>countifs(PrelimRaw!$D$1:$D1000,$A47,PrelimRaw!$C$1:$C1000,0,PrelimRaw!$J$1:$J1000,"C")</f>
        <v>0</v>
      </c>
      <c r="H47" s="7">
        <f>countifs(PrelimRaw!$D$1:$D1000,$A47,PrelimRaw!$C$1:$C1000,-4,PrelimRaw!$J$1:$J1000,"C")</f>
        <v>1</v>
      </c>
      <c r="I47" s="7">
        <f t="shared" si="2"/>
        <v>5</v>
      </c>
      <c r="J47" s="8">
        <f t="shared" si="3"/>
        <v>0.25</v>
      </c>
      <c r="K47" s="8">
        <f t="shared" si="4"/>
        <v>0.8</v>
      </c>
      <c r="L47" s="7">
        <f t="shared" si="5"/>
        <v>12</v>
      </c>
      <c r="M47" s="11">
        <f t="shared" si="6"/>
        <v>2.4</v>
      </c>
    </row>
    <row r="48">
      <c r="A48" s="6" t="s">
        <v>188</v>
      </c>
      <c r="B48" s="7" t="str">
        <f>vlookup($A48,Users!$B$1:$H1000,3,false)</f>
        <v>Michael</v>
      </c>
      <c r="C48" s="7" t="str">
        <f>vlookup($A48,Users!$B$1:$H1000,6,false)</f>
        <v>Venice</v>
      </c>
      <c r="D48" s="7">
        <f>vlookup($C48,Teams!$B:$D,3,false)</f>
        <v>5</v>
      </c>
      <c r="E48" s="7">
        <f t="shared" si="1"/>
        <v>20</v>
      </c>
      <c r="F48" s="7">
        <f>countifs(PrelimRaw!$D$1:$D1000,$A48,PrelimRaw!$C$1:$C1000,4,PrelimRaw!$J$1:$J1000,"C")+countifs(PrelimRaw!$D$1:$D1000,$A48,PrelimRaw!$C$1:$C1000,14,PrelimRaw!$J$1:$J1000,"C")</f>
        <v>3</v>
      </c>
      <c r="G48" s="7">
        <f>countifs(PrelimRaw!$D$1:$D1000,$A48,PrelimRaw!$C$1:$C1000,0,PrelimRaw!$J$1:$J1000,"C")</f>
        <v>3</v>
      </c>
      <c r="H48" s="7">
        <f>countifs(PrelimRaw!$D$1:$D1000,$A48,PrelimRaw!$C$1:$C1000,-4,PrelimRaw!$J$1:$J1000,"C")</f>
        <v>0</v>
      </c>
      <c r="I48" s="7">
        <f t="shared" si="2"/>
        <v>6</v>
      </c>
      <c r="J48" s="8">
        <f t="shared" si="3"/>
        <v>0.3</v>
      </c>
      <c r="K48" s="8">
        <f t="shared" si="4"/>
        <v>0.5</v>
      </c>
      <c r="L48" s="7">
        <f t="shared" si="5"/>
        <v>12</v>
      </c>
      <c r="M48" s="11">
        <f t="shared" si="6"/>
        <v>2.4</v>
      </c>
    </row>
    <row r="49">
      <c r="A49" s="6" t="s">
        <v>216</v>
      </c>
      <c r="B49" s="7" t="str">
        <f>vlookup($A49,Users!$B$1:$H1000,3,false)</f>
        <v>Nikhil</v>
      </c>
      <c r="C49" s="7" t="str">
        <f>vlookup($A49,Users!$B$1:$H1000,6,false)</f>
        <v>Enloe A</v>
      </c>
      <c r="D49" s="7">
        <f>vlookup($C49,Teams!$B:$D,3,false)</f>
        <v>5</v>
      </c>
      <c r="E49" s="7">
        <f t="shared" si="1"/>
        <v>20</v>
      </c>
      <c r="F49" s="7">
        <f>countifs(PrelimRaw!$D$1:$D1000,$A49,PrelimRaw!$C$1:$C1000,4,PrelimRaw!$J$1:$J1000,"C")+countifs(PrelimRaw!$D$1:$D1000,$A49,PrelimRaw!$C$1:$C1000,14,PrelimRaw!$J$1:$J1000,"C")</f>
        <v>3</v>
      </c>
      <c r="G49" s="7">
        <f>countifs(PrelimRaw!$D$1:$D1000,$A49,PrelimRaw!$C$1:$C1000,0,PrelimRaw!$J$1:$J1000,"C")</f>
        <v>0</v>
      </c>
      <c r="H49" s="7">
        <f>countifs(PrelimRaw!$D$1:$D1000,$A49,PrelimRaw!$C$1:$C1000,-4,PrelimRaw!$J$1:$J1000,"C")</f>
        <v>0</v>
      </c>
      <c r="I49" s="7">
        <f t="shared" si="2"/>
        <v>3</v>
      </c>
      <c r="J49" s="8">
        <f t="shared" si="3"/>
        <v>0.15</v>
      </c>
      <c r="K49" s="8">
        <f t="shared" si="4"/>
        <v>1</v>
      </c>
      <c r="L49" s="7">
        <f t="shared" si="5"/>
        <v>12</v>
      </c>
      <c r="M49" s="11">
        <f t="shared" si="6"/>
        <v>2.4</v>
      </c>
    </row>
    <row r="50">
      <c r="A50" s="6" t="s">
        <v>97</v>
      </c>
      <c r="B50" s="7" t="str">
        <f>vlookup($A50,Users!$B$1:$H1000,3,false)</f>
        <v>Jonathan</v>
      </c>
      <c r="C50" s="7" t="str">
        <f>vlookup($A50,Users!$B$1:$H1000,6,false)</f>
        <v>Blair B</v>
      </c>
      <c r="D50" s="7">
        <f>vlookup($C50,Teams!$B:$D,3,false)</f>
        <v>5</v>
      </c>
      <c r="E50" s="7">
        <f t="shared" si="1"/>
        <v>20</v>
      </c>
      <c r="F50" s="7">
        <f>countifs(PrelimRaw!$D$1:$D1000,$A50,PrelimRaw!$C$1:$C1000,4,PrelimRaw!$J$1:$J1000,"C")+countifs(PrelimRaw!$D$1:$D1000,$A50,PrelimRaw!$C$1:$C1000,14,PrelimRaw!$J$1:$J1000,"C")</f>
        <v>2</v>
      </c>
      <c r="G50" s="7">
        <f>countifs(PrelimRaw!$D$1:$D1000,$A50,PrelimRaw!$C$1:$C1000,0,PrelimRaw!$J$1:$J1000,"C")</f>
        <v>0</v>
      </c>
      <c r="H50" s="7">
        <f>countifs(PrelimRaw!$D$1:$D1000,$A50,PrelimRaw!$C$1:$C1000,-4,PrelimRaw!$J$1:$J1000,"C")</f>
        <v>0</v>
      </c>
      <c r="I50" s="7">
        <f t="shared" si="2"/>
        <v>2</v>
      </c>
      <c r="J50" s="8">
        <f t="shared" si="3"/>
        <v>0.1</v>
      </c>
      <c r="K50" s="8">
        <f t="shared" si="4"/>
        <v>1</v>
      </c>
      <c r="L50" s="7">
        <f t="shared" si="5"/>
        <v>8</v>
      </c>
      <c r="M50" s="11">
        <f t="shared" si="6"/>
        <v>1.6</v>
      </c>
    </row>
    <row r="51">
      <c r="A51" s="6" t="s">
        <v>47</v>
      </c>
      <c r="B51" s="7" t="str">
        <f>vlookup($A51,Users!$B$1:$H1000,3,false)</f>
        <v>Allison</v>
      </c>
      <c r="C51" s="7" t="str">
        <f>vlookup($A51,Users!$B$1:$H1000,6,false)</f>
        <v>Iolani</v>
      </c>
      <c r="D51" s="7">
        <f>vlookup($C51,Teams!$B:$D,3,false)</f>
        <v>5</v>
      </c>
      <c r="E51" s="7">
        <f t="shared" si="1"/>
        <v>20</v>
      </c>
      <c r="F51" s="7">
        <f>countifs(PrelimRaw!$D$1:$D1000,$A51,PrelimRaw!$C$1:$C1000,4,PrelimRaw!$J$1:$J1000,"C")+countifs(PrelimRaw!$D$1:$D1000,$A51,PrelimRaw!$C$1:$C1000,14,PrelimRaw!$J$1:$J1000,"C")</f>
        <v>2</v>
      </c>
      <c r="G51" s="7">
        <f>countifs(PrelimRaw!$D$1:$D1000,$A51,PrelimRaw!$C$1:$C1000,0,PrelimRaw!$J$1:$J1000,"C")</f>
        <v>2</v>
      </c>
      <c r="H51" s="7">
        <f>countifs(PrelimRaw!$D$1:$D1000,$A51,PrelimRaw!$C$1:$C1000,-4,PrelimRaw!$J$1:$J1000,"C")</f>
        <v>0</v>
      </c>
      <c r="I51" s="7">
        <f t="shared" si="2"/>
        <v>4</v>
      </c>
      <c r="J51" s="8">
        <f t="shared" si="3"/>
        <v>0.2</v>
      </c>
      <c r="K51" s="8">
        <f t="shared" si="4"/>
        <v>0.5</v>
      </c>
      <c r="L51" s="7">
        <f t="shared" si="5"/>
        <v>8</v>
      </c>
      <c r="M51" s="11">
        <f t="shared" si="6"/>
        <v>1.6</v>
      </c>
    </row>
    <row r="52">
      <c r="A52" s="6" t="s">
        <v>69</v>
      </c>
      <c r="B52" s="7" t="str">
        <f>vlookup($A52,Users!$B$1:$H1000,3,false)</f>
        <v>Harris</v>
      </c>
      <c r="C52" s="7" t="str">
        <f>vlookup($A52,Users!$B$1:$H1000,6,false)</f>
        <v>Collierville</v>
      </c>
      <c r="D52" s="7">
        <f>vlookup($C52,Teams!$B:$D,3,false)</f>
        <v>5</v>
      </c>
      <c r="E52" s="7">
        <f t="shared" si="1"/>
        <v>20</v>
      </c>
      <c r="F52" s="7">
        <f>countifs(PrelimRaw!$D$1:$D1000,$A52,PrelimRaw!$C$1:$C1000,4,PrelimRaw!$J$1:$J1000,"C")+countifs(PrelimRaw!$D$1:$D1000,$A52,PrelimRaw!$C$1:$C1000,14,PrelimRaw!$J$1:$J1000,"C")</f>
        <v>2</v>
      </c>
      <c r="G52" s="7">
        <f>countifs(PrelimRaw!$D$1:$D1000,$A52,PrelimRaw!$C$1:$C1000,0,PrelimRaw!$J$1:$J1000,"C")</f>
        <v>3</v>
      </c>
      <c r="H52" s="7">
        <f>countifs(PrelimRaw!$D$1:$D1000,$A52,PrelimRaw!$C$1:$C1000,-4,PrelimRaw!$J$1:$J1000,"C")</f>
        <v>0</v>
      </c>
      <c r="I52" s="7">
        <f t="shared" si="2"/>
        <v>5</v>
      </c>
      <c r="J52" s="8">
        <f t="shared" si="3"/>
        <v>0.25</v>
      </c>
      <c r="K52" s="8">
        <f t="shared" si="4"/>
        <v>0.4</v>
      </c>
      <c r="L52" s="7">
        <f t="shared" si="5"/>
        <v>8</v>
      </c>
      <c r="M52" s="11">
        <f t="shared" si="6"/>
        <v>1.6</v>
      </c>
    </row>
    <row r="53">
      <c r="A53" s="6" t="s">
        <v>71</v>
      </c>
      <c r="B53" s="7" t="str">
        <f>vlookup($A53,Users!$B$1:$H1000,3,false)</f>
        <v>Mihir</v>
      </c>
      <c r="C53" s="7" t="str">
        <f>vlookup($A53,Users!$B$1:$H1000,6,false)</f>
        <v>Niskayuna</v>
      </c>
      <c r="D53" s="7">
        <f>vlookup($C53,Teams!$B:$D,3,false)</f>
        <v>5</v>
      </c>
      <c r="E53" s="7">
        <f t="shared" si="1"/>
        <v>20</v>
      </c>
      <c r="F53" s="7">
        <f>countifs(PrelimRaw!$D$1:$D1000,$A53,PrelimRaw!$C$1:$C1000,4,PrelimRaw!$J$1:$J1000,"C")+countifs(PrelimRaw!$D$1:$D1000,$A53,PrelimRaw!$C$1:$C1000,14,PrelimRaw!$J$1:$J1000,"C")</f>
        <v>2</v>
      </c>
      <c r="G53" s="7">
        <f>countifs(PrelimRaw!$D$1:$D1000,$A53,PrelimRaw!$C$1:$C1000,0,PrelimRaw!$J$1:$J1000,"C")</f>
        <v>8</v>
      </c>
      <c r="H53" s="7">
        <f>countifs(PrelimRaw!$D$1:$D1000,$A53,PrelimRaw!$C$1:$C1000,-4,PrelimRaw!$J$1:$J1000,"C")</f>
        <v>0</v>
      </c>
      <c r="I53" s="7">
        <f t="shared" si="2"/>
        <v>10</v>
      </c>
      <c r="J53" s="8">
        <f t="shared" si="3"/>
        <v>0.5</v>
      </c>
      <c r="K53" s="8">
        <f t="shared" si="4"/>
        <v>0.2</v>
      </c>
      <c r="L53" s="7">
        <f t="shared" si="5"/>
        <v>8</v>
      </c>
      <c r="M53" s="11">
        <f t="shared" si="6"/>
        <v>1.6</v>
      </c>
    </row>
    <row r="54">
      <c r="A54" s="6" t="s">
        <v>86</v>
      </c>
      <c r="B54" s="7" t="str">
        <f>vlookup($A54,Users!$B$1:$H1000,3,false)</f>
        <v>Yuvan</v>
      </c>
      <c r="C54" s="7" t="str">
        <f>vlookup($A54,Users!$B$1:$H1000,6,false)</f>
        <v>Ladue</v>
      </c>
      <c r="D54" s="7">
        <f>vlookup($C54,Teams!$B:$D,3,false)</f>
        <v>5</v>
      </c>
      <c r="E54" s="7">
        <f t="shared" si="1"/>
        <v>20</v>
      </c>
      <c r="F54" s="7">
        <f>countifs(PrelimRaw!$D$1:$D1000,$A54,PrelimRaw!$C$1:$C1000,4,PrelimRaw!$J$1:$J1000,"C")+countifs(PrelimRaw!$D$1:$D1000,$A54,PrelimRaw!$C$1:$C1000,14,PrelimRaw!$J$1:$J1000,"C")</f>
        <v>2</v>
      </c>
      <c r="G54" s="7">
        <f>countifs(PrelimRaw!$D$1:$D1000,$A54,PrelimRaw!$C$1:$C1000,0,PrelimRaw!$J$1:$J1000,"C")</f>
        <v>3</v>
      </c>
      <c r="H54" s="7">
        <f>countifs(PrelimRaw!$D$1:$D1000,$A54,PrelimRaw!$C$1:$C1000,-4,PrelimRaw!$J$1:$J1000,"C")</f>
        <v>0</v>
      </c>
      <c r="I54" s="7">
        <f t="shared" si="2"/>
        <v>5</v>
      </c>
      <c r="J54" s="8">
        <f t="shared" si="3"/>
        <v>0.25</v>
      </c>
      <c r="K54" s="8">
        <f t="shared" si="4"/>
        <v>0.4</v>
      </c>
      <c r="L54" s="7">
        <f t="shared" si="5"/>
        <v>8</v>
      </c>
      <c r="M54" s="11">
        <f t="shared" si="6"/>
        <v>1.6</v>
      </c>
    </row>
    <row r="55">
      <c r="A55" s="6" t="s">
        <v>87</v>
      </c>
      <c r="B55" s="7" t="str">
        <f>vlookup($A55,Users!$B$1:$H1000,3,false)</f>
        <v>Sahas</v>
      </c>
      <c r="C55" s="7" t="str">
        <f>vlookup($A55,Users!$B$1:$H1000,6,false)</f>
        <v>MSJ</v>
      </c>
      <c r="D55" s="7">
        <f>vlookup($C55,Teams!$B:$D,3,false)</f>
        <v>5</v>
      </c>
      <c r="E55" s="7">
        <f t="shared" si="1"/>
        <v>20</v>
      </c>
      <c r="F55" s="7">
        <f>countifs(PrelimRaw!$D$1:$D1000,$A55,PrelimRaw!$C$1:$C1000,4,PrelimRaw!$J$1:$J1000,"C")+countifs(PrelimRaw!$D$1:$D1000,$A55,PrelimRaw!$C$1:$C1000,14,PrelimRaw!$J$1:$J1000,"C")</f>
        <v>2</v>
      </c>
      <c r="G55" s="7">
        <f>countifs(PrelimRaw!$D$1:$D1000,$A55,PrelimRaw!$C$1:$C1000,0,PrelimRaw!$J$1:$J1000,"C")</f>
        <v>0</v>
      </c>
      <c r="H55" s="7">
        <f>countifs(PrelimRaw!$D$1:$D1000,$A55,PrelimRaw!$C$1:$C1000,-4,PrelimRaw!$J$1:$J1000,"C")</f>
        <v>0</v>
      </c>
      <c r="I55" s="7">
        <f t="shared" si="2"/>
        <v>2</v>
      </c>
      <c r="J55" s="8">
        <f t="shared" si="3"/>
        <v>0.1</v>
      </c>
      <c r="K55" s="8">
        <f t="shared" si="4"/>
        <v>1</v>
      </c>
      <c r="L55" s="7">
        <f t="shared" si="5"/>
        <v>8</v>
      </c>
      <c r="M55" s="11">
        <f t="shared" si="6"/>
        <v>1.6</v>
      </c>
    </row>
    <row r="56">
      <c r="A56" s="6" t="s">
        <v>101</v>
      </c>
      <c r="B56" s="7" t="str">
        <f>vlookup($A56,Users!$B$1:$H1000,3,false)</f>
        <v>Rohit</v>
      </c>
      <c r="C56" s="7" t="str">
        <f>vlookup($A56,Users!$B$1:$H1000,6,false)</f>
        <v>Enloe A</v>
      </c>
      <c r="D56" s="7">
        <f>vlookup($C56,Teams!$B:$D,3,false)</f>
        <v>5</v>
      </c>
      <c r="E56" s="7">
        <f t="shared" si="1"/>
        <v>20</v>
      </c>
      <c r="F56" s="7">
        <f>countifs(PrelimRaw!$D$1:$D1000,$A56,PrelimRaw!$C$1:$C1000,4,PrelimRaw!$J$1:$J1000,"C")+countifs(PrelimRaw!$D$1:$D1000,$A56,PrelimRaw!$C$1:$C1000,14,PrelimRaw!$J$1:$J1000,"C")</f>
        <v>2</v>
      </c>
      <c r="G56" s="7">
        <f>countifs(PrelimRaw!$D$1:$D1000,$A56,PrelimRaw!$C$1:$C1000,0,PrelimRaw!$J$1:$J1000,"C")</f>
        <v>0</v>
      </c>
      <c r="H56" s="7">
        <f>countifs(PrelimRaw!$D$1:$D1000,$A56,PrelimRaw!$C$1:$C1000,-4,PrelimRaw!$J$1:$J1000,"C")</f>
        <v>0</v>
      </c>
      <c r="I56" s="7">
        <f t="shared" si="2"/>
        <v>2</v>
      </c>
      <c r="J56" s="8">
        <f t="shared" si="3"/>
        <v>0.1</v>
      </c>
      <c r="K56" s="8">
        <f t="shared" si="4"/>
        <v>1</v>
      </c>
      <c r="L56" s="7">
        <f t="shared" si="5"/>
        <v>8</v>
      </c>
      <c r="M56" s="11">
        <f t="shared" si="6"/>
        <v>1.6</v>
      </c>
    </row>
    <row r="57">
      <c r="A57" s="6" t="s">
        <v>110</v>
      </c>
      <c r="B57" s="7" t="str">
        <f>vlookup($A57,Users!$B$1:$H1000,3,false)</f>
        <v>Sohil</v>
      </c>
      <c r="C57" s="7" t="str">
        <f>vlookup($A57,Users!$B$1:$H1000,6,false)</f>
        <v>Lynbrook</v>
      </c>
      <c r="D57" s="7">
        <f>vlookup($C57,Teams!$B:$D,3,false)</f>
        <v>5</v>
      </c>
      <c r="E57" s="7">
        <f t="shared" si="1"/>
        <v>20</v>
      </c>
      <c r="F57" s="7">
        <f>countifs(PrelimRaw!$D$1:$D1000,$A57,PrelimRaw!$C$1:$C1000,4,PrelimRaw!$J$1:$J1000,"C")+countifs(PrelimRaw!$D$1:$D1000,$A57,PrelimRaw!$C$1:$C1000,14,PrelimRaw!$J$1:$J1000,"C")</f>
        <v>2</v>
      </c>
      <c r="G57" s="7">
        <f>countifs(PrelimRaw!$D$1:$D1000,$A57,PrelimRaw!$C$1:$C1000,0,PrelimRaw!$J$1:$J1000,"C")</f>
        <v>3</v>
      </c>
      <c r="H57" s="7">
        <f>countifs(PrelimRaw!$D$1:$D1000,$A57,PrelimRaw!$C$1:$C1000,-4,PrelimRaw!$J$1:$J1000,"C")</f>
        <v>0</v>
      </c>
      <c r="I57" s="7">
        <f t="shared" si="2"/>
        <v>5</v>
      </c>
      <c r="J57" s="8">
        <f t="shared" si="3"/>
        <v>0.25</v>
      </c>
      <c r="K57" s="8">
        <f t="shared" si="4"/>
        <v>0.4</v>
      </c>
      <c r="L57" s="7">
        <f t="shared" si="5"/>
        <v>8</v>
      </c>
      <c r="M57" s="11">
        <f t="shared" si="6"/>
        <v>1.6</v>
      </c>
    </row>
    <row r="58">
      <c r="A58" s="6" t="s">
        <v>125</v>
      </c>
      <c r="B58" s="7" t="str">
        <f>vlookup($A58,Users!$B$1:$H1000,3,false)</f>
        <v>Mason</v>
      </c>
      <c r="C58" s="7" t="str">
        <f>vlookup($A58,Users!$B$1:$H1000,6,false)</f>
        <v>Westminster</v>
      </c>
      <c r="D58" s="7">
        <f>vlookup($C58,Teams!$B:$D,3,false)</f>
        <v>5</v>
      </c>
      <c r="E58" s="7">
        <f t="shared" si="1"/>
        <v>20</v>
      </c>
      <c r="F58" s="7">
        <f>countifs(PrelimRaw!$D$1:$D1000,$A58,PrelimRaw!$C$1:$C1000,4,PrelimRaw!$J$1:$J1000,"C")+countifs(PrelimRaw!$D$1:$D1000,$A58,PrelimRaw!$C$1:$C1000,14,PrelimRaw!$J$1:$J1000,"C")</f>
        <v>3</v>
      </c>
      <c r="G58" s="7">
        <f>countifs(PrelimRaw!$D$1:$D1000,$A58,PrelimRaw!$C$1:$C1000,0,PrelimRaw!$J$1:$J1000,"C")</f>
        <v>0</v>
      </c>
      <c r="H58" s="7">
        <f>countifs(PrelimRaw!$D$1:$D1000,$A58,PrelimRaw!$C$1:$C1000,-4,PrelimRaw!$J$1:$J1000,"C")</f>
        <v>1</v>
      </c>
      <c r="I58" s="7">
        <f t="shared" si="2"/>
        <v>4</v>
      </c>
      <c r="J58" s="8">
        <f t="shared" si="3"/>
        <v>0.2</v>
      </c>
      <c r="K58" s="8">
        <f t="shared" si="4"/>
        <v>0.75</v>
      </c>
      <c r="L58" s="7">
        <f t="shared" si="5"/>
        <v>8</v>
      </c>
      <c r="M58" s="11">
        <f t="shared" si="6"/>
        <v>1.6</v>
      </c>
    </row>
    <row r="59">
      <c r="A59" s="6" t="s">
        <v>127</v>
      </c>
      <c r="B59" s="7" t="str">
        <f>vlookup($A59,Users!$B$1:$H1000,3,false)</f>
        <v>Kai</v>
      </c>
      <c r="C59" s="7" t="str">
        <f>vlookup($A59,Users!$B$1:$H1000,6,false)</f>
        <v>Naperville North</v>
      </c>
      <c r="D59" s="7">
        <f>vlookup($C59,Teams!$B:$D,3,false)</f>
        <v>5</v>
      </c>
      <c r="E59" s="7">
        <f t="shared" si="1"/>
        <v>20</v>
      </c>
      <c r="F59" s="7">
        <f>countifs(PrelimRaw!$D$1:$D1000,$A59,PrelimRaw!$C$1:$C1000,4,PrelimRaw!$J$1:$J1000,"C")+countifs(PrelimRaw!$D$1:$D1000,$A59,PrelimRaw!$C$1:$C1000,14,PrelimRaw!$J$1:$J1000,"C")</f>
        <v>2</v>
      </c>
      <c r="G59" s="7">
        <f>countifs(PrelimRaw!$D$1:$D1000,$A59,PrelimRaw!$C$1:$C1000,0,PrelimRaw!$J$1:$J1000,"C")</f>
        <v>2</v>
      </c>
      <c r="H59" s="7">
        <f>countifs(PrelimRaw!$D$1:$D1000,$A59,PrelimRaw!$C$1:$C1000,-4,PrelimRaw!$J$1:$J1000,"C")</f>
        <v>0</v>
      </c>
      <c r="I59" s="7">
        <f t="shared" si="2"/>
        <v>4</v>
      </c>
      <c r="J59" s="8">
        <f t="shared" si="3"/>
        <v>0.2</v>
      </c>
      <c r="K59" s="8">
        <f t="shared" si="4"/>
        <v>0.5</v>
      </c>
      <c r="L59" s="7">
        <f t="shared" si="5"/>
        <v>8</v>
      </c>
      <c r="M59" s="11">
        <f t="shared" si="6"/>
        <v>1.6</v>
      </c>
    </row>
    <row r="60">
      <c r="A60" s="6" t="s">
        <v>131</v>
      </c>
      <c r="B60" s="7" t="str">
        <f>vlookup($A60,Users!$B$1:$H1000,3,false)</f>
        <v>Jake</v>
      </c>
      <c r="C60" s="7" t="str">
        <f>vlookup($A60,Users!$B$1:$H1000,6,false)</f>
        <v>Cupertino</v>
      </c>
      <c r="D60" s="7">
        <f>vlookup($C60,Teams!$B:$D,3,false)</f>
        <v>5</v>
      </c>
      <c r="E60" s="7">
        <f t="shared" si="1"/>
        <v>20</v>
      </c>
      <c r="F60" s="7">
        <f>countifs(PrelimRaw!$D$1:$D1000,$A60,PrelimRaw!$C$1:$C1000,4,PrelimRaw!$J$1:$J1000,"C")+countifs(PrelimRaw!$D$1:$D1000,$A60,PrelimRaw!$C$1:$C1000,14,PrelimRaw!$J$1:$J1000,"C")</f>
        <v>2</v>
      </c>
      <c r="G60" s="7">
        <f>countifs(PrelimRaw!$D$1:$D1000,$A60,PrelimRaw!$C$1:$C1000,0,PrelimRaw!$J$1:$J1000,"C")</f>
        <v>0</v>
      </c>
      <c r="H60" s="7">
        <f>countifs(PrelimRaw!$D$1:$D1000,$A60,PrelimRaw!$C$1:$C1000,-4,PrelimRaw!$J$1:$J1000,"C")</f>
        <v>0</v>
      </c>
      <c r="I60" s="7">
        <f t="shared" si="2"/>
        <v>2</v>
      </c>
      <c r="J60" s="8">
        <f t="shared" si="3"/>
        <v>0.1</v>
      </c>
      <c r="K60" s="8">
        <f t="shared" si="4"/>
        <v>1</v>
      </c>
      <c r="L60" s="7">
        <f t="shared" si="5"/>
        <v>8</v>
      </c>
      <c r="M60" s="11">
        <f t="shared" si="6"/>
        <v>1.6</v>
      </c>
    </row>
    <row r="61">
      <c r="A61" s="6" t="s">
        <v>137</v>
      </c>
      <c r="B61" s="7" t="str">
        <f>vlookup($A61,Users!$B$1:$H1000,3,false)</f>
        <v>Daniel</v>
      </c>
      <c r="C61" s="7" t="str">
        <f>vlookup($A61,Users!$B$1:$H1000,6,false)</f>
        <v>Lexington B</v>
      </c>
      <c r="D61" s="7">
        <f>vlookup($C61,Teams!$B:$D,3,false)</f>
        <v>5</v>
      </c>
      <c r="E61" s="7">
        <f t="shared" si="1"/>
        <v>20</v>
      </c>
      <c r="F61" s="7">
        <f>countifs(PrelimRaw!$D$1:$D1000,$A61,PrelimRaw!$C$1:$C1000,4,PrelimRaw!$J$1:$J1000,"C")+countifs(PrelimRaw!$D$1:$D1000,$A61,PrelimRaw!$C$1:$C1000,14,PrelimRaw!$J$1:$J1000,"C")</f>
        <v>3</v>
      </c>
      <c r="G61" s="7">
        <f>countifs(PrelimRaw!$D$1:$D1000,$A61,PrelimRaw!$C$1:$C1000,0,PrelimRaw!$J$1:$J1000,"C")</f>
        <v>4</v>
      </c>
      <c r="H61" s="7">
        <f>countifs(PrelimRaw!$D$1:$D1000,$A61,PrelimRaw!$C$1:$C1000,-4,PrelimRaw!$J$1:$J1000,"C")</f>
        <v>1</v>
      </c>
      <c r="I61" s="7">
        <f t="shared" si="2"/>
        <v>8</v>
      </c>
      <c r="J61" s="8">
        <f t="shared" si="3"/>
        <v>0.4</v>
      </c>
      <c r="K61" s="8">
        <f t="shared" si="4"/>
        <v>0.375</v>
      </c>
      <c r="L61" s="7">
        <f t="shared" si="5"/>
        <v>8</v>
      </c>
      <c r="M61" s="11">
        <f t="shared" si="6"/>
        <v>1.6</v>
      </c>
    </row>
    <row r="62">
      <c r="A62" s="6" t="s">
        <v>147</v>
      </c>
      <c r="B62" s="7" t="str">
        <f>vlookup($A62,Users!$B$1:$H1000,3,false)</f>
        <v>Om</v>
      </c>
      <c r="C62" s="7" t="str">
        <f>vlookup($A62,Users!$B$1:$H1000,6,false)</f>
        <v>JP Stevens</v>
      </c>
      <c r="D62" s="7">
        <f>vlookup($C62,Teams!$B:$D,3,false)</f>
        <v>5</v>
      </c>
      <c r="E62" s="7">
        <f t="shared" si="1"/>
        <v>20</v>
      </c>
      <c r="F62" s="7">
        <f>countifs(PrelimRaw!$D$1:$D1000,$A62,PrelimRaw!$C$1:$C1000,4,PrelimRaw!$J$1:$J1000,"C")+countifs(PrelimRaw!$D$1:$D1000,$A62,PrelimRaw!$C$1:$C1000,14,PrelimRaw!$J$1:$J1000,"C")</f>
        <v>2</v>
      </c>
      <c r="G62" s="7">
        <f>countifs(PrelimRaw!$D$1:$D1000,$A62,PrelimRaw!$C$1:$C1000,0,PrelimRaw!$J$1:$J1000,"C")</f>
        <v>1</v>
      </c>
      <c r="H62" s="7">
        <f>countifs(PrelimRaw!$D$1:$D1000,$A62,PrelimRaw!$C$1:$C1000,-4,PrelimRaw!$J$1:$J1000,"C")</f>
        <v>0</v>
      </c>
      <c r="I62" s="7">
        <f t="shared" si="2"/>
        <v>3</v>
      </c>
      <c r="J62" s="8">
        <f t="shared" si="3"/>
        <v>0.15</v>
      </c>
      <c r="K62" s="8">
        <f t="shared" si="4"/>
        <v>0.6666666667</v>
      </c>
      <c r="L62" s="7">
        <f t="shared" si="5"/>
        <v>8</v>
      </c>
      <c r="M62" s="11">
        <f t="shared" si="6"/>
        <v>1.6</v>
      </c>
    </row>
    <row r="63">
      <c r="A63" s="6" t="s">
        <v>159</v>
      </c>
      <c r="B63" s="7" t="str">
        <f>vlookup($A63,Users!$B$1:$H1000,3,false)</f>
        <v>Samarth</v>
      </c>
      <c r="C63" s="7" t="str">
        <f>vlookup($A63,Users!$B$1:$H1000,6,false)</f>
        <v>Wayzata</v>
      </c>
      <c r="D63" s="7">
        <f>vlookup($C63,Teams!$B:$D,3,false)</f>
        <v>5</v>
      </c>
      <c r="E63" s="7">
        <f t="shared" si="1"/>
        <v>20</v>
      </c>
      <c r="F63" s="7">
        <f>countifs(PrelimRaw!$D$1:$D1000,$A63,PrelimRaw!$C$1:$C1000,4,PrelimRaw!$J$1:$J1000,"C")+countifs(PrelimRaw!$D$1:$D1000,$A63,PrelimRaw!$C$1:$C1000,14,PrelimRaw!$J$1:$J1000,"C")</f>
        <v>2</v>
      </c>
      <c r="G63" s="7">
        <f>countifs(PrelimRaw!$D$1:$D1000,$A63,PrelimRaw!$C$1:$C1000,0,PrelimRaw!$J$1:$J1000,"C")</f>
        <v>2</v>
      </c>
      <c r="H63" s="7">
        <f>countifs(PrelimRaw!$D$1:$D1000,$A63,PrelimRaw!$C$1:$C1000,-4,PrelimRaw!$J$1:$J1000,"C")</f>
        <v>0</v>
      </c>
      <c r="I63" s="7">
        <f t="shared" si="2"/>
        <v>4</v>
      </c>
      <c r="J63" s="8">
        <f t="shared" si="3"/>
        <v>0.2</v>
      </c>
      <c r="K63" s="8">
        <f t="shared" si="4"/>
        <v>0.5</v>
      </c>
      <c r="L63" s="7">
        <f t="shared" si="5"/>
        <v>8</v>
      </c>
      <c r="M63" s="11">
        <f t="shared" si="6"/>
        <v>1.6</v>
      </c>
    </row>
    <row r="64">
      <c r="A64" s="6" t="s">
        <v>167</v>
      </c>
      <c r="B64" s="7" t="str">
        <f>vlookup($A64,Users!$B$1:$H1000,3,false)</f>
        <v>Boheng</v>
      </c>
      <c r="C64" s="7" t="str">
        <f>vlookup($A64,Users!$B$1:$H1000,6,false)</f>
        <v>NoHo</v>
      </c>
      <c r="D64" s="7">
        <f>vlookup($C64,Teams!$B:$D,3,false)</f>
        <v>5</v>
      </c>
      <c r="E64" s="7">
        <f t="shared" si="1"/>
        <v>20</v>
      </c>
      <c r="F64" s="7">
        <f>countifs(PrelimRaw!$D$1:$D1000,$A64,PrelimRaw!$C$1:$C1000,4,PrelimRaw!$J$1:$J1000,"C")+countifs(PrelimRaw!$D$1:$D1000,$A64,PrelimRaw!$C$1:$C1000,14,PrelimRaw!$J$1:$J1000,"C")</f>
        <v>2</v>
      </c>
      <c r="G64" s="7">
        <f>countifs(PrelimRaw!$D$1:$D1000,$A64,PrelimRaw!$C$1:$C1000,0,PrelimRaw!$J$1:$J1000,"C")</f>
        <v>0</v>
      </c>
      <c r="H64" s="7">
        <f>countifs(PrelimRaw!$D$1:$D1000,$A64,PrelimRaw!$C$1:$C1000,-4,PrelimRaw!$J$1:$J1000,"C")</f>
        <v>0</v>
      </c>
      <c r="I64" s="7">
        <f t="shared" si="2"/>
        <v>2</v>
      </c>
      <c r="J64" s="8">
        <f t="shared" si="3"/>
        <v>0.1</v>
      </c>
      <c r="K64" s="8">
        <f t="shared" si="4"/>
        <v>1</v>
      </c>
      <c r="L64" s="7">
        <f t="shared" si="5"/>
        <v>8</v>
      </c>
      <c r="M64" s="11">
        <f t="shared" si="6"/>
        <v>1.6</v>
      </c>
    </row>
    <row r="65">
      <c r="A65" s="6" t="s">
        <v>181</v>
      </c>
      <c r="B65" s="7" t="str">
        <f>vlookup($A65,Users!$B$1:$H1000,3,false)</f>
        <v>Michael</v>
      </c>
      <c r="C65" s="7" t="str">
        <f>vlookup($A65,Users!$B$1:$H1000,6,false)</f>
        <v>Buchholz B</v>
      </c>
      <c r="D65" s="7">
        <f>vlookup($C65,Teams!$B:$D,3,false)</f>
        <v>5</v>
      </c>
      <c r="E65" s="7">
        <f t="shared" si="1"/>
        <v>20</v>
      </c>
      <c r="F65" s="7">
        <f>countifs(PrelimRaw!$D$1:$D1000,$A65,PrelimRaw!$C$1:$C1000,4,PrelimRaw!$J$1:$J1000,"C")+countifs(PrelimRaw!$D$1:$D1000,$A65,PrelimRaw!$C$1:$C1000,14,PrelimRaw!$J$1:$J1000,"C")</f>
        <v>2</v>
      </c>
      <c r="G65" s="7">
        <f>countifs(PrelimRaw!$D$1:$D1000,$A65,PrelimRaw!$C$1:$C1000,0,PrelimRaw!$J$1:$J1000,"C")</f>
        <v>1</v>
      </c>
      <c r="H65" s="7">
        <f>countifs(PrelimRaw!$D$1:$D1000,$A65,PrelimRaw!$C$1:$C1000,-4,PrelimRaw!$J$1:$J1000,"C")</f>
        <v>0</v>
      </c>
      <c r="I65" s="7">
        <f t="shared" si="2"/>
        <v>3</v>
      </c>
      <c r="J65" s="8">
        <f t="shared" si="3"/>
        <v>0.15</v>
      </c>
      <c r="K65" s="8">
        <f t="shared" si="4"/>
        <v>0.6666666667</v>
      </c>
      <c r="L65" s="7">
        <f t="shared" si="5"/>
        <v>8</v>
      </c>
      <c r="M65" s="11">
        <f t="shared" si="6"/>
        <v>1.6</v>
      </c>
    </row>
    <row r="66">
      <c r="A66" s="6" t="s">
        <v>185</v>
      </c>
      <c r="B66" s="7" t="str">
        <f>vlookup($A66,Users!$B$1:$H1000,3,false)</f>
        <v>Joseph</v>
      </c>
      <c r="C66" s="7" t="str">
        <f>vlookup($A66,Users!$B$1:$H1000,6,false)</f>
        <v>RMHS</v>
      </c>
      <c r="D66" s="7">
        <f>vlookup($C66,Teams!$B:$D,3,false)</f>
        <v>5</v>
      </c>
      <c r="E66" s="7">
        <f t="shared" si="1"/>
        <v>20</v>
      </c>
      <c r="F66" s="7">
        <f>countifs(PrelimRaw!$D$1:$D1000,$A66,PrelimRaw!$C$1:$C1000,4,PrelimRaw!$J$1:$J1000,"C")+countifs(PrelimRaw!$D$1:$D1000,$A66,PrelimRaw!$C$1:$C1000,14,PrelimRaw!$J$1:$J1000,"C")</f>
        <v>5</v>
      </c>
      <c r="G66" s="7">
        <f>countifs(PrelimRaw!$D$1:$D1000,$A66,PrelimRaw!$C$1:$C1000,0,PrelimRaw!$J$1:$J1000,"C")</f>
        <v>4</v>
      </c>
      <c r="H66" s="7">
        <f>countifs(PrelimRaw!$D$1:$D1000,$A66,PrelimRaw!$C$1:$C1000,-4,PrelimRaw!$J$1:$J1000,"C")</f>
        <v>3</v>
      </c>
      <c r="I66" s="7">
        <f t="shared" si="2"/>
        <v>12</v>
      </c>
      <c r="J66" s="8">
        <f t="shared" si="3"/>
        <v>0.6</v>
      </c>
      <c r="K66" s="8">
        <f t="shared" si="4"/>
        <v>0.4166666667</v>
      </c>
      <c r="L66" s="7">
        <f t="shared" si="5"/>
        <v>8</v>
      </c>
      <c r="M66" s="11">
        <f t="shared" si="6"/>
        <v>1.6</v>
      </c>
    </row>
    <row r="67">
      <c r="A67" s="6" t="s">
        <v>34</v>
      </c>
      <c r="B67" s="7" t="str">
        <f>vlookup($A67,Users!$B$1:$H1000,3,false)</f>
        <v>Vikas</v>
      </c>
      <c r="C67" s="7" t="str">
        <f>vlookup($A67,Users!$B$1:$H1000,6,false)</f>
        <v>NCSSM B</v>
      </c>
      <c r="D67" s="7">
        <f>vlookup($C67,Teams!$B:$D,3,false)</f>
        <v>5</v>
      </c>
      <c r="E67" s="7">
        <f t="shared" si="1"/>
        <v>20</v>
      </c>
      <c r="F67" s="7">
        <f>countifs(PrelimRaw!$D$1:$D1000,$A67,PrelimRaw!$C$1:$C1000,4,PrelimRaw!$J$1:$J1000,"C")+countifs(PrelimRaw!$D$1:$D1000,$A67,PrelimRaw!$C$1:$C1000,14,PrelimRaw!$J$1:$J1000,"C")</f>
        <v>1</v>
      </c>
      <c r="G67" s="7">
        <f>countifs(PrelimRaw!$D$1:$D1000,$A67,PrelimRaw!$C$1:$C1000,0,PrelimRaw!$J$1:$J1000,"C")</f>
        <v>1</v>
      </c>
      <c r="H67" s="7">
        <f>countifs(PrelimRaw!$D$1:$D1000,$A67,PrelimRaw!$C$1:$C1000,-4,PrelimRaw!$J$1:$J1000,"C")</f>
        <v>0</v>
      </c>
      <c r="I67" s="7">
        <f t="shared" si="2"/>
        <v>2</v>
      </c>
      <c r="J67" s="8">
        <f t="shared" si="3"/>
        <v>0.1</v>
      </c>
      <c r="K67" s="8">
        <f t="shared" si="4"/>
        <v>0.5</v>
      </c>
      <c r="L67" s="7">
        <f t="shared" si="5"/>
        <v>4</v>
      </c>
      <c r="M67" s="11">
        <f t="shared" si="6"/>
        <v>0.8</v>
      </c>
    </row>
    <row r="68">
      <c r="A68" s="6" t="s">
        <v>36</v>
      </c>
      <c r="B68" s="7" t="str">
        <f>vlookup($A68,Users!$B$1:$H1000,3,false)</f>
        <v>Edward</v>
      </c>
      <c r="C68" s="7" t="str">
        <f>vlookup($A68,Users!$B$1:$H1000,6,false)</f>
        <v>NCSSM B</v>
      </c>
      <c r="D68" s="7">
        <f>vlookup($C68,Teams!$B:$D,3,false)</f>
        <v>5</v>
      </c>
      <c r="E68" s="7">
        <f t="shared" si="1"/>
        <v>20</v>
      </c>
      <c r="F68" s="7">
        <f>countifs(PrelimRaw!$D$1:$D1000,$A68,PrelimRaw!$C$1:$C1000,4,PrelimRaw!$J$1:$J1000,"C")+countifs(PrelimRaw!$D$1:$D1000,$A68,PrelimRaw!$C$1:$C1000,14,PrelimRaw!$J$1:$J1000,"C")</f>
        <v>1</v>
      </c>
      <c r="G68" s="7">
        <f>countifs(PrelimRaw!$D$1:$D1000,$A68,PrelimRaw!$C$1:$C1000,0,PrelimRaw!$J$1:$J1000,"C")</f>
        <v>4</v>
      </c>
      <c r="H68" s="7">
        <f>countifs(PrelimRaw!$D$1:$D1000,$A68,PrelimRaw!$C$1:$C1000,-4,PrelimRaw!$J$1:$J1000,"C")</f>
        <v>0</v>
      </c>
      <c r="I68" s="7">
        <f t="shared" si="2"/>
        <v>5</v>
      </c>
      <c r="J68" s="8">
        <f t="shared" si="3"/>
        <v>0.25</v>
      </c>
      <c r="K68" s="8">
        <f t="shared" si="4"/>
        <v>0.2</v>
      </c>
      <c r="L68" s="7">
        <f t="shared" si="5"/>
        <v>4</v>
      </c>
      <c r="M68" s="11">
        <f t="shared" si="6"/>
        <v>0.8</v>
      </c>
    </row>
    <row r="69">
      <c r="A69" s="6" t="s">
        <v>37</v>
      </c>
      <c r="B69" s="7" t="str">
        <f>vlookup($A69,Users!$B$1:$H1000,3,false)</f>
        <v>Yajur</v>
      </c>
      <c r="C69" s="7" t="str">
        <f>vlookup($A69,Users!$B$1:$H1000,6,false)</f>
        <v>Davidson</v>
      </c>
      <c r="D69" s="7">
        <f>vlookup($C69,Teams!$B:$D,3,false)</f>
        <v>5</v>
      </c>
      <c r="E69" s="7">
        <f t="shared" si="1"/>
        <v>20</v>
      </c>
      <c r="F69" s="7">
        <f>countifs(PrelimRaw!$D$1:$D1000,$A69,PrelimRaw!$C$1:$C1000,4,PrelimRaw!$J$1:$J1000,"C")+countifs(PrelimRaw!$D$1:$D1000,$A69,PrelimRaw!$C$1:$C1000,14,PrelimRaw!$J$1:$J1000,"C")</f>
        <v>3</v>
      </c>
      <c r="G69" s="7">
        <f>countifs(PrelimRaw!$D$1:$D1000,$A69,PrelimRaw!$C$1:$C1000,0,PrelimRaw!$J$1:$J1000,"C")</f>
        <v>2</v>
      </c>
      <c r="H69" s="7">
        <f>countifs(PrelimRaw!$D$1:$D1000,$A69,PrelimRaw!$C$1:$C1000,-4,PrelimRaw!$J$1:$J1000,"C")</f>
        <v>2</v>
      </c>
      <c r="I69" s="7">
        <f t="shared" si="2"/>
        <v>7</v>
      </c>
      <c r="J69" s="8">
        <f t="shared" si="3"/>
        <v>0.35</v>
      </c>
      <c r="K69" s="8">
        <f t="shared" si="4"/>
        <v>0.4285714286</v>
      </c>
      <c r="L69" s="7">
        <f t="shared" si="5"/>
        <v>4</v>
      </c>
      <c r="M69" s="11">
        <f t="shared" si="6"/>
        <v>0.8</v>
      </c>
    </row>
    <row r="70">
      <c r="A70" s="6" t="s">
        <v>38</v>
      </c>
      <c r="B70" s="7" t="str">
        <f>vlookup($A70,Users!$B$1:$H1000,3,false)</f>
        <v>Madhav</v>
      </c>
      <c r="C70" s="7" t="str">
        <f>vlookup($A70,Users!$B$1:$H1000,6,false)</f>
        <v>NCSSM B</v>
      </c>
      <c r="D70" s="7">
        <f>vlookup($C70,Teams!$B:$D,3,false)</f>
        <v>5</v>
      </c>
      <c r="E70" s="7">
        <f t="shared" si="1"/>
        <v>20</v>
      </c>
      <c r="F70" s="7">
        <f>countifs(PrelimRaw!$D$1:$D1000,$A70,PrelimRaw!$C$1:$C1000,4,PrelimRaw!$J$1:$J1000,"C")+countifs(PrelimRaw!$D$1:$D1000,$A70,PrelimRaw!$C$1:$C1000,14,PrelimRaw!$J$1:$J1000,"C")</f>
        <v>1</v>
      </c>
      <c r="G70" s="7">
        <f>countifs(PrelimRaw!$D$1:$D1000,$A70,PrelimRaw!$C$1:$C1000,0,PrelimRaw!$J$1:$J1000,"C")</f>
        <v>0</v>
      </c>
      <c r="H70" s="7">
        <f>countifs(PrelimRaw!$D$1:$D1000,$A70,PrelimRaw!$C$1:$C1000,-4,PrelimRaw!$J$1:$J1000,"C")</f>
        <v>0</v>
      </c>
      <c r="I70" s="7">
        <f t="shared" si="2"/>
        <v>1</v>
      </c>
      <c r="J70" s="8">
        <f t="shared" si="3"/>
        <v>0.05</v>
      </c>
      <c r="K70" s="8">
        <f t="shared" si="4"/>
        <v>1</v>
      </c>
      <c r="L70" s="7">
        <f t="shared" si="5"/>
        <v>4</v>
      </c>
      <c r="M70" s="11">
        <f t="shared" si="6"/>
        <v>0.8</v>
      </c>
    </row>
    <row r="71">
      <c r="A71" s="6" t="s">
        <v>40</v>
      </c>
      <c r="B71" s="7" t="str">
        <f>vlookup($A71,Users!$B$1:$H1000,3,false)</f>
        <v>Andrey</v>
      </c>
      <c r="C71" s="7" t="str">
        <f>vlookup($A71,Users!$B$1:$H1000,6,false)</f>
        <v>Buchholz A</v>
      </c>
      <c r="D71" s="7">
        <f>vlookup($C71,Teams!$B:$D,3,false)</f>
        <v>5</v>
      </c>
      <c r="E71" s="7">
        <f t="shared" si="1"/>
        <v>20</v>
      </c>
      <c r="F71" s="7">
        <f>countifs(PrelimRaw!$D$1:$D1000,$A71,PrelimRaw!$C$1:$C1000,4,PrelimRaw!$J$1:$J1000,"C")+countifs(PrelimRaw!$D$1:$D1000,$A71,PrelimRaw!$C$1:$C1000,14,PrelimRaw!$J$1:$J1000,"C")</f>
        <v>2</v>
      </c>
      <c r="G71" s="7">
        <f>countifs(PrelimRaw!$D$1:$D1000,$A71,PrelimRaw!$C$1:$C1000,0,PrelimRaw!$J$1:$J1000,"C")</f>
        <v>1</v>
      </c>
      <c r="H71" s="7">
        <f>countifs(PrelimRaw!$D$1:$D1000,$A71,PrelimRaw!$C$1:$C1000,-4,PrelimRaw!$J$1:$J1000,"C")</f>
        <v>1</v>
      </c>
      <c r="I71" s="7">
        <f t="shared" si="2"/>
        <v>4</v>
      </c>
      <c r="J71" s="8">
        <f t="shared" si="3"/>
        <v>0.2</v>
      </c>
      <c r="K71" s="8">
        <f t="shared" si="4"/>
        <v>0.5</v>
      </c>
      <c r="L71" s="7">
        <f t="shared" si="5"/>
        <v>4</v>
      </c>
      <c r="M71" s="11">
        <f t="shared" si="6"/>
        <v>0.8</v>
      </c>
    </row>
    <row r="72">
      <c r="A72" s="6" t="s">
        <v>45</v>
      </c>
      <c r="B72" s="7" t="str">
        <f>vlookup($A72,Users!$B$1:$H1000,3,false)</f>
        <v>Ahan</v>
      </c>
      <c r="C72" s="7" t="str">
        <f>vlookup($A72,Users!$B$1:$H1000,6,false)</f>
        <v>Buchholz A</v>
      </c>
      <c r="D72" s="7">
        <f>vlookup($C72,Teams!$B:$D,3,false)</f>
        <v>5</v>
      </c>
      <c r="E72" s="7">
        <f t="shared" si="1"/>
        <v>20</v>
      </c>
      <c r="F72" s="7">
        <f>countifs(PrelimRaw!$D$1:$D1000,$A72,PrelimRaw!$C$1:$C1000,4,PrelimRaw!$J$1:$J1000,"C")+countifs(PrelimRaw!$D$1:$D1000,$A72,PrelimRaw!$C$1:$C1000,14,PrelimRaw!$J$1:$J1000,"C")</f>
        <v>1</v>
      </c>
      <c r="G72" s="7">
        <f>countifs(PrelimRaw!$D$1:$D1000,$A72,PrelimRaw!$C$1:$C1000,0,PrelimRaw!$J$1:$J1000,"C")</f>
        <v>0</v>
      </c>
      <c r="H72" s="7">
        <f>countifs(PrelimRaw!$D$1:$D1000,$A72,PrelimRaw!$C$1:$C1000,-4,PrelimRaw!$J$1:$J1000,"C")</f>
        <v>0</v>
      </c>
      <c r="I72" s="7">
        <f t="shared" si="2"/>
        <v>1</v>
      </c>
      <c r="J72" s="8">
        <f t="shared" si="3"/>
        <v>0.05</v>
      </c>
      <c r="K72" s="8">
        <f t="shared" si="4"/>
        <v>1</v>
      </c>
      <c r="L72" s="7">
        <f t="shared" si="5"/>
        <v>4</v>
      </c>
      <c r="M72" s="11">
        <f t="shared" si="6"/>
        <v>0.8</v>
      </c>
    </row>
    <row r="73">
      <c r="A73" s="6" t="s">
        <v>46</v>
      </c>
      <c r="B73" s="7" t="str">
        <f>vlookup($A73,Users!$B$1:$H1000,3,false)</f>
        <v>Aldric</v>
      </c>
      <c r="C73" s="7" t="str">
        <f>vlookup($A73,Users!$B$1:$H1000,6,false)</f>
        <v>WWPN</v>
      </c>
      <c r="D73" s="7">
        <f>vlookup($C73,Teams!$B:$D,3,false)</f>
        <v>5</v>
      </c>
      <c r="E73" s="7">
        <f t="shared" si="1"/>
        <v>20</v>
      </c>
      <c r="F73" s="7">
        <f>countifs(PrelimRaw!$D$1:$D1000,$A73,PrelimRaw!$C$1:$C1000,4,PrelimRaw!$J$1:$J1000,"C")+countifs(PrelimRaw!$D$1:$D1000,$A73,PrelimRaw!$C$1:$C1000,14,PrelimRaw!$J$1:$J1000,"C")</f>
        <v>2</v>
      </c>
      <c r="G73" s="7">
        <f>countifs(PrelimRaw!$D$1:$D1000,$A73,PrelimRaw!$C$1:$C1000,0,PrelimRaw!$J$1:$J1000,"C")</f>
        <v>4</v>
      </c>
      <c r="H73" s="7">
        <f>countifs(PrelimRaw!$D$1:$D1000,$A73,PrelimRaw!$C$1:$C1000,-4,PrelimRaw!$J$1:$J1000,"C")</f>
        <v>1</v>
      </c>
      <c r="I73" s="7">
        <f t="shared" si="2"/>
        <v>7</v>
      </c>
      <c r="J73" s="8">
        <f t="shared" si="3"/>
        <v>0.35</v>
      </c>
      <c r="K73" s="8">
        <f t="shared" si="4"/>
        <v>0.2857142857</v>
      </c>
      <c r="L73" s="7">
        <f t="shared" si="5"/>
        <v>4</v>
      </c>
      <c r="M73" s="11">
        <f t="shared" si="6"/>
        <v>0.8</v>
      </c>
    </row>
    <row r="74">
      <c r="A74" s="6" t="s">
        <v>49</v>
      </c>
      <c r="B74" s="7" t="str">
        <f>vlookup($A74,Users!$B$1:$H1000,3,false)</f>
        <v>Arjun</v>
      </c>
      <c r="C74" s="7" t="str">
        <f>vlookup($A74,Users!$B$1:$H1000,6,false)</f>
        <v>WWPN</v>
      </c>
      <c r="D74" s="7">
        <f>vlookup($C74,Teams!$B:$D,3,false)</f>
        <v>5</v>
      </c>
      <c r="E74" s="7">
        <f t="shared" si="1"/>
        <v>20</v>
      </c>
      <c r="F74" s="7">
        <f>countifs(PrelimRaw!$D$1:$D1000,$A74,PrelimRaw!$C$1:$C1000,4,PrelimRaw!$J$1:$J1000,"C")+countifs(PrelimRaw!$D$1:$D1000,$A74,PrelimRaw!$C$1:$C1000,14,PrelimRaw!$J$1:$J1000,"C")</f>
        <v>1</v>
      </c>
      <c r="G74" s="7">
        <f>countifs(PrelimRaw!$D$1:$D1000,$A74,PrelimRaw!$C$1:$C1000,0,PrelimRaw!$J$1:$J1000,"C")</f>
        <v>3</v>
      </c>
      <c r="H74" s="7">
        <f>countifs(PrelimRaw!$D$1:$D1000,$A74,PrelimRaw!$C$1:$C1000,-4,PrelimRaw!$J$1:$J1000,"C")</f>
        <v>0</v>
      </c>
      <c r="I74" s="7">
        <f t="shared" si="2"/>
        <v>4</v>
      </c>
      <c r="J74" s="8">
        <f t="shared" si="3"/>
        <v>0.2</v>
      </c>
      <c r="K74" s="8">
        <f t="shared" si="4"/>
        <v>0.25</v>
      </c>
      <c r="L74" s="7">
        <f t="shared" si="5"/>
        <v>4</v>
      </c>
      <c r="M74" s="11">
        <f t="shared" si="6"/>
        <v>0.8</v>
      </c>
    </row>
    <row r="75">
      <c r="A75" s="6" t="s">
        <v>66</v>
      </c>
      <c r="B75" s="7" t="str">
        <f>vlookup($A75,Users!$B$1:$H1000,3,false)</f>
        <v>Davis</v>
      </c>
      <c r="C75" s="7" t="str">
        <f>vlookup($A75,Users!$B$1:$H1000,6,false)</f>
        <v>Collierville</v>
      </c>
      <c r="D75" s="7">
        <f>vlookup($C75,Teams!$B:$D,3,false)</f>
        <v>5</v>
      </c>
      <c r="E75" s="7">
        <f t="shared" si="1"/>
        <v>20</v>
      </c>
      <c r="F75" s="7">
        <f>countifs(PrelimRaw!$D$1:$D1000,$A75,PrelimRaw!$C$1:$C1000,4,PrelimRaw!$J$1:$J1000,"C")+countifs(PrelimRaw!$D$1:$D1000,$A75,PrelimRaw!$C$1:$C1000,14,PrelimRaw!$J$1:$J1000,"C")</f>
        <v>1</v>
      </c>
      <c r="G75" s="7">
        <f>countifs(PrelimRaw!$D$1:$D1000,$A75,PrelimRaw!$C$1:$C1000,0,PrelimRaw!$J$1:$J1000,"C")</f>
        <v>1</v>
      </c>
      <c r="H75" s="7">
        <f>countifs(PrelimRaw!$D$1:$D1000,$A75,PrelimRaw!$C$1:$C1000,-4,PrelimRaw!$J$1:$J1000,"C")</f>
        <v>0</v>
      </c>
      <c r="I75" s="7">
        <f t="shared" si="2"/>
        <v>2</v>
      </c>
      <c r="J75" s="8">
        <f t="shared" si="3"/>
        <v>0.1</v>
      </c>
      <c r="K75" s="8">
        <f t="shared" si="4"/>
        <v>0.5</v>
      </c>
      <c r="L75" s="7">
        <f t="shared" si="5"/>
        <v>4</v>
      </c>
      <c r="M75" s="11">
        <f t="shared" si="6"/>
        <v>0.8</v>
      </c>
    </row>
    <row r="76">
      <c r="A76" s="6" t="s">
        <v>72</v>
      </c>
      <c r="B76" s="7" t="str">
        <f>vlookup($A76,Users!$B$1:$H1000,3,false)</f>
        <v>Owen</v>
      </c>
      <c r="C76" s="7" t="str">
        <f>vlookup($A76,Users!$B$1:$H1000,6,false)</f>
        <v>Middleton</v>
      </c>
      <c r="D76" s="7">
        <f>vlookup($C76,Teams!$B:$D,3,false)</f>
        <v>5</v>
      </c>
      <c r="E76" s="7">
        <f t="shared" si="1"/>
        <v>20</v>
      </c>
      <c r="F76" s="7">
        <f>countifs(PrelimRaw!$D$1:$D1000,$A76,PrelimRaw!$C$1:$C1000,4,PrelimRaw!$J$1:$J1000,"C")+countifs(PrelimRaw!$D$1:$D1000,$A76,PrelimRaw!$C$1:$C1000,14,PrelimRaw!$J$1:$J1000,"C")</f>
        <v>1</v>
      </c>
      <c r="G76" s="7">
        <f>countifs(PrelimRaw!$D$1:$D1000,$A76,PrelimRaw!$C$1:$C1000,0,PrelimRaw!$J$1:$J1000,"C")</f>
        <v>0</v>
      </c>
      <c r="H76" s="7">
        <f>countifs(PrelimRaw!$D$1:$D1000,$A76,PrelimRaw!$C$1:$C1000,-4,PrelimRaw!$J$1:$J1000,"C")</f>
        <v>0</v>
      </c>
      <c r="I76" s="7">
        <f t="shared" si="2"/>
        <v>1</v>
      </c>
      <c r="J76" s="8">
        <f t="shared" si="3"/>
        <v>0.05</v>
      </c>
      <c r="K76" s="8">
        <f t="shared" si="4"/>
        <v>1</v>
      </c>
      <c r="L76" s="7">
        <f t="shared" si="5"/>
        <v>4</v>
      </c>
      <c r="M76" s="11">
        <f t="shared" si="6"/>
        <v>0.8</v>
      </c>
    </row>
    <row r="77">
      <c r="A77" s="6" t="s">
        <v>77</v>
      </c>
      <c r="B77" s="7" t="str">
        <f>vlookup($A77,Users!$B$1:$H1000,3,false)</f>
        <v>Arjun</v>
      </c>
      <c r="C77" s="7" t="str">
        <f>vlookup($A77,Users!$B$1:$H1000,6,false)</f>
        <v>Niskayuna</v>
      </c>
      <c r="D77" s="7">
        <f>vlookup($C77,Teams!$B:$D,3,false)</f>
        <v>5</v>
      </c>
      <c r="E77" s="7">
        <f t="shared" si="1"/>
        <v>20</v>
      </c>
      <c r="F77" s="7">
        <f>countifs(PrelimRaw!$D$1:$D1000,$A77,PrelimRaw!$C$1:$C1000,4,PrelimRaw!$J$1:$J1000,"C")+countifs(PrelimRaw!$D$1:$D1000,$A77,PrelimRaw!$C$1:$C1000,14,PrelimRaw!$J$1:$J1000,"C")</f>
        <v>1</v>
      </c>
      <c r="G77" s="7">
        <f>countifs(PrelimRaw!$D$1:$D1000,$A77,PrelimRaw!$C$1:$C1000,0,PrelimRaw!$J$1:$J1000,"C")</f>
        <v>0</v>
      </c>
      <c r="H77" s="7">
        <f>countifs(PrelimRaw!$D$1:$D1000,$A77,PrelimRaw!$C$1:$C1000,-4,PrelimRaw!$J$1:$J1000,"C")</f>
        <v>0</v>
      </c>
      <c r="I77" s="7">
        <f t="shared" si="2"/>
        <v>1</v>
      </c>
      <c r="J77" s="8">
        <f t="shared" si="3"/>
        <v>0.05</v>
      </c>
      <c r="K77" s="8">
        <f t="shared" si="4"/>
        <v>1</v>
      </c>
      <c r="L77" s="7">
        <f t="shared" si="5"/>
        <v>4</v>
      </c>
      <c r="M77" s="11">
        <f t="shared" si="6"/>
        <v>0.8</v>
      </c>
    </row>
    <row r="78">
      <c r="A78" s="6" t="s">
        <v>78</v>
      </c>
      <c r="B78" s="7" t="str">
        <f>vlookup($A78,Users!$B$1:$H1000,3,false)</f>
        <v>Aaron</v>
      </c>
      <c r="C78" s="7" t="str">
        <f>vlookup($A78,Users!$B$1:$H1000,6,false)</f>
        <v>Ladue</v>
      </c>
      <c r="D78" s="7">
        <f>vlookup($C78,Teams!$B:$D,3,false)</f>
        <v>5</v>
      </c>
      <c r="E78" s="7">
        <f t="shared" si="1"/>
        <v>20</v>
      </c>
      <c r="F78" s="7">
        <f>countifs(PrelimRaw!$D$1:$D1000,$A78,PrelimRaw!$C$1:$C1000,4,PrelimRaw!$J$1:$J1000,"C")+countifs(PrelimRaw!$D$1:$D1000,$A78,PrelimRaw!$C$1:$C1000,14,PrelimRaw!$J$1:$J1000,"C")</f>
        <v>1</v>
      </c>
      <c r="G78" s="7">
        <f>countifs(PrelimRaw!$D$1:$D1000,$A78,PrelimRaw!$C$1:$C1000,0,PrelimRaw!$J$1:$J1000,"C")</f>
        <v>0</v>
      </c>
      <c r="H78" s="7">
        <f>countifs(PrelimRaw!$D$1:$D1000,$A78,PrelimRaw!$C$1:$C1000,-4,PrelimRaw!$J$1:$J1000,"C")</f>
        <v>0</v>
      </c>
      <c r="I78" s="7">
        <f t="shared" si="2"/>
        <v>1</v>
      </c>
      <c r="J78" s="8">
        <f t="shared" si="3"/>
        <v>0.05</v>
      </c>
      <c r="K78" s="8">
        <f t="shared" si="4"/>
        <v>1</v>
      </c>
      <c r="L78" s="7">
        <f t="shared" si="5"/>
        <v>4</v>
      </c>
      <c r="M78" s="11">
        <f t="shared" si="6"/>
        <v>0.8</v>
      </c>
    </row>
    <row r="79">
      <c r="A79" s="6" t="s">
        <v>104</v>
      </c>
      <c r="B79" s="7" t="str">
        <f>vlookup($A79,Users!$B$1:$H1000,3,false)</f>
        <v>Sarthak</v>
      </c>
      <c r="C79" s="7" t="str">
        <f>vlookup($A79,Users!$B$1:$H1000,6,false)</f>
        <v>Mira Loma</v>
      </c>
      <c r="D79" s="7">
        <f>vlookup($C79,Teams!$B:$D,3,false)</f>
        <v>5</v>
      </c>
      <c r="E79" s="7">
        <f t="shared" si="1"/>
        <v>20</v>
      </c>
      <c r="F79" s="7">
        <f>countifs(PrelimRaw!$D$1:$D1000,$A79,PrelimRaw!$C$1:$C1000,4,PrelimRaw!$J$1:$J1000,"C")+countifs(PrelimRaw!$D$1:$D1000,$A79,PrelimRaw!$C$1:$C1000,14,PrelimRaw!$J$1:$J1000,"C")</f>
        <v>1</v>
      </c>
      <c r="G79" s="7">
        <f>countifs(PrelimRaw!$D$1:$D1000,$A79,PrelimRaw!$C$1:$C1000,0,PrelimRaw!$J$1:$J1000,"C")</f>
        <v>0</v>
      </c>
      <c r="H79" s="7">
        <f>countifs(PrelimRaw!$D$1:$D1000,$A79,PrelimRaw!$C$1:$C1000,-4,PrelimRaw!$J$1:$J1000,"C")</f>
        <v>0</v>
      </c>
      <c r="I79" s="7">
        <f t="shared" si="2"/>
        <v>1</v>
      </c>
      <c r="J79" s="8">
        <f t="shared" si="3"/>
        <v>0.05</v>
      </c>
      <c r="K79" s="8">
        <f t="shared" si="4"/>
        <v>1</v>
      </c>
      <c r="L79" s="7">
        <f t="shared" si="5"/>
        <v>4</v>
      </c>
      <c r="M79" s="11">
        <f t="shared" si="6"/>
        <v>0.8</v>
      </c>
    </row>
    <row r="80">
      <c r="A80" s="6" t="s">
        <v>116</v>
      </c>
      <c r="B80" s="7" t="str">
        <f>vlookup($A80,Users!$B$1:$H1000,3,false)</f>
        <v>Jasper</v>
      </c>
      <c r="C80" s="7" t="str">
        <f>vlookup($A80,Users!$B$1:$H1000,6,false)</f>
        <v>Pullman</v>
      </c>
      <c r="D80" s="7">
        <f>vlookup($C80,Teams!$B:$D,3,false)</f>
        <v>5</v>
      </c>
      <c r="E80" s="7">
        <f t="shared" si="1"/>
        <v>20</v>
      </c>
      <c r="F80" s="7">
        <f>countifs(PrelimRaw!$D$1:$D1000,$A80,PrelimRaw!$C$1:$C1000,4,PrelimRaw!$J$1:$J1000,"C")+countifs(PrelimRaw!$D$1:$D1000,$A80,PrelimRaw!$C$1:$C1000,14,PrelimRaw!$J$1:$J1000,"C")</f>
        <v>1</v>
      </c>
      <c r="G80" s="7">
        <f>countifs(PrelimRaw!$D$1:$D1000,$A80,PrelimRaw!$C$1:$C1000,0,PrelimRaw!$J$1:$J1000,"C")</f>
        <v>0</v>
      </c>
      <c r="H80" s="7">
        <f>countifs(PrelimRaw!$D$1:$D1000,$A80,PrelimRaw!$C$1:$C1000,-4,PrelimRaw!$J$1:$J1000,"C")</f>
        <v>0</v>
      </c>
      <c r="I80" s="7">
        <f t="shared" si="2"/>
        <v>1</v>
      </c>
      <c r="J80" s="8">
        <f t="shared" si="3"/>
        <v>0.05</v>
      </c>
      <c r="K80" s="8">
        <f t="shared" si="4"/>
        <v>1</v>
      </c>
      <c r="L80" s="7">
        <f t="shared" si="5"/>
        <v>4</v>
      </c>
      <c r="M80" s="11">
        <f t="shared" si="6"/>
        <v>0.8</v>
      </c>
    </row>
    <row r="81">
      <c r="A81" s="6" t="s">
        <v>118</v>
      </c>
      <c r="B81" s="7" t="str">
        <f>vlookup($A81,Users!$B$1:$H1000,3,false)</f>
        <v>Tristan</v>
      </c>
      <c r="C81" s="7" t="str">
        <f>vlookup($A81,Users!$B$1:$H1000,6,false)</f>
        <v>Interlake B</v>
      </c>
      <c r="D81" s="7">
        <f>vlookup($C81,Teams!$B:$D,3,false)</f>
        <v>5</v>
      </c>
      <c r="E81" s="7">
        <f t="shared" si="1"/>
        <v>20</v>
      </c>
      <c r="F81" s="7">
        <f>countifs(PrelimRaw!$D$1:$D1000,$A81,PrelimRaw!$C$1:$C1000,4,PrelimRaw!$J$1:$J1000,"C")+countifs(PrelimRaw!$D$1:$D1000,$A81,PrelimRaw!$C$1:$C1000,14,PrelimRaw!$J$1:$J1000,"C")</f>
        <v>1</v>
      </c>
      <c r="G81" s="7">
        <f>countifs(PrelimRaw!$D$1:$D1000,$A81,PrelimRaw!$C$1:$C1000,0,PrelimRaw!$J$1:$J1000,"C")</f>
        <v>0</v>
      </c>
      <c r="H81" s="7">
        <f>countifs(PrelimRaw!$D$1:$D1000,$A81,PrelimRaw!$C$1:$C1000,-4,PrelimRaw!$J$1:$J1000,"C")</f>
        <v>0</v>
      </c>
      <c r="I81" s="7">
        <f t="shared" si="2"/>
        <v>1</v>
      </c>
      <c r="J81" s="8">
        <f t="shared" si="3"/>
        <v>0.05</v>
      </c>
      <c r="K81" s="8">
        <f t="shared" si="4"/>
        <v>1</v>
      </c>
      <c r="L81" s="7">
        <f t="shared" si="5"/>
        <v>4</v>
      </c>
      <c r="M81" s="11">
        <f t="shared" si="6"/>
        <v>0.8</v>
      </c>
    </row>
    <row r="82">
      <c r="A82" s="6" t="s">
        <v>121</v>
      </c>
      <c r="B82" s="7" t="str">
        <f>vlookup($A82,Users!$B$1:$H1000,3,false)</f>
        <v>Austin</v>
      </c>
      <c r="C82" s="7" t="str">
        <f>vlookup($A82,Users!$B$1:$H1000,6,false)</f>
        <v>Canyon Crest</v>
      </c>
      <c r="D82" s="7">
        <f>vlookup($C82,Teams!$B:$D,3,false)</f>
        <v>5</v>
      </c>
      <c r="E82" s="7">
        <f t="shared" si="1"/>
        <v>20</v>
      </c>
      <c r="F82" s="7">
        <f>countifs(PrelimRaw!$D$1:$D1000,$A82,PrelimRaw!$C$1:$C1000,4,PrelimRaw!$J$1:$J1000,"C")+countifs(PrelimRaw!$D$1:$D1000,$A82,PrelimRaw!$C$1:$C1000,14,PrelimRaw!$J$1:$J1000,"C")</f>
        <v>1</v>
      </c>
      <c r="G82" s="7">
        <f>countifs(PrelimRaw!$D$1:$D1000,$A82,PrelimRaw!$C$1:$C1000,0,PrelimRaw!$J$1:$J1000,"C")</f>
        <v>0</v>
      </c>
      <c r="H82" s="7">
        <f>countifs(PrelimRaw!$D$1:$D1000,$A82,PrelimRaw!$C$1:$C1000,-4,PrelimRaw!$J$1:$J1000,"C")</f>
        <v>0</v>
      </c>
      <c r="I82" s="7">
        <f t="shared" si="2"/>
        <v>1</v>
      </c>
      <c r="J82" s="8">
        <f t="shared" si="3"/>
        <v>0.05</v>
      </c>
      <c r="K82" s="8">
        <f t="shared" si="4"/>
        <v>1</v>
      </c>
      <c r="L82" s="7">
        <f t="shared" si="5"/>
        <v>4</v>
      </c>
      <c r="M82" s="11">
        <f t="shared" si="6"/>
        <v>0.8</v>
      </c>
    </row>
    <row r="83">
      <c r="A83" s="6" t="s">
        <v>123</v>
      </c>
      <c r="B83" s="7" t="str">
        <f>vlookup($A83,Users!$B$1:$H1000,3,false)</f>
        <v>Flora</v>
      </c>
      <c r="C83" s="7" t="str">
        <f>vlookup($A83,Users!$B$1:$H1000,6,false)</f>
        <v>Canyon Crest</v>
      </c>
      <c r="D83" s="7">
        <f>vlookup($C83,Teams!$B:$D,3,false)</f>
        <v>5</v>
      </c>
      <c r="E83" s="7">
        <f t="shared" si="1"/>
        <v>20</v>
      </c>
      <c r="F83" s="7">
        <f>countifs(PrelimRaw!$D$1:$D1000,$A83,PrelimRaw!$C$1:$C1000,4,PrelimRaw!$J$1:$J1000,"C")+countifs(PrelimRaw!$D$1:$D1000,$A83,PrelimRaw!$C$1:$C1000,14,PrelimRaw!$J$1:$J1000,"C")</f>
        <v>1</v>
      </c>
      <c r="G83" s="7">
        <f>countifs(PrelimRaw!$D$1:$D1000,$A83,PrelimRaw!$C$1:$C1000,0,PrelimRaw!$J$1:$J1000,"C")</f>
        <v>3</v>
      </c>
      <c r="H83" s="7">
        <f>countifs(PrelimRaw!$D$1:$D1000,$A83,PrelimRaw!$C$1:$C1000,-4,PrelimRaw!$J$1:$J1000,"C")</f>
        <v>0</v>
      </c>
      <c r="I83" s="7">
        <f t="shared" si="2"/>
        <v>4</v>
      </c>
      <c r="J83" s="8">
        <f t="shared" si="3"/>
        <v>0.2</v>
      </c>
      <c r="K83" s="8">
        <f t="shared" si="4"/>
        <v>0.25</v>
      </c>
      <c r="L83" s="7">
        <f t="shared" si="5"/>
        <v>4</v>
      </c>
      <c r="M83" s="11">
        <f t="shared" si="6"/>
        <v>0.8</v>
      </c>
    </row>
    <row r="84">
      <c r="A84" s="6" t="s">
        <v>124</v>
      </c>
      <c r="B84" s="7" t="str">
        <f>vlookup($A84,Users!$B$1:$H1000,3,false)</f>
        <v>Alex</v>
      </c>
      <c r="C84" s="7" t="str">
        <f>vlookup($A84,Users!$B$1:$H1000,6,false)</f>
        <v>Canyon Crest</v>
      </c>
      <c r="D84" s="7">
        <f>vlookup($C84,Teams!$B:$D,3,false)</f>
        <v>5</v>
      </c>
      <c r="E84" s="7">
        <f t="shared" si="1"/>
        <v>20</v>
      </c>
      <c r="F84" s="7">
        <f>countifs(PrelimRaw!$D$1:$D1000,$A84,PrelimRaw!$C$1:$C1000,4,PrelimRaw!$J$1:$J1000,"C")+countifs(PrelimRaw!$D$1:$D1000,$A84,PrelimRaw!$C$1:$C1000,14,PrelimRaw!$J$1:$J1000,"C")</f>
        <v>1</v>
      </c>
      <c r="G84" s="7">
        <f>countifs(PrelimRaw!$D$1:$D1000,$A84,PrelimRaw!$C$1:$C1000,0,PrelimRaw!$J$1:$J1000,"C")</f>
        <v>1</v>
      </c>
      <c r="H84" s="7">
        <f>countifs(PrelimRaw!$D$1:$D1000,$A84,PrelimRaw!$C$1:$C1000,-4,PrelimRaw!$J$1:$J1000,"C")</f>
        <v>0</v>
      </c>
      <c r="I84" s="7">
        <f t="shared" si="2"/>
        <v>2</v>
      </c>
      <c r="J84" s="8">
        <f t="shared" si="3"/>
        <v>0.1</v>
      </c>
      <c r="K84" s="8">
        <f t="shared" si="4"/>
        <v>0.5</v>
      </c>
      <c r="L84" s="7">
        <f t="shared" si="5"/>
        <v>4</v>
      </c>
      <c r="M84" s="11">
        <f t="shared" si="6"/>
        <v>0.8</v>
      </c>
    </row>
    <row r="85">
      <c r="A85" s="6" t="s">
        <v>129</v>
      </c>
      <c r="B85" s="7" t="str">
        <f>vlookup($A85,Users!$B$1:$H1000,3,false)</f>
        <v>Luke</v>
      </c>
      <c r="C85" s="7" t="str">
        <f>vlookup($A85,Users!$B$1:$H1000,6,false)</f>
        <v>Westminster</v>
      </c>
      <c r="D85" s="7">
        <f>vlookup($C85,Teams!$B:$D,3,false)</f>
        <v>5</v>
      </c>
      <c r="E85" s="7">
        <f t="shared" si="1"/>
        <v>20</v>
      </c>
      <c r="F85" s="7">
        <f>countifs(PrelimRaw!$D$1:$D1000,$A85,PrelimRaw!$C$1:$C1000,4,PrelimRaw!$J$1:$J1000,"C")+countifs(PrelimRaw!$D$1:$D1000,$A85,PrelimRaw!$C$1:$C1000,14,PrelimRaw!$J$1:$J1000,"C")</f>
        <v>1</v>
      </c>
      <c r="G85" s="7">
        <f>countifs(PrelimRaw!$D$1:$D1000,$A85,PrelimRaw!$C$1:$C1000,0,PrelimRaw!$J$1:$J1000,"C")</f>
        <v>0</v>
      </c>
      <c r="H85" s="7">
        <f>countifs(PrelimRaw!$D$1:$D1000,$A85,PrelimRaw!$C$1:$C1000,-4,PrelimRaw!$J$1:$J1000,"C")</f>
        <v>0</v>
      </c>
      <c r="I85" s="7">
        <f t="shared" si="2"/>
        <v>1</v>
      </c>
      <c r="J85" s="8">
        <f t="shared" si="3"/>
        <v>0.05</v>
      </c>
      <c r="K85" s="8">
        <f t="shared" si="4"/>
        <v>1</v>
      </c>
      <c r="L85" s="7">
        <f t="shared" si="5"/>
        <v>4</v>
      </c>
      <c r="M85" s="11">
        <f t="shared" si="6"/>
        <v>0.8</v>
      </c>
    </row>
    <row r="86">
      <c r="A86" s="6" t="s">
        <v>136</v>
      </c>
      <c r="B86" s="7" t="str">
        <f>vlookup($A86,Users!$B$1:$H1000,3,false)</f>
        <v>Aditi</v>
      </c>
      <c r="C86" s="7" t="str">
        <f>vlookup($A86,Users!$B$1:$H1000,6,false)</f>
        <v>Cupertino</v>
      </c>
      <c r="D86" s="7">
        <f>vlookup($C86,Teams!$B:$D,3,false)</f>
        <v>5</v>
      </c>
      <c r="E86" s="7">
        <f t="shared" si="1"/>
        <v>20</v>
      </c>
      <c r="F86" s="7">
        <f>countifs(PrelimRaw!$D$1:$D1000,$A86,PrelimRaw!$C$1:$C1000,4,PrelimRaw!$J$1:$J1000,"C")+countifs(PrelimRaw!$D$1:$D1000,$A86,PrelimRaw!$C$1:$C1000,14,PrelimRaw!$J$1:$J1000,"C")</f>
        <v>1</v>
      </c>
      <c r="G86" s="7">
        <f>countifs(PrelimRaw!$D$1:$D1000,$A86,PrelimRaw!$C$1:$C1000,0,PrelimRaw!$J$1:$J1000,"C")</f>
        <v>1</v>
      </c>
      <c r="H86" s="7">
        <f>countifs(PrelimRaw!$D$1:$D1000,$A86,PrelimRaw!$C$1:$C1000,-4,PrelimRaw!$J$1:$J1000,"C")</f>
        <v>0</v>
      </c>
      <c r="I86" s="7">
        <f t="shared" si="2"/>
        <v>2</v>
      </c>
      <c r="J86" s="8">
        <f t="shared" si="3"/>
        <v>0.1</v>
      </c>
      <c r="K86" s="8">
        <f t="shared" si="4"/>
        <v>0.5</v>
      </c>
      <c r="L86" s="7">
        <f t="shared" si="5"/>
        <v>4</v>
      </c>
      <c r="M86" s="11">
        <f t="shared" si="6"/>
        <v>0.8</v>
      </c>
    </row>
    <row r="87">
      <c r="A87" s="6" t="s">
        <v>141</v>
      </c>
      <c r="B87" s="7" t="str">
        <f>vlookup($A87,Users!$B$1:$H1000,3,false)</f>
        <v>Tony</v>
      </c>
      <c r="C87" s="7" t="str">
        <f>vlookup($A87,Users!$B$1:$H1000,6,false)</f>
        <v>Shen</v>
      </c>
      <c r="D87" s="7">
        <f>vlookup($C87,Teams!$B:$D,3,false)</f>
        <v>5</v>
      </c>
      <c r="E87" s="7">
        <f t="shared" si="1"/>
        <v>20</v>
      </c>
      <c r="F87" s="7">
        <f>countifs(PrelimRaw!$D$1:$D1000,$A87,PrelimRaw!$C$1:$C1000,4,PrelimRaw!$J$1:$J1000,"C")+countifs(PrelimRaw!$D$1:$D1000,$A87,PrelimRaw!$C$1:$C1000,14,PrelimRaw!$J$1:$J1000,"C")</f>
        <v>1</v>
      </c>
      <c r="G87" s="7">
        <f>countifs(PrelimRaw!$D$1:$D1000,$A87,PrelimRaw!$C$1:$C1000,0,PrelimRaw!$J$1:$J1000,"C")</f>
        <v>0</v>
      </c>
      <c r="H87" s="7">
        <f>countifs(PrelimRaw!$D$1:$D1000,$A87,PrelimRaw!$C$1:$C1000,-4,PrelimRaw!$J$1:$J1000,"C")</f>
        <v>0</v>
      </c>
      <c r="I87" s="7">
        <f t="shared" si="2"/>
        <v>1</v>
      </c>
      <c r="J87" s="8">
        <f t="shared" si="3"/>
        <v>0.05</v>
      </c>
      <c r="K87" s="8">
        <f t="shared" si="4"/>
        <v>1</v>
      </c>
      <c r="L87" s="7">
        <f t="shared" si="5"/>
        <v>4</v>
      </c>
      <c r="M87" s="11">
        <f t="shared" si="6"/>
        <v>0.8</v>
      </c>
    </row>
    <row r="88">
      <c r="A88" s="6" t="s">
        <v>144</v>
      </c>
      <c r="B88" s="7" t="str">
        <f>vlookup($A88,Users!$B$1:$H1000,3,false)</f>
        <v>William</v>
      </c>
      <c r="C88" s="7" t="str">
        <f>vlookup($A88,Users!$B$1:$H1000,6,false)</f>
        <v>Lexington B</v>
      </c>
      <c r="D88" s="7">
        <f>vlookup($C88,Teams!$B:$D,3,false)</f>
        <v>5</v>
      </c>
      <c r="E88" s="7">
        <f t="shared" si="1"/>
        <v>20</v>
      </c>
      <c r="F88" s="7">
        <f>countifs(PrelimRaw!$D$1:$D1000,$A88,PrelimRaw!$C$1:$C1000,4,PrelimRaw!$J$1:$J1000,"C")+countifs(PrelimRaw!$D$1:$D1000,$A88,PrelimRaw!$C$1:$C1000,14,PrelimRaw!$J$1:$J1000,"C")</f>
        <v>3</v>
      </c>
      <c r="G88" s="7">
        <f>countifs(PrelimRaw!$D$1:$D1000,$A88,PrelimRaw!$C$1:$C1000,0,PrelimRaw!$J$1:$J1000,"C")</f>
        <v>0</v>
      </c>
      <c r="H88" s="7">
        <f>countifs(PrelimRaw!$D$1:$D1000,$A88,PrelimRaw!$C$1:$C1000,-4,PrelimRaw!$J$1:$J1000,"C")</f>
        <v>2</v>
      </c>
      <c r="I88" s="7">
        <f t="shared" si="2"/>
        <v>5</v>
      </c>
      <c r="J88" s="8">
        <f t="shared" si="3"/>
        <v>0.25</v>
      </c>
      <c r="K88" s="8">
        <f t="shared" si="4"/>
        <v>0.6</v>
      </c>
      <c r="L88" s="7">
        <f t="shared" si="5"/>
        <v>4</v>
      </c>
      <c r="M88" s="11">
        <f t="shared" si="6"/>
        <v>0.8</v>
      </c>
    </row>
    <row r="89">
      <c r="A89" s="6" t="s">
        <v>158</v>
      </c>
      <c r="B89" s="7" t="str">
        <f>vlookup($A89,Users!$B$1:$H1000,3,false)</f>
        <v>Eric</v>
      </c>
      <c r="C89" s="7" t="str">
        <f>vlookup($A89,Users!$B$1:$H1000,6,false)</f>
        <v>Wayzata</v>
      </c>
      <c r="D89" s="7">
        <f>vlookup($C89,Teams!$B:$D,3,false)</f>
        <v>5</v>
      </c>
      <c r="E89" s="7">
        <f t="shared" si="1"/>
        <v>20</v>
      </c>
      <c r="F89" s="7">
        <f>countifs(PrelimRaw!$D$1:$D1000,$A89,PrelimRaw!$C$1:$C1000,4,PrelimRaw!$J$1:$J1000,"C")+countifs(PrelimRaw!$D$1:$D1000,$A89,PrelimRaw!$C$1:$C1000,14,PrelimRaw!$J$1:$J1000,"C")</f>
        <v>1</v>
      </c>
      <c r="G89" s="7">
        <f>countifs(PrelimRaw!$D$1:$D1000,$A89,PrelimRaw!$C$1:$C1000,0,PrelimRaw!$J$1:$J1000,"C")</f>
        <v>2</v>
      </c>
      <c r="H89" s="7">
        <f>countifs(PrelimRaw!$D$1:$D1000,$A89,PrelimRaw!$C$1:$C1000,-4,PrelimRaw!$J$1:$J1000,"C")</f>
        <v>0</v>
      </c>
      <c r="I89" s="7">
        <f t="shared" si="2"/>
        <v>3</v>
      </c>
      <c r="J89" s="8">
        <f t="shared" si="3"/>
        <v>0.15</v>
      </c>
      <c r="K89" s="8">
        <f t="shared" si="4"/>
        <v>0.3333333333</v>
      </c>
      <c r="L89" s="7">
        <f t="shared" si="5"/>
        <v>4</v>
      </c>
      <c r="M89" s="11">
        <f t="shared" si="6"/>
        <v>0.8</v>
      </c>
    </row>
    <row r="90">
      <c r="A90" s="6" t="s">
        <v>162</v>
      </c>
      <c r="B90" s="7" t="str">
        <f>vlookup($A90,Users!$B$1:$H1000,3,false)</f>
        <v>Julian</v>
      </c>
      <c r="C90" s="7" t="str">
        <f>vlookup($A90,Users!$B$1:$H1000,6,false)</f>
        <v>Interlake A</v>
      </c>
      <c r="D90" s="7">
        <f>vlookup($C90,Teams!$B:$D,3,false)</f>
        <v>5</v>
      </c>
      <c r="E90" s="7">
        <f t="shared" si="1"/>
        <v>20</v>
      </c>
      <c r="F90" s="7">
        <f>countifs(PrelimRaw!$D$1:$D1000,$A90,PrelimRaw!$C$1:$C1000,4,PrelimRaw!$J$1:$J1000,"C")+countifs(PrelimRaw!$D$1:$D1000,$A90,PrelimRaw!$C$1:$C1000,14,PrelimRaw!$J$1:$J1000,"C")</f>
        <v>1</v>
      </c>
      <c r="G90" s="7">
        <f>countifs(PrelimRaw!$D$1:$D1000,$A90,PrelimRaw!$C$1:$C1000,0,PrelimRaw!$J$1:$J1000,"C")</f>
        <v>0</v>
      </c>
      <c r="H90" s="7">
        <f>countifs(PrelimRaw!$D$1:$D1000,$A90,PrelimRaw!$C$1:$C1000,-4,PrelimRaw!$J$1:$J1000,"C")</f>
        <v>0</v>
      </c>
      <c r="I90" s="7">
        <f t="shared" si="2"/>
        <v>1</v>
      </c>
      <c r="J90" s="8">
        <f t="shared" si="3"/>
        <v>0.05</v>
      </c>
      <c r="K90" s="8">
        <f t="shared" si="4"/>
        <v>1</v>
      </c>
      <c r="L90" s="7">
        <f t="shared" si="5"/>
        <v>4</v>
      </c>
      <c r="M90" s="11">
        <f t="shared" si="6"/>
        <v>0.8</v>
      </c>
    </row>
    <row r="91">
      <c r="A91" s="6" t="s">
        <v>174</v>
      </c>
      <c r="B91" s="7" t="str">
        <f>vlookup($A91,Users!$B$1:$H1000,3,false)</f>
        <v>Jason</v>
      </c>
      <c r="C91" s="7" t="str">
        <f>vlookup($A91,Users!$B$1:$H1000,6,false)</f>
        <v>Troy</v>
      </c>
      <c r="D91" s="7">
        <f>vlookup($C91,Teams!$B:$D,3,false)</f>
        <v>5</v>
      </c>
      <c r="E91" s="7">
        <f t="shared" si="1"/>
        <v>20</v>
      </c>
      <c r="F91" s="7">
        <f>countifs(PrelimRaw!$D$1:$D1000,$A91,PrelimRaw!$C$1:$C1000,4,PrelimRaw!$J$1:$J1000,"C")+countifs(PrelimRaw!$D$1:$D1000,$A91,PrelimRaw!$C$1:$C1000,14,PrelimRaw!$J$1:$J1000,"C")</f>
        <v>2</v>
      </c>
      <c r="G91" s="7">
        <f>countifs(PrelimRaw!$D$1:$D1000,$A91,PrelimRaw!$C$1:$C1000,0,PrelimRaw!$J$1:$J1000,"C")</f>
        <v>1</v>
      </c>
      <c r="H91" s="7">
        <f>countifs(PrelimRaw!$D$1:$D1000,$A91,PrelimRaw!$C$1:$C1000,-4,PrelimRaw!$J$1:$J1000,"C")</f>
        <v>1</v>
      </c>
      <c r="I91" s="7">
        <f t="shared" si="2"/>
        <v>4</v>
      </c>
      <c r="J91" s="8">
        <f t="shared" si="3"/>
        <v>0.2</v>
      </c>
      <c r="K91" s="8">
        <f t="shared" si="4"/>
        <v>0.5</v>
      </c>
      <c r="L91" s="7">
        <f t="shared" si="5"/>
        <v>4</v>
      </c>
      <c r="M91" s="11">
        <f t="shared" si="6"/>
        <v>0.8</v>
      </c>
    </row>
    <row r="92">
      <c r="A92" s="6" t="s">
        <v>179</v>
      </c>
      <c r="B92" s="7" t="str">
        <f>vlookup($A92,Users!$B$1:$H1000,3,false)</f>
        <v>Aditya</v>
      </c>
      <c r="C92" s="7" t="str">
        <f>vlookup($A92,Users!$B$1:$H1000,6,false)</f>
        <v>Troy</v>
      </c>
      <c r="D92" s="7">
        <f>vlookup($C92,Teams!$B:$D,3,false)</f>
        <v>5</v>
      </c>
      <c r="E92" s="7">
        <f t="shared" si="1"/>
        <v>20</v>
      </c>
      <c r="F92" s="7">
        <f>countifs(PrelimRaw!$D$1:$D1000,$A92,PrelimRaw!$C$1:$C1000,4,PrelimRaw!$J$1:$J1000,"C")+countifs(PrelimRaw!$D$1:$D1000,$A92,PrelimRaw!$C$1:$C1000,14,PrelimRaw!$J$1:$J1000,"C")</f>
        <v>1</v>
      </c>
      <c r="G92" s="7">
        <f>countifs(PrelimRaw!$D$1:$D1000,$A92,PrelimRaw!$C$1:$C1000,0,PrelimRaw!$J$1:$J1000,"C")</f>
        <v>1</v>
      </c>
      <c r="H92" s="7">
        <f>countifs(PrelimRaw!$D$1:$D1000,$A92,PrelimRaw!$C$1:$C1000,-4,PrelimRaw!$J$1:$J1000,"C")</f>
        <v>0</v>
      </c>
      <c r="I92" s="7">
        <f t="shared" si="2"/>
        <v>2</v>
      </c>
      <c r="J92" s="8">
        <f t="shared" si="3"/>
        <v>0.1</v>
      </c>
      <c r="K92" s="8">
        <f t="shared" si="4"/>
        <v>0.5</v>
      </c>
      <c r="L92" s="7">
        <f t="shared" si="5"/>
        <v>4</v>
      </c>
      <c r="M92" s="11">
        <f t="shared" si="6"/>
        <v>0.8</v>
      </c>
    </row>
    <row r="93">
      <c r="A93" s="6" t="s">
        <v>192</v>
      </c>
      <c r="B93" s="7" t="str">
        <f>vlookup($A93,Users!$B$1:$H1000,3,false)</f>
        <v>Erik</v>
      </c>
      <c r="C93" s="7" t="str">
        <f>vlookup($A93,Users!$B$1:$H1000,6,false)</f>
        <v>Green Hope</v>
      </c>
      <c r="D93" s="7">
        <f>vlookup($C93,Teams!$B:$D,3,false)</f>
        <v>5</v>
      </c>
      <c r="E93" s="7">
        <f t="shared" si="1"/>
        <v>20</v>
      </c>
      <c r="F93" s="7">
        <f>countifs(PrelimRaw!$D$1:$D1000,$A93,PrelimRaw!$C$1:$C1000,4,PrelimRaw!$J$1:$J1000,"C")+countifs(PrelimRaw!$D$1:$D1000,$A93,PrelimRaw!$C$1:$C1000,14,PrelimRaw!$J$1:$J1000,"C")</f>
        <v>1</v>
      </c>
      <c r="G93" s="7">
        <f>countifs(PrelimRaw!$D$1:$D1000,$A93,PrelimRaw!$C$1:$C1000,0,PrelimRaw!$J$1:$J1000,"C")</f>
        <v>1</v>
      </c>
      <c r="H93" s="7">
        <f>countifs(PrelimRaw!$D$1:$D1000,$A93,PrelimRaw!$C$1:$C1000,-4,PrelimRaw!$J$1:$J1000,"C")</f>
        <v>0</v>
      </c>
      <c r="I93" s="7">
        <f t="shared" si="2"/>
        <v>2</v>
      </c>
      <c r="J93" s="8">
        <f t="shared" si="3"/>
        <v>0.1</v>
      </c>
      <c r="K93" s="8">
        <f t="shared" si="4"/>
        <v>0.5</v>
      </c>
      <c r="L93" s="7">
        <f t="shared" si="5"/>
        <v>4</v>
      </c>
      <c r="M93" s="11">
        <f t="shared" si="6"/>
        <v>0.8</v>
      </c>
    </row>
    <row r="94">
      <c r="A94" s="6" t="s">
        <v>194</v>
      </c>
      <c r="B94" s="7" t="str">
        <f>vlookup($A94,Users!$B$1:$H1000,3,false)</f>
        <v>Feodor</v>
      </c>
      <c r="C94" s="7" t="str">
        <f>vlookup($A94,Users!$B$1:$H1000,6,false)</f>
        <v>University</v>
      </c>
      <c r="D94" s="7">
        <f>vlookup($C94,Teams!$B:$D,3,false)</f>
        <v>5</v>
      </c>
      <c r="E94" s="7">
        <f t="shared" si="1"/>
        <v>20</v>
      </c>
      <c r="F94" s="7">
        <f>countifs(PrelimRaw!$D$1:$D1000,$A94,PrelimRaw!$C$1:$C1000,4,PrelimRaw!$J$1:$J1000,"C")+countifs(PrelimRaw!$D$1:$D1000,$A94,PrelimRaw!$C$1:$C1000,14,PrelimRaw!$J$1:$J1000,"C")</f>
        <v>2</v>
      </c>
      <c r="G94" s="7">
        <f>countifs(PrelimRaw!$D$1:$D1000,$A94,PrelimRaw!$C$1:$C1000,0,PrelimRaw!$J$1:$J1000,"C")</f>
        <v>0</v>
      </c>
      <c r="H94" s="7">
        <f>countifs(PrelimRaw!$D$1:$D1000,$A94,PrelimRaw!$C$1:$C1000,-4,PrelimRaw!$J$1:$J1000,"C")</f>
        <v>1</v>
      </c>
      <c r="I94" s="7">
        <f t="shared" si="2"/>
        <v>3</v>
      </c>
      <c r="J94" s="8">
        <f t="shared" si="3"/>
        <v>0.15</v>
      </c>
      <c r="K94" s="8">
        <f t="shared" si="4"/>
        <v>0.6666666667</v>
      </c>
      <c r="L94" s="7">
        <f t="shared" si="5"/>
        <v>4</v>
      </c>
      <c r="M94" s="11">
        <f t="shared" si="6"/>
        <v>0.8</v>
      </c>
    </row>
    <row r="95">
      <c r="A95" s="6" t="s">
        <v>195</v>
      </c>
      <c r="B95" s="7" t="str">
        <f>vlookup($A95,Users!$B$1:$H1000,3,false)</f>
        <v>Cedric</v>
      </c>
      <c r="C95" s="7" t="str">
        <f>vlookup($A95,Users!$B$1:$H1000,6,false)</f>
        <v>PRISMS</v>
      </c>
      <c r="D95" s="7">
        <f>vlookup($C95,Teams!$B:$D,3,false)</f>
        <v>5</v>
      </c>
      <c r="E95" s="7">
        <f t="shared" si="1"/>
        <v>20</v>
      </c>
      <c r="F95" s="7">
        <f>countifs(PrelimRaw!$D$1:$D1000,$A95,PrelimRaw!$C$1:$C1000,4,PrelimRaw!$J$1:$J1000,"C")+countifs(PrelimRaw!$D$1:$D1000,$A95,PrelimRaw!$C$1:$C1000,14,PrelimRaw!$J$1:$J1000,"C")</f>
        <v>1</v>
      </c>
      <c r="G95" s="7">
        <f>countifs(PrelimRaw!$D$1:$D1000,$A95,PrelimRaw!$C$1:$C1000,0,PrelimRaw!$J$1:$J1000,"C")</f>
        <v>0</v>
      </c>
      <c r="H95" s="7">
        <f>countifs(PrelimRaw!$D$1:$D1000,$A95,PrelimRaw!$C$1:$C1000,-4,PrelimRaw!$J$1:$J1000,"C")</f>
        <v>0</v>
      </c>
      <c r="I95" s="7">
        <f t="shared" si="2"/>
        <v>1</v>
      </c>
      <c r="J95" s="8">
        <f t="shared" si="3"/>
        <v>0.05</v>
      </c>
      <c r="K95" s="8">
        <f t="shared" si="4"/>
        <v>1</v>
      </c>
      <c r="L95" s="7">
        <f t="shared" si="5"/>
        <v>4</v>
      </c>
      <c r="M95" s="11">
        <f t="shared" si="6"/>
        <v>0.8</v>
      </c>
    </row>
    <row r="96">
      <c r="A96" s="6" t="s">
        <v>206</v>
      </c>
      <c r="B96" s="7" t="str">
        <f>vlookup($A96,Users!$B$1:$H1000,3,false)</f>
        <v>Rishi</v>
      </c>
      <c r="C96" s="7" t="str">
        <f>vlookup($A96,Users!$B$1:$H1000,6,false)</f>
        <v>Buchholz B</v>
      </c>
      <c r="D96" s="7">
        <f>vlookup($C96,Teams!$B:$D,3,false)</f>
        <v>5</v>
      </c>
      <c r="E96" s="7">
        <f t="shared" si="1"/>
        <v>20</v>
      </c>
      <c r="F96" s="7">
        <f>countifs(PrelimRaw!$D$1:$D1000,$A96,PrelimRaw!$C$1:$C1000,4,PrelimRaw!$J$1:$J1000,"C")+countifs(PrelimRaw!$D$1:$D1000,$A96,PrelimRaw!$C$1:$C1000,14,PrelimRaw!$J$1:$J1000,"C")</f>
        <v>1</v>
      </c>
      <c r="G96" s="7">
        <f>countifs(PrelimRaw!$D$1:$D1000,$A96,PrelimRaw!$C$1:$C1000,0,PrelimRaw!$J$1:$J1000,"C")</f>
        <v>0</v>
      </c>
      <c r="H96" s="7">
        <f>countifs(PrelimRaw!$D$1:$D1000,$A96,PrelimRaw!$C$1:$C1000,-4,PrelimRaw!$J$1:$J1000,"C")</f>
        <v>0</v>
      </c>
      <c r="I96" s="7">
        <f t="shared" si="2"/>
        <v>1</v>
      </c>
      <c r="J96" s="8">
        <f t="shared" si="3"/>
        <v>0.05</v>
      </c>
      <c r="K96" s="8">
        <f t="shared" si="4"/>
        <v>1</v>
      </c>
      <c r="L96" s="7">
        <f t="shared" si="5"/>
        <v>4</v>
      </c>
      <c r="M96" s="11">
        <f t="shared" si="6"/>
        <v>0.8</v>
      </c>
    </row>
    <row r="97">
      <c r="A97" s="6" t="s">
        <v>33</v>
      </c>
      <c r="B97" s="7" t="str">
        <f>vlookup($A97,Users!$B$1:$H1000,3,false)</f>
        <v>Ethan</v>
      </c>
      <c r="C97" s="7" t="str">
        <f>vlookup($A97,Users!$B$1:$H1000,6,false)</f>
        <v>Davidson</v>
      </c>
      <c r="D97" s="7">
        <f>vlookup($C97,Teams!$B:$D,3,false)</f>
        <v>5</v>
      </c>
      <c r="E97" s="7">
        <f t="shared" si="1"/>
        <v>20</v>
      </c>
      <c r="F97" s="7">
        <f>countifs(PrelimRaw!$D$1:$D1000,$A97,PrelimRaw!$C$1:$C1000,4,PrelimRaw!$J$1:$J1000,"C")+countifs(PrelimRaw!$D$1:$D1000,$A97,PrelimRaw!$C$1:$C1000,14,PrelimRaw!$J$1:$J1000,"C")</f>
        <v>0</v>
      </c>
      <c r="G97" s="7">
        <f>countifs(PrelimRaw!$D$1:$D1000,$A97,PrelimRaw!$C$1:$C1000,0,PrelimRaw!$J$1:$J1000,"C")</f>
        <v>0</v>
      </c>
      <c r="H97" s="7">
        <f>countifs(PrelimRaw!$D$1:$D1000,$A97,PrelimRaw!$C$1:$C1000,-4,PrelimRaw!$J$1:$J1000,"C")</f>
        <v>0</v>
      </c>
      <c r="I97" s="7">
        <f t="shared" si="2"/>
        <v>0</v>
      </c>
      <c r="J97" s="8">
        <f t="shared" si="3"/>
        <v>0</v>
      </c>
      <c r="K97" s="8">
        <f t="shared" si="4"/>
        <v>0</v>
      </c>
      <c r="L97" s="7">
        <f t="shared" si="5"/>
        <v>0</v>
      </c>
      <c r="M97" s="11">
        <f t="shared" si="6"/>
        <v>0</v>
      </c>
    </row>
    <row r="98">
      <c r="A98" s="6" t="s">
        <v>35</v>
      </c>
      <c r="B98" s="7" t="str">
        <f>vlookup($A98,Users!$B$1:$H1000,3,false)</f>
        <v>Akshansh</v>
      </c>
      <c r="C98" s="7" t="str">
        <f>vlookup($A98,Users!$B$1:$H1000,6,false)</f>
        <v>Davidson</v>
      </c>
      <c r="D98" s="7">
        <f>vlookup($C98,Teams!$B:$D,3,false)</f>
        <v>5</v>
      </c>
      <c r="E98" s="7">
        <f t="shared" si="1"/>
        <v>20</v>
      </c>
      <c r="F98" s="7">
        <f>countifs(PrelimRaw!$D$1:$D1000,$A98,PrelimRaw!$C$1:$C1000,4,PrelimRaw!$J$1:$J1000,"C")+countifs(PrelimRaw!$D$1:$D1000,$A98,PrelimRaw!$C$1:$C1000,14,PrelimRaw!$J$1:$J1000,"C")</f>
        <v>1</v>
      </c>
      <c r="G98" s="7">
        <f>countifs(PrelimRaw!$D$1:$D1000,$A98,PrelimRaw!$C$1:$C1000,0,PrelimRaw!$J$1:$J1000,"C")</f>
        <v>0</v>
      </c>
      <c r="H98" s="7">
        <f>countifs(PrelimRaw!$D$1:$D1000,$A98,PrelimRaw!$C$1:$C1000,-4,PrelimRaw!$J$1:$J1000,"C")</f>
        <v>1</v>
      </c>
      <c r="I98" s="7">
        <f t="shared" si="2"/>
        <v>2</v>
      </c>
      <c r="J98" s="8">
        <f t="shared" si="3"/>
        <v>0.1</v>
      </c>
      <c r="K98" s="8">
        <f t="shared" si="4"/>
        <v>0.5</v>
      </c>
      <c r="L98" s="7">
        <f t="shared" si="5"/>
        <v>0</v>
      </c>
      <c r="M98" s="11">
        <f t="shared" si="6"/>
        <v>0</v>
      </c>
    </row>
    <row r="99">
      <c r="A99" s="6" t="s">
        <v>39</v>
      </c>
      <c r="B99" s="7" t="str">
        <f>vlookup($A99,Users!$B$1:$H1000,3,false)</f>
        <v>Emmanuel</v>
      </c>
      <c r="C99" s="7" t="str">
        <f>vlookup($A99,Users!$B$1:$H1000,6,false)</f>
        <v>Buchholz A</v>
      </c>
      <c r="D99" s="7">
        <f>vlookup($C99,Teams!$B:$D,3,false)</f>
        <v>5</v>
      </c>
      <c r="E99" s="7">
        <f t="shared" si="1"/>
        <v>20</v>
      </c>
      <c r="F99" s="7">
        <f>countifs(PrelimRaw!$D$1:$D1000,$A99,PrelimRaw!$C$1:$C1000,4,PrelimRaw!$J$1:$J1000,"C")+countifs(PrelimRaw!$D$1:$D1000,$A99,PrelimRaw!$C$1:$C1000,14,PrelimRaw!$J$1:$J1000,"C")</f>
        <v>0</v>
      </c>
      <c r="G99" s="7">
        <f>countifs(PrelimRaw!$D$1:$D1000,$A99,PrelimRaw!$C$1:$C1000,0,PrelimRaw!$J$1:$J1000,"C")</f>
        <v>0</v>
      </c>
      <c r="H99" s="7">
        <f>countifs(PrelimRaw!$D$1:$D1000,$A99,PrelimRaw!$C$1:$C1000,-4,PrelimRaw!$J$1:$J1000,"C")</f>
        <v>0</v>
      </c>
      <c r="I99" s="7">
        <f t="shared" si="2"/>
        <v>0</v>
      </c>
      <c r="J99" s="8">
        <f t="shared" si="3"/>
        <v>0</v>
      </c>
      <c r="K99" s="8">
        <f t="shared" si="4"/>
        <v>0</v>
      </c>
      <c r="L99" s="7">
        <f t="shared" si="5"/>
        <v>0</v>
      </c>
      <c r="M99" s="11">
        <f t="shared" si="6"/>
        <v>0</v>
      </c>
    </row>
    <row r="100">
      <c r="A100" s="6" t="s">
        <v>43</v>
      </c>
      <c r="B100" s="7" t="str">
        <f>vlookup($A100,Users!$B$1:$H1000,3,false)</f>
        <v>Evan</v>
      </c>
      <c r="C100" s="7" t="str">
        <f>vlookup($A100,Users!$B$1:$H1000,6,false)</f>
        <v>Blair C</v>
      </c>
      <c r="D100" s="7">
        <f>vlookup($C100,Teams!$B:$D,3,false)</f>
        <v>5</v>
      </c>
      <c r="E100" s="7">
        <f t="shared" si="1"/>
        <v>20</v>
      </c>
      <c r="F100" s="7">
        <f>countifs(PrelimRaw!$D$1:$D1000,$A100,PrelimRaw!$C$1:$C1000,4,PrelimRaw!$J$1:$J1000,"C")+countifs(PrelimRaw!$D$1:$D1000,$A100,PrelimRaw!$C$1:$C1000,14,PrelimRaw!$J$1:$J1000,"C")</f>
        <v>0</v>
      </c>
      <c r="G100" s="7">
        <f>countifs(PrelimRaw!$D$1:$D1000,$A100,PrelimRaw!$C$1:$C1000,0,PrelimRaw!$J$1:$J1000,"C")</f>
        <v>1</v>
      </c>
      <c r="H100" s="7">
        <f>countifs(PrelimRaw!$D$1:$D1000,$A100,PrelimRaw!$C$1:$C1000,-4,PrelimRaw!$J$1:$J1000,"C")</f>
        <v>0</v>
      </c>
      <c r="I100" s="7">
        <f t="shared" si="2"/>
        <v>1</v>
      </c>
      <c r="J100" s="8">
        <f t="shared" si="3"/>
        <v>0.05</v>
      </c>
      <c r="K100" s="8">
        <f t="shared" si="4"/>
        <v>0</v>
      </c>
      <c r="L100" s="7">
        <f t="shared" si="5"/>
        <v>0</v>
      </c>
      <c r="M100" s="11">
        <f t="shared" si="6"/>
        <v>0</v>
      </c>
    </row>
    <row r="101">
      <c r="A101" s="6" t="s">
        <v>48</v>
      </c>
      <c r="B101" s="7" t="str">
        <f>vlookup($A101,Users!$B$1:$H1000,3,false)</f>
        <v>Shreyash</v>
      </c>
      <c r="C101" s="7" t="str">
        <f>vlookup($A101,Users!$B$1:$H1000,6,false)</f>
        <v>WWPN</v>
      </c>
      <c r="D101" s="7">
        <f>vlookup($C101,Teams!$B:$D,3,false)</f>
        <v>5</v>
      </c>
      <c r="E101" s="7">
        <f t="shared" si="1"/>
        <v>20</v>
      </c>
      <c r="F101" s="7">
        <f>countifs(PrelimRaw!$D$1:$D1000,$A101,PrelimRaw!$C$1:$C1000,4,PrelimRaw!$J$1:$J1000,"C")+countifs(PrelimRaw!$D$1:$D1000,$A101,PrelimRaw!$C$1:$C1000,14,PrelimRaw!$J$1:$J1000,"C")</f>
        <v>0</v>
      </c>
      <c r="G101" s="7">
        <f>countifs(PrelimRaw!$D$1:$D1000,$A101,PrelimRaw!$C$1:$C1000,0,PrelimRaw!$J$1:$J1000,"C")</f>
        <v>0</v>
      </c>
      <c r="H101" s="7">
        <f>countifs(PrelimRaw!$D$1:$D1000,$A101,PrelimRaw!$C$1:$C1000,-4,PrelimRaw!$J$1:$J1000,"C")</f>
        <v>0</v>
      </c>
      <c r="I101" s="7">
        <f t="shared" si="2"/>
        <v>0</v>
      </c>
      <c r="J101" s="8">
        <f t="shared" si="3"/>
        <v>0</v>
      </c>
      <c r="K101" s="8">
        <f t="shared" si="4"/>
        <v>0</v>
      </c>
      <c r="L101" s="7">
        <f t="shared" si="5"/>
        <v>0</v>
      </c>
      <c r="M101" s="11">
        <f t="shared" si="6"/>
        <v>0</v>
      </c>
    </row>
    <row r="102">
      <c r="A102" s="6" t="s">
        <v>51</v>
      </c>
      <c r="B102" s="7" t="str">
        <f>vlookup($A102,Users!$B$1:$H1000,3,false)</f>
        <v>Krutharth</v>
      </c>
      <c r="C102" s="7" t="str">
        <f>vlookup($A102,Users!$B$1:$H1000,6,false)</f>
        <v>WWPN</v>
      </c>
      <c r="D102" s="7">
        <f>vlookup($C102,Teams!$B:$D,3,false)</f>
        <v>5</v>
      </c>
      <c r="E102" s="7">
        <f t="shared" si="1"/>
        <v>20</v>
      </c>
      <c r="F102" s="7">
        <f>countifs(PrelimRaw!$D$1:$D1000,$A102,PrelimRaw!$C$1:$C1000,4,PrelimRaw!$J$1:$J1000,"C")+countifs(PrelimRaw!$D$1:$D1000,$A102,PrelimRaw!$C$1:$C1000,14,PrelimRaw!$J$1:$J1000,"C")</f>
        <v>0</v>
      </c>
      <c r="G102" s="7">
        <f>countifs(PrelimRaw!$D$1:$D1000,$A102,PrelimRaw!$C$1:$C1000,0,PrelimRaw!$J$1:$J1000,"C")</f>
        <v>0</v>
      </c>
      <c r="H102" s="7">
        <f>countifs(PrelimRaw!$D$1:$D1000,$A102,PrelimRaw!$C$1:$C1000,-4,PrelimRaw!$J$1:$J1000,"C")</f>
        <v>0</v>
      </c>
      <c r="I102" s="7">
        <f t="shared" si="2"/>
        <v>0</v>
      </c>
      <c r="J102" s="8">
        <f t="shared" si="3"/>
        <v>0</v>
      </c>
      <c r="K102" s="8">
        <f t="shared" si="4"/>
        <v>0</v>
      </c>
      <c r="L102" s="7">
        <f t="shared" si="5"/>
        <v>0</v>
      </c>
      <c r="M102" s="11">
        <f t="shared" si="6"/>
        <v>0</v>
      </c>
    </row>
    <row r="103">
      <c r="A103" s="6" t="s">
        <v>52</v>
      </c>
      <c r="B103" s="7" t="str">
        <f>vlookup($A103,Users!$B$1:$H1000,3,false)</f>
        <v>Keisuke</v>
      </c>
      <c r="C103" s="7" t="str">
        <f>vlookup($A103,Users!$B$1:$H1000,6,false)</f>
        <v>Iolani</v>
      </c>
      <c r="D103" s="7">
        <f>vlookup($C103,Teams!$B:$D,3,false)</f>
        <v>5</v>
      </c>
      <c r="E103" s="7">
        <f t="shared" si="1"/>
        <v>20</v>
      </c>
      <c r="F103" s="7">
        <f>countifs(PrelimRaw!$D$1:$D1000,$A103,PrelimRaw!$C$1:$C1000,4,PrelimRaw!$J$1:$J1000,"C")+countifs(PrelimRaw!$D$1:$D1000,$A103,PrelimRaw!$C$1:$C1000,14,PrelimRaw!$J$1:$J1000,"C")</f>
        <v>0</v>
      </c>
      <c r="G103" s="7">
        <f>countifs(PrelimRaw!$D$1:$D1000,$A103,PrelimRaw!$C$1:$C1000,0,PrelimRaw!$J$1:$J1000,"C")</f>
        <v>0</v>
      </c>
      <c r="H103" s="7">
        <f>countifs(PrelimRaw!$D$1:$D1000,$A103,PrelimRaw!$C$1:$C1000,-4,PrelimRaw!$J$1:$J1000,"C")</f>
        <v>0</v>
      </c>
      <c r="I103" s="7">
        <f t="shared" si="2"/>
        <v>0</v>
      </c>
      <c r="J103" s="8">
        <f t="shared" si="3"/>
        <v>0</v>
      </c>
      <c r="K103" s="8">
        <f t="shared" si="4"/>
        <v>0</v>
      </c>
      <c r="L103" s="7">
        <f t="shared" si="5"/>
        <v>0</v>
      </c>
      <c r="M103" s="11">
        <f t="shared" si="6"/>
        <v>0</v>
      </c>
    </row>
    <row r="104">
      <c r="A104" s="6" t="s">
        <v>53</v>
      </c>
      <c r="B104" s="7" t="str">
        <f>vlookup($A104,Users!$B$1:$H1000,3,false)</f>
        <v>Rithik</v>
      </c>
      <c r="C104" s="7" t="str">
        <f>vlookup($A104,Users!$B$1:$H1000,6,false)</f>
        <v>WWPN</v>
      </c>
      <c r="D104" s="7">
        <f>vlookup($C104,Teams!$B:$D,3,false)</f>
        <v>5</v>
      </c>
      <c r="E104" s="7">
        <f t="shared" si="1"/>
        <v>20</v>
      </c>
      <c r="F104" s="7">
        <f>countifs(PrelimRaw!$D$1:$D1000,$A104,PrelimRaw!$C$1:$C1000,4,PrelimRaw!$J$1:$J1000,"C")+countifs(PrelimRaw!$D$1:$D1000,$A104,PrelimRaw!$C$1:$C1000,14,PrelimRaw!$J$1:$J1000,"C")</f>
        <v>0</v>
      </c>
      <c r="G104" s="7">
        <f>countifs(PrelimRaw!$D$1:$D1000,$A104,PrelimRaw!$C$1:$C1000,0,PrelimRaw!$J$1:$J1000,"C")</f>
        <v>0</v>
      </c>
      <c r="H104" s="7">
        <f>countifs(PrelimRaw!$D$1:$D1000,$A104,PrelimRaw!$C$1:$C1000,-4,PrelimRaw!$J$1:$J1000,"C")</f>
        <v>0</v>
      </c>
      <c r="I104" s="7">
        <f t="shared" si="2"/>
        <v>0</v>
      </c>
      <c r="J104" s="8">
        <f t="shared" si="3"/>
        <v>0</v>
      </c>
      <c r="K104" s="8">
        <f t="shared" si="4"/>
        <v>0</v>
      </c>
      <c r="L104" s="7">
        <f t="shared" si="5"/>
        <v>0</v>
      </c>
      <c r="M104" s="11">
        <f t="shared" si="6"/>
        <v>0</v>
      </c>
    </row>
    <row r="105">
      <c r="A105" s="6" t="s">
        <v>55</v>
      </c>
      <c r="B105" s="7" t="str">
        <f>vlookup($A105,Users!$B$1:$H1000,3,false)</f>
        <v>Ryan</v>
      </c>
      <c r="C105" s="7" t="str">
        <f>vlookup($A105,Users!$B$1:$H1000,6,false)</f>
        <v>Centennial</v>
      </c>
      <c r="D105" s="7">
        <f>vlookup($C105,Teams!$B:$D,3,false)</f>
        <v>5</v>
      </c>
      <c r="E105" s="7">
        <f t="shared" si="1"/>
        <v>20</v>
      </c>
      <c r="F105" s="7">
        <f>countifs(PrelimRaw!$D$1:$D1000,$A105,PrelimRaw!$C$1:$C1000,4,PrelimRaw!$J$1:$J1000,"C")+countifs(PrelimRaw!$D$1:$D1000,$A105,PrelimRaw!$C$1:$C1000,14,PrelimRaw!$J$1:$J1000,"C")</f>
        <v>0</v>
      </c>
      <c r="G105" s="7">
        <f>countifs(PrelimRaw!$D$1:$D1000,$A105,PrelimRaw!$C$1:$C1000,0,PrelimRaw!$J$1:$J1000,"C")</f>
        <v>0</v>
      </c>
      <c r="H105" s="7">
        <f>countifs(PrelimRaw!$D$1:$D1000,$A105,PrelimRaw!$C$1:$C1000,-4,PrelimRaw!$J$1:$J1000,"C")</f>
        <v>0</v>
      </c>
      <c r="I105" s="7">
        <f t="shared" si="2"/>
        <v>0</v>
      </c>
      <c r="J105" s="8">
        <f t="shared" si="3"/>
        <v>0</v>
      </c>
      <c r="K105" s="8">
        <f t="shared" si="4"/>
        <v>0</v>
      </c>
      <c r="L105" s="7">
        <f t="shared" si="5"/>
        <v>0</v>
      </c>
      <c r="M105" s="11">
        <f t="shared" si="6"/>
        <v>0</v>
      </c>
    </row>
    <row r="106">
      <c r="A106" s="6" t="s">
        <v>56</v>
      </c>
      <c r="B106" s="7" t="str">
        <f>vlookup($A106,Users!$B$1:$H1000,3,false)</f>
        <v>Vedang</v>
      </c>
      <c r="C106" s="7" t="str">
        <f>vlookup($A106,Users!$B$1:$H1000,6,false)</f>
        <v>Enloe B</v>
      </c>
      <c r="D106" s="7">
        <f>vlookup($C106,Teams!$B:$D,3,false)</f>
        <v>5</v>
      </c>
      <c r="E106" s="7">
        <f t="shared" si="1"/>
        <v>20</v>
      </c>
      <c r="F106" s="7">
        <f>countifs(PrelimRaw!$D$1:$D1000,$A106,PrelimRaw!$C$1:$C1000,4,PrelimRaw!$J$1:$J1000,"C")+countifs(PrelimRaw!$D$1:$D1000,$A106,PrelimRaw!$C$1:$C1000,14,PrelimRaw!$J$1:$J1000,"C")</f>
        <v>0</v>
      </c>
      <c r="G106" s="7">
        <f>countifs(PrelimRaw!$D$1:$D1000,$A106,PrelimRaw!$C$1:$C1000,0,PrelimRaw!$J$1:$J1000,"C")</f>
        <v>0</v>
      </c>
      <c r="H106" s="7">
        <f>countifs(PrelimRaw!$D$1:$D1000,$A106,PrelimRaw!$C$1:$C1000,-4,PrelimRaw!$J$1:$J1000,"C")</f>
        <v>0</v>
      </c>
      <c r="I106" s="7">
        <f t="shared" si="2"/>
        <v>0</v>
      </c>
      <c r="J106" s="8">
        <f t="shared" si="3"/>
        <v>0</v>
      </c>
      <c r="K106" s="8">
        <f t="shared" si="4"/>
        <v>0</v>
      </c>
      <c r="L106" s="7">
        <f t="shared" si="5"/>
        <v>0</v>
      </c>
      <c r="M106" s="11">
        <f t="shared" si="6"/>
        <v>0</v>
      </c>
    </row>
    <row r="107">
      <c r="A107" s="6" t="s">
        <v>58</v>
      </c>
      <c r="B107" s="7" t="str">
        <f>vlookup($A107,Users!$B$1:$H1000,3,false)</f>
        <v>Jerry</v>
      </c>
      <c r="C107" s="7" t="str">
        <f>vlookup($A107,Users!$B$1:$H1000,6,false)</f>
        <v>Enloe B</v>
      </c>
      <c r="D107" s="7">
        <f>vlookup($C107,Teams!$B:$D,3,false)</f>
        <v>5</v>
      </c>
      <c r="E107" s="7">
        <f t="shared" si="1"/>
        <v>20</v>
      </c>
      <c r="F107" s="7">
        <f>countifs(PrelimRaw!$D$1:$D1000,$A107,PrelimRaw!$C$1:$C1000,4,PrelimRaw!$J$1:$J1000,"C")+countifs(PrelimRaw!$D$1:$D1000,$A107,PrelimRaw!$C$1:$C1000,14,PrelimRaw!$J$1:$J1000,"C")</f>
        <v>0</v>
      </c>
      <c r="G107" s="7">
        <f>countifs(PrelimRaw!$D$1:$D1000,$A107,PrelimRaw!$C$1:$C1000,0,PrelimRaw!$J$1:$J1000,"C")</f>
        <v>0</v>
      </c>
      <c r="H107" s="7">
        <f>countifs(PrelimRaw!$D$1:$D1000,$A107,PrelimRaw!$C$1:$C1000,-4,PrelimRaw!$J$1:$J1000,"C")</f>
        <v>0</v>
      </c>
      <c r="I107" s="7">
        <f t="shared" si="2"/>
        <v>0</v>
      </c>
      <c r="J107" s="8">
        <f t="shared" si="3"/>
        <v>0</v>
      </c>
      <c r="K107" s="8">
        <f t="shared" si="4"/>
        <v>0</v>
      </c>
      <c r="L107" s="7">
        <f t="shared" si="5"/>
        <v>0</v>
      </c>
      <c r="M107" s="11">
        <f t="shared" si="6"/>
        <v>0</v>
      </c>
    </row>
    <row r="108">
      <c r="A108" s="6" t="s">
        <v>59</v>
      </c>
      <c r="B108" s="7" t="str">
        <f>vlookup($A108,Users!$B$1:$H1000,3,false)</f>
        <v>Sukrith</v>
      </c>
      <c r="C108" s="7" t="str">
        <f>vlookup($A108,Users!$B$1:$H1000,6,false)</f>
        <v>Enloe B</v>
      </c>
      <c r="D108" s="7">
        <f>vlookup($C108,Teams!$B:$D,3,false)</f>
        <v>5</v>
      </c>
      <c r="E108" s="7">
        <f t="shared" si="1"/>
        <v>20</v>
      </c>
      <c r="F108" s="7">
        <f>countifs(PrelimRaw!$D$1:$D1000,$A108,PrelimRaw!$C$1:$C1000,4,PrelimRaw!$J$1:$J1000,"C")+countifs(PrelimRaw!$D$1:$D1000,$A108,PrelimRaw!$C$1:$C1000,14,PrelimRaw!$J$1:$J1000,"C")</f>
        <v>0</v>
      </c>
      <c r="G108" s="7">
        <f>countifs(PrelimRaw!$D$1:$D1000,$A108,PrelimRaw!$C$1:$C1000,0,PrelimRaw!$J$1:$J1000,"C")</f>
        <v>0</v>
      </c>
      <c r="H108" s="7">
        <f>countifs(PrelimRaw!$D$1:$D1000,$A108,PrelimRaw!$C$1:$C1000,-4,PrelimRaw!$J$1:$J1000,"C")</f>
        <v>0</v>
      </c>
      <c r="I108" s="7">
        <f t="shared" si="2"/>
        <v>0</v>
      </c>
      <c r="J108" s="8">
        <f t="shared" si="3"/>
        <v>0</v>
      </c>
      <c r="K108" s="8">
        <f t="shared" si="4"/>
        <v>0</v>
      </c>
      <c r="L108" s="7">
        <f t="shared" si="5"/>
        <v>0</v>
      </c>
      <c r="M108" s="11">
        <f t="shared" si="6"/>
        <v>0</v>
      </c>
    </row>
    <row r="109">
      <c r="A109" s="6" t="s">
        <v>60</v>
      </c>
      <c r="B109" s="7" t="str">
        <f>vlookup($A109,Users!$B$1:$H1000,3,false)</f>
        <v>Ryan</v>
      </c>
      <c r="C109" s="7" t="str">
        <f>vlookup($A109,Users!$B$1:$H1000,6,false)</f>
        <v>Centennial</v>
      </c>
      <c r="D109" s="7">
        <f>vlookup($C109,Teams!$B:$D,3,false)</f>
        <v>5</v>
      </c>
      <c r="E109" s="7">
        <f t="shared" si="1"/>
        <v>20</v>
      </c>
      <c r="F109" s="7">
        <f>countifs(PrelimRaw!$D$1:$D1000,$A109,PrelimRaw!$C$1:$C1000,4,PrelimRaw!$J$1:$J1000,"C")+countifs(PrelimRaw!$D$1:$D1000,$A109,PrelimRaw!$C$1:$C1000,14,PrelimRaw!$J$1:$J1000,"C")</f>
        <v>0</v>
      </c>
      <c r="G109" s="7">
        <f>countifs(PrelimRaw!$D$1:$D1000,$A109,PrelimRaw!$C$1:$C1000,0,PrelimRaw!$J$1:$J1000,"C")</f>
        <v>0</v>
      </c>
      <c r="H109" s="7">
        <f>countifs(PrelimRaw!$D$1:$D1000,$A109,PrelimRaw!$C$1:$C1000,-4,PrelimRaw!$J$1:$J1000,"C")</f>
        <v>0</v>
      </c>
      <c r="I109" s="7">
        <f t="shared" si="2"/>
        <v>0</v>
      </c>
      <c r="J109" s="8">
        <f t="shared" si="3"/>
        <v>0</v>
      </c>
      <c r="K109" s="8">
        <f t="shared" si="4"/>
        <v>0</v>
      </c>
      <c r="L109" s="7">
        <f t="shared" si="5"/>
        <v>0</v>
      </c>
      <c r="M109" s="11">
        <f t="shared" si="6"/>
        <v>0</v>
      </c>
    </row>
    <row r="110">
      <c r="A110" s="6" t="s">
        <v>62</v>
      </c>
      <c r="B110" s="7" t="str">
        <f>vlookup($A110,Users!$B$1:$H1000,3,false)</f>
        <v>Shlok</v>
      </c>
      <c r="C110" s="7" t="str">
        <f>vlookup($A110,Users!$B$1:$H1000,6,false)</f>
        <v>Dulles</v>
      </c>
      <c r="D110" s="7">
        <f>vlookup($C110,Teams!$B:$D,3,false)</f>
        <v>5</v>
      </c>
      <c r="E110" s="7">
        <f t="shared" si="1"/>
        <v>20</v>
      </c>
      <c r="F110" s="7">
        <f>countifs(PrelimRaw!$D$1:$D1000,$A110,PrelimRaw!$C$1:$C1000,4,PrelimRaw!$J$1:$J1000,"C")+countifs(PrelimRaw!$D$1:$D1000,$A110,PrelimRaw!$C$1:$C1000,14,PrelimRaw!$J$1:$J1000,"C")</f>
        <v>0</v>
      </c>
      <c r="G110" s="7">
        <f>countifs(PrelimRaw!$D$1:$D1000,$A110,PrelimRaw!$C$1:$C1000,0,PrelimRaw!$J$1:$J1000,"C")</f>
        <v>0</v>
      </c>
      <c r="H110" s="7">
        <f>countifs(PrelimRaw!$D$1:$D1000,$A110,PrelimRaw!$C$1:$C1000,-4,PrelimRaw!$J$1:$J1000,"C")</f>
        <v>0</v>
      </c>
      <c r="I110" s="7">
        <f t="shared" si="2"/>
        <v>0</v>
      </c>
      <c r="J110" s="8">
        <f t="shared" si="3"/>
        <v>0</v>
      </c>
      <c r="K110" s="8">
        <f t="shared" si="4"/>
        <v>0</v>
      </c>
      <c r="L110" s="7">
        <f t="shared" si="5"/>
        <v>0</v>
      </c>
      <c r="M110" s="11">
        <f t="shared" si="6"/>
        <v>0</v>
      </c>
    </row>
    <row r="111">
      <c r="A111" s="6" t="s">
        <v>63</v>
      </c>
      <c r="B111" s="7" t="str">
        <f>vlookup($A111,Users!$B$1:$H1000,3,false)</f>
        <v>Michael</v>
      </c>
      <c r="C111" s="7" t="str">
        <f>vlookup($A111,Users!$B$1:$H1000,6,false)</f>
        <v>Collierville</v>
      </c>
      <c r="D111" s="7">
        <f>vlookup($C111,Teams!$B:$D,3,false)</f>
        <v>5</v>
      </c>
      <c r="E111" s="7">
        <f t="shared" si="1"/>
        <v>20</v>
      </c>
      <c r="F111" s="7">
        <f>countifs(PrelimRaw!$D$1:$D1000,$A111,PrelimRaw!$C$1:$C1000,4,PrelimRaw!$J$1:$J1000,"C")+countifs(PrelimRaw!$D$1:$D1000,$A111,PrelimRaw!$C$1:$C1000,14,PrelimRaw!$J$1:$J1000,"C")</f>
        <v>0</v>
      </c>
      <c r="G111" s="7">
        <f>countifs(PrelimRaw!$D$1:$D1000,$A111,PrelimRaw!$C$1:$C1000,0,PrelimRaw!$J$1:$J1000,"C")</f>
        <v>1</v>
      </c>
      <c r="H111" s="7">
        <f>countifs(PrelimRaw!$D$1:$D1000,$A111,PrelimRaw!$C$1:$C1000,-4,PrelimRaw!$J$1:$J1000,"C")</f>
        <v>0</v>
      </c>
      <c r="I111" s="7">
        <f t="shared" si="2"/>
        <v>1</v>
      </c>
      <c r="J111" s="8">
        <f t="shared" si="3"/>
        <v>0.05</v>
      </c>
      <c r="K111" s="8">
        <f t="shared" si="4"/>
        <v>0</v>
      </c>
      <c r="L111" s="7">
        <f t="shared" si="5"/>
        <v>0</v>
      </c>
      <c r="M111" s="11">
        <f t="shared" si="6"/>
        <v>0</v>
      </c>
    </row>
    <row r="112">
      <c r="A112" s="6" t="s">
        <v>64</v>
      </c>
      <c r="B112" s="7" t="str">
        <f>vlookup($A112,Users!$B$1:$H1000,3,false)</f>
        <v>Jeeval</v>
      </c>
      <c r="C112" s="7" t="str">
        <f>vlookup($A112,Users!$B$1:$H1000,6,false)</f>
        <v>Collierville</v>
      </c>
      <c r="D112" s="7">
        <f>vlookup($C112,Teams!$B:$D,3,false)</f>
        <v>5</v>
      </c>
      <c r="E112" s="7">
        <f t="shared" si="1"/>
        <v>20</v>
      </c>
      <c r="F112" s="7">
        <f>countifs(PrelimRaw!$D$1:$D1000,$A112,PrelimRaw!$C$1:$C1000,4,PrelimRaw!$J$1:$J1000,"C")+countifs(PrelimRaw!$D$1:$D1000,$A112,PrelimRaw!$C$1:$C1000,14,PrelimRaw!$J$1:$J1000,"C")</f>
        <v>0</v>
      </c>
      <c r="G112" s="7">
        <f>countifs(PrelimRaw!$D$1:$D1000,$A112,PrelimRaw!$C$1:$C1000,0,PrelimRaw!$J$1:$J1000,"C")</f>
        <v>0</v>
      </c>
      <c r="H112" s="7">
        <f>countifs(PrelimRaw!$D$1:$D1000,$A112,PrelimRaw!$C$1:$C1000,-4,PrelimRaw!$J$1:$J1000,"C")</f>
        <v>0</v>
      </c>
      <c r="I112" s="7">
        <f t="shared" si="2"/>
        <v>0</v>
      </c>
      <c r="J112" s="8">
        <f t="shared" si="3"/>
        <v>0</v>
      </c>
      <c r="K112" s="8">
        <f t="shared" si="4"/>
        <v>0</v>
      </c>
      <c r="L112" s="7">
        <f t="shared" si="5"/>
        <v>0</v>
      </c>
      <c r="M112" s="11">
        <f t="shared" si="6"/>
        <v>0</v>
      </c>
    </row>
    <row r="113">
      <c r="A113" s="6" t="s">
        <v>65</v>
      </c>
      <c r="B113" s="7" t="str">
        <f>vlookup($A113,Users!$B$1:$H1000,3,false)</f>
        <v>Rushil</v>
      </c>
      <c r="C113" s="7" t="str">
        <f>vlookup($A113,Users!$B$1:$H1000,6,false)</f>
        <v>Dulles</v>
      </c>
      <c r="D113" s="7">
        <f>vlookup($C113,Teams!$B:$D,3,false)</f>
        <v>5</v>
      </c>
      <c r="E113" s="7">
        <f t="shared" si="1"/>
        <v>20</v>
      </c>
      <c r="F113" s="7">
        <f>countifs(PrelimRaw!$D$1:$D1000,$A113,PrelimRaw!$C$1:$C1000,4,PrelimRaw!$J$1:$J1000,"C")+countifs(PrelimRaw!$D$1:$D1000,$A113,PrelimRaw!$C$1:$C1000,14,PrelimRaw!$J$1:$J1000,"C")</f>
        <v>0</v>
      </c>
      <c r="G113" s="7">
        <f>countifs(PrelimRaw!$D$1:$D1000,$A113,PrelimRaw!$C$1:$C1000,0,PrelimRaw!$J$1:$J1000,"C")</f>
        <v>0</v>
      </c>
      <c r="H113" s="7">
        <f>countifs(PrelimRaw!$D$1:$D1000,$A113,PrelimRaw!$C$1:$C1000,-4,PrelimRaw!$J$1:$J1000,"C")</f>
        <v>0</v>
      </c>
      <c r="I113" s="7">
        <f t="shared" si="2"/>
        <v>0</v>
      </c>
      <c r="J113" s="8">
        <f t="shared" si="3"/>
        <v>0</v>
      </c>
      <c r="K113" s="8">
        <f t="shared" si="4"/>
        <v>0</v>
      </c>
      <c r="L113" s="7">
        <f t="shared" si="5"/>
        <v>0</v>
      </c>
      <c r="M113" s="11">
        <f t="shared" si="6"/>
        <v>0</v>
      </c>
    </row>
    <row r="114">
      <c r="A114" s="6" t="s">
        <v>68</v>
      </c>
      <c r="B114" s="7" t="str">
        <f>vlookup($A114,Users!$B$1:$H1000,3,false)</f>
        <v>Krish</v>
      </c>
      <c r="C114" s="7" t="str">
        <f>vlookup($A114,Users!$B$1:$H1000,6,false)</f>
        <v>Collierville</v>
      </c>
      <c r="D114" s="7">
        <f>vlookup($C114,Teams!$B:$D,3,false)</f>
        <v>5</v>
      </c>
      <c r="E114" s="7">
        <f t="shared" si="1"/>
        <v>20</v>
      </c>
      <c r="F114" s="7">
        <f>countifs(PrelimRaw!$D$1:$D1000,$A114,PrelimRaw!$C$1:$C1000,4,PrelimRaw!$J$1:$J1000,"C")+countifs(PrelimRaw!$D$1:$D1000,$A114,PrelimRaw!$C$1:$C1000,14,PrelimRaw!$J$1:$J1000,"C")</f>
        <v>1</v>
      </c>
      <c r="G114" s="7">
        <f>countifs(PrelimRaw!$D$1:$D1000,$A114,PrelimRaw!$C$1:$C1000,0,PrelimRaw!$J$1:$J1000,"C")</f>
        <v>0</v>
      </c>
      <c r="H114" s="7">
        <f>countifs(PrelimRaw!$D$1:$D1000,$A114,PrelimRaw!$C$1:$C1000,-4,PrelimRaw!$J$1:$J1000,"C")</f>
        <v>1</v>
      </c>
      <c r="I114" s="7">
        <f t="shared" si="2"/>
        <v>2</v>
      </c>
      <c r="J114" s="8">
        <f t="shared" si="3"/>
        <v>0.1</v>
      </c>
      <c r="K114" s="8">
        <f t="shared" si="4"/>
        <v>0.5</v>
      </c>
      <c r="L114" s="7">
        <f t="shared" si="5"/>
        <v>0</v>
      </c>
      <c r="M114" s="11">
        <f t="shared" si="6"/>
        <v>0</v>
      </c>
    </row>
    <row r="115">
      <c r="A115" s="6" t="s">
        <v>73</v>
      </c>
      <c r="B115" s="7" t="str">
        <f>vlookup($A115,Users!$B$1:$H1000,3,false)</f>
        <v>Ray</v>
      </c>
      <c r="C115" s="7" t="str">
        <f>vlookup($A115,Users!$B$1:$H1000,6,false)</f>
        <v>Middleton</v>
      </c>
      <c r="D115" s="7">
        <f>vlookup($C115,Teams!$B:$D,3,false)</f>
        <v>5</v>
      </c>
      <c r="E115" s="7">
        <f t="shared" si="1"/>
        <v>20</v>
      </c>
      <c r="F115" s="7">
        <f>countifs(PrelimRaw!$D$1:$D1000,$A115,PrelimRaw!$C$1:$C1000,4,PrelimRaw!$J$1:$J1000,"C")+countifs(PrelimRaw!$D$1:$D1000,$A115,PrelimRaw!$C$1:$C1000,14,PrelimRaw!$J$1:$J1000,"C")</f>
        <v>0</v>
      </c>
      <c r="G115" s="7">
        <f>countifs(PrelimRaw!$D$1:$D1000,$A115,PrelimRaw!$C$1:$C1000,0,PrelimRaw!$J$1:$J1000,"C")</f>
        <v>0</v>
      </c>
      <c r="H115" s="7">
        <f>countifs(PrelimRaw!$D$1:$D1000,$A115,PrelimRaw!$C$1:$C1000,-4,PrelimRaw!$J$1:$J1000,"C")</f>
        <v>0</v>
      </c>
      <c r="I115" s="7">
        <f t="shared" si="2"/>
        <v>0</v>
      </c>
      <c r="J115" s="8">
        <f t="shared" si="3"/>
        <v>0</v>
      </c>
      <c r="K115" s="8">
        <f t="shared" si="4"/>
        <v>0</v>
      </c>
      <c r="L115" s="7">
        <f t="shared" si="5"/>
        <v>0</v>
      </c>
      <c r="M115" s="11">
        <f t="shared" si="6"/>
        <v>0</v>
      </c>
    </row>
    <row r="116">
      <c r="A116" s="6" t="s">
        <v>74</v>
      </c>
      <c r="B116" s="7" t="str">
        <f>vlookup($A116,Users!$B$1:$H1000,3,false)</f>
        <v>Iris</v>
      </c>
      <c r="C116" s="7" t="str">
        <f>vlookup($A116,Users!$B$1:$H1000,6,false)</f>
        <v>Niskayuna</v>
      </c>
      <c r="D116" s="7">
        <f>vlookup($C116,Teams!$B:$D,3,false)</f>
        <v>5</v>
      </c>
      <c r="E116" s="7">
        <f t="shared" si="1"/>
        <v>20</v>
      </c>
      <c r="F116" s="7">
        <f>countifs(PrelimRaw!$D$1:$D1000,$A116,PrelimRaw!$C$1:$C1000,4,PrelimRaw!$J$1:$J1000,"C")+countifs(PrelimRaw!$D$1:$D1000,$A116,PrelimRaw!$C$1:$C1000,14,PrelimRaw!$J$1:$J1000,"C")</f>
        <v>0</v>
      </c>
      <c r="G116" s="7">
        <f>countifs(PrelimRaw!$D$1:$D1000,$A116,PrelimRaw!$C$1:$C1000,0,PrelimRaw!$J$1:$J1000,"C")</f>
        <v>0</v>
      </c>
      <c r="H116" s="7">
        <f>countifs(PrelimRaw!$D$1:$D1000,$A116,PrelimRaw!$C$1:$C1000,-4,PrelimRaw!$J$1:$J1000,"C")</f>
        <v>0</v>
      </c>
      <c r="I116" s="7">
        <f t="shared" si="2"/>
        <v>0</v>
      </c>
      <c r="J116" s="8">
        <f t="shared" si="3"/>
        <v>0</v>
      </c>
      <c r="K116" s="8">
        <f t="shared" si="4"/>
        <v>0</v>
      </c>
      <c r="L116" s="7">
        <f t="shared" si="5"/>
        <v>0</v>
      </c>
      <c r="M116" s="11">
        <f t="shared" si="6"/>
        <v>0</v>
      </c>
    </row>
    <row r="117">
      <c r="A117" s="6" t="s">
        <v>76</v>
      </c>
      <c r="B117" s="7" t="str">
        <f>vlookup($A117,Users!$B$1:$H1000,3,false)</f>
        <v>Oscar</v>
      </c>
      <c r="C117" s="7" t="str">
        <f>vlookup($A117,Users!$B$1:$H1000,6,false)</f>
        <v>Niskayuna</v>
      </c>
      <c r="D117" s="7">
        <f>vlookup($C117,Teams!$B:$D,3,false)</f>
        <v>5</v>
      </c>
      <c r="E117" s="7">
        <f t="shared" si="1"/>
        <v>20</v>
      </c>
      <c r="F117" s="7">
        <f>countifs(PrelimRaw!$D$1:$D1000,$A117,PrelimRaw!$C$1:$C1000,4,PrelimRaw!$J$1:$J1000,"C")+countifs(PrelimRaw!$D$1:$D1000,$A117,PrelimRaw!$C$1:$C1000,14,PrelimRaw!$J$1:$J1000,"C")</f>
        <v>0</v>
      </c>
      <c r="G117" s="7">
        <f>countifs(PrelimRaw!$D$1:$D1000,$A117,PrelimRaw!$C$1:$C1000,0,PrelimRaw!$J$1:$J1000,"C")</f>
        <v>0</v>
      </c>
      <c r="H117" s="7">
        <f>countifs(PrelimRaw!$D$1:$D1000,$A117,PrelimRaw!$C$1:$C1000,-4,PrelimRaw!$J$1:$J1000,"C")</f>
        <v>0</v>
      </c>
      <c r="I117" s="7">
        <f t="shared" si="2"/>
        <v>0</v>
      </c>
      <c r="J117" s="8">
        <f t="shared" si="3"/>
        <v>0</v>
      </c>
      <c r="K117" s="8">
        <f t="shared" si="4"/>
        <v>0</v>
      </c>
      <c r="L117" s="7">
        <f t="shared" si="5"/>
        <v>0</v>
      </c>
      <c r="M117" s="11">
        <f t="shared" si="6"/>
        <v>0</v>
      </c>
    </row>
    <row r="118">
      <c r="A118" s="6" t="s">
        <v>79</v>
      </c>
      <c r="B118" s="7" t="str">
        <f>vlookup($A118,Users!$B$1:$H1000,3,false)</f>
        <v>David</v>
      </c>
      <c r="C118" s="7" t="str">
        <f>vlookup($A118,Users!$B$1:$H1000,6,false)</f>
        <v>Lexington A</v>
      </c>
      <c r="D118" s="7">
        <f>vlookup($C118,Teams!$B:$D,3,false)</f>
        <v>5</v>
      </c>
      <c r="E118" s="7">
        <f t="shared" si="1"/>
        <v>20</v>
      </c>
      <c r="F118" s="7">
        <f>countifs(PrelimRaw!$D$1:$D1000,$A118,PrelimRaw!$C$1:$C1000,4,PrelimRaw!$J$1:$J1000,"C")+countifs(PrelimRaw!$D$1:$D1000,$A118,PrelimRaw!$C$1:$C1000,14,PrelimRaw!$J$1:$J1000,"C")</f>
        <v>0</v>
      </c>
      <c r="G118" s="7">
        <f>countifs(PrelimRaw!$D$1:$D1000,$A118,PrelimRaw!$C$1:$C1000,0,PrelimRaw!$J$1:$J1000,"C")</f>
        <v>0</v>
      </c>
      <c r="H118" s="7">
        <f>countifs(PrelimRaw!$D$1:$D1000,$A118,PrelimRaw!$C$1:$C1000,-4,PrelimRaw!$J$1:$J1000,"C")</f>
        <v>0</v>
      </c>
      <c r="I118" s="7">
        <f t="shared" si="2"/>
        <v>0</v>
      </c>
      <c r="J118" s="8">
        <f t="shared" si="3"/>
        <v>0</v>
      </c>
      <c r="K118" s="8">
        <f t="shared" si="4"/>
        <v>0</v>
      </c>
      <c r="L118" s="7">
        <f t="shared" si="5"/>
        <v>0</v>
      </c>
      <c r="M118" s="11">
        <f t="shared" si="6"/>
        <v>0</v>
      </c>
    </row>
    <row r="119">
      <c r="A119" s="6" t="s">
        <v>81</v>
      </c>
      <c r="B119" s="7" t="str">
        <f>vlookup($A119,Users!$B$1:$H1000,3,false)</f>
        <v>Abheek</v>
      </c>
      <c r="C119" s="7" t="str">
        <f>vlookup($A119,Users!$B$1:$H1000,6,false)</f>
        <v>Ladue</v>
      </c>
      <c r="D119" s="7">
        <f>vlookup($C119,Teams!$B:$D,3,false)</f>
        <v>5</v>
      </c>
      <c r="E119" s="7">
        <f t="shared" si="1"/>
        <v>20</v>
      </c>
      <c r="F119" s="7">
        <f>countifs(PrelimRaw!$D$1:$D1000,$A119,PrelimRaw!$C$1:$C1000,4,PrelimRaw!$J$1:$J1000,"C")+countifs(PrelimRaw!$D$1:$D1000,$A119,PrelimRaw!$C$1:$C1000,14,PrelimRaw!$J$1:$J1000,"C")</f>
        <v>0</v>
      </c>
      <c r="G119" s="7">
        <f>countifs(PrelimRaw!$D$1:$D1000,$A119,PrelimRaw!$C$1:$C1000,0,PrelimRaw!$J$1:$J1000,"C")</f>
        <v>0</v>
      </c>
      <c r="H119" s="7">
        <f>countifs(PrelimRaw!$D$1:$D1000,$A119,PrelimRaw!$C$1:$C1000,-4,PrelimRaw!$J$1:$J1000,"C")</f>
        <v>0</v>
      </c>
      <c r="I119" s="7">
        <f t="shared" si="2"/>
        <v>0</v>
      </c>
      <c r="J119" s="8">
        <f t="shared" si="3"/>
        <v>0</v>
      </c>
      <c r="K119" s="8">
        <f t="shared" si="4"/>
        <v>0</v>
      </c>
      <c r="L119" s="7">
        <f t="shared" si="5"/>
        <v>0</v>
      </c>
      <c r="M119" s="11">
        <f t="shared" si="6"/>
        <v>0</v>
      </c>
    </row>
    <row r="120">
      <c r="A120" s="6" t="s">
        <v>84</v>
      </c>
      <c r="B120" s="7" t="str">
        <f>vlookup($A120,Users!$B$1:$H1000,3,false)</f>
        <v>Shreyas</v>
      </c>
      <c r="C120" s="7" t="str">
        <f>vlookup($A120,Users!$B$1:$H1000,6,false)</f>
        <v>Lexington A</v>
      </c>
      <c r="D120" s="7">
        <f>vlookup($C120,Teams!$B:$D,3,false)</f>
        <v>5</v>
      </c>
      <c r="E120" s="7">
        <f t="shared" si="1"/>
        <v>20</v>
      </c>
      <c r="F120" s="7">
        <f>countifs(PrelimRaw!$D$1:$D1000,$A120,PrelimRaw!$C$1:$C1000,4,PrelimRaw!$J$1:$J1000,"C")+countifs(PrelimRaw!$D$1:$D1000,$A120,PrelimRaw!$C$1:$C1000,14,PrelimRaw!$J$1:$J1000,"C")</f>
        <v>0</v>
      </c>
      <c r="G120" s="7">
        <f>countifs(PrelimRaw!$D$1:$D1000,$A120,PrelimRaw!$C$1:$C1000,0,PrelimRaw!$J$1:$J1000,"C")</f>
        <v>0</v>
      </c>
      <c r="H120" s="7">
        <f>countifs(PrelimRaw!$D$1:$D1000,$A120,PrelimRaw!$C$1:$C1000,-4,PrelimRaw!$J$1:$J1000,"C")</f>
        <v>0</v>
      </c>
      <c r="I120" s="7">
        <f t="shared" si="2"/>
        <v>0</v>
      </c>
      <c r="J120" s="8">
        <f t="shared" si="3"/>
        <v>0</v>
      </c>
      <c r="K120" s="8">
        <f t="shared" si="4"/>
        <v>0</v>
      </c>
      <c r="L120" s="7">
        <f t="shared" si="5"/>
        <v>0</v>
      </c>
      <c r="M120" s="11">
        <f t="shared" si="6"/>
        <v>0</v>
      </c>
    </row>
    <row r="121">
      <c r="A121" s="6" t="s">
        <v>85</v>
      </c>
      <c r="B121" s="7" t="str">
        <f>vlookup($A121,Users!$B$1:$H1000,3,false)</f>
        <v>Aditya</v>
      </c>
      <c r="C121" s="7" t="str">
        <f>vlookup($A121,Users!$B$1:$H1000,6,false)</f>
        <v>Ladue</v>
      </c>
      <c r="D121" s="7">
        <f>vlookup($C121,Teams!$B:$D,3,false)</f>
        <v>5</v>
      </c>
      <c r="E121" s="7">
        <f t="shared" si="1"/>
        <v>20</v>
      </c>
      <c r="F121" s="7">
        <f>countifs(PrelimRaw!$D$1:$D1000,$A121,PrelimRaw!$C$1:$C1000,4,PrelimRaw!$J$1:$J1000,"C")+countifs(PrelimRaw!$D$1:$D1000,$A121,PrelimRaw!$C$1:$C1000,14,PrelimRaw!$J$1:$J1000,"C")</f>
        <v>0</v>
      </c>
      <c r="G121" s="7">
        <f>countifs(PrelimRaw!$D$1:$D1000,$A121,PrelimRaw!$C$1:$C1000,0,PrelimRaw!$J$1:$J1000,"C")</f>
        <v>0</v>
      </c>
      <c r="H121" s="7">
        <f>countifs(PrelimRaw!$D$1:$D1000,$A121,PrelimRaw!$C$1:$C1000,-4,PrelimRaw!$J$1:$J1000,"C")</f>
        <v>0</v>
      </c>
      <c r="I121" s="7">
        <f t="shared" si="2"/>
        <v>0</v>
      </c>
      <c r="J121" s="8">
        <f t="shared" si="3"/>
        <v>0</v>
      </c>
      <c r="K121" s="8">
        <f t="shared" si="4"/>
        <v>0</v>
      </c>
      <c r="L121" s="7">
        <f t="shared" si="5"/>
        <v>0</v>
      </c>
      <c r="M121" s="11">
        <f t="shared" si="6"/>
        <v>0</v>
      </c>
    </row>
    <row r="122">
      <c r="A122" s="6" t="s">
        <v>90</v>
      </c>
      <c r="B122" s="7" t="str">
        <f>vlookup($A122,Users!$B$1:$H1000,3,false)</f>
        <v>Jerry</v>
      </c>
      <c r="C122" s="7" t="str">
        <f>vlookup($A122,Users!$B$1:$H1000,6,false)</f>
        <v>MSJ</v>
      </c>
      <c r="D122" s="7">
        <f>vlookup($C122,Teams!$B:$D,3,false)</f>
        <v>5</v>
      </c>
      <c r="E122" s="7">
        <f t="shared" si="1"/>
        <v>20</v>
      </c>
      <c r="F122" s="7">
        <f>countifs(PrelimRaw!$D$1:$D1000,$A122,PrelimRaw!$C$1:$C1000,4,PrelimRaw!$J$1:$J1000,"C")+countifs(PrelimRaw!$D$1:$D1000,$A122,PrelimRaw!$C$1:$C1000,14,PrelimRaw!$J$1:$J1000,"C")</f>
        <v>0</v>
      </c>
      <c r="G122" s="7">
        <f>countifs(PrelimRaw!$D$1:$D1000,$A122,PrelimRaw!$C$1:$C1000,0,PrelimRaw!$J$1:$J1000,"C")</f>
        <v>1</v>
      </c>
      <c r="H122" s="7">
        <f>countifs(PrelimRaw!$D$1:$D1000,$A122,PrelimRaw!$C$1:$C1000,-4,PrelimRaw!$J$1:$J1000,"C")</f>
        <v>0</v>
      </c>
      <c r="I122" s="7">
        <f t="shared" si="2"/>
        <v>1</v>
      </c>
      <c r="J122" s="8">
        <f t="shared" si="3"/>
        <v>0.05</v>
      </c>
      <c r="K122" s="8">
        <f t="shared" si="4"/>
        <v>0</v>
      </c>
      <c r="L122" s="7">
        <f t="shared" si="5"/>
        <v>0</v>
      </c>
      <c r="M122" s="11">
        <f t="shared" si="6"/>
        <v>0</v>
      </c>
    </row>
    <row r="123">
      <c r="A123" s="6" t="s">
        <v>93</v>
      </c>
      <c r="B123" s="7" t="str">
        <f>vlookup($A123,Users!$B$1:$H1000,3,false)</f>
        <v>Josh</v>
      </c>
      <c r="C123" s="7" t="str">
        <f>vlookup($A123,Users!$B$1:$H1000,6,false)</f>
        <v>PRISMS</v>
      </c>
      <c r="D123" s="7">
        <f>vlookup($C123,Teams!$B:$D,3,false)</f>
        <v>5</v>
      </c>
      <c r="E123" s="7">
        <f t="shared" si="1"/>
        <v>20</v>
      </c>
      <c r="F123" s="7">
        <f>countifs(PrelimRaw!$D$1:$D1000,$A123,PrelimRaw!$C$1:$C1000,4,PrelimRaw!$J$1:$J1000,"C")+countifs(PrelimRaw!$D$1:$D1000,$A123,PrelimRaw!$C$1:$C1000,14,PrelimRaw!$J$1:$J1000,"C")</f>
        <v>0</v>
      </c>
      <c r="G123" s="7">
        <f>countifs(PrelimRaw!$D$1:$D1000,$A123,PrelimRaw!$C$1:$C1000,0,PrelimRaw!$J$1:$J1000,"C")</f>
        <v>4</v>
      </c>
      <c r="H123" s="7">
        <f>countifs(PrelimRaw!$D$1:$D1000,$A123,PrelimRaw!$C$1:$C1000,-4,PrelimRaw!$J$1:$J1000,"C")</f>
        <v>0</v>
      </c>
      <c r="I123" s="7">
        <f t="shared" si="2"/>
        <v>4</v>
      </c>
      <c r="J123" s="8">
        <f t="shared" si="3"/>
        <v>0.2</v>
      </c>
      <c r="K123" s="8">
        <f t="shared" si="4"/>
        <v>0</v>
      </c>
      <c r="L123" s="7">
        <f t="shared" si="5"/>
        <v>0</v>
      </c>
      <c r="M123" s="11">
        <f t="shared" si="6"/>
        <v>0</v>
      </c>
    </row>
    <row r="124">
      <c r="A124" s="6" t="s">
        <v>95</v>
      </c>
      <c r="B124" s="7" t="str">
        <f>vlookup($A124,Users!$B$1:$H1000,3,false)</f>
        <v>Rohan</v>
      </c>
      <c r="C124" s="7" t="str">
        <f>vlookup($A124,Users!$B$1:$H1000,6,false)</f>
        <v>Lakeside</v>
      </c>
      <c r="D124" s="7">
        <f>vlookup($C124,Teams!$B:$D,3,false)</f>
        <v>5</v>
      </c>
      <c r="E124" s="7">
        <f t="shared" si="1"/>
        <v>20</v>
      </c>
      <c r="F124" s="7">
        <f>countifs(PrelimRaw!$D$1:$D1000,$A124,PrelimRaw!$C$1:$C1000,4,PrelimRaw!$J$1:$J1000,"C")+countifs(PrelimRaw!$D$1:$D1000,$A124,PrelimRaw!$C$1:$C1000,14,PrelimRaw!$J$1:$J1000,"C")</f>
        <v>0</v>
      </c>
      <c r="G124" s="7">
        <f>countifs(PrelimRaw!$D$1:$D1000,$A124,PrelimRaw!$C$1:$C1000,0,PrelimRaw!$J$1:$J1000,"C")</f>
        <v>1</v>
      </c>
      <c r="H124" s="7">
        <f>countifs(PrelimRaw!$D$1:$D1000,$A124,PrelimRaw!$C$1:$C1000,-4,PrelimRaw!$J$1:$J1000,"C")</f>
        <v>0</v>
      </c>
      <c r="I124" s="7">
        <f t="shared" si="2"/>
        <v>1</v>
      </c>
      <c r="J124" s="8">
        <f t="shared" si="3"/>
        <v>0.05</v>
      </c>
      <c r="K124" s="8">
        <f t="shared" si="4"/>
        <v>0</v>
      </c>
      <c r="L124" s="7">
        <f t="shared" si="5"/>
        <v>0</v>
      </c>
      <c r="M124" s="11">
        <f t="shared" si="6"/>
        <v>0</v>
      </c>
    </row>
    <row r="125">
      <c r="A125" s="6" t="s">
        <v>98</v>
      </c>
      <c r="B125" s="7" t="str">
        <f>vlookup($A125,Users!$B$1:$H1000,3,false)</f>
        <v>Rishi</v>
      </c>
      <c r="C125" s="7" t="str">
        <f>vlookup($A125,Users!$B$1:$H1000,6,false)</f>
        <v>ASFA</v>
      </c>
      <c r="D125" s="7">
        <f>vlookup($C125,Teams!$B:$D,3,false)</f>
        <v>5</v>
      </c>
      <c r="E125" s="7">
        <f t="shared" si="1"/>
        <v>20</v>
      </c>
      <c r="F125" s="7">
        <f>countifs(PrelimRaw!$D$1:$D1000,$A125,PrelimRaw!$C$1:$C1000,4,PrelimRaw!$J$1:$J1000,"C")+countifs(PrelimRaw!$D$1:$D1000,$A125,PrelimRaw!$C$1:$C1000,14,PrelimRaw!$J$1:$J1000,"C")</f>
        <v>0</v>
      </c>
      <c r="G125" s="7">
        <f>countifs(PrelimRaw!$D$1:$D1000,$A125,PrelimRaw!$C$1:$C1000,0,PrelimRaw!$J$1:$J1000,"C")</f>
        <v>0</v>
      </c>
      <c r="H125" s="7">
        <f>countifs(PrelimRaw!$D$1:$D1000,$A125,PrelimRaw!$C$1:$C1000,-4,PrelimRaw!$J$1:$J1000,"C")</f>
        <v>0</v>
      </c>
      <c r="I125" s="7">
        <f t="shared" si="2"/>
        <v>0</v>
      </c>
      <c r="J125" s="8">
        <f t="shared" si="3"/>
        <v>0</v>
      </c>
      <c r="K125" s="8">
        <f t="shared" si="4"/>
        <v>0</v>
      </c>
      <c r="L125" s="7">
        <f t="shared" si="5"/>
        <v>0</v>
      </c>
      <c r="M125" s="11">
        <f t="shared" si="6"/>
        <v>0</v>
      </c>
    </row>
    <row r="126">
      <c r="A126" s="6" t="s">
        <v>99</v>
      </c>
      <c r="B126" s="7" t="str">
        <f>vlookup($A126,Users!$B$1:$H1000,3,false)</f>
        <v>Daniel</v>
      </c>
      <c r="C126" s="7" t="str">
        <f>vlookup($A126,Users!$B$1:$H1000,6,false)</f>
        <v>ASFA</v>
      </c>
      <c r="D126" s="7">
        <f>vlookup($C126,Teams!$B:$D,3,false)</f>
        <v>5</v>
      </c>
      <c r="E126" s="7">
        <f t="shared" si="1"/>
        <v>20</v>
      </c>
      <c r="F126" s="7">
        <f>countifs(PrelimRaw!$D$1:$D1000,$A126,PrelimRaw!$C$1:$C1000,4,PrelimRaw!$J$1:$J1000,"C")+countifs(PrelimRaw!$D$1:$D1000,$A126,PrelimRaw!$C$1:$C1000,14,PrelimRaw!$J$1:$J1000,"C")</f>
        <v>0</v>
      </c>
      <c r="G126" s="7">
        <f>countifs(PrelimRaw!$D$1:$D1000,$A126,PrelimRaw!$C$1:$C1000,0,PrelimRaw!$J$1:$J1000,"C")</f>
        <v>1</v>
      </c>
      <c r="H126" s="7">
        <f>countifs(PrelimRaw!$D$1:$D1000,$A126,PrelimRaw!$C$1:$C1000,-4,PrelimRaw!$J$1:$J1000,"C")</f>
        <v>0</v>
      </c>
      <c r="I126" s="7">
        <f t="shared" si="2"/>
        <v>1</v>
      </c>
      <c r="J126" s="8">
        <f t="shared" si="3"/>
        <v>0.05</v>
      </c>
      <c r="K126" s="8">
        <f t="shared" si="4"/>
        <v>0</v>
      </c>
      <c r="L126" s="7">
        <f t="shared" si="5"/>
        <v>0</v>
      </c>
      <c r="M126" s="11">
        <f t="shared" si="6"/>
        <v>0</v>
      </c>
    </row>
    <row r="127">
      <c r="A127" s="6" t="s">
        <v>100</v>
      </c>
      <c r="B127" s="7" t="str">
        <f>vlookup($A127,Users!$B$1:$H1000,3,false)</f>
        <v>Dexter</v>
      </c>
      <c r="C127" s="7" t="str">
        <f>vlookup($A127,Users!$B$1:$H1000,6,false)</f>
        <v>ASFA</v>
      </c>
      <c r="D127" s="7">
        <f>vlookup($C127,Teams!$B:$D,3,false)</f>
        <v>5</v>
      </c>
      <c r="E127" s="7">
        <f t="shared" si="1"/>
        <v>20</v>
      </c>
      <c r="F127" s="7">
        <f>countifs(PrelimRaw!$D$1:$D1000,$A127,PrelimRaw!$C$1:$C1000,4,PrelimRaw!$J$1:$J1000,"C")+countifs(PrelimRaw!$D$1:$D1000,$A127,PrelimRaw!$C$1:$C1000,14,PrelimRaw!$J$1:$J1000,"C")</f>
        <v>0</v>
      </c>
      <c r="G127" s="7">
        <f>countifs(PrelimRaw!$D$1:$D1000,$A127,PrelimRaw!$C$1:$C1000,0,PrelimRaw!$J$1:$J1000,"C")</f>
        <v>0</v>
      </c>
      <c r="H127" s="7">
        <f>countifs(PrelimRaw!$D$1:$D1000,$A127,PrelimRaw!$C$1:$C1000,-4,PrelimRaw!$J$1:$J1000,"C")</f>
        <v>0</v>
      </c>
      <c r="I127" s="7">
        <f t="shared" si="2"/>
        <v>0</v>
      </c>
      <c r="J127" s="8">
        <f t="shared" si="3"/>
        <v>0</v>
      </c>
      <c r="K127" s="8">
        <f t="shared" si="4"/>
        <v>0</v>
      </c>
      <c r="L127" s="7">
        <f t="shared" si="5"/>
        <v>0</v>
      </c>
      <c r="M127" s="11">
        <f t="shared" si="6"/>
        <v>0</v>
      </c>
    </row>
    <row r="128">
      <c r="A128" s="6" t="s">
        <v>102</v>
      </c>
      <c r="B128" s="7" t="str">
        <f>vlookup($A128,Users!$B$1:$H1000,3,false)</f>
        <v>Brian</v>
      </c>
      <c r="C128" s="7" t="str">
        <f>vlookup($A128,Users!$B$1:$H1000,6,false)</f>
        <v>Enloe A</v>
      </c>
      <c r="D128" s="7">
        <f>vlookup($C128,Teams!$B:$D,3,false)</f>
        <v>5</v>
      </c>
      <c r="E128" s="7">
        <f t="shared" si="1"/>
        <v>20</v>
      </c>
      <c r="F128" s="7">
        <f>countifs(PrelimRaw!$D$1:$D1000,$A128,PrelimRaw!$C$1:$C1000,4,PrelimRaw!$J$1:$J1000,"C")+countifs(PrelimRaw!$D$1:$D1000,$A128,PrelimRaw!$C$1:$C1000,14,PrelimRaw!$J$1:$J1000,"C")</f>
        <v>0</v>
      </c>
      <c r="G128" s="7">
        <f>countifs(PrelimRaw!$D$1:$D1000,$A128,PrelimRaw!$C$1:$C1000,0,PrelimRaw!$J$1:$J1000,"C")</f>
        <v>0</v>
      </c>
      <c r="H128" s="7">
        <f>countifs(PrelimRaw!$D$1:$D1000,$A128,PrelimRaw!$C$1:$C1000,-4,PrelimRaw!$J$1:$J1000,"C")</f>
        <v>0</v>
      </c>
      <c r="I128" s="7">
        <f t="shared" si="2"/>
        <v>0</v>
      </c>
      <c r="J128" s="8">
        <f t="shared" si="3"/>
        <v>0</v>
      </c>
      <c r="K128" s="8">
        <f t="shared" si="4"/>
        <v>0</v>
      </c>
      <c r="L128" s="7">
        <f t="shared" si="5"/>
        <v>0</v>
      </c>
      <c r="M128" s="11">
        <f t="shared" si="6"/>
        <v>0</v>
      </c>
    </row>
    <row r="129">
      <c r="A129" s="6" t="s">
        <v>103</v>
      </c>
      <c r="B129" s="7" t="str">
        <f>vlookup($A129,Users!$B$1:$H1000,3,false)</f>
        <v>Rishabh</v>
      </c>
      <c r="C129" s="7" t="str">
        <f>vlookup($A129,Users!$B$1:$H1000,6,false)</f>
        <v>Enloe A</v>
      </c>
      <c r="D129" s="7">
        <f>vlookup($C129,Teams!$B:$D,3,false)</f>
        <v>5</v>
      </c>
      <c r="E129" s="7">
        <f t="shared" si="1"/>
        <v>20</v>
      </c>
      <c r="F129" s="7">
        <f>countifs(PrelimRaw!$D$1:$D1000,$A129,PrelimRaw!$C$1:$C1000,4,PrelimRaw!$J$1:$J1000,"C")+countifs(PrelimRaw!$D$1:$D1000,$A129,PrelimRaw!$C$1:$C1000,14,PrelimRaw!$J$1:$J1000,"C")</f>
        <v>0</v>
      </c>
      <c r="G129" s="7">
        <f>countifs(PrelimRaw!$D$1:$D1000,$A129,PrelimRaw!$C$1:$C1000,0,PrelimRaw!$J$1:$J1000,"C")</f>
        <v>0</v>
      </c>
      <c r="H129" s="7">
        <f>countifs(PrelimRaw!$D$1:$D1000,$A129,PrelimRaw!$C$1:$C1000,-4,PrelimRaw!$J$1:$J1000,"C")</f>
        <v>0</v>
      </c>
      <c r="I129" s="7">
        <f t="shared" si="2"/>
        <v>0</v>
      </c>
      <c r="J129" s="8">
        <f t="shared" si="3"/>
        <v>0</v>
      </c>
      <c r="K129" s="8">
        <f t="shared" si="4"/>
        <v>0</v>
      </c>
      <c r="L129" s="7">
        <f t="shared" si="5"/>
        <v>0</v>
      </c>
      <c r="M129" s="11">
        <f t="shared" si="6"/>
        <v>0</v>
      </c>
    </row>
    <row r="130">
      <c r="A130" s="6" t="s">
        <v>108</v>
      </c>
      <c r="B130" s="7" t="str">
        <f>vlookup($A130,Users!$B$1:$H1000,3,false)</f>
        <v>Shohom</v>
      </c>
      <c r="C130" s="7" t="str">
        <f>vlookup($A130,Users!$B$1:$H1000,6,false)</f>
        <v>Mira Loma</v>
      </c>
      <c r="D130" s="7">
        <f>vlookup($C130,Teams!$B:$D,3,false)</f>
        <v>5</v>
      </c>
      <c r="E130" s="7">
        <f t="shared" si="1"/>
        <v>20</v>
      </c>
      <c r="F130" s="7">
        <f>countifs(PrelimRaw!$D$1:$D1000,$A130,PrelimRaw!$C$1:$C1000,4,PrelimRaw!$J$1:$J1000,"C")+countifs(PrelimRaw!$D$1:$D1000,$A130,PrelimRaw!$C$1:$C1000,14,PrelimRaw!$J$1:$J1000,"C")</f>
        <v>0</v>
      </c>
      <c r="G130" s="7">
        <f>countifs(PrelimRaw!$D$1:$D1000,$A130,PrelimRaw!$C$1:$C1000,0,PrelimRaw!$J$1:$J1000,"C")</f>
        <v>0</v>
      </c>
      <c r="H130" s="7">
        <f>countifs(PrelimRaw!$D$1:$D1000,$A130,PrelimRaw!$C$1:$C1000,-4,PrelimRaw!$J$1:$J1000,"C")</f>
        <v>0</v>
      </c>
      <c r="I130" s="7">
        <f t="shared" si="2"/>
        <v>0</v>
      </c>
      <c r="J130" s="8">
        <f t="shared" si="3"/>
        <v>0</v>
      </c>
      <c r="K130" s="8">
        <f t="shared" si="4"/>
        <v>0</v>
      </c>
      <c r="L130" s="7">
        <f t="shared" si="5"/>
        <v>0</v>
      </c>
      <c r="M130" s="11">
        <f t="shared" si="6"/>
        <v>0</v>
      </c>
    </row>
    <row r="131">
      <c r="A131" s="6" t="s">
        <v>109</v>
      </c>
      <c r="B131" s="7" t="str">
        <f>vlookup($A131,Users!$B$1:$H1000,3,false)</f>
        <v>Samuel</v>
      </c>
      <c r="C131" s="7" t="str">
        <f>vlookup($A131,Users!$B$1:$H1000,6,false)</f>
        <v>Lynbrook</v>
      </c>
      <c r="D131" s="7">
        <f>vlookup($C131,Teams!$B:$D,3,false)</f>
        <v>5</v>
      </c>
      <c r="E131" s="7">
        <f t="shared" si="1"/>
        <v>20</v>
      </c>
      <c r="F131" s="7">
        <f>countifs(PrelimRaw!$D$1:$D1000,$A131,PrelimRaw!$C$1:$C1000,4,PrelimRaw!$J$1:$J1000,"C")+countifs(PrelimRaw!$D$1:$D1000,$A131,PrelimRaw!$C$1:$C1000,14,PrelimRaw!$J$1:$J1000,"C")</f>
        <v>0</v>
      </c>
      <c r="G131" s="7">
        <f>countifs(PrelimRaw!$D$1:$D1000,$A131,PrelimRaw!$C$1:$C1000,0,PrelimRaw!$J$1:$J1000,"C")</f>
        <v>0</v>
      </c>
      <c r="H131" s="7">
        <f>countifs(PrelimRaw!$D$1:$D1000,$A131,PrelimRaw!$C$1:$C1000,-4,PrelimRaw!$J$1:$J1000,"C")</f>
        <v>0</v>
      </c>
      <c r="I131" s="7">
        <f t="shared" si="2"/>
        <v>0</v>
      </c>
      <c r="J131" s="8">
        <f t="shared" si="3"/>
        <v>0</v>
      </c>
      <c r="K131" s="8">
        <f t="shared" si="4"/>
        <v>0</v>
      </c>
      <c r="L131" s="7">
        <f t="shared" si="5"/>
        <v>0</v>
      </c>
      <c r="M131" s="11">
        <f t="shared" si="6"/>
        <v>0</v>
      </c>
    </row>
    <row r="132">
      <c r="A132" s="6" t="s">
        <v>113</v>
      </c>
      <c r="B132" s="7" t="str">
        <f>vlookup($A132,Users!$B$1:$H1000,3,false)</f>
        <v>Antone</v>
      </c>
      <c r="C132" s="7" t="str">
        <f>vlookup($A132,Users!$B$1:$H1000,6,false)</f>
        <v>Lynbrook</v>
      </c>
      <c r="D132" s="7">
        <f>vlookup($C132,Teams!$B:$D,3,false)</f>
        <v>5</v>
      </c>
      <c r="E132" s="7">
        <f t="shared" si="1"/>
        <v>20</v>
      </c>
      <c r="F132" s="7">
        <f>countifs(PrelimRaw!$D$1:$D1000,$A132,PrelimRaw!$C$1:$C1000,4,PrelimRaw!$J$1:$J1000,"C")+countifs(PrelimRaw!$D$1:$D1000,$A132,PrelimRaw!$C$1:$C1000,14,PrelimRaw!$J$1:$J1000,"C")</f>
        <v>0</v>
      </c>
      <c r="G132" s="7">
        <f>countifs(PrelimRaw!$D$1:$D1000,$A132,PrelimRaw!$C$1:$C1000,0,PrelimRaw!$J$1:$J1000,"C")</f>
        <v>0</v>
      </c>
      <c r="H132" s="7">
        <f>countifs(PrelimRaw!$D$1:$D1000,$A132,PrelimRaw!$C$1:$C1000,-4,PrelimRaw!$J$1:$J1000,"C")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11">
        <f t="shared" si="6"/>
        <v>0</v>
      </c>
    </row>
    <row r="133">
      <c r="A133" s="6" t="s">
        <v>114</v>
      </c>
      <c r="B133" s="7" t="str">
        <f>vlookup($A133,Users!$B$1:$H1000,3,false)</f>
        <v>William</v>
      </c>
      <c r="C133" s="7" t="str">
        <f>vlookup($A133,Users!$B$1:$H1000,6,false)</f>
        <v>Pullman</v>
      </c>
      <c r="D133" s="7">
        <f>vlookup($C133,Teams!$B:$D,3,false)</f>
        <v>5</v>
      </c>
      <c r="E133" s="7">
        <f t="shared" si="1"/>
        <v>20</v>
      </c>
      <c r="F133" s="7">
        <f>countifs(PrelimRaw!$D$1:$D1000,$A133,PrelimRaw!$C$1:$C1000,4,PrelimRaw!$J$1:$J1000,"C")+countifs(PrelimRaw!$D$1:$D1000,$A133,PrelimRaw!$C$1:$C1000,14,PrelimRaw!$J$1:$J1000,"C")</f>
        <v>0</v>
      </c>
      <c r="G133" s="7">
        <f>countifs(PrelimRaw!$D$1:$D1000,$A133,PrelimRaw!$C$1:$C1000,0,PrelimRaw!$J$1:$J1000,"C")</f>
        <v>0</v>
      </c>
      <c r="H133" s="7">
        <f>countifs(PrelimRaw!$D$1:$D1000,$A133,PrelimRaw!$C$1:$C1000,-4,PrelimRaw!$J$1:$J1000,"C")</f>
        <v>0</v>
      </c>
      <c r="I133" s="7">
        <f t="shared" si="2"/>
        <v>0</v>
      </c>
      <c r="J133" s="8">
        <f t="shared" si="3"/>
        <v>0</v>
      </c>
      <c r="K133" s="8">
        <f t="shared" si="4"/>
        <v>0</v>
      </c>
      <c r="L133" s="7">
        <f t="shared" si="5"/>
        <v>0</v>
      </c>
      <c r="M133" s="11">
        <f t="shared" si="6"/>
        <v>0</v>
      </c>
    </row>
    <row r="134">
      <c r="A134" s="6" t="s">
        <v>115</v>
      </c>
      <c r="B134" s="7" t="str">
        <f>vlookup($A134,Users!$B$1:$H1000,3,false)</f>
        <v>Mir</v>
      </c>
      <c r="C134" s="7" t="str">
        <f>vlookup($A134,Users!$B$1:$H1000,6,false)</f>
        <v>Pullman</v>
      </c>
      <c r="D134" s="7">
        <f>vlookup($C134,Teams!$B:$D,3,false)</f>
        <v>5</v>
      </c>
      <c r="E134" s="7">
        <f t="shared" si="1"/>
        <v>20</v>
      </c>
      <c r="F134" s="7">
        <f>countifs(PrelimRaw!$D$1:$D1000,$A134,PrelimRaw!$C$1:$C1000,4,PrelimRaw!$J$1:$J1000,"C")+countifs(PrelimRaw!$D$1:$D1000,$A134,PrelimRaw!$C$1:$C1000,14,PrelimRaw!$J$1:$J1000,"C")</f>
        <v>0</v>
      </c>
      <c r="G134" s="7">
        <f>countifs(PrelimRaw!$D$1:$D1000,$A134,PrelimRaw!$C$1:$C1000,0,PrelimRaw!$J$1:$J1000,"C")</f>
        <v>1</v>
      </c>
      <c r="H134" s="7">
        <f>countifs(PrelimRaw!$D$1:$D1000,$A134,PrelimRaw!$C$1:$C1000,-4,PrelimRaw!$J$1:$J1000,"C")</f>
        <v>0</v>
      </c>
      <c r="I134" s="7">
        <f t="shared" si="2"/>
        <v>1</v>
      </c>
      <c r="J134" s="8">
        <f t="shared" si="3"/>
        <v>0.05</v>
      </c>
      <c r="K134" s="8">
        <f t="shared" si="4"/>
        <v>0</v>
      </c>
      <c r="L134" s="7">
        <f t="shared" si="5"/>
        <v>0</v>
      </c>
      <c r="M134" s="11">
        <f t="shared" si="6"/>
        <v>0</v>
      </c>
    </row>
    <row r="135">
      <c r="A135" s="6" t="s">
        <v>117</v>
      </c>
      <c r="B135" s="7" t="str">
        <f>vlookup($A135,Users!$B$1:$H1000,3,false)</f>
        <v>Darrien</v>
      </c>
      <c r="C135" s="7" t="str">
        <f>vlookup($A135,Users!$B$1:$H1000,6,false)</f>
        <v>Interlake B</v>
      </c>
      <c r="D135" s="7">
        <f>vlookup($C135,Teams!$B:$D,3,false)</f>
        <v>5</v>
      </c>
      <c r="E135" s="7">
        <f t="shared" si="1"/>
        <v>20</v>
      </c>
      <c r="F135" s="7">
        <f>countifs(PrelimRaw!$D$1:$D1000,$A135,PrelimRaw!$C$1:$C1000,4,PrelimRaw!$J$1:$J1000,"C")+countifs(PrelimRaw!$D$1:$D1000,$A135,PrelimRaw!$C$1:$C1000,14,PrelimRaw!$J$1:$J1000,"C")</f>
        <v>0</v>
      </c>
      <c r="G135" s="7">
        <f>countifs(PrelimRaw!$D$1:$D1000,$A135,PrelimRaw!$C$1:$C1000,0,PrelimRaw!$J$1:$J1000,"C")</f>
        <v>0</v>
      </c>
      <c r="H135" s="7">
        <f>countifs(PrelimRaw!$D$1:$D1000,$A135,PrelimRaw!$C$1:$C1000,-4,PrelimRaw!$J$1:$J1000,"C")</f>
        <v>0</v>
      </c>
      <c r="I135" s="7">
        <f t="shared" si="2"/>
        <v>0</v>
      </c>
      <c r="J135" s="8">
        <f t="shared" si="3"/>
        <v>0</v>
      </c>
      <c r="K135" s="8">
        <f t="shared" si="4"/>
        <v>0</v>
      </c>
      <c r="L135" s="7">
        <f t="shared" si="5"/>
        <v>0</v>
      </c>
      <c r="M135" s="11">
        <f t="shared" si="6"/>
        <v>0</v>
      </c>
    </row>
    <row r="136">
      <c r="A136" s="6" t="s">
        <v>120</v>
      </c>
      <c r="B136" s="7" t="str">
        <f>vlookup($A136,Users!$B$1:$H1000,3,false)</f>
        <v>Grace</v>
      </c>
      <c r="C136" s="7" t="str">
        <f>vlookup($A136,Users!$B$1:$H1000,6,false)</f>
        <v>Interlake B</v>
      </c>
      <c r="D136" s="7">
        <f>vlookup($C136,Teams!$B:$D,3,false)</f>
        <v>5</v>
      </c>
      <c r="E136" s="7">
        <f t="shared" si="1"/>
        <v>20</v>
      </c>
      <c r="F136" s="7">
        <f>countifs(PrelimRaw!$D$1:$D1000,$A136,PrelimRaw!$C$1:$C1000,4,PrelimRaw!$J$1:$J1000,"C")+countifs(PrelimRaw!$D$1:$D1000,$A136,PrelimRaw!$C$1:$C1000,14,PrelimRaw!$J$1:$J1000,"C")</f>
        <v>0</v>
      </c>
      <c r="G136" s="7">
        <f>countifs(PrelimRaw!$D$1:$D1000,$A136,PrelimRaw!$C$1:$C1000,0,PrelimRaw!$J$1:$J1000,"C")</f>
        <v>0</v>
      </c>
      <c r="H136" s="7">
        <f>countifs(PrelimRaw!$D$1:$D1000,$A136,PrelimRaw!$C$1:$C1000,-4,PrelimRaw!$J$1:$J1000,"C")</f>
        <v>0</v>
      </c>
      <c r="I136" s="7">
        <f t="shared" si="2"/>
        <v>0</v>
      </c>
      <c r="J136" s="8">
        <f t="shared" si="3"/>
        <v>0</v>
      </c>
      <c r="K136" s="8">
        <f t="shared" si="4"/>
        <v>0</v>
      </c>
      <c r="L136" s="7">
        <f t="shared" si="5"/>
        <v>0</v>
      </c>
      <c r="M136" s="11">
        <f t="shared" si="6"/>
        <v>0</v>
      </c>
    </row>
    <row r="137">
      <c r="A137" s="6" t="s">
        <v>122</v>
      </c>
      <c r="B137" s="7" t="str">
        <f>vlookup($A137,Users!$B$1:$H1000,3,false)</f>
        <v>Nihal</v>
      </c>
      <c r="C137" s="7" t="str">
        <f>vlookup($A137,Users!$B$1:$H1000,6,false)</f>
        <v>Interlake B</v>
      </c>
      <c r="D137" s="7">
        <f>vlookup($C137,Teams!$B:$D,3,false)</f>
        <v>5</v>
      </c>
      <c r="E137" s="7">
        <f t="shared" si="1"/>
        <v>20</v>
      </c>
      <c r="F137" s="7">
        <f>countifs(PrelimRaw!$D$1:$D1000,$A137,PrelimRaw!$C$1:$C1000,4,PrelimRaw!$J$1:$J1000,"C")+countifs(PrelimRaw!$D$1:$D1000,$A137,PrelimRaw!$C$1:$C1000,14,PrelimRaw!$J$1:$J1000,"C")</f>
        <v>0</v>
      </c>
      <c r="G137" s="7">
        <f>countifs(PrelimRaw!$D$1:$D1000,$A137,PrelimRaw!$C$1:$C1000,0,PrelimRaw!$J$1:$J1000,"C")</f>
        <v>0</v>
      </c>
      <c r="H137" s="7">
        <f>countifs(PrelimRaw!$D$1:$D1000,$A137,PrelimRaw!$C$1:$C1000,-4,PrelimRaw!$J$1:$J1000,"C")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11">
        <f t="shared" si="6"/>
        <v>0</v>
      </c>
    </row>
    <row r="138">
      <c r="A138" s="6" t="s">
        <v>130</v>
      </c>
      <c r="B138" s="7" t="str">
        <f>vlookup($A138,Users!$B$1:$H1000,3,false)</f>
        <v>Aashray</v>
      </c>
      <c r="C138" s="7" t="str">
        <f>vlookup($A138,Users!$B$1:$H1000,6,false)</f>
        <v>Tesla STEM</v>
      </c>
      <c r="D138" s="7">
        <f>vlookup($C138,Teams!$B:$D,3,false)</f>
        <v>5</v>
      </c>
      <c r="E138" s="7">
        <f t="shared" si="1"/>
        <v>20</v>
      </c>
      <c r="F138" s="7">
        <f>countifs(PrelimRaw!$D$1:$D1000,$A138,PrelimRaw!$C$1:$C1000,4,PrelimRaw!$J$1:$J1000,"C")+countifs(PrelimRaw!$D$1:$D1000,$A138,PrelimRaw!$C$1:$C1000,14,PrelimRaw!$J$1:$J1000,"C")</f>
        <v>0</v>
      </c>
      <c r="G138" s="7">
        <f>countifs(PrelimRaw!$D$1:$D1000,$A138,PrelimRaw!$C$1:$C1000,0,PrelimRaw!$J$1:$J1000,"C")</f>
        <v>0</v>
      </c>
      <c r="H138" s="7">
        <f>countifs(PrelimRaw!$D$1:$D1000,$A138,PrelimRaw!$C$1:$C1000,-4,PrelimRaw!$J$1:$J1000,"C")</f>
        <v>0</v>
      </c>
      <c r="I138" s="7">
        <f t="shared" si="2"/>
        <v>0</v>
      </c>
      <c r="J138" s="8">
        <f t="shared" si="3"/>
        <v>0</v>
      </c>
      <c r="K138" s="8">
        <f t="shared" si="4"/>
        <v>0</v>
      </c>
      <c r="L138" s="7">
        <f t="shared" si="5"/>
        <v>0</v>
      </c>
      <c r="M138" s="11">
        <f t="shared" si="6"/>
        <v>0</v>
      </c>
    </row>
    <row r="139">
      <c r="A139" s="6" t="s">
        <v>133</v>
      </c>
      <c r="B139" s="7" t="str">
        <f>vlookup($A139,Users!$B$1:$H1000,3,false)</f>
        <v>Evan</v>
      </c>
      <c r="C139" s="7" t="str">
        <f>vlookup($A139,Users!$B$1:$H1000,6,false)</f>
        <v>Tesla STEM</v>
      </c>
      <c r="D139" s="7">
        <f>vlookup($C139,Teams!$B:$D,3,false)</f>
        <v>5</v>
      </c>
      <c r="E139" s="7">
        <f t="shared" si="1"/>
        <v>20</v>
      </c>
      <c r="F139" s="7">
        <f>countifs(PrelimRaw!$D$1:$D1000,$A139,PrelimRaw!$C$1:$C1000,4,PrelimRaw!$J$1:$J1000,"C")+countifs(PrelimRaw!$D$1:$D1000,$A139,PrelimRaw!$C$1:$C1000,14,PrelimRaw!$J$1:$J1000,"C")</f>
        <v>0</v>
      </c>
      <c r="G139" s="7">
        <f>countifs(PrelimRaw!$D$1:$D1000,$A139,PrelimRaw!$C$1:$C1000,0,PrelimRaw!$J$1:$J1000,"C")</f>
        <v>0</v>
      </c>
      <c r="H139" s="7">
        <f>countifs(PrelimRaw!$D$1:$D1000,$A139,PrelimRaw!$C$1:$C1000,-4,PrelimRaw!$J$1:$J1000,"C")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11">
        <f t="shared" si="6"/>
        <v>0</v>
      </c>
    </row>
    <row r="140">
      <c r="A140" s="6" t="s">
        <v>138</v>
      </c>
      <c r="B140" s="7" t="str">
        <f>vlookup($A140,Users!$B$1:$H1000,3,false)</f>
        <v>Jerry</v>
      </c>
      <c r="C140" s="7" t="str">
        <f>vlookup($A140,Users!$B$1:$H1000,6,false)</f>
        <v>Lexington B</v>
      </c>
      <c r="D140" s="7">
        <f>vlookup($C140,Teams!$B:$D,3,false)</f>
        <v>5</v>
      </c>
      <c r="E140" s="7">
        <f t="shared" si="1"/>
        <v>20</v>
      </c>
      <c r="F140" s="7">
        <f>countifs(PrelimRaw!$D$1:$D1000,$A140,PrelimRaw!$C$1:$C1000,4,PrelimRaw!$J$1:$J1000,"C")+countifs(PrelimRaw!$D$1:$D1000,$A140,PrelimRaw!$C$1:$C1000,14,PrelimRaw!$J$1:$J1000,"C")</f>
        <v>0</v>
      </c>
      <c r="G140" s="7">
        <f>countifs(PrelimRaw!$D$1:$D1000,$A140,PrelimRaw!$C$1:$C1000,0,PrelimRaw!$J$1:$J1000,"C")</f>
        <v>0</v>
      </c>
      <c r="H140" s="7">
        <f>countifs(PrelimRaw!$D$1:$D1000,$A140,PrelimRaw!$C$1:$C1000,-4,PrelimRaw!$J$1:$J1000,"C")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11">
        <f t="shared" si="6"/>
        <v>0</v>
      </c>
    </row>
    <row r="141">
      <c r="A141" s="6" t="s">
        <v>139</v>
      </c>
      <c r="B141" s="7" t="str">
        <f>vlookup($A141,Users!$B$1:$H1000,3,false)</f>
        <v>Anthony</v>
      </c>
      <c r="C141" s="7" t="str">
        <f>vlookup($A141,Users!$B$1:$H1000,6,false)</f>
        <v>Shen</v>
      </c>
      <c r="D141" s="7">
        <f>vlookup($C141,Teams!$B:$D,3,false)</f>
        <v>5</v>
      </c>
      <c r="E141" s="7">
        <f t="shared" si="1"/>
        <v>20</v>
      </c>
      <c r="F141" s="7">
        <f>countifs(PrelimRaw!$D$1:$D1000,$A141,PrelimRaw!$C$1:$C1000,4,PrelimRaw!$J$1:$J1000,"C")+countifs(PrelimRaw!$D$1:$D1000,$A141,PrelimRaw!$C$1:$C1000,14,PrelimRaw!$J$1:$J1000,"C")</f>
        <v>0</v>
      </c>
      <c r="G141" s="7">
        <f>countifs(PrelimRaw!$D$1:$D1000,$A141,PrelimRaw!$C$1:$C1000,0,PrelimRaw!$J$1:$J1000,"C")</f>
        <v>0</v>
      </c>
      <c r="H141" s="7">
        <f>countifs(PrelimRaw!$D$1:$D1000,$A141,PrelimRaw!$C$1:$C1000,-4,PrelimRaw!$J$1:$J1000,"C")</f>
        <v>0</v>
      </c>
      <c r="I141" s="7">
        <f t="shared" si="2"/>
        <v>0</v>
      </c>
      <c r="J141" s="8">
        <f t="shared" si="3"/>
        <v>0</v>
      </c>
      <c r="K141" s="8">
        <f t="shared" si="4"/>
        <v>0</v>
      </c>
      <c r="L141" s="7">
        <f t="shared" si="5"/>
        <v>0</v>
      </c>
      <c r="M141" s="11">
        <f t="shared" si="6"/>
        <v>0</v>
      </c>
    </row>
    <row r="142">
      <c r="A142" s="6" t="s">
        <v>143</v>
      </c>
      <c r="B142" s="7" t="str">
        <f>vlookup($A142,Users!$B$1:$H1000,3,false)</f>
        <v>Andrew</v>
      </c>
      <c r="C142" s="7" t="str">
        <f>vlookup($A142,Users!$B$1:$H1000,6,false)</f>
        <v>Shen</v>
      </c>
      <c r="D142" s="7">
        <f>vlookup($C142,Teams!$B:$D,3,false)</f>
        <v>5</v>
      </c>
      <c r="E142" s="7">
        <f t="shared" si="1"/>
        <v>20</v>
      </c>
      <c r="F142" s="7">
        <f>countifs(PrelimRaw!$D$1:$D1000,$A142,PrelimRaw!$C$1:$C1000,4,PrelimRaw!$J$1:$J1000,"C")+countifs(PrelimRaw!$D$1:$D1000,$A142,PrelimRaw!$C$1:$C1000,14,PrelimRaw!$J$1:$J1000,"C")</f>
        <v>0</v>
      </c>
      <c r="G142" s="7">
        <f>countifs(PrelimRaw!$D$1:$D1000,$A142,PrelimRaw!$C$1:$C1000,0,PrelimRaw!$J$1:$J1000,"C")</f>
        <v>0</v>
      </c>
      <c r="H142" s="7">
        <f>countifs(PrelimRaw!$D$1:$D1000,$A142,PrelimRaw!$C$1:$C1000,-4,PrelimRaw!$J$1:$J1000,"C")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11">
        <f t="shared" si="6"/>
        <v>0</v>
      </c>
    </row>
    <row r="143">
      <c r="A143" s="6" t="s">
        <v>145</v>
      </c>
      <c r="B143" s="7" t="str">
        <f>vlookup($A143,Users!$B$1:$H1000,3,false)</f>
        <v>Sanshray</v>
      </c>
      <c r="C143" s="7" t="str">
        <f>vlookup($A143,Users!$B$1:$H1000,6,false)</f>
        <v>AHS Broward</v>
      </c>
      <c r="D143" s="7">
        <f>vlookup($C143,Teams!$B:$D,3,false)</f>
        <v>5</v>
      </c>
      <c r="E143" s="7">
        <f t="shared" si="1"/>
        <v>20</v>
      </c>
      <c r="F143" s="7">
        <f>countifs(PrelimRaw!$D$1:$D1000,$A143,PrelimRaw!$C$1:$C1000,4,PrelimRaw!$J$1:$J1000,"C")+countifs(PrelimRaw!$D$1:$D1000,$A143,PrelimRaw!$C$1:$C1000,14,PrelimRaw!$J$1:$J1000,"C")</f>
        <v>0</v>
      </c>
      <c r="G143" s="7">
        <f>countifs(PrelimRaw!$D$1:$D1000,$A143,PrelimRaw!$C$1:$C1000,0,PrelimRaw!$J$1:$J1000,"C")</f>
        <v>0</v>
      </c>
      <c r="H143" s="7">
        <f>countifs(PrelimRaw!$D$1:$D1000,$A143,PrelimRaw!$C$1:$C1000,-4,PrelimRaw!$J$1:$J1000,"C")</f>
        <v>0</v>
      </c>
      <c r="I143" s="7">
        <f t="shared" si="2"/>
        <v>0</v>
      </c>
      <c r="J143" s="8">
        <f t="shared" si="3"/>
        <v>0</v>
      </c>
      <c r="K143" s="8">
        <f t="shared" si="4"/>
        <v>0</v>
      </c>
      <c r="L143" s="7">
        <f t="shared" si="5"/>
        <v>0</v>
      </c>
      <c r="M143" s="11">
        <f t="shared" si="6"/>
        <v>0</v>
      </c>
    </row>
    <row r="144">
      <c r="A144" s="6" t="s">
        <v>148</v>
      </c>
      <c r="B144" s="7" t="str">
        <f>vlookup($A144,Users!$B$1:$H1000,3,false)</f>
        <v>Anagh</v>
      </c>
      <c r="C144" s="7" t="str">
        <f>vlookup($A144,Users!$B$1:$H1000,6,false)</f>
        <v>JP Stevens</v>
      </c>
      <c r="D144" s="7">
        <f>vlookup($C144,Teams!$B:$D,3,false)</f>
        <v>5</v>
      </c>
      <c r="E144" s="7">
        <f t="shared" si="1"/>
        <v>20</v>
      </c>
      <c r="F144" s="7">
        <f>countifs(PrelimRaw!$D$1:$D1000,$A144,PrelimRaw!$C$1:$C1000,4,PrelimRaw!$J$1:$J1000,"C")+countifs(PrelimRaw!$D$1:$D1000,$A144,PrelimRaw!$C$1:$C1000,14,PrelimRaw!$J$1:$J1000,"C")</f>
        <v>0</v>
      </c>
      <c r="G144" s="7">
        <f>countifs(PrelimRaw!$D$1:$D1000,$A144,PrelimRaw!$C$1:$C1000,0,PrelimRaw!$J$1:$J1000,"C")</f>
        <v>1</v>
      </c>
      <c r="H144" s="7">
        <f>countifs(PrelimRaw!$D$1:$D1000,$A144,PrelimRaw!$C$1:$C1000,-4,PrelimRaw!$J$1:$J1000,"C")</f>
        <v>0</v>
      </c>
      <c r="I144" s="7">
        <f t="shared" si="2"/>
        <v>1</v>
      </c>
      <c r="J144" s="8">
        <f t="shared" si="3"/>
        <v>0.05</v>
      </c>
      <c r="K144" s="8">
        <f t="shared" si="4"/>
        <v>0</v>
      </c>
      <c r="L144" s="7">
        <f t="shared" si="5"/>
        <v>0</v>
      </c>
      <c r="M144" s="11">
        <f t="shared" si="6"/>
        <v>0</v>
      </c>
    </row>
    <row r="145">
      <c r="A145" s="6" t="s">
        <v>149</v>
      </c>
      <c r="B145" s="7" t="str">
        <f>vlookup($A145,Users!$B$1:$H1000,3,false)</f>
        <v>Rithvik</v>
      </c>
      <c r="C145" s="7" t="str">
        <f>vlookup($A145,Users!$B$1:$H1000,6,false)</f>
        <v>AHS Broward</v>
      </c>
      <c r="D145" s="7">
        <f>vlookup($C145,Teams!$B:$D,3,false)</f>
        <v>5</v>
      </c>
      <c r="E145" s="7">
        <f t="shared" si="1"/>
        <v>20</v>
      </c>
      <c r="F145" s="7">
        <f>countifs(PrelimRaw!$D$1:$D1000,$A145,PrelimRaw!$C$1:$C1000,4,PrelimRaw!$J$1:$J1000,"C")+countifs(PrelimRaw!$D$1:$D1000,$A145,PrelimRaw!$C$1:$C1000,14,PrelimRaw!$J$1:$J1000,"C")</f>
        <v>0</v>
      </c>
      <c r="G145" s="7">
        <f>countifs(PrelimRaw!$D$1:$D1000,$A145,PrelimRaw!$C$1:$C1000,0,PrelimRaw!$J$1:$J1000,"C")</f>
        <v>2</v>
      </c>
      <c r="H145" s="7">
        <f>countifs(PrelimRaw!$D$1:$D1000,$A145,PrelimRaw!$C$1:$C1000,-4,PrelimRaw!$J$1:$J1000,"C")</f>
        <v>0</v>
      </c>
      <c r="I145" s="7">
        <f t="shared" si="2"/>
        <v>2</v>
      </c>
      <c r="J145" s="8">
        <f t="shared" si="3"/>
        <v>0.1</v>
      </c>
      <c r="K145" s="8">
        <f t="shared" si="4"/>
        <v>0</v>
      </c>
      <c r="L145" s="7">
        <f t="shared" si="5"/>
        <v>0</v>
      </c>
      <c r="M145" s="11">
        <f t="shared" si="6"/>
        <v>0</v>
      </c>
    </row>
    <row r="146">
      <c r="A146" s="6" t="s">
        <v>150</v>
      </c>
      <c r="B146" s="7" t="str">
        <f>vlookup($A146,Users!$B$1:$H1000,3,false)</f>
        <v>Alan</v>
      </c>
      <c r="C146" s="7" t="str">
        <f>vlookup($A146,Users!$B$1:$H1000,6,false)</f>
        <v>AHS Broward</v>
      </c>
      <c r="D146" s="7">
        <f>vlookup($C146,Teams!$B:$D,3,false)</f>
        <v>5</v>
      </c>
      <c r="E146" s="7">
        <f t="shared" si="1"/>
        <v>20</v>
      </c>
      <c r="F146" s="7">
        <f>countifs(PrelimRaw!$D$1:$D1000,$A146,PrelimRaw!$C$1:$C1000,4,PrelimRaw!$J$1:$J1000,"C")+countifs(PrelimRaw!$D$1:$D1000,$A146,PrelimRaw!$C$1:$C1000,14,PrelimRaw!$J$1:$J1000,"C")</f>
        <v>0</v>
      </c>
      <c r="G146" s="7">
        <f>countifs(PrelimRaw!$D$1:$D1000,$A146,PrelimRaw!$C$1:$C1000,0,PrelimRaw!$J$1:$J1000,"C")</f>
        <v>0</v>
      </c>
      <c r="H146" s="7">
        <f>countifs(PrelimRaw!$D$1:$D1000,$A146,PrelimRaw!$C$1:$C1000,-4,PrelimRaw!$J$1:$J1000,"C")</f>
        <v>0</v>
      </c>
      <c r="I146" s="7">
        <f t="shared" si="2"/>
        <v>0</v>
      </c>
      <c r="J146" s="8">
        <f t="shared" si="3"/>
        <v>0</v>
      </c>
      <c r="K146" s="8">
        <f t="shared" si="4"/>
        <v>0</v>
      </c>
      <c r="L146" s="7">
        <f t="shared" si="5"/>
        <v>0</v>
      </c>
      <c r="M146" s="11">
        <f t="shared" si="6"/>
        <v>0</v>
      </c>
    </row>
    <row r="147">
      <c r="A147" s="6" t="s">
        <v>151</v>
      </c>
      <c r="B147" s="7" t="str">
        <f>vlookup($A147,Users!$B$1:$H1000,3,false)</f>
        <v>Eli</v>
      </c>
      <c r="C147" s="7" t="str">
        <f>vlookup($A147,Users!$B$1:$H1000,6,false)</f>
        <v>NCSSM A</v>
      </c>
      <c r="D147" s="7">
        <f>vlookup($C147,Teams!$B:$D,3,false)</f>
        <v>5</v>
      </c>
      <c r="E147" s="7">
        <f t="shared" si="1"/>
        <v>20</v>
      </c>
      <c r="F147" s="7">
        <f>countifs(PrelimRaw!$D$1:$D1000,$A147,PrelimRaw!$C$1:$C1000,4,PrelimRaw!$J$1:$J1000,"C")+countifs(PrelimRaw!$D$1:$D1000,$A147,PrelimRaw!$C$1:$C1000,14,PrelimRaw!$J$1:$J1000,"C")</f>
        <v>0</v>
      </c>
      <c r="G147" s="7">
        <f>countifs(PrelimRaw!$D$1:$D1000,$A147,PrelimRaw!$C$1:$C1000,0,PrelimRaw!$J$1:$J1000,"C")</f>
        <v>0</v>
      </c>
      <c r="H147" s="7">
        <f>countifs(PrelimRaw!$D$1:$D1000,$A147,PrelimRaw!$C$1:$C1000,-4,PrelimRaw!$J$1:$J1000,"C")</f>
        <v>0</v>
      </c>
      <c r="I147" s="7">
        <f t="shared" si="2"/>
        <v>0</v>
      </c>
      <c r="J147" s="8">
        <f t="shared" si="3"/>
        <v>0</v>
      </c>
      <c r="K147" s="8">
        <f t="shared" si="4"/>
        <v>0</v>
      </c>
      <c r="L147" s="7">
        <f t="shared" si="5"/>
        <v>0</v>
      </c>
      <c r="M147" s="11">
        <f t="shared" si="6"/>
        <v>0</v>
      </c>
    </row>
    <row r="148">
      <c r="A148" s="6" t="s">
        <v>153</v>
      </c>
      <c r="B148" s="7" t="str">
        <f>vlookup($A148,Users!$B$1:$H1000,3,false)</f>
        <v>Nikhil</v>
      </c>
      <c r="C148" s="7" t="str">
        <f>vlookup($A148,Users!$B$1:$H1000,6,false)</f>
        <v>NCSSM A</v>
      </c>
      <c r="D148" s="7">
        <f>vlookup($C148,Teams!$B:$D,3,false)</f>
        <v>5</v>
      </c>
      <c r="E148" s="7">
        <f t="shared" si="1"/>
        <v>20</v>
      </c>
      <c r="F148" s="7">
        <f>countifs(PrelimRaw!$D$1:$D1000,$A148,PrelimRaw!$C$1:$C1000,4,PrelimRaw!$J$1:$J1000,"C")+countifs(PrelimRaw!$D$1:$D1000,$A148,PrelimRaw!$C$1:$C1000,14,PrelimRaw!$J$1:$J1000,"C")</f>
        <v>0</v>
      </c>
      <c r="G148" s="7">
        <f>countifs(PrelimRaw!$D$1:$D1000,$A148,PrelimRaw!$C$1:$C1000,0,PrelimRaw!$J$1:$J1000,"C")</f>
        <v>0</v>
      </c>
      <c r="H148" s="7">
        <f>countifs(PrelimRaw!$D$1:$D1000,$A148,PrelimRaw!$C$1:$C1000,-4,PrelimRaw!$J$1:$J1000,"C")</f>
        <v>0</v>
      </c>
      <c r="I148" s="7">
        <f t="shared" si="2"/>
        <v>0</v>
      </c>
      <c r="J148" s="8">
        <f t="shared" si="3"/>
        <v>0</v>
      </c>
      <c r="K148" s="8">
        <f t="shared" si="4"/>
        <v>0</v>
      </c>
      <c r="L148" s="7">
        <f t="shared" si="5"/>
        <v>0</v>
      </c>
      <c r="M148" s="11">
        <f t="shared" si="6"/>
        <v>0</v>
      </c>
    </row>
    <row r="149">
      <c r="A149" s="6" t="s">
        <v>154</v>
      </c>
      <c r="B149" s="7" t="str">
        <f>vlookup($A149,Users!$B$1:$H1000,3,false)</f>
        <v>Aditya</v>
      </c>
      <c r="C149" s="7" t="str">
        <f>vlookup($A149,Users!$B$1:$H1000,6,false)</f>
        <v>NCSSM A</v>
      </c>
      <c r="D149" s="7">
        <f>vlookup($C149,Teams!$B:$D,3,false)</f>
        <v>5</v>
      </c>
      <c r="E149" s="7">
        <f t="shared" si="1"/>
        <v>20</v>
      </c>
      <c r="F149" s="7">
        <f>countifs(PrelimRaw!$D$1:$D1000,$A149,PrelimRaw!$C$1:$C1000,4,PrelimRaw!$J$1:$J1000,"C")+countifs(PrelimRaw!$D$1:$D1000,$A149,PrelimRaw!$C$1:$C1000,14,PrelimRaw!$J$1:$J1000,"C")</f>
        <v>0</v>
      </c>
      <c r="G149" s="7">
        <f>countifs(PrelimRaw!$D$1:$D1000,$A149,PrelimRaw!$C$1:$C1000,0,PrelimRaw!$J$1:$J1000,"C")</f>
        <v>0</v>
      </c>
      <c r="H149" s="7">
        <f>countifs(PrelimRaw!$D$1:$D1000,$A149,PrelimRaw!$C$1:$C1000,-4,PrelimRaw!$J$1:$J1000,"C")</f>
        <v>0</v>
      </c>
      <c r="I149" s="7">
        <f t="shared" si="2"/>
        <v>0</v>
      </c>
      <c r="J149" s="8">
        <f t="shared" si="3"/>
        <v>0</v>
      </c>
      <c r="K149" s="8">
        <f t="shared" si="4"/>
        <v>0</v>
      </c>
      <c r="L149" s="7">
        <f t="shared" si="5"/>
        <v>0</v>
      </c>
      <c r="M149" s="11">
        <f t="shared" si="6"/>
        <v>0</v>
      </c>
    </row>
    <row r="150">
      <c r="A150" s="6" t="s">
        <v>156</v>
      </c>
      <c r="B150" s="7" t="str">
        <f>vlookup($A150,Users!$B$1:$H1000,3,false)</f>
        <v>Danny</v>
      </c>
      <c r="C150" s="7" t="str">
        <f>vlookup($A150,Users!$B$1:$H1000,6,false)</f>
        <v>NoHo B</v>
      </c>
      <c r="D150" s="7">
        <f>vlookup($C150,Teams!$B:$D,3,false)</f>
        <v>5</v>
      </c>
      <c r="E150" s="7">
        <f t="shared" si="1"/>
        <v>20</v>
      </c>
      <c r="F150" s="7">
        <f>countifs(PrelimRaw!$D$1:$D1000,$A150,PrelimRaw!$C$1:$C1000,4,PrelimRaw!$J$1:$J1000,"C")+countifs(PrelimRaw!$D$1:$D1000,$A150,PrelimRaw!$C$1:$C1000,14,PrelimRaw!$J$1:$J1000,"C")</f>
        <v>0</v>
      </c>
      <c r="G150" s="7">
        <f>countifs(PrelimRaw!$D$1:$D1000,$A150,PrelimRaw!$C$1:$C1000,0,PrelimRaw!$J$1:$J1000,"C")</f>
        <v>0</v>
      </c>
      <c r="H150" s="7">
        <f>countifs(PrelimRaw!$D$1:$D1000,$A150,PrelimRaw!$C$1:$C1000,-4,PrelimRaw!$J$1:$J1000,"C")</f>
        <v>0</v>
      </c>
      <c r="I150" s="7">
        <f t="shared" si="2"/>
        <v>0</v>
      </c>
      <c r="J150" s="8">
        <f t="shared" si="3"/>
        <v>0</v>
      </c>
      <c r="K150" s="8">
        <f t="shared" si="4"/>
        <v>0</v>
      </c>
      <c r="L150" s="7">
        <f t="shared" si="5"/>
        <v>0</v>
      </c>
      <c r="M150" s="11">
        <f t="shared" si="6"/>
        <v>0</v>
      </c>
    </row>
    <row r="151">
      <c r="A151" s="6" t="s">
        <v>157</v>
      </c>
      <c r="B151" s="7" t="str">
        <f>vlookup($A151,Users!$B$1:$H1000,3,false)</f>
        <v>Khoi</v>
      </c>
      <c r="C151" s="7" t="str">
        <f>vlookup($A151,Users!$B$1:$H1000,6,false)</f>
        <v>Wayzata</v>
      </c>
      <c r="D151" s="7">
        <f>vlookup($C151,Teams!$B:$D,3,false)</f>
        <v>5</v>
      </c>
      <c r="E151" s="7">
        <f t="shared" si="1"/>
        <v>20</v>
      </c>
      <c r="F151" s="7">
        <f>countifs(PrelimRaw!$D$1:$D1000,$A151,PrelimRaw!$C$1:$C1000,4,PrelimRaw!$J$1:$J1000,"C")+countifs(PrelimRaw!$D$1:$D1000,$A151,PrelimRaw!$C$1:$C1000,14,PrelimRaw!$J$1:$J1000,"C")</f>
        <v>0</v>
      </c>
      <c r="G151" s="7">
        <f>countifs(PrelimRaw!$D$1:$D1000,$A151,PrelimRaw!$C$1:$C1000,0,PrelimRaw!$J$1:$J1000,"C")</f>
        <v>0</v>
      </c>
      <c r="H151" s="7">
        <f>countifs(PrelimRaw!$D$1:$D1000,$A151,PrelimRaw!$C$1:$C1000,-4,PrelimRaw!$J$1:$J1000,"C")</f>
        <v>0</v>
      </c>
      <c r="I151" s="7">
        <f t="shared" si="2"/>
        <v>0</v>
      </c>
      <c r="J151" s="8">
        <f t="shared" si="3"/>
        <v>0</v>
      </c>
      <c r="K151" s="8">
        <f t="shared" si="4"/>
        <v>0</v>
      </c>
      <c r="L151" s="7">
        <f t="shared" si="5"/>
        <v>0</v>
      </c>
      <c r="M151" s="11">
        <f t="shared" si="6"/>
        <v>0</v>
      </c>
    </row>
    <row r="152">
      <c r="A152" s="6" t="s">
        <v>160</v>
      </c>
      <c r="B152" s="7" t="str">
        <f>vlookup($A152,Users!$B$1:$H1000,3,false)</f>
        <v>Rishabh</v>
      </c>
      <c r="C152" s="7" t="str">
        <f>vlookup($A152,Users!$B$1:$H1000,6,false)</f>
        <v>Interlake A</v>
      </c>
      <c r="D152" s="7">
        <f>vlookup($C152,Teams!$B:$D,3,false)</f>
        <v>5</v>
      </c>
      <c r="E152" s="7">
        <f t="shared" si="1"/>
        <v>20</v>
      </c>
      <c r="F152" s="7">
        <f>countifs(PrelimRaw!$D$1:$D1000,$A152,PrelimRaw!$C$1:$C1000,4,PrelimRaw!$J$1:$J1000,"C")+countifs(PrelimRaw!$D$1:$D1000,$A152,PrelimRaw!$C$1:$C1000,14,PrelimRaw!$J$1:$J1000,"C")</f>
        <v>0</v>
      </c>
      <c r="G152" s="7">
        <f>countifs(PrelimRaw!$D$1:$D1000,$A152,PrelimRaw!$C$1:$C1000,0,PrelimRaw!$J$1:$J1000,"C")</f>
        <v>0</v>
      </c>
      <c r="H152" s="7">
        <f>countifs(PrelimRaw!$D$1:$D1000,$A152,PrelimRaw!$C$1:$C1000,-4,PrelimRaw!$J$1:$J1000,"C")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11">
        <f t="shared" si="6"/>
        <v>0</v>
      </c>
    </row>
    <row r="153">
      <c r="A153" s="6" t="s">
        <v>164</v>
      </c>
      <c r="B153" s="7" t="str">
        <f>vlookup($A153,Users!$B$1:$H1000,3,false)</f>
        <v>Daniel</v>
      </c>
      <c r="C153" s="7" t="str">
        <f>vlookup($A153,Users!$B$1:$H1000,6,false)</f>
        <v>Interlake A</v>
      </c>
      <c r="D153" s="7">
        <f>vlookup($C153,Teams!$B:$D,3,false)</f>
        <v>5</v>
      </c>
      <c r="E153" s="7">
        <f t="shared" si="1"/>
        <v>20</v>
      </c>
      <c r="F153" s="7">
        <f>countifs(PrelimRaw!$D$1:$D1000,$A153,PrelimRaw!$C$1:$C1000,4,PrelimRaw!$J$1:$J1000,"C")+countifs(PrelimRaw!$D$1:$D1000,$A153,PrelimRaw!$C$1:$C1000,14,PrelimRaw!$J$1:$J1000,"C")</f>
        <v>0</v>
      </c>
      <c r="G153" s="7">
        <f>countifs(PrelimRaw!$D$1:$D1000,$A153,PrelimRaw!$C$1:$C1000,0,PrelimRaw!$J$1:$J1000,"C")</f>
        <v>0</v>
      </c>
      <c r="H153" s="7">
        <f>countifs(PrelimRaw!$D$1:$D1000,$A153,PrelimRaw!$C$1:$C1000,-4,PrelimRaw!$J$1:$J1000,"C")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11">
        <f t="shared" si="6"/>
        <v>0</v>
      </c>
    </row>
    <row r="154">
      <c r="A154" s="6" t="s">
        <v>165</v>
      </c>
      <c r="B154" s="7" t="str">
        <f>vlookup($A154,Users!$B$1:$H1000,3,false)</f>
        <v>Cindy</v>
      </c>
      <c r="C154" s="7" t="str">
        <f>vlookup($A154,Users!$B$1:$H1000,6,false)</f>
        <v>Interlake A</v>
      </c>
      <c r="D154" s="7">
        <f>vlookup($C154,Teams!$B:$D,3,false)</f>
        <v>5</v>
      </c>
      <c r="E154" s="7">
        <f t="shared" si="1"/>
        <v>20</v>
      </c>
      <c r="F154" s="7">
        <f>countifs(PrelimRaw!$D$1:$D1000,$A154,PrelimRaw!$C$1:$C1000,4,PrelimRaw!$J$1:$J1000,"C")+countifs(PrelimRaw!$D$1:$D1000,$A154,PrelimRaw!$C$1:$C1000,14,PrelimRaw!$J$1:$J1000,"C")</f>
        <v>0</v>
      </c>
      <c r="G154" s="7">
        <f>countifs(PrelimRaw!$D$1:$D1000,$A154,PrelimRaw!$C$1:$C1000,0,PrelimRaw!$J$1:$J1000,"C")</f>
        <v>0</v>
      </c>
      <c r="H154" s="7">
        <f>countifs(PrelimRaw!$D$1:$D1000,$A154,PrelimRaw!$C$1:$C1000,-4,PrelimRaw!$J$1:$J1000,"C")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11">
        <f t="shared" si="6"/>
        <v>0</v>
      </c>
    </row>
    <row r="155">
      <c r="A155" s="6" t="s">
        <v>168</v>
      </c>
      <c r="B155" s="7" t="str">
        <f>vlookup($A155,Users!$B$1:$H1000,3,false)</f>
        <v>Michael</v>
      </c>
      <c r="C155" s="7" t="str">
        <f>vlookup($A155,Users!$B$1:$H1000,6,false)</f>
        <v>Seven Lakes</v>
      </c>
      <c r="D155" s="7">
        <f>vlookup($C155,Teams!$B:$D,3,false)</f>
        <v>5</v>
      </c>
      <c r="E155" s="7">
        <f t="shared" si="1"/>
        <v>20</v>
      </c>
      <c r="F155" s="7">
        <f>countifs(PrelimRaw!$D$1:$D1000,$A155,PrelimRaw!$C$1:$C1000,4,PrelimRaw!$J$1:$J1000,"C")+countifs(PrelimRaw!$D$1:$D1000,$A155,PrelimRaw!$C$1:$C1000,14,PrelimRaw!$J$1:$J1000,"C")</f>
        <v>0</v>
      </c>
      <c r="G155" s="7">
        <f>countifs(PrelimRaw!$D$1:$D1000,$A155,PrelimRaw!$C$1:$C1000,0,PrelimRaw!$J$1:$J1000,"C")</f>
        <v>0</v>
      </c>
      <c r="H155" s="7">
        <f>countifs(PrelimRaw!$D$1:$D1000,$A155,PrelimRaw!$C$1:$C1000,-4,PrelimRaw!$J$1:$J1000,"C")</f>
        <v>0</v>
      </c>
      <c r="I155" s="7">
        <f t="shared" si="2"/>
        <v>0</v>
      </c>
      <c r="J155" s="8">
        <f t="shared" si="3"/>
        <v>0</v>
      </c>
      <c r="K155" s="8">
        <f t="shared" si="4"/>
        <v>0</v>
      </c>
      <c r="L155" s="7">
        <f t="shared" si="5"/>
        <v>0</v>
      </c>
      <c r="M155" s="11">
        <f t="shared" si="6"/>
        <v>0</v>
      </c>
    </row>
    <row r="156">
      <c r="A156" s="6" t="s">
        <v>171</v>
      </c>
      <c r="B156" s="7" t="str">
        <f>vlookup($A156,Users!$B$1:$H1000,3,false)</f>
        <v>Richard</v>
      </c>
      <c r="C156" s="7" t="str">
        <f>vlookup($A156,Users!$B$1:$H1000,6,false)</f>
        <v>NoHo</v>
      </c>
      <c r="D156" s="7">
        <f>vlookup($C156,Teams!$B:$D,3,false)</f>
        <v>5</v>
      </c>
      <c r="E156" s="7">
        <f t="shared" si="1"/>
        <v>20</v>
      </c>
      <c r="F156" s="7">
        <f>countifs(PrelimRaw!$D$1:$D1000,$A156,PrelimRaw!$C$1:$C1000,4,PrelimRaw!$J$1:$J1000,"C")+countifs(PrelimRaw!$D$1:$D1000,$A156,PrelimRaw!$C$1:$C1000,14,PrelimRaw!$J$1:$J1000,"C")</f>
        <v>0</v>
      </c>
      <c r="G156" s="7">
        <f>countifs(PrelimRaw!$D$1:$D1000,$A156,PrelimRaw!$C$1:$C1000,0,PrelimRaw!$J$1:$J1000,"C")</f>
        <v>0</v>
      </c>
      <c r="H156" s="7">
        <f>countifs(PrelimRaw!$D$1:$D1000,$A156,PrelimRaw!$C$1:$C1000,-4,PrelimRaw!$J$1:$J1000,"C")</f>
        <v>0</v>
      </c>
      <c r="I156" s="7">
        <f t="shared" si="2"/>
        <v>0</v>
      </c>
      <c r="J156" s="8">
        <f t="shared" si="3"/>
        <v>0</v>
      </c>
      <c r="K156" s="8">
        <f t="shared" si="4"/>
        <v>0</v>
      </c>
      <c r="L156" s="7">
        <f t="shared" si="5"/>
        <v>0</v>
      </c>
      <c r="M156" s="11">
        <f t="shared" si="6"/>
        <v>0</v>
      </c>
    </row>
    <row r="157">
      <c r="A157" s="6" t="s">
        <v>172</v>
      </c>
      <c r="B157" s="7" t="str">
        <f>vlookup($A157,Users!$B$1:$H1000,3,false)</f>
        <v>Vishal</v>
      </c>
      <c r="C157" s="7" t="str">
        <f>vlookup($A157,Users!$B$1:$H1000,6,false)</f>
        <v>Seven Lakes</v>
      </c>
      <c r="D157" s="7">
        <f>vlookup($C157,Teams!$B:$D,3,false)</f>
        <v>5</v>
      </c>
      <c r="E157" s="7">
        <f t="shared" si="1"/>
        <v>20</v>
      </c>
      <c r="F157" s="7">
        <f>countifs(PrelimRaw!$D$1:$D1000,$A157,PrelimRaw!$C$1:$C1000,4,PrelimRaw!$J$1:$J1000,"C")+countifs(PrelimRaw!$D$1:$D1000,$A157,PrelimRaw!$C$1:$C1000,14,PrelimRaw!$J$1:$J1000,"C")</f>
        <v>0</v>
      </c>
      <c r="G157" s="7">
        <f>countifs(PrelimRaw!$D$1:$D1000,$A157,PrelimRaw!$C$1:$C1000,0,PrelimRaw!$J$1:$J1000,"C")</f>
        <v>1</v>
      </c>
      <c r="H157" s="7">
        <f>countifs(PrelimRaw!$D$1:$D1000,$A157,PrelimRaw!$C$1:$C1000,-4,PrelimRaw!$J$1:$J1000,"C")</f>
        <v>0</v>
      </c>
      <c r="I157" s="7">
        <f t="shared" si="2"/>
        <v>1</v>
      </c>
      <c r="J157" s="8">
        <f t="shared" si="3"/>
        <v>0.05</v>
      </c>
      <c r="K157" s="8">
        <f t="shared" si="4"/>
        <v>0</v>
      </c>
      <c r="L157" s="7">
        <f t="shared" si="5"/>
        <v>0</v>
      </c>
      <c r="M157" s="11">
        <f t="shared" si="6"/>
        <v>0</v>
      </c>
    </row>
    <row r="158">
      <c r="A158" s="6" t="s">
        <v>173</v>
      </c>
      <c r="B158" s="7" t="str">
        <f>vlookup($A158,Users!$B$1:$H1000,3,false)</f>
        <v>Andy</v>
      </c>
      <c r="C158" s="7" t="str">
        <f>vlookup($A158,Users!$B$1:$H1000,6,false)</f>
        <v>Seven Lakes</v>
      </c>
      <c r="D158" s="7">
        <f>vlookup($C158,Teams!$B:$D,3,false)</f>
        <v>5</v>
      </c>
      <c r="E158" s="7">
        <f t="shared" si="1"/>
        <v>20</v>
      </c>
      <c r="F158" s="7">
        <f>countifs(PrelimRaw!$D$1:$D1000,$A158,PrelimRaw!$C$1:$C1000,4,PrelimRaw!$J$1:$J1000,"C")+countifs(PrelimRaw!$D$1:$D1000,$A158,PrelimRaw!$C$1:$C1000,14,PrelimRaw!$J$1:$J1000,"C")</f>
        <v>0</v>
      </c>
      <c r="G158" s="7">
        <f>countifs(PrelimRaw!$D$1:$D1000,$A158,PrelimRaw!$C$1:$C1000,0,PrelimRaw!$J$1:$J1000,"C")</f>
        <v>0</v>
      </c>
      <c r="H158" s="7">
        <f>countifs(PrelimRaw!$D$1:$D1000,$A158,PrelimRaw!$C$1:$C1000,-4,PrelimRaw!$J$1:$J1000,"C")</f>
        <v>0</v>
      </c>
      <c r="I158" s="7">
        <f t="shared" si="2"/>
        <v>0</v>
      </c>
      <c r="J158" s="8">
        <f t="shared" si="3"/>
        <v>0</v>
      </c>
      <c r="K158" s="8">
        <f t="shared" si="4"/>
        <v>0</v>
      </c>
      <c r="L158" s="7">
        <f t="shared" si="5"/>
        <v>0</v>
      </c>
      <c r="M158" s="11">
        <f t="shared" si="6"/>
        <v>0</v>
      </c>
    </row>
    <row r="159">
      <c r="A159" s="6" t="s">
        <v>175</v>
      </c>
      <c r="B159" s="7" t="str">
        <f>vlookup($A159,Users!$B$1:$H1000,3,false)</f>
        <v>Gordon</v>
      </c>
      <c r="C159" s="7" t="str">
        <f>vlookup($A159,Users!$B$1:$H1000,6,false)</f>
        <v>Troy</v>
      </c>
      <c r="D159" s="7">
        <f>vlookup($C159,Teams!$B:$D,3,false)</f>
        <v>5</v>
      </c>
      <c r="E159" s="7">
        <f t="shared" si="1"/>
        <v>20</v>
      </c>
      <c r="F159" s="7">
        <f>countifs(PrelimRaw!$D$1:$D1000,$A159,PrelimRaw!$C$1:$C1000,4,PrelimRaw!$J$1:$J1000,"C")+countifs(PrelimRaw!$D$1:$D1000,$A159,PrelimRaw!$C$1:$C1000,14,PrelimRaw!$J$1:$J1000,"C")</f>
        <v>0</v>
      </c>
      <c r="G159" s="7">
        <f>countifs(PrelimRaw!$D$1:$D1000,$A159,PrelimRaw!$C$1:$C1000,0,PrelimRaw!$J$1:$J1000,"C")</f>
        <v>0</v>
      </c>
      <c r="H159" s="7">
        <f>countifs(PrelimRaw!$D$1:$D1000,$A159,PrelimRaw!$C$1:$C1000,-4,PrelimRaw!$J$1:$J1000,"C")</f>
        <v>0</v>
      </c>
      <c r="I159" s="7">
        <f t="shared" si="2"/>
        <v>0</v>
      </c>
      <c r="J159" s="8">
        <f t="shared" si="3"/>
        <v>0</v>
      </c>
      <c r="K159" s="8">
        <f t="shared" si="4"/>
        <v>0</v>
      </c>
      <c r="L159" s="7">
        <f t="shared" si="5"/>
        <v>0</v>
      </c>
      <c r="M159" s="11">
        <f t="shared" si="6"/>
        <v>0</v>
      </c>
    </row>
    <row r="160">
      <c r="A160" s="6" t="s">
        <v>177</v>
      </c>
      <c r="B160" s="7" t="str">
        <f>vlookup($A160,Users!$B$1:$H1000,3,false)</f>
        <v>Kartik</v>
      </c>
      <c r="C160" s="7" t="str">
        <f>vlookup($A160,Users!$B$1:$H1000,6,false)</f>
        <v>Brookfield</v>
      </c>
      <c r="D160" s="7">
        <f>vlookup($C160,Teams!$B:$D,3,false)</f>
        <v>5</v>
      </c>
      <c r="E160" s="7">
        <f t="shared" si="1"/>
        <v>20</v>
      </c>
      <c r="F160" s="7">
        <f>countifs(PrelimRaw!$D$1:$D1000,$A160,PrelimRaw!$C$1:$C1000,4,PrelimRaw!$J$1:$J1000,"C")+countifs(PrelimRaw!$D$1:$D1000,$A160,PrelimRaw!$C$1:$C1000,14,PrelimRaw!$J$1:$J1000,"C")</f>
        <v>0</v>
      </c>
      <c r="G160" s="7">
        <f>countifs(PrelimRaw!$D$1:$D1000,$A160,PrelimRaw!$C$1:$C1000,0,PrelimRaw!$J$1:$J1000,"C")</f>
        <v>0</v>
      </c>
      <c r="H160" s="7">
        <f>countifs(PrelimRaw!$D$1:$D1000,$A160,PrelimRaw!$C$1:$C1000,-4,PrelimRaw!$J$1:$J1000,"C")</f>
        <v>0</v>
      </c>
      <c r="I160" s="7">
        <f t="shared" si="2"/>
        <v>0</v>
      </c>
      <c r="J160" s="8">
        <f t="shared" si="3"/>
        <v>0</v>
      </c>
      <c r="K160" s="8">
        <f t="shared" si="4"/>
        <v>0</v>
      </c>
      <c r="L160" s="7">
        <f t="shared" si="5"/>
        <v>0</v>
      </c>
      <c r="M160" s="11">
        <f t="shared" si="6"/>
        <v>0</v>
      </c>
    </row>
    <row r="161">
      <c r="A161" s="6" t="s">
        <v>180</v>
      </c>
      <c r="B161" s="7" t="str">
        <f>vlookup($A161,Users!$B$1:$H1000,3,false)</f>
        <v>Stephen</v>
      </c>
      <c r="C161" s="7" t="str">
        <f>vlookup($A161,Users!$B$1:$H1000,6,false)</f>
        <v>Blair A</v>
      </c>
      <c r="D161" s="7">
        <f>vlookup($C161,Teams!$B:$D,3,false)</f>
        <v>5</v>
      </c>
      <c r="E161" s="7">
        <f t="shared" si="1"/>
        <v>20</v>
      </c>
      <c r="F161" s="7">
        <f>countifs(PrelimRaw!$D$1:$D1000,$A161,PrelimRaw!$C$1:$C1000,4,PrelimRaw!$J$1:$J1000,"C")+countifs(PrelimRaw!$D$1:$D1000,$A161,PrelimRaw!$C$1:$C1000,14,PrelimRaw!$J$1:$J1000,"C")</f>
        <v>0</v>
      </c>
      <c r="G161" s="7">
        <f>countifs(PrelimRaw!$D$1:$D1000,$A161,PrelimRaw!$C$1:$C1000,0,PrelimRaw!$J$1:$J1000,"C")</f>
        <v>0</v>
      </c>
      <c r="H161" s="7">
        <f>countifs(PrelimRaw!$D$1:$D1000,$A161,PrelimRaw!$C$1:$C1000,-4,PrelimRaw!$J$1:$J1000,"C")</f>
        <v>0</v>
      </c>
      <c r="I161" s="7">
        <f t="shared" si="2"/>
        <v>0</v>
      </c>
      <c r="J161" s="8">
        <f t="shared" si="3"/>
        <v>0</v>
      </c>
      <c r="K161" s="8">
        <f t="shared" si="4"/>
        <v>0</v>
      </c>
      <c r="L161" s="7">
        <f t="shared" si="5"/>
        <v>0</v>
      </c>
      <c r="M161" s="11">
        <f t="shared" si="6"/>
        <v>0</v>
      </c>
    </row>
    <row r="162">
      <c r="A162" s="6" t="s">
        <v>182</v>
      </c>
      <c r="B162" s="7" t="str">
        <f>vlookup($A162,Users!$B$1:$H1000,3,false)</f>
        <v>Abhinav</v>
      </c>
      <c r="C162" s="7" t="str">
        <f>vlookup($A162,Users!$B$1:$H1000,6,false)</f>
        <v>Buchholz B</v>
      </c>
      <c r="D162" s="7">
        <f>vlookup($C162,Teams!$B:$D,3,false)</f>
        <v>5</v>
      </c>
      <c r="E162" s="7">
        <f t="shared" si="1"/>
        <v>20</v>
      </c>
      <c r="F162" s="7">
        <f>countifs(PrelimRaw!$D$1:$D1000,$A162,PrelimRaw!$C$1:$C1000,4,PrelimRaw!$J$1:$J1000,"C")+countifs(PrelimRaw!$D$1:$D1000,$A162,PrelimRaw!$C$1:$C1000,14,PrelimRaw!$J$1:$J1000,"C")</f>
        <v>1</v>
      </c>
      <c r="G162" s="7">
        <f>countifs(PrelimRaw!$D$1:$D1000,$A162,PrelimRaw!$C$1:$C1000,0,PrelimRaw!$J$1:$J1000,"C")</f>
        <v>4</v>
      </c>
      <c r="H162" s="7">
        <f>countifs(PrelimRaw!$D$1:$D1000,$A162,PrelimRaw!$C$1:$C1000,-4,PrelimRaw!$J$1:$J1000,"C")</f>
        <v>1</v>
      </c>
      <c r="I162" s="7">
        <f t="shared" si="2"/>
        <v>6</v>
      </c>
      <c r="J162" s="8">
        <f t="shared" si="3"/>
        <v>0.3</v>
      </c>
      <c r="K162" s="8">
        <f t="shared" si="4"/>
        <v>0.1666666667</v>
      </c>
      <c r="L162" s="7">
        <f t="shared" si="5"/>
        <v>0</v>
      </c>
      <c r="M162" s="11">
        <f t="shared" si="6"/>
        <v>0</v>
      </c>
    </row>
    <row r="163">
      <c r="A163" s="6" t="s">
        <v>183</v>
      </c>
      <c r="B163" s="7" t="str">
        <f>vlookup($A163,Users!$B$1:$H1000,3,false)</f>
        <v>Thaddeus</v>
      </c>
      <c r="C163" s="7" t="str">
        <f>vlookup($A163,Users!$B$1:$H1000,6,false)</f>
        <v>Venice</v>
      </c>
      <c r="D163" s="7">
        <f>vlookup($C163,Teams!$B:$D,3,false)</f>
        <v>5</v>
      </c>
      <c r="E163" s="7">
        <f t="shared" si="1"/>
        <v>20</v>
      </c>
      <c r="F163" s="7">
        <f>countifs(PrelimRaw!$D$1:$D1000,$A163,PrelimRaw!$C$1:$C1000,4,PrelimRaw!$J$1:$J1000,"C")+countifs(PrelimRaw!$D$1:$D1000,$A163,PrelimRaw!$C$1:$C1000,14,PrelimRaw!$J$1:$J1000,"C")</f>
        <v>0</v>
      </c>
      <c r="G163" s="7">
        <f>countifs(PrelimRaw!$D$1:$D1000,$A163,PrelimRaw!$C$1:$C1000,0,PrelimRaw!$J$1:$J1000,"C")</f>
        <v>0</v>
      </c>
      <c r="H163" s="7">
        <f>countifs(PrelimRaw!$D$1:$D1000,$A163,PrelimRaw!$C$1:$C1000,-4,PrelimRaw!$J$1:$J1000,"C")</f>
        <v>0</v>
      </c>
      <c r="I163" s="7">
        <f t="shared" si="2"/>
        <v>0</v>
      </c>
      <c r="J163" s="8">
        <f t="shared" si="3"/>
        <v>0</v>
      </c>
      <c r="K163" s="8">
        <f t="shared" si="4"/>
        <v>0</v>
      </c>
      <c r="L163" s="7">
        <f t="shared" si="5"/>
        <v>0</v>
      </c>
      <c r="M163" s="11">
        <f t="shared" si="6"/>
        <v>0</v>
      </c>
    </row>
    <row r="164">
      <c r="A164" s="6" t="s">
        <v>184</v>
      </c>
      <c r="B164" s="7" t="str">
        <f>vlookup($A164,Users!$B$1:$H1000,3,false)</f>
        <v>Annie</v>
      </c>
      <c r="C164" s="7" t="str">
        <f>vlookup($A164,Users!$B$1:$H1000,6,false)</f>
        <v>RMHS</v>
      </c>
      <c r="D164" s="7">
        <f>vlookup($C164,Teams!$B:$D,3,false)</f>
        <v>5</v>
      </c>
      <c r="E164" s="7">
        <f t="shared" si="1"/>
        <v>20</v>
      </c>
      <c r="F164" s="7">
        <f>countifs(PrelimRaw!$D$1:$D1000,$A164,PrelimRaw!$C$1:$C1000,4,PrelimRaw!$J$1:$J1000,"C")+countifs(PrelimRaw!$D$1:$D1000,$A164,PrelimRaw!$C$1:$C1000,14,PrelimRaw!$J$1:$J1000,"C")</f>
        <v>0</v>
      </c>
      <c r="G164" s="7">
        <f>countifs(PrelimRaw!$D$1:$D1000,$A164,PrelimRaw!$C$1:$C1000,0,PrelimRaw!$J$1:$J1000,"C")</f>
        <v>0</v>
      </c>
      <c r="H164" s="7">
        <f>countifs(PrelimRaw!$D$1:$D1000,$A164,PrelimRaw!$C$1:$C1000,-4,PrelimRaw!$J$1:$J1000,"C")</f>
        <v>0</v>
      </c>
      <c r="I164" s="7">
        <f t="shared" si="2"/>
        <v>0</v>
      </c>
      <c r="J164" s="8">
        <f t="shared" si="3"/>
        <v>0</v>
      </c>
      <c r="K164" s="8">
        <f t="shared" si="4"/>
        <v>0</v>
      </c>
      <c r="L164" s="7">
        <f t="shared" si="5"/>
        <v>0</v>
      </c>
      <c r="M164" s="11">
        <f t="shared" si="6"/>
        <v>0</v>
      </c>
    </row>
    <row r="165">
      <c r="A165" s="6" t="s">
        <v>187</v>
      </c>
      <c r="B165" s="7" t="str">
        <f>vlookup($A165,Users!$B$1:$H1000,3,false)</f>
        <v>Fateh</v>
      </c>
      <c r="C165" s="7" t="str">
        <f>vlookup($A165,Users!$B$1:$H1000,6,false)</f>
        <v>Venice</v>
      </c>
      <c r="D165" s="7">
        <f>vlookup($C165,Teams!$B:$D,3,false)</f>
        <v>5</v>
      </c>
      <c r="E165" s="7">
        <f t="shared" si="1"/>
        <v>20</v>
      </c>
      <c r="F165" s="7">
        <f>countifs(PrelimRaw!$D$1:$D1000,$A165,PrelimRaw!$C$1:$C1000,4,PrelimRaw!$J$1:$J1000,"C")+countifs(PrelimRaw!$D$1:$D1000,$A165,PrelimRaw!$C$1:$C1000,14,PrelimRaw!$J$1:$J1000,"C")</f>
        <v>1</v>
      </c>
      <c r="G165" s="7">
        <f>countifs(PrelimRaw!$D$1:$D1000,$A165,PrelimRaw!$C$1:$C1000,0,PrelimRaw!$J$1:$J1000,"C")</f>
        <v>0</v>
      </c>
      <c r="H165" s="7">
        <f>countifs(PrelimRaw!$D$1:$D1000,$A165,PrelimRaw!$C$1:$C1000,-4,PrelimRaw!$J$1:$J1000,"C")</f>
        <v>1</v>
      </c>
      <c r="I165" s="7">
        <f t="shared" si="2"/>
        <v>2</v>
      </c>
      <c r="J165" s="8">
        <f t="shared" si="3"/>
        <v>0.1</v>
      </c>
      <c r="K165" s="8">
        <f t="shared" si="4"/>
        <v>0.5</v>
      </c>
      <c r="L165" s="7">
        <f t="shared" si="5"/>
        <v>0</v>
      </c>
      <c r="M165" s="11">
        <f t="shared" si="6"/>
        <v>0</v>
      </c>
    </row>
    <row r="166">
      <c r="A166" s="6" t="s">
        <v>189</v>
      </c>
      <c r="B166" s="7" t="str">
        <f>vlookup($A166,Users!$B$1:$H1000,3,false)</f>
        <v>Vincent</v>
      </c>
      <c r="C166" s="7" t="str">
        <f>vlookup($A166,Users!$B$1:$H1000,6,false)</f>
        <v>RMHS</v>
      </c>
      <c r="D166" s="7">
        <f>vlookup($C166,Teams!$B:$D,3,false)</f>
        <v>5</v>
      </c>
      <c r="E166" s="7">
        <f t="shared" si="1"/>
        <v>20</v>
      </c>
      <c r="F166" s="7">
        <f>countifs(PrelimRaw!$D$1:$D1000,$A166,PrelimRaw!$C$1:$C1000,4,PrelimRaw!$J$1:$J1000,"C")+countifs(PrelimRaw!$D$1:$D1000,$A166,PrelimRaw!$C$1:$C1000,14,PrelimRaw!$J$1:$J1000,"C")</f>
        <v>0</v>
      </c>
      <c r="G166" s="7">
        <f>countifs(PrelimRaw!$D$1:$D1000,$A166,PrelimRaw!$C$1:$C1000,0,PrelimRaw!$J$1:$J1000,"C")</f>
        <v>1</v>
      </c>
      <c r="H166" s="7">
        <f>countifs(PrelimRaw!$D$1:$D1000,$A166,PrelimRaw!$C$1:$C1000,-4,PrelimRaw!$J$1:$J1000,"C")</f>
        <v>0</v>
      </c>
      <c r="I166" s="7">
        <f t="shared" si="2"/>
        <v>1</v>
      </c>
      <c r="J166" s="8">
        <f t="shared" si="3"/>
        <v>0.05</v>
      </c>
      <c r="K166" s="8">
        <f t="shared" si="4"/>
        <v>0</v>
      </c>
      <c r="L166" s="7">
        <f t="shared" si="5"/>
        <v>0</v>
      </c>
      <c r="M166" s="11">
        <f t="shared" si="6"/>
        <v>0</v>
      </c>
    </row>
    <row r="167">
      <c r="A167" s="6" t="s">
        <v>190</v>
      </c>
      <c r="B167" s="7" t="str">
        <f>vlookup($A167,Users!$B$1:$H1000,3,false)</f>
        <v>Wendy</v>
      </c>
      <c r="C167" s="7" t="str">
        <f>vlookup($A167,Users!$B$1:$H1000,6,false)</f>
        <v>University</v>
      </c>
      <c r="D167" s="7">
        <f>vlookup($C167,Teams!$B:$D,3,false)</f>
        <v>5</v>
      </c>
      <c r="E167" s="7">
        <f t="shared" si="1"/>
        <v>20</v>
      </c>
      <c r="F167" s="7">
        <f>countifs(PrelimRaw!$D$1:$D1000,$A167,PrelimRaw!$C$1:$C1000,4,PrelimRaw!$J$1:$J1000,"C")+countifs(PrelimRaw!$D$1:$D1000,$A167,PrelimRaw!$C$1:$C1000,14,PrelimRaw!$J$1:$J1000,"C")</f>
        <v>0</v>
      </c>
      <c r="G167" s="7">
        <f>countifs(PrelimRaw!$D$1:$D1000,$A167,PrelimRaw!$C$1:$C1000,0,PrelimRaw!$J$1:$J1000,"C")</f>
        <v>0</v>
      </c>
      <c r="H167" s="7">
        <f>countifs(PrelimRaw!$D$1:$D1000,$A167,PrelimRaw!$C$1:$C1000,-4,PrelimRaw!$J$1:$J1000,"C")</f>
        <v>0</v>
      </c>
      <c r="I167" s="7">
        <f t="shared" si="2"/>
        <v>0</v>
      </c>
      <c r="J167" s="8">
        <f t="shared" si="3"/>
        <v>0</v>
      </c>
      <c r="K167" s="8">
        <f t="shared" si="4"/>
        <v>0</v>
      </c>
      <c r="L167" s="7">
        <f t="shared" si="5"/>
        <v>0</v>
      </c>
      <c r="M167" s="11">
        <f t="shared" si="6"/>
        <v>0</v>
      </c>
    </row>
    <row r="168">
      <c r="A168" s="6" t="s">
        <v>196</v>
      </c>
      <c r="B168" s="7" t="str">
        <f>vlookup($A168,Users!$B$1:$H1000,3,false)</f>
        <v>Angelina</v>
      </c>
      <c r="C168" s="7" t="str">
        <f>vlookup($A168,Users!$B$1:$H1000,6,false)</f>
        <v>Enloe B</v>
      </c>
      <c r="D168" s="7">
        <f>vlookup($C168,Teams!$B:$D,3,false)</f>
        <v>5</v>
      </c>
      <c r="E168" s="7">
        <f t="shared" si="1"/>
        <v>20</v>
      </c>
      <c r="F168" s="7">
        <f>countifs(PrelimRaw!$D$1:$D1000,$A168,PrelimRaw!$C$1:$C1000,4,PrelimRaw!$J$1:$J1000,"C")+countifs(PrelimRaw!$D$1:$D1000,$A168,PrelimRaw!$C$1:$C1000,14,PrelimRaw!$J$1:$J1000,"C")</f>
        <v>0</v>
      </c>
      <c r="G168" s="7">
        <f>countifs(PrelimRaw!$D$1:$D1000,$A168,PrelimRaw!$C$1:$C1000,0,PrelimRaw!$J$1:$J1000,"C")</f>
        <v>0</v>
      </c>
      <c r="H168" s="7">
        <f>countifs(PrelimRaw!$D$1:$D1000,$A168,PrelimRaw!$C$1:$C1000,-4,PrelimRaw!$J$1:$J1000,"C")</f>
        <v>0</v>
      </c>
      <c r="I168" s="7">
        <f t="shared" si="2"/>
        <v>0</v>
      </c>
      <c r="J168" s="8">
        <f t="shared" si="3"/>
        <v>0</v>
      </c>
      <c r="K168" s="8">
        <f t="shared" si="4"/>
        <v>0</v>
      </c>
      <c r="L168" s="7">
        <f t="shared" si="5"/>
        <v>0</v>
      </c>
      <c r="M168" s="11">
        <f t="shared" si="6"/>
        <v>0</v>
      </c>
    </row>
    <row r="169">
      <c r="A169" s="6" t="s">
        <v>197</v>
      </c>
      <c r="B169" s="7" t="str">
        <f>vlookup($A169,Users!$B$1:$H1000,3,false)</f>
        <v>Kian</v>
      </c>
      <c r="C169" s="7" t="str">
        <f>vlookup($A169,Users!$B$1:$H1000,6,false)</f>
        <v>Blair C</v>
      </c>
      <c r="D169" s="7">
        <f>vlookup($C169,Teams!$B:$D,3,false)</f>
        <v>5</v>
      </c>
      <c r="E169" s="7">
        <f t="shared" si="1"/>
        <v>20</v>
      </c>
      <c r="F169" s="7">
        <f>countifs(PrelimRaw!$D$1:$D1000,$A169,PrelimRaw!$C$1:$C1000,4,PrelimRaw!$J$1:$J1000,"C")+countifs(PrelimRaw!$D$1:$D1000,$A169,PrelimRaw!$C$1:$C1000,14,PrelimRaw!$J$1:$J1000,"C")</f>
        <v>0</v>
      </c>
      <c r="G169" s="7">
        <f>countifs(PrelimRaw!$D$1:$D1000,$A169,PrelimRaw!$C$1:$C1000,0,PrelimRaw!$J$1:$J1000,"C")</f>
        <v>0</v>
      </c>
      <c r="H169" s="7">
        <f>countifs(PrelimRaw!$D$1:$D1000,$A169,PrelimRaw!$C$1:$C1000,-4,PrelimRaw!$J$1:$J1000,"C")</f>
        <v>0</v>
      </c>
      <c r="I169" s="7">
        <f t="shared" si="2"/>
        <v>0</v>
      </c>
      <c r="J169" s="8">
        <f t="shared" si="3"/>
        <v>0</v>
      </c>
      <c r="K169" s="8">
        <f t="shared" si="4"/>
        <v>0</v>
      </c>
      <c r="L169" s="7">
        <f t="shared" si="5"/>
        <v>0</v>
      </c>
      <c r="M169" s="11">
        <f t="shared" si="6"/>
        <v>0</v>
      </c>
    </row>
    <row r="170">
      <c r="A170" s="6" t="s">
        <v>198</v>
      </c>
      <c r="B170" s="7" t="str">
        <f>vlookup($A170,Users!$B$1:$H1000,3,false)</f>
        <v>Chaewoon</v>
      </c>
      <c r="C170" s="7" t="str">
        <f>vlookup($A170,Users!$B$1:$H1000,6,false)</f>
        <v>Blair C</v>
      </c>
      <c r="D170" s="7">
        <f>vlookup($C170,Teams!$B:$D,3,false)</f>
        <v>5</v>
      </c>
      <c r="E170" s="7">
        <f t="shared" si="1"/>
        <v>20</v>
      </c>
      <c r="F170" s="7">
        <f>countifs(PrelimRaw!$D$1:$D1000,$A170,PrelimRaw!$C$1:$C1000,4,PrelimRaw!$J$1:$J1000,"C")+countifs(PrelimRaw!$D$1:$D1000,$A170,PrelimRaw!$C$1:$C1000,14,PrelimRaw!$J$1:$J1000,"C")</f>
        <v>0</v>
      </c>
      <c r="G170" s="7">
        <f>countifs(PrelimRaw!$D$1:$D1000,$A170,PrelimRaw!$C$1:$C1000,0,PrelimRaw!$J$1:$J1000,"C")</f>
        <v>0</v>
      </c>
      <c r="H170" s="7">
        <f>countifs(PrelimRaw!$D$1:$D1000,$A170,PrelimRaw!$C$1:$C1000,-4,PrelimRaw!$J$1:$J1000,"C")</f>
        <v>0</v>
      </c>
      <c r="I170" s="7">
        <f t="shared" si="2"/>
        <v>0</v>
      </c>
      <c r="J170" s="8">
        <f t="shared" si="3"/>
        <v>0</v>
      </c>
      <c r="K170" s="8">
        <f t="shared" si="4"/>
        <v>0</v>
      </c>
      <c r="L170" s="7">
        <f t="shared" si="5"/>
        <v>0</v>
      </c>
      <c r="M170" s="11">
        <f t="shared" si="6"/>
        <v>0</v>
      </c>
    </row>
    <row r="171">
      <c r="A171" s="6" t="s">
        <v>199</v>
      </c>
      <c r="B171" s="7" t="str">
        <f>vlookup($A171,Users!$B$1:$H1000,3,false)</f>
        <v>Justin</v>
      </c>
      <c r="C171" s="7" t="str">
        <f>vlookup($A171,Users!$B$1:$H1000,6,false)</f>
        <v>Iolani</v>
      </c>
      <c r="D171" s="7">
        <f>vlookup($C171,Teams!$B:$D,3,false)</f>
        <v>5</v>
      </c>
      <c r="E171" s="7">
        <f t="shared" si="1"/>
        <v>20</v>
      </c>
      <c r="F171" s="7">
        <f>countifs(PrelimRaw!$D$1:$D1000,$A171,PrelimRaw!$C$1:$C1000,4,PrelimRaw!$J$1:$J1000,"C")+countifs(PrelimRaw!$D$1:$D1000,$A171,PrelimRaw!$C$1:$C1000,14,PrelimRaw!$J$1:$J1000,"C")</f>
        <v>0</v>
      </c>
      <c r="G171" s="7">
        <f>countifs(PrelimRaw!$D$1:$D1000,$A171,PrelimRaw!$C$1:$C1000,0,PrelimRaw!$J$1:$J1000,"C")</f>
        <v>0</v>
      </c>
      <c r="H171" s="7">
        <f>countifs(PrelimRaw!$D$1:$D1000,$A171,PrelimRaw!$C$1:$C1000,-4,PrelimRaw!$J$1:$J1000,"C")</f>
        <v>0</v>
      </c>
      <c r="I171" s="7">
        <f t="shared" si="2"/>
        <v>0</v>
      </c>
      <c r="J171" s="8">
        <f t="shared" si="3"/>
        <v>0</v>
      </c>
      <c r="K171" s="8">
        <f t="shared" si="4"/>
        <v>0</v>
      </c>
      <c r="L171" s="7">
        <f t="shared" si="5"/>
        <v>0</v>
      </c>
      <c r="M171" s="11">
        <f t="shared" si="6"/>
        <v>0</v>
      </c>
    </row>
    <row r="172">
      <c r="A172" s="6" t="s">
        <v>202</v>
      </c>
      <c r="B172" s="7" t="str">
        <f>vlookup($A172,Users!$B$1:$H1000,3,false)</f>
        <v>Pranjal</v>
      </c>
      <c r="C172" s="7" t="str">
        <f>vlookup($A172,Users!$B$1:$H1000,6,false)</f>
        <v>Lynbrook</v>
      </c>
      <c r="D172" s="7">
        <f>vlookup($C172,Teams!$B:$D,3,false)</f>
        <v>5</v>
      </c>
      <c r="E172" s="7">
        <f t="shared" si="1"/>
        <v>20</v>
      </c>
      <c r="F172" s="7">
        <f>countifs(PrelimRaw!$D$1:$D1000,$A172,PrelimRaw!$C$1:$C1000,4,PrelimRaw!$J$1:$J1000,"C")+countifs(PrelimRaw!$D$1:$D1000,$A172,PrelimRaw!$C$1:$C1000,14,PrelimRaw!$J$1:$J1000,"C")</f>
        <v>0</v>
      </c>
      <c r="G172" s="7">
        <f>countifs(PrelimRaw!$D$1:$D1000,$A172,PrelimRaw!$C$1:$C1000,0,PrelimRaw!$J$1:$J1000,"C")</f>
        <v>0</v>
      </c>
      <c r="H172" s="7">
        <f>countifs(PrelimRaw!$D$1:$D1000,$A172,PrelimRaw!$C$1:$C1000,-4,PrelimRaw!$J$1:$J1000,"C")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11">
        <f t="shared" si="6"/>
        <v>0</v>
      </c>
    </row>
    <row r="173">
      <c r="A173" s="6" t="s">
        <v>203</v>
      </c>
      <c r="B173" s="7" t="str">
        <f>vlookup($A173,Users!$B$1:$H1000,3,false)</f>
        <v>Varun</v>
      </c>
      <c r="C173" s="7" t="str">
        <f>vlookup($A173,Users!$B$1:$H1000,6,false)</f>
        <v>Green Hope</v>
      </c>
      <c r="D173" s="7">
        <f>vlookup($C173,Teams!$B:$D,3,false)</f>
        <v>5</v>
      </c>
      <c r="E173" s="7">
        <f t="shared" si="1"/>
        <v>20</v>
      </c>
      <c r="F173" s="7">
        <f>countifs(PrelimRaw!$D$1:$D1000,$A173,PrelimRaw!$C$1:$C1000,4,PrelimRaw!$J$1:$J1000,"C")+countifs(PrelimRaw!$D$1:$D1000,$A173,PrelimRaw!$C$1:$C1000,14,PrelimRaw!$J$1:$J1000,"C")</f>
        <v>0</v>
      </c>
      <c r="G173" s="7">
        <f>countifs(PrelimRaw!$D$1:$D1000,$A173,PrelimRaw!$C$1:$C1000,0,PrelimRaw!$J$1:$J1000,"C")</f>
        <v>0</v>
      </c>
      <c r="H173" s="7">
        <f>countifs(PrelimRaw!$D$1:$D1000,$A173,PrelimRaw!$C$1:$C1000,-4,PrelimRaw!$J$1:$J1000,"C")</f>
        <v>0</v>
      </c>
      <c r="I173" s="7">
        <f t="shared" si="2"/>
        <v>0</v>
      </c>
      <c r="J173" s="8">
        <f t="shared" si="3"/>
        <v>0</v>
      </c>
      <c r="K173" s="8">
        <f t="shared" si="4"/>
        <v>0</v>
      </c>
      <c r="L173" s="7">
        <f t="shared" si="5"/>
        <v>0</v>
      </c>
      <c r="M173" s="11">
        <f t="shared" si="6"/>
        <v>0</v>
      </c>
    </row>
    <row r="174">
      <c r="A174" s="6" t="s">
        <v>204</v>
      </c>
      <c r="B174" s="7" t="str">
        <f>vlookup($A174,Users!$B$1:$H1000,3,false)</f>
        <v>Justin</v>
      </c>
      <c r="C174" s="7" t="str">
        <f>vlookup($A174,Users!$B$1:$H1000,6,false)</f>
        <v>Blair A</v>
      </c>
      <c r="D174" s="7">
        <f>vlookup($C174,Teams!$B:$D,3,false)</f>
        <v>5</v>
      </c>
      <c r="E174" s="7">
        <f t="shared" si="1"/>
        <v>20</v>
      </c>
      <c r="F174" s="7">
        <f>countifs(PrelimRaw!$D$1:$D1000,$A174,PrelimRaw!$C$1:$C1000,4,PrelimRaw!$J$1:$J1000,"C")+countifs(PrelimRaw!$D$1:$D1000,$A174,PrelimRaw!$C$1:$C1000,14,PrelimRaw!$J$1:$J1000,"C")</f>
        <v>0</v>
      </c>
      <c r="G174" s="7">
        <f>countifs(PrelimRaw!$D$1:$D1000,$A174,PrelimRaw!$C$1:$C1000,0,PrelimRaw!$J$1:$J1000,"C")</f>
        <v>0</v>
      </c>
      <c r="H174" s="7">
        <f>countifs(PrelimRaw!$D$1:$D1000,$A174,PrelimRaw!$C$1:$C1000,-4,PrelimRaw!$J$1:$J1000,"C")</f>
        <v>0</v>
      </c>
      <c r="I174" s="7">
        <f t="shared" si="2"/>
        <v>0</v>
      </c>
      <c r="J174" s="8">
        <f t="shared" si="3"/>
        <v>0</v>
      </c>
      <c r="K174" s="8">
        <f t="shared" si="4"/>
        <v>0</v>
      </c>
      <c r="L174" s="7">
        <f t="shared" si="5"/>
        <v>0</v>
      </c>
      <c r="M174" s="11">
        <f t="shared" si="6"/>
        <v>0</v>
      </c>
    </row>
    <row r="175">
      <c r="A175" s="6" t="s">
        <v>205</v>
      </c>
      <c r="B175" s="7" t="str">
        <f>vlookup($A175,Users!$B$1:$H1000,3,false)</f>
        <v>Julianne</v>
      </c>
      <c r="C175" s="7" t="str">
        <f>vlookup($A175,Users!$B$1:$H1000,6,false)</f>
        <v>University</v>
      </c>
      <c r="D175" s="7">
        <f>vlookup($C175,Teams!$B:$D,3,false)</f>
        <v>5</v>
      </c>
      <c r="E175" s="7">
        <f t="shared" si="1"/>
        <v>20</v>
      </c>
      <c r="F175" s="7">
        <f>countifs(PrelimRaw!$D$1:$D1000,$A175,PrelimRaw!$C$1:$C1000,4,PrelimRaw!$J$1:$J1000,"C")+countifs(PrelimRaw!$D$1:$D1000,$A175,PrelimRaw!$C$1:$C1000,14,PrelimRaw!$J$1:$J1000,"C")</f>
        <v>0</v>
      </c>
      <c r="G175" s="7">
        <f>countifs(PrelimRaw!$D$1:$D1000,$A175,PrelimRaw!$C$1:$C1000,0,PrelimRaw!$J$1:$J1000,"C")</f>
        <v>0</v>
      </c>
      <c r="H175" s="7">
        <f>countifs(PrelimRaw!$D$1:$D1000,$A175,PrelimRaw!$C$1:$C1000,-4,PrelimRaw!$J$1:$J1000,"C")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11">
        <f t="shared" si="6"/>
        <v>0</v>
      </c>
    </row>
    <row r="176">
      <c r="A176" s="6" t="s">
        <v>207</v>
      </c>
      <c r="B176" s="7" t="str">
        <f>vlookup($A176,Users!$B$1:$H1000,3,false)</f>
        <v>Laurie</v>
      </c>
      <c r="C176" s="7" t="str">
        <f>vlookup($A176,Users!$B$1:$H1000,6,false)</f>
        <v>Buchholz B</v>
      </c>
      <c r="D176" s="7">
        <f>vlookup($C176,Teams!$B:$D,3,false)</f>
        <v>5</v>
      </c>
      <c r="E176" s="7">
        <f t="shared" si="1"/>
        <v>20</v>
      </c>
      <c r="F176" s="7">
        <f>countifs(PrelimRaw!$D$1:$D1000,$A176,PrelimRaw!$C$1:$C1000,4,PrelimRaw!$J$1:$J1000,"C")+countifs(PrelimRaw!$D$1:$D1000,$A176,PrelimRaw!$C$1:$C1000,14,PrelimRaw!$J$1:$J1000,"C")</f>
        <v>0</v>
      </c>
      <c r="G176" s="7">
        <f>countifs(PrelimRaw!$D$1:$D1000,$A176,PrelimRaw!$C$1:$C1000,0,PrelimRaw!$J$1:$J1000,"C")</f>
        <v>1</v>
      </c>
      <c r="H176" s="7">
        <f>countifs(PrelimRaw!$D$1:$D1000,$A176,PrelimRaw!$C$1:$C1000,-4,PrelimRaw!$J$1:$J1000,"C")</f>
        <v>0</v>
      </c>
      <c r="I176" s="7">
        <f t="shared" si="2"/>
        <v>1</v>
      </c>
      <c r="J176" s="8">
        <f t="shared" si="3"/>
        <v>0.05</v>
      </c>
      <c r="K176" s="8">
        <f t="shared" si="4"/>
        <v>0</v>
      </c>
      <c r="L176" s="7">
        <f t="shared" si="5"/>
        <v>0</v>
      </c>
      <c r="M176" s="11">
        <f t="shared" si="6"/>
        <v>0</v>
      </c>
    </row>
    <row r="177">
      <c r="A177" s="6" t="s">
        <v>208</v>
      </c>
      <c r="B177" s="7" t="str">
        <f>vlookup($A177,Users!$B$1:$H1000,3,false)</f>
        <v>Dingjia</v>
      </c>
      <c r="C177" s="7" t="str">
        <f>vlookup($A177,Users!$B$1:$H1000,6,false)</f>
        <v>Naperville North</v>
      </c>
      <c r="D177" s="7">
        <f>vlookup($C177,Teams!$B:$D,3,false)</f>
        <v>5</v>
      </c>
      <c r="E177" s="7">
        <f t="shared" si="1"/>
        <v>20</v>
      </c>
      <c r="F177" s="7">
        <f>countifs(PrelimRaw!$D$1:$D1000,$A177,PrelimRaw!$C$1:$C1000,4,PrelimRaw!$J$1:$J1000,"C")+countifs(PrelimRaw!$D$1:$D1000,$A177,PrelimRaw!$C$1:$C1000,14,PrelimRaw!$J$1:$J1000,"C")</f>
        <v>0</v>
      </c>
      <c r="G177" s="7">
        <f>countifs(PrelimRaw!$D$1:$D1000,$A177,PrelimRaw!$C$1:$C1000,0,PrelimRaw!$J$1:$J1000,"C")</f>
        <v>0</v>
      </c>
      <c r="H177" s="7">
        <f>countifs(PrelimRaw!$D$1:$D1000,$A177,PrelimRaw!$C$1:$C1000,-4,PrelimRaw!$J$1:$J1000,"C")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11">
        <f t="shared" si="6"/>
        <v>0</v>
      </c>
    </row>
    <row r="178">
      <c r="A178" s="6" t="s">
        <v>209</v>
      </c>
      <c r="B178" s="7" t="str">
        <f>vlookup($A178,Users!$B$1:$H1000,3,false)</f>
        <v>Justin</v>
      </c>
      <c r="C178" s="7" t="str">
        <f>vlookup($A178,Users!$B$1:$H1000,6,false)</f>
        <v>Dulles</v>
      </c>
      <c r="D178" s="7">
        <f>vlookup($C178,Teams!$B:$D,3,false)</f>
        <v>5</v>
      </c>
      <c r="E178" s="7">
        <f t="shared" si="1"/>
        <v>20</v>
      </c>
      <c r="F178" s="7">
        <f>countifs(PrelimRaw!$D$1:$D1000,$A178,PrelimRaw!$C$1:$C1000,4,PrelimRaw!$J$1:$J1000,"C")+countifs(PrelimRaw!$D$1:$D1000,$A178,PrelimRaw!$C$1:$C1000,14,PrelimRaw!$J$1:$J1000,"C")</f>
        <v>0</v>
      </c>
      <c r="G178" s="7">
        <f>countifs(PrelimRaw!$D$1:$D1000,$A178,PrelimRaw!$C$1:$C1000,0,PrelimRaw!$J$1:$J1000,"C")</f>
        <v>0</v>
      </c>
      <c r="H178" s="7">
        <f>countifs(PrelimRaw!$D$1:$D1000,$A178,PrelimRaw!$C$1:$C1000,-4,PrelimRaw!$J$1:$J1000,"C")</f>
        <v>0</v>
      </c>
      <c r="I178" s="7">
        <f t="shared" si="2"/>
        <v>0</v>
      </c>
      <c r="J178" s="8">
        <f t="shared" si="3"/>
        <v>0</v>
      </c>
      <c r="K178" s="8">
        <f t="shared" si="4"/>
        <v>0</v>
      </c>
      <c r="L178" s="7">
        <f t="shared" si="5"/>
        <v>0</v>
      </c>
      <c r="M178" s="11">
        <f t="shared" si="6"/>
        <v>0</v>
      </c>
    </row>
    <row r="179">
      <c r="A179" s="6" t="s">
        <v>210</v>
      </c>
      <c r="B179" s="7" t="str">
        <f>vlookup($A179,Users!$B$1:$H1000,3,false)</f>
        <v>Aidan</v>
      </c>
      <c r="C179" s="7" t="str">
        <f>vlookup($A179,Users!$B$1:$H1000,6,false)</f>
        <v>Seven Lakes</v>
      </c>
      <c r="D179" s="7">
        <f>vlookup($C179,Teams!$B:$D,3,false)</f>
        <v>5</v>
      </c>
      <c r="E179" s="7">
        <f t="shared" si="1"/>
        <v>20</v>
      </c>
      <c r="F179" s="7">
        <f>countifs(PrelimRaw!$D$1:$D1000,$A179,PrelimRaw!$C$1:$C1000,4,PrelimRaw!$J$1:$J1000,"C")+countifs(PrelimRaw!$D$1:$D1000,$A179,PrelimRaw!$C$1:$C1000,14,PrelimRaw!$J$1:$J1000,"C")</f>
        <v>0</v>
      </c>
      <c r="G179" s="7">
        <f>countifs(PrelimRaw!$D$1:$D1000,$A179,PrelimRaw!$C$1:$C1000,0,PrelimRaw!$J$1:$J1000,"C")</f>
        <v>0</v>
      </c>
      <c r="H179" s="7">
        <f>countifs(PrelimRaw!$D$1:$D1000,$A179,PrelimRaw!$C$1:$C1000,-4,PrelimRaw!$J$1:$J1000,"C")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11">
        <f t="shared" si="6"/>
        <v>0</v>
      </c>
    </row>
    <row r="180">
      <c r="A180" s="6" t="s">
        <v>211</v>
      </c>
      <c r="B180" s="7" t="str">
        <f>vlookup($A180,Users!$B$1:$H1000,3,false)</f>
        <v>Aryan</v>
      </c>
      <c r="C180" s="7" t="str">
        <f>vlookup($A180,Users!$B$1:$H1000,6,false)</f>
        <v>JP Stevens</v>
      </c>
      <c r="D180" s="7">
        <f>vlookup($C180,Teams!$B:$D,3,false)</f>
        <v>5</v>
      </c>
      <c r="E180" s="7">
        <f t="shared" si="1"/>
        <v>20</v>
      </c>
      <c r="F180" s="7">
        <f>countifs(PrelimRaw!$D$1:$D1000,$A180,PrelimRaw!$C$1:$C1000,4,PrelimRaw!$J$1:$J1000,"C")+countifs(PrelimRaw!$D$1:$D1000,$A180,PrelimRaw!$C$1:$C1000,14,PrelimRaw!$J$1:$J1000,"C")</f>
        <v>0</v>
      </c>
      <c r="G180" s="7">
        <f>countifs(PrelimRaw!$D$1:$D1000,$A180,PrelimRaw!$C$1:$C1000,0,PrelimRaw!$J$1:$J1000,"C")</f>
        <v>1</v>
      </c>
      <c r="H180" s="7">
        <f>countifs(PrelimRaw!$D$1:$D1000,$A180,PrelimRaw!$C$1:$C1000,-4,PrelimRaw!$J$1:$J1000,"C")</f>
        <v>0</v>
      </c>
      <c r="I180" s="7">
        <f t="shared" si="2"/>
        <v>1</v>
      </c>
      <c r="J180" s="8">
        <f t="shared" si="3"/>
        <v>0.05</v>
      </c>
      <c r="K180" s="8">
        <f t="shared" si="4"/>
        <v>0</v>
      </c>
      <c r="L180" s="7">
        <f t="shared" si="5"/>
        <v>0</v>
      </c>
      <c r="M180" s="11">
        <f t="shared" si="6"/>
        <v>0</v>
      </c>
    </row>
    <row r="181">
      <c r="A181" s="6" t="s">
        <v>212</v>
      </c>
      <c r="B181" s="7" t="str">
        <f>vlookup($A181,Users!$B$1:$H1000,3,false)</f>
        <v>Penelope</v>
      </c>
      <c r="C181" s="7" t="str">
        <f>vlookup($A181,Users!$B$1:$H1000,6,false)</f>
        <v>NoHo B</v>
      </c>
      <c r="D181" s="7">
        <f>vlookup($C181,Teams!$B:$D,3,false)</f>
        <v>5</v>
      </c>
      <c r="E181" s="7">
        <f t="shared" si="1"/>
        <v>20</v>
      </c>
      <c r="F181" s="7">
        <f>countifs(PrelimRaw!$D$1:$D1000,$A181,PrelimRaw!$C$1:$C1000,4,PrelimRaw!$J$1:$J1000,"C")+countifs(PrelimRaw!$D$1:$D1000,$A181,PrelimRaw!$C$1:$C1000,14,PrelimRaw!$J$1:$J1000,"C")</f>
        <v>0</v>
      </c>
      <c r="G181" s="7">
        <f>countifs(PrelimRaw!$D$1:$D1000,$A181,PrelimRaw!$C$1:$C1000,0,PrelimRaw!$J$1:$J1000,"C")</f>
        <v>0</v>
      </c>
      <c r="H181" s="7">
        <f>countifs(PrelimRaw!$D$1:$D1000,$A181,PrelimRaw!$C$1:$C1000,-4,PrelimRaw!$J$1:$J1000,"C")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11">
        <f t="shared" si="6"/>
        <v>0</v>
      </c>
    </row>
    <row r="182">
      <c r="A182" s="6" t="s">
        <v>213</v>
      </c>
      <c r="B182" s="7" t="str">
        <f>vlookup($A182,Users!$B$1:$H1000,3,false)</f>
        <v>Pranesh</v>
      </c>
      <c r="C182" s="7" t="str">
        <f>vlookup($A182,Users!$B$1:$H1000,6,false)</f>
        <v>JP Stevens</v>
      </c>
      <c r="D182" s="7">
        <f>vlookup($C182,Teams!$B:$D,3,false)</f>
        <v>5</v>
      </c>
      <c r="E182" s="7">
        <f t="shared" si="1"/>
        <v>20</v>
      </c>
      <c r="F182" s="7">
        <f>countifs(PrelimRaw!$D$1:$D1000,$A182,PrelimRaw!$C$1:$C1000,4,PrelimRaw!$J$1:$J1000,"C")+countifs(PrelimRaw!$D$1:$D1000,$A182,PrelimRaw!$C$1:$C1000,14,PrelimRaw!$J$1:$J1000,"C")</f>
        <v>0</v>
      </c>
      <c r="G182" s="7">
        <f>countifs(PrelimRaw!$D$1:$D1000,$A182,PrelimRaw!$C$1:$C1000,0,PrelimRaw!$J$1:$J1000,"C")</f>
        <v>0</v>
      </c>
      <c r="H182" s="7">
        <f>countifs(PrelimRaw!$D$1:$D1000,$A182,PrelimRaw!$C$1:$C1000,-4,PrelimRaw!$J$1:$J1000,"C")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11">
        <f t="shared" si="6"/>
        <v>0</v>
      </c>
    </row>
    <row r="183">
      <c r="A183" s="6" t="s">
        <v>214</v>
      </c>
      <c r="B183" s="7" t="str">
        <f>vlookup($A183,Users!$B$1:$H1000,3,false)</f>
        <v>Rishabh</v>
      </c>
      <c r="C183" s="7" t="str">
        <f>vlookup($A183,Users!$B$1:$H1000,6,false)</f>
        <v>NoHo B</v>
      </c>
      <c r="D183" s="7">
        <f>vlookup($C183,Teams!$B:$D,3,false)</f>
        <v>5</v>
      </c>
      <c r="E183" s="7">
        <f t="shared" si="1"/>
        <v>20</v>
      </c>
      <c r="F183" s="7">
        <f>countifs(PrelimRaw!$D$1:$D1000,$A183,PrelimRaw!$C$1:$C1000,4,PrelimRaw!$J$1:$J1000,"C")+countifs(PrelimRaw!$D$1:$D1000,$A183,PrelimRaw!$C$1:$C1000,14,PrelimRaw!$J$1:$J1000,"C")</f>
        <v>0</v>
      </c>
      <c r="G183" s="7">
        <f>countifs(PrelimRaw!$D$1:$D1000,$A183,PrelimRaw!$C$1:$C1000,0,PrelimRaw!$J$1:$J1000,"C")</f>
        <v>0</v>
      </c>
      <c r="H183" s="7">
        <f>countifs(PrelimRaw!$D$1:$D1000,$A183,PrelimRaw!$C$1:$C1000,-4,PrelimRaw!$J$1:$J1000,"C")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11">
        <f t="shared" si="6"/>
        <v>0</v>
      </c>
    </row>
    <row r="184">
      <c r="A184" s="6" t="s">
        <v>215</v>
      </c>
      <c r="B184" s="7" t="str">
        <f>vlookup($A184,Users!$B$1:$H1000,3,false)</f>
        <v>Emily</v>
      </c>
      <c r="C184" s="7" t="str">
        <f>vlookup($A184,Users!$B$1:$H1000,6,false)</f>
        <v>Centennial</v>
      </c>
      <c r="D184" s="7">
        <f>vlookup($C184,Teams!$B:$D,3,false)</f>
        <v>5</v>
      </c>
      <c r="E184" s="7">
        <f t="shared" si="1"/>
        <v>20</v>
      </c>
      <c r="F184" s="7">
        <f>countifs(PrelimRaw!$D$1:$D1000,$A184,PrelimRaw!$C$1:$C1000,4,PrelimRaw!$J$1:$J1000,"C")+countifs(PrelimRaw!$D$1:$D1000,$A184,PrelimRaw!$C$1:$C1000,14,PrelimRaw!$J$1:$J1000,"C")</f>
        <v>0</v>
      </c>
      <c r="G184" s="7">
        <f>countifs(PrelimRaw!$D$1:$D1000,$A184,PrelimRaw!$C$1:$C1000,0,PrelimRaw!$J$1:$J1000,"C")</f>
        <v>0</v>
      </c>
      <c r="H184" s="7">
        <f>countifs(PrelimRaw!$D$1:$D1000,$A184,PrelimRaw!$C$1:$C1000,-4,PrelimRaw!$J$1:$J1000,"C")</f>
        <v>0</v>
      </c>
      <c r="I184" s="7">
        <f t="shared" si="2"/>
        <v>0</v>
      </c>
      <c r="J184" s="8">
        <f t="shared" si="3"/>
        <v>0</v>
      </c>
      <c r="K184" s="8">
        <f t="shared" si="4"/>
        <v>0</v>
      </c>
      <c r="L184" s="7">
        <f t="shared" si="5"/>
        <v>0</v>
      </c>
      <c r="M184" s="11">
        <f t="shared" si="6"/>
        <v>0</v>
      </c>
    </row>
    <row r="185">
      <c r="A185" s="6" t="s">
        <v>217</v>
      </c>
      <c r="B185" s="7" t="str">
        <f>vlookup($A185,Users!$B$1:$H1000,3,false)</f>
        <v>Vaidehi</v>
      </c>
      <c r="C185" s="7" t="str">
        <f>vlookup($A185,Users!$B$1:$H1000,6,false)</f>
        <v>Brookfield</v>
      </c>
      <c r="D185" s="7">
        <f>vlookup($C185,Teams!$B:$D,3,false)</f>
        <v>5</v>
      </c>
      <c r="E185" s="7">
        <f t="shared" si="1"/>
        <v>20</v>
      </c>
      <c r="F185" s="7">
        <f>countifs(PrelimRaw!$D$1:$D1000,$A185,PrelimRaw!$C$1:$C1000,4,PrelimRaw!$J$1:$J1000,"C")+countifs(PrelimRaw!$D$1:$D1000,$A185,PrelimRaw!$C$1:$C1000,14,PrelimRaw!$J$1:$J1000,"C")</f>
        <v>0</v>
      </c>
      <c r="G185" s="7">
        <f>countifs(PrelimRaw!$D$1:$D1000,$A185,PrelimRaw!$C$1:$C1000,0,PrelimRaw!$J$1:$J1000,"C")</f>
        <v>0</v>
      </c>
      <c r="H185" s="7">
        <f>countifs(PrelimRaw!$D$1:$D1000,$A185,PrelimRaw!$C$1:$C1000,-4,PrelimRaw!$J$1:$J1000,"C")</f>
        <v>0</v>
      </c>
      <c r="I185" s="7">
        <f t="shared" si="2"/>
        <v>0</v>
      </c>
      <c r="J185" s="8">
        <f t="shared" si="3"/>
        <v>0</v>
      </c>
      <c r="K185" s="8">
        <f t="shared" si="4"/>
        <v>0</v>
      </c>
      <c r="L185" s="7">
        <f t="shared" si="5"/>
        <v>0</v>
      </c>
      <c r="M185" s="11">
        <f t="shared" si="6"/>
        <v>0</v>
      </c>
    </row>
    <row r="186">
      <c r="A186" s="6" t="s">
        <v>218</v>
      </c>
      <c r="B186" s="7" t="str">
        <f>vlookup($A186,Users!$B$1:$H1000,3,false)</f>
        <v>Michael</v>
      </c>
      <c r="C186" s="7" t="str">
        <f>vlookup($A186,Users!$B$1:$H1000,6,false)</f>
        <v>Lakeside</v>
      </c>
      <c r="D186" s="7">
        <f>vlookup($C186,Teams!$B:$D,3,false)</f>
        <v>5</v>
      </c>
      <c r="E186" s="7">
        <f t="shared" si="1"/>
        <v>20</v>
      </c>
      <c r="F186" s="7">
        <f>countifs(PrelimRaw!$D$1:$D1000,$A186,PrelimRaw!$C$1:$C1000,4,PrelimRaw!$J$1:$J1000,"C")+countifs(PrelimRaw!$D$1:$D1000,$A186,PrelimRaw!$C$1:$C1000,14,PrelimRaw!$J$1:$J1000,"C")</f>
        <v>0</v>
      </c>
      <c r="G186" s="7">
        <f>countifs(PrelimRaw!$D$1:$D1000,$A186,PrelimRaw!$C$1:$C1000,0,PrelimRaw!$J$1:$J1000,"C")</f>
        <v>0</v>
      </c>
      <c r="H186" s="7">
        <f>countifs(PrelimRaw!$D$1:$D1000,$A186,PrelimRaw!$C$1:$C1000,-4,PrelimRaw!$J$1:$J1000,"C")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11">
        <f t="shared" si="6"/>
        <v>0</v>
      </c>
    </row>
    <row r="187">
      <c r="A187" s="6" t="s">
        <v>219</v>
      </c>
      <c r="B187" s="7" t="str">
        <f>vlookup($A187,Users!$B$1:$H1000,3,false)</f>
        <v>Vijay</v>
      </c>
      <c r="C187" s="7" t="str">
        <f>vlookup($A187,Users!$B$1:$H1000,6,false)</f>
        <v>Buchholz B</v>
      </c>
      <c r="D187" s="7">
        <f>vlookup($C187,Teams!$B:$D,3,false)</f>
        <v>5</v>
      </c>
      <c r="E187" s="7">
        <f t="shared" si="1"/>
        <v>20</v>
      </c>
      <c r="F187" s="7">
        <f>countifs(PrelimRaw!$D$1:$D1000,$A187,PrelimRaw!$C$1:$C1000,4,PrelimRaw!$J$1:$J1000,"C")+countifs(PrelimRaw!$D$1:$D1000,$A187,PrelimRaw!$C$1:$C1000,14,PrelimRaw!$J$1:$J1000,"C")</f>
        <v>0</v>
      </c>
      <c r="G187" s="7">
        <f>countifs(PrelimRaw!$D$1:$D1000,$A187,PrelimRaw!$C$1:$C1000,0,PrelimRaw!$J$1:$J1000,"C")</f>
        <v>0</v>
      </c>
      <c r="H187" s="7">
        <f>countifs(PrelimRaw!$D$1:$D1000,$A187,PrelimRaw!$C$1:$C1000,-4,PrelimRaw!$J$1:$J1000,"C")</f>
        <v>0</v>
      </c>
      <c r="I187" s="7">
        <f t="shared" si="2"/>
        <v>0</v>
      </c>
      <c r="J187" s="8">
        <f t="shared" si="3"/>
        <v>0</v>
      </c>
      <c r="K187" s="8">
        <f t="shared" si="4"/>
        <v>0</v>
      </c>
      <c r="L187" s="7">
        <f t="shared" si="5"/>
        <v>0</v>
      </c>
      <c r="M187" s="11">
        <f t="shared" si="6"/>
        <v>0</v>
      </c>
    </row>
    <row r="188">
      <c r="A188" s="6" t="s">
        <v>220</v>
      </c>
      <c r="B188" s="7" t="str">
        <f>vlookup($A188,Users!$B$1:$H1000,3,false)</f>
        <v>Claire</v>
      </c>
      <c r="C188" s="7" t="str">
        <f>vlookup($A188,Users!$B$1:$H1000,6,false)</f>
        <v>Naperville North</v>
      </c>
      <c r="D188" s="7">
        <f>vlookup($C188,Teams!$B:$D,3,false)</f>
        <v>5</v>
      </c>
      <c r="E188" s="7">
        <f t="shared" si="1"/>
        <v>20</v>
      </c>
      <c r="F188" s="7">
        <f>countifs(PrelimRaw!$D$1:$D1000,$A188,PrelimRaw!$C$1:$C1000,4,PrelimRaw!$J$1:$J1000,"C")+countifs(PrelimRaw!$D$1:$D1000,$A188,PrelimRaw!$C$1:$C1000,14,PrelimRaw!$J$1:$J1000,"C")</f>
        <v>0</v>
      </c>
      <c r="G188" s="7">
        <f>countifs(PrelimRaw!$D$1:$D1000,$A188,PrelimRaw!$C$1:$C1000,0,PrelimRaw!$J$1:$J1000,"C")</f>
        <v>0</v>
      </c>
      <c r="H188" s="7">
        <f>countifs(PrelimRaw!$D$1:$D1000,$A188,PrelimRaw!$C$1:$C1000,-4,PrelimRaw!$J$1:$J1000,"C")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11">
        <f t="shared" si="6"/>
        <v>0</v>
      </c>
    </row>
    <row r="189">
      <c r="A189" s="6" t="s">
        <v>221</v>
      </c>
      <c r="B189" s="7" t="str">
        <f>vlookup($A189,Users!$B$1:$H1000,3,false)</f>
        <v>Arnav</v>
      </c>
      <c r="C189" s="7" t="str">
        <f>vlookup($A189,Users!$B$1:$H1000,6,false)</f>
        <v>NCSSM B</v>
      </c>
      <c r="D189" s="7">
        <f>vlookup($C189,Teams!$B:$D,3,false)</f>
        <v>5</v>
      </c>
      <c r="E189" s="7">
        <f t="shared" si="1"/>
        <v>20</v>
      </c>
      <c r="F189" s="7">
        <f>countifs(PrelimRaw!$D$1:$D1000,$A189,PrelimRaw!$C$1:$C1000,4,PrelimRaw!$J$1:$J1000,"C")+countifs(PrelimRaw!$D$1:$D1000,$A189,PrelimRaw!$C$1:$C1000,14,PrelimRaw!$J$1:$J1000,"C")</f>
        <v>0</v>
      </c>
      <c r="G189" s="7">
        <f>countifs(PrelimRaw!$D$1:$D1000,$A189,PrelimRaw!$C$1:$C1000,0,PrelimRaw!$J$1:$J1000,"C")</f>
        <v>2</v>
      </c>
      <c r="H189" s="7">
        <f>countifs(PrelimRaw!$D$1:$D1000,$A189,PrelimRaw!$C$1:$C1000,-4,PrelimRaw!$J$1:$J1000,"C")</f>
        <v>0</v>
      </c>
      <c r="I189" s="7">
        <f t="shared" si="2"/>
        <v>2</v>
      </c>
      <c r="J189" s="8">
        <f t="shared" si="3"/>
        <v>0.1</v>
      </c>
      <c r="K189" s="8">
        <f t="shared" si="4"/>
        <v>0</v>
      </c>
      <c r="L189" s="7">
        <f t="shared" si="5"/>
        <v>0</v>
      </c>
      <c r="M189" s="11">
        <f t="shared" si="6"/>
        <v>0</v>
      </c>
    </row>
    <row r="190">
      <c r="A190" s="6" t="s">
        <v>224</v>
      </c>
      <c r="B190" s="7" t="str">
        <f>vlookup($A190,Users!$B$1:$H1000,3,false)</f>
        <v>Ricky</v>
      </c>
      <c r="C190" s="7" t="str">
        <f>vlookup($A190,Users!$B$1:$H1000,6,false)</f>
        <v>Blair C</v>
      </c>
      <c r="D190" s="7">
        <f>vlookup($C190,Teams!$B:$D,3,false)</f>
        <v>5</v>
      </c>
      <c r="E190" s="7">
        <f t="shared" si="1"/>
        <v>20</v>
      </c>
      <c r="F190" s="7">
        <f>countifs(PrelimRaw!$D$1:$D1000,$A190,PrelimRaw!$C$1:$C1000,4,PrelimRaw!$J$1:$J1000,"C")+countifs(PrelimRaw!$D$1:$D1000,$A190,PrelimRaw!$C$1:$C1000,14,PrelimRaw!$J$1:$J1000,"C")</f>
        <v>0</v>
      </c>
      <c r="G190" s="7">
        <f>countifs(PrelimRaw!$D$1:$D1000,$A190,PrelimRaw!$C$1:$C1000,0,PrelimRaw!$J$1:$J1000,"C")</f>
        <v>0</v>
      </c>
      <c r="H190" s="7">
        <f>countifs(PrelimRaw!$D$1:$D1000,$A190,PrelimRaw!$C$1:$C1000,-4,PrelimRaw!$J$1:$J1000,"C")</f>
        <v>0</v>
      </c>
      <c r="I190" s="7">
        <f t="shared" si="2"/>
        <v>0</v>
      </c>
      <c r="J190" s="8">
        <f t="shared" si="3"/>
        <v>0</v>
      </c>
      <c r="K190" s="8">
        <f t="shared" si="4"/>
        <v>0</v>
      </c>
      <c r="L190" s="7">
        <f t="shared" si="5"/>
        <v>0</v>
      </c>
      <c r="M190" s="11">
        <f t="shared" si="6"/>
        <v>0</v>
      </c>
    </row>
    <row r="191">
      <c r="A191" s="6" t="s">
        <v>225</v>
      </c>
      <c r="B191" s="7" t="str">
        <f>vlookup($A191,Users!$B$1:$H1000,3,false)</f>
        <v>Arif</v>
      </c>
      <c r="C191" s="7" t="str">
        <f>vlookup($A191,Users!$B$1:$H1000,6,false)</f>
        <v>Centennial</v>
      </c>
      <c r="D191" s="7">
        <f>vlookup($C191,Teams!$B:$D,3,false)</f>
        <v>5</v>
      </c>
      <c r="E191" s="7">
        <f t="shared" si="1"/>
        <v>20</v>
      </c>
      <c r="F191" s="7">
        <f>countifs(PrelimRaw!$D$1:$D1000,$A191,PrelimRaw!$C$1:$C1000,4,PrelimRaw!$J$1:$J1000,"C")+countifs(PrelimRaw!$D$1:$D1000,$A191,PrelimRaw!$C$1:$C1000,14,PrelimRaw!$J$1:$J1000,"C")</f>
        <v>0</v>
      </c>
      <c r="G191" s="7">
        <f>countifs(PrelimRaw!$D$1:$D1000,$A191,PrelimRaw!$C$1:$C1000,0,PrelimRaw!$J$1:$J1000,"C")</f>
        <v>0</v>
      </c>
      <c r="H191" s="7">
        <f>countifs(PrelimRaw!$D$1:$D1000,$A191,PrelimRaw!$C$1:$C1000,-4,PrelimRaw!$J$1:$J1000,"C")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11">
        <f t="shared" si="6"/>
        <v>0</v>
      </c>
    </row>
    <row r="192">
      <c r="A192" s="6" t="s">
        <v>226</v>
      </c>
      <c r="B192" s="7" t="str">
        <f>vlookup($A192,Users!$B$1:$H1000,3,false)</f>
        <v>Jeffery</v>
      </c>
      <c r="C192" s="7" t="str">
        <f>vlookup($A192,Users!$B$1:$H1000,6,false)</f>
        <v>Naperville North</v>
      </c>
      <c r="D192" s="7">
        <f>vlookup($C192,Teams!$B:$D,3,false)</f>
        <v>5</v>
      </c>
      <c r="E192" s="7">
        <f t="shared" si="1"/>
        <v>20</v>
      </c>
      <c r="F192" s="7">
        <f>countifs(PrelimRaw!$D$1:$D1000,$A192,PrelimRaw!$C$1:$C1000,4,PrelimRaw!$J$1:$J1000,"C")+countifs(PrelimRaw!$D$1:$D1000,$A192,PrelimRaw!$C$1:$C1000,14,PrelimRaw!$J$1:$J1000,"C")</f>
        <v>0</v>
      </c>
      <c r="G192" s="7">
        <f>countifs(PrelimRaw!$D$1:$D1000,$A192,PrelimRaw!$C$1:$C1000,0,PrelimRaw!$J$1:$J1000,"C")</f>
        <v>0</v>
      </c>
      <c r="H192" s="7">
        <f>countifs(PrelimRaw!$D$1:$D1000,$A192,PrelimRaw!$C$1:$C1000,-4,PrelimRaw!$J$1:$J1000,"C")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11">
        <f t="shared" si="6"/>
        <v>0</v>
      </c>
    </row>
    <row r="193">
      <c r="A193" s="6" t="s">
        <v>227</v>
      </c>
      <c r="B193" s="7" t="str">
        <f>vlookup($A193,Users!$B$1:$H1000,3,false)</f>
        <v>Leo</v>
      </c>
      <c r="C193" s="7" t="str">
        <f>vlookup($A193,Users!$B$1:$H1000,6,false)</f>
        <v>Green Hope</v>
      </c>
      <c r="D193" s="7">
        <f>vlookup($C193,Teams!$B:$D,3,false)</f>
        <v>5</v>
      </c>
      <c r="E193" s="7">
        <f t="shared" si="1"/>
        <v>20</v>
      </c>
      <c r="F193" s="7">
        <f>countifs(PrelimRaw!$D$1:$D1000,$A193,PrelimRaw!$C$1:$C1000,4,PrelimRaw!$J$1:$J1000,"C")+countifs(PrelimRaw!$D$1:$D1000,$A193,PrelimRaw!$C$1:$C1000,14,PrelimRaw!$J$1:$J1000,"C")</f>
        <v>0</v>
      </c>
      <c r="G193" s="7">
        <f>countifs(PrelimRaw!$D$1:$D1000,$A193,PrelimRaw!$C$1:$C1000,0,PrelimRaw!$J$1:$J1000,"C")</f>
        <v>1</v>
      </c>
      <c r="H193" s="7">
        <f>countifs(PrelimRaw!$D$1:$D1000,$A193,PrelimRaw!$C$1:$C1000,-4,PrelimRaw!$J$1:$J1000,"C")</f>
        <v>0</v>
      </c>
      <c r="I193" s="7">
        <f t="shared" si="2"/>
        <v>1</v>
      </c>
      <c r="J193" s="8">
        <f t="shared" si="3"/>
        <v>0.05</v>
      </c>
      <c r="K193" s="8">
        <f t="shared" si="4"/>
        <v>0</v>
      </c>
      <c r="L193" s="7">
        <f t="shared" si="5"/>
        <v>0</v>
      </c>
      <c r="M193" s="11">
        <f t="shared" si="6"/>
        <v>0</v>
      </c>
    </row>
    <row r="194">
      <c r="A194" s="6" t="s">
        <v>228</v>
      </c>
      <c r="B194" s="7" t="str">
        <f>vlookup($A194,Users!$B$1:$H1000,3,false)</f>
        <v>Rohan</v>
      </c>
      <c r="C194" s="7" t="str">
        <f>vlookup($A194,Users!$B$1:$H1000,6,false)</f>
        <v>Cupertino</v>
      </c>
      <c r="D194" s="7">
        <f>vlookup($C194,Teams!$B:$D,3,false)</f>
        <v>5</v>
      </c>
      <c r="E194" s="7">
        <f t="shared" si="1"/>
        <v>20</v>
      </c>
      <c r="F194" s="7">
        <f>countifs(PrelimRaw!$D$1:$D1000,$A194,PrelimRaw!$C$1:$C1000,4,PrelimRaw!$J$1:$J1000,"C")+countifs(PrelimRaw!$D$1:$D1000,$A194,PrelimRaw!$C$1:$C1000,14,PrelimRaw!$J$1:$J1000,"C")</f>
        <v>0</v>
      </c>
      <c r="G194" s="7">
        <f>countifs(PrelimRaw!$D$1:$D1000,$A194,PrelimRaw!$C$1:$C1000,0,PrelimRaw!$J$1:$J1000,"C")</f>
        <v>0</v>
      </c>
      <c r="H194" s="7">
        <f>countifs(PrelimRaw!$D$1:$D1000,$A194,PrelimRaw!$C$1:$C1000,-4,PrelimRaw!$J$1:$J1000,"C")</f>
        <v>0</v>
      </c>
      <c r="I194" s="7">
        <f t="shared" si="2"/>
        <v>0</v>
      </c>
      <c r="J194" s="8">
        <f t="shared" si="3"/>
        <v>0</v>
      </c>
      <c r="K194" s="8">
        <f t="shared" si="4"/>
        <v>0</v>
      </c>
      <c r="L194" s="7">
        <f t="shared" si="5"/>
        <v>0</v>
      </c>
      <c r="M194" s="11">
        <f t="shared" si="6"/>
        <v>0</v>
      </c>
    </row>
    <row r="195">
      <c r="A195" s="6" t="s">
        <v>229</v>
      </c>
      <c r="B195" s="7" t="str">
        <f>vlookup($A195,Users!$B$1:$H1000,3,false)</f>
        <v>Kira</v>
      </c>
      <c r="C195" s="7" t="str">
        <f>vlookup($A195,Users!$B$1:$H1000,6,false)</f>
        <v>Lexington B</v>
      </c>
      <c r="D195" s="7">
        <f>vlookup($C195,Teams!$B:$D,3,false)</f>
        <v>5</v>
      </c>
      <c r="E195" s="7">
        <f t="shared" si="1"/>
        <v>20</v>
      </c>
      <c r="F195" s="7">
        <f>countifs(PrelimRaw!$D$1:$D1000,$A195,PrelimRaw!$C$1:$C1000,4,PrelimRaw!$J$1:$J1000,"C")+countifs(PrelimRaw!$D$1:$D1000,$A195,PrelimRaw!$C$1:$C1000,14,PrelimRaw!$J$1:$J1000,"C")</f>
        <v>0</v>
      </c>
      <c r="G195" s="7">
        <f>countifs(PrelimRaw!$D$1:$D1000,$A195,PrelimRaw!$C$1:$C1000,0,PrelimRaw!$J$1:$J1000,"C")</f>
        <v>0</v>
      </c>
      <c r="H195" s="7">
        <f>countifs(PrelimRaw!$D$1:$D1000,$A195,PrelimRaw!$C$1:$C1000,-4,PrelimRaw!$J$1:$J1000,"C")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11">
        <f t="shared" si="6"/>
        <v>0</v>
      </c>
    </row>
    <row r="196">
      <c r="A196" s="6" t="s">
        <v>230</v>
      </c>
      <c r="B196" s="7" t="str">
        <f>vlookup($A196,Users!$B$1:$H1000,3,false)</f>
        <v>Tejas</v>
      </c>
      <c r="C196" s="7" t="str">
        <f>vlookup($A196,Users!$B$1:$H1000,6,false)</f>
        <v>Tesla STEM</v>
      </c>
      <c r="D196" s="7">
        <f>vlookup($C196,Teams!$B:$D,3,false)</f>
        <v>5</v>
      </c>
      <c r="E196" s="7">
        <f t="shared" si="1"/>
        <v>20</v>
      </c>
      <c r="F196" s="7">
        <f>countifs(PrelimRaw!$D$1:$D1000,$A196,PrelimRaw!$C$1:$C1000,4,PrelimRaw!$J$1:$J1000,"C")+countifs(PrelimRaw!$D$1:$D1000,$A196,PrelimRaw!$C$1:$C1000,14,PrelimRaw!$J$1:$J1000,"C")</f>
        <v>0</v>
      </c>
      <c r="G196" s="7">
        <f>countifs(PrelimRaw!$D$1:$D1000,$A196,PrelimRaw!$C$1:$C1000,0,PrelimRaw!$J$1:$J1000,"C")</f>
        <v>0</v>
      </c>
      <c r="H196" s="7">
        <f>countifs(PrelimRaw!$D$1:$D1000,$A196,PrelimRaw!$C$1:$C1000,-4,PrelimRaw!$J$1:$J1000,"C")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11">
        <f t="shared" si="6"/>
        <v>0</v>
      </c>
    </row>
    <row r="197">
      <c r="A197" s="6" t="s">
        <v>231</v>
      </c>
      <c r="B197" s="7" t="str">
        <f>vlookup($A197,Users!$B$1:$H1000,3,false)</f>
        <v>Alex</v>
      </c>
      <c r="C197" s="7" t="str">
        <f>vlookup($A197,Users!$B$1:$H1000,6,false)</f>
        <v>Canyon Crest</v>
      </c>
      <c r="D197" s="7">
        <f>vlookup($C197,Teams!$B:$D,3,false)</f>
        <v>5</v>
      </c>
      <c r="E197" s="7">
        <f t="shared" si="1"/>
        <v>20</v>
      </c>
      <c r="F197" s="7">
        <f>countifs(PrelimRaw!$D$1:$D1000,$A197,PrelimRaw!$C$1:$C1000,4,PrelimRaw!$J$1:$J1000,"C")+countifs(PrelimRaw!$D$1:$D1000,$A197,PrelimRaw!$C$1:$C1000,14,PrelimRaw!$J$1:$J1000,"C")</f>
        <v>0</v>
      </c>
      <c r="G197" s="7">
        <f>countifs(PrelimRaw!$D$1:$D1000,$A197,PrelimRaw!$C$1:$C1000,0,PrelimRaw!$J$1:$J1000,"C")</f>
        <v>1</v>
      </c>
      <c r="H197" s="7">
        <f>countifs(PrelimRaw!$D$1:$D1000,$A197,PrelimRaw!$C$1:$C1000,-4,PrelimRaw!$J$1:$J1000,"C")</f>
        <v>0</v>
      </c>
      <c r="I197" s="7">
        <f t="shared" si="2"/>
        <v>1</v>
      </c>
      <c r="J197" s="8">
        <f t="shared" si="3"/>
        <v>0.05</v>
      </c>
      <c r="K197" s="8">
        <f t="shared" si="4"/>
        <v>0</v>
      </c>
      <c r="L197" s="7">
        <f t="shared" si="5"/>
        <v>0</v>
      </c>
      <c r="M197" s="11">
        <f t="shared" si="6"/>
        <v>0</v>
      </c>
    </row>
    <row r="198">
      <c r="A198" s="6" t="s">
        <v>232</v>
      </c>
      <c r="B198" s="7" t="str">
        <f>vlookup($A198,Users!$B$1:$H1000,3,false)</f>
        <v>Damon</v>
      </c>
      <c r="C198" s="7" t="str">
        <f>vlookup($A198,Users!$B$1:$H1000,6,false)</f>
        <v>Lexington A</v>
      </c>
      <c r="D198" s="7">
        <f>vlookup($C198,Teams!$B:$D,3,false)</f>
        <v>5</v>
      </c>
      <c r="E198" s="7">
        <f t="shared" si="1"/>
        <v>20</v>
      </c>
      <c r="F198" s="7">
        <f>countifs(PrelimRaw!$D$1:$D1000,$A198,PrelimRaw!$C$1:$C1000,4,PrelimRaw!$J$1:$J1000,"C")+countifs(PrelimRaw!$D$1:$D1000,$A198,PrelimRaw!$C$1:$C1000,14,PrelimRaw!$J$1:$J1000,"C")</f>
        <v>0</v>
      </c>
      <c r="G198" s="7">
        <f>countifs(PrelimRaw!$D$1:$D1000,$A198,PrelimRaw!$C$1:$C1000,0,PrelimRaw!$J$1:$J1000,"C")</f>
        <v>0</v>
      </c>
      <c r="H198" s="7">
        <f>countifs(PrelimRaw!$D$1:$D1000,$A198,PrelimRaw!$C$1:$C1000,-4,PrelimRaw!$J$1:$J1000,"C")</f>
        <v>0</v>
      </c>
      <c r="I198" s="7">
        <f t="shared" si="2"/>
        <v>0</v>
      </c>
      <c r="J198" s="8">
        <f t="shared" si="3"/>
        <v>0</v>
      </c>
      <c r="K198" s="8">
        <f t="shared" si="4"/>
        <v>0</v>
      </c>
      <c r="L198" s="7">
        <f t="shared" si="5"/>
        <v>0</v>
      </c>
      <c r="M198" s="11">
        <f t="shared" si="6"/>
        <v>0</v>
      </c>
    </row>
    <row r="199">
      <c r="A199" s="6" t="s">
        <v>233</v>
      </c>
      <c r="B199" s="7" t="str">
        <f>vlookup($A199,Users!$B$1:$H1000,3,false)</f>
        <v>Harish</v>
      </c>
      <c r="C199" s="7" t="str">
        <f>vlookup($A199,Users!$B$1:$H1000,6,false)</f>
        <v>Mira Loma</v>
      </c>
      <c r="D199" s="7">
        <f>vlookup($C199,Teams!$B:$D,3,false)</f>
        <v>5</v>
      </c>
      <c r="E199" s="7">
        <f t="shared" si="1"/>
        <v>20</v>
      </c>
      <c r="F199" s="7">
        <f>countifs(PrelimRaw!$D$1:$D1000,$A199,PrelimRaw!$C$1:$C1000,4,PrelimRaw!$J$1:$J1000,"C")+countifs(PrelimRaw!$D$1:$D1000,$A199,PrelimRaw!$C$1:$C1000,14,PrelimRaw!$J$1:$J1000,"C")</f>
        <v>0</v>
      </c>
      <c r="G199" s="7">
        <f>countifs(PrelimRaw!$D$1:$D1000,$A199,PrelimRaw!$C$1:$C1000,0,PrelimRaw!$J$1:$J1000,"C")</f>
        <v>0</v>
      </c>
      <c r="H199" s="7">
        <f>countifs(PrelimRaw!$D$1:$D1000,$A199,PrelimRaw!$C$1:$C1000,-4,PrelimRaw!$J$1:$J1000,"C")</f>
        <v>0</v>
      </c>
      <c r="I199" s="7">
        <f t="shared" si="2"/>
        <v>0</v>
      </c>
      <c r="J199" s="8">
        <f t="shared" si="3"/>
        <v>0</v>
      </c>
      <c r="K199" s="8">
        <f t="shared" si="4"/>
        <v>0</v>
      </c>
      <c r="L199" s="7">
        <f t="shared" si="5"/>
        <v>0</v>
      </c>
      <c r="M199" s="11">
        <f t="shared" si="6"/>
        <v>0</v>
      </c>
    </row>
    <row r="200">
      <c r="A200" s="6" t="s">
        <v>234</v>
      </c>
      <c r="B200" s="7" t="str">
        <f>vlookup($A200,Users!$B$1:$H1000,3,false)</f>
        <v>Anant</v>
      </c>
      <c r="C200" s="7" t="str">
        <f>vlookup($A200,Users!$B$1:$H1000,6,false)</f>
        <v>Dulles</v>
      </c>
      <c r="D200" s="7">
        <f>vlookup($C200,Teams!$B:$D,3,false)</f>
        <v>5</v>
      </c>
      <c r="E200" s="7">
        <f t="shared" si="1"/>
        <v>20</v>
      </c>
      <c r="F200" s="7">
        <f>countifs(PrelimRaw!$D$1:$D1000,$A200,PrelimRaw!$C$1:$C1000,4,PrelimRaw!$J$1:$J1000,"C")+countifs(PrelimRaw!$D$1:$D1000,$A200,PrelimRaw!$C$1:$C1000,14,PrelimRaw!$J$1:$J1000,"C")</f>
        <v>0</v>
      </c>
      <c r="G200" s="7">
        <f>countifs(PrelimRaw!$D$1:$D1000,$A200,PrelimRaw!$C$1:$C1000,0,PrelimRaw!$J$1:$J1000,"C")</f>
        <v>0</v>
      </c>
      <c r="H200" s="7">
        <f>countifs(PrelimRaw!$D$1:$D1000,$A200,PrelimRaw!$C$1:$C1000,-4,PrelimRaw!$J$1:$J1000,"C")</f>
        <v>0</v>
      </c>
      <c r="I200" s="7">
        <f t="shared" si="2"/>
        <v>0</v>
      </c>
      <c r="J200" s="8">
        <f t="shared" si="3"/>
        <v>0</v>
      </c>
      <c r="K200" s="8">
        <f t="shared" si="4"/>
        <v>0</v>
      </c>
      <c r="L200" s="7">
        <f t="shared" si="5"/>
        <v>0</v>
      </c>
      <c r="M200" s="11">
        <f t="shared" si="6"/>
        <v>0</v>
      </c>
    </row>
    <row r="201">
      <c r="A201" s="6" t="s">
        <v>235</v>
      </c>
      <c r="B201" s="7" t="str">
        <f>vlookup($A201,Users!$B$1:$H1000,3,false)</f>
        <v>Daniel</v>
      </c>
      <c r="C201" s="7" t="str">
        <f>vlookup($A201,Users!$B$1:$H1000,6,false)</f>
        <v>NoHo</v>
      </c>
      <c r="D201" s="7">
        <f>vlookup($C201,Teams!$B:$D,3,false)</f>
        <v>5</v>
      </c>
      <c r="E201" s="7">
        <f t="shared" si="1"/>
        <v>20</v>
      </c>
      <c r="F201" s="7">
        <f>countifs(PrelimRaw!$D$1:$D1000,$A201,PrelimRaw!$C$1:$C1000,4,PrelimRaw!$J$1:$J1000,"C")+countifs(PrelimRaw!$D$1:$D1000,$A201,PrelimRaw!$C$1:$C1000,14,PrelimRaw!$J$1:$J1000,"C")</f>
        <v>0</v>
      </c>
      <c r="G201" s="7">
        <f>countifs(PrelimRaw!$D$1:$D1000,$A201,PrelimRaw!$C$1:$C1000,0,PrelimRaw!$J$1:$J1000,"C")</f>
        <v>0</v>
      </c>
      <c r="H201" s="7">
        <f>countifs(PrelimRaw!$D$1:$D1000,$A201,PrelimRaw!$C$1:$C1000,-4,PrelimRaw!$J$1:$J1000,"C")</f>
        <v>0</v>
      </c>
      <c r="I201" s="7">
        <f t="shared" si="2"/>
        <v>0</v>
      </c>
      <c r="J201" s="8">
        <f t="shared" si="3"/>
        <v>0</v>
      </c>
      <c r="K201" s="8">
        <f t="shared" si="4"/>
        <v>0</v>
      </c>
      <c r="L201" s="7">
        <f t="shared" si="5"/>
        <v>0</v>
      </c>
      <c r="M201" s="11">
        <f t="shared" si="6"/>
        <v>0</v>
      </c>
    </row>
    <row r="202">
      <c r="A202" s="6" t="s">
        <v>80</v>
      </c>
      <c r="B202" s="7" t="str">
        <f>vlookup($A202,Users!$B$1:$H1000,3,false)</f>
        <v>Evin</v>
      </c>
      <c r="C202" s="7" t="str">
        <f>vlookup($A202,Users!$B$1:$H1000,6,false)</f>
        <v>Lexington A</v>
      </c>
      <c r="D202" s="7">
        <f>vlookup($C202,Teams!$B:$D,3,false)</f>
        <v>5</v>
      </c>
      <c r="E202" s="7">
        <f t="shared" si="1"/>
        <v>20</v>
      </c>
      <c r="F202" s="7">
        <f>countifs(PrelimRaw!$D$1:$D1000,$A202,PrelimRaw!$C$1:$C1000,4,PrelimRaw!$J$1:$J1000,"C")+countifs(PrelimRaw!$D$1:$D1000,$A202,PrelimRaw!$C$1:$C1000,14,PrelimRaw!$J$1:$J1000,"C")</f>
        <v>0</v>
      </c>
      <c r="G202" s="7">
        <f>countifs(PrelimRaw!$D$1:$D1000,$A202,PrelimRaw!$C$1:$C1000,0,PrelimRaw!$J$1:$J1000,"C")</f>
        <v>1</v>
      </c>
      <c r="H202" s="7">
        <f>countifs(PrelimRaw!$D$1:$D1000,$A202,PrelimRaw!$C$1:$C1000,-4,PrelimRaw!$J$1:$J1000,"C")</f>
        <v>1</v>
      </c>
      <c r="I202" s="7">
        <f t="shared" si="2"/>
        <v>2</v>
      </c>
      <c r="J202" s="8">
        <f t="shared" si="3"/>
        <v>0.1</v>
      </c>
      <c r="K202" s="8">
        <f t="shared" si="4"/>
        <v>0</v>
      </c>
      <c r="L202" s="7">
        <f t="shared" si="5"/>
        <v>-4</v>
      </c>
      <c r="M202" s="11">
        <f t="shared" si="6"/>
        <v>-0.8</v>
      </c>
    </row>
    <row r="203">
      <c r="A203" s="6" t="s">
        <v>88</v>
      </c>
      <c r="B203" s="7" t="str">
        <f>vlookup($A203,Users!$B$1:$H1000,3,false)</f>
        <v>Samuel</v>
      </c>
      <c r="C203" s="7" t="str">
        <f>vlookup($A203,Users!$B$1:$H1000,6,false)</f>
        <v>MSJ</v>
      </c>
      <c r="D203" s="7">
        <f>vlookup($C203,Teams!$B:$D,3,false)</f>
        <v>5</v>
      </c>
      <c r="E203" s="7">
        <f t="shared" si="1"/>
        <v>20</v>
      </c>
      <c r="F203" s="7">
        <f>countifs(PrelimRaw!$D$1:$D1000,$A203,PrelimRaw!$C$1:$C1000,4,PrelimRaw!$J$1:$J1000,"C")+countifs(PrelimRaw!$D$1:$D1000,$A203,PrelimRaw!$C$1:$C1000,14,PrelimRaw!$J$1:$J1000,"C")</f>
        <v>0</v>
      </c>
      <c r="G203" s="7">
        <f>countifs(PrelimRaw!$D$1:$D1000,$A203,PrelimRaw!$C$1:$C1000,0,PrelimRaw!$J$1:$J1000,"C")</f>
        <v>0</v>
      </c>
      <c r="H203" s="7">
        <f>countifs(PrelimRaw!$D$1:$D1000,$A203,PrelimRaw!$C$1:$C1000,-4,PrelimRaw!$J$1:$J1000,"C")</f>
        <v>1</v>
      </c>
      <c r="I203" s="7">
        <f t="shared" si="2"/>
        <v>1</v>
      </c>
      <c r="J203" s="8">
        <f t="shared" si="3"/>
        <v>0.05</v>
      </c>
      <c r="K203" s="8">
        <f t="shared" si="4"/>
        <v>0</v>
      </c>
      <c r="L203" s="7">
        <f t="shared" si="5"/>
        <v>-4</v>
      </c>
      <c r="M203" s="11">
        <f t="shared" si="6"/>
        <v>-0.8</v>
      </c>
    </row>
    <row r="204">
      <c r="A204" s="6" t="s">
        <v>128</v>
      </c>
      <c r="B204" s="7" t="str">
        <f>vlookup($A204,Users!$B$1:$H1000,3,false)</f>
        <v>Chris</v>
      </c>
      <c r="C204" s="7" t="str">
        <f>vlookup($A204,Users!$B$1:$H1000,6,false)</f>
        <v>Westminster</v>
      </c>
      <c r="D204" s="7">
        <f>vlookup($C204,Teams!$B:$D,3,false)</f>
        <v>5</v>
      </c>
      <c r="E204" s="7">
        <f t="shared" si="1"/>
        <v>20</v>
      </c>
      <c r="F204" s="7">
        <f>countifs(PrelimRaw!$D$1:$D1000,$A204,PrelimRaw!$C$1:$C1000,4,PrelimRaw!$J$1:$J1000,"C")+countifs(PrelimRaw!$D$1:$D1000,$A204,PrelimRaw!$C$1:$C1000,14,PrelimRaw!$J$1:$J1000,"C")</f>
        <v>0</v>
      </c>
      <c r="G204" s="7">
        <f>countifs(PrelimRaw!$D$1:$D1000,$A204,PrelimRaw!$C$1:$C1000,0,PrelimRaw!$J$1:$J1000,"C")</f>
        <v>0</v>
      </c>
      <c r="H204" s="7">
        <f>countifs(PrelimRaw!$D$1:$D1000,$A204,PrelimRaw!$C$1:$C1000,-4,PrelimRaw!$J$1:$J1000,"C")</f>
        <v>1</v>
      </c>
      <c r="I204" s="7">
        <f t="shared" si="2"/>
        <v>1</v>
      </c>
      <c r="J204" s="8">
        <f t="shared" si="3"/>
        <v>0.05</v>
      </c>
      <c r="K204" s="8">
        <f t="shared" si="4"/>
        <v>0</v>
      </c>
      <c r="L204" s="7">
        <f t="shared" si="5"/>
        <v>-4</v>
      </c>
      <c r="M204" s="11">
        <f t="shared" si="6"/>
        <v>-0.8</v>
      </c>
    </row>
    <row r="205">
      <c r="A205" s="6" t="s">
        <v>176</v>
      </c>
      <c r="B205" s="7" t="str">
        <f>vlookup($A205,Users!$B$1:$H1000,3,false)</f>
        <v>Chris</v>
      </c>
      <c r="C205" s="7" t="str">
        <f>vlookup($A205,Users!$B$1:$H1000,6,false)</f>
        <v>Troy</v>
      </c>
      <c r="D205" s="7">
        <f>vlookup($C205,Teams!$B:$D,3,false)</f>
        <v>5</v>
      </c>
      <c r="E205" s="7">
        <f t="shared" si="1"/>
        <v>20</v>
      </c>
      <c r="F205" s="7">
        <f>countifs(PrelimRaw!$D$1:$D1000,$A205,PrelimRaw!$C$1:$C1000,4,PrelimRaw!$J$1:$J1000,"C")+countifs(PrelimRaw!$D$1:$D1000,$A205,PrelimRaw!$C$1:$C1000,14,PrelimRaw!$J$1:$J1000,"C")</f>
        <v>0</v>
      </c>
      <c r="G205" s="7">
        <f>countifs(PrelimRaw!$D$1:$D1000,$A205,PrelimRaw!$C$1:$C1000,0,PrelimRaw!$J$1:$J1000,"C")</f>
        <v>1</v>
      </c>
      <c r="H205" s="7">
        <f>countifs(PrelimRaw!$D$1:$D1000,$A205,PrelimRaw!$C$1:$C1000,-4,PrelimRaw!$J$1:$J1000,"C")</f>
        <v>1</v>
      </c>
      <c r="I205" s="7">
        <f t="shared" si="2"/>
        <v>2</v>
      </c>
      <c r="J205" s="8">
        <f t="shared" si="3"/>
        <v>0.1</v>
      </c>
      <c r="K205" s="8">
        <f t="shared" si="4"/>
        <v>0</v>
      </c>
      <c r="L205" s="7">
        <f t="shared" si="5"/>
        <v>-4</v>
      </c>
      <c r="M205" s="11">
        <f t="shared" si="6"/>
        <v>-0.8</v>
      </c>
    </row>
    <row r="206">
      <c r="A206" s="6" t="s">
        <v>201</v>
      </c>
      <c r="B206" s="7" t="str">
        <f>vlookup($A206,Users!$B$1:$H1000,3,false)</f>
        <v>Jack</v>
      </c>
      <c r="C206" s="7" t="str">
        <f>vlookup($A206,Users!$B$1:$H1000,6,false)</f>
        <v>AHS Broward</v>
      </c>
      <c r="D206" s="7">
        <f>vlookup($C206,Teams!$B:$D,3,false)</f>
        <v>5</v>
      </c>
      <c r="E206" s="7">
        <f t="shared" si="1"/>
        <v>20</v>
      </c>
      <c r="F206" s="7">
        <f>countifs(PrelimRaw!$D$1:$D1000,$A206,PrelimRaw!$C$1:$C1000,4,PrelimRaw!$J$1:$J1000,"C")+countifs(PrelimRaw!$D$1:$D1000,$A206,PrelimRaw!$C$1:$C1000,14,PrelimRaw!$J$1:$J1000,"C")</f>
        <v>0</v>
      </c>
      <c r="G206" s="7">
        <f>countifs(PrelimRaw!$D$1:$D1000,$A206,PrelimRaw!$C$1:$C1000,0,PrelimRaw!$J$1:$J1000,"C")</f>
        <v>0</v>
      </c>
      <c r="H206" s="7">
        <f>countifs(PrelimRaw!$D$1:$D1000,$A206,PrelimRaw!$C$1:$C1000,-4,PrelimRaw!$J$1:$J1000,"C")</f>
        <v>1</v>
      </c>
      <c r="I206" s="7">
        <f t="shared" si="2"/>
        <v>1</v>
      </c>
      <c r="J206" s="8">
        <f t="shared" si="3"/>
        <v>0.05</v>
      </c>
      <c r="K206" s="8">
        <f t="shared" si="4"/>
        <v>0</v>
      </c>
      <c r="L206" s="7">
        <f t="shared" si="5"/>
        <v>-4</v>
      </c>
      <c r="M206" s="11">
        <f t="shared" si="6"/>
        <v>-0.8</v>
      </c>
    </row>
    <row r="207">
      <c r="A207" s="6" t="s">
        <v>223</v>
      </c>
      <c r="B207" s="7" t="str">
        <f>vlookup($A207,Users!$B$1:$H1000,3,false)</f>
        <v>Alex</v>
      </c>
      <c r="C207" s="7" t="str">
        <f>vlookup($A207,Users!$B$1:$H1000,6,false)</f>
        <v>Niskayuna</v>
      </c>
      <c r="D207" s="7">
        <f>vlookup($C207,Teams!$B:$D,3,false)</f>
        <v>5</v>
      </c>
      <c r="E207" s="7">
        <f t="shared" si="1"/>
        <v>20</v>
      </c>
      <c r="F207" s="7">
        <f>countifs(PrelimRaw!$D$1:$D1000,$A207,PrelimRaw!$C$1:$C1000,4,PrelimRaw!$J$1:$J1000,"C")+countifs(PrelimRaw!$D$1:$D1000,$A207,PrelimRaw!$C$1:$C1000,14,PrelimRaw!$J$1:$J1000,"C")</f>
        <v>0</v>
      </c>
      <c r="G207" s="7">
        <f>countifs(PrelimRaw!$D$1:$D1000,$A207,PrelimRaw!$C$1:$C1000,0,PrelimRaw!$J$1:$J1000,"C")</f>
        <v>0</v>
      </c>
      <c r="H207" s="7">
        <f>countifs(PrelimRaw!$D$1:$D1000,$A207,PrelimRaw!$C$1:$C1000,-4,PrelimRaw!$J$1:$J1000,"C")</f>
        <v>1</v>
      </c>
      <c r="I207" s="7">
        <f t="shared" si="2"/>
        <v>1</v>
      </c>
      <c r="J207" s="8">
        <f t="shared" si="3"/>
        <v>0.05</v>
      </c>
      <c r="K207" s="8">
        <f t="shared" si="4"/>
        <v>0</v>
      </c>
      <c r="L207" s="7">
        <f t="shared" si="5"/>
        <v>-4</v>
      </c>
      <c r="M207" s="11">
        <f t="shared" si="6"/>
        <v>-0.8</v>
      </c>
    </row>
    <row r="208">
      <c r="J208" s="8"/>
      <c r="K208" s="8"/>
    </row>
    <row r="209">
      <c r="J209" s="8"/>
      <c r="K209" s="8"/>
    </row>
    <row r="210">
      <c r="J210" s="8"/>
      <c r="K210" s="8"/>
    </row>
    <row r="211">
      <c r="J211" s="8"/>
      <c r="K211" s="8"/>
    </row>
    <row r="212">
      <c r="J212" s="8"/>
      <c r="K212" s="8"/>
    </row>
    <row r="213">
      <c r="J213" s="8"/>
      <c r="K213" s="8"/>
    </row>
    <row r="214">
      <c r="J214" s="8"/>
      <c r="K214" s="8"/>
    </row>
    <row r="215">
      <c r="J215" s="8"/>
      <c r="K215" s="8"/>
    </row>
    <row r="216">
      <c r="J216" s="8"/>
      <c r="K216" s="8"/>
    </row>
    <row r="217">
      <c r="J217" s="8"/>
      <c r="K217" s="8"/>
    </row>
    <row r="218">
      <c r="J218" s="8"/>
      <c r="K218" s="8"/>
    </row>
    <row r="219">
      <c r="J219" s="8"/>
    </row>
    <row r="220">
      <c r="J220" s="8"/>
    </row>
    <row r="221">
      <c r="J221" s="8"/>
    </row>
    <row r="222">
      <c r="J222" s="8"/>
    </row>
    <row r="223">
      <c r="J223" s="8"/>
    </row>
    <row r="224">
      <c r="J224" s="8"/>
    </row>
    <row r="225">
      <c r="J225" s="8"/>
      <c r="K225" s="8"/>
    </row>
    <row r="226">
      <c r="J226" s="8"/>
    </row>
    <row r="227">
      <c r="J227" s="8"/>
    </row>
    <row r="228">
      <c r="J228" s="8"/>
    </row>
    <row r="229">
      <c r="J229" s="8"/>
    </row>
    <row r="230">
      <c r="J230" s="8"/>
    </row>
    <row r="231">
      <c r="J231" s="8"/>
    </row>
    <row r="232">
      <c r="J232" s="8"/>
    </row>
    <row r="233">
      <c r="J233" s="8"/>
    </row>
    <row r="234">
      <c r="J234" s="8"/>
    </row>
    <row r="235">
      <c r="J235" s="8"/>
    </row>
    <row r="236">
      <c r="J236" s="8"/>
    </row>
    <row r="237">
      <c r="J237" s="8"/>
    </row>
    <row r="238">
      <c r="J238" s="8"/>
    </row>
    <row r="239">
      <c r="J239" s="8"/>
    </row>
    <row r="240">
      <c r="J240" s="8"/>
      <c r="K240" s="8"/>
    </row>
    <row r="241">
      <c r="J241" s="8"/>
      <c r="K241" s="8"/>
    </row>
    <row r="242">
      <c r="J242" s="8"/>
      <c r="K242" s="8"/>
    </row>
    <row r="243">
      <c r="J243" s="8"/>
      <c r="K243" s="8"/>
    </row>
    <row r="244">
      <c r="J244" s="8"/>
    </row>
    <row r="245">
      <c r="J245" s="8"/>
    </row>
    <row r="246">
      <c r="J246" s="8"/>
    </row>
    <row r="247">
      <c r="J247" s="8"/>
    </row>
    <row r="248">
      <c r="J248" s="8"/>
      <c r="K248" s="8"/>
    </row>
    <row r="249">
      <c r="J249" s="8"/>
    </row>
    <row r="250">
      <c r="J250" s="8"/>
    </row>
    <row r="251">
      <c r="J251" s="8"/>
    </row>
    <row r="252">
      <c r="J252" s="8"/>
    </row>
    <row r="253">
      <c r="J253" s="8"/>
    </row>
    <row r="254">
      <c r="J254" s="8"/>
    </row>
    <row r="255">
      <c r="J255" s="8"/>
    </row>
    <row r="256">
      <c r="J256" s="8"/>
    </row>
    <row r="257">
      <c r="J257" s="8"/>
      <c r="K257" s="8"/>
    </row>
    <row r="258">
      <c r="J258" s="8"/>
    </row>
    <row r="259">
      <c r="J259" s="8"/>
    </row>
    <row r="260">
      <c r="J260" s="8"/>
    </row>
    <row r="261">
      <c r="J261" s="8"/>
    </row>
    <row r="262">
      <c r="J262" s="8"/>
    </row>
    <row r="263">
      <c r="J263" s="8"/>
    </row>
    <row r="264">
      <c r="J264" s="8"/>
      <c r="K264" s="8"/>
    </row>
    <row r="265">
      <c r="J265" s="8"/>
    </row>
    <row r="266">
      <c r="J266" s="8"/>
    </row>
    <row r="267">
      <c r="J267" s="8"/>
    </row>
    <row r="268">
      <c r="J268" s="8"/>
      <c r="K268" s="8"/>
    </row>
    <row r="269">
      <c r="J269" s="8"/>
    </row>
    <row r="270">
      <c r="J270" s="8"/>
      <c r="K270" s="8"/>
    </row>
    <row r="271">
      <c r="J271" s="8"/>
      <c r="K271" s="8"/>
    </row>
    <row r="272">
      <c r="J272" s="8"/>
      <c r="K272" s="8"/>
    </row>
    <row r="273">
      <c r="J273" s="8"/>
      <c r="K273" s="8"/>
    </row>
    <row r="274">
      <c r="J274" s="8"/>
    </row>
    <row r="275">
      <c r="J275" s="8"/>
    </row>
    <row r="276">
      <c r="J276" s="8"/>
    </row>
    <row r="277">
      <c r="J277" s="8"/>
      <c r="K277" s="8"/>
    </row>
    <row r="278">
      <c r="J278" s="8"/>
    </row>
    <row r="279">
      <c r="J279" s="8"/>
    </row>
    <row r="280">
      <c r="J280" s="8"/>
    </row>
    <row r="281">
      <c r="J281" s="8"/>
    </row>
    <row r="282">
      <c r="J282" s="8"/>
    </row>
    <row r="283">
      <c r="J283" s="8"/>
    </row>
    <row r="284">
      <c r="J284" s="8"/>
    </row>
    <row r="285">
      <c r="J285" s="8"/>
    </row>
    <row r="286">
      <c r="J286" s="8"/>
    </row>
    <row r="287">
      <c r="J287" s="8"/>
      <c r="K287" s="8"/>
    </row>
    <row r="288">
      <c r="J288" s="8"/>
      <c r="K288" s="8"/>
    </row>
    <row r="289">
      <c r="J289" s="8"/>
      <c r="K289" s="8"/>
    </row>
    <row r="290">
      <c r="J290" s="8"/>
      <c r="K290" s="8"/>
    </row>
    <row r="291">
      <c r="J291" s="8"/>
    </row>
    <row r="292">
      <c r="J292" s="8"/>
    </row>
    <row r="293">
      <c r="J293" s="8"/>
    </row>
    <row r="294">
      <c r="J294" s="8"/>
      <c r="K294" s="8"/>
    </row>
    <row r="295">
      <c r="J295" s="8"/>
    </row>
    <row r="296">
      <c r="J296" s="8"/>
    </row>
    <row r="297">
      <c r="J297" s="8"/>
    </row>
    <row r="298">
      <c r="J298" s="8"/>
    </row>
    <row r="299">
      <c r="J299" s="8"/>
    </row>
    <row r="300">
      <c r="J300" s="8"/>
      <c r="K300" s="8"/>
    </row>
    <row r="301">
      <c r="J301" s="8"/>
    </row>
    <row r="302">
      <c r="J302" s="8"/>
    </row>
    <row r="303">
      <c r="J303" s="8"/>
      <c r="K303" s="8"/>
    </row>
    <row r="304">
      <c r="J304" s="8"/>
      <c r="K304" s="8"/>
    </row>
    <row r="305">
      <c r="J305" s="8"/>
    </row>
    <row r="306">
      <c r="J306" s="8"/>
    </row>
    <row r="307">
      <c r="J307" s="8"/>
      <c r="K307" s="8"/>
    </row>
    <row r="308">
      <c r="J308" s="8"/>
    </row>
    <row r="309">
      <c r="J309" s="8"/>
      <c r="K309" s="8"/>
    </row>
    <row r="310">
      <c r="J310" s="8"/>
    </row>
    <row r="311">
      <c r="J311" s="8"/>
    </row>
    <row r="312">
      <c r="J312" s="8"/>
      <c r="K312" s="8"/>
    </row>
    <row r="313">
      <c r="J313" s="8"/>
    </row>
    <row r="314">
      <c r="J314" s="8"/>
      <c r="K314" s="8"/>
    </row>
    <row r="315">
      <c r="J315" s="8"/>
    </row>
    <row r="316">
      <c r="J316" s="8"/>
      <c r="K316" s="8"/>
    </row>
    <row r="317">
      <c r="J317" s="8"/>
      <c r="K317" s="8"/>
    </row>
    <row r="318">
      <c r="J318" s="8"/>
    </row>
    <row r="319">
      <c r="J319" s="8"/>
    </row>
    <row r="320">
      <c r="J320" s="8"/>
    </row>
    <row r="321">
      <c r="J321" s="8"/>
    </row>
    <row r="322">
      <c r="J322" s="8"/>
    </row>
    <row r="323">
      <c r="J323" s="8"/>
    </row>
    <row r="324">
      <c r="J324" s="8"/>
    </row>
    <row r="325">
      <c r="J325" s="8"/>
    </row>
    <row r="326">
      <c r="J326" s="8"/>
    </row>
    <row r="327">
      <c r="J327" s="8"/>
    </row>
    <row r="328">
      <c r="J328" s="8"/>
      <c r="K328" s="8"/>
    </row>
    <row r="329">
      <c r="J329" s="8"/>
      <c r="K329" s="8"/>
    </row>
    <row r="330">
      <c r="J330" s="8"/>
    </row>
    <row r="331">
      <c r="J331" s="8"/>
    </row>
    <row r="332">
      <c r="J332" s="8"/>
    </row>
    <row r="333">
      <c r="J333" s="8"/>
      <c r="K333" s="8"/>
    </row>
    <row r="334">
      <c r="J334" s="8"/>
    </row>
    <row r="335">
      <c r="J335" s="8"/>
      <c r="K335" s="8"/>
    </row>
    <row r="336">
      <c r="J336" s="8"/>
      <c r="K336" s="8"/>
    </row>
    <row r="337">
      <c r="J337" s="8"/>
    </row>
    <row r="338">
      <c r="J338" s="8"/>
    </row>
    <row r="339">
      <c r="J339" s="8"/>
      <c r="K339" s="8"/>
    </row>
    <row r="340">
      <c r="J340" s="8"/>
      <c r="K340" s="8"/>
    </row>
    <row r="341">
      <c r="J341" s="8"/>
      <c r="K341" s="8"/>
    </row>
    <row r="342">
      <c r="J342" s="8"/>
    </row>
    <row r="343">
      <c r="J343" s="8"/>
    </row>
    <row r="344">
      <c r="J344" s="8"/>
    </row>
    <row r="345">
      <c r="J345" s="8"/>
      <c r="K345" s="8"/>
    </row>
    <row r="346">
      <c r="J346" s="8"/>
      <c r="K346" s="8"/>
    </row>
    <row r="347">
      <c r="J347" s="8"/>
    </row>
    <row r="348">
      <c r="J348" s="8"/>
      <c r="K348" s="8"/>
    </row>
    <row r="349">
      <c r="J349" s="8"/>
    </row>
    <row r="350">
      <c r="J350" s="8"/>
    </row>
    <row r="351">
      <c r="J351" s="8"/>
    </row>
    <row r="352">
      <c r="J352" s="8"/>
      <c r="K352" s="8"/>
    </row>
    <row r="353">
      <c r="J353" s="8"/>
    </row>
    <row r="354">
      <c r="J354" s="8"/>
    </row>
    <row r="355">
      <c r="J355" s="8"/>
    </row>
    <row r="356">
      <c r="J356" s="8"/>
    </row>
    <row r="357">
      <c r="J357" s="8"/>
    </row>
    <row r="358">
      <c r="J358" s="8"/>
    </row>
    <row r="359">
      <c r="J359" s="8"/>
    </row>
    <row r="360">
      <c r="J360" s="8"/>
    </row>
    <row r="361">
      <c r="J361" s="8"/>
      <c r="K361" s="8"/>
    </row>
    <row r="362">
      <c r="J362" s="8"/>
    </row>
    <row r="363">
      <c r="J363" s="8"/>
    </row>
    <row r="364">
      <c r="J364" s="8"/>
    </row>
    <row r="365">
      <c r="J365" s="8"/>
      <c r="K365" s="8"/>
    </row>
    <row r="366">
      <c r="J366" s="8"/>
    </row>
    <row r="367">
      <c r="J367" s="8"/>
    </row>
    <row r="368">
      <c r="J368" s="8"/>
    </row>
    <row r="369">
      <c r="J369" s="8"/>
    </row>
    <row r="370">
      <c r="J370" s="8"/>
      <c r="K370" s="8"/>
    </row>
    <row r="371">
      <c r="J371" s="8"/>
    </row>
    <row r="372">
      <c r="J372" s="8"/>
    </row>
    <row r="373">
      <c r="J373" s="8"/>
    </row>
    <row r="374">
      <c r="J374" s="8"/>
      <c r="K374" s="8"/>
    </row>
    <row r="375">
      <c r="J375" s="8"/>
    </row>
    <row r="376">
      <c r="J376" s="8"/>
    </row>
    <row r="377">
      <c r="J377" s="8"/>
    </row>
    <row r="378">
      <c r="J378" s="8"/>
      <c r="K378" s="8"/>
    </row>
    <row r="379">
      <c r="J379" s="8"/>
    </row>
    <row r="380">
      <c r="J380" s="8"/>
    </row>
    <row r="381">
      <c r="J381" s="8"/>
    </row>
    <row r="382">
      <c r="J382" s="8"/>
    </row>
    <row r="383">
      <c r="J383" s="8"/>
    </row>
    <row r="384">
      <c r="J384" s="8"/>
      <c r="K384" s="8"/>
    </row>
    <row r="385">
      <c r="J385" s="8"/>
    </row>
    <row r="386">
      <c r="J386" s="8"/>
    </row>
    <row r="387">
      <c r="J387" s="8"/>
      <c r="K387" s="8"/>
    </row>
    <row r="388">
      <c r="J388" s="8"/>
    </row>
    <row r="389">
      <c r="J389" s="8"/>
    </row>
    <row r="390">
      <c r="J390" s="8"/>
    </row>
    <row r="391">
      <c r="J391" s="8"/>
    </row>
    <row r="392">
      <c r="J392" s="8"/>
    </row>
    <row r="393">
      <c r="J393" s="8"/>
    </row>
    <row r="394">
      <c r="J394" s="8"/>
    </row>
    <row r="395">
      <c r="J395" s="8"/>
      <c r="K395" s="8"/>
    </row>
    <row r="396">
      <c r="J396" s="8"/>
      <c r="K396" s="8"/>
    </row>
    <row r="397">
      <c r="J397" s="8"/>
    </row>
    <row r="398">
      <c r="J398" s="8"/>
    </row>
    <row r="399">
      <c r="J399" s="8"/>
    </row>
    <row r="400">
      <c r="J400" s="8"/>
      <c r="K400" s="8"/>
    </row>
    <row r="401">
      <c r="J401" s="8"/>
      <c r="K401" s="8"/>
    </row>
    <row r="402">
      <c r="J402" s="8"/>
    </row>
    <row r="403">
      <c r="J403" s="8"/>
      <c r="K403" s="8"/>
    </row>
    <row r="404">
      <c r="J404" s="8"/>
    </row>
    <row r="405">
      <c r="J405" s="8"/>
    </row>
    <row r="406">
      <c r="J406" s="8"/>
    </row>
    <row r="407">
      <c r="J407" s="8"/>
    </row>
    <row r="408">
      <c r="J408" s="8"/>
      <c r="K408" s="8"/>
    </row>
    <row r="409">
      <c r="J409" s="8"/>
    </row>
    <row r="410">
      <c r="J410" s="8"/>
    </row>
    <row r="411">
      <c r="J411" s="8"/>
      <c r="K411" s="8"/>
    </row>
    <row r="412">
      <c r="J412" s="8"/>
    </row>
    <row r="413">
      <c r="J413" s="8"/>
    </row>
    <row r="414">
      <c r="J414" s="8"/>
    </row>
    <row r="415">
      <c r="J415" s="8"/>
    </row>
    <row r="416">
      <c r="J416" s="8"/>
      <c r="K416" s="8"/>
    </row>
    <row r="417">
      <c r="J417" s="8"/>
    </row>
    <row r="418">
      <c r="J418" s="8"/>
    </row>
    <row r="419">
      <c r="J419" s="8"/>
    </row>
    <row r="420">
      <c r="J420" s="8"/>
      <c r="K420" s="8"/>
    </row>
    <row r="421">
      <c r="J421" s="8"/>
    </row>
    <row r="422">
      <c r="J422" s="8"/>
      <c r="K422" s="8"/>
    </row>
    <row r="423">
      <c r="J423" s="8"/>
    </row>
    <row r="424">
      <c r="J424" s="8"/>
    </row>
    <row r="425">
      <c r="J425" s="8"/>
      <c r="K425" s="8"/>
    </row>
    <row r="426">
      <c r="J426" s="8"/>
      <c r="K426" s="8"/>
    </row>
    <row r="427">
      <c r="J427" s="8"/>
    </row>
    <row r="428">
      <c r="J428" s="8"/>
      <c r="K428" s="8"/>
    </row>
    <row r="429">
      <c r="J429" s="8"/>
    </row>
    <row r="430">
      <c r="J430" s="8"/>
    </row>
    <row r="431">
      <c r="J431" s="8"/>
    </row>
    <row r="432">
      <c r="J432" s="8"/>
      <c r="K432" s="8"/>
    </row>
    <row r="433">
      <c r="J433" s="8"/>
      <c r="K433" s="8"/>
    </row>
    <row r="434">
      <c r="J434" s="8"/>
    </row>
    <row r="435">
      <c r="J435" s="8"/>
    </row>
    <row r="436">
      <c r="J436" s="8"/>
    </row>
    <row r="437">
      <c r="J437" s="8"/>
    </row>
    <row r="438">
      <c r="J438" s="8"/>
    </row>
    <row r="439">
      <c r="J439" s="8"/>
    </row>
    <row r="440">
      <c r="J440" s="8"/>
      <c r="K440" s="8"/>
    </row>
    <row r="441">
      <c r="J441" s="8"/>
    </row>
    <row r="442">
      <c r="J442" s="8"/>
    </row>
    <row r="443">
      <c r="J443" s="8"/>
    </row>
    <row r="444">
      <c r="J444" s="8"/>
    </row>
    <row r="445">
      <c r="J445" s="8"/>
    </row>
    <row r="446">
      <c r="J446" s="8"/>
    </row>
    <row r="447">
      <c r="J447" s="8"/>
    </row>
    <row r="448">
      <c r="J448" s="8"/>
    </row>
    <row r="449">
      <c r="J449" s="8"/>
    </row>
    <row r="450">
      <c r="J450" s="8"/>
      <c r="K450" s="8"/>
    </row>
    <row r="451">
      <c r="J451" s="8"/>
      <c r="K451" s="8"/>
    </row>
    <row r="452">
      <c r="J452" s="8"/>
      <c r="K452" s="8"/>
    </row>
    <row r="453">
      <c r="J453" s="8"/>
      <c r="K453" s="8"/>
    </row>
    <row r="454">
      <c r="J454" s="8"/>
      <c r="K454" s="8"/>
    </row>
    <row r="455">
      <c r="J455" s="8"/>
      <c r="K455" s="8"/>
    </row>
    <row r="456">
      <c r="J456" s="8"/>
      <c r="K456" s="8"/>
    </row>
    <row r="457">
      <c r="J457" s="8"/>
      <c r="K457" s="8"/>
    </row>
    <row r="458">
      <c r="J458" s="8"/>
      <c r="K458" s="8"/>
    </row>
    <row r="459">
      <c r="J459" s="8"/>
      <c r="K459" s="8"/>
    </row>
    <row r="460">
      <c r="J460" s="8"/>
      <c r="K460" s="8"/>
    </row>
    <row r="461">
      <c r="J461" s="8"/>
      <c r="K461" s="8"/>
    </row>
    <row r="462">
      <c r="J462" s="8"/>
      <c r="K462" s="8"/>
    </row>
    <row r="463">
      <c r="J463" s="8"/>
      <c r="K463" s="8"/>
    </row>
    <row r="464">
      <c r="J464" s="8"/>
      <c r="K464" s="8"/>
    </row>
    <row r="465">
      <c r="J465" s="8"/>
      <c r="K465" s="8"/>
    </row>
    <row r="466">
      <c r="J466" s="8"/>
      <c r="K466" s="8"/>
    </row>
    <row r="467">
      <c r="J467" s="8"/>
      <c r="K467" s="8"/>
    </row>
    <row r="468">
      <c r="J468" s="8"/>
      <c r="K468" s="8"/>
    </row>
    <row r="469">
      <c r="J469" s="8"/>
      <c r="K469" s="8"/>
    </row>
    <row r="470">
      <c r="J470" s="8"/>
      <c r="K470" s="8"/>
    </row>
    <row r="471">
      <c r="J471" s="8"/>
      <c r="K471" s="8"/>
    </row>
    <row r="472">
      <c r="J472" s="8"/>
      <c r="K472" s="8"/>
    </row>
    <row r="473">
      <c r="J473" s="8"/>
      <c r="K473" s="8"/>
    </row>
    <row r="474">
      <c r="J474" s="8"/>
      <c r="K474" s="8"/>
    </row>
    <row r="475">
      <c r="J475" s="8"/>
      <c r="K475" s="8"/>
    </row>
    <row r="476">
      <c r="J476" s="8"/>
      <c r="K476" s="8"/>
    </row>
    <row r="477">
      <c r="J477" s="8"/>
      <c r="K477" s="8"/>
    </row>
    <row r="478">
      <c r="J478" s="8"/>
      <c r="K478" s="8"/>
    </row>
    <row r="479">
      <c r="J479" s="8"/>
      <c r="K479" s="8"/>
    </row>
    <row r="480">
      <c r="J480" s="8"/>
      <c r="K480" s="8"/>
    </row>
    <row r="481">
      <c r="J481" s="8"/>
      <c r="K481" s="8"/>
    </row>
    <row r="482">
      <c r="J482" s="8"/>
      <c r="K482" s="8"/>
    </row>
    <row r="483">
      <c r="J483" s="8"/>
      <c r="K483" s="8"/>
    </row>
    <row r="484">
      <c r="J484" s="8"/>
      <c r="K484" s="8"/>
    </row>
    <row r="485">
      <c r="J485" s="8"/>
      <c r="K485" s="8"/>
    </row>
    <row r="486">
      <c r="J486" s="8"/>
      <c r="K486" s="8"/>
    </row>
    <row r="487">
      <c r="J487" s="8"/>
      <c r="K487" s="8"/>
    </row>
    <row r="488">
      <c r="J488" s="8"/>
      <c r="K488" s="8"/>
    </row>
    <row r="489">
      <c r="J489" s="8"/>
      <c r="K489" s="8"/>
    </row>
    <row r="490">
      <c r="J490" s="8"/>
      <c r="K490" s="8"/>
    </row>
    <row r="491">
      <c r="J491" s="8"/>
      <c r="K491" s="8"/>
    </row>
    <row r="492">
      <c r="J492" s="8"/>
      <c r="K492" s="8"/>
    </row>
    <row r="493">
      <c r="J493" s="8"/>
      <c r="K493" s="8"/>
    </row>
    <row r="494">
      <c r="J494" s="8"/>
      <c r="K494" s="8"/>
    </row>
    <row r="495">
      <c r="J495" s="8"/>
      <c r="K495" s="8"/>
    </row>
    <row r="496">
      <c r="J496" s="8"/>
      <c r="K496" s="8"/>
    </row>
    <row r="497">
      <c r="J497" s="8"/>
      <c r="K497" s="8"/>
    </row>
    <row r="498">
      <c r="J498" s="8"/>
      <c r="K498" s="8"/>
    </row>
    <row r="499">
      <c r="J499" s="8"/>
      <c r="K499" s="8"/>
    </row>
    <row r="500">
      <c r="J500" s="8"/>
      <c r="K500" s="8"/>
    </row>
    <row r="501">
      <c r="J501" s="8"/>
      <c r="K501" s="8"/>
    </row>
    <row r="502">
      <c r="J502" s="8"/>
      <c r="K502" s="8"/>
    </row>
    <row r="503">
      <c r="J503" s="8"/>
      <c r="K503" s="8"/>
    </row>
    <row r="504">
      <c r="J504" s="8"/>
      <c r="K504" s="8"/>
    </row>
    <row r="505">
      <c r="J505" s="8"/>
      <c r="K505" s="8"/>
    </row>
    <row r="506">
      <c r="J506" s="8"/>
      <c r="K506" s="8"/>
    </row>
    <row r="507">
      <c r="J507" s="8"/>
      <c r="K507" s="8"/>
    </row>
    <row r="508">
      <c r="J508" s="8"/>
      <c r="K508" s="8"/>
    </row>
    <row r="509">
      <c r="J509" s="8"/>
      <c r="K509" s="8"/>
    </row>
    <row r="510">
      <c r="J510" s="8"/>
      <c r="K510" s="8"/>
    </row>
    <row r="511">
      <c r="J511" s="8"/>
      <c r="K511" s="8"/>
    </row>
    <row r="512">
      <c r="J512" s="8"/>
      <c r="K512" s="8"/>
    </row>
    <row r="513">
      <c r="J513" s="8"/>
      <c r="K513" s="8"/>
    </row>
    <row r="514">
      <c r="J514" s="8"/>
      <c r="K514" s="8"/>
    </row>
    <row r="515">
      <c r="J515" s="8"/>
      <c r="K515" s="8"/>
    </row>
    <row r="516">
      <c r="J516" s="8"/>
      <c r="K516" s="8"/>
    </row>
    <row r="517">
      <c r="J517" s="8"/>
      <c r="K517" s="8"/>
    </row>
    <row r="518">
      <c r="J518" s="8"/>
      <c r="K518" s="8"/>
    </row>
    <row r="519">
      <c r="J519" s="8"/>
      <c r="K519" s="8"/>
    </row>
    <row r="520">
      <c r="J520" s="8"/>
      <c r="K520" s="8"/>
    </row>
    <row r="521">
      <c r="J521" s="8"/>
      <c r="K521" s="8"/>
    </row>
    <row r="522">
      <c r="J522" s="8"/>
      <c r="K522" s="8"/>
    </row>
    <row r="523">
      <c r="J523" s="8"/>
      <c r="K523" s="8"/>
    </row>
    <row r="524">
      <c r="J524" s="8"/>
      <c r="K524" s="8"/>
    </row>
    <row r="525">
      <c r="J525" s="8"/>
      <c r="K525" s="8"/>
    </row>
    <row r="526">
      <c r="J526" s="8"/>
      <c r="K526" s="8"/>
    </row>
    <row r="527">
      <c r="J527" s="8"/>
      <c r="K527" s="8"/>
    </row>
    <row r="528">
      <c r="J528" s="8"/>
      <c r="K528" s="8"/>
    </row>
    <row r="529">
      <c r="J529" s="8"/>
      <c r="K529" s="8"/>
    </row>
    <row r="530">
      <c r="J530" s="8"/>
      <c r="K530" s="8"/>
    </row>
    <row r="531">
      <c r="J531" s="8"/>
      <c r="K531" s="8"/>
    </row>
    <row r="532">
      <c r="J532" s="8"/>
      <c r="K532" s="8"/>
    </row>
    <row r="533">
      <c r="J533" s="8"/>
      <c r="K533" s="8"/>
    </row>
    <row r="534">
      <c r="J534" s="8"/>
      <c r="K534" s="8"/>
    </row>
    <row r="535">
      <c r="J535" s="8"/>
      <c r="K535" s="8"/>
    </row>
    <row r="536">
      <c r="J536" s="8"/>
      <c r="K536" s="8"/>
    </row>
    <row r="537">
      <c r="J537" s="8"/>
      <c r="K537" s="8"/>
    </row>
    <row r="538">
      <c r="J538" s="8"/>
      <c r="K538" s="8"/>
    </row>
    <row r="539">
      <c r="J539" s="8"/>
      <c r="K539" s="8"/>
    </row>
    <row r="540">
      <c r="J540" s="8"/>
      <c r="K540" s="8"/>
    </row>
    <row r="541">
      <c r="J541" s="8"/>
      <c r="K541" s="8"/>
    </row>
    <row r="542">
      <c r="J542" s="8"/>
      <c r="K542" s="8"/>
    </row>
    <row r="543">
      <c r="J543" s="8"/>
      <c r="K543" s="8"/>
    </row>
    <row r="544">
      <c r="J544" s="8"/>
      <c r="K544" s="8"/>
    </row>
    <row r="545">
      <c r="J545" s="8"/>
      <c r="K545" s="8"/>
    </row>
    <row r="546">
      <c r="J546" s="8"/>
      <c r="K546" s="8"/>
    </row>
    <row r="547">
      <c r="J547" s="8"/>
      <c r="K547" s="8"/>
    </row>
    <row r="548">
      <c r="J548" s="8"/>
      <c r="K548" s="8"/>
    </row>
    <row r="549">
      <c r="J549" s="8"/>
      <c r="K549" s="8"/>
    </row>
    <row r="550">
      <c r="J550" s="8"/>
      <c r="K550" s="8"/>
    </row>
    <row r="551">
      <c r="J551" s="8"/>
      <c r="K551" s="8"/>
    </row>
    <row r="552">
      <c r="J552" s="8"/>
      <c r="K552" s="8"/>
    </row>
    <row r="553">
      <c r="J553" s="8"/>
      <c r="K553" s="8"/>
    </row>
    <row r="554">
      <c r="J554" s="8"/>
      <c r="K554" s="8"/>
    </row>
    <row r="555">
      <c r="J555" s="8"/>
      <c r="K555" s="8"/>
    </row>
    <row r="556">
      <c r="J556" s="8"/>
      <c r="K556" s="8"/>
    </row>
    <row r="557">
      <c r="J557" s="8"/>
      <c r="K557" s="8"/>
    </row>
    <row r="558">
      <c r="J558" s="8"/>
      <c r="K558" s="8"/>
    </row>
    <row r="559">
      <c r="J559" s="8"/>
      <c r="K559" s="8"/>
    </row>
    <row r="560">
      <c r="J560" s="8"/>
      <c r="K560" s="8"/>
    </row>
    <row r="561">
      <c r="J561" s="8"/>
      <c r="K561" s="8"/>
    </row>
    <row r="562">
      <c r="J562" s="8"/>
      <c r="K562" s="8"/>
    </row>
    <row r="563">
      <c r="J563" s="8"/>
      <c r="K563" s="8"/>
    </row>
    <row r="564">
      <c r="J564" s="8"/>
      <c r="K564" s="8"/>
    </row>
    <row r="565">
      <c r="J565" s="8"/>
      <c r="K565" s="8"/>
    </row>
    <row r="566">
      <c r="J566" s="8"/>
      <c r="K566" s="8"/>
    </row>
    <row r="567">
      <c r="J567" s="8"/>
      <c r="K567" s="8"/>
    </row>
    <row r="568">
      <c r="J568" s="8"/>
      <c r="K568" s="8"/>
    </row>
    <row r="569">
      <c r="J569" s="8"/>
      <c r="K569" s="8"/>
    </row>
    <row r="570">
      <c r="J570" s="8"/>
      <c r="K570" s="8"/>
    </row>
    <row r="571">
      <c r="J571" s="8"/>
      <c r="K571" s="8"/>
    </row>
    <row r="572">
      <c r="J572" s="8"/>
      <c r="K572" s="8"/>
    </row>
    <row r="573">
      <c r="J573" s="8"/>
      <c r="K573" s="8"/>
    </row>
    <row r="574">
      <c r="J574" s="8"/>
      <c r="K574" s="8"/>
    </row>
    <row r="575">
      <c r="J575" s="8"/>
      <c r="K575" s="8"/>
    </row>
    <row r="576">
      <c r="J576" s="8"/>
      <c r="K576" s="8"/>
    </row>
    <row r="577">
      <c r="J577" s="8"/>
      <c r="K577" s="8"/>
    </row>
    <row r="578">
      <c r="J578" s="8"/>
      <c r="K578" s="8"/>
    </row>
    <row r="579">
      <c r="J579" s="8"/>
      <c r="K579" s="8"/>
    </row>
    <row r="580">
      <c r="J580" s="8"/>
      <c r="K580" s="8"/>
    </row>
    <row r="581">
      <c r="J581" s="8"/>
      <c r="K581" s="8"/>
    </row>
    <row r="582">
      <c r="J582" s="8"/>
      <c r="K582" s="8"/>
    </row>
    <row r="583">
      <c r="J583" s="8"/>
      <c r="K583" s="8"/>
    </row>
    <row r="584">
      <c r="J584" s="8"/>
      <c r="K584" s="8"/>
    </row>
    <row r="585">
      <c r="J585" s="8"/>
      <c r="K585" s="8"/>
    </row>
    <row r="586">
      <c r="J586" s="8"/>
      <c r="K586" s="8"/>
    </row>
    <row r="587">
      <c r="J587" s="8"/>
      <c r="K587" s="8"/>
    </row>
    <row r="588">
      <c r="J588" s="8"/>
      <c r="K588" s="8"/>
    </row>
    <row r="589">
      <c r="J589" s="8"/>
      <c r="K589" s="8"/>
    </row>
    <row r="590">
      <c r="J590" s="8"/>
      <c r="K590" s="8"/>
    </row>
    <row r="591">
      <c r="J591" s="8"/>
      <c r="K591" s="8"/>
    </row>
    <row r="592">
      <c r="J592" s="8"/>
      <c r="K592" s="8"/>
    </row>
    <row r="593">
      <c r="J593" s="8"/>
      <c r="K593" s="8"/>
    </row>
    <row r="594">
      <c r="J594" s="8"/>
      <c r="K594" s="8"/>
    </row>
    <row r="595">
      <c r="J595" s="8"/>
      <c r="K595" s="8"/>
    </row>
    <row r="596">
      <c r="J596" s="8"/>
      <c r="K596" s="8"/>
    </row>
    <row r="597">
      <c r="J597" s="8"/>
      <c r="K597" s="8"/>
    </row>
    <row r="598">
      <c r="J598" s="8"/>
      <c r="K598" s="8"/>
    </row>
    <row r="599">
      <c r="J599" s="8"/>
      <c r="K599" s="8"/>
    </row>
    <row r="600">
      <c r="J600" s="8"/>
      <c r="K600" s="8"/>
    </row>
    <row r="601">
      <c r="J601" s="8"/>
      <c r="K601" s="8"/>
    </row>
    <row r="602">
      <c r="J602" s="8"/>
      <c r="K602" s="8"/>
    </row>
    <row r="603">
      <c r="J603" s="8"/>
      <c r="K603" s="8"/>
    </row>
    <row r="604">
      <c r="J604" s="8"/>
      <c r="K604" s="8"/>
    </row>
    <row r="605">
      <c r="J605" s="8"/>
      <c r="K605" s="8"/>
    </row>
    <row r="606">
      <c r="J606" s="8"/>
      <c r="K606" s="8"/>
    </row>
    <row r="607">
      <c r="J607" s="8"/>
      <c r="K607" s="8"/>
    </row>
    <row r="608">
      <c r="J608" s="8"/>
      <c r="K608" s="8"/>
    </row>
    <row r="609">
      <c r="J609" s="8"/>
      <c r="K609" s="8"/>
    </row>
    <row r="610">
      <c r="J610" s="8"/>
      <c r="K610" s="8"/>
    </row>
    <row r="611">
      <c r="J611" s="8"/>
      <c r="K611" s="8"/>
    </row>
    <row r="612">
      <c r="J612" s="8"/>
      <c r="K612" s="8"/>
    </row>
    <row r="613">
      <c r="J613" s="8"/>
      <c r="K613" s="8"/>
    </row>
    <row r="614">
      <c r="J614" s="8"/>
      <c r="K614" s="8"/>
    </row>
    <row r="615">
      <c r="J615" s="8"/>
      <c r="K615" s="8"/>
    </row>
    <row r="616">
      <c r="J616" s="8"/>
      <c r="K616" s="8"/>
    </row>
    <row r="617">
      <c r="J617" s="8"/>
      <c r="K617" s="8"/>
    </row>
    <row r="618">
      <c r="J618" s="8"/>
      <c r="K618" s="8"/>
    </row>
    <row r="619">
      <c r="J619" s="8"/>
      <c r="K619" s="8"/>
    </row>
    <row r="620">
      <c r="J620" s="8"/>
      <c r="K620" s="8"/>
    </row>
    <row r="621">
      <c r="J621" s="8"/>
      <c r="K621" s="8"/>
    </row>
    <row r="622">
      <c r="J622" s="8"/>
      <c r="K622" s="8"/>
    </row>
    <row r="623">
      <c r="J623" s="8"/>
      <c r="K623" s="8"/>
    </row>
    <row r="624">
      <c r="J624" s="8"/>
      <c r="K624" s="8"/>
    </row>
    <row r="625">
      <c r="J625" s="8"/>
      <c r="K625" s="8"/>
    </row>
    <row r="626">
      <c r="J626" s="8"/>
      <c r="K626" s="8"/>
    </row>
    <row r="627">
      <c r="J627" s="8"/>
      <c r="K627" s="8"/>
    </row>
    <row r="628">
      <c r="J628" s="8"/>
      <c r="K628" s="8"/>
    </row>
    <row r="629">
      <c r="J629" s="8"/>
      <c r="K629" s="8"/>
    </row>
    <row r="630">
      <c r="J630" s="8"/>
      <c r="K630" s="8"/>
    </row>
    <row r="631">
      <c r="J631" s="8"/>
      <c r="K631" s="8"/>
    </row>
    <row r="632">
      <c r="J632" s="8"/>
      <c r="K632" s="8"/>
    </row>
    <row r="633">
      <c r="J633" s="8"/>
      <c r="K633" s="8"/>
    </row>
    <row r="634">
      <c r="J634" s="8"/>
      <c r="K634" s="8"/>
    </row>
    <row r="635">
      <c r="J635" s="8"/>
      <c r="K635" s="8"/>
    </row>
    <row r="636">
      <c r="J636" s="8"/>
      <c r="K636" s="8"/>
    </row>
    <row r="637">
      <c r="J637" s="8"/>
      <c r="K637" s="8"/>
    </row>
    <row r="638">
      <c r="J638" s="8"/>
      <c r="K638" s="8"/>
    </row>
    <row r="639">
      <c r="J639" s="8"/>
      <c r="K639" s="8"/>
    </row>
    <row r="640">
      <c r="J640" s="8"/>
      <c r="K640" s="8"/>
    </row>
    <row r="641">
      <c r="J641" s="8"/>
      <c r="K641" s="8"/>
    </row>
    <row r="642">
      <c r="J642" s="8"/>
      <c r="K642" s="8"/>
    </row>
    <row r="643">
      <c r="J643" s="8"/>
      <c r="K643" s="8"/>
    </row>
    <row r="644">
      <c r="J644" s="8"/>
      <c r="K644" s="8"/>
    </row>
    <row r="645">
      <c r="J645" s="8"/>
      <c r="K645" s="8"/>
    </row>
    <row r="646">
      <c r="J646" s="8"/>
      <c r="K646" s="8"/>
    </row>
    <row r="647">
      <c r="J647" s="8"/>
      <c r="K647" s="8"/>
    </row>
    <row r="648">
      <c r="J648" s="8"/>
      <c r="K648" s="8"/>
    </row>
    <row r="649">
      <c r="J649" s="8"/>
      <c r="K649" s="8"/>
    </row>
    <row r="650">
      <c r="J650" s="8"/>
      <c r="K650" s="8"/>
    </row>
    <row r="651">
      <c r="J651" s="8"/>
      <c r="K651" s="8"/>
    </row>
    <row r="652">
      <c r="J652" s="8"/>
      <c r="K652" s="8"/>
    </row>
    <row r="653">
      <c r="J653" s="8"/>
      <c r="K653" s="8"/>
    </row>
    <row r="654">
      <c r="J654" s="8"/>
      <c r="K654" s="8"/>
    </row>
    <row r="655">
      <c r="J655" s="8"/>
      <c r="K655" s="8"/>
    </row>
    <row r="656">
      <c r="J656" s="8"/>
      <c r="K656" s="8"/>
    </row>
    <row r="657">
      <c r="J657" s="8"/>
      <c r="K657" s="8"/>
    </row>
    <row r="658">
      <c r="J658" s="8"/>
      <c r="K658" s="8"/>
    </row>
    <row r="659">
      <c r="J659" s="8"/>
      <c r="K659" s="8"/>
    </row>
    <row r="660">
      <c r="J660" s="8"/>
      <c r="K660" s="8"/>
    </row>
    <row r="661">
      <c r="J661" s="8"/>
      <c r="K661" s="8"/>
    </row>
    <row r="662">
      <c r="J662" s="8"/>
      <c r="K662" s="8"/>
    </row>
    <row r="663">
      <c r="J663" s="8"/>
      <c r="K663" s="8"/>
    </row>
    <row r="664">
      <c r="J664" s="8"/>
      <c r="K664" s="8"/>
    </row>
    <row r="665">
      <c r="J665" s="8"/>
      <c r="K665" s="8"/>
    </row>
    <row r="666">
      <c r="J666" s="8"/>
      <c r="K666" s="8"/>
    </row>
    <row r="667">
      <c r="J667" s="8"/>
      <c r="K667" s="8"/>
    </row>
    <row r="668">
      <c r="J668" s="8"/>
      <c r="K668" s="8"/>
    </row>
    <row r="669">
      <c r="J669" s="8"/>
      <c r="K669" s="8"/>
    </row>
    <row r="670">
      <c r="J670" s="8"/>
      <c r="K670" s="8"/>
    </row>
    <row r="671">
      <c r="J671" s="8"/>
      <c r="K671" s="8"/>
    </row>
    <row r="672">
      <c r="J672" s="8"/>
      <c r="K672" s="8"/>
    </row>
    <row r="673">
      <c r="J673" s="8"/>
      <c r="K673" s="8"/>
    </row>
    <row r="674">
      <c r="J674" s="8"/>
      <c r="K674" s="8"/>
    </row>
    <row r="675">
      <c r="J675" s="8"/>
      <c r="K675" s="8"/>
    </row>
    <row r="676">
      <c r="J676" s="8"/>
      <c r="K676" s="8"/>
    </row>
    <row r="677">
      <c r="J677" s="8"/>
      <c r="K677" s="8"/>
    </row>
    <row r="678">
      <c r="J678" s="8"/>
      <c r="K678" s="8"/>
    </row>
    <row r="679">
      <c r="J679" s="8"/>
      <c r="K679" s="8"/>
    </row>
    <row r="680">
      <c r="J680" s="8"/>
      <c r="K680" s="8"/>
    </row>
    <row r="681">
      <c r="J681" s="8"/>
      <c r="K681" s="8"/>
    </row>
    <row r="682">
      <c r="J682" s="8"/>
      <c r="K682" s="8"/>
    </row>
    <row r="683">
      <c r="J683" s="8"/>
      <c r="K683" s="8"/>
    </row>
    <row r="684">
      <c r="J684" s="8"/>
      <c r="K684" s="8"/>
    </row>
    <row r="685">
      <c r="J685" s="8"/>
      <c r="K685" s="8"/>
    </row>
    <row r="686">
      <c r="J686" s="8"/>
      <c r="K686" s="8"/>
    </row>
    <row r="687">
      <c r="J687" s="8"/>
      <c r="K687" s="8"/>
    </row>
    <row r="688">
      <c r="J688" s="8"/>
      <c r="K688" s="8"/>
    </row>
    <row r="689">
      <c r="J689" s="8"/>
      <c r="K689" s="8"/>
    </row>
    <row r="690">
      <c r="J690" s="8"/>
      <c r="K690" s="8"/>
    </row>
    <row r="691">
      <c r="J691" s="8"/>
      <c r="K691" s="8"/>
    </row>
    <row r="692">
      <c r="J692" s="8"/>
      <c r="K692" s="8"/>
    </row>
    <row r="693">
      <c r="J693" s="8"/>
      <c r="K693" s="8"/>
    </row>
    <row r="694">
      <c r="J694" s="8"/>
      <c r="K694" s="8"/>
    </row>
    <row r="695">
      <c r="J695" s="8"/>
      <c r="K695" s="8"/>
    </row>
    <row r="696">
      <c r="J696" s="8"/>
      <c r="K696" s="8"/>
    </row>
    <row r="697">
      <c r="J697" s="8"/>
      <c r="K697" s="8"/>
    </row>
    <row r="698">
      <c r="J698" s="8"/>
      <c r="K698" s="8"/>
    </row>
    <row r="699">
      <c r="J699" s="8"/>
      <c r="K699" s="8"/>
    </row>
    <row r="700">
      <c r="J700" s="8"/>
      <c r="K700" s="8"/>
    </row>
    <row r="701">
      <c r="J701" s="8"/>
      <c r="K701" s="8"/>
    </row>
    <row r="702">
      <c r="J702" s="8"/>
      <c r="K702" s="8"/>
    </row>
    <row r="703">
      <c r="J703" s="8"/>
      <c r="K703" s="8"/>
    </row>
    <row r="704">
      <c r="J704" s="8"/>
      <c r="K704" s="8"/>
    </row>
    <row r="705">
      <c r="J705" s="8"/>
      <c r="K705" s="8"/>
    </row>
    <row r="706">
      <c r="J706" s="8"/>
      <c r="K706" s="8"/>
    </row>
    <row r="707">
      <c r="J707" s="8"/>
      <c r="K707" s="8"/>
    </row>
    <row r="708">
      <c r="J708" s="8"/>
      <c r="K708" s="8"/>
    </row>
    <row r="709">
      <c r="J709" s="8"/>
      <c r="K709" s="8"/>
    </row>
    <row r="710">
      <c r="J710" s="8"/>
      <c r="K710" s="8"/>
    </row>
    <row r="711">
      <c r="J711" s="8"/>
      <c r="K711" s="8"/>
    </row>
    <row r="712">
      <c r="J712" s="8"/>
      <c r="K712" s="8"/>
    </row>
    <row r="713">
      <c r="J713" s="8"/>
      <c r="K713" s="8"/>
    </row>
    <row r="714">
      <c r="J714" s="8"/>
      <c r="K714" s="8"/>
    </row>
    <row r="715">
      <c r="J715" s="8"/>
      <c r="K715" s="8"/>
    </row>
    <row r="716">
      <c r="J716" s="8"/>
      <c r="K716" s="8"/>
    </row>
    <row r="717">
      <c r="J717" s="8"/>
      <c r="K717" s="8"/>
    </row>
    <row r="718">
      <c r="J718" s="8"/>
      <c r="K718" s="8"/>
    </row>
    <row r="719">
      <c r="J719" s="8"/>
      <c r="K719" s="8"/>
    </row>
    <row r="720">
      <c r="J720" s="8"/>
      <c r="K720" s="8"/>
    </row>
    <row r="721">
      <c r="J721" s="8"/>
      <c r="K721" s="8"/>
    </row>
    <row r="722">
      <c r="J722" s="8"/>
      <c r="K722" s="8"/>
    </row>
    <row r="723">
      <c r="J723" s="8"/>
      <c r="K723" s="8"/>
    </row>
    <row r="724">
      <c r="J724" s="8"/>
      <c r="K724" s="8"/>
    </row>
    <row r="725">
      <c r="J725" s="8"/>
      <c r="K725" s="8"/>
    </row>
    <row r="726">
      <c r="J726" s="8"/>
      <c r="K726" s="8"/>
    </row>
    <row r="727">
      <c r="J727" s="8"/>
      <c r="K727" s="8"/>
    </row>
    <row r="728">
      <c r="J728" s="8"/>
      <c r="K728" s="8"/>
    </row>
    <row r="729">
      <c r="J729" s="8"/>
      <c r="K729" s="8"/>
    </row>
    <row r="730">
      <c r="J730" s="8"/>
      <c r="K730" s="8"/>
    </row>
    <row r="731">
      <c r="J731" s="8"/>
      <c r="K731" s="8"/>
    </row>
    <row r="732">
      <c r="J732" s="8"/>
      <c r="K732" s="8"/>
    </row>
    <row r="733">
      <c r="J733" s="8"/>
      <c r="K733" s="8"/>
    </row>
    <row r="734">
      <c r="J734" s="8"/>
      <c r="K734" s="8"/>
    </row>
    <row r="735">
      <c r="J735" s="8"/>
      <c r="K735" s="8"/>
    </row>
    <row r="736">
      <c r="J736" s="8"/>
      <c r="K736" s="8"/>
    </row>
    <row r="737">
      <c r="J737" s="8"/>
      <c r="K737" s="8"/>
    </row>
    <row r="738">
      <c r="J738" s="8"/>
      <c r="K738" s="8"/>
    </row>
    <row r="739">
      <c r="J739" s="8"/>
      <c r="K739" s="8"/>
    </row>
    <row r="740">
      <c r="J740" s="8"/>
      <c r="K740" s="8"/>
    </row>
    <row r="741">
      <c r="J741" s="8"/>
      <c r="K741" s="8"/>
    </row>
    <row r="742">
      <c r="J742" s="8"/>
      <c r="K742" s="8"/>
    </row>
    <row r="743">
      <c r="J743" s="8"/>
      <c r="K743" s="8"/>
    </row>
    <row r="744">
      <c r="J744" s="8"/>
      <c r="K744" s="8"/>
    </row>
    <row r="745">
      <c r="J745" s="8"/>
      <c r="K745" s="8"/>
    </row>
    <row r="746">
      <c r="J746" s="8"/>
      <c r="K746" s="8"/>
    </row>
    <row r="747">
      <c r="J747" s="8"/>
      <c r="K747" s="8"/>
    </row>
    <row r="748">
      <c r="J748" s="8"/>
      <c r="K748" s="8"/>
    </row>
    <row r="749">
      <c r="J749" s="8"/>
      <c r="K749" s="8"/>
    </row>
    <row r="750">
      <c r="J750" s="8"/>
      <c r="K750" s="8"/>
    </row>
    <row r="751">
      <c r="J751" s="8"/>
      <c r="K751" s="8"/>
    </row>
    <row r="752">
      <c r="J752" s="8"/>
      <c r="K752" s="8"/>
    </row>
    <row r="753">
      <c r="J753" s="8"/>
      <c r="K753" s="8"/>
    </row>
    <row r="754">
      <c r="J754" s="8"/>
      <c r="K754" s="8"/>
    </row>
    <row r="755">
      <c r="J755" s="8"/>
      <c r="K755" s="8"/>
    </row>
    <row r="756">
      <c r="J756" s="8"/>
      <c r="K756" s="8"/>
    </row>
    <row r="757">
      <c r="J757" s="8"/>
      <c r="K757" s="8"/>
    </row>
    <row r="758">
      <c r="J758" s="8"/>
      <c r="K758" s="8"/>
    </row>
    <row r="759">
      <c r="J759" s="8"/>
      <c r="K759" s="8"/>
    </row>
    <row r="760">
      <c r="J760" s="8"/>
      <c r="K760" s="8"/>
    </row>
    <row r="761">
      <c r="J761" s="8"/>
      <c r="K761" s="8"/>
    </row>
    <row r="762">
      <c r="J762" s="8"/>
      <c r="K762" s="8"/>
    </row>
    <row r="763">
      <c r="J763" s="8"/>
      <c r="K763" s="8"/>
    </row>
    <row r="764">
      <c r="J764" s="8"/>
      <c r="K764" s="8"/>
    </row>
    <row r="765">
      <c r="J765" s="8"/>
      <c r="K765" s="8"/>
    </row>
    <row r="766">
      <c r="J766" s="8"/>
      <c r="K766" s="8"/>
    </row>
    <row r="767">
      <c r="J767" s="8"/>
      <c r="K767" s="8"/>
    </row>
    <row r="768">
      <c r="J768" s="8"/>
      <c r="K768" s="8"/>
    </row>
    <row r="769">
      <c r="J769" s="8"/>
      <c r="K769" s="8"/>
    </row>
    <row r="770">
      <c r="J770" s="8"/>
      <c r="K770" s="8"/>
    </row>
    <row r="771">
      <c r="J771" s="8"/>
      <c r="K771" s="8"/>
    </row>
    <row r="772">
      <c r="J772" s="8"/>
      <c r="K772" s="8"/>
    </row>
    <row r="773">
      <c r="J773" s="8"/>
      <c r="K773" s="8"/>
    </row>
    <row r="774">
      <c r="J774" s="8"/>
      <c r="K774" s="8"/>
    </row>
    <row r="775">
      <c r="J775" s="8"/>
      <c r="K775" s="8"/>
    </row>
    <row r="776">
      <c r="J776" s="8"/>
      <c r="K776" s="8"/>
    </row>
    <row r="777">
      <c r="J777" s="8"/>
      <c r="K777" s="8"/>
    </row>
    <row r="778">
      <c r="J778" s="8"/>
      <c r="K778" s="8"/>
    </row>
    <row r="779">
      <c r="J779" s="8"/>
      <c r="K779" s="8"/>
    </row>
    <row r="780">
      <c r="J780" s="8"/>
      <c r="K780" s="8"/>
    </row>
    <row r="781">
      <c r="J781" s="8"/>
      <c r="K781" s="8"/>
    </row>
    <row r="782">
      <c r="J782" s="8"/>
      <c r="K782" s="8"/>
    </row>
    <row r="783">
      <c r="J783" s="8"/>
      <c r="K783" s="8"/>
    </row>
    <row r="784">
      <c r="J784" s="8"/>
      <c r="K784" s="8"/>
    </row>
    <row r="785">
      <c r="J785" s="8"/>
      <c r="K785" s="8"/>
    </row>
    <row r="786">
      <c r="J786" s="8"/>
      <c r="K786" s="8"/>
    </row>
    <row r="787">
      <c r="J787" s="8"/>
      <c r="K787" s="8"/>
    </row>
    <row r="788">
      <c r="J788" s="8"/>
      <c r="K788" s="8"/>
    </row>
    <row r="789">
      <c r="J789" s="8"/>
      <c r="K789" s="8"/>
    </row>
    <row r="790">
      <c r="J790" s="8"/>
      <c r="K790" s="8"/>
    </row>
    <row r="791">
      <c r="J791" s="8"/>
      <c r="K791" s="8"/>
    </row>
    <row r="792">
      <c r="J792" s="8"/>
      <c r="K792" s="8"/>
    </row>
    <row r="793">
      <c r="J793" s="8"/>
      <c r="K793" s="8"/>
    </row>
    <row r="794">
      <c r="J794" s="8"/>
      <c r="K794" s="8"/>
    </row>
    <row r="795">
      <c r="J795" s="8"/>
      <c r="K795" s="8"/>
    </row>
    <row r="796">
      <c r="J796" s="8"/>
      <c r="K796" s="8"/>
    </row>
    <row r="797">
      <c r="J797" s="8"/>
      <c r="K797" s="8"/>
    </row>
    <row r="798">
      <c r="J798" s="8"/>
      <c r="K798" s="8"/>
    </row>
    <row r="799">
      <c r="J799" s="8"/>
      <c r="K799" s="8"/>
    </row>
    <row r="800">
      <c r="J800" s="8"/>
      <c r="K800" s="8"/>
    </row>
    <row r="801">
      <c r="J801" s="8"/>
      <c r="K801" s="8"/>
    </row>
    <row r="802">
      <c r="J802" s="8"/>
      <c r="K802" s="8"/>
    </row>
    <row r="803">
      <c r="J803" s="8"/>
      <c r="K803" s="8"/>
    </row>
    <row r="804">
      <c r="J804" s="8"/>
      <c r="K804" s="8"/>
    </row>
    <row r="805">
      <c r="J805" s="8"/>
      <c r="K805" s="8"/>
    </row>
    <row r="806">
      <c r="J806" s="8"/>
      <c r="K806" s="8"/>
    </row>
    <row r="807">
      <c r="J807" s="8"/>
      <c r="K807" s="8"/>
    </row>
    <row r="808">
      <c r="J808" s="8"/>
      <c r="K808" s="8"/>
    </row>
    <row r="809">
      <c r="J809" s="8"/>
      <c r="K809" s="8"/>
    </row>
    <row r="810">
      <c r="J810" s="8"/>
      <c r="K810" s="8"/>
    </row>
    <row r="811">
      <c r="J811" s="8"/>
      <c r="K811" s="8"/>
    </row>
    <row r="812">
      <c r="J812" s="8"/>
      <c r="K812" s="8"/>
    </row>
    <row r="813">
      <c r="J813" s="8"/>
      <c r="K813" s="8"/>
    </row>
    <row r="814">
      <c r="J814" s="8"/>
      <c r="K814" s="8"/>
    </row>
    <row r="815">
      <c r="J815" s="8"/>
      <c r="K815" s="8"/>
    </row>
    <row r="816">
      <c r="J816" s="8"/>
      <c r="K816" s="8"/>
    </row>
    <row r="817">
      <c r="J817" s="8"/>
      <c r="K817" s="8"/>
    </row>
    <row r="818">
      <c r="J818" s="8"/>
      <c r="K818" s="8"/>
    </row>
    <row r="819">
      <c r="J819" s="8"/>
      <c r="K819" s="8"/>
    </row>
    <row r="820">
      <c r="J820" s="8"/>
      <c r="K820" s="8"/>
    </row>
    <row r="821">
      <c r="J821" s="8"/>
      <c r="K821" s="8"/>
    </row>
    <row r="822">
      <c r="J822" s="8"/>
      <c r="K822" s="8"/>
    </row>
    <row r="823">
      <c r="J823" s="8"/>
      <c r="K823" s="8"/>
    </row>
    <row r="824">
      <c r="J824" s="8"/>
      <c r="K824" s="8"/>
    </row>
    <row r="825">
      <c r="J825" s="8"/>
      <c r="K825" s="8"/>
    </row>
    <row r="826">
      <c r="J826" s="8"/>
      <c r="K826" s="8"/>
    </row>
    <row r="827">
      <c r="J827" s="8"/>
      <c r="K827" s="8"/>
    </row>
    <row r="828">
      <c r="J828" s="8"/>
      <c r="K828" s="8"/>
    </row>
    <row r="829">
      <c r="J829" s="8"/>
      <c r="K829" s="8"/>
    </row>
    <row r="830">
      <c r="J830" s="8"/>
      <c r="K830" s="8"/>
    </row>
    <row r="831">
      <c r="J831" s="8"/>
      <c r="K831" s="8"/>
    </row>
    <row r="832">
      <c r="J832" s="8"/>
      <c r="K832" s="8"/>
    </row>
    <row r="833">
      <c r="J833" s="8"/>
      <c r="K833" s="8"/>
    </row>
    <row r="834">
      <c r="J834" s="8"/>
      <c r="K834" s="8"/>
    </row>
    <row r="835">
      <c r="J835" s="8"/>
      <c r="K835" s="8"/>
    </row>
    <row r="836">
      <c r="J836" s="8"/>
      <c r="K836" s="8"/>
    </row>
    <row r="837">
      <c r="J837" s="8"/>
      <c r="K837" s="8"/>
    </row>
    <row r="838">
      <c r="J838" s="8"/>
      <c r="K838" s="8"/>
    </row>
    <row r="839">
      <c r="J839" s="8"/>
      <c r="K839" s="8"/>
    </row>
    <row r="840">
      <c r="J840" s="8"/>
      <c r="K840" s="8"/>
    </row>
    <row r="841">
      <c r="J841" s="8"/>
      <c r="K841" s="8"/>
    </row>
    <row r="842">
      <c r="J842" s="8"/>
      <c r="K842" s="8"/>
    </row>
    <row r="843">
      <c r="J843" s="8"/>
      <c r="K843" s="8"/>
    </row>
    <row r="844">
      <c r="J844" s="8"/>
      <c r="K844" s="8"/>
    </row>
    <row r="845">
      <c r="J845" s="8"/>
      <c r="K845" s="8"/>
    </row>
    <row r="846">
      <c r="J846" s="8"/>
      <c r="K846" s="8"/>
    </row>
    <row r="847">
      <c r="J847" s="8"/>
      <c r="K847" s="8"/>
    </row>
    <row r="848">
      <c r="J848" s="8"/>
      <c r="K848" s="8"/>
    </row>
    <row r="849">
      <c r="J849" s="8"/>
      <c r="K849" s="8"/>
    </row>
    <row r="850">
      <c r="J850" s="8"/>
      <c r="K850" s="8"/>
    </row>
    <row r="851">
      <c r="J851" s="8"/>
      <c r="K851" s="8"/>
    </row>
    <row r="852">
      <c r="J852" s="8"/>
      <c r="K852" s="8"/>
    </row>
    <row r="853">
      <c r="J853" s="8"/>
      <c r="K853" s="8"/>
    </row>
    <row r="854">
      <c r="J854" s="8"/>
      <c r="K854" s="8"/>
    </row>
    <row r="855">
      <c r="J855" s="8"/>
      <c r="K855" s="8"/>
    </row>
    <row r="856">
      <c r="J856" s="8"/>
      <c r="K856" s="8"/>
    </row>
    <row r="857">
      <c r="J857" s="8"/>
      <c r="K857" s="8"/>
    </row>
    <row r="858">
      <c r="J858" s="8"/>
      <c r="K858" s="8"/>
    </row>
    <row r="859">
      <c r="J859" s="8"/>
      <c r="K859" s="8"/>
    </row>
    <row r="860">
      <c r="J860" s="8"/>
      <c r="K860" s="8"/>
    </row>
    <row r="861">
      <c r="J861" s="8"/>
      <c r="K861" s="8"/>
    </row>
    <row r="862">
      <c r="J862" s="8"/>
      <c r="K862" s="8"/>
    </row>
    <row r="863">
      <c r="J863" s="8"/>
      <c r="K863" s="8"/>
    </row>
    <row r="864">
      <c r="J864" s="8"/>
      <c r="K864" s="8"/>
    </row>
    <row r="865">
      <c r="J865" s="8"/>
      <c r="K865" s="8"/>
    </row>
    <row r="866">
      <c r="J866" s="8"/>
      <c r="K866" s="8"/>
    </row>
    <row r="867">
      <c r="J867" s="8"/>
      <c r="K867" s="8"/>
    </row>
    <row r="868">
      <c r="J868" s="8"/>
      <c r="K868" s="8"/>
    </row>
    <row r="869">
      <c r="J869" s="8"/>
      <c r="K869" s="8"/>
    </row>
    <row r="870">
      <c r="J870" s="8"/>
      <c r="K870" s="8"/>
    </row>
    <row r="871">
      <c r="J871" s="8"/>
      <c r="K871" s="8"/>
    </row>
    <row r="872">
      <c r="J872" s="8"/>
      <c r="K872" s="8"/>
    </row>
    <row r="873">
      <c r="J873" s="8"/>
      <c r="K873" s="8"/>
    </row>
    <row r="874">
      <c r="J874" s="8"/>
      <c r="K874" s="8"/>
    </row>
    <row r="875">
      <c r="J875" s="8"/>
      <c r="K875" s="8"/>
    </row>
    <row r="876">
      <c r="J876" s="8"/>
      <c r="K876" s="8"/>
    </row>
    <row r="877">
      <c r="J877" s="8"/>
      <c r="K877" s="8"/>
    </row>
    <row r="878">
      <c r="J878" s="8"/>
      <c r="K878" s="8"/>
    </row>
    <row r="879">
      <c r="J879" s="8"/>
      <c r="K879" s="8"/>
    </row>
    <row r="880">
      <c r="J880" s="8"/>
      <c r="K880" s="8"/>
    </row>
    <row r="881">
      <c r="J881" s="8"/>
      <c r="K881" s="8"/>
    </row>
    <row r="882">
      <c r="J882" s="8"/>
      <c r="K882" s="8"/>
    </row>
    <row r="883">
      <c r="J883" s="8"/>
      <c r="K883" s="8"/>
    </row>
    <row r="884">
      <c r="J884" s="8"/>
      <c r="K884" s="8"/>
    </row>
    <row r="885">
      <c r="J885" s="8"/>
      <c r="K885" s="8"/>
    </row>
    <row r="886">
      <c r="J886" s="8"/>
      <c r="K886" s="8"/>
    </row>
    <row r="887">
      <c r="J887" s="8"/>
      <c r="K887" s="8"/>
    </row>
    <row r="888">
      <c r="J888" s="8"/>
      <c r="K888" s="8"/>
    </row>
    <row r="889">
      <c r="J889" s="8"/>
      <c r="K889" s="8"/>
    </row>
    <row r="890">
      <c r="J890" s="8"/>
      <c r="K890" s="8"/>
    </row>
    <row r="891">
      <c r="J891" s="8"/>
      <c r="K891" s="8"/>
    </row>
    <row r="892">
      <c r="J892" s="8"/>
      <c r="K892" s="8"/>
    </row>
    <row r="893">
      <c r="J893" s="8"/>
      <c r="K893" s="8"/>
    </row>
    <row r="894">
      <c r="J894" s="8"/>
      <c r="K894" s="8"/>
    </row>
    <row r="895">
      <c r="J895" s="8"/>
      <c r="K895" s="8"/>
    </row>
    <row r="896">
      <c r="J896" s="8"/>
      <c r="K896" s="8"/>
    </row>
    <row r="897">
      <c r="J897" s="8"/>
      <c r="K897" s="8"/>
    </row>
    <row r="898">
      <c r="J898" s="8"/>
      <c r="K898" s="8"/>
    </row>
    <row r="899">
      <c r="J899" s="8"/>
      <c r="K899" s="8"/>
    </row>
    <row r="900">
      <c r="J900" s="8"/>
      <c r="K900" s="8"/>
    </row>
    <row r="901">
      <c r="J901" s="8"/>
      <c r="K901" s="8"/>
    </row>
    <row r="902">
      <c r="J902" s="8"/>
      <c r="K902" s="8"/>
    </row>
    <row r="903">
      <c r="J903" s="8"/>
      <c r="K903" s="8"/>
    </row>
    <row r="904">
      <c r="J904" s="8"/>
      <c r="K904" s="8"/>
    </row>
    <row r="905">
      <c r="J905" s="8"/>
      <c r="K905" s="8"/>
    </row>
    <row r="906">
      <c r="J906" s="8"/>
      <c r="K906" s="8"/>
    </row>
    <row r="907">
      <c r="J907" s="8"/>
      <c r="K907" s="8"/>
    </row>
    <row r="908">
      <c r="J908" s="8"/>
      <c r="K908" s="8"/>
    </row>
    <row r="909">
      <c r="J909" s="8"/>
      <c r="K909" s="8"/>
    </row>
    <row r="910">
      <c r="J910" s="8"/>
      <c r="K910" s="8"/>
    </row>
    <row r="911">
      <c r="J911" s="8"/>
      <c r="K911" s="8"/>
    </row>
    <row r="912">
      <c r="J912" s="8"/>
      <c r="K912" s="8"/>
    </row>
    <row r="913">
      <c r="J913" s="8"/>
      <c r="K913" s="8"/>
    </row>
    <row r="914">
      <c r="J914" s="8"/>
      <c r="K914" s="8"/>
    </row>
    <row r="915">
      <c r="J915" s="8"/>
      <c r="K915" s="8"/>
    </row>
    <row r="916">
      <c r="J916" s="8"/>
      <c r="K916" s="8"/>
    </row>
    <row r="917">
      <c r="J917" s="8"/>
      <c r="K917" s="8"/>
    </row>
    <row r="918">
      <c r="J918" s="8"/>
      <c r="K918" s="8"/>
    </row>
    <row r="919">
      <c r="J919" s="8"/>
      <c r="K919" s="8"/>
    </row>
    <row r="920">
      <c r="J920" s="8"/>
      <c r="K920" s="8"/>
    </row>
    <row r="921">
      <c r="J921" s="8"/>
      <c r="K921" s="8"/>
    </row>
    <row r="922">
      <c r="J922" s="8"/>
      <c r="K922" s="8"/>
    </row>
    <row r="923">
      <c r="J923" s="8"/>
      <c r="K923" s="8"/>
    </row>
    <row r="924">
      <c r="J924" s="8"/>
      <c r="K924" s="8"/>
    </row>
    <row r="925">
      <c r="J925" s="8"/>
      <c r="K925" s="8"/>
    </row>
    <row r="926">
      <c r="J926" s="8"/>
      <c r="K926" s="8"/>
    </row>
    <row r="927">
      <c r="J927" s="8"/>
      <c r="K927" s="8"/>
    </row>
    <row r="928">
      <c r="J928" s="8"/>
      <c r="K928" s="8"/>
    </row>
    <row r="929">
      <c r="J929" s="8"/>
      <c r="K929" s="8"/>
    </row>
    <row r="930">
      <c r="J930" s="8"/>
      <c r="K930" s="8"/>
    </row>
    <row r="931">
      <c r="J931" s="8"/>
      <c r="K931" s="8"/>
    </row>
    <row r="932">
      <c r="J932" s="8"/>
      <c r="K932" s="8"/>
    </row>
    <row r="933">
      <c r="J933" s="8"/>
      <c r="K933" s="8"/>
    </row>
    <row r="934">
      <c r="J934" s="8"/>
      <c r="K934" s="8"/>
    </row>
    <row r="935">
      <c r="J935" s="8"/>
      <c r="K935" s="8"/>
    </row>
    <row r="936">
      <c r="J936" s="8"/>
      <c r="K936" s="8"/>
    </row>
    <row r="937">
      <c r="J937" s="8"/>
      <c r="K937" s="8"/>
    </row>
    <row r="938">
      <c r="J938" s="8"/>
      <c r="K938" s="8"/>
    </row>
    <row r="939">
      <c r="J939" s="8"/>
      <c r="K939" s="8"/>
    </row>
    <row r="940">
      <c r="J940" s="8"/>
      <c r="K940" s="8"/>
    </row>
    <row r="941">
      <c r="J941" s="8"/>
      <c r="K941" s="8"/>
    </row>
    <row r="942">
      <c r="J942" s="8"/>
      <c r="K942" s="8"/>
    </row>
    <row r="943">
      <c r="J943" s="8"/>
      <c r="K943" s="8"/>
    </row>
    <row r="944">
      <c r="J944" s="8"/>
      <c r="K944" s="8"/>
    </row>
    <row r="945">
      <c r="J945" s="8"/>
      <c r="K945" s="8"/>
    </row>
    <row r="946">
      <c r="J946" s="8"/>
      <c r="K946" s="8"/>
    </row>
    <row r="947">
      <c r="J947" s="8"/>
      <c r="K947" s="8"/>
    </row>
    <row r="948">
      <c r="J948" s="8"/>
      <c r="K948" s="8"/>
    </row>
    <row r="949">
      <c r="J949" s="8"/>
      <c r="K949" s="8"/>
    </row>
    <row r="950">
      <c r="J950" s="8"/>
      <c r="K950" s="8"/>
    </row>
    <row r="951">
      <c r="J951" s="8"/>
      <c r="K951" s="8"/>
    </row>
    <row r="952">
      <c r="J952" s="8"/>
      <c r="K952" s="8"/>
    </row>
    <row r="953">
      <c r="J953" s="8"/>
      <c r="K953" s="8"/>
    </row>
    <row r="954">
      <c r="J954" s="8"/>
      <c r="K954" s="8"/>
    </row>
    <row r="955">
      <c r="J955" s="8"/>
      <c r="K955" s="8"/>
    </row>
    <row r="956">
      <c r="J956" s="8"/>
      <c r="K956" s="8"/>
    </row>
    <row r="957">
      <c r="J957" s="8"/>
      <c r="K957" s="8"/>
    </row>
    <row r="958">
      <c r="J958" s="8"/>
      <c r="K958" s="8"/>
    </row>
    <row r="959">
      <c r="J959" s="8"/>
      <c r="K959" s="8"/>
    </row>
    <row r="960">
      <c r="J960" s="8"/>
      <c r="K960" s="8"/>
    </row>
    <row r="961">
      <c r="J961" s="8"/>
      <c r="K961" s="8"/>
    </row>
    <row r="962">
      <c r="J962" s="8"/>
      <c r="K962" s="8"/>
    </row>
    <row r="963">
      <c r="J963" s="8"/>
      <c r="K963" s="8"/>
    </row>
    <row r="964">
      <c r="J964" s="8"/>
      <c r="K964" s="8"/>
    </row>
    <row r="965">
      <c r="J965" s="8"/>
      <c r="K965" s="8"/>
    </row>
    <row r="966">
      <c r="J966" s="8"/>
      <c r="K966" s="8"/>
    </row>
    <row r="967">
      <c r="J967" s="8"/>
      <c r="K967" s="8"/>
    </row>
    <row r="968">
      <c r="J968" s="8"/>
      <c r="K968" s="8"/>
    </row>
    <row r="969">
      <c r="J969" s="8"/>
      <c r="K969" s="8"/>
    </row>
    <row r="970">
      <c r="J970" s="8"/>
      <c r="K970" s="8"/>
    </row>
    <row r="971">
      <c r="J971" s="8"/>
      <c r="K971" s="8"/>
    </row>
    <row r="972">
      <c r="J972" s="8"/>
      <c r="K972" s="8"/>
    </row>
    <row r="973">
      <c r="J973" s="8"/>
      <c r="K973" s="8"/>
    </row>
    <row r="974">
      <c r="J974" s="8"/>
      <c r="K974" s="8"/>
    </row>
    <row r="975">
      <c r="J975" s="8"/>
      <c r="K975" s="8"/>
    </row>
    <row r="976">
      <c r="J976" s="8"/>
      <c r="K976" s="8"/>
    </row>
    <row r="977">
      <c r="J977" s="8"/>
      <c r="K977" s="8"/>
    </row>
    <row r="978">
      <c r="J978" s="8"/>
      <c r="K978" s="8"/>
    </row>
    <row r="979">
      <c r="J979" s="8"/>
      <c r="K979" s="8"/>
    </row>
    <row r="980">
      <c r="J980" s="8"/>
      <c r="K980" s="8"/>
    </row>
    <row r="981">
      <c r="J981" s="8"/>
      <c r="K981" s="8"/>
    </row>
    <row r="982">
      <c r="J982" s="8"/>
      <c r="K982" s="8"/>
    </row>
    <row r="983">
      <c r="J983" s="8"/>
      <c r="K983" s="8"/>
    </row>
    <row r="984">
      <c r="J984" s="8"/>
      <c r="K984" s="8"/>
    </row>
    <row r="985">
      <c r="J985" s="8"/>
      <c r="K985" s="8"/>
    </row>
    <row r="986">
      <c r="J986" s="8"/>
      <c r="K986" s="8"/>
    </row>
    <row r="987">
      <c r="J987" s="8"/>
      <c r="K987" s="8"/>
    </row>
    <row r="988">
      <c r="J988" s="8"/>
      <c r="K988" s="8"/>
    </row>
    <row r="989">
      <c r="J989" s="8"/>
      <c r="K989" s="8"/>
    </row>
    <row r="990">
      <c r="J990" s="8"/>
      <c r="K990" s="8"/>
    </row>
    <row r="991">
      <c r="J991" s="8"/>
      <c r="K991" s="8"/>
    </row>
    <row r="992">
      <c r="J992" s="8"/>
      <c r="K992" s="8"/>
    </row>
    <row r="993">
      <c r="J993" s="8"/>
      <c r="K993" s="8"/>
    </row>
    <row r="994">
      <c r="J994" s="8"/>
      <c r="K994" s="8"/>
    </row>
    <row r="995">
      <c r="J995" s="8"/>
      <c r="K995" s="8"/>
    </row>
    <row r="996">
      <c r="J996" s="8"/>
      <c r="K996" s="8"/>
    </row>
    <row r="997">
      <c r="J997" s="8"/>
      <c r="K997" s="8"/>
    </row>
    <row r="998">
      <c r="J998" s="8"/>
      <c r="K998" s="8"/>
    </row>
    <row r="999">
      <c r="J999" s="8"/>
      <c r="K999" s="8"/>
    </row>
    <row r="1000">
      <c r="J1000" s="8"/>
      <c r="K1000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4" t="s">
        <v>23</v>
      </c>
    </row>
    <row r="2">
      <c r="A2" s="6" t="s">
        <v>41</v>
      </c>
      <c r="B2" s="7" t="str">
        <f>vlookup($A2,Users!$B$1:$H1000,3,false)</f>
        <v>Vishnu</v>
      </c>
      <c r="C2" s="7" t="str">
        <f>vlookup($A2,Users!$B$1:$H1000,6,false)</f>
        <v>Lakeside</v>
      </c>
      <c r="D2" s="7">
        <f>vlookup($C2,Teams!$B:$D,3,false)</f>
        <v>5</v>
      </c>
      <c r="E2" s="7">
        <f t="shared" ref="E2:E207" si="1">D2*4</f>
        <v>20</v>
      </c>
      <c r="F2" s="7">
        <f>countifs(PrelimRaw!$D$1:$D1000,$A2,PrelimRaw!$C$1:$C1000,4,PrelimRaw!$J$1:$J1000,"E")+countifs(PrelimRaw!$D$1:$D1000,$A2,PrelimRaw!$C$1:$C1000,14,PrelimRaw!$J$1:$J1000,"E")</f>
        <v>11</v>
      </c>
      <c r="G2" s="7">
        <f>countifs(PrelimRaw!$D$1:$D1000,$A2,PrelimRaw!$C$1:$C1000,0,PrelimRaw!$J$1:$J1000,"E")</f>
        <v>1</v>
      </c>
      <c r="H2" s="7">
        <f>countifs(PrelimRaw!$D$1:$D1000,$A2,PrelimRaw!$C$1:$C1000,-4,PrelimRaw!$J$1:$J1000,"E")</f>
        <v>0</v>
      </c>
      <c r="I2" s="7">
        <f t="shared" ref="I2:I207" si="2">F2+G2+H2</f>
        <v>12</v>
      </c>
      <c r="J2" s="8">
        <f t="shared" ref="J2:J207" si="3">I2/E2</f>
        <v>0.6</v>
      </c>
      <c r="K2" s="8">
        <f t="shared" ref="K2:K207" si="4">iferror(F2/I2,0)</f>
        <v>0.9166666667</v>
      </c>
      <c r="L2" s="7">
        <f t="shared" ref="L2:L207" si="5">4*F2-4*H2</f>
        <v>44</v>
      </c>
      <c r="M2" s="11">
        <f t="shared" ref="M2:M207" si="6">L2/D2</f>
        <v>8.8</v>
      </c>
    </row>
    <row r="3">
      <c r="A3" s="6" t="s">
        <v>166</v>
      </c>
      <c r="B3" s="7" t="str">
        <f>vlookup($A3,Users!$B$1:$H1000,3,false)</f>
        <v>Alex</v>
      </c>
      <c r="C3" s="7" t="str">
        <f>vlookup($A3,Users!$B$1:$H1000,6,false)</f>
        <v>NoHo</v>
      </c>
      <c r="D3" s="7">
        <f>vlookup($C3,Teams!$B:$D,3,false)</f>
        <v>5</v>
      </c>
      <c r="E3" s="7">
        <f t="shared" si="1"/>
        <v>20</v>
      </c>
      <c r="F3" s="7">
        <f>countifs(PrelimRaw!$D$1:$D1000,$A3,PrelimRaw!$C$1:$C1000,4,PrelimRaw!$J$1:$J1000,"E")+countifs(PrelimRaw!$D$1:$D1000,$A3,PrelimRaw!$C$1:$C1000,14,PrelimRaw!$J$1:$J1000,"E")</f>
        <v>13</v>
      </c>
      <c r="G3" s="7">
        <f>countifs(PrelimRaw!$D$1:$D1000,$A3,PrelimRaw!$C$1:$C1000,0,PrelimRaw!$J$1:$J1000,"E")</f>
        <v>2</v>
      </c>
      <c r="H3" s="7">
        <f>countifs(PrelimRaw!$D$1:$D1000,$A3,PrelimRaw!$C$1:$C1000,-4,PrelimRaw!$J$1:$J1000,"E")</f>
        <v>2</v>
      </c>
      <c r="I3" s="7">
        <f t="shared" si="2"/>
        <v>17</v>
      </c>
      <c r="J3" s="8">
        <f t="shared" si="3"/>
        <v>0.85</v>
      </c>
      <c r="K3" s="8">
        <f t="shared" si="4"/>
        <v>0.7647058824</v>
      </c>
      <c r="L3" s="7">
        <f t="shared" si="5"/>
        <v>44</v>
      </c>
      <c r="M3" s="11">
        <f t="shared" si="6"/>
        <v>8.8</v>
      </c>
    </row>
    <row r="4">
      <c r="A4" s="6" t="s">
        <v>19</v>
      </c>
      <c r="B4" s="7" t="str">
        <f>vlookup($A4,Users!$B$1:$H1000,3,false)</f>
        <v>Emmy</v>
      </c>
      <c r="C4" s="7" t="str">
        <f>vlookup($A4,Users!$B$1:$H1000,6,false)</f>
        <v>Davidson</v>
      </c>
      <c r="D4" s="7">
        <f>vlookup($C4,Teams!$B:$D,3,false)</f>
        <v>5</v>
      </c>
      <c r="E4" s="7">
        <f t="shared" si="1"/>
        <v>20</v>
      </c>
      <c r="F4" s="7">
        <f>countifs(PrelimRaw!$D$1:$D1000,$A4,PrelimRaw!$C$1:$C1000,4,PrelimRaw!$J$1:$J1000,"E")+countifs(PrelimRaw!$D$1:$D1000,$A4,PrelimRaw!$C$1:$C1000,14,PrelimRaw!$J$1:$J1000,"E")</f>
        <v>11</v>
      </c>
      <c r="G4" s="7">
        <f>countifs(PrelimRaw!$D$1:$D1000,$A4,PrelimRaw!$C$1:$C1000,0,PrelimRaw!$J$1:$J1000,"E")</f>
        <v>1</v>
      </c>
      <c r="H4" s="7">
        <f>countifs(PrelimRaw!$D$1:$D1000,$A4,PrelimRaw!$C$1:$C1000,-4,PrelimRaw!$J$1:$J1000,"E")</f>
        <v>1</v>
      </c>
      <c r="I4" s="7">
        <f t="shared" si="2"/>
        <v>13</v>
      </c>
      <c r="J4" s="8">
        <f t="shared" si="3"/>
        <v>0.65</v>
      </c>
      <c r="K4" s="8">
        <f t="shared" si="4"/>
        <v>0.8461538462</v>
      </c>
      <c r="L4" s="7">
        <f t="shared" si="5"/>
        <v>40</v>
      </c>
      <c r="M4" s="11">
        <f t="shared" si="6"/>
        <v>8</v>
      </c>
    </row>
    <row r="5">
      <c r="A5" s="6" t="s">
        <v>137</v>
      </c>
      <c r="B5" s="7" t="str">
        <f>vlookup($A5,Users!$B$1:$H1000,3,false)</f>
        <v>Daniel</v>
      </c>
      <c r="C5" s="7" t="str">
        <f>vlookup($A5,Users!$B$1:$H1000,6,false)</f>
        <v>Lexington B</v>
      </c>
      <c r="D5" s="7">
        <f>vlookup($C5,Teams!$B:$D,3,false)</f>
        <v>5</v>
      </c>
      <c r="E5" s="7">
        <f t="shared" si="1"/>
        <v>20</v>
      </c>
      <c r="F5" s="7">
        <f>countifs(PrelimRaw!$D$1:$D1000,$A5,PrelimRaw!$C$1:$C1000,4,PrelimRaw!$J$1:$J1000,"E")+countifs(PrelimRaw!$D$1:$D1000,$A5,PrelimRaw!$C$1:$C1000,14,PrelimRaw!$J$1:$J1000,"E")</f>
        <v>11</v>
      </c>
      <c r="G5" s="7">
        <f>countifs(PrelimRaw!$D$1:$D1000,$A5,PrelimRaw!$C$1:$C1000,0,PrelimRaw!$J$1:$J1000,"E")</f>
        <v>6</v>
      </c>
      <c r="H5" s="7">
        <f>countifs(PrelimRaw!$D$1:$D1000,$A5,PrelimRaw!$C$1:$C1000,-4,PrelimRaw!$J$1:$J1000,"E")</f>
        <v>2</v>
      </c>
      <c r="I5" s="7">
        <f t="shared" si="2"/>
        <v>19</v>
      </c>
      <c r="J5" s="8">
        <f t="shared" si="3"/>
        <v>0.95</v>
      </c>
      <c r="K5" s="8">
        <f t="shared" si="4"/>
        <v>0.5789473684</v>
      </c>
      <c r="L5" s="7">
        <f t="shared" si="5"/>
        <v>36</v>
      </c>
      <c r="M5" s="11">
        <f t="shared" si="6"/>
        <v>7.2</v>
      </c>
    </row>
    <row r="6">
      <c r="A6" s="6" t="s">
        <v>183</v>
      </c>
      <c r="B6" s="7" t="str">
        <f>vlookup($A6,Users!$B$1:$H1000,3,false)</f>
        <v>Thaddeus</v>
      </c>
      <c r="C6" s="7" t="str">
        <f>vlookup($A6,Users!$B$1:$H1000,6,false)</f>
        <v>Venice</v>
      </c>
      <c r="D6" s="7">
        <f>vlookup($C6,Teams!$B:$D,3,false)</f>
        <v>5</v>
      </c>
      <c r="E6" s="7">
        <f t="shared" si="1"/>
        <v>20</v>
      </c>
      <c r="F6" s="7">
        <f>countifs(PrelimRaw!$D$1:$D1000,$A6,PrelimRaw!$C$1:$C1000,4,PrelimRaw!$J$1:$J1000,"E")+countifs(PrelimRaw!$D$1:$D1000,$A6,PrelimRaw!$C$1:$C1000,14,PrelimRaw!$J$1:$J1000,"E")</f>
        <v>9</v>
      </c>
      <c r="G6" s="7">
        <f>countifs(PrelimRaw!$D$1:$D1000,$A6,PrelimRaw!$C$1:$C1000,0,PrelimRaw!$J$1:$J1000,"E")</f>
        <v>4</v>
      </c>
      <c r="H6" s="7">
        <f>countifs(PrelimRaw!$D$1:$D1000,$A6,PrelimRaw!$C$1:$C1000,-4,PrelimRaw!$J$1:$J1000,"E")</f>
        <v>1</v>
      </c>
      <c r="I6" s="7">
        <f t="shared" si="2"/>
        <v>14</v>
      </c>
      <c r="J6" s="8">
        <f t="shared" si="3"/>
        <v>0.7</v>
      </c>
      <c r="K6" s="8">
        <f t="shared" si="4"/>
        <v>0.6428571429</v>
      </c>
      <c r="L6" s="7">
        <f t="shared" si="5"/>
        <v>32</v>
      </c>
      <c r="M6" s="11">
        <f t="shared" si="6"/>
        <v>6.4</v>
      </c>
    </row>
    <row r="7">
      <c r="A7" s="6" t="s">
        <v>191</v>
      </c>
      <c r="B7" s="7" t="str">
        <f>vlookup($A7,Users!$B$1:$H1000,3,false)</f>
        <v>Harsh</v>
      </c>
      <c r="C7" s="7" t="str">
        <f>vlookup($A7,Users!$B$1:$H1000,6,false)</f>
        <v>Green Hope</v>
      </c>
      <c r="D7" s="7">
        <f>vlookup($C7,Teams!$B:$D,3,false)</f>
        <v>5</v>
      </c>
      <c r="E7" s="7">
        <f t="shared" si="1"/>
        <v>20</v>
      </c>
      <c r="F7" s="7">
        <f>countifs(PrelimRaw!$D$1:$D1000,$A7,PrelimRaw!$C$1:$C1000,4,PrelimRaw!$J$1:$J1000,"E")+countifs(PrelimRaw!$D$1:$D1000,$A7,PrelimRaw!$C$1:$C1000,14,PrelimRaw!$J$1:$J1000,"E")</f>
        <v>8</v>
      </c>
      <c r="G7" s="7">
        <f>countifs(PrelimRaw!$D$1:$D1000,$A7,PrelimRaw!$C$1:$C1000,0,PrelimRaw!$J$1:$J1000,"E")</f>
        <v>6</v>
      </c>
      <c r="H7" s="7">
        <f>countifs(PrelimRaw!$D$1:$D1000,$A7,PrelimRaw!$C$1:$C1000,-4,PrelimRaw!$J$1:$J1000,"E")</f>
        <v>0</v>
      </c>
      <c r="I7" s="7">
        <f t="shared" si="2"/>
        <v>14</v>
      </c>
      <c r="J7" s="8">
        <f t="shared" si="3"/>
        <v>0.7</v>
      </c>
      <c r="K7" s="8">
        <f t="shared" si="4"/>
        <v>0.5714285714</v>
      </c>
      <c r="L7" s="7">
        <f t="shared" si="5"/>
        <v>32</v>
      </c>
      <c r="M7" s="11">
        <f t="shared" si="6"/>
        <v>6.4</v>
      </c>
    </row>
    <row r="8">
      <c r="A8" s="6" t="s">
        <v>50</v>
      </c>
      <c r="B8" s="7" t="str">
        <f>vlookup($A8,Users!$B$1:$H1000,3,false)</f>
        <v>Ryan</v>
      </c>
      <c r="C8" s="7" t="str">
        <f>vlookup($A8,Users!$B$1:$H1000,6,false)</f>
        <v>Iolani</v>
      </c>
      <c r="D8" s="7">
        <f>vlookup($C8,Teams!$B:$D,3,false)</f>
        <v>5</v>
      </c>
      <c r="E8" s="7">
        <f t="shared" si="1"/>
        <v>20</v>
      </c>
      <c r="F8" s="7">
        <f>countifs(PrelimRaw!$D$1:$D1000,$A8,PrelimRaw!$C$1:$C1000,4,PrelimRaw!$J$1:$J1000,"E")+countifs(PrelimRaw!$D$1:$D1000,$A8,PrelimRaw!$C$1:$C1000,14,PrelimRaw!$J$1:$J1000,"E")</f>
        <v>7</v>
      </c>
      <c r="G8" s="7">
        <f>countifs(PrelimRaw!$D$1:$D1000,$A8,PrelimRaw!$C$1:$C1000,0,PrelimRaw!$J$1:$J1000,"E")</f>
        <v>2</v>
      </c>
      <c r="H8" s="7">
        <f>countifs(PrelimRaw!$D$1:$D1000,$A8,PrelimRaw!$C$1:$C1000,-4,PrelimRaw!$J$1:$J1000,"E")</f>
        <v>0</v>
      </c>
      <c r="I8" s="7">
        <f t="shared" si="2"/>
        <v>9</v>
      </c>
      <c r="J8" s="8">
        <f t="shared" si="3"/>
        <v>0.45</v>
      </c>
      <c r="K8" s="8">
        <f t="shared" si="4"/>
        <v>0.7777777778</v>
      </c>
      <c r="L8" s="7">
        <f t="shared" si="5"/>
        <v>28</v>
      </c>
      <c r="M8" s="11">
        <f t="shared" si="6"/>
        <v>5.6</v>
      </c>
    </row>
    <row r="9">
      <c r="A9" s="6" t="s">
        <v>63</v>
      </c>
      <c r="B9" s="7" t="str">
        <f>vlookup($A9,Users!$B$1:$H1000,3,false)</f>
        <v>Michael</v>
      </c>
      <c r="C9" s="7" t="str">
        <f>vlookup($A9,Users!$B$1:$H1000,6,false)</f>
        <v>Collierville</v>
      </c>
      <c r="D9" s="7">
        <f>vlookup($C9,Teams!$B:$D,3,false)</f>
        <v>5</v>
      </c>
      <c r="E9" s="7">
        <f t="shared" si="1"/>
        <v>20</v>
      </c>
      <c r="F9" s="7">
        <f>countifs(PrelimRaw!$D$1:$D1000,$A9,PrelimRaw!$C$1:$C1000,4,PrelimRaw!$J$1:$J1000,"E")+countifs(PrelimRaw!$D$1:$D1000,$A9,PrelimRaw!$C$1:$C1000,14,PrelimRaw!$J$1:$J1000,"E")</f>
        <v>7</v>
      </c>
      <c r="G9" s="7">
        <f>countifs(PrelimRaw!$D$1:$D1000,$A9,PrelimRaw!$C$1:$C1000,0,PrelimRaw!$J$1:$J1000,"E")</f>
        <v>8</v>
      </c>
      <c r="H9" s="7">
        <f>countifs(PrelimRaw!$D$1:$D1000,$A9,PrelimRaw!$C$1:$C1000,-4,PrelimRaw!$J$1:$J1000,"E")</f>
        <v>0</v>
      </c>
      <c r="I9" s="7">
        <f t="shared" si="2"/>
        <v>15</v>
      </c>
      <c r="J9" s="8">
        <f t="shared" si="3"/>
        <v>0.75</v>
      </c>
      <c r="K9" s="8">
        <f t="shared" si="4"/>
        <v>0.4666666667</v>
      </c>
      <c r="L9" s="7">
        <f t="shared" si="5"/>
        <v>28</v>
      </c>
      <c r="M9" s="11">
        <f t="shared" si="6"/>
        <v>5.6</v>
      </c>
    </row>
    <row r="10">
      <c r="A10" s="6" t="s">
        <v>67</v>
      </c>
      <c r="B10" s="7" t="str">
        <f>vlookup($A10,Users!$B$1:$H1000,3,false)</f>
        <v>Elias</v>
      </c>
      <c r="C10" s="7" t="str">
        <f>vlookup($A10,Users!$B$1:$H1000,6,false)</f>
        <v>ASFA</v>
      </c>
      <c r="D10" s="7">
        <f>vlookup($C10,Teams!$B:$D,3,false)</f>
        <v>5</v>
      </c>
      <c r="E10" s="7">
        <f t="shared" si="1"/>
        <v>20</v>
      </c>
      <c r="F10" s="7">
        <f>countifs(PrelimRaw!$D$1:$D1000,$A10,PrelimRaw!$C$1:$C1000,4,PrelimRaw!$J$1:$J1000,"E")+countifs(PrelimRaw!$D$1:$D1000,$A10,PrelimRaw!$C$1:$C1000,14,PrelimRaw!$J$1:$J1000,"E")</f>
        <v>8</v>
      </c>
      <c r="G10" s="7">
        <f>countifs(PrelimRaw!$D$1:$D1000,$A10,PrelimRaw!$C$1:$C1000,0,PrelimRaw!$J$1:$J1000,"E")</f>
        <v>7</v>
      </c>
      <c r="H10" s="7">
        <f>countifs(PrelimRaw!$D$1:$D1000,$A10,PrelimRaw!$C$1:$C1000,-4,PrelimRaw!$J$1:$J1000,"E")</f>
        <v>1</v>
      </c>
      <c r="I10" s="7">
        <f t="shared" si="2"/>
        <v>16</v>
      </c>
      <c r="J10" s="8">
        <f t="shared" si="3"/>
        <v>0.8</v>
      </c>
      <c r="K10" s="8">
        <f t="shared" si="4"/>
        <v>0.5</v>
      </c>
      <c r="L10" s="7">
        <f t="shared" si="5"/>
        <v>28</v>
      </c>
      <c r="M10" s="11">
        <f t="shared" si="6"/>
        <v>5.6</v>
      </c>
    </row>
    <row r="11">
      <c r="A11" s="6" t="s">
        <v>123</v>
      </c>
      <c r="B11" s="7" t="str">
        <f>vlookup($A11,Users!$B$1:$H1000,3,false)</f>
        <v>Flora</v>
      </c>
      <c r="C11" s="7" t="str">
        <f>vlookup($A11,Users!$B$1:$H1000,6,false)</f>
        <v>Canyon Crest</v>
      </c>
      <c r="D11" s="7">
        <f>vlookup($C11,Teams!$B:$D,3,false)</f>
        <v>5</v>
      </c>
      <c r="E11" s="7">
        <f t="shared" si="1"/>
        <v>20</v>
      </c>
      <c r="F11" s="7">
        <f>countifs(PrelimRaw!$D$1:$D1000,$A11,PrelimRaw!$C$1:$C1000,4,PrelimRaw!$J$1:$J1000,"E")+countifs(PrelimRaw!$D$1:$D1000,$A11,PrelimRaw!$C$1:$C1000,14,PrelimRaw!$J$1:$J1000,"E")</f>
        <v>9</v>
      </c>
      <c r="G11" s="7">
        <f>countifs(PrelimRaw!$D$1:$D1000,$A11,PrelimRaw!$C$1:$C1000,0,PrelimRaw!$J$1:$J1000,"E")</f>
        <v>1</v>
      </c>
      <c r="H11" s="7">
        <f>countifs(PrelimRaw!$D$1:$D1000,$A11,PrelimRaw!$C$1:$C1000,-4,PrelimRaw!$J$1:$J1000,"E")</f>
        <v>2</v>
      </c>
      <c r="I11" s="7">
        <f t="shared" si="2"/>
        <v>12</v>
      </c>
      <c r="J11" s="8">
        <f t="shared" si="3"/>
        <v>0.6</v>
      </c>
      <c r="K11" s="8">
        <f t="shared" si="4"/>
        <v>0.75</v>
      </c>
      <c r="L11" s="7">
        <f t="shared" si="5"/>
        <v>28</v>
      </c>
      <c r="M11" s="11">
        <f t="shared" si="6"/>
        <v>5.6</v>
      </c>
    </row>
    <row r="12">
      <c r="A12" s="6" t="s">
        <v>92</v>
      </c>
      <c r="B12" s="7" t="str">
        <f>vlookup($A12,Users!$B$1:$H1000,3,false)</f>
        <v>Edward</v>
      </c>
      <c r="C12" s="7" t="str">
        <f>vlookup($A12,Users!$B$1:$H1000,6,false)</f>
        <v>Shen</v>
      </c>
      <c r="D12" s="7">
        <f>vlookup($C12,Teams!$B:$D,3,false)</f>
        <v>5</v>
      </c>
      <c r="E12" s="7">
        <f t="shared" si="1"/>
        <v>20</v>
      </c>
      <c r="F12" s="7">
        <f>countifs(PrelimRaw!$D$1:$D1000,$A12,PrelimRaw!$C$1:$C1000,4,PrelimRaw!$J$1:$J1000,"E")+countifs(PrelimRaw!$D$1:$D1000,$A12,PrelimRaw!$C$1:$C1000,14,PrelimRaw!$J$1:$J1000,"E")</f>
        <v>8</v>
      </c>
      <c r="G12" s="7">
        <f>countifs(PrelimRaw!$D$1:$D1000,$A12,PrelimRaw!$C$1:$C1000,0,PrelimRaw!$J$1:$J1000,"E")</f>
        <v>6</v>
      </c>
      <c r="H12" s="7">
        <f>countifs(PrelimRaw!$D$1:$D1000,$A12,PrelimRaw!$C$1:$C1000,-4,PrelimRaw!$J$1:$J1000,"E")</f>
        <v>1</v>
      </c>
      <c r="I12" s="7">
        <f t="shared" si="2"/>
        <v>15</v>
      </c>
      <c r="J12" s="8">
        <f t="shared" si="3"/>
        <v>0.75</v>
      </c>
      <c r="K12" s="8">
        <f t="shared" si="4"/>
        <v>0.5333333333</v>
      </c>
      <c r="L12" s="7">
        <f t="shared" si="5"/>
        <v>28</v>
      </c>
      <c r="M12" s="11">
        <f t="shared" si="6"/>
        <v>5.6</v>
      </c>
    </row>
    <row r="13">
      <c r="A13" s="6" t="s">
        <v>30</v>
      </c>
      <c r="B13" s="7" t="str">
        <f>vlookup($A13,Users!$B$1:$H1000,3,false)</f>
        <v>Joshua</v>
      </c>
      <c r="C13" s="7" t="str">
        <f>vlookup($A13,Users!$B$1:$H1000,6,false)</f>
        <v>Brookfield</v>
      </c>
      <c r="D13" s="7">
        <f>vlookup($C13,Teams!$B:$D,3,false)</f>
        <v>5</v>
      </c>
      <c r="E13" s="7">
        <f t="shared" si="1"/>
        <v>20</v>
      </c>
      <c r="F13" s="7">
        <f>countifs(PrelimRaw!$D$1:$D1000,$A13,PrelimRaw!$C$1:$C1000,4,PrelimRaw!$J$1:$J1000,"E")+countifs(PrelimRaw!$D$1:$D1000,$A13,PrelimRaw!$C$1:$C1000,14,PrelimRaw!$J$1:$J1000,"E")</f>
        <v>7</v>
      </c>
      <c r="G13" s="7">
        <f>countifs(PrelimRaw!$D$1:$D1000,$A13,PrelimRaw!$C$1:$C1000,0,PrelimRaw!$J$1:$J1000,"E")</f>
        <v>2</v>
      </c>
      <c r="H13" s="7">
        <f>countifs(PrelimRaw!$D$1:$D1000,$A13,PrelimRaw!$C$1:$C1000,-4,PrelimRaw!$J$1:$J1000,"E")</f>
        <v>0</v>
      </c>
      <c r="I13" s="7">
        <f t="shared" si="2"/>
        <v>9</v>
      </c>
      <c r="J13" s="8">
        <f t="shared" si="3"/>
        <v>0.45</v>
      </c>
      <c r="K13" s="8">
        <f t="shared" si="4"/>
        <v>0.7777777778</v>
      </c>
      <c r="L13" s="7">
        <f t="shared" si="5"/>
        <v>28</v>
      </c>
      <c r="M13" s="11">
        <f t="shared" si="6"/>
        <v>5.6</v>
      </c>
    </row>
    <row r="14">
      <c r="A14" s="6" t="s">
        <v>57</v>
      </c>
      <c r="B14" s="7" t="str">
        <f>vlookup($A14,Users!$B$1:$H1000,3,false)</f>
        <v>Yufei</v>
      </c>
      <c r="C14" s="7" t="str">
        <f>vlookup($A14,Users!$B$1:$H1000,6,false)</f>
        <v>University</v>
      </c>
      <c r="D14" s="7">
        <f>vlookup($C14,Teams!$B:$D,3,false)</f>
        <v>5</v>
      </c>
      <c r="E14" s="7">
        <f t="shared" si="1"/>
        <v>20</v>
      </c>
      <c r="F14" s="7">
        <f>countifs(PrelimRaw!$D$1:$D1000,$A14,PrelimRaw!$C$1:$C1000,4,PrelimRaw!$J$1:$J1000,"E")+countifs(PrelimRaw!$D$1:$D1000,$A14,PrelimRaw!$C$1:$C1000,14,PrelimRaw!$J$1:$J1000,"E")</f>
        <v>9</v>
      </c>
      <c r="G14" s="7">
        <f>countifs(PrelimRaw!$D$1:$D1000,$A14,PrelimRaw!$C$1:$C1000,0,PrelimRaw!$J$1:$J1000,"E")</f>
        <v>1</v>
      </c>
      <c r="H14" s="7">
        <f>countifs(PrelimRaw!$D$1:$D1000,$A14,PrelimRaw!$C$1:$C1000,-4,PrelimRaw!$J$1:$J1000,"E")</f>
        <v>2</v>
      </c>
      <c r="I14" s="7">
        <f t="shared" si="2"/>
        <v>12</v>
      </c>
      <c r="J14" s="8">
        <f t="shared" si="3"/>
        <v>0.6</v>
      </c>
      <c r="K14" s="8">
        <f t="shared" si="4"/>
        <v>0.75</v>
      </c>
      <c r="L14" s="7">
        <f t="shared" si="5"/>
        <v>28</v>
      </c>
      <c r="M14" s="11">
        <f t="shared" si="6"/>
        <v>5.6</v>
      </c>
    </row>
    <row r="15">
      <c r="A15" s="6" t="s">
        <v>40</v>
      </c>
      <c r="B15" s="7" t="str">
        <f>vlookup($A15,Users!$B$1:$H1000,3,false)</f>
        <v>Andrey</v>
      </c>
      <c r="C15" s="7" t="str">
        <f>vlookup($A15,Users!$B$1:$H1000,6,false)</f>
        <v>Buchholz A</v>
      </c>
      <c r="D15" s="7">
        <f>vlookup($C15,Teams!$B:$D,3,false)</f>
        <v>5</v>
      </c>
      <c r="E15" s="7">
        <f t="shared" si="1"/>
        <v>20</v>
      </c>
      <c r="F15" s="7">
        <f>countifs(PrelimRaw!$D$1:$D1000,$A15,PrelimRaw!$C$1:$C1000,4,PrelimRaw!$J$1:$J1000,"E")+countifs(PrelimRaw!$D$1:$D1000,$A15,PrelimRaw!$C$1:$C1000,14,PrelimRaw!$J$1:$J1000,"E")</f>
        <v>7</v>
      </c>
      <c r="G15" s="7">
        <f>countifs(PrelimRaw!$D$1:$D1000,$A15,PrelimRaw!$C$1:$C1000,0,PrelimRaw!$J$1:$J1000,"E")</f>
        <v>2</v>
      </c>
      <c r="H15" s="7">
        <f>countifs(PrelimRaw!$D$1:$D1000,$A15,PrelimRaw!$C$1:$C1000,-4,PrelimRaw!$J$1:$J1000,"E")</f>
        <v>1</v>
      </c>
      <c r="I15" s="7">
        <f t="shared" si="2"/>
        <v>10</v>
      </c>
      <c r="J15" s="8">
        <f t="shared" si="3"/>
        <v>0.5</v>
      </c>
      <c r="K15" s="8">
        <f t="shared" si="4"/>
        <v>0.7</v>
      </c>
      <c r="L15" s="7">
        <f t="shared" si="5"/>
        <v>24</v>
      </c>
      <c r="M15" s="11">
        <f t="shared" si="6"/>
        <v>4.8</v>
      </c>
    </row>
    <row r="16">
      <c r="A16" s="6" t="s">
        <v>56</v>
      </c>
      <c r="B16" s="7" t="str">
        <f>vlookup($A16,Users!$B$1:$H1000,3,false)</f>
        <v>Vedang</v>
      </c>
      <c r="C16" s="7" t="str">
        <f>vlookup($A16,Users!$B$1:$H1000,6,false)</f>
        <v>Enloe B</v>
      </c>
      <c r="D16" s="7">
        <f>vlookup($C16,Teams!$B:$D,3,false)</f>
        <v>5</v>
      </c>
      <c r="E16" s="7">
        <f t="shared" si="1"/>
        <v>20</v>
      </c>
      <c r="F16" s="7">
        <f>countifs(PrelimRaw!$D$1:$D1000,$A16,PrelimRaw!$C$1:$C1000,4,PrelimRaw!$J$1:$J1000,"E")+countifs(PrelimRaw!$D$1:$D1000,$A16,PrelimRaw!$C$1:$C1000,14,PrelimRaw!$J$1:$J1000,"E")</f>
        <v>6</v>
      </c>
      <c r="G16" s="7">
        <f>countifs(PrelimRaw!$D$1:$D1000,$A16,PrelimRaw!$C$1:$C1000,0,PrelimRaw!$J$1:$J1000,"E")</f>
        <v>0</v>
      </c>
      <c r="H16" s="7">
        <f>countifs(PrelimRaw!$D$1:$D1000,$A16,PrelimRaw!$C$1:$C1000,-4,PrelimRaw!$J$1:$J1000,"E")</f>
        <v>0</v>
      </c>
      <c r="I16" s="7">
        <f t="shared" si="2"/>
        <v>6</v>
      </c>
      <c r="J16" s="8">
        <f t="shared" si="3"/>
        <v>0.3</v>
      </c>
      <c r="K16" s="8">
        <f t="shared" si="4"/>
        <v>1</v>
      </c>
      <c r="L16" s="7">
        <f t="shared" si="5"/>
        <v>24</v>
      </c>
      <c r="M16" s="11">
        <f t="shared" si="6"/>
        <v>4.8</v>
      </c>
    </row>
    <row r="17">
      <c r="A17" s="6" t="s">
        <v>73</v>
      </c>
      <c r="B17" s="7" t="str">
        <f>vlookup($A17,Users!$B$1:$H1000,3,false)</f>
        <v>Ray</v>
      </c>
      <c r="C17" s="7" t="str">
        <f>vlookup($A17,Users!$B$1:$H1000,6,false)</f>
        <v>Middleton</v>
      </c>
      <c r="D17" s="7">
        <f>vlookup($C17,Teams!$B:$D,3,false)</f>
        <v>5</v>
      </c>
      <c r="E17" s="7">
        <f t="shared" si="1"/>
        <v>20</v>
      </c>
      <c r="F17" s="7">
        <f>countifs(PrelimRaw!$D$1:$D1000,$A17,PrelimRaw!$C$1:$C1000,4,PrelimRaw!$J$1:$J1000,"E")+countifs(PrelimRaw!$D$1:$D1000,$A17,PrelimRaw!$C$1:$C1000,14,PrelimRaw!$J$1:$J1000,"E")</f>
        <v>6</v>
      </c>
      <c r="G17" s="7">
        <f>countifs(PrelimRaw!$D$1:$D1000,$A17,PrelimRaw!$C$1:$C1000,0,PrelimRaw!$J$1:$J1000,"E")</f>
        <v>2</v>
      </c>
      <c r="H17" s="7">
        <f>countifs(PrelimRaw!$D$1:$D1000,$A17,PrelimRaw!$C$1:$C1000,-4,PrelimRaw!$J$1:$J1000,"E")</f>
        <v>0</v>
      </c>
      <c r="I17" s="7">
        <f t="shared" si="2"/>
        <v>8</v>
      </c>
      <c r="J17" s="8">
        <f t="shared" si="3"/>
        <v>0.4</v>
      </c>
      <c r="K17" s="8">
        <f t="shared" si="4"/>
        <v>0.75</v>
      </c>
      <c r="L17" s="7">
        <f t="shared" si="5"/>
        <v>24</v>
      </c>
      <c r="M17" s="11">
        <f t="shared" si="6"/>
        <v>4.8</v>
      </c>
    </row>
    <row r="18">
      <c r="A18" s="6" t="s">
        <v>101</v>
      </c>
      <c r="B18" s="7" t="str">
        <f>vlookup($A18,Users!$B$1:$H1000,3,false)</f>
        <v>Rohit</v>
      </c>
      <c r="C18" s="7" t="str">
        <f>vlookup($A18,Users!$B$1:$H1000,6,false)</f>
        <v>Enloe A</v>
      </c>
      <c r="D18" s="7">
        <f>vlookup($C18,Teams!$B:$D,3,false)</f>
        <v>5</v>
      </c>
      <c r="E18" s="7">
        <f t="shared" si="1"/>
        <v>20</v>
      </c>
      <c r="F18" s="7">
        <f>countifs(PrelimRaw!$D$1:$D1000,$A18,PrelimRaw!$C$1:$C1000,4,PrelimRaw!$J$1:$J1000,"E")+countifs(PrelimRaw!$D$1:$D1000,$A18,PrelimRaw!$C$1:$C1000,14,PrelimRaw!$J$1:$J1000,"E")</f>
        <v>9</v>
      </c>
      <c r="G18" s="7">
        <f>countifs(PrelimRaw!$D$1:$D1000,$A18,PrelimRaw!$C$1:$C1000,0,PrelimRaw!$J$1:$J1000,"E")</f>
        <v>0</v>
      </c>
      <c r="H18" s="7">
        <f>countifs(PrelimRaw!$D$1:$D1000,$A18,PrelimRaw!$C$1:$C1000,-4,PrelimRaw!$J$1:$J1000,"E")</f>
        <v>3</v>
      </c>
      <c r="I18" s="7">
        <f t="shared" si="2"/>
        <v>12</v>
      </c>
      <c r="J18" s="8">
        <f t="shared" si="3"/>
        <v>0.6</v>
      </c>
      <c r="K18" s="8">
        <f t="shared" si="4"/>
        <v>0.75</v>
      </c>
      <c r="L18" s="7">
        <f t="shared" si="5"/>
        <v>24</v>
      </c>
      <c r="M18" s="11">
        <f t="shared" si="6"/>
        <v>4.8</v>
      </c>
    </row>
    <row r="19">
      <c r="A19" s="6" t="s">
        <v>160</v>
      </c>
      <c r="B19" s="7" t="str">
        <f>vlookup($A19,Users!$B$1:$H1000,3,false)</f>
        <v>Rishabh</v>
      </c>
      <c r="C19" s="7" t="str">
        <f>vlookup($A19,Users!$B$1:$H1000,6,false)</f>
        <v>Interlake A</v>
      </c>
      <c r="D19" s="7">
        <f>vlookup($C19,Teams!$B:$D,3,false)</f>
        <v>5</v>
      </c>
      <c r="E19" s="7">
        <f t="shared" si="1"/>
        <v>20</v>
      </c>
      <c r="F19" s="7">
        <f>countifs(PrelimRaw!$D$1:$D1000,$A19,PrelimRaw!$C$1:$C1000,4,PrelimRaw!$J$1:$J1000,"E")+countifs(PrelimRaw!$D$1:$D1000,$A19,PrelimRaw!$C$1:$C1000,14,PrelimRaw!$J$1:$J1000,"E")</f>
        <v>8</v>
      </c>
      <c r="G19" s="7">
        <f>countifs(PrelimRaw!$D$1:$D1000,$A19,PrelimRaw!$C$1:$C1000,0,PrelimRaw!$J$1:$J1000,"E")</f>
        <v>4</v>
      </c>
      <c r="H19" s="7">
        <f>countifs(PrelimRaw!$D$1:$D1000,$A19,PrelimRaw!$C$1:$C1000,-4,PrelimRaw!$J$1:$J1000,"E")</f>
        <v>2</v>
      </c>
      <c r="I19" s="7">
        <f t="shared" si="2"/>
        <v>14</v>
      </c>
      <c r="J19" s="8">
        <f t="shared" si="3"/>
        <v>0.7</v>
      </c>
      <c r="K19" s="8">
        <f t="shared" si="4"/>
        <v>0.5714285714</v>
      </c>
      <c r="L19" s="7">
        <f t="shared" si="5"/>
        <v>24</v>
      </c>
      <c r="M19" s="11">
        <f t="shared" si="6"/>
        <v>4.8</v>
      </c>
    </row>
    <row r="20">
      <c r="A20" s="6" t="s">
        <v>46</v>
      </c>
      <c r="B20" s="7" t="str">
        <f>vlookup($A20,Users!$B$1:$H1000,3,false)</f>
        <v>Aldric</v>
      </c>
      <c r="C20" s="7" t="str">
        <f>vlookup($A20,Users!$B$1:$H1000,6,false)</f>
        <v>WWPN</v>
      </c>
      <c r="D20" s="7">
        <f>vlookup($C20,Teams!$B:$D,3,false)</f>
        <v>5</v>
      </c>
      <c r="E20" s="7">
        <f t="shared" si="1"/>
        <v>20</v>
      </c>
      <c r="F20" s="7">
        <f>countifs(PrelimRaw!$D$1:$D1000,$A20,PrelimRaw!$C$1:$C1000,4,PrelimRaw!$J$1:$J1000,"E")+countifs(PrelimRaw!$D$1:$D1000,$A20,PrelimRaw!$C$1:$C1000,14,PrelimRaw!$J$1:$J1000,"E")</f>
        <v>6</v>
      </c>
      <c r="G20" s="7">
        <f>countifs(PrelimRaw!$D$1:$D1000,$A20,PrelimRaw!$C$1:$C1000,0,PrelimRaw!$J$1:$J1000,"E")</f>
        <v>2</v>
      </c>
      <c r="H20" s="7">
        <f>countifs(PrelimRaw!$D$1:$D1000,$A20,PrelimRaw!$C$1:$C1000,-4,PrelimRaw!$J$1:$J1000,"E")</f>
        <v>1</v>
      </c>
      <c r="I20" s="7">
        <f t="shared" si="2"/>
        <v>9</v>
      </c>
      <c r="J20" s="8">
        <f t="shared" si="3"/>
        <v>0.45</v>
      </c>
      <c r="K20" s="8">
        <f t="shared" si="4"/>
        <v>0.6666666667</v>
      </c>
      <c r="L20" s="7">
        <f t="shared" si="5"/>
        <v>20</v>
      </c>
      <c r="M20" s="11">
        <f t="shared" si="6"/>
        <v>4</v>
      </c>
    </row>
    <row r="21">
      <c r="A21" s="6" t="s">
        <v>47</v>
      </c>
      <c r="B21" s="7" t="str">
        <f>vlookup($A21,Users!$B$1:$H1000,3,false)</f>
        <v>Allison</v>
      </c>
      <c r="C21" s="7" t="str">
        <f>vlookup($A21,Users!$B$1:$H1000,6,false)</f>
        <v>Iolani</v>
      </c>
      <c r="D21" s="7">
        <f>vlookup($C21,Teams!$B:$D,3,false)</f>
        <v>5</v>
      </c>
      <c r="E21" s="7">
        <f t="shared" si="1"/>
        <v>20</v>
      </c>
      <c r="F21" s="7">
        <f>countifs(PrelimRaw!$D$1:$D1000,$A21,PrelimRaw!$C$1:$C1000,4,PrelimRaw!$J$1:$J1000,"E")+countifs(PrelimRaw!$D$1:$D1000,$A21,PrelimRaw!$C$1:$C1000,14,PrelimRaw!$J$1:$J1000,"E")</f>
        <v>5</v>
      </c>
      <c r="G21" s="7">
        <f>countifs(PrelimRaw!$D$1:$D1000,$A21,PrelimRaw!$C$1:$C1000,0,PrelimRaw!$J$1:$J1000,"E")</f>
        <v>2</v>
      </c>
      <c r="H21" s="7">
        <f>countifs(PrelimRaw!$D$1:$D1000,$A21,PrelimRaw!$C$1:$C1000,-4,PrelimRaw!$J$1:$J1000,"E")</f>
        <v>0</v>
      </c>
      <c r="I21" s="7">
        <f t="shared" si="2"/>
        <v>7</v>
      </c>
      <c r="J21" s="8">
        <f t="shared" si="3"/>
        <v>0.35</v>
      </c>
      <c r="K21" s="8">
        <f t="shared" si="4"/>
        <v>0.7142857143</v>
      </c>
      <c r="L21" s="7">
        <f t="shared" si="5"/>
        <v>20</v>
      </c>
      <c r="M21" s="11">
        <f t="shared" si="6"/>
        <v>4</v>
      </c>
    </row>
    <row r="22">
      <c r="A22" s="6" t="s">
        <v>109</v>
      </c>
      <c r="B22" s="7" t="str">
        <f>vlookup($A22,Users!$B$1:$H1000,3,false)</f>
        <v>Samuel</v>
      </c>
      <c r="C22" s="7" t="str">
        <f>vlookup($A22,Users!$B$1:$H1000,6,false)</f>
        <v>Lynbrook</v>
      </c>
      <c r="D22" s="7">
        <f>vlookup($C22,Teams!$B:$D,3,false)</f>
        <v>5</v>
      </c>
      <c r="E22" s="7">
        <f t="shared" si="1"/>
        <v>20</v>
      </c>
      <c r="F22" s="7">
        <f>countifs(PrelimRaw!$D$1:$D1000,$A22,PrelimRaw!$C$1:$C1000,4,PrelimRaw!$J$1:$J1000,"E")+countifs(PrelimRaw!$D$1:$D1000,$A22,PrelimRaw!$C$1:$C1000,14,PrelimRaw!$J$1:$J1000,"E")</f>
        <v>7</v>
      </c>
      <c r="G22" s="7">
        <f>countifs(PrelimRaw!$D$1:$D1000,$A22,PrelimRaw!$C$1:$C1000,0,PrelimRaw!$J$1:$J1000,"E")</f>
        <v>1</v>
      </c>
      <c r="H22" s="7">
        <f>countifs(PrelimRaw!$D$1:$D1000,$A22,PrelimRaw!$C$1:$C1000,-4,PrelimRaw!$J$1:$J1000,"E")</f>
        <v>2</v>
      </c>
      <c r="I22" s="7">
        <f t="shared" si="2"/>
        <v>10</v>
      </c>
      <c r="J22" s="8">
        <f t="shared" si="3"/>
        <v>0.5</v>
      </c>
      <c r="K22" s="8">
        <f t="shared" si="4"/>
        <v>0.7</v>
      </c>
      <c r="L22" s="7">
        <f t="shared" si="5"/>
        <v>20</v>
      </c>
      <c r="M22" s="11">
        <f t="shared" si="6"/>
        <v>4</v>
      </c>
    </row>
    <row r="23">
      <c r="A23" s="6" t="s">
        <v>130</v>
      </c>
      <c r="B23" s="7" t="str">
        <f>vlookup($A23,Users!$B$1:$H1000,3,false)</f>
        <v>Aashray</v>
      </c>
      <c r="C23" s="7" t="str">
        <f>vlookup($A23,Users!$B$1:$H1000,6,false)</f>
        <v>Tesla STEM</v>
      </c>
      <c r="D23" s="7">
        <f>vlookup($C23,Teams!$B:$D,3,false)</f>
        <v>5</v>
      </c>
      <c r="E23" s="7">
        <f t="shared" si="1"/>
        <v>20</v>
      </c>
      <c r="F23" s="7">
        <f>countifs(PrelimRaw!$D$1:$D1000,$A23,PrelimRaw!$C$1:$C1000,4,PrelimRaw!$J$1:$J1000,"E")+countifs(PrelimRaw!$D$1:$D1000,$A23,PrelimRaw!$C$1:$C1000,14,PrelimRaw!$J$1:$J1000,"E")</f>
        <v>7</v>
      </c>
      <c r="G23" s="7">
        <f>countifs(PrelimRaw!$D$1:$D1000,$A23,PrelimRaw!$C$1:$C1000,0,PrelimRaw!$J$1:$J1000,"E")</f>
        <v>3</v>
      </c>
      <c r="H23" s="7">
        <f>countifs(PrelimRaw!$D$1:$D1000,$A23,PrelimRaw!$C$1:$C1000,-4,PrelimRaw!$J$1:$J1000,"E")</f>
        <v>2</v>
      </c>
      <c r="I23" s="7">
        <f t="shared" si="2"/>
        <v>12</v>
      </c>
      <c r="J23" s="8">
        <f t="shared" si="3"/>
        <v>0.6</v>
      </c>
      <c r="K23" s="8">
        <f t="shared" si="4"/>
        <v>0.5833333333</v>
      </c>
      <c r="L23" s="7">
        <f t="shared" si="5"/>
        <v>20</v>
      </c>
      <c r="M23" s="11">
        <f t="shared" si="6"/>
        <v>4</v>
      </c>
    </row>
    <row r="24">
      <c r="A24" s="6" t="s">
        <v>190</v>
      </c>
      <c r="B24" s="7" t="str">
        <f>vlookup($A24,Users!$B$1:$H1000,3,false)</f>
        <v>Wendy</v>
      </c>
      <c r="C24" s="7" t="str">
        <f>vlookup($A24,Users!$B$1:$H1000,6,false)</f>
        <v>University</v>
      </c>
      <c r="D24" s="7">
        <f>vlookup($C24,Teams!$B:$D,3,false)</f>
        <v>5</v>
      </c>
      <c r="E24" s="7">
        <f t="shared" si="1"/>
        <v>20</v>
      </c>
      <c r="F24" s="7">
        <f>countifs(PrelimRaw!$D$1:$D1000,$A24,PrelimRaw!$C$1:$C1000,4,PrelimRaw!$J$1:$J1000,"E")+countifs(PrelimRaw!$D$1:$D1000,$A24,PrelimRaw!$C$1:$C1000,14,PrelimRaw!$J$1:$J1000,"E")</f>
        <v>5</v>
      </c>
      <c r="G24" s="7">
        <f>countifs(PrelimRaw!$D$1:$D1000,$A24,PrelimRaw!$C$1:$C1000,0,PrelimRaw!$J$1:$J1000,"E")</f>
        <v>0</v>
      </c>
      <c r="H24" s="7">
        <f>countifs(PrelimRaw!$D$1:$D1000,$A24,PrelimRaw!$C$1:$C1000,-4,PrelimRaw!$J$1:$J1000,"E")</f>
        <v>0</v>
      </c>
      <c r="I24" s="7">
        <f t="shared" si="2"/>
        <v>5</v>
      </c>
      <c r="J24" s="8">
        <f t="shared" si="3"/>
        <v>0.25</v>
      </c>
      <c r="K24" s="8">
        <f t="shared" si="4"/>
        <v>1</v>
      </c>
      <c r="L24" s="7">
        <f t="shared" si="5"/>
        <v>20</v>
      </c>
      <c r="M24" s="11">
        <f t="shared" si="6"/>
        <v>4</v>
      </c>
    </row>
    <row r="25">
      <c r="A25" s="6" t="s">
        <v>70</v>
      </c>
      <c r="B25" s="7" t="str">
        <f>vlookup($A25,Users!$B$1:$H1000,3,false)</f>
        <v>Harry</v>
      </c>
      <c r="C25" s="7" t="str">
        <f>vlookup($A25,Users!$B$1:$H1000,6,false)</f>
        <v>Middleton</v>
      </c>
      <c r="D25" s="7">
        <f>vlookup($C25,Teams!$B:$D,3,false)</f>
        <v>5</v>
      </c>
      <c r="E25" s="7">
        <f t="shared" si="1"/>
        <v>20</v>
      </c>
      <c r="F25" s="7">
        <f>countifs(PrelimRaw!$D$1:$D1000,$A25,PrelimRaw!$C$1:$C1000,4,PrelimRaw!$J$1:$J1000,"E")+countifs(PrelimRaw!$D$1:$D1000,$A25,PrelimRaw!$C$1:$C1000,14,PrelimRaw!$J$1:$J1000,"E")</f>
        <v>4</v>
      </c>
      <c r="G25" s="7">
        <f>countifs(PrelimRaw!$D$1:$D1000,$A25,PrelimRaw!$C$1:$C1000,0,PrelimRaw!$J$1:$J1000,"E")</f>
        <v>2</v>
      </c>
      <c r="H25" s="7">
        <f>countifs(PrelimRaw!$D$1:$D1000,$A25,PrelimRaw!$C$1:$C1000,-4,PrelimRaw!$J$1:$J1000,"E")</f>
        <v>0</v>
      </c>
      <c r="I25" s="7">
        <f t="shared" si="2"/>
        <v>6</v>
      </c>
      <c r="J25" s="8">
        <f t="shared" si="3"/>
        <v>0.3</v>
      </c>
      <c r="K25" s="8">
        <f t="shared" si="4"/>
        <v>0.6666666667</v>
      </c>
      <c r="L25" s="7">
        <f t="shared" si="5"/>
        <v>16</v>
      </c>
      <c r="M25" s="11">
        <f t="shared" si="6"/>
        <v>3.2</v>
      </c>
    </row>
    <row r="26">
      <c r="A26" s="6" t="s">
        <v>90</v>
      </c>
      <c r="B26" s="7" t="str">
        <f>vlookup($A26,Users!$B$1:$H1000,3,false)</f>
        <v>Jerry</v>
      </c>
      <c r="C26" s="7" t="str">
        <f>vlookup($A26,Users!$B$1:$H1000,6,false)</f>
        <v>MSJ</v>
      </c>
      <c r="D26" s="7">
        <f>vlookup($C26,Teams!$B:$D,3,false)</f>
        <v>5</v>
      </c>
      <c r="E26" s="7">
        <f t="shared" si="1"/>
        <v>20</v>
      </c>
      <c r="F26" s="7">
        <f>countifs(PrelimRaw!$D$1:$D1000,$A26,PrelimRaw!$C$1:$C1000,4,PrelimRaw!$J$1:$J1000,"E")+countifs(PrelimRaw!$D$1:$D1000,$A26,PrelimRaw!$C$1:$C1000,14,PrelimRaw!$J$1:$J1000,"E")</f>
        <v>5</v>
      </c>
      <c r="G26" s="7">
        <f>countifs(PrelimRaw!$D$1:$D1000,$A26,PrelimRaw!$C$1:$C1000,0,PrelimRaw!$J$1:$J1000,"E")</f>
        <v>2</v>
      </c>
      <c r="H26" s="7">
        <f>countifs(PrelimRaw!$D$1:$D1000,$A26,PrelimRaw!$C$1:$C1000,-4,PrelimRaw!$J$1:$J1000,"E")</f>
        <v>1</v>
      </c>
      <c r="I26" s="7">
        <f t="shared" si="2"/>
        <v>8</v>
      </c>
      <c r="J26" s="8">
        <f t="shared" si="3"/>
        <v>0.4</v>
      </c>
      <c r="K26" s="8">
        <f t="shared" si="4"/>
        <v>0.625</v>
      </c>
      <c r="L26" s="7">
        <f t="shared" si="5"/>
        <v>16</v>
      </c>
      <c r="M26" s="11">
        <f t="shared" si="6"/>
        <v>3.2</v>
      </c>
    </row>
    <row r="27">
      <c r="A27" s="6" t="s">
        <v>125</v>
      </c>
      <c r="B27" s="7" t="str">
        <f>vlookup($A27,Users!$B$1:$H1000,3,false)</f>
        <v>Mason</v>
      </c>
      <c r="C27" s="7" t="str">
        <f>vlookup($A27,Users!$B$1:$H1000,6,false)</f>
        <v>Westminster</v>
      </c>
      <c r="D27" s="7">
        <f>vlookup($C27,Teams!$B:$D,3,false)</f>
        <v>5</v>
      </c>
      <c r="E27" s="7">
        <f t="shared" si="1"/>
        <v>20</v>
      </c>
      <c r="F27" s="7">
        <f>countifs(PrelimRaw!$D$1:$D1000,$A27,PrelimRaw!$C$1:$C1000,4,PrelimRaw!$J$1:$J1000,"E")+countifs(PrelimRaw!$D$1:$D1000,$A27,PrelimRaw!$C$1:$C1000,14,PrelimRaw!$J$1:$J1000,"E")</f>
        <v>6</v>
      </c>
      <c r="G27" s="7">
        <f>countifs(PrelimRaw!$D$1:$D1000,$A27,PrelimRaw!$C$1:$C1000,0,PrelimRaw!$J$1:$J1000,"E")</f>
        <v>5</v>
      </c>
      <c r="H27" s="7">
        <f>countifs(PrelimRaw!$D$1:$D1000,$A27,PrelimRaw!$C$1:$C1000,-4,PrelimRaw!$J$1:$J1000,"E")</f>
        <v>2</v>
      </c>
      <c r="I27" s="7">
        <f t="shared" si="2"/>
        <v>13</v>
      </c>
      <c r="J27" s="8">
        <f t="shared" si="3"/>
        <v>0.65</v>
      </c>
      <c r="K27" s="8">
        <f t="shared" si="4"/>
        <v>0.4615384615</v>
      </c>
      <c r="L27" s="7">
        <f t="shared" si="5"/>
        <v>16</v>
      </c>
      <c r="M27" s="11">
        <f t="shared" si="6"/>
        <v>3.2</v>
      </c>
    </row>
    <row r="28">
      <c r="A28" s="6" t="s">
        <v>173</v>
      </c>
      <c r="B28" s="7" t="str">
        <f>vlookup($A28,Users!$B$1:$H1000,3,false)</f>
        <v>Andy</v>
      </c>
      <c r="C28" s="7" t="str">
        <f>vlookup($A28,Users!$B$1:$H1000,6,false)</f>
        <v>Seven Lakes</v>
      </c>
      <c r="D28" s="7">
        <f>vlookup($C28,Teams!$B:$D,3,false)</f>
        <v>5</v>
      </c>
      <c r="E28" s="7">
        <f t="shared" si="1"/>
        <v>20</v>
      </c>
      <c r="F28" s="7">
        <f>countifs(PrelimRaw!$D$1:$D1000,$A28,PrelimRaw!$C$1:$C1000,4,PrelimRaw!$J$1:$J1000,"E")+countifs(PrelimRaw!$D$1:$D1000,$A28,PrelimRaw!$C$1:$C1000,14,PrelimRaw!$J$1:$J1000,"E")</f>
        <v>4</v>
      </c>
      <c r="G28" s="7">
        <f>countifs(PrelimRaw!$D$1:$D1000,$A28,PrelimRaw!$C$1:$C1000,0,PrelimRaw!$J$1:$J1000,"E")</f>
        <v>5</v>
      </c>
      <c r="H28" s="7">
        <f>countifs(PrelimRaw!$D$1:$D1000,$A28,PrelimRaw!$C$1:$C1000,-4,PrelimRaw!$J$1:$J1000,"E")</f>
        <v>0</v>
      </c>
      <c r="I28" s="7">
        <f t="shared" si="2"/>
        <v>9</v>
      </c>
      <c r="J28" s="8">
        <f t="shared" si="3"/>
        <v>0.45</v>
      </c>
      <c r="K28" s="8">
        <f t="shared" si="4"/>
        <v>0.4444444444</v>
      </c>
      <c r="L28" s="7">
        <f t="shared" si="5"/>
        <v>16</v>
      </c>
      <c r="M28" s="11">
        <f t="shared" si="6"/>
        <v>3.2</v>
      </c>
    </row>
    <row r="29">
      <c r="A29" s="6" t="s">
        <v>181</v>
      </c>
      <c r="B29" s="7" t="str">
        <f>vlookup($A29,Users!$B$1:$H1000,3,false)</f>
        <v>Michael</v>
      </c>
      <c r="C29" s="7" t="str">
        <f>vlookup($A29,Users!$B$1:$H1000,6,false)</f>
        <v>Buchholz B</v>
      </c>
      <c r="D29" s="7">
        <f>vlookup($C29,Teams!$B:$D,3,false)</f>
        <v>5</v>
      </c>
      <c r="E29" s="7">
        <f t="shared" si="1"/>
        <v>20</v>
      </c>
      <c r="F29" s="7">
        <f>countifs(PrelimRaw!$D$1:$D1000,$A29,PrelimRaw!$C$1:$C1000,4,PrelimRaw!$J$1:$J1000,"E")+countifs(PrelimRaw!$D$1:$D1000,$A29,PrelimRaw!$C$1:$C1000,14,PrelimRaw!$J$1:$J1000,"E")</f>
        <v>4</v>
      </c>
      <c r="G29" s="7">
        <f>countifs(PrelimRaw!$D$1:$D1000,$A29,PrelimRaw!$C$1:$C1000,0,PrelimRaw!$J$1:$J1000,"E")</f>
        <v>2</v>
      </c>
      <c r="H29" s="7">
        <f>countifs(PrelimRaw!$D$1:$D1000,$A29,PrelimRaw!$C$1:$C1000,-4,PrelimRaw!$J$1:$J1000,"E")</f>
        <v>0</v>
      </c>
      <c r="I29" s="7">
        <f t="shared" si="2"/>
        <v>6</v>
      </c>
      <c r="J29" s="8">
        <f t="shared" si="3"/>
        <v>0.3</v>
      </c>
      <c r="K29" s="8">
        <f t="shared" si="4"/>
        <v>0.6666666667</v>
      </c>
      <c r="L29" s="7">
        <f t="shared" si="5"/>
        <v>16</v>
      </c>
      <c r="M29" s="11">
        <f t="shared" si="6"/>
        <v>3.2</v>
      </c>
    </row>
    <row r="30">
      <c r="A30" s="6" t="s">
        <v>185</v>
      </c>
      <c r="B30" s="7" t="str">
        <f>vlookup($A30,Users!$B$1:$H1000,3,false)</f>
        <v>Joseph</v>
      </c>
      <c r="C30" s="7" t="str">
        <f>vlookup($A30,Users!$B$1:$H1000,6,false)</f>
        <v>RMHS</v>
      </c>
      <c r="D30" s="7">
        <f>vlookup($C30,Teams!$B:$D,3,false)</f>
        <v>5</v>
      </c>
      <c r="E30" s="7">
        <f t="shared" si="1"/>
        <v>20</v>
      </c>
      <c r="F30" s="7">
        <f>countifs(PrelimRaw!$D$1:$D1000,$A30,PrelimRaw!$C$1:$C1000,4,PrelimRaw!$J$1:$J1000,"E")+countifs(PrelimRaw!$D$1:$D1000,$A30,PrelimRaw!$C$1:$C1000,14,PrelimRaw!$J$1:$J1000,"E")</f>
        <v>4</v>
      </c>
      <c r="G30" s="7">
        <f>countifs(PrelimRaw!$D$1:$D1000,$A30,PrelimRaw!$C$1:$C1000,0,PrelimRaw!$J$1:$J1000,"E")</f>
        <v>5</v>
      </c>
      <c r="H30" s="7">
        <f>countifs(PrelimRaw!$D$1:$D1000,$A30,PrelimRaw!$C$1:$C1000,-4,PrelimRaw!$J$1:$J1000,"E")</f>
        <v>0</v>
      </c>
      <c r="I30" s="7">
        <f t="shared" si="2"/>
        <v>9</v>
      </c>
      <c r="J30" s="8">
        <f t="shared" si="3"/>
        <v>0.45</v>
      </c>
      <c r="K30" s="8">
        <f t="shared" si="4"/>
        <v>0.4444444444</v>
      </c>
      <c r="L30" s="7">
        <f t="shared" si="5"/>
        <v>16</v>
      </c>
      <c r="M30" s="11">
        <f t="shared" si="6"/>
        <v>3.2</v>
      </c>
    </row>
    <row r="31">
      <c r="A31" s="6" t="s">
        <v>201</v>
      </c>
      <c r="B31" s="7" t="str">
        <f>vlookup($A31,Users!$B$1:$H1000,3,false)</f>
        <v>Jack</v>
      </c>
      <c r="C31" s="7" t="str">
        <f>vlookup($A31,Users!$B$1:$H1000,6,false)</f>
        <v>AHS Broward</v>
      </c>
      <c r="D31" s="7">
        <f>vlookup($C31,Teams!$B:$D,3,false)</f>
        <v>5</v>
      </c>
      <c r="E31" s="7">
        <f t="shared" si="1"/>
        <v>20</v>
      </c>
      <c r="F31" s="7">
        <f>countifs(PrelimRaw!$D$1:$D1000,$A31,PrelimRaw!$C$1:$C1000,4,PrelimRaw!$J$1:$J1000,"E")+countifs(PrelimRaw!$D$1:$D1000,$A31,PrelimRaw!$C$1:$C1000,14,PrelimRaw!$J$1:$J1000,"E")</f>
        <v>4</v>
      </c>
      <c r="G31" s="7">
        <f>countifs(PrelimRaw!$D$1:$D1000,$A31,PrelimRaw!$C$1:$C1000,0,PrelimRaw!$J$1:$J1000,"E")</f>
        <v>3</v>
      </c>
      <c r="H31" s="7">
        <f>countifs(PrelimRaw!$D$1:$D1000,$A31,PrelimRaw!$C$1:$C1000,-4,PrelimRaw!$J$1:$J1000,"E")</f>
        <v>0</v>
      </c>
      <c r="I31" s="7">
        <f t="shared" si="2"/>
        <v>7</v>
      </c>
      <c r="J31" s="8">
        <f t="shared" si="3"/>
        <v>0.35</v>
      </c>
      <c r="K31" s="8">
        <f t="shared" si="4"/>
        <v>0.5714285714</v>
      </c>
      <c r="L31" s="7">
        <f t="shared" si="5"/>
        <v>16</v>
      </c>
      <c r="M31" s="11">
        <f t="shared" si="6"/>
        <v>3.2</v>
      </c>
    </row>
    <row r="32">
      <c r="A32" s="6" t="s">
        <v>204</v>
      </c>
      <c r="B32" s="7" t="str">
        <f>vlookup($A32,Users!$B$1:$H1000,3,false)</f>
        <v>Justin</v>
      </c>
      <c r="C32" s="7" t="str">
        <f>vlookup($A32,Users!$B$1:$H1000,6,false)</f>
        <v>Blair A</v>
      </c>
      <c r="D32" s="7">
        <f>vlookup($C32,Teams!$B:$D,3,false)</f>
        <v>5</v>
      </c>
      <c r="E32" s="7">
        <f t="shared" si="1"/>
        <v>20</v>
      </c>
      <c r="F32" s="7">
        <f>countifs(PrelimRaw!$D$1:$D1000,$A32,PrelimRaw!$C$1:$C1000,4,PrelimRaw!$J$1:$J1000,"E")+countifs(PrelimRaw!$D$1:$D1000,$A32,PrelimRaw!$C$1:$C1000,14,PrelimRaw!$J$1:$J1000,"E")</f>
        <v>5</v>
      </c>
      <c r="G32" s="7">
        <f>countifs(PrelimRaw!$D$1:$D1000,$A32,PrelimRaw!$C$1:$C1000,0,PrelimRaw!$J$1:$J1000,"E")</f>
        <v>1</v>
      </c>
      <c r="H32" s="7">
        <f>countifs(PrelimRaw!$D$1:$D1000,$A32,PrelimRaw!$C$1:$C1000,-4,PrelimRaw!$J$1:$J1000,"E")</f>
        <v>1</v>
      </c>
      <c r="I32" s="7">
        <f t="shared" si="2"/>
        <v>7</v>
      </c>
      <c r="J32" s="8">
        <f t="shared" si="3"/>
        <v>0.35</v>
      </c>
      <c r="K32" s="8">
        <f t="shared" si="4"/>
        <v>0.7142857143</v>
      </c>
      <c r="L32" s="7">
        <f t="shared" si="5"/>
        <v>16</v>
      </c>
      <c r="M32" s="11">
        <f t="shared" si="6"/>
        <v>3.2</v>
      </c>
    </row>
    <row r="33">
      <c r="A33" s="6" t="s">
        <v>208</v>
      </c>
      <c r="B33" s="7" t="str">
        <f>vlookup($A33,Users!$B$1:$H1000,3,false)</f>
        <v>Dingjia</v>
      </c>
      <c r="C33" s="7" t="str">
        <f>vlookup($A33,Users!$B$1:$H1000,6,false)</f>
        <v>Naperville North</v>
      </c>
      <c r="D33" s="7">
        <f>vlookup($C33,Teams!$B:$D,3,false)</f>
        <v>5</v>
      </c>
      <c r="E33" s="7">
        <f t="shared" si="1"/>
        <v>20</v>
      </c>
      <c r="F33" s="7">
        <f>countifs(PrelimRaw!$D$1:$D1000,$A33,PrelimRaw!$C$1:$C1000,4,PrelimRaw!$J$1:$J1000,"E")+countifs(PrelimRaw!$D$1:$D1000,$A33,PrelimRaw!$C$1:$C1000,14,PrelimRaw!$J$1:$J1000,"E")</f>
        <v>4</v>
      </c>
      <c r="G33" s="7">
        <f>countifs(PrelimRaw!$D$1:$D1000,$A33,PrelimRaw!$C$1:$C1000,0,PrelimRaw!$J$1:$J1000,"E")</f>
        <v>4</v>
      </c>
      <c r="H33" s="7">
        <f>countifs(PrelimRaw!$D$1:$D1000,$A33,PrelimRaw!$C$1:$C1000,-4,PrelimRaw!$J$1:$J1000,"E")</f>
        <v>0</v>
      </c>
      <c r="I33" s="7">
        <f t="shared" si="2"/>
        <v>8</v>
      </c>
      <c r="J33" s="8">
        <f t="shared" si="3"/>
        <v>0.4</v>
      </c>
      <c r="K33" s="8">
        <f t="shared" si="4"/>
        <v>0.5</v>
      </c>
      <c r="L33" s="7">
        <f t="shared" si="5"/>
        <v>16</v>
      </c>
      <c r="M33" s="11">
        <f t="shared" si="6"/>
        <v>3.2</v>
      </c>
    </row>
    <row r="34">
      <c r="A34" s="6" t="s">
        <v>106</v>
      </c>
      <c r="B34" s="7" t="str">
        <f>vlookup($A34,Users!$B$1:$H1000,3,false)</f>
        <v>Aditya</v>
      </c>
      <c r="C34" s="7" t="str">
        <f>vlookup($A34,Users!$B$1:$H1000,6,false)</f>
        <v>Mira Loma</v>
      </c>
      <c r="D34" s="7">
        <f>vlookup($C34,Teams!$B:$D,3,false)</f>
        <v>5</v>
      </c>
      <c r="E34" s="7">
        <f t="shared" si="1"/>
        <v>20</v>
      </c>
      <c r="F34" s="7">
        <f>countifs(PrelimRaw!$D$1:$D1000,$A34,PrelimRaw!$C$1:$C1000,4,PrelimRaw!$J$1:$J1000,"E")+countifs(PrelimRaw!$D$1:$D1000,$A34,PrelimRaw!$C$1:$C1000,14,PrelimRaw!$J$1:$J1000,"E")</f>
        <v>5</v>
      </c>
      <c r="G34" s="7">
        <f>countifs(PrelimRaw!$D$1:$D1000,$A34,PrelimRaw!$C$1:$C1000,0,PrelimRaw!$J$1:$J1000,"E")</f>
        <v>4</v>
      </c>
      <c r="H34" s="7">
        <f>countifs(PrelimRaw!$D$1:$D1000,$A34,PrelimRaw!$C$1:$C1000,-4,PrelimRaw!$J$1:$J1000,"E")</f>
        <v>1</v>
      </c>
      <c r="I34" s="7">
        <f t="shared" si="2"/>
        <v>10</v>
      </c>
      <c r="J34" s="8">
        <f t="shared" si="3"/>
        <v>0.5</v>
      </c>
      <c r="K34" s="8">
        <f t="shared" si="4"/>
        <v>0.5</v>
      </c>
      <c r="L34" s="7">
        <f t="shared" si="5"/>
        <v>16</v>
      </c>
      <c r="M34" s="11">
        <f t="shared" si="6"/>
        <v>3.2</v>
      </c>
    </row>
    <row r="35">
      <c r="A35" s="6" t="s">
        <v>39</v>
      </c>
      <c r="B35" s="7" t="str">
        <f>vlookup($A35,Users!$B$1:$H1000,3,false)</f>
        <v>Emmanuel</v>
      </c>
      <c r="C35" s="7" t="str">
        <f>vlookup($A35,Users!$B$1:$H1000,6,false)</f>
        <v>Buchholz A</v>
      </c>
      <c r="D35" s="7">
        <f>vlookup($C35,Teams!$B:$D,3,false)</f>
        <v>5</v>
      </c>
      <c r="E35" s="7">
        <f t="shared" si="1"/>
        <v>20</v>
      </c>
      <c r="F35" s="7">
        <f>countifs(PrelimRaw!$D$1:$D1000,$A35,PrelimRaw!$C$1:$C1000,4,PrelimRaw!$J$1:$J1000,"E")+countifs(PrelimRaw!$D$1:$D1000,$A35,PrelimRaw!$C$1:$C1000,14,PrelimRaw!$J$1:$J1000,"E")</f>
        <v>3</v>
      </c>
      <c r="G35" s="7">
        <f>countifs(PrelimRaw!$D$1:$D1000,$A35,PrelimRaw!$C$1:$C1000,0,PrelimRaw!$J$1:$J1000,"E")</f>
        <v>2</v>
      </c>
      <c r="H35" s="7">
        <f>countifs(PrelimRaw!$D$1:$D1000,$A35,PrelimRaw!$C$1:$C1000,-4,PrelimRaw!$J$1:$J1000,"E")</f>
        <v>0</v>
      </c>
      <c r="I35" s="7">
        <f t="shared" si="2"/>
        <v>5</v>
      </c>
      <c r="J35" s="8">
        <f t="shared" si="3"/>
        <v>0.25</v>
      </c>
      <c r="K35" s="8">
        <f t="shared" si="4"/>
        <v>0.6</v>
      </c>
      <c r="L35" s="7">
        <f t="shared" si="5"/>
        <v>12</v>
      </c>
      <c r="M35" s="11">
        <f t="shared" si="6"/>
        <v>2.4</v>
      </c>
    </row>
    <row r="36">
      <c r="A36" s="6" t="s">
        <v>54</v>
      </c>
      <c r="B36" s="7" t="str">
        <f>vlookup($A36,Users!$B$1:$H1000,3,false)</f>
        <v>Kaiwen</v>
      </c>
      <c r="C36" s="7" t="str">
        <f>vlookup($A36,Users!$B$1:$H1000,6,false)</f>
        <v>Enloe B</v>
      </c>
      <c r="D36" s="7">
        <f>vlookup($C36,Teams!$B:$D,3,false)</f>
        <v>5</v>
      </c>
      <c r="E36" s="7">
        <f t="shared" si="1"/>
        <v>20</v>
      </c>
      <c r="F36" s="7">
        <f>countifs(PrelimRaw!$D$1:$D1000,$A36,PrelimRaw!$C$1:$C1000,4,PrelimRaw!$J$1:$J1000,"E")+countifs(PrelimRaw!$D$1:$D1000,$A36,PrelimRaw!$C$1:$C1000,14,PrelimRaw!$J$1:$J1000,"E")</f>
        <v>3</v>
      </c>
      <c r="G36" s="7">
        <f>countifs(PrelimRaw!$D$1:$D1000,$A36,PrelimRaw!$C$1:$C1000,0,PrelimRaw!$J$1:$J1000,"E")</f>
        <v>0</v>
      </c>
      <c r="H36" s="7">
        <f>countifs(PrelimRaw!$D$1:$D1000,$A36,PrelimRaw!$C$1:$C1000,-4,PrelimRaw!$J$1:$J1000,"E")</f>
        <v>0</v>
      </c>
      <c r="I36" s="7">
        <f t="shared" si="2"/>
        <v>3</v>
      </c>
      <c r="J36" s="8">
        <f t="shared" si="3"/>
        <v>0.15</v>
      </c>
      <c r="K36" s="8">
        <f t="shared" si="4"/>
        <v>1</v>
      </c>
      <c r="L36" s="7">
        <f t="shared" si="5"/>
        <v>12</v>
      </c>
      <c r="M36" s="11">
        <f t="shared" si="6"/>
        <v>2.4</v>
      </c>
    </row>
    <row r="37">
      <c r="A37" s="6" t="s">
        <v>65</v>
      </c>
      <c r="B37" s="7" t="str">
        <f>vlookup($A37,Users!$B$1:$H1000,3,false)</f>
        <v>Rushil</v>
      </c>
      <c r="C37" s="7" t="str">
        <f>vlookup($A37,Users!$B$1:$H1000,6,false)</f>
        <v>Dulles</v>
      </c>
      <c r="D37" s="7">
        <f>vlookup($C37,Teams!$B:$D,3,false)</f>
        <v>5</v>
      </c>
      <c r="E37" s="7">
        <f t="shared" si="1"/>
        <v>20</v>
      </c>
      <c r="F37" s="7">
        <f>countifs(PrelimRaw!$D$1:$D1000,$A37,PrelimRaw!$C$1:$C1000,4,PrelimRaw!$J$1:$J1000,"E")+countifs(PrelimRaw!$D$1:$D1000,$A37,PrelimRaw!$C$1:$C1000,14,PrelimRaw!$J$1:$J1000,"E")</f>
        <v>3</v>
      </c>
      <c r="G37" s="7">
        <f>countifs(PrelimRaw!$D$1:$D1000,$A37,PrelimRaw!$C$1:$C1000,0,PrelimRaw!$J$1:$J1000,"E")</f>
        <v>2</v>
      </c>
      <c r="H37" s="7">
        <f>countifs(PrelimRaw!$D$1:$D1000,$A37,PrelimRaw!$C$1:$C1000,-4,PrelimRaw!$J$1:$J1000,"E")</f>
        <v>0</v>
      </c>
      <c r="I37" s="7">
        <f t="shared" si="2"/>
        <v>5</v>
      </c>
      <c r="J37" s="8">
        <f t="shared" si="3"/>
        <v>0.25</v>
      </c>
      <c r="K37" s="8">
        <f t="shared" si="4"/>
        <v>0.6</v>
      </c>
      <c r="L37" s="7">
        <f t="shared" si="5"/>
        <v>12</v>
      </c>
      <c r="M37" s="11">
        <f t="shared" si="6"/>
        <v>2.4</v>
      </c>
    </row>
    <row r="38">
      <c r="A38" s="6" t="s">
        <v>79</v>
      </c>
      <c r="B38" s="7" t="str">
        <f>vlookup($A38,Users!$B$1:$H1000,3,false)</f>
        <v>David</v>
      </c>
      <c r="C38" s="7" t="str">
        <f>vlookup($A38,Users!$B$1:$H1000,6,false)</f>
        <v>Lexington A</v>
      </c>
      <c r="D38" s="7">
        <f>vlookup($C38,Teams!$B:$D,3,false)</f>
        <v>5</v>
      </c>
      <c r="E38" s="7">
        <f t="shared" si="1"/>
        <v>20</v>
      </c>
      <c r="F38" s="7">
        <f>countifs(PrelimRaw!$D$1:$D1000,$A38,PrelimRaw!$C$1:$C1000,4,PrelimRaw!$J$1:$J1000,"E")+countifs(PrelimRaw!$D$1:$D1000,$A38,PrelimRaw!$C$1:$C1000,14,PrelimRaw!$J$1:$J1000,"E")</f>
        <v>5</v>
      </c>
      <c r="G38" s="7">
        <f>countifs(PrelimRaw!$D$1:$D1000,$A38,PrelimRaw!$C$1:$C1000,0,PrelimRaw!$J$1:$J1000,"E")</f>
        <v>3</v>
      </c>
      <c r="H38" s="7">
        <f>countifs(PrelimRaw!$D$1:$D1000,$A38,PrelimRaw!$C$1:$C1000,-4,PrelimRaw!$J$1:$J1000,"E")</f>
        <v>2</v>
      </c>
      <c r="I38" s="7">
        <f t="shared" si="2"/>
        <v>10</v>
      </c>
      <c r="J38" s="8">
        <f t="shared" si="3"/>
        <v>0.5</v>
      </c>
      <c r="K38" s="8">
        <f t="shared" si="4"/>
        <v>0.5</v>
      </c>
      <c r="L38" s="7">
        <f t="shared" si="5"/>
        <v>12</v>
      </c>
      <c r="M38" s="11">
        <f t="shared" si="6"/>
        <v>2.4</v>
      </c>
    </row>
    <row r="39">
      <c r="A39" s="6" t="s">
        <v>81</v>
      </c>
      <c r="B39" s="7" t="str">
        <f>vlookup($A39,Users!$B$1:$H1000,3,false)</f>
        <v>Abheek</v>
      </c>
      <c r="C39" s="7" t="str">
        <f>vlookup($A39,Users!$B$1:$H1000,6,false)</f>
        <v>Ladue</v>
      </c>
      <c r="D39" s="7">
        <f>vlookup($C39,Teams!$B:$D,3,false)</f>
        <v>5</v>
      </c>
      <c r="E39" s="7">
        <f t="shared" si="1"/>
        <v>20</v>
      </c>
      <c r="F39" s="7">
        <f>countifs(PrelimRaw!$D$1:$D1000,$A39,PrelimRaw!$C$1:$C1000,4,PrelimRaw!$J$1:$J1000,"E")+countifs(PrelimRaw!$D$1:$D1000,$A39,PrelimRaw!$C$1:$C1000,14,PrelimRaw!$J$1:$J1000,"E")</f>
        <v>3</v>
      </c>
      <c r="G39" s="7">
        <f>countifs(PrelimRaw!$D$1:$D1000,$A39,PrelimRaw!$C$1:$C1000,0,PrelimRaw!$J$1:$J1000,"E")</f>
        <v>3</v>
      </c>
      <c r="H39" s="7">
        <f>countifs(PrelimRaw!$D$1:$D1000,$A39,PrelimRaw!$C$1:$C1000,-4,PrelimRaw!$J$1:$J1000,"E")</f>
        <v>0</v>
      </c>
      <c r="I39" s="7">
        <f t="shared" si="2"/>
        <v>6</v>
      </c>
      <c r="J39" s="8">
        <f t="shared" si="3"/>
        <v>0.3</v>
      </c>
      <c r="K39" s="8">
        <f t="shared" si="4"/>
        <v>0.5</v>
      </c>
      <c r="L39" s="7">
        <f t="shared" si="5"/>
        <v>12</v>
      </c>
      <c r="M39" s="11">
        <f t="shared" si="6"/>
        <v>2.4</v>
      </c>
    </row>
    <row r="40">
      <c r="A40" s="6" t="s">
        <v>88</v>
      </c>
      <c r="B40" s="7" t="str">
        <f>vlookup($A40,Users!$B$1:$H1000,3,false)</f>
        <v>Samuel</v>
      </c>
      <c r="C40" s="7" t="str">
        <f>vlookup($A40,Users!$B$1:$H1000,6,false)</f>
        <v>MSJ</v>
      </c>
      <c r="D40" s="7">
        <f>vlookup($C40,Teams!$B:$D,3,false)</f>
        <v>5</v>
      </c>
      <c r="E40" s="7">
        <f t="shared" si="1"/>
        <v>20</v>
      </c>
      <c r="F40" s="7">
        <f>countifs(PrelimRaw!$D$1:$D1000,$A40,PrelimRaw!$C$1:$C1000,4,PrelimRaw!$J$1:$J1000,"E")+countifs(PrelimRaw!$D$1:$D1000,$A40,PrelimRaw!$C$1:$C1000,14,PrelimRaw!$J$1:$J1000,"E")</f>
        <v>3</v>
      </c>
      <c r="G40" s="7">
        <f>countifs(PrelimRaw!$D$1:$D1000,$A40,PrelimRaw!$C$1:$C1000,0,PrelimRaw!$J$1:$J1000,"E")</f>
        <v>0</v>
      </c>
      <c r="H40" s="7">
        <f>countifs(PrelimRaw!$D$1:$D1000,$A40,PrelimRaw!$C$1:$C1000,-4,PrelimRaw!$J$1:$J1000,"E")</f>
        <v>0</v>
      </c>
      <c r="I40" s="7">
        <f t="shared" si="2"/>
        <v>3</v>
      </c>
      <c r="J40" s="8">
        <f t="shared" si="3"/>
        <v>0.15</v>
      </c>
      <c r="K40" s="8">
        <f t="shared" si="4"/>
        <v>1</v>
      </c>
      <c r="L40" s="7">
        <f t="shared" si="5"/>
        <v>12</v>
      </c>
      <c r="M40" s="11">
        <f t="shared" si="6"/>
        <v>2.4</v>
      </c>
    </row>
    <row r="41">
      <c r="A41" s="6" t="s">
        <v>117</v>
      </c>
      <c r="B41" s="7" t="str">
        <f>vlookup($A41,Users!$B$1:$H1000,3,false)</f>
        <v>Darrien</v>
      </c>
      <c r="C41" s="7" t="str">
        <f>vlookup($A41,Users!$B$1:$H1000,6,false)</f>
        <v>Interlake B</v>
      </c>
      <c r="D41" s="7">
        <f>vlookup($C41,Teams!$B:$D,3,false)</f>
        <v>5</v>
      </c>
      <c r="E41" s="7">
        <f t="shared" si="1"/>
        <v>20</v>
      </c>
      <c r="F41" s="7">
        <f>countifs(PrelimRaw!$D$1:$D1000,$A41,PrelimRaw!$C$1:$C1000,4,PrelimRaw!$J$1:$J1000,"E")+countifs(PrelimRaw!$D$1:$D1000,$A41,PrelimRaw!$C$1:$C1000,14,PrelimRaw!$J$1:$J1000,"E")</f>
        <v>4</v>
      </c>
      <c r="G41" s="7">
        <f>countifs(PrelimRaw!$D$1:$D1000,$A41,PrelimRaw!$C$1:$C1000,0,PrelimRaw!$J$1:$J1000,"E")</f>
        <v>8</v>
      </c>
      <c r="H41" s="7">
        <f>countifs(PrelimRaw!$D$1:$D1000,$A41,PrelimRaw!$C$1:$C1000,-4,PrelimRaw!$J$1:$J1000,"E")</f>
        <v>1</v>
      </c>
      <c r="I41" s="7">
        <f t="shared" si="2"/>
        <v>13</v>
      </c>
      <c r="J41" s="8">
        <f t="shared" si="3"/>
        <v>0.65</v>
      </c>
      <c r="K41" s="8">
        <f t="shared" si="4"/>
        <v>0.3076923077</v>
      </c>
      <c r="L41" s="7">
        <f t="shared" si="5"/>
        <v>12</v>
      </c>
      <c r="M41" s="11">
        <f t="shared" si="6"/>
        <v>2.4</v>
      </c>
    </row>
    <row r="42">
      <c r="A42" s="6" t="s">
        <v>126</v>
      </c>
      <c r="B42" s="7" t="str">
        <f>vlookup($A42,Users!$B$1:$H1000,3,false)</f>
        <v>Andrew</v>
      </c>
      <c r="C42" s="7" t="str">
        <f>vlookup($A42,Users!$B$1:$H1000,6,false)</f>
        <v>Naperville North</v>
      </c>
      <c r="D42" s="7">
        <f>vlookup($C42,Teams!$B:$D,3,false)</f>
        <v>5</v>
      </c>
      <c r="E42" s="7">
        <f t="shared" si="1"/>
        <v>20</v>
      </c>
      <c r="F42" s="7">
        <f>countifs(PrelimRaw!$D$1:$D1000,$A42,PrelimRaw!$C$1:$C1000,4,PrelimRaw!$J$1:$J1000,"E")+countifs(PrelimRaw!$D$1:$D1000,$A42,PrelimRaw!$C$1:$C1000,14,PrelimRaw!$J$1:$J1000,"E")</f>
        <v>3</v>
      </c>
      <c r="G42" s="7">
        <f>countifs(PrelimRaw!$D$1:$D1000,$A42,PrelimRaw!$C$1:$C1000,0,PrelimRaw!$J$1:$J1000,"E")</f>
        <v>0</v>
      </c>
      <c r="H42" s="7">
        <f>countifs(PrelimRaw!$D$1:$D1000,$A42,PrelimRaw!$C$1:$C1000,-4,PrelimRaw!$J$1:$J1000,"E")</f>
        <v>0</v>
      </c>
      <c r="I42" s="7">
        <f t="shared" si="2"/>
        <v>3</v>
      </c>
      <c r="J42" s="8">
        <f t="shared" si="3"/>
        <v>0.15</v>
      </c>
      <c r="K42" s="8">
        <f t="shared" si="4"/>
        <v>1</v>
      </c>
      <c r="L42" s="7">
        <f t="shared" si="5"/>
        <v>12</v>
      </c>
      <c r="M42" s="11">
        <f t="shared" si="6"/>
        <v>2.4</v>
      </c>
    </row>
    <row r="43">
      <c r="A43" s="6" t="s">
        <v>75</v>
      </c>
      <c r="B43" s="7" t="str">
        <f>vlookup($A43,Users!$B$1:$H1000,3,false)</f>
        <v>Connor</v>
      </c>
      <c r="C43" s="7" t="str">
        <f>vlookup($A43,Users!$B$1:$H1000,6,false)</f>
        <v>NoHo B</v>
      </c>
      <c r="D43" s="7">
        <f>vlookup($C43,Teams!$B:$D,3,false)</f>
        <v>5</v>
      </c>
      <c r="E43" s="7">
        <f t="shared" si="1"/>
        <v>20</v>
      </c>
      <c r="F43" s="7">
        <f>countifs(PrelimRaw!$D$1:$D1000,$A43,PrelimRaw!$C$1:$C1000,4,PrelimRaw!$J$1:$J1000,"E")+countifs(PrelimRaw!$D$1:$D1000,$A43,PrelimRaw!$C$1:$C1000,14,PrelimRaw!$J$1:$J1000,"E")</f>
        <v>5</v>
      </c>
      <c r="G43" s="7">
        <f>countifs(PrelimRaw!$D$1:$D1000,$A43,PrelimRaw!$C$1:$C1000,0,PrelimRaw!$J$1:$J1000,"E")</f>
        <v>4</v>
      </c>
      <c r="H43" s="7">
        <f>countifs(PrelimRaw!$D$1:$D1000,$A43,PrelimRaw!$C$1:$C1000,-4,PrelimRaw!$J$1:$J1000,"E")</f>
        <v>2</v>
      </c>
      <c r="I43" s="7">
        <f t="shared" si="2"/>
        <v>11</v>
      </c>
      <c r="J43" s="8">
        <f t="shared" si="3"/>
        <v>0.55</v>
      </c>
      <c r="K43" s="8">
        <f t="shared" si="4"/>
        <v>0.4545454545</v>
      </c>
      <c r="L43" s="7">
        <f t="shared" si="5"/>
        <v>12</v>
      </c>
      <c r="M43" s="11">
        <f t="shared" si="6"/>
        <v>2.4</v>
      </c>
    </row>
    <row r="44">
      <c r="A44" s="6" t="s">
        <v>153</v>
      </c>
      <c r="B44" s="7" t="str">
        <f>vlookup($A44,Users!$B$1:$H1000,3,false)</f>
        <v>Nikhil</v>
      </c>
      <c r="C44" s="7" t="str">
        <f>vlookup($A44,Users!$B$1:$H1000,6,false)</f>
        <v>NCSSM A</v>
      </c>
      <c r="D44" s="7">
        <f>vlookup($C44,Teams!$B:$D,3,false)</f>
        <v>5</v>
      </c>
      <c r="E44" s="7">
        <f t="shared" si="1"/>
        <v>20</v>
      </c>
      <c r="F44" s="7">
        <f>countifs(PrelimRaw!$D$1:$D1000,$A44,PrelimRaw!$C$1:$C1000,4,PrelimRaw!$J$1:$J1000,"E")+countifs(PrelimRaw!$D$1:$D1000,$A44,PrelimRaw!$C$1:$C1000,14,PrelimRaw!$J$1:$J1000,"E")</f>
        <v>3</v>
      </c>
      <c r="G44" s="7">
        <f>countifs(PrelimRaw!$D$1:$D1000,$A44,PrelimRaw!$C$1:$C1000,0,PrelimRaw!$J$1:$J1000,"E")</f>
        <v>4</v>
      </c>
      <c r="H44" s="7">
        <f>countifs(PrelimRaw!$D$1:$D1000,$A44,PrelimRaw!$C$1:$C1000,-4,PrelimRaw!$J$1:$J1000,"E")</f>
        <v>0</v>
      </c>
      <c r="I44" s="7">
        <f t="shared" si="2"/>
        <v>7</v>
      </c>
      <c r="J44" s="8">
        <f t="shared" si="3"/>
        <v>0.35</v>
      </c>
      <c r="K44" s="8">
        <f t="shared" si="4"/>
        <v>0.4285714286</v>
      </c>
      <c r="L44" s="7">
        <f t="shared" si="5"/>
        <v>12</v>
      </c>
      <c r="M44" s="11">
        <f t="shared" si="6"/>
        <v>2.4</v>
      </c>
    </row>
    <row r="45">
      <c r="A45" s="6" t="s">
        <v>176</v>
      </c>
      <c r="B45" s="7" t="str">
        <f>vlookup($A45,Users!$B$1:$H1000,3,false)</f>
        <v>Chris</v>
      </c>
      <c r="C45" s="7" t="str">
        <f>vlookup($A45,Users!$B$1:$H1000,6,false)</f>
        <v>Troy</v>
      </c>
      <c r="D45" s="7">
        <f>vlookup($C45,Teams!$B:$D,3,false)</f>
        <v>5</v>
      </c>
      <c r="E45" s="7">
        <f t="shared" si="1"/>
        <v>20</v>
      </c>
      <c r="F45" s="7">
        <f>countifs(PrelimRaw!$D$1:$D1000,$A45,PrelimRaw!$C$1:$C1000,4,PrelimRaw!$J$1:$J1000,"E")+countifs(PrelimRaw!$D$1:$D1000,$A45,PrelimRaw!$C$1:$C1000,14,PrelimRaw!$J$1:$J1000,"E")</f>
        <v>3</v>
      </c>
      <c r="G45" s="7">
        <f>countifs(PrelimRaw!$D$1:$D1000,$A45,PrelimRaw!$C$1:$C1000,0,PrelimRaw!$J$1:$J1000,"E")</f>
        <v>4</v>
      </c>
      <c r="H45" s="7">
        <f>countifs(PrelimRaw!$D$1:$D1000,$A45,PrelimRaw!$C$1:$C1000,-4,PrelimRaw!$J$1:$J1000,"E")</f>
        <v>0</v>
      </c>
      <c r="I45" s="7">
        <f t="shared" si="2"/>
        <v>7</v>
      </c>
      <c r="J45" s="8">
        <f t="shared" si="3"/>
        <v>0.35</v>
      </c>
      <c r="K45" s="8">
        <f t="shared" si="4"/>
        <v>0.4285714286</v>
      </c>
      <c r="L45" s="7">
        <f t="shared" si="5"/>
        <v>12</v>
      </c>
      <c r="M45" s="11">
        <f t="shared" si="6"/>
        <v>2.4</v>
      </c>
    </row>
    <row r="46">
      <c r="A46" s="6" t="s">
        <v>178</v>
      </c>
      <c r="B46" s="7" t="str">
        <f>vlookup($A46,Users!$B$1:$H1000,3,false)</f>
        <v>Melinda</v>
      </c>
      <c r="C46" s="7" t="str">
        <f>vlookup($A46,Users!$B$1:$H1000,6,false)</f>
        <v>Troy</v>
      </c>
      <c r="D46" s="7">
        <f>vlookup($C46,Teams!$B:$D,3,false)</f>
        <v>5</v>
      </c>
      <c r="E46" s="7">
        <f t="shared" si="1"/>
        <v>20</v>
      </c>
      <c r="F46" s="7">
        <f>countifs(PrelimRaw!$D$1:$D1000,$A46,PrelimRaw!$C$1:$C1000,4,PrelimRaw!$J$1:$J1000,"E")+countifs(PrelimRaw!$D$1:$D1000,$A46,PrelimRaw!$C$1:$C1000,14,PrelimRaw!$J$1:$J1000,"E")</f>
        <v>3</v>
      </c>
      <c r="G46" s="7">
        <f>countifs(PrelimRaw!$D$1:$D1000,$A46,PrelimRaw!$C$1:$C1000,0,PrelimRaw!$J$1:$J1000,"E")</f>
        <v>1</v>
      </c>
      <c r="H46" s="7">
        <f>countifs(PrelimRaw!$D$1:$D1000,$A46,PrelimRaw!$C$1:$C1000,-4,PrelimRaw!$J$1:$J1000,"E")</f>
        <v>0</v>
      </c>
      <c r="I46" s="7">
        <f t="shared" si="2"/>
        <v>4</v>
      </c>
      <c r="J46" s="8">
        <f t="shared" si="3"/>
        <v>0.2</v>
      </c>
      <c r="K46" s="8">
        <f t="shared" si="4"/>
        <v>0.75</v>
      </c>
      <c r="L46" s="7">
        <f t="shared" si="5"/>
        <v>12</v>
      </c>
      <c r="M46" s="11">
        <f t="shared" si="6"/>
        <v>2.4</v>
      </c>
    </row>
    <row r="47">
      <c r="A47" s="6" t="s">
        <v>188</v>
      </c>
      <c r="B47" s="7" t="str">
        <f>vlookup($A47,Users!$B$1:$H1000,3,false)</f>
        <v>Michael</v>
      </c>
      <c r="C47" s="7" t="str">
        <f>vlookup($A47,Users!$B$1:$H1000,6,false)</f>
        <v>Venice</v>
      </c>
      <c r="D47" s="7">
        <f>vlookup($C47,Teams!$B:$D,3,false)</f>
        <v>5</v>
      </c>
      <c r="E47" s="7">
        <f t="shared" si="1"/>
        <v>20</v>
      </c>
      <c r="F47" s="7">
        <f>countifs(PrelimRaw!$D$1:$D1000,$A47,PrelimRaw!$C$1:$C1000,4,PrelimRaw!$J$1:$J1000,"E")+countifs(PrelimRaw!$D$1:$D1000,$A47,PrelimRaw!$C$1:$C1000,14,PrelimRaw!$J$1:$J1000,"E")</f>
        <v>3</v>
      </c>
      <c r="G47" s="7">
        <f>countifs(PrelimRaw!$D$1:$D1000,$A47,PrelimRaw!$C$1:$C1000,0,PrelimRaw!$J$1:$J1000,"E")</f>
        <v>1</v>
      </c>
      <c r="H47" s="7">
        <f>countifs(PrelimRaw!$D$1:$D1000,$A47,PrelimRaw!$C$1:$C1000,-4,PrelimRaw!$J$1:$J1000,"E")</f>
        <v>0</v>
      </c>
      <c r="I47" s="7">
        <f t="shared" si="2"/>
        <v>4</v>
      </c>
      <c r="J47" s="8">
        <f t="shared" si="3"/>
        <v>0.2</v>
      </c>
      <c r="K47" s="8">
        <f t="shared" si="4"/>
        <v>0.75</v>
      </c>
      <c r="L47" s="7">
        <f t="shared" si="5"/>
        <v>12</v>
      </c>
      <c r="M47" s="11">
        <f t="shared" si="6"/>
        <v>2.4</v>
      </c>
    </row>
    <row r="48">
      <c r="A48" s="6" t="s">
        <v>193</v>
      </c>
      <c r="B48" s="7" t="str">
        <f>vlookup($A48,Users!$B$1:$H1000,3,false)</f>
        <v>Alex</v>
      </c>
      <c r="C48" s="7" t="str">
        <f>vlookup($A48,Users!$B$1:$H1000,6,false)</f>
        <v>Green Hope</v>
      </c>
      <c r="D48" s="7">
        <f>vlookup($C48,Teams!$B:$D,3,false)</f>
        <v>5</v>
      </c>
      <c r="E48" s="7">
        <f t="shared" si="1"/>
        <v>20</v>
      </c>
      <c r="F48" s="7">
        <f>countifs(PrelimRaw!$D$1:$D1000,$A48,PrelimRaw!$C$1:$C1000,4,PrelimRaw!$J$1:$J1000,"E")+countifs(PrelimRaw!$D$1:$D1000,$A48,PrelimRaw!$C$1:$C1000,14,PrelimRaw!$J$1:$J1000,"E")</f>
        <v>3</v>
      </c>
      <c r="G48" s="7">
        <f>countifs(PrelimRaw!$D$1:$D1000,$A48,PrelimRaw!$C$1:$C1000,0,PrelimRaw!$J$1:$J1000,"E")</f>
        <v>0</v>
      </c>
      <c r="H48" s="7">
        <f>countifs(PrelimRaw!$D$1:$D1000,$A48,PrelimRaw!$C$1:$C1000,-4,PrelimRaw!$J$1:$J1000,"E")</f>
        <v>0</v>
      </c>
      <c r="I48" s="7">
        <f t="shared" si="2"/>
        <v>3</v>
      </c>
      <c r="J48" s="8">
        <f t="shared" si="3"/>
        <v>0.15</v>
      </c>
      <c r="K48" s="8">
        <f t="shared" si="4"/>
        <v>1</v>
      </c>
      <c r="L48" s="7">
        <f t="shared" si="5"/>
        <v>12</v>
      </c>
      <c r="M48" s="11">
        <f t="shared" si="6"/>
        <v>2.4</v>
      </c>
    </row>
    <row r="49">
      <c r="A49" s="6" t="s">
        <v>196</v>
      </c>
      <c r="B49" s="7" t="str">
        <f>vlookup($A49,Users!$B$1:$H1000,3,false)</f>
        <v>Angelina</v>
      </c>
      <c r="C49" s="7" t="str">
        <f>vlookup($A49,Users!$B$1:$H1000,6,false)</f>
        <v>Enloe B</v>
      </c>
      <c r="D49" s="7">
        <f>vlookup($C49,Teams!$B:$D,3,false)</f>
        <v>5</v>
      </c>
      <c r="E49" s="7">
        <f t="shared" si="1"/>
        <v>20</v>
      </c>
      <c r="F49" s="7">
        <f>countifs(PrelimRaw!$D$1:$D1000,$A49,PrelimRaw!$C$1:$C1000,4,PrelimRaw!$J$1:$J1000,"E")+countifs(PrelimRaw!$D$1:$D1000,$A49,PrelimRaw!$C$1:$C1000,14,PrelimRaw!$J$1:$J1000,"E")</f>
        <v>3</v>
      </c>
      <c r="G49" s="7">
        <f>countifs(PrelimRaw!$D$1:$D1000,$A49,PrelimRaw!$C$1:$C1000,0,PrelimRaw!$J$1:$J1000,"E")</f>
        <v>0</v>
      </c>
      <c r="H49" s="7">
        <f>countifs(PrelimRaw!$D$1:$D1000,$A49,PrelimRaw!$C$1:$C1000,-4,PrelimRaw!$J$1:$J1000,"E")</f>
        <v>0</v>
      </c>
      <c r="I49" s="7">
        <f t="shared" si="2"/>
        <v>3</v>
      </c>
      <c r="J49" s="8">
        <f t="shared" si="3"/>
        <v>0.15</v>
      </c>
      <c r="K49" s="8">
        <f t="shared" si="4"/>
        <v>1</v>
      </c>
      <c r="L49" s="7">
        <f t="shared" si="5"/>
        <v>12</v>
      </c>
      <c r="M49" s="11">
        <f t="shared" si="6"/>
        <v>2.4</v>
      </c>
    </row>
    <row r="50">
      <c r="A50" s="6" t="s">
        <v>38</v>
      </c>
      <c r="B50" s="7" t="str">
        <f>vlookup($A50,Users!$B$1:$H1000,3,false)</f>
        <v>Madhav</v>
      </c>
      <c r="C50" s="7" t="str">
        <f>vlookup($A50,Users!$B$1:$H1000,6,false)</f>
        <v>NCSSM B</v>
      </c>
      <c r="D50" s="7">
        <f>vlookup($C50,Teams!$B:$D,3,false)</f>
        <v>5</v>
      </c>
      <c r="E50" s="7">
        <f t="shared" si="1"/>
        <v>20</v>
      </c>
      <c r="F50" s="7">
        <f>countifs(PrelimRaw!$D$1:$D1000,$A50,PrelimRaw!$C$1:$C1000,4,PrelimRaw!$J$1:$J1000,"E")+countifs(PrelimRaw!$D$1:$D1000,$A50,PrelimRaw!$C$1:$C1000,14,PrelimRaw!$J$1:$J1000,"E")</f>
        <v>2</v>
      </c>
      <c r="G50" s="7">
        <f>countifs(PrelimRaw!$D$1:$D1000,$A50,PrelimRaw!$C$1:$C1000,0,PrelimRaw!$J$1:$J1000,"E")</f>
        <v>6</v>
      </c>
      <c r="H50" s="7">
        <f>countifs(PrelimRaw!$D$1:$D1000,$A50,PrelimRaw!$C$1:$C1000,-4,PrelimRaw!$J$1:$J1000,"E")</f>
        <v>0</v>
      </c>
      <c r="I50" s="7">
        <f t="shared" si="2"/>
        <v>8</v>
      </c>
      <c r="J50" s="8">
        <f t="shared" si="3"/>
        <v>0.4</v>
      </c>
      <c r="K50" s="8">
        <f t="shared" si="4"/>
        <v>0.25</v>
      </c>
      <c r="L50" s="7">
        <f t="shared" si="5"/>
        <v>8</v>
      </c>
      <c r="M50" s="11">
        <f t="shared" si="6"/>
        <v>1.6</v>
      </c>
    </row>
    <row r="51">
      <c r="A51" s="6" t="s">
        <v>43</v>
      </c>
      <c r="B51" s="7" t="str">
        <f>vlookup($A51,Users!$B$1:$H1000,3,false)</f>
        <v>Evan</v>
      </c>
      <c r="C51" s="7" t="str">
        <f>vlookup($A51,Users!$B$1:$H1000,6,false)</f>
        <v>Blair C</v>
      </c>
      <c r="D51" s="7">
        <f>vlookup($C51,Teams!$B:$D,3,false)</f>
        <v>5</v>
      </c>
      <c r="E51" s="7">
        <f t="shared" si="1"/>
        <v>20</v>
      </c>
      <c r="F51" s="7">
        <f>countifs(PrelimRaw!$D$1:$D1000,$A51,PrelimRaw!$C$1:$C1000,4,PrelimRaw!$J$1:$J1000,"E")+countifs(PrelimRaw!$D$1:$D1000,$A51,PrelimRaw!$C$1:$C1000,14,PrelimRaw!$J$1:$J1000,"E")</f>
        <v>3</v>
      </c>
      <c r="G51" s="7">
        <f>countifs(PrelimRaw!$D$1:$D1000,$A51,PrelimRaw!$C$1:$C1000,0,PrelimRaw!$J$1:$J1000,"E")</f>
        <v>8</v>
      </c>
      <c r="H51" s="7">
        <f>countifs(PrelimRaw!$D$1:$D1000,$A51,PrelimRaw!$C$1:$C1000,-4,PrelimRaw!$J$1:$J1000,"E")</f>
        <v>1</v>
      </c>
      <c r="I51" s="7">
        <f t="shared" si="2"/>
        <v>12</v>
      </c>
      <c r="J51" s="8">
        <f t="shared" si="3"/>
        <v>0.6</v>
      </c>
      <c r="K51" s="8">
        <f t="shared" si="4"/>
        <v>0.25</v>
      </c>
      <c r="L51" s="7">
        <f t="shared" si="5"/>
        <v>8</v>
      </c>
      <c r="M51" s="11">
        <f t="shared" si="6"/>
        <v>1.6</v>
      </c>
    </row>
    <row r="52">
      <c r="A52" s="6" t="s">
        <v>31</v>
      </c>
      <c r="B52" s="7" t="str">
        <f>vlookup($A52,Users!$B$1:$H1000,3,false)</f>
        <v>Anurag</v>
      </c>
      <c r="C52" s="7" t="str">
        <f>vlookup($A52,Users!$B$1:$H1000,6,false)</f>
        <v>Centennial</v>
      </c>
      <c r="D52" s="7">
        <f>vlookup($C52,Teams!$B:$D,3,false)</f>
        <v>5</v>
      </c>
      <c r="E52" s="7">
        <f t="shared" si="1"/>
        <v>20</v>
      </c>
      <c r="F52" s="7">
        <f>countifs(PrelimRaw!$D$1:$D1000,$A52,PrelimRaw!$C$1:$C1000,4,PrelimRaw!$J$1:$J1000,"E")+countifs(PrelimRaw!$D$1:$D1000,$A52,PrelimRaw!$C$1:$C1000,14,PrelimRaw!$J$1:$J1000,"E")</f>
        <v>3</v>
      </c>
      <c r="G52" s="7">
        <f>countifs(PrelimRaw!$D$1:$D1000,$A52,PrelimRaw!$C$1:$C1000,0,PrelimRaw!$J$1:$J1000,"E")</f>
        <v>4</v>
      </c>
      <c r="H52" s="7">
        <f>countifs(PrelimRaw!$D$1:$D1000,$A52,PrelimRaw!$C$1:$C1000,-4,PrelimRaw!$J$1:$J1000,"E")</f>
        <v>1</v>
      </c>
      <c r="I52" s="7">
        <f t="shared" si="2"/>
        <v>8</v>
      </c>
      <c r="J52" s="8">
        <f t="shared" si="3"/>
        <v>0.4</v>
      </c>
      <c r="K52" s="8">
        <f t="shared" si="4"/>
        <v>0.375</v>
      </c>
      <c r="L52" s="7">
        <f t="shared" si="5"/>
        <v>8</v>
      </c>
      <c r="M52" s="11">
        <f t="shared" si="6"/>
        <v>1.6</v>
      </c>
    </row>
    <row r="53">
      <c r="A53" s="6" t="s">
        <v>59</v>
      </c>
      <c r="B53" s="7" t="str">
        <f>vlookup($A53,Users!$B$1:$H1000,3,false)</f>
        <v>Sukrith</v>
      </c>
      <c r="C53" s="7" t="str">
        <f>vlookup($A53,Users!$B$1:$H1000,6,false)</f>
        <v>Enloe B</v>
      </c>
      <c r="D53" s="7">
        <f>vlookup($C53,Teams!$B:$D,3,false)</f>
        <v>5</v>
      </c>
      <c r="E53" s="7">
        <f t="shared" si="1"/>
        <v>20</v>
      </c>
      <c r="F53" s="7">
        <f>countifs(PrelimRaw!$D$1:$D1000,$A53,PrelimRaw!$C$1:$C1000,4,PrelimRaw!$J$1:$J1000,"E")+countifs(PrelimRaw!$D$1:$D1000,$A53,PrelimRaw!$C$1:$C1000,14,PrelimRaw!$J$1:$J1000,"E")</f>
        <v>2</v>
      </c>
      <c r="G53" s="7">
        <f>countifs(PrelimRaw!$D$1:$D1000,$A53,PrelimRaw!$C$1:$C1000,0,PrelimRaw!$J$1:$J1000,"E")</f>
        <v>0</v>
      </c>
      <c r="H53" s="7">
        <f>countifs(PrelimRaw!$D$1:$D1000,$A53,PrelimRaw!$C$1:$C1000,-4,PrelimRaw!$J$1:$J1000,"E")</f>
        <v>0</v>
      </c>
      <c r="I53" s="7">
        <f t="shared" si="2"/>
        <v>2</v>
      </c>
      <c r="J53" s="8">
        <f t="shared" si="3"/>
        <v>0.1</v>
      </c>
      <c r="K53" s="8">
        <f t="shared" si="4"/>
        <v>1</v>
      </c>
      <c r="L53" s="7">
        <f t="shared" si="5"/>
        <v>8</v>
      </c>
      <c r="M53" s="11">
        <f t="shared" si="6"/>
        <v>1.6</v>
      </c>
    </row>
    <row r="54">
      <c r="A54" s="6" t="s">
        <v>61</v>
      </c>
      <c r="B54" s="7" t="str">
        <f>vlookup($A54,Users!$B$1:$H1000,3,false)</f>
        <v>Viraj</v>
      </c>
      <c r="C54" s="7" t="str">
        <f>vlookup($A54,Users!$B$1:$H1000,6,false)</f>
        <v>Dulles</v>
      </c>
      <c r="D54" s="7">
        <f>vlookup($C54,Teams!$B:$D,3,false)</f>
        <v>5</v>
      </c>
      <c r="E54" s="7">
        <f t="shared" si="1"/>
        <v>20</v>
      </c>
      <c r="F54" s="7">
        <f>countifs(PrelimRaw!$D$1:$D1000,$A54,PrelimRaw!$C$1:$C1000,4,PrelimRaw!$J$1:$J1000,"E")+countifs(PrelimRaw!$D$1:$D1000,$A54,PrelimRaw!$C$1:$C1000,14,PrelimRaw!$J$1:$J1000,"E")</f>
        <v>2</v>
      </c>
      <c r="G54" s="7">
        <f>countifs(PrelimRaw!$D$1:$D1000,$A54,PrelimRaw!$C$1:$C1000,0,PrelimRaw!$J$1:$J1000,"E")</f>
        <v>0</v>
      </c>
      <c r="H54" s="7">
        <f>countifs(PrelimRaw!$D$1:$D1000,$A54,PrelimRaw!$C$1:$C1000,-4,PrelimRaw!$J$1:$J1000,"E")</f>
        <v>0</v>
      </c>
      <c r="I54" s="7">
        <f t="shared" si="2"/>
        <v>2</v>
      </c>
      <c r="J54" s="8">
        <f t="shared" si="3"/>
        <v>0.1</v>
      </c>
      <c r="K54" s="8">
        <f t="shared" si="4"/>
        <v>1</v>
      </c>
      <c r="L54" s="7">
        <f t="shared" si="5"/>
        <v>8</v>
      </c>
      <c r="M54" s="11">
        <f t="shared" si="6"/>
        <v>1.6</v>
      </c>
    </row>
    <row r="55">
      <c r="A55" s="6" t="s">
        <v>84</v>
      </c>
      <c r="B55" s="7" t="str">
        <f>vlookup($A55,Users!$B$1:$H1000,3,false)</f>
        <v>Shreyas</v>
      </c>
      <c r="C55" s="7" t="str">
        <f>vlookup($A55,Users!$B$1:$H1000,6,false)</f>
        <v>Lexington A</v>
      </c>
      <c r="D55" s="7">
        <f>vlookup($C55,Teams!$B:$D,3,false)</f>
        <v>5</v>
      </c>
      <c r="E55" s="7">
        <f t="shared" si="1"/>
        <v>20</v>
      </c>
      <c r="F55" s="7">
        <f>countifs(PrelimRaw!$D$1:$D1000,$A55,PrelimRaw!$C$1:$C1000,4,PrelimRaw!$J$1:$J1000,"E")+countifs(PrelimRaw!$D$1:$D1000,$A55,PrelimRaw!$C$1:$C1000,14,PrelimRaw!$J$1:$J1000,"E")</f>
        <v>2</v>
      </c>
      <c r="G55" s="7">
        <f>countifs(PrelimRaw!$D$1:$D1000,$A55,PrelimRaw!$C$1:$C1000,0,PrelimRaw!$J$1:$J1000,"E")</f>
        <v>1</v>
      </c>
      <c r="H55" s="7">
        <f>countifs(PrelimRaw!$D$1:$D1000,$A55,PrelimRaw!$C$1:$C1000,-4,PrelimRaw!$J$1:$J1000,"E")</f>
        <v>0</v>
      </c>
      <c r="I55" s="7">
        <f t="shared" si="2"/>
        <v>3</v>
      </c>
      <c r="J55" s="8">
        <f t="shared" si="3"/>
        <v>0.15</v>
      </c>
      <c r="K55" s="8">
        <f t="shared" si="4"/>
        <v>0.6666666667</v>
      </c>
      <c r="L55" s="7">
        <f t="shared" si="5"/>
        <v>8</v>
      </c>
      <c r="M55" s="11">
        <f t="shared" si="6"/>
        <v>1.6</v>
      </c>
    </row>
    <row r="56">
      <c r="A56" s="6" t="s">
        <v>86</v>
      </c>
      <c r="B56" s="7" t="str">
        <f>vlookup($A56,Users!$B$1:$H1000,3,false)</f>
        <v>Yuvan</v>
      </c>
      <c r="C56" s="7" t="str">
        <f>vlookup($A56,Users!$B$1:$H1000,6,false)</f>
        <v>Ladue</v>
      </c>
      <c r="D56" s="7">
        <f>vlookup($C56,Teams!$B:$D,3,false)</f>
        <v>5</v>
      </c>
      <c r="E56" s="7">
        <f t="shared" si="1"/>
        <v>20</v>
      </c>
      <c r="F56" s="7">
        <f>countifs(PrelimRaw!$D$1:$D1000,$A56,PrelimRaw!$C$1:$C1000,4,PrelimRaw!$J$1:$J1000,"E")+countifs(PrelimRaw!$D$1:$D1000,$A56,PrelimRaw!$C$1:$C1000,14,PrelimRaw!$J$1:$J1000,"E")</f>
        <v>2</v>
      </c>
      <c r="G56" s="7">
        <f>countifs(PrelimRaw!$D$1:$D1000,$A56,PrelimRaw!$C$1:$C1000,0,PrelimRaw!$J$1:$J1000,"E")</f>
        <v>0</v>
      </c>
      <c r="H56" s="7">
        <f>countifs(PrelimRaw!$D$1:$D1000,$A56,PrelimRaw!$C$1:$C1000,-4,PrelimRaw!$J$1:$J1000,"E")</f>
        <v>0</v>
      </c>
      <c r="I56" s="7">
        <f t="shared" si="2"/>
        <v>2</v>
      </c>
      <c r="J56" s="8">
        <f t="shared" si="3"/>
        <v>0.1</v>
      </c>
      <c r="K56" s="8">
        <f t="shared" si="4"/>
        <v>1</v>
      </c>
      <c r="L56" s="7">
        <f t="shared" si="5"/>
        <v>8</v>
      </c>
      <c r="M56" s="11">
        <f t="shared" si="6"/>
        <v>1.6</v>
      </c>
    </row>
    <row r="57">
      <c r="A57" s="6" t="s">
        <v>115</v>
      </c>
      <c r="B57" s="7" t="str">
        <f>vlookup($A57,Users!$B$1:$H1000,3,false)</f>
        <v>Mir</v>
      </c>
      <c r="C57" s="7" t="str">
        <f>vlookup($A57,Users!$B$1:$H1000,6,false)</f>
        <v>Pullman</v>
      </c>
      <c r="D57" s="7">
        <f>vlookup($C57,Teams!$B:$D,3,false)</f>
        <v>5</v>
      </c>
      <c r="E57" s="7">
        <f t="shared" si="1"/>
        <v>20</v>
      </c>
      <c r="F57" s="7">
        <f>countifs(PrelimRaw!$D$1:$D1000,$A57,PrelimRaw!$C$1:$C1000,4,PrelimRaw!$J$1:$J1000,"E")+countifs(PrelimRaw!$D$1:$D1000,$A57,PrelimRaw!$C$1:$C1000,14,PrelimRaw!$J$1:$J1000,"E")</f>
        <v>2</v>
      </c>
      <c r="G57" s="7">
        <f>countifs(PrelimRaw!$D$1:$D1000,$A57,PrelimRaw!$C$1:$C1000,0,PrelimRaw!$J$1:$J1000,"E")</f>
        <v>1</v>
      </c>
      <c r="H57" s="7">
        <f>countifs(PrelimRaw!$D$1:$D1000,$A57,PrelimRaw!$C$1:$C1000,-4,PrelimRaw!$J$1:$J1000,"E")</f>
        <v>0</v>
      </c>
      <c r="I57" s="7">
        <f t="shared" si="2"/>
        <v>3</v>
      </c>
      <c r="J57" s="8">
        <f t="shared" si="3"/>
        <v>0.15</v>
      </c>
      <c r="K57" s="8">
        <f t="shared" si="4"/>
        <v>0.6666666667</v>
      </c>
      <c r="L57" s="7">
        <f t="shared" si="5"/>
        <v>8</v>
      </c>
      <c r="M57" s="11">
        <f t="shared" si="6"/>
        <v>1.6</v>
      </c>
    </row>
    <row r="58">
      <c r="A58" s="6" t="s">
        <v>116</v>
      </c>
      <c r="B58" s="7" t="str">
        <f>vlookup($A58,Users!$B$1:$H1000,3,false)</f>
        <v>Jasper</v>
      </c>
      <c r="C58" s="7" t="str">
        <f>vlookup($A58,Users!$B$1:$H1000,6,false)</f>
        <v>Pullman</v>
      </c>
      <c r="D58" s="7">
        <f>vlookup($C58,Teams!$B:$D,3,false)</f>
        <v>5</v>
      </c>
      <c r="E58" s="7">
        <f t="shared" si="1"/>
        <v>20</v>
      </c>
      <c r="F58" s="7">
        <f>countifs(PrelimRaw!$D$1:$D1000,$A58,PrelimRaw!$C$1:$C1000,4,PrelimRaw!$J$1:$J1000,"E")+countifs(PrelimRaw!$D$1:$D1000,$A58,PrelimRaw!$C$1:$C1000,14,PrelimRaw!$J$1:$J1000,"E")</f>
        <v>2</v>
      </c>
      <c r="G58" s="7">
        <f>countifs(PrelimRaw!$D$1:$D1000,$A58,PrelimRaw!$C$1:$C1000,0,PrelimRaw!$J$1:$J1000,"E")</f>
        <v>2</v>
      </c>
      <c r="H58" s="7">
        <f>countifs(PrelimRaw!$D$1:$D1000,$A58,PrelimRaw!$C$1:$C1000,-4,PrelimRaw!$J$1:$J1000,"E")</f>
        <v>0</v>
      </c>
      <c r="I58" s="7">
        <f t="shared" si="2"/>
        <v>4</v>
      </c>
      <c r="J58" s="8">
        <f t="shared" si="3"/>
        <v>0.2</v>
      </c>
      <c r="K58" s="8">
        <f t="shared" si="4"/>
        <v>0.5</v>
      </c>
      <c r="L58" s="7">
        <f t="shared" si="5"/>
        <v>8</v>
      </c>
      <c r="M58" s="11">
        <f t="shared" si="6"/>
        <v>1.6</v>
      </c>
    </row>
    <row r="59">
      <c r="A59" s="6" t="s">
        <v>119</v>
      </c>
      <c r="B59" s="7" t="str">
        <f>vlookup($A59,Users!$B$1:$H1000,3,false)</f>
        <v>Shiv</v>
      </c>
      <c r="C59" s="7" t="str">
        <f>vlookup($A59,Users!$B$1:$H1000,6,false)</f>
        <v>Interlake B</v>
      </c>
      <c r="D59" s="7">
        <f>vlookup($C59,Teams!$B:$D,3,false)</f>
        <v>5</v>
      </c>
      <c r="E59" s="7">
        <f t="shared" si="1"/>
        <v>20</v>
      </c>
      <c r="F59" s="7">
        <f>countifs(PrelimRaw!$D$1:$D1000,$A59,PrelimRaw!$C$1:$C1000,4,PrelimRaw!$J$1:$J1000,"E")+countifs(PrelimRaw!$D$1:$D1000,$A59,PrelimRaw!$C$1:$C1000,14,PrelimRaw!$J$1:$J1000,"E")</f>
        <v>2</v>
      </c>
      <c r="G59" s="7">
        <f>countifs(PrelimRaw!$D$1:$D1000,$A59,PrelimRaw!$C$1:$C1000,0,PrelimRaw!$J$1:$J1000,"E")</f>
        <v>0</v>
      </c>
      <c r="H59" s="7">
        <f>countifs(PrelimRaw!$D$1:$D1000,$A59,PrelimRaw!$C$1:$C1000,-4,PrelimRaw!$J$1:$J1000,"E")</f>
        <v>0</v>
      </c>
      <c r="I59" s="7">
        <f t="shared" si="2"/>
        <v>2</v>
      </c>
      <c r="J59" s="8">
        <f t="shared" si="3"/>
        <v>0.1</v>
      </c>
      <c r="K59" s="8">
        <f t="shared" si="4"/>
        <v>1</v>
      </c>
      <c r="L59" s="7">
        <f t="shared" si="5"/>
        <v>8</v>
      </c>
      <c r="M59" s="11">
        <f t="shared" si="6"/>
        <v>1.6</v>
      </c>
    </row>
    <row r="60">
      <c r="A60" s="6" t="s">
        <v>127</v>
      </c>
      <c r="B60" s="7" t="str">
        <f>vlookup($A60,Users!$B$1:$H1000,3,false)</f>
        <v>Kai</v>
      </c>
      <c r="C60" s="7" t="str">
        <f>vlookup($A60,Users!$B$1:$H1000,6,false)</f>
        <v>Naperville North</v>
      </c>
      <c r="D60" s="7">
        <f>vlookup($C60,Teams!$B:$D,3,false)</f>
        <v>5</v>
      </c>
      <c r="E60" s="7">
        <f t="shared" si="1"/>
        <v>20</v>
      </c>
      <c r="F60" s="7">
        <f>countifs(PrelimRaw!$D$1:$D1000,$A60,PrelimRaw!$C$1:$C1000,4,PrelimRaw!$J$1:$J1000,"E")+countifs(PrelimRaw!$D$1:$D1000,$A60,PrelimRaw!$C$1:$C1000,14,PrelimRaw!$J$1:$J1000,"E")</f>
        <v>2</v>
      </c>
      <c r="G60" s="7">
        <f>countifs(PrelimRaw!$D$1:$D1000,$A60,PrelimRaw!$C$1:$C1000,0,PrelimRaw!$J$1:$J1000,"E")</f>
        <v>0</v>
      </c>
      <c r="H60" s="7">
        <f>countifs(PrelimRaw!$D$1:$D1000,$A60,PrelimRaw!$C$1:$C1000,-4,PrelimRaw!$J$1:$J1000,"E")</f>
        <v>0</v>
      </c>
      <c r="I60" s="7">
        <f t="shared" si="2"/>
        <v>2</v>
      </c>
      <c r="J60" s="8">
        <f t="shared" si="3"/>
        <v>0.1</v>
      </c>
      <c r="K60" s="8">
        <f t="shared" si="4"/>
        <v>1</v>
      </c>
      <c r="L60" s="7">
        <f t="shared" si="5"/>
        <v>8</v>
      </c>
      <c r="M60" s="11">
        <f t="shared" si="6"/>
        <v>1.6</v>
      </c>
    </row>
    <row r="61">
      <c r="A61" s="6" t="s">
        <v>131</v>
      </c>
      <c r="B61" s="7" t="str">
        <f>vlookup($A61,Users!$B$1:$H1000,3,false)</f>
        <v>Jake</v>
      </c>
      <c r="C61" s="7" t="str">
        <f>vlookup($A61,Users!$B$1:$H1000,6,false)</f>
        <v>Cupertino</v>
      </c>
      <c r="D61" s="7">
        <f>vlookup($C61,Teams!$B:$D,3,false)</f>
        <v>5</v>
      </c>
      <c r="E61" s="7">
        <f t="shared" si="1"/>
        <v>20</v>
      </c>
      <c r="F61" s="7">
        <f>countifs(PrelimRaw!$D$1:$D1000,$A61,PrelimRaw!$C$1:$C1000,4,PrelimRaw!$J$1:$J1000,"E")+countifs(PrelimRaw!$D$1:$D1000,$A61,PrelimRaw!$C$1:$C1000,14,PrelimRaw!$J$1:$J1000,"E")</f>
        <v>3</v>
      </c>
      <c r="G61" s="7">
        <f>countifs(PrelimRaw!$D$1:$D1000,$A61,PrelimRaw!$C$1:$C1000,0,PrelimRaw!$J$1:$J1000,"E")</f>
        <v>2</v>
      </c>
      <c r="H61" s="7">
        <f>countifs(PrelimRaw!$D$1:$D1000,$A61,PrelimRaw!$C$1:$C1000,-4,PrelimRaw!$J$1:$J1000,"E")</f>
        <v>1</v>
      </c>
      <c r="I61" s="7">
        <f t="shared" si="2"/>
        <v>6</v>
      </c>
      <c r="J61" s="8">
        <f t="shared" si="3"/>
        <v>0.3</v>
      </c>
      <c r="K61" s="8">
        <f t="shared" si="4"/>
        <v>0.5</v>
      </c>
      <c r="L61" s="7">
        <f t="shared" si="5"/>
        <v>8</v>
      </c>
      <c r="M61" s="11">
        <f t="shared" si="6"/>
        <v>1.6</v>
      </c>
    </row>
    <row r="62">
      <c r="A62" s="6" t="s">
        <v>132</v>
      </c>
      <c r="B62" s="7" t="str">
        <f>vlookup($A62,Users!$B$1:$H1000,3,false)</f>
        <v>Aaditya</v>
      </c>
      <c r="C62" s="7" t="str">
        <f>vlookup($A62,Users!$B$1:$H1000,6,false)</f>
        <v>Cupertino</v>
      </c>
      <c r="D62" s="7">
        <f>vlookup($C62,Teams!$B:$D,3,false)</f>
        <v>5</v>
      </c>
      <c r="E62" s="7">
        <f t="shared" si="1"/>
        <v>20</v>
      </c>
      <c r="F62" s="7">
        <f>countifs(PrelimRaw!$D$1:$D1000,$A62,PrelimRaw!$C$1:$C1000,4,PrelimRaw!$J$1:$J1000,"E")+countifs(PrelimRaw!$D$1:$D1000,$A62,PrelimRaw!$C$1:$C1000,14,PrelimRaw!$J$1:$J1000,"E")</f>
        <v>3</v>
      </c>
      <c r="G62" s="7">
        <f>countifs(PrelimRaw!$D$1:$D1000,$A62,PrelimRaw!$C$1:$C1000,0,PrelimRaw!$J$1:$J1000,"E")</f>
        <v>3</v>
      </c>
      <c r="H62" s="7">
        <f>countifs(PrelimRaw!$D$1:$D1000,$A62,PrelimRaw!$C$1:$C1000,-4,PrelimRaw!$J$1:$J1000,"E")</f>
        <v>1</v>
      </c>
      <c r="I62" s="7">
        <f t="shared" si="2"/>
        <v>7</v>
      </c>
      <c r="J62" s="8">
        <f t="shared" si="3"/>
        <v>0.35</v>
      </c>
      <c r="K62" s="8">
        <f t="shared" si="4"/>
        <v>0.4285714286</v>
      </c>
      <c r="L62" s="7">
        <f t="shared" si="5"/>
        <v>8</v>
      </c>
      <c r="M62" s="11">
        <f t="shared" si="6"/>
        <v>1.6</v>
      </c>
    </row>
    <row r="63">
      <c r="A63" s="6" t="s">
        <v>146</v>
      </c>
      <c r="B63" s="7" t="str">
        <f>vlookup($A63,Users!$B$1:$H1000,3,false)</f>
        <v>Sharvaa</v>
      </c>
      <c r="C63" s="7" t="str">
        <f>vlookup($A63,Users!$B$1:$H1000,6,false)</f>
        <v>AHS Broward</v>
      </c>
      <c r="D63" s="7">
        <f>vlookup($C63,Teams!$B:$D,3,false)</f>
        <v>5</v>
      </c>
      <c r="E63" s="7">
        <f t="shared" si="1"/>
        <v>20</v>
      </c>
      <c r="F63" s="7">
        <f>countifs(PrelimRaw!$D$1:$D1000,$A63,PrelimRaw!$C$1:$C1000,4,PrelimRaw!$J$1:$J1000,"E")+countifs(PrelimRaw!$D$1:$D1000,$A63,PrelimRaw!$C$1:$C1000,14,PrelimRaw!$J$1:$J1000,"E")</f>
        <v>2</v>
      </c>
      <c r="G63" s="7">
        <f>countifs(PrelimRaw!$D$1:$D1000,$A63,PrelimRaw!$C$1:$C1000,0,PrelimRaw!$J$1:$J1000,"E")</f>
        <v>3</v>
      </c>
      <c r="H63" s="7">
        <f>countifs(PrelimRaw!$D$1:$D1000,$A63,PrelimRaw!$C$1:$C1000,-4,PrelimRaw!$J$1:$J1000,"E")</f>
        <v>0</v>
      </c>
      <c r="I63" s="7">
        <f t="shared" si="2"/>
        <v>5</v>
      </c>
      <c r="J63" s="8">
        <f t="shared" si="3"/>
        <v>0.25</v>
      </c>
      <c r="K63" s="8">
        <f t="shared" si="4"/>
        <v>0.4</v>
      </c>
      <c r="L63" s="7">
        <f t="shared" si="5"/>
        <v>8</v>
      </c>
      <c r="M63" s="11">
        <f t="shared" si="6"/>
        <v>1.6</v>
      </c>
    </row>
    <row r="64">
      <c r="A64" s="6" t="s">
        <v>148</v>
      </c>
      <c r="B64" s="7" t="str">
        <f>vlookup($A64,Users!$B$1:$H1000,3,false)</f>
        <v>Anagh</v>
      </c>
      <c r="C64" s="7" t="str">
        <f>vlookup($A64,Users!$B$1:$H1000,6,false)</f>
        <v>JP Stevens</v>
      </c>
      <c r="D64" s="7">
        <f>vlookup($C64,Teams!$B:$D,3,false)</f>
        <v>5</v>
      </c>
      <c r="E64" s="7">
        <f t="shared" si="1"/>
        <v>20</v>
      </c>
      <c r="F64" s="7">
        <f>countifs(PrelimRaw!$D$1:$D1000,$A64,PrelimRaw!$C$1:$C1000,4,PrelimRaw!$J$1:$J1000,"E")+countifs(PrelimRaw!$D$1:$D1000,$A64,PrelimRaw!$C$1:$C1000,14,PrelimRaw!$J$1:$J1000,"E")</f>
        <v>2</v>
      </c>
      <c r="G64" s="7">
        <f>countifs(PrelimRaw!$D$1:$D1000,$A64,PrelimRaw!$C$1:$C1000,0,PrelimRaw!$J$1:$J1000,"E")</f>
        <v>4</v>
      </c>
      <c r="H64" s="7">
        <f>countifs(PrelimRaw!$D$1:$D1000,$A64,PrelimRaw!$C$1:$C1000,-4,PrelimRaw!$J$1:$J1000,"E")</f>
        <v>0</v>
      </c>
      <c r="I64" s="7">
        <f t="shared" si="2"/>
        <v>6</v>
      </c>
      <c r="J64" s="8">
        <f t="shared" si="3"/>
        <v>0.3</v>
      </c>
      <c r="K64" s="8">
        <f t="shared" si="4"/>
        <v>0.3333333333</v>
      </c>
      <c r="L64" s="7">
        <f t="shared" si="5"/>
        <v>8</v>
      </c>
      <c r="M64" s="11">
        <f t="shared" si="6"/>
        <v>1.6</v>
      </c>
    </row>
    <row r="65">
      <c r="A65" s="6" t="s">
        <v>158</v>
      </c>
      <c r="B65" s="7" t="str">
        <f>vlookup($A65,Users!$B$1:$H1000,3,false)</f>
        <v>Eric</v>
      </c>
      <c r="C65" s="7" t="str">
        <f>vlookup($A65,Users!$B$1:$H1000,6,false)</f>
        <v>Wayzata</v>
      </c>
      <c r="D65" s="7">
        <f>vlookup($C65,Teams!$B:$D,3,false)</f>
        <v>5</v>
      </c>
      <c r="E65" s="7">
        <f t="shared" si="1"/>
        <v>20</v>
      </c>
      <c r="F65" s="7">
        <f>countifs(PrelimRaw!$D$1:$D1000,$A65,PrelimRaw!$C$1:$C1000,4,PrelimRaw!$J$1:$J1000,"E")+countifs(PrelimRaw!$D$1:$D1000,$A65,PrelimRaw!$C$1:$C1000,14,PrelimRaw!$J$1:$J1000,"E")</f>
        <v>3</v>
      </c>
      <c r="G65" s="7">
        <f>countifs(PrelimRaw!$D$1:$D1000,$A65,PrelimRaw!$C$1:$C1000,0,PrelimRaw!$J$1:$J1000,"E")</f>
        <v>3</v>
      </c>
      <c r="H65" s="7">
        <f>countifs(PrelimRaw!$D$1:$D1000,$A65,PrelimRaw!$C$1:$C1000,-4,PrelimRaw!$J$1:$J1000,"E")</f>
        <v>1</v>
      </c>
      <c r="I65" s="7">
        <f t="shared" si="2"/>
        <v>7</v>
      </c>
      <c r="J65" s="8">
        <f t="shared" si="3"/>
        <v>0.35</v>
      </c>
      <c r="K65" s="8">
        <f t="shared" si="4"/>
        <v>0.4285714286</v>
      </c>
      <c r="L65" s="7">
        <f t="shared" si="5"/>
        <v>8</v>
      </c>
      <c r="M65" s="11">
        <f t="shared" si="6"/>
        <v>1.6</v>
      </c>
    </row>
    <row r="66">
      <c r="A66" s="6" t="s">
        <v>179</v>
      </c>
      <c r="B66" s="7" t="str">
        <f>vlookup($A66,Users!$B$1:$H1000,3,false)</f>
        <v>Aditya</v>
      </c>
      <c r="C66" s="7" t="str">
        <f>vlookup($A66,Users!$B$1:$H1000,6,false)</f>
        <v>Troy</v>
      </c>
      <c r="D66" s="7">
        <f>vlookup($C66,Teams!$B:$D,3,false)</f>
        <v>5</v>
      </c>
      <c r="E66" s="7">
        <f t="shared" si="1"/>
        <v>20</v>
      </c>
      <c r="F66" s="7">
        <f>countifs(PrelimRaw!$D$1:$D1000,$A66,PrelimRaw!$C$1:$C1000,4,PrelimRaw!$J$1:$J1000,"E")+countifs(PrelimRaw!$D$1:$D1000,$A66,PrelimRaw!$C$1:$C1000,14,PrelimRaw!$J$1:$J1000,"E")</f>
        <v>2</v>
      </c>
      <c r="G66" s="7">
        <f>countifs(PrelimRaw!$D$1:$D1000,$A66,PrelimRaw!$C$1:$C1000,0,PrelimRaw!$J$1:$J1000,"E")</f>
        <v>0</v>
      </c>
      <c r="H66" s="7">
        <f>countifs(PrelimRaw!$D$1:$D1000,$A66,PrelimRaw!$C$1:$C1000,-4,PrelimRaw!$J$1:$J1000,"E")</f>
        <v>0</v>
      </c>
      <c r="I66" s="7">
        <f t="shared" si="2"/>
        <v>2</v>
      </c>
      <c r="J66" s="8">
        <f t="shared" si="3"/>
        <v>0.1</v>
      </c>
      <c r="K66" s="8">
        <f t="shared" si="4"/>
        <v>1</v>
      </c>
      <c r="L66" s="7">
        <f t="shared" si="5"/>
        <v>8</v>
      </c>
      <c r="M66" s="11">
        <f t="shared" si="6"/>
        <v>1.6</v>
      </c>
    </row>
    <row r="67">
      <c r="A67" s="6" t="s">
        <v>96</v>
      </c>
      <c r="B67" s="7" t="str">
        <f>vlookup($A67,Users!$B$1:$H1000,3,false)</f>
        <v>Caleb</v>
      </c>
      <c r="C67" s="7" t="str">
        <f>vlookup($A67,Users!$B$1:$H1000,6,false)</f>
        <v>Blair A</v>
      </c>
      <c r="D67" s="7">
        <f>vlookup($C67,Teams!$B:$D,3,false)</f>
        <v>5</v>
      </c>
      <c r="E67" s="7">
        <f t="shared" si="1"/>
        <v>20</v>
      </c>
      <c r="F67" s="7">
        <f>countifs(PrelimRaw!$D$1:$D1000,$A67,PrelimRaw!$C$1:$C1000,4,PrelimRaw!$J$1:$J1000,"E")+countifs(PrelimRaw!$D$1:$D1000,$A67,PrelimRaw!$C$1:$C1000,14,PrelimRaw!$J$1:$J1000,"E")</f>
        <v>4</v>
      </c>
      <c r="G67" s="7">
        <f>countifs(PrelimRaw!$D$1:$D1000,$A67,PrelimRaw!$C$1:$C1000,0,PrelimRaw!$J$1:$J1000,"E")</f>
        <v>0</v>
      </c>
      <c r="H67" s="7">
        <f>countifs(PrelimRaw!$D$1:$D1000,$A67,PrelimRaw!$C$1:$C1000,-4,PrelimRaw!$J$1:$J1000,"E")</f>
        <v>2</v>
      </c>
      <c r="I67" s="7">
        <f t="shared" si="2"/>
        <v>6</v>
      </c>
      <c r="J67" s="8">
        <f t="shared" si="3"/>
        <v>0.3</v>
      </c>
      <c r="K67" s="8">
        <f t="shared" si="4"/>
        <v>0.6666666667</v>
      </c>
      <c r="L67" s="7">
        <f t="shared" si="5"/>
        <v>8</v>
      </c>
      <c r="M67" s="11">
        <f t="shared" si="6"/>
        <v>1.6</v>
      </c>
    </row>
    <row r="68">
      <c r="A68" s="6" t="s">
        <v>195</v>
      </c>
      <c r="B68" s="7" t="str">
        <f>vlookup($A68,Users!$B$1:$H1000,3,false)</f>
        <v>Cedric</v>
      </c>
      <c r="C68" s="7" t="str">
        <f>vlookup($A68,Users!$B$1:$H1000,6,false)</f>
        <v>PRISMS</v>
      </c>
      <c r="D68" s="7">
        <f>vlookup($C68,Teams!$B:$D,3,false)</f>
        <v>5</v>
      </c>
      <c r="E68" s="7">
        <f t="shared" si="1"/>
        <v>20</v>
      </c>
      <c r="F68" s="7">
        <f>countifs(PrelimRaw!$D$1:$D1000,$A68,PrelimRaw!$C$1:$C1000,4,PrelimRaw!$J$1:$J1000,"E")+countifs(PrelimRaw!$D$1:$D1000,$A68,PrelimRaw!$C$1:$C1000,14,PrelimRaw!$J$1:$J1000,"E")</f>
        <v>2</v>
      </c>
      <c r="G68" s="7">
        <f>countifs(PrelimRaw!$D$1:$D1000,$A68,PrelimRaw!$C$1:$C1000,0,PrelimRaw!$J$1:$J1000,"E")</f>
        <v>0</v>
      </c>
      <c r="H68" s="7">
        <f>countifs(PrelimRaw!$D$1:$D1000,$A68,PrelimRaw!$C$1:$C1000,-4,PrelimRaw!$J$1:$J1000,"E")</f>
        <v>0</v>
      </c>
      <c r="I68" s="7">
        <f t="shared" si="2"/>
        <v>2</v>
      </c>
      <c r="J68" s="8">
        <f t="shared" si="3"/>
        <v>0.1</v>
      </c>
      <c r="K68" s="8">
        <f t="shared" si="4"/>
        <v>1</v>
      </c>
      <c r="L68" s="7">
        <f t="shared" si="5"/>
        <v>8</v>
      </c>
      <c r="M68" s="11">
        <f t="shared" si="6"/>
        <v>1.6</v>
      </c>
    </row>
    <row r="69">
      <c r="A69" s="6" t="s">
        <v>223</v>
      </c>
      <c r="B69" s="7" t="str">
        <f>vlookup($A69,Users!$B$1:$H1000,3,false)</f>
        <v>Alex</v>
      </c>
      <c r="C69" s="7" t="str">
        <f>vlookup($A69,Users!$B$1:$H1000,6,false)</f>
        <v>Niskayuna</v>
      </c>
      <c r="D69" s="7">
        <f>vlookup($C69,Teams!$B:$D,3,false)</f>
        <v>5</v>
      </c>
      <c r="E69" s="7">
        <f t="shared" si="1"/>
        <v>20</v>
      </c>
      <c r="F69" s="7">
        <f>countifs(PrelimRaw!$D$1:$D1000,$A69,PrelimRaw!$C$1:$C1000,4,PrelimRaw!$J$1:$J1000,"E")+countifs(PrelimRaw!$D$1:$D1000,$A69,PrelimRaw!$C$1:$C1000,14,PrelimRaw!$J$1:$J1000,"E")</f>
        <v>2</v>
      </c>
      <c r="G69" s="7">
        <f>countifs(PrelimRaw!$D$1:$D1000,$A69,PrelimRaw!$C$1:$C1000,0,PrelimRaw!$J$1:$J1000,"E")</f>
        <v>1</v>
      </c>
      <c r="H69" s="7">
        <f>countifs(PrelimRaw!$D$1:$D1000,$A69,PrelimRaw!$C$1:$C1000,-4,PrelimRaw!$J$1:$J1000,"E")</f>
        <v>0</v>
      </c>
      <c r="I69" s="7">
        <f t="shared" si="2"/>
        <v>3</v>
      </c>
      <c r="J69" s="8">
        <f t="shared" si="3"/>
        <v>0.15</v>
      </c>
      <c r="K69" s="8">
        <f t="shared" si="4"/>
        <v>0.6666666667</v>
      </c>
      <c r="L69" s="7">
        <f t="shared" si="5"/>
        <v>8</v>
      </c>
      <c r="M69" s="11">
        <f t="shared" si="6"/>
        <v>1.6</v>
      </c>
    </row>
    <row r="70">
      <c r="A70" s="6" t="s">
        <v>35</v>
      </c>
      <c r="B70" s="7" t="str">
        <f>vlookup($A70,Users!$B$1:$H1000,3,false)</f>
        <v>Akshansh</v>
      </c>
      <c r="C70" s="7" t="str">
        <f>vlookup($A70,Users!$B$1:$H1000,6,false)</f>
        <v>Davidson</v>
      </c>
      <c r="D70" s="7">
        <f>vlookup($C70,Teams!$B:$D,3,false)</f>
        <v>5</v>
      </c>
      <c r="E70" s="7">
        <f t="shared" si="1"/>
        <v>20</v>
      </c>
      <c r="F70" s="7">
        <f>countifs(PrelimRaw!$D$1:$D1000,$A70,PrelimRaw!$C$1:$C1000,4,PrelimRaw!$J$1:$J1000,"E")+countifs(PrelimRaw!$D$1:$D1000,$A70,PrelimRaw!$C$1:$C1000,14,PrelimRaw!$J$1:$J1000,"E")</f>
        <v>1</v>
      </c>
      <c r="G70" s="7">
        <f>countifs(PrelimRaw!$D$1:$D1000,$A70,PrelimRaw!$C$1:$C1000,0,PrelimRaw!$J$1:$J1000,"E")</f>
        <v>2</v>
      </c>
      <c r="H70" s="7">
        <f>countifs(PrelimRaw!$D$1:$D1000,$A70,PrelimRaw!$C$1:$C1000,-4,PrelimRaw!$J$1:$J1000,"E")</f>
        <v>0</v>
      </c>
      <c r="I70" s="7">
        <f t="shared" si="2"/>
        <v>3</v>
      </c>
      <c r="J70" s="8">
        <f t="shared" si="3"/>
        <v>0.15</v>
      </c>
      <c r="K70" s="8">
        <f t="shared" si="4"/>
        <v>0.3333333333</v>
      </c>
      <c r="L70" s="7">
        <f t="shared" si="5"/>
        <v>4</v>
      </c>
      <c r="M70" s="11">
        <f t="shared" si="6"/>
        <v>0.8</v>
      </c>
    </row>
    <row r="71">
      <c r="A71" s="6" t="s">
        <v>36</v>
      </c>
      <c r="B71" s="7" t="str">
        <f>vlookup($A71,Users!$B$1:$H1000,3,false)</f>
        <v>Edward</v>
      </c>
      <c r="C71" s="7" t="str">
        <f>vlookup($A71,Users!$B$1:$H1000,6,false)</f>
        <v>NCSSM B</v>
      </c>
      <c r="D71" s="7">
        <f>vlookup($C71,Teams!$B:$D,3,false)</f>
        <v>5</v>
      </c>
      <c r="E71" s="7">
        <f t="shared" si="1"/>
        <v>20</v>
      </c>
      <c r="F71" s="7">
        <f>countifs(PrelimRaw!$D$1:$D1000,$A71,PrelimRaw!$C$1:$C1000,4,PrelimRaw!$J$1:$J1000,"E")+countifs(PrelimRaw!$D$1:$D1000,$A71,PrelimRaw!$C$1:$C1000,14,PrelimRaw!$J$1:$J1000,"E")</f>
        <v>2</v>
      </c>
      <c r="G71" s="7">
        <f>countifs(PrelimRaw!$D$1:$D1000,$A71,PrelimRaw!$C$1:$C1000,0,PrelimRaw!$J$1:$J1000,"E")</f>
        <v>1</v>
      </c>
      <c r="H71" s="7">
        <f>countifs(PrelimRaw!$D$1:$D1000,$A71,PrelimRaw!$C$1:$C1000,-4,PrelimRaw!$J$1:$J1000,"E")</f>
        <v>1</v>
      </c>
      <c r="I71" s="7">
        <f t="shared" si="2"/>
        <v>4</v>
      </c>
      <c r="J71" s="8">
        <f t="shared" si="3"/>
        <v>0.2</v>
      </c>
      <c r="K71" s="8">
        <f t="shared" si="4"/>
        <v>0.5</v>
      </c>
      <c r="L71" s="7">
        <f t="shared" si="5"/>
        <v>4</v>
      </c>
      <c r="M71" s="11">
        <f t="shared" si="6"/>
        <v>0.8</v>
      </c>
    </row>
    <row r="72">
      <c r="A72" s="6" t="s">
        <v>42</v>
      </c>
      <c r="B72" s="7" t="str">
        <f>vlookup($A72,Users!$B$1:$H1000,3,false)</f>
        <v>Gugan</v>
      </c>
      <c r="C72" s="7" t="str">
        <f>vlookup($A72,Users!$B$1:$H1000,6,false)</f>
        <v>Blair C</v>
      </c>
      <c r="D72" s="7">
        <f>vlookup($C72,Teams!$B:$D,3,false)</f>
        <v>5</v>
      </c>
      <c r="E72" s="7">
        <f t="shared" si="1"/>
        <v>20</v>
      </c>
      <c r="F72" s="7">
        <f>countifs(PrelimRaw!$D$1:$D1000,$A72,PrelimRaw!$C$1:$C1000,4,PrelimRaw!$J$1:$J1000,"E")+countifs(PrelimRaw!$D$1:$D1000,$A72,PrelimRaw!$C$1:$C1000,14,PrelimRaw!$J$1:$J1000,"E")</f>
        <v>1</v>
      </c>
      <c r="G72" s="7">
        <f>countifs(PrelimRaw!$D$1:$D1000,$A72,PrelimRaw!$C$1:$C1000,0,PrelimRaw!$J$1:$J1000,"E")</f>
        <v>0</v>
      </c>
      <c r="H72" s="7">
        <f>countifs(PrelimRaw!$D$1:$D1000,$A72,PrelimRaw!$C$1:$C1000,-4,PrelimRaw!$J$1:$J1000,"E")</f>
        <v>0</v>
      </c>
      <c r="I72" s="7">
        <f t="shared" si="2"/>
        <v>1</v>
      </c>
      <c r="J72" s="8">
        <f t="shared" si="3"/>
        <v>0.05</v>
      </c>
      <c r="K72" s="8">
        <f t="shared" si="4"/>
        <v>1</v>
      </c>
      <c r="L72" s="7">
        <f t="shared" si="5"/>
        <v>4</v>
      </c>
      <c r="M72" s="11">
        <f t="shared" si="6"/>
        <v>0.8</v>
      </c>
    </row>
    <row r="73">
      <c r="A73" s="6" t="s">
        <v>48</v>
      </c>
      <c r="B73" s="7" t="str">
        <f>vlookup($A73,Users!$B$1:$H1000,3,false)</f>
        <v>Shreyash</v>
      </c>
      <c r="C73" s="7" t="str">
        <f>vlookup($A73,Users!$B$1:$H1000,6,false)</f>
        <v>WWPN</v>
      </c>
      <c r="D73" s="7">
        <f>vlookup($C73,Teams!$B:$D,3,false)</f>
        <v>5</v>
      </c>
      <c r="E73" s="7">
        <f t="shared" si="1"/>
        <v>20</v>
      </c>
      <c r="F73" s="7">
        <f>countifs(PrelimRaw!$D$1:$D1000,$A73,PrelimRaw!$C$1:$C1000,4,PrelimRaw!$J$1:$J1000,"E")+countifs(PrelimRaw!$D$1:$D1000,$A73,PrelimRaw!$C$1:$C1000,14,PrelimRaw!$J$1:$J1000,"E")</f>
        <v>1</v>
      </c>
      <c r="G73" s="7">
        <f>countifs(PrelimRaw!$D$1:$D1000,$A73,PrelimRaw!$C$1:$C1000,0,PrelimRaw!$J$1:$J1000,"E")</f>
        <v>1</v>
      </c>
      <c r="H73" s="7">
        <f>countifs(PrelimRaw!$D$1:$D1000,$A73,PrelimRaw!$C$1:$C1000,-4,PrelimRaw!$J$1:$J1000,"E")</f>
        <v>0</v>
      </c>
      <c r="I73" s="7">
        <f t="shared" si="2"/>
        <v>2</v>
      </c>
      <c r="J73" s="8">
        <f t="shared" si="3"/>
        <v>0.1</v>
      </c>
      <c r="K73" s="8">
        <f t="shared" si="4"/>
        <v>0.5</v>
      </c>
      <c r="L73" s="7">
        <f t="shared" si="5"/>
        <v>4</v>
      </c>
      <c r="M73" s="11">
        <f t="shared" si="6"/>
        <v>0.8</v>
      </c>
    </row>
    <row r="74">
      <c r="A74" s="6" t="s">
        <v>62</v>
      </c>
      <c r="B74" s="7" t="str">
        <f>vlookup($A74,Users!$B$1:$H1000,3,false)</f>
        <v>Shlok</v>
      </c>
      <c r="C74" s="7" t="str">
        <f>vlookup($A74,Users!$B$1:$H1000,6,false)</f>
        <v>Dulles</v>
      </c>
      <c r="D74" s="7">
        <f>vlookup($C74,Teams!$B:$D,3,false)</f>
        <v>5</v>
      </c>
      <c r="E74" s="7">
        <f t="shared" si="1"/>
        <v>20</v>
      </c>
      <c r="F74" s="7">
        <f>countifs(PrelimRaw!$D$1:$D1000,$A74,PrelimRaw!$C$1:$C1000,4,PrelimRaw!$J$1:$J1000,"E")+countifs(PrelimRaw!$D$1:$D1000,$A74,PrelimRaw!$C$1:$C1000,14,PrelimRaw!$J$1:$J1000,"E")</f>
        <v>2</v>
      </c>
      <c r="G74" s="7">
        <f>countifs(PrelimRaw!$D$1:$D1000,$A74,PrelimRaw!$C$1:$C1000,0,PrelimRaw!$J$1:$J1000,"E")</f>
        <v>1</v>
      </c>
      <c r="H74" s="7">
        <f>countifs(PrelimRaw!$D$1:$D1000,$A74,PrelimRaw!$C$1:$C1000,-4,PrelimRaw!$J$1:$J1000,"E")</f>
        <v>1</v>
      </c>
      <c r="I74" s="7">
        <f t="shared" si="2"/>
        <v>4</v>
      </c>
      <c r="J74" s="8">
        <f t="shared" si="3"/>
        <v>0.2</v>
      </c>
      <c r="K74" s="8">
        <f t="shared" si="4"/>
        <v>0.5</v>
      </c>
      <c r="L74" s="7">
        <f t="shared" si="5"/>
        <v>4</v>
      </c>
      <c r="M74" s="11">
        <f t="shared" si="6"/>
        <v>0.8</v>
      </c>
    </row>
    <row r="75">
      <c r="A75" s="6" t="s">
        <v>66</v>
      </c>
      <c r="B75" s="7" t="str">
        <f>vlookup($A75,Users!$B$1:$H1000,3,false)</f>
        <v>Davis</v>
      </c>
      <c r="C75" s="7" t="str">
        <f>vlookup($A75,Users!$B$1:$H1000,6,false)</f>
        <v>Collierville</v>
      </c>
      <c r="D75" s="7">
        <f>vlookup($C75,Teams!$B:$D,3,false)</f>
        <v>5</v>
      </c>
      <c r="E75" s="7">
        <f t="shared" si="1"/>
        <v>20</v>
      </c>
      <c r="F75" s="7">
        <f>countifs(PrelimRaw!$D$1:$D1000,$A75,PrelimRaw!$C$1:$C1000,4,PrelimRaw!$J$1:$J1000,"E")+countifs(PrelimRaw!$D$1:$D1000,$A75,PrelimRaw!$C$1:$C1000,14,PrelimRaw!$J$1:$J1000,"E")</f>
        <v>1</v>
      </c>
      <c r="G75" s="7">
        <f>countifs(PrelimRaw!$D$1:$D1000,$A75,PrelimRaw!$C$1:$C1000,0,PrelimRaw!$J$1:$J1000,"E")</f>
        <v>0</v>
      </c>
      <c r="H75" s="7">
        <f>countifs(PrelimRaw!$D$1:$D1000,$A75,PrelimRaw!$C$1:$C1000,-4,PrelimRaw!$J$1:$J1000,"E")</f>
        <v>0</v>
      </c>
      <c r="I75" s="7">
        <f t="shared" si="2"/>
        <v>1</v>
      </c>
      <c r="J75" s="8">
        <f t="shared" si="3"/>
        <v>0.05</v>
      </c>
      <c r="K75" s="8">
        <f t="shared" si="4"/>
        <v>1</v>
      </c>
      <c r="L75" s="7">
        <f t="shared" si="5"/>
        <v>4</v>
      </c>
      <c r="M75" s="11">
        <f t="shared" si="6"/>
        <v>0.8</v>
      </c>
    </row>
    <row r="76">
      <c r="A76" s="6" t="s">
        <v>71</v>
      </c>
      <c r="B76" s="7" t="str">
        <f>vlookup($A76,Users!$B$1:$H1000,3,false)</f>
        <v>Mihir</v>
      </c>
      <c r="C76" s="7" t="str">
        <f>vlookup($A76,Users!$B$1:$H1000,6,false)</f>
        <v>Niskayuna</v>
      </c>
      <c r="D76" s="7">
        <f>vlookup($C76,Teams!$B:$D,3,false)</f>
        <v>5</v>
      </c>
      <c r="E76" s="7">
        <f t="shared" si="1"/>
        <v>20</v>
      </c>
      <c r="F76" s="7">
        <f>countifs(PrelimRaw!$D$1:$D1000,$A76,PrelimRaw!$C$1:$C1000,4,PrelimRaw!$J$1:$J1000,"E")+countifs(PrelimRaw!$D$1:$D1000,$A76,PrelimRaw!$C$1:$C1000,14,PrelimRaw!$J$1:$J1000,"E")</f>
        <v>1</v>
      </c>
      <c r="G76" s="7">
        <f>countifs(PrelimRaw!$D$1:$D1000,$A76,PrelimRaw!$C$1:$C1000,0,PrelimRaw!$J$1:$J1000,"E")</f>
        <v>8</v>
      </c>
      <c r="H76" s="7">
        <f>countifs(PrelimRaw!$D$1:$D1000,$A76,PrelimRaw!$C$1:$C1000,-4,PrelimRaw!$J$1:$J1000,"E")</f>
        <v>0</v>
      </c>
      <c r="I76" s="7">
        <f t="shared" si="2"/>
        <v>9</v>
      </c>
      <c r="J76" s="8">
        <f t="shared" si="3"/>
        <v>0.45</v>
      </c>
      <c r="K76" s="8">
        <f t="shared" si="4"/>
        <v>0.1111111111</v>
      </c>
      <c r="L76" s="7">
        <f t="shared" si="5"/>
        <v>4</v>
      </c>
      <c r="M76" s="11">
        <f t="shared" si="6"/>
        <v>0.8</v>
      </c>
    </row>
    <row r="77">
      <c r="A77" s="6" t="s">
        <v>72</v>
      </c>
      <c r="B77" s="7" t="str">
        <f>vlookup($A77,Users!$B$1:$H1000,3,false)</f>
        <v>Owen</v>
      </c>
      <c r="C77" s="7" t="str">
        <f>vlookup($A77,Users!$B$1:$H1000,6,false)</f>
        <v>Middleton</v>
      </c>
      <c r="D77" s="7">
        <f>vlookup($C77,Teams!$B:$D,3,false)</f>
        <v>5</v>
      </c>
      <c r="E77" s="7">
        <f t="shared" si="1"/>
        <v>20</v>
      </c>
      <c r="F77" s="7">
        <f>countifs(PrelimRaw!$D$1:$D1000,$A77,PrelimRaw!$C$1:$C1000,4,PrelimRaw!$J$1:$J1000,"E")+countifs(PrelimRaw!$D$1:$D1000,$A77,PrelimRaw!$C$1:$C1000,14,PrelimRaw!$J$1:$J1000,"E")</f>
        <v>1</v>
      </c>
      <c r="G77" s="7">
        <f>countifs(PrelimRaw!$D$1:$D1000,$A77,PrelimRaw!$C$1:$C1000,0,PrelimRaw!$J$1:$J1000,"E")</f>
        <v>0</v>
      </c>
      <c r="H77" s="7">
        <f>countifs(PrelimRaw!$D$1:$D1000,$A77,PrelimRaw!$C$1:$C1000,-4,PrelimRaw!$J$1:$J1000,"E")</f>
        <v>0</v>
      </c>
      <c r="I77" s="7">
        <f t="shared" si="2"/>
        <v>1</v>
      </c>
      <c r="J77" s="8">
        <f t="shared" si="3"/>
        <v>0.05</v>
      </c>
      <c r="K77" s="8">
        <f t="shared" si="4"/>
        <v>1</v>
      </c>
      <c r="L77" s="7">
        <f t="shared" si="5"/>
        <v>4</v>
      </c>
      <c r="M77" s="11">
        <f t="shared" si="6"/>
        <v>0.8</v>
      </c>
    </row>
    <row r="78">
      <c r="A78" s="6" t="s">
        <v>80</v>
      </c>
      <c r="B78" s="7" t="str">
        <f>vlookup($A78,Users!$B$1:$H1000,3,false)</f>
        <v>Evin</v>
      </c>
      <c r="C78" s="7" t="str">
        <f>vlookup($A78,Users!$B$1:$H1000,6,false)</f>
        <v>Lexington A</v>
      </c>
      <c r="D78" s="7">
        <f>vlookup($C78,Teams!$B:$D,3,false)</f>
        <v>5</v>
      </c>
      <c r="E78" s="7">
        <f t="shared" si="1"/>
        <v>20</v>
      </c>
      <c r="F78" s="7">
        <f>countifs(PrelimRaw!$D$1:$D1000,$A78,PrelimRaw!$C$1:$C1000,4,PrelimRaw!$J$1:$J1000,"E")+countifs(PrelimRaw!$D$1:$D1000,$A78,PrelimRaw!$C$1:$C1000,14,PrelimRaw!$J$1:$J1000,"E")</f>
        <v>2</v>
      </c>
      <c r="G78" s="7">
        <f>countifs(PrelimRaw!$D$1:$D1000,$A78,PrelimRaw!$C$1:$C1000,0,PrelimRaw!$J$1:$J1000,"E")</f>
        <v>1</v>
      </c>
      <c r="H78" s="7">
        <f>countifs(PrelimRaw!$D$1:$D1000,$A78,PrelimRaw!$C$1:$C1000,-4,PrelimRaw!$J$1:$J1000,"E")</f>
        <v>1</v>
      </c>
      <c r="I78" s="7">
        <f t="shared" si="2"/>
        <v>4</v>
      </c>
      <c r="J78" s="8">
        <f t="shared" si="3"/>
        <v>0.2</v>
      </c>
      <c r="K78" s="8">
        <f t="shared" si="4"/>
        <v>0.5</v>
      </c>
      <c r="L78" s="7">
        <f t="shared" si="5"/>
        <v>4</v>
      </c>
      <c r="M78" s="11">
        <f t="shared" si="6"/>
        <v>0.8</v>
      </c>
    </row>
    <row r="79">
      <c r="A79" s="6" t="s">
        <v>82</v>
      </c>
      <c r="B79" s="7" t="str">
        <f>vlookup($A79,Users!$B$1:$H1000,3,false)</f>
        <v>Rohan</v>
      </c>
      <c r="C79" s="7" t="str">
        <f>vlookup($A79,Users!$B$1:$H1000,6,false)</f>
        <v>Ladue</v>
      </c>
      <c r="D79" s="7">
        <f>vlookup($C79,Teams!$B:$D,3,false)</f>
        <v>5</v>
      </c>
      <c r="E79" s="7">
        <f t="shared" si="1"/>
        <v>20</v>
      </c>
      <c r="F79" s="7">
        <f>countifs(PrelimRaw!$D$1:$D1000,$A79,PrelimRaw!$C$1:$C1000,4,PrelimRaw!$J$1:$J1000,"E")+countifs(PrelimRaw!$D$1:$D1000,$A79,PrelimRaw!$C$1:$C1000,14,PrelimRaw!$J$1:$J1000,"E")</f>
        <v>1</v>
      </c>
      <c r="G79" s="7">
        <f>countifs(PrelimRaw!$D$1:$D1000,$A79,PrelimRaw!$C$1:$C1000,0,PrelimRaw!$J$1:$J1000,"E")</f>
        <v>0</v>
      </c>
      <c r="H79" s="7">
        <f>countifs(PrelimRaw!$D$1:$D1000,$A79,PrelimRaw!$C$1:$C1000,-4,PrelimRaw!$J$1:$J1000,"E")</f>
        <v>0</v>
      </c>
      <c r="I79" s="7">
        <f t="shared" si="2"/>
        <v>1</v>
      </c>
      <c r="J79" s="8">
        <f t="shared" si="3"/>
        <v>0.05</v>
      </c>
      <c r="K79" s="8">
        <f t="shared" si="4"/>
        <v>1</v>
      </c>
      <c r="L79" s="7">
        <f t="shared" si="5"/>
        <v>4</v>
      </c>
      <c r="M79" s="11">
        <f t="shared" si="6"/>
        <v>0.8</v>
      </c>
    </row>
    <row r="80">
      <c r="A80" s="6" t="s">
        <v>85</v>
      </c>
      <c r="B80" s="7" t="str">
        <f>vlookup($A80,Users!$B$1:$H1000,3,false)</f>
        <v>Aditya</v>
      </c>
      <c r="C80" s="7" t="str">
        <f>vlookup($A80,Users!$B$1:$H1000,6,false)</f>
        <v>Ladue</v>
      </c>
      <c r="D80" s="7">
        <f>vlookup($C80,Teams!$B:$D,3,false)</f>
        <v>5</v>
      </c>
      <c r="E80" s="7">
        <f t="shared" si="1"/>
        <v>20</v>
      </c>
      <c r="F80" s="7">
        <f>countifs(PrelimRaw!$D$1:$D1000,$A80,PrelimRaw!$C$1:$C1000,4,PrelimRaw!$J$1:$J1000,"E")+countifs(PrelimRaw!$D$1:$D1000,$A80,PrelimRaw!$C$1:$C1000,14,PrelimRaw!$J$1:$J1000,"E")</f>
        <v>1</v>
      </c>
      <c r="G80" s="7">
        <f>countifs(PrelimRaw!$D$1:$D1000,$A80,PrelimRaw!$C$1:$C1000,0,PrelimRaw!$J$1:$J1000,"E")</f>
        <v>1</v>
      </c>
      <c r="H80" s="7">
        <f>countifs(PrelimRaw!$D$1:$D1000,$A80,PrelimRaw!$C$1:$C1000,-4,PrelimRaw!$J$1:$J1000,"E")</f>
        <v>0</v>
      </c>
      <c r="I80" s="7">
        <f t="shared" si="2"/>
        <v>2</v>
      </c>
      <c r="J80" s="8">
        <f t="shared" si="3"/>
        <v>0.1</v>
      </c>
      <c r="K80" s="8">
        <f t="shared" si="4"/>
        <v>0.5</v>
      </c>
      <c r="L80" s="7">
        <f t="shared" si="5"/>
        <v>4</v>
      </c>
      <c r="M80" s="11">
        <f t="shared" si="6"/>
        <v>0.8</v>
      </c>
    </row>
    <row r="81">
      <c r="A81" s="6" t="s">
        <v>89</v>
      </c>
      <c r="B81" s="7" t="str">
        <f>vlookup($A81,Users!$B$1:$H1000,3,false)</f>
        <v>Gokulanath</v>
      </c>
      <c r="C81" s="7" t="str">
        <f>vlookup($A81,Users!$B$1:$H1000,6,false)</f>
        <v>MSJ</v>
      </c>
      <c r="D81" s="7">
        <f>vlookup($C81,Teams!$B:$D,3,false)</f>
        <v>5</v>
      </c>
      <c r="E81" s="7">
        <f t="shared" si="1"/>
        <v>20</v>
      </c>
      <c r="F81" s="7">
        <f>countifs(PrelimRaw!$D$1:$D1000,$A81,PrelimRaw!$C$1:$C1000,4,PrelimRaw!$J$1:$J1000,"E")+countifs(PrelimRaw!$D$1:$D1000,$A81,PrelimRaw!$C$1:$C1000,14,PrelimRaw!$J$1:$J1000,"E")</f>
        <v>1</v>
      </c>
      <c r="G81" s="7">
        <f>countifs(PrelimRaw!$D$1:$D1000,$A81,PrelimRaw!$C$1:$C1000,0,PrelimRaw!$J$1:$J1000,"E")</f>
        <v>0</v>
      </c>
      <c r="H81" s="7">
        <f>countifs(PrelimRaw!$D$1:$D1000,$A81,PrelimRaw!$C$1:$C1000,-4,PrelimRaw!$J$1:$J1000,"E")</f>
        <v>0</v>
      </c>
      <c r="I81" s="7">
        <f t="shared" si="2"/>
        <v>1</v>
      </c>
      <c r="J81" s="8">
        <f t="shared" si="3"/>
        <v>0.05</v>
      </c>
      <c r="K81" s="8">
        <f t="shared" si="4"/>
        <v>1</v>
      </c>
      <c r="L81" s="7">
        <f t="shared" si="5"/>
        <v>4</v>
      </c>
      <c r="M81" s="11">
        <f t="shared" si="6"/>
        <v>0.8</v>
      </c>
    </row>
    <row r="82">
      <c r="A82" s="6" t="s">
        <v>105</v>
      </c>
      <c r="B82" s="7" t="str">
        <f>vlookup($A82,Users!$B$1:$H1000,3,false)</f>
        <v>Colin</v>
      </c>
      <c r="C82" s="7" t="str">
        <f>vlookup($A82,Users!$B$1:$H1000,6,false)</f>
        <v>Enloe A</v>
      </c>
      <c r="D82" s="7">
        <f>vlookup($C82,Teams!$B:$D,3,false)</f>
        <v>5</v>
      </c>
      <c r="E82" s="7">
        <f t="shared" si="1"/>
        <v>20</v>
      </c>
      <c r="F82" s="7">
        <f>countifs(PrelimRaw!$D$1:$D1000,$A82,PrelimRaw!$C$1:$C1000,4,PrelimRaw!$J$1:$J1000,"E")+countifs(PrelimRaw!$D$1:$D1000,$A82,PrelimRaw!$C$1:$C1000,14,PrelimRaw!$J$1:$J1000,"E")</f>
        <v>1</v>
      </c>
      <c r="G82" s="7">
        <f>countifs(PrelimRaw!$D$1:$D1000,$A82,PrelimRaw!$C$1:$C1000,0,PrelimRaw!$J$1:$J1000,"E")</f>
        <v>1</v>
      </c>
      <c r="H82" s="7">
        <f>countifs(PrelimRaw!$D$1:$D1000,$A82,PrelimRaw!$C$1:$C1000,-4,PrelimRaw!$J$1:$J1000,"E")</f>
        <v>0</v>
      </c>
      <c r="I82" s="7">
        <f t="shared" si="2"/>
        <v>2</v>
      </c>
      <c r="J82" s="8">
        <f t="shared" si="3"/>
        <v>0.1</v>
      </c>
      <c r="K82" s="8">
        <f t="shared" si="4"/>
        <v>0.5</v>
      </c>
      <c r="L82" s="7">
        <f t="shared" si="5"/>
        <v>4</v>
      </c>
      <c r="M82" s="11">
        <f t="shared" si="6"/>
        <v>0.8</v>
      </c>
    </row>
    <row r="83">
      <c r="A83" s="6" t="s">
        <v>107</v>
      </c>
      <c r="B83" s="7" t="str">
        <f>vlookup($A83,Users!$B$1:$H1000,3,false)</f>
        <v>Nipun</v>
      </c>
      <c r="C83" s="7" t="str">
        <f>vlookup($A83,Users!$B$1:$H1000,6,false)</f>
        <v>Mira Loma</v>
      </c>
      <c r="D83" s="7">
        <f>vlookup($C83,Teams!$B:$D,3,false)</f>
        <v>5</v>
      </c>
      <c r="E83" s="7">
        <f t="shared" si="1"/>
        <v>20</v>
      </c>
      <c r="F83" s="7">
        <f>countifs(PrelimRaw!$D$1:$D1000,$A83,PrelimRaw!$C$1:$C1000,4,PrelimRaw!$J$1:$J1000,"E")+countifs(PrelimRaw!$D$1:$D1000,$A83,PrelimRaw!$C$1:$C1000,14,PrelimRaw!$J$1:$J1000,"E")</f>
        <v>1</v>
      </c>
      <c r="G83" s="7">
        <f>countifs(PrelimRaw!$D$1:$D1000,$A83,PrelimRaw!$C$1:$C1000,0,PrelimRaw!$J$1:$J1000,"E")</f>
        <v>0</v>
      </c>
      <c r="H83" s="7">
        <f>countifs(PrelimRaw!$D$1:$D1000,$A83,PrelimRaw!$C$1:$C1000,-4,PrelimRaw!$J$1:$J1000,"E")</f>
        <v>0</v>
      </c>
      <c r="I83" s="7">
        <f t="shared" si="2"/>
        <v>1</v>
      </c>
      <c r="J83" s="8">
        <f t="shared" si="3"/>
        <v>0.05</v>
      </c>
      <c r="K83" s="8">
        <f t="shared" si="4"/>
        <v>1</v>
      </c>
      <c r="L83" s="7">
        <f t="shared" si="5"/>
        <v>4</v>
      </c>
      <c r="M83" s="11">
        <f t="shared" si="6"/>
        <v>0.8</v>
      </c>
    </row>
    <row r="84">
      <c r="A84" s="6" t="s">
        <v>112</v>
      </c>
      <c r="B84" s="7" t="str">
        <f>vlookup($A84,Users!$B$1:$H1000,3,false)</f>
        <v>David</v>
      </c>
      <c r="C84" s="7" t="str">
        <f>vlookup($A84,Users!$B$1:$H1000,6,false)</f>
        <v>Lynbrook</v>
      </c>
      <c r="D84" s="7">
        <f>vlookup($C84,Teams!$B:$D,3,false)</f>
        <v>5</v>
      </c>
      <c r="E84" s="7">
        <f t="shared" si="1"/>
        <v>20</v>
      </c>
      <c r="F84" s="7">
        <f>countifs(PrelimRaw!$D$1:$D1000,$A84,PrelimRaw!$C$1:$C1000,4,PrelimRaw!$J$1:$J1000,"E")+countifs(PrelimRaw!$D$1:$D1000,$A84,PrelimRaw!$C$1:$C1000,14,PrelimRaw!$J$1:$J1000,"E")</f>
        <v>1</v>
      </c>
      <c r="G84" s="7">
        <f>countifs(PrelimRaw!$D$1:$D1000,$A84,PrelimRaw!$C$1:$C1000,0,PrelimRaw!$J$1:$J1000,"E")</f>
        <v>0</v>
      </c>
      <c r="H84" s="7">
        <f>countifs(PrelimRaw!$D$1:$D1000,$A84,PrelimRaw!$C$1:$C1000,-4,PrelimRaw!$J$1:$J1000,"E")</f>
        <v>0</v>
      </c>
      <c r="I84" s="7">
        <f t="shared" si="2"/>
        <v>1</v>
      </c>
      <c r="J84" s="8">
        <f t="shared" si="3"/>
        <v>0.05</v>
      </c>
      <c r="K84" s="8">
        <f t="shared" si="4"/>
        <v>1</v>
      </c>
      <c r="L84" s="7">
        <f t="shared" si="5"/>
        <v>4</v>
      </c>
      <c r="M84" s="11">
        <f t="shared" si="6"/>
        <v>0.8</v>
      </c>
    </row>
    <row r="85">
      <c r="A85" s="6" t="s">
        <v>145</v>
      </c>
      <c r="B85" s="7" t="str">
        <f>vlookup($A85,Users!$B$1:$H1000,3,false)</f>
        <v>Sanshray</v>
      </c>
      <c r="C85" s="7" t="str">
        <f>vlookup($A85,Users!$B$1:$H1000,6,false)</f>
        <v>AHS Broward</v>
      </c>
      <c r="D85" s="7">
        <f>vlookup($C85,Teams!$B:$D,3,false)</f>
        <v>5</v>
      </c>
      <c r="E85" s="7">
        <f t="shared" si="1"/>
        <v>20</v>
      </c>
      <c r="F85" s="7">
        <f>countifs(PrelimRaw!$D$1:$D1000,$A85,PrelimRaw!$C$1:$C1000,4,PrelimRaw!$J$1:$J1000,"E")+countifs(PrelimRaw!$D$1:$D1000,$A85,PrelimRaw!$C$1:$C1000,14,PrelimRaw!$J$1:$J1000,"E")</f>
        <v>1</v>
      </c>
      <c r="G85" s="7">
        <f>countifs(PrelimRaw!$D$1:$D1000,$A85,PrelimRaw!$C$1:$C1000,0,PrelimRaw!$J$1:$J1000,"E")</f>
        <v>1</v>
      </c>
      <c r="H85" s="7">
        <f>countifs(PrelimRaw!$D$1:$D1000,$A85,PrelimRaw!$C$1:$C1000,-4,PrelimRaw!$J$1:$J1000,"E")</f>
        <v>0</v>
      </c>
      <c r="I85" s="7">
        <f t="shared" si="2"/>
        <v>2</v>
      </c>
      <c r="J85" s="8">
        <f t="shared" si="3"/>
        <v>0.1</v>
      </c>
      <c r="K85" s="8">
        <f t="shared" si="4"/>
        <v>0.5</v>
      </c>
      <c r="L85" s="7">
        <f t="shared" si="5"/>
        <v>4</v>
      </c>
      <c r="M85" s="11">
        <f t="shared" si="6"/>
        <v>0.8</v>
      </c>
    </row>
    <row r="86">
      <c r="A86" s="6" t="s">
        <v>150</v>
      </c>
      <c r="B86" s="7" t="str">
        <f>vlookup($A86,Users!$B$1:$H1000,3,false)</f>
        <v>Alan</v>
      </c>
      <c r="C86" s="7" t="str">
        <f>vlookup($A86,Users!$B$1:$H1000,6,false)</f>
        <v>AHS Broward</v>
      </c>
      <c r="D86" s="7">
        <f>vlookup($C86,Teams!$B:$D,3,false)</f>
        <v>5</v>
      </c>
      <c r="E86" s="7">
        <f t="shared" si="1"/>
        <v>20</v>
      </c>
      <c r="F86" s="7">
        <f>countifs(PrelimRaw!$D$1:$D1000,$A86,PrelimRaw!$C$1:$C1000,4,PrelimRaw!$J$1:$J1000,"E")+countifs(PrelimRaw!$D$1:$D1000,$A86,PrelimRaw!$C$1:$C1000,14,PrelimRaw!$J$1:$J1000,"E")</f>
        <v>1</v>
      </c>
      <c r="G86" s="7">
        <f>countifs(PrelimRaw!$D$1:$D1000,$A86,PrelimRaw!$C$1:$C1000,0,PrelimRaw!$J$1:$J1000,"E")</f>
        <v>0</v>
      </c>
      <c r="H86" s="7">
        <f>countifs(PrelimRaw!$D$1:$D1000,$A86,PrelimRaw!$C$1:$C1000,-4,PrelimRaw!$J$1:$J1000,"E")</f>
        <v>0</v>
      </c>
      <c r="I86" s="7">
        <f t="shared" si="2"/>
        <v>1</v>
      </c>
      <c r="J86" s="8">
        <f t="shared" si="3"/>
        <v>0.05</v>
      </c>
      <c r="K86" s="8">
        <f t="shared" si="4"/>
        <v>1</v>
      </c>
      <c r="L86" s="7">
        <f t="shared" si="5"/>
        <v>4</v>
      </c>
      <c r="M86" s="11">
        <f t="shared" si="6"/>
        <v>0.8</v>
      </c>
    </row>
    <row r="87">
      <c r="A87" s="6" t="s">
        <v>152</v>
      </c>
      <c r="B87" s="7" t="str">
        <f>vlookup($A87,Users!$B$1:$H1000,3,false)</f>
        <v>Avanesh</v>
      </c>
      <c r="C87" s="7" t="str">
        <f>vlookup($A87,Users!$B$1:$H1000,6,false)</f>
        <v>NCSSM A</v>
      </c>
      <c r="D87" s="7">
        <f>vlookup($C87,Teams!$B:$D,3,false)</f>
        <v>5</v>
      </c>
      <c r="E87" s="7">
        <f t="shared" si="1"/>
        <v>20</v>
      </c>
      <c r="F87" s="7">
        <f>countifs(PrelimRaw!$D$1:$D1000,$A87,PrelimRaw!$C$1:$C1000,4,PrelimRaw!$J$1:$J1000,"E")+countifs(PrelimRaw!$D$1:$D1000,$A87,PrelimRaw!$C$1:$C1000,14,PrelimRaw!$J$1:$J1000,"E")</f>
        <v>1</v>
      </c>
      <c r="G87" s="7">
        <f>countifs(PrelimRaw!$D$1:$D1000,$A87,PrelimRaw!$C$1:$C1000,0,PrelimRaw!$J$1:$J1000,"E")</f>
        <v>3</v>
      </c>
      <c r="H87" s="7">
        <f>countifs(PrelimRaw!$D$1:$D1000,$A87,PrelimRaw!$C$1:$C1000,-4,PrelimRaw!$J$1:$J1000,"E")</f>
        <v>0</v>
      </c>
      <c r="I87" s="7">
        <f t="shared" si="2"/>
        <v>4</v>
      </c>
      <c r="J87" s="8">
        <f t="shared" si="3"/>
        <v>0.2</v>
      </c>
      <c r="K87" s="8">
        <f t="shared" si="4"/>
        <v>0.25</v>
      </c>
      <c r="L87" s="7">
        <f t="shared" si="5"/>
        <v>4</v>
      </c>
      <c r="M87" s="11">
        <f t="shared" si="6"/>
        <v>0.8</v>
      </c>
    </row>
    <row r="88">
      <c r="A88" s="6" t="s">
        <v>154</v>
      </c>
      <c r="B88" s="7" t="str">
        <f>vlookup($A88,Users!$B$1:$H1000,3,false)</f>
        <v>Aditya</v>
      </c>
      <c r="C88" s="7" t="str">
        <f>vlookup($A88,Users!$B$1:$H1000,6,false)</f>
        <v>NCSSM A</v>
      </c>
      <c r="D88" s="7">
        <f>vlookup($C88,Teams!$B:$D,3,false)</f>
        <v>5</v>
      </c>
      <c r="E88" s="7">
        <f t="shared" si="1"/>
        <v>20</v>
      </c>
      <c r="F88" s="7">
        <f>countifs(PrelimRaw!$D$1:$D1000,$A88,PrelimRaw!$C$1:$C1000,4,PrelimRaw!$J$1:$J1000,"E")+countifs(PrelimRaw!$D$1:$D1000,$A88,PrelimRaw!$C$1:$C1000,14,PrelimRaw!$J$1:$J1000,"E")</f>
        <v>1</v>
      </c>
      <c r="G88" s="7">
        <f>countifs(PrelimRaw!$D$1:$D1000,$A88,PrelimRaw!$C$1:$C1000,0,PrelimRaw!$J$1:$J1000,"E")</f>
        <v>1</v>
      </c>
      <c r="H88" s="7">
        <f>countifs(PrelimRaw!$D$1:$D1000,$A88,PrelimRaw!$C$1:$C1000,-4,PrelimRaw!$J$1:$J1000,"E")</f>
        <v>0</v>
      </c>
      <c r="I88" s="7">
        <f t="shared" si="2"/>
        <v>2</v>
      </c>
      <c r="J88" s="8">
        <f t="shared" si="3"/>
        <v>0.1</v>
      </c>
      <c r="K88" s="8">
        <f t="shared" si="4"/>
        <v>0.5</v>
      </c>
      <c r="L88" s="7">
        <f t="shared" si="5"/>
        <v>4</v>
      </c>
      <c r="M88" s="11">
        <f t="shared" si="6"/>
        <v>0.8</v>
      </c>
    </row>
    <row r="89">
      <c r="A89" s="6" t="s">
        <v>157</v>
      </c>
      <c r="B89" s="7" t="str">
        <f>vlookup($A89,Users!$B$1:$H1000,3,false)</f>
        <v>Khoi</v>
      </c>
      <c r="C89" s="7" t="str">
        <f>vlookup($A89,Users!$B$1:$H1000,6,false)</f>
        <v>Wayzata</v>
      </c>
      <c r="D89" s="7">
        <f>vlookup($C89,Teams!$B:$D,3,false)</f>
        <v>5</v>
      </c>
      <c r="E89" s="7">
        <f t="shared" si="1"/>
        <v>20</v>
      </c>
      <c r="F89" s="7">
        <f>countifs(PrelimRaw!$D$1:$D1000,$A89,PrelimRaw!$C$1:$C1000,4,PrelimRaw!$J$1:$J1000,"E")+countifs(PrelimRaw!$D$1:$D1000,$A89,PrelimRaw!$C$1:$C1000,14,PrelimRaw!$J$1:$J1000,"E")</f>
        <v>1</v>
      </c>
      <c r="G89" s="7">
        <f>countifs(PrelimRaw!$D$1:$D1000,$A89,PrelimRaw!$C$1:$C1000,0,PrelimRaw!$J$1:$J1000,"E")</f>
        <v>0</v>
      </c>
      <c r="H89" s="7">
        <f>countifs(PrelimRaw!$D$1:$D1000,$A89,PrelimRaw!$C$1:$C1000,-4,PrelimRaw!$J$1:$J1000,"E")</f>
        <v>0</v>
      </c>
      <c r="I89" s="7">
        <f t="shared" si="2"/>
        <v>1</v>
      </c>
      <c r="J89" s="8">
        <f t="shared" si="3"/>
        <v>0.05</v>
      </c>
      <c r="K89" s="8">
        <f t="shared" si="4"/>
        <v>1</v>
      </c>
      <c r="L89" s="7">
        <f t="shared" si="5"/>
        <v>4</v>
      </c>
      <c r="M89" s="11">
        <f t="shared" si="6"/>
        <v>0.8</v>
      </c>
    </row>
    <row r="90">
      <c r="A90" s="6" t="s">
        <v>161</v>
      </c>
      <c r="B90" s="7" t="str">
        <f>vlookup($A90,Users!$B$1:$H1000,3,false)</f>
        <v>Owen</v>
      </c>
      <c r="C90" s="7" t="str">
        <f>vlookup($A90,Users!$B$1:$H1000,6,false)</f>
        <v>Interlake A</v>
      </c>
      <c r="D90" s="7">
        <f>vlookup($C90,Teams!$B:$D,3,false)</f>
        <v>5</v>
      </c>
      <c r="E90" s="7">
        <f t="shared" si="1"/>
        <v>20</v>
      </c>
      <c r="F90" s="7">
        <f>countifs(PrelimRaw!$D$1:$D1000,$A90,PrelimRaw!$C$1:$C1000,4,PrelimRaw!$J$1:$J1000,"E")+countifs(PrelimRaw!$D$1:$D1000,$A90,PrelimRaw!$C$1:$C1000,14,PrelimRaw!$J$1:$J1000,"E")</f>
        <v>1</v>
      </c>
      <c r="G90" s="7">
        <f>countifs(PrelimRaw!$D$1:$D1000,$A90,PrelimRaw!$C$1:$C1000,0,PrelimRaw!$J$1:$J1000,"E")</f>
        <v>0</v>
      </c>
      <c r="H90" s="7">
        <f>countifs(PrelimRaw!$D$1:$D1000,$A90,PrelimRaw!$C$1:$C1000,-4,PrelimRaw!$J$1:$J1000,"E")</f>
        <v>0</v>
      </c>
      <c r="I90" s="7">
        <f t="shared" si="2"/>
        <v>1</v>
      </c>
      <c r="J90" s="8">
        <f t="shared" si="3"/>
        <v>0.05</v>
      </c>
      <c r="K90" s="8">
        <f t="shared" si="4"/>
        <v>1</v>
      </c>
      <c r="L90" s="7">
        <f t="shared" si="5"/>
        <v>4</v>
      </c>
      <c r="M90" s="11">
        <f t="shared" si="6"/>
        <v>0.8</v>
      </c>
    </row>
    <row r="91">
      <c r="A91" s="6" t="s">
        <v>162</v>
      </c>
      <c r="B91" s="7" t="str">
        <f>vlookup($A91,Users!$B$1:$H1000,3,false)</f>
        <v>Julian</v>
      </c>
      <c r="C91" s="7" t="str">
        <f>vlookup($A91,Users!$B$1:$H1000,6,false)</f>
        <v>Interlake A</v>
      </c>
      <c r="D91" s="7">
        <f>vlookup($C91,Teams!$B:$D,3,false)</f>
        <v>5</v>
      </c>
      <c r="E91" s="7">
        <f t="shared" si="1"/>
        <v>20</v>
      </c>
      <c r="F91" s="7">
        <f>countifs(PrelimRaw!$D$1:$D1000,$A91,PrelimRaw!$C$1:$C1000,4,PrelimRaw!$J$1:$J1000,"E")+countifs(PrelimRaw!$D$1:$D1000,$A91,PrelimRaw!$C$1:$C1000,14,PrelimRaw!$J$1:$J1000,"E")</f>
        <v>1</v>
      </c>
      <c r="G91" s="7">
        <f>countifs(PrelimRaw!$D$1:$D1000,$A91,PrelimRaw!$C$1:$C1000,0,PrelimRaw!$J$1:$J1000,"E")</f>
        <v>0</v>
      </c>
      <c r="H91" s="7">
        <f>countifs(PrelimRaw!$D$1:$D1000,$A91,PrelimRaw!$C$1:$C1000,-4,PrelimRaw!$J$1:$J1000,"E")</f>
        <v>0</v>
      </c>
      <c r="I91" s="7">
        <f t="shared" si="2"/>
        <v>1</v>
      </c>
      <c r="J91" s="8">
        <f t="shared" si="3"/>
        <v>0.05</v>
      </c>
      <c r="K91" s="8">
        <f t="shared" si="4"/>
        <v>1</v>
      </c>
      <c r="L91" s="7">
        <f t="shared" si="5"/>
        <v>4</v>
      </c>
      <c r="M91" s="11">
        <f t="shared" si="6"/>
        <v>0.8</v>
      </c>
    </row>
    <row r="92">
      <c r="A92" s="6" t="s">
        <v>163</v>
      </c>
      <c r="B92" s="7" t="str">
        <f>vlookup($A92,Users!$B$1:$H1000,3,false)</f>
        <v>Aneesh</v>
      </c>
      <c r="C92" s="7" t="str">
        <f>vlookup($A92,Users!$B$1:$H1000,6,false)</f>
        <v>Wayzata</v>
      </c>
      <c r="D92" s="7">
        <f>vlookup($C92,Teams!$B:$D,3,false)</f>
        <v>5</v>
      </c>
      <c r="E92" s="7">
        <f t="shared" si="1"/>
        <v>20</v>
      </c>
      <c r="F92" s="7">
        <f>countifs(PrelimRaw!$D$1:$D1000,$A92,PrelimRaw!$C$1:$C1000,4,PrelimRaw!$J$1:$J1000,"E")+countifs(PrelimRaw!$D$1:$D1000,$A92,PrelimRaw!$C$1:$C1000,14,PrelimRaw!$J$1:$J1000,"E")</f>
        <v>1</v>
      </c>
      <c r="G92" s="7">
        <f>countifs(PrelimRaw!$D$1:$D1000,$A92,PrelimRaw!$C$1:$C1000,0,PrelimRaw!$J$1:$J1000,"E")</f>
        <v>2</v>
      </c>
      <c r="H92" s="7">
        <f>countifs(PrelimRaw!$D$1:$D1000,$A92,PrelimRaw!$C$1:$C1000,-4,PrelimRaw!$J$1:$J1000,"E")</f>
        <v>0</v>
      </c>
      <c r="I92" s="7">
        <f t="shared" si="2"/>
        <v>3</v>
      </c>
      <c r="J92" s="8">
        <f t="shared" si="3"/>
        <v>0.15</v>
      </c>
      <c r="K92" s="8">
        <f t="shared" si="4"/>
        <v>0.3333333333</v>
      </c>
      <c r="L92" s="7">
        <f t="shared" si="5"/>
        <v>4</v>
      </c>
      <c r="M92" s="11">
        <f t="shared" si="6"/>
        <v>0.8</v>
      </c>
    </row>
    <row r="93">
      <c r="A93" s="6" t="s">
        <v>170</v>
      </c>
      <c r="B93" s="7" t="str">
        <f>vlookup($A93,Users!$B$1:$H1000,3,false)</f>
        <v>Phoenix</v>
      </c>
      <c r="C93" s="7" t="str">
        <f>vlookup($A93,Users!$B$1:$H1000,6,false)</f>
        <v>Seven Lakes</v>
      </c>
      <c r="D93" s="7">
        <f>vlookup($C93,Teams!$B:$D,3,false)</f>
        <v>5</v>
      </c>
      <c r="E93" s="7">
        <f t="shared" si="1"/>
        <v>20</v>
      </c>
      <c r="F93" s="7">
        <f>countifs(PrelimRaw!$D$1:$D1000,$A93,PrelimRaw!$C$1:$C1000,4,PrelimRaw!$J$1:$J1000,"E")+countifs(PrelimRaw!$D$1:$D1000,$A93,PrelimRaw!$C$1:$C1000,14,PrelimRaw!$J$1:$J1000,"E")</f>
        <v>1</v>
      </c>
      <c r="G93" s="7">
        <f>countifs(PrelimRaw!$D$1:$D1000,$A93,PrelimRaw!$C$1:$C1000,0,PrelimRaw!$J$1:$J1000,"E")</f>
        <v>1</v>
      </c>
      <c r="H93" s="7">
        <f>countifs(PrelimRaw!$D$1:$D1000,$A93,PrelimRaw!$C$1:$C1000,-4,PrelimRaw!$J$1:$J1000,"E")</f>
        <v>0</v>
      </c>
      <c r="I93" s="7">
        <f t="shared" si="2"/>
        <v>2</v>
      </c>
      <c r="J93" s="8">
        <f t="shared" si="3"/>
        <v>0.1</v>
      </c>
      <c r="K93" s="8">
        <f t="shared" si="4"/>
        <v>0.5</v>
      </c>
      <c r="L93" s="7">
        <f t="shared" si="5"/>
        <v>4</v>
      </c>
      <c r="M93" s="11">
        <f t="shared" si="6"/>
        <v>0.8</v>
      </c>
    </row>
    <row r="94">
      <c r="A94" s="6" t="s">
        <v>177</v>
      </c>
      <c r="B94" s="7" t="str">
        <f>vlookup($A94,Users!$B$1:$H1000,3,false)</f>
        <v>Kartik</v>
      </c>
      <c r="C94" s="7" t="str">
        <f>vlookup($A94,Users!$B$1:$H1000,6,false)</f>
        <v>Brookfield</v>
      </c>
      <c r="D94" s="7">
        <f>vlookup($C94,Teams!$B:$D,3,false)</f>
        <v>5</v>
      </c>
      <c r="E94" s="7">
        <f t="shared" si="1"/>
        <v>20</v>
      </c>
      <c r="F94" s="7">
        <f>countifs(PrelimRaw!$D$1:$D1000,$A94,PrelimRaw!$C$1:$C1000,4,PrelimRaw!$J$1:$J1000,"E")+countifs(PrelimRaw!$D$1:$D1000,$A94,PrelimRaw!$C$1:$C1000,14,PrelimRaw!$J$1:$J1000,"E")</f>
        <v>1</v>
      </c>
      <c r="G94" s="7">
        <f>countifs(PrelimRaw!$D$1:$D1000,$A94,PrelimRaw!$C$1:$C1000,0,PrelimRaw!$J$1:$J1000,"E")</f>
        <v>1</v>
      </c>
      <c r="H94" s="7">
        <f>countifs(PrelimRaw!$D$1:$D1000,$A94,PrelimRaw!$C$1:$C1000,-4,PrelimRaw!$J$1:$J1000,"E")</f>
        <v>0</v>
      </c>
      <c r="I94" s="7">
        <f t="shared" si="2"/>
        <v>2</v>
      </c>
      <c r="J94" s="8">
        <f t="shared" si="3"/>
        <v>0.1</v>
      </c>
      <c r="K94" s="8">
        <f t="shared" si="4"/>
        <v>0.5</v>
      </c>
      <c r="L94" s="7">
        <f t="shared" si="5"/>
        <v>4</v>
      </c>
      <c r="M94" s="11">
        <f t="shared" si="6"/>
        <v>0.8</v>
      </c>
    </row>
    <row r="95">
      <c r="A95" s="6" t="s">
        <v>180</v>
      </c>
      <c r="B95" s="7" t="str">
        <f>vlookup($A95,Users!$B$1:$H1000,3,false)</f>
        <v>Stephen</v>
      </c>
      <c r="C95" s="7" t="str">
        <f>vlookup($A95,Users!$B$1:$H1000,6,false)</f>
        <v>Blair A</v>
      </c>
      <c r="D95" s="7">
        <f>vlookup($C95,Teams!$B:$D,3,false)</f>
        <v>5</v>
      </c>
      <c r="E95" s="7">
        <f t="shared" si="1"/>
        <v>20</v>
      </c>
      <c r="F95" s="7">
        <f>countifs(PrelimRaw!$D$1:$D1000,$A95,PrelimRaw!$C$1:$C1000,4,PrelimRaw!$J$1:$J1000,"E")+countifs(PrelimRaw!$D$1:$D1000,$A95,PrelimRaw!$C$1:$C1000,14,PrelimRaw!$J$1:$J1000,"E")</f>
        <v>1</v>
      </c>
      <c r="G95" s="7">
        <f>countifs(PrelimRaw!$D$1:$D1000,$A95,PrelimRaw!$C$1:$C1000,0,PrelimRaw!$J$1:$J1000,"E")</f>
        <v>1</v>
      </c>
      <c r="H95" s="7">
        <f>countifs(PrelimRaw!$D$1:$D1000,$A95,PrelimRaw!$C$1:$C1000,-4,PrelimRaw!$J$1:$J1000,"E")</f>
        <v>0</v>
      </c>
      <c r="I95" s="7">
        <f t="shared" si="2"/>
        <v>2</v>
      </c>
      <c r="J95" s="8">
        <f t="shared" si="3"/>
        <v>0.1</v>
      </c>
      <c r="K95" s="8">
        <f t="shared" si="4"/>
        <v>0.5</v>
      </c>
      <c r="L95" s="7">
        <f t="shared" si="5"/>
        <v>4</v>
      </c>
      <c r="M95" s="11">
        <f t="shared" si="6"/>
        <v>0.8</v>
      </c>
    </row>
    <row r="96">
      <c r="A96" s="6" t="s">
        <v>212</v>
      </c>
      <c r="B96" s="7" t="str">
        <f>vlookup($A96,Users!$B$1:$H1000,3,false)</f>
        <v>Penelope</v>
      </c>
      <c r="C96" s="7" t="str">
        <f>vlookup($A96,Users!$B$1:$H1000,6,false)</f>
        <v>NoHo B</v>
      </c>
      <c r="D96" s="7">
        <f>vlookup($C96,Teams!$B:$D,3,false)</f>
        <v>5</v>
      </c>
      <c r="E96" s="7">
        <f t="shared" si="1"/>
        <v>20</v>
      </c>
      <c r="F96" s="7">
        <f>countifs(PrelimRaw!$D$1:$D1000,$A96,PrelimRaw!$C$1:$C1000,4,PrelimRaw!$J$1:$J1000,"E")+countifs(PrelimRaw!$D$1:$D1000,$A96,PrelimRaw!$C$1:$C1000,14,PrelimRaw!$J$1:$J1000,"E")</f>
        <v>1</v>
      </c>
      <c r="G96" s="7">
        <f>countifs(PrelimRaw!$D$1:$D1000,$A96,PrelimRaw!$C$1:$C1000,0,PrelimRaw!$J$1:$J1000,"E")</f>
        <v>1</v>
      </c>
      <c r="H96" s="7">
        <f>countifs(PrelimRaw!$D$1:$D1000,$A96,PrelimRaw!$C$1:$C1000,-4,PrelimRaw!$J$1:$J1000,"E")</f>
        <v>0</v>
      </c>
      <c r="I96" s="7">
        <f t="shared" si="2"/>
        <v>2</v>
      </c>
      <c r="J96" s="8">
        <f t="shared" si="3"/>
        <v>0.1</v>
      </c>
      <c r="K96" s="8">
        <f t="shared" si="4"/>
        <v>0.5</v>
      </c>
      <c r="L96" s="7">
        <f t="shared" si="5"/>
        <v>4</v>
      </c>
      <c r="M96" s="11">
        <f t="shared" si="6"/>
        <v>0.8</v>
      </c>
    </row>
    <row r="97">
      <c r="A97" s="6" t="s">
        <v>214</v>
      </c>
      <c r="B97" s="7" t="str">
        <f>vlookup($A97,Users!$B$1:$H1000,3,false)</f>
        <v>Rishabh</v>
      </c>
      <c r="C97" s="7" t="str">
        <f>vlookup($A97,Users!$B$1:$H1000,6,false)</f>
        <v>NoHo B</v>
      </c>
      <c r="D97" s="7">
        <f>vlookup($C97,Teams!$B:$D,3,false)</f>
        <v>5</v>
      </c>
      <c r="E97" s="7">
        <f t="shared" si="1"/>
        <v>20</v>
      </c>
      <c r="F97" s="7">
        <f>countifs(PrelimRaw!$D$1:$D1000,$A97,PrelimRaw!$C$1:$C1000,4,PrelimRaw!$J$1:$J1000,"E")+countifs(PrelimRaw!$D$1:$D1000,$A97,PrelimRaw!$C$1:$C1000,14,PrelimRaw!$J$1:$J1000,"E")</f>
        <v>1</v>
      </c>
      <c r="G97" s="7">
        <f>countifs(PrelimRaw!$D$1:$D1000,$A97,PrelimRaw!$C$1:$C1000,0,PrelimRaw!$J$1:$J1000,"E")</f>
        <v>1</v>
      </c>
      <c r="H97" s="7">
        <f>countifs(PrelimRaw!$D$1:$D1000,$A97,PrelimRaw!$C$1:$C1000,-4,PrelimRaw!$J$1:$J1000,"E")</f>
        <v>0</v>
      </c>
      <c r="I97" s="7">
        <f t="shared" si="2"/>
        <v>2</v>
      </c>
      <c r="J97" s="8">
        <f t="shared" si="3"/>
        <v>0.1</v>
      </c>
      <c r="K97" s="8">
        <f t="shared" si="4"/>
        <v>0.5</v>
      </c>
      <c r="L97" s="7">
        <f t="shared" si="5"/>
        <v>4</v>
      </c>
      <c r="M97" s="11">
        <f t="shared" si="6"/>
        <v>0.8</v>
      </c>
    </row>
    <row r="98">
      <c r="A98" s="6" t="s">
        <v>219</v>
      </c>
      <c r="B98" s="7" t="str">
        <f>vlookup($A98,Users!$B$1:$H1000,3,false)</f>
        <v>Vijay</v>
      </c>
      <c r="C98" s="7" t="str">
        <f>vlookup($A98,Users!$B$1:$H1000,6,false)</f>
        <v>Buchholz B</v>
      </c>
      <c r="D98" s="7">
        <f>vlookup($C98,Teams!$B:$D,3,false)</f>
        <v>5</v>
      </c>
      <c r="E98" s="7">
        <f t="shared" si="1"/>
        <v>20</v>
      </c>
      <c r="F98" s="7">
        <f>countifs(PrelimRaw!$D$1:$D1000,$A98,PrelimRaw!$C$1:$C1000,4,PrelimRaw!$J$1:$J1000,"E")+countifs(PrelimRaw!$D$1:$D1000,$A98,PrelimRaw!$C$1:$C1000,14,PrelimRaw!$J$1:$J1000,"E")</f>
        <v>1</v>
      </c>
      <c r="G98" s="7">
        <f>countifs(PrelimRaw!$D$1:$D1000,$A98,PrelimRaw!$C$1:$C1000,0,PrelimRaw!$J$1:$J1000,"E")</f>
        <v>0</v>
      </c>
      <c r="H98" s="7">
        <f>countifs(PrelimRaw!$D$1:$D1000,$A98,PrelimRaw!$C$1:$C1000,-4,PrelimRaw!$J$1:$J1000,"E")</f>
        <v>0</v>
      </c>
      <c r="I98" s="7">
        <f t="shared" si="2"/>
        <v>1</v>
      </c>
      <c r="J98" s="8">
        <f t="shared" si="3"/>
        <v>0.05</v>
      </c>
      <c r="K98" s="8">
        <f t="shared" si="4"/>
        <v>1</v>
      </c>
      <c r="L98" s="7">
        <f t="shared" si="5"/>
        <v>4</v>
      </c>
      <c r="M98" s="11">
        <f t="shared" si="6"/>
        <v>0.8</v>
      </c>
    </row>
    <row r="99">
      <c r="A99" s="6" t="s">
        <v>228</v>
      </c>
      <c r="B99" s="7" t="str">
        <f>vlookup($A99,Users!$B$1:$H1000,3,false)</f>
        <v>Rohan</v>
      </c>
      <c r="C99" s="7" t="str">
        <f>vlookup($A99,Users!$B$1:$H1000,6,false)</f>
        <v>Cupertino</v>
      </c>
      <c r="D99" s="7">
        <f>vlookup($C99,Teams!$B:$D,3,false)</f>
        <v>5</v>
      </c>
      <c r="E99" s="7">
        <f t="shared" si="1"/>
        <v>20</v>
      </c>
      <c r="F99" s="7">
        <f>countifs(PrelimRaw!$D$1:$D1000,$A99,PrelimRaw!$C$1:$C1000,4,PrelimRaw!$J$1:$J1000,"E")+countifs(PrelimRaw!$D$1:$D1000,$A99,PrelimRaw!$C$1:$C1000,14,PrelimRaw!$J$1:$J1000,"E")</f>
        <v>1</v>
      </c>
      <c r="G99" s="7">
        <f>countifs(PrelimRaw!$D$1:$D1000,$A99,PrelimRaw!$C$1:$C1000,0,PrelimRaw!$J$1:$J1000,"E")</f>
        <v>1</v>
      </c>
      <c r="H99" s="7">
        <f>countifs(PrelimRaw!$D$1:$D1000,$A99,PrelimRaw!$C$1:$C1000,-4,PrelimRaw!$J$1:$J1000,"E")</f>
        <v>0</v>
      </c>
      <c r="I99" s="7">
        <f t="shared" si="2"/>
        <v>2</v>
      </c>
      <c r="J99" s="8">
        <f t="shared" si="3"/>
        <v>0.1</v>
      </c>
      <c r="K99" s="8">
        <f t="shared" si="4"/>
        <v>0.5</v>
      </c>
      <c r="L99" s="7">
        <f t="shared" si="5"/>
        <v>4</v>
      </c>
      <c r="M99" s="11">
        <f t="shared" si="6"/>
        <v>0.8</v>
      </c>
    </row>
    <row r="100">
      <c r="A100" s="6" t="s">
        <v>33</v>
      </c>
      <c r="B100" s="7" t="str">
        <f>vlookup($A100,Users!$B$1:$H1000,3,false)</f>
        <v>Ethan</v>
      </c>
      <c r="C100" s="7" t="str">
        <f>vlookup($A100,Users!$B$1:$H1000,6,false)</f>
        <v>Davidson</v>
      </c>
      <c r="D100" s="7">
        <f>vlookup($C100,Teams!$B:$D,3,false)</f>
        <v>5</v>
      </c>
      <c r="E100" s="7">
        <f t="shared" si="1"/>
        <v>20</v>
      </c>
      <c r="F100" s="7">
        <f>countifs(PrelimRaw!$D$1:$D1000,$A100,PrelimRaw!$C$1:$C1000,4,PrelimRaw!$J$1:$J1000,"E")+countifs(PrelimRaw!$D$1:$D1000,$A100,PrelimRaw!$C$1:$C1000,14,PrelimRaw!$J$1:$J1000,"E")</f>
        <v>0</v>
      </c>
      <c r="G100" s="7">
        <f>countifs(PrelimRaw!$D$1:$D1000,$A100,PrelimRaw!$C$1:$C1000,0,PrelimRaw!$J$1:$J1000,"E")</f>
        <v>0</v>
      </c>
      <c r="H100" s="7">
        <f>countifs(PrelimRaw!$D$1:$D1000,$A100,PrelimRaw!$C$1:$C1000,-4,PrelimRaw!$J$1:$J1000,"E")</f>
        <v>0</v>
      </c>
      <c r="I100" s="7">
        <f t="shared" si="2"/>
        <v>0</v>
      </c>
      <c r="J100" s="8">
        <f t="shared" si="3"/>
        <v>0</v>
      </c>
      <c r="K100" s="8">
        <f t="shared" si="4"/>
        <v>0</v>
      </c>
      <c r="L100" s="7">
        <f t="shared" si="5"/>
        <v>0</v>
      </c>
      <c r="M100" s="11">
        <f t="shared" si="6"/>
        <v>0</v>
      </c>
    </row>
    <row r="101">
      <c r="A101" s="6" t="s">
        <v>34</v>
      </c>
      <c r="B101" s="7" t="str">
        <f>vlookup($A101,Users!$B$1:$H1000,3,false)</f>
        <v>Vikas</v>
      </c>
      <c r="C101" s="7" t="str">
        <f>vlookup($A101,Users!$B$1:$H1000,6,false)</f>
        <v>NCSSM B</v>
      </c>
      <c r="D101" s="7">
        <f>vlookup($C101,Teams!$B:$D,3,false)</f>
        <v>5</v>
      </c>
      <c r="E101" s="7">
        <f t="shared" si="1"/>
        <v>20</v>
      </c>
      <c r="F101" s="7">
        <f>countifs(PrelimRaw!$D$1:$D1000,$A101,PrelimRaw!$C$1:$C1000,4,PrelimRaw!$J$1:$J1000,"E")+countifs(PrelimRaw!$D$1:$D1000,$A101,PrelimRaw!$C$1:$C1000,14,PrelimRaw!$J$1:$J1000,"E")</f>
        <v>0</v>
      </c>
      <c r="G101" s="7">
        <f>countifs(PrelimRaw!$D$1:$D1000,$A101,PrelimRaw!$C$1:$C1000,0,PrelimRaw!$J$1:$J1000,"E")</f>
        <v>0</v>
      </c>
      <c r="H101" s="7">
        <f>countifs(PrelimRaw!$D$1:$D1000,$A101,PrelimRaw!$C$1:$C1000,-4,PrelimRaw!$J$1:$J1000,"E")</f>
        <v>0</v>
      </c>
      <c r="I101" s="7">
        <f t="shared" si="2"/>
        <v>0</v>
      </c>
      <c r="J101" s="8">
        <f t="shared" si="3"/>
        <v>0</v>
      </c>
      <c r="K101" s="8">
        <f t="shared" si="4"/>
        <v>0</v>
      </c>
      <c r="L101" s="7">
        <f t="shared" si="5"/>
        <v>0</v>
      </c>
      <c r="M101" s="11">
        <f t="shared" si="6"/>
        <v>0</v>
      </c>
    </row>
    <row r="102">
      <c r="A102" s="6" t="s">
        <v>37</v>
      </c>
      <c r="B102" s="7" t="str">
        <f>vlookup($A102,Users!$B$1:$H1000,3,false)</f>
        <v>Yajur</v>
      </c>
      <c r="C102" s="7" t="str">
        <f>vlookup($A102,Users!$B$1:$H1000,6,false)</f>
        <v>Davidson</v>
      </c>
      <c r="D102" s="7">
        <f>vlookup($C102,Teams!$B:$D,3,false)</f>
        <v>5</v>
      </c>
      <c r="E102" s="7">
        <f t="shared" si="1"/>
        <v>20</v>
      </c>
      <c r="F102" s="7">
        <f>countifs(PrelimRaw!$D$1:$D1000,$A102,PrelimRaw!$C$1:$C1000,4,PrelimRaw!$J$1:$J1000,"E")+countifs(PrelimRaw!$D$1:$D1000,$A102,PrelimRaw!$C$1:$C1000,14,PrelimRaw!$J$1:$J1000,"E")</f>
        <v>0</v>
      </c>
      <c r="G102" s="7">
        <f>countifs(PrelimRaw!$D$1:$D1000,$A102,PrelimRaw!$C$1:$C1000,0,PrelimRaw!$J$1:$J1000,"E")</f>
        <v>0</v>
      </c>
      <c r="H102" s="7">
        <f>countifs(PrelimRaw!$D$1:$D1000,$A102,PrelimRaw!$C$1:$C1000,-4,PrelimRaw!$J$1:$J1000,"E")</f>
        <v>0</v>
      </c>
      <c r="I102" s="7">
        <f t="shared" si="2"/>
        <v>0</v>
      </c>
      <c r="J102" s="8">
        <f t="shared" si="3"/>
        <v>0</v>
      </c>
      <c r="K102" s="8">
        <f t="shared" si="4"/>
        <v>0</v>
      </c>
      <c r="L102" s="7">
        <f t="shared" si="5"/>
        <v>0</v>
      </c>
      <c r="M102" s="11">
        <f t="shared" si="6"/>
        <v>0</v>
      </c>
    </row>
    <row r="103">
      <c r="A103" s="6" t="s">
        <v>44</v>
      </c>
      <c r="B103" s="7" t="str">
        <f>vlookup($A103,Users!$B$1:$H1000,3,false)</f>
        <v>Nicholas</v>
      </c>
      <c r="C103" s="7" t="str">
        <f>vlookup($A103,Users!$B$1:$H1000,6,false)</f>
        <v>Buchholz A</v>
      </c>
      <c r="D103" s="7">
        <f>vlookup($C103,Teams!$B:$D,3,false)</f>
        <v>5</v>
      </c>
      <c r="E103" s="7">
        <f t="shared" si="1"/>
        <v>20</v>
      </c>
      <c r="F103" s="7">
        <f>countifs(PrelimRaw!$D$1:$D1000,$A103,PrelimRaw!$C$1:$C1000,4,PrelimRaw!$J$1:$J1000,"E")+countifs(PrelimRaw!$D$1:$D1000,$A103,PrelimRaw!$C$1:$C1000,14,PrelimRaw!$J$1:$J1000,"E")</f>
        <v>0</v>
      </c>
      <c r="G103" s="7">
        <f>countifs(PrelimRaw!$D$1:$D1000,$A103,PrelimRaw!$C$1:$C1000,0,PrelimRaw!$J$1:$J1000,"E")</f>
        <v>0</v>
      </c>
      <c r="H103" s="7">
        <f>countifs(PrelimRaw!$D$1:$D1000,$A103,PrelimRaw!$C$1:$C1000,-4,PrelimRaw!$J$1:$J1000,"E")</f>
        <v>0</v>
      </c>
      <c r="I103" s="7">
        <f t="shared" si="2"/>
        <v>0</v>
      </c>
      <c r="J103" s="8">
        <f t="shared" si="3"/>
        <v>0</v>
      </c>
      <c r="K103" s="8">
        <f t="shared" si="4"/>
        <v>0</v>
      </c>
      <c r="L103" s="7">
        <f t="shared" si="5"/>
        <v>0</v>
      </c>
      <c r="M103" s="11">
        <f t="shared" si="6"/>
        <v>0</v>
      </c>
    </row>
    <row r="104">
      <c r="A104" s="6" t="s">
        <v>45</v>
      </c>
      <c r="B104" s="7" t="str">
        <f>vlookup($A104,Users!$B$1:$H1000,3,false)</f>
        <v>Ahan</v>
      </c>
      <c r="C104" s="7" t="str">
        <f>vlookup($A104,Users!$B$1:$H1000,6,false)</f>
        <v>Buchholz A</v>
      </c>
      <c r="D104" s="7">
        <f>vlookup($C104,Teams!$B:$D,3,false)</f>
        <v>5</v>
      </c>
      <c r="E104" s="7">
        <f t="shared" si="1"/>
        <v>20</v>
      </c>
      <c r="F104" s="7">
        <f>countifs(PrelimRaw!$D$1:$D1000,$A104,PrelimRaw!$C$1:$C1000,4,PrelimRaw!$J$1:$J1000,"E")+countifs(PrelimRaw!$D$1:$D1000,$A104,PrelimRaw!$C$1:$C1000,14,PrelimRaw!$J$1:$J1000,"E")</f>
        <v>0</v>
      </c>
      <c r="G104" s="7">
        <f>countifs(PrelimRaw!$D$1:$D1000,$A104,PrelimRaw!$C$1:$C1000,0,PrelimRaw!$J$1:$J1000,"E")</f>
        <v>1</v>
      </c>
      <c r="H104" s="7">
        <f>countifs(PrelimRaw!$D$1:$D1000,$A104,PrelimRaw!$C$1:$C1000,-4,PrelimRaw!$J$1:$J1000,"E")</f>
        <v>0</v>
      </c>
      <c r="I104" s="7">
        <f t="shared" si="2"/>
        <v>1</v>
      </c>
      <c r="J104" s="8">
        <f t="shared" si="3"/>
        <v>0.05</v>
      </c>
      <c r="K104" s="8">
        <f t="shared" si="4"/>
        <v>0</v>
      </c>
      <c r="L104" s="7">
        <f t="shared" si="5"/>
        <v>0</v>
      </c>
      <c r="M104" s="11">
        <f t="shared" si="6"/>
        <v>0</v>
      </c>
    </row>
    <row r="105">
      <c r="A105" s="6" t="s">
        <v>49</v>
      </c>
      <c r="B105" s="7" t="str">
        <f>vlookup($A105,Users!$B$1:$H1000,3,false)</f>
        <v>Arjun</v>
      </c>
      <c r="C105" s="7" t="str">
        <f>vlookup($A105,Users!$B$1:$H1000,6,false)</f>
        <v>WWPN</v>
      </c>
      <c r="D105" s="7">
        <f>vlookup($C105,Teams!$B:$D,3,false)</f>
        <v>5</v>
      </c>
      <c r="E105" s="7">
        <f t="shared" si="1"/>
        <v>20</v>
      </c>
      <c r="F105" s="7">
        <f>countifs(PrelimRaw!$D$1:$D1000,$A105,PrelimRaw!$C$1:$C1000,4,PrelimRaw!$J$1:$J1000,"E")+countifs(PrelimRaw!$D$1:$D1000,$A105,PrelimRaw!$C$1:$C1000,14,PrelimRaw!$J$1:$J1000,"E")</f>
        <v>0</v>
      </c>
      <c r="G105" s="7">
        <f>countifs(PrelimRaw!$D$1:$D1000,$A105,PrelimRaw!$C$1:$C1000,0,PrelimRaw!$J$1:$J1000,"E")</f>
        <v>2</v>
      </c>
      <c r="H105" s="7">
        <f>countifs(PrelimRaw!$D$1:$D1000,$A105,PrelimRaw!$C$1:$C1000,-4,PrelimRaw!$J$1:$J1000,"E")</f>
        <v>0</v>
      </c>
      <c r="I105" s="7">
        <f t="shared" si="2"/>
        <v>2</v>
      </c>
      <c r="J105" s="8">
        <f t="shared" si="3"/>
        <v>0.1</v>
      </c>
      <c r="K105" s="8">
        <f t="shared" si="4"/>
        <v>0</v>
      </c>
      <c r="L105" s="7">
        <f t="shared" si="5"/>
        <v>0</v>
      </c>
      <c r="M105" s="11">
        <f t="shared" si="6"/>
        <v>0</v>
      </c>
    </row>
    <row r="106">
      <c r="A106" s="6" t="s">
        <v>51</v>
      </c>
      <c r="B106" s="7" t="str">
        <f>vlookup($A106,Users!$B$1:$H1000,3,false)</f>
        <v>Krutharth</v>
      </c>
      <c r="C106" s="7" t="str">
        <f>vlookup($A106,Users!$B$1:$H1000,6,false)</f>
        <v>WWPN</v>
      </c>
      <c r="D106" s="7">
        <f>vlookup($C106,Teams!$B:$D,3,false)</f>
        <v>5</v>
      </c>
      <c r="E106" s="7">
        <f t="shared" si="1"/>
        <v>20</v>
      </c>
      <c r="F106" s="7">
        <f>countifs(PrelimRaw!$D$1:$D1000,$A106,PrelimRaw!$C$1:$C1000,4,PrelimRaw!$J$1:$J1000,"E")+countifs(PrelimRaw!$D$1:$D1000,$A106,PrelimRaw!$C$1:$C1000,14,PrelimRaw!$J$1:$J1000,"E")</f>
        <v>0</v>
      </c>
      <c r="G106" s="7">
        <f>countifs(PrelimRaw!$D$1:$D1000,$A106,PrelimRaw!$C$1:$C1000,0,PrelimRaw!$J$1:$J1000,"E")</f>
        <v>1</v>
      </c>
      <c r="H106" s="7">
        <f>countifs(PrelimRaw!$D$1:$D1000,$A106,PrelimRaw!$C$1:$C1000,-4,PrelimRaw!$J$1:$J1000,"E")</f>
        <v>0</v>
      </c>
      <c r="I106" s="7">
        <f t="shared" si="2"/>
        <v>1</v>
      </c>
      <c r="J106" s="8">
        <f t="shared" si="3"/>
        <v>0.05</v>
      </c>
      <c r="K106" s="8">
        <f t="shared" si="4"/>
        <v>0</v>
      </c>
      <c r="L106" s="7">
        <f t="shared" si="5"/>
        <v>0</v>
      </c>
      <c r="M106" s="11">
        <f t="shared" si="6"/>
        <v>0</v>
      </c>
    </row>
    <row r="107">
      <c r="A107" s="6" t="s">
        <v>52</v>
      </c>
      <c r="B107" s="7" t="str">
        <f>vlookup($A107,Users!$B$1:$H1000,3,false)</f>
        <v>Keisuke</v>
      </c>
      <c r="C107" s="7" t="str">
        <f>vlookup($A107,Users!$B$1:$H1000,6,false)</f>
        <v>Iolani</v>
      </c>
      <c r="D107" s="7">
        <f>vlookup($C107,Teams!$B:$D,3,false)</f>
        <v>5</v>
      </c>
      <c r="E107" s="7">
        <f t="shared" si="1"/>
        <v>20</v>
      </c>
      <c r="F107" s="7">
        <f>countifs(PrelimRaw!$D$1:$D1000,$A107,PrelimRaw!$C$1:$C1000,4,PrelimRaw!$J$1:$J1000,"E")+countifs(PrelimRaw!$D$1:$D1000,$A107,PrelimRaw!$C$1:$C1000,14,PrelimRaw!$J$1:$J1000,"E")</f>
        <v>0</v>
      </c>
      <c r="G107" s="7">
        <f>countifs(PrelimRaw!$D$1:$D1000,$A107,PrelimRaw!$C$1:$C1000,0,PrelimRaw!$J$1:$J1000,"E")</f>
        <v>0</v>
      </c>
      <c r="H107" s="7">
        <f>countifs(PrelimRaw!$D$1:$D1000,$A107,PrelimRaw!$C$1:$C1000,-4,PrelimRaw!$J$1:$J1000,"E")</f>
        <v>0</v>
      </c>
      <c r="I107" s="7">
        <f t="shared" si="2"/>
        <v>0</v>
      </c>
      <c r="J107" s="8">
        <f t="shared" si="3"/>
        <v>0</v>
      </c>
      <c r="K107" s="8">
        <f t="shared" si="4"/>
        <v>0</v>
      </c>
      <c r="L107" s="7">
        <f t="shared" si="5"/>
        <v>0</v>
      </c>
      <c r="M107" s="11">
        <f t="shared" si="6"/>
        <v>0</v>
      </c>
    </row>
    <row r="108">
      <c r="A108" s="6" t="s">
        <v>53</v>
      </c>
      <c r="B108" s="7" t="str">
        <f>vlookup($A108,Users!$B$1:$H1000,3,false)</f>
        <v>Rithik</v>
      </c>
      <c r="C108" s="7" t="str">
        <f>vlookup($A108,Users!$B$1:$H1000,6,false)</f>
        <v>WWPN</v>
      </c>
      <c r="D108" s="7">
        <f>vlookup($C108,Teams!$B:$D,3,false)</f>
        <v>5</v>
      </c>
      <c r="E108" s="7">
        <f t="shared" si="1"/>
        <v>20</v>
      </c>
      <c r="F108" s="7">
        <f>countifs(PrelimRaw!$D$1:$D1000,$A108,PrelimRaw!$C$1:$C1000,4,PrelimRaw!$J$1:$J1000,"E")+countifs(PrelimRaw!$D$1:$D1000,$A108,PrelimRaw!$C$1:$C1000,14,PrelimRaw!$J$1:$J1000,"E")</f>
        <v>0</v>
      </c>
      <c r="G108" s="7">
        <f>countifs(PrelimRaw!$D$1:$D1000,$A108,PrelimRaw!$C$1:$C1000,0,PrelimRaw!$J$1:$J1000,"E")</f>
        <v>0</v>
      </c>
      <c r="H108" s="7">
        <f>countifs(PrelimRaw!$D$1:$D1000,$A108,PrelimRaw!$C$1:$C1000,-4,PrelimRaw!$J$1:$J1000,"E")</f>
        <v>0</v>
      </c>
      <c r="I108" s="7">
        <f t="shared" si="2"/>
        <v>0</v>
      </c>
      <c r="J108" s="8">
        <f t="shared" si="3"/>
        <v>0</v>
      </c>
      <c r="K108" s="8">
        <f t="shared" si="4"/>
        <v>0</v>
      </c>
      <c r="L108" s="7">
        <f t="shared" si="5"/>
        <v>0</v>
      </c>
      <c r="M108" s="11">
        <f t="shared" si="6"/>
        <v>0</v>
      </c>
    </row>
    <row r="109">
      <c r="A109" s="6" t="s">
        <v>55</v>
      </c>
      <c r="B109" s="7" t="str">
        <f>vlookup($A109,Users!$B$1:$H1000,3,false)</f>
        <v>Ryan</v>
      </c>
      <c r="C109" s="7" t="str">
        <f>vlookup($A109,Users!$B$1:$H1000,6,false)</f>
        <v>Centennial</v>
      </c>
      <c r="D109" s="7">
        <f>vlookup($C109,Teams!$B:$D,3,false)</f>
        <v>5</v>
      </c>
      <c r="E109" s="7">
        <f t="shared" si="1"/>
        <v>20</v>
      </c>
      <c r="F109" s="7">
        <f>countifs(PrelimRaw!$D$1:$D1000,$A109,PrelimRaw!$C$1:$C1000,4,PrelimRaw!$J$1:$J1000,"E")+countifs(PrelimRaw!$D$1:$D1000,$A109,PrelimRaw!$C$1:$C1000,14,PrelimRaw!$J$1:$J1000,"E")</f>
        <v>2</v>
      </c>
      <c r="G109" s="7">
        <f>countifs(PrelimRaw!$D$1:$D1000,$A109,PrelimRaw!$C$1:$C1000,0,PrelimRaw!$J$1:$J1000,"E")</f>
        <v>3</v>
      </c>
      <c r="H109" s="7">
        <f>countifs(PrelimRaw!$D$1:$D1000,$A109,PrelimRaw!$C$1:$C1000,-4,PrelimRaw!$J$1:$J1000,"E")</f>
        <v>2</v>
      </c>
      <c r="I109" s="7">
        <f t="shared" si="2"/>
        <v>7</v>
      </c>
      <c r="J109" s="8">
        <f t="shared" si="3"/>
        <v>0.35</v>
      </c>
      <c r="K109" s="8">
        <f t="shared" si="4"/>
        <v>0.2857142857</v>
      </c>
      <c r="L109" s="7">
        <f t="shared" si="5"/>
        <v>0</v>
      </c>
      <c r="M109" s="11">
        <f t="shared" si="6"/>
        <v>0</v>
      </c>
    </row>
    <row r="110">
      <c r="A110" s="6" t="s">
        <v>58</v>
      </c>
      <c r="B110" s="7" t="str">
        <f>vlookup($A110,Users!$B$1:$H1000,3,false)</f>
        <v>Jerry</v>
      </c>
      <c r="C110" s="7" t="str">
        <f>vlookup($A110,Users!$B$1:$H1000,6,false)</f>
        <v>Enloe B</v>
      </c>
      <c r="D110" s="7">
        <f>vlookup($C110,Teams!$B:$D,3,false)</f>
        <v>5</v>
      </c>
      <c r="E110" s="7">
        <f t="shared" si="1"/>
        <v>20</v>
      </c>
      <c r="F110" s="7">
        <f>countifs(PrelimRaw!$D$1:$D1000,$A110,PrelimRaw!$C$1:$C1000,4,PrelimRaw!$J$1:$J1000,"E")+countifs(PrelimRaw!$D$1:$D1000,$A110,PrelimRaw!$C$1:$C1000,14,PrelimRaw!$J$1:$J1000,"E")</f>
        <v>0</v>
      </c>
      <c r="G110" s="7">
        <f>countifs(PrelimRaw!$D$1:$D1000,$A110,PrelimRaw!$C$1:$C1000,0,PrelimRaw!$J$1:$J1000,"E")</f>
        <v>0</v>
      </c>
      <c r="H110" s="7">
        <f>countifs(PrelimRaw!$D$1:$D1000,$A110,PrelimRaw!$C$1:$C1000,-4,PrelimRaw!$J$1:$J1000,"E")</f>
        <v>0</v>
      </c>
      <c r="I110" s="7">
        <f t="shared" si="2"/>
        <v>0</v>
      </c>
      <c r="J110" s="8">
        <f t="shared" si="3"/>
        <v>0</v>
      </c>
      <c r="K110" s="8">
        <f t="shared" si="4"/>
        <v>0</v>
      </c>
      <c r="L110" s="7">
        <f t="shared" si="5"/>
        <v>0</v>
      </c>
      <c r="M110" s="11">
        <f t="shared" si="6"/>
        <v>0</v>
      </c>
    </row>
    <row r="111">
      <c r="A111" s="6" t="s">
        <v>60</v>
      </c>
      <c r="B111" s="7" t="str">
        <f>vlookup($A111,Users!$B$1:$H1000,3,false)</f>
        <v>Ryan</v>
      </c>
      <c r="C111" s="7" t="str">
        <f>vlookup($A111,Users!$B$1:$H1000,6,false)</f>
        <v>Centennial</v>
      </c>
      <c r="D111" s="7">
        <f>vlookup($C111,Teams!$B:$D,3,false)</f>
        <v>5</v>
      </c>
      <c r="E111" s="7">
        <f t="shared" si="1"/>
        <v>20</v>
      </c>
      <c r="F111" s="7">
        <f>countifs(PrelimRaw!$D$1:$D1000,$A111,PrelimRaw!$C$1:$C1000,4,PrelimRaw!$J$1:$J1000,"E")+countifs(PrelimRaw!$D$1:$D1000,$A111,PrelimRaw!$C$1:$C1000,14,PrelimRaw!$J$1:$J1000,"E")</f>
        <v>0</v>
      </c>
      <c r="G111" s="7">
        <f>countifs(PrelimRaw!$D$1:$D1000,$A111,PrelimRaw!$C$1:$C1000,0,PrelimRaw!$J$1:$J1000,"E")</f>
        <v>0</v>
      </c>
      <c r="H111" s="7">
        <f>countifs(PrelimRaw!$D$1:$D1000,$A111,PrelimRaw!$C$1:$C1000,-4,PrelimRaw!$J$1:$J1000,"E")</f>
        <v>0</v>
      </c>
      <c r="I111" s="7">
        <f t="shared" si="2"/>
        <v>0</v>
      </c>
      <c r="J111" s="8">
        <f t="shared" si="3"/>
        <v>0</v>
      </c>
      <c r="K111" s="8">
        <f t="shared" si="4"/>
        <v>0</v>
      </c>
      <c r="L111" s="7">
        <f t="shared" si="5"/>
        <v>0</v>
      </c>
      <c r="M111" s="11">
        <f t="shared" si="6"/>
        <v>0</v>
      </c>
    </row>
    <row r="112">
      <c r="A112" s="6" t="s">
        <v>64</v>
      </c>
      <c r="B112" s="7" t="str">
        <f>vlookup($A112,Users!$B$1:$H1000,3,false)</f>
        <v>Jeeval</v>
      </c>
      <c r="C112" s="7" t="str">
        <f>vlookup($A112,Users!$B$1:$H1000,6,false)</f>
        <v>Collierville</v>
      </c>
      <c r="D112" s="7">
        <f>vlookup($C112,Teams!$B:$D,3,false)</f>
        <v>5</v>
      </c>
      <c r="E112" s="7">
        <f t="shared" si="1"/>
        <v>20</v>
      </c>
      <c r="F112" s="7">
        <f>countifs(PrelimRaw!$D$1:$D1000,$A112,PrelimRaw!$C$1:$C1000,4,PrelimRaw!$J$1:$J1000,"E")+countifs(PrelimRaw!$D$1:$D1000,$A112,PrelimRaw!$C$1:$C1000,14,PrelimRaw!$J$1:$J1000,"E")</f>
        <v>0</v>
      </c>
      <c r="G112" s="7">
        <f>countifs(PrelimRaw!$D$1:$D1000,$A112,PrelimRaw!$C$1:$C1000,0,PrelimRaw!$J$1:$J1000,"E")</f>
        <v>0</v>
      </c>
      <c r="H112" s="7">
        <f>countifs(PrelimRaw!$D$1:$D1000,$A112,PrelimRaw!$C$1:$C1000,-4,PrelimRaw!$J$1:$J1000,"E")</f>
        <v>0</v>
      </c>
      <c r="I112" s="7">
        <f t="shared" si="2"/>
        <v>0</v>
      </c>
      <c r="J112" s="8">
        <f t="shared" si="3"/>
        <v>0</v>
      </c>
      <c r="K112" s="8">
        <f t="shared" si="4"/>
        <v>0</v>
      </c>
      <c r="L112" s="7">
        <f t="shared" si="5"/>
        <v>0</v>
      </c>
      <c r="M112" s="11">
        <f t="shared" si="6"/>
        <v>0</v>
      </c>
    </row>
    <row r="113">
      <c r="A113" s="6" t="s">
        <v>68</v>
      </c>
      <c r="B113" s="7" t="str">
        <f>vlookup($A113,Users!$B$1:$H1000,3,false)</f>
        <v>Krish</v>
      </c>
      <c r="C113" s="7" t="str">
        <f>vlookup($A113,Users!$B$1:$H1000,6,false)</f>
        <v>Collierville</v>
      </c>
      <c r="D113" s="7">
        <f>vlookup($C113,Teams!$B:$D,3,false)</f>
        <v>5</v>
      </c>
      <c r="E113" s="7">
        <f t="shared" si="1"/>
        <v>20</v>
      </c>
      <c r="F113" s="7">
        <f>countifs(PrelimRaw!$D$1:$D1000,$A113,PrelimRaw!$C$1:$C1000,4,PrelimRaw!$J$1:$J1000,"E")+countifs(PrelimRaw!$D$1:$D1000,$A113,PrelimRaw!$C$1:$C1000,14,PrelimRaw!$J$1:$J1000,"E")</f>
        <v>0</v>
      </c>
      <c r="G113" s="7">
        <f>countifs(PrelimRaw!$D$1:$D1000,$A113,PrelimRaw!$C$1:$C1000,0,PrelimRaw!$J$1:$J1000,"E")</f>
        <v>0</v>
      </c>
      <c r="H113" s="7">
        <f>countifs(PrelimRaw!$D$1:$D1000,$A113,PrelimRaw!$C$1:$C1000,-4,PrelimRaw!$J$1:$J1000,"E")</f>
        <v>0</v>
      </c>
      <c r="I113" s="7">
        <f t="shared" si="2"/>
        <v>0</v>
      </c>
      <c r="J113" s="8">
        <f t="shared" si="3"/>
        <v>0</v>
      </c>
      <c r="K113" s="8">
        <f t="shared" si="4"/>
        <v>0</v>
      </c>
      <c r="L113" s="7">
        <f t="shared" si="5"/>
        <v>0</v>
      </c>
      <c r="M113" s="11">
        <f t="shared" si="6"/>
        <v>0</v>
      </c>
    </row>
    <row r="114">
      <c r="A114" s="6" t="s">
        <v>69</v>
      </c>
      <c r="B114" s="7" t="str">
        <f>vlookup($A114,Users!$B$1:$H1000,3,false)</f>
        <v>Harris</v>
      </c>
      <c r="C114" s="7" t="str">
        <f>vlookup($A114,Users!$B$1:$H1000,6,false)</f>
        <v>Collierville</v>
      </c>
      <c r="D114" s="7">
        <f>vlookup($C114,Teams!$B:$D,3,false)</f>
        <v>5</v>
      </c>
      <c r="E114" s="7">
        <f t="shared" si="1"/>
        <v>20</v>
      </c>
      <c r="F114" s="7">
        <f>countifs(PrelimRaw!$D$1:$D1000,$A114,PrelimRaw!$C$1:$C1000,4,PrelimRaw!$J$1:$J1000,"E")+countifs(PrelimRaw!$D$1:$D1000,$A114,PrelimRaw!$C$1:$C1000,14,PrelimRaw!$J$1:$J1000,"E")</f>
        <v>0</v>
      </c>
      <c r="G114" s="7">
        <f>countifs(PrelimRaw!$D$1:$D1000,$A114,PrelimRaw!$C$1:$C1000,0,PrelimRaw!$J$1:$J1000,"E")</f>
        <v>0</v>
      </c>
      <c r="H114" s="7">
        <f>countifs(PrelimRaw!$D$1:$D1000,$A114,PrelimRaw!$C$1:$C1000,-4,PrelimRaw!$J$1:$J1000,"E")</f>
        <v>0</v>
      </c>
      <c r="I114" s="7">
        <f t="shared" si="2"/>
        <v>0</v>
      </c>
      <c r="J114" s="8">
        <f t="shared" si="3"/>
        <v>0</v>
      </c>
      <c r="K114" s="8">
        <f t="shared" si="4"/>
        <v>0</v>
      </c>
      <c r="L114" s="7">
        <f t="shared" si="5"/>
        <v>0</v>
      </c>
      <c r="M114" s="11">
        <f t="shared" si="6"/>
        <v>0</v>
      </c>
    </row>
    <row r="115">
      <c r="A115" s="6" t="s">
        <v>74</v>
      </c>
      <c r="B115" s="7" t="str">
        <f>vlookup($A115,Users!$B$1:$H1000,3,false)</f>
        <v>Iris</v>
      </c>
      <c r="C115" s="7" t="str">
        <f>vlookup($A115,Users!$B$1:$H1000,6,false)</f>
        <v>Niskayuna</v>
      </c>
      <c r="D115" s="7">
        <f>vlookup($C115,Teams!$B:$D,3,false)</f>
        <v>5</v>
      </c>
      <c r="E115" s="7">
        <f t="shared" si="1"/>
        <v>20</v>
      </c>
      <c r="F115" s="7">
        <f>countifs(PrelimRaw!$D$1:$D1000,$A115,PrelimRaw!$C$1:$C1000,4,PrelimRaw!$J$1:$J1000,"E")+countifs(PrelimRaw!$D$1:$D1000,$A115,PrelimRaw!$C$1:$C1000,14,PrelimRaw!$J$1:$J1000,"E")</f>
        <v>0</v>
      </c>
      <c r="G115" s="7">
        <f>countifs(PrelimRaw!$D$1:$D1000,$A115,PrelimRaw!$C$1:$C1000,0,PrelimRaw!$J$1:$J1000,"E")</f>
        <v>0</v>
      </c>
      <c r="H115" s="7">
        <f>countifs(PrelimRaw!$D$1:$D1000,$A115,PrelimRaw!$C$1:$C1000,-4,PrelimRaw!$J$1:$J1000,"E")</f>
        <v>0</v>
      </c>
      <c r="I115" s="7">
        <f t="shared" si="2"/>
        <v>0</v>
      </c>
      <c r="J115" s="8">
        <f t="shared" si="3"/>
        <v>0</v>
      </c>
      <c r="K115" s="8">
        <f t="shared" si="4"/>
        <v>0</v>
      </c>
      <c r="L115" s="7">
        <f t="shared" si="5"/>
        <v>0</v>
      </c>
      <c r="M115" s="11">
        <f t="shared" si="6"/>
        <v>0</v>
      </c>
    </row>
    <row r="116">
      <c r="A116" s="6" t="s">
        <v>76</v>
      </c>
      <c r="B116" s="7" t="str">
        <f>vlookup($A116,Users!$B$1:$H1000,3,false)</f>
        <v>Oscar</v>
      </c>
      <c r="C116" s="7" t="str">
        <f>vlookup($A116,Users!$B$1:$H1000,6,false)</f>
        <v>Niskayuna</v>
      </c>
      <c r="D116" s="7">
        <f>vlookup($C116,Teams!$B:$D,3,false)</f>
        <v>5</v>
      </c>
      <c r="E116" s="7">
        <f t="shared" si="1"/>
        <v>20</v>
      </c>
      <c r="F116" s="7">
        <f>countifs(PrelimRaw!$D$1:$D1000,$A116,PrelimRaw!$C$1:$C1000,4,PrelimRaw!$J$1:$J1000,"E")+countifs(PrelimRaw!$D$1:$D1000,$A116,PrelimRaw!$C$1:$C1000,14,PrelimRaw!$J$1:$J1000,"E")</f>
        <v>0</v>
      </c>
      <c r="G116" s="7">
        <f>countifs(PrelimRaw!$D$1:$D1000,$A116,PrelimRaw!$C$1:$C1000,0,PrelimRaw!$J$1:$J1000,"E")</f>
        <v>1</v>
      </c>
      <c r="H116" s="7">
        <f>countifs(PrelimRaw!$D$1:$D1000,$A116,PrelimRaw!$C$1:$C1000,-4,PrelimRaw!$J$1:$J1000,"E")</f>
        <v>0</v>
      </c>
      <c r="I116" s="7">
        <f t="shared" si="2"/>
        <v>1</v>
      </c>
      <c r="J116" s="8">
        <f t="shared" si="3"/>
        <v>0.05</v>
      </c>
      <c r="K116" s="8">
        <f t="shared" si="4"/>
        <v>0</v>
      </c>
      <c r="L116" s="7">
        <f t="shared" si="5"/>
        <v>0</v>
      </c>
      <c r="M116" s="11">
        <f t="shared" si="6"/>
        <v>0</v>
      </c>
    </row>
    <row r="117">
      <c r="A117" s="6" t="s">
        <v>77</v>
      </c>
      <c r="B117" s="7" t="str">
        <f>vlookup($A117,Users!$B$1:$H1000,3,false)</f>
        <v>Arjun</v>
      </c>
      <c r="C117" s="7" t="str">
        <f>vlookup($A117,Users!$B$1:$H1000,6,false)</f>
        <v>Niskayuna</v>
      </c>
      <c r="D117" s="7">
        <f>vlookup($C117,Teams!$B:$D,3,false)</f>
        <v>5</v>
      </c>
      <c r="E117" s="7">
        <f t="shared" si="1"/>
        <v>20</v>
      </c>
      <c r="F117" s="7">
        <f>countifs(PrelimRaw!$D$1:$D1000,$A117,PrelimRaw!$C$1:$C1000,4,PrelimRaw!$J$1:$J1000,"E")+countifs(PrelimRaw!$D$1:$D1000,$A117,PrelimRaw!$C$1:$C1000,14,PrelimRaw!$J$1:$J1000,"E")</f>
        <v>0</v>
      </c>
      <c r="G117" s="7">
        <f>countifs(PrelimRaw!$D$1:$D1000,$A117,PrelimRaw!$C$1:$C1000,0,PrelimRaw!$J$1:$J1000,"E")</f>
        <v>0</v>
      </c>
      <c r="H117" s="7">
        <f>countifs(PrelimRaw!$D$1:$D1000,$A117,PrelimRaw!$C$1:$C1000,-4,PrelimRaw!$J$1:$J1000,"E")</f>
        <v>0</v>
      </c>
      <c r="I117" s="7">
        <f t="shared" si="2"/>
        <v>0</v>
      </c>
      <c r="J117" s="8">
        <f t="shared" si="3"/>
        <v>0</v>
      </c>
      <c r="K117" s="8">
        <f t="shared" si="4"/>
        <v>0</v>
      </c>
      <c r="L117" s="7">
        <f t="shared" si="5"/>
        <v>0</v>
      </c>
      <c r="M117" s="11">
        <f t="shared" si="6"/>
        <v>0</v>
      </c>
    </row>
    <row r="118">
      <c r="A118" s="6" t="s">
        <v>78</v>
      </c>
      <c r="B118" s="7" t="str">
        <f>vlookup($A118,Users!$B$1:$H1000,3,false)</f>
        <v>Aaron</v>
      </c>
      <c r="C118" s="7" t="str">
        <f>vlookup($A118,Users!$B$1:$H1000,6,false)</f>
        <v>Ladue</v>
      </c>
      <c r="D118" s="7">
        <f>vlookup($C118,Teams!$B:$D,3,false)</f>
        <v>5</v>
      </c>
      <c r="E118" s="7">
        <f t="shared" si="1"/>
        <v>20</v>
      </c>
      <c r="F118" s="7">
        <f>countifs(PrelimRaw!$D$1:$D1000,$A118,PrelimRaw!$C$1:$C1000,4,PrelimRaw!$J$1:$J1000,"E")+countifs(PrelimRaw!$D$1:$D1000,$A118,PrelimRaw!$C$1:$C1000,14,PrelimRaw!$J$1:$J1000,"E")</f>
        <v>0</v>
      </c>
      <c r="G118" s="7">
        <f>countifs(PrelimRaw!$D$1:$D1000,$A118,PrelimRaw!$C$1:$C1000,0,PrelimRaw!$J$1:$J1000,"E")</f>
        <v>0</v>
      </c>
      <c r="H118" s="7">
        <f>countifs(PrelimRaw!$D$1:$D1000,$A118,PrelimRaw!$C$1:$C1000,-4,PrelimRaw!$J$1:$J1000,"E")</f>
        <v>0</v>
      </c>
      <c r="I118" s="7">
        <f t="shared" si="2"/>
        <v>0</v>
      </c>
      <c r="J118" s="8">
        <f t="shared" si="3"/>
        <v>0</v>
      </c>
      <c r="K118" s="8">
        <f t="shared" si="4"/>
        <v>0</v>
      </c>
      <c r="L118" s="7">
        <f t="shared" si="5"/>
        <v>0</v>
      </c>
      <c r="M118" s="11">
        <f t="shared" si="6"/>
        <v>0</v>
      </c>
    </row>
    <row r="119">
      <c r="A119" s="6" t="s">
        <v>83</v>
      </c>
      <c r="B119" s="7" t="str">
        <f>vlookup($A119,Users!$B$1:$H1000,3,false)</f>
        <v>Anuprabha</v>
      </c>
      <c r="C119" s="7" t="str">
        <f>vlookup($A119,Users!$B$1:$H1000,6,false)</f>
        <v>Lexington A</v>
      </c>
      <c r="D119" s="7">
        <f>vlookup($C119,Teams!$B:$D,3,false)</f>
        <v>5</v>
      </c>
      <c r="E119" s="7">
        <f t="shared" si="1"/>
        <v>20</v>
      </c>
      <c r="F119" s="7">
        <f>countifs(PrelimRaw!$D$1:$D1000,$A119,PrelimRaw!$C$1:$C1000,4,PrelimRaw!$J$1:$J1000,"E")+countifs(PrelimRaw!$D$1:$D1000,$A119,PrelimRaw!$C$1:$C1000,14,PrelimRaw!$J$1:$J1000,"E")</f>
        <v>0</v>
      </c>
      <c r="G119" s="7">
        <f>countifs(PrelimRaw!$D$1:$D1000,$A119,PrelimRaw!$C$1:$C1000,0,PrelimRaw!$J$1:$J1000,"E")</f>
        <v>0</v>
      </c>
      <c r="H119" s="7">
        <f>countifs(PrelimRaw!$D$1:$D1000,$A119,PrelimRaw!$C$1:$C1000,-4,PrelimRaw!$J$1:$J1000,"E")</f>
        <v>0</v>
      </c>
      <c r="I119" s="7">
        <f t="shared" si="2"/>
        <v>0</v>
      </c>
      <c r="J119" s="8">
        <f t="shared" si="3"/>
        <v>0</v>
      </c>
      <c r="K119" s="8">
        <f t="shared" si="4"/>
        <v>0</v>
      </c>
      <c r="L119" s="7">
        <f t="shared" si="5"/>
        <v>0</v>
      </c>
      <c r="M119" s="11">
        <f t="shared" si="6"/>
        <v>0</v>
      </c>
    </row>
    <row r="120">
      <c r="A120" s="6" t="s">
        <v>87</v>
      </c>
      <c r="B120" s="7" t="str">
        <f>vlookup($A120,Users!$B$1:$H1000,3,false)</f>
        <v>Sahas</v>
      </c>
      <c r="C120" s="7" t="str">
        <f>vlookup($A120,Users!$B$1:$H1000,6,false)</f>
        <v>MSJ</v>
      </c>
      <c r="D120" s="7">
        <f>vlookup($C120,Teams!$B:$D,3,false)</f>
        <v>5</v>
      </c>
      <c r="E120" s="7">
        <f t="shared" si="1"/>
        <v>20</v>
      </c>
      <c r="F120" s="7">
        <f>countifs(PrelimRaw!$D$1:$D1000,$A120,PrelimRaw!$C$1:$C1000,4,PrelimRaw!$J$1:$J1000,"E")+countifs(PrelimRaw!$D$1:$D1000,$A120,PrelimRaw!$C$1:$C1000,14,PrelimRaw!$J$1:$J1000,"E")</f>
        <v>2</v>
      </c>
      <c r="G120" s="7">
        <f>countifs(PrelimRaw!$D$1:$D1000,$A120,PrelimRaw!$C$1:$C1000,0,PrelimRaw!$J$1:$J1000,"E")</f>
        <v>3</v>
      </c>
      <c r="H120" s="7">
        <f>countifs(PrelimRaw!$D$1:$D1000,$A120,PrelimRaw!$C$1:$C1000,-4,PrelimRaw!$J$1:$J1000,"E")</f>
        <v>2</v>
      </c>
      <c r="I120" s="7">
        <f t="shared" si="2"/>
        <v>7</v>
      </c>
      <c r="J120" s="8">
        <f t="shared" si="3"/>
        <v>0.35</v>
      </c>
      <c r="K120" s="8">
        <f t="shared" si="4"/>
        <v>0.2857142857</v>
      </c>
      <c r="L120" s="7">
        <f t="shared" si="5"/>
        <v>0</v>
      </c>
      <c r="M120" s="11">
        <f t="shared" si="6"/>
        <v>0</v>
      </c>
    </row>
    <row r="121">
      <c r="A121" s="6" t="s">
        <v>91</v>
      </c>
      <c r="B121" s="7" t="str">
        <f>vlookup($A121,Users!$B$1:$H1000,3,false)</f>
        <v>Annie</v>
      </c>
      <c r="C121" s="7" t="str">
        <f>vlookup($A121,Users!$B$1:$H1000,6,false)</f>
        <v>MSJ</v>
      </c>
      <c r="D121" s="7">
        <f>vlookup($C121,Teams!$B:$D,3,false)</f>
        <v>5</v>
      </c>
      <c r="E121" s="7">
        <f t="shared" si="1"/>
        <v>20</v>
      </c>
      <c r="F121" s="7">
        <f>countifs(PrelimRaw!$D$1:$D1000,$A121,PrelimRaw!$C$1:$C1000,4,PrelimRaw!$J$1:$J1000,"E")+countifs(PrelimRaw!$D$1:$D1000,$A121,PrelimRaw!$C$1:$C1000,14,PrelimRaw!$J$1:$J1000,"E")</f>
        <v>0</v>
      </c>
      <c r="G121" s="7">
        <f>countifs(PrelimRaw!$D$1:$D1000,$A121,PrelimRaw!$C$1:$C1000,0,PrelimRaw!$J$1:$J1000,"E")</f>
        <v>0</v>
      </c>
      <c r="H121" s="7">
        <f>countifs(PrelimRaw!$D$1:$D1000,$A121,PrelimRaw!$C$1:$C1000,-4,PrelimRaw!$J$1:$J1000,"E")</f>
        <v>0</v>
      </c>
      <c r="I121" s="7">
        <f t="shared" si="2"/>
        <v>0</v>
      </c>
      <c r="J121" s="8">
        <f t="shared" si="3"/>
        <v>0</v>
      </c>
      <c r="K121" s="8">
        <f t="shared" si="4"/>
        <v>0</v>
      </c>
      <c r="L121" s="7">
        <f t="shared" si="5"/>
        <v>0</v>
      </c>
      <c r="M121" s="11">
        <f t="shared" si="6"/>
        <v>0</v>
      </c>
    </row>
    <row r="122">
      <c r="A122" s="6" t="s">
        <v>93</v>
      </c>
      <c r="B122" s="7" t="str">
        <f>vlookup($A122,Users!$B$1:$H1000,3,false)</f>
        <v>Josh</v>
      </c>
      <c r="C122" s="7" t="str">
        <f>vlookup($A122,Users!$B$1:$H1000,6,false)</f>
        <v>PRISMS</v>
      </c>
      <c r="D122" s="7">
        <f>vlookup($C122,Teams!$B:$D,3,false)</f>
        <v>5</v>
      </c>
      <c r="E122" s="7">
        <f t="shared" si="1"/>
        <v>20</v>
      </c>
      <c r="F122" s="7">
        <f>countifs(PrelimRaw!$D$1:$D1000,$A122,PrelimRaw!$C$1:$C1000,4,PrelimRaw!$J$1:$J1000,"E")+countifs(PrelimRaw!$D$1:$D1000,$A122,PrelimRaw!$C$1:$C1000,14,PrelimRaw!$J$1:$J1000,"E")</f>
        <v>4</v>
      </c>
      <c r="G122" s="7">
        <f>countifs(PrelimRaw!$D$1:$D1000,$A122,PrelimRaw!$C$1:$C1000,0,PrelimRaw!$J$1:$J1000,"E")</f>
        <v>1</v>
      </c>
      <c r="H122" s="7">
        <f>countifs(PrelimRaw!$D$1:$D1000,$A122,PrelimRaw!$C$1:$C1000,-4,PrelimRaw!$J$1:$J1000,"E")</f>
        <v>4</v>
      </c>
      <c r="I122" s="7">
        <f t="shared" si="2"/>
        <v>9</v>
      </c>
      <c r="J122" s="8">
        <f t="shared" si="3"/>
        <v>0.45</v>
      </c>
      <c r="K122" s="8">
        <f t="shared" si="4"/>
        <v>0.4444444444</v>
      </c>
      <c r="L122" s="7">
        <f t="shared" si="5"/>
        <v>0</v>
      </c>
      <c r="M122" s="11">
        <f t="shared" si="6"/>
        <v>0</v>
      </c>
    </row>
    <row r="123">
      <c r="A123" s="6" t="s">
        <v>94</v>
      </c>
      <c r="B123" s="7" t="str">
        <f>vlookup($A123,Users!$B$1:$H1000,3,false)</f>
        <v>Felicity</v>
      </c>
      <c r="C123" s="7" t="str">
        <f>vlookup($A123,Users!$B$1:$H1000,6,false)</f>
        <v>PRISMS</v>
      </c>
      <c r="D123" s="7">
        <f>vlookup($C123,Teams!$B:$D,3,false)</f>
        <v>5</v>
      </c>
      <c r="E123" s="7">
        <f t="shared" si="1"/>
        <v>20</v>
      </c>
      <c r="F123" s="7">
        <f>countifs(PrelimRaw!$D$1:$D1000,$A123,PrelimRaw!$C$1:$C1000,4,PrelimRaw!$J$1:$J1000,"E")+countifs(PrelimRaw!$D$1:$D1000,$A123,PrelimRaw!$C$1:$C1000,14,PrelimRaw!$J$1:$J1000,"E")</f>
        <v>0</v>
      </c>
      <c r="G123" s="7">
        <f>countifs(PrelimRaw!$D$1:$D1000,$A123,PrelimRaw!$C$1:$C1000,0,PrelimRaw!$J$1:$J1000,"E")</f>
        <v>0</v>
      </c>
      <c r="H123" s="7">
        <f>countifs(PrelimRaw!$D$1:$D1000,$A123,PrelimRaw!$C$1:$C1000,-4,PrelimRaw!$J$1:$J1000,"E")</f>
        <v>0</v>
      </c>
      <c r="I123" s="7">
        <f t="shared" si="2"/>
        <v>0</v>
      </c>
      <c r="J123" s="8">
        <f t="shared" si="3"/>
        <v>0</v>
      </c>
      <c r="K123" s="8">
        <f t="shared" si="4"/>
        <v>0</v>
      </c>
      <c r="L123" s="7">
        <f t="shared" si="5"/>
        <v>0</v>
      </c>
      <c r="M123" s="11">
        <f t="shared" si="6"/>
        <v>0</v>
      </c>
    </row>
    <row r="124">
      <c r="A124" s="6" t="s">
        <v>97</v>
      </c>
      <c r="B124" s="7" t="str">
        <f>vlookup($A124,Users!$B$1:$H1000,3,false)</f>
        <v>Jonathan</v>
      </c>
      <c r="C124" s="7" t="str">
        <f>vlookup($A124,Users!$B$1:$H1000,6,false)</f>
        <v>Blair B</v>
      </c>
      <c r="D124" s="7">
        <f>vlookup($C124,Teams!$B:$D,3,false)</f>
        <v>5</v>
      </c>
      <c r="E124" s="7">
        <f t="shared" si="1"/>
        <v>20</v>
      </c>
      <c r="F124" s="7">
        <f>countifs(PrelimRaw!$D$1:$D1000,$A124,PrelimRaw!$C$1:$C1000,4,PrelimRaw!$J$1:$J1000,"E")+countifs(PrelimRaw!$D$1:$D1000,$A124,PrelimRaw!$C$1:$C1000,14,PrelimRaw!$J$1:$J1000,"E")</f>
        <v>0</v>
      </c>
      <c r="G124" s="7">
        <f>countifs(PrelimRaw!$D$1:$D1000,$A124,PrelimRaw!$C$1:$C1000,0,PrelimRaw!$J$1:$J1000,"E")</f>
        <v>2</v>
      </c>
      <c r="H124" s="7">
        <f>countifs(PrelimRaw!$D$1:$D1000,$A124,PrelimRaw!$C$1:$C1000,-4,PrelimRaw!$J$1:$J1000,"E")</f>
        <v>0</v>
      </c>
      <c r="I124" s="7">
        <f t="shared" si="2"/>
        <v>2</v>
      </c>
      <c r="J124" s="8">
        <f t="shared" si="3"/>
        <v>0.1</v>
      </c>
      <c r="K124" s="8">
        <f t="shared" si="4"/>
        <v>0</v>
      </c>
      <c r="L124" s="7">
        <f t="shared" si="5"/>
        <v>0</v>
      </c>
      <c r="M124" s="11">
        <f t="shared" si="6"/>
        <v>0</v>
      </c>
    </row>
    <row r="125">
      <c r="A125" s="6" t="s">
        <v>98</v>
      </c>
      <c r="B125" s="7" t="str">
        <f>vlookup($A125,Users!$B$1:$H1000,3,false)</f>
        <v>Rishi</v>
      </c>
      <c r="C125" s="7" t="str">
        <f>vlookup($A125,Users!$B$1:$H1000,6,false)</f>
        <v>ASFA</v>
      </c>
      <c r="D125" s="7">
        <f>vlookup($C125,Teams!$B:$D,3,false)</f>
        <v>5</v>
      </c>
      <c r="E125" s="7">
        <f t="shared" si="1"/>
        <v>20</v>
      </c>
      <c r="F125" s="7">
        <f>countifs(PrelimRaw!$D$1:$D1000,$A125,PrelimRaw!$C$1:$C1000,4,PrelimRaw!$J$1:$J1000,"E")+countifs(PrelimRaw!$D$1:$D1000,$A125,PrelimRaw!$C$1:$C1000,14,PrelimRaw!$J$1:$J1000,"E")</f>
        <v>0</v>
      </c>
      <c r="G125" s="7">
        <f>countifs(PrelimRaw!$D$1:$D1000,$A125,PrelimRaw!$C$1:$C1000,0,PrelimRaw!$J$1:$J1000,"E")</f>
        <v>0</v>
      </c>
      <c r="H125" s="7">
        <f>countifs(PrelimRaw!$D$1:$D1000,$A125,PrelimRaw!$C$1:$C1000,-4,PrelimRaw!$J$1:$J1000,"E")</f>
        <v>0</v>
      </c>
      <c r="I125" s="7">
        <f t="shared" si="2"/>
        <v>0</v>
      </c>
      <c r="J125" s="8">
        <f t="shared" si="3"/>
        <v>0</v>
      </c>
      <c r="K125" s="8">
        <f t="shared" si="4"/>
        <v>0</v>
      </c>
      <c r="L125" s="7">
        <f t="shared" si="5"/>
        <v>0</v>
      </c>
      <c r="M125" s="11">
        <f t="shared" si="6"/>
        <v>0</v>
      </c>
    </row>
    <row r="126">
      <c r="A126" s="6" t="s">
        <v>99</v>
      </c>
      <c r="B126" s="7" t="str">
        <f>vlookup($A126,Users!$B$1:$H1000,3,false)</f>
        <v>Daniel</v>
      </c>
      <c r="C126" s="7" t="str">
        <f>vlookup($A126,Users!$B$1:$H1000,6,false)</f>
        <v>ASFA</v>
      </c>
      <c r="D126" s="7">
        <f>vlookup($C126,Teams!$B:$D,3,false)</f>
        <v>5</v>
      </c>
      <c r="E126" s="7">
        <f t="shared" si="1"/>
        <v>20</v>
      </c>
      <c r="F126" s="7">
        <f>countifs(PrelimRaw!$D$1:$D1000,$A126,PrelimRaw!$C$1:$C1000,4,PrelimRaw!$J$1:$J1000,"E")+countifs(PrelimRaw!$D$1:$D1000,$A126,PrelimRaw!$C$1:$C1000,14,PrelimRaw!$J$1:$J1000,"E")</f>
        <v>0</v>
      </c>
      <c r="G126" s="7">
        <f>countifs(PrelimRaw!$D$1:$D1000,$A126,PrelimRaw!$C$1:$C1000,0,PrelimRaw!$J$1:$J1000,"E")</f>
        <v>0</v>
      </c>
      <c r="H126" s="7">
        <f>countifs(PrelimRaw!$D$1:$D1000,$A126,PrelimRaw!$C$1:$C1000,-4,PrelimRaw!$J$1:$J1000,"E")</f>
        <v>0</v>
      </c>
      <c r="I126" s="7">
        <f t="shared" si="2"/>
        <v>0</v>
      </c>
      <c r="J126" s="8">
        <f t="shared" si="3"/>
        <v>0</v>
      </c>
      <c r="K126" s="8">
        <f t="shared" si="4"/>
        <v>0</v>
      </c>
      <c r="L126" s="7">
        <f t="shared" si="5"/>
        <v>0</v>
      </c>
      <c r="M126" s="11">
        <f t="shared" si="6"/>
        <v>0</v>
      </c>
    </row>
    <row r="127">
      <c r="A127" s="6" t="s">
        <v>100</v>
      </c>
      <c r="B127" s="7" t="str">
        <f>vlookup($A127,Users!$B$1:$H1000,3,false)</f>
        <v>Dexter</v>
      </c>
      <c r="C127" s="7" t="str">
        <f>vlookup($A127,Users!$B$1:$H1000,6,false)</f>
        <v>ASFA</v>
      </c>
      <c r="D127" s="7">
        <f>vlookup($C127,Teams!$B:$D,3,false)</f>
        <v>5</v>
      </c>
      <c r="E127" s="7">
        <f t="shared" si="1"/>
        <v>20</v>
      </c>
      <c r="F127" s="7">
        <f>countifs(PrelimRaw!$D$1:$D1000,$A127,PrelimRaw!$C$1:$C1000,4,PrelimRaw!$J$1:$J1000,"E")+countifs(PrelimRaw!$D$1:$D1000,$A127,PrelimRaw!$C$1:$C1000,14,PrelimRaw!$J$1:$J1000,"E")</f>
        <v>0</v>
      </c>
      <c r="G127" s="7">
        <f>countifs(PrelimRaw!$D$1:$D1000,$A127,PrelimRaw!$C$1:$C1000,0,PrelimRaw!$J$1:$J1000,"E")</f>
        <v>0</v>
      </c>
      <c r="H127" s="7">
        <f>countifs(PrelimRaw!$D$1:$D1000,$A127,PrelimRaw!$C$1:$C1000,-4,PrelimRaw!$J$1:$J1000,"E")</f>
        <v>0</v>
      </c>
      <c r="I127" s="7">
        <f t="shared" si="2"/>
        <v>0</v>
      </c>
      <c r="J127" s="8">
        <f t="shared" si="3"/>
        <v>0</v>
      </c>
      <c r="K127" s="8">
        <f t="shared" si="4"/>
        <v>0</v>
      </c>
      <c r="L127" s="7">
        <f t="shared" si="5"/>
        <v>0</v>
      </c>
      <c r="M127" s="11">
        <f t="shared" si="6"/>
        <v>0</v>
      </c>
    </row>
    <row r="128">
      <c r="A128" s="6" t="s">
        <v>102</v>
      </c>
      <c r="B128" s="7" t="str">
        <f>vlookup($A128,Users!$B$1:$H1000,3,false)</f>
        <v>Brian</v>
      </c>
      <c r="C128" s="7" t="str">
        <f>vlookup($A128,Users!$B$1:$H1000,6,false)</f>
        <v>Enloe A</v>
      </c>
      <c r="D128" s="7">
        <f>vlookup($C128,Teams!$B:$D,3,false)</f>
        <v>5</v>
      </c>
      <c r="E128" s="7">
        <f t="shared" si="1"/>
        <v>20</v>
      </c>
      <c r="F128" s="7">
        <f>countifs(PrelimRaw!$D$1:$D1000,$A128,PrelimRaw!$C$1:$C1000,4,PrelimRaw!$J$1:$J1000,"E")+countifs(PrelimRaw!$D$1:$D1000,$A128,PrelimRaw!$C$1:$C1000,14,PrelimRaw!$J$1:$J1000,"E")</f>
        <v>2</v>
      </c>
      <c r="G128" s="7">
        <f>countifs(PrelimRaw!$D$1:$D1000,$A128,PrelimRaw!$C$1:$C1000,0,PrelimRaw!$J$1:$J1000,"E")</f>
        <v>0</v>
      </c>
      <c r="H128" s="7">
        <f>countifs(PrelimRaw!$D$1:$D1000,$A128,PrelimRaw!$C$1:$C1000,-4,PrelimRaw!$J$1:$J1000,"E")</f>
        <v>2</v>
      </c>
      <c r="I128" s="7">
        <f t="shared" si="2"/>
        <v>4</v>
      </c>
      <c r="J128" s="8">
        <f t="shared" si="3"/>
        <v>0.2</v>
      </c>
      <c r="K128" s="8">
        <f t="shared" si="4"/>
        <v>0.5</v>
      </c>
      <c r="L128" s="7">
        <f t="shared" si="5"/>
        <v>0</v>
      </c>
      <c r="M128" s="11">
        <f t="shared" si="6"/>
        <v>0</v>
      </c>
    </row>
    <row r="129">
      <c r="A129" s="6" t="s">
        <v>103</v>
      </c>
      <c r="B129" s="7" t="str">
        <f>vlookup($A129,Users!$B$1:$H1000,3,false)</f>
        <v>Rishabh</v>
      </c>
      <c r="C129" s="7" t="str">
        <f>vlookup($A129,Users!$B$1:$H1000,6,false)</f>
        <v>Enloe A</v>
      </c>
      <c r="D129" s="7">
        <f>vlookup($C129,Teams!$B:$D,3,false)</f>
        <v>5</v>
      </c>
      <c r="E129" s="7">
        <f t="shared" si="1"/>
        <v>20</v>
      </c>
      <c r="F129" s="7">
        <f>countifs(PrelimRaw!$D$1:$D1000,$A129,PrelimRaw!$C$1:$C1000,4,PrelimRaw!$J$1:$J1000,"E")+countifs(PrelimRaw!$D$1:$D1000,$A129,PrelimRaw!$C$1:$C1000,14,PrelimRaw!$J$1:$J1000,"E")</f>
        <v>0</v>
      </c>
      <c r="G129" s="7">
        <f>countifs(PrelimRaw!$D$1:$D1000,$A129,PrelimRaw!$C$1:$C1000,0,PrelimRaw!$J$1:$J1000,"E")</f>
        <v>0</v>
      </c>
      <c r="H129" s="7">
        <f>countifs(PrelimRaw!$D$1:$D1000,$A129,PrelimRaw!$C$1:$C1000,-4,PrelimRaw!$J$1:$J1000,"E")</f>
        <v>0</v>
      </c>
      <c r="I129" s="7">
        <f t="shared" si="2"/>
        <v>0</v>
      </c>
      <c r="J129" s="8">
        <f t="shared" si="3"/>
        <v>0</v>
      </c>
      <c r="K129" s="8">
        <f t="shared" si="4"/>
        <v>0</v>
      </c>
      <c r="L129" s="7">
        <f t="shared" si="5"/>
        <v>0</v>
      </c>
      <c r="M129" s="11">
        <f t="shared" si="6"/>
        <v>0</v>
      </c>
    </row>
    <row r="130">
      <c r="A130" s="6" t="s">
        <v>104</v>
      </c>
      <c r="B130" s="7" t="str">
        <f>vlookup($A130,Users!$B$1:$H1000,3,false)</f>
        <v>Sarthak</v>
      </c>
      <c r="C130" s="7" t="str">
        <f>vlookup($A130,Users!$B$1:$H1000,6,false)</f>
        <v>Mira Loma</v>
      </c>
      <c r="D130" s="7">
        <f>vlookup($C130,Teams!$B:$D,3,false)</f>
        <v>5</v>
      </c>
      <c r="E130" s="7">
        <f t="shared" si="1"/>
        <v>20</v>
      </c>
      <c r="F130" s="7">
        <f>countifs(PrelimRaw!$D$1:$D1000,$A130,PrelimRaw!$C$1:$C1000,4,PrelimRaw!$J$1:$J1000,"E")+countifs(PrelimRaw!$D$1:$D1000,$A130,PrelimRaw!$C$1:$C1000,14,PrelimRaw!$J$1:$J1000,"E")</f>
        <v>0</v>
      </c>
      <c r="G130" s="7">
        <f>countifs(PrelimRaw!$D$1:$D1000,$A130,PrelimRaw!$C$1:$C1000,0,PrelimRaw!$J$1:$J1000,"E")</f>
        <v>0</v>
      </c>
      <c r="H130" s="7">
        <f>countifs(PrelimRaw!$D$1:$D1000,$A130,PrelimRaw!$C$1:$C1000,-4,PrelimRaw!$J$1:$J1000,"E")</f>
        <v>0</v>
      </c>
      <c r="I130" s="7">
        <f t="shared" si="2"/>
        <v>0</v>
      </c>
      <c r="J130" s="8">
        <f t="shared" si="3"/>
        <v>0</v>
      </c>
      <c r="K130" s="8">
        <f t="shared" si="4"/>
        <v>0</v>
      </c>
      <c r="L130" s="7">
        <f t="shared" si="5"/>
        <v>0</v>
      </c>
      <c r="M130" s="11">
        <f t="shared" si="6"/>
        <v>0</v>
      </c>
    </row>
    <row r="131">
      <c r="A131" s="6" t="s">
        <v>108</v>
      </c>
      <c r="B131" s="7" t="str">
        <f>vlookup($A131,Users!$B$1:$H1000,3,false)</f>
        <v>Shohom</v>
      </c>
      <c r="C131" s="7" t="str">
        <f>vlookup($A131,Users!$B$1:$H1000,6,false)</f>
        <v>Mira Loma</v>
      </c>
      <c r="D131" s="7">
        <f>vlookup($C131,Teams!$B:$D,3,false)</f>
        <v>5</v>
      </c>
      <c r="E131" s="7">
        <f t="shared" si="1"/>
        <v>20</v>
      </c>
      <c r="F131" s="7">
        <f>countifs(PrelimRaw!$D$1:$D1000,$A131,PrelimRaw!$C$1:$C1000,4,PrelimRaw!$J$1:$J1000,"E")+countifs(PrelimRaw!$D$1:$D1000,$A131,PrelimRaw!$C$1:$C1000,14,PrelimRaw!$J$1:$J1000,"E")</f>
        <v>0</v>
      </c>
      <c r="G131" s="7">
        <f>countifs(PrelimRaw!$D$1:$D1000,$A131,PrelimRaw!$C$1:$C1000,0,PrelimRaw!$J$1:$J1000,"E")</f>
        <v>3</v>
      </c>
      <c r="H131" s="7">
        <f>countifs(PrelimRaw!$D$1:$D1000,$A131,PrelimRaw!$C$1:$C1000,-4,PrelimRaw!$J$1:$J1000,"E")</f>
        <v>0</v>
      </c>
      <c r="I131" s="7">
        <f t="shared" si="2"/>
        <v>3</v>
      </c>
      <c r="J131" s="8">
        <f t="shared" si="3"/>
        <v>0.15</v>
      </c>
      <c r="K131" s="8">
        <f t="shared" si="4"/>
        <v>0</v>
      </c>
      <c r="L131" s="7">
        <f t="shared" si="5"/>
        <v>0</v>
      </c>
      <c r="M131" s="11">
        <f t="shared" si="6"/>
        <v>0</v>
      </c>
    </row>
    <row r="132">
      <c r="A132" s="6" t="s">
        <v>110</v>
      </c>
      <c r="B132" s="7" t="str">
        <f>vlookup($A132,Users!$B$1:$H1000,3,false)</f>
        <v>Sohil</v>
      </c>
      <c r="C132" s="7" t="str">
        <f>vlookup($A132,Users!$B$1:$H1000,6,false)</f>
        <v>Lynbrook</v>
      </c>
      <c r="D132" s="7">
        <f>vlookup($C132,Teams!$B:$D,3,false)</f>
        <v>5</v>
      </c>
      <c r="E132" s="7">
        <f t="shared" si="1"/>
        <v>20</v>
      </c>
      <c r="F132" s="7">
        <f>countifs(PrelimRaw!$D$1:$D1000,$A132,PrelimRaw!$C$1:$C1000,4,PrelimRaw!$J$1:$J1000,"E")+countifs(PrelimRaw!$D$1:$D1000,$A132,PrelimRaw!$C$1:$C1000,14,PrelimRaw!$J$1:$J1000,"E")</f>
        <v>0</v>
      </c>
      <c r="G132" s="7">
        <f>countifs(PrelimRaw!$D$1:$D1000,$A132,PrelimRaw!$C$1:$C1000,0,PrelimRaw!$J$1:$J1000,"E")</f>
        <v>0</v>
      </c>
      <c r="H132" s="7">
        <f>countifs(PrelimRaw!$D$1:$D1000,$A132,PrelimRaw!$C$1:$C1000,-4,PrelimRaw!$J$1:$J1000,"E")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11">
        <f t="shared" si="6"/>
        <v>0</v>
      </c>
    </row>
    <row r="133">
      <c r="A133" s="6" t="s">
        <v>111</v>
      </c>
      <c r="B133" s="7" t="str">
        <f>vlookup($A133,Users!$B$1:$H1000,3,false)</f>
        <v>Aditya</v>
      </c>
      <c r="C133" s="7" t="str">
        <f>vlookup($A133,Users!$B$1:$H1000,6,false)</f>
        <v>Pullman</v>
      </c>
      <c r="D133" s="7">
        <f>vlookup($C133,Teams!$B:$D,3,false)</f>
        <v>5</v>
      </c>
      <c r="E133" s="7">
        <f t="shared" si="1"/>
        <v>20</v>
      </c>
      <c r="F133" s="7">
        <f>countifs(PrelimRaw!$D$1:$D1000,$A133,PrelimRaw!$C$1:$C1000,4,PrelimRaw!$J$1:$J1000,"E")+countifs(PrelimRaw!$D$1:$D1000,$A133,PrelimRaw!$C$1:$C1000,14,PrelimRaw!$J$1:$J1000,"E")</f>
        <v>0</v>
      </c>
      <c r="G133" s="7">
        <f>countifs(PrelimRaw!$D$1:$D1000,$A133,PrelimRaw!$C$1:$C1000,0,PrelimRaw!$J$1:$J1000,"E")</f>
        <v>0</v>
      </c>
      <c r="H133" s="7">
        <f>countifs(PrelimRaw!$D$1:$D1000,$A133,PrelimRaw!$C$1:$C1000,-4,PrelimRaw!$J$1:$J1000,"E")</f>
        <v>0</v>
      </c>
      <c r="I133" s="7">
        <f t="shared" si="2"/>
        <v>0</v>
      </c>
      <c r="J133" s="8">
        <f t="shared" si="3"/>
        <v>0</v>
      </c>
      <c r="K133" s="8">
        <f t="shared" si="4"/>
        <v>0</v>
      </c>
      <c r="L133" s="7">
        <f t="shared" si="5"/>
        <v>0</v>
      </c>
      <c r="M133" s="11">
        <f t="shared" si="6"/>
        <v>0</v>
      </c>
    </row>
    <row r="134">
      <c r="A134" s="6" t="s">
        <v>113</v>
      </c>
      <c r="B134" s="7" t="str">
        <f>vlookup($A134,Users!$B$1:$H1000,3,false)</f>
        <v>Antone</v>
      </c>
      <c r="C134" s="7" t="str">
        <f>vlookup($A134,Users!$B$1:$H1000,6,false)</f>
        <v>Lynbrook</v>
      </c>
      <c r="D134" s="7">
        <f>vlookup($C134,Teams!$B:$D,3,false)</f>
        <v>5</v>
      </c>
      <c r="E134" s="7">
        <f t="shared" si="1"/>
        <v>20</v>
      </c>
      <c r="F134" s="7">
        <f>countifs(PrelimRaw!$D$1:$D1000,$A134,PrelimRaw!$C$1:$C1000,4,PrelimRaw!$J$1:$J1000,"E")+countifs(PrelimRaw!$D$1:$D1000,$A134,PrelimRaw!$C$1:$C1000,14,PrelimRaw!$J$1:$J1000,"E")</f>
        <v>0</v>
      </c>
      <c r="G134" s="7">
        <f>countifs(PrelimRaw!$D$1:$D1000,$A134,PrelimRaw!$C$1:$C1000,0,PrelimRaw!$J$1:$J1000,"E")</f>
        <v>0</v>
      </c>
      <c r="H134" s="7">
        <f>countifs(PrelimRaw!$D$1:$D1000,$A134,PrelimRaw!$C$1:$C1000,-4,PrelimRaw!$J$1:$J1000,"E")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11">
        <f t="shared" si="6"/>
        <v>0</v>
      </c>
    </row>
    <row r="135">
      <c r="A135" s="6" t="s">
        <v>114</v>
      </c>
      <c r="B135" s="7" t="str">
        <f>vlookup($A135,Users!$B$1:$H1000,3,false)</f>
        <v>William</v>
      </c>
      <c r="C135" s="7" t="str">
        <f>vlookup($A135,Users!$B$1:$H1000,6,false)</f>
        <v>Pullman</v>
      </c>
      <c r="D135" s="7">
        <f>vlookup($C135,Teams!$B:$D,3,false)</f>
        <v>5</v>
      </c>
      <c r="E135" s="7">
        <f t="shared" si="1"/>
        <v>20</v>
      </c>
      <c r="F135" s="7">
        <f>countifs(PrelimRaw!$D$1:$D1000,$A135,PrelimRaw!$C$1:$C1000,4,PrelimRaw!$J$1:$J1000,"E")+countifs(PrelimRaw!$D$1:$D1000,$A135,PrelimRaw!$C$1:$C1000,14,PrelimRaw!$J$1:$J1000,"E")</f>
        <v>0</v>
      </c>
      <c r="G135" s="7">
        <f>countifs(PrelimRaw!$D$1:$D1000,$A135,PrelimRaw!$C$1:$C1000,0,PrelimRaw!$J$1:$J1000,"E")</f>
        <v>1</v>
      </c>
      <c r="H135" s="7">
        <f>countifs(PrelimRaw!$D$1:$D1000,$A135,PrelimRaw!$C$1:$C1000,-4,PrelimRaw!$J$1:$J1000,"E")</f>
        <v>0</v>
      </c>
      <c r="I135" s="7">
        <f t="shared" si="2"/>
        <v>1</v>
      </c>
      <c r="J135" s="8">
        <f t="shared" si="3"/>
        <v>0.05</v>
      </c>
      <c r="K135" s="8">
        <f t="shared" si="4"/>
        <v>0</v>
      </c>
      <c r="L135" s="7">
        <f t="shared" si="5"/>
        <v>0</v>
      </c>
      <c r="M135" s="11">
        <f t="shared" si="6"/>
        <v>0</v>
      </c>
    </row>
    <row r="136">
      <c r="A136" s="6" t="s">
        <v>118</v>
      </c>
      <c r="B136" s="7" t="str">
        <f>vlookup($A136,Users!$B$1:$H1000,3,false)</f>
        <v>Tristan</v>
      </c>
      <c r="C136" s="7" t="str">
        <f>vlookup($A136,Users!$B$1:$H1000,6,false)</f>
        <v>Interlake B</v>
      </c>
      <c r="D136" s="7">
        <f>vlookup($C136,Teams!$B:$D,3,false)</f>
        <v>5</v>
      </c>
      <c r="E136" s="7">
        <f t="shared" si="1"/>
        <v>20</v>
      </c>
      <c r="F136" s="7">
        <f>countifs(PrelimRaw!$D$1:$D1000,$A136,PrelimRaw!$C$1:$C1000,4,PrelimRaw!$J$1:$J1000,"E")+countifs(PrelimRaw!$D$1:$D1000,$A136,PrelimRaw!$C$1:$C1000,14,PrelimRaw!$J$1:$J1000,"E")</f>
        <v>0</v>
      </c>
      <c r="G136" s="7">
        <f>countifs(PrelimRaw!$D$1:$D1000,$A136,PrelimRaw!$C$1:$C1000,0,PrelimRaw!$J$1:$J1000,"E")</f>
        <v>0</v>
      </c>
      <c r="H136" s="7">
        <f>countifs(PrelimRaw!$D$1:$D1000,$A136,PrelimRaw!$C$1:$C1000,-4,PrelimRaw!$J$1:$J1000,"E")</f>
        <v>0</v>
      </c>
      <c r="I136" s="7">
        <f t="shared" si="2"/>
        <v>0</v>
      </c>
      <c r="J136" s="8">
        <f t="shared" si="3"/>
        <v>0</v>
      </c>
      <c r="K136" s="8">
        <f t="shared" si="4"/>
        <v>0</v>
      </c>
      <c r="L136" s="7">
        <f t="shared" si="5"/>
        <v>0</v>
      </c>
      <c r="M136" s="11">
        <f t="shared" si="6"/>
        <v>0</v>
      </c>
    </row>
    <row r="137">
      <c r="A137" s="6" t="s">
        <v>120</v>
      </c>
      <c r="B137" s="7" t="str">
        <f>vlookup($A137,Users!$B$1:$H1000,3,false)</f>
        <v>Grace</v>
      </c>
      <c r="C137" s="7" t="str">
        <f>vlookup($A137,Users!$B$1:$H1000,6,false)</f>
        <v>Interlake B</v>
      </c>
      <c r="D137" s="7">
        <f>vlookup($C137,Teams!$B:$D,3,false)</f>
        <v>5</v>
      </c>
      <c r="E137" s="7">
        <f t="shared" si="1"/>
        <v>20</v>
      </c>
      <c r="F137" s="7">
        <f>countifs(PrelimRaw!$D$1:$D1000,$A137,PrelimRaw!$C$1:$C1000,4,PrelimRaw!$J$1:$J1000,"E")+countifs(PrelimRaw!$D$1:$D1000,$A137,PrelimRaw!$C$1:$C1000,14,PrelimRaw!$J$1:$J1000,"E")</f>
        <v>0</v>
      </c>
      <c r="G137" s="7">
        <f>countifs(PrelimRaw!$D$1:$D1000,$A137,PrelimRaw!$C$1:$C1000,0,PrelimRaw!$J$1:$J1000,"E")</f>
        <v>0</v>
      </c>
      <c r="H137" s="7">
        <f>countifs(PrelimRaw!$D$1:$D1000,$A137,PrelimRaw!$C$1:$C1000,-4,PrelimRaw!$J$1:$J1000,"E")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11">
        <f t="shared" si="6"/>
        <v>0</v>
      </c>
    </row>
    <row r="138">
      <c r="A138" s="6" t="s">
        <v>121</v>
      </c>
      <c r="B138" s="7" t="str">
        <f>vlookup($A138,Users!$B$1:$H1000,3,false)</f>
        <v>Austin</v>
      </c>
      <c r="C138" s="7" t="str">
        <f>vlookup($A138,Users!$B$1:$H1000,6,false)</f>
        <v>Canyon Crest</v>
      </c>
      <c r="D138" s="7">
        <f>vlookup($C138,Teams!$B:$D,3,false)</f>
        <v>5</v>
      </c>
      <c r="E138" s="7">
        <f t="shared" si="1"/>
        <v>20</v>
      </c>
      <c r="F138" s="7">
        <f>countifs(PrelimRaw!$D$1:$D1000,$A138,PrelimRaw!$C$1:$C1000,4,PrelimRaw!$J$1:$J1000,"E")+countifs(PrelimRaw!$D$1:$D1000,$A138,PrelimRaw!$C$1:$C1000,14,PrelimRaw!$J$1:$J1000,"E")</f>
        <v>0</v>
      </c>
      <c r="G138" s="7">
        <f>countifs(PrelimRaw!$D$1:$D1000,$A138,PrelimRaw!$C$1:$C1000,0,PrelimRaw!$J$1:$J1000,"E")</f>
        <v>0</v>
      </c>
      <c r="H138" s="7">
        <f>countifs(PrelimRaw!$D$1:$D1000,$A138,PrelimRaw!$C$1:$C1000,-4,PrelimRaw!$J$1:$J1000,"E")</f>
        <v>0</v>
      </c>
      <c r="I138" s="7">
        <f t="shared" si="2"/>
        <v>0</v>
      </c>
      <c r="J138" s="8">
        <f t="shared" si="3"/>
        <v>0</v>
      </c>
      <c r="K138" s="8">
        <f t="shared" si="4"/>
        <v>0</v>
      </c>
      <c r="L138" s="7">
        <f t="shared" si="5"/>
        <v>0</v>
      </c>
      <c r="M138" s="11">
        <f t="shared" si="6"/>
        <v>0</v>
      </c>
    </row>
    <row r="139">
      <c r="A139" s="6" t="s">
        <v>122</v>
      </c>
      <c r="B139" s="7" t="str">
        <f>vlookup($A139,Users!$B$1:$H1000,3,false)</f>
        <v>Nihal</v>
      </c>
      <c r="C139" s="7" t="str">
        <f>vlookup($A139,Users!$B$1:$H1000,6,false)</f>
        <v>Interlake B</v>
      </c>
      <c r="D139" s="7">
        <f>vlookup($C139,Teams!$B:$D,3,false)</f>
        <v>5</v>
      </c>
      <c r="E139" s="7">
        <f t="shared" si="1"/>
        <v>20</v>
      </c>
      <c r="F139" s="7">
        <f>countifs(PrelimRaw!$D$1:$D1000,$A139,PrelimRaw!$C$1:$C1000,4,PrelimRaw!$J$1:$J1000,"E")+countifs(PrelimRaw!$D$1:$D1000,$A139,PrelimRaw!$C$1:$C1000,14,PrelimRaw!$J$1:$J1000,"E")</f>
        <v>0</v>
      </c>
      <c r="G139" s="7">
        <f>countifs(PrelimRaw!$D$1:$D1000,$A139,PrelimRaw!$C$1:$C1000,0,PrelimRaw!$J$1:$J1000,"E")</f>
        <v>0</v>
      </c>
      <c r="H139" s="7">
        <f>countifs(PrelimRaw!$D$1:$D1000,$A139,PrelimRaw!$C$1:$C1000,-4,PrelimRaw!$J$1:$J1000,"E")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11">
        <f t="shared" si="6"/>
        <v>0</v>
      </c>
    </row>
    <row r="140">
      <c r="A140" s="6" t="s">
        <v>124</v>
      </c>
      <c r="B140" s="7" t="str">
        <f>vlookup($A140,Users!$B$1:$H1000,3,false)</f>
        <v>Alex</v>
      </c>
      <c r="C140" s="7" t="str">
        <f>vlookup($A140,Users!$B$1:$H1000,6,false)</f>
        <v>Canyon Crest</v>
      </c>
      <c r="D140" s="7">
        <f>vlookup($C140,Teams!$B:$D,3,false)</f>
        <v>5</v>
      </c>
      <c r="E140" s="7">
        <f t="shared" si="1"/>
        <v>20</v>
      </c>
      <c r="F140" s="7">
        <f>countifs(PrelimRaw!$D$1:$D1000,$A140,PrelimRaw!$C$1:$C1000,4,PrelimRaw!$J$1:$J1000,"E")+countifs(PrelimRaw!$D$1:$D1000,$A140,PrelimRaw!$C$1:$C1000,14,PrelimRaw!$J$1:$J1000,"E")</f>
        <v>0</v>
      </c>
      <c r="G140" s="7">
        <f>countifs(PrelimRaw!$D$1:$D1000,$A140,PrelimRaw!$C$1:$C1000,0,PrelimRaw!$J$1:$J1000,"E")</f>
        <v>0</v>
      </c>
      <c r="H140" s="7">
        <f>countifs(PrelimRaw!$D$1:$D1000,$A140,PrelimRaw!$C$1:$C1000,-4,PrelimRaw!$J$1:$J1000,"E")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11">
        <f t="shared" si="6"/>
        <v>0</v>
      </c>
    </row>
    <row r="141">
      <c r="A141" s="6" t="s">
        <v>128</v>
      </c>
      <c r="B141" s="7" t="str">
        <f>vlookup($A141,Users!$B$1:$H1000,3,false)</f>
        <v>Chris</v>
      </c>
      <c r="C141" s="7" t="str">
        <f>vlookup($A141,Users!$B$1:$H1000,6,false)</f>
        <v>Westminster</v>
      </c>
      <c r="D141" s="7">
        <f>vlookup($C141,Teams!$B:$D,3,false)</f>
        <v>5</v>
      </c>
      <c r="E141" s="7">
        <f t="shared" si="1"/>
        <v>20</v>
      </c>
      <c r="F141" s="7">
        <f>countifs(PrelimRaw!$D$1:$D1000,$A141,PrelimRaw!$C$1:$C1000,4,PrelimRaw!$J$1:$J1000,"E")+countifs(PrelimRaw!$D$1:$D1000,$A141,PrelimRaw!$C$1:$C1000,14,PrelimRaw!$J$1:$J1000,"E")</f>
        <v>0</v>
      </c>
      <c r="G141" s="7">
        <f>countifs(PrelimRaw!$D$1:$D1000,$A141,PrelimRaw!$C$1:$C1000,0,PrelimRaw!$J$1:$J1000,"E")</f>
        <v>0</v>
      </c>
      <c r="H141" s="7">
        <f>countifs(PrelimRaw!$D$1:$D1000,$A141,PrelimRaw!$C$1:$C1000,-4,PrelimRaw!$J$1:$J1000,"E")</f>
        <v>0</v>
      </c>
      <c r="I141" s="7">
        <f t="shared" si="2"/>
        <v>0</v>
      </c>
      <c r="J141" s="8">
        <f t="shared" si="3"/>
        <v>0</v>
      </c>
      <c r="K141" s="8">
        <f t="shared" si="4"/>
        <v>0</v>
      </c>
      <c r="L141" s="7">
        <f t="shared" si="5"/>
        <v>0</v>
      </c>
      <c r="M141" s="11">
        <f t="shared" si="6"/>
        <v>0</v>
      </c>
    </row>
    <row r="142">
      <c r="A142" s="6" t="s">
        <v>129</v>
      </c>
      <c r="B142" s="7" t="str">
        <f>vlookup($A142,Users!$B$1:$H1000,3,false)</f>
        <v>Luke</v>
      </c>
      <c r="C142" s="7" t="str">
        <f>vlookup($A142,Users!$B$1:$H1000,6,false)</f>
        <v>Westminster</v>
      </c>
      <c r="D142" s="7">
        <f>vlookup($C142,Teams!$B:$D,3,false)</f>
        <v>5</v>
      </c>
      <c r="E142" s="7">
        <f t="shared" si="1"/>
        <v>20</v>
      </c>
      <c r="F142" s="7">
        <f>countifs(PrelimRaw!$D$1:$D1000,$A142,PrelimRaw!$C$1:$C1000,4,PrelimRaw!$J$1:$J1000,"E")+countifs(PrelimRaw!$D$1:$D1000,$A142,PrelimRaw!$C$1:$C1000,14,PrelimRaw!$J$1:$J1000,"E")</f>
        <v>0</v>
      </c>
      <c r="G142" s="7">
        <f>countifs(PrelimRaw!$D$1:$D1000,$A142,PrelimRaw!$C$1:$C1000,0,PrelimRaw!$J$1:$J1000,"E")</f>
        <v>0</v>
      </c>
      <c r="H142" s="7">
        <f>countifs(PrelimRaw!$D$1:$D1000,$A142,PrelimRaw!$C$1:$C1000,-4,PrelimRaw!$J$1:$J1000,"E")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11">
        <f t="shared" si="6"/>
        <v>0</v>
      </c>
    </row>
    <row r="143">
      <c r="A143" s="6" t="s">
        <v>133</v>
      </c>
      <c r="B143" s="7" t="str">
        <f>vlookup($A143,Users!$B$1:$H1000,3,false)</f>
        <v>Evan</v>
      </c>
      <c r="C143" s="7" t="str">
        <f>vlookup($A143,Users!$B$1:$H1000,6,false)</f>
        <v>Tesla STEM</v>
      </c>
      <c r="D143" s="7">
        <f>vlookup($C143,Teams!$B:$D,3,false)</f>
        <v>5</v>
      </c>
      <c r="E143" s="7">
        <f t="shared" si="1"/>
        <v>20</v>
      </c>
      <c r="F143" s="7">
        <f>countifs(PrelimRaw!$D$1:$D1000,$A143,PrelimRaw!$C$1:$C1000,4,PrelimRaw!$J$1:$J1000,"E")+countifs(PrelimRaw!$D$1:$D1000,$A143,PrelimRaw!$C$1:$C1000,14,PrelimRaw!$J$1:$J1000,"E")</f>
        <v>0</v>
      </c>
      <c r="G143" s="7">
        <f>countifs(PrelimRaw!$D$1:$D1000,$A143,PrelimRaw!$C$1:$C1000,0,PrelimRaw!$J$1:$J1000,"E")</f>
        <v>1</v>
      </c>
      <c r="H143" s="7">
        <f>countifs(PrelimRaw!$D$1:$D1000,$A143,PrelimRaw!$C$1:$C1000,-4,PrelimRaw!$J$1:$J1000,"E")</f>
        <v>0</v>
      </c>
      <c r="I143" s="7">
        <f t="shared" si="2"/>
        <v>1</v>
      </c>
      <c r="J143" s="8">
        <f t="shared" si="3"/>
        <v>0.05</v>
      </c>
      <c r="K143" s="8">
        <f t="shared" si="4"/>
        <v>0</v>
      </c>
      <c r="L143" s="7">
        <f t="shared" si="5"/>
        <v>0</v>
      </c>
      <c r="M143" s="11">
        <f t="shared" si="6"/>
        <v>0</v>
      </c>
    </row>
    <row r="144">
      <c r="A144" s="6" t="s">
        <v>134</v>
      </c>
      <c r="B144" s="7" t="str">
        <f>vlookup($A144,Users!$B$1:$H1000,3,false)</f>
        <v>Sami</v>
      </c>
      <c r="C144" s="7" t="str">
        <f>vlookup($A144,Users!$B$1:$H1000,6,false)</f>
        <v>Tesla STEM</v>
      </c>
      <c r="D144" s="7">
        <f>vlookup($C144,Teams!$B:$D,3,false)</f>
        <v>5</v>
      </c>
      <c r="E144" s="7">
        <f t="shared" si="1"/>
        <v>20</v>
      </c>
      <c r="F144" s="7">
        <f>countifs(PrelimRaw!$D$1:$D1000,$A144,PrelimRaw!$C$1:$C1000,4,PrelimRaw!$J$1:$J1000,"E")+countifs(PrelimRaw!$D$1:$D1000,$A144,PrelimRaw!$C$1:$C1000,14,PrelimRaw!$J$1:$J1000,"E")</f>
        <v>0</v>
      </c>
      <c r="G144" s="7">
        <f>countifs(PrelimRaw!$D$1:$D1000,$A144,PrelimRaw!$C$1:$C1000,0,PrelimRaw!$J$1:$J1000,"E")</f>
        <v>0</v>
      </c>
      <c r="H144" s="7">
        <f>countifs(PrelimRaw!$D$1:$D1000,$A144,PrelimRaw!$C$1:$C1000,-4,PrelimRaw!$J$1:$J1000,"E")</f>
        <v>0</v>
      </c>
      <c r="I144" s="7">
        <f t="shared" si="2"/>
        <v>0</v>
      </c>
      <c r="J144" s="8">
        <f t="shared" si="3"/>
        <v>0</v>
      </c>
      <c r="K144" s="8">
        <f t="shared" si="4"/>
        <v>0</v>
      </c>
      <c r="L144" s="7">
        <f t="shared" si="5"/>
        <v>0</v>
      </c>
      <c r="M144" s="11">
        <f t="shared" si="6"/>
        <v>0</v>
      </c>
    </row>
    <row r="145">
      <c r="A145" s="6" t="s">
        <v>135</v>
      </c>
      <c r="B145" s="7" t="str">
        <f>vlookup($A145,Users!$B$1:$H1000,3,false)</f>
        <v>Sebi</v>
      </c>
      <c r="C145" s="7" t="str">
        <f>vlookup($A145,Users!$B$1:$H1000,6,false)</f>
        <v>Tesla STEM</v>
      </c>
      <c r="D145" s="7">
        <f>vlookup($C145,Teams!$B:$D,3,false)</f>
        <v>5</v>
      </c>
      <c r="E145" s="7">
        <f t="shared" si="1"/>
        <v>20</v>
      </c>
      <c r="F145" s="7">
        <f>countifs(PrelimRaw!$D$1:$D1000,$A145,PrelimRaw!$C$1:$C1000,4,PrelimRaw!$J$1:$J1000,"E")+countifs(PrelimRaw!$D$1:$D1000,$A145,PrelimRaw!$C$1:$C1000,14,PrelimRaw!$J$1:$J1000,"E")</f>
        <v>0</v>
      </c>
      <c r="G145" s="7">
        <f>countifs(PrelimRaw!$D$1:$D1000,$A145,PrelimRaw!$C$1:$C1000,0,PrelimRaw!$J$1:$J1000,"E")</f>
        <v>0</v>
      </c>
      <c r="H145" s="7">
        <f>countifs(PrelimRaw!$D$1:$D1000,$A145,PrelimRaw!$C$1:$C1000,-4,PrelimRaw!$J$1:$J1000,"E")</f>
        <v>0</v>
      </c>
      <c r="I145" s="7">
        <f t="shared" si="2"/>
        <v>0</v>
      </c>
      <c r="J145" s="8">
        <f t="shared" si="3"/>
        <v>0</v>
      </c>
      <c r="K145" s="8">
        <f t="shared" si="4"/>
        <v>0</v>
      </c>
      <c r="L145" s="7">
        <f t="shared" si="5"/>
        <v>0</v>
      </c>
      <c r="M145" s="11">
        <f t="shared" si="6"/>
        <v>0</v>
      </c>
    </row>
    <row r="146">
      <c r="A146" s="6" t="s">
        <v>136</v>
      </c>
      <c r="B146" s="7" t="str">
        <f>vlookup($A146,Users!$B$1:$H1000,3,false)</f>
        <v>Aditi</v>
      </c>
      <c r="C146" s="7" t="str">
        <f>vlookup($A146,Users!$B$1:$H1000,6,false)</f>
        <v>Cupertino</v>
      </c>
      <c r="D146" s="7">
        <f>vlookup($C146,Teams!$B:$D,3,false)</f>
        <v>5</v>
      </c>
      <c r="E146" s="7">
        <f t="shared" si="1"/>
        <v>20</v>
      </c>
      <c r="F146" s="7">
        <f>countifs(PrelimRaw!$D$1:$D1000,$A146,PrelimRaw!$C$1:$C1000,4,PrelimRaw!$J$1:$J1000,"E")+countifs(PrelimRaw!$D$1:$D1000,$A146,PrelimRaw!$C$1:$C1000,14,PrelimRaw!$J$1:$J1000,"E")</f>
        <v>0</v>
      </c>
      <c r="G146" s="7">
        <f>countifs(PrelimRaw!$D$1:$D1000,$A146,PrelimRaw!$C$1:$C1000,0,PrelimRaw!$J$1:$J1000,"E")</f>
        <v>0</v>
      </c>
      <c r="H146" s="7">
        <f>countifs(PrelimRaw!$D$1:$D1000,$A146,PrelimRaw!$C$1:$C1000,-4,PrelimRaw!$J$1:$J1000,"E")</f>
        <v>0</v>
      </c>
      <c r="I146" s="7">
        <f t="shared" si="2"/>
        <v>0</v>
      </c>
      <c r="J146" s="8">
        <f t="shared" si="3"/>
        <v>0</v>
      </c>
      <c r="K146" s="8">
        <f t="shared" si="4"/>
        <v>0</v>
      </c>
      <c r="L146" s="7">
        <f t="shared" si="5"/>
        <v>0</v>
      </c>
      <c r="M146" s="11">
        <f t="shared" si="6"/>
        <v>0</v>
      </c>
    </row>
    <row r="147">
      <c r="A147" s="6" t="s">
        <v>138</v>
      </c>
      <c r="B147" s="7" t="str">
        <f>vlookup($A147,Users!$B$1:$H1000,3,false)</f>
        <v>Jerry</v>
      </c>
      <c r="C147" s="7" t="str">
        <f>vlookup($A147,Users!$B$1:$H1000,6,false)</f>
        <v>Lexington B</v>
      </c>
      <c r="D147" s="7">
        <f>vlookup($C147,Teams!$B:$D,3,false)</f>
        <v>5</v>
      </c>
      <c r="E147" s="7">
        <f t="shared" si="1"/>
        <v>20</v>
      </c>
      <c r="F147" s="7">
        <f>countifs(PrelimRaw!$D$1:$D1000,$A147,PrelimRaw!$C$1:$C1000,4,PrelimRaw!$J$1:$J1000,"E")+countifs(PrelimRaw!$D$1:$D1000,$A147,PrelimRaw!$C$1:$C1000,14,PrelimRaw!$J$1:$J1000,"E")</f>
        <v>0</v>
      </c>
      <c r="G147" s="7">
        <f>countifs(PrelimRaw!$D$1:$D1000,$A147,PrelimRaw!$C$1:$C1000,0,PrelimRaw!$J$1:$J1000,"E")</f>
        <v>0</v>
      </c>
      <c r="H147" s="7">
        <f>countifs(PrelimRaw!$D$1:$D1000,$A147,PrelimRaw!$C$1:$C1000,-4,PrelimRaw!$J$1:$J1000,"E")</f>
        <v>0</v>
      </c>
      <c r="I147" s="7">
        <f t="shared" si="2"/>
        <v>0</v>
      </c>
      <c r="J147" s="8">
        <f t="shared" si="3"/>
        <v>0</v>
      </c>
      <c r="K147" s="8">
        <f t="shared" si="4"/>
        <v>0</v>
      </c>
      <c r="L147" s="7">
        <f t="shared" si="5"/>
        <v>0</v>
      </c>
      <c r="M147" s="11">
        <f t="shared" si="6"/>
        <v>0</v>
      </c>
    </row>
    <row r="148">
      <c r="A148" s="6" t="s">
        <v>139</v>
      </c>
      <c r="B148" s="7" t="str">
        <f>vlookup($A148,Users!$B$1:$H1000,3,false)</f>
        <v>Anthony</v>
      </c>
      <c r="C148" s="7" t="str">
        <f>vlookup($A148,Users!$B$1:$H1000,6,false)</f>
        <v>Shen</v>
      </c>
      <c r="D148" s="7">
        <f>vlookup($C148,Teams!$B:$D,3,false)</f>
        <v>5</v>
      </c>
      <c r="E148" s="7">
        <f t="shared" si="1"/>
        <v>20</v>
      </c>
      <c r="F148" s="7">
        <f>countifs(PrelimRaw!$D$1:$D1000,$A148,PrelimRaw!$C$1:$C1000,4,PrelimRaw!$J$1:$J1000,"E")+countifs(PrelimRaw!$D$1:$D1000,$A148,PrelimRaw!$C$1:$C1000,14,PrelimRaw!$J$1:$J1000,"E")</f>
        <v>0</v>
      </c>
      <c r="G148" s="7">
        <f>countifs(PrelimRaw!$D$1:$D1000,$A148,PrelimRaw!$C$1:$C1000,0,PrelimRaw!$J$1:$J1000,"E")</f>
        <v>0</v>
      </c>
      <c r="H148" s="7">
        <f>countifs(PrelimRaw!$D$1:$D1000,$A148,PrelimRaw!$C$1:$C1000,-4,PrelimRaw!$J$1:$J1000,"E")</f>
        <v>0</v>
      </c>
      <c r="I148" s="7">
        <f t="shared" si="2"/>
        <v>0</v>
      </c>
      <c r="J148" s="8">
        <f t="shared" si="3"/>
        <v>0</v>
      </c>
      <c r="K148" s="8">
        <f t="shared" si="4"/>
        <v>0</v>
      </c>
      <c r="L148" s="7">
        <f t="shared" si="5"/>
        <v>0</v>
      </c>
      <c r="M148" s="11">
        <f t="shared" si="6"/>
        <v>0</v>
      </c>
    </row>
    <row r="149">
      <c r="A149" s="6" t="s">
        <v>140</v>
      </c>
      <c r="B149" s="7" t="str">
        <f>vlookup($A149,Users!$B$1:$H1000,3,false)</f>
        <v>Tanmay</v>
      </c>
      <c r="C149" s="7" t="str">
        <f>vlookup($A149,Users!$B$1:$H1000,6,false)</f>
        <v>Lexington B</v>
      </c>
      <c r="D149" s="7">
        <f>vlookup($C149,Teams!$B:$D,3,false)</f>
        <v>5</v>
      </c>
      <c r="E149" s="7">
        <f t="shared" si="1"/>
        <v>20</v>
      </c>
      <c r="F149" s="7">
        <f>countifs(PrelimRaw!$D$1:$D1000,$A149,PrelimRaw!$C$1:$C1000,4,PrelimRaw!$J$1:$J1000,"E")+countifs(PrelimRaw!$D$1:$D1000,$A149,PrelimRaw!$C$1:$C1000,14,PrelimRaw!$J$1:$J1000,"E")</f>
        <v>0</v>
      </c>
      <c r="G149" s="7">
        <f>countifs(PrelimRaw!$D$1:$D1000,$A149,PrelimRaw!$C$1:$C1000,0,PrelimRaw!$J$1:$J1000,"E")</f>
        <v>0</v>
      </c>
      <c r="H149" s="7">
        <f>countifs(PrelimRaw!$D$1:$D1000,$A149,PrelimRaw!$C$1:$C1000,-4,PrelimRaw!$J$1:$J1000,"E")</f>
        <v>0</v>
      </c>
      <c r="I149" s="7">
        <f t="shared" si="2"/>
        <v>0</v>
      </c>
      <c r="J149" s="8">
        <f t="shared" si="3"/>
        <v>0</v>
      </c>
      <c r="K149" s="8">
        <f t="shared" si="4"/>
        <v>0</v>
      </c>
      <c r="L149" s="7">
        <f t="shared" si="5"/>
        <v>0</v>
      </c>
      <c r="M149" s="11">
        <f t="shared" si="6"/>
        <v>0</v>
      </c>
    </row>
    <row r="150">
      <c r="A150" s="6" t="s">
        <v>141</v>
      </c>
      <c r="B150" s="7" t="str">
        <f>vlookup($A150,Users!$B$1:$H1000,3,false)</f>
        <v>Tony</v>
      </c>
      <c r="C150" s="7" t="str">
        <f>vlookup($A150,Users!$B$1:$H1000,6,false)</f>
        <v>Shen</v>
      </c>
      <c r="D150" s="7">
        <f>vlookup($C150,Teams!$B:$D,3,false)</f>
        <v>5</v>
      </c>
      <c r="E150" s="7">
        <f t="shared" si="1"/>
        <v>20</v>
      </c>
      <c r="F150" s="7">
        <f>countifs(PrelimRaw!$D$1:$D1000,$A150,PrelimRaw!$C$1:$C1000,4,PrelimRaw!$J$1:$J1000,"E")+countifs(PrelimRaw!$D$1:$D1000,$A150,PrelimRaw!$C$1:$C1000,14,PrelimRaw!$J$1:$J1000,"E")</f>
        <v>0</v>
      </c>
      <c r="G150" s="7">
        <f>countifs(PrelimRaw!$D$1:$D1000,$A150,PrelimRaw!$C$1:$C1000,0,PrelimRaw!$J$1:$J1000,"E")</f>
        <v>1</v>
      </c>
      <c r="H150" s="7">
        <f>countifs(PrelimRaw!$D$1:$D1000,$A150,PrelimRaw!$C$1:$C1000,-4,PrelimRaw!$J$1:$J1000,"E")</f>
        <v>0</v>
      </c>
      <c r="I150" s="7">
        <f t="shared" si="2"/>
        <v>1</v>
      </c>
      <c r="J150" s="8">
        <f t="shared" si="3"/>
        <v>0.05</v>
      </c>
      <c r="K150" s="8">
        <f t="shared" si="4"/>
        <v>0</v>
      </c>
      <c r="L150" s="7">
        <f t="shared" si="5"/>
        <v>0</v>
      </c>
      <c r="M150" s="11">
        <f t="shared" si="6"/>
        <v>0</v>
      </c>
    </row>
    <row r="151">
      <c r="A151" s="6" t="s">
        <v>142</v>
      </c>
      <c r="B151" s="7" t="str">
        <f>vlookup($A151,Users!$B$1:$H1000,3,false)</f>
        <v>Aditya</v>
      </c>
      <c r="C151" s="7" t="str">
        <f>vlookup($A151,Users!$B$1:$H1000,6,false)</f>
        <v>Shen</v>
      </c>
      <c r="D151" s="7">
        <f>vlookup($C151,Teams!$B:$D,3,false)</f>
        <v>5</v>
      </c>
      <c r="E151" s="7">
        <f t="shared" si="1"/>
        <v>20</v>
      </c>
      <c r="F151" s="7">
        <f>countifs(PrelimRaw!$D$1:$D1000,$A151,PrelimRaw!$C$1:$C1000,4,PrelimRaw!$J$1:$J1000,"E")+countifs(PrelimRaw!$D$1:$D1000,$A151,PrelimRaw!$C$1:$C1000,14,PrelimRaw!$J$1:$J1000,"E")</f>
        <v>0</v>
      </c>
      <c r="G151" s="7">
        <f>countifs(PrelimRaw!$D$1:$D1000,$A151,PrelimRaw!$C$1:$C1000,0,PrelimRaw!$J$1:$J1000,"E")</f>
        <v>0</v>
      </c>
      <c r="H151" s="7">
        <f>countifs(PrelimRaw!$D$1:$D1000,$A151,PrelimRaw!$C$1:$C1000,-4,PrelimRaw!$J$1:$J1000,"E")</f>
        <v>0</v>
      </c>
      <c r="I151" s="7">
        <f t="shared" si="2"/>
        <v>0</v>
      </c>
      <c r="J151" s="8">
        <f t="shared" si="3"/>
        <v>0</v>
      </c>
      <c r="K151" s="8">
        <f t="shared" si="4"/>
        <v>0</v>
      </c>
      <c r="L151" s="7">
        <f t="shared" si="5"/>
        <v>0</v>
      </c>
      <c r="M151" s="11">
        <f t="shared" si="6"/>
        <v>0</v>
      </c>
    </row>
    <row r="152">
      <c r="A152" s="6" t="s">
        <v>143</v>
      </c>
      <c r="B152" s="7" t="str">
        <f>vlookup($A152,Users!$B$1:$H1000,3,false)</f>
        <v>Andrew</v>
      </c>
      <c r="C152" s="7" t="str">
        <f>vlookup($A152,Users!$B$1:$H1000,6,false)</f>
        <v>Shen</v>
      </c>
      <c r="D152" s="7">
        <f>vlookup($C152,Teams!$B:$D,3,false)</f>
        <v>5</v>
      </c>
      <c r="E152" s="7">
        <f t="shared" si="1"/>
        <v>20</v>
      </c>
      <c r="F152" s="7">
        <f>countifs(PrelimRaw!$D$1:$D1000,$A152,PrelimRaw!$C$1:$C1000,4,PrelimRaw!$J$1:$J1000,"E")+countifs(PrelimRaw!$D$1:$D1000,$A152,PrelimRaw!$C$1:$C1000,14,PrelimRaw!$J$1:$J1000,"E")</f>
        <v>0</v>
      </c>
      <c r="G152" s="7">
        <f>countifs(PrelimRaw!$D$1:$D1000,$A152,PrelimRaw!$C$1:$C1000,0,PrelimRaw!$J$1:$J1000,"E")</f>
        <v>0</v>
      </c>
      <c r="H152" s="7">
        <f>countifs(PrelimRaw!$D$1:$D1000,$A152,PrelimRaw!$C$1:$C1000,-4,PrelimRaw!$J$1:$J1000,"E")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11">
        <f t="shared" si="6"/>
        <v>0</v>
      </c>
    </row>
    <row r="153">
      <c r="A153" s="6" t="s">
        <v>144</v>
      </c>
      <c r="B153" s="7" t="str">
        <f>vlookup($A153,Users!$B$1:$H1000,3,false)</f>
        <v>William</v>
      </c>
      <c r="C153" s="7" t="str">
        <f>vlookup($A153,Users!$B$1:$H1000,6,false)</f>
        <v>Lexington B</v>
      </c>
      <c r="D153" s="7">
        <f>vlookup($C153,Teams!$B:$D,3,false)</f>
        <v>5</v>
      </c>
      <c r="E153" s="7">
        <f t="shared" si="1"/>
        <v>20</v>
      </c>
      <c r="F153" s="7">
        <f>countifs(PrelimRaw!$D$1:$D1000,$A153,PrelimRaw!$C$1:$C1000,4,PrelimRaw!$J$1:$J1000,"E")+countifs(PrelimRaw!$D$1:$D1000,$A153,PrelimRaw!$C$1:$C1000,14,PrelimRaw!$J$1:$J1000,"E")</f>
        <v>0</v>
      </c>
      <c r="G153" s="7">
        <f>countifs(PrelimRaw!$D$1:$D1000,$A153,PrelimRaw!$C$1:$C1000,0,PrelimRaw!$J$1:$J1000,"E")</f>
        <v>0</v>
      </c>
      <c r="H153" s="7">
        <f>countifs(PrelimRaw!$D$1:$D1000,$A153,PrelimRaw!$C$1:$C1000,-4,PrelimRaw!$J$1:$J1000,"E")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11">
        <f t="shared" si="6"/>
        <v>0</v>
      </c>
    </row>
    <row r="154">
      <c r="A154" s="6" t="s">
        <v>147</v>
      </c>
      <c r="B154" s="7" t="str">
        <f>vlookup($A154,Users!$B$1:$H1000,3,false)</f>
        <v>Om</v>
      </c>
      <c r="C154" s="7" t="str">
        <f>vlookup($A154,Users!$B$1:$H1000,6,false)</f>
        <v>JP Stevens</v>
      </c>
      <c r="D154" s="7">
        <f>vlookup($C154,Teams!$B:$D,3,false)</f>
        <v>5</v>
      </c>
      <c r="E154" s="7">
        <f t="shared" si="1"/>
        <v>20</v>
      </c>
      <c r="F154" s="7">
        <f>countifs(PrelimRaw!$D$1:$D1000,$A154,PrelimRaw!$C$1:$C1000,4,PrelimRaw!$J$1:$J1000,"E")+countifs(PrelimRaw!$D$1:$D1000,$A154,PrelimRaw!$C$1:$C1000,14,PrelimRaw!$J$1:$J1000,"E")</f>
        <v>0</v>
      </c>
      <c r="G154" s="7">
        <f>countifs(PrelimRaw!$D$1:$D1000,$A154,PrelimRaw!$C$1:$C1000,0,PrelimRaw!$J$1:$J1000,"E")</f>
        <v>5</v>
      </c>
      <c r="H154" s="7">
        <f>countifs(PrelimRaw!$D$1:$D1000,$A154,PrelimRaw!$C$1:$C1000,-4,PrelimRaw!$J$1:$J1000,"E")</f>
        <v>0</v>
      </c>
      <c r="I154" s="7">
        <f t="shared" si="2"/>
        <v>5</v>
      </c>
      <c r="J154" s="8">
        <f t="shared" si="3"/>
        <v>0.25</v>
      </c>
      <c r="K154" s="8">
        <f t="shared" si="4"/>
        <v>0</v>
      </c>
      <c r="L154" s="7">
        <f t="shared" si="5"/>
        <v>0</v>
      </c>
      <c r="M154" s="11">
        <f t="shared" si="6"/>
        <v>0</v>
      </c>
    </row>
    <row r="155">
      <c r="A155" s="6" t="s">
        <v>149</v>
      </c>
      <c r="B155" s="7" t="str">
        <f>vlookup($A155,Users!$B$1:$H1000,3,false)</f>
        <v>Rithvik</v>
      </c>
      <c r="C155" s="7" t="str">
        <f>vlookup($A155,Users!$B$1:$H1000,6,false)</f>
        <v>AHS Broward</v>
      </c>
      <c r="D155" s="7">
        <f>vlookup($C155,Teams!$B:$D,3,false)</f>
        <v>5</v>
      </c>
      <c r="E155" s="7">
        <f t="shared" si="1"/>
        <v>20</v>
      </c>
      <c r="F155" s="7">
        <f>countifs(PrelimRaw!$D$1:$D1000,$A155,PrelimRaw!$C$1:$C1000,4,PrelimRaw!$J$1:$J1000,"E")+countifs(PrelimRaw!$D$1:$D1000,$A155,PrelimRaw!$C$1:$C1000,14,PrelimRaw!$J$1:$J1000,"E")</f>
        <v>0</v>
      </c>
      <c r="G155" s="7">
        <f>countifs(PrelimRaw!$D$1:$D1000,$A155,PrelimRaw!$C$1:$C1000,0,PrelimRaw!$J$1:$J1000,"E")</f>
        <v>0</v>
      </c>
      <c r="H155" s="7">
        <f>countifs(PrelimRaw!$D$1:$D1000,$A155,PrelimRaw!$C$1:$C1000,-4,PrelimRaw!$J$1:$J1000,"E")</f>
        <v>0</v>
      </c>
      <c r="I155" s="7">
        <f t="shared" si="2"/>
        <v>0</v>
      </c>
      <c r="J155" s="8">
        <f t="shared" si="3"/>
        <v>0</v>
      </c>
      <c r="K155" s="8">
        <f t="shared" si="4"/>
        <v>0</v>
      </c>
      <c r="L155" s="7">
        <f t="shared" si="5"/>
        <v>0</v>
      </c>
      <c r="M155" s="11">
        <f t="shared" si="6"/>
        <v>0</v>
      </c>
    </row>
    <row r="156">
      <c r="A156" s="6" t="s">
        <v>151</v>
      </c>
      <c r="B156" s="7" t="str">
        <f>vlookup($A156,Users!$B$1:$H1000,3,false)</f>
        <v>Eli</v>
      </c>
      <c r="C156" s="7" t="str">
        <f>vlookup($A156,Users!$B$1:$H1000,6,false)</f>
        <v>NCSSM A</v>
      </c>
      <c r="D156" s="7">
        <f>vlookup($C156,Teams!$B:$D,3,false)</f>
        <v>5</v>
      </c>
      <c r="E156" s="7">
        <f t="shared" si="1"/>
        <v>20</v>
      </c>
      <c r="F156" s="7">
        <f>countifs(PrelimRaw!$D$1:$D1000,$A156,PrelimRaw!$C$1:$C1000,4,PrelimRaw!$J$1:$J1000,"E")+countifs(PrelimRaw!$D$1:$D1000,$A156,PrelimRaw!$C$1:$C1000,14,PrelimRaw!$J$1:$J1000,"E")</f>
        <v>0</v>
      </c>
      <c r="G156" s="7">
        <f>countifs(PrelimRaw!$D$1:$D1000,$A156,PrelimRaw!$C$1:$C1000,0,PrelimRaw!$J$1:$J1000,"E")</f>
        <v>0</v>
      </c>
      <c r="H156" s="7">
        <f>countifs(PrelimRaw!$D$1:$D1000,$A156,PrelimRaw!$C$1:$C1000,-4,PrelimRaw!$J$1:$J1000,"E")</f>
        <v>0</v>
      </c>
      <c r="I156" s="7">
        <f t="shared" si="2"/>
        <v>0</v>
      </c>
      <c r="J156" s="8">
        <f t="shared" si="3"/>
        <v>0</v>
      </c>
      <c r="K156" s="8">
        <f t="shared" si="4"/>
        <v>0</v>
      </c>
      <c r="L156" s="7">
        <f t="shared" si="5"/>
        <v>0</v>
      </c>
      <c r="M156" s="11">
        <f t="shared" si="6"/>
        <v>0</v>
      </c>
    </row>
    <row r="157">
      <c r="A157" s="6" t="s">
        <v>164</v>
      </c>
      <c r="B157" s="7" t="str">
        <f>vlookup($A157,Users!$B$1:$H1000,3,false)</f>
        <v>Daniel</v>
      </c>
      <c r="C157" s="7" t="str">
        <f>vlookup($A157,Users!$B$1:$H1000,6,false)</f>
        <v>Interlake A</v>
      </c>
      <c r="D157" s="7">
        <f>vlookup($C157,Teams!$B:$D,3,false)</f>
        <v>5</v>
      </c>
      <c r="E157" s="7">
        <f t="shared" si="1"/>
        <v>20</v>
      </c>
      <c r="F157" s="7">
        <f>countifs(PrelimRaw!$D$1:$D1000,$A157,PrelimRaw!$C$1:$C1000,4,PrelimRaw!$J$1:$J1000,"E")+countifs(PrelimRaw!$D$1:$D1000,$A157,PrelimRaw!$C$1:$C1000,14,PrelimRaw!$J$1:$J1000,"E")</f>
        <v>0</v>
      </c>
      <c r="G157" s="7">
        <f>countifs(PrelimRaw!$D$1:$D1000,$A157,PrelimRaw!$C$1:$C1000,0,PrelimRaw!$J$1:$J1000,"E")</f>
        <v>0</v>
      </c>
      <c r="H157" s="7">
        <f>countifs(PrelimRaw!$D$1:$D1000,$A157,PrelimRaw!$C$1:$C1000,-4,PrelimRaw!$J$1:$J1000,"E")</f>
        <v>0</v>
      </c>
      <c r="I157" s="7">
        <f t="shared" si="2"/>
        <v>0</v>
      </c>
      <c r="J157" s="8">
        <f t="shared" si="3"/>
        <v>0</v>
      </c>
      <c r="K157" s="8">
        <f t="shared" si="4"/>
        <v>0</v>
      </c>
      <c r="L157" s="7">
        <f t="shared" si="5"/>
        <v>0</v>
      </c>
      <c r="M157" s="11">
        <f t="shared" si="6"/>
        <v>0</v>
      </c>
    </row>
    <row r="158">
      <c r="A158" s="6" t="s">
        <v>165</v>
      </c>
      <c r="B158" s="7" t="str">
        <f>vlookup($A158,Users!$B$1:$H1000,3,false)</f>
        <v>Cindy</v>
      </c>
      <c r="C158" s="7" t="str">
        <f>vlookup($A158,Users!$B$1:$H1000,6,false)</f>
        <v>Interlake A</v>
      </c>
      <c r="D158" s="7">
        <f>vlookup($C158,Teams!$B:$D,3,false)</f>
        <v>5</v>
      </c>
      <c r="E158" s="7">
        <f t="shared" si="1"/>
        <v>20</v>
      </c>
      <c r="F158" s="7">
        <f>countifs(PrelimRaw!$D$1:$D1000,$A158,PrelimRaw!$C$1:$C1000,4,PrelimRaw!$J$1:$J1000,"E")+countifs(PrelimRaw!$D$1:$D1000,$A158,PrelimRaw!$C$1:$C1000,14,PrelimRaw!$J$1:$J1000,"E")</f>
        <v>0</v>
      </c>
      <c r="G158" s="7">
        <f>countifs(PrelimRaw!$D$1:$D1000,$A158,PrelimRaw!$C$1:$C1000,0,PrelimRaw!$J$1:$J1000,"E")</f>
        <v>0</v>
      </c>
      <c r="H158" s="7">
        <f>countifs(PrelimRaw!$D$1:$D1000,$A158,PrelimRaw!$C$1:$C1000,-4,PrelimRaw!$J$1:$J1000,"E")</f>
        <v>0</v>
      </c>
      <c r="I158" s="7">
        <f t="shared" si="2"/>
        <v>0</v>
      </c>
      <c r="J158" s="8">
        <f t="shared" si="3"/>
        <v>0</v>
      </c>
      <c r="K158" s="8">
        <f t="shared" si="4"/>
        <v>0</v>
      </c>
      <c r="L158" s="7">
        <f t="shared" si="5"/>
        <v>0</v>
      </c>
      <c r="M158" s="11">
        <f t="shared" si="6"/>
        <v>0</v>
      </c>
    </row>
    <row r="159">
      <c r="A159" s="6" t="s">
        <v>167</v>
      </c>
      <c r="B159" s="7" t="str">
        <f>vlookup($A159,Users!$B$1:$H1000,3,false)</f>
        <v>Boheng</v>
      </c>
      <c r="C159" s="7" t="str">
        <f>vlookup($A159,Users!$B$1:$H1000,6,false)</f>
        <v>NoHo</v>
      </c>
      <c r="D159" s="7">
        <f>vlookup($C159,Teams!$B:$D,3,false)</f>
        <v>5</v>
      </c>
      <c r="E159" s="7">
        <f t="shared" si="1"/>
        <v>20</v>
      </c>
      <c r="F159" s="7">
        <f>countifs(PrelimRaw!$D$1:$D1000,$A159,PrelimRaw!$C$1:$C1000,4,PrelimRaw!$J$1:$J1000,"E")+countifs(PrelimRaw!$D$1:$D1000,$A159,PrelimRaw!$C$1:$C1000,14,PrelimRaw!$J$1:$J1000,"E")</f>
        <v>0</v>
      </c>
      <c r="G159" s="7">
        <f>countifs(PrelimRaw!$D$1:$D1000,$A159,PrelimRaw!$C$1:$C1000,0,PrelimRaw!$J$1:$J1000,"E")</f>
        <v>0</v>
      </c>
      <c r="H159" s="7">
        <f>countifs(PrelimRaw!$D$1:$D1000,$A159,PrelimRaw!$C$1:$C1000,-4,PrelimRaw!$J$1:$J1000,"E")</f>
        <v>0</v>
      </c>
      <c r="I159" s="7">
        <f t="shared" si="2"/>
        <v>0</v>
      </c>
      <c r="J159" s="8">
        <f t="shared" si="3"/>
        <v>0</v>
      </c>
      <c r="K159" s="8">
        <f t="shared" si="4"/>
        <v>0</v>
      </c>
      <c r="L159" s="7">
        <f t="shared" si="5"/>
        <v>0</v>
      </c>
      <c r="M159" s="11">
        <f t="shared" si="6"/>
        <v>0</v>
      </c>
    </row>
    <row r="160">
      <c r="A160" s="6" t="s">
        <v>168</v>
      </c>
      <c r="B160" s="7" t="str">
        <f>vlookup($A160,Users!$B$1:$H1000,3,false)</f>
        <v>Michael</v>
      </c>
      <c r="C160" s="7" t="str">
        <f>vlookup($A160,Users!$B$1:$H1000,6,false)</f>
        <v>Seven Lakes</v>
      </c>
      <c r="D160" s="7">
        <f>vlookup($C160,Teams!$B:$D,3,false)</f>
        <v>5</v>
      </c>
      <c r="E160" s="7">
        <f t="shared" si="1"/>
        <v>20</v>
      </c>
      <c r="F160" s="7">
        <f>countifs(PrelimRaw!$D$1:$D1000,$A160,PrelimRaw!$C$1:$C1000,4,PrelimRaw!$J$1:$J1000,"E")+countifs(PrelimRaw!$D$1:$D1000,$A160,PrelimRaw!$C$1:$C1000,14,PrelimRaw!$J$1:$J1000,"E")</f>
        <v>0</v>
      </c>
      <c r="G160" s="7">
        <f>countifs(PrelimRaw!$D$1:$D1000,$A160,PrelimRaw!$C$1:$C1000,0,PrelimRaw!$J$1:$J1000,"E")</f>
        <v>0</v>
      </c>
      <c r="H160" s="7">
        <f>countifs(PrelimRaw!$D$1:$D1000,$A160,PrelimRaw!$C$1:$C1000,-4,PrelimRaw!$J$1:$J1000,"E")</f>
        <v>0</v>
      </c>
      <c r="I160" s="7">
        <f t="shared" si="2"/>
        <v>0</v>
      </c>
      <c r="J160" s="8">
        <f t="shared" si="3"/>
        <v>0</v>
      </c>
      <c r="K160" s="8">
        <f t="shared" si="4"/>
        <v>0</v>
      </c>
      <c r="L160" s="7">
        <f t="shared" si="5"/>
        <v>0</v>
      </c>
      <c r="M160" s="11">
        <f t="shared" si="6"/>
        <v>0</v>
      </c>
    </row>
    <row r="161">
      <c r="A161" s="6" t="s">
        <v>169</v>
      </c>
      <c r="B161" s="7" t="str">
        <f>vlookup($A161,Users!$B$1:$H1000,3,false)</f>
        <v>Adeline</v>
      </c>
      <c r="C161" s="7" t="str">
        <f>vlookup($A161,Users!$B$1:$H1000,6,false)</f>
        <v>NoHo</v>
      </c>
      <c r="D161" s="7">
        <f>vlookup($C161,Teams!$B:$D,3,false)</f>
        <v>5</v>
      </c>
      <c r="E161" s="7">
        <f t="shared" si="1"/>
        <v>20</v>
      </c>
      <c r="F161" s="7">
        <f>countifs(PrelimRaw!$D$1:$D1000,$A161,PrelimRaw!$C$1:$C1000,4,PrelimRaw!$J$1:$J1000,"E")+countifs(PrelimRaw!$D$1:$D1000,$A161,PrelimRaw!$C$1:$C1000,14,PrelimRaw!$J$1:$J1000,"E")</f>
        <v>0</v>
      </c>
      <c r="G161" s="7">
        <f>countifs(PrelimRaw!$D$1:$D1000,$A161,PrelimRaw!$C$1:$C1000,0,PrelimRaw!$J$1:$J1000,"E")</f>
        <v>0</v>
      </c>
      <c r="H161" s="7">
        <f>countifs(PrelimRaw!$D$1:$D1000,$A161,PrelimRaw!$C$1:$C1000,-4,PrelimRaw!$J$1:$J1000,"E")</f>
        <v>0</v>
      </c>
      <c r="I161" s="7">
        <f t="shared" si="2"/>
        <v>0</v>
      </c>
      <c r="J161" s="8">
        <f t="shared" si="3"/>
        <v>0</v>
      </c>
      <c r="K161" s="8">
        <f t="shared" si="4"/>
        <v>0</v>
      </c>
      <c r="L161" s="7">
        <f t="shared" si="5"/>
        <v>0</v>
      </c>
      <c r="M161" s="11">
        <f t="shared" si="6"/>
        <v>0</v>
      </c>
    </row>
    <row r="162">
      <c r="A162" s="6" t="s">
        <v>171</v>
      </c>
      <c r="B162" s="7" t="str">
        <f>vlookup($A162,Users!$B$1:$H1000,3,false)</f>
        <v>Richard</v>
      </c>
      <c r="C162" s="7" t="str">
        <f>vlookup($A162,Users!$B$1:$H1000,6,false)</f>
        <v>NoHo</v>
      </c>
      <c r="D162" s="7">
        <f>vlookup($C162,Teams!$B:$D,3,false)</f>
        <v>5</v>
      </c>
      <c r="E162" s="7">
        <f t="shared" si="1"/>
        <v>20</v>
      </c>
      <c r="F162" s="7">
        <f>countifs(PrelimRaw!$D$1:$D1000,$A162,PrelimRaw!$C$1:$C1000,4,PrelimRaw!$J$1:$J1000,"E")+countifs(PrelimRaw!$D$1:$D1000,$A162,PrelimRaw!$C$1:$C1000,14,PrelimRaw!$J$1:$J1000,"E")</f>
        <v>0</v>
      </c>
      <c r="G162" s="7">
        <f>countifs(PrelimRaw!$D$1:$D1000,$A162,PrelimRaw!$C$1:$C1000,0,PrelimRaw!$J$1:$J1000,"E")</f>
        <v>0</v>
      </c>
      <c r="H162" s="7">
        <f>countifs(PrelimRaw!$D$1:$D1000,$A162,PrelimRaw!$C$1:$C1000,-4,PrelimRaw!$J$1:$J1000,"E")</f>
        <v>0</v>
      </c>
      <c r="I162" s="7">
        <f t="shared" si="2"/>
        <v>0</v>
      </c>
      <c r="J162" s="8">
        <f t="shared" si="3"/>
        <v>0</v>
      </c>
      <c r="K162" s="8">
        <f t="shared" si="4"/>
        <v>0</v>
      </c>
      <c r="L162" s="7">
        <f t="shared" si="5"/>
        <v>0</v>
      </c>
      <c r="M162" s="11">
        <f t="shared" si="6"/>
        <v>0</v>
      </c>
    </row>
    <row r="163">
      <c r="A163" s="6" t="s">
        <v>172</v>
      </c>
      <c r="B163" s="7" t="str">
        <f>vlookup($A163,Users!$B$1:$H1000,3,false)</f>
        <v>Vishal</v>
      </c>
      <c r="C163" s="7" t="str">
        <f>vlookup($A163,Users!$B$1:$H1000,6,false)</f>
        <v>Seven Lakes</v>
      </c>
      <c r="D163" s="7">
        <f>vlookup($C163,Teams!$B:$D,3,false)</f>
        <v>5</v>
      </c>
      <c r="E163" s="7">
        <f t="shared" si="1"/>
        <v>20</v>
      </c>
      <c r="F163" s="7">
        <f>countifs(PrelimRaw!$D$1:$D1000,$A163,PrelimRaw!$C$1:$C1000,4,PrelimRaw!$J$1:$J1000,"E")+countifs(PrelimRaw!$D$1:$D1000,$A163,PrelimRaw!$C$1:$C1000,14,PrelimRaw!$J$1:$J1000,"E")</f>
        <v>0</v>
      </c>
      <c r="G163" s="7">
        <f>countifs(PrelimRaw!$D$1:$D1000,$A163,PrelimRaw!$C$1:$C1000,0,PrelimRaw!$J$1:$J1000,"E")</f>
        <v>1</v>
      </c>
      <c r="H163" s="7">
        <f>countifs(PrelimRaw!$D$1:$D1000,$A163,PrelimRaw!$C$1:$C1000,-4,PrelimRaw!$J$1:$J1000,"E")</f>
        <v>0</v>
      </c>
      <c r="I163" s="7">
        <f t="shared" si="2"/>
        <v>1</v>
      </c>
      <c r="J163" s="8">
        <f t="shared" si="3"/>
        <v>0.05</v>
      </c>
      <c r="K163" s="8">
        <f t="shared" si="4"/>
        <v>0</v>
      </c>
      <c r="L163" s="7">
        <f t="shared" si="5"/>
        <v>0</v>
      </c>
      <c r="M163" s="11">
        <f t="shared" si="6"/>
        <v>0</v>
      </c>
    </row>
    <row r="164">
      <c r="A164" s="6" t="s">
        <v>174</v>
      </c>
      <c r="B164" s="7" t="str">
        <f>vlookup($A164,Users!$B$1:$H1000,3,false)</f>
        <v>Jason</v>
      </c>
      <c r="C164" s="7" t="str">
        <f>vlookup($A164,Users!$B$1:$H1000,6,false)</f>
        <v>Troy</v>
      </c>
      <c r="D164" s="7">
        <f>vlookup($C164,Teams!$B:$D,3,false)</f>
        <v>5</v>
      </c>
      <c r="E164" s="7">
        <f t="shared" si="1"/>
        <v>20</v>
      </c>
      <c r="F164" s="7">
        <f>countifs(PrelimRaw!$D$1:$D1000,$A164,PrelimRaw!$C$1:$C1000,4,PrelimRaw!$J$1:$J1000,"E")+countifs(PrelimRaw!$D$1:$D1000,$A164,PrelimRaw!$C$1:$C1000,14,PrelimRaw!$J$1:$J1000,"E")</f>
        <v>0</v>
      </c>
      <c r="G164" s="7">
        <f>countifs(PrelimRaw!$D$1:$D1000,$A164,PrelimRaw!$C$1:$C1000,0,PrelimRaw!$J$1:$J1000,"E")</f>
        <v>0</v>
      </c>
      <c r="H164" s="7">
        <f>countifs(PrelimRaw!$D$1:$D1000,$A164,PrelimRaw!$C$1:$C1000,-4,PrelimRaw!$J$1:$J1000,"E")</f>
        <v>0</v>
      </c>
      <c r="I164" s="7">
        <f t="shared" si="2"/>
        <v>0</v>
      </c>
      <c r="J164" s="8">
        <f t="shared" si="3"/>
        <v>0</v>
      </c>
      <c r="K164" s="8">
        <f t="shared" si="4"/>
        <v>0</v>
      </c>
      <c r="L164" s="7">
        <f t="shared" si="5"/>
        <v>0</v>
      </c>
      <c r="M164" s="11">
        <f t="shared" si="6"/>
        <v>0</v>
      </c>
    </row>
    <row r="165">
      <c r="A165" s="6" t="s">
        <v>175</v>
      </c>
      <c r="B165" s="7" t="str">
        <f>vlookup($A165,Users!$B$1:$H1000,3,false)</f>
        <v>Gordon</v>
      </c>
      <c r="C165" s="7" t="str">
        <f>vlookup($A165,Users!$B$1:$H1000,6,false)</f>
        <v>Troy</v>
      </c>
      <c r="D165" s="7">
        <f>vlookup($C165,Teams!$B:$D,3,false)</f>
        <v>5</v>
      </c>
      <c r="E165" s="7">
        <f t="shared" si="1"/>
        <v>20</v>
      </c>
      <c r="F165" s="7">
        <f>countifs(PrelimRaw!$D$1:$D1000,$A165,PrelimRaw!$C$1:$C1000,4,PrelimRaw!$J$1:$J1000,"E")+countifs(PrelimRaw!$D$1:$D1000,$A165,PrelimRaw!$C$1:$C1000,14,PrelimRaw!$J$1:$J1000,"E")</f>
        <v>0</v>
      </c>
      <c r="G165" s="7">
        <f>countifs(PrelimRaw!$D$1:$D1000,$A165,PrelimRaw!$C$1:$C1000,0,PrelimRaw!$J$1:$J1000,"E")</f>
        <v>1</v>
      </c>
      <c r="H165" s="7">
        <f>countifs(PrelimRaw!$D$1:$D1000,$A165,PrelimRaw!$C$1:$C1000,-4,PrelimRaw!$J$1:$J1000,"E")</f>
        <v>0</v>
      </c>
      <c r="I165" s="7">
        <f t="shared" si="2"/>
        <v>1</v>
      </c>
      <c r="J165" s="8">
        <f t="shared" si="3"/>
        <v>0.05</v>
      </c>
      <c r="K165" s="8">
        <f t="shared" si="4"/>
        <v>0</v>
      </c>
      <c r="L165" s="7">
        <f t="shared" si="5"/>
        <v>0</v>
      </c>
      <c r="M165" s="11">
        <f t="shared" si="6"/>
        <v>0</v>
      </c>
    </row>
    <row r="166">
      <c r="A166" s="6" t="s">
        <v>182</v>
      </c>
      <c r="B166" s="7" t="str">
        <f>vlookup($A166,Users!$B$1:$H1000,3,false)</f>
        <v>Abhinav</v>
      </c>
      <c r="C166" s="7" t="str">
        <f>vlookup($A166,Users!$B$1:$H1000,6,false)</f>
        <v>Buchholz B</v>
      </c>
      <c r="D166" s="7">
        <f>vlookup($C166,Teams!$B:$D,3,false)</f>
        <v>5</v>
      </c>
      <c r="E166" s="7">
        <f t="shared" si="1"/>
        <v>20</v>
      </c>
      <c r="F166" s="7">
        <f>countifs(PrelimRaw!$D$1:$D1000,$A166,PrelimRaw!$C$1:$C1000,4,PrelimRaw!$J$1:$J1000,"E")+countifs(PrelimRaw!$D$1:$D1000,$A166,PrelimRaw!$C$1:$C1000,14,PrelimRaw!$J$1:$J1000,"E")</f>
        <v>1</v>
      </c>
      <c r="G166" s="7">
        <f>countifs(PrelimRaw!$D$1:$D1000,$A166,PrelimRaw!$C$1:$C1000,0,PrelimRaw!$J$1:$J1000,"E")</f>
        <v>0</v>
      </c>
      <c r="H166" s="7">
        <f>countifs(PrelimRaw!$D$1:$D1000,$A166,PrelimRaw!$C$1:$C1000,-4,PrelimRaw!$J$1:$J1000,"E")</f>
        <v>1</v>
      </c>
      <c r="I166" s="7">
        <f t="shared" si="2"/>
        <v>2</v>
      </c>
      <c r="J166" s="8">
        <f t="shared" si="3"/>
        <v>0.1</v>
      </c>
      <c r="K166" s="8">
        <f t="shared" si="4"/>
        <v>0.5</v>
      </c>
      <c r="L166" s="7">
        <f t="shared" si="5"/>
        <v>0</v>
      </c>
      <c r="M166" s="11">
        <f t="shared" si="6"/>
        <v>0</v>
      </c>
    </row>
    <row r="167">
      <c r="A167" s="6" t="s">
        <v>184</v>
      </c>
      <c r="B167" s="7" t="str">
        <f>vlookup($A167,Users!$B$1:$H1000,3,false)</f>
        <v>Annie</v>
      </c>
      <c r="C167" s="7" t="str">
        <f>vlookup($A167,Users!$B$1:$H1000,6,false)</f>
        <v>RMHS</v>
      </c>
      <c r="D167" s="7">
        <f>vlookup($C167,Teams!$B:$D,3,false)</f>
        <v>5</v>
      </c>
      <c r="E167" s="7">
        <f t="shared" si="1"/>
        <v>20</v>
      </c>
      <c r="F167" s="7">
        <f>countifs(PrelimRaw!$D$1:$D1000,$A167,PrelimRaw!$C$1:$C1000,4,PrelimRaw!$J$1:$J1000,"E")+countifs(PrelimRaw!$D$1:$D1000,$A167,PrelimRaw!$C$1:$C1000,14,PrelimRaw!$J$1:$J1000,"E")</f>
        <v>0</v>
      </c>
      <c r="G167" s="7">
        <f>countifs(PrelimRaw!$D$1:$D1000,$A167,PrelimRaw!$C$1:$C1000,0,PrelimRaw!$J$1:$J1000,"E")</f>
        <v>0</v>
      </c>
      <c r="H167" s="7">
        <f>countifs(PrelimRaw!$D$1:$D1000,$A167,PrelimRaw!$C$1:$C1000,-4,PrelimRaw!$J$1:$J1000,"E")</f>
        <v>0</v>
      </c>
      <c r="I167" s="7">
        <f t="shared" si="2"/>
        <v>0</v>
      </c>
      <c r="J167" s="8">
        <f t="shared" si="3"/>
        <v>0</v>
      </c>
      <c r="K167" s="8">
        <f t="shared" si="4"/>
        <v>0</v>
      </c>
      <c r="L167" s="7">
        <f t="shared" si="5"/>
        <v>0</v>
      </c>
      <c r="M167" s="11">
        <f t="shared" si="6"/>
        <v>0</v>
      </c>
    </row>
    <row r="168">
      <c r="A168" s="6" t="s">
        <v>186</v>
      </c>
      <c r="B168" s="7" t="str">
        <f>vlookup($A168,Users!$B$1:$H1000,3,false)</f>
        <v>Lidia</v>
      </c>
      <c r="C168" s="7" t="str">
        <f>vlookup($A168,Users!$B$1:$H1000,6,false)</f>
        <v>Venice</v>
      </c>
      <c r="D168" s="7">
        <f>vlookup($C168,Teams!$B:$D,3,false)</f>
        <v>5</v>
      </c>
      <c r="E168" s="7">
        <f t="shared" si="1"/>
        <v>20</v>
      </c>
      <c r="F168" s="7">
        <f>countifs(PrelimRaw!$D$1:$D1000,$A168,PrelimRaw!$C$1:$C1000,4,PrelimRaw!$J$1:$J1000,"E")+countifs(PrelimRaw!$D$1:$D1000,$A168,PrelimRaw!$C$1:$C1000,14,PrelimRaw!$J$1:$J1000,"E")</f>
        <v>0</v>
      </c>
      <c r="G168" s="7">
        <f>countifs(PrelimRaw!$D$1:$D1000,$A168,PrelimRaw!$C$1:$C1000,0,PrelimRaw!$J$1:$J1000,"E")</f>
        <v>0</v>
      </c>
      <c r="H168" s="7">
        <f>countifs(PrelimRaw!$D$1:$D1000,$A168,PrelimRaw!$C$1:$C1000,-4,PrelimRaw!$J$1:$J1000,"E")</f>
        <v>0</v>
      </c>
      <c r="I168" s="7">
        <f t="shared" si="2"/>
        <v>0</v>
      </c>
      <c r="J168" s="8">
        <f t="shared" si="3"/>
        <v>0</v>
      </c>
      <c r="K168" s="8">
        <f t="shared" si="4"/>
        <v>0</v>
      </c>
      <c r="L168" s="7">
        <f t="shared" si="5"/>
        <v>0</v>
      </c>
      <c r="M168" s="11">
        <f t="shared" si="6"/>
        <v>0</v>
      </c>
    </row>
    <row r="169">
      <c r="A169" s="6" t="s">
        <v>187</v>
      </c>
      <c r="B169" s="7" t="str">
        <f>vlookup($A169,Users!$B$1:$H1000,3,false)</f>
        <v>Fateh</v>
      </c>
      <c r="C169" s="7" t="str">
        <f>vlookup($A169,Users!$B$1:$H1000,6,false)</f>
        <v>Venice</v>
      </c>
      <c r="D169" s="7">
        <f>vlookup($C169,Teams!$B:$D,3,false)</f>
        <v>5</v>
      </c>
      <c r="E169" s="7">
        <f t="shared" si="1"/>
        <v>20</v>
      </c>
      <c r="F169" s="7">
        <f>countifs(PrelimRaw!$D$1:$D1000,$A169,PrelimRaw!$C$1:$C1000,4,PrelimRaw!$J$1:$J1000,"E")+countifs(PrelimRaw!$D$1:$D1000,$A169,PrelimRaw!$C$1:$C1000,14,PrelimRaw!$J$1:$J1000,"E")</f>
        <v>0</v>
      </c>
      <c r="G169" s="7">
        <f>countifs(PrelimRaw!$D$1:$D1000,$A169,PrelimRaw!$C$1:$C1000,0,PrelimRaw!$J$1:$J1000,"E")</f>
        <v>0</v>
      </c>
      <c r="H169" s="7">
        <f>countifs(PrelimRaw!$D$1:$D1000,$A169,PrelimRaw!$C$1:$C1000,-4,PrelimRaw!$J$1:$J1000,"E")</f>
        <v>0</v>
      </c>
      <c r="I169" s="7">
        <f t="shared" si="2"/>
        <v>0</v>
      </c>
      <c r="J169" s="8">
        <f t="shared" si="3"/>
        <v>0</v>
      </c>
      <c r="K169" s="8">
        <f t="shared" si="4"/>
        <v>0</v>
      </c>
      <c r="L169" s="7">
        <f t="shared" si="5"/>
        <v>0</v>
      </c>
      <c r="M169" s="11">
        <f t="shared" si="6"/>
        <v>0</v>
      </c>
    </row>
    <row r="170">
      <c r="A170" s="6" t="s">
        <v>189</v>
      </c>
      <c r="B170" s="7" t="str">
        <f>vlookup($A170,Users!$B$1:$H1000,3,false)</f>
        <v>Vincent</v>
      </c>
      <c r="C170" s="7" t="str">
        <f>vlookup($A170,Users!$B$1:$H1000,6,false)</f>
        <v>RMHS</v>
      </c>
      <c r="D170" s="7">
        <f>vlookup($C170,Teams!$B:$D,3,false)</f>
        <v>5</v>
      </c>
      <c r="E170" s="7">
        <f t="shared" si="1"/>
        <v>20</v>
      </c>
      <c r="F170" s="7">
        <f>countifs(PrelimRaw!$D$1:$D1000,$A170,PrelimRaw!$C$1:$C1000,4,PrelimRaw!$J$1:$J1000,"E")+countifs(PrelimRaw!$D$1:$D1000,$A170,PrelimRaw!$C$1:$C1000,14,PrelimRaw!$J$1:$J1000,"E")</f>
        <v>0</v>
      </c>
      <c r="G170" s="7">
        <f>countifs(PrelimRaw!$D$1:$D1000,$A170,PrelimRaw!$C$1:$C1000,0,PrelimRaw!$J$1:$J1000,"E")</f>
        <v>2</v>
      </c>
      <c r="H170" s="7">
        <f>countifs(PrelimRaw!$D$1:$D1000,$A170,PrelimRaw!$C$1:$C1000,-4,PrelimRaw!$J$1:$J1000,"E")</f>
        <v>0</v>
      </c>
      <c r="I170" s="7">
        <f t="shared" si="2"/>
        <v>2</v>
      </c>
      <c r="J170" s="8">
        <f t="shared" si="3"/>
        <v>0.1</v>
      </c>
      <c r="K170" s="8">
        <f t="shared" si="4"/>
        <v>0</v>
      </c>
      <c r="L170" s="7">
        <f t="shared" si="5"/>
        <v>0</v>
      </c>
      <c r="M170" s="11">
        <f t="shared" si="6"/>
        <v>0</v>
      </c>
    </row>
    <row r="171">
      <c r="A171" s="6" t="s">
        <v>192</v>
      </c>
      <c r="B171" s="7" t="str">
        <f>vlookup($A171,Users!$B$1:$H1000,3,false)</f>
        <v>Erik</v>
      </c>
      <c r="C171" s="7" t="str">
        <f>vlookup($A171,Users!$B$1:$H1000,6,false)</f>
        <v>Green Hope</v>
      </c>
      <c r="D171" s="7">
        <f>vlookup($C171,Teams!$B:$D,3,false)</f>
        <v>5</v>
      </c>
      <c r="E171" s="7">
        <f t="shared" si="1"/>
        <v>20</v>
      </c>
      <c r="F171" s="7">
        <f>countifs(PrelimRaw!$D$1:$D1000,$A171,PrelimRaw!$C$1:$C1000,4,PrelimRaw!$J$1:$J1000,"E")+countifs(PrelimRaw!$D$1:$D1000,$A171,PrelimRaw!$C$1:$C1000,14,PrelimRaw!$J$1:$J1000,"E")</f>
        <v>0</v>
      </c>
      <c r="G171" s="7">
        <f>countifs(PrelimRaw!$D$1:$D1000,$A171,PrelimRaw!$C$1:$C1000,0,PrelimRaw!$J$1:$J1000,"E")</f>
        <v>0</v>
      </c>
      <c r="H171" s="7">
        <f>countifs(PrelimRaw!$D$1:$D1000,$A171,PrelimRaw!$C$1:$C1000,-4,PrelimRaw!$J$1:$J1000,"E")</f>
        <v>0</v>
      </c>
      <c r="I171" s="7">
        <f t="shared" si="2"/>
        <v>0</v>
      </c>
      <c r="J171" s="8">
        <f t="shared" si="3"/>
        <v>0</v>
      </c>
      <c r="K171" s="8">
        <f t="shared" si="4"/>
        <v>0</v>
      </c>
      <c r="L171" s="7">
        <f t="shared" si="5"/>
        <v>0</v>
      </c>
      <c r="M171" s="11">
        <f t="shared" si="6"/>
        <v>0</v>
      </c>
    </row>
    <row r="172">
      <c r="A172" s="6" t="s">
        <v>194</v>
      </c>
      <c r="B172" s="7" t="str">
        <f>vlookup($A172,Users!$B$1:$H1000,3,false)</f>
        <v>Feodor</v>
      </c>
      <c r="C172" s="7" t="str">
        <f>vlookup($A172,Users!$B$1:$H1000,6,false)</f>
        <v>University</v>
      </c>
      <c r="D172" s="7">
        <f>vlookup($C172,Teams!$B:$D,3,false)</f>
        <v>5</v>
      </c>
      <c r="E172" s="7">
        <f t="shared" si="1"/>
        <v>20</v>
      </c>
      <c r="F172" s="7">
        <f>countifs(PrelimRaw!$D$1:$D1000,$A172,PrelimRaw!$C$1:$C1000,4,PrelimRaw!$J$1:$J1000,"E")+countifs(PrelimRaw!$D$1:$D1000,$A172,PrelimRaw!$C$1:$C1000,14,PrelimRaw!$J$1:$J1000,"E")</f>
        <v>0</v>
      </c>
      <c r="G172" s="7">
        <f>countifs(PrelimRaw!$D$1:$D1000,$A172,PrelimRaw!$C$1:$C1000,0,PrelimRaw!$J$1:$J1000,"E")</f>
        <v>0</v>
      </c>
      <c r="H172" s="7">
        <f>countifs(PrelimRaw!$D$1:$D1000,$A172,PrelimRaw!$C$1:$C1000,-4,PrelimRaw!$J$1:$J1000,"E")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11">
        <f t="shared" si="6"/>
        <v>0</v>
      </c>
    </row>
    <row r="173">
      <c r="A173" s="6" t="s">
        <v>197</v>
      </c>
      <c r="B173" s="7" t="str">
        <f>vlookup($A173,Users!$B$1:$H1000,3,false)</f>
        <v>Kian</v>
      </c>
      <c r="C173" s="7" t="str">
        <f>vlookup($A173,Users!$B$1:$H1000,6,false)</f>
        <v>Blair C</v>
      </c>
      <c r="D173" s="7">
        <f>vlookup($C173,Teams!$B:$D,3,false)</f>
        <v>5</v>
      </c>
      <c r="E173" s="7">
        <f t="shared" si="1"/>
        <v>20</v>
      </c>
      <c r="F173" s="7">
        <f>countifs(PrelimRaw!$D$1:$D1000,$A173,PrelimRaw!$C$1:$C1000,4,PrelimRaw!$J$1:$J1000,"E")+countifs(PrelimRaw!$D$1:$D1000,$A173,PrelimRaw!$C$1:$C1000,14,PrelimRaw!$J$1:$J1000,"E")</f>
        <v>0</v>
      </c>
      <c r="G173" s="7">
        <f>countifs(PrelimRaw!$D$1:$D1000,$A173,PrelimRaw!$C$1:$C1000,0,PrelimRaw!$J$1:$J1000,"E")</f>
        <v>0</v>
      </c>
      <c r="H173" s="7">
        <f>countifs(PrelimRaw!$D$1:$D1000,$A173,PrelimRaw!$C$1:$C1000,-4,PrelimRaw!$J$1:$J1000,"E")</f>
        <v>0</v>
      </c>
      <c r="I173" s="7">
        <f t="shared" si="2"/>
        <v>0</v>
      </c>
      <c r="J173" s="8">
        <f t="shared" si="3"/>
        <v>0</v>
      </c>
      <c r="K173" s="8">
        <f t="shared" si="4"/>
        <v>0</v>
      </c>
      <c r="L173" s="7">
        <f t="shared" si="5"/>
        <v>0</v>
      </c>
      <c r="M173" s="11">
        <f t="shared" si="6"/>
        <v>0</v>
      </c>
    </row>
    <row r="174">
      <c r="A174" s="6" t="s">
        <v>198</v>
      </c>
      <c r="B174" s="7" t="str">
        <f>vlookup($A174,Users!$B$1:$H1000,3,false)</f>
        <v>Chaewoon</v>
      </c>
      <c r="C174" s="7" t="str">
        <f>vlookup($A174,Users!$B$1:$H1000,6,false)</f>
        <v>Blair C</v>
      </c>
      <c r="D174" s="7">
        <f>vlookup($C174,Teams!$B:$D,3,false)</f>
        <v>5</v>
      </c>
      <c r="E174" s="7">
        <f t="shared" si="1"/>
        <v>20</v>
      </c>
      <c r="F174" s="7">
        <f>countifs(PrelimRaw!$D$1:$D1000,$A174,PrelimRaw!$C$1:$C1000,4,PrelimRaw!$J$1:$J1000,"E")+countifs(PrelimRaw!$D$1:$D1000,$A174,PrelimRaw!$C$1:$C1000,14,PrelimRaw!$J$1:$J1000,"E")</f>
        <v>0</v>
      </c>
      <c r="G174" s="7">
        <f>countifs(PrelimRaw!$D$1:$D1000,$A174,PrelimRaw!$C$1:$C1000,0,PrelimRaw!$J$1:$J1000,"E")</f>
        <v>0</v>
      </c>
      <c r="H174" s="7">
        <f>countifs(PrelimRaw!$D$1:$D1000,$A174,PrelimRaw!$C$1:$C1000,-4,PrelimRaw!$J$1:$J1000,"E")</f>
        <v>0</v>
      </c>
      <c r="I174" s="7">
        <f t="shared" si="2"/>
        <v>0</v>
      </c>
      <c r="J174" s="8">
        <f t="shared" si="3"/>
        <v>0</v>
      </c>
      <c r="K174" s="8">
        <f t="shared" si="4"/>
        <v>0</v>
      </c>
      <c r="L174" s="7">
        <f t="shared" si="5"/>
        <v>0</v>
      </c>
      <c r="M174" s="11">
        <f t="shared" si="6"/>
        <v>0</v>
      </c>
    </row>
    <row r="175">
      <c r="A175" s="6" t="s">
        <v>199</v>
      </c>
      <c r="B175" s="7" t="str">
        <f>vlookup($A175,Users!$B$1:$H1000,3,false)</f>
        <v>Justin</v>
      </c>
      <c r="C175" s="7" t="str">
        <f>vlookup($A175,Users!$B$1:$H1000,6,false)</f>
        <v>Iolani</v>
      </c>
      <c r="D175" s="7">
        <f>vlookup($C175,Teams!$B:$D,3,false)</f>
        <v>5</v>
      </c>
      <c r="E175" s="7">
        <f t="shared" si="1"/>
        <v>20</v>
      </c>
      <c r="F175" s="7">
        <f>countifs(PrelimRaw!$D$1:$D1000,$A175,PrelimRaw!$C$1:$C1000,4,PrelimRaw!$J$1:$J1000,"E")+countifs(PrelimRaw!$D$1:$D1000,$A175,PrelimRaw!$C$1:$C1000,14,PrelimRaw!$J$1:$J1000,"E")</f>
        <v>0</v>
      </c>
      <c r="G175" s="7">
        <f>countifs(PrelimRaw!$D$1:$D1000,$A175,PrelimRaw!$C$1:$C1000,0,PrelimRaw!$J$1:$J1000,"E")</f>
        <v>0</v>
      </c>
      <c r="H175" s="7">
        <f>countifs(PrelimRaw!$D$1:$D1000,$A175,PrelimRaw!$C$1:$C1000,-4,PrelimRaw!$J$1:$J1000,"E")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11">
        <f t="shared" si="6"/>
        <v>0</v>
      </c>
    </row>
    <row r="176">
      <c r="A176" s="6" t="s">
        <v>200</v>
      </c>
      <c r="B176" s="7" t="str">
        <f>vlookup($A176,Users!$B$1:$H1000,3,false)</f>
        <v>Albert</v>
      </c>
      <c r="C176" s="7" t="str">
        <f>vlookup($A176,Users!$B$1:$H1000,6,false)</f>
        <v>Westminster</v>
      </c>
      <c r="D176" s="7">
        <f>vlookup($C176,Teams!$B:$D,3,false)</f>
        <v>5</v>
      </c>
      <c r="E176" s="7">
        <f t="shared" si="1"/>
        <v>20</v>
      </c>
      <c r="F176" s="7">
        <f>countifs(PrelimRaw!$D$1:$D1000,$A176,PrelimRaw!$C$1:$C1000,4,PrelimRaw!$J$1:$J1000,"E")+countifs(PrelimRaw!$D$1:$D1000,$A176,PrelimRaw!$C$1:$C1000,14,PrelimRaw!$J$1:$J1000,"E")</f>
        <v>0</v>
      </c>
      <c r="G176" s="7">
        <f>countifs(PrelimRaw!$D$1:$D1000,$A176,PrelimRaw!$C$1:$C1000,0,PrelimRaw!$J$1:$J1000,"E")</f>
        <v>1</v>
      </c>
      <c r="H176" s="7">
        <f>countifs(PrelimRaw!$D$1:$D1000,$A176,PrelimRaw!$C$1:$C1000,-4,PrelimRaw!$J$1:$J1000,"E")</f>
        <v>0</v>
      </c>
      <c r="I176" s="7">
        <f t="shared" si="2"/>
        <v>1</v>
      </c>
      <c r="J176" s="8">
        <f t="shared" si="3"/>
        <v>0.05</v>
      </c>
      <c r="K176" s="8">
        <f t="shared" si="4"/>
        <v>0</v>
      </c>
      <c r="L176" s="7">
        <f t="shared" si="5"/>
        <v>0</v>
      </c>
      <c r="M176" s="11">
        <f t="shared" si="6"/>
        <v>0</v>
      </c>
    </row>
    <row r="177">
      <c r="A177" s="6" t="s">
        <v>202</v>
      </c>
      <c r="B177" s="7" t="str">
        <f>vlookup($A177,Users!$B$1:$H1000,3,false)</f>
        <v>Pranjal</v>
      </c>
      <c r="C177" s="7" t="str">
        <f>vlookup($A177,Users!$B$1:$H1000,6,false)</f>
        <v>Lynbrook</v>
      </c>
      <c r="D177" s="7">
        <f>vlookup($C177,Teams!$B:$D,3,false)</f>
        <v>5</v>
      </c>
      <c r="E177" s="7">
        <f t="shared" si="1"/>
        <v>20</v>
      </c>
      <c r="F177" s="7">
        <f>countifs(PrelimRaw!$D$1:$D1000,$A177,PrelimRaw!$C$1:$C1000,4,PrelimRaw!$J$1:$J1000,"E")+countifs(PrelimRaw!$D$1:$D1000,$A177,PrelimRaw!$C$1:$C1000,14,PrelimRaw!$J$1:$J1000,"E")</f>
        <v>0</v>
      </c>
      <c r="G177" s="7">
        <f>countifs(PrelimRaw!$D$1:$D1000,$A177,PrelimRaw!$C$1:$C1000,0,PrelimRaw!$J$1:$J1000,"E")</f>
        <v>0</v>
      </c>
      <c r="H177" s="7">
        <f>countifs(PrelimRaw!$D$1:$D1000,$A177,PrelimRaw!$C$1:$C1000,-4,PrelimRaw!$J$1:$J1000,"E")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11">
        <f t="shared" si="6"/>
        <v>0</v>
      </c>
    </row>
    <row r="178">
      <c r="A178" s="6" t="s">
        <v>203</v>
      </c>
      <c r="B178" s="7" t="str">
        <f>vlookup($A178,Users!$B$1:$H1000,3,false)</f>
        <v>Varun</v>
      </c>
      <c r="C178" s="7" t="str">
        <f>vlookup($A178,Users!$B$1:$H1000,6,false)</f>
        <v>Green Hope</v>
      </c>
      <c r="D178" s="7">
        <f>vlookup($C178,Teams!$B:$D,3,false)</f>
        <v>5</v>
      </c>
      <c r="E178" s="7">
        <f t="shared" si="1"/>
        <v>20</v>
      </c>
      <c r="F178" s="7">
        <f>countifs(PrelimRaw!$D$1:$D1000,$A178,PrelimRaw!$C$1:$C1000,4,PrelimRaw!$J$1:$J1000,"E")+countifs(PrelimRaw!$D$1:$D1000,$A178,PrelimRaw!$C$1:$C1000,14,PrelimRaw!$J$1:$J1000,"E")</f>
        <v>0</v>
      </c>
      <c r="G178" s="7">
        <f>countifs(PrelimRaw!$D$1:$D1000,$A178,PrelimRaw!$C$1:$C1000,0,PrelimRaw!$J$1:$J1000,"E")</f>
        <v>1</v>
      </c>
      <c r="H178" s="7">
        <f>countifs(PrelimRaw!$D$1:$D1000,$A178,PrelimRaw!$C$1:$C1000,-4,PrelimRaw!$J$1:$J1000,"E")</f>
        <v>0</v>
      </c>
      <c r="I178" s="7">
        <f t="shared" si="2"/>
        <v>1</v>
      </c>
      <c r="J178" s="8">
        <f t="shared" si="3"/>
        <v>0.05</v>
      </c>
      <c r="K178" s="8">
        <f t="shared" si="4"/>
        <v>0</v>
      </c>
      <c r="L178" s="7">
        <f t="shared" si="5"/>
        <v>0</v>
      </c>
      <c r="M178" s="11">
        <f t="shared" si="6"/>
        <v>0</v>
      </c>
    </row>
    <row r="179">
      <c r="A179" s="6" t="s">
        <v>205</v>
      </c>
      <c r="B179" s="7" t="str">
        <f>vlookup($A179,Users!$B$1:$H1000,3,false)</f>
        <v>Julianne</v>
      </c>
      <c r="C179" s="7" t="str">
        <f>vlookup($A179,Users!$B$1:$H1000,6,false)</f>
        <v>University</v>
      </c>
      <c r="D179" s="7">
        <f>vlookup($C179,Teams!$B:$D,3,false)</f>
        <v>5</v>
      </c>
      <c r="E179" s="7">
        <f t="shared" si="1"/>
        <v>20</v>
      </c>
      <c r="F179" s="7">
        <f>countifs(PrelimRaw!$D$1:$D1000,$A179,PrelimRaw!$C$1:$C1000,4,PrelimRaw!$J$1:$J1000,"E")+countifs(PrelimRaw!$D$1:$D1000,$A179,PrelimRaw!$C$1:$C1000,14,PrelimRaw!$J$1:$J1000,"E")</f>
        <v>0</v>
      </c>
      <c r="G179" s="7">
        <f>countifs(PrelimRaw!$D$1:$D1000,$A179,PrelimRaw!$C$1:$C1000,0,PrelimRaw!$J$1:$J1000,"E")</f>
        <v>0</v>
      </c>
      <c r="H179" s="7">
        <f>countifs(PrelimRaw!$D$1:$D1000,$A179,PrelimRaw!$C$1:$C1000,-4,PrelimRaw!$J$1:$J1000,"E")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11">
        <f t="shared" si="6"/>
        <v>0</v>
      </c>
    </row>
    <row r="180">
      <c r="A180" s="6" t="s">
        <v>206</v>
      </c>
      <c r="B180" s="7" t="str">
        <f>vlookup($A180,Users!$B$1:$H1000,3,false)</f>
        <v>Rishi</v>
      </c>
      <c r="C180" s="7" t="str">
        <f>vlookup($A180,Users!$B$1:$H1000,6,false)</f>
        <v>Buchholz B</v>
      </c>
      <c r="D180" s="7">
        <f>vlookup($C180,Teams!$B:$D,3,false)</f>
        <v>5</v>
      </c>
      <c r="E180" s="7">
        <f t="shared" si="1"/>
        <v>20</v>
      </c>
      <c r="F180" s="7">
        <f>countifs(PrelimRaw!$D$1:$D1000,$A180,PrelimRaw!$C$1:$C1000,4,PrelimRaw!$J$1:$J1000,"E")+countifs(PrelimRaw!$D$1:$D1000,$A180,PrelimRaw!$C$1:$C1000,14,PrelimRaw!$J$1:$J1000,"E")</f>
        <v>0</v>
      </c>
      <c r="G180" s="7">
        <f>countifs(PrelimRaw!$D$1:$D1000,$A180,PrelimRaw!$C$1:$C1000,0,PrelimRaw!$J$1:$J1000,"E")</f>
        <v>0</v>
      </c>
      <c r="H180" s="7">
        <f>countifs(PrelimRaw!$D$1:$D1000,$A180,PrelimRaw!$C$1:$C1000,-4,PrelimRaw!$J$1:$J1000,"E")</f>
        <v>0</v>
      </c>
      <c r="I180" s="7">
        <f t="shared" si="2"/>
        <v>0</v>
      </c>
      <c r="J180" s="8">
        <f t="shared" si="3"/>
        <v>0</v>
      </c>
      <c r="K180" s="8">
        <f t="shared" si="4"/>
        <v>0</v>
      </c>
      <c r="L180" s="7">
        <f t="shared" si="5"/>
        <v>0</v>
      </c>
      <c r="M180" s="11">
        <f t="shared" si="6"/>
        <v>0</v>
      </c>
    </row>
    <row r="181">
      <c r="A181" s="6" t="s">
        <v>207</v>
      </c>
      <c r="B181" s="7" t="str">
        <f>vlookup($A181,Users!$B$1:$H1000,3,false)</f>
        <v>Laurie</v>
      </c>
      <c r="C181" s="7" t="str">
        <f>vlookup($A181,Users!$B$1:$H1000,6,false)</f>
        <v>Buchholz B</v>
      </c>
      <c r="D181" s="7">
        <f>vlookup($C181,Teams!$B:$D,3,false)</f>
        <v>5</v>
      </c>
      <c r="E181" s="7">
        <f t="shared" si="1"/>
        <v>20</v>
      </c>
      <c r="F181" s="7">
        <f>countifs(PrelimRaw!$D$1:$D1000,$A181,PrelimRaw!$C$1:$C1000,4,PrelimRaw!$J$1:$J1000,"E")+countifs(PrelimRaw!$D$1:$D1000,$A181,PrelimRaw!$C$1:$C1000,14,PrelimRaw!$J$1:$J1000,"E")</f>
        <v>0</v>
      </c>
      <c r="G181" s="7">
        <f>countifs(PrelimRaw!$D$1:$D1000,$A181,PrelimRaw!$C$1:$C1000,0,PrelimRaw!$J$1:$J1000,"E")</f>
        <v>0</v>
      </c>
      <c r="H181" s="7">
        <f>countifs(PrelimRaw!$D$1:$D1000,$A181,PrelimRaw!$C$1:$C1000,-4,PrelimRaw!$J$1:$J1000,"E")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11">
        <f t="shared" si="6"/>
        <v>0</v>
      </c>
    </row>
    <row r="182">
      <c r="A182" s="6" t="s">
        <v>210</v>
      </c>
      <c r="B182" s="7" t="str">
        <f>vlookup($A182,Users!$B$1:$H1000,3,false)</f>
        <v>Aidan</v>
      </c>
      <c r="C182" s="7" t="str">
        <f>vlookup($A182,Users!$B$1:$H1000,6,false)</f>
        <v>Seven Lakes</v>
      </c>
      <c r="D182" s="7">
        <f>vlookup($C182,Teams!$B:$D,3,false)</f>
        <v>5</v>
      </c>
      <c r="E182" s="7">
        <f t="shared" si="1"/>
        <v>20</v>
      </c>
      <c r="F182" s="7">
        <f>countifs(PrelimRaw!$D$1:$D1000,$A182,PrelimRaw!$C$1:$C1000,4,PrelimRaw!$J$1:$J1000,"E")+countifs(PrelimRaw!$D$1:$D1000,$A182,PrelimRaw!$C$1:$C1000,14,PrelimRaw!$J$1:$J1000,"E")</f>
        <v>0</v>
      </c>
      <c r="G182" s="7">
        <f>countifs(PrelimRaw!$D$1:$D1000,$A182,PrelimRaw!$C$1:$C1000,0,PrelimRaw!$J$1:$J1000,"E")</f>
        <v>0</v>
      </c>
      <c r="H182" s="7">
        <f>countifs(PrelimRaw!$D$1:$D1000,$A182,PrelimRaw!$C$1:$C1000,-4,PrelimRaw!$J$1:$J1000,"E")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11">
        <f t="shared" si="6"/>
        <v>0</v>
      </c>
    </row>
    <row r="183">
      <c r="A183" s="6" t="s">
        <v>211</v>
      </c>
      <c r="B183" s="7" t="str">
        <f>vlookup($A183,Users!$B$1:$H1000,3,false)</f>
        <v>Aryan</v>
      </c>
      <c r="C183" s="7" t="str">
        <f>vlookup($A183,Users!$B$1:$H1000,6,false)</f>
        <v>JP Stevens</v>
      </c>
      <c r="D183" s="7">
        <f>vlookup($C183,Teams!$B:$D,3,false)</f>
        <v>5</v>
      </c>
      <c r="E183" s="7">
        <f t="shared" si="1"/>
        <v>20</v>
      </c>
      <c r="F183" s="7">
        <f>countifs(PrelimRaw!$D$1:$D1000,$A183,PrelimRaw!$C$1:$C1000,4,PrelimRaw!$J$1:$J1000,"E")+countifs(PrelimRaw!$D$1:$D1000,$A183,PrelimRaw!$C$1:$C1000,14,PrelimRaw!$J$1:$J1000,"E")</f>
        <v>0</v>
      </c>
      <c r="G183" s="7">
        <f>countifs(PrelimRaw!$D$1:$D1000,$A183,PrelimRaw!$C$1:$C1000,0,PrelimRaw!$J$1:$J1000,"E")</f>
        <v>0</v>
      </c>
      <c r="H183" s="7">
        <f>countifs(PrelimRaw!$D$1:$D1000,$A183,PrelimRaw!$C$1:$C1000,-4,PrelimRaw!$J$1:$J1000,"E")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11">
        <f t="shared" si="6"/>
        <v>0</v>
      </c>
    </row>
    <row r="184">
      <c r="A184" s="6" t="s">
        <v>213</v>
      </c>
      <c r="B184" s="7" t="str">
        <f>vlookup($A184,Users!$B$1:$H1000,3,false)</f>
        <v>Pranesh</v>
      </c>
      <c r="C184" s="7" t="str">
        <f>vlookup($A184,Users!$B$1:$H1000,6,false)</f>
        <v>JP Stevens</v>
      </c>
      <c r="D184" s="7">
        <f>vlookup($C184,Teams!$B:$D,3,false)</f>
        <v>5</v>
      </c>
      <c r="E184" s="7">
        <f t="shared" si="1"/>
        <v>20</v>
      </c>
      <c r="F184" s="7">
        <f>countifs(PrelimRaw!$D$1:$D1000,$A184,PrelimRaw!$C$1:$C1000,4,PrelimRaw!$J$1:$J1000,"E")+countifs(PrelimRaw!$D$1:$D1000,$A184,PrelimRaw!$C$1:$C1000,14,PrelimRaw!$J$1:$J1000,"E")</f>
        <v>0</v>
      </c>
      <c r="G184" s="7">
        <f>countifs(PrelimRaw!$D$1:$D1000,$A184,PrelimRaw!$C$1:$C1000,0,PrelimRaw!$J$1:$J1000,"E")</f>
        <v>1</v>
      </c>
      <c r="H184" s="7">
        <f>countifs(PrelimRaw!$D$1:$D1000,$A184,PrelimRaw!$C$1:$C1000,-4,PrelimRaw!$J$1:$J1000,"E")</f>
        <v>0</v>
      </c>
      <c r="I184" s="7">
        <f t="shared" si="2"/>
        <v>1</v>
      </c>
      <c r="J184" s="8">
        <f t="shared" si="3"/>
        <v>0.05</v>
      </c>
      <c r="K184" s="8">
        <f t="shared" si="4"/>
        <v>0</v>
      </c>
      <c r="L184" s="7">
        <f t="shared" si="5"/>
        <v>0</v>
      </c>
      <c r="M184" s="11">
        <f t="shared" si="6"/>
        <v>0</v>
      </c>
    </row>
    <row r="185">
      <c r="A185" s="6" t="s">
        <v>215</v>
      </c>
      <c r="B185" s="7" t="str">
        <f>vlookup($A185,Users!$B$1:$H1000,3,false)</f>
        <v>Emily</v>
      </c>
      <c r="C185" s="7" t="str">
        <f>vlookup($A185,Users!$B$1:$H1000,6,false)</f>
        <v>Centennial</v>
      </c>
      <c r="D185" s="7">
        <f>vlookup($C185,Teams!$B:$D,3,false)</f>
        <v>5</v>
      </c>
      <c r="E185" s="7">
        <f t="shared" si="1"/>
        <v>20</v>
      </c>
      <c r="F185" s="7">
        <f>countifs(PrelimRaw!$D$1:$D1000,$A185,PrelimRaw!$C$1:$C1000,4,PrelimRaw!$J$1:$J1000,"E")+countifs(PrelimRaw!$D$1:$D1000,$A185,PrelimRaw!$C$1:$C1000,14,PrelimRaw!$J$1:$J1000,"E")</f>
        <v>0</v>
      </c>
      <c r="G185" s="7">
        <f>countifs(PrelimRaw!$D$1:$D1000,$A185,PrelimRaw!$C$1:$C1000,0,PrelimRaw!$J$1:$J1000,"E")</f>
        <v>1</v>
      </c>
      <c r="H185" s="7">
        <f>countifs(PrelimRaw!$D$1:$D1000,$A185,PrelimRaw!$C$1:$C1000,-4,PrelimRaw!$J$1:$J1000,"E")</f>
        <v>0</v>
      </c>
      <c r="I185" s="7">
        <f t="shared" si="2"/>
        <v>1</v>
      </c>
      <c r="J185" s="8">
        <f t="shared" si="3"/>
        <v>0.05</v>
      </c>
      <c r="K185" s="8">
        <f t="shared" si="4"/>
        <v>0</v>
      </c>
      <c r="L185" s="7">
        <f t="shared" si="5"/>
        <v>0</v>
      </c>
      <c r="M185" s="11">
        <f t="shared" si="6"/>
        <v>0</v>
      </c>
    </row>
    <row r="186">
      <c r="A186" s="6" t="s">
        <v>216</v>
      </c>
      <c r="B186" s="7" t="str">
        <f>vlookup($A186,Users!$B$1:$H1000,3,false)</f>
        <v>Nikhil</v>
      </c>
      <c r="C186" s="7" t="str">
        <f>vlookup($A186,Users!$B$1:$H1000,6,false)</f>
        <v>Enloe A</v>
      </c>
      <c r="D186" s="7">
        <f>vlookup($C186,Teams!$B:$D,3,false)</f>
        <v>5</v>
      </c>
      <c r="E186" s="7">
        <f t="shared" si="1"/>
        <v>20</v>
      </c>
      <c r="F186" s="7">
        <f>countifs(PrelimRaw!$D$1:$D1000,$A186,PrelimRaw!$C$1:$C1000,4,PrelimRaw!$J$1:$J1000,"E")+countifs(PrelimRaw!$D$1:$D1000,$A186,PrelimRaw!$C$1:$C1000,14,PrelimRaw!$J$1:$J1000,"E")</f>
        <v>0</v>
      </c>
      <c r="G186" s="7">
        <f>countifs(PrelimRaw!$D$1:$D1000,$A186,PrelimRaw!$C$1:$C1000,0,PrelimRaw!$J$1:$J1000,"E")</f>
        <v>0</v>
      </c>
      <c r="H186" s="7">
        <f>countifs(PrelimRaw!$D$1:$D1000,$A186,PrelimRaw!$C$1:$C1000,-4,PrelimRaw!$J$1:$J1000,"E")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11">
        <f t="shared" si="6"/>
        <v>0</v>
      </c>
    </row>
    <row r="187">
      <c r="A187" s="6" t="s">
        <v>217</v>
      </c>
      <c r="B187" s="7" t="str">
        <f>vlookup($A187,Users!$B$1:$H1000,3,false)</f>
        <v>Vaidehi</v>
      </c>
      <c r="C187" s="7" t="str">
        <f>vlookup($A187,Users!$B$1:$H1000,6,false)</f>
        <v>Brookfield</v>
      </c>
      <c r="D187" s="7">
        <f>vlookup($C187,Teams!$B:$D,3,false)</f>
        <v>5</v>
      </c>
      <c r="E187" s="7">
        <f t="shared" si="1"/>
        <v>20</v>
      </c>
      <c r="F187" s="7">
        <f>countifs(PrelimRaw!$D$1:$D1000,$A187,PrelimRaw!$C$1:$C1000,4,PrelimRaw!$J$1:$J1000,"E")+countifs(PrelimRaw!$D$1:$D1000,$A187,PrelimRaw!$C$1:$C1000,14,PrelimRaw!$J$1:$J1000,"E")</f>
        <v>0</v>
      </c>
      <c r="G187" s="7">
        <f>countifs(PrelimRaw!$D$1:$D1000,$A187,PrelimRaw!$C$1:$C1000,0,PrelimRaw!$J$1:$J1000,"E")</f>
        <v>1</v>
      </c>
      <c r="H187" s="7">
        <f>countifs(PrelimRaw!$D$1:$D1000,$A187,PrelimRaw!$C$1:$C1000,-4,PrelimRaw!$J$1:$J1000,"E")</f>
        <v>0</v>
      </c>
      <c r="I187" s="7">
        <f t="shared" si="2"/>
        <v>1</v>
      </c>
      <c r="J187" s="8">
        <f t="shared" si="3"/>
        <v>0.05</v>
      </c>
      <c r="K187" s="8">
        <f t="shared" si="4"/>
        <v>0</v>
      </c>
      <c r="L187" s="7">
        <f t="shared" si="5"/>
        <v>0</v>
      </c>
      <c r="M187" s="11">
        <f t="shared" si="6"/>
        <v>0</v>
      </c>
    </row>
    <row r="188">
      <c r="A188" s="6" t="s">
        <v>218</v>
      </c>
      <c r="B188" s="7" t="str">
        <f>vlookup($A188,Users!$B$1:$H1000,3,false)</f>
        <v>Michael</v>
      </c>
      <c r="C188" s="7" t="str">
        <f>vlookup($A188,Users!$B$1:$H1000,6,false)</f>
        <v>Lakeside</v>
      </c>
      <c r="D188" s="7">
        <f>vlookup($C188,Teams!$B:$D,3,false)</f>
        <v>5</v>
      </c>
      <c r="E188" s="7">
        <f t="shared" si="1"/>
        <v>20</v>
      </c>
      <c r="F188" s="7">
        <f>countifs(PrelimRaw!$D$1:$D1000,$A188,PrelimRaw!$C$1:$C1000,4,PrelimRaw!$J$1:$J1000,"E")+countifs(PrelimRaw!$D$1:$D1000,$A188,PrelimRaw!$C$1:$C1000,14,PrelimRaw!$J$1:$J1000,"E")</f>
        <v>0</v>
      </c>
      <c r="G188" s="7">
        <f>countifs(PrelimRaw!$D$1:$D1000,$A188,PrelimRaw!$C$1:$C1000,0,PrelimRaw!$J$1:$J1000,"E")</f>
        <v>0</v>
      </c>
      <c r="H188" s="7">
        <f>countifs(PrelimRaw!$D$1:$D1000,$A188,PrelimRaw!$C$1:$C1000,-4,PrelimRaw!$J$1:$J1000,"E")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11">
        <f t="shared" si="6"/>
        <v>0</v>
      </c>
    </row>
    <row r="189">
      <c r="A189" s="6" t="s">
        <v>220</v>
      </c>
      <c r="B189" s="7" t="str">
        <f>vlookup($A189,Users!$B$1:$H1000,3,false)</f>
        <v>Claire</v>
      </c>
      <c r="C189" s="7" t="str">
        <f>vlookup($A189,Users!$B$1:$H1000,6,false)</f>
        <v>Naperville North</v>
      </c>
      <c r="D189" s="7">
        <f>vlookup($C189,Teams!$B:$D,3,false)</f>
        <v>5</v>
      </c>
      <c r="E189" s="7">
        <f t="shared" si="1"/>
        <v>20</v>
      </c>
      <c r="F189" s="7">
        <f>countifs(PrelimRaw!$D$1:$D1000,$A189,PrelimRaw!$C$1:$C1000,4,PrelimRaw!$J$1:$J1000,"E")+countifs(PrelimRaw!$D$1:$D1000,$A189,PrelimRaw!$C$1:$C1000,14,PrelimRaw!$J$1:$J1000,"E")</f>
        <v>0</v>
      </c>
      <c r="G189" s="7">
        <f>countifs(PrelimRaw!$D$1:$D1000,$A189,PrelimRaw!$C$1:$C1000,0,PrelimRaw!$J$1:$J1000,"E")</f>
        <v>0</v>
      </c>
      <c r="H189" s="7">
        <f>countifs(PrelimRaw!$D$1:$D1000,$A189,PrelimRaw!$C$1:$C1000,-4,PrelimRaw!$J$1:$J1000,"E")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11">
        <f t="shared" si="6"/>
        <v>0</v>
      </c>
    </row>
    <row r="190">
      <c r="A190" s="6" t="s">
        <v>221</v>
      </c>
      <c r="B190" s="7" t="str">
        <f>vlookup($A190,Users!$B$1:$H1000,3,false)</f>
        <v>Arnav</v>
      </c>
      <c r="C190" s="7" t="str">
        <f>vlookup($A190,Users!$B$1:$H1000,6,false)</f>
        <v>NCSSM B</v>
      </c>
      <c r="D190" s="7">
        <f>vlookup($C190,Teams!$B:$D,3,false)</f>
        <v>5</v>
      </c>
      <c r="E190" s="7">
        <f t="shared" si="1"/>
        <v>20</v>
      </c>
      <c r="F190" s="7">
        <f>countifs(PrelimRaw!$D$1:$D1000,$A190,PrelimRaw!$C$1:$C1000,4,PrelimRaw!$J$1:$J1000,"E")+countifs(PrelimRaw!$D$1:$D1000,$A190,PrelimRaw!$C$1:$C1000,14,PrelimRaw!$J$1:$J1000,"E")</f>
        <v>0</v>
      </c>
      <c r="G190" s="7">
        <f>countifs(PrelimRaw!$D$1:$D1000,$A190,PrelimRaw!$C$1:$C1000,0,PrelimRaw!$J$1:$J1000,"E")</f>
        <v>0</v>
      </c>
      <c r="H190" s="7">
        <f>countifs(PrelimRaw!$D$1:$D1000,$A190,PrelimRaw!$C$1:$C1000,-4,PrelimRaw!$J$1:$J1000,"E")</f>
        <v>0</v>
      </c>
      <c r="I190" s="7">
        <f t="shared" si="2"/>
        <v>0</v>
      </c>
      <c r="J190" s="8">
        <f t="shared" si="3"/>
        <v>0</v>
      </c>
      <c r="K190" s="8">
        <f t="shared" si="4"/>
        <v>0</v>
      </c>
      <c r="L190" s="7">
        <f t="shared" si="5"/>
        <v>0</v>
      </c>
      <c r="M190" s="11">
        <f t="shared" si="6"/>
        <v>0</v>
      </c>
    </row>
    <row r="191">
      <c r="A191" s="6" t="s">
        <v>222</v>
      </c>
      <c r="B191" s="7" t="str">
        <f>vlookup($A191,Users!$B$1:$H1000,3,false)</f>
        <v>Nathan</v>
      </c>
      <c r="C191" s="7" t="str">
        <f>vlookup($A191,Users!$B$1:$H1000,6,false)</f>
        <v>University</v>
      </c>
      <c r="D191" s="7">
        <f>vlookup($C191,Teams!$B:$D,3,false)</f>
        <v>5</v>
      </c>
      <c r="E191" s="7">
        <f t="shared" si="1"/>
        <v>20</v>
      </c>
      <c r="F191" s="7">
        <f>countifs(PrelimRaw!$D$1:$D1000,$A191,PrelimRaw!$C$1:$C1000,4,PrelimRaw!$J$1:$J1000,"E")+countifs(PrelimRaw!$D$1:$D1000,$A191,PrelimRaw!$C$1:$C1000,14,PrelimRaw!$J$1:$J1000,"E")</f>
        <v>0</v>
      </c>
      <c r="G191" s="7">
        <f>countifs(PrelimRaw!$D$1:$D1000,$A191,PrelimRaw!$C$1:$C1000,0,PrelimRaw!$J$1:$J1000,"E")</f>
        <v>0</v>
      </c>
      <c r="H191" s="7">
        <f>countifs(PrelimRaw!$D$1:$D1000,$A191,PrelimRaw!$C$1:$C1000,-4,PrelimRaw!$J$1:$J1000,"E")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11">
        <f t="shared" si="6"/>
        <v>0</v>
      </c>
    </row>
    <row r="192">
      <c r="A192" s="6" t="s">
        <v>224</v>
      </c>
      <c r="B192" s="7" t="str">
        <f>vlookup($A192,Users!$B$1:$H1000,3,false)</f>
        <v>Ricky</v>
      </c>
      <c r="C192" s="7" t="str">
        <f>vlookup($A192,Users!$B$1:$H1000,6,false)</f>
        <v>Blair C</v>
      </c>
      <c r="D192" s="7">
        <f>vlookup($C192,Teams!$B:$D,3,false)</f>
        <v>5</v>
      </c>
      <c r="E192" s="7">
        <f t="shared" si="1"/>
        <v>20</v>
      </c>
      <c r="F192" s="7">
        <f>countifs(PrelimRaw!$D$1:$D1000,$A192,PrelimRaw!$C$1:$C1000,4,PrelimRaw!$J$1:$J1000,"E")+countifs(PrelimRaw!$D$1:$D1000,$A192,PrelimRaw!$C$1:$C1000,14,PrelimRaw!$J$1:$J1000,"E")</f>
        <v>0</v>
      </c>
      <c r="G192" s="7">
        <f>countifs(PrelimRaw!$D$1:$D1000,$A192,PrelimRaw!$C$1:$C1000,0,PrelimRaw!$J$1:$J1000,"E")</f>
        <v>0</v>
      </c>
      <c r="H192" s="7">
        <f>countifs(PrelimRaw!$D$1:$D1000,$A192,PrelimRaw!$C$1:$C1000,-4,PrelimRaw!$J$1:$J1000,"E")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11">
        <f t="shared" si="6"/>
        <v>0</v>
      </c>
    </row>
    <row r="193">
      <c r="A193" s="6" t="s">
        <v>225</v>
      </c>
      <c r="B193" s="7" t="str">
        <f>vlookup($A193,Users!$B$1:$H1000,3,false)</f>
        <v>Arif</v>
      </c>
      <c r="C193" s="7" t="str">
        <f>vlookup($A193,Users!$B$1:$H1000,6,false)</f>
        <v>Centennial</v>
      </c>
      <c r="D193" s="7">
        <f>vlookup($C193,Teams!$B:$D,3,false)</f>
        <v>5</v>
      </c>
      <c r="E193" s="7">
        <f t="shared" si="1"/>
        <v>20</v>
      </c>
      <c r="F193" s="7">
        <f>countifs(PrelimRaw!$D$1:$D1000,$A193,PrelimRaw!$C$1:$C1000,4,PrelimRaw!$J$1:$J1000,"E")+countifs(PrelimRaw!$D$1:$D1000,$A193,PrelimRaw!$C$1:$C1000,14,PrelimRaw!$J$1:$J1000,"E")</f>
        <v>0</v>
      </c>
      <c r="G193" s="7">
        <f>countifs(PrelimRaw!$D$1:$D1000,$A193,PrelimRaw!$C$1:$C1000,0,PrelimRaw!$J$1:$J1000,"E")</f>
        <v>0</v>
      </c>
      <c r="H193" s="7">
        <f>countifs(PrelimRaw!$D$1:$D1000,$A193,PrelimRaw!$C$1:$C1000,-4,PrelimRaw!$J$1:$J1000,"E")</f>
        <v>0</v>
      </c>
      <c r="I193" s="7">
        <f t="shared" si="2"/>
        <v>0</v>
      </c>
      <c r="J193" s="8">
        <f t="shared" si="3"/>
        <v>0</v>
      </c>
      <c r="K193" s="8">
        <f t="shared" si="4"/>
        <v>0</v>
      </c>
      <c r="L193" s="7">
        <f t="shared" si="5"/>
        <v>0</v>
      </c>
      <c r="M193" s="11">
        <f t="shared" si="6"/>
        <v>0</v>
      </c>
    </row>
    <row r="194">
      <c r="A194" s="6" t="s">
        <v>226</v>
      </c>
      <c r="B194" s="7" t="str">
        <f>vlookup($A194,Users!$B$1:$H1000,3,false)</f>
        <v>Jeffery</v>
      </c>
      <c r="C194" s="7" t="str">
        <f>vlookup($A194,Users!$B$1:$H1000,6,false)</f>
        <v>Naperville North</v>
      </c>
      <c r="D194" s="7">
        <f>vlookup($C194,Teams!$B:$D,3,false)</f>
        <v>5</v>
      </c>
      <c r="E194" s="7">
        <f t="shared" si="1"/>
        <v>20</v>
      </c>
      <c r="F194" s="7">
        <f>countifs(PrelimRaw!$D$1:$D1000,$A194,PrelimRaw!$C$1:$C1000,4,PrelimRaw!$J$1:$J1000,"E")+countifs(PrelimRaw!$D$1:$D1000,$A194,PrelimRaw!$C$1:$C1000,14,PrelimRaw!$J$1:$J1000,"E")</f>
        <v>0</v>
      </c>
      <c r="G194" s="7">
        <f>countifs(PrelimRaw!$D$1:$D1000,$A194,PrelimRaw!$C$1:$C1000,0,PrelimRaw!$J$1:$J1000,"E")</f>
        <v>0</v>
      </c>
      <c r="H194" s="7">
        <f>countifs(PrelimRaw!$D$1:$D1000,$A194,PrelimRaw!$C$1:$C1000,-4,PrelimRaw!$J$1:$J1000,"E")</f>
        <v>0</v>
      </c>
      <c r="I194" s="7">
        <f t="shared" si="2"/>
        <v>0</v>
      </c>
      <c r="J194" s="8">
        <f t="shared" si="3"/>
        <v>0</v>
      </c>
      <c r="K194" s="8">
        <f t="shared" si="4"/>
        <v>0</v>
      </c>
      <c r="L194" s="7">
        <f t="shared" si="5"/>
        <v>0</v>
      </c>
      <c r="M194" s="11">
        <f t="shared" si="6"/>
        <v>0</v>
      </c>
    </row>
    <row r="195">
      <c r="A195" s="6" t="s">
        <v>227</v>
      </c>
      <c r="B195" s="7" t="str">
        <f>vlookup($A195,Users!$B$1:$H1000,3,false)</f>
        <v>Leo</v>
      </c>
      <c r="C195" s="7" t="str">
        <f>vlookup($A195,Users!$B$1:$H1000,6,false)</f>
        <v>Green Hope</v>
      </c>
      <c r="D195" s="7">
        <f>vlookup($C195,Teams!$B:$D,3,false)</f>
        <v>5</v>
      </c>
      <c r="E195" s="7">
        <f t="shared" si="1"/>
        <v>20</v>
      </c>
      <c r="F195" s="7">
        <f>countifs(PrelimRaw!$D$1:$D1000,$A195,PrelimRaw!$C$1:$C1000,4,PrelimRaw!$J$1:$J1000,"E")+countifs(PrelimRaw!$D$1:$D1000,$A195,PrelimRaw!$C$1:$C1000,14,PrelimRaw!$J$1:$J1000,"E")</f>
        <v>0</v>
      </c>
      <c r="G195" s="7">
        <f>countifs(PrelimRaw!$D$1:$D1000,$A195,PrelimRaw!$C$1:$C1000,0,PrelimRaw!$J$1:$J1000,"E")</f>
        <v>0</v>
      </c>
      <c r="H195" s="7">
        <f>countifs(PrelimRaw!$D$1:$D1000,$A195,PrelimRaw!$C$1:$C1000,-4,PrelimRaw!$J$1:$J1000,"E")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11">
        <f t="shared" si="6"/>
        <v>0</v>
      </c>
    </row>
    <row r="196">
      <c r="A196" s="6" t="s">
        <v>229</v>
      </c>
      <c r="B196" s="7" t="str">
        <f>vlookup($A196,Users!$B$1:$H1000,3,false)</f>
        <v>Kira</v>
      </c>
      <c r="C196" s="7" t="str">
        <f>vlookup($A196,Users!$B$1:$H1000,6,false)</f>
        <v>Lexington B</v>
      </c>
      <c r="D196" s="7">
        <f>vlookup($C196,Teams!$B:$D,3,false)</f>
        <v>5</v>
      </c>
      <c r="E196" s="7">
        <f t="shared" si="1"/>
        <v>20</v>
      </c>
      <c r="F196" s="7">
        <f>countifs(PrelimRaw!$D$1:$D1000,$A196,PrelimRaw!$C$1:$C1000,4,PrelimRaw!$J$1:$J1000,"E")+countifs(PrelimRaw!$D$1:$D1000,$A196,PrelimRaw!$C$1:$C1000,14,PrelimRaw!$J$1:$J1000,"E")</f>
        <v>0</v>
      </c>
      <c r="G196" s="7">
        <f>countifs(PrelimRaw!$D$1:$D1000,$A196,PrelimRaw!$C$1:$C1000,0,PrelimRaw!$J$1:$J1000,"E")</f>
        <v>0</v>
      </c>
      <c r="H196" s="7">
        <f>countifs(PrelimRaw!$D$1:$D1000,$A196,PrelimRaw!$C$1:$C1000,-4,PrelimRaw!$J$1:$J1000,"E")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11">
        <f t="shared" si="6"/>
        <v>0</v>
      </c>
    </row>
    <row r="197">
      <c r="A197" s="6" t="s">
        <v>230</v>
      </c>
      <c r="B197" s="7" t="str">
        <f>vlookup($A197,Users!$B$1:$H1000,3,false)</f>
        <v>Tejas</v>
      </c>
      <c r="C197" s="7" t="str">
        <f>vlookup($A197,Users!$B$1:$H1000,6,false)</f>
        <v>Tesla STEM</v>
      </c>
      <c r="D197" s="7">
        <f>vlookup($C197,Teams!$B:$D,3,false)</f>
        <v>5</v>
      </c>
      <c r="E197" s="7">
        <f t="shared" si="1"/>
        <v>20</v>
      </c>
      <c r="F197" s="7">
        <f>countifs(PrelimRaw!$D$1:$D1000,$A197,PrelimRaw!$C$1:$C1000,4,PrelimRaw!$J$1:$J1000,"E")+countifs(PrelimRaw!$D$1:$D1000,$A197,PrelimRaw!$C$1:$C1000,14,PrelimRaw!$J$1:$J1000,"E")</f>
        <v>0</v>
      </c>
      <c r="G197" s="7">
        <f>countifs(PrelimRaw!$D$1:$D1000,$A197,PrelimRaw!$C$1:$C1000,0,PrelimRaw!$J$1:$J1000,"E")</f>
        <v>0</v>
      </c>
      <c r="H197" s="7">
        <f>countifs(PrelimRaw!$D$1:$D1000,$A197,PrelimRaw!$C$1:$C1000,-4,PrelimRaw!$J$1:$J1000,"E")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11">
        <f t="shared" si="6"/>
        <v>0</v>
      </c>
    </row>
    <row r="198">
      <c r="A198" s="6" t="s">
        <v>231</v>
      </c>
      <c r="B198" s="7" t="str">
        <f>vlookup($A198,Users!$B$1:$H1000,3,false)</f>
        <v>Alex</v>
      </c>
      <c r="C198" s="7" t="str">
        <f>vlookup($A198,Users!$B$1:$H1000,6,false)</f>
        <v>Canyon Crest</v>
      </c>
      <c r="D198" s="7">
        <f>vlookup($C198,Teams!$B:$D,3,false)</f>
        <v>5</v>
      </c>
      <c r="E198" s="7">
        <f t="shared" si="1"/>
        <v>20</v>
      </c>
      <c r="F198" s="7">
        <f>countifs(PrelimRaw!$D$1:$D1000,$A198,PrelimRaw!$C$1:$C1000,4,PrelimRaw!$J$1:$J1000,"E")+countifs(PrelimRaw!$D$1:$D1000,$A198,PrelimRaw!$C$1:$C1000,14,PrelimRaw!$J$1:$J1000,"E")</f>
        <v>0</v>
      </c>
      <c r="G198" s="7">
        <f>countifs(PrelimRaw!$D$1:$D1000,$A198,PrelimRaw!$C$1:$C1000,0,PrelimRaw!$J$1:$J1000,"E")</f>
        <v>0</v>
      </c>
      <c r="H198" s="7">
        <f>countifs(PrelimRaw!$D$1:$D1000,$A198,PrelimRaw!$C$1:$C1000,-4,PrelimRaw!$J$1:$J1000,"E")</f>
        <v>0</v>
      </c>
      <c r="I198" s="7">
        <f t="shared" si="2"/>
        <v>0</v>
      </c>
      <c r="J198" s="8">
        <f t="shared" si="3"/>
        <v>0</v>
      </c>
      <c r="K198" s="8">
        <f t="shared" si="4"/>
        <v>0</v>
      </c>
      <c r="L198" s="7">
        <f t="shared" si="5"/>
        <v>0</v>
      </c>
      <c r="M198" s="11">
        <f t="shared" si="6"/>
        <v>0</v>
      </c>
    </row>
    <row r="199">
      <c r="A199" s="6" t="s">
        <v>232</v>
      </c>
      <c r="B199" s="7" t="str">
        <f>vlookup($A199,Users!$B$1:$H1000,3,false)</f>
        <v>Damon</v>
      </c>
      <c r="C199" s="7" t="str">
        <f>vlookup($A199,Users!$B$1:$H1000,6,false)</f>
        <v>Lexington A</v>
      </c>
      <c r="D199" s="7">
        <f>vlookup($C199,Teams!$B:$D,3,false)</f>
        <v>5</v>
      </c>
      <c r="E199" s="7">
        <f t="shared" si="1"/>
        <v>20</v>
      </c>
      <c r="F199" s="7">
        <f>countifs(PrelimRaw!$D$1:$D1000,$A199,PrelimRaw!$C$1:$C1000,4,PrelimRaw!$J$1:$J1000,"E")+countifs(PrelimRaw!$D$1:$D1000,$A199,PrelimRaw!$C$1:$C1000,14,PrelimRaw!$J$1:$J1000,"E")</f>
        <v>0</v>
      </c>
      <c r="G199" s="7">
        <f>countifs(PrelimRaw!$D$1:$D1000,$A199,PrelimRaw!$C$1:$C1000,0,PrelimRaw!$J$1:$J1000,"E")</f>
        <v>0</v>
      </c>
      <c r="H199" s="7">
        <f>countifs(PrelimRaw!$D$1:$D1000,$A199,PrelimRaw!$C$1:$C1000,-4,PrelimRaw!$J$1:$J1000,"E")</f>
        <v>0</v>
      </c>
      <c r="I199" s="7">
        <f t="shared" si="2"/>
        <v>0</v>
      </c>
      <c r="J199" s="8">
        <f t="shared" si="3"/>
        <v>0</v>
      </c>
      <c r="K199" s="8">
        <f t="shared" si="4"/>
        <v>0</v>
      </c>
      <c r="L199" s="7">
        <f t="shared" si="5"/>
        <v>0</v>
      </c>
      <c r="M199" s="11">
        <f t="shared" si="6"/>
        <v>0</v>
      </c>
    </row>
    <row r="200">
      <c r="A200" s="6" t="s">
        <v>233</v>
      </c>
      <c r="B200" s="7" t="str">
        <f>vlookup($A200,Users!$B$1:$H1000,3,false)</f>
        <v>Harish</v>
      </c>
      <c r="C200" s="7" t="str">
        <f>vlookup($A200,Users!$B$1:$H1000,6,false)</f>
        <v>Mira Loma</v>
      </c>
      <c r="D200" s="7">
        <f>vlookup($C200,Teams!$B:$D,3,false)</f>
        <v>5</v>
      </c>
      <c r="E200" s="7">
        <f t="shared" si="1"/>
        <v>20</v>
      </c>
      <c r="F200" s="7">
        <f>countifs(PrelimRaw!$D$1:$D1000,$A200,PrelimRaw!$C$1:$C1000,4,PrelimRaw!$J$1:$J1000,"E")+countifs(PrelimRaw!$D$1:$D1000,$A200,PrelimRaw!$C$1:$C1000,14,PrelimRaw!$J$1:$J1000,"E")</f>
        <v>0</v>
      </c>
      <c r="G200" s="7">
        <f>countifs(PrelimRaw!$D$1:$D1000,$A200,PrelimRaw!$C$1:$C1000,0,PrelimRaw!$J$1:$J1000,"E")</f>
        <v>0</v>
      </c>
      <c r="H200" s="7">
        <f>countifs(PrelimRaw!$D$1:$D1000,$A200,PrelimRaw!$C$1:$C1000,-4,PrelimRaw!$J$1:$J1000,"E")</f>
        <v>0</v>
      </c>
      <c r="I200" s="7">
        <f t="shared" si="2"/>
        <v>0</v>
      </c>
      <c r="J200" s="8">
        <f t="shared" si="3"/>
        <v>0</v>
      </c>
      <c r="K200" s="8">
        <f t="shared" si="4"/>
        <v>0</v>
      </c>
      <c r="L200" s="7">
        <f t="shared" si="5"/>
        <v>0</v>
      </c>
      <c r="M200" s="11">
        <f t="shared" si="6"/>
        <v>0</v>
      </c>
    </row>
    <row r="201">
      <c r="A201" s="6" t="s">
        <v>234</v>
      </c>
      <c r="B201" s="7" t="str">
        <f>vlookup($A201,Users!$B$1:$H1000,3,false)</f>
        <v>Anant</v>
      </c>
      <c r="C201" s="7" t="str">
        <f>vlookup($A201,Users!$B$1:$H1000,6,false)</f>
        <v>Dulles</v>
      </c>
      <c r="D201" s="7">
        <f>vlookup($C201,Teams!$B:$D,3,false)</f>
        <v>5</v>
      </c>
      <c r="E201" s="7">
        <f t="shared" si="1"/>
        <v>20</v>
      </c>
      <c r="F201" s="7">
        <f>countifs(PrelimRaw!$D$1:$D1000,$A201,PrelimRaw!$C$1:$C1000,4,PrelimRaw!$J$1:$J1000,"E")+countifs(PrelimRaw!$D$1:$D1000,$A201,PrelimRaw!$C$1:$C1000,14,PrelimRaw!$J$1:$J1000,"E")</f>
        <v>0</v>
      </c>
      <c r="G201" s="7">
        <f>countifs(PrelimRaw!$D$1:$D1000,$A201,PrelimRaw!$C$1:$C1000,0,PrelimRaw!$J$1:$J1000,"E")</f>
        <v>0</v>
      </c>
      <c r="H201" s="7">
        <f>countifs(PrelimRaw!$D$1:$D1000,$A201,PrelimRaw!$C$1:$C1000,-4,PrelimRaw!$J$1:$J1000,"E")</f>
        <v>0</v>
      </c>
      <c r="I201" s="7">
        <f t="shared" si="2"/>
        <v>0</v>
      </c>
      <c r="J201" s="8">
        <f t="shared" si="3"/>
        <v>0</v>
      </c>
      <c r="K201" s="8">
        <f t="shared" si="4"/>
        <v>0</v>
      </c>
      <c r="L201" s="7">
        <f t="shared" si="5"/>
        <v>0</v>
      </c>
      <c r="M201" s="11">
        <f t="shared" si="6"/>
        <v>0</v>
      </c>
    </row>
    <row r="202">
      <c r="A202" s="6" t="s">
        <v>235</v>
      </c>
      <c r="B202" s="7" t="str">
        <f>vlookup($A202,Users!$B$1:$H1000,3,false)</f>
        <v>Daniel</v>
      </c>
      <c r="C202" s="7" t="str">
        <f>vlookup($A202,Users!$B$1:$H1000,6,false)</f>
        <v>NoHo</v>
      </c>
      <c r="D202" s="7">
        <f>vlookup($C202,Teams!$B:$D,3,false)</f>
        <v>5</v>
      </c>
      <c r="E202" s="7">
        <f t="shared" si="1"/>
        <v>20</v>
      </c>
      <c r="F202" s="7">
        <f>countifs(PrelimRaw!$D$1:$D1000,$A202,PrelimRaw!$C$1:$C1000,4,PrelimRaw!$J$1:$J1000,"E")+countifs(PrelimRaw!$D$1:$D1000,$A202,PrelimRaw!$C$1:$C1000,14,PrelimRaw!$J$1:$J1000,"E")</f>
        <v>0</v>
      </c>
      <c r="G202" s="7">
        <f>countifs(PrelimRaw!$D$1:$D1000,$A202,PrelimRaw!$C$1:$C1000,0,PrelimRaw!$J$1:$J1000,"E")</f>
        <v>0</v>
      </c>
      <c r="H202" s="7">
        <f>countifs(PrelimRaw!$D$1:$D1000,$A202,PrelimRaw!$C$1:$C1000,-4,PrelimRaw!$J$1:$J1000,"E")</f>
        <v>0</v>
      </c>
      <c r="I202" s="7">
        <f t="shared" si="2"/>
        <v>0</v>
      </c>
      <c r="J202" s="8">
        <f t="shared" si="3"/>
        <v>0</v>
      </c>
      <c r="K202" s="8">
        <f t="shared" si="4"/>
        <v>0</v>
      </c>
      <c r="L202" s="7">
        <f t="shared" si="5"/>
        <v>0</v>
      </c>
      <c r="M202" s="11">
        <f t="shared" si="6"/>
        <v>0</v>
      </c>
    </row>
    <row r="203">
      <c r="A203" s="6" t="s">
        <v>95</v>
      </c>
      <c r="B203" s="7" t="str">
        <f>vlookup($A203,Users!$B$1:$H1000,3,false)</f>
        <v>Rohan</v>
      </c>
      <c r="C203" s="7" t="str">
        <f>vlookup($A203,Users!$B$1:$H1000,6,false)</f>
        <v>Lakeside</v>
      </c>
      <c r="D203" s="7">
        <f>vlookup($C203,Teams!$B:$D,3,false)</f>
        <v>5</v>
      </c>
      <c r="E203" s="7">
        <f t="shared" si="1"/>
        <v>20</v>
      </c>
      <c r="F203" s="7">
        <f>countifs(PrelimRaw!$D$1:$D1000,$A203,PrelimRaw!$C$1:$C1000,4,PrelimRaw!$J$1:$J1000,"E")+countifs(PrelimRaw!$D$1:$D1000,$A203,PrelimRaw!$C$1:$C1000,14,PrelimRaw!$J$1:$J1000,"E")</f>
        <v>0</v>
      </c>
      <c r="G203" s="7">
        <f>countifs(PrelimRaw!$D$1:$D1000,$A203,PrelimRaw!$C$1:$C1000,0,PrelimRaw!$J$1:$J1000,"E")</f>
        <v>0</v>
      </c>
      <c r="H203" s="7">
        <f>countifs(PrelimRaw!$D$1:$D1000,$A203,PrelimRaw!$C$1:$C1000,-4,PrelimRaw!$J$1:$J1000,"E")</f>
        <v>1</v>
      </c>
      <c r="I203" s="7">
        <f t="shared" si="2"/>
        <v>1</v>
      </c>
      <c r="J203" s="8">
        <f t="shared" si="3"/>
        <v>0.05</v>
      </c>
      <c r="K203" s="8">
        <f t="shared" si="4"/>
        <v>0</v>
      </c>
      <c r="L203" s="7">
        <f t="shared" si="5"/>
        <v>-4</v>
      </c>
      <c r="M203" s="11">
        <f t="shared" si="6"/>
        <v>-0.8</v>
      </c>
    </row>
    <row r="204">
      <c r="A204" s="6" t="s">
        <v>155</v>
      </c>
      <c r="B204" s="7" t="str">
        <f>vlookup($A204,Users!$B$1:$H1000,3,false)</f>
        <v>Bo</v>
      </c>
      <c r="C204" s="7" t="str">
        <f>vlookup($A204,Users!$B$1:$H1000,6,false)</f>
        <v>NCSSM A</v>
      </c>
      <c r="D204" s="7">
        <f>vlookup($C204,Teams!$B:$D,3,false)</f>
        <v>5</v>
      </c>
      <c r="E204" s="7">
        <f t="shared" si="1"/>
        <v>20</v>
      </c>
      <c r="F204" s="7">
        <f>countifs(PrelimRaw!$D$1:$D1000,$A204,PrelimRaw!$C$1:$C1000,4,PrelimRaw!$J$1:$J1000,"E")+countifs(PrelimRaw!$D$1:$D1000,$A204,PrelimRaw!$C$1:$C1000,14,PrelimRaw!$J$1:$J1000,"E")</f>
        <v>0</v>
      </c>
      <c r="G204" s="7">
        <f>countifs(PrelimRaw!$D$1:$D1000,$A204,PrelimRaw!$C$1:$C1000,0,PrelimRaw!$J$1:$J1000,"E")</f>
        <v>2</v>
      </c>
      <c r="H204" s="7">
        <f>countifs(PrelimRaw!$D$1:$D1000,$A204,PrelimRaw!$C$1:$C1000,-4,PrelimRaw!$J$1:$J1000,"E")</f>
        <v>1</v>
      </c>
      <c r="I204" s="7">
        <f t="shared" si="2"/>
        <v>3</v>
      </c>
      <c r="J204" s="8">
        <f t="shared" si="3"/>
        <v>0.15</v>
      </c>
      <c r="K204" s="8">
        <f t="shared" si="4"/>
        <v>0</v>
      </c>
      <c r="L204" s="7">
        <f t="shared" si="5"/>
        <v>-4</v>
      </c>
      <c r="M204" s="11">
        <f t="shared" si="6"/>
        <v>-0.8</v>
      </c>
    </row>
    <row r="205">
      <c r="A205" s="6" t="s">
        <v>156</v>
      </c>
      <c r="B205" s="7" t="str">
        <f>vlookup($A205,Users!$B$1:$H1000,3,false)</f>
        <v>Danny</v>
      </c>
      <c r="C205" s="7" t="str">
        <f>vlookup($A205,Users!$B$1:$H1000,6,false)</f>
        <v>NoHo B</v>
      </c>
      <c r="D205" s="7">
        <f>vlookup($C205,Teams!$B:$D,3,false)</f>
        <v>5</v>
      </c>
      <c r="E205" s="7">
        <f t="shared" si="1"/>
        <v>20</v>
      </c>
      <c r="F205" s="7">
        <f>countifs(PrelimRaw!$D$1:$D1000,$A205,PrelimRaw!$C$1:$C1000,4,PrelimRaw!$J$1:$J1000,"E")+countifs(PrelimRaw!$D$1:$D1000,$A205,PrelimRaw!$C$1:$C1000,14,PrelimRaw!$J$1:$J1000,"E")</f>
        <v>0</v>
      </c>
      <c r="G205" s="7">
        <f>countifs(PrelimRaw!$D$1:$D1000,$A205,PrelimRaw!$C$1:$C1000,0,PrelimRaw!$J$1:$J1000,"E")</f>
        <v>0</v>
      </c>
      <c r="H205" s="7">
        <f>countifs(PrelimRaw!$D$1:$D1000,$A205,PrelimRaw!$C$1:$C1000,-4,PrelimRaw!$J$1:$J1000,"E")</f>
        <v>1</v>
      </c>
      <c r="I205" s="7">
        <f t="shared" si="2"/>
        <v>1</v>
      </c>
      <c r="J205" s="8">
        <f t="shared" si="3"/>
        <v>0.05</v>
      </c>
      <c r="K205" s="8">
        <f t="shared" si="4"/>
        <v>0</v>
      </c>
      <c r="L205" s="7">
        <f t="shared" si="5"/>
        <v>-4</v>
      </c>
      <c r="M205" s="11">
        <f t="shared" si="6"/>
        <v>-0.8</v>
      </c>
    </row>
    <row r="206">
      <c r="A206" s="6" t="s">
        <v>159</v>
      </c>
      <c r="B206" s="7" t="str">
        <f>vlookup($A206,Users!$B$1:$H1000,3,false)</f>
        <v>Samarth</v>
      </c>
      <c r="C206" s="7" t="str">
        <f>vlookup($A206,Users!$B$1:$H1000,6,false)</f>
        <v>Wayzata</v>
      </c>
      <c r="D206" s="7">
        <f>vlookup($C206,Teams!$B:$D,3,false)</f>
        <v>5</v>
      </c>
      <c r="E206" s="7">
        <f t="shared" si="1"/>
        <v>20</v>
      </c>
      <c r="F206" s="7">
        <f>countifs(PrelimRaw!$D$1:$D1000,$A206,PrelimRaw!$C$1:$C1000,4,PrelimRaw!$J$1:$J1000,"E")+countifs(PrelimRaw!$D$1:$D1000,$A206,PrelimRaw!$C$1:$C1000,14,PrelimRaw!$J$1:$J1000,"E")</f>
        <v>1</v>
      </c>
      <c r="G206" s="7">
        <f>countifs(PrelimRaw!$D$1:$D1000,$A206,PrelimRaw!$C$1:$C1000,0,PrelimRaw!$J$1:$J1000,"E")</f>
        <v>1</v>
      </c>
      <c r="H206" s="7">
        <f>countifs(PrelimRaw!$D$1:$D1000,$A206,PrelimRaw!$C$1:$C1000,-4,PrelimRaw!$J$1:$J1000,"E")</f>
        <v>2</v>
      </c>
      <c r="I206" s="7">
        <f t="shared" si="2"/>
        <v>4</v>
      </c>
      <c r="J206" s="8">
        <f t="shared" si="3"/>
        <v>0.2</v>
      </c>
      <c r="K206" s="8">
        <f t="shared" si="4"/>
        <v>0.25</v>
      </c>
      <c r="L206" s="7">
        <f t="shared" si="5"/>
        <v>-4</v>
      </c>
      <c r="M206" s="11">
        <f t="shared" si="6"/>
        <v>-0.8</v>
      </c>
    </row>
    <row r="207">
      <c r="A207" s="6" t="s">
        <v>209</v>
      </c>
      <c r="B207" s="7" t="str">
        <f>vlookup($A207,Users!$B$1:$H1000,3,false)</f>
        <v>Justin</v>
      </c>
      <c r="C207" s="7" t="str">
        <f>vlookup($A207,Users!$B$1:$H1000,6,false)</f>
        <v>Dulles</v>
      </c>
      <c r="D207" s="7">
        <f>vlookup($C207,Teams!$B:$D,3,false)</f>
        <v>5</v>
      </c>
      <c r="E207" s="7">
        <f t="shared" si="1"/>
        <v>20</v>
      </c>
      <c r="F207" s="7">
        <f>countifs(PrelimRaw!$D$1:$D1000,$A207,PrelimRaw!$C$1:$C1000,4,PrelimRaw!$J$1:$J1000,"E")+countifs(PrelimRaw!$D$1:$D1000,$A207,PrelimRaw!$C$1:$C1000,14,PrelimRaw!$J$1:$J1000,"E")</f>
        <v>0</v>
      </c>
      <c r="G207" s="7">
        <f>countifs(PrelimRaw!$D$1:$D1000,$A207,PrelimRaw!$C$1:$C1000,0,PrelimRaw!$J$1:$J1000,"E")</f>
        <v>0</v>
      </c>
      <c r="H207" s="7">
        <f>countifs(PrelimRaw!$D$1:$D1000,$A207,PrelimRaw!$C$1:$C1000,-4,PrelimRaw!$J$1:$J1000,"E")</f>
        <v>1</v>
      </c>
      <c r="I207" s="7">
        <f t="shared" si="2"/>
        <v>1</v>
      </c>
      <c r="J207" s="8">
        <f t="shared" si="3"/>
        <v>0.05</v>
      </c>
      <c r="K207" s="8">
        <f t="shared" si="4"/>
        <v>0</v>
      </c>
      <c r="L207" s="7">
        <f t="shared" si="5"/>
        <v>-4</v>
      </c>
      <c r="M207" s="11">
        <f t="shared" si="6"/>
        <v>-0.8</v>
      </c>
    </row>
    <row r="208">
      <c r="J208" s="8"/>
      <c r="K208" s="8"/>
    </row>
    <row r="209">
      <c r="J209" s="8"/>
      <c r="K209" s="8"/>
    </row>
    <row r="210">
      <c r="J210" s="8"/>
      <c r="K210" s="8"/>
    </row>
    <row r="211">
      <c r="J211" s="8"/>
      <c r="K211" s="8"/>
    </row>
    <row r="212">
      <c r="J212" s="8"/>
      <c r="K212" s="8"/>
    </row>
    <row r="213">
      <c r="J213" s="8"/>
      <c r="K213" s="8"/>
    </row>
    <row r="214">
      <c r="J214" s="8"/>
      <c r="K214" s="8"/>
    </row>
    <row r="215">
      <c r="J215" s="8"/>
      <c r="K215" s="8"/>
    </row>
    <row r="216">
      <c r="J216" s="8"/>
      <c r="K216" s="8"/>
    </row>
    <row r="217">
      <c r="J217" s="8"/>
      <c r="K217" s="8"/>
    </row>
    <row r="218">
      <c r="J218" s="8"/>
      <c r="K218" s="8"/>
    </row>
    <row r="219">
      <c r="J219" s="8"/>
      <c r="K219" s="8"/>
    </row>
    <row r="220">
      <c r="J220" s="8"/>
      <c r="K220" s="8"/>
    </row>
    <row r="221">
      <c r="J221" s="8"/>
      <c r="K221" s="8"/>
    </row>
    <row r="222">
      <c r="J222" s="8"/>
      <c r="K222" s="8"/>
    </row>
    <row r="223">
      <c r="J223" s="8"/>
      <c r="K223" s="8"/>
    </row>
    <row r="224">
      <c r="J224" s="8"/>
      <c r="K224" s="8"/>
    </row>
    <row r="225">
      <c r="J225" s="8"/>
      <c r="K225" s="8"/>
    </row>
    <row r="226">
      <c r="J226" s="8"/>
      <c r="K226" s="8"/>
    </row>
    <row r="227">
      <c r="J227" s="8"/>
    </row>
    <row r="228">
      <c r="J228" s="8"/>
    </row>
    <row r="229">
      <c r="J229" s="8"/>
      <c r="K229" s="8"/>
    </row>
    <row r="230">
      <c r="J230" s="8"/>
    </row>
    <row r="231">
      <c r="J231" s="8"/>
    </row>
    <row r="232">
      <c r="J232" s="8"/>
    </row>
    <row r="233">
      <c r="J233" s="8"/>
    </row>
    <row r="234">
      <c r="J234" s="8"/>
    </row>
    <row r="235">
      <c r="J235" s="8"/>
    </row>
    <row r="236">
      <c r="J236" s="8"/>
    </row>
    <row r="237">
      <c r="J237" s="8"/>
      <c r="K237" s="8"/>
    </row>
    <row r="238">
      <c r="J238" s="8"/>
    </row>
    <row r="239">
      <c r="J239" s="8"/>
    </row>
    <row r="240">
      <c r="J240" s="8"/>
    </row>
    <row r="241">
      <c r="J241" s="8"/>
    </row>
    <row r="242">
      <c r="J242" s="8"/>
    </row>
    <row r="243">
      <c r="J243" s="8"/>
    </row>
    <row r="244">
      <c r="J244" s="8"/>
      <c r="K244" s="8"/>
    </row>
    <row r="245">
      <c r="J245" s="8"/>
    </row>
    <row r="246">
      <c r="J246" s="8"/>
      <c r="K246" s="8"/>
    </row>
    <row r="247">
      <c r="J247" s="8"/>
    </row>
    <row r="248">
      <c r="J248" s="8"/>
    </row>
    <row r="249">
      <c r="J249" s="8"/>
    </row>
    <row r="250">
      <c r="J250" s="8"/>
      <c r="K250" s="8"/>
    </row>
    <row r="251">
      <c r="J251" s="8"/>
    </row>
    <row r="252">
      <c r="J252" s="8"/>
    </row>
    <row r="253">
      <c r="J253" s="8"/>
    </row>
    <row r="254">
      <c r="J254" s="8"/>
      <c r="K254" s="8"/>
    </row>
    <row r="255">
      <c r="J255" s="8"/>
    </row>
    <row r="256">
      <c r="J256" s="8"/>
    </row>
    <row r="257">
      <c r="J257" s="8"/>
      <c r="K257" s="8"/>
    </row>
    <row r="258">
      <c r="J258" s="8"/>
    </row>
    <row r="259">
      <c r="J259" s="8"/>
    </row>
    <row r="260">
      <c r="J260" s="8"/>
    </row>
    <row r="261">
      <c r="J261" s="8"/>
    </row>
    <row r="262">
      <c r="J262" s="8"/>
    </row>
    <row r="263">
      <c r="J263" s="8"/>
    </row>
    <row r="264">
      <c r="J264" s="8"/>
    </row>
    <row r="265">
      <c r="J265" s="8"/>
    </row>
    <row r="266">
      <c r="J266" s="8"/>
      <c r="K266" s="8"/>
    </row>
    <row r="267">
      <c r="J267" s="8"/>
      <c r="K267" s="8"/>
    </row>
    <row r="268">
      <c r="J268" s="8"/>
    </row>
    <row r="269">
      <c r="J269" s="8"/>
      <c r="K269" s="8"/>
    </row>
    <row r="270">
      <c r="J270" s="8"/>
    </row>
    <row r="271">
      <c r="J271" s="8"/>
    </row>
    <row r="272">
      <c r="J272" s="8"/>
    </row>
    <row r="273">
      <c r="J273" s="8"/>
      <c r="K273" s="8"/>
    </row>
    <row r="274">
      <c r="J274" s="8"/>
      <c r="K274" s="8"/>
    </row>
    <row r="275">
      <c r="J275" s="8"/>
    </row>
    <row r="276">
      <c r="J276" s="8"/>
      <c r="K276" s="8"/>
    </row>
    <row r="277">
      <c r="J277" s="8"/>
    </row>
    <row r="278">
      <c r="J278" s="8"/>
    </row>
    <row r="279">
      <c r="J279" s="8"/>
    </row>
    <row r="280">
      <c r="J280" s="8"/>
    </row>
    <row r="281">
      <c r="J281" s="8"/>
      <c r="K281" s="8"/>
    </row>
    <row r="282">
      <c r="J282" s="8"/>
    </row>
    <row r="283">
      <c r="J283" s="8"/>
    </row>
    <row r="284">
      <c r="J284" s="8"/>
    </row>
    <row r="285">
      <c r="J285" s="8"/>
      <c r="K285" s="8"/>
    </row>
    <row r="286">
      <c r="J286" s="8"/>
    </row>
    <row r="287">
      <c r="J287" s="8"/>
    </row>
    <row r="288">
      <c r="J288" s="8"/>
    </row>
    <row r="289">
      <c r="J289" s="8"/>
      <c r="K289" s="8"/>
    </row>
    <row r="290">
      <c r="J290" s="8"/>
    </row>
    <row r="291">
      <c r="J291" s="8"/>
    </row>
    <row r="292">
      <c r="J292" s="8"/>
    </row>
    <row r="293">
      <c r="J293" s="8"/>
    </row>
    <row r="294">
      <c r="J294" s="8"/>
      <c r="K294" s="8"/>
    </row>
    <row r="295">
      <c r="J295" s="8"/>
      <c r="K295" s="8"/>
    </row>
    <row r="296">
      <c r="J296" s="8"/>
    </row>
    <row r="297">
      <c r="J297" s="8"/>
    </row>
    <row r="298">
      <c r="J298" s="8"/>
      <c r="K298" s="8"/>
    </row>
    <row r="299">
      <c r="J299" s="8"/>
    </row>
    <row r="300">
      <c r="J300" s="8"/>
    </row>
    <row r="301">
      <c r="J301" s="8"/>
    </row>
    <row r="302">
      <c r="J302" s="8"/>
    </row>
    <row r="303">
      <c r="J303" s="8"/>
    </row>
    <row r="304">
      <c r="J304" s="8"/>
      <c r="K304" s="8"/>
    </row>
    <row r="305">
      <c r="J305" s="8"/>
    </row>
    <row r="306">
      <c r="J306" s="8"/>
      <c r="K306" s="8"/>
    </row>
    <row r="307">
      <c r="J307" s="8"/>
    </row>
    <row r="308">
      <c r="J308" s="8"/>
      <c r="K308" s="8"/>
    </row>
    <row r="309">
      <c r="J309" s="8"/>
    </row>
    <row r="310">
      <c r="J310" s="8"/>
    </row>
    <row r="311">
      <c r="J311" s="8"/>
      <c r="K311" s="8"/>
    </row>
    <row r="312">
      <c r="J312" s="8"/>
    </row>
    <row r="313">
      <c r="J313" s="8"/>
      <c r="K313" s="8"/>
    </row>
    <row r="314">
      <c r="J314" s="8"/>
    </row>
    <row r="315">
      <c r="J315" s="8"/>
    </row>
    <row r="316">
      <c r="J316" s="8"/>
    </row>
    <row r="317">
      <c r="J317" s="8"/>
    </row>
    <row r="318">
      <c r="J318" s="8"/>
    </row>
    <row r="319">
      <c r="J319" s="8"/>
    </row>
    <row r="320">
      <c r="J320" s="8"/>
      <c r="K320" s="8"/>
    </row>
    <row r="321">
      <c r="J321" s="8"/>
      <c r="K321" s="8"/>
    </row>
    <row r="322">
      <c r="J322" s="8"/>
    </row>
    <row r="323">
      <c r="J323" s="8"/>
    </row>
    <row r="324">
      <c r="J324" s="8"/>
    </row>
    <row r="325">
      <c r="J325" s="8"/>
    </row>
    <row r="326">
      <c r="J326" s="8"/>
    </row>
    <row r="327">
      <c r="J327" s="8"/>
    </row>
    <row r="328">
      <c r="J328" s="8"/>
    </row>
    <row r="329">
      <c r="J329" s="8"/>
    </row>
    <row r="330">
      <c r="J330" s="8"/>
    </row>
    <row r="331">
      <c r="J331" s="8"/>
    </row>
    <row r="332">
      <c r="J332" s="8"/>
      <c r="K332" s="8"/>
    </row>
    <row r="333">
      <c r="J333" s="8"/>
      <c r="K333" s="8"/>
    </row>
    <row r="334">
      <c r="J334" s="8"/>
    </row>
    <row r="335">
      <c r="J335" s="8"/>
      <c r="K335" s="8"/>
    </row>
    <row r="336">
      <c r="J336" s="8"/>
    </row>
    <row r="337">
      <c r="J337" s="8"/>
    </row>
    <row r="338">
      <c r="J338" s="8"/>
      <c r="K338" s="8"/>
    </row>
    <row r="339">
      <c r="J339" s="8"/>
    </row>
    <row r="340">
      <c r="J340" s="8"/>
    </row>
    <row r="341">
      <c r="J341" s="8"/>
    </row>
    <row r="342">
      <c r="J342" s="8"/>
    </row>
    <row r="343">
      <c r="J343" s="8"/>
      <c r="K343" s="8"/>
    </row>
    <row r="344">
      <c r="J344" s="8"/>
      <c r="K344" s="8"/>
    </row>
    <row r="345">
      <c r="J345" s="8"/>
      <c r="K345" s="8"/>
    </row>
    <row r="346">
      <c r="J346" s="8"/>
      <c r="K346" s="8"/>
    </row>
    <row r="347">
      <c r="J347" s="8"/>
      <c r="K347" s="8"/>
    </row>
    <row r="348">
      <c r="J348" s="8"/>
    </row>
    <row r="349">
      <c r="J349" s="8"/>
    </row>
    <row r="350">
      <c r="J350" s="8"/>
    </row>
    <row r="351">
      <c r="J351" s="8"/>
    </row>
    <row r="352">
      <c r="J352" s="8"/>
    </row>
    <row r="353">
      <c r="J353" s="8"/>
    </row>
    <row r="354">
      <c r="J354" s="8"/>
    </row>
    <row r="355">
      <c r="J355" s="8"/>
    </row>
    <row r="356">
      <c r="J356" s="8"/>
      <c r="K356" s="8"/>
    </row>
    <row r="357">
      <c r="J357" s="8"/>
    </row>
    <row r="358">
      <c r="J358" s="8"/>
    </row>
    <row r="359">
      <c r="J359" s="8"/>
    </row>
    <row r="360">
      <c r="J360" s="8"/>
    </row>
    <row r="361">
      <c r="J361" s="8"/>
    </row>
    <row r="362">
      <c r="J362" s="8"/>
    </row>
    <row r="363">
      <c r="J363" s="8"/>
    </row>
    <row r="364">
      <c r="J364" s="8"/>
    </row>
    <row r="365">
      <c r="J365" s="8"/>
      <c r="K365" s="8"/>
    </row>
    <row r="366">
      <c r="J366" s="8"/>
    </row>
    <row r="367">
      <c r="J367" s="8"/>
    </row>
    <row r="368">
      <c r="J368" s="8"/>
    </row>
    <row r="369">
      <c r="J369" s="8"/>
      <c r="K369" s="8"/>
    </row>
    <row r="370">
      <c r="J370" s="8"/>
    </row>
    <row r="371">
      <c r="J371" s="8"/>
    </row>
    <row r="372">
      <c r="J372" s="8"/>
      <c r="K372" s="8"/>
    </row>
    <row r="373">
      <c r="J373" s="8"/>
    </row>
    <row r="374">
      <c r="J374" s="8"/>
    </row>
    <row r="375">
      <c r="J375" s="8"/>
      <c r="K375" s="8"/>
    </row>
    <row r="376">
      <c r="J376" s="8"/>
      <c r="K376" s="8"/>
    </row>
    <row r="377">
      <c r="J377" s="8"/>
    </row>
    <row r="378">
      <c r="J378" s="8"/>
      <c r="K378" s="8"/>
    </row>
    <row r="379">
      <c r="J379" s="8"/>
    </row>
    <row r="380">
      <c r="J380" s="8"/>
      <c r="K380" s="8"/>
    </row>
    <row r="381">
      <c r="J381" s="8"/>
    </row>
    <row r="382">
      <c r="J382" s="8"/>
    </row>
    <row r="383">
      <c r="J383" s="8"/>
    </row>
    <row r="384">
      <c r="J384" s="8"/>
      <c r="K384" s="8"/>
    </row>
    <row r="385">
      <c r="J385" s="8"/>
    </row>
    <row r="386">
      <c r="J386" s="8"/>
    </row>
    <row r="387">
      <c r="J387" s="8"/>
      <c r="K387" s="8"/>
    </row>
    <row r="388">
      <c r="J388" s="8"/>
    </row>
    <row r="389">
      <c r="J389" s="8"/>
    </row>
    <row r="390">
      <c r="J390" s="8"/>
    </row>
    <row r="391">
      <c r="J391" s="8"/>
    </row>
    <row r="392">
      <c r="J392" s="8"/>
    </row>
    <row r="393">
      <c r="J393" s="8"/>
    </row>
    <row r="394">
      <c r="J394" s="8"/>
    </row>
    <row r="395">
      <c r="J395" s="8"/>
      <c r="K395" s="8"/>
    </row>
    <row r="396">
      <c r="J396" s="8"/>
    </row>
    <row r="397">
      <c r="J397" s="8"/>
    </row>
    <row r="398">
      <c r="J398" s="8"/>
    </row>
    <row r="399">
      <c r="J399" s="8"/>
    </row>
    <row r="400">
      <c r="J400" s="8"/>
    </row>
    <row r="401">
      <c r="J401" s="8"/>
    </row>
    <row r="402">
      <c r="J402" s="8"/>
      <c r="K402" s="8"/>
    </row>
    <row r="403">
      <c r="J403" s="8"/>
      <c r="K403" s="8"/>
    </row>
    <row r="404">
      <c r="J404" s="8"/>
    </row>
    <row r="405">
      <c r="J405" s="8"/>
      <c r="K405" s="8"/>
    </row>
    <row r="406">
      <c r="J406" s="8"/>
    </row>
    <row r="407">
      <c r="J407" s="8"/>
    </row>
    <row r="408">
      <c r="J408" s="8"/>
    </row>
    <row r="409">
      <c r="J409" s="8"/>
    </row>
    <row r="410">
      <c r="J410" s="8"/>
      <c r="K410" s="8"/>
    </row>
    <row r="411">
      <c r="J411" s="8"/>
    </row>
    <row r="412">
      <c r="J412" s="8"/>
    </row>
    <row r="413">
      <c r="J413" s="8"/>
    </row>
    <row r="414">
      <c r="J414" s="8"/>
      <c r="K414" s="8"/>
    </row>
    <row r="415">
      <c r="J415" s="8"/>
    </row>
    <row r="416">
      <c r="J416" s="8"/>
    </row>
    <row r="417">
      <c r="J417" s="8"/>
    </row>
    <row r="418">
      <c r="J418" s="8"/>
    </row>
    <row r="419">
      <c r="J419" s="8"/>
    </row>
    <row r="420">
      <c r="J420" s="8"/>
    </row>
    <row r="421">
      <c r="J421" s="8"/>
    </row>
    <row r="422">
      <c r="J422" s="8"/>
    </row>
    <row r="423">
      <c r="J423" s="8"/>
    </row>
    <row r="424">
      <c r="J424" s="8"/>
    </row>
    <row r="425">
      <c r="J425" s="8"/>
      <c r="K425" s="8"/>
    </row>
    <row r="426">
      <c r="J426" s="8"/>
    </row>
    <row r="427">
      <c r="J427" s="8"/>
    </row>
    <row r="428">
      <c r="J428" s="8"/>
    </row>
    <row r="429">
      <c r="J429" s="8"/>
    </row>
    <row r="430">
      <c r="J430" s="8"/>
      <c r="K430" s="8"/>
    </row>
    <row r="431">
      <c r="J431" s="8"/>
      <c r="K431" s="8"/>
    </row>
    <row r="432">
      <c r="J432" s="8"/>
      <c r="K432" s="8"/>
    </row>
    <row r="433">
      <c r="J433" s="8"/>
    </row>
    <row r="434">
      <c r="J434" s="8"/>
    </row>
    <row r="435">
      <c r="J435" s="8"/>
    </row>
    <row r="436">
      <c r="J436" s="8"/>
      <c r="K436" s="8"/>
    </row>
    <row r="437">
      <c r="J437" s="8"/>
    </row>
    <row r="438">
      <c r="J438" s="8"/>
    </row>
    <row r="439">
      <c r="J439" s="8"/>
    </row>
    <row r="440">
      <c r="J440" s="8"/>
    </row>
    <row r="441">
      <c r="J441" s="8"/>
    </row>
    <row r="442">
      <c r="J442" s="8"/>
    </row>
    <row r="443">
      <c r="J443" s="8"/>
      <c r="K443" s="8"/>
    </row>
    <row r="444">
      <c r="J444" s="8"/>
    </row>
    <row r="445">
      <c r="J445" s="8"/>
      <c r="K445" s="8"/>
    </row>
    <row r="446">
      <c r="J446" s="8"/>
    </row>
    <row r="447">
      <c r="J447" s="8"/>
    </row>
    <row r="448">
      <c r="J448" s="8"/>
      <c r="K448" s="8"/>
    </row>
    <row r="449">
      <c r="J449" s="8"/>
    </row>
    <row r="450">
      <c r="J450" s="8"/>
      <c r="K450" s="8"/>
    </row>
    <row r="451">
      <c r="J451" s="8"/>
    </row>
    <row r="452">
      <c r="J452" s="8"/>
    </row>
    <row r="453">
      <c r="J453" s="8"/>
    </row>
    <row r="454">
      <c r="J454" s="8"/>
    </row>
    <row r="455">
      <c r="J455" s="8"/>
    </row>
    <row r="456">
      <c r="J456" s="8"/>
    </row>
    <row r="457">
      <c r="J457" s="8"/>
      <c r="K457" s="8"/>
    </row>
    <row r="458">
      <c r="J458" s="8"/>
      <c r="K458" s="8"/>
    </row>
    <row r="459">
      <c r="J459" s="8"/>
      <c r="K459" s="8"/>
    </row>
    <row r="460">
      <c r="J460" s="8"/>
      <c r="K460" s="8"/>
    </row>
    <row r="461">
      <c r="J461" s="8"/>
      <c r="K461" s="8"/>
    </row>
    <row r="462">
      <c r="J462" s="8"/>
      <c r="K462" s="8"/>
    </row>
    <row r="463">
      <c r="J463" s="8"/>
      <c r="K463" s="8"/>
    </row>
    <row r="464">
      <c r="J464" s="8"/>
      <c r="K464" s="8"/>
    </row>
    <row r="465">
      <c r="J465" s="8"/>
      <c r="K465" s="8"/>
    </row>
    <row r="466">
      <c r="J466" s="8"/>
      <c r="K466" s="8"/>
    </row>
    <row r="467">
      <c r="J467" s="8"/>
      <c r="K467" s="8"/>
    </row>
    <row r="468">
      <c r="J468" s="8"/>
      <c r="K468" s="8"/>
    </row>
    <row r="469">
      <c r="J469" s="8"/>
      <c r="K469" s="8"/>
    </row>
    <row r="470">
      <c r="J470" s="8"/>
      <c r="K470" s="8"/>
    </row>
    <row r="471">
      <c r="J471" s="8"/>
      <c r="K471" s="8"/>
    </row>
    <row r="472">
      <c r="J472" s="8"/>
      <c r="K472" s="8"/>
    </row>
    <row r="473">
      <c r="J473" s="8"/>
      <c r="K473" s="8"/>
    </row>
    <row r="474">
      <c r="J474" s="8"/>
      <c r="K474" s="8"/>
    </row>
    <row r="475">
      <c r="J475" s="8"/>
      <c r="K475" s="8"/>
    </row>
    <row r="476">
      <c r="J476" s="8"/>
      <c r="K476" s="8"/>
    </row>
    <row r="477">
      <c r="J477" s="8"/>
      <c r="K477" s="8"/>
    </row>
    <row r="478">
      <c r="J478" s="8"/>
      <c r="K478" s="8"/>
    </row>
    <row r="479">
      <c r="J479" s="8"/>
      <c r="K479" s="8"/>
    </row>
    <row r="480">
      <c r="J480" s="8"/>
      <c r="K480" s="8"/>
    </row>
    <row r="481">
      <c r="J481" s="8"/>
      <c r="K481" s="8"/>
    </row>
    <row r="482">
      <c r="J482" s="8"/>
      <c r="K482" s="8"/>
    </row>
    <row r="483">
      <c r="J483" s="8"/>
      <c r="K483" s="8"/>
    </row>
    <row r="484">
      <c r="J484" s="8"/>
      <c r="K484" s="8"/>
    </row>
    <row r="485">
      <c r="J485" s="8"/>
      <c r="K485" s="8"/>
    </row>
    <row r="486">
      <c r="J486" s="8"/>
      <c r="K486" s="8"/>
    </row>
    <row r="487">
      <c r="J487" s="8"/>
      <c r="K487" s="8"/>
    </row>
    <row r="488">
      <c r="J488" s="8"/>
      <c r="K488" s="8"/>
    </row>
    <row r="489">
      <c r="J489" s="8"/>
      <c r="K489" s="8"/>
    </row>
    <row r="490">
      <c r="J490" s="8"/>
      <c r="K490" s="8"/>
    </row>
    <row r="491">
      <c r="J491" s="8"/>
      <c r="K491" s="8"/>
    </row>
    <row r="492">
      <c r="J492" s="8"/>
      <c r="K492" s="8"/>
    </row>
    <row r="493">
      <c r="J493" s="8"/>
      <c r="K493" s="8"/>
    </row>
    <row r="494">
      <c r="J494" s="8"/>
      <c r="K494" s="8"/>
    </row>
    <row r="495">
      <c r="J495" s="8"/>
      <c r="K495" s="8"/>
    </row>
    <row r="496">
      <c r="J496" s="8"/>
      <c r="K496" s="8"/>
    </row>
    <row r="497">
      <c r="J497" s="8"/>
      <c r="K497" s="8"/>
    </row>
    <row r="498">
      <c r="J498" s="8"/>
      <c r="K498" s="8"/>
    </row>
    <row r="499">
      <c r="J499" s="8"/>
      <c r="K499" s="8"/>
    </row>
    <row r="500">
      <c r="J500" s="8"/>
      <c r="K500" s="8"/>
    </row>
    <row r="501">
      <c r="J501" s="8"/>
      <c r="K501" s="8"/>
    </row>
    <row r="502">
      <c r="J502" s="8"/>
      <c r="K502" s="8"/>
    </row>
    <row r="503">
      <c r="J503" s="8"/>
      <c r="K503" s="8"/>
    </row>
    <row r="504">
      <c r="J504" s="8"/>
      <c r="K504" s="8"/>
    </row>
    <row r="505">
      <c r="J505" s="8"/>
      <c r="K505" s="8"/>
    </row>
    <row r="506">
      <c r="J506" s="8"/>
      <c r="K506" s="8"/>
    </row>
    <row r="507">
      <c r="J507" s="8"/>
      <c r="K507" s="8"/>
    </row>
    <row r="508">
      <c r="J508" s="8"/>
      <c r="K508" s="8"/>
    </row>
    <row r="509">
      <c r="J509" s="8"/>
      <c r="K509" s="8"/>
    </row>
    <row r="510">
      <c r="J510" s="8"/>
      <c r="K510" s="8"/>
    </row>
    <row r="511">
      <c r="J511" s="8"/>
      <c r="K511" s="8"/>
    </row>
    <row r="512">
      <c r="J512" s="8"/>
      <c r="K512" s="8"/>
    </row>
    <row r="513">
      <c r="J513" s="8"/>
      <c r="K513" s="8"/>
    </row>
    <row r="514">
      <c r="J514" s="8"/>
      <c r="K514" s="8"/>
    </row>
    <row r="515">
      <c r="J515" s="8"/>
      <c r="K515" s="8"/>
    </row>
    <row r="516">
      <c r="J516" s="8"/>
      <c r="K516" s="8"/>
    </row>
    <row r="517">
      <c r="J517" s="8"/>
      <c r="K517" s="8"/>
    </row>
    <row r="518">
      <c r="J518" s="8"/>
      <c r="K518" s="8"/>
    </row>
    <row r="519">
      <c r="J519" s="8"/>
      <c r="K519" s="8"/>
    </row>
    <row r="520">
      <c r="J520" s="8"/>
      <c r="K520" s="8"/>
    </row>
    <row r="521">
      <c r="J521" s="8"/>
      <c r="K521" s="8"/>
    </row>
    <row r="522">
      <c r="J522" s="8"/>
      <c r="K522" s="8"/>
    </row>
    <row r="523">
      <c r="J523" s="8"/>
      <c r="K523" s="8"/>
    </row>
    <row r="524">
      <c r="J524" s="8"/>
      <c r="K524" s="8"/>
    </row>
    <row r="525">
      <c r="J525" s="8"/>
      <c r="K525" s="8"/>
    </row>
    <row r="526">
      <c r="J526" s="8"/>
      <c r="K526" s="8"/>
    </row>
    <row r="527">
      <c r="J527" s="8"/>
      <c r="K527" s="8"/>
    </row>
    <row r="528">
      <c r="J528" s="8"/>
      <c r="K528" s="8"/>
    </row>
    <row r="529">
      <c r="J529" s="8"/>
      <c r="K529" s="8"/>
    </row>
    <row r="530">
      <c r="J530" s="8"/>
      <c r="K530" s="8"/>
    </row>
    <row r="531">
      <c r="J531" s="8"/>
      <c r="K531" s="8"/>
    </row>
    <row r="532">
      <c r="J532" s="8"/>
      <c r="K532" s="8"/>
    </row>
    <row r="533">
      <c r="J533" s="8"/>
      <c r="K533" s="8"/>
    </row>
    <row r="534">
      <c r="J534" s="8"/>
      <c r="K534" s="8"/>
    </row>
    <row r="535">
      <c r="J535" s="8"/>
      <c r="K535" s="8"/>
    </row>
    <row r="536">
      <c r="J536" s="8"/>
      <c r="K536" s="8"/>
    </row>
    <row r="537">
      <c r="J537" s="8"/>
      <c r="K537" s="8"/>
    </row>
    <row r="538">
      <c r="J538" s="8"/>
      <c r="K538" s="8"/>
    </row>
    <row r="539">
      <c r="J539" s="8"/>
      <c r="K539" s="8"/>
    </row>
    <row r="540">
      <c r="J540" s="8"/>
      <c r="K540" s="8"/>
    </row>
    <row r="541">
      <c r="J541" s="8"/>
      <c r="K541" s="8"/>
    </row>
    <row r="542">
      <c r="J542" s="8"/>
      <c r="K542" s="8"/>
    </row>
    <row r="543">
      <c r="J543" s="8"/>
      <c r="K543" s="8"/>
    </row>
    <row r="544">
      <c r="J544" s="8"/>
      <c r="K544" s="8"/>
    </row>
    <row r="545">
      <c r="J545" s="8"/>
      <c r="K545" s="8"/>
    </row>
    <row r="546">
      <c r="J546" s="8"/>
      <c r="K546" s="8"/>
    </row>
    <row r="547">
      <c r="J547" s="8"/>
      <c r="K547" s="8"/>
    </row>
    <row r="548">
      <c r="J548" s="8"/>
      <c r="K548" s="8"/>
    </row>
    <row r="549">
      <c r="J549" s="8"/>
      <c r="K549" s="8"/>
    </row>
    <row r="550">
      <c r="J550" s="8"/>
      <c r="K550" s="8"/>
    </row>
    <row r="551">
      <c r="J551" s="8"/>
      <c r="K551" s="8"/>
    </row>
    <row r="552">
      <c r="J552" s="8"/>
      <c r="K552" s="8"/>
    </row>
    <row r="553">
      <c r="J553" s="8"/>
      <c r="K553" s="8"/>
    </row>
    <row r="554">
      <c r="J554" s="8"/>
      <c r="K554" s="8"/>
    </row>
    <row r="555">
      <c r="J555" s="8"/>
      <c r="K555" s="8"/>
    </row>
    <row r="556">
      <c r="J556" s="8"/>
      <c r="K556" s="8"/>
    </row>
    <row r="557">
      <c r="J557" s="8"/>
      <c r="K557" s="8"/>
    </row>
    <row r="558">
      <c r="J558" s="8"/>
      <c r="K558" s="8"/>
    </row>
    <row r="559">
      <c r="J559" s="8"/>
      <c r="K559" s="8"/>
    </row>
    <row r="560">
      <c r="J560" s="8"/>
      <c r="K560" s="8"/>
    </row>
    <row r="561">
      <c r="J561" s="8"/>
      <c r="K561" s="8"/>
    </row>
    <row r="562">
      <c r="J562" s="8"/>
      <c r="K562" s="8"/>
    </row>
    <row r="563">
      <c r="J563" s="8"/>
      <c r="K563" s="8"/>
    </row>
    <row r="564">
      <c r="J564" s="8"/>
      <c r="K564" s="8"/>
    </row>
    <row r="565">
      <c r="J565" s="8"/>
      <c r="K565" s="8"/>
    </row>
    <row r="566">
      <c r="J566" s="8"/>
      <c r="K566" s="8"/>
    </row>
    <row r="567">
      <c r="J567" s="8"/>
      <c r="K567" s="8"/>
    </row>
    <row r="568">
      <c r="J568" s="8"/>
      <c r="K568" s="8"/>
    </row>
    <row r="569">
      <c r="J569" s="8"/>
      <c r="K569" s="8"/>
    </row>
    <row r="570">
      <c r="J570" s="8"/>
      <c r="K570" s="8"/>
    </row>
    <row r="571">
      <c r="J571" s="8"/>
      <c r="K571" s="8"/>
    </row>
    <row r="572">
      <c r="J572" s="8"/>
      <c r="K572" s="8"/>
    </row>
    <row r="573">
      <c r="J573" s="8"/>
      <c r="K573" s="8"/>
    </row>
    <row r="574">
      <c r="J574" s="8"/>
      <c r="K574" s="8"/>
    </row>
    <row r="575">
      <c r="J575" s="8"/>
      <c r="K575" s="8"/>
    </row>
    <row r="576">
      <c r="J576" s="8"/>
      <c r="K576" s="8"/>
    </row>
    <row r="577">
      <c r="J577" s="8"/>
      <c r="K577" s="8"/>
    </row>
    <row r="578">
      <c r="J578" s="8"/>
      <c r="K578" s="8"/>
    </row>
    <row r="579">
      <c r="J579" s="8"/>
      <c r="K579" s="8"/>
    </row>
    <row r="580">
      <c r="J580" s="8"/>
      <c r="K580" s="8"/>
    </row>
    <row r="581">
      <c r="J581" s="8"/>
      <c r="K581" s="8"/>
    </row>
    <row r="582">
      <c r="J582" s="8"/>
      <c r="K582" s="8"/>
    </row>
    <row r="583">
      <c r="J583" s="8"/>
      <c r="K583" s="8"/>
    </row>
    <row r="584">
      <c r="J584" s="8"/>
      <c r="K584" s="8"/>
    </row>
    <row r="585">
      <c r="J585" s="8"/>
      <c r="K585" s="8"/>
    </row>
    <row r="586">
      <c r="J586" s="8"/>
      <c r="K586" s="8"/>
    </row>
    <row r="587">
      <c r="J587" s="8"/>
      <c r="K587" s="8"/>
    </row>
    <row r="588">
      <c r="J588" s="8"/>
      <c r="K588" s="8"/>
    </row>
    <row r="589">
      <c r="J589" s="8"/>
      <c r="K589" s="8"/>
    </row>
    <row r="590">
      <c r="J590" s="8"/>
      <c r="K590" s="8"/>
    </row>
    <row r="591">
      <c r="J591" s="8"/>
      <c r="K591" s="8"/>
    </row>
    <row r="592">
      <c r="J592" s="8"/>
      <c r="K592" s="8"/>
    </row>
    <row r="593">
      <c r="J593" s="8"/>
      <c r="K593" s="8"/>
    </row>
    <row r="594">
      <c r="J594" s="8"/>
      <c r="K594" s="8"/>
    </row>
    <row r="595">
      <c r="J595" s="8"/>
      <c r="K595" s="8"/>
    </row>
    <row r="596">
      <c r="J596" s="8"/>
      <c r="K596" s="8"/>
    </row>
    <row r="597">
      <c r="J597" s="8"/>
      <c r="K597" s="8"/>
    </row>
    <row r="598">
      <c r="J598" s="8"/>
      <c r="K598" s="8"/>
    </row>
    <row r="599">
      <c r="J599" s="8"/>
      <c r="K599" s="8"/>
    </row>
    <row r="600">
      <c r="J600" s="8"/>
      <c r="K600" s="8"/>
    </row>
    <row r="601">
      <c r="J601" s="8"/>
      <c r="K601" s="8"/>
    </row>
    <row r="602">
      <c r="J602" s="8"/>
      <c r="K602" s="8"/>
    </row>
    <row r="603">
      <c r="J603" s="8"/>
      <c r="K603" s="8"/>
    </row>
    <row r="604">
      <c r="J604" s="8"/>
      <c r="K604" s="8"/>
    </row>
    <row r="605">
      <c r="J605" s="8"/>
      <c r="K605" s="8"/>
    </row>
    <row r="606">
      <c r="J606" s="8"/>
      <c r="K606" s="8"/>
    </row>
    <row r="607">
      <c r="J607" s="8"/>
      <c r="K607" s="8"/>
    </row>
    <row r="608">
      <c r="J608" s="8"/>
      <c r="K608" s="8"/>
    </row>
    <row r="609">
      <c r="J609" s="8"/>
      <c r="K609" s="8"/>
    </row>
    <row r="610">
      <c r="J610" s="8"/>
      <c r="K610" s="8"/>
    </row>
    <row r="611">
      <c r="J611" s="8"/>
      <c r="K611" s="8"/>
    </row>
    <row r="612">
      <c r="J612" s="8"/>
      <c r="K612" s="8"/>
    </row>
    <row r="613">
      <c r="J613" s="8"/>
      <c r="K613" s="8"/>
    </row>
    <row r="614">
      <c r="J614" s="8"/>
      <c r="K614" s="8"/>
    </row>
    <row r="615">
      <c r="J615" s="8"/>
      <c r="K615" s="8"/>
    </row>
    <row r="616">
      <c r="J616" s="8"/>
      <c r="K616" s="8"/>
    </row>
    <row r="617">
      <c r="J617" s="8"/>
      <c r="K617" s="8"/>
    </row>
    <row r="618">
      <c r="J618" s="8"/>
      <c r="K618" s="8"/>
    </row>
    <row r="619">
      <c r="J619" s="8"/>
      <c r="K619" s="8"/>
    </row>
    <row r="620">
      <c r="J620" s="8"/>
      <c r="K620" s="8"/>
    </row>
    <row r="621">
      <c r="J621" s="8"/>
      <c r="K621" s="8"/>
    </row>
    <row r="622">
      <c r="J622" s="8"/>
      <c r="K622" s="8"/>
    </row>
    <row r="623">
      <c r="J623" s="8"/>
      <c r="K623" s="8"/>
    </row>
    <row r="624">
      <c r="J624" s="8"/>
      <c r="K624" s="8"/>
    </row>
    <row r="625">
      <c r="J625" s="8"/>
      <c r="K625" s="8"/>
    </row>
    <row r="626">
      <c r="J626" s="8"/>
      <c r="K626" s="8"/>
    </row>
    <row r="627">
      <c r="J627" s="8"/>
      <c r="K627" s="8"/>
    </row>
    <row r="628">
      <c r="J628" s="8"/>
      <c r="K628" s="8"/>
    </row>
    <row r="629">
      <c r="J629" s="8"/>
      <c r="K629" s="8"/>
    </row>
    <row r="630">
      <c r="J630" s="8"/>
      <c r="K630" s="8"/>
    </row>
    <row r="631">
      <c r="J631" s="8"/>
      <c r="K631" s="8"/>
    </row>
    <row r="632">
      <c r="J632" s="8"/>
      <c r="K632" s="8"/>
    </row>
    <row r="633">
      <c r="J633" s="8"/>
      <c r="K633" s="8"/>
    </row>
    <row r="634">
      <c r="J634" s="8"/>
      <c r="K634" s="8"/>
    </row>
    <row r="635">
      <c r="J635" s="8"/>
      <c r="K635" s="8"/>
    </row>
    <row r="636">
      <c r="J636" s="8"/>
      <c r="K636" s="8"/>
    </row>
    <row r="637">
      <c r="J637" s="8"/>
      <c r="K637" s="8"/>
    </row>
    <row r="638">
      <c r="J638" s="8"/>
      <c r="K638" s="8"/>
    </row>
    <row r="639">
      <c r="J639" s="8"/>
      <c r="K639" s="8"/>
    </row>
    <row r="640">
      <c r="J640" s="8"/>
      <c r="K640" s="8"/>
    </row>
    <row r="641">
      <c r="J641" s="8"/>
      <c r="K641" s="8"/>
    </row>
    <row r="642">
      <c r="J642" s="8"/>
      <c r="K642" s="8"/>
    </row>
    <row r="643">
      <c r="J643" s="8"/>
      <c r="K643" s="8"/>
    </row>
    <row r="644">
      <c r="J644" s="8"/>
      <c r="K644" s="8"/>
    </row>
    <row r="645">
      <c r="J645" s="8"/>
      <c r="K645" s="8"/>
    </row>
    <row r="646">
      <c r="J646" s="8"/>
      <c r="K646" s="8"/>
    </row>
    <row r="647">
      <c r="J647" s="8"/>
      <c r="K647" s="8"/>
    </row>
    <row r="648">
      <c r="J648" s="8"/>
      <c r="K648" s="8"/>
    </row>
    <row r="649">
      <c r="J649" s="8"/>
      <c r="K649" s="8"/>
    </row>
    <row r="650">
      <c r="J650" s="8"/>
      <c r="K650" s="8"/>
    </row>
    <row r="651">
      <c r="J651" s="8"/>
      <c r="K651" s="8"/>
    </row>
    <row r="652">
      <c r="J652" s="8"/>
      <c r="K652" s="8"/>
    </row>
    <row r="653">
      <c r="J653" s="8"/>
      <c r="K653" s="8"/>
    </row>
    <row r="654">
      <c r="J654" s="8"/>
      <c r="K654" s="8"/>
    </row>
    <row r="655">
      <c r="J655" s="8"/>
      <c r="K655" s="8"/>
    </row>
    <row r="656">
      <c r="J656" s="8"/>
      <c r="K656" s="8"/>
    </row>
    <row r="657">
      <c r="J657" s="8"/>
      <c r="K657" s="8"/>
    </row>
    <row r="658">
      <c r="J658" s="8"/>
      <c r="K658" s="8"/>
    </row>
    <row r="659">
      <c r="J659" s="8"/>
      <c r="K659" s="8"/>
    </row>
    <row r="660">
      <c r="J660" s="8"/>
      <c r="K660" s="8"/>
    </row>
    <row r="661">
      <c r="J661" s="8"/>
      <c r="K661" s="8"/>
    </row>
    <row r="662">
      <c r="J662" s="8"/>
      <c r="K662" s="8"/>
    </row>
    <row r="663">
      <c r="J663" s="8"/>
      <c r="K663" s="8"/>
    </row>
    <row r="664">
      <c r="J664" s="8"/>
      <c r="K664" s="8"/>
    </row>
    <row r="665">
      <c r="J665" s="8"/>
      <c r="K665" s="8"/>
    </row>
    <row r="666">
      <c r="J666" s="8"/>
      <c r="K666" s="8"/>
    </row>
    <row r="667">
      <c r="J667" s="8"/>
      <c r="K667" s="8"/>
    </row>
    <row r="668">
      <c r="J668" s="8"/>
      <c r="K668" s="8"/>
    </row>
    <row r="669">
      <c r="J669" s="8"/>
      <c r="K669" s="8"/>
    </row>
    <row r="670">
      <c r="J670" s="8"/>
      <c r="K670" s="8"/>
    </row>
    <row r="671">
      <c r="J671" s="8"/>
      <c r="K671" s="8"/>
    </row>
    <row r="672">
      <c r="J672" s="8"/>
      <c r="K672" s="8"/>
    </row>
    <row r="673">
      <c r="J673" s="8"/>
      <c r="K673" s="8"/>
    </row>
    <row r="674">
      <c r="J674" s="8"/>
      <c r="K674" s="8"/>
    </row>
    <row r="675">
      <c r="J675" s="8"/>
      <c r="K675" s="8"/>
    </row>
    <row r="676">
      <c r="J676" s="8"/>
      <c r="K676" s="8"/>
    </row>
    <row r="677">
      <c r="J677" s="8"/>
      <c r="K677" s="8"/>
    </row>
    <row r="678">
      <c r="J678" s="8"/>
      <c r="K678" s="8"/>
    </row>
    <row r="679">
      <c r="J679" s="8"/>
      <c r="K679" s="8"/>
    </row>
    <row r="680">
      <c r="J680" s="8"/>
      <c r="K680" s="8"/>
    </row>
    <row r="681">
      <c r="J681" s="8"/>
      <c r="K681" s="8"/>
    </row>
    <row r="682">
      <c r="J682" s="8"/>
      <c r="K682" s="8"/>
    </row>
    <row r="683">
      <c r="J683" s="8"/>
      <c r="K683" s="8"/>
    </row>
    <row r="684">
      <c r="J684" s="8"/>
      <c r="K684" s="8"/>
    </row>
    <row r="685">
      <c r="J685" s="8"/>
      <c r="K685" s="8"/>
    </row>
    <row r="686">
      <c r="J686" s="8"/>
      <c r="K686" s="8"/>
    </row>
    <row r="687">
      <c r="J687" s="8"/>
      <c r="K687" s="8"/>
    </row>
    <row r="688">
      <c r="J688" s="8"/>
      <c r="K688" s="8"/>
    </row>
    <row r="689">
      <c r="J689" s="8"/>
      <c r="K689" s="8"/>
    </row>
    <row r="690">
      <c r="J690" s="8"/>
      <c r="K690" s="8"/>
    </row>
    <row r="691">
      <c r="J691" s="8"/>
      <c r="K691" s="8"/>
    </row>
    <row r="692">
      <c r="J692" s="8"/>
      <c r="K692" s="8"/>
    </row>
    <row r="693">
      <c r="J693" s="8"/>
      <c r="K693" s="8"/>
    </row>
    <row r="694">
      <c r="J694" s="8"/>
      <c r="K694" s="8"/>
    </row>
    <row r="695">
      <c r="J695" s="8"/>
      <c r="K695" s="8"/>
    </row>
    <row r="696">
      <c r="J696" s="8"/>
      <c r="K696" s="8"/>
    </row>
    <row r="697">
      <c r="J697" s="8"/>
      <c r="K697" s="8"/>
    </row>
    <row r="698">
      <c r="J698" s="8"/>
      <c r="K698" s="8"/>
    </row>
    <row r="699">
      <c r="J699" s="8"/>
      <c r="K699" s="8"/>
    </row>
    <row r="700">
      <c r="J700" s="8"/>
      <c r="K700" s="8"/>
    </row>
    <row r="701">
      <c r="J701" s="8"/>
      <c r="K701" s="8"/>
    </row>
    <row r="702">
      <c r="J702" s="8"/>
      <c r="K702" s="8"/>
    </row>
    <row r="703">
      <c r="J703" s="8"/>
      <c r="K703" s="8"/>
    </row>
    <row r="704">
      <c r="J704" s="8"/>
      <c r="K704" s="8"/>
    </row>
    <row r="705">
      <c r="J705" s="8"/>
      <c r="K705" s="8"/>
    </row>
    <row r="706">
      <c r="J706" s="8"/>
      <c r="K706" s="8"/>
    </row>
    <row r="707">
      <c r="J707" s="8"/>
      <c r="K707" s="8"/>
    </row>
    <row r="708">
      <c r="J708" s="8"/>
      <c r="K708" s="8"/>
    </row>
    <row r="709">
      <c r="J709" s="8"/>
      <c r="K709" s="8"/>
    </row>
    <row r="710">
      <c r="J710" s="8"/>
      <c r="K710" s="8"/>
    </row>
    <row r="711">
      <c r="J711" s="8"/>
      <c r="K711" s="8"/>
    </row>
    <row r="712">
      <c r="J712" s="8"/>
      <c r="K712" s="8"/>
    </row>
    <row r="713">
      <c r="J713" s="8"/>
      <c r="K713" s="8"/>
    </row>
    <row r="714">
      <c r="J714" s="8"/>
      <c r="K714" s="8"/>
    </row>
    <row r="715">
      <c r="J715" s="8"/>
      <c r="K715" s="8"/>
    </row>
    <row r="716">
      <c r="J716" s="8"/>
      <c r="K716" s="8"/>
    </row>
    <row r="717">
      <c r="J717" s="8"/>
      <c r="K717" s="8"/>
    </row>
    <row r="718">
      <c r="J718" s="8"/>
      <c r="K718" s="8"/>
    </row>
    <row r="719">
      <c r="J719" s="8"/>
      <c r="K719" s="8"/>
    </row>
    <row r="720">
      <c r="J720" s="8"/>
      <c r="K720" s="8"/>
    </row>
    <row r="721">
      <c r="J721" s="8"/>
      <c r="K721" s="8"/>
    </row>
    <row r="722">
      <c r="J722" s="8"/>
      <c r="K722" s="8"/>
    </row>
    <row r="723">
      <c r="J723" s="8"/>
      <c r="K723" s="8"/>
    </row>
    <row r="724">
      <c r="J724" s="8"/>
      <c r="K724" s="8"/>
    </row>
    <row r="725">
      <c r="J725" s="8"/>
      <c r="K725" s="8"/>
    </row>
    <row r="726">
      <c r="J726" s="8"/>
      <c r="K726" s="8"/>
    </row>
    <row r="727">
      <c r="J727" s="8"/>
      <c r="K727" s="8"/>
    </row>
    <row r="728">
      <c r="J728" s="8"/>
      <c r="K728" s="8"/>
    </row>
    <row r="729">
      <c r="J729" s="8"/>
      <c r="K729" s="8"/>
    </row>
    <row r="730">
      <c r="J730" s="8"/>
      <c r="K730" s="8"/>
    </row>
    <row r="731">
      <c r="J731" s="8"/>
      <c r="K731" s="8"/>
    </row>
    <row r="732">
      <c r="J732" s="8"/>
      <c r="K732" s="8"/>
    </row>
    <row r="733">
      <c r="J733" s="8"/>
      <c r="K733" s="8"/>
    </row>
    <row r="734">
      <c r="J734" s="8"/>
      <c r="K734" s="8"/>
    </row>
    <row r="735">
      <c r="J735" s="8"/>
      <c r="K735" s="8"/>
    </row>
    <row r="736">
      <c r="J736" s="8"/>
      <c r="K736" s="8"/>
    </row>
    <row r="737">
      <c r="J737" s="8"/>
      <c r="K737" s="8"/>
    </row>
    <row r="738">
      <c r="J738" s="8"/>
      <c r="K738" s="8"/>
    </row>
    <row r="739">
      <c r="J739" s="8"/>
      <c r="K739" s="8"/>
    </row>
    <row r="740">
      <c r="J740" s="8"/>
      <c r="K740" s="8"/>
    </row>
    <row r="741">
      <c r="J741" s="8"/>
      <c r="K741" s="8"/>
    </row>
    <row r="742">
      <c r="J742" s="8"/>
      <c r="K742" s="8"/>
    </row>
    <row r="743">
      <c r="J743" s="8"/>
      <c r="K743" s="8"/>
    </row>
    <row r="744">
      <c r="J744" s="8"/>
      <c r="K744" s="8"/>
    </row>
    <row r="745">
      <c r="J745" s="8"/>
      <c r="K745" s="8"/>
    </row>
    <row r="746">
      <c r="J746" s="8"/>
      <c r="K746" s="8"/>
    </row>
    <row r="747">
      <c r="J747" s="8"/>
      <c r="K747" s="8"/>
    </row>
    <row r="748">
      <c r="J748" s="8"/>
      <c r="K748" s="8"/>
    </row>
    <row r="749">
      <c r="J749" s="8"/>
      <c r="K749" s="8"/>
    </row>
    <row r="750">
      <c r="J750" s="8"/>
      <c r="K750" s="8"/>
    </row>
    <row r="751">
      <c r="J751" s="8"/>
      <c r="K751" s="8"/>
    </row>
    <row r="752">
      <c r="J752" s="8"/>
      <c r="K752" s="8"/>
    </row>
    <row r="753">
      <c r="J753" s="8"/>
      <c r="K753" s="8"/>
    </row>
    <row r="754">
      <c r="J754" s="8"/>
      <c r="K754" s="8"/>
    </row>
    <row r="755">
      <c r="J755" s="8"/>
      <c r="K755" s="8"/>
    </row>
    <row r="756">
      <c r="J756" s="8"/>
      <c r="K756" s="8"/>
    </row>
    <row r="757">
      <c r="J757" s="8"/>
      <c r="K757" s="8"/>
    </row>
    <row r="758">
      <c r="J758" s="8"/>
      <c r="K758" s="8"/>
    </row>
    <row r="759">
      <c r="J759" s="8"/>
      <c r="K759" s="8"/>
    </row>
    <row r="760">
      <c r="J760" s="8"/>
      <c r="K760" s="8"/>
    </row>
    <row r="761">
      <c r="J761" s="8"/>
      <c r="K761" s="8"/>
    </row>
    <row r="762">
      <c r="J762" s="8"/>
      <c r="K762" s="8"/>
    </row>
    <row r="763">
      <c r="J763" s="8"/>
      <c r="K763" s="8"/>
    </row>
    <row r="764">
      <c r="J764" s="8"/>
      <c r="K764" s="8"/>
    </row>
    <row r="765">
      <c r="J765" s="8"/>
      <c r="K765" s="8"/>
    </row>
    <row r="766">
      <c r="J766" s="8"/>
      <c r="K766" s="8"/>
    </row>
    <row r="767">
      <c r="J767" s="8"/>
      <c r="K767" s="8"/>
    </row>
    <row r="768">
      <c r="J768" s="8"/>
      <c r="K768" s="8"/>
    </row>
    <row r="769">
      <c r="J769" s="8"/>
      <c r="K769" s="8"/>
    </row>
    <row r="770">
      <c r="J770" s="8"/>
      <c r="K770" s="8"/>
    </row>
    <row r="771">
      <c r="J771" s="8"/>
      <c r="K771" s="8"/>
    </row>
    <row r="772">
      <c r="J772" s="8"/>
      <c r="K772" s="8"/>
    </row>
    <row r="773">
      <c r="J773" s="8"/>
      <c r="K773" s="8"/>
    </row>
    <row r="774">
      <c r="J774" s="8"/>
      <c r="K774" s="8"/>
    </row>
    <row r="775">
      <c r="J775" s="8"/>
      <c r="K775" s="8"/>
    </row>
    <row r="776">
      <c r="J776" s="8"/>
      <c r="K776" s="8"/>
    </row>
    <row r="777">
      <c r="J777" s="8"/>
      <c r="K777" s="8"/>
    </row>
    <row r="778">
      <c r="J778" s="8"/>
      <c r="K778" s="8"/>
    </row>
    <row r="779">
      <c r="J779" s="8"/>
      <c r="K779" s="8"/>
    </row>
    <row r="780">
      <c r="J780" s="8"/>
      <c r="K780" s="8"/>
    </row>
    <row r="781">
      <c r="J781" s="8"/>
      <c r="K781" s="8"/>
    </row>
    <row r="782">
      <c r="J782" s="8"/>
      <c r="K782" s="8"/>
    </row>
    <row r="783">
      <c r="J783" s="8"/>
      <c r="K783" s="8"/>
    </row>
    <row r="784">
      <c r="J784" s="8"/>
      <c r="K784" s="8"/>
    </row>
    <row r="785">
      <c r="J785" s="8"/>
      <c r="K785" s="8"/>
    </row>
    <row r="786">
      <c r="J786" s="8"/>
      <c r="K786" s="8"/>
    </row>
    <row r="787">
      <c r="J787" s="8"/>
      <c r="K787" s="8"/>
    </row>
    <row r="788">
      <c r="J788" s="8"/>
      <c r="K788" s="8"/>
    </row>
    <row r="789">
      <c r="J789" s="8"/>
      <c r="K789" s="8"/>
    </row>
    <row r="790">
      <c r="J790" s="8"/>
      <c r="K790" s="8"/>
    </row>
    <row r="791">
      <c r="J791" s="8"/>
      <c r="K791" s="8"/>
    </row>
    <row r="792">
      <c r="J792" s="8"/>
      <c r="K792" s="8"/>
    </row>
    <row r="793">
      <c r="J793" s="8"/>
      <c r="K793" s="8"/>
    </row>
    <row r="794">
      <c r="J794" s="8"/>
      <c r="K794" s="8"/>
    </row>
    <row r="795">
      <c r="J795" s="8"/>
      <c r="K795" s="8"/>
    </row>
    <row r="796">
      <c r="J796" s="8"/>
      <c r="K796" s="8"/>
    </row>
    <row r="797">
      <c r="J797" s="8"/>
      <c r="K797" s="8"/>
    </row>
    <row r="798">
      <c r="J798" s="8"/>
      <c r="K798" s="8"/>
    </row>
    <row r="799">
      <c r="J799" s="8"/>
      <c r="K799" s="8"/>
    </row>
    <row r="800">
      <c r="J800" s="8"/>
      <c r="K800" s="8"/>
    </row>
    <row r="801">
      <c r="J801" s="8"/>
      <c r="K801" s="8"/>
    </row>
    <row r="802">
      <c r="J802" s="8"/>
      <c r="K802" s="8"/>
    </row>
    <row r="803">
      <c r="J803" s="8"/>
      <c r="K803" s="8"/>
    </row>
    <row r="804">
      <c r="J804" s="8"/>
      <c r="K804" s="8"/>
    </row>
    <row r="805">
      <c r="J805" s="8"/>
      <c r="K805" s="8"/>
    </row>
    <row r="806">
      <c r="J806" s="8"/>
      <c r="K806" s="8"/>
    </row>
    <row r="807">
      <c r="J807" s="8"/>
      <c r="K807" s="8"/>
    </row>
    <row r="808">
      <c r="J808" s="8"/>
      <c r="K808" s="8"/>
    </row>
    <row r="809">
      <c r="J809" s="8"/>
      <c r="K809" s="8"/>
    </row>
    <row r="810">
      <c r="J810" s="8"/>
      <c r="K810" s="8"/>
    </row>
    <row r="811">
      <c r="J811" s="8"/>
      <c r="K811" s="8"/>
    </row>
    <row r="812">
      <c r="J812" s="8"/>
      <c r="K812" s="8"/>
    </row>
    <row r="813">
      <c r="J813" s="8"/>
      <c r="K813" s="8"/>
    </row>
    <row r="814">
      <c r="J814" s="8"/>
      <c r="K814" s="8"/>
    </row>
    <row r="815">
      <c r="J815" s="8"/>
      <c r="K815" s="8"/>
    </row>
    <row r="816">
      <c r="J816" s="8"/>
      <c r="K816" s="8"/>
    </row>
    <row r="817">
      <c r="J817" s="8"/>
      <c r="K817" s="8"/>
    </row>
    <row r="818">
      <c r="J818" s="8"/>
      <c r="K818" s="8"/>
    </row>
    <row r="819">
      <c r="J819" s="8"/>
      <c r="K819" s="8"/>
    </row>
    <row r="820">
      <c r="J820" s="8"/>
      <c r="K820" s="8"/>
    </row>
    <row r="821">
      <c r="J821" s="8"/>
      <c r="K821" s="8"/>
    </row>
    <row r="822">
      <c r="J822" s="8"/>
      <c r="K822" s="8"/>
    </row>
    <row r="823">
      <c r="J823" s="8"/>
      <c r="K823" s="8"/>
    </row>
    <row r="824">
      <c r="J824" s="8"/>
      <c r="K824" s="8"/>
    </row>
    <row r="825">
      <c r="J825" s="8"/>
      <c r="K825" s="8"/>
    </row>
    <row r="826">
      <c r="J826" s="8"/>
      <c r="K826" s="8"/>
    </row>
    <row r="827">
      <c r="J827" s="8"/>
      <c r="K827" s="8"/>
    </row>
    <row r="828">
      <c r="J828" s="8"/>
      <c r="K828" s="8"/>
    </row>
    <row r="829">
      <c r="J829" s="8"/>
      <c r="K829" s="8"/>
    </row>
    <row r="830">
      <c r="J830" s="8"/>
      <c r="K830" s="8"/>
    </row>
    <row r="831">
      <c r="J831" s="8"/>
      <c r="K831" s="8"/>
    </row>
    <row r="832">
      <c r="J832" s="8"/>
      <c r="K832" s="8"/>
    </row>
    <row r="833">
      <c r="J833" s="8"/>
      <c r="K833" s="8"/>
    </row>
    <row r="834">
      <c r="J834" s="8"/>
      <c r="K834" s="8"/>
    </row>
    <row r="835">
      <c r="J835" s="8"/>
      <c r="K835" s="8"/>
    </row>
    <row r="836">
      <c r="J836" s="8"/>
      <c r="K836" s="8"/>
    </row>
    <row r="837">
      <c r="J837" s="8"/>
      <c r="K837" s="8"/>
    </row>
    <row r="838">
      <c r="J838" s="8"/>
      <c r="K838" s="8"/>
    </row>
    <row r="839">
      <c r="J839" s="8"/>
      <c r="K839" s="8"/>
    </row>
    <row r="840">
      <c r="J840" s="8"/>
      <c r="K840" s="8"/>
    </row>
    <row r="841">
      <c r="J841" s="8"/>
      <c r="K841" s="8"/>
    </row>
    <row r="842">
      <c r="J842" s="8"/>
      <c r="K842" s="8"/>
    </row>
    <row r="843">
      <c r="J843" s="8"/>
      <c r="K843" s="8"/>
    </row>
    <row r="844">
      <c r="J844" s="8"/>
      <c r="K844" s="8"/>
    </row>
    <row r="845">
      <c r="J845" s="8"/>
      <c r="K845" s="8"/>
    </row>
    <row r="846">
      <c r="J846" s="8"/>
      <c r="K846" s="8"/>
    </row>
    <row r="847">
      <c r="J847" s="8"/>
      <c r="K847" s="8"/>
    </row>
    <row r="848">
      <c r="J848" s="8"/>
      <c r="K848" s="8"/>
    </row>
    <row r="849">
      <c r="J849" s="8"/>
      <c r="K849" s="8"/>
    </row>
    <row r="850">
      <c r="J850" s="8"/>
      <c r="K850" s="8"/>
    </row>
    <row r="851">
      <c r="J851" s="8"/>
      <c r="K851" s="8"/>
    </row>
    <row r="852">
      <c r="J852" s="8"/>
      <c r="K852" s="8"/>
    </row>
    <row r="853">
      <c r="J853" s="8"/>
      <c r="K853" s="8"/>
    </row>
    <row r="854">
      <c r="J854" s="8"/>
      <c r="K854" s="8"/>
    </row>
    <row r="855">
      <c r="J855" s="8"/>
      <c r="K855" s="8"/>
    </row>
    <row r="856">
      <c r="J856" s="8"/>
      <c r="K856" s="8"/>
    </row>
    <row r="857">
      <c r="J857" s="8"/>
      <c r="K857" s="8"/>
    </row>
    <row r="858">
      <c r="J858" s="8"/>
      <c r="K858" s="8"/>
    </row>
    <row r="859">
      <c r="J859" s="8"/>
      <c r="K859" s="8"/>
    </row>
    <row r="860">
      <c r="J860" s="8"/>
      <c r="K860" s="8"/>
    </row>
    <row r="861">
      <c r="J861" s="8"/>
      <c r="K861" s="8"/>
    </row>
    <row r="862">
      <c r="J862" s="8"/>
      <c r="K862" s="8"/>
    </row>
    <row r="863">
      <c r="J863" s="8"/>
      <c r="K863" s="8"/>
    </row>
    <row r="864">
      <c r="J864" s="8"/>
      <c r="K864" s="8"/>
    </row>
    <row r="865">
      <c r="J865" s="8"/>
      <c r="K865" s="8"/>
    </row>
    <row r="866">
      <c r="J866" s="8"/>
      <c r="K866" s="8"/>
    </row>
    <row r="867">
      <c r="J867" s="8"/>
      <c r="K867" s="8"/>
    </row>
    <row r="868">
      <c r="J868" s="8"/>
      <c r="K868" s="8"/>
    </row>
    <row r="869">
      <c r="J869" s="8"/>
      <c r="K869" s="8"/>
    </row>
    <row r="870">
      <c r="J870" s="8"/>
      <c r="K870" s="8"/>
    </row>
    <row r="871">
      <c r="J871" s="8"/>
      <c r="K871" s="8"/>
    </row>
    <row r="872">
      <c r="J872" s="8"/>
      <c r="K872" s="8"/>
    </row>
    <row r="873">
      <c r="J873" s="8"/>
      <c r="K873" s="8"/>
    </row>
    <row r="874">
      <c r="J874" s="8"/>
      <c r="K874" s="8"/>
    </row>
    <row r="875">
      <c r="J875" s="8"/>
      <c r="K875" s="8"/>
    </row>
    <row r="876">
      <c r="J876" s="8"/>
      <c r="K876" s="8"/>
    </row>
    <row r="877">
      <c r="J877" s="8"/>
      <c r="K877" s="8"/>
    </row>
    <row r="878">
      <c r="J878" s="8"/>
      <c r="K878" s="8"/>
    </row>
    <row r="879">
      <c r="J879" s="8"/>
      <c r="K879" s="8"/>
    </row>
    <row r="880">
      <c r="J880" s="8"/>
      <c r="K880" s="8"/>
    </row>
    <row r="881">
      <c r="J881" s="8"/>
      <c r="K881" s="8"/>
    </row>
    <row r="882">
      <c r="J882" s="8"/>
      <c r="K882" s="8"/>
    </row>
    <row r="883">
      <c r="J883" s="8"/>
      <c r="K883" s="8"/>
    </row>
    <row r="884">
      <c r="J884" s="8"/>
      <c r="K884" s="8"/>
    </row>
    <row r="885">
      <c r="J885" s="8"/>
      <c r="K885" s="8"/>
    </row>
    <row r="886">
      <c r="J886" s="8"/>
      <c r="K886" s="8"/>
    </row>
    <row r="887">
      <c r="J887" s="8"/>
      <c r="K887" s="8"/>
    </row>
    <row r="888">
      <c r="J888" s="8"/>
      <c r="K888" s="8"/>
    </row>
    <row r="889">
      <c r="J889" s="8"/>
      <c r="K889" s="8"/>
    </row>
    <row r="890">
      <c r="J890" s="8"/>
      <c r="K890" s="8"/>
    </row>
    <row r="891">
      <c r="J891" s="8"/>
      <c r="K891" s="8"/>
    </row>
    <row r="892">
      <c r="J892" s="8"/>
      <c r="K892" s="8"/>
    </row>
    <row r="893">
      <c r="J893" s="8"/>
      <c r="K893" s="8"/>
    </row>
    <row r="894">
      <c r="J894" s="8"/>
      <c r="K894" s="8"/>
    </row>
    <row r="895">
      <c r="J895" s="8"/>
      <c r="K895" s="8"/>
    </row>
    <row r="896">
      <c r="J896" s="8"/>
      <c r="K896" s="8"/>
    </row>
    <row r="897">
      <c r="J897" s="8"/>
      <c r="K897" s="8"/>
    </row>
    <row r="898">
      <c r="J898" s="8"/>
      <c r="K898" s="8"/>
    </row>
    <row r="899">
      <c r="J899" s="8"/>
      <c r="K899" s="8"/>
    </row>
    <row r="900">
      <c r="J900" s="8"/>
      <c r="K900" s="8"/>
    </row>
    <row r="901">
      <c r="J901" s="8"/>
      <c r="K901" s="8"/>
    </row>
    <row r="902">
      <c r="J902" s="8"/>
      <c r="K902" s="8"/>
    </row>
    <row r="903">
      <c r="J903" s="8"/>
      <c r="K903" s="8"/>
    </row>
    <row r="904">
      <c r="J904" s="8"/>
      <c r="K904" s="8"/>
    </row>
    <row r="905">
      <c r="J905" s="8"/>
      <c r="K905" s="8"/>
    </row>
    <row r="906">
      <c r="J906" s="8"/>
      <c r="K906" s="8"/>
    </row>
    <row r="907">
      <c r="J907" s="8"/>
      <c r="K907" s="8"/>
    </row>
    <row r="908">
      <c r="J908" s="8"/>
      <c r="K908" s="8"/>
    </row>
    <row r="909">
      <c r="J909" s="8"/>
      <c r="K909" s="8"/>
    </row>
    <row r="910">
      <c r="J910" s="8"/>
      <c r="K910" s="8"/>
    </row>
    <row r="911">
      <c r="J911" s="8"/>
      <c r="K911" s="8"/>
    </row>
    <row r="912">
      <c r="J912" s="8"/>
      <c r="K912" s="8"/>
    </row>
    <row r="913">
      <c r="J913" s="8"/>
      <c r="K913" s="8"/>
    </row>
    <row r="914">
      <c r="J914" s="8"/>
      <c r="K914" s="8"/>
    </row>
    <row r="915">
      <c r="J915" s="8"/>
      <c r="K915" s="8"/>
    </row>
    <row r="916">
      <c r="J916" s="8"/>
      <c r="K916" s="8"/>
    </row>
    <row r="917">
      <c r="J917" s="8"/>
      <c r="K917" s="8"/>
    </row>
    <row r="918">
      <c r="J918" s="8"/>
      <c r="K918" s="8"/>
    </row>
    <row r="919">
      <c r="J919" s="8"/>
      <c r="K919" s="8"/>
    </row>
    <row r="920">
      <c r="J920" s="8"/>
      <c r="K920" s="8"/>
    </row>
    <row r="921">
      <c r="J921" s="8"/>
      <c r="K921" s="8"/>
    </row>
    <row r="922">
      <c r="J922" s="8"/>
      <c r="K922" s="8"/>
    </row>
    <row r="923">
      <c r="J923" s="8"/>
      <c r="K923" s="8"/>
    </row>
    <row r="924">
      <c r="J924" s="8"/>
      <c r="K924" s="8"/>
    </row>
    <row r="925">
      <c r="J925" s="8"/>
      <c r="K925" s="8"/>
    </row>
    <row r="926">
      <c r="J926" s="8"/>
      <c r="K926" s="8"/>
    </row>
    <row r="927">
      <c r="J927" s="8"/>
      <c r="K927" s="8"/>
    </row>
    <row r="928">
      <c r="J928" s="8"/>
      <c r="K928" s="8"/>
    </row>
    <row r="929">
      <c r="J929" s="8"/>
      <c r="K929" s="8"/>
    </row>
    <row r="930">
      <c r="J930" s="8"/>
      <c r="K930" s="8"/>
    </row>
    <row r="931">
      <c r="J931" s="8"/>
      <c r="K931" s="8"/>
    </row>
    <row r="932">
      <c r="J932" s="8"/>
      <c r="K932" s="8"/>
    </row>
    <row r="933">
      <c r="J933" s="8"/>
      <c r="K933" s="8"/>
    </row>
    <row r="934">
      <c r="J934" s="8"/>
      <c r="K934" s="8"/>
    </row>
    <row r="935">
      <c r="J935" s="8"/>
      <c r="K935" s="8"/>
    </row>
    <row r="936">
      <c r="J936" s="8"/>
      <c r="K936" s="8"/>
    </row>
    <row r="937">
      <c r="J937" s="8"/>
      <c r="K937" s="8"/>
    </row>
    <row r="938">
      <c r="J938" s="8"/>
      <c r="K938" s="8"/>
    </row>
    <row r="939">
      <c r="J939" s="8"/>
      <c r="K939" s="8"/>
    </row>
    <row r="940">
      <c r="J940" s="8"/>
      <c r="K940" s="8"/>
    </row>
    <row r="941">
      <c r="J941" s="8"/>
      <c r="K941" s="8"/>
    </row>
    <row r="942">
      <c r="J942" s="8"/>
      <c r="K942" s="8"/>
    </row>
    <row r="943">
      <c r="J943" s="8"/>
      <c r="K943" s="8"/>
    </row>
    <row r="944">
      <c r="J944" s="8"/>
      <c r="K944" s="8"/>
    </row>
    <row r="945">
      <c r="J945" s="8"/>
      <c r="K945" s="8"/>
    </row>
    <row r="946">
      <c r="J946" s="8"/>
      <c r="K946" s="8"/>
    </row>
    <row r="947">
      <c r="J947" s="8"/>
      <c r="K947" s="8"/>
    </row>
    <row r="948">
      <c r="J948" s="8"/>
      <c r="K948" s="8"/>
    </row>
    <row r="949">
      <c r="J949" s="8"/>
      <c r="K949" s="8"/>
    </row>
    <row r="950">
      <c r="J950" s="8"/>
      <c r="K950" s="8"/>
    </row>
    <row r="951">
      <c r="J951" s="8"/>
      <c r="K951" s="8"/>
    </row>
    <row r="952">
      <c r="J952" s="8"/>
      <c r="K952" s="8"/>
    </row>
    <row r="953">
      <c r="J953" s="8"/>
      <c r="K953" s="8"/>
    </row>
    <row r="954">
      <c r="J954" s="8"/>
      <c r="K954" s="8"/>
    </row>
    <row r="955">
      <c r="J955" s="8"/>
      <c r="K955" s="8"/>
    </row>
    <row r="956">
      <c r="J956" s="8"/>
      <c r="K956" s="8"/>
    </row>
    <row r="957">
      <c r="J957" s="8"/>
      <c r="K957" s="8"/>
    </row>
    <row r="958">
      <c r="J958" s="8"/>
      <c r="K958" s="8"/>
    </row>
    <row r="959">
      <c r="J959" s="8"/>
      <c r="K959" s="8"/>
    </row>
    <row r="960">
      <c r="J960" s="8"/>
      <c r="K960" s="8"/>
    </row>
    <row r="961">
      <c r="J961" s="8"/>
      <c r="K961" s="8"/>
    </row>
    <row r="962">
      <c r="J962" s="8"/>
      <c r="K962" s="8"/>
    </row>
    <row r="963">
      <c r="J963" s="8"/>
      <c r="K963" s="8"/>
    </row>
    <row r="964">
      <c r="J964" s="8"/>
      <c r="K964" s="8"/>
    </row>
    <row r="965">
      <c r="J965" s="8"/>
      <c r="K965" s="8"/>
    </row>
    <row r="966">
      <c r="J966" s="8"/>
      <c r="K966" s="8"/>
    </row>
    <row r="967">
      <c r="J967" s="8"/>
      <c r="K967" s="8"/>
    </row>
    <row r="968">
      <c r="J968" s="8"/>
      <c r="K968" s="8"/>
    </row>
    <row r="969">
      <c r="J969" s="8"/>
      <c r="K969" s="8"/>
    </row>
    <row r="970">
      <c r="J970" s="8"/>
      <c r="K970" s="8"/>
    </row>
    <row r="971">
      <c r="J971" s="8"/>
      <c r="K971" s="8"/>
    </row>
    <row r="972">
      <c r="J972" s="8"/>
      <c r="K972" s="8"/>
    </row>
    <row r="973">
      <c r="J973" s="8"/>
      <c r="K973" s="8"/>
    </row>
    <row r="974">
      <c r="J974" s="8"/>
      <c r="K974" s="8"/>
    </row>
    <row r="975">
      <c r="J975" s="8"/>
      <c r="K975" s="8"/>
    </row>
    <row r="976">
      <c r="J976" s="8"/>
      <c r="K976" s="8"/>
    </row>
    <row r="977">
      <c r="J977" s="8"/>
      <c r="K977" s="8"/>
    </row>
    <row r="978">
      <c r="J978" s="8"/>
      <c r="K978" s="8"/>
    </row>
    <row r="979">
      <c r="J979" s="8"/>
      <c r="K979" s="8"/>
    </row>
    <row r="980">
      <c r="J980" s="8"/>
      <c r="K980" s="8"/>
    </row>
    <row r="981">
      <c r="J981" s="8"/>
      <c r="K981" s="8"/>
    </row>
    <row r="982">
      <c r="J982" s="8"/>
      <c r="K982" s="8"/>
    </row>
    <row r="983">
      <c r="J983" s="8"/>
      <c r="K983" s="8"/>
    </row>
    <row r="984">
      <c r="J984" s="8"/>
      <c r="K984" s="8"/>
    </row>
    <row r="985">
      <c r="J985" s="8"/>
      <c r="K985" s="8"/>
    </row>
    <row r="986">
      <c r="J986" s="8"/>
      <c r="K986" s="8"/>
    </row>
    <row r="987">
      <c r="J987" s="8"/>
      <c r="K987" s="8"/>
    </row>
    <row r="988">
      <c r="J988" s="8"/>
      <c r="K988" s="8"/>
    </row>
    <row r="989">
      <c r="J989" s="8"/>
      <c r="K989" s="8"/>
    </row>
    <row r="990">
      <c r="J990" s="8"/>
      <c r="K990" s="8"/>
    </row>
    <row r="991">
      <c r="J991" s="8"/>
      <c r="K991" s="8"/>
    </row>
    <row r="992">
      <c r="J992" s="8"/>
      <c r="K992" s="8"/>
    </row>
    <row r="993">
      <c r="J993" s="8"/>
      <c r="K993" s="8"/>
    </row>
    <row r="994">
      <c r="J994" s="8"/>
      <c r="K994" s="8"/>
    </row>
    <row r="995">
      <c r="J995" s="8"/>
      <c r="K995" s="8"/>
    </row>
    <row r="996">
      <c r="J996" s="8"/>
      <c r="K996" s="8"/>
    </row>
    <row r="997">
      <c r="J997" s="8"/>
      <c r="K997" s="8"/>
    </row>
    <row r="998">
      <c r="J998" s="8"/>
      <c r="K998" s="8"/>
    </row>
    <row r="999">
      <c r="J999" s="8"/>
      <c r="K999" s="8"/>
    </row>
    <row r="1000">
      <c r="J1000" s="8"/>
      <c r="K1000" s="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4" t="s">
        <v>23</v>
      </c>
    </row>
    <row r="2">
      <c r="A2" s="6" t="s">
        <v>51</v>
      </c>
      <c r="B2" s="7" t="str">
        <f>vlookup($A2,Users!$B$1:$H1000,3,false)</f>
        <v>Krutharth</v>
      </c>
      <c r="C2" s="7" t="str">
        <f>vlookup($A2,Users!$B$1:$H1000,6,false)</f>
        <v>WWPN</v>
      </c>
      <c r="D2" s="7">
        <f>vlookup($C2,Teams!$B:$D,3,false)</f>
        <v>5</v>
      </c>
      <c r="E2" s="7">
        <f t="shared" ref="E2:E207" si="1">D2*4</f>
        <v>20</v>
      </c>
      <c r="F2" s="7">
        <f>countifs(PrelimRaw!$D$1:$D1000,$A2,PrelimRaw!$C$1:$C1000,4,PrelimRaw!$J$1:$J1000,"B")+countifs(PrelimRaw!$D$1:$D1000,$A2,PrelimRaw!$C$1:$C1000,14,PrelimRaw!$J$1:$J1000,"B")</f>
        <v>14</v>
      </c>
      <c r="G2" s="7">
        <f>countifs(PrelimRaw!$D$1:$D1000,$A2,PrelimRaw!$C$1:$C1000,0,PrelimRaw!$J$1:$J1000,"B")</f>
        <v>1</v>
      </c>
      <c r="H2" s="7">
        <f>countifs(PrelimRaw!$D$1:$D1000,$A2,PrelimRaw!$C$1:$C1000,-4,PrelimRaw!$J$1:$J1000,"B")</f>
        <v>1</v>
      </c>
      <c r="I2" s="7">
        <f t="shared" ref="I2:I207" si="2">F2+G2+H2</f>
        <v>16</v>
      </c>
      <c r="J2" s="8">
        <f t="shared" ref="J2:J207" si="3">I2/E2</f>
        <v>0.8</v>
      </c>
      <c r="K2" s="8">
        <f t="shared" ref="K2:K207" si="4">iferror(F2/I2,0)</f>
        <v>0.875</v>
      </c>
      <c r="L2" s="7">
        <f t="shared" ref="L2:L207" si="5">4*F2-4*H2</f>
        <v>52</v>
      </c>
      <c r="M2" s="11">
        <f t="shared" ref="M2:M207" si="6">L2/D2</f>
        <v>10.4</v>
      </c>
    </row>
    <row r="3">
      <c r="A3" s="6" t="s">
        <v>163</v>
      </c>
      <c r="B3" s="7" t="str">
        <f>vlookup($A3,Users!$B$1:$H1000,3,false)</f>
        <v>Aneesh</v>
      </c>
      <c r="C3" s="7" t="str">
        <f>vlookup($A3,Users!$B$1:$H1000,6,false)</f>
        <v>Wayzata</v>
      </c>
      <c r="D3" s="7">
        <f>vlookup($C3,Teams!$B:$D,3,false)</f>
        <v>5</v>
      </c>
      <c r="E3" s="7">
        <f t="shared" si="1"/>
        <v>20</v>
      </c>
      <c r="F3" s="7">
        <f>countifs(PrelimRaw!$D$1:$D1000,$A3,PrelimRaw!$C$1:$C1000,4,PrelimRaw!$J$1:$J1000,"B")+countifs(PrelimRaw!$D$1:$D1000,$A3,PrelimRaw!$C$1:$C1000,14,PrelimRaw!$J$1:$J1000,"B")</f>
        <v>13</v>
      </c>
      <c r="G3" s="7">
        <f>countifs(PrelimRaw!$D$1:$D1000,$A3,PrelimRaw!$C$1:$C1000,0,PrelimRaw!$J$1:$J1000,"B")</f>
        <v>1</v>
      </c>
      <c r="H3" s="7">
        <f>countifs(PrelimRaw!$D$1:$D1000,$A3,PrelimRaw!$C$1:$C1000,-4,PrelimRaw!$J$1:$J1000,"B")</f>
        <v>0</v>
      </c>
      <c r="I3" s="7">
        <f t="shared" si="2"/>
        <v>14</v>
      </c>
      <c r="J3" s="8">
        <f t="shared" si="3"/>
        <v>0.7</v>
      </c>
      <c r="K3" s="8">
        <f t="shared" si="4"/>
        <v>0.9285714286</v>
      </c>
      <c r="L3" s="7">
        <f t="shared" si="5"/>
        <v>52</v>
      </c>
      <c r="M3" s="11">
        <f t="shared" si="6"/>
        <v>10.4</v>
      </c>
    </row>
    <row r="4">
      <c r="A4" s="6" t="s">
        <v>106</v>
      </c>
      <c r="B4" s="7" t="str">
        <f>vlookup($A4,Users!$B$1:$H1000,3,false)</f>
        <v>Aditya</v>
      </c>
      <c r="C4" s="7" t="str">
        <f>vlookup($A4,Users!$B$1:$H1000,6,false)</f>
        <v>Mira Loma</v>
      </c>
      <c r="D4" s="7">
        <f>vlookup($C4,Teams!$B:$D,3,false)</f>
        <v>5</v>
      </c>
      <c r="E4" s="7">
        <f t="shared" si="1"/>
        <v>20</v>
      </c>
      <c r="F4" s="7">
        <f>countifs(PrelimRaw!$D$1:$D1000,$A4,PrelimRaw!$C$1:$C1000,4,PrelimRaw!$J$1:$J1000,"B")+countifs(PrelimRaw!$D$1:$D1000,$A4,PrelimRaw!$C$1:$C1000,14,PrelimRaw!$J$1:$J1000,"B")</f>
        <v>14</v>
      </c>
      <c r="G4" s="7">
        <f>countifs(PrelimRaw!$D$1:$D1000,$A4,PrelimRaw!$C$1:$C1000,0,PrelimRaw!$J$1:$J1000,"B")</f>
        <v>1</v>
      </c>
      <c r="H4" s="7">
        <f>countifs(PrelimRaw!$D$1:$D1000,$A4,PrelimRaw!$C$1:$C1000,-4,PrelimRaw!$J$1:$J1000,"B")</f>
        <v>1</v>
      </c>
      <c r="I4" s="7">
        <f t="shared" si="2"/>
        <v>16</v>
      </c>
      <c r="J4" s="8">
        <f t="shared" si="3"/>
        <v>0.8</v>
      </c>
      <c r="K4" s="8">
        <f t="shared" si="4"/>
        <v>0.875</v>
      </c>
      <c r="L4" s="7">
        <f t="shared" si="5"/>
        <v>52</v>
      </c>
      <c r="M4" s="11">
        <f t="shared" si="6"/>
        <v>10.4</v>
      </c>
    </row>
    <row r="5">
      <c r="A5" s="6" t="s">
        <v>132</v>
      </c>
      <c r="B5" s="7" t="str">
        <f>vlookup($A5,Users!$B$1:$H1000,3,false)</f>
        <v>Aaditya</v>
      </c>
      <c r="C5" s="7" t="str">
        <f>vlookup($A5,Users!$B$1:$H1000,6,false)</f>
        <v>Cupertino</v>
      </c>
      <c r="D5" s="7">
        <f>vlookup($C5,Teams!$B:$D,3,false)</f>
        <v>5</v>
      </c>
      <c r="E5" s="7">
        <f t="shared" si="1"/>
        <v>20</v>
      </c>
      <c r="F5" s="7">
        <f>countifs(PrelimRaw!$D$1:$D1000,$A5,PrelimRaw!$C$1:$C1000,4,PrelimRaw!$J$1:$J1000,"B")+countifs(PrelimRaw!$D$1:$D1000,$A5,PrelimRaw!$C$1:$C1000,14,PrelimRaw!$J$1:$J1000,"B")</f>
        <v>11</v>
      </c>
      <c r="G5" s="7">
        <f>countifs(PrelimRaw!$D$1:$D1000,$A5,PrelimRaw!$C$1:$C1000,0,PrelimRaw!$J$1:$J1000,"B")</f>
        <v>2</v>
      </c>
      <c r="H5" s="7">
        <f>countifs(PrelimRaw!$D$1:$D1000,$A5,PrelimRaw!$C$1:$C1000,-4,PrelimRaw!$J$1:$J1000,"B")</f>
        <v>0</v>
      </c>
      <c r="I5" s="7">
        <f t="shared" si="2"/>
        <v>13</v>
      </c>
      <c r="J5" s="8">
        <f t="shared" si="3"/>
        <v>0.65</v>
      </c>
      <c r="K5" s="8">
        <f t="shared" si="4"/>
        <v>0.8461538462</v>
      </c>
      <c r="L5" s="7">
        <f t="shared" si="5"/>
        <v>44</v>
      </c>
      <c r="M5" s="11">
        <f t="shared" si="6"/>
        <v>8.8</v>
      </c>
    </row>
    <row r="6">
      <c r="A6" s="6" t="s">
        <v>96</v>
      </c>
      <c r="B6" s="7" t="str">
        <f>vlookup($A6,Users!$B$1:$H1000,3,false)</f>
        <v>Caleb</v>
      </c>
      <c r="C6" s="7" t="str">
        <f>vlookup($A6,Users!$B$1:$H1000,6,false)</f>
        <v>Blair A</v>
      </c>
      <c r="D6" s="7">
        <f>vlookup($C6,Teams!$B:$D,3,false)</f>
        <v>5</v>
      </c>
      <c r="E6" s="7">
        <f t="shared" si="1"/>
        <v>20</v>
      </c>
      <c r="F6" s="7">
        <f>countifs(PrelimRaw!$D$1:$D1000,$A6,PrelimRaw!$C$1:$C1000,4,PrelimRaw!$J$1:$J1000,"B")+countifs(PrelimRaw!$D$1:$D1000,$A6,PrelimRaw!$C$1:$C1000,14,PrelimRaw!$J$1:$J1000,"B")</f>
        <v>14</v>
      </c>
      <c r="G6" s="7">
        <f>countifs(PrelimRaw!$D$1:$D1000,$A6,PrelimRaw!$C$1:$C1000,0,PrelimRaw!$J$1:$J1000,"B")</f>
        <v>1</v>
      </c>
      <c r="H6" s="7">
        <f>countifs(PrelimRaw!$D$1:$D1000,$A6,PrelimRaw!$C$1:$C1000,-4,PrelimRaw!$J$1:$J1000,"B")</f>
        <v>3</v>
      </c>
      <c r="I6" s="7">
        <f t="shared" si="2"/>
        <v>18</v>
      </c>
      <c r="J6" s="8">
        <f t="shared" si="3"/>
        <v>0.9</v>
      </c>
      <c r="K6" s="8">
        <f t="shared" si="4"/>
        <v>0.7777777778</v>
      </c>
      <c r="L6" s="7">
        <f t="shared" si="5"/>
        <v>44</v>
      </c>
      <c r="M6" s="11">
        <f t="shared" si="6"/>
        <v>8.8</v>
      </c>
    </row>
    <row r="7">
      <c r="A7" s="6" t="s">
        <v>89</v>
      </c>
      <c r="B7" s="7" t="str">
        <f>vlookup($A7,Users!$B$1:$H1000,3,false)</f>
        <v>Gokulanath</v>
      </c>
      <c r="C7" s="7" t="str">
        <f>vlookup($A7,Users!$B$1:$H1000,6,false)</f>
        <v>MSJ</v>
      </c>
      <c r="D7" s="7">
        <f>vlookup($C7,Teams!$B:$D,3,false)</f>
        <v>5</v>
      </c>
      <c r="E7" s="7">
        <f t="shared" si="1"/>
        <v>20</v>
      </c>
      <c r="F7" s="7">
        <f>countifs(PrelimRaw!$D$1:$D1000,$A7,PrelimRaw!$C$1:$C1000,4,PrelimRaw!$J$1:$J1000,"B")+countifs(PrelimRaw!$D$1:$D1000,$A7,PrelimRaw!$C$1:$C1000,14,PrelimRaw!$J$1:$J1000,"B")</f>
        <v>10</v>
      </c>
      <c r="G7" s="7">
        <f>countifs(PrelimRaw!$D$1:$D1000,$A7,PrelimRaw!$C$1:$C1000,0,PrelimRaw!$J$1:$J1000,"B")</f>
        <v>1</v>
      </c>
      <c r="H7" s="7">
        <f>countifs(PrelimRaw!$D$1:$D1000,$A7,PrelimRaw!$C$1:$C1000,-4,PrelimRaw!$J$1:$J1000,"B")</f>
        <v>0</v>
      </c>
      <c r="I7" s="7">
        <f t="shared" si="2"/>
        <v>11</v>
      </c>
      <c r="J7" s="8">
        <f t="shared" si="3"/>
        <v>0.55</v>
      </c>
      <c r="K7" s="8">
        <f t="shared" si="4"/>
        <v>0.9090909091</v>
      </c>
      <c r="L7" s="7">
        <f t="shared" si="5"/>
        <v>40</v>
      </c>
      <c r="M7" s="11">
        <f t="shared" si="6"/>
        <v>8</v>
      </c>
    </row>
    <row r="8">
      <c r="A8" s="6" t="s">
        <v>40</v>
      </c>
      <c r="B8" s="7" t="str">
        <f>vlookup($A8,Users!$B$1:$H1000,3,false)</f>
        <v>Andrey</v>
      </c>
      <c r="C8" s="7" t="str">
        <f>vlookup($A8,Users!$B$1:$H1000,6,false)</f>
        <v>Buchholz A</v>
      </c>
      <c r="D8" s="7">
        <f>vlookup($C8,Teams!$B:$D,3,false)</f>
        <v>5</v>
      </c>
      <c r="E8" s="7">
        <f t="shared" si="1"/>
        <v>20</v>
      </c>
      <c r="F8" s="7">
        <f>countifs(PrelimRaw!$D$1:$D1000,$A8,PrelimRaw!$C$1:$C1000,4,PrelimRaw!$J$1:$J1000,"B")+countifs(PrelimRaw!$D$1:$D1000,$A8,PrelimRaw!$C$1:$C1000,14,PrelimRaw!$J$1:$J1000,"B")</f>
        <v>13</v>
      </c>
      <c r="G8" s="7">
        <f>countifs(PrelimRaw!$D$1:$D1000,$A8,PrelimRaw!$C$1:$C1000,0,PrelimRaw!$J$1:$J1000,"B")</f>
        <v>1</v>
      </c>
      <c r="H8" s="7">
        <f>countifs(PrelimRaw!$D$1:$D1000,$A8,PrelimRaw!$C$1:$C1000,-4,PrelimRaw!$J$1:$J1000,"B")</f>
        <v>4</v>
      </c>
      <c r="I8" s="7">
        <f t="shared" si="2"/>
        <v>18</v>
      </c>
      <c r="J8" s="8">
        <f t="shared" si="3"/>
        <v>0.9</v>
      </c>
      <c r="K8" s="8">
        <f t="shared" si="4"/>
        <v>0.7222222222</v>
      </c>
      <c r="L8" s="7">
        <f t="shared" si="5"/>
        <v>36</v>
      </c>
      <c r="M8" s="11">
        <f t="shared" si="6"/>
        <v>7.2</v>
      </c>
    </row>
    <row r="9">
      <c r="A9" s="6" t="s">
        <v>72</v>
      </c>
      <c r="B9" s="7" t="str">
        <f>vlookup($A9,Users!$B$1:$H1000,3,false)</f>
        <v>Owen</v>
      </c>
      <c r="C9" s="7" t="str">
        <f>vlookup($A9,Users!$B$1:$H1000,6,false)</f>
        <v>Middleton</v>
      </c>
      <c r="D9" s="7">
        <f>vlookup($C9,Teams!$B:$D,3,false)</f>
        <v>5</v>
      </c>
      <c r="E9" s="7">
        <f t="shared" si="1"/>
        <v>20</v>
      </c>
      <c r="F9" s="7">
        <f>countifs(PrelimRaw!$D$1:$D1000,$A9,PrelimRaw!$C$1:$C1000,4,PrelimRaw!$J$1:$J1000,"B")+countifs(PrelimRaw!$D$1:$D1000,$A9,PrelimRaw!$C$1:$C1000,14,PrelimRaw!$J$1:$J1000,"B")</f>
        <v>10</v>
      </c>
      <c r="G9" s="7">
        <f>countifs(PrelimRaw!$D$1:$D1000,$A9,PrelimRaw!$C$1:$C1000,0,PrelimRaw!$J$1:$J1000,"B")</f>
        <v>2</v>
      </c>
      <c r="H9" s="7">
        <f>countifs(PrelimRaw!$D$1:$D1000,$A9,PrelimRaw!$C$1:$C1000,-4,PrelimRaw!$J$1:$J1000,"B")</f>
        <v>1</v>
      </c>
      <c r="I9" s="7">
        <f t="shared" si="2"/>
        <v>13</v>
      </c>
      <c r="J9" s="8">
        <f t="shared" si="3"/>
        <v>0.65</v>
      </c>
      <c r="K9" s="8">
        <f t="shared" si="4"/>
        <v>0.7692307692</v>
      </c>
      <c r="L9" s="7">
        <f t="shared" si="5"/>
        <v>36</v>
      </c>
      <c r="M9" s="11">
        <f t="shared" si="6"/>
        <v>7.2</v>
      </c>
    </row>
    <row r="10">
      <c r="A10" s="6" t="s">
        <v>103</v>
      </c>
      <c r="B10" s="7" t="str">
        <f>vlookup($A10,Users!$B$1:$H1000,3,false)</f>
        <v>Rishabh</v>
      </c>
      <c r="C10" s="7" t="str">
        <f>vlookup($A10,Users!$B$1:$H1000,6,false)</f>
        <v>Enloe A</v>
      </c>
      <c r="D10" s="7">
        <f>vlookup($C10,Teams!$B:$D,3,false)</f>
        <v>5</v>
      </c>
      <c r="E10" s="7">
        <f t="shared" si="1"/>
        <v>20</v>
      </c>
      <c r="F10" s="7">
        <f>countifs(PrelimRaw!$D$1:$D1000,$A10,PrelimRaw!$C$1:$C1000,4,PrelimRaw!$J$1:$J1000,"B")+countifs(PrelimRaw!$D$1:$D1000,$A10,PrelimRaw!$C$1:$C1000,14,PrelimRaw!$J$1:$J1000,"B")</f>
        <v>10</v>
      </c>
      <c r="G10" s="7">
        <f>countifs(PrelimRaw!$D$1:$D1000,$A10,PrelimRaw!$C$1:$C1000,0,PrelimRaw!$J$1:$J1000,"B")</f>
        <v>2</v>
      </c>
      <c r="H10" s="7">
        <f>countifs(PrelimRaw!$D$1:$D1000,$A10,PrelimRaw!$C$1:$C1000,-4,PrelimRaw!$J$1:$J1000,"B")</f>
        <v>1</v>
      </c>
      <c r="I10" s="7">
        <f t="shared" si="2"/>
        <v>13</v>
      </c>
      <c r="J10" s="8">
        <f t="shared" si="3"/>
        <v>0.65</v>
      </c>
      <c r="K10" s="8">
        <f t="shared" si="4"/>
        <v>0.7692307692</v>
      </c>
      <c r="L10" s="7">
        <f t="shared" si="5"/>
        <v>36</v>
      </c>
      <c r="M10" s="11">
        <f t="shared" si="6"/>
        <v>7.2</v>
      </c>
    </row>
    <row r="11">
      <c r="A11" s="6" t="s">
        <v>120</v>
      </c>
      <c r="B11" s="7" t="str">
        <f>vlookup($A11,Users!$B$1:$H1000,3,false)</f>
        <v>Grace</v>
      </c>
      <c r="C11" s="7" t="str">
        <f>vlookup($A11,Users!$B$1:$H1000,6,false)</f>
        <v>Interlake B</v>
      </c>
      <c r="D11" s="7">
        <f>vlookup($C11,Teams!$B:$D,3,false)</f>
        <v>5</v>
      </c>
      <c r="E11" s="7">
        <f t="shared" si="1"/>
        <v>20</v>
      </c>
      <c r="F11" s="7">
        <f>countifs(PrelimRaw!$D$1:$D1000,$A11,PrelimRaw!$C$1:$C1000,4,PrelimRaw!$J$1:$J1000,"B")+countifs(PrelimRaw!$D$1:$D1000,$A11,PrelimRaw!$C$1:$C1000,14,PrelimRaw!$J$1:$J1000,"B")</f>
        <v>10</v>
      </c>
      <c r="G11" s="7">
        <f>countifs(PrelimRaw!$D$1:$D1000,$A11,PrelimRaw!$C$1:$C1000,0,PrelimRaw!$J$1:$J1000,"B")</f>
        <v>5</v>
      </c>
      <c r="H11" s="7">
        <f>countifs(PrelimRaw!$D$1:$D1000,$A11,PrelimRaw!$C$1:$C1000,-4,PrelimRaw!$J$1:$J1000,"B")</f>
        <v>1</v>
      </c>
      <c r="I11" s="7">
        <f t="shared" si="2"/>
        <v>16</v>
      </c>
      <c r="J11" s="8">
        <f t="shared" si="3"/>
        <v>0.8</v>
      </c>
      <c r="K11" s="8">
        <f t="shared" si="4"/>
        <v>0.625</v>
      </c>
      <c r="L11" s="7">
        <f t="shared" si="5"/>
        <v>36</v>
      </c>
      <c r="M11" s="11">
        <f t="shared" si="6"/>
        <v>7.2</v>
      </c>
    </row>
    <row r="12">
      <c r="A12" s="6" t="s">
        <v>92</v>
      </c>
      <c r="B12" s="7" t="str">
        <f>vlookup($A12,Users!$B$1:$H1000,3,false)</f>
        <v>Edward</v>
      </c>
      <c r="C12" s="7" t="str">
        <f>vlookup($A12,Users!$B$1:$H1000,6,false)</f>
        <v>Shen</v>
      </c>
      <c r="D12" s="7">
        <f>vlookup($C12,Teams!$B:$D,3,false)</f>
        <v>5</v>
      </c>
      <c r="E12" s="7">
        <f t="shared" si="1"/>
        <v>20</v>
      </c>
      <c r="F12" s="7">
        <f>countifs(PrelimRaw!$D$1:$D1000,$A12,PrelimRaw!$C$1:$C1000,4,PrelimRaw!$J$1:$J1000,"B")+countifs(PrelimRaw!$D$1:$D1000,$A12,PrelimRaw!$C$1:$C1000,14,PrelimRaw!$J$1:$J1000,"B")</f>
        <v>9</v>
      </c>
      <c r="G12" s="7">
        <f>countifs(PrelimRaw!$D$1:$D1000,$A12,PrelimRaw!$C$1:$C1000,0,PrelimRaw!$J$1:$J1000,"B")</f>
        <v>1</v>
      </c>
      <c r="H12" s="7">
        <f>countifs(PrelimRaw!$D$1:$D1000,$A12,PrelimRaw!$C$1:$C1000,-4,PrelimRaw!$J$1:$J1000,"B")</f>
        <v>0</v>
      </c>
      <c r="I12" s="7">
        <f t="shared" si="2"/>
        <v>10</v>
      </c>
      <c r="J12" s="8">
        <f t="shared" si="3"/>
        <v>0.5</v>
      </c>
      <c r="K12" s="8">
        <f t="shared" si="4"/>
        <v>0.9</v>
      </c>
      <c r="L12" s="7">
        <f t="shared" si="5"/>
        <v>36</v>
      </c>
      <c r="M12" s="11">
        <f t="shared" si="6"/>
        <v>7.2</v>
      </c>
    </row>
    <row r="13">
      <c r="A13" s="6" t="s">
        <v>186</v>
      </c>
      <c r="B13" s="7" t="str">
        <f>vlookup($A13,Users!$B$1:$H1000,3,false)</f>
        <v>Lidia</v>
      </c>
      <c r="C13" s="7" t="str">
        <f>vlookup($A13,Users!$B$1:$H1000,6,false)</f>
        <v>Venice</v>
      </c>
      <c r="D13" s="7">
        <f>vlookup($C13,Teams!$B:$D,3,false)</f>
        <v>5</v>
      </c>
      <c r="E13" s="7">
        <f t="shared" si="1"/>
        <v>20</v>
      </c>
      <c r="F13" s="7">
        <f>countifs(PrelimRaw!$D$1:$D1000,$A13,PrelimRaw!$C$1:$C1000,4,PrelimRaw!$J$1:$J1000,"B")+countifs(PrelimRaw!$D$1:$D1000,$A13,PrelimRaw!$C$1:$C1000,14,PrelimRaw!$J$1:$J1000,"B")</f>
        <v>10</v>
      </c>
      <c r="G13" s="7">
        <f>countifs(PrelimRaw!$D$1:$D1000,$A13,PrelimRaw!$C$1:$C1000,0,PrelimRaw!$J$1:$J1000,"B")</f>
        <v>1</v>
      </c>
      <c r="H13" s="7">
        <f>countifs(PrelimRaw!$D$1:$D1000,$A13,PrelimRaw!$C$1:$C1000,-4,PrelimRaw!$J$1:$J1000,"B")</f>
        <v>1</v>
      </c>
      <c r="I13" s="7">
        <f t="shared" si="2"/>
        <v>12</v>
      </c>
      <c r="J13" s="8">
        <f t="shared" si="3"/>
        <v>0.6</v>
      </c>
      <c r="K13" s="8">
        <f t="shared" si="4"/>
        <v>0.8333333333</v>
      </c>
      <c r="L13" s="7">
        <f t="shared" si="5"/>
        <v>36</v>
      </c>
      <c r="M13" s="11">
        <f t="shared" si="6"/>
        <v>7.2</v>
      </c>
    </row>
    <row r="14">
      <c r="A14" s="6" t="s">
        <v>171</v>
      </c>
      <c r="B14" s="7" t="str">
        <f>vlookup($A14,Users!$B$1:$H1000,3,false)</f>
        <v>Richard</v>
      </c>
      <c r="C14" s="7" t="str">
        <f>vlookup($A14,Users!$B$1:$H1000,6,false)</f>
        <v>NoHo</v>
      </c>
      <c r="D14" s="7">
        <f>vlookup($C14,Teams!$B:$D,3,false)</f>
        <v>5</v>
      </c>
      <c r="E14" s="7">
        <f t="shared" si="1"/>
        <v>20</v>
      </c>
      <c r="F14" s="7">
        <f>countifs(PrelimRaw!$D$1:$D1000,$A14,PrelimRaw!$C$1:$C1000,4,PrelimRaw!$J$1:$J1000,"B")+countifs(PrelimRaw!$D$1:$D1000,$A14,PrelimRaw!$C$1:$C1000,14,PrelimRaw!$J$1:$J1000,"B")</f>
        <v>9</v>
      </c>
      <c r="G14" s="7">
        <f>countifs(PrelimRaw!$D$1:$D1000,$A14,PrelimRaw!$C$1:$C1000,0,PrelimRaw!$J$1:$J1000,"B")</f>
        <v>2</v>
      </c>
      <c r="H14" s="7">
        <f>countifs(PrelimRaw!$D$1:$D1000,$A14,PrelimRaw!$C$1:$C1000,-4,PrelimRaw!$J$1:$J1000,"B")</f>
        <v>1</v>
      </c>
      <c r="I14" s="7">
        <f t="shared" si="2"/>
        <v>12</v>
      </c>
      <c r="J14" s="8">
        <f t="shared" si="3"/>
        <v>0.6</v>
      </c>
      <c r="K14" s="8">
        <f t="shared" si="4"/>
        <v>0.75</v>
      </c>
      <c r="L14" s="7">
        <f t="shared" si="5"/>
        <v>32</v>
      </c>
      <c r="M14" s="11">
        <f t="shared" si="6"/>
        <v>6.4</v>
      </c>
    </row>
    <row r="15">
      <c r="A15" s="6" t="s">
        <v>172</v>
      </c>
      <c r="B15" s="7" t="str">
        <f>vlookup($A15,Users!$B$1:$H1000,3,false)</f>
        <v>Vishal</v>
      </c>
      <c r="C15" s="7" t="str">
        <f>vlookup($A15,Users!$B$1:$H1000,6,false)</f>
        <v>Seven Lakes</v>
      </c>
      <c r="D15" s="7">
        <f>vlookup($C15,Teams!$B:$D,3,false)</f>
        <v>5</v>
      </c>
      <c r="E15" s="7">
        <f t="shared" si="1"/>
        <v>20</v>
      </c>
      <c r="F15" s="7">
        <f>countifs(PrelimRaw!$D$1:$D1000,$A15,PrelimRaw!$C$1:$C1000,4,PrelimRaw!$J$1:$J1000,"B")+countifs(PrelimRaw!$D$1:$D1000,$A15,PrelimRaw!$C$1:$C1000,14,PrelimRaw!$J$1:$J1000,"B")</f>
        <v>10</v>
      </c>
      <c r="G15" s="7">
        <f>countifs(PrelimRaw!$D$1:$D1000,$A15,PrelimRaw!$C$1:$C1000,0,PrelimRaw!$J$1:$J1000,"B")</f>
        <v>1</v>
      </c>
      <c r="H15" s="7">
        <f>countifs(PrelimRaw!$D$1:$D1000,$A15,PrelimRaw!$C$1:$C1000,-4,PrelimRaw!$J$1:$J1000,"B")</f>
        <v>2</v>
      </c>
      <c r="I15" s="7">
        <f t="shared" si="2"/>
        <v>13</v>
      </c>
      <c r="J15" s="8">
        <f t="shared" si="3"/>
        <v>0.65</v>
      </c>
      <c r="K15" s="8">
        <f t="shared" si="4"/>
        <v>0.7692307692</v>
      </c>
      <c r="L15" s="7">
        <f t="shared" si="5"/>
        <v>32</v>
      </c>
      <c r="M15" s="11">
        <f t="shared" si="6"/>
        <v>6.4</v>
      </c>
    </row>
    <row r="16">
      <c r="A16" s="6" t="s">
        <v>57</v>
      </c>
      <c r="B16" s="7" t="str">
        <f>vlookup($A16,Users!$B$1:$H1000,3,false)</f>
        <v>Yufei</v>
      </c>
      <c r="C16" s="7" t="str">
        <f>vlookup($A16,Users!$B$1:$H1000,6,false)</f>
        <v>University</v>
      </c>
      <c r="D16" s="7">
        <f>vlookup($C16,Teams!$B:$D,3,false)</f>
        <v>5</v>
      </c>
      <c r="E16" s="7">
        <f t="shared" si="1"/>
        <v>20</v>
      </c>
      <c r="F16" s="7">
        <f>countifs(PrelimRaw!$D$1:$D1000,$A16,PrelimRaw!$C$1:$C1000,4,PrelimRaw!$J$1:$J1000,"B")+countifs(PrelimRaw!$D$1:$D1000,$A16,PrelimRaw!$C$1:$C1000,14,PrelimRaw!$J$1:$J1000,"B")</f>
        <v>11</v>
      </c>
      <c r="G16" s="7">
        <f>countifs(PrelimRaw!$D$1:$D1000,$A16,PrelimRaw!$C$1:$C1000,0,PrelimRaw!$J$1:$J1000,"B")</f>
        <v>1</v>
      </c>
      <c r="H16" s="7">
        <f>countifs(PrelimRaw!$D$1:$D1000,$A16,PrelimRaw!$C$1:$C1000,-4,PrelimRaw!$J$1:$J1000,"B")</f>
        <v>3</v>
      </c>
      <c r="I16" s="7">
        <f t="shared" si="2"/>
        <v>15</v>
      </c>
      <c r="J16" s="8">
        <f t="shared" si="3"/>
        <v>0.75</v>
      </c>
      <c r="K16" s="8">
        <f t="shared" si="4"/>
        <v>0.7333333333</v>
      </c>
      <c r="L16" s="7">
        <f t="shared" si="5"/>
        <v>32</v>
      </c>
      <c r="M16" s="11">
        <f t="shared" si="6"/>
        <v>6.4</v>
      </c>
    </row>
    <row r="17">
      <c r="A17" s="6" t="s">
        <v>31</v>
      </c>
      <c r="B17" s="7" t="str">
        <f>vlookup($A17,Users!$B$1:$H1000,3,false)</f>
        <v>Anurag</v>
      </c>
      <c r="C17" s="7" t="str">
        <f>vlookup($A17,Users!$B$1:$H1000,6,false)</f>
        <v>Centennial</v>
      </c>
      <c r="D17" s="7">
        <f>vlookup($C17,Teams!$B:$D,3,false)</f>
        <v>5</v>
      </c>
      <c r="E17" s="7">
        <f t="shared" si="1"/>
        <v>20</v>
      </c>
      <c r="F17" s="7">
        <f>countifs(PrelimRaw!$D$1:$D1000,$A17,PrelimRaw!$C$1:$C1000,4,PrelimRaw!$J$1:$J1000,"B")+countifs(PrelimRaw!$D$1:$D1000,$A17,PrelimRaw!$C$1:$C1000,14,PrelimRaw!$J$1:$J1000,"B")</f>
        <v>10</v>
      </c>
      <c r="G17" s="7">
        <f>countifs(PrelimRaw!$D$1:$D1000,$A17,PrelimRaw!$C$1:$C1000,0,PrelimRaw!$J$1:$J1000,"B")</f>
        <v>3</v>
      </c>
      <c r="H17" s="7">
        <f>countifs(PrelimRaw!$D$1:$D1000,$A17,PrelimRaw!$C$1:$C1000,-4,PrelimRaw!$J$1:$J1000,"B")</f>
        <v>3</v>
      </c>
      <c r="I17" s="7">
        <f t="shared" si="2"/>
        <v>16</v>
      </c>
      <c r="J17" s="8">
        <f t="shared" si="3"/>
        <v>0.8</v>
      </c>
      <c r="K17" s="8">
        <f t="shared" si="4"/>
        <v>0.625</v>
      </c>
      <c r="L17" s="7">
        <f t="shared" si="5"/>
        <v>28</v>
      </c>
      <c r="M17" s="11">
        <f t="shared" si="6"/>
        <v>5.6</v>
      </c>
    </row>
    <row r="18">
      <c r="A18" s="6" t="s">
        <v>71</v>
      </c>
      <c r="B18" s="7" t="str">
        <f>vlookup($A18,Users!$B$1:$H1000,3,false)</f>
        <v>Mihir</v>
      </c>
      <c r="C18" s="7" t="str">
        <f>vlookup($A18,Users!$B$1:$H1000,6,false)</f>
        <v>Niskayuna</v>
      </c>
      <c r="D18" s="7">
        <f>vlookup($C18,Teams!$B:$D,3,false)</f>
        <v>5</v>
      </c>
      <c r="E18" s="7">
        <f t="shared" si="1"/>
        <v>20</v>
      </c>
      <c r="F18" s="7">
        <f>countifs(PrelimRaw!$D$1:$D1000,$A18,PrelimRaw!$C$1:$C1000,4,PrelimRaw!$J$1:$J1000,"B")+countifs(PrelimRaw!$D$1:$D1000,$A18,PrelimRaw!$C$1:$C1000,14,PrelimRaw!$J$1:$J1000,"B")</f>
        <v>7</v>
      </c>
      <c r="G18" s="7">
        <f>countifs(PrelimRaw!$D$1:$D1000,$A18,PrelimRaw!$C$1:$C1000,0,PrelimRaw!$J$1:$J1000,"B")</f>
        <v>4</v>
      </c>
      <c r="H18" s="7">
        <f>countifs(PrelimRaw!$D$1:$D1000,$A18,PrelimRaw!$C$1:$C1000,-4,PrelimRaw!$J$1:$J1000,"B")</f>
        <v>0</v>
      </c>
      <c r="I18" s="7">
        <f t="shared" si="2"/>
        <v>11</v>
      </c>
      <c r="J18" s="8">
        <f t="shared" si="3"/>
        <v>0.55</v>
      </c>
      <c r="K18" s="8">
        <f t="shared" si="4"/>
        <v>0.6363636364</v>
      </c>
      <c r="L18" s="7">
        <f t="shared" si="5"/>
        <v>28</v>
      </c>
      <c r="M18" s="11">
        <f t="shared" si="6"/>
        <v>5.6</v>
      </c>
    </row>
    <row r="19">
      <c r="A19" s="6" t="s">
        <v>125</v>
      </c>
      <c r="B19" s="7" t="str">
        <f>vlookup($A19,Users!$B$1:$H1000,3,false)</f>
        <v>Mason</v>
      </c>
      <c r="C19" s="7" t="str">
        <f>vlookup($A19,Users!$B$1:$H1000,6,false)</f>
        <v>Westminster</v>
      </c>
      <c r="D19" s="7">
        <f>vlookup($C19,Teams!$B:$D,3,false)</f>
        <v>5</v>
      </c>
      <c r="E19" s="7">
        <f t="shared" si="1"/>
        <v>20</v>
      </c>
      <c r="F19" s="7">
        <f>countifs(PrelimRaw!$D$1:$D1000,$A19,PrelimRaw!$C$1:$C1000,4,PrelimRaw!$J$1:$J1000,"B")+countifs(PrelimRaw!$D$1:$D1000,$A19,PrelimRaw!$C$1:$C1000,14,PrelimRaw!$J$1:$J1000,"B")</f>
        <v>10</v>
      </c>
      <c r="G19" s="7">
        <f>countifs(PrelimRaw!$D$1:$D1000,$A19,PrelimRaw!$C$1:$C1000,0,PrelimRaw!$J$1:$J1000,"B")</f>
        <v>4</v>
      </c>
      <c r="H19" s="7">
        <f>countifs(PrelimRaw!$D$1:$D1000,$A19,PrelimRaw!$C$1:$C1000,-4,PrelimRaw!$J$1:$J1000,"B")</f>
        <v>3</v>
      </c>
      <c r="I19" s="7">
        <f t="shared" si="2"/>
        <v>17</v>
      </c>
      <c r="J19" s="8">
        <f t="shared" si="3"/>
        <v>0.85</v>
      </c>
      <c r="K19" s="8">
        <f t="shared" si="4"/>
        <v>0.5882352941</v>
      </c>
      <c r="L19" s="7">
        <f t="shared" si="5"/>
        <v>28</v>
      </c>
      <c r="M19" s="11">
        <f t="shared" si="6"/>
        <v>5.6</v>
      </c>
    </row>
    <row r="20">
      <c r="A20" s="6" t="s">
        <v>149</v>
      </c>
      <c r="B20" s="7" t="str">
        <f>vlookup($A20,Users!$B$1:$H1000,3,false)</f>
        <v>Rithvik</v>
      </c>
      <c r="C20" s="7" t="str">
        <f>vlookup($A20,Users!$B$1:$H1000,6,false)</f>
        <v>AHS Broward</v>
      </c>
      <c r="D20" s="7">
        <f>vlookup($C20,Teams!$B:$D,3,false)</f>
        <v>5</v>
      </c>
      <c r="E20" s="7">
        <f t="shared" si="1"/>
        <v>20</v>
      </c>
      <c r="F20" s="7">
        <f>countifs(PrelimRaw!$D$1:$D1000,$A20,PrelimRaw!$C$1:$C1000,4,PrelimRaw!$J$1:$J1000,"B")+countifs(PrelimRaw!$D$1:$D1000,$A20,PrelimRaw!$C$1:$C1000,14,PrelimRaw!$J$1:$J1000,"B")</f>
        <v>7</v>
      </c>
      <c r="G20" s="7">
        <f>countifs(PrelimRaw!$D$1:$D1000,$A20,PrelimRaw!$C$1:$C1000,0,PrelimRaw!$J$1:$J1000,"B")</f>
        <v>3</v>
      </c>
      <c r="H20" s="7">
        <f>countifs(PrelimRaw!$D$1:$D1000,$A20,PrelimRaw!$C$1:$C1000,-4,PrelimRaw!$J$1:$J1000,"B")</f>
        <v>0</v>
      </c>
      <c r="I20" s="7">
        <f t="shared" si="2"/>
        <v>10</v>
      </c>
      <c r="J20" s="8">
        <f t="shared" si="3"/>
        <v>0.5</v>
      </c>
      <c r="K20" s="8">
        <f t="shared" si="4"/>
        <v>0.7</v>
      </c>
      <c r="L20" s="7">
        <f t="shared" si="5"/>
        <v>28</v>
      </c>
      <c r="M20" s="11">
        <f t="shared" si="6"/>
        <v>5.6</v>
      </c>
    </row>
    <row r="21">
      <c r="A21" s="6" t="s">
        <v>165</v>
      </c>
      <c r="B21" s="7" t="str">
        <f>vlookup($A21,Users!$B$1:$H1000,3,false)</f>
        <v>Cindy</v>
      </c>
      <c r="C21" s="7" t="str">
        <f>vlookup($A21,Users!$B$1:$H1000,6,false)</f>
        <v>Interlake A</v>
      </c>
      <c r="D21" s="7">
        <f>vlookup($C21,Teams!$B:$D,3,false)</f>
        <v>5</v>
      </c>
      <c r="E21" s="7">
        <f t="shared" si="1"/>
        <v>20</v>
      </c>
      <c r="F21" s="7">
        <f>countifs(PrelimRaw!$D$1:$D1000,$A21,PrelimRaw!$C$1:$C1000,4,PrelimRaw!$J$1:$J1000,"B")+countifs(PrelimRaw!$D$1:$D1000,$A21,PrelimRaw!$C$1:$C1000,14,PrelimRaw!$J$1:$J1000,"B")</f>
        <v>9</v>
      </c>
      <c r="G21" s="7">
        <f>countifs(PrelimRaw!$D$1:$D1000,$A21,PrelimRaw!$C$1:$C1000,0,PrelimRaw!$J$1:$J1000,"B")</f>
        <v>3</v>
      </c>
      <c r="H21" s="7">
        <f>countifs(PrelimRaw!$D$1:$D1000,$A21,PrelimRaw!$C$1:$C1000,-4,PrelimRaw!$J$1:$J1000,"B")</f>
        <v>2</v>
      </c>
      <c r="I21" s="7">
        <f t="shared" si="2"/>
        <v>14</v>
      </c>
      <c r="J21" s="8">
        <f t="shared" si="3"/>
        <v>0.7</v>
      </c>
      <c r="K21" s="8">
        <f t="shared" si="4"/>
        <v>0.6428571429</v>
      </c>
      <c r="L21" s="7">
        <f t="shared" si="5"/>
        <v>28</v>
      </c>
      <c r="M21" s="11">
        <f t="shared" si="6"/>
        <v>5.6</v>
      </c>
    </row>
    <row r="22">
      <c r="A22" s="6" t="s">
        <v>30</v>
      </c>
      <c r="B22" s="7" t="str">
        <f>vlookup($A22,Users!$B$1:$H1000,3,false)</f>
        <v>Joshua</v>
      </c>
      <c r="C22" s="7" t="str">
        <f>vlookup($A22,Users!$B$1:$H1000,6,false)</f>
        <v>Brookfield</v>
      </c>
      <c r="D22" s="7">
        <f>vlookup($C22,Teams!$B:$D,3,false)</f>
        <v>5</v>
      </c>
      <c r="E22" s="7">
        <f t="shared" si="1"/>
        <v>20</v>
      </c>
      <c r="F22" s="7">
        <f>countifs(PrelimRaw!$D$1:$D1000,$A22,PrelimRaw!$C$1:$C1000,4,PrelimRaw!$J$1:$J1000,"B")+countifs(PrelimRaw!$D$1:$D1000,$A22,PrelimRaw!$C$1:$C1000,14,PrelimRaw!$J$1:$J1000,"B")</f>
        <v>7</v>
      </c>
      <c r="G22" s="7">
        <f>countifs(PrelimRaw!$D$1:$D1000,$A22,PrelimRaw!$C$1:$C1000,0,PrelimRaw!$J$1:$J1000,"B")</f>
        <v>4</v>
      </c>
      <c r="H22" s="7">
        <f>countifs(PrelimRaw!$D$1:$D1000,$A22,PrelimRaw!$C$1:$C1000,-4,PrelimRaw!$J$1:$J1000,"B")</f>
        <v>0</v>
      </c>
      <c r="I22" s="7">
        <f t="shared" si="2"/>
        <v>11</v>
      </c>
      <c r="J22" s="8">
        <f t="shared" si="3"/>
        <v>0.55</v>
      </c>
      <c r="K22" s="8">
        <f t="shared" si="4"/>
        <v>0.6363636364</v>
      </c>
      <c r="L22" s="7">
        <f t="shared" si="5"/>
        <v>28</v>
      </c>
      <c r="M22" s="11">
        <f t="shared" si="6"/>
        <v>5.6</v>
      </c>
    </row>
    <row r="23">
      <c r="A23" s="6" t="s">
        <v>178</v>
      </c>
      <c r="B23" s="7" t="str">
        <f>vlookup($A23,Users!$B$1:$H1000,3,false)</f>
        <v>Melinda</v>
      </c>
      <c r="C23" s="7" t="str">
        <f>vlookup($A23,Users!$B$1:$H1000,6,false)</f>
        <v>Troy</v>
      </c>
      <c r="D23" s="7">
        <f>vlookup($C23,Teams!$B:$D,3,false)</f>
        <v>5</v>
      </c>
      <c r="E23" s="7">
        <f t="shared" si="1"/>
        <v>20</v>
      </c>
      <c r="F23" s="7">
        <f>countifs(PrelimRaw!$D$1:$D1000,$A23,PrelimRaw!$C$1:$C1000,4,PrelimRaw!$J$1:$J1000,"B")+countifs(PrelimRaw!$D$1:$D1000,$A23,PrelimRaw!$C$1:$C1000,14,PrelimRaw!$J$1:$J1000,"B")</f>
        <v>10</v>
      </c>
      <c r="G23" s="7">
        <f>countifs(PrelimRaw!$D$1:$D1000,$A23,PrelimRaw!$C$1:$C1000,0,PrelimRaw!$J$1:$J1000,"B")</f>
        <v>2</v>
      </c>
      <c r="H23" s="7">
        <f>countifs(PrelimRaw!$D$1:$D1000,$A23,PrelimRaw!$C$1:$C1000,-4,PrelimRaw!$J$1:$J1000,"B")</f>
        <v>3</v>
      </c>
      <c r="I23" s="7">
        <f t="shared" si="2"/>
        <v>15</v>
      </c>
      <c r="J23" s="8">
        <f t="shared" si="3"/>
        <v>0.75</v>
      </c>
      <c r="K23" s="8">
        <f t="shared" si="4"/>
        <v>0.6666666667</v>
      </c>
      <c r="L23" s="7">
        <f t="shared" si="5"/>
        <v>28</v>
      </c>
      <c r="M23" s="11">
        <f t="shared" si="6"/>
        <v>5.6</v>
      </c>
    </row>
    <row r="24">
      <c r="A24" s="6" t="s">
        <v>207</v>
      </c>
      <c r="B24" s="7" t="str">
        <f>vlookup($A24,Users!$B$1:$H1000,3,false)</f>
        <v>Laurie</v>
      </c>
      <c r="C24" s="7" t="str">
        <f>vlookup($A24,Users!$B$1:$H1000,6,false)</f>
        <v>Buchholz B</v>
      </c>
      <c r="D24" s="7">
        <f>vlookup($C24,Teams!$B:$D,3,false)</f>
        <v>5</v>
      </c>
      <c r="E24" s="7">
        <f t="shared" si="1"/>
        <v>20</v>
      </c>
      <c r="F24" s="7">
        <f>countifs(PrelimRaw!$D$1:$D1000,$A24,PrelimRaw!$C$1:$C1000,4,PrelimRaw!$J$1:$J1000,"B")+countifs(PrelimRaw!$D$1:$D1000,$A24,PrelimRaw!$C$1:$C1000,14,PrelimRaw!$J$1:$J1000,"B")</f>
        <v>6</v>
      </c>
      <c r="G24" s="7">
        <f>countifs(PrelimRaw!$D$1:$D1000,$A24,PrelimRaw!$C$1:$C1000,0,PrelimRaw!$J$1:$J1000,"B")</f>
        <v>3</v>
      </c>
      <c r="H24" s="7">
        <f>countifs(PrelimRaw!$D$1:$D1000,$A24,PrelimRaw!$C$1:$C1000,-4,PrelimRaw!$J$1:$J1000,"B")</f>
        <v>0</v>
      </c>
      <c r="I24" s="7">
        <f t="shared" si="2"/>
        <v>9</v>
      </c>
      <c r="J24" s="8">
        <f t="shared" si="3"/>
        <v>0.45</v>
      </c>
      <c r="K24" s="8">
        <f t="shared" si="4"/>
        <v>0.6666666667</v>
      </c>
      <c r="L24" s="7">
        <f t="shared" si="5"/>
        <v>24</v>
      </c>
      <c r="M24" s="11">
        <f t="shared" si="6"/>
        <v>4.8</v>
      </c>
    </row>
    <row r="25">
      <c r="A25" s="6" t="s">
        <v>58</v>
      </c>
      <c r="B25" s="7" t="str">
        <f>vlookup($A25,Users!$B$1:$H1000,3,false)</f>
        <v>Jerry</v>
      </c>
      <c r="C25" s="7" t="str">
        <f>vlookup($A25,Users!$B$1:$H1000,6,false)</f>
        <v>Enloe B</v>
      </c>
      <c r="D25" s="7">
        <f>vlookup($C25,Teams!$B:$D,3,false)</f>
        <v>5</v>
      </c>
      <c r="E25" s="7">
        <f t="shared" si="1"/>
        <v>20</v>
      </c>
      <c r="F25" s="7">
        <f>countifs(PrelimRaw!$D$1:$D1000,$A25,PrelimRaw!$C$1:$C1000,4,PrelimRaw!$J$1:$J1000,"B")+countifs(PrelimRaw!$D$1:$D1000,$A25,PrelimRaw!$C$1:$C1000,14,PrelimRaw!$J$1:$J1000,"B")</f>
        <v>6</v>
      </c>
      <c r="G25" s="7">
        <f>countifs(PrelimRaw!$D$1:$D1000,$A25,PrelimRaw!$C$1:$C1000,0,PrelimRaw!$J$1:$J1000,"B")</f>
        <v>5</v>
      </c>
      <c r="H25" s="7">
        <f>countifs(PrelimRaw!$D$1:$D1000,$A25,PrelimRaw!$C$1:$C1000,-4,PrelimRaw!$J$1:$J1000,"B")</f>
        <v>1</v>
      </c>
      <c r="I25" s="7">
        <f t="shared" si="2"/>
        <v>12</v>
      </c>
      <c r="J25" s="8">
        <f t="shared" si="3"/>
        <v>0.6</v>
      </c>
      <c r="K25" s="8">
        <f t="shared" si="4"/>
        <v>0.5</v>
      </c>
      <c r="L25" s="7">
        <f t="shared" si="5"/>
        <v>20</v>
      </c>
      <c r="M25" s="11">
        <f t="shared" si="6"/>
        <v>4</v>
      </c>
    </row>
    <row r="26">
      <c r="A26" s="6" t="s">
        <v>41</v>
      </c>
      <c r="B26" s="7" t="str">
        <f>vlookup($A26,Users!$B$1:$H1000,3,false)</f>
        <v>Vishnu</v>
      </c>
      <c r="C26" s="7" t="str">
        <f>vlookup($A26,Users!$B$1:$H1000,6,false)</f>
        <v>Lakeside</v>
      </c>
      <c r="D26" s="7">
        <f>vlookup($C26,Teams!$B:$D,3,false)</f>
        <v>5</v>
      </c>
      <c r="E26" s="7">
        <f t="shared" si="1"/>
        <v>20</v>
      </c>
      <c r="F26" s="7">
        <f>countifs(PrelimRaw!$D$1:$D1000,$A26,PrelimRaw!$C$1:$C1000,4,PrelimRaw!$J$1:$J1000,"B")+countifs(PrelimRaw!$D$1:$D1000,$A26,PrelimRaw!$C$1:$C1000,14,PrelimRaw!$J$1:$J1000,"B")</f>
        <v>5</v>
      </c>
      <c r="G26" s="7">
        <f>countifs(PrelimRaw!$D$1:$D1000,$A26,PrelimRaw!$C$1:$C1000,0,PrelimRaw!$J$1:$J1000,"B")</f>
        <v>6</v>
      </c>
      <c r="H26" s="7">
        <f>countifs(PrelimRaw!$D$1:$D1000,$A26,PrelimRaw!$C$1:$C1000,-4,PrelimRaw!$J$1:$J1000,"B")</f>
        <v>0</v>
      </c>
      <c r="I26" s="7">
        <f t="shared" si="2"/>
        <v>11</v>
      </c>
      <c r="J26" s="8">
        <f t="shared" si="3"/>
        <v>0.55</v>
      </c>
      <c r="K26" s="8">
        <f t="shared" si="4"/>
        <v>0.4545454545</v>
      </c>
      <c r="L26" s="7">
        <f t="shared" si="5"/>
        <v>20</v>
      </c>
      <c r="M26" s="11">
        <f t="shared" si="6"/>
        <v>4</v>
      </c>
    </row>
    <row r="27">
      <c r="A27" s="6" t="s">
        <v>152</v>
      </c>
      <c r="B27" s="7" t="str">
        <f>vlookup($A27,Users!$B$1:$H1000,3,false)</f>
        <v>Avanesh</v>
      </c>
      <c r="C27" s="7" t="str">
        <f>vlookup($A27,Users!$B$1:$H1000,6,false)</f>
        <v>NCSSM A</v>
      </c>
      <c r="D27" s="7">
        <f>vlookup($C27,Teams!$B:$D,3,false)</f>
        <v>5</v>
      </c>
      <c r="E27" s="7">
        <f t="shared" si="1"/>
        <v>20</v>
      </c>
      <c r="F27" s="7">
        <f>countifs(PrelimRaw!$D$1:$D1000,$A27,PrelimRaw!$C$1:$C1000,4,PrelimRaw!$J$1:$J1000,"B")+countifs(PrelimRaw!$D$1:$D1000,$A27,PrelimRaw!$C$1:$C1000,14,PrelimRaw!$J$1:$J1000,"B")</f>
        <v>7</v>
      </c>
      <c r="G27" s="7">
        <f>countifs(PrelimRaw!$D$1:$D1000,$A27,PrelimRaw!$C$1:$C1000,0,PrelimRaw!$J$1:$J1000,"B")</f>
        <v>3</v>
      </c>
      <c r="H27" s="7">
        <f>countifs(PrelimRaw!$D$1:$D1000,$A27,PrelimRaw!$C$1:$C1000,-4,PrelimRaw!$J$1:$J1000,"B")</f>
        <v>2</v>
      </c>
      <c r="I27" s="7">
        <f t="shared" si="2"/>
        <v>12</v>
      </c>
      <c r="J27" s="8">
        <f t="shared" si="3"/>
        <v>0.6</v>
      </c>
      <c r="K27" s="8">
        <f t="shared" si="4"/>
        <v>0.5833333333</v>
      </c>
      <c r="L27" s="7">
        <f t="shared" si="5"/>
        <v>20</v>
      </c>
      <c r="M27" s="11">
        <f t="shared" si="6"/>
        <v>4</v>
      </c>
    </row>
    <row r="28">
      <c r="A28" s="6" t="s">
        <v>185</v>
      </c>
      <c r="B28" s="7" t="str">
        <f>vlookup($A28,Users!$B$1:$H1000,3,false)</f>
        <v>Joseph</v>
      </c>
      <c r="C28" s="7" t="str">
        <f>vlookup($A28,Users!$B$1:$H1000,6,false)</f>
        <v>RMHS</v>
      </c>
      <c r="D28" s="7">
        <f>vlookup($C28,Teams!$B:$D,3,false)</f>
        <v>5</v>
      </c>
      <c r="E28" s="7">
        <f t="shared" si="1"/>
        <v>20</v>
      </c>
      <c r="F28" s="7">
        <f>countifs(PrelimRaw!$D$1:$D1000,$A28,PrelimRaw!$C$1:$C1000,4,PrelimRaw!$J$1:$J1000,"B")+countifs(PrelimRaw!$D$1:$D1000,$A28,PrelimRaw!$C$1:$C1000,14,PrelimRaw!$J$1:$J1000,"B")</f>
        <v>8</v>
      </c>
      <c r="G28" s="7">
        <f>countifs(PrelimRaw!$D$1:$D1000,$A28,PrelimRaw!$C$1:$C1000,0,PrelimRaw!$J$1:$J1000,"B")</f>
        <v>3</v>
      </c>
      <c r="H28" s="7">
        <f>countifs(PrelimRaw!$D$1:$D1000,$A28,PrelimRaw!$C$1:$C1000,-4,PrelimRaw!$J$1:$J1000,"B")</f>
        <v>3</v>
      </c>
      <c r="I28" s="7">
        <f t="shared" si="2"/>
        <v>14</v>
      </c>
      <c r="J28" s="8">
        <f t="shared" si="3"/>
        <v>0.7</v>
      </c>
      <c r="K28" s="8">
        <f t="shared" si="4"/>
        <v>0.5714285714</v>
      </c>
      <c r="L28" s="7">
        <f t="shared" si="5"/>
        <v>20</v>
      </c>
      <c r="M28" s="11">
        <f t="shared" si="6"/>
        <v>4</v>
      </c>
    </row>
    <row r="29">
      <c r="A29" s="6" t="s">
        <v>68</v>
      </c>
      <c r="B29" s="7" t="str">
        <f>vlookup($A29,Users!$B$1:$H1000,3,false)</f>
        <v>Krish</v>
      </c>
      <c r="C29" s="7" t="str">
        <f>vlookup($A29,Users!$B$1:$H1000,6,false)</f>
        <v>Collierville</v>
      </c>
      <c r="D29" s="7">
        <f>vlookup($C29,Teams!$B:$D,3,false)</f>
        <v>5</v>
      </c>
      <c r="E29" s="7">
        <f t="shared" si="1"/>
        <v>20</v>
      </c>
      <c r="F29" s="7">
        <f>countifs(PrelimRaw!$D$1:$D1000,$A29,PrelimRaw!$C$1:$C1000,4,PrelimRaw!$J$1:$J1000,"B")+countifs(PrelimRaw!$D$1:$D1000,$A29,PrelimRaw!$C$1:$C1000,14,PrelimRaw!$J$1:$J1000,"B")</f>
        <v>4</v>
      </c>
      <c r="G29" s="7">
        <f>countifs(PrelimRaw!$D$1:$D1000,$A29,PrelimRaw!$C$1:$C1000,0,PrelimRaw!$J$1:$J1000,"B")</f>
        <v>1</v>
      </c>
      <c r="H29" s="7">
        <f>countifs(PrelimRaw!$D$1:$D1000,$A29,PrelimRaw!$C$1:$C1000,-4,PrelimRaw!$J$1:$J1000,"B")</f>
        <v>0</v>
      </c>
      <c r="I29" s="7">
        <f t="shared" si="2"/>
        <v>5</v>
      </c>
      <c r="J29" s="8">
        <f t="shared" si="3"/>
        <v>0.25</v>
      </c>
      <c r="K29" s="8">
        <f t="shared" si="4"/>
        <v>0.8</v>
      </c>
      <c r="L29" s="7">
        <f t="shared" si="5"/>
        <v>16</v>
      </c>
      <c r="M29" s="11">
        <f t="shared" si="6"/>
        <v>3.2</v>
      </c>
    </row>
    <row r="30">
      <c r="A30" s="6" t="s">
        <v>113</v>
      </c>
      <c r="B30" s="7" t="str">
        <f>vlookup($A30,Users!$B$1:$H1000,3,false)</f>
        <v>Antone</v>
      </c>
      <c r="C30" s="7" t="str">
        <f>vlookup($A30,Users!$B$1:$H1000,6,false)</f>
        <v>Lynbrook</v>
      </c>
      <c r="D30" s="7">
        <f>vlookup($C30,Teams!$B:$D,3,false)</f>
        <v>5</v>
      </c>
      <c r="E30" s="7">
        <f t="shared" si="1"/>
        <v>20</v>
      </c>
      <c r="F30" s="7">
        <f>countifs(PrelimRaw!$D$1:$D1000,$A30,PrelimRaw!$C$1:$C1000,4,PrelimRaw!$J$1:$J1000,"B")+countifs(PrelimRaw!$D$1:$D1000,$A30,PrelimRaw!$C$1:$C1000,14,PrelimRaw!$J$1:$J1000,"B")</f>
        <v>5</v>
      </c>
      <c r="G30" s="7">
        <f>countifs(PrelimRaw!$D$1:$D1000,$A30,PrelimRaw!$C$1:$C1000,0,PrelimRaw!$J$1:$J1000,"B")</f>
        <v>3</v>
      </c>
      <c r="H30" s="7">
        <f>countifs(PrelimRaw!$D$1:$D1000,$A30,PrelimRaw!$C$1:$C1000,-4,PrelimRaw!$J$1:$J1000,"B")</f>
        <v>1</v>
      </c>
      <c r="I30" s="7">
        <f t="shared" si="2"/>
        <v>9</v>
      </c>
      <c r="J30" s="8">
        <f t="shared" si="3"/>
        <v>0.45</v>
      </c>
      <c r="K30" s="8">
        <f t="shared" si="4"/>
        <v>0.5555555556</v>
      </c>
      <c r="L30" s="7">
        <f t="shared" si="5"/>
        <v>16</v>
      </c>
      <c r="M30" s="11">
        <f t="shared" si="6"/>
        <v>3.2</v>
      </c>
    </row>
    <row r="31">
      <c r="A31" s="6" t="s">
        <v>192</v>
      </c>
      <c r="B31" s="7" t="str">
        <f>vlookup($A31,Users!$B$1:$H1000,3,false)</f>
        <v>Erik</v>
      </c>
      <c r="C31" s="7" t="str">
        <f>vlookup($A31,Users!$B$1:$H1000,6,false)</f>
        <v>Green Hope</v>
      </c>
      <c r="D31" s="7">
        <f>vlookup($C31,Teams!$B:$D,3,false)</f>
        <v>5</v>
      </c>
      <c r="E31" s="7">
        <f t="shared" si="1"/>
        <v>20</v>
      </c>
      <c r="F31" s="7">
        <f>countifs(PrelimRaw!$D$1:$D1000,$A31,PrelimRaw!$C$1:$C1000,4,PrelimRaw!$J$1:$J1000,"B")+countifs(PrelimRaw!$D$1:$D1000,$A31,PrelimRaw!$C$1:$C1000,14,PrelimRaw!$J$1:$J1000,"B")</f>
        <v>5</v>
      </c>
      <c r="G31" s="7">
        <f>countifs(PrelimRaw!$D$1:$D1000,$A31,PrelimRaw!$C$1:$C1000,0,PrelimRaw!$J$1:$J1000,"B")</f>
        <v>6</v>
      </c>
      <c r="H31" s="7">
        <f>countifs(PrelimRaw!$D$1:$D1000,$A31,PrelimRaw!$C$1:$C1000,-4,PrelimRaw!$J$1:$J1000,"B")</f>
        <v>1</v>
      </c>
      <c r="I31" s="7">
        <f t="shared" si="2"/>
        <v>12</v>
      </c>
      <c r="J31" s="8">
        <f t="shared" si="3"/>
        <v>0.6</v>
      </c>
      <c r="K31" s="8">
        <f t="shared" si="4"/>
        <v>0.4166666667</v>
      </c>
      <c r="L31" s="7">
        <f t="shared" si="5"/>
        <v>16</v>
      </c>
      <c r="M31" s="11">
        <f t="shared" si="6"/>
        <v>3.2</v>
      </c>
    </row>
    <row r="32">
      <c r="A32" s="6" t="s">
        <v>97</v>
      </c>
      <c r="B32" s="7" t="str">
        <f>vlookup($A32,Users!$B$1:$H1000,3,false)</f>
        <v>Jonathan</v>
      </c>
      <c r="C32" s="7" t="str">
        <f>vlookup($A32,Users!$B$1:$H1000,6,false)</f>
        <v>Blair B</v>
      </c>
      <c r="D32" s="7">
        <f>vlookup($C32,Teams!$B:$D,3,false)</f>
        <v>5</v>
      </c>
      <c r="E32" s="7">
        <f t="shared" si="1"/>
        <v>20</v>
      </c>
      <c r="F32" s="7">
        <f>countifs(PrelimRaw!$D$1:$D1000,$A32,PrelimRaw!$C$1:$C1000,4,PrelimRaw!$J$1:$J1000,"B")+countifs(PrelimRaw!$D$1:$D1000,$A32,PrelimRaw!$C$1:$C1000,14,PrelimRaw!$J$1:$J1000,"B")</f>
        <v>3</v>
      </c>
      <c r="G32" s="7">
        <f>countifs(PrelimRaw!$D$1:$D1000,$A32,PrelimRaw!$C$1:$C1000,0,PrelimRaw!$J$1:$J1000,"B")</f>
        <v>0</v>
      </c>
      <c r="H32" s="7">
        <f>countifs(PrelimRaw!$D$1:$D1000,$A32,PrelimRaw!$C$1:$C1000,-4,PrelimRaw!$J$1:$J1000,"B")</f>
        <v>0</v>
      </c>
      <c r="I32" s="7">
        <f t="shared" si="2"/>
        <v>3</v>
      </c>
      <c r="J32" s="8">
        <f t="shared" si="3"/>
        <v>0.15</v>
      </c>
      <c r="K32" s="8">
        <f t="shared" si="4"/>
        <v>1</v>
      </c>
      <c r="L32" s="7">
        <f t="shared" si="5"/>
        <v>12</v>
      </c>
      <c r="M32" s="11">
        <f t="shared" si="6"/>
        <v>2.4</v>
      </c>
    </row>
    <row r="33">
      <c r="A33" s="6" t="s">
        <v>37</v>
      </c>
      <c r="B33" s="7" t="str">
        <f>vlookup($A33,Users!$B$1:$H1000,3,false)</f>
        <v>Yajur</v>
      </c>
      <c r="C33" s="7" t="str">
        <f>vlookup($A33,Users!$B$1:$H1000,6,false)</f>
        <v>Davidson</v>
      </c>
      <c r="D33" s="7">
        <f>vlookup($C33,Teams!$B:$D,3,false)</f>
        <v>5</v>
      </c>
      <c r="E33" s="7">
        <f t="shared" si="1"/>
        <v>20</v>
      </c>
      <c r="F33" s="7">
        <f>countifs(PrelimRaw!$D$1:$D1000,$A33,PrelimRaw!$C$1:$C1000,4,PrelimRaw!$J$1:$J1000,"B")+countifs(PrelimRaw!$D$1:$D1000,$A33,PrelimRaw!$C$1:$C1000,14,PrelimRaw!$J$1:$J1000,"B")</f>
        <v>6</v>
      </c>
      <c r="G33" s="7">
        <f>countifs(PrelimRaw!$D$1:$D1000,$A33,PrelimRaw!$C$1:$C1000,0,PrelimRaw!$J$1:$J1000,"B")</f>
        <v>4</v>
      </c>
      <c r="H33" s="7">
        <f>countifs(PrelimRaw!$D$1:$D1000,$A33,PrelimRaw!$C$1:$C1000,-4,PrelimRaw!$J$1:$J1000,"B")</f>
        <v>3</v>
      </c>
      <c r="I33" s="7">
        <f t="shared" si="2"/>
        <v>13</v>
      </c>
      <c r="J33" s="8">
        <f t="shared" si="3"/>
        <v>0.65</v>
      </c>
      <c r="K33" s="8">
        <f t="shared" si="4"/>
        <v>0.4615384615</v>
      </c>
      <c r="L33" s="7">
        <f t="shared" si="5"/>
        <v>12</v>
      </c>
      <c r="M33" s="11">
        <f t="shared" si="6"/>
        <v>2.4</v>
      </c>
    </row>
    <row r="34">
      <c r="A34" s="6" t="s">
        <v>50</v>
      </c>
      <c r="B34" s="7" t="str">
        <f>vlookup($A34,Users!$B$1:$H1000,3,false)</f>
        <v>Ryan</v>
      </c>
      <c r="C34" s="7" t="str">
        <f>vlookup($A34,Users!$B$1:$H1000,6,false)</f>
        <v>Iolani</v>
      </c>
      <c r="D34" s="7">
        <f>vlookup($C34,Teams!$B:$D,3,false)</f>
        <v>5</v>
      </c>
      <c r="E34" s="7">
        <f t="shared" si="1"/>
        <v>20</v>
      </c>
      <c r="F34" s="7">
        <f>countifs(PrelimRaw!$D$1:$D1000,$A34,PrelimRaw!$C$1:$C1000,4,PrelimRaw!$J$1:$J1000,"B")+countifs(PrelimRaw!$D$1:$D1000,$A34,PrelimRaw!$C$1:$C1000,14,PrelimRaw!$J$1:$J1000,"B")</f>
        <v>3</v>
      </c>
      <c r="G34" s="7">
        <f>countifs(PrelimRaw!$D$1:$D1000,$A34,PrelimRaw!$C$1:$C1000,0,PrelimRaw!$J$1:$J1000,"B")</f>
        <v>7</v>
      </c>
      <c r="H34" s="7">
        <f>countifs(PrelimRaw!$D$1:$D1000,$A34,PrelimRaw!$C$1:$C1000,-4,PrelimRaw!$J$1:$J1000,"B")</f>
        <v>0</v>
      </c>
      <c r="I34" s="7">
        <f t="shared" si="2"/>
        <v>10</v>
      </c>
      <c r="J34" s="8">
        <f t="shared" si="3"/>
        <v>0.5</v>
      </c>
      <c r="K34" s="8">
        <f t="shared" si="4"/>
        <v>0.3</v>
      </c>
      <c r="L34" s="7">
        <f t="shared" si="5"/>
        <v>12</v>
      </c>
      <c r="M34" s="11">
        <f t="shared" si="6"/>
        <v>2.4</v>
      </c>
    </row>
    <row r="35">
      <c r="A35" s="6" t="s">
        <v>56</v>
      </c>
      <c r="B35" s="7" t="str">
        <f>vlookup($A35,Users!$B$1:$H1000,3,false)</f>
        <v>Vedang</v>
      </c>
      <c r="C35" s="7" t="str">
        <f>vlookup($A35,Users!$B$1:$H1000,6,false)</f>
        <v>Enloe B</v>
      </c>
      <c r="D35" s="7">
        <f>vlookup($C35,Teams!$B:$D,3,false)</f>
        <v>5</v>
      </c>
      <c r="E35" s="7">
        <f t="shared" si="1"/>
        <v>20</v>
      </c>
      <c r="F35" s="7">
        <f>countifs(PrelimRaw!$D$1:$D1000,$A35,PrelimRaw!$C$1:$C1000,4,PrelimRaw!$J$1:$J1000,"B")+countifs(PrelimRaw!$D$1:$D1000,$A35,PrelimRaw!$C$1:$C1000,14,PrelimRaw!$J$1:$J1000,"B")</f>
        <v>4</v>
      </c>
      <c r="G35" s="7">
        <f>countifs(PrelimRaw!$D$1:$D1000,$A35,PrelimRaw!$C$1:$C1000,0,PrelimRaw!$J$1:$J1000,"B")</f>
        <v>0</v>
      </c>
      <c r="H35" s="7">
        <f>countifs(PrelimRaw!$D$1:$D1000,$A35,PrelimRaw!$C$1:$C1000,-4,PrelimRaw!$J$1:$J1000,"B")</f>
        <v>1</v>
      </c>
      <c r="I35" s="7">
        <f t="shared" si="2"/>
        <v>5</v>
      </c>
      <c r="J35" s="8">
        <f t="shared" si="3"/>
        <v>0.25</v>
      </c>
      <c r="K35" s="8">
        <f t="shared" si="4"/>
        <v>0.8</v>
      </c>
      <c r="L35" s="7">
        <f t="shared" si="5"/>
        <v>12</v>
      </c>
      <c r="M35" s="11">
        <f t="shared" si="6"/>
        <v>2.4</v>
      </c>
    </row>
    <row r="36">
      <c r="A36" s="6" t="s">
        <v>82</v>
      </c>
      <c r="B36" s="7" t="str">
        <f>vlookup($A36,Users!$B$1:$H1000,3,false)</f>
        <v>Rohan</v>
      </c>
      <c r="C36" s="7" t="str">
        <f>vlookup($A36,Users!$B$1:$H1000,6,false)</f>
        <v>Ladue</v>
      </c>
      <c r="D36" s="7">
        <f>vlookup($C36,Teams!$B:$D,3,false)</f>
        <v>5</v>
      </c>
      <c r="E36" s="7">
        <f t="shared" si="1"/>
        <v>20</v>
      </c>
      <c r="F36" s="7">
        <f>countifs(PrelimRaw!$D$1:$D1000,$A36,PrelimRaw!$C$1:$C1000,4,PrelimRaw!$J$1:$J1000,"B")+countifs(PrelimRaw!$D$1:$D1000,$A36,PrelimRaw!$C$1:$C1000,14,PrelimRaw!$J$1:$J1000,"B")</f>
        <v>3</v>
      </c>
      <c r="G36" s="7">
        <f>countifs(PrelimRaw!$D$1:$D1000,$A36,PrelimRaw!$C$1:$C1000,0,PrelimRaw!$J$1:$J1000,"B")</f>
        <v>4</v>
      </c>
      <c r="H36" s="7">
        <f>countifs(PrelimRaw!$D$1:$D1000,$A36,PrelimRaw!$C$1:$C1000,-4,PrelimRaw!$J$1:$J1000,"B")</f>
        <v>0</v>
      </c>
      <c r="I36" s="7">
        <f t="shared" si="2"/>
        <v>7</v>
      </c>
      <c r="J36" s="8">
        <f t="shared" si="3"/>
        <v>0.35</v>
      </c>
      <c r="K36" s="8">
        <f t="shared" si="4"/>
        <v>0.4285714286</v>
      </c>
      <c r="L36" s="7">
        <f t="shared" si="5"/>
        <v>12</v>
      </c>
      <c r="M36" s="11">
        <f t="shared" si="6"/>
        <v>2.4</v>
      </c>
    </row>
    <row r="37">
      <c r="A37" s="6" t="s">
        <v>85</v>
      </c>
      <c r="B37" s="7" t="str">
        <f>vlookup($A37,Users!$B$1:$H1000,3,false)</f>
        <v>Aditya</v>
      </c>
      <c r="C37" s="7" t="str">
        <f>vlookup($A37,Users!$B$1:$H1000,6,false)</f>
        <v>Ladue</v>
      </c>
      <c r="D37" s="7">
        <f>vlookup($C37,Teams!$B:$D,3,false)</f>
        <v>5</v>
      </c>
      <c r="E37" s="7">
        <f t="shared" si="1"/>
        <v>20</v>
      </c>
      <c r="F37" s="7">
        <f>countifs(PrelimRaw!$D$1:$D1000,$A37,PrelimRaw!$C$1:$C1000,4,PrelimRaw!$J$1:$J1000,"B")+countifs(PrelimRaw!$D$1:$D1000,$A37,PrelimRaw!$C$1:$C1000,14,PrelimRaw!$J$1:$J1000,"B")</f>
        <v>3</v>
      </c>
      <c r="G37" s="7">
        <f>countifs(PrelimRaw!$D$1:$D1000,$A37,PrelimRaw!$C$1:$C1000,0,PrelimRaw!$J$1:$J1000,"B")</f>
        <v>1</v>
      </c>
      <c r="H37" s="7">
        <f>countifs(PrelimRaw!$D$1:$D1000,$A37,PrelimRaw!$C$1:$C1000,-4,PrelimRaw!$J$1:$J1000,"B")</f>
        <v>0</v>
      </c>
      <c r="I37" s="7">
        <f t="shared" si="2"/>
        <v>4</v>
      </c>
      <c r="J37" s="8">
        <f t="shared" si="3"/>
        <v>0.2</v>
      </c>
      <c r="K37" s="8">
        <f t="shared" si="4"/>
        <v>0.75</v>
      </c>
      <c r="L37" s="7">
        <f t="shared" si="5"/>
        <v>12</v>
      </c>
      <c r="M37" s="11">
        <f t="shared" si="6"/>
        <v>2.4</v>
      </c>
    </row>
    <row r="38">
      <c r="A38" s="6" t="s">
        <v>145</v>
      </c>
      <c r="B38" s="7" t="str">
        <f>vlookup($A38,Users!$B$1:$H1000,3,false)</f>
        <v>Sanshray</v>
      </c>
      <c r="C38" s="7" t="str">
        <f>vlookup($A38,Users!$B$1:$H1000,6,false)</f>
        <v>AHS Broward</v>
      </c>
      <c r="D38" s="7">
        <f>vlookup($C38,Teams!$B:$D,3,false)</f>
        <v>5</v>
      </c>
      <c r="E38" s="7">
        <f t="shared" si="1"/>
        <v>20</v>
      </c>
      <c r="F38" s="7">
        <f>countifs(PrelimRaw!$D$1:$D1000,$A38,PrelimRaw!$C$1:$C1000,4,PrelimRaw!$J$1:$J1000,"B")+countifs(PrelimRaw!$D$1:$D1000,$A38,PrelimRaw!$C$1:$C1000,14,PrelimRaw!$J$1:$J1000,"B")</f>
        <v>3</v>
      </c>
      <c r="G38" s="7">
        <f>countifs(PrelimRaw!$D$1:$D1000,$A38,PrelimRaw!$C$1:$C1000,0,PrelimRaw!$J$1:$J1000,"B")</f>
        <v>2</v>
      </c>
      <c r="H38" s="7">
        <f>countifs(PrelimRaw!$D$1:$D1000,$A38,PrelimRaw!$C$1:$C1000,-4,PrelimRaw!$J$1:$J1000,"B")</f>
        <v>0</v>
      </c>
      <c r="I38" s="7">
        <f t="shared" si="2"/>
        <v>5</v>
      </c>
      <c r="J38" s="8">
        <f t="shared" si="3"/>
        <v>0.25</v>
      </c>
      <c r="K38" s="8">
        <f t="shared" si="4"/>
        <v>0.6</v>
      </c>
      <c r="L38" s="7">
        <f t="shared" si="5"/>
        <v>12</v>
      </c>
      <c r="M38" s="11">
        <f t="shared" si="6"/>
        <v>2.4</v>
      </c>
    </row>
    <row r="39">
      <c r="A39" s="6" t="s">
        <v>35</v>
      </c>
      <c r="B39" s="7" t="str">
        <f>vlookup($A39,Users!$B$1:$H1000,3,false)</f>
        <v>Akshansh</v>
      </c>
      <c r="C39" s="7" t="str">
        <f>vlookup($A39,Users!$B$1:$H1000,6,false)</f>
        <v>Davidson</v>
      </c>
      <c r="D39" s="7">
        <f>vlookup($C39,Teams!$B:$D,3,false)</f>
        <v>5</v>
      </c>
      <c r="E39" s="7">
        <f t="shared" si="1"/>
        <v>20</v>
      </c>
      <c r="F39" s="7">
        <f>countifs(PrelimRaw!$D$1:$D1000,$A39,PrelimRaw!$C$1:$C1000,4,PrelimRaw!$J$1:$J1000,"B")+countifs(PrelimRaw!$D$1:$D1000,$A39,PrelimRaw!$C$1:$C1000,14,PrelimRaw!$J$1:$J1000,"B")</f>
        <v>2</v>
      </c>
      <c r="G39" s="7">
        <f>countifs(PrelimRaw!$D$1:$D1000,$A39,PrelimRaw!$C$1:$C1000,0,PrelimRaw!$J$1:$J1000,"B")</f>
        <v>1</v>
      </c>
      <c r="H39" s="7">
        <f>countifs(PrelimRaw!$D$1:$D1000,$A39,PrelimRaw!$C$1:$C1000,-4,PrelimRaw!$J$1:$J1000,"B")</f>
        <v>0</v>
      </c>
      <c r="I39" s="7">
        <f t="shared" si="2"/>
        <v>3</v>
      </c>
      <c r="J39" s="8">
        <f t="shared" si="3"/>
        <v>0.15</v>
      </c>
      <c r="K39" s="8">
        <f t="shared" si="4"/>
        <v>0.6666666667</v>
      </c>
      <c r="L39" s="7">
        <f t="shared" si="5"/>
        <v>8</v>
      </c>
      <c r="M39" s="11">
        <f t="shared" si="6"/>
        <v>1.6</v>
      </c>
    </row>
    <row r="40">
      <c r="A40" s="6" t="s">
        <v>61</v>
      </c>
      <c r="B40" s="7" t="str">
        <f>vlookup($A40,Users!$B$1:$H1000,3,false)</f>
        <v>Viraj</v>
      </c>
      <c r="C40" s="7" t="str">
        <f>vlookup($A40,Users!$B$1:$H1000,6,false)</f>
        <v>Dulles</v>
      </c>
      <c r="D40" s="7">
        <f>vlookup($C40,Teams!$B:$D,3,false)</f>
        <v>5</v>
      </c>
      <c r="E40" s="7">
        <f t="shared" si="1"/>
        <v>20</v>
      </c>
      <c r="F40" s="7">
        <f>countifs(PrelimRaw!$D$1:$D1000,$A40,PrelimRaw!$C$1:$C1000,4,PrelimRaw!$J$1:$J1000,"B")+countifs(PrelimRaw!$D$1:$D1000,$A40,PrelimRaw!$C$1:$C1000,14,PrelimRaw!$J$1:$J1000,"B")</f>
        <v>2</v>
      </c>
      <c r="G40" s="7">
        <f>countifs(PrelimRaw!$D$1:$D1000,$A40,PrelimRaw!$C$1:$C1000,0,PrelimRaw!$J$1:$J1000,"B")</f>
        <v>0</v>
      </c>
      <c r="H40" s="7">
        <f>countifs(PrelimRaw!$D$1:$D1000,$A40,PrelimRaw!$C$1:$C1000,-4,PrelimRaw!$J$1:$J1000,"B")</f>
        <v>0</v>
      </c>
      <c r="I40" s="7">
        <f t="shared" si="2"/>
        <v>2</v>
      </c>
      <c r="J40" s="8">
        <f t="shared" si="3"/>
        <v>0.1</v>
      </c>
      <c r="K40" s="8">
        <f t="shared" si="4"/>
        <v>1</v>
      </c>
      <c r="L40" s="7">
        <f t="shared" si="5"/>
        <v>8</v>
      </c>
      <c r="M40" s="11">
        <f t="shared" si="6"/>
        <v>1.6</v>
      </c>
    </row>
    <row r="41">
      <c r="A41" s="6" t="s">
        <v>80</v>
      </c>
      <c r="B41" s="7" t="str">
        <f>vlookup($A41,Users!$B$1:$H1000,3,false)</f>
        <v>Evin</v>
      </c>
      <c r="C41" s="7" t="str">
        <f>vlookup($A41,Users!$B$1:$H1000,6,false)</f>
        <v>Lexington A</v>
      </c>
      <c r="D41" s="7">
        <f>vlookup($C41,Teams!$B:$D,3,false)</f>
        <v>5</v>
      </c>
      <c r="E41" s="7">
        <f t="shared" si="1"/>
        <v>20</v>
      </c>
      <c r="F41" s="7">
        <f>countifs(PrelimRaw!$D$1:$D1000,$A41,PrelimRaw!$C$1:$C1000,4,PrelimRaw!$J$1:$J1000,"B")+countifs(PrelimRaw!$D$1:$D1000,$A41,PrelimRaw!$C$1:$C1000,14,PrelimRaw!$J$1:$J1000,"B")</f>
        <v>2</v>
      </c>
      <c r="G41" s="7">
        <f>countifs(PrelimRaw!$D$1:$D1000,$A41,PrelimRaw!$C$1:$C1000,0,PrelimRaw!$J$1:$J1000,"B")</f>
        <v>0</v>
      </c>
      <c r="H41" s="7">
        <f>countifs(PrelimRaw!$D$1:$D1000,$A41,PrelimRaw!$C$1:$C1000,-4,PrelimRaw!$J$1:$J1000,"B")</f>
        <v>0</v>
      </c>
      <c r="I41" s="7">
        <f t="shared" si="2"/>
        <v>2</v>
      </c>
      <c r="J41" s="8">
        <f t="shared" si="3"/>
        <v>0.1</v>
      </c>
      <c r="K41" s="8">
        <f t="shared" si="4"/>
        <v>1</v>
      </c>
      <c r="L41" s="7">
        <f t="shared" si="5"/>
        <v>8</v>
      </c>
      <c r="M41" s="11">
        <f t="shared" si="6"/>
        <v>1.6</v>
      </c>
    </row>
    <row r="42">
      <c r="A42" s="6" t="s">
        <v>95</v>
      </c>
      <c r="B42" s="7" t="str">
        <f>vlookup($A42,Users!$B$1:$H1000,3,false)</f>
        <v>Rohan</v>
      </c>
      <c r="C42" s="7" t="str">
        <f>vlookup($A42,Users!$B$1:$H1000,6,false)</f>
        <v>Lakeside</v>
      </c>
      <c r="D42" s="7">
        <f>vlookup($C42,Teams!$B:$D,3,false)</f>
        <v>5</v>
      </c>
      <c r="E42" s="7">
        <f t="shared" si="1"/>
        <v>20</v>
      </c>
      <c r="F42" s="7">
        <f>countifs(PrelimRaw!$D$1:$D1000,$A42,PrelimRaw!$C$1:$C1000,4,PrelimRaw!$J$1:$J1000,"B")+countifs(PrelimRaw!$D$1:$D1000,$A42,PrelimRaw!$C$1:$C1000,14,PrelimRaw!$J$1:$J1000,"B")</f>
        <v>2</v>
      </c>
      <c r="G42" s="7">
        <f>countifs(PrelimRaw!$D$1:$D1000,$A42,PrelimRaw!$C$1:$C1000,0,PrelimRaw!$J$1:$J1000,"B")</f>
        <v>0</v>
      </c>
      <c r="H42" s="7">
        <f>countifs(PrelimRaw!$D$1:$D1000,$A42,PrelimRaw!$C$1:$C1000,-4,PrelimRaw!$J$1:$J1000,"B")</f>
        <v>0</v>
      </c>
      <c r="I42" s="7">
        <f t="shared" si="2"/>
        <v>2</v>
      </c>
      <c r="J42" s="8">
        <f t="shared" si="3"/>
        <v>0.1</v>
      </c>
      <c r="K42" s="8">
        <f t="shared" si="4"/>
        <v>1</v>
      </c>
      <c r="L42" s="7">
        <f t="shared" si="5"/>
        <v>8</v>
      </c>
      <c r="M42" s="11">
        <f t="shared" si="6"/>
        <v>1.6</v>
      </c>
    </row>
    <row r="43">
      <c r="A43" s="6" t="s">
        <v>99</v>
      </c>
      <c r="B43" s="7" t="str">
        <f>vlookup($A43,Users!$B$1:$H1000,3,false)</f>
        <v>Daniel</v>
      </c>
      <c r="C43" s="7" t="str">
        <f>vlookup($A43,Users!$B$1:$H1000,6,false)</f>
        <v>ASFA</v>
      </c>
      <c r="D43" s="7">
        <f>vlookup($C43,Teams!$B:$D,3,false)</f>
        <v>5</v>
      </c>
      <c r="E43" s="7">
        <f t="shared" si="1"/>
        <v>20</v>
      </c>
      <c r="F43" s="7">
        <f>countifs(PrelimRaw!$D$1:$D1000,$A43,PrelimRaw!$C$1:$C1000,4,PrelimRaw!$J$1:$J1000,"B")+countifs(PrelimRaw!$D$1:$D1000,$A43,PrelimRaw!$C$1:$C1000,14,PrelimRaw!$J$1:$J1000,"B")</f>
        <v>2</v>
      </c>
      <c r="G43" s="7">
        <f>countifs(PrelimRaw!$D$1:$D1000,$A43,PrelimRaw!$C$1:$C1000,0,PrelimRaw!$J$1:$J1000,"B")</f>
        <v>3</v>
      </c>
      <c r="H43" s="7">
        <f>countifs(PrelimRaw!$D$1:$D1000,$A43,PrelimRaw!$C$1:$C1000,-4,PrelimRaw!$J$1:$J1000,"B")</f>
        <v>0</v>
      </c>
      <c r="I43" s="7">
        <f t="shared" si="2"/>
        <v>5</v>
      </c>
      <c r="J43" s="8">
        <f t="shared" si="3"/>
        <v>0.25</v>
      </c>
      <c r="K43" s="8">
        <f t="shared" si="4"/>
        <v>0.4</v>
      </c>
      <c r="L43" s="7">
        <f t="shared" si="5"/>
        <v>8</v>
      </c>
      <c r="M43" s="11">
        <f t="shared" si="6"/>
        <v>1.6</v>
      </c>
    </row>
    <row r="44">
      <c r="A44" s="6" t="s">
        <v>107</v>
      </c>
      <c r="B44" s="7" t="str">
        <f>vlookup($A44,Users!$B$1:$H1000,3,false)</f>
        <v>Nipun</v>
      </c>
      <c r="C44" s="7" t="str">
        <f>vlookup($A44,Users!$B$1:$H1000,6,false)</f>
        <v>Mira Loma</v>
      </c>
      <c r="D44" s="7">
        <f>vlookup($C44,Teams!$B:$D,3,false)</f>
        <v>5</v>
      </c>
      <c r="E44" s="7">
        <f t="shared" si="1"/>
        <v>20</v>
      </c>
      <c r="F44" s="7">
        <f>countifs(PrelimRaw!$D$1:$D1000,$A44,PrelimRaw!$C$1:$C1000,4,PrelimRaw!$J$1:$J1000,"B")+countifs(PrelimRaw!$D$1:$D1000,$A44,PrelimRaw!$C$1:$C1000,14,PrelimRaw!$J$1:$J1000,"B")</f>
        <v>2</v>
      </c>
      <c r="G44" s="7">
        <f>countifs(PrelimRaw!$D$1:$D1000,$A44,PrelimRaw!$C$1:$C1000,0,PrelimRaw!$J$1:$J1000,"B")</f>
        <v>0</v>
      </c>
      <c r="H44" s="7">
        <f>countifs(PrelimRaw!$D$1:$D1000,$A44,PrelimRaw!$C$1:$C1000,-4,PrelimRaw!$J$1:$J1000,"B")</f>
        <v>0</v>
      </c>
      <c r="I44" s="7">
        <f t="shared" si="2"/>
        <v>2</v>
      </c>
      <c r="J44" s="8">
        <f t="shared" si="3"/>
        <v>0.1</v>
      </c>
      <c r="K44" s="8">
        <f t="shared" si="4"/>
        <v>1</v>
      </c>
      <c r="L44" s="7">
        <f t="shared" si="5"/>
        <v>8</v>
      </c>
      <c r="M44" s="11">
        <f t="shared" si="6"/>
        <v>1.6</v>
      </c>
    </row>
    <row r="45">
      <c r="A45" s="6" t="s">
        <v>112</v>
      </c>
      <c r="B45" s="7" t="str">
        <f>vlookup($A45,Users!$B$1:$H1000,3,false)</f>
        <v>David</v>
      </c>
      <c r="C45" s="7" t="str">
        <f>vlookup($A45,Users!$B$1:$H1000,6,false)</f>
        <v>Lynbrook</v>
      </c>
      <c r="D45" s="7">
        <f>vlookup($C45,Teams!$B:$D,3,false)</f>
        <v>5</v>
      </c>
      <c r="E45" s="7">
        <f t="shared" si="1"/>
        <v>20</v>
      </c>
      <c r="F45" s="7">
        <f>countifs(PrelimRaw!$D$1:$D1000,$A45,PrelimRaw!$C$1:$C1000,4,PrelimRaw!$J$1:$J1000,"B")+countifs(PrelimRaw!$D$1:$D1000,$A45,PrelimRaw!$C$1:$C1000,14,PrelimRaw!$J$1:$J1000,"B")</f>
        <v>2</v>
      </c>
      <c r="G45" s="7">
        <f>countifs(PrelimRaw!$D$1:$D1000,$A45,PrelimRaw!$C$1:$C1000,0,PrelimRaw!$J$1:$J1000,"B")</f>
        <v>1</v>
      </c>
      <c r="H45" s="7">
        <f>countifs(PrelimRaw!$D$1:$D1000,$A45,PrelimRaw!$C$1:$C1000,-4,PrelimRaw!$J$1:$J1000,"B")</f>
        <v>0</v>
      </c>
      <c r="I45" s="7">
        <f t="shared" si="2"/>
        <v>3</v>
      </c>
      <c r="J45" s="8">
        <f t="shared" si="3"/>
        <v>0.15</v>
      </c>
      <c r="K45" s="8">
        <f t="shared" si="4"/>
        <v>0.6666666667</v>
      </c>
      <c r="L45" s="7">
        <f t="shared" si="5"/>
        <v>8</v>
      </c>
      <c r="M45" s="11">
        <f t="shared" si="6"/>
        <v>1.6</v>
      </c>
    </row>
    <row r="46">
      <c r="A46" s="6" t="s">
        <v>115</v>
      </c>
      <c r="B46" s="7" t="str">
        <f>vlookup($A46,Users!$B$1:$H1000,3,false)</f>
        <v>Mir</v>
      </c>
      <c r="C46" s="7" t="str">
        <f>vlookup($A46,Users!$B$1:$H1000,6,false)</f>
        <v>Pullman</v>
      </c>
      <c r="D46" s="7">
        <f>vlookup($C46,Teams!$B:$D,3,false)</f>
        <v>5</v>
      </c>
      <c r="E46" s="7">
        <f t="shared" si="1"/>
        <v>20</v>
      </c>
      <c r="F46" s="7">
        <f>countifs(PrelimRaw!$D$1:$D1000,$A46,PrelimRaw!$C$1:$C1000,4,PrelimRaw!$J$1:$J1000,"B")+countifs(PrelimRaw!$D$1:$D1000,$A46,PrelimRaw!$C$1:$C1000,14,PrelimRaw!$J$1:$J1000,"B")</f>
        <v>2</v>
      </c>
      <c r="G46" s="7">
        <f>countifs(PrelimRaw!$D$1:$D1000,$A46,PrelimRaw!$C$1:$C1000,0,PrelimRaw!$J$1:$J1000,"B")</f>
        <v>0</v>
      </c>
      <c r="H46" s="7">
        <f>countifs(PrelimRaw!$D$1:$D1000,$A46,PrelimRaw!$C$1:$C1000,-4,PrelimRaw!$J$1:$J1000,"B")</f>
        <v>0</v>
      </c>
      <c r="I46" s="7">
        <f t="shared" si="2"/>
        <v>2</v>
      </c>
      <c r="J46" s="8">
        <f t="shared" si="3"/>
        <v>0.1</v>
      </c>
      <c r="K46" s="8">
        <f t="shared" si="4"/>
        <v>1</v>
      </c>
      <c r="L46" s="7">
        <f t="shared" si="5"/>
        <v>8</v>
      </c>
      <c r="M46" s="11">
        <f t="shared" si="6"/>
        <v>1.6</v>
      </c>
    </row>
    <row r="47">
      <c r="A47" s="6" t="s">
        <v>123</v>
      </c>
      <c r="B47" s="7" t="str">
        <f>vlookup($A47,Users!$B$1:$H1000,3,false)</f>
        <v>Flora</v>
      </c>
      <c r="C47" s="7" t="str">
        <f>vlookup($A47,Users!$B$1:$H1000,6,false)</f>
        <v>Canyon Crest</v>
      </c>
      <c r="D47" s="7">
        <f>vlookup($C47,Teams!$B:$D,3,false)</f>
        <v>5</v>
      </c>
      <c r="E47" s="7">
        <f t="shared" si="1"/>
        <v>20</v>
      </c>
      <c r="F47" s="7">
        <f>countifs(PrelimRaw!$D$1:$D1000,$A47,PrelimRaw!$C$1:$C1000,4,PrelimRaw!$J$1:$J1000,"B")+countifs(PrelimRaw!$D$1:$D1000,$A47,PrelimRaw!$C$1:$C1000,14,PrelimRaw!$J$1:$J1000,"B")</f>
        <v>2</v>
      </c>
      <c r="G47" s="7">
        <f>countifs(PrelimRaw!$D$1:$D1000,$A47,PrelimRaw!$C$1:$C1000,0,PrelimRaw!$J$1:$J1000,"B")</f>
        <v>3</v>
      </c>
      <c r="H47" s="7">
        <f>countifs(PrelimRaw!$D$1:$D1000,$A47,PrelimRaw!$C$1:$C1000,-4,PrelimRaw!$J$1:$J1000,"B")</f>
        <v>0</v>
      </c>
      <c r="I47" s="7">
        <f t="shared" si="2"/>
        <v>5</v>
      </c>
      <c r="J47" s="8">
        <f t="shared" si="3"/>
        <v>0.25</v>
      </c>
      <c r="K47" s="8">
        <f t="shared" si="4"/>
        <v>0.4</v>
      </c>
      <c r="L47" s="7">
        <f t="shared" si="5"/>
        <v>8</v>
      </c>
      <c r="M47" s="11">
        <f t="shared" si="6"/>
        <v>1.6</v>
      </c>
    </row>
    <row r="48">
      <c r="A48" s="6" t="s">
        <v>126</v>
      </c>
      <c r="B48" s="7" t="str">
        <f>vlookup($A48,Users!$B$1:$H1000,3,false)</f>
        <v>Andrew</v>
      </c>
      <c r="C48" s="7" t="str">
        <f>vlookup($A48,Users!$B$1:$H1000,6,false)</f>
        <v>Naperville North</v>
      </c>
      <c r="D48" s="7">
        <f>vlookup($C48,Teams!$B:$D,3,false)</f>
        <v>5</v>
      </c>
      <c r="E48" s="7">
        <f t="shared" si="1"/>
        <v>20</v>
      </c>
      <c r="F48" s="7">
        <f>countifs(PrelimRaw!$D$1:$D1000,$A48,PrelimRaw!$C$1:$C1000,4,PrelimRaw!$J$1:$J1000,"B")+countifs(PrelimRaw!$D$1:$D1000,$A48,PrelimRaw!$C$1:$C1000,14,PrelimRaw!$J$1:$J1000,"B")</f>
        <v>2</v>
      </c>
      <c r="G48" s="7">
        <f>countifs(PrelimRaw!$D$1:$D1000,$A48,PrelimRaw!$C$1:$C1000,0,PrelimRaw!$J$1:$J1000,"B")</f>
        <v>1</v>
      </c>
      <c r="H48" s="7">
        <f>countifs(PrelimRaw!$D$1:$D1000,$A48,PrelimRaw!$C$1:$C1000,-4,PrelimRaw!$J$1:$J1000,"B")</f>
        <v>0</v>
      </c>
      <c r="I48" s="7">
        <f t="shared" si="2"/>
        <v>3</v>
      </c>
      <c r="J48" s="8">
        <f t="shared" si="3"/>
        <v>0.15</v>
      </c>
      <c r="K48" s="8">
        <f t="shared" si="4"/>
        <v>0.6666666667</v>
      </c>
      <c r="L48" s="7">
        <f t="shared" si="5"/>
        <v>8</v>
      </c>
      <c r="M48" s="11">
        <f t="shared" si="6"/>
        <v>1.6</v>
      </c>
    </row>
    <row r="49">
      <c r="A49" s="6" t="s">
        <v>136</v>
      </c>
      <c r="B49" s="7" t="str">
        <f>vlookup($A49,Users!$B$1:$H1000,3,false)</f>
        <v>Aditi</v>
      </c>
      <c r="C49" s="7" t="str">
        <f>vlookup($A49,Users!$B$1:$H1000,6,false)</f>
        <v>Cupertino</v>
      </c>
      <c r="D49" s="7">
        <f>vlookup($C49,Teams!$B:$D,3,false)</f>
        <v>5</v>
      </c>
      <c r="E49" s="7">
        <f t="shared" si="1"/>
        <v>20</v>
      </c>
      <c r="F49" s="7">
        <f>countifs(PrelimRaw!$D$1:$D1000,$A49,PrelimRaw!$C$1:$C1000,4,PrelimRaw!$J$1:$J1000,"B")+countifs(PrelimRaw!$D$1:$D1000,$A49,PrelimRaw!$C$1:$C1000,14,PrelimRaw!$J$1:$J1000,"B")</f>
        <v>2</v>
      </c>
      <c r="G49" s="7">
        <f>countifs(PrelimRaw!$D$1:$D1000,$A49,PrelimRaw!$C$1:$C1000,0,PrelimRaw!$J$1:$J1000,"B")</f>
        <v>1</v>
      </c>
      <c r="H49" s="7">
        <f>countifs(PrelimRaw!$D$1:$D1000,$A49,PrelimRaw!$C$1:$C1000,-4,PrelimRaw!$J$1:$J1000,"B")</f>
        <v>0</v>
      </c>
      <c r="I49" s="7">
        <f t="shared" si="2"/>
        <v>3</v>
      </c>
      <c r="J49" s="8">
        <f t="shared" si="3"/>
        <v>0.15</v>
      </c>
      <c r="K49" s="8">
        <f t="shared" si="4"/>
        <v>0.6666666667</v>
      </c>
      <c r="L49" s="7">
        <f t="shared" si="5"/>
        <v>8</v>
      </c>
      <c r="M49" s="11">
        <f t="shared" si="6"/>
        <v>1.6</v>
      </c>
    </row>
    <row r="50">
      <c r="A50" s="6" t="s">
        <v>137</v>
      </c>
      <c r="B50" s="7" t="str">
        <f>vlookup($A50,Users!$B$1:$H1000,3,false)</f>
        <v>Daniel</v>
      </c>
      <c r="C50" s="7" t="str">
        <f>vlookup($A50,Users!$B$1:$H1000,6,false)</f>
        <v>Lexington B</v>
      </c>
      <c r="D50" s="7">
        <f>vlookup($C50,Teams!$B:$D,3,false)</f>
        <v>5</v>
      </c>
      <c r="E50" s="7">
        <f t="shared" si="1"/>
        <v>20</v>
      </c>
      <c r="F50" s="7">
        <f>countifs(PrelimRaw!$D$1:$D1000,$A50,PrelimRaw!$C$1:$C1000,4,PrelimRaw!$J$1:$J1000,"B")+countifs(PrelimRaw!$D$1:$D1000,$A50,PrelimRaw!$C$1:$C1000,14,PrelimRaw!$J$1:$J1000,"B")</f>
        <v>2</v>
      </c>
      <c r="G50" s="7">
        <f>countifs(PrelimRaw!$D$1:$D1000,$A50,PrelimRaw!$C$1:$C1000,0,PrelimRaw!$J$1:$J1000,"B")</f>
        <v>3</v>
      </c>
      <c r="H50" s="7">
        <f>countifs(PrelimRaw!$D$1:$D1000,$A50,PrelimRaw!$C$1:$C1000,-4,PrelimRaw!$J$1:$J1000,"B")</f>
        <v>0</v>
      </c>
      <c r="I50" s="7">
        <f t="shared" si="2"/>
        <v>5</v>
      </c>
      <c r="J50" s="8">
        <f t="shared" si="3"/>
        <v>0.25</v>
      </c>
      <c r="K50" s="8">
        <f t="shared" si="4"/>
        <v>0.4</v>
      </c>
      <c r="L50" s="7">
        <f t="shared" si="5"/>
        <v>8</v>
      </c>
      <c r="M50" s="11">
        <f t="shared" si="6"/>
        <v>1.6</v>
      </c>
    </row>
    <row r="51">
      <c r="A51" s="6" t="s">
        <v>141</v>
      </c>
      <c r="B51" s="7" t="str">
        <f>vlookup($A51,Users!$B$1:$H1000,3,false)</f>
        <v>Tony</v>
      </c>
      <c r="C51" s="7" t="str">
        <f>vlookup($A51,Users!$B$1:$H1000,6,false)</f>
        <v>Shen</v>
      </c>
      <c r="D51" s="7">
        <f>vlookup($C51,Teams!$B:$D,3,false)</f>
        <v>5</v>
      </c>
      <c r="E51" s="7">
        <f t="shared" si="1"/>
        <v>20</v>
      </c>
      <c r="F51" s="7">
        <f>countifs(PrelimRaw!$D$1:$D1000,$A51,PrelimRaw!$C$1:$C1000,4,PrelimRaw!$J$1:$J1000,"B")+countifs(PrelimRaw!$D$1:$D1000,$A51,PrelimRaw!$C$1:$C1000,14,PrelimRaw!$J$1:$J1000,"B")</f>
        <v>3</v>
      </c>
      <c r="G51" s="7">
        <f>countifs(PrelimRaw!$D$1:$D1000,$A51,PrelimRaw!$C$1:$C1000,0,PrelimRaw!$J$1:$J1000,"B")</f>
        <v>0</v>
      </c>
      <c r="H51" s="7">
        <f>countifs(PrelimRaw!$D$1:$D1000,$A51,PrelimRaw!$C$1:$C1000,-4,PrelimRaw!$J$1:$J1000,"B")</f>
        <v>1</v>
      </c>
      <c r="I51" s="7">
        <f t="shared" si="2"/>
        <v>4</v>
      </c>
      <c r="J51" s="8">
        <f t="shared" si="3"/>
        <v>0.2</v>
      </c>
      <c r="K51" s="8">
        <f t="shared" si="4"/>
        <v>0.75</v>
      </c>
      <c r="L51" s="7">
        <f t="shared" si="5"/>
        <v>8</v>
      </c>
      <c r="M51" s="11">
        <f t="shared" si="6"/>
        <v>1.6</v>
      </c>
    </row>
    <row r="52">
      <c r="A52" s="6" t="s">
        <v>148</v>
      </c>
      <c r="B52" s="7" t="str">
        <f>vlookup($A52,Users!$B$1:$H1000,3,false)</f>
        <v>Anagh</v>
      </c>
      <c r="C52" s="7" t="str">
        <f>vlookup($A52,Users!$B$1:$H1000,6,false)</f>
        <v>JP Stevens</v>
      </c>
      <c r="D52" s="7">
        <f>vlookup($C52,Teams!$B:$D,3,false)</f>
        <v>5</v>
      </c>
      <c r="E52" s="7">
        <f t="shared" si="1"/>
        <v>20</v>
      </c>
      <c r="F52" s="7">
        <f>countifs(PrelimRaw!$D$1:$D1000,$A52,PrelimRaw!$C$1:$C1000,4,PrelimRaw!$J$1:$J1000,"B")+countifs(PrelimRaw!$D$1:$D1000,$A52,PrelimRaw!$C$1:$C1000,14,PrelimRaw!$J$1:$J1000,"B")</f>
        <v>2</v>
      </c>
      <c r="G52" s="7">
        <f>countifs(PrelimRaw!$D$1:$D1000,$A52,PrelimRaw!$C$1:$C1000,0,PrelimRaw!$J$1:$J1000,"B")</f>
        <v>1</v>
      </c>
      <c r="H52" s="7">
        <f>countifs(PrelimRaw!$D$1:$D1000,$A52,PrelimRaw!$C$1:$C1000,-4,PrelimRaw!$J$1:$J1000,"B")</f>
        <v>0</v>
      </c>
      <c r="I52" s="7">
        <f t="shared" si="2"/>
        <v>3</v>
      </c>
      <c r="J52" s="8">
        <f t="shared" si="3"/>
        <v>0.15</v>
      </c>
      <c r="K52" s="8">
        <f t="shared" si="4"/>
        <v>0.6666666667</v>
      </c>
      <c r="L52" s="7">
        <f t="shared" si="5"/>
        <v>8</v>
      </c>
      <c r="M52" s="11">
        <f t="shared" si="6"/>
        <v>1.6</v>
      </c>
    </row>
    <row r="53">
      <c r="A53" s="6" t="s">
        <v>75</v>
      </c>
      <c r="B53" s="7" t="str">
        <f>vlookup($A53,Users!$B$1:$H1000,3,false)</f>
        <v>Connor</v>
      </c>
      <c r="C53" s="7" t="str">
        <f>vlookup($A53,Users!$B$1:$H1000,6,false)</f>
        <v>NoHo B</v>
      </c>
      <c r="D53" s="7">
        <f>vlookup($C53,Teams!$B:$D,3,false)</f>
        <v>5</v>
      </c>
      <c r="E53" s="7">
        <f t="shared" si="1"/>
        <v>20</v>
      </c>
      <c r="F53" s="7">
        <f>countifs(PrelimRaw!$D$1:$D1000,$A53,PrelimRaw!$C$1:$C1000,4,PrelimRaw!$J$1:$J1000,"B")+countifs(PrelimRaw!$D$1:$D1000,$A53,PrelimRaw!$C$1:$C1000,14,PrelimRaw!$J$1:$J1000,"B")</f>
        <v>2</v>
      </c>
      <c r="G53" s="7">
        <f>countifs(PrelimRaw!$D$1:$D1000,$A53,PrelimRaw!$C$1:$C1000,0,PrelimRaw!$J$1:$J1000,"B")</f>
        <v>2</v>
      </c>
      <c r="H53" s="7">
        <f>countifs(PrelimRaw!$D$1:$D1000,$A53,PrelimRaw!$C$1:$C1000,-4,PrelimRaw!$J$1:$J1000,"B")</f>
        <v>0</v>
      </c>
      <c r="I53" s="7">
        <f t="shared" si="2"/>
        <v>4</v>
      </c>
      <c r="J53" s="8">
        <f t="shared" si="3"/>
        <v>0.2</v>
      </c>
      <c r="K53" s="8">
        <f t="shared" si="4"/>
        <v>0.5</v>
      </c>
      <c r="L53" s="7">
        <f t="shared" si="5"/>
        <v>8</v>
      </c>
      <c r="M53" s="11">
        <f t="shared" si="6"/>
        <v>1.6</v>
      </c>
    </row>
    <row r="54">
      <c r="A54" s="6" t="s">
        <v>155</v>
      </c>
      <c r="B54" s="7" t="str">
        <f>vlookup($A54,Users!$B$1:$H1000,3,false)</f>
        <v>Bo</v>
      </c>
      <c r="C54" s="7" t="str">
        <f>vlookup($A54,Users!$B$1:$H1000,6,false)</f>
        <v>NCSSM A</v>
      </c>
      <c r="D54" s="7">
        <f>vlookup($C54,Teams!$B:$D,3,false)</f>
        <v>5</v>
      </c>
      <c r="E54" s="7">
        <f t="shared" si="1"/>
        <v>20</v>
      </c>
      <c r="F54" s="7">
        <f>countifs(PrelimRaw!$D$1:$D1000,$A54,PrelimRaw!$C$1:$C1000,4,PrelimRaw!$J$1:$J1000,"B")+countifs(PrelimRaw!$D$1:$D1000,$A54,PrelimRaw!$C$1:$C1000,14,PrelimRaw!$J$1:$J1000,"B")</f>
        <v>2</v>
      </c>
      <c r="G54" s="7">
        <f>countifs(PrelimRaw!$D$1:$D1000,$A54,PrelimRaw!$C$1:$C1000,0,PrelimRaw!$J$1:$J1000,"B")</f>
        <v>3</v>
      </c>
      <c r="H54" s="7">
        <f>countifs(PrelimRaw!$D$1:$D1000,$A54,PrelimRaw!$C$1:$C1000,-4,PrelimRaw!$J$1:$J1000,"B")</f>
        <v>0</v>
      </c>
      <c r="I54" s="7">
        <f t="shared" si="2"/>
        <v>5</v>
      </c>
      <c r="J54" s="8">
        <f t="shared" si="3"/>
        <v>0.25</v>
      </c>
      <c r="K54" s="8">
        <f t="shared" si="4"/>
        <v>0.4</v>
      </c>
      <c r="L54" s="7">
        <f t="shared" si="5"/>
        <v>8</v>
      </c>
      <c r="M54" s="11">
        <f t="shared" si="6"/>
        <v>1.6</v>
      </c>
    </row>
    <row r="55">
      <c r="A55" s="6" t="s">
        <v>156</v>
      </c>
      <c r="B55" s="7" t="str">
        <f>vlookup($A55,Users!$B$1:$H1000,3,false)</f>
        <v>Danny</v>
      </c>
      <c r="C55" s="7" t="str">
        <f>vlookup($A55,Users!$B$1:$H1000,6,false)</f>
        <v>NoHo B</v>
      </c>
      <c r="D55" s="7">
        <f>vlookup($C55,Teams!$B:$D,3,false)</f>
        <v>5</v>
      </c>
      <c r="E55" s="7">
        <f t="shared" si="1"/>
        <v>20</v>
      </c>
      <c r="F55" s="7">
        <f>countifs(PrelimRaw!$D$1:$D1000,$A55,PrelimRaw!$C$1:$C1000,4,PrelimRaw!$J$1:$J1000,"B")+countifs(PrelimRaw!$D$1:$D1000,$A55,PrelimRaw!$C$1:$C1000,14,PrelimRaw!$J$1:$J1000,"B")</f>
        <v>2</v>
      </c>
      <c r="G55" s="7">
        <f>countifs(PrelimRaw!$D$1:$D1000,$A55,PrelimRaw!$C$1:$C1000,0,PrelimRaw!$J$1:$J1000,"B")</f>
        <v>0</v>
      </c>
      <c r="H55" s="7">
        <f>countifs(PrelimRaw!$D$1:$D1000,$A55,PrelimRaw!$C$1:$C1000,-4,PrelimRaw!$J$1:$J1000,"B")</f>
        <v>0</v>
      </c>
      <c r="I55" s="7">
        <f t="shared" si="2"/>
        <v>2</v>
      </c>
      <c r="J55" s="8">
        <f t="shared" si="3"/>
        <v>0.1</v>
      </c>
      <c r="K55" s="8">
        <f t="shared" si="4"/>
        <v>1</v>
      </c>
      <c r="L55" s="7">
        <f t="shared" si="5"/>
        <v>8</v>
      </c>
      <c r="M55" s="11">
        <f t="shared" si="6"/>
        <v>1.6</v>
      </c>
    </row>
    <row r="56">
      <c r="A56" s="6" t="s">
        <v>157</v>
      </c>
      <c r="B56" s="7" t="str">
        <f>vlookup($A56,Users!$B$1:$H1000,3,false)</f>
        <v>Khoi</v>
      </c>
      <c r="C56" s="7" t="str">
        <f>vlookup($A56,Users!$B$1:$H1000,6,false)</f>
        <v>Wayzata</v>
      </c>
      <c r="D56" s="7">
        <f>vlookup($C56,Teams!$B:$D,3,false)</f>
        <v>5</v>
      </c>
      <c r="E56" s="7">
        <f t="shared" si="1"/>
        <v>20</v>
      </c>
      <c r="F56" s="7">
        <f>countifs(PrelimRaw!$D$1:$D1000,$A56,PrelimRaw!$C$1:$C1000,4,PrelimRaw!$J$1:$J1000,"B")+countifs(PrelimRaw!$D$1:$D1000,$A56,PrelimRaw!$C$1:$C1000,14,PrelimRaw!$J$1:$J1000,"B")</f>
        <v>2</v>
      </c>
      <c r="G56" s="7">
        <f>countifs(PrelimRaw!$D$1:$D1000,$A56,PrelimRaw!$C$1:$C1000,0,PrelimRaw!$J$1:$J1000,"B")</f>
        <v>0</v>
      </c>
      <c r="H56" s="7">
        <f>countifs(PrelimRaw!$D$1:$D1000,$A56,PrelimRaw!$C$1:$C1000,-4,PrelimRaw!$J$1:$J1000,"B")</f>
        <v>0</v>
      </c>
      <c r="I56" s="7">
        <f t="shared" si="2"/>
        <v>2</v>
      </c>
      <c r="J56" s="8">
        <f t="shared" si="3"/>
        <v>0.1</v>
      </c>
      <c r="K56" s="8">
        <f t="shared" si="4"/>
        <v>1</v>
      </c>
      <c r="L56" s="7">
        <f t="shared" si="5"/>
        <v>8</v>
      </c>
      <c r="M56" s="11">
        <f t="shared" si="6"/>
        <v>1.6</v>
      </c>
    </row>
    <row r="57">
      <c r="A57" s="6" t="s">
        <v>214</v>
      </c>
      <c r="B57" s="7" t="str">
        <f>vlookup($A57,Users!$B$1:$H1000,3,false)</f>
        <v>Rishabh</v>
      </c>
      <c r="C57" s="7" t="str">
        <f>vlookup($A57,Users!$B$1:$H1000,6,false)</f>
        <v>NoHo B</v>
      </c>
      <c r="D57" s="7">
        <f>vlookup($C57,Teams!$B:$D,3,false)</f>
        <v>5</v>
      </c>
      <c r="E57" s="7">
        <f t="shared" si="1"/>
        <v>20</v>
      </c>
      <c r="F57" s="7">
        <f>countifs(PrelimRaw!$D$1:$D1000,$A57,PrelimRaw!$C$1:$C1000,4,PrelimRaw!$J$1:$J1000,"B")+countifs(PrelimRaw!$D$1:$D1000,$A57,PrelimRaw!$C$1:$C1000,14,PrelimRaw!$J$1:$J1000,"B")</f>
        <v>2</v>
      </c>
      <c r="G57" s="7">
        <f>countifs(PrelimRaw!$D$1:$D1000,$A57,PrelimRaw!$C$1:$C1000,0,PrelimRaw!$J$1:$J1000,"B")</f>
        <v>3</v>
      </c>
      <c r="H57" s="7">
        <f>countifs(PrelimRaw!$D$1:$D1000,$A57,PrelimRaw!$C$1:$C1000,-4,PrelimRaw!$J$1:$J1000,"B")</f>
        <v>0</v>
      </c>
      <c r="I57" s="7">
        <f t="shared" si="2"/>
        <v>5</v>
      </c>
      <c r="J57" s="8">
        <f t="shared" si="3"/>
        <v>0.25</v>
      </c>
      <c r="K57" s="8">
        <f t="shared" si="4"/>
        <v>0.4</v>
      </c>
      <c r="L57" s="7">
        <f t="shared" si="5"/>
        <v>8</v>
      </c>
      <c r="M57" s="11">
        <f t="shared" si="6"/>
        <v>1.6</v>
      </c>
    </row>
    <row r="58">
      <c r="A58" s="6" t="s">
        <v>19</v>
      </c>
      <c r="B58" s="7" t="str">
        <f>vlookup($A58,Users!$B$1:$H1000,3,false)</f>
        <v>Emmy</v>
      </c>
      <c r="C58" s="7" t="str">
        <f>vlookup($A58,Users!$B$1:$H1000,6,false)</f>
        <v>Davidson</v>
      </c>
      <c r="D58" s="7">
        <f>vlookup($C58,Teams!$B:$D,3,false)</f>
        <v>5</v>
      </c>
      <c r="E58" s="7">
        <f t="shared" si="1"/>
        <v>20</v>
      </c>
      <c r="F58" s="7">
        <f>countifs(PrelimRaw!$D$1:$D1000,$A58,PrelimRaw!$C$1:$C1000,4,PrelimRaw!$J$1:$J1000,"B")+countifs(PrelimRaw!$D$1:$D1000,$A58,PrelimRaw!$C$1:$C1000,14,PrelimRaw!$J$1:$J1000,"B")</f>
        <v>1</v>
      </c>
      <c r="G58" s="7">
        <f>countifs(PrelimRaw!$D$1:$D1000,$A58,PrelimRaw!$C$1:$C1000,0,PrelimRaw!$J$1:$J1000,"B")</f>
        <v>0</v>
      </c>
      <c r="H58" s="7">
        <f>countifs(PrelimRaw!$D$1:$D1000,$A58,PrelimRaw!$C$1:$C1000,-4,PrelimRaw!$J$1:$J1000,"B")</f>
        <v>0</v>
      </c>
      <c r="I58" s="7">
        <f t="shared" si="2"/>
        <v>1</v>
      </c>
      <c r="J58" s="8">
        <f t="shared" si="3"/>
        <v>0.05</v>
      </c>
      <c r="K58" s="8">
        <f t="shared" si="4"/>
        <v>1</v>
      </c>
      <c r="L58" s="7">
        <f t="shared" si="5"/>
        <v>4</v>
      </c>
      <c r="M58" s="11">
        <f t="shared" si="6"/>
        <v>0.8</v>
      </c>
    </row>
    <row r="59">
      <c r="A59" s="6" t="s">
        <v>43</v>
      </c>
      <c r="B59" s="7" t="str">
        <f>vlookup($A59,Users!$B$1:$H1000,3,false)</f>
        <v>Evan</v>
      </c>
      <c r="C59" s="7" t="str">
        <f>vlookup($A59,Users!$B$1:$H1000,6,false)</f>
        <v>Blair C</v>
      </c>
      <c r="D59" s="7">
        <f>vlookup($C59,Teams!$B:$D,3,false)</f>
        <v>5</v>
      </c>
      <c r="E59" s="7">
        <f t="shared" si="1"/>
        <v>20</v>
      </c>
      <c r="F59" s="7">
        <f>countifs(PrelimRaw!$D$1:$D1000,$A59,PrelimRaw!$C$1:$C1000,4,PrelimRaw!$J$1:$J1000,"B")+countifs(PrelimRaw!$D$1:$D1000,$A59,PrelimRaw!$C$1:$C1000,14,PrelimRaw!$J$1:$J1000,"B")</f>
        <v>1</v>
      </c>
      <c r="G59" s="7">
        <f>countifs(PrelimRaw!$D$1:$D1000,$A59,PrelimRaw!$C$1:$C1000,0,PrelimRaw!$J$1:$J1000,"B")</f>
        <v>1</v>
      </c>
      <c r="H59" s="7">
        <f>countifs(PrelimRaw!$D$1:$D1000,$A59,PrelimRaw!$C$1:$C1000,-4,PrelimRaw!$J$1:$J1000,"B")</f>
        <v>0</v>
      </c>
      <c r="I59" s="7">
        <f t="shared" si="2"/>
        <v>2</v>
      </c>
      <c r="J59" s="8">
        <f t="shared" si="3"/>
        <v>0.1</v>
      </c>
      <c r="K59" s="8">
        <f t="shared" si="4"/>
        <v>0.5</v>
      </c>
      <c r="L59" s="7">
        <f t="shared" si="5"/>
        <v>4</v>
      </c>
      <c r="M59" s="11">
        <f t="shared" si="6"/>
        <v>0.8</v>
      </c>
    </row>
    <row r="60">
      <c r="A60" s="6" t="s">
        <v>70</v>
      </c>
      <c r="B60" s="7" t="str">
        <f>vlookup($A60,Users!$B$1:$H1000,3,false)</f>
        <v>Harry</v>
      </c>
      <c r="C60" s="7" t="str">
        <f>vlookup($A60,Users!$B$1:$H1000,6,false)</f>
        <v>Middleton</v>
      </c>
      <c r="D60" s="7">
        <f>vlookup($C60,Teams!$B:$D,3,false)</f>
        <v>5</v>
      </c>
      <c r="E60" s="7">
        <f t="shared" si="1"/>
        <v>20</v>
      </c>
      <c r="F60" s="7">
        <f>countifs(PrelimRaw!$D$1:$D1000,$A60,PrelimRaw!$C$1:$C1000,4,PrelimRaw!$J$1:$J1000,"B")+countifs(PrelimRaw!$D$1:$D1000,$A60,PrelimRaw!$C$1:$C1000,14,PrelimRaw!$J$1:$J1000,"B")</f>
        <v>1</v>
      </c>
      <c r="G60" s="7">
        <f>countifs(PrelimRaw!$D$1:$D1000,$A60,PrelimRaw!$C$1:$C1000,0,PrelimRaw!$J$1:$J1000,"B")</f>
        <v>0</v>
      </c>
      <c r="H60" s="7">
        <f>countifs(PrelimRaw!$D$1:$D1000,$A60,PrelimRaw!$C$1:$C1000,-4,PrelimRaw!$J$1:$J1000,"B")</f>
        <v>0</v>
      </c>
      <c r="I60" s="7">
        <f t="shared" si="2"/>
        <v>1</v>
      </c>
      <c r="J60" s="8">
        <f t="shared" si="3"/>
        <v>0.05</v>
      </c>
      <c r="K60" s="8">
        <f t="shared" si="4"/>
        <v>1</v>
      </c>
      <c r="L60" s="7">
        <f t="shared" si="5"/>
        <v>4</v>
      </c>
      <c r="M60" s="11">
        <f t="shared" si="6"/>
        <v>0.8</v>
      </c>
    </row>
    <row r="61">
      <c r="A61" s="6" t="s">
        <v>73</v>
      </c>
      <c r="B61" s="7" t="str">
        <f>vlookup($A61,Users!$B$1:$H1000,3,false)</f>
        <v>Ray</v>
      </c>
      <c r="C61" s="7" t="str">
        <f>vlookup($A61,Users!$B$1:$H1000,6,false)</f>
        <v>Middleton</v>
      </c>
      <c r="D61" s="7">
        <f>vlookup($C61,Teams!$B:$D,3,false)</f>
        <v>5</v>
      </c>
      <c r="E61" s="7">
        <f t="shared" si="1"/>
        <v>20</v>
      </c>
      <c r="F61" s="7">
        <f>countifs(PrelimRaw!$D$1:$D1000,$A61,PrelimRaw!$C$1:$C1000,4,PrelimRaw!$J$1:$J1000,"B")+countifs(PrelimRaw!$D$1:$D1000,$A61,PrelimRaw!$C$1:$C1000,14,PrelimRaw!$J$1:$J1000,"B")</f>
        <v>2</v>
      </c>
      <c r="G61" s="7">
        <f>countifs(PrelimRaw!$D$1:$D1000,$A61,PrelimRaw!$C$1:$C1000,0,PrelimRaw!$J$1:$J1000,"B")</f>
        <v>0</v>
      </c>
      <c r="H61" s="7">
        <f>countifs(PrelimRaw!$D$1:$D1000,$A61,PrelimRaw!$C$1:$C1000,-4,PrelimRaw!$J$1:$J1000,"B")</f>
        <v>1</v>
      </c>
      <c r="I61" s="7">
        <f t="shared" si="2"/>
        <v>3</v>
      </c>
      <c r="J61" s="8">
        <f t="shared" si="3"/>
        <v>0.15</v>
      </c>
      <c r="K61" s="8">
        <f t="shared" si="4"/>
        <v>0.6666666667</v>
      </c>
      <c r="L61" s="7">
        <f t="shared" si="5"/>
        <v>4</v>
      </c>
      <c r="M61" s="11">
        <f t="shared" si="6"/>
        <v>0.8</v>
      </c>
    </row>
    <row r="62">
      <c r="A62" s="6" t="s">
        <v>74</v>
      </c>
      <c r="B62" s="7" t="str">
        <f>vlookup($A62,Users!$B$1:$H1000,3,false)</f>
        <v>Iris</v>
      </c>
      <c r="C62" s="7" t="str">
        <f>vlookup($A62,Users!$B$1:$H1000,6,false)</f>
        <v>Niskayuna</v>
      </c>
      <c r="D62" s="7">
        <f>vlookup($C62,Teams!$B:$D,3,false)</f>
        <v>5</v>
      </c>
      <c r="E62" s="7">
        <f t="shared" si="1"/>
        <v>20</v>
      </c>
      <c r="F62" s="7">
        <f>countifs(PrelimRaw!$D$1:$D1000,$A62,PrelimRaw!$C$1:$C1000,4,PrelimRaw!$J$1:$J1000,"B")+countifs(PrelimRaw!$D$1:$D1000,$A62,PrelimRaw!$C$1:$C1000,14,PrelimRaw!$J$1:$J1000,"B")</f>
        <v>1</v>
      </c>
      <c r="G62" s="7">
        <f>countifs(PrelimRaw!$D$1:$D1000,$A62,PrelimRaw!$C$1:$C1000,0,PrelimRaw!$J$1:$J1000,"B")</f>
        <v>0</v>
      </c>
      <c r="H62" s="7">
        <f>countifs(PrelimRaw!$D$1:$D1000,$A62,PrelimRaw!$C$1:$C1000,-4,PrelimRaw!$J$1:$J1000,"B")</f>
        <v>0</v>
      </c>
      <c r="I62" s="7">
        <f t="shared" si="2"/>
        <v>1</v>
      </c>
      <c r="J62" s="8">
        <f t="shared" si="3"/>
        <v>0.05</v>
      </c>
      <c r="K62" s="8">
        <f t="shared" si="4"/>
        <v>1</v>
      </c>
      <c r="L62" s="7">
        <f t="shared" si="5"/>
        <v>4</v>
      </c>
      <c r="M62" s="11">
        <f t="shared" si="6"/>
        <v>0.8</v>
      </c>
    </row>
    <row r="63">
      <c r="A63" s="6" t="s">
        <v>77</v>
      </c>
      <c r="B63" s="7" t="str">
        <f>vlookup($A63,Users!$B$1:$H1000,3,false)</f>
        <v>Arjun</v>
      </c>
      <c r="C63" s="7" t="str">
        <f>vlookup($A63,Users!$B$1:$H1000,6,false)</f>
        <v>Niskayuna</v>
      </c>
      <c r="D63" s="7">
        <f>vlookup($C63,Teams!$B:$D,3,false)</f>
        <v>5</v>
      </c>
      <c r="E63" s="7">
        <f t="shared" si="1"/>
        <v>20</v>
      </c>
      <c r="F63" s="7">
        <f>countifs(PrelimRaw!$D$1:$D1000,$A63,PrelimRaw!$C$1:$C1000,4,PrelimRaw!$J$1:$J1000,"B")+countifs(PrelimRaw!$D$1:$D1000,$A63,PrelimRaw!$C$1:$C1000,14,PrelimRaw!$J$1:$J1000,"B")</f>
        <v>1</v>
      </c>
      <c r="G63" s="7">
        <f>countifs(PrelimRaw!$D$1:$D1000,$A63,PrelimRaw!$C$1:$C1000,0,PrelimRaw!$J$1:$J1000,"B")</f>
        <v>0</v>
      </c>
      <c r="H63" s="7">
        <f>countifs(PrelimRaw!$D$1:$D1000,$A63,PrelimRaw!$C$1:$C1000,-4,PrelimRaw!$J$1:$J1000,"B")</f>
        <v>0</v>
      </c>
      <c r="I63" s="7">
        <f t="shared" si="2"/>
        <v>1</v>
      </c>
      <c r="J63" s="8">
        <f t="shared" si="3"/>
        <v>0.05</v>
      </c>
      <c r="K63" s="8">
        <f t="shared" si="4"/>
        <v>1</v>
      </c>
      <c r="L63" s="7">
        <f t="shared" si="5"/>
        <v>4</v>
      </c>
      <c r="M63" s="11">
        <f t="shared" si="6"/>
        <v>0.8</v>
      </c>
    </row>
    <row r="64">
      <c r="A64" s="6" t="s">
        <v>83</v>
      </c>
      <c r="B64" s="7" t="str">
        <f>vlookup($A64,Users!$B$1:$H1000,3,false)</f>
        <v>Anuprabha</v>
      </c>
      <c r="C64" s="7" t="str">
        <f>vlookup($A64,Users!$B$1:$H1000,6,false)</f>
        <v>Lexington A</v>
      </c>
      <c r="D64" s="7">
        <f>vlookup($C64,Teams!$B:$D,3,false)</f>
        <v>5</v>
      </c>
      <c r="E64" s="7">
        <f t="shared" si="1"/>
        <v>20</v>
      </c>
      <c r="F64" s="7">
        <f>countifs(PrelimRaw!$D$1:$D1000,$A64,PrelimRaw!$C$1:$C1000,4,PrelimRaw!$J$1:$J1000,"B")+countifs(PrelimRaw!$D$1:$D1000,$A64,PrelimRaw!$C$1:$C1000,14,PrelimRaw!$J$1:$J1000,"B")</f>
        <v>1</v>
      </c>
      <c r="G64" s="7">
        <f>countifs(PrelimRaw!$D$1:$D1000,$A64,PrelimRaw!$C$1:$C1000,0,PrelimRaw!$J$1:$J1000,"B")</f>
        <v>4</v>
      </c>
      <c r="H64" s="7">
        <f>countifs(PrelimRaw!$D$1:$D1000,$A64,PrelimRaw!$C$1:$C1000,-4,PrelimRaw!$J$1:$J1000,"B")</f>
        <v>0</v>
      </c>
      <c r="I64" s="7">
        <f t="shared" si="2"/>
        <v>5</v>
      </c>
      <c r="J64" s="8">
        <f t="shared" si="3"/>
        <v>0.25</v>
      </c>
      <c r="K64" s="8">
        <f t="shared" si="4"/>
        <v>0.2</v>
      </c>
      <c r="L64" s="7">
        <f t="shared" si="5"/>
        <v>4</v>
      </c>
      <c r="M64" s="11">
        <f t="shared" si="6"/>
        <v>0.8</v>
      </c>
    </row>
    <row r="65">
      <c r="A65" s="6" t="s">
        <v>84</v>
      </c>
      <c r="B65" s="7" t="str">
        <f>vlookup($A65,Users!$B$1:$H1000,3,false)</f>
        <v>Shreyas</v>
      </c>
      <c r="C65" s="7" t="str">
        <f>vlookup($A65,Users!$B$1:$H1000,6,false)</f>
        <v>Lexington A</v>
      </c>
      <c r="D65" s="7">
        <f>vlookup($C65,Teams!$B:$D,3,false)</f>
        <v>5</v>
      </c>
      <c r="E65" s="7">
        <f t="shared" si="1"/>
        <v>20</v>
      </c>
      <c r="F65" s="7">
        <f>countifs(PrelimRaw!$D$1:$D1000,$A65,PrelimRaw!$C$1:$C1000,4,PrelimRaw!$J$1:$J1000,"B")+countifs(PrelimRaw!$D$1:$D1000,$A65,PrelimRaw!$C$1:$C1000,14,PrelimRaw!$J$1:$J1000,"B")</f>
        <v>1</v>
      </c>
      <c r="G65" s="7">
        <f>countifs(PrelimRaw!$D$1:$D1000,$A65,PrelimRaw!$C$1:$C1000,0,PrelimRaw!$J$1:$J1000,"B")</f>
        <v>1</v>
      </c>
      <c r="H65" s="7">
        <f>countifs(PrelimRaw!$D$1:$D1000,$A65,PrelimRaw!$C$1:$C1000,-4,PrelimRaw!$J$1:$J1000,"B")</f>
        <v>0</v>
      </c>
      <c r="I65" s="7">
        <f t="shared" si="2"/>
        <v>2</v>
      </c>
      <c r="J65" s="8">
        <f t="shared" si="3"/>
        <v>0.1</v>
      </c>
      <c r="K65" s="8">
        <f t="shared" si="4"/>
        <v>0.5</v>
      </c>
      <c r="L65" s="7">
        <f t="shared" si="5"/>
        <v>4</v>
      </c>
      <c r="M65" s="11">
        <f t="shared" si="6"/>
        <v>0.8</v>
      </c>
    </row>
    <row r="66">
      <c r="A66" s="6" t="s">
        <v>86</v>
      </c>
      <c r="B66" s="7" t="str">
        <f>vlookup($A66,Users!$B$1:$H1000,3,false)</f>
        <v>Yuvan</v>
      </c>
      <c r="C66" s="7" t="str">
        <f>vlookup($A66,Users!$B$1:$H1000,6,false)</f>
        <v>Ladue</v>
      </c>
      <c r="D66" s="7">
        <f>vlookup($C66,Teams!$B:$D,3,false)</f>
        <v>5</v>
      </c>
      <c r="E66" s="7">
        <f t="shared" si="1"/>
        <v>20</v>
      </c>
      <c r="F66" s="7">
        <f>countifs(PrelimRaw!$D$1:$D1000,$A66,PrelimRaw!$C$1:$C1000,4,PrelimRaw!$J$1:$J1000,"B")+countifs(PrelimRaw!$D$1:$D1000,$A66,PrelimRaw!$C$1:$C1000,14,PrelimRaw!$J$1:$J1000,"B")</f>
        <v>1</v>
      </c>
      <c r="G66" s="7">
        <f>countifs(PrelimRaw!$D$1:$D1000,$A66,PrelimRaw!$C$1:$C1000,0,PrelimRaw!$J$1:$J1000,"B")</f>
        <v>0</v>
      </c>
      <c r="H66" s="7">
        <f>countifs(PrelimRaw!$D$1:$D1000,$A66,PrelimRaw!$C$1:$C1000,-4,PrelimRaw!$J$1:$J1000,"B")</f>
        <v>0</v>
      </c>
      <c r="I66" s="7">
        <f t="shared" si="2"/>
        <v>1</v>
      </c>
      <c r="J66" s="8">
        <f t="shared" si="3"/>
        <v>0.05</v>
      </c>
      <c r="K66" s="8">
        <f t="shared" si="4"/>
        <v>1</v>
      </c>
      <c r="L66" s="7">
        <f t="shared" si="5"/>
        <v>4</v>
      </c>
      <c r="M66" s="11">
        <f t="shared" si="6"/>
        <v>0.8</v>
      </c>
    </row>
    <row r="67">
      <c r="A67" s="6" t="s">
        <v>87</v>
      </c>
      <c r="B67" s="7" t="str">
        <f>vlookup($A67,Users!$B$1:$H1000,3,false)</f>
        <v>Sahas</v>
      </c>
      <c r="C67" s="7" t="str">
        <f>vlookup($A67,Users!$B$1:$H1000,6,false)</f>
        <v>MSJ</v>
      </c>
      <c r="D67" s="7">
        <f>vlookup($C67,Teams!$B:$D,3,false)</f>
        <v>5</v>
      </c>
      <c r="E67" s="7">
        <f t="shared" si="1"/>
        <v>20</v>
      </c>
      <c r="F67" s="7">
        <f>countifs(PrelimRaw!$D$1:$D1000,$A67,PrelimRaw!$C$1:$C1000,4,PrelimRaw!$J$1:$J1000,"B")+countifs(PrelimRaw!$D$1:$D1000,$A67,PrelimRaw!$C$1:$C1000,14,PrelimRaw!$J$1:$J1000,"B")</f>
        <v>1</v>
      </c>
      <c r="G67" s="7">
        <f>countifs(PrelimRaw!$D$1:$D1000,$A67,PrelimRaw!$C$1:$C1000,0,PrelimRaw!$J$1:$J1000,"B")</f>
        <v>0</v>
      </c>
      <c r="H67" s="7">
        <f>countifs(PrelimRaw!$D$1:$D1000,$A67,PrelimRaw!$C$1:$C1000,-4,PrelimRaw!$J$1:$J1000,"B")</f>
        <v>0</v>
      </c>
      <c r="I67" s="7">
        <f t="shared" si="2"/>
        <v>1</v>
      </c>
      <c r="J67" s="8">
        <f t="shared" si="3"/>
        <v>0.05</v>
      </c>
      <c r="K67" s="8">
        <f t="shared" si="4"/>
        <v>1</v>
      </c>
      <c r="L67" s="7">
        <f t="shared" si="5"/>
        <v>4</v>
      </c>
      <c r="M67" s="11">
        <f t="shared" si="6"/>
        <v>0.8</v>
      </c>
    </row>
    <row r="68">
      <c r="A68" s="6" t="s">
        <v>88</v>
      </c>
      <c r="B68" s="7" t="str">
        <f>vlookup($A68,Users!$B$1:$H1000,3,false)</f>
        <v>Samuel</v>
      </c>
      <c r="C68" s="7" t="str">
        <f>vlookup($A68,Users!$B$1:$H1000,6,false)</f>
        <v>MSJ</v>
      </c>
      <c r="D68" s="7">
        <f>vlookup($C68,Teams!$B:$D,3,false)</f>
        <v>5</v>
      </c>
      <c r="E68" s="7">
        <f t="shared" si="1"/>
        <v>20</v>
      </c>
      <c r="F68" s="7">
        <f>countifs(PrelimRaw!$D$1:$D1000,$A68,PrelimRaw!$C$1:$C1000,4,PrelimRaw!$J$1:$J1000,"B")+countifs(PrelimRaw!$D$1:$D1000,$A68,PrelimRaw!$C$1:$C1000,14,PrelimRaw!$J$1:$J1000,"B")</f>
        <v>1</v>
      </c>
      <c r="G68" s="7">
        <f>countifs(PrelimRaw!$D$1:$D1000,$A68,PrelimRaw!$C$1:$C1000,0,PrelimRaw!$J$1:$J1000,"B")</f>
        <v>1</v>
      </c>
      <c r="H68" s="7">
        <f>countifs(PrelimRaw!$D$1:$D1000,$A68,PrelimRaw!$C$1:$C1000,-4,PrelimRaw!$J$1:$J1000,"B")</f>
        <v>0</v>
      </c>
      <c r="I68" s="7">
        <f t="shared" si="2"/>
        <v>2</v>
      </c>
      <c r="J68" s="8">
        <f t="shared" si="3"/>
        <v>0.1</v>
      </c>
      <c r="K68" s="8">
        <f t="shared" si="4"/>
        <v>0.5</v>
      </c>
      <c r="L68" s="7">
        <f t="shared" si="5"/>
        <v>4</v>
      </c>
      <c r="M68" s="11">
        <f t="shared" si="6"/>
        <v>0.8</v>
      </c>
    </row>
    <row r="69">
      <c r="A69" s="6" t="s">
        <v>93</v>
      </c>
      <c r="B69" s="7" t="str">
        <f>vlookup($A69,Users!$B$1:$H1000,3,false)</f>
        <v>Josh</v>
      </c>
      <c r="C69" s="7" t="str">
        <f>vlookup($A69,Users!$B$1:$H1000,6,false)</f>
        <v>PRISMS</v>
      </c>
      <c r="D69" s="7">
        <f>vlookup($C69,Teams!$B:$D,3,false)</f>
        <v>5</v>
      </c>
      <c r="E69" s="7">
        <f t="shared" si="1"/>
        <v>20</v>
      </c>
      <c r="F69" s="7">
        <f>countifs(PrelimRaw!$D$1:$D1000,$A69,PrelimRaw!$C$1:$C1000,4,PrelimRaw!$J$1:$J1000,"B")+countifs(PrelimRaw!$D$1:$D1000,$A69,PrelimRaw!$C$1:$C1000,14,PrelimRaw!$J$1:$J1000,"B")</f>
        <v>1</v>
      </c>
      <c r="G69" s="7">
        <f>countifs(PrelimRaw!$D$1:$D1000,$A69,PrelimRaw!$C$1:$C1000,0,PrelimRaw!$J$1:$J1000,"B")</f>
        <v>5</v>
      </c>
      <c r="H69" s="7">
        <f>countifs(PrelimRaw!$D$1:$D1000,$A69,PrelimRaw!$C$1:$C1000,-4,PrelimRaw!$J$1:$J1000,"B")</f>
        <v>0</v>
      </c>
      <c r="I69" s="7">
        <f t="shared" si="2"/>
        <v>6</v>
      </c>
      <c r="J69" s="8">
        <f t="shared" si="3"/>
        <v>0.3</v>
      </c>
      <c r="K69" s="8">
        <f t="shared" si="4"/>
        <v>0.1666666667</v>
      </c>
      <c r="L69" s="7">
        <f t="shared" si="5"/>
        <v>4</v>
      </c>
      <c r="M69" s="11">
        <f t="shared" si="6"/>
        <v>0.8</v>
      </c>
    </row>
    <row r="70">
      <c r="A70" s="6" t="s">
        <v>104</v>
      </c>
      <c r="B70" s="7" t="str">
        <f>vlookup($A70,Users!$B$1:$H1000,3,false)</f>
        <v>Sarthak</v>
      </c>
      <c r="C70" s="7" t="str">
        <f>vlookup($A70,Users!$B$1:$H1000,6,false)</f>
        <v>Mira Loma</v>
      </c>
      <c r="D70" s="7">
        <f>vlookup($C70,Teams!$B:$D,3,false)</f>
        <v>5</v>
      </c>
      <c r="E70" s="7">
        <f t="shared" si="1"/>
        <v>20</v>
      </c>
      <c r="F70" s="7">
        <f>countifs(PrelimRaw!$D$1:$D1000,$A70,PrelimRaw!$C$1:$C1000,4,PrelimRaw!$J$1:$J1000,"B")+countifs(PrelimRaw!$D$1:$D1000,$A70,PrelimRaw!$C$1:$C1000,14,PrelimRaw!$J$1:$J1000,"B")</f>
        <v>1</v>
      </c>
      <c r="G70" s="7">
        <f>countifs(PrelimRaw!$D$1:$D1000,$A70,PrelimRaw!$C$1:$C1000,0,PrelimRaw!$J$1:$J1000,"B")</f>
        <v>0</v>
      </c>
      <c r="H70" s="7">
        <f>countifs(PrelimRaw!$D$1:$D1000,$A70,PrelimRaw!$C$1:$C1000,-4,PrelimRaw!$J$1:$J1000,"B")</f>
        <v>0</v>
      </c>
      <c r="I70" s="7">
        <f t="shared" si="2"/>
        <v>1</v>
      </c>
      <c r="J70" s="8">
        <f t="shared" si="3"/>
        <v>0.05</v>
      </c>
      <c r="K70" s="8">
        <f t="shared" si="4"/>
        <v>1</v>
      </c>
      <c r="L70" s="7">
        <f t="shared" si="5"/>
        <v>4</v>
      </c>
      <c r="M70" s="11">
        <f t="shared" si="6"/>
        <v>0.8</v>
      </c>
    </row>
    <row r="71">
      <c r="A71" s="6" t="s">
        <v>109</v>
      </c>
      <c r="B71" s="7" t="str">
        <f>vlookup($A71,Users!$B$1:$H1000,3,false)</f>
        <v>Samuel</v>
      </c>
      <c r="C71" s="7" t="str">
        <f>vlookup($A71,Users!$B$1:$H1000,6,false)</f>
        <v>Lynbrook</v>
      </c>
      <c r="D71" s="7">
        <f>vlookup($C71,Teams!$B:$D,3,false)</f>
        <v>5</v>
      </c>
      <c r="E71" s="7">
        <f t="shared" si="1"/>
        <v>20</v>
      </c>
      <c r="F71" s="7">
        <f>countifs(PrelimRaw!$D$1:$D1000,$A71,PrelimRaw!$C$1:$C1000,4,PrelimRaw!$J$1:$J1000,"B")+countifs(PrelimRaw!$D$1:$D1000,$A71,PrelimRaw!$C$1:$C1000,14,PrelimRaw!$J$1:$J1000,"B")</f>
        <v>1</v>
      </c>
      <c r="G71" s="7">
        <f>countifs(PrelimRaw!$D$1:$D1000,$A71,PrelimRaw!$C$1:$C1000,0,PrelimRaw!$J$1:$J1000,"B")</f>
        <v>0</v>
      </c>
      <c r="H71" s="7">
        <f>countifs(PrelimRaw!$D$1:$D1000,$A71,PrelimRaw!$C$1:$C1000,-4,PrelimRaw!$J$1:$J1000,"B")</f>
        <v>0</v>
      </c>
      <c r="I71" s="7">
        <f t="shared" si="2"/>
        <v>1</v>
      </c>
      <c r="J71" s="8">
        <f t="shared" si="3"/>
        <v>0.05</v>
      </c>
      <c r="K71" s="8">
        <f t="shared" si="4"/>
        <v>1</v>
      </c>
      <c r="L71" s="7">
        <f t="shared" si="5"/>
        <v>4</v>
      </c>
      <c r="M71" s="11">
        <f t="shared" si="6"/>
        <v>0.8</v>
      </c>
    </row>
    <row r="72">
      <c r="A72" s="6" t="s">
        <v>117</v>
      </c>
      <c r="B72" s="7" t="str">
        <f>vlookup($A72,Users!$B$1:$H1000,3,false)</f>
        <v>Darrien</v>
      </c>
      <c r="C72" s="7" t="str">
        <f>vlookup($A72,Users!$B$1:$H1000,6,false)</f>
        <v>Interlake B</v>
      </c>
      <c r="D72" s="7">
        <f>vlookup($C72,Teams!$B:$D,3,false)</f>
        <v>5</v>
      </c>
      <c r="E72" s="7">
        <f t="shared" si="1"/>
        <v>20</v>
      </c>
      <c r="F72" s="7">
        <f>countifs(PrelimRaw!$D$1:$D1000,$A72,PrelimRaw!$C$1:$C1000,4,PrelimRaw!$J$1:$J1000,"B")+countifs(PrelimRaw!$D$1:$D1000,$A72,PrelimRaw!$C$1:$C1000,14,PrelimRaw!$J$1:$J1000,"B")</f>
        <v>1</v>
      </c>
      <c r="G72" s="7">
        <f>countifs(PrelimRaw!$D$1:$D1000,$A72,PrelimRaw!$C$1:$C1000,0,PrelimRaw!$J$1:$J1000,"B")</f>
        <v>0</v>
      </c>
      <c r="H72" s="7">
        <f>countifs(PrelimRaw!$D$1:$D1000,$A72,PrelimRaw!$C$1:$C1000,-4,PrelimRaw!$J$1:$J1000,"B")</f>
        <v>0</v>
      </c>
      <c r="I72" s="7">
        <f t="shared" si="2"/>
        <v>1</v>
      </c>
      <c r="J72" s="8">
        <f t="shared" si="3"/>
        <v>0.05</v>
      </c>
      <c r="K72" s="8">
        <f t="shared" si="4"/>
        <v>1</v>
      </c>
      <c r="L72" s="7">
        <f t="shared" si="5"/>
        <v>4</v>
      </c>
      <c r="M72" s="11">
        <f t="shared" si="6"/>
        <v>0.8</v>
      </c>
    </row>
    <row r="73">
      <c r="A73" s="6" t="s">
        <v>121</v>
      </c>
      <c r="B73" s="7" t="str">
        <f>vlookup($A73,Users!$B$1:$H1000,3,false)</f>
        <v>Austin</v>
      </c>
      <c r="C73" s="7" t="str">
        <f>vlookup($A73,Users!$B$1:$H1000,6,false)</f>
        <v>Canyon Crest</v>
      </c>
      <c r="D73" s="7">
        <f>vlookup($C73,Teams!$B:$D,3,false)</f>
        <v>5</v>
      </c>
      <c r="E73" s="7">
        <f t="shared" si="1"/>
        <v>20</v>
      </c>
      <c r="F73" s="7">
        <f>countifs(PrelimRaw!$D$1:$D1000,$A73,PrelimRaw!$C$1:$C1000,4,PrelimRaw!$J$1:$J1000,"B")+countifs(PrelimRaw!$D$1:$D1000,$A73,PrelimRaw!$C$1:$C1000,14,PrelimRaw!$J$1:$J1000,"B")</f>
        <v>1</v>
      </c>
      <c r="G73" s="7">
        <f>countifs(PrelimRaw!$D$1:$D1000,$A73,PrelimRaw!$C$1:$C1000,0,PrelimRaw!$J$1:$J1000,"B")</f>
        <v>1</v>
      </c>
      <c r="H73" s="7">
        <f>countifs(PrelimRaw!$D$1:$D1000,$A73,PrelimRaw!$C$1:$C1000,-4,PrelimRaw!$J$1:$J1000,"B")</f>
        <v>0</v>
      </c>
      <c r="I73" s="7">
        <f t="shared" si="2"/>
        <v>2</v>
      </c>
      <c r="J73" s="8">
        <f t="shared" si="3"/>
        <v>0.1</v>
      </c>
      <c r="K73" s="8">
        <f t="shared" si="4"/>
        <v>0.5</v>
      </c>
      <c r="L73" s="7">
        <f t="shared" si="5"/>
        <v>4</v>
      </c>
      <c r="M73" s="11">
        <f t="shared" si="6"/>
        <v>0.8</v>
      </c>
    </row>
    <row r="74">
      <c r="A74" s="6" t="s">
        <v>133</v>
      </c>
      <c r="B74" s="7" t="str">
        <f>vlookup($A74,Users!$B$1:$H1000,3,false)</f>
        <v>Evan</v>
      </c>
      <c r="C74" s="7" t="str">
        <f>vlookup($A74,Users!$B$1:$H1000,6,false)</f>
        <v>Tesla STEM</v>
      </c>
      <c r="D74" s="7">
        <f>vlookup($C74,Teams!$B:$D,3,false)</f>
        <v>5</v>
      </c>
      <c r="E74" s="7">
        <f t="shared" si="1"/>
        <v>20</v>
      </c>
      <c r="F74" s="7">
        <f>countifs(PrelimRaw!$D$1:$D1000,$A74,PrelimRaw!$C$1:$C1000,4,PrelimRaw!$J$1:$J1000,"B")+countifs(PrelimRaw!$D$1:$D1000,$A74,PrelimRaw!$C$1:$C1000,14,PrelimRaw!$J$1:$J1000,"B")</f>
        <v>1</v>
      </c>
      <c r="G74" s="7">
        <f>countifs(PrelimRaw!$D$1:$D1000,$A74,PrelimRaw!$C$1:$C1000,0,PrelimRaw!$J$1:$J1000,"B")</f>
        <v>0</v>
      </c>
      <c r="H74" s="7">
        <f>countifs(PrelimRaw!$D$1:$D1000,$A74,PrelimRaw!$C$1:$C1000,-4,PrelimRaw!$J$1:$J1000,"B")</f>
        <v>0</v>
      </c>
      <c r="I74" s="7">
        <f t="shared" si="2"/>
        <v>1</v>
      </c>
      <c r="J74" s="8">
        <f t="shared" si="3"/>
        <v>0.05</v>
      </c>
      <c r="K74" s="8">
        <f t="shared" si="4"/>
        <v>1</v>
      </c>
      <c r="L74" s="7">
        <f t="shared" si="5"/>
        <v>4</v>
      </c>
      <c r="M74" s="11">
        <f t="shared" si="6"/>
        <v>0.8</v>
      </c>
    </row>
    <row r="75">
      <c r="A75" s="6" t="s">
        <v>144</v>
      </c>
      <c r="B75" s="7" t="str">
        <f>vlookup($A75,Users!$B$1:$H1000,3,false)</f>
        <v>William</v>
      </c>
      <c r="C75" s="7" t="str">
        <f>vlookup($A75,Users!$B$1:$H1000,6,false)</f>
        <v>Lexington B</v>
      </c>
      <c r="D75" s="7">
        <f>vlookup($C75,Teams!$B:$D,3,false)</f>
        <v>5</v>
      </c>
      <c r="E75" s="7">
        <f t="shared" si="1"/>
        <v>20</v>
      </c>
      <c r="F75" s="7">
        <f>countifs(PrelimRaw!$D$1:$D1000,$A75,PrelimRaw!$C$1:$C1000,4,PrelimRaw!$J$1:$J1000,"B")+countifs(PrelimRaw!$D$1:$D1000,$A75,PrelimRaw!$C$1:$C1000,14,PrelimRaw!$J$1:$J1000,"B")</f>
        <v>1</v>
      </c>
      <c r="G75" s="7">
        <f>countifs(PrelimRaw!$D$1:$D1000,$A75,PrelimRaw!$C$1:$C1000,0,PrelimRaw!$J$1:$J1000,"B")</f>
        <v>2</v>
      </c>
      <c r="H75" s="7">
        <f>countifs(PrelimRaw!$D$1:$D1000,$A75,PrelimRaw!$C$1:$C1000,-4,PrelimRaw!$J$1:$J1000,"B")</f>
        <v>0</v>
      </c>
      <c r="I75" s="7">
        <f t="shared" si="2"/>
        <v>3</v>
      </c>
      <c r="J75" s="8">
        <f t="shared" si="3"/>
        <v>0.15</v>
      </c>
      <c r="K75" s="8">
        <f t="shared" si="4"/>
        <v>0.3333333333</v>
      </c>
      <c r="L75" s="7">
        <f t="shared" si="5"/>
        <v>4</v>
      </c>
      <c r="M75" s="11">
        <f t="shared" si="6"/>
        <v>0.8</v>
      </c>
    </row>
    <row r="76">
      <c r="A76" s="6" t="s">
        <v>167</v>
      </c>
      <c r="B76" s="7" t="str">
        <f>vlookup($A76,Users!$B$1:$H1000,3,false)</f>
        <v>Boheng</v>
      </c>
      <c r="C76" s="7" t="str">
        <f>vlookup($A76,Users!$B$1:$H1000,6,false)</f>
        <v>NoHo</v>
      </c>
      <c r="D76" s="7">
        <f>vlookup($C76,Teams!$B:$D,3,false)</f>
        <v>5</v>
      </c>
      <c r="E76" s="7">
        <f t="shared" si="1"/>
        <v>20</v>
      </c>
      <c r="F76" s="7">
        <f>countifs(PrelimRaw!$D$1:$D1000,$A76,PrelimRaw!$C$1:$C1000,4,PrelimRaw!$J$1:$J1000,"B")+countifs(PrelimRaw!$D$1:$D1000,$A76,PrelimRaw!$C$1:$C1000,14,PrelimRaw!$J$1:$J1000,"B")</f>
        <v>1</v>
      </c>
      <c r="G76" s="7">
        <f>countifs(PrelimRaw!$D$1:$D1000,$A76,PrelimRaw!$C$1:$C1000,0,PrelimRaw!$J$1:$J1000,"B")</f>
        <v>0</v>
      </c>
      <c r="H76" s="7">
        <f>countifs(PrelimRaw!$D$1:$D1000,$A76,PrelimRaw!$C$1:$C1000,-4,PrelimRaw!$J$1:$J1000,"B")</f>
        <v>0</v>
      </c>
      <c r="I76" s="7">
        <f t="shared" si="2"/>
        <v>1</v>
      </c>
      <c r="J76" s="8">
        <f t="shared" si="3"/>
        <v>0.05</v>
      </c>
      <c r="K76" s="8">
        <f t="shared" si="4"/>
        <v>1</v>
      </c>
      <c r="L76" s="7">
        <f t="shared" si="5"/>
        <v>4</v>
      </c>
      <c r="M76" s="11">
        <f t="shared" si="6"/>
        <v>0.8</v>
      </c>
    </row>
    <row r="77">
      <c r="A77" s="6" t="s">
        <v>191</v>
      </c>
      <c r="B77" s="7" t="str">
        <f>vlookup($A77,Users!$B$1:$H1000,3,false)</f>
        <v>Harsh</v>
      </c>
      <c r="C77" s="7" t="str">
        <f>vlookup($A77,Users!$B$1:$H1000,6,false)</f>
        <v>Green Hope</v>
      </c>
      <c r="D77" s="7">
        <f>vlookup($C77,Teams!$B:$D,3,false)</f>
        <v>5</v>
      </c>
      <c r="E77" s="7">
        <f t="shared" si="1"/>
        <v>20</v>
      </c>
      <c r="F77" s="7">
        <f>countifs(PrelimRaw!$D$1:$D1000,$A77,PrelimRaw!$C$1:$C1000,4,PrelimRaw!$J$1:$J1000,"B")+countifs(PrelimRaw!$D$1:$D1000,$A77,PrelimRaw!$C$1:$C1000,14,PrelimRaw!$J$1:$J1000,"B")</f>
        <v>1</v>
      </c>
      <c r="G77" s="7">
        <f>countifs(PrelimRaw!$D$1:$D1000,$A77,PrelimRaw!$C$1:$C1000,0,PrelimRaw!$J$1:$J1000,"B")</f>
        <v>0</v>
      </c>
      <c r="H77" s="7">
        <f>countifs(PrelimRaw!$D$1:$D1000,$A77,PrelimRaw!$C$1:$C1000,-4,PrelimRaw!$J$1:$J1000,"B")</f>
        <v>0</v>
      </c>
      <c r="I77" s="7">
        <f t="shared" si="2"/>
        <v>1</v>
      </c>
      <c r="J77" s="8">
        <f t="shared" si="3"/>
        <v>0.05</v>
      </c>
      <c r="K77" s="8">
        <f t="shared" si="4"/>
        <v>1</v>
      </c>
      <c r="L77" s="7">
        <f t="shared" si="5"/>
        <v>4</v>
      </c>
      <c r="M77" s="11">
        <f t="shared" si="6"/>
        <v>0.8</v>
      </c>
    </row>
    <row r="78">
      <c r="A78" s="6" t="s">
        <v>209</v>
      </c>
      <c r="B78" s="7" t="str">
        <f>vlookup($A78,Users!$B$1:$H1000,3,false)</f>
        <v>Justin</v>
      </c>
      <c r="C78" s="7" t="str">
        <f>vlookup($A78,Users!$B$1:$H1000,6,false)</f>
        <v>Dulles</v>
      </c>
      <c r="D78" s="7">
        <f>vlookup($C78,Teams!$B:$D,3,false)</f>
        <v>5</v>
      </c>
      <c r="E78" s="7">
        <f t="shared" si="1"/>
        <v>20</v>
      </c>
      <c r="F78" s="7">
        <f>countifs(PrelimRaw!$D$1:$D1000,$A78,PrelimRaw!$C$1:$C1000,4,PrelimRaw!$J$1:$J1000,"B")+countifs(PrelimRaw!$D$1:$D1000,$A78,PrelimRaw!$C$1:$C1000,14,PrelimRaw!$J$1:$J1000,"B")</f>
        <v>3</v>
      </c>
      <c r="G78" s="7">
        <f>countifs(PrelimRaw!$D$1:$D1000,$A78,PrelimRaw!$C$1:$C1000,0,PrelimRaw!$J$1:$J1000,"B")</f>
        <v>4</v>
      </c>
      <c r="H78" s="7">
        <f>countifs(PrelimRaw!$D$1:$D1000,$A78,PrelimRaw!$C$1:$C1000,-4,PrelimRaw!$J$1:$J1000,"B")</f>
        <v>2</v>
      </c>
      <c r="I78" s="7">
        <f t="shared" si="2"/>
        <v>9</v>
      </c>
      <c r="J78" s="8">
        <f t="shared" si="3"/>
        <v>0.45</v>
      </c>
      <c r="K78" s="8">
        <f t="shared" si="4"/>
        <v>0.3333333333</v>
      </c>
      <c r="L78" s="7">
        <f t="shared" si="5"/>
        <v>4</v>
      </c>
      <c r="M78" s="11">
        <f t="shared" si="6"/>
        <v>0.8</v>
      </c>
    </row>
    <row r="79">
      <c r="A79" s="6" t="s">
        <v>221</v>
      </c>
      <c r="B79" s="7" t="str">
        <f>vlookup($A79,Users!$B$1:$H1000,3,false)</f>
        <v>Arnav</v>
      </c>
      <c r="C79" s="7" t="str">
        <f>vlookup($A79,Users!$B$1:$H1000,6,false)</f>
        <v>NCSSM B</v>
      </c>
      <c r="D79" s="7">
        <f>vlookup($C79,Teams!$B:$D,3,false)</f>
        <v>5</v>
      </c>
      <c r="E79" s="7">
        <f t="shared" si="1"/>
        <v>20</v>
      </c>
      <c r="F79" s="7">
        <f>countifs(PrelimRaw!$D$1:$D1000,$A79,PrelimRaw!$C$1:$C1000,4,PrelimRaw!$J$1:$J1000,"B")+countifs(PrelimRaw!$D$1:$D1000,$A79,PrelimRaw!$C$1:$C1000,14,PrelimRaw!$J$1:$J1000,"B")</f>
        <v>1</v>
      </c>
      <c r="G79" s="7">
        <f>countifs(PrelimRaw!$D$1:$D1000,$A79,PrelimRaw!$C$1:$C1000,0,PrelimRaw!$J$1:$J1000,"B")</f>
        <v>0</v>
      </c>
      <c r="H79" s="7">
        <f>countifs(PrelimRaw!$D$1:$D1000,$A79,PrelimRaw!$C$1:$C1000,-4,PrelimRaw!$J$1:$J1000,"B")</f>
        <v>0</v>
      </c>
      <c r="I79" s="7">
        <f t="shared" si="2"/>
        <v>1</v>
      </c>
      <c r="J79" s="8">
        <f t="shared" si="3"/>
        <v>0.05</v>
      </c>
      <c r="K79" s="8">
        <f t="shared" si="4"/>
        <v>1</v>
      </c>
      <c r="L79" s="7">
        <f t="shared" si="5"/>
        <v>4</v>
      </c>
      <c r="M79" s="11">
        <f t="shared" si="6"/>
        <v>0.8</v>
      </c>
    </row>
    <row r="80">
      <c r="A80" s="6" t="s">
        <v>231</v>
      </c>
      <c r="B80" s="7" t="str">
        <f>vlookup($A80,Users!$B$1:$H1000,3,false)</f>
        <v>Alex</v>
      </c>
      <c r="C80" s="7" t="str">
        <f>vlookup($A80,Users!$B$1:$H1000,6,false)</f>
        <v>Canyon Crest</v>
      </c>
      <c r="D80" s="7">
        <f>vlookup($C80,Teams!$B:$D,3,false)</f>
        <v>5</v>
      </c>
      <c r="E80" s="7">
        <f t="shared" si="1"/>
        <v>20</v>
      </c>
      <c r="F80" s="7">
        <f>countifs(PrelimRaw!$D$1:$D1000,$A80,PrelimRaw!$C$1:$C1000,4,PrelimRaw!$J$1:$J1000,"B")+countifs(PrelimRaw!$D$1:$D1000,$A80,PrelimRaw!$C$1:$C1000,14,PrelimRaw!$J$1:$J1000,"B")</f>
        <v>1</v>
      </c>
      <c r="G80" s="7">
        <f>countifs(PrelimRaw!$D$1:$D1000,$A80,PrelimRaw!$C$1:$C1000,0,PrelimRaw!$J$1:$J1000,"B")</f>
        <v>0</v>
      </c>
      <c r="H80" s="7">
        <f>countifs(PrelimRaw!$D$1:$D1000,$A80,PrelimRaw!$C$1:$C1000,-4,PrelimRaw!$J$1:$J1000,"B")</f>
        <v>0</v>
      </c>
      <c r="I80" s="7">
        <f t="shared" si="2"/>
        <v>1</v>
      </c>
      <c r="J80" s="8">
        <f t="shared" si="3"/>
        <v>0.05</v>
      </c>
      <c r="K80" s="8">
        <f t="shared" si="4"/>
        <v>1</v>
      </c>
      <c r="L80" s="7">
        <f t="shared" si="5"/>
        <v>4</v>
      </c>
      <c r="M80" s="11">
        <f t="shared" si="6"/>
        <v>0.8</v>
      </c>
    </row>
    <row r="81">
      <c r="A81" s="6" t="s">
        <v>33</v>
      </c>
      <c r="B81" s="7" t="str">
        <f>vlookup($A81,Users!$B$1:$H1000,3,false)</f>
        <v>Ethan</v>
      </c>
      <c r="C81" s="7" t="str">
        <f>vlookup($A81,Users!$B$1:$H1000,6,false)</f>
        <v>Davidson</v>
      </c>
      <c r="D81" s="7">
        <f>vlookup($C81,Teams!$B:$D,3,false)</f>
        <v>5</v>
      </c>
      <c r="E81" s="7">
        <f t="shared" si="1"/>
        <v>20</v>
      </c>
      <c r="F81" s="7">
        <f>countifs(PrelimRaw!$D$1:$D1000,$A81,PrelimRaw!$C$1:$C1000,4,PrelimRaw!$J$1:$J1000,"B")+countifs(PrelimRaw!$D$1:$D1000,$A81,PrelimRaw!$C$1:$C1000,14,PrelimRaw!$J$1:$J1000,"B")</f>
        <v>0</v>
      </c>
      <c r="G81" s="7">
        <f>countifs(PrelimRaw!$D$1:$D1000,$A81,PrelimRaw!$C$1:$C1000,0,PrelimRaw!$J$1:$J1000,"B")</f>
        <v>0</v>
      </c>
      <c r="H81" s="7">
        <f>countifs(PrelimRaw!$D$1:$D1000,$A81,PrelimRaw!$C$1:$C1000,-4,PrelimRaw!$J$1:$J1000,"B")</f>
        <v>0</v>
      </c>
      <c r="I81" s="7">
        <f t="shared" si="2"/>
        <v>0</v>
      </c>
      <c r="J81" s="8">
        <f t="shared" si="3"/>
        <v>0</v>
      </c>
      <c r="K81" s="8">
        <f t="shared" si="4"/>
        <v>0</v>
      </c>
      <c r="L81" s="7">
        <f t="shared" si="5"/>
        <v>0</v>
      </c>
      <c r="M81" s="11">
        <f t="shared" si="6"/>
        <v>0</v>
      </c>
    </row>
    <row r="82">
      <c r="A82" s="6" t="s">
        <v>34</v>
      </c>
      <c r="B82" s="7" t="str">
        <f>vlookup($A82,Users!$B$1:$H1000,3,false)</f>
        <v>Vikas</v>
      </c>
      <c r="C82" s="7" t="str">
        <f>vlookup($A82,Users!$B$1:$H1000,6,false)</f>
        <v>NCSSM B</v>
      </c>
      <c r="D82" s="7">
        <f>vlookup($C82,Teams!$B:$D,3,false)</f>
        <v>5</v>
      </c>
      <c r="E82" s="7">
        <f t="shared" si="1"/>
        <v>20</v>
      </c>
      <c r="F82" s="7">
        <f>countifs(PrelimRaw!$D$1:$D1000,$A82,PrelimRaw!$C$1:$C1000,4,PrelimRaw!$J$1:$J1000,"B")+countifs(PrelimRaw!$D$1:$D1000,$A82,PrelimRaw!$C$1:$C1000,14,PrelimRaw!$J$1:$J1000,"B")</f>
        <v>0</v>
      </c>
      <c r="G82" s="7">
        <f>countifs(PrelimRaw!$D$1:$D1000,$A82,PrelimRaw!$C$1:$C1000,0,PrelimRaw!$J$1:$J1000,"B")</f>
        <v>0</v>
      </c>
      <c r="H82" s="7">
        <f>countifs(PrelimRaw!$D$1:$D1000,$A82,PrelimRaw!$C$1:$C1000,-4,PrelimRaw!$J$1:$J1000,"B")</f>
        <v>0</v>
      </c>
      <c r="I82" s="7">
        <f t="shared" si="2"/>
        <v>0</v>
      </c>
      <c r="J82" s="8">
        <f t="shared" si="3"/>
        <v>0</v>
      </c>
      <c r="K82" s="8">
        <f t="shared" si="4"/>
        <v>0</v>
      </c>
      <c r="L82" s="7">
        <f t="shared" si="5"/>
        <v>0</v>
      </c>
      <c r="M82" s="11">
        <f t="shared" si="6"/>
        <v>0</v>
      </c>
    </row>
    <row r="83">
      <c r="A83" s="6" t="s">
        <v>39</v>
      </c>
      <c r="B83" s="7" t="str">
        <f>vlookup($A83,Users!$B$1:$H1000,3,false)</f>
        <v>Emmanuel</v>
      </c>
      <c r="C83" s="7" t="str">
        <f>vlookup($A83,Users!$B$1:$H1000,6,false)</f>
        <v>Buchholz A</v>
      </c>
      <c r="D83" s="7">
        <f>vlookup($C83,Teams!$B:$D,3,false)</f>
        <v>5</v>
      </c>
      <c r="E83" s="7">
        <f t="shared" si="1"/>
        <v>20</v>
      </c>
      <c r="F83" s="7">
        <f>countifs(PrelimRaw!$D$1:$D1000,$A83,PrelimRaw!$C$1:$C1000,4,PrelimRaw!$J$1:$J1000,"B")+countifs(PrelimRaw!$D$1:$D1000,$A83,PrelimRaw!$C$1:$C1000,14,PrelimRaw!$J$1:$J1000,"B")</f>
        <v>0</v>
      </c>
      <c r="G83" s="7">
        <f>countifs(PrelimRaw!$D$1:$D1000,$A83,PrelimRaw!$C$1:$C1000,0,PrelimRaw!$J$1:$J1000,"B")</f>
        <v>0</v>
      </c>
      <c r="H83" s="7">
        <f>countifs(PrelimRaw!$D$1:$D1000,$A83,PrelimRaw!$C$1:$C1000,-4,PrelimRaw!$J$1:$J1000,"B")</f>
        <v>0</v>
      </c>
      <c r="I83" s="7">
        <f t="shared" si="2"/>
        <v>0</v>
      </c>
      <c r="J83" s="8">
        <f t="shared" si="3"/>
        <v>0</v>
      </c>
      <c r="K83" s="8">
        <f t="shared" si="4"/>
        <v>0</v>
      </c>
      <c r="L83" s="7">
        <f t="shared" si="5"/>
        <v>0</v>
      </c>
      <c r="M83" s="11">
        <f t="shared" si="6"/>
        <v>0</v>
      </c>
    </row>
    <row r="84">
      <c r="A84" s="6" t="s">
        <v>42</v>
      </c>
      <c r="B84" s="7" t="str">
        <f>vlookup($A84,Users!$B$1:$H1000,3,false)</f>
        <v>Gugan</v>
      </c>
      <c r="C84" s="7" t="str">
        <f>vlookup($A84,Users!$B$1:$H1000,6,false)</f>
        <v>Blair C</v>
      </c>
      <c r="D84" s="7">
        <f>vlookup($C84,Teams!$B:$D,3,false)</f>
        <v>5</v>
      </c>
      <c r="E84" s="7">
        <f t="shared" si="1"/>
        <v>20</v>
      </c>
      <c r="F84" s="7">
        <f>countifs(PrelimRaw!$D$1:$D1000,$A84,PrelimRaw!$C$1:$C1000,4,PrelimRaw!$J$1:$J1000,"B")+countifs(PrelimRaw!$D$1:$D1000,$A84,PrelimRaw!$C$1:$C1000,14,PrelimRaw!$J$1:$J1000,"B")</f>
        <v>0</v>
      </c>
      <c r="G84" s="7">
        <f>countifs(PrelimRaw!$D$1:$D1000,$A84,PrelimRaw!$C$1:$C1000,0,PrelimRaw!$J$1:$J1000,"B")</f>
        <v>3</v>
      </c>
      <c r="H84" s="7">
        <f>countifs(PrelimRaw!$D$1:$D1000,$A84,PrelimRaw!$C$1:$C1000,-4,PrelimRaw!$J$1:$J1000,"B")</f>
        <v>0</v>
      </c>
      <c r="I84" s="7">
        <f t="shared" si="2"/>
        <v>3</v>
      </c>
      <c r="J84" s="8">
        <f t="shared" si="3"/>
        <v>0.15</v>
      </c>
      <c r="K84" s="8">
        <f t="shared" si="4"/>
        <v>0</v>
      </c>
      <c r="L84" s="7">
        <f t="shared" si="5"/>
        <v>0</v>
      </c>
      <c r="M84" s="11">
        <f t="shared" si="6"/>
        <v>0</v>
      </c>
    </row>
    <row r="85">
      <c r="A85" s="6" t="s">
        <v>44</v>
      </c>
      <c r="B85" s="7" t="str">
        <f>vlookup($A85,Users!$B$1:$H1000,3,false)</f>
        <v>Nicholas</v>
      </c>
      <c r="C85" s="7" t="str">
        <f>vlookup($A85,Users!$B$1:$H1000,6,false)</f>
        <v>Buchholz A</v>
      </c>
      <c r="D85" s="7">
        <f>vlookup($C85,Teams!$B:$D,3,false)</f>
        <v>5</v>
      </c>
      <c r="E85" s="7">
        <f t="shared" si="1"/>
        <v>20</v>
      </c>
      <c r="F85" s="7">
        <f>countifs(PrelimRaw!$D$1:$D1000,$A85,PrelimRaw!$C$1:$C1000,4,PrelimRaw!$J$1:$J1000,"B")+countifs(PrelimRaw!$D$1:$D1000,$A85,PrelimRaw!$C$1:$C1000,14,PrelimRaw!$J$1:$J1000,"B")</f>
        <v>0</v>
      </c>
      <c r="G85" s="7">
        <f>countifs(PrelimRaw!$D$1:$D1000,$A85,PrelimRaw!$C$1:$C1000,0,PrelimRaw!$J$1:$J1000,"B")</f>
        <v>0</v>
      </c>
      <c r="H85" s="7">
        <f>countifs(PrelimRaw!$D$1:$D1000,$A85,PrelimRaw!$C$1:$C1000,-4,PrelimRaw!$J$1:$J1000,"B")</f>
        <v>0</v>
      </c>
      <c r="I85" s="7">
        <f t="shared" si="2"/>
        <v>0</v>
      </c>
      <c r="J85" s="8">
        <f t="shared" si="3"/>
        <v>0</v>
      </c>
      <c r="K85" s="8">
        <f t="shared" si="4"/>
        <v>0</v>
      </c>
      <c r="L85" s="7">
        <f t="shared" si="5"/>
        <v>0</v>
      </c>
      <c r="M85" s="11">
        <f t="shared" si="6"/>
        <v>0</v>
      </c>
    </row>
    <row r="86">
      <c r="A86" s="6" t="s">
        <v>45</v>
      </c>
      <c r="B86" s="7" t="str">
        <f>vlookup($A86,Users!$B$1:$H1000,3,false)</f>
        <v>Ahan</v>
      </c>
      <c r="C86" s="7" t="str">
        <f>vlookup($A86,Users!$B$1:$H1000,6,false)</f>
        <v>Buchholz A</v>
      </c>
      <c r="D86" s="7">
        <f>vlookup($C86,Teams!$B:$D,3,false)</f>
        <v>5</v>
      </c>
      <c r="E86" s="7">
        <f t="shared" si="1"/>
        <v>20</v>
      </c>
      <c r="F86" s="7">
        <f>countifs(PrelimRaw!$D$1:$D1000,$A86,PrelimRaw!$C$1:$C1000,4,PrelimRaw!$J$1:$J1000,"B")+countifs(PrelimRaw!$D$1:$D1000,$A86,PrelimRaw!$C$1:$C1000,14,PrelimRaw!$J$1:$J1000,"B")</f>
        <v>0</v>
      </c>
      <c r="G86" s="7">
        <f>countifs(PrelimRaw!$D$1:$D1000,$A86,PrelimRaw!$C$1:$C1000,0,PrelimRaw!$J$1:$J1000,"B")</f>
        <v>0</v>
      </c>
      <c r="H86" s="7">
        <f>countifs(PrelimRaw!$D$1:$D1000,$A86,PrelimRaw!$C$1:$C1000,-4,PrelimRaw!$J$1:$J1000,"B")</f>
        <v>0</v>
      </c>
      <c r="I86" s="7">
        <f t="shared" si="2"/>
        <v>0</v>
      </c>
      <c r="J86" s="8">
        <f t="shared" si="3"/>
        <v>0</v>
      </c>
      <c r="K86" s="8">
        <f t="shared" si="4"/>
        <v>0</v>
      </c>
      <c r="L86" s="7">
        <f t="shared" si="5"/>
        <v>0</v>
      </c>
      <c r="M86" s="11">
        <f t="shared" si="6"/>
        <v>0</v>
      </c>
    </row>
    <row r="87">
      <c r="A87" s="6" t="s">
        <v>46</v>
      </c>
      <c r="B87" s="7" t="str">
        <f>vlookup($A87,Users!$B$1:$H1000,3,false)</f>
        <v>Aldric</v>
      </c>
      <c r="C87" s="7" t="str">
        <f>vlookup($A87,Users!$B$1:$H1000,6,false)</f>
        <v>WWPN</v>
      </c>
      <c r="D87" s="7">
        <f>vlookup($C87,Teams!$B:$D,3,false)</f>
        <v>5</v>
      </c>
      <c r="E87" s="7">
        <f t="shared" si="1"/>
        <v>20</v>
      </c>
      <c r="F87" s="7">
        <f>countifs(PrelimRaw!$D$1:$D1000,$A87,PrelimRaw!$C$1:$C1000,4,PrelimRaw!$J$1:$J1000,"B")+countifs(PrelimRaw!$D$1:$D1000,$A87,PrelimRaw!$C$1:$C1000,14,PrelimRaw!$J$1:$J1000,"B")</f>
        <v>0</v>
      </c>
      <c r="G87" s="7">
        <f>countifs(PrelimRaw!$D$1:$D1000,$A87,PrelimRaw!$C$1:$C1000,0,PrelimRaw!$J$1:$J1000,"B")</f>
        <v>0</v>
      </c>
      <c r="H87" s="7">
        <f>countifs(PrelimRaw!$D$1:$D1000,$A87,PrelimRaw!$C$1:$C1000,-4,PrelimRaw!$J$1:$J1000,"B")</f>
        <v>0</v>
      </c>
      <c r="I87" s="7">
        <f t="shared" si="2"/>
        <v>0</v>
      </c>
      <c r="J87" s="8">
        <f t="shared" si="3"/>
        <v>0</v>
      </c>
      <c r="K87" s="8">
        <f t="shared" si="4"/>
        <v>0</v>
      </c>
      <c r="L87" s="7">
        <f t="shared" si="5"/>
        <v>0</v>
      </c>
      <c r="M87" s="11">
        <f t="shared" si="6"/>
        <v>0</v>
      </c>
    </row>
    <row r="88">
      <c r="A88" s="6" t="s">
        <v>47</v>
      </c>
      <c r="B88" s="7" t="str">
        <f>vlookup($A88,Users!$B$1:$H1000,3,false)</f>
        <v>Allison</v>
      </c>
      <c r="C88" s="7" t="str">
        <f>vlookup($A88,Users!$B$1:$H1000,6,false)</f>
        <v>Iolani</v>
      </c>
      <c r="D88" s="7">
        <f>vlookup($C88,Teams!$B:$D,3,false)</f>
        <v>5</v>
      </c>
      <c r="E88" s="7">
        <f t="shared" si="1"/>
        <v>20</v>
      </c>
      <c r="F88" s="7">
        <f>countifs(PrelimRaw!$D$1:$D1000,$A88,PrelimRaw!$C$1:$C1000,4,PrelimRaw!$J$1:$J1000,"B")+countifs(PrelimRaw!$D$1:$D1000,$A88,PrelimRaw!$C$1:$C1000,14,PrelimRaw!$J$1:$J1000,"B")</f>
        <v>0</v>
      </c>
      <c r="G88" s="7">
        <f>countifs(PrelimRaw!$D$1:$D1000,$A88,PrelimRaw!$C$1:$C1000,0,PrelimRaw!$J$1:$J1000,"B")</f>
        <v>0</v>
      </c>
      <c r="H88" s="7">
        <f>countifs(PrelimRaw!$D$1:$D1000,$A88,PrelimRaw!$C$1:$C1000,-4,PrelimRaw!$J$1:$J1000,"B")</f>
        <v>0</v>
      </c>
      <c r="I88" s="7">
        <f t="shared" si="2"/>
        <v>0</v>
      </c>
      <c r="J88" s="8">
        <f t="shared" si="3"/>
        <v>0</v>
      </c>
      <c r="K88" s="8">
        <f t="shared" si="4"/>
        <v>0</v>
      </c>
      <c r="L88" s="7">
        <f t="shared" si="5"/>
        <v>0</v>
      </c>
      <c r="M88" s="11">
        <f t="shared" si="6"/>
        <v>0</v>
      </c>
    </row>
    <row r="89">
      <c r="A89" s="6" t="s">
        <v>48</v>
      </c>
      <c r="B89" s="7" t="str">
        <f>vlookup($A89,Users!$B$1:$H1000,3,false)</f>
        <v>Shreyash</v>
      </c>
      <c r="C89" s="7" t="str">
        <f>vlookup($A89,Users!$B$1:$H1000,6,false)</f>
        <v>WWPN</v>
      </c>
      <c r="D89" s="7">
        <f>vlookup($C89,Teams!$B:$D,3,false)</f>
        <v>5</v>
      </c>
      <c r="E89" s="7">
        <f t="shared" si="1"/>
        <v>20</v>
      </c>
      <c r="F89" s="7">
        <f>countifs(PrelimRaw!$D$1:$D1000,$A89,PrelimRaw!$C$1:$C1000,4,PrelimRaw!$J$1:$J1000,"B")+countifs(PrelimRaw!$D$1:$D1000,$A89,PrelimRaw!$C$1:$C1000,14,PrelimRaw!$J$1:$J1000,"B")</f>
        <v>0</v>
      </c>
      <c r="G89" s="7">
        <f>countifs(PrelimRaw!$D$1:$D1000,$A89,PrelimRaw!$C$1:$C1000,0,PrelimRaw!$J$1:$J1000,"B")</f>
        <v>0</v>
      </c>
      <c r="H89" s="7">
        <f>countifs(PrelimRaw!$D$1:$D1000,$A89,PrelimRaw!$C$1:$C1000,-4,PrelimRaw!$J$1:$J1000,"B")</f>
        <v>0</v>
      </c>
      <c r="I89" s="7">
        <f t="shared" si="2"/>
        <v>0</v>
      </c>
      <c r="J89" s="8">
        <f t="shared" si="3"/>
        <v>0</v>
      </c>
      <c r="K89" s="8">
        <f t="shared" si="4"/>
        <v>0</v>
      </c>
      <c r="L89" s="7">
        <f t="shared" si="5"/>
        <v>0</v>
      </c>
      <c r="M89" s="11">
        <f t="shared" si="6"/>
        <v>0</v>
      </c>
    </row>
    <row r="90">
      <c r="A90" s="6" t="s">
        <v>49</v>
      </c>
      <c r="B90" s="7" t="str">
        <f>vlookup($A90,Users!$B$1:$H1000,3,false)</f>
        <v>Arjun</v>
      </c>
      <c r="C90" s="7" t="str">
        <f>vlookup($A90,Users!$B$1:$H1000,6,false)</f>
        <v>WWPN</v>
      </c>
      <c r="D90" s="7">
        <f>vlookup($C90,Teams!$B:$D,3,false)</f>
        <v>5</v>
      </c>
      <c r="E90" s="7">
        <f t="shared" si="1"/>
        <v>20</v>
      </c>
      <c r="F90" s="7">
        <f>countifs(PrelimRaw!$D$1:$D1000,$A90,PrelimRaw!$C$1:$C1000,4,PrelimRaw!$J$1:$J1000,"B")+countifs(PrelimRaw!$D$1:$D1000,$A90,PrelimRaw!$C$1:$C1000,14,PrelimRaw!$J$1:$J1000,"B")</f>
        <v>0</v>
      </c>
      <c r="G90" s="7">
        <f>countifs(PrelimRaw!$D$1:$D1000,$A90,PrelimRaw!$C$1:$C1000,0,PrelimRaw!$J$1:$J1000,"B")</f>
        <v>0</v>
      </c>
      <c r="H90" s="7">
        <f>countifs(PrelimRaw!$D$1:$D1000,$A90,PrelimRaw!$C$1:$C1000,-4,PrelimRaw!$J$1:$J1000,"B")</f>
        <v>0</v>
      </c>
      <c r="I90" s="7">
        <f t="shared" si="2"/>
        <v>0</v>
      </c>
      <c r="J90" s="8">
        <f t="shared" si="3"/>
        <v>0</v>
      </c>
      <c r="K90" s="8">
        <f t="shared" si="4"/>
        <v>0</v>
      </c>
      <c r="L90" s="7">
        <f t="shared" si="5"/>
        <v>0</v>
      </c>
      <c r="M90" s="11">
        <f t="shared" si="6"/>
        <v>0</v>
      </c>
    </row>
    <row r="91">
      <c r="A91" s="6" t="s">
        <v>52</v>
      </c>
      <c r="B91" s="7" t="str">
        <f>vlookup($A91,Users!$B$1:$H1000,3,false)</f>
        <v>Keisuke</v>
      </c>
      <c r="C91" s="7" t="str">
        <f>vlookup($A91,Users!$B$1:$H1000,6,false)</f>
        <v>Iolani</v>
      </c>
      <c r="D91" s="7">
        <f>vlookup($C91,Teams!$B:$D,3,false)</f>
        <v>5</v>
      </c>
      <c r="E91" s="7">
        <f t="shared" si="1"/>
        <v>20</v>
      </c>
      <c r="F91" s="7">
        <f>countifs(PrelimRaw!$D$1:$D1000,$A91,PrelimRaw!$C$1:$C1000,4,PrelimRaw!$J$1:$J1000,"B")+countifs(PrelimRaw!$D$1:$D1000,$A91,PrelimRaw!$C$1:$C1000,14,PrelimRaw!$J$1:$J1000,"B")</f>
        <v>0</v>
      </c>
      <c r="G91" s="7">
        <f>countifs(PrelimRaw!$D$1:$D1000,$A91,PrelimRaw!$C$1:$C1000,0,PrelimRaw!$J$1:$J1000,"B")</f>
        <v>0</v>
      </c>
      <c r="H91" s="7">
        <f>countifs(PrelimRaw!$D$1:$D1000,$A91,PrelimRaw!$C$1:$C1000,-4,PrelimRaw!$J$1:$J1000,"B")</f>
        <v>0</v>
      </c>
      <c r="I91" s="7">
        <f t="shared" si="2"/>
        <v>0</v>
      </c>
      <c r="J91" s="8">
        <f t="shared" si="3"/>
        <v>0</v>
      </c>
      <c r="K91" s="8">
        <f t="shared" si="4"/>
        <v>0</v>
      </c>
      <c r="L91" s="7">
        <f t="shared" si="5"/>
        <v>0</v>
      </c>
      <c r="M91" s="11">
        <f t="shared" si="6"/>
        <v>0</v>
      </c>
    </row>
    <row r="92">
      <c r="A92" s="6" t="s">
        <v>53</v>
      </c>
      <c r="B92" s="7" t="str">
        <f>vlookup($A92,Users!$B$1:$H1000,3,false)</f>
        <v>Rithik</v>
      </c>
      <c r="C92" s="7" t="str">
        <f>vlookup($A92,Users!$B$1:$H1000,6,false)</f>
        <v>WWPN</v>
      </c>
      <c r="D92" s="7">
        <f>vlookup($C92,Teams!$B:$D,3,false)</f>
        <v>5</v>
      </c>
      <c r="E92" s="7">
        <f t="shared" si="1"/>
        <v>20</v>
      </c>
      <c r="F92" s="7">
        <f>countifs(PrelimRaw!$D$1:$D1000,$A92,PrelimRaw!$C$1:$C1000,4,PrelimRaw!$J$1:$J1000,"B")+countifs(PrelimRaw!$D$1:$D1000,$A92,PrelimRaw!$C$1:$C1000,14,PrelimRaw!$J$1:$J1000,"B")</f>
        <v>0</v>
      </c>
      <c r="G92" s="7">
        <f>countifs(PrelimRaw!$D$1:$D1000,$A92,PrelimRaw!$C$1:$C1000,0,PrelimRaw!$J$1:$J1000,"B")</f>
        <v>0</v>
      </c>
      <c r="H92" s="7">
        <f>countifs(PrelimRaw!$D$1:$D1000,$A92,PrelimRaw!$C$1:$C1000,-4,PrelimRaw!$J$1:$J1000,"B")</f>
        <v>0</v>
      </c>
      <c r="I92" s="7">
        <f t="shared" si="2"/>
        <v>0</v>
      </c>
      <c r="J92" s="8">
        <f t="shared" si="3"/>
        <v>0</v>
      </c>
      <c r="K92" s="8">
        <f t="shared" si="4"/>
        <v>0</v>
      </c>
      <c r="L92" s="7">
        <f t="shared" si="5"/>
        <v>0</v>
      </c>
      <c r="M92" s="11">
        <f t="shared" si="6"/>
        <v>0</v>
      </c>
    </row>
    <row r="93">
      <c r="A93" s="6" t="s">
        <v>54</v>
      </c>
      <c r="B93" s="7" t="str">
        <f>vlookup($A93,Users!$B$1:$H1000,3,false)</f>
        <v>Kaiwen</v>
      </c>
      <c r="C93" s="7" t="str">
        <f>vlookup($A93,Users!$B$1:$H1000,6,false)</f>
        <v>Enloe B</v>
      </c>
      <c r="D93" s="7">
        <f>vlookup($C93,Teams!$B:$D,3,false)</f>
        <v>5</v>
      </c>
      <c r="E93" s="7">
        <f t="shared" si="1"/>
        <v>20</v>
      </c>
      <c r="F93" s="7">
        <f>countifs(PrelimRaw!$D$1:$D1000,$A93,PrelimRaw!$C$1:$C1000,4,PrelimRaw!$J$1:$J1000,"B")+countifs(PrelimRaw!$D$1:$D1000,$A93,PrelimRaw!$C$1:$C1000,14,PrelimRaw!$J$1:$J1000,"B")</f>
        <v>0</v>
      </c>
      <c r="G93" s="7">
        <f>countifs(PrelimRaw!$D$1:$D1000,$A93,PrelimRaw!$C$1:$C1000,0,PrelimRaw!$J$1:$J1000,"B")</f>
        <v>0</v>
      </c>
      <c r="H93" s="7">
        <f>countifs(PrelimRaw!$D$1:$D1000,$A93,PrelimRaw!$C$1:$C1000,-4,PrelimRaw!$J$1:$J1000,"B")</f>
        <v>0</v>
      </c>
      <c r="I93" s="7">
        <f t="shared" si="2"/>
        <v>0</v>
      </c>
      <c r="J93" s="8">
        <f t="shared" si="3"/>
        <v>0</v>
      </c>
      <c r="K93" s="8">
        <f t="shared" si="4"/>
        <v>0</v>
      </c>
      <c r="L93" s="7">
        <f t="shared" si="5"/>
        <v>0</v>
      </c>
      <c r="M93" s="11">
        <f t="shared" si="6"/>
        <v>0</v>
      </c>
    </row>
    <row r="94">
      <c r="A94" s="6" t="s">
        <v>55</v>
      </c>
      <c r="B94" s="7" t="str">
        <f>vlookup($A94,Users!$B$1:$H1000,3,false)</f>
        <v>Ryan</v>
      </c>
      <c r="C94" s="7" t="str">
        <f>vlookup($A94,Users!$B$1:$H1000,6,false)</f>
        <v>Centennial</v>
      </c>
      <c r="D94" s="7">
        <f>vlookup($C94,Teams!$B:$D,3,false)</f>
        <v>5</v>
      </c>
      <c r="E94" s="7">
        <f t="shared" si="1"/>
        <v>20</v>
      </c>
      <c r="F94" s="7">
        <f>countifs(PrelimRaw!$D$1:$D1000,$A94,PrelimRaw!$C$1:$C1000,4,PrelimRaw!$J$1:$J1000,"B")+countifs(PrelimRaw!$D$1:$D1000,$A94,PrelimRaw!$C$1:$C1000,14,PrelimRaw!$J$1:$J1000,"B")</f>
        <v>0</v>
      </c>
      <c r="G94" s="7">
        <f>countifs(PrelimRaw!$D$1:$D1000,$A94,PrelimRaw!$C$1:$C1000,0,PrelimRaw!$J$1:$J1000,"B")</f>
        <v>0</v>
      </c>
      <c r="H94" s="7">
        <f>countifs(PrelimRaw!$D$1:$D1000,$A94,PrelimRaw!$C$1:$C1000,-4,PrelimRaw!$J$1:$J1000,"B")</f>
        <v>0</v>
      </c>
      <c r="I94" s="7">
        <f t="shared" si="2"/>
        <v>0</v>
      </c>
      <c r="J94" s="8">
        <f t="shared" si="3"/>
        <v>0</v>
      </c>
      <c r="K94" s="8">
        <f t="shared" si="4"/>
        <v>0</v>
      </c>
      <c r="L94" s="7">
        <f t="shared" si="5"/>
        <v>0</v>
      </c>
      <c r="M94" s="11">
        <f t="shared" si="6"/>
        <v>0</v>
      </c>
    </row>
    <row r="95">
      <c r="A95" s="6" t="s">
        <v>59</v>
      </c>
      <c r="B95" s="7" t="str">
        <f>vlookup($A95,Users!$B$1:$H1000,3,false)</f>
        <v>Sukrith</v>
      </c>
      <c r="C95" s="7" t="str">
        <f>vlookup($A95,Users!$B$1:$H1000,6,false)</f>
        <v>Enloe B</v>
      </c>
      <c r="D95" s="7">
        <f>vlookup($C95,Teams!$B:$D,3,false)</f>
        <v>5</v>
      </c>
      <c r="E95" s="7">
        <f t="shared" si="1"/>
        <v>20</v>
      </c>
      <c r="F95" s="7">
        <f>countifs(PrelimRaw!$D$1:$D1000,$A95,PrelimRaw!$C$1:$C1000,4,PrelimRaw!$J$1:$J1000,"B")+countifs(PrelimRaw!$D$1:$D1000,$A95,PrelimRaw!$C$1:$C1000,14,PrelimRaw!$J$1:$J1000,"B")</f>
        <v>0</v>
      </c>
      <c r="G95" s="7">
        <f>countifs(PrelimRaw!$D$1:$D1000,$A95,PrelimRaw!$C$1:$C1000,0,PrelimRaw!$J$1:$J1000,"B")</f>
        <v>0</v>
      </c>
      <c r="H95" s="7">
        <f>countifs(PrelimRaw!$D$1:$D1000,$A95,PrelimRaw!$C$1:$C1000,-4,PrelimRaw!$J$1:$J1000,"B")</f>
        <v>0</v>
      </c>
      <c r="I95" s="7">
        <f t="shared" si="2"/>
        <v>0</v>
      </c>
      <c r="J95" s="8">
        <f t="shared" si="3"/>
        <v>0</v>
      </c>
      <c r="K95" s="8">
        <f t="shared" si="4"/>
        <v>0</v>
      </c>
      <c r="L95" s="7">
        <f t="shared" si="5"/>
        <v>0</v>
      </c>
      <c r="M95" s="11">
        <f t="shared" si="6"/>
        <v>0</v>
      </c>
    </row>
    <row r="96">
      <c r="A96" s="6" t="s">
        <v>60</v>
      </c>
      <c r="B96" s="7" t="str">
        <f>vlookup($A96,Users!$B$1:$H1000,3,false)</f>
        <v>Ryan</v>
      </c>
      <c r="C96" s="7" t="str">
        <f>vlookup($A96,Users!$B$1:$H1000,6,false)</f>
        <v>Centennial</v>
      </c>
      <c r="D96" s="7">
        <f>vlookup($C96,Teams!$B:$D,3,false)</f>
        <v>5</v>
      </c>
      <c r="E96" s="7">
        <f t="shared" si="1"/>
        <v>20</v>
      </c>
      <c r="F96" s="7">
        <f>countifs(PrelimRaw!$D$1:$D1000,$A96,PrelimRaw!$C$1:$C1000,4,PrelimRaw!$J$1:$J1000,"B")+countifs(PrelimRaw!$D$1:$D1000,$A96,PrelimRaw!$C$1:$C1000,14,PrelimRaw!$J$1:$J1000,"B")</f>
        <v>0</v>
      </c>
      <c r="G96" s="7">
        <f>countifs(PrelimRaw!$D$1:$D1000,$A96,PrelimRaw!$C$1:$C1000,0,PrelimRaw!$J$1:$J1000,"B")</f>
        <v>0</v>
      </c>
      <c r="H96" s="7">
        <f>countifs(PrelimRaw!$D$1:$D1000,$A96,PrelimRaw!$C$1:$C1000,-4,PrelimRaw!$J$1:$J1000,"B")</f>
        <v>0</v>
      </c>
      <c r="I96" s="7">
        <f t="shared" si="2"/>
        <v>0</v>
      </c>
      <c r="J96" s="8">
        <f t="shared" si="3"/>
        <v>0</v>
      </c>
      <c r="K96" s="8">
        <f t="shared" si="4"/>
        <v>0</v>
      </c>
      <c r="L96" s="7">
        <f t="shared" si="5"/>
        <v>0</v>
      </c>
      <c r="M96" s="11">
        <f t="shared" si="6"/>
        <v>0</v>
      </c>
    </row>
    <row r="97">
      <c r="A97" s="6" t="s">
        <v>62</v>
      </c>
      <c r="B97" s="7" t="str">
        <f>vlookup($A97,Users!$B$1:$H1000,3,false)</f>
        <v>Shlok</v>
      </c>
      <c r="C97" s="7" t="str">
        <f>vlookup($A97,Users!$B$1:$H1000,6,false)</f>
        <v>Dulles</v>
      </c>
      <c r="D97" s="7">
        <f>vlookup($C97,Teams!$B:$D,3,false)</f>
        <v>5</v>
      </c>
      <c r="E97" s="7">
        <f t="shared" si="1"/>
        <v>20</v>
      </c>
      <c r="F97" s="7">
        <f>countifs(PrelimRaw!$D$1:$D1000,$A97,PrelimRaw!$C$1:$C1000,4,PrelimRaw!$J$1:$J1000,"B")+countifs(PrelimRaw!$D$1:$D1000,$A97,PrelimRaw!$C$1:$C1000,14,PrelimRaw!$J$1:$J1000,"B")</f>
        <v>0</v>
      </c>
      <c r="G97" s="7">
        <f>countifs(PrelimRaw!$D$1:$D1000,$A97,PrelimRaw!$C$1:$C1000,0,PrelimRaw!$J$1:$J1000,"B")</f>
        <v>0</v>
      </c>
      <c r="H97" s="7">
        <f>countifs(PrelimRaw!$D$1:$D1000,$A97,PrelimRaw!$C$1:$C1000,-4,PrelimRaw!$J$1:$J1000,"B")</f>
        <v>0</v>
      </c>
      <c r="I97" s="7">
        <f t="shared" si="2"/>
        <v>0</v>
      </c>
      <c r="J97" s="8">
        <f t="shared" si="3"/>
        <v>0</v>
      </c>
      <c r="K97" s="8">
        <f t="shared" si="4"/>
        <v>0</v>
      </c>
      <c r="L97" s="7">
        <f t="shared" si="5"/>
        <v>0</v>
      </c>
      <c r="M97" s="11">
        <f t="shared" si="6"/>
        <v>0</v>
      </c>
    </row>
    <row r="98">
      <c r="A98" s="6" t="s">
        <v>63</v>
      </c>
      <c r="B98" s="7" t="str">
        <f>vlookup($A98,Users!$B$1:$H1000,3,false)</f>
        <v>Michael</v>
      </c>
      <c r="C98" s="7" t="str">
        <f>vlookup($A98,Users!$B$1:$H1000,6,false)</f>
        <v>Collierville</v>
      </c>
      <c r="D98" s="7">
        <f>vlookup($C98,Teams!$B:$D,3,false)</f>
        <v>5</v>
      </c>
      <c r="E98" s="7">
        <f t="shared" si="1"/>
        <v>20</v>
      </c>
      <c r="F98" s="7">
        <f>countifs(PrelimRaw!$D$1:$D1000,$A98,PrelimRaw!$C$1:$C1000,4,PrelimRaw!$J$1:$J1000,"B")+countifs(PrelimRaw!$D$1:$D1000,$A98,PrelimRaw!$C$1:$C1000,14,PrelimRaw!$J$1:$J1000,"B")</f>
        <v>0</v>
      </c>
      <c r="G98" s="7">
        <f>countifs(PrelimRaw!$D$1:$D1000,$A98,PrelimRaw!$C$1:$C1000,0,PrelimRaw!$J$1:$J1000,"B")</f>
        <v>0</v>
      </c>
      <c r="H98" s="7">
        <f>countifs(PrelimRaw!$D$1:$D1000,$A98,PrelimRaw!$C$1:$C1000,-4,PrelimRaw!$J$1:$J1000,"B")</f>
        <v>0</v>
      </c>
      <c r="I98" s="7">
        <f t="shared" si="2"/>
        <v>0</v>
      </c>
      <c r="J98" s="8">
        <f t="shared" si="3"/>
        <v>0</v>
      </c>
      <c r="K98" s="8">
        <f t="shared" si="4"/>
        <v>0</v>
      </c>
      <c r="L98" s="7">
        <f t="shared" si="5"/>
        <v>0</v>
      </c>
      <c r="M98" s="11">
        <f t="shared" si="6"/>
        <v>0</v>
      </c>
    </row>
    <row r="99">
      <c r="A99" s="6" t="s">
        <v>64</v>
      </c>
      <c r="B99" s="7" t="str">
        <f>vlookup($A99,Users!$B$1:$H1000,3,false)</f>
        <v>Jeeval</v>
      </c>
      <c r="C99" s="7" t="str">
        <f>vlookup($A99,Users!$B$1:$H1000,6,false)</f>
        <v>Collierville</v>
      </c>
      <c r="D99" s="7">
        <f>vlookup($C99,Teams!$B:$D,3,false)</f>
        <v>5</v>
      </c>
      <c r="E99" s="7">
        <f t="shared" si="1"/>
        <v>20</v>
      </c>
      <c r="F99" s="7">
        <f>countifs(PrelimRaw!$D$1:$D1000,$A99,PrelimRaw!$C$1:$C1000,4,PrelimRaw!$J$1:$J1000,"B")+countifs(PrelimRaw!$D$1:$D1000,$A99,PrelimRaw!$C$1:$C1000,14,PrelimRaw!$J$1:$J1000,"B")</f>
        <v>0</v>
      </c>
      <c r="G99" s="7">
        <f>countifs(PrelimRaw!$D$1:$D1000,$A99,PrelimRaw!$C$1:$C1000,0,PrelimRaw!$J$1:$J1000,"B")</f>
        <v>1</v>
      </c>
      <c r="H99" s="7">
        <f>countifs(PrelimRaw!$D$1:$D1000,$A99,PrelimRaw!$C$1:$C1000,-4,PrelimRaw!$J$1:$J1000,"B")</f>
        <v>0</v>
      </c>
      <c r="I99" s="7">
        <f t="shared" si="2"/>
        <v>1</v>
      </c>
      <c r="J99" s="8">
        <f t="shared" si="3"/>
        <v>0.05</v>
      </c>
      <c r="K99" s="8">
        <f t="shared" si="4"/>
        <v>0</v>
      </c>
      <c r="L99" s="7">
        <f t="shared" si="5"/>
        <v>0</v>
      </c>
      <c r="M99" s="11">
        <f t="shared" si="6"/>
        <v>0</v>
      </c>
    </row>
    <row r="100">
      <c r="A100" s="6" t="s">
        <v>65</v>
      </c>
      <c r="B100" s="7" t="str">
        <f>vlookup($A100,Users!$B$1:$H1000,3,false)</f>
        <v>Rushil</v>
      </c>
      <c r="C100" s="7" t="str">
        <f>vlookup($A100,Users!$B$1:$H1000,6,false)</f>
        <v>Dulles</v>
      </c>
      <c r="D100" s="7">
        <f>vlookup($C100,Teams!$B:$D,3,false)</f>
        <v>5</v>
      </c>
      <c r="E100" s="7">
        <f t="shared" si="1"/>
        <v>20</v>
      </c>
      <c r="F100" s="7">
        <f>countifs(PrelimRaw!$D$1:$D1000,$A100,PrelimRaw!$C$1:$C1000,4,PrelimRaw!$J$1:$J1000,"B")+countifs(PrelimRaw!$D$1:$D1000,$A100,PrelimRaw!$C$1:$C1000,14,PrelimRaw!$J$1:$J1000,"B")</f>
        <v>0</v>
      </c>
      <c r="G100" s="7">
        <f>countifs(PrelimRaw!$D$1:$D1000,$A100,PrelimRaw!$C$1:$C1000,0,PrelimRaw!$J$1:$J1000,"B")</f>
        <v>0</v>
      </c>
      <c r="H100" s="7">
        <f>countifs(PrelimRaw!$D$1:$D1000,$A100,PrelimRaw!$C$1:$C1000,-4,PrelimRaw!$J$1:$J1000,"B")</f>
        <v>0</v>
      </c>
      <c r="I100" s="7">
        <f t="shared" si="2"/>
        <v>0</v>
      </c>
      <c r="J100" s="8">
        <f t="shared" si="3"/>
        <v>0</v>
      </c>
      <c r="K100" s="8">
        <f t="shared" si="4"/>
        <v>0</v>
      </c>
      <c r="L100" s="7">
        <f t="shared" si="5"/>
        <v>0</v>
      </c>
      <c r="M100" s="11">
        <f t="shared" si="6"/>
        <v>0</v>
      </c>
    </row>
    <row r="101">
      <c r="A101" s="6" t="s">
        <v>66</v>
      </c>
      <c r="B101" s="7" t="str">
        <f>vlookup($A101,Users!$B$1:$H1000,3,false)</f>
        <v>Davis</v>
      </c>
      <c r="C101" s="7" t="str">
        <f>vlookup($A101,Users!$B$1:$H1000,6,false)</f>
        <v>Collierville</v>
      </c>
      <c r="D101" s="7">
        <f>vlookup($C101,Teams!$B:$D,3,false)</f>
        <v>5</v>
      </c>
      <c r="E101" s="7">
        <f t="shared" si="1"/>
        <v>20</v>
      </c>
      <c r="F101" s="7">
        <f>countifs(PrelimRaw!$D$1:$D1000,$A101,PrelimRaw!$C$1:$C1000,4,PrelimRaw!$J$1:$J1000,"B")+countifs(PrelimRaw!$D$1:$D1000,$A101,PrelimRaw!$C$1:$C1000,14,PrelimRaw!$J$1:$J1000,"B")</f>
        <v>0</v>
      </c>
      <c r="G101" s="7">
        <f>countifs(PrelimRaw!$D$1:$D1000,$A101,PrelimRaw!$C$1:$C1000,0,PrelimRaw!$J$1:$J1000,"B")</f>
        <v>1</v>
      </c>
      <c r="H101" s="7">
        <f>countifs(PrelimRaw!$D$1:$D1000,$A101,PrelimRaw!$C$1:$C1000,-4,PrelimRaw!$J$1:$J1000,"B")</f>
        <v>0</v>
      </c>
      <c r="I101" s="7">
        <f t="shared" si="2"/>
        <v>1</v>
      </c>
      <c r="J101" s="8">
        <f t="shared" si="3"/>
        <v>0.05</v>
      </c>
      <c r="K101" s="8">
        <f t="shared" si="4"/>
        <v>0</v>
      </c>
      <c r="L101" s="7">
        <f t="shared" si="5"/>
        <v>0</v>
      </c>
      <c r="M101" s="11">
        <f t="shared" si="6"/>
        <v>0</v>
      </c>
    </row>
    <row r="102">
      <c r="A102" s="6" t="s">
        <v>69</v>
      </c>
      <c r="B102" s="7" t="str">
        <f>vlookup($A102,Users!$B$1:$H1000,3,false)</f>
        <v>Harris</v>
      </c>
      <c r="C102" s="7" t="str">
        <f>vlookup($A102,Users!$B$1:$H1000,6,false)</f>
        <v>Collierville</v>
      </c>
      <c r="D102" s="7">
        <f>vlookup($C102,Teams!$B:$D,3,false)</f>
        <v>5</v>
      </c>
      <c r="E102" s="7">
        <f t="shared" si="1"/>
        <v>20</v>
      </c>
      <c r="F102" s="7">
        <f>countifs(PrelimRaw!$D$1:$D1000,$A102,PrelimRaw!$C$1:$C1000,4,PrelimRaw!$J$1:$J1000,"B")+countifs(PrelimRaw!$D$1:$D1000,$A102,PrelimRaw!$C$1:$C1000,14,PrelimRaw!$J$1:$J1000,"B")</f>
        <v>0</v>
      </c>
      <c r="G102" s="7">
        <f>countifs(PrelimRaw!$D$1:$D1000,$A102,PrelimRaw!$C$1:$C1000,0,PrelimRaw!$J$1:$J1000,"B")</f>
        <v>0</v>
      </c>
      <c r="H102" s="7">
        <f>countifs(PrelimRaw!$D$1:$D1000,$A102,PrelimRaw!$C$1:$C1000,-4,PrelimRaw!$J$1:$J1000,"B")</f>
        <v>0</v>
      </c>
      <c r="I102" s="7">
        <f t="shared" si="2"/>
        <v>0</v>
      </c>
      <c r="J102" s="8">
        <f t="shared" si="3"/>
        <v>0</v>
      </c>
      <c r="K102" s="8">
        <f t="shared" si="4"/>
        <v>0</v>
      </c>
      <c r="L102" s="7">
        <f t="shared" si="5"/>
        <v>0</v>
      </c>
      <c r="M102" s="11">
        <f t="shared" si="6"/>
        <v>0</v>
      </c>
    </row>
    <row r="103">
      <c r="A103" s="6" t="s">
        <v>76</v>
      </c>
      <c r="B103" s="7" t="str">
        <f>vlookup($A103,Users!$B$1:$H1000,3,false)</f>
        <v>Oscar</v>
      </c>
      <c r="C103" s="7" t="str">
        <f>vlookup($A103,Users!$B$1:$H1000,6,false)</f>
        <v>Niskayuna</v>
      </c>
      <c r="D103" s="7">
        <f>vlookup($C103,Teams!$B:$D,3,false)</f>
        <v>5</v>
      </c>
      <c r="E103" s="7">
        <f t="shared" si="1"/>
        <v>20</v>
      </c>
      <c r="F103" s="7">
        <f>countifs(PrelimRaw!$D$1:$D1000,$A103,PrelimRaw!$C$1:$C1000,4,PrelimRaw!$J$1:$J1000,"B")+countifs(PrelimRaw!$D$1:$D1000,$A103,PrelimRaw!$C$1:$C1000,14,PrelimRaw!$J$1:$J1000,"B")</f>
        <v>0</v>
      </c>
      <c r="G103" s="7">
        <f>countifs(PrelimRaw!$D$1:$D1000,$A103,PrelimRaw!$C$1:$C1000,0,PrelimRaw!$J$1:$J1000,"B")</f>
        <v>1</v>
      </c>
      <c r="H103" s="7">
        <f>countifs(PrelimRaw!$D$1:$D1000,$A103,PrelimRaw!$C$1:$C1000,-4,PrelimRaw!$J$1:$J1000,"B")</f>
        <v>0</v>
      </c>
      <c r="I103" s="7">
        <f t="shared" si="2"/>
        <v>1</v>
      </c>
      <c r="J103" s="8">
        <f t="shared" si="3"/>
        <v>0.05</v>
      </c>
      <c r="K103" s="8">
        <f t="shared" si="4"/>
        <v>0</v>
      </c>
      <c r="L103" s="7">
        <f t="shared" si="5"/>
        <v>0</v>
      </c>
      <c r="M103" s="11">
        <f t="shared" si="6"/>
        <v>0</v>
      </c>
    </row>
    <row r="104">
      <c r="A104" s="6" t="s">
        <v>78</v>
      </c>
      <c r="B104" s="7" t="str">
        <f>vlookup($A104,Users!$B$1:$H1000,3,false)</f>
        <v>Aaron</v>
      </c>
      <c r="C104" s="7" t="str">
        <f>vlookup($A104,Users!$B$1:$H1000,6,false)</f>
        <v>Ladue</v>
      </c>
      <c r="D104" s="7">
        <f>vlookup($C104,Teams!$B:$D,3,false)</f>
        <v>5</v>
      </c>
      <c r="E104" s="7">
        <f t="shared" si="1"/>
        <v>20</v>
      </c>
      <c r="F104" s="7">
        <f>countifs(PrelimRaw!$D$1:$D1000,$A104,PrelimRaw!$C$1:$C1000,4,PrelimRaw!$J$1:$J1000,"B")+countifs(PrelimRaw!$D$1:$D1000,$A104,PrelimRaw!$C$1:$C1000,14,PrelimRaw!$J$1:$J1000,"B")</f>
        <v>0</v>
      </c>
      <c r="G104" s="7">
        <f>countifs(PrelimRaw!$D$1:$D1000,$A104,PrelimRaw!$C$1:$C1000,0,PrelimRaw!$J$1:$J1000,"B")</f>
        <v>1</v>
      </c>
      <c r="H104" s="7">
        <f>countifs(PrelimRaw!$D$1:$D1000,$A104,PrelimRaw!$C$1:$C1000,-4,PrelimRaw!$J$1:$J1000,"B")</f>
        <v>0</v>
      </c>
      <c r="I104" s="7">
        <f t="shared" si="2"/>
        <v>1</v>
      </c>
      <c r="J104" s="8">
        <f t="shared" si="3"/>
        <v>0.05</v>
      </c>
      <c r="K104" s="8">
        <f t="shared" si="4"/>
        <v>0</v>
      </c>
      <c r="L104" s="7">
        <f t="shared" si="5"/>
        <v>0</v>
      </c>
      <c r="M104" s="11">
        <f t="shared" si="6"/>
        <v>0</v>
      </c>
    </row>
    <row r="105">
      <c r="A105" s="6" t="s">
        <v>79</v>
      </c>
      <c r="B105" s="7" t="str">
        <f>vlookup($A105,Users!$B$1:$H1000,3,false)</f>
        <v>David</v>
      </c>
      <c r="C105" s="7" t="str">
        <f>vlookup($A105,Users!$B$1:$H1000,6,false)</f>
        <v>Lexington A</v>
      </c>
      <c r="D105" s="7">
        <f>vlookup($C105,Teams!$B:$D,3,false)</f>
        <v>5</v>
      </c>
      <c r="E105" s="7">
        <f t="shared" si="1"/>
        <v>20</v>
      </c>
      <c r="F105" s="7">
        <f>countifs(PrelimRaw!$D$1:$D1000,$A105,PrelimRaw!$C$1:$C1000,4,PrelimRaw!$J$1:$J1000,"B")+countifs(PrelimRaw!$D$1:$D1000,$A105,PrelimRaw!$C$1:$C1000,14,PrelimRaw!$J$1:$J1000,"B")</f>
        <v>0</v>
      </c>
      <c r="G105" s="7">
        <f>countifs(PrelimRaw!$D$1:$D1000,$A105,PrelimRaw!$C$1:$C1000,0,PrelimRaw!$J$1:$J1000,"B")</f>
        <v>1</v>
      </c>
      <c r="H105" s="7">
        <f>countifs(PrelimRaw!$D$1:$D1000,$A105,PrelimRaw!$C$1:$C1000,-4,PrelimRaw!$J$1:$J1000,"B")</f>
        <v>0</v>
      </c>
      <c r="I105" s="7">
        <f t="shared" si="2"/>
        <v>1</v>
      </c>
      <c r="J105" s="8">
        <f t="shared" si="3"/>
        <v>0.05</v>
      </c>
      <c r="K105" s="8">
        <f t="shared" si="4"/>
        <v>0</v>
      </c>
      <c r="L105" s="7">
        <f t="shared" si="5"/>
        <v>0</v>
      </c>
      <c r="M105" s="11">
        <f t="shared" si="6"/>
        <v>0</v>
      </c>
    </row>
    <row r="106">
      <c r="A106" s="6" t="s">
        <v>81</v>
      </c>
      <c r="B106" s="7" t="str">
        <f>vlookup($A106,Users!$B$1:$H1000,3,false)</f>
        <v>Abheek</v>
      </c>
      <c r="C106" s="7" t="str">
        <f>vlookup($A106,Users!$B$1:$H1000,6,false)</f>
        <v>Ladue</v>
      </c>
      <c r="D106" s="7">
        <f>vlookup($C106,Teams!$B:$D,3,false)</f>
        <v>5</v>
      </c>
      <c r="E106" s="7">
        <f t="shared" si="1"/>
        <v>20</v>
      </c>
      <c r="F106" s="7">
        <f>countifs(PrelimRaw!$D$1:$D1000,$A106,PrelimRaw!$C$1:$C1000,4,PrelimRaw!$J$1:$J1000,"B")+countifs(PrelimRaw!$D$1:$D1000,$A106,PrelimRaw!$C$1:$C1000,14,PrelimRaw!$J$1:$J1000,"B")</f>
        <v>0</v>
      </c>
      <c r="G106" s="7">
        <f>countifs(PrelimRaw!$D$1:$D1000,$A106,PrelimRaw!$C$1:$C1000,0,PrelimRaw!$J$1:$J1000,"B")</f>
        <v>0</v>
      </c>
      <c r="H106" s="7">
        <f>countifs(PrelimRaw!$D$1:$D1000,$A106,PrelimRaw!$C$1:$C1000,-4,PrelimRaw!$J$1:$J1000,"B")</f>
        <v>0</v>
      </c>
      <c r="I106" s="7">
        <f t="shared" si="2"/>
        <v>0</v>
      </c>
      <c r="J106" s="8">
        <f t="shared" si="3"/>
        <v>0</v>
      </c>
      <c r="K106" s="8">
        <f t="shared" si="4"/>
        <v>0</v>
      </c>
      <c r="L106" s="7">
        <f t="shared" si="5"/>
        <v>0</v>
      </c>
      <c r="M106" s="11">
        <f t="shared" si="6"/>
        <v>0</v>
      </c>
    </row>
    <row r="107">
      <c r="A107" s="6" t="s">
        <v>90</v>
      </c>
      <c r="B107" s="7" t="str">
        <f>vlookup($A107,Users!$B$1:$H1000,3,false)</f>
        <v>Jerry</v>
      </c>
      <c r="C107" s="7" t="str">
        <f>vlookup($A107,Users!$B$1:$H1000,6,false)</f>
        <v>MSJ</v>
      </c>
      <c r="D107" s="7">
        <f>vlookup($C107,Teams!$B:$D,3,false)</f>
        <v>5</v>
      </c>
      <c r="E107" s="7">
        <f t="shared" si="1"/>
        <v>20</v>
      </c>
      <c r="F107" s="7">
        <f>countifs(PrelimRaw!$D$1:$D1000,$A107,PrelimRaw!$C$1:$C1000,4,PrelimRaw!$J$1:$J1000,"B")+countifs(PrelimRaw!$D$1:$D1000,$A107,PrelimRaw!$C$1:$C1000,14,PrelimRaw!$J$1:$J1000,"B")</f>
        <v>0</v>
      </c>
      <c r="G107" s="7">
        <f>countifs(PrelimRaw!$D$1:$D1000,$A107,PrelimRaw!$C$1:$C1000,0,PrelimRaw!$J$1:$J1000,"B")</f>
        <v>2</v>
      </c>
      <c r="H107" s="7">
        <f>countifs(PrelimRaw!$D$1:$D1000,$A107,PrelimRaw!$C$1:$C1000,-4,PrelimRaw!$J$1:$J1000,"B")</f>
        <v>0</v>
      </c>
      <c r="I107" s="7">
        <f t="shared" si="2"/>
        <v>2</v>
      </c>
      <c r="J107" s="8">
        <f t="shared" si="3"/>
        <v>0.1</v>
      </c>
      <c r="K107" s="8">
        <f t="shared" si="4"/>
        <v>0</v>
      </c>
      <c r="L107" s="7">
        <f t="shared" si="5"/>
        <v>0</v>
      </c>
      <c r="M107" s="11">
        <f t="shared" si="6"/>
        <v>0</v>
      </c>
    </row>
    <row r="108">
      <c r="A108" s="6" t="s">
        <v>91</v>
      </c>
      <c r="B108" s="7" t="str">
        <f>vlookup($A108,Users!$B$1:$H1000,3,false)</f>
        <v>Annie</v>
      </c>
      <c r="C108" s="7" t="str">
        <f>vlookup($A108,Users!$B$1:$H1000,6,false)</f>
        <v>MSJ</v>
      </c>
      <c r="D108" s="7">
        <f>vlookup($C108,Teams!$B:$D,3,false)</f>
        <v>5</v>
      </c>
      <c r="E108" s="7">
        <f t="shared" si="1"/>
        <v>20</v>
      </c>
      <c r="F108" s="7">
        <f>countifs(PrelimRaw!$D$1:$D1000,$A108,PrelimRaw!$C$1:$C1000,4,PrelimRaw!$J$1:$J1000,"B")+countifs(PrelimRaw!$D$1:$D1000,$A108,PrelimRaw!$C$1:$C1000,14,PrelimRaw!$J$1:$J1000,"B")</f>
        <v>0</v>
      </c>
      <c r="G108" s="7">
        <f>countifs(PrelimRaw!$D$1:$D1000,$A108,PrelimRaw!$C$1:$C1000,0,PrelimRaw!$J$1:$J1000,"B")</f>
        <v>0</v>
      </c>
      <c r="H108" s="7">
        <f>countifs(PrelimRaw!$D$1:$D1000,$A108,PrelimRaw!$C$1:$C1000,-4,PrelimRaw!$J$1:$J1000,"B")</f>
        <v>0</v>
      </c>
      <c r="I108" s="7">
        <f t="shared" si="2"/>
        <v>0</v>
      </c>
      <c r="J108" s="8">
        <f t="shared" si="3"/>
        <v>0</v>
      </c>
      <c r="K108" s="8">
        <f t="shared" si="4"/>
        <v>0</v>
      </c>
      <c r="L108" s="7">
        <f t="shared" si="5"/>
        <v>0</v>
      </c>
      <c r="M108" s="11">
        <f t="shared" si="6"/>
        <v>0</v>
      </c>
    </row>
    <row r="109">
      <c r="A109" s="6" t="s">
        <v>94</v>
      </c>
      <c r="B109" s="7" t="str">
        <f>vlookup($A109,Users!$B$1:$H1000,3,false)</f>
        <v>Felicity</v>
      </c>
      <c r="C109" s="7" t="str">
        <f>vlookup($A109,Users!$B$1:$H1000,6,false)</f>
        <v>PRISMS</v>
      </c>
      <c r="D109" s="7">
        <f>vlookup($C109,Teams!$B:$D,3,false)</f>
        <v>5</v>
      </c>
      <c r="E109" s="7">
        <f t="shared" si="1"/>
        <v>20</v>
      </c>
      <c r="F109" s="7">
        <f>countifs(PrelimRaw!$D$1:$D1000,$A109,PrelimRaw!$C$1:$C1000,4,PrelimRaw!$J$1:$J1000,"B")+countifs(PrelimRaw!$D$1:$D1000,$A109,PrelimRaw!$C$1:$C1000,14,PrelimRaw!$J$1:$J1000,"B")</f>
        <v>0</v>
      </c>
      <c r="G109" s="7">
        <f>countifs(PrelimRaw!$D$1:$D1000,$A109,PrelimRaw!$C$1:$C1000,0,PrelimRaw!$J$1:$J1000,"B")</f>
        <v>1</v>
      </c>
      <c r="H109" s="7">
        <f>countifs(PrelimRaw!$D$1:$D1000,$A109,PrelimRaw!$C$1:$C1000,-4,PrelimRaw!$J$1:$J1000,"B")</f>
        <v>0</v>
      </c>
      <c r="I109" s="7">
        <f t="shared" si="2"/>
        <v>1</v>
      </c>
      <c r="J109" s="8">
        <f t="shared" si="3"/>
        <v>0.05</v>
      </c>
      <c r="K109" s="8">
        <f t="shared" si="4"/>
        <v>0</v>
      </c>
      <c r="L109" s="7">
        <f t="shared" si="5"/>
        <v>0</v>
      </c>
      <c r="M109" s="11">
        <f t="shared" si="6"/>
        <v>0</v>
      </c>
    </row>
    <row r="110">
      <c r="A110" s="6" t="s">
        <v>67</v>
      </c>
      <c r="B110" s="7" t="str">
        <f>vlookup($A110,Users!$B$1:$H1000,3,false)</f>
        <v>Elias</v>
      </c>
      <c r="C110" s="7" t="str">
        <f>vlookup($A110,Users!$B$1:$H1000,6,false)</f>
        <v>ASFA</v>
      </c>
      <c r="D110" s="7">
        <f>vlookup($C110,Teams!$B:$D,3,false)</f>
        <v>5</v>
      </c>
      <c r="E110" s="7">
        <f t="shared" si="1"/>
        <v>20</v>
      </c>
      <c r="F110" s="7">
        <f>countifs(PrelimRaw!$D$1:$D1000,$A110,PrelimRaw!$C$1:$C1000,4,PrelimRaw!$J$1:$J1000,"B")+countifs(PrelimRaw!$D$1:$D1000,$A110,PrelimRaw!$C$1:$C1000,14,PrelimRaw!$J$1:$J1000,"B")</f>
        <v>1</v>
      </c>
      <c r="G110" s="7">
        <f>countifs(PrelimRaw!$D$1:$D1000,$A110,PrelimRaw!$C$1:$C1000,0,PrelimRaw!$J$1:$J1000,"B")</f>
        <v>1</v>
      </c>
      <c r="H110" s="7">
        <f>countifs(PrelimRaw!$D$1:$D1000,$A110,PrelimRaw!$C$1:$C1000,-4,PrelimRaw!$J$1:$J1000,"B")</f>
        <v>1</v>
      </c>
      <c r="I110" s="7">
        <f t="shared" si="2"/>
        <v>3</v>
      </c>
      <c r="J110" s="8">
        <f t="shared" si="3"/>
        <v>0.15</v>
      </c>
      <c r="K110" s="8">
        <f t="shared" si="4"/>
        <v>0.3333333333</v>
      </c>
      <c r="L110" s="7">
        <f t="shared" si="5"/>
        <v>0</v>
      </c>
      <c r="M110" s="11">
        <f t="shared" si="6"/>
        <v>0</v>
      </c>
    </row>
    <row r="111">
      <c r="A111" s="6" t="s">
        <v>98</v>
      </c>
      <c r="B111" s="7" t="str">
        <f>vlookup($A111,Users!$B$1:$H1000,3,false)</f>
        <v>Rishi</v>
      </c>
      <c r="C111" s="7" t="str">
        <f>vlookup($A111,Users!$B$1:$H1000,6,false)</f>
        <v>ASFA</v>
      </c>
      <c r="D111" s="7">
        <f>vlookup($C111,Teams!$B:$D,3,false)</f>
        <v>5</v>
      </c>
      <c r="E111" s="7">
        <f t="shared" si="1"/>
        <v>20</v>
      </c>
      <c r="F111" s="7">
        <f>countifs(PrelimRaw!$D$1:$D1000,$A111,PrelimRaw!$C$1:$C1000,4,PrelimRaw!$J$1:$J1000,"B")+countifs(PrelimRaw!$D$1:$D1000,$A111,PrelimRaw!$C$1:$C1000,14,PrelimRaw!$J$1:$J1000,"B")</f>
        <v>0</v>
      </c>
      <c r="G111" s="7">
        <f>countifs(PrelimRaw!$D$1:$D1000,$A111,PrelimRaw!$C$1:$C1000,0,PrelimRaw!$J$1:$J1000,"B")</f>
        <v>1</v>
      </c>
      <c r="H111" s="7">
        <f>countifs(PrelimRaw!$D$1:$D1000,$A111,PrelimRaw!$C$1:$C1000,-4,PrelimRaw!$J$1:$J1000,"B")</f>
        <v>0</v>
      </c>
      <c r="I111" s="7">
        <f t="shared" si="2"/>
        <v>1</v>
      </c>
      <c r="J111" s="8">
        <f t="shared" si="3"/>
        <v>0.05</v>
      </c>
      <c r="K111" s="8">
        <f t="shared" si="4"/>
        <v>0</v>
      </c>
      <c r="L111" s="7">
        <f t="shared" si="5"/>
        <v>0</v>
      </c>
      <c r="M111" s="11">
        <f t="shared" si="6"/>
        <v>0</v>
      </c>
    </row>
    <row r="112">
      <c r="A112" s="6" t="s">
        <v>100</v>
      </c>
      <c r="B112" s="7" t="str">
        <f>vlookup($A112,Users!$B$1:$H1000,3,false)</f>
        <v>Dexter</v>
      </c>
      <c r="C112" s="7" t="str">
        <f>vlookup($A112,Users!$B$1:$H1000,6,false)</f>
        <v>ASFA</v>
      </c>
      <c r="D112" s="7">
        <f>vlookup($C112,Teams!$B:$D,3,false)</f>
        <v>5</v>
      </c>
      <c r="E112" s="7">
        <f t="shared" si="1"/>
        <v>20</v>
      </c>
      <c r="F112" s="7">
        <f>countifs(PrelimRaw!$D$1:$D1000,$A112,PrelimRaw!$C$1:$C1000,4,PrelimRaw!$J$1:$J1000,"B")+countifs(PrelimRaw!$D$1:$D1000,$A112,PrelimRaw!$C$1:$C1000,14,PrelimRaw!$J$1:$J1000,"B")</f>
        <v>0</v>
      </c>
      <c r="G112" s="7">
        <f>countifs(PrelimRaw!$D$1:$D1000,$A112,PrelimRaw!$C$1:$C1000,0,PrelimRaw!$J$1:$J1000,"B")</f>
        <v>0</v>
      </c>
      <c r="H112" s="7">
        <f>countifs(PrelimRaw!$D$1:$D1000,$A112,PrelimRaw!$C$1:$C1000,-4,PrelimRaw!$J$1:$J1000,"B")</f>
        <v>0</v>
      </c>
      <c r="I112" s="7">
        <f t="shared" si="2"/>
        <v>0</v>
      </c>
      <c r="J112" s="8">
        <f t="shared" si="3"/>
        <v>0</v>
      </c>
      <c r="K112" s="8">
        <f t="shared" si="4"/>
        <v>0</v>
      </c>
      <c r="L112" s="7">
        <f t="shared" si="5"/>
        <v>0</v>
      </c>
      <c r="M112" s="11">
        <f t="shared" si="6"/>
        <v>0</v>
      </c>
    </row>
    <row r="113">
      <c r="A113" s="6" t="s">
        <v>101</v>
      </c>
      <c r="B113" s="7" t="str">
        <f>vlookup($A113,Users!$B$1:$H1000,3,false)</f>
        <v>Rohit</v>
      </c>
      <c r="C113" s="7" t="str">
        <f>vlookup($A113,Users!$B$1:$H1000,6,false)</f>
        <v>Enloe A</v>
      </c>
      <c r="D113" s="7">
        <f>vlookup($C113,Teams!$B:$D,3,false)</f>
        <v>5</v>
      </c>
      <c r="E113" s="7">
        <f t="shared" si="1"/>
        <v>20</v>
      </c>
      <c r="F113" s="7">
        <f>countifs(PrelimRaw!$D$1:$D1000,$A113,PrelimRaw!$C$1:$C1000,4,PrelimRaw!$J$1:$J1000,"B")+countifs(PrelimRaw!$D$1:$D1000,$A113,PrelimRaw!$C$1:$C1000,14,PrelimRaw!$J$1:$J1000,"B")</f>
        <v>0</v>
      </c>
      <c r="G113" s="7">
        <f>countifs(PrelimRaw!$D$1:$D1000,$A113,PrelimRaw!$C$1:$C1000,0,PrelimRaw!$J$1:$J1000,"B")</f>
        <v>0</v>
      </c>
      <c r="H113" s="7">
        <f>countifs(PrelimRaw!$D$1:$D1000,$A113,PrelimRaw!$C$1:$C1000,-4,PrelimRaw!$J$1:$J1000,"B")</f>
        <v>0</v>
      </c>
      <c r="I113" s="7">
        <f t="shared" si="2"/>
        <v>0</v>
      </c>
      <c r="J113" s="8">
        <f t="shared" si="3"/>
        <v>0</v>
      </c>
      <c r="K113" s="8">
        <f t="shared" si="4"/>
        <v>0</v>
      </c>
      <c r="L113" s="7">
        <f t="shared" si="5"/>
        <v>0</v>
      </c>
      <c r="M113" s="11">
        <f t="shared" si="6"/>
        <v>0</v>
      </c>
    </row>
    <row r="114">
      <c r="A114" s="6" t="s">
        <v>102</v>
      </c>
      <c r="B114" s="7" t="str">
        <f>vlookup($A114,Users!$B$1:$H1000,3,false)</f>
        <v>Brian</v>
      </c>
      <c r="C114" s="7" t="str">
        <f>vlookup($A114,Users!$B$1:$H1000,6,false)</f>
        <v>Enloe A</v>
      </c>
      <c r="D114" s="7">
        <f>vlookup($C114,Teams!$B:$D,3,false)</f>
        <v>5</v>
      </c>
      <c r="E114" s="7">
        <f t="shared" si="1"/>
        <v>20</v>
      </c>
      <c r="F114" s="7">
        <f>countifs(PrelimRaw!$D$1:$D1000,$A114,PrelimRaw!$C$1:$C1000,4,PrelimRaw!$J$1:$J1000,"B")+countifs(PrelimRaw!$D$1:$D1000,$A114,PrelimRaw!$C$1:$C1000,14,PrelimRaw!$J$1:$J1000,"B")</f>
        <v>0</v>
      </c>
      <c r="G114" s="7">
        <f>countifs(PrelimRaw!$D$1:$D1000,$A114,PrelimRaw!$C$1:$C1000,0,PrelimRaw!$J$1:$J1000,"B")</f>
        <v>0</v>
      </c>
      <c r="H114" s="7">
        <f>countifs(PrelimRaw!$D$1:$D1000,$A114,PrelimRaw!$C$1:$C1000,-4,PrelimRaw!$J$1:$J1000,"B")</f>
        <v>0</v>
      </c>
      <c r="I114" s="7">
        <f t="shared" si="2"/>
        <v>0</v>
      </c>
      <c r="J114" s="8">
        <f t="shared" si="3"/>
        <v>0</v>
      </c>
      <c r="K114" s="8">
        <f t="shared" si="4"/>
        <v>0</v>
      </c>
      <c r="L114" s="7">
        <f t="shared" si="5"/>
        <v>0</v>
      </c>
      <c r="M114" s="11">
        <f t="shared" si="6"/>
        <v>0</v>
      </c>
    </row>
    <row r="115">
      <c r="A115" s="6" t="s">
        <v>105</v>
      </c>
      <c r="B115" s="7" t="str">
        <f>vlookup($A115,Users!$B$1:$H1000,3,false)</f>
        <v>Colin</v>
      </c>
      <c r="C115" s="7" t="str">
        <f>vlookup($A115,Users!$B$1:$H1000,6,false)</f>
        <v>Enloe A</v>
      </c>
      <c r="D115" s="7">
        <f>vlookup($C115,Teams!$B:$D,3,false)</f>
        <v>5</v>
      </c>
      <c r="E115" s="7">
        <f t="shared" si="1"/>
        <v>20</v>
      </c>
      <c r="F115" s="7">
        <f>countifs(PrelimRaw!$D$1:$D1000,$A115,PrelimRaw!$C$1:$C1000,4,PrelimRaw!$J$1:$J1000,"B")+countifs(PrelimRaw!$D$1:$D1000,$A115,PrelimRaw!$C$1:$C1000,14,PrelimRaw!$J$1:$J1000,"B")</f>
        <v>0</v>
      </c>
      <c r="G115" s="7">
        <f>countifs(PrelimRaw!$D$1:$D1000,$A115,PrelimRaw!$C$1:$C1000,0,PrelimRaw!$J$1:$J1000,"B")</f>
        <v>0</v>
      </c>
      <c r="H115" s="7">
        <f>countifs(PrelimRaw!$D$1:$D1000,$A115,PrelimRaw!$C$1:$C1000,-4,PrelimRaw!$J$1:$J1000,"B")</f>
        <v>0</v>
      </c>
      <c r="I115" s="7">
        <f t="shared" si="2"/>
        <v>0</v>
      </c>
      <c r="J115" s="8">
        <f t="shared" si="3"/>
        <v>0</v>
      </c>
      <c r="K115" s="8">
        <f t="shared" si="4"/>
        <v>0</v>
      </c>
      <c r="L115" s="7">
        <f t="shared" si="5"/>
        <v>0</v>
      </c>
      <c r="M115" s="11">
        <f t="shared" si="6"/>
        <v>0</v>
      </c>
    </row>
    <row r="116">
      <c r="A116" s="6" t="s">
        <v>108</v>
      </c>
      <c r="B116" s="7" t="str">
        <f>vlookup($A116,Users!$B$1:$H1000,3,false)</f>
        <v>Shohom</v>
      </c>
      <c r="C116" s="7" t="str">
        <f>vlookup($A116,Users!$B$1:$H1000,6,false)</f>
        <v>Mira Loma</v>
      </c>
      <c r="D116" s="7">
        <f>vlookup($C116,Teams!$B:$D,3,false)</f>
        <v>5</v>
      </c>
      <c r="E116" s="7">
        <f t="shared" si="1"/>
        <v>20</v>
      </c>
      <c r="F116" s="7">
        <f>countifs(PrelimRaw!$D$1:$D1000,$A116,PrelimRaw!$C$1:$C1000,4,PrelimRaw!$J$1:$J1000,"B")+countifs(PrelimRaw!$D$1:$D1000,$A116,PrelimRaw!$C$1:$C1000,14,PrelimRaw!$J$1:$J1000,"B")</f>
        <v>0</v>
      </c>
      <c r="G116" s="7">
        <f>countifs(PrelimRaw!$D$1:$D1000,$A116,PrelimRaw!$C$1:$C1000,0,PrelimRaw!$J$1:$J1000,"B")</f>
        <v>0</v>
      </c>
      <c r="H116" s="7">
        <f>countifs(PrelimRaw!$D$1:$D1000,$A116,PrelimRaw!$C$1:$C1000,-4,PrelimRaw!$J$1:$J1000,"B")</f>
        <v>0</v>
      </c>
      <c r="I116" s="7">
        <f t="shared" si="2"/>
        <v>0</v>
      </c>
      <c r="J116" s="8">
        <f t="shared" si="3"/>
        <v>0</v>
      </c>
      <c r="K116" s="8">
        <f t="shared" si="4"/>
        <v>0</v>
      </c>
      <c r="L116" s="7">
        <f t="shared" si="5"/>
        <v>0</v>
      </c>
      <c r="M116" s="11">
        <f t="shared" si="6"/>
        <v>0</v>
      </c>
    </row>
    <row r="117">
      <c r="A117" s="6" t="s">
        <v>110</v>
      </c>
      <c r="B117" s="7" t="str">
        <f>vlookup($A117,Users!$B$1:$H1000,3,false)</f>
        <v>Sohil</v>
      </c>
      <c r="C117" s="7" t="str">
        <f>vlookup($A117,Users!$B$1:$H1000,6,false)</f>
        <v>Lynbrook</v>
      </c>
      <c r="D117" s="7">
        <f>vlookup($C117,Teams!$B:$D,3,false)</f>
        <v>5</v>
      </c>
      <c r="E117" s="7">
        <f t="shared" si="1"/>
        <v>20</v>
      </c>
      <c r="F117" s="7">
        <f>countifs(PrelimRaw!$D$1:$D1000,$A117,PrelimRaw!$C$1:$C1000,4,PrelimRaw!$J$1:$J1000,"B")+countifs(PrelimRaw!$D$1:$D1000,$A117,PrelimRaw!$C$1:$C1000,14,PrelimRaw!$J$1:$J1000,"B")</f>
        <v>1</v>
      </c>
      <c r="G117" s="7">
        <f>countifs(PrelimRaw!$D$1:$D1000,$A117,PrelimRaw!$C$1:$C1000,0,PrelimRaw!$J$1:$J1000,"B")</f>
        <v>0</v>
      </c>
      <c r="H117" s="7">
        <f>countifs(PrelimRaw!$D$1:$D1000,$A117,PrelimRaw!$C$1:$C1000,-4,PrelimRaw!$J$1:$J1000,"B")</f>
        <v>1</v>
      </c>
      <c r="I117" s="7">
        <f t="shared" si="2"/>
        <v>2</v>
      </c>
      <c r="J117" s="8">
        <f t="shared" si="3"/>
        <v>0.1</v>
      </c>
      <c r="K117" s="8">
        <f t="shared" si="4"/>
        <v>0.5</v>
      </c>
      <c r="L117" s="7">
        <f t="shared" si="5"/>
        <v>0</v>
      </c>
      <c r="M117" s="11">
        <f t="shared" si="6"/>
        <v>0</v>
      </c>
    </row>
    <row r="118">
      <c r="A118" s="6" t="s">
        <v>111</v>
      </c>
      <c r="B118" s="7" t="str">
        <f>vlookup($A118,Users!$B$1:$H1000,3,false)</f>
        <v>Aditya</v>
      </c>
      <c r="C118" s="7" t="str">
        <f>vlookup($A118,Users!$B$1:$H1000,6,false)</f>
        <v>Pullman</v>
      </c>
      <c r="D118" s="7">
        <f>vlookup($C118,Teams!$B:$D,3,false)</f>
        <v>5</v>
      </c>
      <c r="E118" s="7">
        <f t="shared" si="1"/>
        <v>20</v>
      </c>
      <c r="F118" s="7">
        <f>countifs(PrelimRaw!$D$1:$D1000,$A118,PrelimRaw!$C$1:$C1000,4,PrelimRaw!$J$1:$J1000,"B")+countifs(PrelimRaw!$D$1:$D1000,$A118,PrelimRaw!$C$1:$C1000,14,PrelimRaw!$J$1:$J1000,"B")</f>
        <v>0</v>
      </c>
      <c r="G118" s="7">
        <f>countifs(PrelimRaw!$D$1:$D1000,$A118,PrelimRaw!$C$1:$C1000,0,PrelimRaw!$J$1:$J1000,"B")</f>
        <v>2</v>
      </c>
      <c r="H118" s="7">
        <f>countifs(PrelimRaw!$D$1:$D1000,$A118,PrelimRaw!$C$1:$C1000,-4,PrelimRaw!$J$1:$J1000,"B")</f>
        <v>0</v>
      </c>
      <c r="I118" s="7">
        <f t="shared" si="2"/>
        <v>2</v>
      </c>
      <c r="J118" s="8">
        <f t="shared" si="3"/>
        <v>0.1</v>
      </c>
      <c r="K118" s="8">
        <f t="shared" si="4"/>
        <v>0</v>
      </c>
      <c r="L118" s="7">
        <f t="shared" si="5"/>
        <v>0</v>
      </c>
      <c r="M118" s="11">
        <f t="shared" si="6"/>
        <v>0</v>
      </c>
    </row>
    <row r="119">
      <c r="A119" s="6" t="s">
        <v>116</v>
      </c>
      <c r="B119" s="7" t="str">
        <f>vlookup($A119,Users!$B$1:$H1000,3,false)</f>
        <v>Jasper</v>
      </c>
      <c r="C119" s="7" t="str">
        <f>vlookup($A119,Users!$B$1:$H1000,6,false)</f>
        <v>Pullman</v>
      </c>
      <c r="D119" s="7">
        <f>vlookup($C119,Teams!$B:$D,3,false)</f>
        <v>5</v>
      </c>
      <c r="E119" s="7">
        <f t="shared" si="1"/>
        <v>20</v>
      </c>
      <c r="F119" s="7">
        <f>countifs(PrelimRaw!$D$1:$D1000,$A119,PrelimRaw!$C$1:$C1000,4,PrelimRaw!$J$1:$J1000,"B")+countifs(PrelimRaw!$D$1:$D1000,$A119,PrelimRaw!$C$1:$C1000,14,PrelimRaw!$J$1:$J1000,"B")</f>
        <v>0</v>
      </c>
      <c r="G119" s="7">
        <f>countifs(PrelimRaw!$D$1:$D1000,$A119,PrelimRaw!$C$1:$C1000,0,PrelimRaw!$J$1:$J1000,"B")</f>
        <v>1</v>
      </c>
      <c r="H119" s="7">
        <f>countifs(PrelimRaw!$D$1:$D1000,$A119,PrelimRaw!$C$1:$C1000,-4,PrelimRaw!$J$1:$J1000,"B")</f>
        <v>0</v>
      </c>
      <c r="I119" s="7">
        <f t="shared" si="2"/>
        <v>1</v>
      </c>
      <c r="J119" s="8">
        <f t="shared" si="3"/>
        <v>0.05</v>
      </c>
      <c r="K119" s="8">
        <f t="shared" si="4"/>
        <v>0</v>
      </c>
      <c r="L119" s="7">
        <f t="shared" si="5"/>
        <v>0</v>
      </c>
      <c r="M119" s="11">
        <f t="shared" si="6"/>
        <v>0</v>
      </c>
    </row>
    <row r="120">
      <c r="A120" s="6" t="s">
        <v>118</v>
      </c>
      <c r="B120" s="7" t="str">
        <f>vlookup($A120,Users!$B$1:$H1000,3,false)</f>
        <v>Tristan</v>
      </c>
      <c r="C120" s="7" t="str">
        <f>vlookup($A120,Users!$B$1:$H1000,6,false)</f>
        <v>Interlake B</v>
      </c>
      <c r="D120" s="7">
        <f>vlookup($C120,Teams!$B:$D,3,false)</f>
        <v>5</v>
      </c>
      <c r="E120" s="7">
        <f t="shared" si="1"/>
        <v>20</v>
      </c>
      <c r="F120" s="7">
        <f>countifs(PrelimRaw!$D$1:$D1000,$A120,PrelimRaw!$C$1:$C1000,4,PrelimRaw!$J$1:$J1000,"B")+countifs(PrelimRaw!$D$1:$D1000,$A120,PrelimRaw!$C$1:$C1000,14,PrelimRaw!$J$1:$J1000,"B")</f>
        <v>0</v>
      </c>
      <c r="G120" s="7">
        <f>countifs(PrelimRaw!$D$1:$D1000,$A120,PrelimRaw!$C$1:$C1000,0,PrelimRaw!$J$1:$J1000,"B")</f>
        <v>0</v>
      </c>
      <c r="H120" s="7">
        <f>countifs(PrelimRaw!$D$1:$D1000,$A120,PrelimRaw!$C$1:$C1000,-4,PrelimRaw!$J$1:$J1000,"B")</f>
        <v>0</v>
      </c>
      <c r="I120" s="7">
        <f t="shared" si="2"/>
        <v>0</v>
      </c>
      <c r="J120" s="8">
        <f t="shared" si="3"/>
        <v>0</v>
      </c>
      <c r="K120" s="8">
        <f t="shared" si="4"/>
        <v>0</v>
      </c>
      <c r="L120" s="7">
        <f t="shared" si="5"/>
        <v>0</v>
      </c>
      <c r="M120" s="11">
        <f t="shared" si="6"/>
        <v>0</v>
      </c>
    </row>
    <row r="121">
      <c r="A121" s="6" t="s">
        <v>119</v>
      </c>
      <c r="B121" s="7" t="str">
        <f>vlookup($A121,Users!$B$1:$H1000,3,false)</f>
        <v>Shiv</v>
      </c>
      <c r="C121" s="7" t="str">
        <f>vlookup($A121,Users!$B$1:$H1000,6,false)</f>
        <v>Interlake B</v>
      </c>
      <c r="D121" s="7">
        <f>vlookup($C121,Teams!$B:$D,3,false)</f>
        <v>5</v>
      </c>
      <c r="E121" s="7">
        <f t="shared" si="1"/>
        <v>20</v>
      </c>
      <c r="F121" s="7">
        <f>countifs(PrelimRaw!$D$1:$D1000,$A121,PrelimRaw!$C$1:$C1000,4,PrelimRaw!$J$1:$J1000,"B")+countifs(PrelimRaw!$D$1:$D1000,$A121,PrelimRaw!$C$1:$C1000,14,PrelimRaw!$J$1:$J1000,"B")</f>
        <v>0</v>
      </c>
      <c r="G121" s="7">
        <f>countifs(PrelimRaw!$D$1:$D1000,$A121,PrelimRaw!$C$1:$C1000,0,PrelimRaw!$J$1:$J1000,"B")</f>
        <v>0</v>
      </c>
      <c r="H121" s="7">
        <f>countifs(PrelimRaw!$D$1:$D1000,$A121,PrelimRaw!$C$1:$C1000,-4,PrelimRaw!$J$1:$J1000,"B")</f>
        <v>0</v>
      </c>
      <c r="I121" s="7">
        <f t="shared" si="2"/>
        <v>0</v>
      </c>
      <c r="J121" s="8">
        <f t="shared" si="3"/>
        <v>0</v>
      </c>
      <c r="K121" s="8">
        <f t="shared" si="4"/>
        <v>0</v>
      </c>
      <c r="L121" s="7">
        <f t="shared" si="5"/>
        <v>0</v>
      </c>
      <c r="M121" s="11">
        <f t="shared" si="6"/>
        <v>0</v>
      </c>
    </row>
    <row r="122">
      <c r="A122" s="6" t="s">
        <v>122</v>
      </c>
      <c r="B122" s="7" t="str">
        <f>vlookup($A122,Users!$B$1:$H1000,3,false)</f>
        <v>Nihal</v>
      </c>
      <c r="C122" s="7" t="str">
        <f>vlookup($A122,Users!$B$1:$H1000,6,false)</f>
        <v>Interlake B</v>
      </c>
      <c r="D122" s="7">
        <f>vlookup($C122,Teams!$B:$D,3,false)</f>
        <v>5</v>
      </c>
      <c r="E122" s="7">
        <f t="shared" si="1"/>
        <v>20</v>
      </c>
      <c r="F122" s="7">
        <f>countifs(PrelimRaw!$D$1:$D1000,$A122,PrelimRaw!$C$1:$C1000,4,PrelimRaw!$J$1:$J1000,"B")+countifs(PrelimRaw!$D$1:$D1000,$A122,PrelimRaw!$C$1:$C1000,14,PrelimRaw!$J$1:$J1000,"B")</f>
        <v>0</v>
      </c>
      <c r="G122" s="7">
        <f>countifs(PrelimRaw!$D$1:$D1000,$A122,PrelimRaw!$C$1:$C1000,0,PrelimRaw!$J$1:$J1000,"B")</f>
        <v>0</v>
      </c>
      <c r="H122" s="7">
        <f>countifs(PrelimRaw!$D$1:$D1000,$A122,PrelimRaw!$C$1:$C1000,-4,PrelimRaw!$J$1:$J1000,"B")</f>
        <v>0</v>
      </c>
      <c r="I122" s="7">
        <f t="shared" si="2"/>
        <v>0</v>
      </c>
      <c r="J122" s="8">
        <f t="shared" si="3"/>
        <v>0</v>
      </c>
      <c r="K122" s="8">
        <f t="shared" si="4"/>
        <v>0</v>
      </c>
      <c r="L122" s="7">
        <f t="shared" si="5"/>
        <v>0</v>
      </c>
      <c r="M122" s="11">
        <f t="shared" si="6"/>
        <v>0</v>
      </c>
    </row>
    <row r="123">
      <c r="A123" s="6" t="s">
        <v>124</v>
      </c>
      <c r="B123" s="7" t="str">
        <f>vlookup($A123,Users!$B$1:$H1000,3,false)</f>
        <v>Alex</v>
      </c>
      <c r="C123" s="7" t="str">
        <f>vlookup($A123,Users!$B$1:$H1000,6,false)</f>
        <v>Canyon Crest</v>
      </c>
      <c r="D123" s="7">
        <f>vlookup($C123,Teams!$B:$D,3,false)</f>
        <v>5</v>
      </c>
      <c r="E123" s="7">
        <f t="shared" si="1"/>
        <v>20</v>
      </c>
      <c r="F123" s="7">
        <f>countifs(PrelimRaw!$D$1:$D1000,$A123,PrelimRaw!$C$1:$C1000,4,PrelimRaw!$J$1:$J1000,"B")+countifs(PrelimRaw!$D$1:$D1000,$A123,PrelimRaw!$C$1:$C1000,14,PrelimRaw!$J$1:$J1000,"B")</f>
        <v>0</v>
      </c>
      <c r="G123" s="7">
        <f>countifs(PrelimRaw!$D$1:$D1000,$A123,PrelimRaw!$C$1:$C1000,0,PrelimRaw!$J$1:$J1000,"B")</f>
        <v>0</v>
      </c>
      <c r="H123" s="7">
        <f>countifs(PrelimRaw!$D$1:$D1000,$A123,PrelimRaw!$C$1:$C1000,-4,PrelimRaw!$J$1:$J1000,"B")</f>
        <v>0</v>
      </c>
      <c r="I123" s="7">
        <f t="shared" si="2"/>
        <v>0</v>
      </c>
      <c r="J123" s="8">
        <f t="shared" si="3"/>
        <v>0</v>
      </c>
      <c r="K123" s="8">
        <f t="shared" si="4"/>
        <v>0</v>
      </c>
      <c r="L123" s="7">
        <f t="shared" si="5"/>
        <v>0</v>
      </c>
      <c r="M123" s="11">
        <f t="shared" si="6"/>
        <v>0</v>
      </c>
    </row>
    <row r="124">
      <c r="A124" s="6" t="s">
        <v>127</v>
      </c>
      <c r="B124" s="7" t="str">
        <f>vlookup($A124,Users!$B$1:$H1000,3,false)</f>
        <v>Kai</v>
      </c>
      <c r="C124" s="7" t="str">
        <f>vlookup($A124,Users!$B$1:$H1000,6,false)</f>
        <v>Naperville North</v>
      </c>
      <c r="D124" s="7">
        <f>vlookup($C124,Teams!$B:$D,3,false)</f>
        <v>5</v>
      </c>
      <c r="E124" s="7">
        <f t="shared" si="1"/>
        <v>20</v>
      </c>
      <c r="F124" s="7">
        <f>countifs(PrelimRaw!$D$1:$D1000,$A124,PrelimRaw!$C$1:$C1000,4,PrelimRaw!$J$1:$J1000,"B")+countifs(PrelimRaw!$D$1:$D1000,$A124,PrelimRaw!$C$1:$C1000,14,PrelimRaw!$J$1:$J1000,"B")</f>
        <v>0</v>
      </c>
      <c r="G124" s="7">
        <f>countifs(PrelimRaw!$D$1:$D1000,$A124,PrelimRaw!$C$1:$C1000,0,PrelimRaw!$J$1:$J1000,"B")</f>
        <v>0</v>
      </c>
      <c r="H124" s="7">
        <f>countifs(PrelimRaw!$D$1:$D1000,$A124,PrelimRaw!$C$1:$C1000,-4,PrelimRaw!$J$1:$J1000,"B")</f>
        <v>0</v>
      </c>
      <c r="I124" s="7">
        <f t="shared" si="2"/>
        <v>0</v>
      </c>
      <c r="J124" s="8">
        <f t="shared" si="3"/>
        <v>0</v>
      </c>
      <c r="K124" s="8">
        <f t="shared" si="4"/>
        <v>0</v>
      </c>
      <c r="L124" s="7">
        <f t="shared" si="5"/>
        <v>0</v>
      </c>
      <c r="M124" s="11">
        <f t="shared" si="6"/>
        <v>0</v>
      </c>
    </row>
    <row r="125">
      <c r="A125" s="6" t="s">
        <v>128</v>
      </c>
      <c r="B125" s="7" t="str">
        <f>vlookup($A125,Users!$B$1:$H1000,3,false)</f>
        <v>Chris</v>
      </c>
      <c r="C125" s="7" t="str">
        <f>vlookup($A125,Users!$B$1:$H1000,6,false)</f>
        <v>Westminster</v>
      </c>
      <c r="D125" s="7">
        <f>vlookup($C125,Teams!$B:$D,3,false)</f>
        <v>5</v>
      </c>
      <c r="E125" s="7">
        <f t="shared" si="1"/>
        <v>20</v>
      </c>
      <c r="F125" s="7">
        <f>countifs(PrelimRaw!$D$1:$D1000,$A125,PrelimRaw!$C$1:$C1000,4,PrelimRaw!$J$1:$J1000,"B")+countifs(PrelimRaw!$D$1:$D1000,$A125,PrelimRaw!$C$1:$C1000,14,PrelimRaw!$J$1:$J1000,"B")</f>
        <v>0</v>
      </c>
      <c r="G125" s="7">
        <f>countifs(PrelimRaw!$D$1:$D1000,$A125,PrelimRaw!$C$1:$C1000,0,PrelimRaw!$J$1:$J1000,"B")</f>
        <v>0</v>
      </c>
      <c r="H125" s="7">
        <f>countifs(PrelimRaw!$D$1:$D1000,$A125,PrelimRaw!$C$1:$C1000,-4,PrelimRaw!$J$1:$J1000,"B")</f>
        <v>0</v>
      </c>
      <c r="I125" s="7">
        <f t="shared" si="2"/>
        <v>0</v>
      </c>
      <c r="J125" s="8">
        <f t="shared" si="3"/>
        <v>0</v>
      </c>
      <c r="K125" s="8">
        <f t="shared" si="4"/>
        <v>0</v>
      </c>
      <c r="L125" s="7">
        <f t="shared" si="5"/>
        <v>0</v>
      </c>
      <c r="M125" s="11">
        <f t="shared" si="6"/>
        <v>0</v>
      </c>
    </row>
    <row r="126">
      <c r="A126" s="6" t="s">
        <v>129</v>
      </c>
      <c r="B126" s="7" t="str">
        <f>vlookup($A126,Users!$B$1:$H1000,3,false)</f>
        <v>Luke</v>
      </c>
      <c r="C126" s="7" t="str">
        <f>vlookup($A126,Users!$B$1:$H1000,6,false)</f>
        <v>Westminster</v>
      </c>
      <c r="D126" s="7">
        <f>vlookup($C126,Teams!$B:$D,3,false)</f>
        <v>5</v>
      </c>
      <c r="E126" s="7">
        <f t="shared" si="1"/>
        <v>20</v>
      </c>
      <c r="F126" s="7">
        <f>countifs(PrelimRaw!$D$1:$D1000,$A126,PrelimRaw!$C$1:$C1000,4,PrelimRaw!$J$1:$J1000,"B")+countifs(PrelimRaw!$D$1:$D1000,$A126,PrelimRaw!$C$1:$C1000,14,PrelimRaw!$J$1:$J1000,"B")</f>
        <v>0</v>
      </c>
      <c r="G126" s="7">
        <f>countifs(PrelimRaw!$D$1:$D1000,$A126,PrelimRaw!$C$1:$C1000,0,PrelimRaw!$J$1:$J1000,"B")</f>
        <v>0</v>
      </c>
      <c r="H126" s="7">
        <f>countifs(PrelimRaw!$D$1:$D1000,$A126,PrelimRaw!$C$1:$C1000,-4,PrelimRaw!$J$1:$J1000,"B")</f>
        <v>0</v>
      </c>
      <c r="I126" s="7">
        <f t="shared" si="2"/>
        <v>0</v>
      </c>
      <c r="J126" s="8">
        <f t="shared" si="3"/>
        <v>0</v>
      </c>
      <c r="K126" s="8">
        <f t="shared" si="4"/>
        <v>0</v>
      </c>
      <c r="L126" s="7">
        <f t="shared" si="5"/>
        <v>0</v>
      </c>
      <c r="M126" s="11">
        <f t="shared" si="6"/>
        <v>0</v>
      </c>
    </row>
    <row r="127">
      <c r="A127" s="6" t="s">
        <v>130</v>
      </c>
      <c r="B127" s="7" t="str">
        <f>vlookup($A127,Users!$B$1:$H1000,3,false)</f>
        <v>Aashray</v>
      </c>
      <c r="C127" s="7" t="str">
        <f>vlookup($A127,Users!$B$1:$H1000,6,false)</f>
        <v>Tesla STEM</v>
      </c>
      <c r="D127" s="7">
        <f>vlookup($C127,Teams!$B:$D,3,false)</f>
        <v>5</v>
      </c>
      <c r="E127" s="7">
        <f t="shared" si="1"/>
        <v>20</v>
      </c>
      <c r="F127" s="7">
        <f>countifs(PrelimRaw!$D$1:$D1000,$A127,PrelimRaw!$C$1:$C1000,4,PrelimRaw!$J$1:$J1000,"B")+countifs(PrelimRaw!$D$1:$D1000,$A127,PrelimRaw!$C$1:$C1000,14,PrelimRaw!$J$1:$J1000,"B")</f>
        <v>0</v>
      </c>
      <c r="G127" s="7">
        <f>countifs(PrelimRaw!$D$1:$D1000,$A127,PrelimRaw!$C$1:$C1000,0,PrelimRaw!$J$1:$J1000,"B")</f>
        <v>2</v>
      </c>
      <c r="H127" s="7">
        <f>countifs(PrelimRaw!$D$1:$D1000,$A127,PrelimRaw!$C$1:$C1000,-4,PrelimRaw!$J$1:$J1000,"B")</f>
        <v>0</v>
      </c>
      <c r="I127" s="7">
        <f t="shared" si="2"/>
        <v>2</v>
      </c>
      <c r="J127" s="8">
        <f t="shared" si="3"/>
        <v>0.1</v>
      </c>
      <c r="K127" s="8">
        <f t="shared" si="4"/>
        <v>0</v>
      </c>
      <c r="L127" s="7">
        <f t="shared" si="5"/>
        <v>0</v>
      </c>
      <c r="M127" s="11">
        <f t="shared" si="6"/>
        <v>0</v>
      </c>
    </row>
    <row r="128">
      <c r="A128" s="6" t="s">
        <v>131</v>
      </c>
      <c r="B128" s="7" t="str">
        <f>vlookup($A128,Users!$B$1:$H1000,3,false)</f>
        <v>Jake</v>
      </c>
      <c r="C128" s="7" t="str">
        <f>vlookup($A128,Users!$B$1:$H1000,6,false)</f>
        <v>Cupertino</v>
      </c>
      <c r="D128" s="7">
        <f>vlookup($C128,Teams!$B:$D,3,false)</f>
        <v>5</v>
      </c>
      <c r="E128" s="7">
        <f t="shared" si="1"/>
        <v>20</v>
      </c>
      <c r="F128" s="7">
        <f>countifs(PrelimRaw!$D$1:$D1000,$A128,PrelimRaw!$C$1:$C1000,4,PrelimRaw!$J$1:$J1000,"B")+countifs(PrelimRaw!$D$1:$D1000,$A128,PrelimRaw!$C$1:$C1000,14,PrelimRaw!$J$1:$J1000,"B")</f>
        <v>0</v>
      </c>
      <c r="G128" s="7">
        <f>countifs(PrelimRaw!$D$1:$D1000,$A128,PrelimRaw!$C$1:$C1000,0,PrelimRaw!$J$1:$J1000,"B")</f>
        <v>0</v>
      </c>
      <c r="H128" s="7">
        <f>countifs(PrelimRaw!$D$1:$D1000,$A128,PrelimRaw!$C$1:$C1000,-4,PrelimRaw!$J$1:$J1000,"B")</f>
        <v>0</v>
      </c>
      <c r="I128" s="7">
        <f t="shared" si="2"/>
        <v>0</v>
      </c>
      <c r="J128" s="8">
        <f t="shared" si="3"/>
        <v>0</v>
      </c>
      <c r="K128" s="8">
        <f t="shared" si="4"/>
        <v>0</v>
      </c>
      <c r="L128" s="7">
        <f t="shared" si="5"/>
        <v>0</v>
      </c>
      <c r="M128" s="11">
        <f t="shared" si="6"/>
        <v>0</v>
      </c>
    </row>
    <row r="129">
      <c r="A129" s="6" t="s">
        <v>134</v>
      </c>
      <c r="B129" s="7" t="str">
        <f>vlookup($A129,Users!$B$1:$H1000,3,false)</f>
        <v>Sami</v>
      </c>
      <c r="C129" s="7" t="str">
        <f>vlookup($A129,Users!$B$1:$H1000,6,false)</f>
        <v>Tesla STEM</v>
      </c>
      <c r="D129" s="7">
        <f>vlookup($C129,Teams!$B:$D,3,false)</f>
        <v>5</v>
      </c>
      <c r="E129" s="7">
        <f t="shared" si="1"/>
        <v>20</v>
      </c>
      <c r="F129" s="7">
        <f>countifs(PrelimRaw!$D$1:$D1000,$A129,PrelimRaw!$C$1:$C1000,4,PrelimRaw!$J$1:$J1000,"B")+countifs(PrelimRaw!$D$1:$D1000,$A129,PrelimRaw!$C$1:$C1000,14,PrelimRaw!$J$1:$J1000,"B")</f>
        <v>1</v>
      </c>
      <c r="G129" s="7">
        <f>countifs(PrelimRaw!$D$1:$D1000,$A129,PrelimRaw!$C$1:$C1000,0,PrelimRaw!$J$1:$J1000,"B")</f>
        <v>4</v>
      </c>
      <c r="H129" s="7">
        <f>countifs(PrelimRaw!$D$1:$D1000,$A129,PrelimRaw!$C$1:$C1000,-4,PrelimRaw!$J$1:$J1000,"B")</f>
        <v>1</v>
      </c>
      <c r="I129" s="7">
        <f t="shared" si="2"/>
        <v>6</v>
      </c>
      <c r="J129" s="8">
        <f t="shared" si="3"/>
        <v>0.3</v>
      </c>
      <c r="K129" s="8">
        <f t="shared" si="4"/>
        <v>0.1666666667</v>
      </c>
      <c r="L129" s="7">
        <f t="shared" si="5"/>
        <v>0</v>
      </c>
      <c r="M129" s="11">
        <f t="shared" si="6"/>
        <v>0</v>
      </c>
    </row>
    <row r="130">
      <c r="A130" s="6" t="s">
        <v>135</v>
      </c>
      <c r="B130" s="7" t="str">
        <f>vlookup($A130,Users!$B$1:$H1000,3,false)</f>
        <v>Sebi</v>
      </c>
      <c r="C130" s="7" t="str">
        <f>vlookup($A130,Users!$B$1:$H1000,6,false)</f>
        <v>Tesla STEM</v>
      </c>
      <c r="D130" s="7">
        <f>vlookup($C130,Teams!$B:$D,3,false)</f>
        <v>5</v>
      </c>
      <c r="E130" s="7">
        <f t="shared" si="1"/>
        <v>20</v>
      </c>
      <c r="F130" s="7">
        <f>countifs(PrelimRaw!$D$1:$D1000,$A130,PrelimRaw!$C$1:$C1000,4,PrelimRaw!$J$1:$J1000,"B")+countifs(PrelimRaw!$D$1:$D1000,$A130,PrelimRaw!$C$1:$C1000,14,PrelimRaw!$J$1:$J1000,"B")</f>
        <v>0</v>
      </c>
      <c r="G130" s="7">
        <f>countifs(PrelimRaw!$D$1:$D1000,$A130,PrelimRaw!$C$1:$C1000,0,PrelimRaw!$J$1:$J1000,"B")</f>
        <v>0</v>
      </c>
      <c r="H130" s="7">
        <f>countifs(PrelimRaw!$D$1:$D1000,$A130,PrelimRaw!$C$1:$C1000,-4,PrelimRaw!$J$1:$J1000,"B")</f>
        <v>0</v>
      </c>
      <c r="I130" s="7">
        <f t="shared" si="2"/>
        <v>0</v>
      </c>
      <c r="J130" s="8">
        <f t="shared" si="3"/>
        <v>0</v>
      </c>
      <c r="K130" s="8">
        <f t="shared" si="4"/>
        <v>0</v>
      </c>
      <c r="L130" s="7">
        <f t="shared" si="5"/>
        <v>0</v>
      </c>
      <c r="M130" s="11">
        <f t="shared" si="6"/>
        <v>0</v>
      </c>
    </row>
    <row r="131">
      <c r="A131" s="6" t="s">
        <v>139</v>
      </c>
      <c r="B131" s="7" t="str">
        <f>vlookup($A131,Users!$B$1:$H1000,3,false)</f>
        <v>Anthony</v>
      </c>
      <c r="C131" s="7" t="str">
        <f>vlookup($A131,Users!$B$1:$H1000,6,false)</f>
        <v>Shen</v>
      </c>
      <c r="D131" s="7">
        <f>vlookup($C131,Teams!$B:$D,3,false)</f>
        <v>5</v>
      </c>
      <c r="E131" s="7">
        <f t="shared" si="1"/>
        <v>20</v>
      </c>
      <c r="F131" s="7">
        <f>countifs(PrelimRaw!$D$1:$D1000,$A131,PrelimRaw!$C$1:$C1000,4,PrelimRaw!$J$1:$J1000,"B")+countifs(PrelimRaw!$D$1:$D1000,$A131,PrelimRaw!$C$1:$C1000,14,PrelimRaw!$J$1:$J1000,"B")</f>
        <v>0</v>
      </c>
      <c r="G131" s="7">
        <f>countifs(PrelimRaw!$D$1:$D1000,$A131,PrelimRaw!$C$1:$C1000,0,PrelimRaw!$J$1:$J1000,"B")</f>
        <v>0</v>
      </c>
      <c r="H131" s="7">
        <f>countifs(PrelimRaw!$D$1:$D1000,$A131,PrelimRaw!$C$1:$C1000,-4,PrelimRaw!$J$1:$J1000,"B")</f>
        <v>0</v>
      </c>
      <c r="I131" s="7">
        <f t="shared" si="2"/>
        <v>0</v>
      </c>
      <c r="J131" s="8">
        <f t="shared" si="3"/>
        <v>0</v>
      </c>
      <c r="K131" s="8">
        <f t="shared" si="4"/>
        <v>0</v>
      </c>
      <c r="L131" s="7">
        <f t="shared" si="5"/>
        <v>0</v>
      </c>
      <c r="M131" s="11">
        <f t="shared" si="6"/>
        <v>0</v>
      </c>
    </row>
    <row r="132">
      <c r="A132" s="6" t="s">
        <v>140</v>
      </c>
      <c r="B132" s="7" t="str">
        <f>vlookup($A132,Users!$B$1:$H1000,3,false)</f>
        <v>Tanmay</v>
      </c>
      <c r="C132" s="7" t="str">
        <f>vlookup($A132,Users!$B$1:$H1000,6,false)</f>
        <v>Lexington B</v>
      </c>
      <c r="D132" s="7">
        <f>vlookup($C132,Teams!$B:$D,3,false)</f>
        <v>5</v>
      </c>
      <c r="E132" s="7">
        <f t="shared" si="1"/>
        <v>20</v>
      </c>
      <c r="F132" s="7">
        <f>countifs(PrelimRaw!$D$1:$D1000,$A132,PrelimRaw!$C$1:$C1000,4,PrelimRaw!$J$1:$J1000,"B")+countifs(PrelimRaw!$D$1:$D1000,$A132,PrelimRaw!$C$1:$C1000,14,PrelimRaw!$J$1:$J1000,"B")</f>
        <v>0</v>
      </c>
      <c r="G132" s="7">
        <f>countifs(PrelimRaw!$D$1:$D1000,$A132,PrelimRaw!$C$1:$C1000,0,PrelimRaw!$J$1:$J1000,"B")</f>
        <v>0</v>
      </c>
      <c r="H132" s="7">
        <f>countifs(PrelimRaw!$D$1:$D1000,$A132,PrelimRaw!$C$1:$C1000,-4,PrelimRaw!$J$1:$J1000,"B")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11">
        <f t="shared" si="6"/>
        <v>0</v>
      </c>
    </row>
    <row r="133">
      <c r="A133" s="6" t="s">
        <v>142</v>
      </c>
      <c r="B133" s="7" t="str">
        <f>vlookup($A133,Users!$B$1:$H1000,3,false)</f>
        <v>Aditya</v>
      </c>
      <c r="C133" s="7" t="str">
        <f>vlookup($A133,Users!$B$1:$H1000,6,false)</f>
        <v>Shen</v>
      </c>
      <c r="D133" s="7">
        <f>vlookup($C133,Teams!$B:$D,3,false)</f>
        <v>5</v>
      </c>
      <c r="E133" s="7">
        <f t="shared" si="1"/>
        <v>20</v>
      </c>
      <c r="F133" s="7">
        <f>countifs(PrelimRaw!$D$1:$D1000,$A133,PrelimRaw!$C$1:$C1000,4,PrelimRaw!$J$1:$J1000,"B")+countifs(PrelimRaw!$D$1:$D1000,$A133,PrelimRaw!$C$1:$C1000,14,PrelimRaw!$J$1:$J1000,"B")</f>
        <v>0</v>
      </c>
      <c r="G133" s="7">
        <f>countifs(PrelimRaw!$D$1:$D1000,$A133,PrelimRaw!$C$1:$C1000,0,PrelimRaw!$J$1:$J1000,"B")</f>
        <v>0</v>
      </c>
      <c r="H133" s="7">
        <f>countifs(PrelimRaw!$D$1:$D1000,$A133,PrelimRaw!$C$1:$C1000,-4,PrelimRaw!$J$1:$J1000,"B")</f>
        <v>0</v>
      </c>
      <c r="I133" s="7">
        <f t="shared" si="2"/>
        <v>0</v>
      </c>
      <c r="J133" s="8">
        <f t="shared" si="3"/>
        <v>0</v>
      </c>
      <c r="K133" s="8">
        <f t="shared" si="4"/>
        <v>0</v>
      </c>
      <c r="L133" s="7">
        <f t="shared" si="5"/>
        <v>0</v>
      </c>
      <c r="M133" s="11">
        <f t="shared" si="6"/>
        <v>0</v>
      </c>
    </row>
    <row r="134">
      <c r="A134" s="6" t="s">
        <v>143</v>
      </c>
      <c r="B134" s="7" t="str">
        <f>vlookup($A134,Users!$B$1:$H1000,3,false)</f>
        <v>Andrew</v>
      </c>
      <c r="C134" s="7" t="str">
        <f>vlookup($A134,Users!$B$1:$H1000,6,false)</f>
        <v>Shen</v>
      </c>
      <c r="D134" s="7">
        <f>vlookup($C134,Teams!$B:$D,3,false)</f>
        <v>5</v>
      </c>
      <c r="E134" s="7">
        <f t="shared" si="1"/>
        <v>20</v>
      </c>
      <c r="F134" s="7">
        <f>countifs(PrelimRaw!$D$1:$D1000,$A134,PrelimRaw!$C$1:$C1000,4,PrelimRaw!$J$1:$J1000,"B")+countifs(PrelimRaw!$D$1:$D1000,$A134,PrelimRaw!$C$1:$C1000,14,PrelimRaw!$J$1:$J1000,"B")</f>
        <v>0</v>
      </c>
      <c r="G134" s="7">
        <f>countifs(PrelimRaw!$D$1:$D1000,$A134,PrelimRaw!$C$1:$C1000,0,PrelimRaw!$J$1:$J1000,"B")</f>
        <v>0</v>
      </c>
      <c r="H134" s="7">
        <f>countifs(PrelimRaw!$D$1:$D1000,$A134,PrelimRaw!$C$1:$C1000,-4,PrelimRaw!$J$1:$J1000,"B")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11">
        <f t="shared" si="6"/>
        <v>0</v>
      </c>
    </row>
    <row r="135">
      <c r="A135" s="6" t="s">
        <v>146</v>
      </c>
      <c r="B135" s="7" t="str">
        <f>vlookup($A135,Users!$B$1:$H1000,3,false)</f>
        <v>Sharvaa</v>
      </c>
      <c r="C135" s="7" t="str">
        <f>vlookup($A135,Users!$B$1:$H1000,6,false)</f>
        <v>AHS Broward</v>
      </c>
      <c r="D135" s="7">
        <f>vlookup($C135,Teams!$B:$D,3,false)</f>
        <v>5</v>
      </c>
      <c r="E135" s="7">
        <f t="shared" si="1"/>
        <v>20</v>
      </c>
      <c r="F135" s="7">
        <f>countifs(PrelimRaw!$D$1:$D1000,$A135,PrelimRaw!$C$1:$C1000,4,PrelimRaw!$J$1:$J1000,"B")+countifs(PrelimRaw!$D$1:$D1000,$A135,PrelimRaw!$C$1:$C1000,14,PrelimRaw!$J$1:$J1000,"B")</f>
        <v>0</v>
      </c>
      <c r="G135" s="7">
        <f>countifs(PrelimRaw!$D$1:$D1000,$A135,PrelimRaw!$C$1:$C1000,0,PrelimRaw!$J$1:$J1000,"B")</f>
        <v>0</v>
      </c>
      <c r="H135" s="7">
        <f>countifs(PrelimRaw!$D$1:$D1000,$A135,PrelimRaw!$C$1:$C1000,-4,PrelimRaw!$J$1:$J1000,"B")</f>
        <v>0</v>
      </c>
      <c r="I135" s="7">
        <f t="shared" si="2"/>
        <v>0</v>
      </c>
      <c r="J135" s="8">
        <f t="shared" si="3"/>
        <v>0</v>
      </c>
      <c r="K135" s="8">
        <f t="shared" si="4"/>
        <v>0</v>
      </c>
      <c r="L135" s="7">
        <f t="shared" si="5"/>
        <v>0</v>
      </c>
      <c r="M135" s="11">
        <f t="shared" si="6"/>
        <v>0</v>
      </c>
    </row>
    <row r="136">
      <c r="A136" s="6" t="s">
        <v>147</v>
      </c>
      <c r="B136" s="7" t="str">
        <f>vlookup($A136,Users!$B$1:$H1000,3,false)</f>
        <v>Om</v>
      </c>
      <c r="C136" s="7" t="str">
        <f>vlookup($A136,Users!$B$1:$H1000,6,false)</f>
        <v>JP Stevens</v>
      </c>
      <c r="D136" s="7">
        <f>vlookup($C136,Teams!$B:$D,3,false)</f>
        <v>5</v>
      </c>
      <c r="E136" s="7">
        <f t="shared" si="1"/>
        <v>20</v>
      </c>
      <c r="F136" s="7">
        <f>countifs(PrelimRaw!$D$1:$D1000,$A136,PrelimRaw!$C$1:$C1000,4,PrelimRaw!$J$1:$J1000,"B")+countifs(PrelimRaw!$D$1:$D1000,$A136,PrelimRaw!$C$1:$C1000,14,PrelimRaw!$J$1:$J1000,"B")</f>
        <v>1</v>
      </c>
      <c r="G136" s="7">
        <f>countifs(PrelimRaw!$D$1:$D1000,$A136,PrelimRaw!$C$1:$C1000,0,PrelimRaw!$J$1:$J1000,"B")</f>
        <v>2</v>
      </c>
      <c r="H136" s="7">
        <f>countifs(PrelimRaw!$D$1:$D1000,$A136,PrelimRaw!$C$1:$C1000,-4,PrelimRaw!$J$1:$J1000,"B")</f>
        <v>1</v>
      </c>
      <c r="I136" s="7">
        <f t="shared" si="2"/>
        <v>4</v>
      </c>
      <c r="J136" s="8">
        <f t="shared" si="3"/>
        <v>0.2</v>
      </c>
      <c r="K136" s="8">
        <f t="shared" si="4"/>
        <v>0.25</v>
      </c>
      <c r="L136" s="7">
        <f t="shared" si="5"/>
        <v>0</v>
      </c>
      <c r="M136" s="11">
        <f t="shared" si="6"/>
        <v>0</v>
      </c>
    </row>
    <row r="137">
      <c r="A137" s="6" t="s">
        <v>150</v>
      </c>
      <c r="B137" s="7" t="str">
        <f>vlookup($A137,Users!$B$1:$H1000,3,false)</f>
        <v>Alan</v>
      </c>
      <c r="C137" s="7" t="str">
        <f>vlookup($A137,Users!$B$1:$H1000,6,false)</f>
        <v>AHS Broward</v>
      </c>
      <c r="D137" s="7">
        <f>vlookup($C137,Teams!$B:$D,3,false)</f>
        <v>5</v>
      </c>
      <c r="E137" s="7">
        <f t="shared" si="1"/>
        <v>20</v>
      </c>
      <c r="F137" s="7">
        <f>countifs(PrelimRaw!$D$1:$D1000,$A137,PrelimRaw!$C$1:$C1000,4,PrelimRaw!$J$1:$J1000,"B")+countifs(PrelimRaw!$D$1:$D1000,$A137,PrelimRaw!$C$1:$C1000,14,PrelimRaw!$J$1:$J1000,"B")</f>
        <v>0</v>
      </c>
      <c r="G137" s="7">
        <f>countifs(PrelimRaw!$D$1:$D1000,$A137,PrelimRaw!$C$1:$C1000,0,PrelimRaw!$J$1:$J1000,"B")</f>
        <v>0</v>
      </c>
      <c r="H137" s="7">
        <f>countifs(PrelimRaw!$D$1:$D1000,$A137,PrelimRaw!$C$1:$C1000,-4,PrelimRaw!$J$1:$J1000,"B")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11">
        <f t="shared" si="6"/>
        <v>0</v>
      </c>
    </row>
    <row r="138">
      <c r="A138" s="6" t="s">
        <v>151</v>
      </c>
      <c r="B138" s="7" t="str">
        <f>vlookup($A138,Users!$B$1:$H1000,3,false)</f>
        <v>Eli</v>
      </c>
      <c r="C138" s="7" t="str">
        <f>vlookup($A138,Users!$B$1:$H1000,6,false)</f>
        <v>NCSSM A</v>
      </c>
      <c r="D138" s="7">
        <f>vlookup($C138,Teams!$B:$D,3,false)</f>
        <v>5</v>
      </c>
      <c r="E138" s="7">
        <f t="shared" si="1"/>
        <v>20</v>
      </c>
      <c r="F138" s="7">
        <f>countifs(PrelimRaw!$D$1:$D1000,$A138,PrelimRaw!$C$1:$C1000,4,PrelimRaw!$J$1:$J1000,"B")+countifs(PrelimRaw!$D$1:$D1000,$A138,PrelimRaw!$C$1:$C1000,14,PrelimRaw!$J$1:$J1000,"B")</f>
        <v>0</v>
      </c>
      <c r="G138" s="7">
        <f>countifs(PrelimRaw!$D$1:$D1000,$A138,PrelimRaw!$C$1:$C1000,0,PrelimRaw!$J$1:$J1000,"B")</f>
        <v>1</v>
      </c>
      <c r="H138" s="7">
        <f>countifs(PrelimRaw!$D$1:$D1000,$A138,PrelimRaw!$C$1:$C1000,-4,PrelimRaw!$J$1:$J1000,"B")</f>
        <v>0</v>
      </c>
      <c r="I138" s="7">
        <f t="shared" si="2"/>
        <v>1</v>
      </c>
      <c r="J138" s="8">
        <f t="shared" si="3"/>
        <v>0.05</v>
      </c>
      <c r="K138" s="8">
        <f t="shared" si="4"/>
        <v>0</v>
      </c>
      <c r="L138" s="7">
        <f t="shared" si="5"/>
        <v>0</v>
      </c>
      <c r="M138" s="11">
        <f t="shared" si="6"/>
        <v>0</v>
      </c>
    </row>
    <row r="139">
      <c r="A139" s="6" t="s">
        <v>153</v>
      </c>
      <c r="B139" s="7" t="str">
        <f>vlookup($A139,Users!$B$1:$H1000,3,false)</f>
        <v>Nikhil</v>
      </c>
      <c r="C139" s="7" t="str">
        <f>vlookup($A139,Users!$B$1:$H1000,6,false)</f>
        <v>NCSSM A</v>
      </c>
      <c r="D139" s="7">
        <f>vlookup($C139,Teams!$B:$D,3,false)</f>
        <v>5</v>
      </c>
      <c r="E139" s="7">
        <f t="shared" si="1"/>
        <v>20</v>
      </c>
      <c r="F139" s="7">
        <f>countifs(PrelimRaw!$D$1:$D1000,$A139,PrelimRaw!$C$1:$C1000,4,PrelimRaw!$J$1:$J1000,"B")+countifs(PrelimRaw!$D$1:$D1000,$A139,PrelimRaw!$C$1:$C1000,14,PrelimRaw!$J$1:$J1000,"B")</f>
        <v>0</v>
      </c>
      <c r="G139" s="7">
        <f>countifs(PrelimRaw!$D$1:$D1000,$A139,PrelimRaw!$C$1:$C1000,0,PrelimRaw!$J$1:$J1000,"B")</f>
        <v>0</v>
      </c>
      <c r="H139" s="7">
        <f>countifs(PrelimRaw!$D$1:$D1000,$A139,PrelimRaw!$C$1:$C1000,-4,PrelimRaw!$J$1:$J1000,"B")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11">
        <f t="shared" si="6"/>
        <v>0</v>
      </c>
    </row>
    <row r="140">
      <c r="A140" s="6" t="s">
        <v>154</v>
      </c>
      <c r="B140" s="7" t="str">
        <f>vlookup($A140,Users!$B$1:$H1000,3,false)</f>
        <v>Aditya</v>
      </c>
      <c r="C140" s="7" t="str">
        <f>vlookup($A140,Users!$B$1:$H1000,6,false)</f>
        <v>NCSSM A</v>
      </c>
      <c r="D140" s="7">
        <f>vlookup($C140,Teams!$B:$D,3,false)</f>
        <v>5</v>
      </c>
      <c r="E140" s="7">
        <f t="shared" si="1"/>
        <v>20</v>
      </c>
      <c r="F140" s="7">
        <f>countifs(PrelimRaw!$D$1:$D1000,$A140,PrelimRaw!$C$1:$C1000,4,PrelimRaw!$J$1:$J1000,"B")+countifs(PrelimRaw!$D$1:$D1000,$A140,PrelimRaw!$C$1:$C1000,14,PrelimRaw!$J$1:$J1000,"B")</f>
        <v>0</v>
      </c>
      <c r="G140" s="7">
        <f>countifs(PrelimRaw!$D$1:$D1000,$A140,PrelimRaw!$C$1:$C1000,0,PrelimRaw!$J$1:$J1000,"B")</f>
        <v>0</v>
      </c>
      <c r="H140" s="7">
        <f>countifs(PrelimRaw!$D$1:$D1000,$A140,PrelimRaw!$C$1:$C1000,-4,PrelimRaw!$J$1:$J1000,"B")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11">
        <f t="shared" si="6"/>
        <v>0</v>
      </c>
    </row>
    <row r="141">
      <c r="A141" s="6" t="s">
        <v>158</v>
      </c>
      <c r="B141" s="7" t="str">
        <f>vlookup($A141,Users!$B$1:$H1000,3,false)</f>
        <v>Eric</v>
      </c>
      <c r="C141" s="7" t="str">
        <f>vlookup($A141,Users!$B$1:$H1000,6,false)</f>
        <v>Wayzata</v>
      </c>
      <c r="D141" s="7">
        <f>vlookup($C141,Teams!$B:$D,3,false)</f>
        <v>5</v>
      </c>
      <c r="E141" s="7">
        <f t="shared" si="1"/>
        <v>20</v>
      </c>
      <c r="F141" s="7">
        <f>countifs(PrelimRaw!$D$1:$D1000,$A141,PrelimRaw!$C$1:$C1000,4,PrelimRaw!$J$1:$J1000,"B")+countifs(PrelimRaw!$D$1:$D1000,$A141,PrelimRaw!$C$1:$C1000,14,PrelimRaw!$J$1:$J1000,"B")</f>
        <v>0</v>
      </c>
      <c r="G141" s="7">
        <f>countifs(PrelimRaw!$D$1:$D1000,$A141,PrelimRaw!$C$1:$C1000,0,PrelimRaw!$J$1:$J1000,"B")</f>
        <v>0</v>
      </c>
      <c r="H141" s="7">
        <f>countifs(PrelimRaw!$D$1:$D1000,$A141,PrelimRaw!$C$1:$C1000,-4,PrelimRaw!$J$1:$J1000,"B")</f>
        <v>0</v>
      </c>
      <c r="I141" s="7">
        <f t="shared" si="2"/>
        <v>0</v>
      </c>
      <c r="J141" s="8">
        <f t="shared" si="3"/>
        <v>0</v>
      </c>
      <c r="K141" s="8">
        <f t="shared" si="4"/>
        <v>0</v>
      </c>
      <c r="L141" s="7">
        <f t="shared" si="5"/>
        <v>0</v>
      </c>
      <c r="M141" s="11">
        <f t="shared" si="6"/>
        <v>0</v>
      </c>
    </row>
    <row r="142">
      <c r="A142" s="6" t="s">
        <v>160</v>
      </c>
      <c r="B142" s="7" t="str">
        <f>vlookup($A142,Users!$B$1:$H1000,3,false)</f>
        <v>Rishabh</v>
      </c>
      <c r="C142" s="7" t="str">
        <f>vlookup($A142,Users!$B$1:$H1000,6,false)</f>
        <v>Interlake A</v>
      </c>
      <c r="D142" s="7">
        <f>vlookup($C142,Teams!$B:$D,3,false)</f>
        <v>5</v>
      </c>
      <c r="E142" s="7">
        <f t="shared" si="1"/>
        <v>20</v>
      </c>
      <c r="F142" s="7">
        <f>countifs(PrelimRaw!$D$1:$D1000,$A142,PrelimRaw!$C$1:$C1000,4,PrelimRaw!$J$1:$J1000,"B")+countifs(PrelimRaw!$D$1:$D1000,$A142,PrelimRaw!$C$1:$C1000,14,PrelimRaw!$J$1:$J1000,"B")</f>
        <v>0</v>
      </c>
      <c r="G142" s="7">
        <f>countifs(PrelimRaw!$D$1:$D1000,$A142,PrelimRaw!$C$1:$C1000,0,PrelimRaw!$J$1:$J1000,"B")</f>
        <v>0</v>
      </c>
      <c r="H142" s="7">
        <f>countifs(PrelimRaw!$D$1:$D1000,$A142,PrelimRaw!$C$1:$C1000,-4,PrelimRaw!$J$1:$J1000,"B")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11">
        <f t="shared" si="6"/>
        <v>0</v>
      </c>
    </row>
    <row r="143">
      <c r="A143" s="6" t="s">
        <v>161</v>
      </c>
      <c r="B143" s="7" t="str">
        <f>vlookup($A143,Users!$B$1:$H1000,3,false)</f>
        <v>Owen</v>
      </c>
      <c r="C143" s="7" t="str">
        <f>vlookup($A143,Users!$B$1:$H1000,6,false)</f>
        <v>Interlake A</v>
      </c>
      <c r="D143" s="7">
        <f>vlookup($C143,Teams!$B:$D,3,false)</f>
        <v>5</v>
      </c>
      <c r="E143" s="7">
        <f t="shared" si="1"/>
        <v>20</v>
      </c>
      <c r="F143" s="7">
        <f>countifs(PrelimRaw!$D$1:$D1000,$A143,PrelimRaw!$C$1:$C1000,4,PrelimRaw!$J$1:$J1000,"B")+countifs(PrelimRaw!$D$1:$D1000,$A143,PrelimRaw!$C$1:$C1000,14,PrelimRaw!$J$1:$J1000,"B")</f>
        <v>0</v>
      </c>
      <c r="G143" s="7">
        <f>countifs(PrelimRaw!$D$1:$D1000,$A143,PrelimRaw!$C$1:$C1000,0,PrelimRaw!$J$1:$J1000,"B")</f>
        <v>0</v>
      </c>
      <c r="H143" s="7">
        <f>countifs(PrelimRaw!$D$1:$D1000,$A143,PrelimRaw!$C$1:$C1000,-4,PrelimRaw!$J$1:$J1000,"B")</f>
        <v>0</v>
      </c>
      <c r="I143" s="7">
        <f t="shared" si="2"/>
        <v>0</v>
      </c>
      <c r="J143" s="8">
        <f t="shared" si="3"/>
        <v>0</v>
      </c>
      <c r="K143" s="8">
        <f t="shared" si="4"/>
        <v>0</v>
      </c>
      <c r="L143" s="7">
        <f t="shared" si="5"/>
        <v>0</v>
      </c>
      <c r="M143" s="11">
        <f t="shared" si="6"/>
        <v>0</v>
      </c>
    </row>
    <row r="144">
      <c r="A144" s="6" t="s">
        <v>162</v>
      </c>
      <c r="B144" s="7" t="str">
        <f>vlookup($A144,Users!$B$1:$H1000,3,false)</f>
        <v>Julian</v>
      </c>
      <c r="C144" s="7" t="str">
        <f>vlookup($A144,Users!$B$1:$H1000,6,false)</f>
        <v>Interlake A</v>
      </c>
      <c r="D144" s="7">
        <f>vlookup($C144,Teams!$B:$D,3,false)</f>
        <v>5</v>
      </c>
      <c r="E144" s="7">
        <f t="shared" si="1"/>
        <v>20</v>
      </c>
      <c r="F144" s="7">
        <f>countifs(PrelimRaw!$D$1:$D1000,$A144,PrelimRaw!$C$1:$C1000,4,PrelimRaw!$J$1:$J1000,"B")+countifs(PrelimRaw!$D$1:$D1000,$A144,PrelimRaw!$C$1:$C1000,14,PrelimRaw!$J$1:$J1000,"B")</f>
        <v>0</v>
      </c>
      <c r="G144" s="7">
        <f>countifs(PrelimRaw!$D$1:$D1000,$A144,PrelimRaw!$C$1:$C1000,0,PrelimRaw!$J$1:$J1000,"B")</f>
        <v>0</v>
      </c>
      <c r="H144" s="7">
        <f>countifs(PrelimRaw!$D$1:$D1000,$A144,PrelimRaw!$C$1:$C1000,-4,PrelimRaw!$J$1:$J1000,"B")</f>
        <v>0</v>
      </c>
      <c r="I144" s="7">
        <f t="shared" si="2"/>
        <v>0</v>
      </c>
      <c r="J144" s="8">
        <f t="shared" si="3"/>
        <v>0</v>
      </c>
      <c r="K144" s="8">
        <f t="shared" si="4"/>
        <v>0</v>
      </c>
      <c r="L144" s="7">
        <f t="shared" si="5"/>
        <v>0</v>
      </c>
      <c r="M144" s="11">
        <f t="shared" si="6"/>
        <v>0</v>
      </c>
    </row>
    <row r="145">
      <c r="A145" s="6" t="s">
        <v>164</v>
      </c>
      <c r="B145" s="7" t="str">
        <f>vlookup($A145,Users!$B$1:$H1000,3,false)</f>
        <v>Daniel</v>
      </c>
      <c r="C145" s="7" t="str">
        <f>vlookup($A145,Users!$B$1:$H1000,6,false)</f>
        <v>Interlake A</v>
      </c>
      <c r="D145" s="7">
        <f>vlookup($C145,Teams!$B:$D,3,false)</f>
        <v>5</v>
      </c>
      <c r="E145" s="7">
        <f t="shared" si="1"/>
        <v>20</v>
      </c>
      <c r="F145" s="7">
        <f>countifs(PrelimRaw!$D$1:$D1000,$A145,PrelimRaw!$C$1:$C1000,4,PrelimRaw!$J$1:$J1000,"B")+countifs(PrelimRaw!$D$1:$D1000,$A145,PrelimRaw!$C$1:$C1000,14,PrelimRaw!$J$1:$J1000,"B")</f>
        <v>0</v>
      </c>
      <c r="G145" s="7">
        <f>countifs(PrelimRaw!$D$1:$D1000,$A145,PrelimRaw!$C$1:$C1000,0,PrelimRaw!$J$1:$J1000,"B")</f>
        <v>0</v>
      </c>
      <c r="H145" s="7">
        <f>countifs(PrelimRaw!$D$1:$D1000,$A145,PrelimRaw!$C$1:$C1000,-4,PrelimRaw!$J$1:$J1000,"B")</f>
        <v>0</v>
      </c>
      <c r="I145" s="7">
        <f t="shared" si="2"/>
        <v>0</v>
      </c>
      <c r="J145" s="8">
        <f t="shared" si="3"/>
        <v>0</v>
      </c>
      <c r="K145" s="8">
        <f t="shared" si="4"/>
        <v>0</v>
      </c>
      <c r="L145" s="7">
        <f t="shared" si="5"/>
        <v>0</v>
      </c>
      <c r="M145" s="11">
        <f t="shared" si="6"/>
        <v>0</v>
      </c>
    </row>
    <row r="146">
      <c r="A146" s="6" t="s">
        <v>168</v>
      </c>
      <c r="B146" s="7" t="str">
        <f>vlookup($A146,Users!$B$1:$H1000,3,false)</f>
        <v>Michael</v>
      </c>
      <c r="C146" s="7" t="str">
        <f>vlookup($A146,Users!$B$1:$H1000,6,false)</f>
        <v>Seven Lakes</v>
      </c>
      <c r="D146" s="7">
        <f>vlookup($C146,Teams!$B:$D,3,false)</f>
        <v>5</v>
      </c>
      <c r="E146" s="7">
        <f t="shared" si="1"/>
        <v>20</v>
      </c>
      <c r="F146" s="7">
        <f>countifs(PrelimRaw!$D$1:$D1000,$A146,PrelimRaw!$C$1:$C1000,4,PrelimRaw!$J$1:$J1000,"B")+countifs(PrelimRaw!$D$1:$D1000,$A146,PrelimRaw!$C$1:$C1000,14,PrelimRaw!$J$1:$J1000,"B")</f>
        <v>0</v>
      </c>
      <c r="G146" s="7">
        <f>countifs(PrelimRaw!$D$1:$D1000,$A146,PrelimRaw!$C$1:$C1000,0,PrelimRaw!$J$1:$J1000,"B")</f>
        <v>0</v>
      </c>
      <c r="H146" s="7">
        <f>countifs(PrelimRaw!$D$1:$D1000,$A146,PrelimRaw!$C$1:$C1000,-4,PrelimRaw!$J$1:$J1000,"B")</f>
        <v>0</v>
      </c>
      <c r="I146" s="7">
        <f t="shared" si="2"/>
        <v>0</v>
      </c>
      <c r="J146" s="8">
        <f t="shared" si="3"/>
        <v>0</v>
      </c>
      <c r="K146" s="8">
        <f t="shared" si="4"/>
        <v>0</v>
      </c>
      <c r="L146" s="7">
        <f t="shared" si="5"/>
        <v>0</v>
      </c>
      <c r="M146" s="11">
        <f t="shared" si="6"/>
        <v>0</v>
      </c>
    </row>
    <row r="147">
      <c r="A147" s="6" t="s">
        <v>169</v>
      </c>
      <c r="B147" s="7" t="str">
        <f>vlookup($A147,Users!$B$1:$H1000,3,false)</f>
        <v>Adeline</v>
      </c>
      <c r="C147" s="7" t="str">
        <f>vlookup($A147,Users!$B$1:$H1000,6,false)</f>
        <v>NoHo</v>
      </c>
      <c r="D147" s="7">
        <f>vlookup($C147,Teams!$B:$D,3,false)</f>
        <v>5</v>
      </c>
      <c r="E147" s="7">
        <f t="shared" si="1"/>
        <v>20</v>
      </c>
      <c r="F147" s="7">
        <f>countifs(PrelimRaw!$D$1:$D1000,$A147,PrelimRaw!$C$1:$C1000,4,PrelimRaw!$J$1:$J1000,"B")+countifs(PrelimRaw!$D$1:$D1000,$A147,PrelimRaw!$C$1:$C1000,14,PrelimRaw!$J$1:$J1000,"B")</f>
        <v>0</v>
      </c>
      <c r="G147" s="7">
        <f>countifs(PrelimRaw!$D$1:$D1000,$A147,PrelimRaw!$C$1:$C1000,0,PrelimRaw!$J$1:$J1000,"B")</f>
        <v>0</v>
      </c>
      <c r="H147" s="7">
        <f>countifs(PrelimRaw!$D$1:$D1000,$A147,PrelimRaw!$C$1:$C1000,-4,PrelimRaw!$J$1:$J1000,"B")</f>
        <v>0</v>
      </c>
      <c r="I147" s="7">
        <f t="shared" si="2"/>
        <v>0</v>
      </c>
      <c r="J147" s="8">
        <f t="shared" si="3"/>
        <v>0</v>
      </c>
      <c r="K147" s="8">
        <f t="shared" si="4"/>
        <v>0</v>
      </c>
      <c r="L147" s="7">
        <f t="shared" si="5"/>
        <v>0</v>
      </c>
      <c r="M147" s="11">
        <f t="shared" si="6"/>
        <v>0</v>
      </c>
    </row>
    <row r="148">
      <c r="A148" s="6" t="s">
        <v>173</v>
      </c>
      <c r="B148" s="7" t="str">
        <f>vlookup($A148,Users!$B$1:$H1000,3,false)</f>
        <v>Andy</v>
      </c>
      <c r="C148" s="7" t="str">
        <f>vlookup($A148,Users!$B$1:$H1000,6,false)</f>
        <v>Seven Lakes</v>
      </c>
      <c r="D148" s="7">
        <f>vlookup($C148,Teams!$B:$D,3,false)</f>
        <v>5</v>
      </c>
      <c r="E148" s="7">
        <f t="shared" si="1"/>
        <v>20</v>
      </c>
      <c r="F148" s="7">
        <f>countifs(PrelimRaw!$D$1:$D1000,$A148,PrelimRaw!$C$1:$C1000,4,PrelimRaw!$J$1:$J1000,"B")+countifs(PrelimRaw!$D$1:$D1000,$A148,PrelimRaw!$C$1:$C1000,14,PrelimRaw!$J$1:$J1000,"B")</f>
        <v>0</v>
      </c>
      <c r="G148" s="7">
        <f>countifs(PrelimRaw!$D$1:$D1000,$A148,PrelimRaw!$C$1:$C1000,0,PrelimRaw!$J$1:$J1000,"B")</f>
        <v>0</v>
      </c>
      <c r="H148" s="7">
        <f>countifs(PrelimRaw!$D$1:$D1000,$A148,PrelimRaw!$C$1:$C1000,-4,PrelimRaw!$J$1:$J1000,"B")</f>
        <v>0</v>
      </c>
      <c r="I148" s="7">
        <f t="shared" si="2"/>
        <v>0</v>
      </c>
      <c r="J148" s="8">
        <f t="shared" si="3"/>
        <v>0</v>
      </c>
      <c r="K148" s="8">
        <f t="shared" si="4"/>
        <v>0</v>
      </c>
      <c r="L148" s="7">
        <f t="shared" si="5"/>
        <v>0</v>
      </c>
      <c r="M148" s="11">
        <f t="shared" si="6"/>
        <v>0</v>
      </c>
    </row>
    <row r="149">
      <c r="A149" s="6" t="s">
        <v>175</v>
      </c>
      <c r="B149" s="7" t="str">
        <f>vlookup($A149,Users!$B$1:$H1000,3,false)</f>
        <v>Gordon</v>
      </c>
      <c r="C149" s="7" t="str">
        <f>vlookup($A149,Users!$B$1:$H1000,6,false)</f>
        <v>Troy</v>
      </c>
      <c r="D149" s="7">
        <f>vlookup($C149,Teams!$B:$D,3,false)</f>
        <v>5</v>
      </c>
      <c r="E149" s="7">
        <f t="shared" si="1"/>
        <v>20</v>
      </c>
      <c r="F149" s="7">
        <f>countifs(PrelimRaw!$D$1:$D1000,$A149,PrelimRaw!$C$1:$C1000,4,PrelimRaw!$J$1:$J1000,"B")+countifs(PrelimRaw!$D$1:$D1000,$A149,PrelimRaw!$C$1:$C1000,14,PrelimRaw!$J$1:$J1000,"B")</f>
        <v>0</v>
      </c>
      <c r="G149" s="7">
        <f>countifs(PrelimRaw!$D$1:$D1000,$A149,PrelimRaw!$C$1:$C1000,0,PrelimRaw!$J$1:$J1000,"B")</f>
        <v>0</v>
      </c>
      <c r="H149" s="7">
        <f>countifs(PrelimRaw!$D$1:$D1000,$A149,PrelimRaw!$C$1:$C1000,-4,PrelimRaw!$J$1:$J1000,"B")</f>
        <v>0</v>
      </c>
      <c r="I149" s="7">
        <f t="shared" si="2"/>
        <v>0</v>
      </c>
      <c r="J149" s="8">
        <f t="shared" si="3"/>
        <v>0</v>
      </c>
      <c r="K149" s="8">
        <f t="shared" si="4"/>
        <v>0</v>
      </c>
      <c r="L149" s="7">
        <f t="shared" si="5"/>
        <v>0</v>
      </c>
      <c r="M149" s="11">
        <f t="shared" si="6"/>
        <v>0</v>
      </c>
    </row>
    <row r="150">
      <c r="A150" s="6" t="s">
        <v>176</v>
      </c>
      <c r="B150" s="7" t="str">
        <f>vlookup($A150,Users!$B$1:$H1000,3,false)</f>
        <v>Chris</v>
      </c>
      <c r="C150" s="7" t="str">
        <f>vlookup($A150,Users!$B$1:$H1000,6,false)</f>
        <v>Troy</v>
      </c>
      <c r="D150" s="7">
        <f>vlookup($C150,Teams!$B:$D,3,false)</f>
        <v>5</v>
      </c>
      <c r="E150" s="7">
        <f t="shared" si="1"/>
        <v>20</v>
      </c>
      <c r="F150" s="7">
        <f>countifs(PrelimRaw!$D$1:$D1000,$A150,PrelimRaw!$C$1:$C1000,4,PrelimRaw!$J$1:$J1000,"B")+countifs(PrelimRaw!$D$1:$D1000,$A150,PrelimRaw!$C$1:$C1000,14,PrelimRaw!$J$1:$J1000,"B")</f>
        <v>0</v>
      </c>
      <c r="G150" s="7">
        <f>countifs(PrelimRaw!$D$1:$D1000,$A150,PrelimRaw!$C$1:$C1000,0,PrelimRaw!$J$1:$J1000,"B")</f>
        <v>0</v>
      </c>
      <c r="H150" s="7">
        <f>countifs(PrelimRaw!$D$1:$D1000,$A150,PrelimRaw!$C$1:$C1000,-4,PrelimRaw!$J$1:$J1000,"B")</f>
        <v>0</v>
      </c>
      <c r="I150" s="7">
        <f t="shared" si="2"/>
        <v>0</v>
      </c>
      <c r="J150" s="8">
        <f t="shared" si="3"/>
        <v>0</v>
      </c>
      <c r="K150" s="8">
        <f t="shared" si="4"/>
        <v>0</v>
      </c>
      <c r="L150" s="7">
        <f t="shared" si="5"/>
        <v>0</v>
      </c>
      <c r="M150" s="11">
        <f t="shared" si="6"/>
        <v>0</v>
      </c>
    </row>
    <row r="151">
      <c r="A151" s="6" t="s">
        <v>177</v>
      </c>
      <c r="B151" s="7" t="str">
        <f>vlookup($A151,Users!$B$1:$H1000,3,false)</f>
        <v>Kartik</v>
      </c>
      <c r="C151" s="7" t="str">
        <f>vlookup($A151,Users!$B$1:$H1000,6,false)</f>
        <v>Brookfield</v>
      </c>
      <c r="D151" s="7">
        <f>vlookup($C151,Teams!$B:$D,3,false)</f>
        <v>5</v>
      </c>
      <c r="E151" s="7">
        <f t="shared" si="1"/>
        <v>20</v>
      </c>
      <c r="F151" s="7">
        <f>countifs(PrelimRaw!$D$1:$D1000,$A151,PrelimRaw!$C$1:$C1000,4,PrelimRaw!$J$1:$J1000,"B")+countifs(PrelimRaw!$D$1:$D1000,$A151,PrelimRaw!$C$1:$C1000,14,PrelimRaw!$J$1:$J1000,"B")</f>
        <v>0</v>
      </c>
      <c r="G151" s="7">
        <f>countifs(PrelimRaw!$D$1:$D1000,$A151,PrelimRaw!$C$1:$C1000,0,PrelimRaw!$J$1:$J1000,"B")</f>
        <v>1</v>
      </c>
      <c r="H151" s="7">
        <f>countifs(PrelimRaw!$D$1:$D1000,$A151,PrelimRaw!$C$1:$C1000,-4,PrelimRaw!$J$1:$J1000,"B")</f>
        <v>0</v>
      </c>
      <c r="I151" s="7">
        <f t="shared" si="2"/>
        <v>1</v>
      </c>
      <c r="J151" s="8">
        <f t="shared" si="3"/>
        <v>0.05</v>
      </c>
      <c r="K151" s="8">
        <f t="shared" si="4"/>
        <v>0</v>
      </c>
      <c r="L151" s="7">
        <f t="shared" si="5"/>
        <v>0</v>
      </c>
      <c r="M151" s="11">
        <f t="shared" si="6"/>
        <v>0</v>
      </c>
    </row>
    <row r="152">
      <c r="A152" s="6" t="s">
        <v>179</v>
      </c>
      <c r="B152" s="7" t="str">
        <f>vlookup($A152,Users!$B$1:$H1000,3,false)</f>
        <v>Aditya</v>
      </c>
      <c r="C152" s="7" t="str">
        <f>vlookup($A152,Users!$B$1:$H1000,6,false)</f>
        <v>Troy</v>
      </c>
      <c r="D152" s="7">
        <f>vlookup($C152,Teams!$B:$D,3,false)</f>
        <v>5</v>
      </c>
      <c r="E152" s="7">
        <f t="shared" si="1"/>
        <v>20</v>
      </c>
      <c r="F152" s="7">
        <f>countifs(PrelimRaw!$D$1:$D1000,$A152,PrelimRaw!$C$1:$C1000,4,PrelimRaw!$J$1:$J1000,"B")+countifs(PrelimRaw!$D$1:$D1000,$A152,PrelimRaw!$C$1:$C1000,14,PrelimRaw!$J$1:$J1000,"B")</f>
        <v>0</v>
      </c>
      <c r="G152" s="7">
        <f>countifs(PrelimRaw!$D$1:$D1000,$A152,PrelimRaw!$C$1:$C1000,0,PrelimRaw!$J$1:$J1000,"B")</f>
        <v>0</v>
      </c>
      <c r="H152" s="7">
        <f>countifs(PrelimRaw!$D$1:$D1000,$A152,PrelimRaw!$C$1:$C1000,-4,PrelimRaw!$J$1:$J1000,"B")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11">
        <f t="shared" si="6"/>
        <v>0</v>
      </c>
    </row>
    <row r="153">
      <c r="A153" s="6" t="s">
        <v>180</v>
      </c>
      <c r="B153" s="7" t="str">
        <f>vlookup($A153,Users!$B$1:$H1000,3,false)</f>
        <v>Stephen</v>
      </c>
      <c r="C153" s="7" t="str">
        <f>vlookup($A153,Users!$B$1:$H1000,6,false)</f>
        <v>Blair A</v>
      </c>
      <c r="D153" s="7">
        <f>vlookup($C153,Teams!$B:$D,3,false)</f>
        <v>5</v>
      </c>
      <c r="E153" s="7">
        <f t="shared" si="1"/>
        <v>20</v>
      </c>
      <c r="F153" s="7">
        <f>countifs(PrelimRaw!$D$1:$D1000,$A153,PrelimRaw!$C$1:$C1000,4,PrelimRaw!$J$1:$J1000,"B")+countifs(PrelimRaw!$D$1:$D1000,$A153,PrelimRaw!$C$1:$C1000,14,PrelimRaw!$J$1:$J1000,"B")</f>
        <v>0</v>
      </c>
      <c r="G153" s="7">
        <f>countifs(PrelimRaw!$D$1:$D1000,$A153,PrelimRaw!$C$1:$C1000,0,PrelimRaw!$J$1:$J1000,"B")</f>
        <v>0</v>
      </c>
      <c r="H153" s="7">
        <f>countifs(PrelimRaw!$D$1:$D1000,$A153,PrelimRaw!$C$1:$C1000,-4,PrelimRaw!$J$1:$J1000,"B")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11">
        <f t="shared" si="6"/>
        <v>0</v>
      </c>
    </row>
    <row r="154">
      <c r="A154" s="6" t="s">
        <v>182</v>
      </c>
      <c r="B154" s="7" t="str">
        <f>vlookup($A154,Users!$B$1:$H1000,3,false)</f>
        <v>Abhinav</v>
      </c>
      <c r="C154" s="7" t="str">
        <f>vlookup($A154,Users!$B$1:$H1000,6,false)</f>
        <v>Buchholz B</v>
      </c>
      <c r="D154" s="7">
        <f>vlookup($C154,Teams!$B:$D,3,false)</f>
        <v>5</v>
      </c>
      <c r="E154" s="7">
        <f t="shared" si="1"/>
        <v>20</v>
      </c>
      <c r="F154" s="7">
        <f>countifs(PrelimRaw!$D$1:$D1000,$A154,PrelimRaw!$C$1:$C1000,4,PrelimRaw!$J$1:$J1000,"B")+countifs(PrelimRaw!$D$1:$D1000,$A154,PrelimRaw!$C$1:$C1000,14,PrelimRaw!$J$1:$J1000,"B")</f>
        <v>0</v>
      </c>
      <c r="G154" s="7">
        <f>countifs(PrelimRaw!$D$1:$D1000,$A154,PrelimRaw!$C$1:$C1000,0,PrelimRaw!$J$1:$J1000,"B")</f>
        <v>0</v>
      </c>
      <c r="H154" s="7">
        <f>countifs(PrelimRaw!$D$1:$D1000,$A154,PrelimRaw!$C$1:$C1000,-4,PrelimRaw!$J$1:$J1000,"B")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11">
        <f t="shared" si="6"/>
        <v>0</v>
      </c>
    </row>
    <row r="155">
      <c r="A155" s="6" t="s">
        <v>183</v>
      </c>
      <c r="B155" s="7" t="str">
        <f>vlookup($A155,Users!$B$1:$H1000,3,false)</f>
        <v>Thaddeus</v>
      </c>
      <c r="C155" s="7" t="str">
        <f>vlookup($A155,Users!$B$1:$H1000,6,false)</f>
        <v>Venice</v>
      </c>
      <c r="D155" s="7">
        <f>vlookup($C155,Teams!$B:$D,3,false)</f>
        <v>5</v>
      </c>
      <c r="E155" s="7">
        <f t="shared" si="1"/>
        <v>20</v>
      </c>
      <c r="F155" s="7">
        <f>countifs(PrelimRaw!$D$1:$D1000,$A155,PrelimRaw!$C$1:$C1000,4,PrelimRaw!$J$1:$J1000,"B")+countifs(PrelimRaw!$D$1:$D1000,$A155,PrelimRaw!$C$1:$C1000,14,PrelimRaw!$J$1:$J1000,"B")</f>
        <v>0</v>
      </c>
      <c r="G155" s="7">
        <f>countifs(PrelimRaw!$D$1:$D1000,$A155,PrelimRaw!$C$1:$C1000,0,PrelimRaw!$J$1:$J1000,"B")</f>
        <v>0</v>
      </c>
      <c r="H155" s="7">
        <f>countifs(PrelimRaw!$D$1:$D1000,$A155,PrelimRaw!$C$1:$C1000,-4,PrelimRaw!$J$1:$J1000,"B")</f>
        <v>0</v>
      </c>
      <c r="I155" s="7">
        <f t="shared" si="2"/>
        <v>0</v>
      </c>
      <c r="J155" s="8">
        <f t="shared" si="3"/>
        <v>0</v>
      </c>
      <c r="K155" s="8">
        <f t="shared" si="4"/>
        <v>0</v>
      </c>
      <c r="L155" s="7">
        <f t="shared" si="5"/>
        <v>0</v>
      </c>
      <c r="M155" s="11">
        <f t="shared" si="6"/>
        <v>0</v>
      </c>
    </row>
    <row r="156">
      <c r="A156" s="6" t="s">
        <v>184</v>
      </c>
      <c r="B156" s="7" t="str">
        <f>vlookup($A156,Users!$B$1:$H1000,3,false)</f>
        <v>Annie</v>
      </c>
      <c r="C156" s="7" t="str">
        <f>vlookup($A156,Users!$B$1:$H1000,6,false)</f>
        <v>RMHS</v>
      </c>
      <c r="D156" s="7">
        <f>vlookup($C156,Teams!$B:$D,3,false)</f>
        <v>5</v>
      </c>
      <c r="E156" s="7">
        <f t="shared" si="1"/>
        <v>20</v>
      </c>
      <c r="F156" s="7">
        <f>countifs(PrelimRaw!$D$1:$D1000,$A156,PrelimRaw!$C$1:$C1000,4,PrelimRaw!$J$1:$J1000,"B")+countifs(PrelimRaw!$D$1:$D1000,$A156,PrelimRaw!$C$1:$C1000,14,PrelimRaw!$J$1:$J1000,"B")</f>
        <v>0</v>
      </c>
      <c r="G156" s="7">
        <f>countifs(PrelimRaw!$D$1:$D1000,$A156,PrelimRaw!$C$1:$C1000,0,PrelimRaw!$J$1:$J1000,"B")</f>
        <v>0</v>
      </c>
      <c r="H156" s="7">
        <f>countifs(PrelimRaw!$D$1:$D1000,$A156,PrelimRaw!$C$1:$C1000,-4,PrelimRaw!$J$1:$J1000,"B")</f>
        <v>0</v>
      </c>
      <c r="I156" s="7">
        <f t="shared" si="2"/>
        <v>0</v>
      </c>
      <c r="J156" s="8">
        <f t="shared" si="3"/>
        <v>0</v>
      </c>
      <c r="K156" s="8">
        <f t="shared" si="4"/>
        <v>0</v>
      </c>
      <c r="L156" s="7">
        <f t="shared" si="5"/>
        <v>0</v>
      </c>
      <c r="M156" s="11">
        <f t="shared" si="6"/>
        <v>0</v>
      </c>
    </row>
    <row r="157">
      <c r="A157" s="6" t="s">
        <v>187</v>
      </c>
      <c r="B157" s="7" t="str">
        <f>vlookup($A157,Users!$B$1:$H1000,3,false)</f>
        <v>Fateh</v>
      </c>
      <c r="C157" s="7" t="str">
        <f>vlookup($A157,Users!$B$1:$H1000,6,false)</f>
        <v>Venice</v>
      </c>
      <c r="D157" s="7">
        <f>vlookup($C157,Teams!$B:$D,3,false)</f>
        <v>5</v>
      </c>
      <c r="E157" s="7">
        <f t="shared" si="1"/>
        <v>20</v>
      </c>
      <c r="F157" s="7">
        <f>countifs(PrelimRaw!$D$1:$D1000,$A157,PrelimRaw!$C$1:$C1000,4,PrelimRaw!$J$1:$J1000,"B")+countifs(PrelimRaw!$D$1:$D1000,$A157,PrelimRaw!$C$1:$C1000,14,PrelimRaw!$J$1:$J1000,"B")</f>
        <v>0</v>
      </c>
      <c r="G157" s="7">
        <f>countifs(PrelimRaw!$D$1:$D1000,$A157,PrelimRaw!$C$1:$C1000,0,PrelimRaw!$J$1:$J1000,"B")</f>
        <v>0</v>
      </c>
      <c r="H157" s="7">
        <f>countifs(PrelimRaw!$D$1:$D1000,$A157,PrelimRaw!$C$1:$C1000,-4,PrelimRaw!$J$1:$J1000,"B")</f>
        <v>0</v>
      </c>
      <c r="I157" s="7">
        <f t="shared" si="2"/>
        <v>0</v>
      </c>
      <c r="J157" s="8">
        <f t="shared" si="3"/>
        <v>0</v>
      </c>
      <c r="K157" s="8">
        <f t="shared" si="4"/>
        <v>0</v>
      </c>
      <c r="L157" s="7">
        <f t="shared" si="5"/>
        <v>0</v>
      </c>
      <c r="M157" s="11">
        <f t="shared" si="6"/>
        <v>0</v>
      </c>
    </row>
    <row r="158">
      <c r="A158" s="6" t="s">
        <v>188</v>
      </c>
      <c r="B158" s="7" t="str">
        <f>vlookup($A158,Users!$B$1:$H1000,3,false)</f>
        <v>Michael</v>
      </c>
      <c r="C158" s="7" t="str">
        <f>vlookup($A158,Users!$B$1:$H1000,6,false)</f>
        <v>Venice</v>
      </c>
      <c r="D158" s="7">
        <f>vlookup($C158,Teams!$B:$D,3,false)</f>
        <v>5</v>
      </c>
      <c r="E158" s="7">
        <f t="shared" si="1"/>
        <v>20</v>
      </c>
      <c r="F158" s="7">
        <f>countifs(PrelimRaw!$D$1:$D1000,$A158,PrelimRaw!$C$1:$C1000,4,PrelimRaw!$J$1:$J1000,"B")+countifs(PrelimRaw!$D$1:$D1000,$A158,PrelimRaw!$C$1:$C1000,14,PrelimRaw!$J$1:$J1000,"B")</f>
        <v>0</v>
      </c>
      <c r="G158" s="7">
        <f>countifs(PrelimRaw!$D$1:$D1000,$A158,PrelimRaw!$C$1:$C1000,0,PrelimRaw!$J$1:$J1000,"B")</f>
        <v>0</v>
      </c>
      <c r="H158" s="7">
        <f>countifs(PrelimRaw!$D$1:$D1000,$A158,PrelimRaw!$C$1:$C1000,-4,PrelimRaw!$J$1:$J1000,"B")</f>
        <v>0</v>
      </c>
      <c r="I158" s="7">
        <f t="shared" si="2"/>
        <v>0</v>
      </c>
      <c r="J158" s="8">
        <f t="shared" si="3"/>
        <v>0</v>
      </c>
      <c r="K158" s="8">
        <f t="shared" si="4"/>
        <v>0</v>
      </c>
      <c r="L158" s="7">
        <f t="shared" si="5"/>
        <v>0</v>
      </c>
      <c r="M158" s="11">
        <f t="shared" si="6"/>
        <v>0</v>
      </c>
    </row>
    <row r="159">
      <c r="A159" s="6" t="s">
        <v>189</v>
      </c>
      <c r="B159" s="7" t="str">
        <f>vlookup($A159,Users!$B$1:$H1000,3,false)</f>
        <v>Vincent</v>
      </c>
      <c r="C159" s="7" t="str">
        <f>vlookup($A159,Users!$B$1:$H1000,6,false)</f>
        <v>RMHS</v>
      </c>
      <c r="D159" s="7">
        <f>vlookup($C159,Teams!$B:$D,3,false)</f>
        <v>5</v>
      </c>
      <c r="E159" s="7">
        <f t="shared" si="1"/>
        <v>20</v>
      </c>
      <c r="F159" s="7">
        <f>countifs(PrelimRaw!$D$1:$D1000,$A159,PrelimRaw!$C$1:$C1000,4,PrelimRaw!$J$1:$J1000,"B")+countifs(PrelimRaw!$D$1:$D1000,$A159,PrelimRaw!$C$1:$C1000,14,PrelimRaw!$J$1:$J1000,"B")</f>
        <v>0</v>
      </c>
      <c r="G159" s="7">
        <f>countifs(PrelimRaw!$D$1:$D1000,$A159,PrelimRaw!$C$1:$C1000,0,PrelimRaw!$J$1:$J1000,"B")</f>
        <v>0</v>
      </c>
      <c r="H159" s="7">
        <f>countifs(PrelimRaw!$D$1:$D1000,$A159,PrelimRaw!$C$1:$C1000,-4,PrelimRaw!$J$1:$J1000,"B")</f>
        <v>0</v>
      </c>
      <c r="I159" s="7">
        <f t="shared" si="2"/>
        <v>0</v>
      </c>
      <c r="J159" s="8">
        <f t="shared" si="3"/>
        <v>0</v>
      </c>
      <c r="K159" s="8">
        <f t="shared" si="4"/>
        <v>0</v>
      </c>
      <c r="L159" s="7">
        <f t="shared" si="5"/>
        <v>0</v>
      </c>
      <c r="M159" s="11">
        <f t="shared" si="6"/>
        <v>0</v>
      </c>
    </row>
    <row r="160">
      <c r="A160" s="6" t="s">
        <v>190</v>
      </c>
      <c r="B160" s="7" t="str">
        <f>vlookup($A160,Users!$B$1:$H1000,3,false)</f>
        <v>Wendy</v>
      </c>
      <c r="C160" s="7" t="str">
        <f>vlookup($A160,Users!$B$1:$H1000,6,false)</f>
        <v>University</v>
      </c>
      <c r="D160" s="7">
        <f>vlookup($C160,Teams!$B:$D,3,false)</f>
        <v>5</v>
      </c>
      <c r="E160" s="7">
        <f t="shared" si="1"/>
        <v>20</v>
      </c>
      <c r="F160" s="7">
        <f>countifs(PrelimRaw!$D$1:$D1000,$A160,PrelimRaw!$C$1:$C1000,4,PrelimRaw!$J$1:$J1000,"B")+countifs(PrelimRaw!$D$1:$D1000,$A160,PrelimRaw!$C$1:$C1000,14,PrelimRaw!$J$1:$J1000,"B")</f>
        <v>0</v>
      </c>
      <c r="G160" s="7">
        <f>countifs(PrelimRaw!$D$1:$D1000,$A160,PrelimRaw!$C$1:$C1000,0,PrelimRaw!$J$1:$J1000,"B")</f>
        <v>0</v>
      </c>
      <c r="H160" s="7">
        <f>countifs(PrelimRaw!$D$1:$D1000,$A160,PrelimRaw!$C$1:$C1000,-4,PrelimRaw!$J$1:$J1000,"B")</f>
        <v>0</v>
      </c>
      <c r="I160" s="7">
        <f t="shared" si="2"/>
        <v>0</v>
      </c>
      <c r="J160" s="8">
        <f t="shared" si="3"/>
        <v>0</v>
      </c>
      <c r="K160" s="8">
        <f t="shared" si="4"/>
        <v>0</v>
      </c>
      <c r="L160" s="7">
        <f t="shared" si="5"/>
        <v>0</v>
      </c>
      <c r="M160" s="11">
        <f t="shared" si="6"/>
        <v>0</v>
      </c>
    </row>
    <row r="161">
      <c r="A161" s="6" t="s">
        <v>193</v>
      </c>
      <c r="B161" s="7" t="str">
        <f>vlookup($A161,Users!$B$1:$H1000,3,false)</f>
        <v>Alex</v>
      </c>
      <c r="C161" s="7" t="str">
        <f>vlookup($A161,Users!$B$1:$H1000,6,false)</f>
        <v>Green Hope</v>
      </c>
      <c r="D161" s="7">
        <f>vlookup($C161,Teams!$B:$D,3,false)</f>
        <v>5</v>
      </c>
      <c r="E161" s="7">
        <f t="shared" si="1"/>
        <v>20</v>
      </c>
      <c r="F161" s="7">
        <f>countifs(PrelimRaw!$D$1:$D1000,$A161,PrelimRaw!$C$1:$C1000,4,PrelimRaw!$J$1:$J1000,"B")+countifs(PrelimRaw!$D$1:$D1000,$A161,PrelimRaw!$C$1:$C1000,14,PrelimRaw!$J$1:$J1000,"B")</f>
        <v>0</v>
      </c>
      <c r="G161" s="7">
        <f>countifs(PrelimRaw!$D$1:$D1000,$A161,PrelimRaw!$C$1:$C1000,0,PrelimRaw!$J$1:$J1000,"B")</f>
        <v>1</v>
      </c>
      <c r="H161" s="7">
        <f>countifs(PrelimRaw!$D$1:$D1000,$A161,PrelimRaw!$C$1:$C1000,-4,PrelimRaw!$J$1:$J1000,"B")</f>
        <v>0</v>
      </c>
      <c r="I161" s="7">
        <f t="shared" si="2"/>
        <v>1</v>
      </c>
      <c r="J161" s="8">
        <f t="shared" si="3"/>
        <v>0.05</v>
      </c>
      <c r="K161" s="8">
        <f t="shared" si="4"/>
        <v>0</v>
      </c>
      <c r="L161" s="7">
        <f t="shared" si="5"/>
        <v>0</v>
      </c>
      <c r="M161" s="11">
        <f t="shared" si="6"/>
        <v>0</v>
      </c>
    </row>
    <row r="162">
      <c r="A162" s="6" t="s">
        <v>194</v>
      </c>
      <c r="B162" s="7" t="str">
        <f>vlookup($A162,Users!$B$1:$H1000,3,false)</f>
        <v>Feodor</v>
      </c>
      <c r="C162" s="7" t="str">
        <f>vlookup($A162,Users!$B$1:$H1000,6,false)</f>
        <v>University</v>
      </c>
      <c r="D162" s="7">
        <f>vlookup($C162,Teams!$B:$D,3,false)</f>
        <v>5</v>
      </c>
      <c r="E162" s="7">
        <f t="shared" si="1"/>
        <v>20</v>
      </c>
      <c r="F162" s="7">
        <f>countifs(PrelimRaw!$D$1:$D1000,$A162,PrelimRaw!$C$1:$C1000,4,PrelimRaw!$J$1:$J1000,"B")+countifs(PrelimRaw!$D$1:$D1000,$A162,PrelimRaw!$C$1:$C1000,14,PrelimRaw!$J$1:$J1000,"B")</f>
        <v>0</v>
      </c>
      <c r="G162" s="7">
        <f>countifs(PrelimRaw!$D$1:$D1000,$A162,PrelimRaw!$C$1:$C1000,0,PrelimRaw!$J$1:$J1000,"B")</f>
        <v>0</v>
      </c>
      <c r="H162" s="7">
        <f>countifs(PrelimRaw!$D$1:$D1000,$A162,PrelimRaw!$C$1:$C1000,-4,PrelimRaw!$J$1:$J1000,"B")</f>
        <v>0</v>
      </c>
      <c r="I162" s="7">
        <f t="shared" si="2"/>
        <v>0</v>
      </c>
      <c r="J162" s="8">
        <f t="shared" si="3"/>
        <v>0</v>
      </c>
      <c r="K162" s="8">
        <f t="shared" si="4"/>
        <v>0</v>
      </c>
      <c r="L162" s="7">
        <f t="shared" si="5"/>
        <v>0</v>
      </c>
      <c r="M162" s="11">
        <f t="shared" si="6"/>
        <v>0</v>
      </c>
    </row>
    <row r="163">
      <c r="A163" s="6" t="s">
        <v>195</v>
      </c>
      <c r="B163" s="7" t="str">
        <f>vlookup($A163,Users!$B$1:$H1000,3,false)</f>
        <v>Cedric</v>
      </c>
      <c r="C163" s="7" t="str">
        <f>vlookup($A163,Users!$B$1:$H1000,6,false)</f>
        <v>PRISMS</v>
      </c>
      <c r="D163" s="7">
        <f>vlookup($C163,Teams!$B:$D,3,false)</f>
        <v>5</v>
      </c>
      <c r="E163" s="7">
        <f t="shared" si="1"/>
        <v>20</v>
      </c>
      <c r="F163" s="7">
        <f>countifs(PrelimRaw!$D$1:$D1000,$A163,PrelimRaw!$C$1:$C1000,4,PrelimRaw!$J$1:$J1000,"B")+countifs(PrelimRaw!$D$1:$D1000,$A163,PrelimRaw!$C$1:$C1000,14,PrelimRaw!$J$1:$J1000,"B")</f>
        <v>0</v>
      </c>
      <c r="G163" s="7">
        <f>countifs(PrelimRaw!$D$1:$D1000,$A163,PrelimRaw!$C$1:$C1000,0,PrelimRaw!$J$1:$J1000,"B")</f>
        <v>0</v>
      </c>
      <c r="H163" s="7">
        <f>countifs(PrelimRaw!$D$1:$D1000,$A163,PrelimRaw!$C$1:$C1000,-4,PrelimRaw!$J$1:$J1000,"B")</f>
        <v>0</v>
      </c>
      <c r="I163" s="7">
        <f t="shared" si="2"/>
        <v>0</v>
      </c>
      <c r="J163" s="8">
        <f t="shared" si="3"/>
        <v>0</v>
      </c>
      <c r="K163" s="8">
        <f t="shared" si="4"/>
        <v>0</v>
      </c>
      <c r="L163" s="7">
        <f t="shared" si="5"/>
        <v>0</v>
      </c>
      <c r="M163" s="11">
        <f t="shared" si="6"/>
        <v>0</v>
      </c>
    </row>
    <row r="164">
      <c r="A164" s="6" t="s">
        <v>196</v>
      </c>
      <c r="B164" s="7" t="str">
        <f>vlookup($A164,Users!$B$1:$H1000,3,false)</f>
        <v>Angelina</v>
      </c>
      <c r="C164" s="7" t="str">
        <f>vlookup($A164,Users!$B$1:$H1000,6,false)</f>
        <v>Enloe B</v>
      </c>
      <c r="D164" s="7">
        <f>vlookup($C164,Teams!$B:$D,3,false)</f>
        <v>5</v>
      </c>
      <c r="E164" s="7">
        <f t="shared" si="1"/>
        <v>20</v>
      </c>
      <c r="F164" s="7">
        <f>countifs(PrelimRaw!$D$1:$D1000,$A164,PrelimRaw!$C$1:$C1000,4,PrelimRaw!$J$1:$J1000,"B")+countifs(PrelimRaw!$D$1:$D1000,$A164,PrelimRaw!$C$1:$C1000,14,PrelimRaw!$J$1:$J1000,"B")</f>
        <v>0</v>
      </c>
      <c r="G164" s="7">
        <f>countifs(PrelimRaw!$D$1:$D1000,$A164,PrelimRaw!$C$1:$C1000,0,PrelimRaw!$J$1:$J1000,"B")</f>
        <v>0</v>
      </c>
      <c r="H164" s="7">
        <f>countifs(PrelimRaw!$D$1:$D1000,$A164,PrelimRaw!$C$1:$C1000,-4,PrelimRaw!$J$1:$J1000,"B")</f>
        <v>0</v>
      </c>
      <c r="I164" s="7">
        <f t="shared" si="2"/>
        <v>0</v>
      </c>
      <c r="J164" s="8">
        <f t="shared" si="3"/>
        <v>0</v>
      </c>
      <c r="K164" s="8">
        <f t="shared" si="4"/>
        <v>0</v>
      </c>
      <c r="L164" s="7">
        <f t="shared" si="5"/>
        <v>0</v>
      </c>
      <c r="M164" s="11">
        <f t="shared" si="6"/>
        <v>0</v>
      </c>
    </row>
    <row r="165">
      <c r="A165" s="6" t="s">
        <v>197</v>
      </c>
      <c r="B165" s="7" t="str">
        <f>vlookup($A165,Users!$B$1:$H1000,3,false)</f>
        <v>Kian</v>
      </c>
      <c r="C165" s="7" t="str">
        <f>vlookup($A165,Users!$B$1:$H1000,6,false)</f>
        <v>Blair C</v>
      </c>
      <c r="D165" s="7">
        <f>vlookup($C165,Teams!$B:$D,3,false)</f>
        <v>5</v>
      </c>
      <c r="E165" s="7">
        <f t="shared" si="1"/>
        <v>20</v>
      </c>
      <c r="F165" s="7">
        <f>countifs(PrelimRaw!$D$1:$D1000,$A165,PrelimRaw!$C$1:$C1000,4,PrelimRaw!$J$1:$J1000,"B")+countifs(PrelimRaw!$D$1:$D1000,$A165,PrelimRaw!$C$1:$C1000,14,PrelimRaw!$J$1:$J1000,"B")</f>
        <v>1</v>
      </c>
      <c r="G165" s="7">
        <f>countifs(PrelimRaw!$D$1:$D1000,$A165,PrelimRaw!$C$1:$C1000,0,PrelimRaw!$J$1:$J1000,"B")</f>
        <v>3</v>
      </c>
      <c r="H165" s="7">
        <f>countifs(PrelimRaw!$D$1:$D1000,$A165,PrelimRaw!$C$1:$C1000,-4,PrelimRaw!$J$1:$J1000,"B")</f>
        <v>1</v>
      </c>
      <c r="I165" s="7">
        <f t="shared" si="2"/>
        <v>5</v>
      </c>
      <c r="J165" s="8">
        <f t="shared" si="3"/>
        <v>0.25</v>
      </c>
      <c r="K165" s="8">
        <f t="shared" si="4"/>
        <v>0.2</v>
      </c>
      <c r="L165" s="7">
        <f t="shared" si="5"/>
        <v>0</v>
      </c>
      <c r="M165" s="11">
        <f t="shared" si="6"/>
        <v>0</v>
      </c>
    </row>
    <row r="166">
      <c r="A166" s="6" t="s">
        <v>198</v>
      </c>
      <c r="B166" s="7" t="str">
        <f>vlookup($A166,Users!$B$1:$H1000,3,false)</f>
        <v>Chaewoon</v>
      </c>
      <c r="C166" s="7" t="str">
        <f>vlookup($A166,Users!$B$1:$H1000,6,false)</f>
        <v>Blair C</v>
      </c>
      <c r="D166" s="7">
        <f>vlookup($C166,Teams!$B:$D,3,false)</f>
        <v>5</v>
      </c>
      <c r="E166" s="7">
        <f t="shared" si="1"/>
        <v>20</v>
      </c>
      <c r="F166" s="7">
        <f>countifs(PrelimRaw!$D$1:$D1000,$A166,PrelimRaw!$C$1:$C1000,4,PrelimRaw!$J$1:$J1000,"B")+countifs(PrelimRaw!$D$1:$D1000,$A166,PrelimRaw!$C$1:$C1000,14,PrelimRaw!$J$1:$J1000,"B")</f>
        <v>0</v>
      </c>
      <c r="G166" s="7">
        <f>countifs(PrelimRaw!$D$1:$D1000,$A166,PrelimRaw!$C$1:$C1000,0,PrelimRaw!$J$1:$J1000,"B")</f>
        <v>0</v>
      </c>
      <c r="H166" s="7">
        <f>countifs(PrelimRaw!$D$1:$D1000,$A166,PrelimRaw!$C$1:$C1000,-4,PrelimRaw!$J$1:$J1000,"B")</f>
        <v>0</v>
      </c>
      <c r="I166" s="7">
        <f t="shared" si="2"/>
        <v>0</v>
      </c>
      <c r="J166" s="8">
        <f t="shared" si="3"/>
        <v>0</v>
      </c>
      <c r="K166" s="8">
        <f t="shared" si="4"/>
        <v>0</v>
      </c>
      <c r="L166" s="7">
        <f t="shared" si="5"/>
        <v>0</v>
      </c>
      <c r="M166" s="11">
        <f t="shared" si="6"/>
        <v>0</v>
      </c>
    </row>
    <row r="167">
      <c r="A167" s="6" t="s">
        <v>200</v>
      </c>
      <c r="B167" s="7" t="str">
        <f>vlookup($A167,Users!$B$1:$H1000,3,false)</f>
        <v>Albert</v>
      </c>
      <c r="C167" s="7" t="str">
        <f>vlookup($A167,Users!$B$1:$H1000,6,false)</f>
        <v>Westminster</v>
      </c>
      <c r="D167" s="7">
        <f>vlookup($C167,Teams!$B:$D,3,false)</f>
        <v>5</v>
      </c>
      <c r="E167" s="7">
        <f t="shared" si="1"/>
        <v>20</v>
      </c>
      <c r="F167" s="7">
        <f>countifs(PrelimRaw!$D$1:$D1000,$A167,PrelimRaw!$C$1:$C1000,4,PrelimRaw!$J$1:$J1000,"B")+countifs(PrelimRaw!$D$1:$D1000,$A167,PrelimRaw!$C$1:$C1000,14,PrelimRaw!$J$1:$J1000,"B")</f>
        <v>0</v>
      </c>
      <c r="G167" s="7">
        <f>countifs(PrelimRaw!$D$1:$D1000,$A167,PrelimRaw!$C$1:$C1000,0,PrelimRaw!$J$1:$J1000,"B")</f>
        <v>0</v>
      </c>
      <c r="H167" s="7">
        <f>countifs(PrelimRaw!$D$1:$D1000,$A167,PrelimRaw!$C$1:$C1000,-4,PrelimRaw!$J$1:$J1000,"B")</f>
        <v>0</v>
      </c>
      <c r="I167" s="7">
        <f t="shared" si="2"/>
        <v>0</v>
      </c>
      <c r="J167" s="8">
        <f t="shared" si="3"/>
        <v>0</v>
      </c>
      <c r="K167" s="8">
        <f t="shared" si="4"/>
        <v>0</v>
      </c>
      <c r="L167" s="7">
        <f t="shared" si="5"/>
        <v>0</v>
      </c>
      <c r="M167" s="11">
        <f t="shared" si="6"/>
        <v>0</v>
      </c>
    </row>
    <row r="168">
      <c r="A168" s="6" t="s">
        <v>201</v>
      </c>
      <c r="B168" s="7" t="str">
        <f>vlookup($A168,Users!$B$1:$H1000,3,false)</f>
        <v>Jack</v>
      </c>
      <c r="C168" s="7" t="str">
        <f>vlookup($A168,Users!$B$1:$H1000,6,false)</f>
        <v>AHS Broward</v>
      </c>
      <c r="D168" s="7">
        <f>vlookup($C168,Teams!$B:$D,3,false)</f>
        <v>5</v>
      </c>
      <c r="E168" s="7">
        <f t="shared" si="1"/>
        <v>20</v>
      </c>
      <c r="F168" s="7">
        <f>countifs(PrelimRaw!$D$1:$D1000,$A168,PrelimRaw!$C$1:$C1000,4,PrelimRaw!$J$1:$J1000,"B")+countifs(PrelimRaw!$D$1:$D1000,$A168,PrelimRaw!$C$1:$C1000,14,PrelimRaw!$J$1:$J1000,"B")</f>
        <v>0</v>
      </c>
      <c r="G168" s="7">
        <f>countifs(PrelimRaw!$D$1:$D1000,$A168,PrelimRaw!$C$1:$C1000,0,PrelimRaw!$J$1:$J1000,"B")</f>
        <v>1</v>
      </c>
      <c r="H168" s="7">
        <f>countifs(PrelimRaw!$D$1:$D1000,$A168,PrelimRaw!$C$1:$C1000,-4,PrelimRaw!$J$1:$J1000,"B")</f>
        <v>0</v>
      </c>
      <c r="I168" s="7">
        <f t="shared" si="2"/>
        <v>1</v>
      </c>
      <c r="J168" s="8">
        <f t="shared" si="3"/>
        <v>0.05</v>
      </c>
      <c r="K168" s="8">
        <f t="shared" si="4"/>
        <v>0</v>
      </c>
      <c r="L168" s="7">
        <f t="shared" si="5"/>
        <v>0</v>
      </c>
      <c r="M168" s="11">
        <f t="shared" si="6"/>
        <v>0</v>
      </c>
    </row>
    <row r="169">
      <c r="A169" s="6" t="s">
        <v>202</v>
      </c>
      <c r="B169" s="7" t="str">
        <f>vlookup($A169,Users!$B$1:$H1000,3,false)</f>
        <v>Pranjal</v>
      </c>
      <c r="C169" s="7" t="str">
        <f>vlookup($A169,Users!$B$1:$H1000,6,false)</f>
        <v>Lynbrook</v>
      </c>
      <c r="D169" s="7">
        <f>vlookup($C169,Teams!$B:$D,3,false)</f>
        <v>5</v>
      </c>
      <c r="E169" s="7">
        <f t="shared" si="1"/>
        <v>20</v>
      </c>
      <c r="F169" s="7">
        <f>countifs(PrelimRaw!$D$1:$D1000,$A169,PrelimRaw!$C$1:$C1000,4,PrelimRaw!$J$1:$J1000,"B")+countifs(PrelimRaw!$D$1:$D1000,$A169,PrelimRaw!$C$1:$C1000,14,PrelimRaw!$J$1:$J1000,"B")</f>
        <v>0</v>
      </c>
      <c r="G169" s="7">
        <f>countifs(PrelimRaw!$D$1:$D1000,$A169,PrelimRaw!$C$1:$C1000,0,PrelimRaw!$J$1:$J1000,"B")</f>
        <v>0</v>
      </c>
      <c r="H169" s="7">
        <f>countifs(PrelimRaw!$D$1:$D1000,$A169,PrelimRaw!$C$1:$C1000,-4,PrelimRaw!$J$1:$J1000,"B")</f>
        <v>0</v>
      </c>
      <c r="I169" s="7">
        <f t="shared" si="2"/>
        <v>0</v>
      </c>
      <c r="J169" s="8">
        <f t="shared" si="3"/>
        <v>0</v>
      </c>
      <c r="K169" s="8">
        <f t="shared" si="4"/>
        <v>0</v>
      </c>
      <c r="L169" s="7">
        <f t="shared" si="5"/>
        <v>0</v>
      </c>
      <c r="M169" s="11">
        <f t="shared" si="6"/>
        <v>0</v>
      </c>
    </row>
    <row r="170">
      <c r="A170" s="6" t="s">
        <v>203</v>
      </c>
      <c r="B170" s="7" t="str">
        <f>vlookup($A170,Users!$B$1:$H1000,3,false)</f>
        <v>Varun</v>
      </c>
      <c r="C170" s="7" t="str">
        <f>vlookup($A170,Users!$B$1:$H1000,6,false)</f>
        <v>Green Hope</v>
      </c>
      <c r="D170" s="7">
        <f>vlookup($C170,Teams!$B:$D,3,false)</f>
        <v>5</v>
      </c>
      <c r="E170" s="7">
        <f t="shared" si="1"/>
        <v>20</v>
      </c>
      <c r="F170" s="7">
        <f>countifs(PrelimRaw!$D$1:$D1000,$A170,PrelimRaw!$C$1:$C1000,4,PrelimRaw!$J$1:$J1000,"B")+countifs(PrelimRaw!$D$1:$D1000,$A170,PrelimRaw!$C$1:$C1000,14,PrelimRaw!$J$1:$J1000,"B")</f>
        <v>0</v>
      </c>
      <c r="G170" s="7">
        <f>countifs(PrelimRaw!$D$1:$D1000,$A170,PrelimRaw!$C$1:$C1000,0,PrelimRaw!$J$1:$J1000,"B")</f>
        <v>0</v>
      </c>
      <c r="H170" s="7">
        <f>countifs(PrelimRaw!$D$1:$D1000,$A170,PrelimRaw!$C$1:$C1000,-4,PrelimRaw!$J$1:$J1000,"B")</f>
        <v>0</v>
      </c>
      <c r="I170" s="7">
        <f t="shared" si="2"/>
        <v>0</v>
      </c>
      <c r="J170" s="8">
        <f t="shared" si="3"/>
        <v>0</v>
      </c>
      <c r="K170" s="8">
        <f t="shared" si="4"/>
        <v>0</v>
      </c>
      <c r="L170" s="7">
        <f t="shared" si="5"/>
        <v>0</v>
      </c>
      <c r="M170" s="11">
        <f t="shared" si="6"/>
        <v>0</v>
      </c>
    </row>
    <row r="171">
      <c r="A171" s="6" t="s">
        <v>204</v>
      </c>
      <c r="B171" s="7" t="str">
        <f>vlookup($A171,Users!$B$1:$H1000,3,false)</f>
        <v>Justin</v>
      </c>
      <c r="C171" s="7" t="str">
        <f>vlookup($A171,Users!$B$1:$H1000,6,false)</f>
        <v>Blair A</v>
      </c>
      <c r="D171" s="7">
        <f>vlookup($C171,Teams!$B:$D,3,false)</f>
        <v>5</v>
      </c>
      <c r="E171" s="7">
        <f t="shared" si="1"/>
        <v>20</v>
      </c>
      <c r="F171" s="7">
        <f>countifs(PrelimRaw!$D$1:$D1000,$A171,PrelimRaw!$C$1:$C1000,4,PrelimRaw!$J$1:$J1000,"B")+countifs(PrelimRaw!$D$1:$D1000,$A171,PrelimRaw!$C$1:$C1000,14,PrelimRaw!$J$1:$J1000,"B")</f>
        <v>0</v>
      </c>
      <c r="G171" s="7">
        <f>countifs(PrelimRaw!$D$1:$D1000,$A171,PrelimRaw!$C$1:$C1000,0,PrelimRaw!$J$1:$J1000,"B")</f>
        <v>0</v>
      </c>
      <c r="H171" s="7">
        <f>countifs(PrelimRaw!$D$1:$D1000,$A171,PrelimRaw!$C$1:$C1000,-4,PrelimRaw!$J$1:$J1000,"B")</f>
        <v>0</v>
      </c>
      <c r="I171" s="7">
        <f t="shared" si="2"/>
        <v>0</v>
      </c>
      <c r="J171" s="8">
        <f t="shared" si="3"/>
        <v>0</v>
      </c>
      <c r="K171" s="8">
        <f t="shared" si="4"/>
        <v>0</v>
      </c>
      <c r="L171" s="7">
        <f t="shared" si="5"/>
        <v>0</v>
      </c>
      <c r="M171" s="11">
        <f t="shared" si="6"/>
        <v>0</v>
      </c>
    </row>
    <row r="172">
      <c r="A172" s="6" t="s">
        <v>205</v>
      </c>
      <c r="B172" s="7" t="str">
        <f>vlookup($A172,Users!$B$1:$H1000,3,false)</f>
        <v>Julianne</v>
      </c>
      <c r="C172" s="7" t="str">
        <f>vlookup($A172,Users!$B$1:$H1000,6,false)</f>
        <v>University</v>
      </c>
      <c r="D172" s="7">
        <f>vlookup($C172,Teams!$B:$D,3,false)</f>
        <v>5</v>
      </c>
      <c r="E172" s="7">
        <f t="shared" si="1"/>
        <v>20</v>
      </c>
      <c r="F172" s="7">
        <f>countifs(PrelimRaw!$D$1:$D1000,$A172,PrelimRaw!$C$1:$C1000,4,PrelimRaw!$J$1:$J1000,"B")+countifs(PrelimRaw!$D$1:$D1000,$A172,PrelimRaw!$C$1:$C1000,14,PrelimRaw!$J$1:$J1000,"B")</f>
        <v>0</v>
      </c>
      <c r="G172" s="7">
        <f>countifs(PrelimRaw!$D$1:$D1000,$A172,PrelimRaw!$C$1:$C1000,0,PrelimRaw!$J$1:$J1000,"B")</f>
        <v>0</v>
      </c>
      <c r="H172" s="7">
        <f>countifs(PrelimRaw!$D$1:$D1000,$A172,PrelimRaw!$C$1:$C1000,-4,PrelimRaw!$J$1:$J1000,"B")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11">
        <f t="shared" si="6"/>
        <v>0</v>
      </c>
    </row>
    <row r="173">
      <c r="A173" s="6" t="s">
        <v>206</v>
      </c>
      <c r="B173" s="7" t="str">
        <f>vlookup($A173,Users!$B$1:$H1000,3,false)</f>
        <v>Rishi</v>
      </c>
      <c r="C173" s="7" t="str">
        <f>vlookup($A173,Users!$B$1:$H1000,6,false)</f>
        <v>Buchholz B</v>
      </c>
      <c r="D173" s="7">
        <f>vlookup($C173,Teams!$B:$D,3,false)</f>
        <v>5</v>
      </c>
      <c r="E173" s="7">
        <f t="shared" si="1"/>
        <v>20</v>
      </c>
      <c r="F173" s="7">
        <f>countifs(PrelimRaw!$D$1:$D1000,$A173,PrelimRaw!$C$1:$C1000,4,PrelimRaw!$J$1:$J1000,"B")+countifs(PrelimRaw!$D$1:$D1000,$A173,PrelimRaw!$C$1:$C1000,14,PrelimRaw!$J$1:$J1000,"B")</f>
        <v>0</v>
      </c>
      <c r="G173" s="7">
        <f>countifs(PrelimRaw!$D$1:$D1000,$A173,PrelimRaw!$C$1:$C1000,0,PrelimRaw!$J$1:$J1000,"B")</f>
        <v>0</v>
      </c>
      <c r="H173" s="7">
        <f>countifs(PrelimRaw!$D$1:$D1000,$A173,PrelimRaw!$C$1:$C1000,-4,PrelimRaw!$J$1:$J1000,"B")</f>
        <v>0</v>
      </c>
      <c r="I173" s="7">
        <f t="shared" si="2"/>
        <v>0</v>
      </c>
      <c r="J173" s="8">
        <f t="shared" si="3"/>
        <v>0</v>
      </c>
      <c r="K173" s="8">
        <f t="shared" si="4"/>
        <v>0</v>
      </c>
      <c r="L173" s="7">
        <f t="shared" si="5"/>
        <v>0</v>
      </c>
      <c r="M173" s="11">
        <f t="shared" si="6"/>
        <v>0</v>
      </c>
    </row>
    <row r="174">
      <c r="A174" s="6" t="s">
        <v>208</v>
      </c>
      <c r="B174" s="7" t="str">
        <f>vlookup($A174,Users!$B$1:$H1000,3,false)</f>
        <v>Dingjia</v>
      </c>
      <c r="C174" s="7" t="str">
        <f>vlookup($A174,Users!$B$1:$H1000,6,false)</f>
        <v>Naperville North</v>
      </c>
      <c r="D174" s="7">
        <f>vlookup($C174,Teams!$B:$D,3,false)</f>
        <v>5</v>
      </c>
      <c r="E174" s="7">
        <f t="shared" si="1"/>
        <v>20</v>
      </c>
      <c r="F174" s="7">
        <f>countifs(PrelimRaw!$D$1:$D1000,$A174,PrelimRaw!$C$1:$C1000,4,PrelimRaw!$J$1:$J1000,"B")+countifs(PrelimRaw!$D$1:$D1000,$A174,PrelimRaw!$C$1:$C1000,14,PrelimRaw!$J$1:$J1000,"B")</f>
        <v>0</v>
      </c>
      <c r="G174" s="7">
        <f>countifs(PrelimRaw!$D$1:$D1000,$A174,PrelimRaw!$C$1:$C1000,0,PrelimRaw!$J$1:$J1000,"B")</f>
        <v>1</v>
      </c>
      <c r="H174" s="7">
        <f>countifs(PrelimRaw!$D$1:$D1000,$A174,PrelimRaw!$C$1:$C1000,-4,PrelimRaw!$J$1:$J1000,"B")</f>
        <v>0</v>
      </c>
      <c r="I174" s="7">
        <f t="shared" si="2"/>
        <v>1</v>
      </c>
      <c r="J174" s="8">
        <f t="shared" si="3"/>
        <v>0.05</v>
      </c>
      <c r="K174" s="8">
        <f t="shared" si="4"/>
        <v>0</v>
      </c>
      <c r="L174" s="7">
        <f t="shared" si="5"/>
        <v>0</v>
      </c>
      <c r="M174" s="11">
        <f t="shared" si="6"/>
        <v>0</v>
      </c>
    </row>
    <row r="175">
      <c r="A175" s="6" t="s">
        <v>210</v>
      </c>
      <c r="B175" s="7" t="str">
        <f>vlookup($A175,Users!$B$1:$H1000,3,false)</f>
        <v>Aidan</v>
      </c>
      <c r="C175" s="7" t="str">
        <f>vlookup($A175,Users!$B$1:$H1000,6,false)</f>
        <v>Seven Lakes</v>
      </c>
      <c r="D175" s="7">
        <f>vlookup($C175,Teams!$B:$D,3,false)</f>
        <v>5</v>
      </c>
      <c r="E175" s="7">
        <f t="shared" si="1"/>
        <v>20</v>
      </c>
      <c r="F175" s="7">
        <f>countifs(PrelimRaw!$D$1:$D1000,$A175,PrelimRaw!$C$1:$C1000,4,PrelimRaw!$J$1:$J1000,"B")+countifs(PrelimRaw!$D$1:$D1000,$A175,PrelimRaw!$C$1:$C1000,14,PrelimRaw!$J$1:$J1000,"B")</f>
        <v>0</v>
      </c>
      <c r="G175" s="7">
        <f>countifs(PrelimRaw!$D$1:$D1000,$A175,PrelimRaw!$C$1:$C1000,0,PrelimRaw!$J$1:$J1000,"B")</f>
        <v>0</v>
      </c>
      <c r="H175" s="7">
        <f>countifs(PrelimRaw!$D$1:$D1000,$A175,PrelimRaw!$C$1:$C1000,-4,PrelimRaw!$J$1:$J1000,"B")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11">
        <f t="shared" si="6"/>
        <v>0</v>
      </c>
    </row>
    <row r="176">
      <c r="A176" s="6" t="s">
        <v>211</v>
      </c>
      <c r="B176" s="7" t="str">
        <f>vlookup($A176,Users!$B$1:$H1000,3,false)</f>
        <v>Aryan</v>
      </c>
      <c r="C176" s="7" t="str">
        <f>vlookup($A176,Users!$B$1:$H1000,6,false)</f>
        <v>JP Stevens</v>
      </c>
      <c r="D176" s="7">
        <f>vlookup($C176,Teams!$B:$D,3,false)</f>
        <v>5</v>
      </c>
      <c r="E176" s="7">
        <f t="shared" si="1"/>
        <v>20</v>
      </c>
      <c r="F176" s="7">
        <f>countifs(PrelimRaw!$D$1:$D1000,$A176,PrelimRaw!$C$1:$C1000,4,PrelimRaw!$J$1:$J1000,"B")+countifs(PrelimRaw!$D$1:$D1000,$A176,PrelimRaw!$C$1:$C1000,14,PrelimRaw!$J$1:$J1000,"B")</f>
        <v>0</v>
      </c>
      <c r="G176" s="7">
        <f>countifs(PrelimRaw!$D$1:$D1000,$A176,PrelimRaw!$C$1:$C1000,0,PrelimRaw!$J$1:$J1000,"B")</f>
        <v>1</v>
      </c>
      <c r="H176" s="7">
        <f>countifs(PrelimRaw!$D$1:$D1000,$A176,PrelimRaw!$C$1:$C1000,-4,PrelimRaw!$J$1:$J1000,"B")</f>
        <v>0</v>
      </c>
      <c r="I176" s="7">
        <f t="shared" si="2"/>
        <v>1</v>
      </c>
      <c r="J176" s="8">
        <f t="shared" si="3"/>
        <v>0.05</v>
      </c>
      <c r="K176" s="8">
        <f t="shared" si="4"/>
        <v>0</v>
      </c>
      <c r="L176" s="7">
        <f t="shared" si="5"/>
        <v>0</v>
      </c>
      <c r="M176" s="11">
        <f t="shared" si="6"/>
        <v>0</v>
      </c>
    </row>
    <row r="177">
      <c r="A177" s="6" t="s">
        <v>212</v>
      </c>
      <c r="B177" s="7" t="str">
        <f>vlookup($A177,Users!$B$1:$H1000,3,false)</f>
        <v>Penelope</v>
      </c>
      <c r="C177" s="7" t="str">
        <f>vlookup($A177,Users!$B$1:$H1000,6,false)</f>
        <v>NoHo B</v>
      </c>
      <c r="D177" s="7">
        <f>vlookup($C177,Teams!$B:$D,3,false)</f>
        <v>5</v>
      </c>
      <c r="E177" s="7">
        <f t="shared" si="1"/>
        <v>20</v>
      </c>
      <c r="F177" s="7">
        <f>countifs(PrelimRaw!$D$1:$D1000,$A177,PrelimRaw!$C$1:$C1000,4,PrelimRaw!$J$1:$J1000,"B")+countifs(PrelimRaw!$D$1:$D1000,$A177,PrelimRaw!$C$1:$C1000,14,PrelimRaw!$J$1:$J1000,"B")</f>
        <v>0</v>
      </c>
      <c r="G177" s="7">
        <f>countifs(PrelimRaw!$D$1:$D1000,$A177,PrelimRaw!$C$1:$C1000,0,PrelimRaw!$J$1:$J1000,"B")</f>
        <v>0</v>
      </c>
      <c r="H177" s="7">
        <f>countifs(PrelimRaw!$D$1:$D1000,$A177,PrelimRaw!$C$1:$C1000,-4,PrelimRaw!$J$1:$J1000,"B")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11">
        <f t="shared" si="6"/>
        <v>0</v>
      </c>
    </row>
    <row r="178">
      <c r="A178" s="6" t="s">
        <v>213</v>
      </c>
      <c r="B178" s="7" t="str">
        <f>vlookup($A178,Users!$B$1:$H1000,3,false)</f>
        <v>Pranesh</v>
      </c>
      <c r="C178" s="7" t="str">
        <f>vlookup($A178,Users!$B$1:$H1000,6,false)</f>
        <v>JP Stevens</v>
      </c>
      <c r="D178" s="7">
        <f>vlookup($C178,Teams!$B:$D,3,false)</f>
        <v>5</v>
      </c>
      <c r="E178" s="7">
        <f t="shared" si="1"/>
        <v>20</v>
      </c>
      <c r="F178" s="7">
        <f>countifs(PrelimRaw!$D$1:$D1000,$A178,PrelimRaw!$C$1:$C1000,4,PrelimRaw!$J$1:$J1000,"B")+countifs(PrelimRaw!$D$1:$D1000,$A178,PrelimRaw!$C$1:$C1000,14,PrelimRaw!$J$1:$J1000,"B")</f>
        <v>0</v>
      </c>
      <c r="G178" s="7">
        <f>countifs(PrelimRaw!$D$1:$D1000,$A178,PrelimRaw!$C$1:$C1000,0,PrelimRaw!$J$1:$J1000,"B")</f>
        <v>0</v>
      </c>
      <c r="H178" s="7">
        <f>countifs(PrelimRaw!$D$1:$D1000,$A178,PrelimRaw!$C$1:$C1000,-4,PrelimRaw!$J$1:$J1000,"B")</f>
        <v>0</v>
      </c>
      <c r="I178" s="7">
        <f t="shared" si="2"/>
        <v>0</v>
      </c>
      <c r="J178" s="8">
        <f t="shared" si="3"/>
        <v>0</v>
      </c>
      <c r="K178" s="8">
        <f t="shared" si="4"/>
        <v>0</v>
      </c>
      <c r="L178" s="7">
        <f t="shared" si="5"/>
        <v>0</v>
      </c>
      <c r="M178" s="11">
        <f t="shared" si="6"/>
        <v>0</v>
      </c>
    </row>
    <row r="179">
      <c r="A179" s="6" t="s">
        <v>215</v>
      </c>
      <c r="B179" s="7" t="str">
        <f>vlookup($A179,Users!$B$1:$H1000,3,false)</f>
        <v>Emily</v>
      </c>
      <c r="C179" s="7" t="str">
        <f>vlookup($A179,Users!$B$1:$H1000,6,false)</f>
        <v>Centennial</v>
      </c>
      <c r="D179" s="7">
        <f>vlookup($C179,Teams!$B:$D,3,false)</f>
        <v>5</v>
      </c>
      <c r="E179" s="7">
        <f t="shared" si="1"/>
        <v>20</v>
      </c>
      <c r="F179" s="7">
        <f>countifs(PrelimRaw!$D$1:$D1000,$A179,PrelimRaw!$C$1:$C1000,4,PrelimRaw!$J$1:$J1000,"B")+countifs(PrelimRaw!$D$1:$D1000,$A179,PrelimRaw!$C$1:$C1000,14,PrelimRaw!$J$1:$J1000,"B")</f>
        <v>0</v>
      </c>
      <c r="G179" s="7">
        <f>countifs(PrelimRaw!$D$1:$D1000,$A179,PrelimRaw!$C$1:$C1000,0,PrelimRaw!$J$1:$J1000,"B")</f>
        <v>2</v>
      </c>
      <c r="H179" s="7">
        <f>countifs(PrelimRaw!$D$1:$D1000,$A179,PrelimRaw!$C$1:$C1000,-4,PrelimRaw!$J$1:$J1000,"B")</f>
        <v>0</v>
      </c>
      <c r="I179" s="7">
        <f t="shared" si="2"/>
        <v>2</v>
      </c>
      <c r="J179" s="8">
        <f t="shared" si="3"/>
        <v>0.1</v>
      </c>
      <c r="K179" s="8">
        <f t="shared" si="4"/>
        <v>0</v>
      </c>
      <c r="L179" s="7">
        <f t="shared" si="5"/>
        <v>0</v>
      </c>
      <c r="M179" s="11">
        <f t="shared" si="6"/>
        <v>0</v>
      </c>
    </row>
    <row r="180">
      <c r="A180" s="6" t="s">
        <v>216</v>
      </c>
      <c r="B180" s="7" t="str">
        <f>vlookup($A180,Users!$B$1:$H1000,3,false)</f>
        <v>Nikhil</v>
      </c>
      <c r="C180" s="7" t="str">
        <f>vlookup($A180,Users!$B$1:$H1000,6,false)</f>
        <v>Enloe A</v>
      </c>
      <c r="D180" s="7">
        <f>vlookup($C180,Teams!$B:$D,3,false)</f>
        <v>5</v>
      </c>
      <c r="E180" s="7">
        <f t="shared" si="1"/>
        <v>20</v>
      </c>
      <c r="F180" s="7">
        <f>countifs(PrelimRaw!$D$1:$D1000,$A180,PrelimRaw!$C$1:$C1000,4,PrelimRaw!$J$1:$J1000,"B")+countifs(PrelimRaw!$D$1:$D1000,$A180,PrelimRaw!$C$1:$C1000,14,PrelimRaw!$J$1:$J1000,"B")</f>
        <v>0</v>
      </c>
      <c r="G180" s="7">
        <f>countifs(PrelimRaw!$D$1:$D1000,$A180,PrelimRaw!$C$1:$C1000,0,PrelimRaw!$J$1:$J1000,"B")</f>
        <v>0</v>
      </c>
      <c r="H180" s="7">
        <f>countifs(PrelimRaw!$D$1:$D1000,$A180,PrelimRaw!$C$1:$C1000,-4,PrelimRaw!$J$1:$J1000,"B")</f>
        <v>0</v>
      </c>
      <c r="I180" s="7">
        <f t="shared" si="2"/>
        <v>0</v>
      </c>
      <c r="J180" s="8">
        <f t="shared" si="3"/>
        <v>0</v>
      </c>
      <c r="K180" s="8">
        <f t="shared" si="4"/>
        <v>0</v>
      </c>
      <c r="L180" s="7">
        <f t="shared" si="5"/>
        <v>0</v>
      </c>
      <c r="M180" s="11">
        <f t="shared" si="6"/>
        <v>0</v>
      </c>
    </row>
    <row r="181">
      <c r="A181" s="6" t="s">
        <v>217</v>
      </c>
      <c r="B181" s="7" t="str">
        <f>vlookup($A181,Users!$B$1:$H1000,3,false)</f>
        <v>Vaidehi</v>
      </c>
      <c r="C181" s="7" t="str">
        <f>vlookup($A181,Users!$B$1:$H1000,6,false)</f>
        <v>Brookfield</v>
      </c>
      <c r="D181" s="7">
        <f>vlookup($C181,Teams!$B:$D,3,false)</f>
        <v>5</v>
      </c>
      <c r="E181" s="7">
        <f t="shared" si="1"/>
        <v>20</v>
      </c>
      <c r="F181" s="7">
        <f>countifs(PrelimRaw!$D$1:$D1000,$A181,PrelimRaw!$C$1:$C1000,4,PrelimRaw!$J$1:$J1000,"B")+countifs(PrelimRaw!$D$1:$D1000,$A181,PrelimRaw!$C$1:$C1000,14,PrelimRaw!$J$1:$J1000,"B")</f>
        <v>0</v>
      </c>
      <c r="G181" s="7">
        <f>countifs(PrelimRaw!$D$1:$D1000,$A181,PrelimRaw!$C$1:$C1000,0,PrelimRaw!$J$1:$J1000,"B")</f>
        <v>0</v>
      </c>
      <c r="H181" s="7">
        <f>countifs(PrelimRaw!$D$1:$D1000,$A181,PrelimRaw!$C$1:$C1000,-4,PrelimRaw!$J$1:$J1000,"B")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11">
        <f t="shared" si="6"/>
        <v>0</v>
      </c>
    </row>
    <row r="182">
      <c r="A182" s="6" t="s">
        <v>218</v>
      </c>
      <c r="B182" s="7" t="str">
        <f>vlookup($A182,Users!$B$1:$H1000,3,false)</f>
        <v>Michael</v>
      </c>
      <c r="C182" s="7" t="str">
        <f>vlookup($A182,Users!$B$1:$H1000,6,false)</f>
        <v>Lakeside</v>
      </c>
      <c r="D182" s="7">
        <f>vlookup($C182,Teams!$B:$D,3,false)</f>
        <v>5</v>
      </c>
      <c r="E182" s="7">
        <f t="shared" si="1"/>
        <v>20</v>
      </c>
      <c r="F182" s="7">
        <f>countifs(PrelimRaw!$D$1:$D1000,$A182,PrelimRaw!$C$1:$C1000,4,PrelimRaw!$J$1:$J1000,"B")+countifs(PrelimRaw!$D$1:$D1000,$A182,PrelimRaw!$C$1:$C1000,14,PrelimRaw!$J$1:$J1000,"B")</f>
        <v>0</v>
      </c>
      <c r="G182" s="7">
        <f>countifs(PrelimRaw!$D$1:$D1000,$A182,PrelimRaw!$C$1:$C1000,0,PrelimRaw!$J$1:$J1000,"B")</f>
        <v>0</v>
      </c>
      <c r="H182" s="7">
        <f>countifs(PrelimRaw!$D$1:$D1000,$A182,PrelimRaw!$C$1:$C1000,-4,PrelimRaw!$J$1:$J1000,"B")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11">
        <f t="shared" si="6"/>
        <v>0</v>
      </c>
    </row>
    <row r="183">
      <c r="A183" s="6" t="s">
        <v>219</v>
      </c>
      <c r="B183" s="7" t="str">
        <f>vlookup($A183,Users!$B$1:$H1000,3,false)</f>
        <v>Vijay</v>
      </c>
      <c r="C183" s="7" t="str">
        <f>vlookup($A183,Users!$B$1:$H1000,6,false)</f>
        <v>Buchholz B</v>
      </c>
      <c r="D183" s="7">
        <f>vlookup($C183,Teams!$B:$D,3,false)</f>
        <v>5</v>
      </c>
      <c r="E183" s="7">
        <f t="shared" si="1"/>
        <v>20</v>
      </c>
      <c r="F183" s="7">
        <f>countifs(PrelimRaw!$D$1:$D1000,$A183,PrelimRaw!$C$1:$C1000,4,PrelimRaw!$J$1:$J1000,"B")+countifs(PrelimRaw!$D$1:$D1000,$A183,PrelimRaw!$C$1:$C1000,14,PrelimRaw!$J$1:$J1000,"B")</f>
        <v>0</v>
      </c>
      <c r="G183" s="7">
        <f>countifs(PrelimRaw!$D$1:$D1000,$A183,PrelimRaw!$C$1:$C1000,0,PrelimRaw!$J$1:$J1000,"B")</f>
        <v>0</v>
      </c>
      <c r="H183" s="7">
        <f>countifs(PrelimRaw!$D$1:$D1000,$A183,PrelimRaw!$C$1:$C1000,-4,PrelimRaw!$J$1:$J1000,"B")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11">
        <f t="shared" si="6"/>
        <v>0</v>
      </c>
    </row>
    <row r="184">
      <c r="A184" s="6" t="s">
        <v>220</v>
      </c>
      <c r="B184" s="7" t="str">
        <f>vlookup($A184,Users!$B$1:$H1000,3,false)</f>
        <v>Claire</v>
      </c>
      <c r="C184" s="7" t="str">
        <f>vlookup($A184,Users!$B$1:$H1000,6,false)</f>
        <v>Naperville North</v>
      </c>
      <c r="D184" s="7">
        <f>vlookup($C184,Teams!$B:$D,3,false)</f>
        <v>5</v>
      </c>
      <c r="E184" s="7">
        <f t="shared" si="1"/>
        <v>20</v>
      </c>
      <c r="F184" s="7">
        <f>countifs(PrelimRaw!$D$1:$D1000,$A184,PrelimRaw!$C$1:$C1000,4,PrelimRaw!$J$1:$J1000,"B")+countifs(PrelimRaw!$D$1:$D1000,$A184,PrelimRaw!$C$1:$C1000,14,PrelimRaw!$J$1:$J1000,"B")</f>
        <v>0</v>
      </c>
      <c r="G184" s="7">
        <f>countifs(PrelimRaw!$D$1:$D1000,$A184,PrelimRaw!$C$1:$C1000,0,PrelimRaw!$J$1:$J1000,"B")</f>
        <v>3</v>
      </c>
      <c r="H184" s="7">
        <f>countifs(PrelimRaw!$D$1:$D1000,$A184,PrelimRaw!$C$1:$C1000,-4,PrelimRaw!$J$1:$J1000,"B")</f>
        <v>0</v>
      </c>
      <c r="I184" s="7">
        <f t="shared" si="2"/>
        <v>3</v>
      </c>
      <c r="J184" s="8">
        <f t="shared" si="3"/>
        <v>0.15</v>
      </c>
      <c r="K184" s="8">
        <f t="shared" si="4"/>
        <v>0</v>
      </c>
      <c r="L184" s="7">
        <f t="shared" si="5"/>
        <v>0</v>
      </c>
      <c r="M184" s="11">
        <f t="shared" si="6"/>
        <v>0</v>
      </c>
    </row>
    <row r="185">
      <c r="A185" s="6" t="s">
        <v>222</v>
      </c>
      <c r="B185" s="7" t="str">
        <f>vlookup($A185,Users!$B$1:$H1000,3,false)</f>
        <v>Nathan</v>
      </c>
      <c r="C185" s="7" t="str">
        <f>vlookup($A185,Users!$B$1:$H1000,6,false)</f>
        <v>University</v>
      </c>
      <c r="D185" s="7">
        <f>vlookup($C185,Teams!$B:$D,3,false)</f>
        <v>5</v>
      </c>
      <c r="E185" s="7">
        <f t="shared" si="1"/>
        <v>20</v>
      </c>
      <c r="F185" s="7">
        <f>countifs(PrelimRaw!$D$1:$D1000,$A185,PrelimRaw!$C$1:$C1000,4,PrelimRaw!$J$1:$J1000,"B")+countifs(PrelimRaw!$D$1:$D1000,$A185,PrelimRaw!$C$1:$C1000,14,PrelimRaw!$J$1:$J1000,"B")</f>
        <v>0</v>
      </c>
      <c r="G185" s="7">
        <f>countifs(PrelimRaw!$D$1:$D1000,$A185,PrelimRaw!$C$1:$C1000,0,PrelimRaw!$J$1:$J1000,"B")</f>
        <v>0</v>
      </c>
      <c r="H185" s="7">
        <f>countifs(PrelimRaw!$D$1:$D1000,$A185,PrelimRaw!$C$1:$C1000,-4,PrelimRaw!$J$1:$J1000,"B")</f>
        <v>0</v>
      </c>
      <c r="I185" s="7">
        <f t="shared" si="2"/>
        <v>0</v>
      </c>
      <c r="J185" s="8">
        <f t="shared" si="3"/>
        <v>0</v>
      </c>
      <c r="K185" s="8">
        <f t="shared" si="4"/>
        <v>0</v>
      </c>
      <c r="L185" s="7">
        <f t="shared" si="5"/>
        <v>0</v>
      </c>
      <c r="M185" s="11">
        <f t="shared" si="6"/>
        <v>0</v>
      </c>
    </row>
    <row r="186">
      <c r="A186" s="6" t="s">
        <v>223</v>
      </c>
      <c r="B186" s="7" t="str">
        <f>vlookup($A186,Users!$B$1:$H1000,3,false)</f>
        <v>Alex</v>
      </c>
      <c r="C186" s="7" t="str">
        <f>vlookup($A186,Users!$B$1:$H1000,6,false)</f>
        <v>Niskayuna</v>
      </c>
      <c r="D186" s="7">
        <f>vlookup($C186,Teams!$B:$D,3,false)</f>
        <v>5</v>
      </c>
      <c r="E186" s="7">
        <f t="shared" si="1"/>
        <v>20</v>
      </c>
      <c r="F186" s="7">
        <f>countifs(PrelimRaw!$D$1:$D1000,$A186,PrelimRaw!$C$1:$C1000,4,PrelimRaw!$J$1:$J1000,"B")+countifs(PrelimRaw!$D$1:$D1000,$A186,PrelimRaw!$C$1:$C1000,14,PrelimRaw!$J$1:$J1000,"B")</f>
        <v>0</v>
      </c>
      <c r="G186" s="7">
        <f>countifs(PrelimRaw!$D$1:$D1000,$A186,PrelimRaw!$C$1:$C1000,0,PrelimRaw!$J$1:$J1000,"B")</f>
        <v>0</v>
      </c>
      <c r="H186" s="7">
        <f>countifs(PrelimRaw!$D$1:$D1000,$A186,PrelimRaw!$C$1:$C1000,-4,PrelimRaw!$J$1:$J1000,"B")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11">
        <f t="shared" si="6"/>
        <v>0</v>
      </c>
    </row>
    <row r="187">
      <c r="A187" s="6" t="s">
        <v>224</v>
      </c>
      <c r="B187" s="7" t="str">
        <f>vlookup($A187,Users!$B$1:$H1000,3,false)</f>
        <v>Ricky</v>
      </c>
      <c r="C187" s="7" t="str">
        <f>vlookup($A187,Users!$B$1:$H1000,6,false)</f>
        <v>Blair C</v>
      </c>
      <c r="D187" s="7">
        <f>vlookup($C187,Teams!$B:$D,3,false)</f>
        <v>5</v>
      </c>
      <c r="E187" s="7">
        <f t="shared" si="1"/>
        <v>20</v>
      </c>
      <c r="F187" s="7">
        <f>countifs(PrelimRaw!$D$1:$D1000,$A187,PrelimRaw!$C$1:$C1000,4,PrelimRaw!$J$1:$J1000,"B")+countifs(PrelimRaw!$D$1:$D1000,$A187,PrelimRaw!$C$1:$C1000,14,PrelimRaw!$J$1:$J1000,"B")</f>
        <v>0</v>
      </c>
      <c r="G187" s="7">
        <f>countifs(PrelimRaw!$D$1:$D1000,$A187,PrelimRaw!$C$1:$C1000,0,PrelimRaw!$J$1:$J1000,"B")</f>
        <v>1</v>
      </c>
      <c r="H187" s="7">
        <f>countifs(PrelimRaw!$D$1:$D1000,$A187,PrelimRaw!$C$1:$C1000,-4,PrelimRaw!$J$1:$J1000,"B")</f>
        <v>0</v>
      </c>
      <c r="I187" s="7">
        <f t="shared" si="2"/>
        <v>1</v>
      </c>
      <c r="J187" s="8">
        <f t="shared" si="3"/>
        <v>0.05</v>
      </c>
      <c r="K187" s="8">
        <f t="shared" si="4"/>
        <v>0</v>
      </c>
      <c r="L187" s="7">
        <f t="shared" si="5"/>
        <v>0</v>
      </c>
      <c r="M187" s="11">
        <f t="shared" si="6"/>
        <v>0</v>
      </c>
    </row>
    <row r="188">
      <c r="A188" s="6" t="s">
        <v>225</v>
      </c>
      <c r="B188" s="7" t="str">
        <f>vlookup($A188,Users!$B$1:$H1000,3,false)</f>
        <v>Arif</v>
      </c>
      <c r="C188" s="7" t="str">
        <f>vlookup($A188,Users!$B$1:$H1000,6,false)</f>
        <v>Centennial</v>
      </c>
      <c r="D188" s="7">
        <f>vlookup($C188,Teams!$B:$D,3,false)</f>
        <v>5</v>
      </c>
      <c r="E188" s="7">
        <f t="shared" si="1"/>
        <v>20</v>
      </c>
      <c r="F188" s="7">
        <f>countifs(PrelimRaw!$D$1:$D1000,$A188,PrelimRaw!$C$1:$C1000,4,PrelimRaw!$J$1:$J1000,"B")+countifs(PrelimRaw!$D$1:$D1000,$A188,PrelimRaw!$C$1:$C1000,14,PrelimRaw!$J$1:$J1000,"B")</f>
        <v>0</v>
      </c>
      <c r="G188" s="7">
        <f>countifs(PrelimRaw!$D$1:$D1000,$A188,PrelimRaw!$C$1:$C1000,0,PrelimRaw!$J$1:$J1000,"B")</f>
        <v>0</v>
      </c>
      <c r="H188" s="7">
        <f>countifs(PrelimRaw!$D$1:$D1000,$A188,PrelimRaw!$C$1:$C1000,-4,PrelimRaw!$J$1:$J1000,"B")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11">
        <f t="shared" si="6"/>
        <v>0</v>
      </c>
    </row>
    <row r="189">
      <c r="A189" s="6" t="s">
        <v>226</v>
      </c>
      <c r="B189" s="7" t="str">
        <f>vlookup($A189,Users!$B$1:$H1000,3,false)</f>
        <v>Jeffery</v>
      </c>
      <c r="C189" s="7" t="str">
        <f>vlookup($A189,Users!$B$1:$H1000,6,false)</f>
        <v>Naperville North</v>
      </c>
      <c r="D189" s="7">
        <f>vlookup($C189,Teams!$B:$D,3,false)</f>
        <v>5</v>
      </c>
      <c r="E189" s="7">
        <f t="shared" si="1"/>
        <v>20</v>
      </c>
      <c r="F189" s="7">
        <f>countifs(PrelimRaw!$D$1:$D1000,$A189,PrelimRaw!$C$1:$C1000,4,PrelimRaw!$J$1:$J1000,"B")+countifs(PrelimRaw!$D$1:$D1000,$A189,PrelimRaw!$C$1:$C1000,14,PrelimRaw!$J$1:$J1000,"B")</f>
        <v>0</v>
      </c>
      <c r="G189" s="7">
        <f>countifs(PrelimRaw!$D$1:$D1000,$A189,PrelimRaw!$C$1:$C1000,0,PrelimRaw!$J$1:$J1000,"B")</f>
        <v>0</v>
      </c>
      <c r="H189" s="7">
        <f>countifs(PrelimRaw!$D$1:$D1000,$A189,PrelimRaw!$C$1:$C1000,-4,PrelimRaw!$J$1:$J1000,"B")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11">
        <f t="shared" si="6"/>
        <v>0</v>
      </c>
    </row>
    <row r="190">
      <c r="A190" s="6" t="s">
        <v>227</v>
      </c>
      <c r="B190" s="7" t="str">
        <f>vlookup($A190,Users!$B$1:$H1000,3,false)</f>
        <v>Leo</v>
      </c>
      <c r="C190" s="7" t="str">
        <f>vlookup($A190,Users!$B$1:$H1000,6,false)</f>
        <v>Green Hope</v>
      </c>
      <c r="D190" s="7">
        <f>vlookup($C190,Teams!$B:$D,3,false)</f>
        <v>5</v>
      </c>
      <c r="E190" s="7">
        <f t="shared" si="1"/>
        <v>20</v>
      </c>
      <c r="F190" s="7">
        <f>countifs(PrelimRaw!$D$1:$D1000,$A190,PrelimRaw!$C$1:$C1000,4,PrelimRaw!$J$1:$J1000,"B")+countifs(PrelimRaw!$D$1:$D1000,$A190,PrelimRaw!$C$1:$C1000,14,PrelimRaw!$J$1:$J1000,"B")</f>
        <v>0</v>
      </c>
      <c r="G190" s="7">
        <f>countifs(PrelimRaw!$D$1:$D1000,$A190,PrelimRaw!$C$1:$C1000,0,PrelimRaw!$J$1:$J1000,"B")</f>
        <v>0</v>
      </c>
      <c r="H190" s="7">
        <f>countifs(PrelimRaw!$D$1:$D1000,$A190,PrelimRaw!$C$1:$C1000,-4,PrelimRaw!$J$1:$J1000,"B")</f>
        <v>0</v>
      </c>
      <c r="I190" s="7">
        <f t="shared" si="2"/>
        <v>0</v>
      </c>
      <c r="J190" s="8">
        <f t="shared" si="3"/>
        <v>0</v>
      </c>
      <c r="K190" s="8">
        <f t="shared" si="4"/>
        <v>0</v>
      </c>
      <c r="L190" s="7">
        <f t="shared" si="5"/>
        <v>0</v>
      </c>
      <c r="M190" s="11">
        <f t="shared" si="6"/>
        <v>0</v>
      </c>
    </row>
    <row r="191">
      <c r="A191" s="6" t="s">
        <v>228</v>
      </c>
      <c r="B191" s="7" t="str">
        <f>vlookup($A191,Users!$B$1:$H1000,3,false)</f>
        <v>Rohan</v>
      </c>
      <c r="C191" s="7" t="str">
        <f>vlookup($A191,Users!$B$1:$H1000,6,false)</f>
        <v>Cupertino</v>
      </c>
      <c r="D191" s="7">
        <f>vlookup($C191,Teams!$B:$D,3,false)</f>
        <v>5</v>
      </c>
      <c r="E191" s="7">
        <f t="shared" si="1"/>
        <v>20</v>
      </c>
      <c r="F191" s="7">
        <f>countifs(PrelimRaw!$D$1:$D1000,$A191,PrelimRaw!$C$1:$C1000,4,PrelimRaw!$J$1:$J1000,"B")+countifs(PrelimRaw!$D$1:$D1000,$A191,PrelimRaw!$C$1:$C1000,14,PrelimRaw!$J$1:$J1000,"B")</f>
        <v>0</v>
      </c>
      <c r="G191" s="7">
        <f>countifs(PrelimRaw!$D$1:$D1000,$A191,PrelimRaw!$C$1:$C1000,0,PrelimRaw!$J$1:$J1000,"B")</f>
        <v>1</v>
      </c>
      <c r="H191" s="7">
        <f>countifs(PrelimRaw!$D$1:$D1000,$A191,PrelimRaw!$C$1:$C1000,-4,PrelimRaw!$J$1:$J1000,"B")</f>
        <v>0</v>
      </c>
      <c r="I191" s="7">
        <f t="shared" si="2"/>
        <v>1</v>
      </c>
      <c r="J191" s="8">
        <f t="shared" si="3"/>
        <v>0.05</v>
      </c>
      <c r="K191" s="8">
        <f t="shared" si="4"/>
        <v>0</v>
      </c>
      <c r="L191" s="7">
        <f t="shared" si="5"/>
        <v>0</v>
      </c>
      <c r="M191" s="11">
        <f t="shared" si="6"/>
        <v>0</v>
      </c>
    </row>
    <row r="192">
      <c r="A192" s="6" t="s">
        <v>229</v>
      </c>
      <c r="B192" s="7" t="str">
        <f>vlookup($A192,Users!$B$1:$H1000,3,false)</f>
        <v>Kira</v>
      </c>
      <c r="C192" s="7" t="str">
        <f>vlookup($A192,Users!$B$1:$H1000,6,false)</f>
        <v>Lexington B</v>
      </c>
      <c r="D192" s="7">
        <f>vlookup($C192,Teams!$B:$D,3,false)</f>
        <v>5</v>
      </c>
      <c r="E192" s="7">
        <f t="shared" si="1"/>
        <v>20</v>
      </c>
      <c r="F192" s="7">
        <f>countifs(PrelimRaw!$D$1:$D1000,$A192,PrelimRaw!$C$1:$C1000,4,PrelimRaw!$J$1:$J1000,"B")+countifs(PrelimRaw!$D$1:$D1000,$A192,PrelimRaw!$C$1:$C1000,14,PrelimRaw!$J$1:$J1000,"B")</f>
        <v>0</v>
      </c>
      <c r="G192" s="7">
        <f>countifs(PrelimRaw!$D$1:$D1000,$A192,PrelimRaw!$C$1:$C1000,0,PrelimRaw!$J$1:$J1000,"B")</f>
        <v>0</v>
      </c>
      <c r="H192" s="7">
        <f>countifs(PrelimRaw!$D$1:$D1000,$A192,PrelimRaw!$C$1:$C1000,-4,PrelimRaw!$J$1:$J1000,"B")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11">
        <f t="shared" si="6"/>
        <v>0</v>
      </c>
    </row>
    <row r="193">
      <c r="A193" s="6" t="s">
        <v>230</v>
      </c>
      <c r="B193" s="7" t="str">
        <f>vlookup($A193,Users!$B$1:$H1000,3,false)</f>
        <v>Tejas</v>
      </c>
      <c r="C193" s="7" t="str">
        <f>vlookup($A193,Users!$B$1:$H1000,6,false)</f>
        <v>Tesla STEM</v>
      </c>
      <c r="D193" s="7">
        <f>vlookup($C193,Teams!$B:$D,3,false)</f>
        <v>5</v>
      </c>
      <c r="E193" s="7">
        <f t="shared" si="1"/>
        <v>20</v>
      </c>
      <c r="F193" s="7">
        <f>countifs(PrelimRaw!$D$1:$D1000,$A193,PrelimRaw!$C$1:$C1000,4,PrelimRaw!$J$1:$J1000,"B")+countifs(PrelimRaw!$D$1:$D1000,$A193,PrelimRaw!$C$1:$C1000,14,PrelimRaw!$J$1:$J1000,"B")</f>
        <v>0</v>
      </c>
      <c r="G193" s="7">
        <f>countifs(PrelimRaw!$D$1:$D1000,$A193,PrelimRaw!$C$1:$C1000,0,PrelimRaw!$J$1:$J1000,"B")</f>
        <v>3</v>
      </c>
      <c r="H193" s="7">
        <f>countifs(PrelimRaw!$D$1:$D1000,$A193,PrelimRaw!$C$1:$C1000,-4,PrelimRaw!$J$1:$J1000,"B")</f>
        <v>0</v>
      </c>
      <c r="I193" s="7">
        <f t="shared" si="2"/>
        <v>3</v>
      </c>
      <c r="J193" s="8">
        <f t="shared" si="3"/>
        <v>0.15</v>
      </c>
      <c r="K193" s="8">
        <f t="shared" si="4"/>
        <v>0</v>
      </c>
      <c r="L193" s="7">
        <f t="shared" si="5"/>
        <v>0</v>
      </c>
      <c r="M193" s="11">
        <f t="shared" si="6"/>
        <v>0</v>
      </c>
    </row>
    <row r="194">
      <c r="A194" s="6" t="s">
        <v>232</v>
      </c>
      <c r="B194" s="7" t="str">
        <f>vlookup($A194,Users!$B$1:$H1000,3,false)</f>
        <v>Damon</v>
      </c>
      <c r="C194" s="7" t="str">
        <f>vlookup($A194,Users!$B$1:$H1000,6,false)</f>
        <v>Lexington A</v>
      </c>
      <c r="D194" s="7">
        <f>vlookup($C194,Teams!$B:$D,3,false)</f>
        <v>5</v>
      </c>
      <c r="E194" s="7">
        <f t="shared" si="1"/>
        <v>20</v>
      </c>
      <c r="F194" s="7">
        <f>countifs(PrelimRaw!$D$1:$D1000,$A194,PrelimRaw!$C$1:$C1000,4,PrelimRaw!$J$1:$J1000,"B")+countifs(PrelimRaw!$D$1:$D1000,$A194,PrelimRaw!$C$1:$C1000,14,PrelimRaw!$J$1:$J1000,"B")</f>
        <v>0</v>
      </c>
      <c r="G194" s="7">
        <f>countifs(PrelimRaw!$D$1:$D1000,$A194,PrelimRaw!$C$1:$C1000,0,PrelimRaw!$J$1:$J1000,"B")</f>
        <v>0</v>
      </c>
      <c r="H194" s="7">
        <f>countifs(PrelimRaw!$D$1:$D1000,$A194,PrelimRaw!$C$1:$C1000,-4,PrelimRaw!$J$1:$J1000,"B")</f>
        <v>0</v>
      </c>
      <c r="I194" s="7">
        <f t="shared" si="2"/>
        <v>0</v>
      </c>
      <c r="J194" s="8">
        <f t="shared" si="3"/>
        <v>0</v>
      </c>
      <c r="K194" s="8">
        <f t="shared" si="4"/>
        <v>0</v>
      </c>
      <c r="L194" s="7">
        <f t="shared" si="5"/>
        <v>0</v>
      </c>
      <c r="M194" s="11">
        <f t="shared" si="6"/>
        <v>0</v>
      </c>
    </row>
    <row r="195">
      <c r="A195" s="6" t="s">
        <v>233</v>
      </c>
      <c r="B195" s="7" t="str">
        <f>vlookup($A195,Users!$B$1:$H1000,3,false)</f>
        <v>Harish</v>
      </c>
      <c r="C195" s="7" t="str">
        <f>vlookup($A195,Users!$B$1:$H1000,6,false)</f>
        <v>Mira Loma</v>
      </c>
      <c r="D195" s="7">
        <f>vlookup($C195,Teams!$B:$D,3,false)</f>
        <v>5</v>
      </c>
      <c r="E195" s="7">
        <f t="shared" si="1"/>
        <v>20</v>
      </c>
      <c r="F195" s="7">
        <f>countifs(PrelimRaw!$D$1:$D1000,$A195,PrelimRaw!$C$1:$C1000,4,PrelimRaw!$J$1:$J1000,"B")+countifs(PrelimRaw!$D$1:$D1000,$A195,PrelimRaw!$C$1:$C1000,14,PrelimRaw!$J$1:$J1000,"B")</f>
        <v>0</v>
      </c>
      <c r="G195" s="7">
        <f>countifs(PrelimRaw!$D$1:$D1000,$A195,PrelimRaw!$C$1:$C1000,0,PrelimRaw!$J$1:$J1000,"B")</f>
        <v>0</v>
      </c>
      <c r="H195" s="7">
        <f>countifs(PrelimRaw!$D$1:$D1000,$A195,PrelimRaw!$C$1:$C1000,-4,PrelimRaw!$J$1:$J1000,"B")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11">
        <f t="shared" si="6"/>
        <v>0</v>
      </c>
    </row>
    <row r="196">
      <c r="A196" s="6" t="s">
        <v>234</v>
      </c>
      <c r="B196" s="7" t="str">
        <f>vlookup($A196,Users!$B$1:$H1000,3,false)</f>
        <v>Anant</v>
      </c>
      <c r="C196" s="7" t="str">
        <f>vlookup($A196,Users!$B$1:$H1000,6,false)</f>
        <v>Dulles</v>
      </c>
      <c r="D196" s="7">
        <f>vlookup($C196,Teams!$B:$D,3,false)</f>
        <v>5</v>
      </c>
      <c r="E196" s="7">
        <f t="shared" si="1"/>
        <v>20</v>
      </c>
      <c r="F196" s="7">
        <f>countifs(PrelimRaw!$D$1:$D1000,$A196,PrelimRaw!$C$1:$C1000,4,PrelimRaw!$J$1:$J1000,"B")+countifs(PrelimRaw!$D$1:$D1000,$A196,PrelimRaw!$C$1:$C1000,14,PrelimRaw!$J$1:$J1000,"B")</f>
        <v>0</v>
      </c>
      <c r="G196" s="7">
        <f>countifs(PrelimRaw!$D$1:$D1000,$A196,PrelimRaw!$C$1:$C1000,0,PrelimRaw!$J$1:$J1000,"B")</f>
        <v>0</v>
      </c>
      <c r="H196" s="7">
        <f>countifs(PrelimRaw!$D$1:$D1000,$A196,PrelimRaw!$C$1:$C1000,-4,PrelimRaw!$J$1:$J1000,"B")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11">
        <f t="shared" si="6"/>
        <v>0</v>
      </c>
    </row>
    <row r="197">
      <c r="A197" s="6" t="s">
        <v>235</v>
      </c>
      <c r="B197" s="7" t="str">
        <f>vlookup($A197,Users!$B$1:$H1000,3,false)</f>
        <v>Daniel</v>
      </c>
      <c r="C197" s="7" t="str">
        <f>vlookup($A197,Users!$B$1:$H1000,6,false)</f>
        <v>NoHo</v>
      </c>
      <c r="D197" s="7">
        <f>vlookup($C197,Teams!$B:$D,3,false)</f>
        <v>5</v>
      </c>
      <c r="E197" s="7">
        <f t="shared" si="1"/>
        <v>20</v>
      </c>
      <c r="F197" s="7">
        <f>countifs(PrelimRaw!$D$1:$D1000,$A197,PrelimRaw!$C$1:$C1000,4,PrelimRaw!$J$1:$J1000,"B")+countifs(PrelimRaw!$D$1:$D1000,$A197,PrelimRaw!$C$1:$C1000,14,PrelimRaw!$J$1:$J1000,"B")</f>
        <v>0</v>
      </c>
      <c r="G197" s="7">
        <f>countifs(PrelimRaw!$D$1:$D1000,$A197,PrelimRaw!$C$1:$C1000,0,PrelimRaw!$J$1:$J1000,"B")</f>
        <v>0</v>
      </c>
      <c r="H197" s="7">
        <f>countifs(PrelimRaw!$D$1:$D1000,$A197,PrelimRaw!$C$1:$C1000,-4,PrelimRaw!$J$1:$J1000,"B")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11">
        <f t="shared" si="6"/>
        <v>0</v>
      </c>
    </row>
    <row r="198">
      <c r="A198" s="6" t="s">
        <v>36</v>
      </c>
      <c r="B198" s="7" t="str">
        <f>vlookup($A198,Users!$B$1:$H1000,3,false)</f>
        <v>Edward</v>
      </c>
      <c r="C198" s="7" t="str">
        <f>vlookup($A198,Users!$B$1:$H1000,6,false)</f>
        <v>NCSSM B</v>
      </c>
      <c r="D198" s="7">
        <f>vlookup($C198,Teams!$B:$D,3,false)</f>
        <v>5</v>
      </c>
      <c r="E198" s="7">
        <f t="shared" si="1"/>
        <v>20</v>
      </c>
      <c r="F198" s="7">
        <f>countifs(PrelimRaw!$D$1:$D1000,$A198,PrelimRaw!$C$1:$C1000,4,PrelimRaw!$J$1:$J1000,"B")+countifs(PrelimRaw!$D$1:$D1000,$A198,PrelimRaw!$C$1:$C1000,14,PrelimRaw!$J$1:$J1000,"B")</f>
        <v>0</v>
      </c>
      <c r="G198" s="7">
        <f>countifs(PrelimRaw!$D$1:$D1000,$A198,PrelimRaw!$C$1:$C1000,0,PrelimRaw!$J$1:$J1000,"B")</f>
        <v>0</v>
      </c>
      <c r="H198" s="7">
        <f>countifs(PrelimRaw!$D$1:$D1000,$A198,PrelimRaw!$C$1:$C1000,-4,PrelimRaw!$J$1:$J1000,"B")</f>
        <v>1</v>
      </c>
      <c r="I198" s="7">
        <f t="shared" si="2"/>
        <v>1</v>
      </c>
      <c r="J198" s="8">
        <f t="shared" si="3"/>
        <v>0.05</v>
      </c>
      <c r="K198" s="8">
        <f t="shared" si="4"/>
        <v>0</v>
      </c>
      <c r="L198" s="7">
        <f t="shared" si="5"/>
        <v>-4</v>
      </c>
      <c r="M198" s="11">
        <f t="shared" si="6"/>
        <v>-0.8</v>
      </c>
    </row>
    <row r="199">
      <c r="A199" s="6" t="s">
        <v>38</v>
      </c>
      <c r="B199" s="7" t="str">
        <f>vlookup($A199,Users!$B$1:$H1000,3,false)</f>
        <v>Madhav</v>
      </c>
      <c r="C199" s="7" t="str">
        <f>vlookup($A199,Users!$B$1:$H1000,6,false)</f>
        <v>NCSSM B</v>
      </c>
      <c r="D199" s="7">
        <f>vlookup($C199,Teams!$B:$D,3,false)</f>
        <v>5</v>
      </c>
      <c r="E199" s="7">
        <f t="shared" si="1"/>
        <v>20</v>
      </c>
      <c r="F199" s="7">
        <f>countifs(PrelimRaw!$D$1:$D1000,$A199,PrelimRaw!$C$1:$C1000,4,PrelimRaw!$J$1:$J1000,"B")+countifs(PrelimRaw!$D$1:$D1000,$A199,PrelimRaw!$C$1:$C1000,14,PrelimRaw!$J$1:$J1000,"B")</f>
        <v>3</v>
      </c>
      <c r="G199" s="7">
        <f>countifs(PrelimRaw!$D$1:$D1000,$A199,PrelimRaw!$C$1:$C1000,0,PrelimRaw!$J$1:$J1000,"B")</f>
        <v>2</v>
      </c>
      <c r="H199" s="7">
        <f>countifs(PrelimRaw!$D$1:$D1000,$A199,PrelimRaw!$C$1:$C1000,-4,PrelimRaw!$J$1:$J1000,"B")</f>
        <v>4</v>
      </c>
      <c r="I199" s="7">
        <f t="shared" si="2"/>
        <v>9</v>
      </c>
      <c r="J199" s="8">
        <f t="shared" si="3"/>
        <v>0.45</v>
      </c>
      <c r="K199" s="8">
        <f t="shared" si="4"/>
        <v>0.3333333333</v>
      </c>
      <c r="L199" s="7">
        <f t="shared" si="5"/>
        <v>-4</v>
      </c>
      <c r="M199" s="11">
        <f t="shared" si="6"/>
        <v>-0.8</v>
      </c>
    </row>
    <row r="200">
      <c r="A200" s="6" t="s">
        <v>114</v>
      </c>
      <c r="B200" s="7" t="str">
        <f>vlookup($A200,Users!$B$1:$H1000,3,false)</f>
        <v>William</v>
      </c>
      <c r="C200" s="7" t="str">
        <f>vlookup($A200,Users!$B$1:$H1000,6,false)</f>
        <v>Pullman</v>
      </c>
      <c r="D200" s="7">
        <f>vlookup($C200,Teams!$B:$D,3,false)</f>
        <v>5</v>
      </c>
      <c r="E200" s="7">
        <f t="shared" si="1"/>
        <v>20</v>
      </c>
      <c r="F200" s="7">
        <f>countifs(PrelimRaw!$D$1:$D1000,$A200,PrelimRaw!$C$1:$C1000,4,PrelimRaw!$J$1:$J1000,"B")+countifs(PrelimRaw!$D$1:$D1000,$A200,PrelimRaw!$C$1:$C1000,14,PrelimRaw!$J$1:$J1000,"B")</f>
        <v>0</v>
      </c>
      <c r="G200" s="7">
        <f>countifs(PrelimRaw!$D$1:$D1000,$A200,PrelimRaw!$C$1:$C1000,0,PrelimRaw!$J$1:$J1000,"B")</f>
        <v>1</v>
      </c>
      <c r="H200" s="7">
        <f>countifs(PrelimRaw!$D$1:$D1000,$A200,PrelimRaw!$C$1:$C1000,-4,PrelimRaw!$J$1:$J1000,"B")</f>
        <v>1</v>
      </c>
      <c r="I200" s="7">
        <f t="shared" si="2"/>
        <v>2</v>
      </c>
      <c r="J200" s="8">
        <f t="shared" si="3"/>
        <v>0.1</v>
      </c>
      <c r="K200" s="8">
        <f t="shared" si="4"/>
        <v>0</v>
      </c>
      <c r="L200" s="7">
        <f t="shared" si="5"/>
        <v>-4</v>
      </c>
      <c r="M200" s="11">
        <f t="shared" si="6"/>
        <v>-0.8</v>
      </c>
    </row>
    <row r="201">
      <c r="A201" s="6" t="s">
        <v>159</v>
      </c>
      <c r="B201" s="7" t="str">
        <f>vlookup($A201,Users!$B$1:$H1000,3,false)</f>
        <v>Samarth</v>
      </c>
      <c r="C201" s="7" t="str">
        <f>vlookup($A201,Users!$B$1:$H1000,6,false)</f>
        <v>Wayzata</v>
      </c>
      <c r="D201" s="7">
        <f>vlookup($C201,Teams!$B:$D,3,false)</f>
        <v>5</v>
      </c>
      <c r="E201" s="7">
        <f t="shared" si="1"/>
        <v>20</v>
      </c>
      <c r="F201" s="7">
        <f>countifs(PrelimRaw!$D$1:$D1000,$A201,PrelimRaw!$C$1:$C1000,4,PrelimRaw!$J$1:$J1000,"B")+countifs(PrelimRaw!$D$1:$D1000,$A201,PrelimRaw!$C$1:$C1000,14,PrelimRaw!$J$1:$J1000,"B")</f>
        <v>1</v>
      </c>
      <c r="G201" s="7">
        <f>countifs(PrelimRaw!$D$1:$D1000,$A201,PrelimRaw!$C$1:$C1000,0,PrelimRaw!$J$1:$J1000,"B")</f>
        <v>0</v>
      </c>
      <c r="H201" s="7">
        <f>countifs(PrelimRaw!$D$1:$D1000,$A201,PrelimRaw!$C$1:$C1000,-4,PrelimRaw!$J$1:$J1000,"B")</f>
        <v>2</v>
      </c>
      <c r="I201" s="7">
        <f t="shared" si="2"/>
        <v>3</v>
      </c>
      <c r="J201" s="8">
        <f t="shared" si="3"/>
        <v>0.15</v>
      </c>
      <c r="K201" s="8">
        <f t="shared" si="4"/>
        <v>0.3333333333</v>
      </c>
      <c r="L201" s="7">
        <f t="shared" si="5"/>
        <v>-4</v>
      </c>
      <c r="M201" s="11">
        <f t="shared" si="6"/>
        <v>-0.8</v>
      </c>
    </row>
    <row r="202">
      <c r="A202" s="6" t="s">
        <v>166</v>
      </c>
      <c r="B202" s="7" t="str">
        <f>vlookup($A202,Users!$B$1:$H1000,3,false)</f>
        <v>Alex</v>
      </c>
      <c r="C202" s="7" t="str">
        <f>vlookup($A202,Users!$B$1:$H1000,6,false)</f>
        <v>NoHo</v>
      </c>
      <c r="D202" s="7">
        <f>vlookup($C202,Teams!$B:$D,3,false)</f>
        <v>5</v>
      </c>
      <c r="E202" s="7">
        <f t="shared" si="1"/>
        <v>20</v>
      </c>
      <c r="F202" s="7">
        <f>countifs(PrelimRaw!$D$1:$D1000,$A202,PrelimRaw!$C$1:$C1000,4,PrelimRaw!$J$1:$J1000,"B")+countifs(PrelimRaw!$D$1:$D1000,$A202,PrelimRaw!$C$1:$C1000,14,PrelimRaw!$J$1:$J1000,"B")</f>
        <v>0</v>
      </c>
      <c r="G202" s="7">
        <f>countifs(PrelimRaw!$D$1:$D1000,$A202,PrelimRaw!$C$1:$C1000,0,PrelimRaw!$J$1:$J1000,"B")</f>
        <v>1</v>
      </c>
      <c r="H202" s="7">
        <f>countifs(PrelimRaw!$D$1:$D1000,$A202,PrelimRaw!$C$1:$C1000,-4,PrelimRaw!$J$1:$J1000,"B")</f>
        <v>1</v>
      </c>
      <c r="I202" s="7">
        <f t="shared" si="2"/>
        <v>2</v>
      </c>
      <c r="J202" s="8">
        <f t="shared" si="3"/>
        <v>0.1</v>
      </c>
      <c r="K202" s="8">
        <f t="shared" si="4"/>
        <v>0</v>
      </c>
      <c r="L202" s="7">
        <f t="shared" si="5"/>
        <v>-4</v>
      </c>
      <c r="M202" s="11">
        <f t="shared" si="6"/>
        <v>-0.8</v>
      </c>
    </row>
    <row r="203">
      <c r="A203" s="6" t="s">
        <v>170</v>
      </c>
      <c r="B203" s="7" t="str">
        <f>vlookup($A203,Users!$B$1:$H1000,3,false)</f>
        <v>Phoenix</v>
      </c>
      <c r="C203" s="7" t="str">
        <f>vlookup($A203,Users!$B$1:$H1000,6,false)</f>
        <v>Seven Lakes</v>
      </c>
      <c r="D203" s="7">
        <f>vlookup($C203,Teams!$B:$D,3,false)</f>
        <v>5</v>
      </c>
      <c r="E203" s="7">
        <f t="shared" si="1"/>
        <v>20</v>
      </c>
      <c r="F203" s="7">
        <f>countifs(PrelimRaw!$D$1:$D1000,$A203,PrelimRaw!$C$1:$C1000,4,PrelimRaw!$J$1:$J1000,"B")+countifs(PrelimRaw!$D$1:$D1000,$A203,PrelimRaw!$C$1:$C1000,14,PrelimRaw!$J$1:$J1000,"B")</f>
        <v>0</v>
      </c>
      <c r="G203" s="7">
        <f>countifs(PrelimRaw!$D$1:$D1000,$A203,PrelimRaw!$C$1:$C1000,0,PrelimRaw!$J$1:$J1000,"B")</f>
        <v>0</v>
      </c>
      <c r="H203" s="7">
        <f>countifs(PrelimRaw!$D$1:$D1000,$A203,PrelimRaw!$C$1:$C1000,-4,PrelimRaw!$J$1:$J1000,"B")</f>
        <v>1</v>
      </c>
      <c r="I203" s="7">
        <f t="shared" si="2"/>
        <v>1</v>
      </c>
      <c r="J203" s="8">
        <f t="shared" si="3"/>
        <v>0.05</v>
      </c>
      <c r="K203" s="8">
        <f t="shared" si="4"/>
        <v>0</v>
      </c>
      <c r="L203" s="7">
        <f t="shared" si="5"/>
        <v>-4</v>
      </c>
      <c r="M203" s="11">
        <f t="shared" si="6"/>
        <v>-0.8</v>
      </c>
    </row>
    <row r="204">
      <c r="A204" s="6" t="s">
        <v>174</v>
      </c>
      <c r="B204" s="7" t="str">
        <f>vlookup($A204,Users!$B$1:$H1000,3,false)</f>
        <v>Jason</v>
      </c>
      <c r="C204" s="7" t="str">
        <f>vlookup($A204,Users!$B$1:$H1000,6,false)</f>
        <v>Troy</v>
      </c>
      <c r="D204" s="7">
        <f>vlookup($C204,Teams!$B:$D,3,false)</f>
        <v>5</v>
      </c>
      <c r="E204" s="7">
        <f t="shared" si="1"/>
        <v>20</v>
      </c>
      <c r="F204" s="7">
        <f>countifs(PrelimRaw!$D$1:$D1000,$A204,PrelimRaw!$C$1:$C1000,4,PrelimRaw!$J$1:$J1000,"B")+countifs(PrelimRaw!$D$1:$D1000,$A204,PrelimRaw!$C$1:$C1000,14,PrelimRaw!$J$1:$J1000,"B")</f>
        <v>0</v>
      </c>
      <c r="G204" s="7">
        <f>countifs(PrelimRaw!$D$1:$D1000,$A204,PrelimRaw!$C$1:$C1000,0,PrelimRaw!$J$1:$J1000,"B")</f>
        <v>0</v>
      </c>
      <c r="H204" s="7">
        <f>countifs(PrelimRaw!$D$1:$D1000,$A204,PrelimRaw!$C$1:$C1000,-4,PrelimRaw!$J$1:$J1000,"B")</f>
        <v>1</v>
      </c>
      <c r="I204" s="7">
        <f t="shared" si="2"/>
        <v>1</v>
      </c>
      <c r="J204" s="8">
        <f t="shared" si="3"/>
        <v>0.05</v>
      </c>
      <c r="K204" s="8">
        <f t="shared" si="4"/>
        <v>0</v>
      </c>
      <c r="L204" s="7">
        <f t="shared" si="5"/>
        <v>-4</v>
      </c>
      <c r="M204" s="11">
        <f t="shared" si="6"/>
        <v>-0.8</v>
      </c>
    </row>
    <row r="205">
      <c r="A205" s="6" t="s">
        <v>181</v>
      </c>
      <c r="B205" s="7" t="str">
        <f>vlookup($A205,Users!$B$1:$H1000,3,false)</f>
        <v>Michael</v>
      </c>
      <c r="C205" s="7" t="str">
        <f>vlookup($A205,Users!$B$1:$H1000,6,false)</f>
        <v>Buchholz B</v>
      </c>
      <c r="D205" s="7">
        <f>vlookup($C205,Teams!$B:$D,3,false)</f>
        <v>5</v>
      </c>
      <c r="E205" s="7">
        <f t="shared" si="1"/>
        <v>20</v>
      </c>
      <c r="F205" s="7">
        <f>countifs(PrelimRaw!$D$1:$D1000,$A205,PrelimRaw!$C$1:$C1000,4,PrelimRaw!$J$1:$J1000,"B")+countifs(PrelimRaw!$D$1:$D1000,$A205,PrelimRaw!$C$1:$C1000,14,PrelimRaw!$J$1:$J1000,"B")</f>
        <v>0</v>
      </c>
      <c r="G205" s="7">
        <f>countifs(PrelimRaw!$D$1:$D1000,$A205,PrelimRaw!$C$1:$C1000,0,PrelimRaw!$J$1:$J1000,"B")</f>
        <v>0</v>
      </c>
      <c r="H205" s="7">
        <f>countifs(PrelimRaw!$D$1:$D1000,$A205,PrelimRaw!$C$1:$C1000,-4,PrelimRaw!$J$1:$J1000,"B")</f>
        <v>1</v>
      </c>
      <c r="I205" s="7">
        <f t="shared" si="2"/>
        <v>1</v>
      </c>
      <c r="J205" s="8">
        <f t="shared" si="3"/>
        <v>0.05</v>
      </c>
      <c r="K205" s="8">
        <f t="shared" si="4"/>
        <v>0</v>
      </c>
      <c r="L205" s="7">
        <f t="shared" si="5"/>
        <v>-4</v>
      </c>
      <c r="M205" s="11">
        <f t="shared" si="6"/>
        <v>-0.8</v>
      </c>
    </row>
    <row r="206">
      <c r="A206" s="6" t="s">
        <v>199</v>
      </c>
      <c r="B206" s="7" t="str">
        <f>vlookup($A206,Users!$B$1:$H1000,3,false)</f>
        <v>Justin</v>
      </c>
      <c r="C206" s="7" t="str">
        <f>vlookup($A206,Users!$B$1:$H1000,6,false)</f>
        <v>Iolani</v>
      </c>
      <c r="D206" s="7">
        <f>vlookup($C206,Teams!$B:$D,3,false)</f>
        <v>5</v>
      </c>
      <c r="E206" s="7">
        <f t="shared" si="1"/>
        <v>20</v>
      </c>
      <c r="F206" s="7">
        <f>countifs(PrelimRaw!$D$1:$D1000,$A206,PrelimRaw!$C$1:$C1000,4,PrelimRaw!$J$1:$J1000,"B")+countifs(PrelimRaw!$D$1:$D1000,$A206,PrelimRaw!$C$1:$C1000,14,PrelimRaw!$J$1:$J1000,"B")</f>
        <v>0</v>
      </c>
      <c r="G206" s="7">
        <f>countifs(PrelimRaw!$D$1:$D1000,$A206,PrelimRaw!$C$1:$C1000,0,PrelimRaw!$J$1:$J1000,"B")</f>
        <v>1</v>
      </c>
      <c r="H206" s="7">
        <f>countifs(PrelimRaw!$D$1:$D1000,$A206,PrelimRaw!$C$1:$C1000,-4,PrelimRaw!$J$1:$J1000,"B")</f>
        <v>1</v>
      </c>
      <c r="I206" s="7">
        <f t="shared" si="2"/>
        <v>2</v>
      </c>
      <c r="J206" s="8">
        <f t="shared" si="3"/>
        <v>0.1</v>
      </c>
      <c r="K206" s="8">
        <f t="shared" si="4"/>
        <v>0</v>
      </c>
      <c r="L206" s="7">
        <f t="shared" si="5"/>
        <v>-4</v>
      </c>
      <c r="M206" s="11">
        <f t="shared" si="6"/>
        <v>-0.8</v>
      </c>
    </row>
    <row r="207">
      <c r="A207" s="6" t="s">
        <v>138</v>
      </c>
      <c r="B207" s="7" t="str">
        <f>vlookup($A207,Users!$B$1:$H1000,3,false)</f>
        <v>Jerry</v>
      </c>
      <c r="C207" s="7" t="str">
        <f>vlookup($A207,Users!$B$1:$H1000,6,false)</f>
        <v>Lexington B</v>
      </c>
      <c r="D207" s="7">
        <f>vlookup($C207,Teams!$B:$D,3,false)</f>
        <v>5</v>
      </c>
      <c r="E207" s="7">
        <f t="shared" si="1"/>
        <v>20</v>
      </c>
      <c r="F207" s="7">
        <f>countifs(PrelimRaw!$D$1:$D1000,$A207,PrelimRaw!$C$1:$C1000,4,PrelimRaw!$J$1:$J1000,"B")+countifs(PrelimRaw!$D$1:$D1000,$A207,PrelimRaw!$C$1:$C1000,14,PrelimRaw!$J$1:$J1000,"B")</f>
        <v>1</v>
      </c>
      <c r="G207" s="7">
        <f>countifs(PrelimRaw!$D$1:$D1000,$A207,PrelimRaw!$C$1:$C1000,0,PrelimRaw!$J$1:$J1000,"B")</f>
        <v>6</v>
      </c>
      <c r="H207" s="7">
        <f>countifs(PrelimRaw!$D$1:$D1000,$A207,PrelimRaw!$C$1:$C1000,-4,PrelimRaw!$J$1:$J1000,"B")</f>
        <v>3</v>
      </c>
      <c r="I207" s="7">
        <f t="shared" si="2"/>
        <v>10</v>
      </c>
      <c r="J207" s="8">
        <f t="shared" si="3"/>
        <v>0.5</v>
      </c>
      <c r="K207" s="8">
        <f t="shared" si="4"/>
        <v>0.1</v>
      </c>
      <c r="L207" s="7">
        <f t="shared" si="5"/>
        <v>-8</v>
      </c>
      <c r="M207" s="11">
        <f t="shared" si="6"/>
        <v>-1.6</v>
      </c>
    </row>
    <row r="208">
      <c r="J208" s="8"/>
    </row>
    <row r="209">
      <c r="J209" s="8"/>
    </row>
    <row r="210">
      <c r="J210" s="8"/>
      <c r="K210" s="8"/>
    </row>
    <row r="211">
      <c r="J211" s="8"/>
    </row>
    <row r="212">
      <c r="J212" s="8"/>
    </row>
    <row r="213">
      <c r="J213" s="8"/>
    </row>
    <row r="214">
      <c r="J214" s="8"/>
      <c r="K214" s="8"/>
    </row>
    <row r="215">
      <c r="J215" s="8"/>
    </row>
    <row r="216">
      <c r="J216" s="8"/>
    </row>
    <row r="217">
      <c r="J217" s="8"/>
    </row>
    <row r="218">
      <c r="J218" s="8"/>
      <c r="K218" s="8"/>
    </row>
    <row r="219">
      <c r="J219" s="8"/>
    </row>
    <row r="220">
      <c r="J220" s="8"/>
    </row>
    <row r="221">
      <c r="J221" s="8"/>
    </row>
    <row r="222">
      <c r="J222" s="8"/>
      <c r="K222" s="8"/>
    </row>
    <row r="223">
      <c r="J223" s="8"/>
    </row>
    <row r="224">
      <c r="J224" s="8"/>
    </row>
    <row r="225">
      <c r="J225" s="8"/>
    </row>
    <row r="226">
      <c r="J226" s="8"/>
    </row>
    <row r="227">
      <c r="J227" s="8"/>
    </row>
    <row r="228">
      <c r="J228" s="8"/>
    </row>
    <row r="229">
      <c r="J229" s="8"/>
    </row>
    <row r="230">
      <c r="J230" s="8"/>
    </row>
    <row r="231">
      <c r="J231" s="8"/>
    </row>
    <row r="232">
      <c r="J232" s="8"/>
      <c r="K232" s="8"/>
    </row>
    <row r="233">
      <c r="J233" s="8"/>
      <c r="K233" s="8"/>
    </row>
    <row r="234">
      <c r="J234" s="8"/>
      <c r="K234" s="8"/>
    </row>
    <row r="235">
      <c r="J235" s="8"/>
    </row>
    <row r="236">
      <c r="J236" s="8"/>
    </row>
    <row r="237">
      <c r="J237" s="8"/>
    </row>
    <row r="238">
      <c r="J238" s="8"/>
      <c r="K238" s="8"/>
    </row>
    <row r="239">
      <c r="J239" s="8"/>
      <c r="K239" s="8"/>
    </row>
    <row r="240">
      <c r="J240" s="8"/>
    </row>
    <row r="241">
      <c r="J241" s="8"/>
    </row>
    <row r="242">
      <c r="J242" s="8"/>
    </row>
    <row r="243">
      <c r="J243" s="8"/>
    </row>
    <row r="244">
      <c r="J244" s="8"/>
    </row>
    <row r="245">
      <c r="J245" s="8"/>
    </row>
    <row r="246">
      <c r="J246" s="8"/>
    </row>
    <row r="247">
      <c r="J247" s="8"/>
      <c r="K247" s="8"/>
    </row>
    <row r="248">
      <c r="J248" s="8"/>
      <c r="K248" s="8"/>
    </row>
    <row r="249">
      <c r="J249" s="8"/>
    </row>
    <row r="250">
      <c r="J250" s="8"/>
    </row>
    <row r="251">
      <c r="J251" s="8"/>
    </row>
    <row r="252">
      <c r="J252" s="8"/>
    </row>
    <row r="253">
      <c r="J253" s="8"/>
    </row>
    <row r="254">
      <c r="J254" s="8"/>
    </row>
    <row r="255">
      <c r="J255" s="8"/>
    </row>
    <row r="256">
      <c r="J256" s="8"/>
      <c r="K256" s="8"/>
    </row>
    <row r="257">
      <c r="J257" s="8"/>
    </row>
    <row r="258">
      <c r="J258" s="8"/>
    </row>
    <row r="259">
      <c r="J259" s="8"/>
    </row>
    <row r="260">
      <c r="J260" s="8"/>
    </row>
    <row r="261">
      <c r="J261" s="8"/>
    </row>
    <row r="262">
      <c r="J262" s="8"/>
    </row>
    <row r="263">
      <c r="J263" s="8"/>
    </row>
    <row r="264">
      <c r="J264" s="8"/>
    </row>
    <row r="265">
      <c r="J265" s="8"/>
      <c r="K265" s="8"/>
    </row>
    <row r="266">
      <c r="J266" s="8"/>
    </row>
    <row r="267">
      <c r="J267" s="8"/>
    </row>
    <row r="268">
      <c r="J268" s="8"/>
    </row>
    <row r="269">
      <c r="J269" s="8"/>
      <c r="K269" s="8"/>
    </row>
    <row r="270">
      <c r="J270" s="8"/>
      <c r="K270" s="8"/>
    </row>
    <row r="271">
      <c r="J271" s="8"/>
    </row>
    <row r="272">
      <c r="J272" s="8"/>
    </row>
    <row r="273">
      <c r="J273" s="8"/>
    </row>
    <row r="274">
      <c r="J274" s="8"/>
    </row>
    <row r="275">
      <c r="J275" s="8"/>
    </row>
    <row r="276">
      <c r="J276" s="8"/>
    </row>
    <row r="277">
      <c r="J277" s="8"/>
      <c r="K277" s="8"/>
    </row>
    <row r="278">
      <c r="J278" s="8"/>
    </row>
    <row r="279">
      <c r="J279" s="8"/>
    </row>
    <row r="280">
      <c r="J280" s="8"/>
    </row>
    <row r="281">
      <c r="J281" s="8"/>
    </row>
    <row r="282">
      <c r="J282" s="8"/>
    </row>
    <row r="283">
      <c r="J283" s="8"/>
    </row>
    <row r="284">
      <c r="J284" s="8"/>
      <c r="K284" s="8"/>
    </row>
    <row r="285">
      <c r="J285" s="8"/>
      <c r="K285" s="8"/>
    </row>
    <row r="286">
      <c r="J286" s="8"/>
      <c r="K286" s="8"/>
    </row>
    <row r="287">
      <c r="J287" s="8"/>
    </row>
    <row r="288">
      <c r="J288" s="8"/>
    </row>
    <row r="289">
      <c r="J289" s="8"/>
    </row>
    <row r="290">
      <c r="J290" s="8"/>
    </row>
    <row r="291">
      <c r="J291" s="8"/>
    </row>
    <row r="292">
      <c r="J292" s="8"/>
    </row>
    <row r="293">
      <c r="J293" s="8"/>
    </row>
    <row r="294">
      <c r="J294" s="8"/>
    </row>
    <row r="295">
      <c r="J295" s="8"/>
    </row>
    <row r="296">
      <c r="J296" s="8"/>
    </row>
    <row r="297">
      <c r="J297" s="8"/>
    </row>
    <row r="298">
      <c r="J298" s="8"/>
    </row>
    <row r="299">
      <c r="J299" s="8"/>
      <c r="K299" s="8"/>
    </row>
    <row r="300">
      <c r="J300" s="8"/>
    </row>
    <row r="301">
      <c r="J301" s="8"/>
    </row>
    <row r="302">
      <c r="J302" s="8"/>
    </row>
    <row r="303">
      <c r="J303" s="8"/>
    </row>
    <row r="304">
      <c r="J304" s="8"/>
      <c r="K304" s="8"/>
    </row>
    <row r="305">
      <c r="J305" s="8"/>
    </row>
    <row r="306">
      <c r="J306" s="8"/>
      <c r="K306" s="8"/>
    </row>
    <row r="307">
      <c r="J307" s="8"/>
    </row>
    <row r="308">
      <c r="J308" s="8"/>
    </row>
    <row r="309">
      <c r="J309" s="8"/>
      <c r="K309" s="8"/>
    </row>
    <row r="310">
      <c r="J310" s="8"/>
      <c r="K310" s="8"/>
    </row>
    <row r="311">
      <c r="J311" s="8"/>
      <c r="K311" s="8"/>
    </row>
    <row r="312">
      <c r="J312" s="8"/>
      <c r="K312" s="8"/>
    </row>
    <row r="313">
      <c r="J313" s="8"/>
    </row>
    <row r="314">
      <c r="J314" s="8"/>
    </row>
    <row r="315">
      <c r="J315" s="8"/>
    </row>
    <row r="316">
      <c r="J316" s="8"/>
    </row>
    <row r="317">
      <c r="J317" s="8"/>
      <c r="K317" s="8"/>
    </row>
    <row r="318">
      <c r="J318" s="8"/>
    </row>
    <row r="319">
      <c r="J319" s="8"/>
    </row>
    <row r="320">
      <c r="J320" s="8"/>
    </row>
    <row r="321">
      <c r="J321" s="8"/>
    </row>
    <row r="322">
      <c r="J322" s="8"/>
      <c r="K322" s="8"/>
    </row>
    <row r="323">
      <c r="J323" s="8"/>
    </row>
    <row r="324">
      <c r="J324" s="8"/>
    </row>
    <row r="325">
      <c r="J325" s="8"/>
    </row>
    <row r="326">
      <c r="J326" s="8"/>
    </row>
    <row r="327">
      <c r="J327" s="8"/>
      <c r="K327" s="8"/>
    </row>
    <row r="328">
      <c r="J328" s="8"/>
    </row>
    <row r="329">
      <c r="J329" s="8"/>
    </row>
    <row r="330">
      <c r="J330" s="8"/>
    </row>
    <row r="331">
      <c r="J331" s="8"/>
    </row>
    <row r="332">
      <c r="J332" s="8"/>
      <c r="K332" s="8"/>
    </row>
    <row r="333">
      <c r="J333" s="8"/>
    </row>
    <row r="334">
      <c r="J334" s="8"/>
      <c r="K334" s="8"/>
    </row>
    <row r="335">
      <c r="J335" s="8"/>
    </row>
    <row r="336">
      <c r="J336" s="8"/>
      <c r="K336" s="8"/>
    </row>
    <row r="337">
      <c r="J337" s="8"/>
    </row>
    <row r="338">
      <c r="J338" s="8"/>
      <c r="K338" s="8"/>
    </row>
    <row r="339">
      <c r="J339" s="8"/>
      <c r="K339" s="8"/>
    </row>
    <row r="340">
      <c r="J340" s="8"/>
    </row>
    <row r="341">
      <c r="J341" s="8"/>
    </row>
    <row r="342">
      <c r="J342" s="8"/>
    </row>
    <row r="343">
      <c r="J343" s="8"/>
    </row>
    <row r="344">
      <c r="J344" s="8"/>
    </row>
    <row r="345">
      <c r="J345" s="8"/>
      <c r="K345" s="8"/>
    </row>
    <row r="346">
      <c r="J346" s="8"/>
      <c r="K346" s="8"/>
    </row>
    <row r="347">
      <c r="J347" s="8"/>
    </row>
    <row r="348">
      <c r="J348" s="8"/>
    </row>
    <row r="349">
      <c r="J349" s="8"/>
      <c r="K349" s="8"/>
    </row>
    <row r="350">
      <c r="J350" s="8"/>
    </row>
    <row r="351">
      <c r="J351" s="8"/>
    </row>
    <row r="352">
      <c r="J352" s="8"/>
    </row>
    <row r="353">
      <c r="J353" s="8"/>
    </row>
    <row r="354">
      <c r="J354" s="8"/>
      <c r="K354" s="8"/>
    </row>
    <row r="355">
      <c r="J355" s="8"/>
    </row>
    <row r="356">
      <c r="J356" s="8"/>
    </row>
    <row r="357">
      <c r="J357" s="8"/>
    </row>
    <row r="358">
      <c r="J358" s="8"/>
    </row>
    <row r="359">
      <c r="J359" s="8"/>
    </row>
    <row r="360">
      <c r="J360" s="8"/>
    </row>
    <row r="361">
      <c r="J361" s="8"/>
      <c r="K361" s="8"/>
    </row>
    <row r="362">
      <c r="J362" s="8"/>
    </row>
    <row r="363">
      <c r="J363" s="8"/>
    </row>
    <row r="364">
      <c r="J364" s="8"/>
    </row>
    <row r="365">
      <c r="J365" s="8"/>
      <c r="K365" s="8"/>
    </row>
    <row r="366">
      <c r="J366" s="8"/>
    </row>
    <row r="367">
      <c r="J367" s="8"/>
    </row>
    <row r="368">
      <c r="J368" s="8"/>
      <c r="K368" s="8"/>
    </row>
    <row r="369">
      <c r="J369" s="8"/>
    </row>
    <row r="370">
      <c r="J370" s="8"/>
      <c r="K370" s="8"/>
    </row>
    <row r="371">
      <c r="J371" s="8"/>
    </row>
    <row r="372">
      <c r="J372" s="8"/>
    </row>
    <row r="373">
      <c r="J373" s="8"/>
    </row>
    <row r="374">
      <c r="J374" s="8"/>
    </row>
    <row r="375">
      <c r="J375" s="8"/>
      <c r="K375" s="8"/>
    </row>
    <row r="376">
      <c r="J376" s="8"/>
      <c r="K376" s="8"/>
    </row>
    <row r="377">
      <c r="J377" s="8"/>
    </row>
    <row r="378">
      <c r="J378" s="8"/>
    </row>
    <row r="379">
      <c r="J379" s="8"/>
    </row>
    <row r="380">
      <c r="J380" s="8"/>
    </row>
    <row r="381">
      <c r="J381" s="8"/>
    </row>
    <row r="382">
      <c r="J382" s="8"/>
    </row>
    <row r="383">
      <c r="J383" s="8"/>
    </row>
    <row r="384">
      <c r="J384" s="8"/>
      <c r="K384" s="8"/>
    </row>
    <row r="385">
      <c r="J385" s="8"/>
    </row>
    <row r="386">
      <c r="J386" s="8"/>
      <c r="K386" s="8"/>
    </row>
    <row r="387">
      <c r="J387" s="8"/>
    </row>
    <row r="388">
      <c r="J388" s="8"/>
    </row>
    <row r="389">
      <c r="J389" s="8"/>
      <c r="K389" s="8"/>
    </row>
    <row r="390">
      <c r="J390" s="8"/>
    </row>
    <row r="391">
      <c r="J391" s="8"/>
      <c r="K391" s="8"/>
    </row>
    <row r="392">
      <c r="J392" s="8"/>
      <c r="K392" s="8"/>
    </row>
    <row r="393">
      <c r="J393" s="8"/>
    </row>
    <row r="394">
      <c r="J394" s="8"/>
    </row>
    <row r="395">
      <c r="J395" s="8"/>
      <c r="K395" s="8"/>
    </row>
    <row r="396">
      <c r="J396" s="8"/>
      <c r="K396" s="8"/>
    </row>
    <row r="397">
      <c r="J397" s="8"/>
    </row>
    <row r="398">
      <c r="J398" s="8"/>
    </row>
    <row r="399">
      <c r="J399" s="8"/>
      <c r="K399" s="8"/>
    </row>
    <row r="400">
      <c r="J400" s="8"/>
    </row>
    <row r="401">
      <c r="J401" s="8"/>
    </row>
    <row r="402">
      <c r="J402" s="8"/>
    </row>
    <row r="403">
      <c r="J403" s="8"/>
    </row>
    <row r="404">
      <c r="J404" s="8"/>
    </row>
    <row r="405">
      <c r="J405" s="8"/>
    </row>
    <row r="406">
      <c r="J406" s="8"/>
    </row>
    <row r="407">
      <c r="J407" s="8"/>
    </row>
    <row r="408">
      <c r="J408" s="8"/>
    </row>
    <row r="409">
      <c r="J409" s="8"/>
    </row>
    <row r="410">
      <c r="J410" s="8"/>
      <c r="K410" s="8"/>
    </row>
    <row r="411">
      <c r="J411" s="8"/>
    </row>
    <row r="412">
      <c r="J412" s="8"/>
    </row>
    <row r="413">
      <c r="J413" s="8"/>
    </row>
    <row r="414">
      <c r="J414" s="8"/>
    </row>
    <row r="415">
      <c r="J415" s="8"/>
      <c r="K415" s="8"/>
    </row>
    <row r="416">
      <c r="J416" s="8"/>
    </row>
    <row r="417">
      <c r="J417" s="8"/>
    </row>
    <row r="418">
      <c r="J418" s="8"/>
    </row>
    <row r="419">
      <c r="J419" s="8"/>
    </row>
    <row r="420">
      <c r="J420" s="8"/>
    </row>
    <row r="421">
      <c r="J421" s="8"/>
    </row>
    <row r="422">
      <c r="J422" s="8"/>
    </row>
    <row r="423">
      <c r="J423" s="8"/>
    </row>
    <row r="424">
      <c r="J424" s="8"/>
      <c r="K424" s="8"/>
    </row>
    <row r="425">
      <c r="J425" s="8"/>
      <c r="K425" s="8"/>
    </row>
    <row r="426">
      <c r="J426" s="8"/>
    </row>
    <row r="427">
      <c r="J427" s="8"/>
      <c r="K427" s="8"/>
    </row>
    <row r="428">
      <c r="J428" s="8"/>
      <c r="K428" s="8"/>
    </row>
    <row r="429">
      <c r="J429" s="8"/>
      <c r="K429" s="8"/>
    </row>
    <row r="430">
      <c r="J430" s="8"/>
    </row>
    <row r="431">
      <c r="J431" s="8"/>
    </row>
    <row r="432">
      <c r="J432" s="8"/>
      <c r="K432" s="8"/>
    </row>
    <row r="433">
      <c r="J433" s="8"/>
      <c r="K433" s="8"/>
    </row>
    <row r="434">
      <c r="J434" s="8"/>
    </row>
    <row r="435">
      <c r="J435" s="8"/>
    </row>
    <row r="436">
      <c r="J436" s="8"/>
      <c r="K436" s="8"/>
    </row>
    <row r="437">
      <c r="J437" s="8"/>
    </row>
    <row r="438">
      <c r="J438" s="8"/>
      <c r="K438" s="8"/>
    </row>
    <row r="439">
      <c r="J439" s="8"/>
    </row>
    <row r="440">
      <c r="J440" s="8"/>
    </row>
    <row r="441">
      <c r="J441" s="8"/>
    </row>
    <row r="442">
      <c r="J442" s="8"/>
      <c r="K442" s="8"/>
    </row>
    <row r="443">
      <c r="J443" s="8"/>
    </row>
    <row r="444">
      <c r="J444" s="8"/>
    </row>
    <row r="445">
      <c r="J445" s="8"/>
    </row>
    <row r="446">
      <c r="J446" s="8"/>
    </row>
    <row r="447">
      <c r="J447" s="8"/>
    </row>
    <row r="448">
      <c r="J448" s="8"/>
    </row>
    <row r="449">
      <c r="J449" s="8"/>
      <c r="K449" s="8"/>
    </row>
    <row r="450">
      <c r="J450" s="8"/>
    </row>
    <row r="451">
      <c r="J451" s="8"/>
      <c r="K451" s="8"/>
    </row>
    <row r="452">
      <c r="J452" s="8"/>
      <c r="K452" s="8"/>
    </row>
    <row r="453">
      <c r="J453" s="8"/>
      <c r="K453" s="8"/>
    </row>
    <row r="454">
      <c r="J454" s="8"/>
      <c r="K454" s="8"/>
    </row>
    <row r="455">
      <c r="J455" s="8"/>
      <c r="K455" s="8"/>
    </row>
    <row r="456">
      <c r="J456" s="8"/>
      <c r="K456" s="8"/>
    </row>
    <row r="457">
      <c r="J457" s="8"/>
      <c r="K457" s="8"/>
    </row>
    <row r="458">
      <c r="J458" s="8"/>
      <c r="K458" s="8"/>
    </row>
    <row r="459">
      <c r="J459" s="8"/>
      <c r="K459" s="8"/>
    </row>
    <row r="460">
      <c r="J460" s="8"/>
      <c r="K460" s="8"/>
    </row>
    <row r="461">
      <c r="J461" s="8"/>
      <c r="K461" s="8"/>
    </row>
    <row r="462">
      <c r="J462" s="8"/>
      <c r="K462" s="8"/>
    </row>
    <row r="463">
      <c r="J463" s="8"/>
      <c r="K463" s="8"/>
    </row>
    <row r="464">
      <c r="J464" s="8"/>
      <c r="K464" s="8"/>
    </row>
    <row r="465">
      <c r="J465" s="8"/>
      <c r="K465" s="8"/>
    </row>
    <row r="466">
      <c r="J466" s="8"/>
      <c r="K466" s="8"/>
    </row>
    <row r="467">
      <c r="J467" s="8"/>
      <c r="K467" s="8"/>
    </row>
    <row r="468">
      <c r="J468" s="8"/>
      <c r="K468" s="8"/>
    </row>
    <row r="469">
      <c r="J469" s="8"/>
      <c r="K469" s="8"/>
    </row>
    <row r="470">
      <c r="J470" s="8"/>
      <c r="K470" s="8"/>
    </row>
    <row r="471">
      <c r="J471" s="8"/>
      <c r="K471" s="8"/>
    </row>
    <row r="472">
      <c r="J472" s="8"/>
      <c r="K472" s="8"/>
    </row>
    <row r="473">
      <c r="J473" s="8"/>
      <c r="K473" s="8"/>
    </row>
    <row r="474">
      <c r="J474" s="8"/>
      <c r="K474" s="8"/>
    </row>
    <row r="475">
      <c r="J475" s="8"/>
      <c r="K475" s="8"/>
    </row>
    <row r="476">
      <c r="J476" s="8"/>
      <c r="K476" s="8"/>
    </row>
    <row r="477">
      <c r="J477" s="8"/>
      <c r="K477" s="8"/>
    </row>
    <row r="478">
      <c r="J478" s="8"/>
      <c r="K478" s="8"/>
    </row>
    <row r="479">
      <c r="J479" s="8"/>
      <c r="K479" s="8"/>
    </row>
    <row r="480">
      <c r="J480" s="8"/>
      <c r="K480" s="8"/>
    </row>
    <row r="481">
      <c r="J481" s="8"/>
      <c r="K481" s="8"/>
    </row>
    <row r="482">
      <c r="J482" s="8"/>
      <c r="K482" s="8"/>
    </row>
    <row r="483">
      <c r="J483" s="8"/>
      <c r="K483" s="8"/>
    </row>
    <row r="484">
      <c r="J484" s="8"/>
      <c r="K484" s="8"/>
    </row>
    <row r="485">
      <c r="J485" s="8"/>
      <c r="K485" s="8"/>
    </row>
    <row r="486">
      <c r="J486" s="8"/>
      <c r="K486" s="8"/>
    </row>
    <row r="487">
      <c r="J487" s="8"/>
      <c r="K487" s="8"/>
    </row>
    <row r="488">
      <c r="J488" s="8"/>
      <c r="K488" s="8"/>
    </row>
    <row r="489">
      <c r="J489" s="8"/>
      <c r="K489" s="8"/>
    </row>
    <row r="490">
      <c r="J490" s="8"/>
      <c r="K490" s="8"/>
    </row>
    <row r="491">
      <c r="J491" s="8"/>
      <c r="K491" s="8"/>
    </row>
    <row r="492">
      <c r="J492" s="8"/>
      <c r="K492" s="8"/>
    </row>
    <row r="493">
      <c r="J493" s="8"/>
      <c r="K493" s="8"/>
    </row>
    <row r="494">
      <c r="J494" s="8"/>
      <c r="K494" s="8"/>
    </row>
    <row r="495">
      <c r="J495" s="8"/>
      <c r="K495" s="8"/>
    </row>
    <row r="496">
      <c r="J496" s="8"/>
      <c r="K496" s="8"/>
    </row>
    <row r="497">
      <c r="J497" s="8"/>
      <c r="K497" s="8"/>
    </row>
    <row r="498">
      <c r="J498" s="8"/>
      <c r="K498" s="8"/>
    </row>
    <row r="499">
      <c r="J499" s="8"/>
      <c r="K499" s="8"/>
    </row>
    <row r="500">
      <c r="J500" s="8"/>
      <c r="K500" s="8"/>
    </row>
    <row r="501">
      <c r="J501" s="8"/>
      <c r="K501" s="8"/>
    </row>
    <row r="502">
      <c r="J502" s="8"/>
      <c r="K502" s="8"/>
    </row>
    <row r="503">
      <c r="J503" s="8"/>
      <c r="K503" s="8"/>
    </row>
    <row r="504">
      <c r="J504" s="8"/>
      <c r="K504" s="8"/>
    </row>
    <row r="505">
      <c r="J505" s="8"/>
      <c r="K505" s="8"/>
    </row>
    <row r="506">
      <c r="J506" s="8"/>
      <c r="K506" s="8"/>
    </row>
    <row r="507">
      <c r="J507" s="8"/>
      <c r="K507" s="8"/>
    </row>
    <row r="508">
      <c r="J508" s="8"/>
      <c r="K508" s="8"/>
    </row>
    <row r="509">
      <c r="J509" s="8"/>
      <c r="K509" s="8"/>
    </row>
    <row r="510">
      <c r="J510" s="8"/>
      <c r="K510" s="8"/>
    </row>
    <row r="511">
      <c r="J511" s="8"/>
      <c r="K511" s="8"/>
    </row>
    <row r="512">
      <c r="J512" s="8"/>
      <c r="K512" s="8"/>
    </row>
    <row r="513">
      <c r="J513" s="8"/>
      <c r="K513" s="8"/>
    </row>
    <row r="514">
      <c r="J514" s="8"/>
      <c r="K514" s="8"/>
    </row>
    <row r="515">
      <c r="J515" s="8"/>
      <c r="K515" s="8"/>
    </row>
    <row r="516">
      <c r="J516" s="8"/>
      <c r="K516" s="8"/>
    </row>
    <row r="517">
      <c r="J517" s="8"/>
      <c r="K517" s="8"/>
    </row>
    <row r="518">
      <c r="J518" s="8"/>
      <c r="K518" s="8"/>
    </row>
    <row r="519">
      <c r="J519" s="8"/>
      <c r="K519" s="8"/>
    </row>
    <row r="520">
      <c r="J520" s="8"/>
      <c r="K520" s="8"/>
    </row>
    <row r="521">
      <c r="J521" s="8"/>
      <c r="K521" s="8"/>
    </row>
    <row r="522">
      <c r="J522" s="8"/>
      <c r="K522" s="8"/>
    </row>
    <row r="523">
      <c r="J523" s="8"/>
      <c r="K523" s="8"/>
    </row>
    <row r="524">
      <c r="J524" s="8"/>
      <c r="K524" s="8"/>
    </row>
    <row r="525">
      <c r="J525" s="8"/>
      <c r="K525" s="8"/>
    </row>
    <row r="526">
      <c r="J526" s="8"/>
      <c r="K526" s="8"/>
    </row>
    <row r="527">
      <c r="J527" s="8"/>
      <c r="K527" s="8"/>
    </row>
    <row r="528">
      <c r="J528" s="8"/>
      <c r="K528" s="8"/>
    </row>
    <row r="529">
      <c r="J529" s="8"/>
      <c r="K529" s="8"/>
    </row>
    <row r="530">
      <c r="J530" s="8"/>
      <c r="K530" s="8"/>
    </row>
    <row r="531">
      <c r="J531" s="8"/>
      <c r="K531" s="8"/>
    </row>
    <row r="532">
      <c r="J532" s="8"/>
      <c r="K532" s="8"/>
    </row>
    <row r="533">
      <c r="J533" s="8"/>
      <c r="K533" s="8"/>
    </row>
    <row r="534">
      <c r="J534" s="8"/>
      <c r="K534" s="8"/>
    </row>
    <row r="535">
      <c r="J535" s="8"/>
      <c r="K535" s="8"/>
    </row>
    <row r="536">
      <c r="J536" s="8"/>
      <c r="K536" s="8"/>
    </row>
    <row r="537">
      <c r="J537" s="8"/>
      <c r="K537" s="8"/>
    </row>
    <row r="538">
      <c r="J538" s="8"/>
      <c r="K538" s="8"/>
    </row>
    <row r="539">
      <c r="J539" s="8"/>
      <c r="K539" s="8"/>
    </row>
    <row r="540">
      <c r="J540" s="8"/>
      <c r="K540" s="8"/>
    </row>
    <row r="541">
      <c r="J541" s="8"/>
      <c r="K541" s="8"/>
    </row>
    <row r="542">
      <c r="J542" s="8"/>
      <c r="K542" s="8"/>
    </row>
    <row r="543">
      <c r="J543" s="8"/>
      <c r="K543" s="8"/>
    </row>
    <row r="544">
      <c r="J544" s="8"/>
      <c r="K544" s="8"/>
    </row>
    <row r="545">
      <c r="J545" s="8"/>
      <c r="K545" s="8"/>
    </row>
    <row r="546">
      <c r="J546" s="8"/>
      <c r="K546" s="8"/>
    </row>
    <row r="547">
      <c r="J547" s="8"/>
      <c r="K547" s="8"/>
    </row>
    <row r="548">
      <c r="J548" s="8"/>
      <c r="K548" s="8"/>
    </row>
    <row r="549">
      <c r="J549" s="8"/>
      <c r="K549" s="8"/>
    </row>
    <row r="550">
      <c r="J550" s="8"/>
      <c r="K550" s="8"/>
    </row>
    <row r="551">
      <c r="J551" s="8"/>
      <c r="K551" s="8"/>
    </row>
    <row r="552">
      <c r="J552" s="8"/>
      <c r="K552" s="8"/>
    </row>
    <row r="553">
      <c r="J553" s="8"/>
      <c r="K553" s="8"/>
    </row>
    <row r="554">
      <c r="J554" s="8"/>
      <c r="K554" s="8"/>
    </row>
    <row r="555">
      <c r="J555" s="8"/>
      <c r="K555" s="8"/>
    </row>
    <row r="556">
      <c r="J556" s="8"/>
      <c r="K556" s="8"/>
    </row>
    <row r="557">
      <c r="J557" s="8"/>
      <c r="K557" s="8"/>
    </row>
    <row r="558">
      <c r="J558" s="8"/>
      <c r="K558" s="8"/>
    </row>
    <row r="559">
      <c r="J559" s="8"/>
      <c r="K559" s="8"/>
    </row>
    <row r="560">
      <c r="J560" s="8"/>
      <c r="K560" s="8"/>
    </row>
    <row r="561">
      <c r="J561" s="8"/>
      <c r="K561" s="8"/>
    </row>
    <row r="562">
      <c r="J562" s="8"/>
      <c r="K562" s="8"/>
    </row>
    <row r="563">
      <c r="J563" s="8"/>
      <c r="K563" s="8"/>
    </row>
    <row r="564">
      <c r="J564" s="8"/>
      <c r="K564" s="8"/>
    </row>
    <row r="565">
      <c r="J565" s="8"/>
      <c r="K565" s="8"/>
    </row>
    <row r="566">
      <c r="J566" s="8"/>
      <c r="K566" s="8"/>
    </row>
    <row r="567">
      <c r="J567" s="8"/>
      <c r="K567" s="8"/>
    </row>
    <row r="568">
      <c r="J568" s="8"/>
      <c r="K568" s="8"/>
    </row>
    <row r="569">
      <c r="J569" s="8"/>
      <c r="K569" s="8"/>
    </row>
    <row r="570">
      <c r="J570" s="8"/>
      <c r="K570" s="8"/>
    </row>
    <row r="571">
      <c r="J571" s="8"/>
      <c r="K571" s="8"/>
    </row>
    <row r="572">
      <c r="J572" s="8"/>
      <c r="K572" s="8"/>
    </row>
    <row r="573">
      <c r="J573" s="8"/>
      <c r="K573" s="8"/>
    </row>
    <row r="574">
      <c r="J574" s="8"/>
      <c r="K574" s="8"/>
    </row>
    <row r="575">
      <c r="J575" s="8"/>
      <c r="K575" s="8"/>
    </row>
    <row r="576">
      <c r="J576" s="8"/>
      <c r="K576" s="8"/>
    </row>
    <row r="577">
      <c r="J577" s="8"/>
      <c r="K577" s="8"/>
    </row>
    <row r="578">
      <c r="J578" s="8"/>
      <c r="K578" s="8"/>
    </row>
    <row r="579">
      <c r="J579" s="8"/>
      <c r="K579" s="8"/>
    </row>
    <row r="580">
      <c r="J580" s="8"/>
      <c r="K580" s="8"/>
    </row>
    <row r="581">
      <c r="J581" s="8"/>
      <c r="K581" s="8"/>
    </row>
    <row r="582">
      <c r="J582" s="8"/>
      <c r="K582" s="8"/>
    </row>
    <row r="583">
      <c r="J583" s="8"/>
      <c r="K583" s="8"/>
    </row>
    <row r="584">
      <c r="J584" s="8"/>
      <c r="K584" s="8"/>
    </row>
    <row r="585">
      <c r="J585" s="8"/>
      <c r="K585" s="8"/>
    </row>
    <row r="586">
      <c r="J586" s="8"/>
      <c r="K586" s="8"/>
    </row>
    <row r="587">
      <c r="J587" s="8"/>
      <c r="K587" s="8"/>
    </row>
    <row r="588">
      <c r="J588" s="8"/>
      <c r="K588" s="8"/>
    </row>
    <row r="589">
      <c r="J589" s="8"/>
      <c r="K589" s="8"/>
    </row>
    <row r="590">
      <c r="J590" s="8"/>
      <c r="K590" s="8"/>
    </row>
    <row r="591">
      <c r="J591" s="8"/>
      <c r="K591" s="8"/>
    </row>
    <row r="592">
      <c r="J592" s="8"/>
      <c r="K592" s="8"/>
    </row>
    <row r="593">
      <c r="J593" s="8"/>
      <c r="K593" s="8"/>
    </row>
    <row r="594">
      <c r="J594" s="8"/>
      <c r="K594" s="8"/>
    </row>
    <row r="595">
      <c r="J595" s="8"/>
      <c r="K595" s="8"/>
    </row>
    <row r="596">
      <c r="J596" s="8"/>
      <c r="K596" s="8"/>
    </row>
    <row r="597">
      <c r="J597" s="8"/>
      <c r="K597" s="8"/>
    </row>
    <row r="598">
      <c r="J598" s="8"/>
      <c r="K598" s="8"/>
    </row>
    <row r="599">
      <c r="J599" s="8"/>
      <c r="K599" s="8"/>
    </row>
    <row r="600">
      <c r="J600" s="8"/>
      <c r="K600" s="8"/>
    </row>
    <row r="601">
      <c r="J601" s="8"/>
      <c r="K601" s="8"/>
    </row>
    <row r="602">
      <c r="J602" s="8"/>
      <c r="K602" s="8"/>
    </row>
    <row r="603">
      <c r="J603" s="8"/>
      <c r="K603" s="8"/>
    </row>
    <row r="604">
      <c r="J604" s="8"/>
      <c r="K604" s="8"/>
    </row>
    <row r="605">
      <c r="J605" s="8"/>
      <c r="K605" s="8"/>
    </row>
    <row r="606">
      <c r="J606" s="8"/>
      <c r="K606" s="8"/>
    </row>
    <row r="607">
      <c r="J607" s="8"/>
      <c r="K607" s="8"/>
    </row>
    <row r="608">
      <c r="J608" s="8"/>
      <c r="K608" s="8"/>
    </row>
    <row r="609">
      <c r="J609" s="8"/>
      <c r="K609" s="8"/>
    </row>
    <row r="610">
      <c r="J610" s="8"/>
      <c r="K610" s="8"/>
    </row>
    <row r="611">
      <c r="J611" s="8"/>
      <c r="K611" s="8"/>
    </row>
    <row r="612">
      <c r="J612" s="8"/>
      <c r="K612" s="8"/>
    </row>
    <row r="613">
      <c r="J613" s="8"/>
      <c r="K613" s="8"/>
    </row>
    <row r="614">
      <c r="J614" s="8"/>
      <c r="K614" s="8"/>
    </row>
    <row r="615">
      <c r="J615" s="8"/>
      <c r="K615" s="8"/>
    </row>
    <row r="616">
      <c r="J616" s="8"/>
      <c r="K616" s="8"/>
    </row>
    <row r="617">
      <c r="J617" s="8"/>
      <c r="K617" s="8"/>
    </row>
    <row r="618">
      <c r="J618" s="8"/>
      <c r="K618" s="8"/>
    </row>
    <row r="619">
      <c r="J619" s="8"/>
      <c r="K619" s="8"/>
    </row>
    <row r="620">
      <c r="J620" s="8"/>
      <c r="K620" s="8"/>
    </row>
    <row r="621">
      <c r="J621" s="8"/>
      <c r="K621" s="8"/>
    </row>
    <row r="622">
      <c r="J622" s="8"/>
      <c r="K622" s="8"/>
    </row>
    <row r="623">
      <c r="J623" s="8"/>
      <c r="K623" s="8"/>
    </row>
    <row r="624">
      <c r="J624" s="8"/>
      <c r="K624" s="8"/>
    </row>
    <row r="625">
      <c r="J625" s="8"/>
      <c r="K625" s="8"/>
    </row>
    <row r="626">
      <c r="J626" s="8"/>
      <c r="K626" s="8"/>
    </row>
    <row r="627">
      <c r="J627" s="8"/>
      <c r="K627" s="8"/>
    </row>
    <row r="628">
      <c r="J628" s="8"/>
      <c r="K628" s="8"/>
    </row>
    <row r="629">
      <c r="J629" s="8"/>
      <c r="K629" s="8"/>
    </row>
    <row r="630">
      <c r="J630" s="8"/>
      <c r="K630" s="8"/>
    </row>
    <row r="631">
      <c r="J631" s="8"/>
      <c r="K631" s="8"/>
    </row>
    <row r="632">
      <c r="J632" s="8"/>
      <c r="K632" s="8"/>
    </row>
    <row r="633">
      <c r="J633" s="8"/>
      <c r="K633" s="8"/>
    </row>
    <row r="634">
      <c r="J634" s="8"/>
      <c r="K634" s="8"/>
    </row>
    <row r="635">
      <c r="J635" s="8"/>
      <c r="K635" s="8"/>
    </row>
    <row r="636">
      <c r="J636" s="8"/>
      <c r="K636" s="8"/>
    </row>
    <row r="637">
      <c r="J637" s="8"/>
      <c r="K637" s="8"/>
    </row>
    <row r="638">
      <c r="J638" s="8"/>
      <c r="K638" s="8"/>
    </row>
    <row r="639">
      <c r="J639" s="8"/>
      <c r="K639" s="8"/>
    </row>
    <row r="640">
      <c r="J640" s="8"/>
      <c r="K640" s="8"/>
    </row>
    <row r="641">
      <c r="J641" s="8"/>
      <c r="K641" s="8"/>
    </row>
    <row r="642">
      <c r="J642" s="8"/>
      <c r="K642" s="8"/>
    </row>
    <row r="643">
      <c r="J643" s="8"/>
      <c r="K643" s="8"/>
    </row>
    <row r="644">
      <c r="J644" s="8"/>
      <c r="K644" s="8"/>
    </row>
    <row r="645">
      <c r="J645" s="8"/>
      <c r="K645" s="8"/>
    </row>
    <row r="646">
      <c r="J646" s="8"/>
      <c r="K646" s="8"/>
    </row>
    <row r="647">
      <c r="J647" s="8"/>
      <c r="K647" s="8"/>
    </row>
    <row r="648">
      <c r="J648" s="8"/>
      <c r="K648" s="8"/>
    </row>
    <row r="649">
      <c r="J649" s="8"/>
      <c r="K649" s="8"/>
    </row>
    <row r="650">
      <c r="J650" s="8"/>
      <c r="K650" s="8"/>
    </row>
    <row r="651">
      <c r="J651" s="8"/>
      <c r="K651" s="8"/>
    </row>
    <row r="652">
      <c r="J652" s="8"/>
      <c r="K652" s="8"/>
    </row>
    <row r="653">
      <c r="J653" s="8"/>
      <c r="K653" s="8"/>
    </row>
    <row r="654">
      <c r="J654" s="8"/>
      <c r="K654" s="8"/>
    </row>
    <row r="655">
      <c r="J655" s="8"/>
      <c r="K655" s="8"/>
    </row>
    <row r="656">
      <c r="J656" s="8"/>
      <c r="K656" s="8"/>
    </row>
    <row r="657">
      <c r="J657" s="8"/>
      <c r="K657" s="8"/>
    </row>
    <row r="658">
      <c r="J658" s="8"/>
      <c r="K658" s="8"/>
    </row>
    <row r="659">
      <c r="J659" s="8"/>
      <c r="K659" s="8"/>
    </row>
    <row r="660">
      <c r="J660" s="8"/>
      <c r="K660" s="8"/>
    </row>
    <row r="661">
      <c r="J661" s="8"/>
      <c r="K661" s="8"/>
    </row>
    <row r="662">
      <c r="J662" s="8"/>
      <c r="K662" s="8"/>
    </row>
    <row r="663">
      <c r="J663" s="8"/>
      <c r="K663" s="8"/>
    </row>
    <row r="664">
      <c r="J664" s="8"/>
      <c r="K664" s="8"/>
    </row>
    <row r="665">
      <c r="J665" s="8"/>
      <c r="K665" s="8"/>
    </row>
    <row r="666">
      <c r="J666" s="8"/>
      <c r="K666" s="8"/>
    </row>
    <row r="667">
      <c r="J667" s="8"/>
      <c r="K667" s="8"/>
    </row>
    <row r="668">
      <c r="J668" s="8"/>
      <c r="K668" s="8"/>
    </row>
    <row r="669">
      <c r="J669" s="8"/>
      <c r="K669" s="8"/>
    </row>
    <row r="670">
      <c r="J670" s="8"/>
      <c r="K670" s="8"/>
    </row>
    <row r="671">
      <c r="J671" s="8"/>
      <c r="K671" s="8"/>
    </row>
    <row r="672">
      <c r="J672" s="8"/>
      <c r="K672" s="8"/>
    </row>
    <row r="673">
      <c r="J673" s="8"/>
      <c r="K673" s="8"/>
    </row>
    <row r="674">
      <c r="J674" s="8"/>
      <c r="K674" s="8"/>
    </row>
    <row r="675">
      <c r="J675" s="8"/>
      <c r="K675" s="8"/>
    </row>
    <row r="676">
      <c r="J676" s="8"/>
      <c r="K676" s="8"/>
    </row>
    <row r="677">
      <c r="J677" s="8"/>
      <c r="K677" s="8"/>
    </row>
    <row r="678">
      <c r="J678" s="8"/>
      <c r="K678" s="8"/>
    </row>
    <row r="679">
      <c r="J679" s="8"/>
      <c r="K679" s="8"/>
    </row>
    <row r="680">
      <c r="J680" s="8"/>
      <c r="K680" s="8"/>
    </row>
    <row r="681">
      <c r="J681" s="8"/>
      <c r="K681" s="8"/>
    </row>
    <row r="682">
      <c r="J682" s="8"/>
      <c r="K682" s="8"/>
    </row>
    <row r="683">
      <c r="J683" s="8"/>
      <c r="K683" s="8"/>
    </row>
    <row r="684">
      <c r="J684" s="8"/>
      <c r="K684" s="8"/>
    </row>
    <row r="685">
      <c r="J685" s="8"/>
      <c r="K685" s="8"/>
    </row>
    <row r="686">
      <c r="J686" s="8"/>
      <c r="K686" s="8"/>
    </row>
    <row r="687">
      <c r="J687" s="8"/>
      <c r="K687" s="8"/>
    </row>
    <row r="688">
      <c r="J688" s="8"/>
      <c r="K688" s="8"/>
    </row>
    <row r="689">
      <c r="J689" s="8"/>
      <c r="K689" s="8"/>
    </row>
    <row r="690">
      <c r="J690" s="8"/>
      <c r="K690" s="8"/>
    </row>
    <row r="691">
      <c r="J691" s="8"/>
      <c r="K691" s="8"/>
    </row>
    <row r="692">
      <c r="J692" s="8"/>
      <c r="K692" s="8"/>
    </row>
    <row r="693">
      <c r="J693" s="8"/>
      <c r="K693" s="8"/>
    </row>
    <row r="694">
      <c r="J694" s="8"/>
      <c r="K694" s="8"/>
    </row>
    <row r="695">
      <c r="J695" s="8"/>
      <c r="K695" s="8"/>
    </row>
    <row r="696">
      <c r="J696" s="8"/>
      <c r="K696" s="8"/>
    </row>
    <row r="697">
      <c r="J697" s="8"/>
      <c r="K697" s="8"/>
    </row>
    <row r="698">
      <c r="J698" s="8"/>
      <c r="K698" s="8"/>
    </row>
    <row r="699">
      <c r="J699" s="8"/>
      <c r="K699" s="8"/>
    </row>
    <row r="700">
      <c r="J700" s="8"/>
      <c r="K700" s="8"/>
    </row>
    <row r="701">
      <c r="J701" s="8"/>
      <c r="K701" s="8"/>
    </row>
    <row r="702">
      <c r="J702" s="8"/>
      <c r="K702" s="8"/>
    </row>
    <row r="703">
      <c r="J703" s="8"/>
      <c r="K703" s="8"/>
    </row>
    <row r="704">
      <c r="J704" s="8"/>
      <c r="K704" s="8"/>
    </row>
    <row r="705">
      <c r="J705" s="8"/>
      <c r="K705" s="8"/>
    </row>
    <row r="706">
      <c r="J706" s="8"/>
      <c r="K706" s="8"/>
    </row>
    <row r="707">
      <c r="J707" s="8"/>
      <c r="K707" s="8"/>
    </row>
    <row r="708">
      <c r="J708" s="8"/>
      <c r="K708" s="8"/>
    </row>
    <row r="709">
      <c r="J709" s="8"/>
      <c r="K709" s="8"/>
    </row>
    <row r="710">
      <c r="J710" s="8"/>
      <c r="K710" s="8"/>
    </row>
    <row r="711">
      <c r="J711" s="8"/>
      <c r="K711" s="8"/>
    </row>
    <row r="712">
      <c r="J712" s="8"/>
      <c r="K712" s="8"/>
    </row>
    <row r="713">
      <c r="J713" s="8"/>
      <c r="K713" s="8"/>
    </row>
    <row r="714">
      <c r="J714" s="8"/>
      <c r="K714" s="8"/>
    </row>
    <row r="715">
      <c r="J715" s="8"/>
      <c r="K715" s="8"/>
    </row>
    <row r="716">
      <c r="J716" s="8"/>
      <c r="K716" s="8"/>
    </row>
    <row r="717">
      <c r="J717" s="8"/>
      <c r="K717" s="8"/>
    </row>
    <row r="718">
      <c r="J718" s="8"/>
      <c r="K718" s="8"/>
    </row>
    <row r="719">
      <c r="J719" s="8"/>
      <c r="K719" s="8"/>
    </row>
    <row r="720">
      <c r="J720" s="8"/>
      <c r="K720" s="8"/>
    </row>
    <row r="721">
      <c r="J721" s="8"/>
      <c r="K721" s="8"/>
    </row>
    <row r="722">
      <c r="J722" s="8"/>
      <c r="K722" s="8"/>
    </row>
    <row r="723">
      <c r="J723" s="8"/>
      <c r="K723" s="8"/>
    </row>
    <row r="724">
      <c r="J724" s="8"/>
      <c r="K724" s="8"/>
    </row>
    <row r="725">
      <c r="J725" s="8"/>
      <c r="K725" s="8"/>
    </row>
    <row r="726">
      <c r="J726" s="8"/>
      <c r="K726" s="8"/>
    </row>
    <row r="727">
      <c r="J727" s="8"/>
      <c r="K727" s="8"/>
    </row>
    <row r="728">
      <c r="J728" s="8"/>
      <c r="K728" s="8"/>
    </row>
    <row r="729">
      <c r="J729" s="8"/>
      <c r="K729" s="8"/>
    </row>
    <row r="730">
      <c r="J730" s="8"/>
      <c r="K730" s="8"/>
    </row>
    <row r="731">
      <c r="J731" s="8"/>
      <c r="K731" s="8"/>
    </row>
    <row r="732">
      <c r="J732" s="8"/>
      <c r="K732" s="8"/>
    </row>
    <row r="733">
      <c r="J733" s="8"/>
      <c r="K733" s="8"/>
    </row>
    <row r="734">
      <c r="J734" s="8"/>
      <c r="K734" s="8"/>
    </row>
    <row r="735">
      <c r="J735" s="8"/>
      <c r="K735" s="8"/>
    </row>
    <row r="736">
      <c r="J736" s="8"/>
      <c r="K736" s="8"/>
    </row>
    <row r="737">
      <c r="J737" s="8"/>
      <c r="K737" s="8"/>
    </row>
    <row r="738">
      <c r="J738" s="8"/>
      <c r="K738" s="8"/>
    </row>
    <row r="739">
      <c r="J739" s="8"/>
      <c r="K739" s="8"/>
    </row>
    <row r="740">
      <c r="J740" s="8"/>
      <c r="K740" s="8"/>
    </row>
    <row r="741">
      <c r="J741" s="8"/>
      <c r="K741" s="8"/>
    </row>
    <row r="742">
      <c r="J742" s="8"/>
      <c r="K742" s="8"/>
    </row>
    <row r="743">
      <c r="J743" s="8"/>
      <c r="K743" s="8"/>
    </row>
    <row r="744">
      <c r="J744" s="8"/>
      <c r="K744" s="8"/>
    </row>
    <row r="745">
      <c r="J745" s="8"/>
      <c r="K745" s="8"/>
    </row>
    <row r="746">
      <c r="J746" s="8"/>
      <c r="K746" s="8"/>
    </row>
    <row r="747">
      <c r="J747" s="8"/>
      <c r="K747" s="8"/>
    </row>
    <row r="748">
      <c r="J748" s="8"/>
      <c r="K748" s="8"/>
    </row>
    <row r="749">
      <c r="J749" s="8"/>
      <c r="K749" s="8"/>
    </row>
    <row r="750">
      <c r="J750" s="8"/>
      <c r="K750" s="8"/>
    </row>
    <row r="751">
      <c r="J751" s="8"/>
      <c r="K751" s="8"/>
    </row>
    <row r="752">
      <c r="J752" s="8"/>
      <c r="K752" s="8"/>
    </row>
    <row r="753">
      <c r="J753" s="8"/>
      <c r="K753" s="8"/>
    </row>
    <row r="754">
      <c r="J754" s="8"/>
      <c r="K754" s="8"/>
    </row>
    <row r="755">
      <c r="J755" s="8"/>
      <c r="K755" s="8"/>
    </row>
    <row r="756">
      <c r="J756" s="8"/>
      <c r="K756" s="8"/>
    </row>
    <row r="757">
      <c r="J757" s="8"/>
      <c r="K757" s="8"/>
    </row>
    <row r="758">
      <c r="J758" s="8"/>
      <c r="K758" s="8"/>
    </row>
    <row r="759">
      <c r="J759" s="8"/>
      <c r="K759" s="8"/>
    </row>
    <row r="760">
      <c r="J760" s="8"/>
      <c r="K760" s="8"/>
    </row>
    <row r="761">
      <c r="J761" s="8"/>
      <c r="K761" s="8"/>
    </row>
    <row r="762">
      <c r="J762" s="8"/>
      <c r="K762" s="8"/>
    </row>
    <row r="763">
      <c r="J763" s="8"/>
      <c r="K763" s="8"/>
    </row>
    <row r="764">
      <c r="J764" s="8"/>
      <c r="K764" s="8"/>
    </row>
    <row r="765">
      <c r="J765" s="8"/>
      <c r="K765" s="8"/>
    </row>
    <row r="766">
      <c r="J766" s="8"/>
      <c r="K766" s="8"/>
    </row>
    <row r="767">
      <c r="J767" s="8"/>
      <c r="K767" s="8"/>
    </row>
    <row r="768">
      <c r="J768" s="8"/>
      <c r="K768" s="8"/>
    </row>
    <row r="769">
      <c r="J769" s="8"/>
      <c r="K769" s="8"/>
    </row>
    <row r="770">
      <c r="J770" s="8"/>
      <c r="K770" s="8"/>
    </row>
    <row r="771">
      <c r="J771" s="8"/>
      <c r="K771" s="8"/>
    </row>
    <row r="772">
      <c r="J772" s="8"/>
      <c r="K772" s="8"/>
    </row>
    <row r="773">
      <c r="J773" s="8"/>
      <c r="K773" s="8"/>
    </row>
    <row r="774">
      <c r="J774" s="8"/>
      <c r="K774" s="8"/>
    </row>
    <row r="775">
      <c r="J775" s="8"/>
      <c r="K775" s="8"/>
    </row>
    <row r="776">
      <c r="J776" s="8"/>
      <c r="K776" s="8"/>
    </row>
    <row r="777">
      <c r="J777" s="8"/>
      <c r="K777" s="8"/>
    </row>
    <row r="778">
      <c r="J778" s="8"/>
      <c r="K778" s="8"/>
    </row>
    <row r="779">
      <c r="J779" s="8"/>
      <c r="K779" s="8"/>
    </row>
    <row r="780">
      <c r="J780" s="8"/>
      <c r="K780" s="8"/>
    </row>
    <row r="781">
      <c r="J781" s="8"/>
      <c r="K781" s="8"/>
    </row>
    <row r="782">
      <c r="J782" s="8"/>
      <c r="K782" s="8"/>
    </row>
    <row r="783">
      <c r="J783" s="8"/>
      <c r="K783" s="8"/>
    </row>
    <row r="784">
      <c r="J784" s="8"/>
      <c r="K784" s="8"/>
    </row>
    <row r="785">
      <c r="J785" s="8"/>
      <c r="K785" s="8"/>
    </row>
    <row r="786">
      <c r="J786" s="8"/>
      <c r="K786" s="8"/>
    </row>
    <row r="787">
      <c r="J787" s="8"/>
      <c r="K787" s="8"/>
    </row>
    <row r="788">
      <c r="J788" s="8"/>
      <c r="K788" s="8"/>
    </row>
    <row r="789">
      <c r="J789" s="8"/>
      <c r="K789" s="8"/>
    </row>
    <row r="790">
      <c r="J790" s="8"/>
      <c r="K790" s="8"/>
    </row>
    <row r="791">
      <c r="J791" s="8"/>
      <c r="K791" s="8"/>
    </row>
    <row r="792">
      <c r="J792" s="8"/>
      <c r="K792" s="8"/>
    </row>
    <row r="793">
      <c r="J793" s="8"/>
      <c r="K793" s="8"/>
    </row>
    <row r="794">
      <c r="J794" s="8"/>
      <c r="K794" s="8"/>
    </row>
    <row r="795">
      <c r="J795" s="8"/>
      <c r="K795" s="8"/>
    </row>
    <row r="796">
      <c r="J796" s="8"/>
      <c r="K796" s="8"/>
    </row>
    <row r="797">
      <c r="J797" s="8"/>
      <c r="K797" s="8"/>
    </row>
    <row r="798">
      <c r="J798" s="8"/>
      <c r="K798" s="8"/>
    </row>
    <row r="799">
      <c r="J799" s="8"/>
      <c r="K799" s="8"/>
    </row>
    <row r="800">
      <c r="J800" s="8"/>
      <c r="K800" s="8"/>
    </row>
    <row r="801">
      <c r="J801" s="8"/>
      <c r="K801" s="8"/>
    </row>
    <row r="802">
      <c r="J802" s="8"/>
      <c r="K802" s="8"/>
    </row>
    <row r="803">
      <c r="J803" s="8"/>
      <c r="K803" s="8"/>
    </row>
    <row r="804">
      <c r="J804" s="8"/>
      <c r="K804" s="8"/>
    </row>
    <row r="805">
      <c r="J805" s="8"/>
      <c r="K805" s="8"/>
    </row>
    <row r="806">
      <c r="J806" s="8"/>
      <c r="K806" s="8"/>
    </row>
    <row r="807">
      <c r="J807" s="8"/>
      <c r="K807" s="8"/>
    </row>
    <row r="808">
      <c r="J808" s="8"/>
      <c r="K808" s="8"/>
    </row>
    <row r="809">
      <c r="J809" s="8"/>
      <c r="K809" s="8"/>
    </row>
    <row r="810">
      <c r="J810" s="8"/>
      <c r="K810" s="8"/>
    </row>
    <row r="811">
      <c r="J811" s="8"/>
      <c r="K811" s="8"/>
    </row>
    <row r="812">
      <c r="J812" s="8"/>
      <c r="K812" s="8"/>
    </row>
    <row r="813">
      <c r="J813" s="8"/>
      <c r="K813" s="8"/>
    </row>
    <row r="814">
      <c r="J814" s="8"/>
      <c r="K814" s="8"/>
    </row>
    <row r="815">
      <c r="J815" s="8"/>
      <c r="K815" s="8"/>
    </row>
    <row r="816">
      <c r="J816" s="8"/>
      <c r="K816" s="8"/>
    </row>
    <row r="817">
      <c r="J817" s="8"/>
      <c r="K817" s="8"/>
    </row>
    <row r="818">
      <c r="J818" s="8"/>
      <c r="K818" s="8"/>
    </row>
    <row r="819">
      <c r="J819" s="8"/>
      <c r="K819" s="8"/>
    </row>
    <row r="820">
      <c r="J820" s="8"/>
      <c r="K820" s="8"/>
    </row>
    <row r="821">
      <c r="J821" s="8"/>
      <c r="K821" s="8"/>
    </row>
    <row r="822">
      <c r="J822" s="8"/>
      <c r="K822" s="8"/>
    </row>
    <row r="823">
      <c r="J823" s="8"/>
      <c r="K823" s="8"/>
    </row>
    <row r="824">
      <c r="J824" s="8"/>
      <c r="K824" s="8"/>
    </row>
    <row r="825">
      <c r="J825" s="8"/>
      <c r="K825" s="8"/>
    </row>
    <row r="826">
      <c r="J826" s="8"/>
      <c r="K826" s="8"/>
    </row>
    <row r="827">
      <c r="J827" s="8"/>
      <c r="K827" s="8"/>
    </row>
    <row r="828">
      <c r="J828" s="8"/>
      <c r="K828" s="8"/>
    </row>
    <row r="829">
      <c r="J829" s="8"/>
      <c r="K829" s="8"/>
    </row>
    <row r="830">
      <c r="J830" s="8"/>
      <c r="K830" s="8"/>
    </row>
    <row r="831">
      <c r="J831" s="8"/>
      <c r="K831" s="8"/>
    </row>
    <row r="832">
      <c r="J832" s="8"/>
      <c r="K832" s="8"/>
    </row>
    <row r="833">
      <c r="J833" s="8"/>
      <c r="K833" s="8"/>
    </row>
    <row r="834">
      <c r="J834" s="8"/>
      <c r="K834" s="8"/>
    </row>
    <row r="835">
      <c r="J835" s="8"/>
      <c r="K835" s="8"/>
    </row>
    <row r="836">
      <c r="J836" s="8"/>
      <c r="K836" s="8"/>
    </row>
    <row r="837">
      <c r="J837" s="8"/>
      <c r="K837" s="8"/>
    </row>
    <row r="838">
      <c r="J838" s="8"/>
      <c r="K838" s="8"/>
    </row>
    <row r="839">
      <c r="J839" s="8"/>
      <c r="K839" s="8"/>
    </row>
    <row r="840">
      <c r="J840" s="8"/>
      <c r="K840" s="8"/>
    </row>
    <row r="841">
      <c r="J841" s="8"/>
      <c r="K841" s="8"/>
    </row>
    <row r="842">
      <c r="J842" s="8"/>
      <c r="K842" s="8"/>
    </row>
    <row r="843">
      <c r="J843" s="8"/>
      <c r="K843" s="8"/>
    </row>
    <row r="844">
      <c r="J844" s="8"/>
      <c r="K844" s="8"/>
    </row>
    <row r="845">
      <c r="J845" s="8"/>
      <c r="K845" s="8"/>
    </row>
    <row r="846">
      <c r="J846" s="8"/>
      <c r="K846" s="8"/>
    </row>
    <row r="847">
      <c r="J847" s="8"/>
      <c r="K847" s="8"/>
    </row>
    <row r="848">
      <c r="J848" s="8"/>
      <c r="K848" s="8"/>
    </row>
    <row r="849">
      <c r="J849" s="8"/>
      <c r="K849" s="8"/>
    </row>
    <row r="850">
      <c r="J850" s="8"/>
      <c r="K850" s="8"/>
    </row>
    <row r="851">
      <c r="J851" s="8"/>
      <c r="K851" s="8"/>
    </row>
    <row r="852">
      <c r="J852" s="8"/>
      <c r="K852" s="8"/>
    </row>
    <row r="853">
      <c r="J853" s="8"/>
      <c r="K853" s="8"/>
    </row>
    <row r="854">
      <c r="J854" s="8"/>
      <c r="K854" s="8"/>
    </row>
    <row r="855">
      <c r="J855" s="8"/>
      <c r="K855" s="8"/>
    </row>
    <row r="856">
      <c r="J856" s="8"/>
      <c r="K856" s="8"/>
    </row>
    <row r="857">
      <c r="J857" s="8"/>
      <c r="K857" s="8"/>
    </row>
    <row r="858">
      <c r="J858" s="8"/>
      <c r="K858" s="8"/>
    </row>
    <row r="859">
      <c r="J859" s="8"/>
      <c r="K859" s="8"/>
    </row>
    <row r="860">
      <c r="J860" s="8"/>
      <c r="K860" s="8"/>
    </row>
    <row r="861">
      <c r="J861" s="8"/>
      <c r="K861" s="8"/>
    </row>
    <row r="862">
      <c r="J862" s="8"/>
      <c r="K862" s="8"/>
    </row>
    <row r="863">
      <c r="J863" s="8"/>
      <c r="K863" s="8"/>
    </row>
    <row r="864">
      <c r="J864" s="8"/>
      <c r="K864" s="8"/>
    </row>
    <row r="865">
      <c r="J865" s="8"/>
      <c r="K865" s="8"/>
    </row>
    <row r="866">
      <c r="J866" s="8"/>
      <c r="K866" s="8"/>
    </row>
    <row r="867">
      <c r="J867" s="8"/>
      <c r="K867" s="8"/>
    </row>
    <row r="868">
      <c r="J868" s="8"/>
      <c r="K868" s="8"/>
    </row>
    <row r="869">
      <c r="J869" s="8"/>
      <c r="K869" s="8"/>
    </row>
    <row r="870">
      <c r="J870" s="8"/>
      <c r="K870" s="8"/>
    </row>
    <row r="871">
      <c r="J871" s="8"/>
      <c r="K871" s="8"/>
    </row>
    <row r="872">
      <c r="J872" s="8"/>
      <c r="K872" s="8"/>
    </row>
    <row r="873">
      <c r="J873" s="8"/>
      <c r="K873" s="8"/>
    </row>
    <row r="874">
      <c r="J874" s="8"/>
      <c r="K874" s="8"/>
    </row>
    <row r="875">
      <c r="J875" s="8"/>
      <c r="K875" s="8"/>
    </row>
    <row r="876">
      <c r="J876" s="8"/>
      <c r="K876" s="8"/>
    </row>
    <row r="877">
      <c r="J877" s="8"/>
      <c r="K877" s="8"/>
    </row>
    <row r="878">
      <c r="J878" s="8"/>
      <c r="K878" s="8"/>
    </row>
    <row r="879">
      <c r="J879" s="8"/>
      <c r="K879" s="8"/>
    </row>
    <row r="880">
      <c r="J880" s="8"/>
      <c r="K880" s="8"/>
    </row>
    <row r="881">
      <c r="J881" s="8"/>
      <c r="K881" s="8"/>
    </row>
    <row r="882">
      <c r="J882" s="8"/>
      <c r="K882" s="8"/>
    </row>
    <row r="883">
      <c r="J883" s="8"/>
      <c r="K883" s="8"/>
    </row>
    <row r="884">
      <c r="J884" s="8"/>
      <c r="K884" s="8"/>
    </row>
    <row r="885">
      <c r="J885" s="8"/>
      <c r="K885" s="8"/>
    </row>
    <row r="886">
      <c r="J886" s="8"/>
      <c r="K886" s="8"/>
    </row>
    <row r="887">
      <c r="J887" s="8"/>
      <c r="K887" s="8"/>
    </row>
    <row r="888">
      <c r="J888" s="8"/>
      <c r="K888" s="8"/>
    </row>
    <row r="889">
      <c r="J889" s="8"/>
      <c r="K889" s="8"/>
    </row>
    <row r="890">
      <c r="J890" s="8"/>
      <c r="K890" s="8"/>
    </row>
    <row r="891">
      <c r="J891" s="8"/>
      <c r="K891" s="8"/>
    </row>
    <row r="892">
      <c r="J892" s="8"/>
      <c r="K892" s="8"/>
    </row>
    <row r="893">
      <c r="J893" s="8"/>
      <c r="K893" s="8"/>
    </row>
    <row r="894">
      <c r="J894" s="8"/>
      <c r="K894" s="8"/>
    </row>
    <row r="895">
      <c r="J895" s="8"/>
      <c r="K895" s="8"/>
    </row>
    <row r="896">
      <c r="J896" s="8"/>
      <c r="K896" s="8"/>
    </row>
    <row r="897">
      <c r="J897" s="8"/>
      <c r="K897" s="8"/>
    </row>
    <row r="898">
      <c r="J898" s="8"/>
      <c r="K898" s="8"/>
    </row>
    <row r="899">
      <c r="J899" s="8"/>
      <c r="K899" s="8"/>
    </row>
    <row r="900">
      <c r="J900" s="8"/>
      <c r="K900" s="8"/>
    </row>
    <row r="901">
      <c r="J901" s="8"/>
      <c r="K901" s="8"/>
    </row>
    <row r="902">
      <c r="J902" s="8"/>
      <c r="K902" s="8"/>
    </row>
    <row r="903">
      <c r="J903" s="8"/>
      <c r="K903" s="8"/>
    </row>
    <row r="904">
      <c r="J904" s="8"/>
      <c r="K904" s="8"/>
    </row>
    <row r="905">
      <c r="J905" s="8"/>
      <c r="K905" s="8"/>
    </row>
    <row r="906">
      <c r="J906" s="8"/>
      <c r="K906" s="8"/>
    </row>
    <row r="907">
      <c r="J907" s="8"/>
      <c r="K907" s="8"/>
    </row>
    <row r="908">
      <c r="J908" s="8"/>
      <c r="K908" s="8"/>
    </row>
    <row r="909">
      <c r="J909" s="8"/>
      <c r="K909" s="8"/>
    </row>
    <row r="910">
      <c r="J910" s="8"/>
      <c r="K910" s="8"/>
    </row>
    <row r="911">
      <c r="J911" s="8"/>
      <c r="K911" s="8"/>
    </row>
    <row r="912">
      <c r="J912" s="8"/>
      <c r="K912" s="8"/>
    </row>
    <row r="913">
      <c r="J913" s="8"/>
      <c r="K913" s="8"/>
    </row>
    <row r="914">
      <c r="J914" s="8"/>
      <c r="K914" s="8"/>
    </row>
    <row r="915">
      <c r="J915" s="8"/>
      <c r="K915" s="8"/>
    </row>
    <row r="916">
      <c r="J916" s="8"/>
      <c r="K916" s="8"/>
    </row>
    <row r="917">
      <c r="J917" s="8"/>
      <c r="K917" s="8"/>
    </row>
    <row r="918">
      <c r="J918" s="8"/>
      <c r="K918" s="8"/>
    </row>
    <row r="919">
      <c r="J919" s="8"/>
      <c r="K919" s="8"/>
    </row>
    <row r="920">
      <c r="J920" s="8"/>
      <c r="K920" s="8"/>
    </row>
    <row r="921">
      <c r="J921" s="8"/>
      <c r="K921" s="8"/>
    </row>
    <row r="922">
      <c r="J922" s="8"/>
      <c r="K922" s="8"/>
    </row>
    <row r="923">
      <c r="J923" s="8"/>
      <c r="K923" s="8"/>
    </row>
    <row r="924">
      <c r="J924" s="8"/>
      <c r="K924" s="8"/>
    </row>
    <row r="925">
      <c r="J925" s="8"/>
      <c r="K925" s="8"/>
    </row>
    <row r="926">
      <c r="J926" s="8"/>
      <c r="K926" s="8"/>
    </row>
    <row r="927">
      <c r="J927" s="8"/>
      <c r="K927" s="8"/>
    </row>
    <row r="928">
      <c r="J928" s="8"/>
      <c r="K928" s="8"/>
    </row>
    <row r="929">
      <c r="J929" s="8"/>
      <c r="K929" s="8"/>
    </row>
    <row r="930">
      <c r="J930" s="8"/>
      <c r="K930" s="8"/>
    </row>
    <row r="931">
      <c r="J931" s="8"/>
      <c r="K931" s="8"/>
    </row>
    <row r="932">
      <c r="J932" s="8"/>
      <c r="K932" s="8"/>
    </row>
    <row r="933">
      <c r="J933" s="8"/>
      <c r="K933" s="8"/>
    </row>
    <row r="934">
      <c r="J934" s="8"/>
      <c r="K934" s="8"/>
    </row>
    <row r="935">
      <c r="J935" s="8"/>
      <c r="K935" s="8"/>
    </row>
    <row r="936">
      <c r="J936" s="8"/>
      <c r="K936" s="8"/>
    </row>
    <row r="937">
      <c r="J937" s="8"/>
      <c r="K937" s="8"/>
    </row>
    <row r="938">
      <c r="J938" s="8"/>
      <c r="K938" s="8"/>
    </row>
    <row r="939">
      <c r="J939" s="8"/>
      <c r="K939" s="8"/>
    </row>
    <row r="940">
      <c r="J940" s="8"/>
      <c r="K940" s="8"/>
    </row>
    <row r="941">
      <c r="J941" s="8"/>
      <c r="K941" s="8"/>
    </row>
    <row r="942">
      <c r="J942" s="8"/>
      <c r="K942" s="8"/>
    </row>
    <row r="943">
      <c r="J943" s="8"/>
      <c r="K943" s="8"/>
    </row>
    <row r="944">
      <c r="J944" s="8"/>
      <c r="K944" s="8"/>
    </row>
    <row r="945">
      <c r="J945" s="8"/>
      <c r="K945" s="8"/>
    </row>
    <row r="946">
      <c r="J946" s="8"/>
      <c r="K946" s="8"/>
    </row>
    <row r="947">
      <c r="J947" s="8"/>
      <c r="K947" s="8"/>
    </row>
    <row r="948">
      <c r="J948" s="8"/>
      <c r="K948" s="8"/>
    </row>
    <row r="949">
      <c r="J949" s="8"/>
      <c r="K949" s="8"/>
    </row>
    <row r="950">
      <c r="J950" s="8"/>
      <c r="K950" s="8"/>
    </row>
    <row r="951">
      <c r="J951" s="8"/>
      <c r="K951" s="8"/>
    </row>
    <row r="952">
      <c r="J952" s="8"/>
      <c r="K952" s="8"/>
    </row>
    <row r="953">
      <c r="J953" s="8"/>
      <c r="K953" s="8"/>
    </row>
    <row r="954">
      <c r="J954" s="8"/>
      <c r="K954" s="8"/>
    </row>
    <row r="955">
      <c r="J955" s="8"/>
      <c r="K955" s="8"/>
    </row>
    <row r="956">
      <c r="J956" s="8"/>
      <c r="K956" s="8"/>
    </row>
    <row r="957">
      <c r="J957" s="8"/>
      <c r="K957" s="8"/>
    </row>
    <row r="958">
      <c r="J958" s="8"/>
      <c r="K958" s="8"/>
    </row>
    <row r="959">
      <c r="J959" s="8"/>
      <c r="K959" s="8"/>
    </row>
    <row r="960">
      <c r="J960" s="8"/>
      <c r="K960" s="8"/>
    </row>
    <row r="961">
      <c r="J961" s="8"/>
      <c r="K961" s="8"/>
    </row>
    <row r="962">
      <c r="J962" s="8"/>
      <c r="K962" s="8"/>
    </row>
    <row r="963">
      <c r="J963" s="8"/>
      <c r="K963" s="8"/>
    </row>
    <row r="964">
      <c r="J964" s="8"/>
      <c r="K964" s="8"/>
    </row>
    <row r="965">
      <c r="J965" s="8"/>
      <c r="K965" s="8"/>
    </row>
    <row r="966">
      <c r="J966" s="8"/>
      <c r="K966" s="8"/>
    </row>
    <row r="967">
      <c r="J967" s="8"/>
      <c r="K967" s="8"/>
    </row>
    <row r="968">
      <c r="J968" s="8"/>
      <c r="K968" s="8"/>
    </row>
    <row r="969">
      <c r="J969" s="8"/>
      <c r="K969" s="8"/>
    </row>
    <row r="970">
      <c r="J970" s="8"/>
      <c r="K970" s="8"/>
    </row>
    <row r="971">
      <c r="J971" s="8"/>
      <c r="K971" s="8"/>
    </row>
    <row r="972">
      <c r="J972" s="8"/>
      <c r="K972" s="8"/>
    </row>
    <row r="973">
      <c r="J973" s="8"/>
      <c r="K973" s="8"/>
    </row>
    <row r="974">
      <c r="J974" s="8"/>
      <c r="K974" s="8"/>
    </row>
    <row r="975">
      <c r="J975" s="8"/>
      <c r="K975" s="8"/>
    </row>
    <row r="976">
      <c r="J976" s="8"/>
      <c r="K976" s="8"/>
    </row>
    <row r="977">
      <c r="J977" s="8"/>
      <c r="K977" s="8"/>
    </row>
    <row r="978">
      <c r="J978" s="8"/>
      <c r="K978" s="8"/>
    </row>
    <row r="979">
      <c r="J979" s="8"/>
      <c r="K979" s="8"/>
    </row>
    <row r="980">
      <c r="J980" s="8"/>
      <c r="K980" s="8"/>
    </row>
    <row r="981">
      <c r="J981" s="8"/>
      <c r="K981" s="8"/>
    </row>
    <row r="982">
      <c r="J982" s="8"/>
      <c r="K982" s="8"/>
    </row>
    <row r="983">
      <c r="J983" s="8"/>
      <c r="K983" s="8"/>
    </row>
    <row r="984">
      <c r="J984" s="8"/>
      <c r="K984" s="8"/>
    </row>
    <row r="985">
      <c r="J985" s="8"/>
      <c r="K985" s="8"/>
    </row>
    <row r="986">
      <c r="J986" s="8"/>
      <c r="K986" s="8"/>
    </row>
    <row r="987">
      <c r="J987" s="8"/>
      <c r="K987" s="8"/>
    </row>
    <row r="988">
      <c r="J988" s="8"/>
      <c r="K988" s="8"/>
    </row>
    <row r="989">
      <c r="J989" s="8"/>
      <c r="K989" s="8"/>
    </row>
    <row r="990">
      <c r="J990" s="8"/>
      <c r="K990" s="8"/>
    </row>
    <row r="991">
      <c r="J991" s="8"/>
      <c r="K991" s="8"/>
    </row>
    <row r="992">
      <c r="J992" s="8"/>
      <c r="K992" s="8"/>
    </row>
    <row r="993">
      <c r="J993" s="8"/>
      <c r="K993" s="8"/>
    </row>
    <row r="994">
      <c r="J994" s="8"/>
      <c r="K994" s="8"/>
    </row>
    <row r="995">
      <c r="J995" s="8"/>
      <c r="K995" s="8"/>
    </row>
    <row r="996">
      <c r="J996" s="8"/>
      <c r="K996" s="8"/>
    </row>
    <row r="997">
      <c r="J997" s="8"/>
      <c r="K997" s="8"/>
    </row>
    <row r="998">
      <c r="J998" s="8"/>
      <c r="K998" s="8"/>
    </row>
    <row r="999">
      <c r="J999" s="8"/>
      <c r="K999" s="8"/>
    </row>
    <row r="1000">
      <c r="J1000" s="8"/>
      <c r="K1000" s="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4" t="s">
        <v>23</v>
      </c>
    </row>
    <row r="2">
      <c r="A2" s="6" t="s">
        <v>80</v>
      </c>
      <c r="B2" s="7" t="str">
        <f>vlookup($A2,Users!$B$1:$H1000,3,false)</f>
        <v>Evin</v>
      </c>
      <c r="C2" s="7" t="str">
        <f>vlookup($A2,Users!$B$1:$H1000,6,false)</f>
        <v>Lexington A</v>
      </c>
      <c r="D2" s="7">
        <f>vlookup($C2,Teams!$B:$D,3,false)</f>
        <v>5</v>
      </c>
      <c r="E2" s="7">
        <f t="shared" ref="E2:E207" si="1">D2*4</f>
        <v>20</v>
      </c>
      <c r="F2" s="7">
        <f>countifs(PrelimRaw!$D$1:$D1000,$A2,PrelimRaw!$C$1:$C1000,4,PrelimRaw!$J$1:$J1000,"P")+countifs(PrelimRaw!$D$1:$D1000,$A2,PrelimRaw!$C$1:$C1000,14,PrelimRaw!$J$1:$J1000,"P")</f>
        <v>13</v>
      </c>
      <c r="G2" s="7">
        <f>countifs(PrelimRaw!$D$1:$D1000,$A2,PrelimRaw!$C$1:$C1000,0,PrelimRaw!$J$1:$J1000,"P")</f>
        <v>1</v>
      </c>
      <c r="H2" s="7">
        <f>countifs(PrelimRaw!$D$1:$D1000,$A2,PrelimRaw!$C$1:$C1000,-4,PrelimRaw!$J$1:$J1000,"P")</f>
        <v>1</v>
      </c>
      <c r="I2" s="7">
        <f t="shared" ref="I2:I207" si="2">F2+G2+H2</f>
        <v>15</v>
      </c>
      <c r="J2" s="8">
        <f t="shared" ref="J2:J207" si="3">I2/E2</f>
        <v>0.75</v>
      </c>
      <c r="K2" s="8">
        <f t="shared" ref="K2:K207" si="4">iferror(F2/I2,0)</f>
        <v>0.8666666667</v>
      </c>
      <c r="L2" s="7">
        <f t="shared" ref="L2:L207" si="5">4*F2-4*H2</f>
        <v>48</v>
      </c>
      <c r="M2" s="11">
        <f t="shared" ref="M2:M207" si="6">L2/D2</f>
        <v>9.6</v>
      </c>
    </row>
    <row r="3">
      <c r="A3" s="6" t="s">
        <v>30</v>
      </c>
      <c r="B3" s="7" t="str">
        <f>vlookup($A3,Users!$B$1:$H1000,3,false)</f>
        <v>Joshua</v>
      </c>
      <c r="C3" s="7" t="str">
        <f>vlookup($A3,Users!$B$1:$H1000,6,false)</f>
        <v>Brookfield</v>
      </c>
      <c r="D3" s="7">
        <f>vlookup($C3,Teams!$B:$D,3,false)</f>
        <v>5</v>
      </c>
      <c r="E3" s="7">
        <f t="shared" si="1"/>
        <v>20</v>
      </c>
      <c r="F3" s="7">
        <f>countifs(PrelimRaw!$D$1:$D1000,$A3,PrelimRaw!$C$1:$C1000,4,PrelimRaw!$J$1:$J1000,"P")+countifs(PrelimRaw!$D$1:$D1000,$A3,PrelimRaw!$C$1:$C1000,14,PrelimRaw!$J$1:$J1000,"P")</f>
        <v>12</v>
      </c>
      <c r="G3" s="7">
        <f>countifs(PrelimRaw!$D$1:$D1000,$A3,PrelimRaw!$C$1:$C1000,0,PrelimRaw!$J$1:$J1000,"P")</f>
        <v>0</v>
      </c>
      <c r="H3" s="7">
        <f>countifs(PrelimRaw!$D$1:$D1000,$A3,PrelimRaw!$C$1:$C1000,-4,PrelimRaw!$J$1:$J1000,"P")</f>
        <v>0</v>
      </c>
      <c r="I3" s="7">
        <f t="shared" si="2"/>
        <v>12</v>
      </c>
      <c r="J3" s="8">
        <f t="shared" si="3"/>
        <v>0.6</v>
      </c>
      <c r="K3" s="8">
        <f t="shared" si="4"/>
        <v>1</v>
      </c>
      <c r="L3" s="7">
        <f t="shared" si="5"/>
        <v>48</v>
      </c>
      <c r="M3" s="11">
        <f t="shared" si="6"/>
        <v>9.6</v>
      </c>
    </row>
    <row r="4">
      <c r="A4" s="6" t="s">
        <v>105</v>
      </c>
      <c r="B4" s="7" t="str">
        <f>vlookup($A4,Users!$B$1:$H1000,3,false)</f>
        <v>Colin</v>
      </c>
      <c r="C4" s="7" t="str">
        <f>vlookup($A4,Users!$B$1:$H1000,6,false)</f>
        <v>Enloe A</v>
      </c>
      <c r="D4" s="7">
        <f>vlookup($C4,Teams!$B:$D,3,false)</f>
        <v>5</v>
      </c>
      <c r="E4" s="7">
        <f t="shared" si="1"/>
        <v>20</v>
      </c>
      <c r="F4" s="7">
        <f>countifs(PrelimRaw!$D$1:$D1000,$A4,PrelimRaw!$C$1:$C1000,4,PrelimRaw!$J$1:$J1000,"P")+countifs(PrelimRaw!$D$1:$D1000,$A4,PrelimRaw!$C$1:$C1000,14,PrelimRaw!$J$1:$J1000,"P")</f>
        <v>12</v>
      </c>
      <c r="G4" s="7">
        <f>countifs(PrelimRaw!$D$1:$D1000,$A4,PrelimRaw!$C$1:$C1000,0,PrelimRaw!$J$1:$J1000,"P")</f>
        <v>2</v>
      </c>
      <c r="H4" s="7">
        <f>countifs(PrelimRaw!$D$1:$D1000,$A4,PrelimRaw!$C$1:$C1000,-4,PrelimRaw!$J$1:$J1000,"P")</f>
        <v>1</v>
      </c>
      <c r="I4" s="7">
        <f t="shared" si="2"/>
        <v>15</v>
      </c>
      <c r="J4" s="8">
        <f t="shared" si="3"/>
        <v>0.75</v>
      </c>
      <c r="K4" s="8">
        <f t="shared" si="4"/>
        <v>0.8</v>
      </c>
      <c r="L4" s="7">
        <f t="shared" si="5"/>
        <v>44</v>
      </c>
      <c r="M4" s="11">
        <f t="shared" si="6"/>
        <v>8.8</v>
      </c>
    </row>
    <row r="5">
      <c r="A5" s="6" t="s">
        <v>54</v>
      </c>
      <c r="B5" s="7" t="str">
        <f>vlookup($A5,Users!$B$1:$H1000,3,false)</f>
        <v>Kaiwen</v>
      </c>
      <c r="C5" s="7" t="str">
        <f>vlookup($A5,Users!$B$1:$H1000,6,false)</f>
        <v>Enloe B</v>
      </c>
      <c r="D5" s="7">
        <f>vlookup($C5,Teams!$B:$D,3,false)</f>
        <v>5</v>
      </c>
      <c r="E5" s="7">
        <f t="shared" si="1"/>
        <v>20</v>
      </c>
      <c r="F5" s="7">
        <f>countifs(PrelimRaw!$D$1:$D1000,$A5,PrelimRaw!$C$1:$C1000,4,PrelimRaw!$J$1:$J1000,"P")+countifs(PrelimRaw!$D$1:$D1000,$A5,PrelimRaw!$C$1:$C1000,14,PrelimRaw!$J$1:$J1000,"P")</f>
        <v>11</v>
      </c>
      <c r="G5" s="7">
        <f>countifs(PrelimRaw!$D$1:$D1000,$A5,PrelimRaw!$C$1:$C1000,0,PrelimRaw!$J$1:$J1000,"P")</f>
        <v>1</v>
      </c>
      <c r="H5" s="7">
        <f>countifs(PrelimRaw!$D$1:$D1000,$A5,PrelimRaw!$C$1:$C1000,-4,PrelimRaw!$J$1:$J1000,"P")</f>
        <v>1</v>
      </c>
      <c r="I5" s="7">
        <f t="shared" si="2"/>
        <v>13</v>
      </c>
      <c r="J5" s="8">
        <f t="shared" si="3"/>
        <v>0.65</v>
      </c>
      <c r="K5" s="8">
        <f t="shared" si="4"/>
        <v>0.8461538462</v>
      </c>
      <c r="L5" s="7">
        <f t="shared" si="5"/>
        <v>40</v>
      </c>
      <c r="M5" s="11">
        <f t="shared" si="6"/>
        <v>8</v>
      </c>
    </row>
    <row r="6">
      <c r="A6" s="6" t="s">
        <v>31</v>
      </c>
      <c r="B6" s="7" t="str">
        <f>vlookup($A6,Users!$B$1:$H1000,3,false)</f>
        <v>Anurag</v>
      </c>
      <c r="C6" s="7" t="str">
        <f>vlookup($A6,Users!$B$1:$H1000,6,false)</f>
        <v>Centennial</v>
      </c>
      <c r="D6" s="7">
        <f>vlookup($C6,Teams!$B:$D,3,false)</f>
        <v>5</v>
      </c>
      <c r="E6" s="7">
        <f t="shared" si="1"/>
        <v>20</v>
      </c>
      <c r="F6" s="7">
        <f>countifs(PrelimRaw!$D$1:$D1000,$A6,PrelimRaw!$C$1:$C1000,4,PrelimRaw!$J$1:$J1000,"P")+countifs(PrelimRaw!$D$1:$D1000,$A6,PrelimRaw!$C$1:$C1000,14,PrelimRaw!$J$1:$J1000,"P")</f>
        <v>11</v>
      </c>
      <c r="G6" s="7">
        <f>countifs(PrelimRaw!$D$1:$D1000,$A6,PrelimRaw!$C$1:$C1000,0,PrelimRaw!$J$1:$J1000,"P")</f>
        <v>4</v>
      </c>
      <c r="H6" s="7">
        <f>countifs(PrelimRaw!$D$1:$D1000,$A6,PrelimRaw!$C$1:$C1000,-4,PrelimRaw!$J$1:$J1000,"P")</f>
        <v>1</v>
      </c>
      <c r="I6" s="7">
        <f t="shared" si="2"/>
        <v>16</v>
      </c>
      <c r="J6" s="8">
        <f t="shared" si="3"/>
        <v>0.8</v>
      </c>
      <c r="K6" s="8">
        <f t="shared" si="4"/>
        <v>0.6875</v>
      </c>
      <c r="L6" s="7">
        <f t="shared" si="5"/>
        <v>40</v>
      </c>
      <c r="M6" s="11">
        <f t="shared" si="6"/>
        <v>8</v>
      </c>
    </row>
    <row r="7">
      <c r="A7" s="6" t="s">
        <v>88</v>
      </c>
      <c r="B7" s="7" t="str">
        <f>vlookup($A7,Users!$B$1:$H1000,3,false)</f>
        <v>Samuel</v>
      </c>
      <c r="C7" s="7" t="str">
        <f>vlookup($A7,Users!$B$1:$H1000,6,false)</f>
        <v>MSJ</v>
      </c>
      <c r="D7" s="7">
        <f>vlookup($C7,Teams!$B:$D,3,false)</f>
        <v>5</v>
      </c>
      <c r="E7" s="7">
        <f t="shared" si="1"/>
        <v>20</v>
      </c>
      <c r="F7" s="7">
        <f>countifs(PrelimRaw!$D$1:$D1000,$A7,PrelimRaw!$C$1:$C1000,4,PrelimRaw!$J$1:$J1000,"P")+countifs(PrelimRaw!$D$1:$D1000,$A7,PrelimRaw!$C$1:$C1000,14,PrelimRaw!$J$1:$J1000,"P")</f>
        <v>11</v>
      </c>
      <c r="G7" s="7">
        <f>countifs(PrelimRaw!$D$1:$D1000,$A7,PrelimRaw!$C$1:$C1000,0,PrelimRaw!$J$1:$J1000,"P")</f>
        <v>0</v>
      </c>
      <c r="H7" s="7">
        <f>countifs(PrelimRaw!$D$1:$D1000,$A7,PrelimRaw!$C$1:$C1000,-4,PrelimRaw!$J$1:$J1000,"P")</f>
        <v>1</v>
      </c>
      <c r="I7" s="7">
        <f t="shared" si="2"/>
        <v>12</v>
      </c>
      <c r="J7" s="8">
        <f t="shared" si="3"/>
        <v>0.6</v>
      </c>
      <c r="K7" s="8">
        <f t="shared" si="4"/>
        <v>0.9166666667</v>
      </c>
      <c r="L7" s="7">
        <f t="shared" si="5"/>
        <v>40</v>
      </c>
      <c r="M7" s="11">
        <f t="shared" si="6"/>
        <v>8</v>
      </c>
    </row>
    <row r="8">
      <c r="A8" s="6" t="s">
        <v>65</v>
      </c>
      <c r="B8" s="7" t="str">
        <f>vlookup($A8,Users!$B$1:$H1000,3,false)</f>
        <v>Rushil</v>
      </c>
      <c r="C8" s="7" t="str">
        <f>vlookup($A8,Users!$B$1:$H1000,6,false)</f>
        <v>Dulles</v>
      </c>
      <c r="D8" s="7">
        <f>vlookup($C8,Teams!$B:$D,3,false)</f>
        <v>5</v>
      </c>
      <c r="E8" s="7">
        <f t="shared" si="1"/>
        <v>20</v>
      </c>
      <c r="F8" s="7">
        <f>countifs(PrelimRaw!$D$1:$D1000,$A8,PrelimRaw!$C$1:$C1000,4,PrelimRaw!$J$1:$J1000,"P")+countifs(PrelimRaw!$D$1:$D1000,$A8,PrelimRaw!$C$1:$C1000,14,PrelimRaw!$J$1:$J1000,"P")</f>
        <v>9</v>
      </c>
      <c r="G8" s="7">
        <f>countifs(PrelimRaw!$D$1:$D1000,$A8,PrelimRaw!$C$1:$C1000,0,PrelimRaw!$J$1:$J1000,"P")</f>
        <v>2</v>
      </c>
      <c r="H8" s="7">
        <f>countifs(PrelimRaw!$D$1:$D1000,$A8,PrelimRaw!$C$1:$C1000,-4,PrelimRaw!$J$1:$J1000,"P")</f>
        <v>0</v>
      </c>
      <c r="I8" s="7">
        <f t="shared" si="2"/>
        <v>11</v>
      </c>
      <c r="J8" s="8">
        <f t="shared" si="3"/>
        <v>0.55</v>
      </c>
      <c r="K8" s="8">
        <f t="shared" si="4"/>
        <v>0.8181818182</v>
      </c>
      <c r="L8" s="7">
        <f t="shared" si="5"/>
        <v>36</v>
      </c>
      <c r="M8" s="11">
        <f t="shared" si="6"/>
        <v>7.2</v>
      </c>
    </row>
    <row r="9">
      <c r="A9" s="6" t="s">
        <v>140</v>
      </c>
      <c r="B9" s="7" t="str">
        <f>vlookup($A9,Users!$B$1:$H1000,3,false)</f>
        <v>Tanmay</v>
      </c>
      <c r="C9" s="7" t="str">
        <f>vlookup($A9,Users!$B$1:$H1000,6,false)</f>
        <v>Lexington B</v>
      </c>
      <c r="D9" s="7">
        <f>vlookup($C9,Teams!$B:$D,3,false)</f>
        <v>5</v>
      </c>
      <c r="E9" s="7">
        <f t="shared" si="1"/>
        <v>20</v>
      </c>
      <c r="F9" s="7">
        <f>countifs(PrelimRaw!$D$1:$D1000,$A9,PrelimRaw!$C$1:$C1000,4,PrelimRaw!$J$1:$J1000,"P")+countifs(PrelimRaw!$D$1:$D1000,$A9,PrelimRaw!$C$1:$C1000,14,PrelimRaw!$J$1:$J1000,"P")</f>
        <v>9</v>
      </c>
      <c r="G9" s="7">
        <f>countifs(PrelimRaw!$D$1:$D1000,$A9,PrelimRaw!$C$1:$C1000,0,PrelimRaw!$J$1:$J1000,"P")</f>
        <v>1</v>
      </c>
      <c r="H9" s="7">
        <f>countifs(PrelimRaw!$D$1:$D1000,$A9,PrelimRaw!$C$1:$C1000,-4,PrelimRaw!$J$1:$J1000,"P")</f>
        <v>0</v>
      </c>
      <c r="I9" s="7">
        <f t="shared" si="2"/>
        <v>10</v>
      </c>
      <c r="J9" s="8">
        <f t="shared" si="3"/>
        <v>0.5</v>
      </c>
      <c r="K9" s="8">
        <f t="shared" si="4"/>
        <v>0.9</v>
      </c>
      <c r="L9" s="7">
        <f t="shared" si="5"/>
        <v>36</v>
      </c>
      <c r="M9" s="11">
        <f t="shared" si="6"/>
        <v>7.2</v>
      </c>
    </row>
    <row r="10">
      <c r="A10" s="6" t="s">
        <v>154</v>
      </c>
      <c r="B10" s="7" t="str">
        <f>vlookup($A10,Users!$B$1:$H1000,3,false)</f>
        <v>Aditya</v>
      </c>
      <c r="C10" s="7" t="str">
        <f>vlookup($A10,Users!$B$1:$H1000,6,false)</f>
        <v>NCSSM A</v>
      </c>
      <c r="D10" s="7">
        <f>vlookup($C10,Teams!$B:$D,3,false)</f>
        <v>5</v>
      </c>
      <c r="E10" s="7">
        <f t="shared" si="1"/>
        <v>20</v>
      </c>
      <c r="F10" s="7">
        <f>countifs(PrelimRaw!$D$1:$D1000,$A10,PrelimRaw!$C$1:$C1000,4,PrelimRaw!$J$1:$J1000,"P")+countifs(PrelimRaw!$D$1:$D1000,$A10,PrelimRaw!$C$1:$C1000,14,PrelimRaw!$J$1:$J1000,"P")</f>
        <v>10</v>
      </c>
      <c r="G10" s="7">
        <f>countifs(PrelimRaw!$D$1:$D1000,$A10,PrelimRaw!$C$1:$C1000,0,PrelimRaw!$J$1:$J1000,"P")</f>
        <v>2</v>
      </c>
      <c r="H10" s="7">
        <f>countifs(PrelimRaw!$D$1:$D1000,$A10,PrelimRaw!$C$1:$C1000,-4,PrelimRaw!$J$1:$J1000,"P")</f>
        <v>1</v>
      </c>
      <c r="I10" s="7">
        <f t="shared" si="2"/>
        <v>13</v>
      </c>
      <c r="J10" s="8">
        <f t="shared" si="3"/>
        <v>0.65</v>
      </c>
      <c r="K10" s="8">
        <f t="shared" si="4"/>
        <v>0.7692307692</v>
      </c>
      <c r="L10" s="7">
        <f t="shared" si="5"/>
        <v>36</v>
      </c>
      <c r="M10" s="11">
        <f t="shared" si="6"/>
        <v>7.2</v>
      </c>
    </row>
    <row r="11">
      <c r="A11" s="6" t="s">
        <v>131</v>
      </c>
      <c r="B11" s="7" t="str">
        <f>vlookup($A11,Users!$B$1:$H1000,3,false)</f>
        <v>Jake</v>
      </c>
      <c r="C11" s="7" t="str">
        <f>vlookup($A11,Users!$B$1:$H1000,6,false)</f>
        <v>Cupertino</v>
      </c>
      <c r="D11" s="7">
        <f>vlookup($C11,Teams!$B:$D,3,false)</f>
        <v>5</v>
      </c>
      <c r="E11" s="7">
        <f t="shared" si="1"/>
        <v>20</v>
      </c>
      <c r="F11" s="7">
        <f>countifs(PrelimRaw!$D$1:$D1000,$A11,PrelimRaw!$C$1:$C1000,4,PrelimRaw!$J$1:$J1000,"P")+countifs(PrelimRaw!$D$1:$D1000,$A11,PrelimRaw!$C$1:$C1000,14,PrelimRaw!$J$1:$J1000,"P")</f>
        <v>8</v>
      </c>
      <c r="G11" s="7">
        <f>countifs(PrelimRaw!$D$1:$D1000,$A11,PrelimRaw!$C$1:$C1000,0,PrelimRaw!$J$1:$J1000,"P")</f>
        <v>3</v>
      </c>
      <c r="H11" s="7">
        <f>countifs(PrelimRaw!$D$1:$D1000,$A11,PrelimRaw!$C$1:$C1000,-4,PrelimRaw!$J$1:$J1000,"P")</f>
        <v>0</v>
      </c>
      <c r="I11" s="7">
        <f t="shared" si="2"/>
        <v>11</v>
      </c>
      <c r="J11" s="8">
        <f t="shared" si="3"/>
        <v>0.55</v>
      </c>
      <c r="K11" s="8">
        <f t="shared" si="4"/>
        <v>0.7272727273</v>
      </c>
      <c r="L11" s="7">
        <f t="shared" si="5"/>
        <v>32</v>
      </c>
      <c r="M11" s="11">
        <f t="shared" si="6"/>
        <v>6.4</v>
      </c>
    </row>
    <row r="12">
      <c r="A12" s="6" t="s">
        <v>167</v>
      </c>
      <c r="B12" s="7" t="str">
        <f>vlookup($A12,Users!$B$1:$H1000,3,false)</f>
        <v>Boheng</v>
      </c>
      <c r="C12" s="7" t="str">
        <f>vlookup($A12,Users!$B$1:$H1000,6,false)</f>
        <v>NoHo</v>
      </c>
      <c r="D12" s="7">
        <f>vlookup($C12,Teams!$B:$D,3,false)</f>
        <v>5</v>
      </c>
      <c r="E12" s="7">
        <f t="shared" si="1"/>
        <v>20</v>
      </c>
      <c r="F12" s="7">
        <f>countifs(PrelimRaw!$D$1:$D1000,$A12,PrelimRaw!$C$1:$C1000,4,PrelimRaw!$J$1:$J1000,"P")+countifs(PrelimRaw!$D$1:$D1000,$A12,PrelimRaw!$C$1:$C1000,14,PrelimRaw!$J$1:$J1000,"P")</f>
        <v>8</v>
      </c>
      <c r="G12" s="7">
        <f>countifs(PrelimRaw!$D$1:$D1000,$A12,PrelimRaw!$C$1:$C1000,0,PrelimRaw!$J$1:$J1000,"P")</f>
        <v>2</v>
      </c>
      <c r="H12" s="7">
        <f>countifs(PrelimRaw!$D$1:$D1000,$A12,PrelimRaw!$C$1:$C1000,-4,PrelimRaw!$J$1:$J1000,"P")</f>
        <v>0</v>
      </c>
      <c r="I12" s="7">
        <f t="shared" si="2"/>
        <v>10</v>
      </c>
      <c r="J12" s="8">
        <f t="shared" si="3"/>
        <v>0.5</v>
      </c>
      <c r="K12" s="8">
        <f t="shared" si="4"/>
        <v>0.8</v>
      </c>
      <c r="L12" s="7">
        <f t="shared" si="5"/>
        <v>32</v>
      </c>
      <c r="M12" s="11">
        <f t="shared" si="6"/>
        <v>6.4</v>
      </c>
    </row>
    <row r="13">
      <c r="A13" s="6" t="s">
        <v>61</v>
      </c>
      <c r="B13" s="7" t="str">
        <f>vlookup($A13,Users!$B$1:$H1000,3,false)</f>
        <v>Viraj</v>
      </c>
      <c r="C13" s="7" t="str">
        <f>vlookup($A13,Users!$B$1:$H1000,6,false)</f>
        <v>Dulles</v>
      </c>
      <c r="D13" s="7">
        <f>vlookup($C13,Teams!$B:$D,3,false)</f>
        <v>5</v>
      </c>
      <c r="E13" s="7">
        <f t="shared" si="1"/>
        <v>20</v>
      </c>
      <c r="F13" s="7">
        <f>countifs(PrelimRaw!$D$1:$D1000,$A13,PrelimRaw!$C$1:$C1000,4,PrelimRaw!$J$1:$J1000,"P")+countifs(PrelimRaw!$D$1:$D1000,$A13,PrelimRaw!$C$1:$C1000,14,PrelimRaw!$J$1:$J1000,"P")</f>
        <v>7</v>
      </c>
      <c r="G13" s="7">
        <f>countifs(PrelimRaw!$D$1:$D1000,$A13,PrelimRaw!$C$1:$C1000,0,PrelimRaw!$J$1:$J1000,"P")</f>
        <v>0</v>
      </c>
      <c r="H13" s="7">
        <f>countifs(PrelimRaw!$D$1:$D1000,$A13,PrelimRaw!$C$1:$C1000,-4,PrelimRaw!$J$1:$J1000,"P")</f>
        <v>0</v>
      </c>
      <c r="I13" s="7">
        <f t="shared" si="2"/>
        <v>7</v>
      </c>
      <c r="J13" s="8">
        <f t="shared" si="3"/>
        <v>0.35</v>
      </c>
      <c r="K13" s="8">
        <f t="shared" si="4"/>
        <v>1</v>
      </c>
      <c r="L13" s="7">
        <f t="shared" si="5"/>
        <v>28</v>
      </c>
      <c r="M13" s="11">
        <f t="shared" si="6"/>
        <v>5.6</v>
      </c>
    </row>
    <row r="14">
      <c r="A14" s="6" t="s">
        <v>127</v>
      </c>
      <c r="B14" s="7" t="str">
        <f>vlookup($A14,Users!$B$1:$H1000,3,false)</f>
        <v>Kai</v>
      </c>
      <c r="C14" s="7" t="str">
        <f>vlookup($A14,Users!$B$1:$H1000,6,false)</f>
        <v>Naperville North</v>
      </c>
      <c r="D14" s="7">
        <f>vlookup($C14,Teams!$B:$D,3,false)</f>
        <v>5</v>
      </c>
      <c r="E14" s="7">
        <f t="shared" si="1"/>
        <v>20</v>
      </c>
      <c r="F14" s="7">
        <f>countifs(PrelimRaw!$D$1:$D1000,$A14,PrelimRaw!$C$1:$C1000,4,PrelimRaw!$J$1:$J1000,"P")+countifs(PrelimRaw!$D$1:$D1000,$A14,PrelimRaw!$C$1:$C1000,14,PrelimRaw!$J$1:$J1000,"P")</f>
        <v>7</v>
      </c>
      <c r="G14" s="7">
        <f>countifs(PrelimRaw!$D$1:$D1000,$A14,PrelimRaw!$C$1:$C1000,0,PrelimRaw!$J$1:$J1000,"P")</f>
        <v>2</v>
      </c>
      <c r="H14" s="7">
        <f>countifs(PrelimRaw!$D$1:$D1000,$A14,PrelimRaw!$C$1:$C1000,-4,PrelimRaw!$J$1:$J1000,"P")</f>
        <v>0</v>
      </c>
      <c r="I14" s="7">
        <f t="shared" si="2"/>
        <v>9</v>
      </c>
      <c r="J14" s="8">
        <f t="shared" si="3"/>
        <v>0.45</v>
      </c>
      <c r="K14" s="8">
        <f t="shared" si="4"/>
        <v>0.7777777778</v>
      </c>
      <c r="L14" s="7">
        <f t="shared" si="5"/>
        <v>28</v>
      </c>
      <c r="M14" s="11">
        <f t="shared" si="6"/>
        <v>5.6</v>
      </c>
    </row>
    <row r="15">
      <c r="A15" s="6" t="s">
        <v>133</v>
      </c>
      <c r="B15" s="7" t="str">
        <f>vlookup($A15,Users!$B$1:$H1000,3,false)</f>
        <v>Evan</v>
      </c>
      <c r="C15" s="7" t="str">
        <f>vlookup($A15,Users!$B$1:$H1000,6,false)</f>
        <v>Tesla STEM</v>
      </c>
      <c r="D15" s="7">
        <f>vlookup($C15,Teams!$B:$D,3,false)</f>
        <v>5</v>
      </c>
      <c r="E15" s="7">
        <f t="shared" si="1"/>
        <v>20</v>
      </c>
      <c r="F15" s="7">
        <f>countifs(PrelimRaw!$D$1:$D1000,$A15,PrelimRaw!$C$1:$C1000,4,PrelimRaw!$J$1:$J1000,"P")+countifs(PrelimRaw!$D$1:$D1000,$A15,PrelimRaw!$C$1:$C1000,14,PrelimRaw!$J$1:$J1000,"P")</f>
        <v>7</v>
      </c>
      <c r="G15" s="7">
        <f>countifs(PrelimRaw!$D$1:$D1000,$A15,PrelimRaw!$C$1:$C1000,0,PrelimRaw!$J$1:$J1000,"P")</f>
        <v>1</v>
      </c>
      <c r="H15" s="7">
        <f>countifs(PrelimRaw!$D$1:$D1000,$A15,PrelimRaw!$C$1:$C1000,-4,PrelimRaw!$J$1:$J1000,"P")</f>
        <v>0</v>
      </c>
      <c r="I15" s="7">
        <f t="shared" si="2"/>
        <v>8</v>
      </c>
      <c r="J15" s="8">
        <f t="shared" si="3"/>
        <v>0.4</v>
      </c>
      <c r="K15" s="8">
        <f t="shared" si="4"/>
        <v>0.875</v>
      </c>
      <c r="L15" s="7">
        <f t="shared" si="5"/>
        <v>28</v>
      </c>
      <c r="M15" s="11">
        <f t="shared" si="6"/>
        <v>5.6</v>
      </c>
    </row>
    <row r="16">
      <c r="A16" s="6" t="s">
        <v>191</v>
      </c>
      <c r="B16" s="7" t="str">
        <f>vlookup($A16,Users!$B$1:$H1000,3,false)</f>
        <v>Harsh</v>
      </c>
      <c r="C16" s="7" t="str">
        <f>vlookup($A16,Users!$B$1:$H1000,6,false)</f>
        <v>Green Hope</v>
      </c>
      <c r="D16" s="7">
        <f>vlookup($C16,Teams!$B:$D,3,false)</f>
        <v>5</v>
      </c>
      <c r="E16" s="7">
        <f t="shared" si="1"/>
        <v>20</v>
      </c>
      <c r="F16" s="7">
        <f>countifs(PrelimRaw!$D$1:$D1000,$A16,PrelimRaw!$C$1:$C1000,4,PrelimRaw!$J$1:$J1000,"P")+countifs(PrelimRaw!$D$1:$D1000,$A16,PrelimRaw!$C$1:$C1000,14,PrelimRaw!$J$1:$J1000,"P")</f>
        <v>8</v>
      </c>
      <c r="G16" s="7">
        <f>countifs(PrelimRaw!$D$1:$D1000,$A16,PrelimRaw!$C$1:$C1000,0,PrelimRaw!$J$1:$J1000,"P")</f>
        <v>1</v>
      </c>
      <c r="H16" s="7">
        <f>countifs(PrelimRaw!$D$1:$D1000,$A16,PrelimRaw!$C$1:$C1000,-4,PrelimRaw!$J$1:$J1000,"P")</f>
        <v>1</v>
      </c>
      <c r="I16" s="7">
        <f t="shared" si="2"/>
        <v>10</v>
      </c>
      <c r="J16" s="8">
        <f t="shared" si="3"/>
        <v>0.5</v>
      </c>
      <c r="K16" s="8">
        <f t="shared" si="4"/>
        <v>0.8</v>
      </c>
      <c r="L16" s="7">
        <f t="shared" si="5"/>
        <v>28</v>
      </c>
      <c r="M16" s="11">
        <f t="shared" si="6"/>
        <v>5.6</v>
      </c>
    </row>
    <row r="17">
      <c r="A17" s="6" t="s">
        <v>36</v>
      </c>
      <c r="B17" s="7" t="str">
        <f>vlookup($A17,Users!$B$1:$H1000,3,false)</f>
        <v>Edward</v>
      </c>
      <c r="C17" s="7" t="str">
        <f>vlookup($A17,Users!$B$1:$H1000,6,false)</f>
        <v>NCSSM B</v>
      </c>
      <c r="D17" s="7">
        <f>vlookup($C17,Teams!$B:$D,3,false)</f>
        <v>5</v>
      </c>
      <c r="E17" s="7">
        <f t="shared" si="1"/>
        <v>20</v>
      </c>
      <c r="F17" s="7">
        <f>countifs(PrelimRaw!$D$1:$D1000,$A17,PrelimRaw!$C$1:$C1000,4,PrelimRaw!$J$1:$J1000,"P")+countifs(PrelimRaw!$D$1:$D1000,$A17,PrelimRaw!$C$1:$C1000,14,PrelimRaw!$J$1:$J1000,"P")</f>
        <v>7</v>
      </c>
      <c r="G17" s="7">
        <f>countifs(PrelimRaw!$D$1:$D1000,$A17,PrelimRaw!$C$1:$C1000,0,PrelimRaw!$J$1:$J1000,"P")</f>
        <v>3</v>
      </c>
      <c r="H17" s="7">
        <f>countifs(PrelimRaw!$D$1:$D1000,$A17,PrelimRaw!$C$1:$C1000,-4,PrelimRaw!$J$1:$J1000,"P")</f>
        <v>1</v>
      </c>
      <c r="I17" s="7">
        <f t="shared" si="2"/>
        <v>11</v>
      </c>
      <c r="J17" s="8">
        <f t="shared" si="3"/>
        <v>0.55</v>
      </c>
      <c r="K17" s="8">
        <f t="shared" si="4"/>
        <v>0.6363636364</v>
      </c>
      <c r="L17" s="7">
        <f t="shared" si="5"/>
        <v>24</v>
      </c>
      <c r="M17" s="11">
        <f t="shared" si="6"/>
        <v>4.8</v>
      </c>
    </row>
    <row r="18">
      <c r="A18" s="6" t="s">
        <v>42</v>
      </c>
      <c r="B18" s="7" t="str">
        <f>vlookup($A18,Users!$B$1:$H1000,3,false)</f>
        <v>Gugan</v>
      </c>
      <c r="C18" s="7" t="str">
        <f>vlookup($A18,Users!$B$1:$H1000,6,false)</f>
        <v>Blair C</v>
      </c>
      <c r="D18" s="7">
        <f>vlookup($C18,Teams!$B:$D,3,false)</f>
        <v>5</v>
      </c>
      <c r="E18" s="7">
        <f t="shared" si="1"/>
        <v>20</v>
      </c>
      <c r="F18" s="7">
        <f>countifs(PrelimRaw!$D$1:$D1000,$A18,PrelimRaw!$C$1:$C1000,4,PrelimRaw!$J$1:$J1000,"P")+countifs(PrelimRaw!$D$1:$D1000,$A18,PrelimRaw!$C$1:$C1000,14,PrelimRaw!$J$1:$J1000,"P")</f>
        <v>6</v>
      </c>
      <c r="G18" s="7">
        <f>countifs(PrelimRaw!$D$1:$D1000,$A18,PrelimRaw!$C$1:$C1000,0,PrelimRaw!$J$1:$J1000,"P")</f>
        <v>2</v>
      </c>
      <c r="H18" s="7">
        <f>countifs(PrelimRaw!$D$1:$D1000,$A18,PrelimRaw!$C$1:$C1000,-4,PrelimRaw!$J$1:$J1000,"P")</f>
        <v>0</v>
      </c>
      <c r="I18" s="7">
        <f t="shared" si="2"/>
        <v>8</v>
      </c>
      <c r="J18" s="8">
        <f t="shared" si="3"/>
        <v>0.4</v>
      </c>
      <c r="K18" s="8">
        <f t="shared" si="4"/>
        <v>0.75</v>
      </c>
      <c r="L18" s="7">
        <f t="shared" si="5"/>
        <v>24</v>
      </c>
      <c r="M18" s="11">
        <f t="shared" si="6"/>
        <v>4.8</v>
      </c>
    </row>
    <row r="19">
      <c r="A19" s="6" t="s">
        <v>104</v>
      </c>
      <c r="B19" s="7" t="str">
        <f>vlookup($A19,Users!$B$1:$H1000,3,false)</f>
        <v>Sarthak</v>
      </c>
      <c r="C19" s="7" t="str">
        <f>vlookup($A19,Users!$B$1:$H1000,6,false)</f>
        <v>Mira Loma</v>
      </c>
      <c r="D19" s="7">
        <f>vlookup($C19,Teams!$B:$D,3,false)</f>
        <v>5</v>
      </c>
      <c r="E19" s="7">
        <f t="shared" si="1"/>
        <v>20</v>
      </c>
      <c r="F19" s="7">
        <f>countifs(PrelimRaw!$D$1:$D1000,$A19,PrelimRaw!$C$1:$C1000,4,PrelimRaw!$J$1:$J1000,"P")+countifs(PrelimRaw!$D$1:$D1000,$A19,PrelimRaw!$C$1:$C1000,14,PrelimRaw!$J$1:$J1000,"P")</f>
        <v>6</v>
      </c>
      <c r="G19" s="7">
        <f>countifs(PrelimRaw!$D$1:$D1000,$A19,PrelimRaw!$C$1:$C1000,0,PrelimRaw!$J$1:$J1000,"P")</f>
        <v>0</v>
      </c>
      <c r="H19" s="7">
        <f>countifs(PrelimRaw!$D$1:$D1000,$A19,PrelimRaw!$C$1:$C1000,-4,PrelimRaw!$J$1:$J1000,"P")</f>
        <v>0</v>
      </c>
      <c r="I19" s="7">
        <f t="shared" si="2"/>
        <v>6</v>
      </c>
      <c r="J19" s="8">
        <f t="shared" si="3"/>
        <v>0.3</v>
      </c>
      <c r="K19" s="8">
        <f t="shared" si="4"/>
        <v>1</v>
      </c>
      <c r="L19" s="7">
        <f t="shared" si="5"/>
        <v>24</v>
      </c>
      <c r="M19" s="11">
        <f t="shared" si="6"/>
        <v>4.8</v>
      </c>
    </row>
    <row r="20">
      <c r="A20" s="6" t="s">
        <v>134</v>
      </c>
      <c r="B20" s="7" t="str">
        <f>vlookup($A20,Users!$B$1:$H1000,3,false)</f>
        <v>Sami</v>
      </c>
      <c r="C20" s="7" t="str">
        <f>vlookup($A20,Users!$B$1:$H1000,6,false)</f>
        <v>Tesla STEM</v>
      </c>
      <c r="D20" s="7">
        <f>vlookup($C20,Teams!$B:$D,3,false)</f>
        <v>5</v>
      </c>
      <c r="E20" s="7">
        <f t="shared" si="1"/>
        <v>20</v>
      </c>
      <c r="F20" s="7">
        <f>countifs(PrelimRaw!$D$1:$D1000,$A20,PrelimRaw!$C$1:$C1000,4,PrelimRaw!$J$1:$J1000,"P")+countifs(PrelimRaw!$D$1:$D1000,$A20,PrelimRaw!$C$1:$C1000,14,PrelimRaw!$J$1:$J1000,"P")</f>
        <v>6</v>
      </c>
      <c r="G20" s="7">
        <f>countifs(PrelimRaw!$D$1:$D1000,$A20,PrelimRaw!$C$1:$C1000,0,PrelimRaw!$J$1:$J1000,"P")</f>
        <v>0</v>
      </c>
      <c r="H20" s="7">
        <f>countifs(PrelimRaw!$D$1:$D1000,$A20,PrelimRaw!$C$1:$C1000,-4,PrelimRaw!$J$1:$J1000,"P")</f>
        <v>0</v>
      </c>
      <c r="I20" s="7">
        <f t="shared" si="2"/>
        <v>6</v>
      </c>
      <c r="J20" s="8">
        <f t="shared" si="3"/>
        <v>0.3</v>
      </c>
      <c r="K20" s="8">
        <f t="shared" si="4"/>
        <v>1</v>
      </c>
      <c r="L20" s="7">
        <f t="shared" si="5"/>
        <v>24</v>
      </c>
      <c r="M20" s="11">
        <f t="shared" si="6"/>
        <v>4.8</v>
      </c>
    </row>
    <row r="21">
      <c r="A21" s="6" t="s">
        <v>150</v>
      </c>
      <c r="B21" s="7" t="str">
        <f>vlookup($A21,Users!$B$1:$H1000,3,false)</f>
        <v>Alan</v>
      </c>
      <c r="C21" s="7" t="str">
        <f>vlookup($A21,Users!$B$1:$H1000,6,false)</f>
        <v>AHS Broward</v>
      </c>
      <c r="D21" s="7">
        <f>vlookup($C21,Teams!$B:$D,3,false)</f>
        <v>5</v>
      </c>
      <c r="E21" s="7">
        <f t="shared" si="1"/>
        <v>20</v>
      </c>
      <c r="F21" s="7">
        <f>countifs(PrelimRaw!$D$1:$D1000,$A21,PrelimRaw!$C$1:$C1000,4,PrelimRaw!$J$1:$J1000,"P")+countifs(PrelimRaw!$D$1:$D1000,$A21,PrelimRaw!$C$1:$C1000,14,PrelimRaw!$J$1:$J1000,"P")</f>
        <v>6</v>
      </c>
      <c r="G21" s="7">
        <f>countifs(PrelimRaw!$D$1:$D1000,$A21,PrelimRaw!$C$1:$C1000,0,PrelimRaw!$J$1:$J1000,"P")</f>
        <v>2</v>
      </c>
      <c r="H21" s="7">
        <f>countifs(PrelimRaw!$D$1:$D1000,$A21,PrelimRaw!$C$1:$C1000,-4,PrelimRaw!$J$1:$J1000,"P")</f>
        <v>0</v>
      </c>
      <c r="I21" s="7">
        <f t="shared" si="2"/>
        <v>8</v>
      </c>
      <c r="J21" s="8">
        <f t="shared" si="3"/>
        <v>0.4</v>
      </c>
      <c r="K21" s="8">
        <f t="shared" si="4"/>
        <v>0.75</v>
      </c>
      <c r="L21" s="7">
        <f t="shared" si="5"/>
        <v>24</v>
      </c>
      <c r="M21" s="11">
        <f t="shared" si="6"/>
        <v>4.8</v>
      </c>
    </row>
    <row r="22">
      <c r="A22" s="6" t="s">
        <v>75</v>
      </c>
      <c r="B22" s="7" t="str">
        <f>vlookup($A22,Users!$B$1:$H1000,3,false)</f>
        <v>Connor</v>
      </c>
      <c r="C22" s="7" t="str">
        <f>vlookup($A22,Users!$B$1:$H1000,6,false)</f>
        <v>NoHo B</v>
      </c>
      <c r="D22" s="7">
        <f>vlookup($C22,Teams!$B:$D,3,false)</f>
        <v>5</v>
      </c>
      <c r="E22" s="7">
        <f t="shared" si="1"/>
        <v>20</v>
      </c>
      <c r="F22" s="7">
        <f>countifs(PrelimRaw!$D$1:$D1000,$A22,PrelimRaw!$C$1:$C1000,4,PrelimRaw!$J$1:$J1000,"P")+countifs(PrelimRaw!$D$1:$D1000,$A22,PrelimRaw!$C$1:$C1000,14,PrelimRaw!$J$1:$J1000,"P")</f>
        <v>6</v>
      </c>
      <c r="G22" s="7">
        <f>countifs(PrelimRaw!$D$1:$D1000,$A22,PrelimRaw!$C$1:$C1000,0,PrelimRaw!$J$1:$J1000,"P")</f>
        <v>3</v>
      </c>
      <c r="H22" s="7">
        <f>countifs(PrelimRaw!$D$1:$D1000,$A22,PrelimRaw!$C$1:$C1000,-4,PrelimRaw!$J$1:$J1000,"P")</f>
        <v>0</v>
      </c>
      <c r="I22" s="7">
        <f t="shared" si="2"/>
        <v>9</v>
      </c>
      <c r="J22" s="8">
        <f t="shared" si="3"/>
        <v>0.45</v>
      </c>
      <c r="K22" s="8">
        <f t="shared" si="4"/>
        <v>0.6666666667</v>
      </c>
      <c r="L22" s="7">
        <f t="shared" si="5"/>
        <v>24</v>
      </c>
      <c r="M22" s="11">
        <f t="shared" si="6"/>
        <v>4.8</v>
      </c>
    </row>
    <row r="23">
      <c r="A23" s="6" t="s">
        <v>57</v>
      </c>
      <c r="B23" s="7" t="str">
        <f>vlookup($A23,Users!$B$1:$H1000,3,false)</f>
        <v>Yufei</v>
      </c>
      <c r="C23" s="7" t="str">
        <f>vlookup($A23,Users!$B$1:$H1000,6,false)</f>
        <v>University</v>
      </c>
      <c r="D23" s="7">
        <f>vlookup($C23,Teams!$B:$D,3,false)</f>
        <v>5</v>
      </c>
      <c r="E23" s="7">
        <f t="shared" si="1"/>
        <v>20</v>
      </c>
      <c r="F23" s="7">
        <f>countifs(PrelimRaw!$D$1:$D1000,$A23,PrelimRaw!$C$1:$C1000,4,PrelimRaw!$J$1:$J1000,"P")+countifs(PrelimRaw!$D$1:$D1000,$A23,PrelimRaw!$C$1:$C1000,14,PrelimRaw!$J$1:$J1000,"P")</f>
        <v>7</v>
      </c>
      <c r="G23" s="7">
        <f>countifs(PrelimRaw!$D$1:$D1000,$A23,PrelimRaw!$C$1:$C1000,0,PrelimRaw!$J$1:$J1000,"P")</f>
        <v>2</v>
      </c>
      <c r="H23" s="7">
        <f>countifs(PrelimRaw!$D$1:$D1000,$A23,PrelimRaw!$C$1:$C1000,-4,PrelimRaw!$J$1:$J1000,"P")</f>
        <v>1</v>
      </c>
      <c r="I23" s="7">
        <f t="shared" si="2"/>
        <v>10</v>
      </c>
      <c r="J23" s="8">
        <f t="shared" si="3"/>
        <v>0.5</v>
      </c>
      <c r="K23" s="8">
        <f t="shared" si="4"/>
        <v>0.7</v>
      </c>
      <c r="L23" s="7">
        <f t="shared" si="5"/>
        <v>24</v>
      </c>
      <c r="M23" s="11">
        <f t="shared" si="6"/>
        <v>4.8</v>
      </c>
    </row>
    <row r="24">
      <c r="A24" s="6" t="s">
        <v>202</v>
      </c>
      <c r="B24" s="7" t="str">
        <f>vlookup($A24,Users!$B$1:$H1000,3,false)</f>
        <v>Pranjal</v>
      </c>
      <c r="C24" s="7" t="str">
        <f>vlookup($A24,Users!$B$1:$H1000,6,false)</f>
        <v>Lynbrook</v>
      </c>
      <c r="D24" s="7">
        <f>vlookup($C24,Teams!$B:$D,3,false)</f>
        <v>5</v>
      </c>
      <c r="E24" s="7">
        <f t="shared" si="1"/>
        <v>20</v>
      </c>
      <c r="F24" s="7">
        <f>countifs(PrelimRaw!$D$1:$D1000,$A24,PrelimRaw!$C$1:$C1000,4,PrelimRaw!$J$1:$J1000,"P")+countifs(PrelimRaw!$D$1:$D1000,$A24,PrelimRaw!$C$1:$C1000,14,PrelimRaw!$J$1:$J1000,"P")</f>
        <v>6</v>
      </c>
      <c r="G24" s="7">
        <f>countifs(PrelimRaw!$D$1:$D1000,$A24,PrelimRaw!$C$1:$C1000,0,PrelimRaw!$J$1:$J1000,"P")</f>
        <v>0</v>
      </c>
      <c r="H24" s="7">
        <f>countifs(PrelimRaw!$D$1:$D1000,$A24,PrelimRaw!$C$1:$C1000,-4,PrelimRaw!$J$1:$J1000,"P")</f>
        <v>0</v>
      </c>
      <c r="I24" s="7">
        <f t="shared" si="2"/>
        <v>6</v>
      </c>
      <c r="J24" s="8">
        <f t="shared" si="3"/>
        <v>0.3</v>
      </c>
      <c r="K24" s="8">
        <f t="shared" si="4"/>
        <v>1</v>
      </c>
      <c r="L24" s="7">
        <f t="shared" si="5"/>
        <v>24</v>
      </c>
      <c r="M24" s="11">
        <f t="shared" si="6"/>
        <v>4.8</v>
      </c>
    </row>
    <row r="25">
      <c r="A25" s="6" t="s">
        <v>46</v>
      </c>
      <c r="B25" s="7" t="str">
        <f>vlookup($A25,Users!$B$1:$H1000,3,false)</f>
        <v>Aldric</v>
      </c>
      <c r="C25" s="7" t="str">
        <f>vlookup($A25,Users!$B$1:$H1000,6,false)</f>
        <v>WWPN</v>
      </c>
      <c r="D25" s="7">
        <f>vlookup($C25,Teams!$B:$D,3,false)</f>
        <v>5</v>
      </c>
      <c r="E25" s="7">
        <f t="shared" si="1"/>
        <v>20</v>
      </c>
      <c r="F25" s="7">
        <f>countifs(PrelimRaw!$D$1:$D1000,$A25,PrelimRaw!$C$1:$C1000,4,PrelimRaw!$J$1:$J1000,"P")+countifs(PrelimRaw!$D$1:$D1000,$A25,PrelimRaw!$C$1:$C1000,14,PrelimRaw!$J$1:$J1000,"P")</f>
        <v>6</v>
      </c>
      <c r="G25" s="7">
        <f>countifs(PrelimRaw!$D$1:$D1000,$A25,PrelimRaw!$C$1:$C1000,0,PrelimRaw!$J$1:$J1000,"P")</f>
        <v>1</v>
      </c>
      <c r="H25" s="7">
        <f>countifs(PrelimRaw!$D$1:$D1000,$A25,PrelimRaw!$C$1:$C1000,-4,PrelimRaw!$J$1:$J1000,"P")</f>
        <v>1</v>
      </c>
      <c r="I25" s="7">
        <f t="shared" si="2"/>
        <v>8</v>
      </c>
      <c r="J25" s="8">
        <f t="shared" si="3"/>
        <v>0.4</v>
      </c>
      <c r="K25" s="8">
        <f t="shared" si="4"/>
        <v>0.75</v>
      </c>
      <c r="L25" s="7">
        <f t="shared" si="5"/>
        <v>20</v>
      </c>
      <c r="M25" s="11">
        <f t="shared" si="6"/>
        <v>4</v>
      </c>
    </row>
    <row r="26">
      <c r="A26" s="6" t="s">
        <v>41</v>
      </c>
      <c r="B26" s="7" t="str">
        <f>vlookup($A26,Users!$B$1:$H1000,3,false)</f>
        <v>Vishnu</v>
      </c>
      <c r="C26" s="7" t="str">
        <f>vlookup($A26,Users!$B$1:$H1000,6,false)</f>
        <v>Lakeside</v>
      </c>
      <c r="D26" s="7">
        <f>vlookup($C26,Teams!$B:$D,3,false)</f>
        <v>5</v>
      </c>
      <c r="E26" s="7">
        <f t="shared" si="1"/>
        <v>20</v>
      </c>
      <c r="F26" s="7">
        <f>countifs(PrelimRaw!$D$1:$D1000,$A26,PrelimRaw!$C$1:$C1000,4,PrelimRaw!$J$1:$J1000,"P")+countifs(PrelimRaw!$D$1:$D1000,$A26,PrelimRaw!$C$1:$C1000,14,PrelimRaw!$J$1:$J1000,"P")</f>
        <v>5</v>
      </c>
      <c r="G26" s="7">
        <f>countifs(PrelimRaw!$D$1:$D1000,$A26,PrelimRaw!$C$1:$C1000,0,PrelimRaw!$J$1:$J1000,"P")</f>
        <v>1</v>
      </c>
      <c r="H26" s="7">
        <f>countifs(PrelimRaw!$D$1:$D1000,$A26,PrelimRaw!$C$1:$C1000,-4,PrelimRaw!$J$1:$J1000,"P")</f>
        <v>0</v>
      </c>
      <c r="I26" s="7">
        <f t="shared" si="2"/>
        <v>6</v>
      </c>
      <c r="J26" s="8">
        <f t="shared" si="3"/>
        <v>0.3</v>
      </c>
      <c r="K26" s="8">
        <f t="shared" si="4"/>
        <v>0.8333333333</v>
      </c>
      <c r="L26" s="7">
        <f t="shared" si="5"/>
        <v>20</v>
      </c>
      <c r="M26" s="11">
        <f t="shared" si="6"/>
        <v>4</v>
      </c>
    </row>
    <row r="27">
      <c r="A27" s="6" t="s">
        <v>194</v>
      </c>
      <c r="B27" s="7" t="str">
        <f>vlookup($A27,Users!$B$1:$H1000,3,false)</f>
        <v>Feodor</v>
      </c>
      <c r="C27" s="7" t="str">
        <f>vlookup($A27,Users!$B$1:$H1000,6,false)</f>
        <v>University</v>
      </c>
      <c r="D27" s="7">
        <f>vlookup($C27,Teams!$B:$D,3,false)</f>
        <v>5</v>
      </c>
      <c r="E27" s="7">
        <f t="shared" si="1"/>
        <v>20</v>
      </c>
      <c r="F27" s="7">
        <f>countifs(PrelimRaw!$D$1:$D1000,$A27,PrelimRaw!$C$1:$C1000,4,PrelimRaw!$J$1:$J1000,"P")+countifs(PrelimRaw!$D$1:$D1000,$A27,PrelimRaw!$C$1:$C1000,14,PrelimRaw!$J$1:$J1000,"P")</f>
        <v>5</v>
      </c>
      <c r="G27" s="7">
        <f>countifs(PrelimRaw!$D$1:$D1000,$A27,PrelimRaw!$C$1:$C1000,0,PrelimRaw!$J$1:$J1000,"P")</f>
        <v>0</v>
      </c>
      <c r="H27" s="7">
        <f>countifs(PrelimRaw!$D$1:$D1000,$A27,PrelimRaw!$C$1:$C1000,-4,PrelimRaw!$J$1:$J1000,"P")</f>
        <v>0</v>
      </c>
      <c r="I27" s="7">
        <f t="shared" si="2"/>
        <v>5</v>
      </c>
      <c r="J27" s="8">
        <f t="shared" si="3"/>
        <v>0.25</v>
      </c>
      <c r="K27" s="8">
        <f t="shared" si="4"/>
        <v>1</v>
      </c>
      <c r="L27" s="7">
        <f t="shared" si="5"/>
        <v>20</v>
      </c>
      <c r="M27" s="11">
        <f t="shared" si="6"/>
        <v>4</v>
      </c>
    </row>
    <row r="28">
      <c r="A28" s="6" t="s">
        <v>33</v>
      </c>
      <c r="B28" s="7" t="str">
        <f>vlookup($A28,Users!$B$1:$H1000,3,false)</f>
        <v>Ethan</v>
      </c>
      <c r="C28" s="7" t="str">
        <f>vlookup($A28,Users!$B$1:$H1000,6,false)</f>
        <v>Davidson</v>
      </c>
      <c r="D28" s="7">
        <f>vlookup($C28,Teams!$B:$D,3,false)</f>
        <v>5</v>
      </c>
      <c r="E28" s="7">
        <f t="shared" si="1"/>
        <v>20</v>
      </c>
      <c r="F28" s="7">
        <f>countifs(PrelimRaw!$D$1:$D1000,$A28,PrelimRaw!$C$1:$C1000,4,PrelimRaw!$J$1:$J1000,"P")+countifs(PrelimRaw!$D$1:$D1000,$A28,PrelimRaw!$C$1:$C1000,14,PrelimRaw!$J$1:$J1000,"P")</f>
        <v>4</v>
      </c>
      <c r="G28" s="7">
        <f>countifs(PrelimRaw!$D$1:$D1000,$A28,PrelimRaw!$C$1:$C1000,0,PrelimRaw!$J$1:$J1000,"P")</f>
        <v>0</v>
      </c>
      <c r="H28" s="7">
        <f>countifs(PrelimRaw!$D$1:$D1000,$A28,PrelimRaw!$C$1:$C1000,-4,PrelimRaw!$J$1:$J1000,"P")</f>
        <v>0</v>
      </c>
      <c r="I28" s="7">
        <f t="shared" si="2"/>
        <v>4</v>
      </c>
      <c r="J28" s="8">
        <f t="shared" si="3"/>
        <v>0.2</v>
      </c>
      <c r="K28" s="8">
        <f t="shared" si="4"/>
        <v>1</v>
      </c>
      <c r="L28" s="7">
        <f t="shared" si="5"/>
        <v>16</v>
      </c>
      <c r="M28" s="11">
        <f t="shared" si="6"/>
        <v>3.2</v>
      </c>
    </row>
    <row r="29">
      <c r="A29" s="6" t="s">
        <v>47</v>
      </c>
      <c r="B29" s="7" t="str">
        <f>vlookup($A29,Users!$B$1:$H1000,3,false)</f>
        <v>Allison</v>
      </c>
      <c r="C29" s="7" t="str">
        <f>vlookup($A29,Users!$B$1:$H1000,6,false)</f>
        <v>Iolani</v>
      </c>
      <c r="D29" s="7">
        <f>vlookup($C29,Teams!$B:$D,3,false)</f>
        <v>5</v>
      </c>
      <c r="E29" s="7">
        <f t="shared" si="1"/>
        <v>20</v>
      </c>
      <c r="F29" s="7">
        <f>countifs(PrelimRaw!$D$1:$D1000,$A29,PrelimRaw!$C$1:$C1000,4,PrelimRaw!$J$1:$J1000,"P")+countifs(PrelimRaw!$D$1:$D1000,$A29,PrelimRaw!$C$1:$C1000,14,PrelimRaw!$J$1:$J1000,"P")</f>
        <v>4</v>
      </c>
      <c r="G29" s="7">
        <f>countifs(PrelimRaw!$D$1:$D1000,$A29,PrelimRaw!$C$1:$C1000,0,PrelimRaw!$J$1:$J1000,"P")</f>
        <v>3</v>
      </c>
      <c r="H29" s="7">
        <f>countifs(PrelimRaw!$D$1:$D1000,$A29,PrelimRaw!$C$1:$C1000,-4,PrelimRaw!$J$1:$J1000,"P")</f>
        <v>0</v>
      </c>
      <c r="I29" s="7">
        <f t="shared" si="2"/>
        <v>7</v>
      </c>
      <c r="J29" s="8">
        <f t="shared" si="3"/>
        <v>0.35</v>
      </c>
      <c r="K29" s="8">
        <f t="shared" si="4"/>
        <v>0.5714285714</v>
      </c>
      <c r="L29" s="7">
        <f t="shared" si="5"/>
        <v>16</v>
      </c>
      <c r="M29" s="11">
        <f t="shared" si="6"/>
        <v>3.2</v>
      </c>
    </row>
    <row r="30">
      <c r="A30" s="6" t="s">
        <v>50</v>
      </c>
      <c r="B30" s="7" t="str">
        <f>vlookup($A30,Users!$B$1:$H1000,3,false)</f>
        <v>Ryan</v>
      </c>
      <c r="C30" s="7" t="str">
        <f>vlookup($A30,Users!$B$1:$H1000,6,false)</f>
        <v>Iolani</v>
      </c>
      <c r="D30" s="7">
        <f>vlookup($C30,Teams!$B:$D,3,false)</f>
        <v>5</v>
      </c>
      <c r="E30" s="7">
        <f t="shared" si="1"/>
        <v>20</v>
      </c>
      <c r="F30" s="7">
        <f>countifs(PrelimRaw!$D$1:$D1000,$A30,PrelimRaw!$C$1:$C1000,4,PrelimRaw!$J$1:$J1000,"P")+countifs(PrelimRaw!$D$1:$D1000,$A30,PrelimRaw!$C$1:$C1000,14,PrelimRaw!$J$1:$J1000,"P")</f>
        <v>4</v>
      </c>
      <c r="G30" s="7">
        <f>countifs(PrelimRaw!$D$1:$D1000,$A30,PrelimRaw!$C$1:$C1000,0,PrelimRaw!$J$1:$J1000,"P")</f>
        <v>2</v>
      </c>
      <c r="H30" s="7">
        <f>countifs(PrelimRaw!$D$1:$D1000,$A30,PrelimRaw!$C$1:$C1000,-4,PrelimRaw!$J$1:$J1000,"P")</f>
        <v>0</v>
      </c>
      <c r="I30" s="7">
        <f t="shared" si="2"/>
        <v>6</v>
      </c>
      <c r="J30" s="8">
        <f t="shared" si="3"/>
        <v>0.3</v>
      </c>
      <c r="K30" s="8">
        <f t="shared" si="4"/>
        <v>0.6666666667</v>
      </c>
      <c r="L30" s="7">
        <f t="shared" si="5"/>
        <v>16</v>
      </c>
      <c r="M30" s="11">
        <f t="shared" si="6"/>
        <v>3.2</v>
      </c>
    </row>
    <row r="31">
      <c r="A31" s="6" t="s">
        <v>123</v>
      </c>
      <c r="B31" s="7" t="str">
        <f>vlookup($A31,Users!$B$1:$H1000,3,false)</f>
        <v>Flora</v>
      </c>
      <c r="C31" s="7" t="str">
        <f>vlookup($A31,Users!$B$1:$H1000,6,false)</f>
        <v>Canyon Crest</v>
      </c>
      <c r="D31" s="7">
        <f>vlookup($C31,Teams!$B:$D,3,false)</f>
        <v>5</v>
      </c>
      <c r="E31" s="7">
        <f t="shared" si="1"/>
        <v>20</v>
      </c>
      <c r="F31" s="7">
        <f>countifs(PrelimRaw!$D$1:$D1000,$A31,PrelimRaw!$C$1:$C1000,4,PrelimRaw!$J$1:$J1000,"P")+countifs(PrelimRaw!$D$1:$D1000,$A31,PrelimRaw!$C$1:$C1000,14,PrelimRaw!$J$1:$J1000,"P")</f>
        <v>4</v>
      </c>
      <c r="G31" s="7">
        <f>countifs(PrelimRaw!$D$1:$D1000,$A31,PrelimRaw!$C$1:$C1000,0,PrelimRaw!$J$1:$J1000,"P")</f>
        <v>2</v>
      </c>
      <c r="H31" s="7">
        <f>countifs(PrelimRaw!$D$1:$D1000,$A31,PrelimRaw!$C$1:$C1000,-4,PrelimRaw!$J$1:$J1000,"P")</f>
        <v>0</v>
      </c>
      <c r="I31" s="7">
        <f t="shared" si="2"/>
        <v>6</v>
      </c>
      <c r="J31" s="8">
        <f t="shared" si="3"/>
        <v>0.3</v>
      </c>
      <c r="K31" s="8">
        <f t="shared" si="4"/>
        <v>0.6666666667</v>
      </c>
      <c r="L31" s="7">
        <f t="shared" si="5"/>
        <v>16</v>
      </c>
      <c r="M31" s="11">
        <f t="shared" si="6"/>
        <v>3.2</v>
      </c>
    </row>
    <row r="32">
      <c r="A32" s="6" t="s">
        <v>125</v>
      </c>
      <c r="B32" s="7" t="str">
        <f>vlookup($A32,Users!$B$1:$H1000,3,false)</f>
        <v>Mason</v>
      </c>
      <c r="C32" s="7" t="str">
        <f>vlookup($A32,Users!$B$1:$H1000,6,false)</f>
        <v>Westminster</v>
      </c>
      <c r="D32" s="7">
        <f>vlookup($C32,Teams!$B:$D,3,false)</f>
        <v>5</v>
      </c>
      <c r="E32" s="7">
        <f t="shared" si="1"/>
        <v>20</v>
      </c>
      <c r="F32" s="7">
        <f>countifs(PrelimRaw!$D$1:$D1000,$A32,PrelimRaw!$C$1:$C1000,4,PrelimRaw!$J$1:$J1000,"P")+countifs(PrelimRaw!$D$1:$D1000,$A32,PrelimRaw!$C$1:$C1000,14,PrelimRaw!$J$1:$J1000,"P")</f>
        <v>4</v>
      </c>
      <c r="G32" s="7">
        <f>countifs(PrelimRaw!$D$1:$D1000,$A32,PrelimRaw!$C$1:$C1000,0,PrelimRaw!$J$1:$J1000,"P")</f>
        <v>1</v>
      </c>
      <c r="H32" s="7">
        <f>countifs(PrelimRaw!$D$1:$D1000,$A32,PrelimRaw!$C$1:$C1000,-4,PrelimRaw!$J$1:$J1000,"P")</f>
        <v>0</v>
      </c>
      <c r="I32" s="7">
        <f t="shared" si="2"/>
        <v>5</v>
      </c>
      <c r="J32" s="8">
        <f t="shared" si="3"/>
        <v>0.25</v>
      </c>
      <c r="K32" s="8">
        <f t="shared" si="4"/>
        <v>0.8</v>
      </c>
      <c r="L32" s="7">
        <f t="shared" si="5"/>
        <v>16</v>
      </c>
      <c r="M32" s="11">
        <f t="shared" si="6"/>
        <v>3.2</v>
      </c>
    </row>
    <row r="33">
      <c r="A33" s="6" t="s">
        <v>92</v>
      </c>
      <c r="B33" s="7" t="str">
        <f>vlookup($A33,Users!$B$1:$H1000,3,false)</f>
        <v>Edward</v>
      </c>
      <c r="C33" s="7" t="str">
        <f>vlookup($A33,Users!$B$1:$H1000,6,false)</f>
        <v>Shen</v>
      </c>
      <c r="D33" s="7">
        <f>vlookup($C33,Teams!$B:$D,3,false)</f>
        <v>5</v>
      </c>
      <c r="E33" s="7">
        <f t="shared" si="1"/>
        <v>20</v>
      </c>
      <c r="F33" s="7">
        <f>countifs(PrelimRaw!$D$1:$D1000,$A33,PrelimRaw!$C$1:$C1000,4,PrelimRaw!$J$1:$J1000,"P")+countifs(PrelimRaw!$D$1:$D1000,$A33,PrelimRaw!$C$1:$C1000,14,PrelimRaw!$J$1:$J1000,"P")</f>
        <v>4</v>
      </c>
      <c r="G33" s="7">
        <f>countifs(PrelimRaw!$D$1:$D1000,$A33,PrelimRaw!$C$1:$C1000,0,PrelimRaw!$J$1:$J1000,"P")</f>
        <v>3</v>
      </c>
      <c r="H33" s="7">
        <f>countifs(PrelimRaw!$D$1:$D1000,$A33,PrelimRaw!$C$1:$C1000,-4,PrelimRaw!$J$1:$J1000,"P")</f>
        <v>0</v>
      </c>
      <c r="I33" s="7">
        <f t="shared" si="2"/>
        <v>7</v>
      </c>
      <c r="J33" s="8">
        <f t="shared" si="3"/>
        <v>0.35</v>
      </c>
      <c r="K33" s="8">
        <f t="shared" si="4"/>
        <v>0.5714285714</v>
      </c>
      <c r="L33" s="7">
        <f t="shared" si="5"/>
        <v>16</v>
      </c>
      <c r="M33" s="11">
        <f t="shared" si="6"/>
        <v>3.2</v>
      </c>
    </row>
    <row r="34">
      <c r="A34" s="6" t="s">
        <v>164</v>
      </c>
      <c r="B34" s="7" t="str">
        <f>vlookup($A34,Users!$B$1:$H1000,3,false)</f>
        <v>Daniel</v>
      </c>
      <c r="C34" s="7" t="str">
        <f>vlookup($A34,Users!$B$1:$H1000,6,false)</f>
        <v>Interlake A</v>
      </c>
      <c r="D34" s="7">
        <f>vlookup($C34,Teams!$B:$D,3,false)</f>
        <v>5</v>
      </c>
      <c r="E34" s="7">
        <f t="shared" si="1"/>
        <v>20</v>
      </c>
      <c r="F34" s="7">
        <f>countifs(PrelimRaw!$D$1:$D1000,$A34,PrelimRaw!$C$1:$C1000,4,PrelimRaw!$J$1:$J1000,"P")+countifs(PrelimRaw!$D$1:$D1000,$A34,PrelimRaw!$C$1:$C1000,14,PrelimRaw!$J$1:$J1000,"P")</f>
        <v>7</v>
      </c>
      <c r="G34" s="7">
        <f>countifs(PrelimRaw!$D$1:$D1000,$A34,PrelimRaw!$C$1:$C1000,0,PrelimRaw!$J$1:$J1000,"P")</f>
        <v>3</v>
      </c>
      <c r="H34" s="7">
        <f>countifs(PrelimRaw!$D$1:$D1000,$A34,PrelimRaw!$C$1:$C1000,-4,PrelimRaw!$J$1:$J1000,"P")</f>
        <v>3</v>
      </c>
      <c r="I34" s="7">
        <f t="shared" si="2"/>
        <v>13</v>
      </c>
      <c r="J34" s="8">
        <f t="shared" si="3"/>
        <v>0.65</v>
      </c>
      <c r="K34" s="8">
        <f t="shared" si="4"/>
        <v>0.5384615385</v>
      </c>
      <c r="L34" s="7">
        <f t="shared" si="5"/>
        <v>16</v>
      </c>
      <c r="M34" s="11">
        <f t="shared" si="6"/>
        <v>3.2</v>
      </c>
    </row>
    <row r="35">
      <c r="A35" s="6" t="s">
        <v>177</v>
      </c>
      <c r="B35" s="7" t="str">
        <f>vlookup($A35,Users!$B$1:$H1000,3,false)</f>
        <v>Kartik</v>
      </c>
      <c r="C35" s="7" t="str">
        <f>vlookup($A35,Users!$B$1:$H1000,6,false)</f>
        <v>Brookfield</v>
      </c>
      <c r="D35" s="7">
        <f>vlookup($C35,Teams!$B:$D,3,false)</f>
        <v>5</v>
      </c>
      <c r="E35" s="7">
        <f t="shared" si="1"/>
        <v>20</v>
      </c>
      <c r="F35" s="7">
        <f>countifs(PrelimRaw!$D$1:$D1000,$A35,PrelimRaw!$C$1:$C1000,4,PrelimRaw!$J$1:$J1000,"P")+countifs(PrelimRaw!$D$1:$D1000,$A35,PrelimRaw!$C$1:$C1000,14,PrelimRaw!$J$1:$J1000,"P")</f>
        <v>4</v>
      </c>
      <c r="G35" s="7">
        <f>countifs(PrelimRaw!$D$1:$D1000,$A35,PrelimRaw!$C$1:$C1000,0,PrelimRaw!$J$1:$J1000,"P")</f>
        <v>1</v>
      </c>
      <c r="H35" s="7">
        <f>countifs(PrelimRaw!$D$1:$D1000,$A35,PrelimRaw!$C$1:$C1000,-4,PrelimRaw!$J$1:$J1000,"P")</f>
        <v>0</v>
      </c>
      <c r="I35" s="7">
        <f t="shared" si="2"/>
        <v>5</v>
      </c>
      <c r="J35" s="8">
        <f t="shared" si="3"/>
        <v>0.25</v>
      </c>
      <c r="K35" s="8">
        <f t="shared" si="4"/>
        <v>0.8</v>
      </c>
      <c r="L35" s="7">
        <f t="shared" si="5"/>
        <v>16</v>
      </c>
      <c r="M35" s="11">
        <f t="shared" si="6"/>
        <v>3.2</v>
      </c>
    </row>
    <row r="36">
      <c r="A36" s="6" t="s">
        <v>180</v>
      </c>
      <c r="B36" s="7" t="str">
        <f>vlookup($A36,Users!$B$1:$H1000,3,false)</f>
        <v>Stephen</v>
      </c>
      <c r="C36" s="7" t="str">
        <f>vlookup($A36,Users!$B$1:$H1000,6,false)</f>
        <v>Blair A</v>
      </c>
      <c r="D36" s="7">
        <f>vlookup($C36,Teams!$B:$D,3,false)</f>
        <v>5</v>
      </c>
      <c r="E36" s="7">
        <f t="shared" si="1"/>
        <v>20</v>
      </c>
      <c r="F36" s="7">
        <f>countifs(PrelimRaw!$D$1:$D1000,$A36,PrelimRaw!$C$1:$C1000,4,PrelimRaw!$J$1:$J1000,"P")+countifs(PrelimRaw!$D$1:$D1000,$A36,PrelimRaw!$C$1:$C1000,14,PrelimRaw!$J$1:$J1000,"P")</f>
        <v>6</v>
      </c>
      <c r="G36" s="7">
        <f>countifs(PrelimRaw!$D$1:$D1000,$A36,PrelimRaw!$C$1:$C1000,0,PrelimRaw!$J$1:$J1000,"P")</f>
        <v>0</v>
      </c>
      <c r="H36" s="7">
        <f>countifs(PrelimRaw!$D$1:$D1000,$A36,PrelimRaw!$C$1:$C1000,-4,PrelimRaw!$J$1:$J1000,"P")</f>
        <v>2</v>
      </c>
      <c r="I36" s="7">
        <f t="shared" si="2"/>
        <v>8</v>
      </c>
      <c r="J36" s="8">
        <f t="shared" si="3"/>
        <v>0.4</v>
      </c>
      <c r="K36" s="8">
        <f t="shared" si="4"/>
        <v>0.75</v>
      </c>
      <c r="L36" s="7">
        <f t="shared" si="5"/>
        <v>16</v>
      </c>
      <c r="M36" s="11">
        <f t="shared" si="6"/>
        <v>3.2</v>
      </c>
    </row>
    <row r="37">
      <c r="A37" s="6" t="s">
        <v>185</v>
      </c>
      <c r="B37" s="7" t="str">
        <f>vlookup($A37,Users!$B$1:$H1000,3,false)</f>
        <v>Joseph</v>
      </c>
      <c r="C37" s="7" t="str">
        <f>vlookup($A37,Users!$B$1:$H1000,6,false)</f>
        <v>RMHS</v>
      </c>
      <c r="D37" s="7">
        <f>vlookup($C37,Teams!$B:$D,3,false)</f>
        <v>5</v>
      </c>
      <c r="E37" s="7">
        <f t="shared" si="1"/>
        <v>20</v>
      </c>
      <c r="F37" s="7">
        <f>countifs(PrelimRaw!$D$1:$D1000,$A37,PrelimRaw!$C$1:$C1000,4,PrelimRaw!$J$1:$J1000,"P")+countifs(PrelimRaw!$D$1:$D1000,$A37,PrelimRaw!$C$1:$C1000,14,PrelimRaw!$J$1:$J1000,"P")</f>
        <v>4</v>
      </c>
      <c r="G37" s="7">
        <f>countifs(PrelimRaw!$D$1:$D1000,$A37,PrelimRaw!$C$1:$C1000,0,PrelimRaw!$J$1:$J1000,"P")</f>
        <v>3</v>
      </c>
      <c r="H37" s="7">
        <f>countifs(PrelimRaw!$D$1:$D1000,$A37,PrelimRaw!$C$1:$C1000,-4,PrelimRaw!$J$1:$J1000,"P")</f>
        <v>0</v>
      </c>
      <c r="I37" s="7">
        <f t="shared" si="2"/>
        <v>7</v>
      </c>
      <c r="J37" s="8">
        <f t="shared" si="3"/>
        <v>0.35</v>
      </c>
      <c r="K37" s="8">
        <f t="shared" si="4"/>
        <v>0.5714285714</v>
      </c>
      <c r="L37" s="7">
        <f t="shared" si="5"/>
        <v>16</v>
      </c>
      <c r="M37" s="11">
        <f t="shared" si="6"/>
        <v>3.2</v>
      </c>
    </row>
    <row r="38">
      <c r="A38" s="6" t="s">
        <v>187</v>
      </c>
      <c r="B38" s="7" t="str">
        <f>vlookup($A38,Users!$B$1:$H1000,3,false)</f>
        <v>Fateh</v>
      </c>
      <c r="C38" s="7" t="str">
        <f>vlookup($A38,Users!$B$1:$H1000,6,false)</f>
        <v>Venice</v>
      </c>
      <c r="D38" s="7">
        <f>vlookup($C38,Teams!$B:$D,3,false)</f>
        <v>5</v>
      </c>
      <c r="E38" s="7">
        <f t="shared" si="1"/>
        <v>20</v>
      </c>
      <c r="F38" s="7">
        <f>countifs(PrelimRaw!$D$1:$D1000,$A38,PrelimRaw!$C$1:$C1000,4,PrelimRaw!$J$1:$J1000,"P")+countifs(PrelimRaw!$D$1:$D1000,$A38,PrelimRaw!$C$1:$C1000,14,PrelimRaw!$J$1:$J1000,"P")</f>
        <v>4</v>
      </c>
      <c r="G38" s="7">
        <f>countifs(PrelimRaw!$D$1:$D1000,$A38,PrelimRaw!$C$1:$C1000,0,PrelimRaw!$J$1:$J1000,"P")</f>
        <v>4</v>
      </c>
      <c r="H38" s="7">
        <f>countifs(PrelimRaw!$D$1:$D1000,$A38,PrelimRaw!$C$1:$C1000,-4,PrelimRaw!$J$1:$J1000,"P")</f>
        <v>0</v>
      </c>
      <c r="I38" s="7">
        <f t="shared" si="2"/>
        <v>8</v>
      </c>
      <c r="J38" s="8">
        <f t="shared" si="3"/>
        <v>0.4</v>
      </c>
      <c r="K38" s="8">
        <f t="shared" si="4"/>
        <v>0.5</v>
      </c>
      <c r="L38" s="7">
        <f t="shared" si="5"/>
        <v>16</v>
      </c>
      <c r="M38" s="11">
        <f t="shared" si="6"/>
        <v>3.2</v>
      </c>
    </row>
    <row r="39">
      <c r="A39" s="6" t="s">
        <v>204</v>
      </c>
      <c r="B39" s="7" t="str">
        <f>vlookup($A39,Users!$B$1:$H1000,3,false)</f>
        <v>Justin</v>
      </c>
      <c r="C39" s="7" t="str">
        <f>vlookup($A39,Users!$B$1:$H1000,6,false)</f>
        <v>Blair A</v>
      </c>
      <c r="D39" s="7">
        <f>vlookup($C39,Teams!$B:$D,3,false)</f>
        <v>5</v>
      </c>
      <c r="E39" s="7">
        <f t="shared" si="1"/>
        <v>20</v>
      </c>
      <c r="F39" s="7">
        <f>countifs(PrelimRaw!$D$1:$D1000,$A39,PrelimRaw!$C$1:$C1000,4,PrelimRaw!$J$1:$J1000,"P")+countifs(PrelimRaw!$D$1:$D1000,$A39,PrelimRaw!$C$1:$C1000,14,PrelimRaw!$J$1:$J1000,"P")</f>
        <v>4</v>
      </c>
      <c r="G39" s="7">
        <f>countifs(PrelimRaw!$D$1:$D1000,$A39,PrelimRaw!$C$1:$C1000,0,PrelimRaw!$J$1:$J1000,"P")</f>
        <v>0</v>
      </c>
      <c r="H39" s="7">
        <f>countifs(PrelimRaw!$D$1:$D1000,$A39,PrelimRaw!$C$1:$C1000,-4,PrelimRaw!$J$1:$J1000,"P")</f>
        <v>0</v>
      </c>
      <c r="I39" s="7">
        <f t="shared" si="2"/>
        <v>4</v>
      </c>
      <c r="J39" s="8">
        <f t="shared" si="3"/>
        <v>0.2</v>
      </c>
      <c r="K39" s="8">
        <f t="shared" si="4"/>
        <v>1</v>
      </c>
      <c r="L39" s="7">
        <f t="shared" si="5"/>
        <v>16</v>
      </c>
      <c r="M39" s="11">
        <f t="shared" si="6"/>
        <v>3.2</v>
      </c>
    </row>
    <row r="40">
      <c r="A40" s="6" t="s">
        <v>19</v>
      </c>
      <c r="B40" s="7" t="str">
        <f>vlookup($A40,Users!$B$1:$H1000,3,false)</f>
        <v>Emmy</v>
      </c>
      <c r="C40" s="7" t="str">
        <f>vlookup($A40,Users!$B$1:$H1000,6,false)</f>
        <v>Davidson</v>
      </c>
      <c r="D40" s="7">
        <f>vlookup($C40,Teams!$B:$D,3,false)</f>
        <v>5</v>
      </c>
      <c r="E40" s="7">
        <f t="shared" si="1"/>
        <v>20</v>
      </c>
      <c r="F40" s="7">
        <f>countifs(PrelimRaw!$D$1:$D1000,$A40,PrelimRaw!$C$1:$C1000,4,PrelimRaw!$J$1:$J1000,"P")+countifs(PrelimRaw!$D$1:$D1000,$A40,PrelimRaw!$C$1:$C1000,14,PrelimRaw!$J$1:$J1000,"P")</f>
        <v>4</v>
      </c>
      <c r="G40" s="7">
        <f>countifs(PrelimRaw!$D$1:$D1000,$A40,PrelimRaw!$C$1:$C1000,0,PrelimRaw!$J$1:$J1000,"P")</f>
        <v>0</v>
      </c>
      <c r="H40" s="7">
        <f>countifs(PrelimRaw!$D$1:$D1000,$A40,PrelimRaw!$C$1:$C1000,-4,PrelimRaw!$J$1:$J1000,"P")</f>
        <v>1</v>
      </c>
      <c r="I40" s="7">
        <f t="shared" si="2"/>
        <v>5</v>
      </c>
      <c r="J40" s="8">
        <f t="shared" si="3"/>
        <v>0.25</v>
      </c>
      <c r="K40" s="8">
        <f t="shared" si="4"/>
        <v>0.8</v>
      </c>
      <c r="L40" s="7">
        <f t="shared" si="5"/>
        <v>12</v>
      </c>
      <c r="M40" s="11">
        <f t="shared" si="6"/>
        <v>2.4</v>
      </c>
    </row>
    <row r="41">
      <c r="A41" s="6" t="s">
        <v>35</v>
      </c>
      <c r="B41" s="7" t="str">
        <f>vlookup($A41,Users!$B$1:$H1000,3,false)</f>
        <v>Akshansh</v>
      </c>
      <c r="C41" s="7" t="str">
        <f>vlookup($A41,Users!$B$1:$H1000,6,false)</f>
        <v>Davidson</v>
      </c>
      <c r="D41" s="7">
        <f>vlookup($C41,Teams!$B:$D,3,false)</f>
        <v>5</v>
      </c>
      <c r="E41" s="7">
        <f t="shared" si="1"/>
        <v>20</v>
      </c>
      <c r="F41" s="7">
        <f>countifs(PrelimRaw!$D$1:$D1000,$A41,PrelimRaw!$C$1:$C1000,4,PrelimRaw!$J$1:$J1000,"P")+countifs(PrelimRaw!$D$1:$D1000,$A41,PrelimRaw!$C$1:$C1000,14,PrelimRaw!$J$1:$J1000,"P")</f>
        <v>3</v>
      </c>
      <c r="G41" s="7">
        <f>countifs(PrelimRaw!$D$1:$D1000,$A41,PrelimRaw!$C$1:$C1000,0,PrelimRaw!$J$1:$J1000,"P")</f>
        <v>3</v>
      </c>
      <c r="H41" s="7">
        <f>countifs(PrelimRaw!$D$1:$D1000,$A41,PrelimRaw!$C$1:$C1000,-4,PrelimRaw!$J$1:$J1000,"P")</f>
        <v>0</v>
      </c>
      <c r="I41" s="7">
        <f t="shared" si="2"/>
        <v>6</v>
      </c>
      <c r="J41" s="8">
        <f t="shared" si="3"/>
        <v>0.3</v>
      </c>
      <c r="K41" s="8">
        <f t="shared" si="4"/>
        <v>0.5</v>
      </c>
      <c r="L41" s="7">
        <f t="shared" si="5"/>
        <v>12</v>
      </c>
      <c r="M41" s="11">
        <f t="shared" si="6"/>
        <v>2.4</v>
      </c>
    </row>
    <row r="42">
      <c r="A42" s="6" t="s">
        <v>73</v>
      </c>
      <c r="B42" s="7" t="str">
        <f>vlookup($A42,Users!$B$1:$H1000,3,false)</f>
        <v>Ray</v>
      </c>
      <c r="C42" s="7" t="str">
        <f>vlookup($A42,Users!$B$1:$H1000,6,false)</f>
        <v>Middleton</v>
      </c>
      <c r="D42" s="7">
        <f>vlookup($C42,Teams!$B:$D,3,false)</f>
        <v>5</v>
      </c>
      <c r="E42" s="7">
        <f t="shared" si="1"/>
        <v>20</v>
      </c>
      <c r="F42" s="7">
        <f>countifs(PrelimRaw!$D$1:$D1000,$A42,PrelimRaw!$C$1:$C1000,4,PrelimRaw!$J$1:$J1000,"P")+countifs(PrelimRaw!$D$1:$D1000,$A42,PrelimRaw!$C$1:$C1000,14,PrelimRaw!$J$1:$J1000,"P")</f>
        <v>5</v>
      </c>
      <c r="G42" s="7">
        <f>countifs(PrelimRaw!$D$1:$D1000,$A42,PrelimRaw!$C$1:$C1000,0,PrelimRaw!$J$1:$J1000,"P")</f>
        <v>2</v>
      </c>
      <c r="H42" s="7">
        <f>countifs(PrelimRaw!$D$1:$D1000,$A42,PrelimRaw!$C$1:$C1000,-4,PrelimRaw!$J$1:$J1000,"P")</f>
        <v>2</v>
      </c>
      <c r="I42" s="7">
        <f t="shared" si="2"/>
        <v>9</v>
      </c>
      <c r="J42" s="8">
        <f t="shared" si="3"/>
        <v>0.45</v>
      </c>
      <c r="K42" s="8">
        <f t="shared" si="4"/>
        <v>0.5555555556</v>
      </c>
      <c r="L42" s="7">
        <f t="shared" si="5"/>
        <v>12</v>
      </c>
      <c r="M42" s="11">
        <f t="shared" si="6"/>
        <v>2.4</v>
      </c>
    </row>
    <row r="43">
      <c r="A43" s="6" t="s">
        <v>85</v>
      </c>
      <c r="B43" s="7" t="str">
        <f>vlookup($A43,Users!$B$1:$H1000,3,false)</f>
        <v>Aditya</v>
      </c>
      <c r="C43" s="7" t="str">
        <f>vlookup($A43,Users!$B$1:$H1000,6,false)</f>
        <v>Ladue</v>
      </c>
      <c r="D43" s="7">
        <f>vlookup($C43,Teams!$B:$D,3,false)</f>
        <v>5</v>
      </c>
      <c r="E43" s="7">
        <f t="shared" si="1"/>
        <v>20</v>
      </c>
      <c r="F43" s="7">
        <f>countifs(PrelimRaw!$D$1:$D1000,$A43,PrelimRaw!$C$1:$C1000,4,PrelimRaw!$J$1:$J1000,"P")+countifs(PrelimRaw!$D$1:$D1000,$A43,PrelimRaw!$C$1:$C1000,14,PrelimRaw!$J$1:$J1000,"P")</f>
        <v>3</v>
      </c>
      <c r="G43" s="7">
        <f>countifs(PrelimRaw!$D$1:$D1000,$A43,PrelimRaw!$C$1:$C1000,0,PrelimRaw!$J$1:$J1000,"P")</f>
        <v>3</v>
      </c>
      <c r="H43" s="7">
        <f>countifs(PrelimRaw!$D$1:$D1000,$A43,PrelimRaw!$C$1:$C1000,-4,PrelimRaw!$J$1:$J1000,"P")</f>
        <v>0</v>
      </c>
      <c r="I43" s="7">
        <f t="shared" si="2"/>
        <v>6</v>
      </c>
      <c r="J43" s="8">
        <f t="shared" si="3"/>
        <v>0.3</v>
      </c>
      <c r="K43" s="8">
        <f t="shared" si="4"/>
        <v>0.5</v>
      </c>
      <c r="L43" s="7">
        <f t="shared" si="5"/>
        <v>12</v>
      </c>
      <c r="M43" s="11">
        <f t="shared" si="6"/>
        <v>2.4</v>
      </c>
    </row>
    <row r="44">
      <c r="A44" s="6" t="s">
        <v>93</v>
      </c>
      <c r="B44" s="7" t="str">
        <f>vlookup($A44,Users!$B$1:$H1000,3,false)</f>
        <v>Josh</v>
      </c>
      <c r="C44" s="7" t="str">
        <f>vlookup($A44,Users!$B$1:$H1000,6,false)</f>
        <v>PRISMS</v>
      </c>
      <c r="D44" s="7">
        <f>vlookup($C44,Teams!$B:$D,3,false)</f>
        <v>5</v>
      </c>
      <c r="E44" s="7">
        <f t="shared" si="1"/>
        <v>20</v>
      </c>
      <c r="F44" s="7">
        <f>countifs(PrelimRaw!$D$1:$D1000,$A44,PrelimRaw!$C$1:$C1000,4,PrelimRaw!$J$1:$J1000,"P")+countifs(PrelimRaw!$D$1:$D1000,$A44,PrelimRaw!$C$1:$C1000,14,PrelimRaw!$J$1:$J1000,"P")</f>
        <v>3</v>
      </c>
      <c r="G44" s="7">
        <f>countifs(PrelimRaw!$D$1:$D1000,$A44,PrelimRaw!$C$1:$C1000,0,PrelimRaw!$J$1:$J1000,"P")</f>
        <v>3</v>
      </c>
      <c r="H44" s="7">
        <f>countifs(PrelimRaw!$D$1:$D1000,$A44,PrelimRaw!$C$1:$C1000,-4,PrelimRaw!$J$1:$J1000,"P")</f>
        <v>0</v>
      </c>
      <c r="I44" s="7">
        <f t="shared" si="2"/>
        <v>6</v>
      </c>
      <c r="J44" s="8">
        <f t="shared" si="3"/>
        <v>0.3</v>
      </c>
      <c r="K44" s="8">
        <f t="shared" si="4"/>
        <v>0.5</v>
      </c>
      <c r="L44" s="7">
        <f t="shared" si="5"/>
        <v>12</v>
      </c>
      <c r="M44" s="11">
        <f t="shared" si="6"/>
        <v>2.4</v>
      </c>
    </row>
    <row r="45">
      <c r="A45" s="6" t="s">
        <v>111</v>
      </c>
      <c r="B45" s="7" t="str">
        <f>vlookup($A45,Users!$B$1:$H1000,3,false)</f>
        <v>Aditya</v>
      </c>
      <c r="C45" s="7" t="str">
        <f>vlookup($A45,Users!$B$1:$H1000,6,false)</f>
        <v>Pullman</v>
      </c>
      <c r="D45" s="7">
        <f>vlookup($C45,Teams!$B:$D,3,false)</f>
        <v>5</v>
      </c>
      <c r="E45" s="7">
        <f t="shared" si="1"/>
        <v>20</v>
      </c>
      <c r="F45" s="7">
        <f>countifs(PrelimRaw!$D$1:$D1000,$A45,PrelimRaw!$C$1:$C1000,4,PrelimRaw!$J$1:$J1000,"P")+countifs(PrelimRaw!$D$1:$D1000,$A45,PrelimRaw!$C$1:$C1000,14,PrelimRaw!$J$1:$J1000,"P")</f>
        <v>3</v>
      </c>
      <c r="G45" s="7">
        <f>countifs(PrelimRaw!$D$1:$D1000,$A45,PrelimRaw!$C$1:$C1000,0,PrelimRaw!$J$1:$J1000,"P")</f>
        <v>2</v>
      </c>
      <c r="H45" s="7">
        <f>countifs(PrelimRaw!$D$1:$D1000,$A45,PrelimRaw!$C$1:$C1000,-4,PrelimRaw!$J$1:$J1000,"P")</f>
        <v>0</v>
      </c>
      <c r="I45" s="7">
        <f t="shared" si="2"/>
        <v>5</v>
      </c>
      <c r="J45" s="8">
        <f t="shared" si="3"/>
        <v>0.25</v>
      </c>
      <c r="K45" s="8">
        <f t="shared" si="4"/>
        <v>0.6</v>
      </c>
      <c r="L45" s="7">
        <f t="shared" si="5"/>
        <v>12</v>
      </c>
      <c r="M45" s="11">
        <f t="shared" si="6"/>
        <v>2.4</v>
      </c>
    </row>
    <row r="46">
      <c r="A46" s="6" t="s">
        <v>118</v>
      </c>
      <c r="B46" s="7" t="str">
        <f>vlookup($A46,Users!$B$1:$H1000,3,false)</f>
        <v>Tristan</v>
      </c>
      <c r="C46" s="7" t="str">
        <f>vlookup($A46,Users!$B$1:$H1000,6,false)</f>
        <v>Interlake B</v>
      </c>
      <c r="D46" s="7">
        <f>vlookup($C46,Teams!$B:$D,3,false)</f>
        <v>5</v>
      </c>
      <c r="E46" s="7">
        <f t="shared" si="1"/>
        <v>20</v>
      </c>
      <c r="F46" s="7">
        <f>countifs(PrelimRaw!$D$1:$D1000,$A46,PrelimRaw!$C$1:$C1000,4,PrelimRaw!$J$1:$J1000,"P")+countifs(PrelimRaw!$D$1:$D1000,$A46,PrelimRaw!$C$1:$C1000,14,PrelimRaw!$J$1:$J1000,"P")</f>
        <v>3</v>
      </c>
      <c r="G46" s="7">
        <f>countifs(PrelimRaw!$D$1:$D1000,$A46,PrelimRaw!$C$1:$C1000,0,PrelimRaw!$J$1:$J1000,"P")</f>
        <v>4</v>
      </c>
      <c r="H46" s="7">
        <f>countifs(PrelimRaw!$D$1:$D1000,$A46,PrelimRaw!$C$1:$C1000,-4,PrelimRaw!$J$1:$J1000,"P")</f>
        <v>0</v>
      </c>
      <c r="I46" s="7">
        <f t="shared" si="2"/>
        <v>7</v>
      </c>
      <c r="J46" s="8">
        <f t="shared" si="3"/>
        <v>0.35</v>
      </c>
      <c r="K46" s="8">
        <f t="shared" si="4"/>
        <v>0.4285714286</v>
      </c>
      <c r="L46" s="7">
        <f t="shared" si="5"/>
        <v>12</v>
      </c>
      <c r="M46" s="11">
        <f t="shared" si="6"/>
        <v>2.4</v>
      </c>
    </row>
    <row r="47">
      <c r="A47" s="6" t="s">
        <v>119</v>
      </c>
      <c r="B47" s="7" t="str">
        <f>vlookup($A47,Users!$B$1:$H1000,3,false)</f>
        <v>Shiv</v>
      </c>
      <c r="C47" s="7" t="str">
        <f>vlookup($A47,Users!$B$1:$H1000,6,false)</f>
        <v>Interlake B</v>
      </c>
      <c r="D47" s="7">
        <f>vlookup($C47,Teams!$B:$D,3,false)</f>
        <v>5</v>
      </c>
      <c r="E47" s="7">
        <f t="shared" si="1"/>
        <v>20</v>
      </c>
      <c r="F47" s="7">
        <f>countifs(PrelimRaw!$D$1:$D1000,$A47,PrelimRaw!$C$1:$C1000,4,PrelimRaw!$J$1:$J1000,"P")+countifs(PrelimRaw!$D$1:$D1000,$A47,PrelimRaw!$C$1:$C1000,14,PrelimRaw!$J$1:$J1000,"P")</f>
        <v>4</v>
      </c>
      <c r="G47" s="7">
        <f>countifs(PrelimRaw!$D$1:$D1000,$A47,PrelimRaw!$C$1:$C1000,0,PrelimRaw!$J$1:$J1000,"P")</f>
        <v>2</v>
      </c>
      <c r="H47" s="7">
        <f>countifs(PrelimRaw!$D$1:$D1000,$A47,PrelimRaw!$C$1:$C1000,-4,PrelimRaw!$J$1:$J1000,"P")</f>
        <v>1</v>
      </c>
      <c r="I47" s="7">
        <f t="shared" si="2"/>
        <v>7</v>
      </c>
      <c r="J47" s="8">
        <f t="shared" si="3"/>
        <v>0.35</v>
      </c>
      <c r="K47" s="8">
        <f t="shared" si="4"/>
        <v>0.5714285714</v>
      </c>
      <c r="L47" s="7">
        <f t="shared" si="5"/>
        <v>12</v>
      </c>
      <c r="M47" s="11">
        <f t="shared" si="6"/>
        <v>2.4</v>
      </c>
    </row>
    <row r="48">
      <c r="A48" s="6" t="s">
        <v>148</v>
      </c>
      <c r="B48" s="7" t="str">
        <f>vlookup($A48,Users!$B$1:$H1000,3,false)</f>
        <v>Anagh</v>
      </c>
      <c r="C48" s="7" t="str">
        <f>vlookup($A48,Users!$B$1:$H1000,6,false)</f>
        <v>JP Stevens</v>
      </c>
      <c r="D48" s="7">
        <f>vlookup($C48,Teams!$B:$D,3,false)</f>
        <v>5</v>
      </c>
      <c r="E48" s="7">
        <f t="shared" si="1"/>
        <v>20</v>
      </c>
      <c r="F48" s="7">
        <f>countifs(PrelimRaw!$D$1:$D1000,$A48,PrelimRaw!$C$1:$C1000,4,PrelimRaw!$J$1:$J1000,"P")+countifs(PrelimRaw!$D$1:$D1000,$A48,PrelimRaw!$C$1:$C1000,14,PrelimRaw!$J$1:$J1000,"P")</f>
        <v>3</v>
      </c>
      <c r="G48" s="7">
        <f>countifs(PrelimRaw!$D$1:$D1000,$A48,PrelimRaw!$C$1:$C1000,0,PrelimRaw!$J$1:$J1000,"P")</f>
        <v>1</v>
      </c>
      <c r="H48" s="7">
        <f>countifs(PrelimRaw!$D$1:$D1000,$A48,PrelimRaw!$C$1:$C1000,-4,PrelimRaw!$J$1:$J1000,"P")</f>
        <v>0</v>
      </c>
      <c r="I48" s="7">
        <f t="shared" si="2"/>
        <v>4</v>
      </c>
      <c r="J48" s="8">
        <f t="shared" si="3"/>
        <v>0.2</v>
      </c>
      <c r="K48" s="8">
        <f t="shared" si="4"/>
        <v>0.75</v>
      </c>
      <c r="L48" s="7">
        <f t="shared" si="5"/>
        <v>12</v>
      </c>
      <c r="M48" s="11">
        <f t="shared" si="6"/>
        <v>2.4</v>
      </c>
    </row>
    <row r="49">
      <c r="A49" s="6" t="s">
        <v>158</v>
      </c>
      <c r="B49" s="7" t="str">
        <f>vlookup($A49,Users!$B$1:$H1000,3,false)</f>
        <v>Eric</v>
      </c>
      <c r="C49" s="7" t="str">
        <f>vlookup($A49,Users!$B$1:$H1000,6,false)</f>
        <v>Wayzata</v>
      </c>
      <c r="D49" s="7">
        <f>vlookup($C49,Teams!$B:$D,3,false)</f>
        <v>5</v>
      </c>
      <c r="E49" s="7">
        <f t="shared" si="1"/>
        <v>20</v>
      </c>
      <c r="F49" s="7">
        <f>countifs(PrelimRaw!$D$1:$D1000,$A49,PrelimRaw!$C$1:$C1000,4,PrelimRaw!$J$1:$J1000,"P")+countifs(PrelimRaw!$D$1:$D1000,$A49,PrelimRaw!$C$1:$C1000,14,PrelimRaw!$J$1:$J1000,"P")</f>
        <v>3</v>
      </c>
      <c r="G49" s="7">
        <f>countifs(PrelimRaw!$D$1:$D1000,$A49,PrelimRaw!$C$1:$C1000,0,PrelimRaw!$J$1:$J1000,"P")</f>
        <v>1</v>
      </c>
      <c r="H49" s="7">
        <f>countifs(PrelimRaw!$D$1:$D1000,$A49,PrelimRaw!$C$1:$C1000,-4,PrelimRaw!$J$1:$J1000,"P")</f>
        <v>0</v>
      </c>
      <c r="I49" s="7">
        <f t="shared" si="2"/>
        <v>4</v>
      </c>
      <c r="J49" s="8">
        <f t="shared" si="3"/>
        <v>0.2</v>
      </c>
      <c r="K49" s="8">
        <f t="shared" si="4"/>
        <v>0.75</v>
      </c>
      <c r="L49" s="7">
        <f t="shared" si="5"/>
        <v>12</v>
      </c>
      <c r="M49" s="11">
        <f t="shared" si="6"/>
        <v>2.4</v>
      </c>
    </row>
    <row r="50">
      <c r="A50" s="6" t="s">
        <v>171</v>
      </c>
      <c r="B50" s="7" t="str">
        <f>vlookup($A50,Users!$B$1:$H1000,3,false)</f>
        <v>Richard</v>
      </c>
      <c r="C50" s="7" t="str">
        <f>vlookup($A50,Users!$B$1:$H1000,6,false)</f>
        <v>NoHo</v>
      </c>
      <c r="D50" s="7">
        <f>vlookup($C50,Teams!$B:$D,3,false)</f>
        <v>5</v>
      </c>
      <c r="E50" s="7">
        <f t="shared" si="1"/>
        <v>20</v>
      </c>
      <c r="F50" s="7">
        <f>countifs(PrelimRaw!$D$1:$D1000,$A50,PrelimRaw!$C$1:$C1000,4,PrelimRaw!$J$1:$J1000,"P")+countifs(PrelimRaw!$D$1:$D1000,$A50,PrelimRaw!$C$1:$C1000,14,PrelimRaw!$J$1:$J1000,"P")</f>
        <v>3</v>
      </c>
      <c r="G50" s="7">
        <f>countifs(PrelimRaw!$D$1:$D1000,$A50,PrelimRaw!$C$1:$C1000,0,PrelimRaw!$J$1:$J1000,"P")</f>
        <v>0</v>
      </c>
      <c r="H50" s="7">
        <f>countifs(PrelimRaw!$D$1:$D1000,$A50,PrelimRaw!$C$1:$C1000,-4,PrelimRaw!$J$1:$J1000,"P")</f>
        <v>0</v>
      </c>
      <c r="I50" s="7">
        <f t="shared" si="2"/>
        <v>3</v>
      </c>
      <c r="J50" s="8">
        <f t="shared" si="3"/>
        <v>0.15</v>
      </c>
      <c r="K50" s="8">
        <f t="shared" si="4"/>
        <v>1</v>
      </c>
      <c r="L50" s="7">
        <f t="shared" si="5"/>
        <v>12</v>
      </c>
      <c r="M50" s="11">
        <f t="shared" si="6"/>
        <v>2.4</v>
      </c>
    </row>
    <row r="51">
      <c r="A51" s="6" t="s">
        <v>45</v>
      </c>
      <c r="B51" s="7" t="str">
        <f>vlookup($A51,Users!$B$1:$H1000,3,false)</f>
        <v>Ahan</v>
      </c>
      <c r="C51" s="7" t="str">
        <f>vlookup($A51,Users!$B$1:$H1000,6,false)</f>
        <v>Buchholz A</v>
      </c>
      <c r="D51" s="7">
        <f>vlookup($C51,Teams!$B:$D,3,false)</f>
        <v>5</v>
      </c>
      <c r="E51" s="7">
        <f t="shared" si="1"/>
        <v>20</v>
      </c>
      <c r="F51" s="7">
        <f>countifs(PrelimRaw!$D$1:$D1000,$A51,PrelimRaw!$C$1:$C1000,4,PrelimRaw!$J$1:$J1000,"P")+countifs(PrelimRaw!$D$1:$D1000,$A51,PrelimRaw!$C$1:$C1000,14,PrelimRaw!$J$1:$J1000,"P")</f>
        <v>4</v>
      </c>
      <c r="G51" s="7">
        <f>countifs(PrelimRaw!$D$1:$D1000,$A51,PrelimRaw!$C$1:$C1000,0,PrelimRaw!$J$1:$J1000,"P")</f>
        <v>1</v>
      </c>
      <c r="H51" s="7">
        <f>countifs(PrelimRaw!$D$1:$D1000,$A51,PrelimRaw!$C$1:$C1000,-4,PrelimRaw!$J$1:$J1000,"P")</f>
        <v>2</v>
      </c>
      <c r="I51" s="7">
        <f t="shared" si="2"/>
        <v>7</v>
      </c>
      <c r="J51" s="8">
        <f t="shared" si="3"/>
        <v>0.35</v>
      </c>
      <c r="K51" s="8">
        <f t="shared" si="4"/>
        <v>0.5714285714</v>
      </c>
      <c r="L51" s="7">
        <f t="shared" si="5"/>
        <v>8</v>
      </c>
      <c r="M51" s="11">
        <f t="shared" si="6"/>
        <v>1.6</v>
      </c>
    </row>
    <row r="52">
      <c r="A52" s="6" t="s">
        <v>63</v>
      </c>
      <c r="B52" s="7" t="str">
        <f>vlookup($A52,Users!$B$1:$H1000,3,false)</f>
        <v>Michael</v>
      </c>
      <c r="C52" s="7" t="str">
        <f>vlookup($A52,Users!$B$1:$H1000,6,false)</f>
        <v>Collierville</v>
      </c>
      <c r="D52" s="7">
        <f>vlookup($C52,Teams!$B:$D,3,false)</f>
        <v>5</v>
      </c>
      <c r="E52" s="7">
        <f t="shared" si="1"/>
        <v>20</v>
      </c>
      <c r="F52" s="7">
        <f>countifs(PrelimRaw!$D$1:$D1000,$A52,PrelimRaw!$C$1:$C1000,4,PrelimRaw!$J$1:$J1000,"P")+countifs(PrelimRaw!$D$1:$D1000,$A52,PrelimRaw!$C$1:$C1000,14,PrelimRaw!$J$1:$J1000,"P")</f>
        <v>2</v>
      </c>
      <c r="G52" s="7">
        <f>countifs(PrelimRaw!$D$1:$D1000,$A52,PrelimRaw!$C$1:$C1000,0,PrelimRaw!$J$1:$J1000,"P")</f>
        <v>2</v>
      </c>
      <c r="H52" s="7">
        <f>countifs(PrelimRaw!$D$1:$D1000,$A52,PrelimRaw!$C$1:$C1000,-4,PrelimRaw!$J$1:$J1000,"P")</f>
        <v>0</v>
      </c>
      <c r="I52" s="7">
        <f t="shared" si="2"/>
        <v>4</v>
      </c>
      <c r="J52" s="8">
        <f t="shared" si="3"/>
        <v>0.2</v>
      </c>
      <c r="K52" s="8">
        <f t="shared" si="4"/>
        <v>0.5</v>
      </c>
      <c r="L52" s="7">
        <f t="shared" si="5"/>
        <v>8</v>
      </c>
      <c r="M52" s="11">
        <f t="shared" si="6"/>
        <v>1.6</v>
      </c>
    </row>
    <row r="53">
      <c r="A53" s="6" t="s">
        <v>77</v>
      </c>
      <c r="B53" s="7" t="str">
        <f>vlookup($A53,Users!$B$1:$H1000,3,false)</f>
        <v>Arjun</v>
      </c>
      <c r="C53" s="7" t="str">
        <f>vlookup($A53,Users!$B$1:$H1000,6,false)</f>
        <v>Niskayuna</v>
      </c>
      <c r="D53" s="7">
        <f>vlookup($C53,Teams!$B:$D,3,false)</f>
        <v>5</v>
      </c>
      <c r="E53" s="7">
        <f t="shared" si="1"/>
        <v>20</v>
      </c>
      <c r="F53" s="7">
        <f>countifs(PrelimRaw!$D$1:$D1000,$A53,PrelimRaw!$C$1:$C1000,4,PrelimRaw!$J$1:$J1000,"P")+countifs(PrelimRaw!$D$1:$D1000,$A53,PrelimRaw!$C$1:$C1000,14,PrelimRaw!$J$1:$J1000,"P")</f>
        <v>2</v>
      </c>
      <c r="G53" s="7">
        <f>countifs(PrelimRaw!$D$1:$D1000,$A53,PrelimRaw!$C$1:$C1000,0,PrelimRaw!$J$1:$J1000,"P")</f>
        <v>1</v>
      </c>
      <c r="H53" s="7">
        <f>countifs(PrelimRaw!$D$1:$D1000,$A53,PrelimRaw!$C$1:$C1000,-4,PrelimRaw!$J$1:$J1000,"P")</f>
        <v>0</v>
      </c>
      <c r="I53" s="7">
        <f t="shared" si="2"/>
        <v>3</v>
      </c>
      <c r="J53" s="8">
        <f t="shared" si="3"/>
        <v>0.15</v>
      </c>
      <c r="K53" s="8">
        <f t="shared" si="4"/>
        <v>0.6666666667</v>
      </c>
      <c r="L53" s="7">
        <f t="shared" si="5"/>
        <v>8</v>
      </c>
      <c r="M53" s="11">
        <f t="shared" si="6"/>
        <v>1.6</v>
      </c>
    </row>
    <row r="54">
      <c r="A54" s="6" t="s">
        <v>81</v>
      </c>
      <c r="B54" s="7" t="str">
        <f>vlookup($A54,Users!$B$1:$H1000,3,false)</f>
        <v>Abheek</v>
      </c>
      <c r="C54" s="7" t="str">
        <f>vlookup($A54,Users!$B$1:$H1000,6,false)</f>
        <v>Ladue</v>
      </c>
      <c r="D54" s="7">
        <f>vlookup($C54,Teams!$B:$D,3,false)</f>
        <v>5</v>
      </c>
      <c r="E54" s="7">
        <f t="shared" si="1"/>
        <v>20</v>
      </c>
      <c r="F54" s="7">
        <f>countifs(PrelimRaw!$D$1:$D1000,$A54,PrelimRaw!$C$1:$C1000,4,PrelimRaw!$J$1:$J1000,"P")+countifs(PrelimRaw!$D$1:$D1000,$A54,PrelimRaw!$C$1:$C1000,14,PrelimRaw!$J$1:$J1000,"P")</f>
        <v>2</v>
      </c>
      <c r="G54" s="7">
        <f>countifs(PrelimRaw!$D$1:$D1000,$A54,PrelimRaw!$C$1:$C1000,0,PrelimRaw!$J$1:$J1000,"P")</f>
        <v>0</v>
      </c>
      <c r="H54" s="7">
        <f>countifs(PrelimRaw!$D$1:$D1000,$A54,PrelimRaw!$C$1:$C1000,-4,PrelimRaw!$J$1:$J1000,"P")</f>
        <v>0</v>
      </c>
      <c r="I54" s="7">
        <f t="shared" si="2"/>
        <v>2</v>
      </c>
      <c r="J54" s="8">
        <f t="shared" si="3"/>
        <v>0.1</v>
      </c>
      <c r="K54" s="8">
        <f t="shared" si="4"/>
        <v>1</v>
      </c>
      <c r="L54" s="7">
        <f t="shared" si="5"/>
        <v>8</v>
      </c>
      <c r="M54" s="11">
        <f t="shared" si="6"/>
        <v>1.6</v>
      </c>
    </row>
    <row r="55">
      <c r="A55" s="6" t="s">
        <v>82</v>
      </c>
      <c r="B55" s="7" t="str">
        <f>vlookup($A55,Users!$B$1:$H1000,3,false)</f>
        <v>Rohan</v>
      </c>
      <c r="C55" s="7" t="str">
        <f>vlookup($A55,Users!$B$1:$H1000,6,false)</f>
        <v>Ladue</v>
      </c>
      <c r="D55" s="7">
        <f>vlookup($C55,Teams!$B:$D,3,false)</f>
        <v>5</v>
      </c>
      <c r="E55" s="7">
        <f t="shared" si="1"/>
        <v>20</v>
      </c>
      <c r="F55" s="7">
        <f>countifs(PrelimRaw!$D$1:$D1000,$A55,PrelimRaw!$C$1:$C1000,4,PrelimRaw!$J$1:$J1000,"P")+countifs(PrelimRaw!$D$1:$D1000,$A55,PrelimRaw!$C$1:$C1000,14,PrelimRaw!$J$1:$J1000,"P")</f>
        <v>2</v>
      </c>
      <c r="G55" s="7">
        <f>countifs(PrelimRaw!$D$1:$D1000,$A55,PrelimRaw!$C$1:$C1000,0,PrelimRaw!$J$1:$J1000,"P")</f>
        <v>1</v>
      </c>
      <c r="H55" s="7">
        <f>countifs(PrelimRaw!$D$1:$D1000,$A55,PrelimRaw!$C$1:$C1000,-4,PrelimRaw!$J$1:$J1000,"P")</f>
        <v>0</v>
      </c>
      <c r="I55" s="7">
        <f t="shared" si="2"/>
        <v>3</v>
      </c>
      <c r="J55" s="8">
        <f t="shared" si="3"/>
        <v>0.15</v>
      </c>
      <c r="K55" s="8">
        <f t="shared" si="4"/>
        <v>0.6666666667</v>
      </c>
      <c r="L55" s="7">
        <f t="shared" si="5"/>
        <v>8</v>
      </c>
      <c r="M55" s="11">
        <f t="shared" si="6"/>
        <v>1.6</v>
      </c>
    </row>
    <row r="56">
      <c r="A56" s="6" t="s">
        <v>83</v>
      </c>
      <c r="B56" s="7" t="str">
        <f>vlookup($A56,Users!$B$1:$H1000,3,false)</f>
        <v>Anuprabha</v>
      </c>
      <c r="C56" s="7" t="str">
        <f>vlookup($A56,Users!$B$1:$H1000,6,false)</f>
        <v>Lexington A</v>
      </c>
      <c r="D56" s="7">
        <f>vlookup($C56,Teams!$B:$D,3,false)</f>
        <v>5</v>
      </c>
      <c r="E56" s="7">
        <f t="shared" si="1"/>
        <v>20</v>
      </c>
      <c r="F56" s="7">
        <f>countifs(PrelimRaw!$D$1:$D1000,$A56,PrelimRaw!$C$1:$C1000,4,PrelimRaw!$J$1:$J1000,"P")+countifs(PrelimRaw!$D$1:$D1000,$A56,PrelimRaw!$C$1:$C1000,14,PrelimRaw!$J$1:$J1000,"P")</f>
        <v>2</v>
      </c>
      <c r="G56" s="7">
        <f>countifs(PrelimRaw!$D$1:$D1000,$A56,PrelimRaw!$C$1:$C1000,0,PrelimRaw!$J$1:$J1000,"P")</f>
        <v>0</v>
      </c>
      <c r="H56" s="7">
        <f>countifs(PrelimRaw!$D$1:$D1000,$A56,PrelimRaw!$C$1:$C1000,-4,PrelimRaw!$J$1:$J1000,"P")</f>
        <v>0</v>
      </c>
      <c r="I56" s="7">
        <f t="shared" si="2"/>
        <v>2</v>
      </c>
      <c r="J56" s="8">
        <f t="shared" si="3"/>
        <v>0.1</v>
      </c>
      <c r="K56" s="8">
        <f t="shared" si="4"/>
        <v>1</v>
      </c>
      <c r="L56" s="7">
        <f t="shared" si="5"/>
        <v>8</v>
      </c>
      <c r="M56" s="11">
        <f t="shared" si="6"/>
        <v>1.6</v>
      </c>
    </row>
    <row r="57">
      <c r="A57" s="6" t="s">
        <v>90</v>
      </c>
      <c r="B57" s="7" t="str">
        <f>vlookup($A57,Users!$B$1:$H1000,3,false)</f>
        <v>Jerry</v>
      </c>
      <c r="C57" s="7" t="str">
        <f>vlookup($A57,Users!$B$1:$H1000,6,false)</f>
        <v>MSJ</v>
      </c>
      <c r="D57" s="7">
        <f>vlookup($C57,Teams!$B:$D,3,false)</f>
        <v>5</v>
      </c>
      <c r="E57" s="7">
        <f t="shared" si="1"/>
        <v>20</v>
      </c>
      <c r="F57" s="7">
        <f>countifs(PrelimRaw!$D$1:$D1000,$A57,PrelimRaw!$C$1:$C1000,4,PrelimRaw!$J$1:$J1000,"P")+countifs(PrelimRaw!$D$1:$D1000,$A57,PrelimRaw!$C$1:$C1000,14,PrelimRaw!$J$1:$J1000,"P")</f>
        <v>2</v>
      </c>
      <c r="G57" s="7">
        <f>countifs(PrelimRaw!$D$1:$D1000,$A57,PrelimRaw!$C$1:$C1000,0,PrelimRaw!$J$1:$J1000,"P")</f>
        <v>0</v>
      </c>
      <c r="H57" s="7">
        <f>countifs(PrelimRaw!$D$1:$D1000,$A57,PrelimRaw!$C$1:$C1000,-4,PrelimRaw!$J$1:$J1000,"P")</f>
        <v>0</v>
      </c>
      <c r="I57" s="7">
        <f t="shared" si="2"/>
        <v>2</v>
      </c>
      <c r="J57" s="8">
        <f t="shared" si="3"/>
        <v>0.1</v>
      </c>
      <c r="K57" s="8">
        <f t="shared" si="4"/>
        <v>1</v>
      </c>
      <c r="L57" s="7">
        <f t="shared" si="5"/>
        <v>8</v>
      </c>
      <c r="M57" s="11">
        <f t="shared" si="6"/>
        <v>1.6</v>
      </c>
    </row>
    <row r="58">
      <c r="A58" s="6" t="s">
        <v>108</v>
      </c>
      <c r="B58" s="7" t="str">
        <f>vlookup($A58,Users!$B$1:$H1000,3,false)</f>
        <v>Shohom</v>
      </c>
      <c r="C58" s="7" t="str">
        <f>vlookup($A58,Users!$B$1:$H1000,6,false)</f>
        <v>Mira Loma</v>
      </c>
      <c r="D58" s="7">
        <f>vlookup($C58,Teams!$B:$D,3,false)</f>
        <v>5</v>
      </c>
      <c r="E58" s="7">
        <f t="shared" si="1"/>
        <v>20</v>
      </c>
      <c r="F58" s="7">
        <f>countifs(PrelimRaw!$D$1:$D1000,$A58,PrelimRaw!$C$1:$C1000,4,PrelimRaw!$J$1:$J1000,"P")+countifs(PrelimRaw!$D$1:$D1000,$A58,PrelimRaw!$C$1:$C1000,14,PrelimRaw!$J$1:$J1000,"P")</f>
        <v>2</v>
      </c>
      <c r="G58" s="7">
        <f>countifs(PrelimRaw!$D$1:$D1000,$A58,PrelimRaw!$C$1:$C1000,0,PrelimRaw!$J$1:$J1000,"P")</f>
        <v>0</v>
      </c>
      <c r="H58" s="7">
        <f>countifs(PrelimRaw!$D$1:$D1000,$A58,PrelimRaw!$C$1:$C1000,-4,PrelimRaw!$J$1:$J1000,"P")</f>
        <v>0</v>
      </c>
      <c r="I58" s="7">
        <f t="shared" si="2"/>
        <v>2</v>
      </c>
      <c r="J58" s="8">
        <f t="shared" si="3"/>
        <v>0.1</v>
      </c>
      <c r="K58" s="8">
        <f t="shared" si="4"/>
        <v>1</v>
      </c>
      <c r="L58" s="7">
        <f t="shared" si="5"/>
        <v>8</v>
      </c>
      <c r="M58" s="11">
        <f t="shared" si="6"/>
        <v>1.6</v>
      </c>
    </row>
    <row r="59">
      <c r="A59" s="6" t="s">
        <v>110</v>
      </c>
      <c r="B59" s="7" t="str">
        <f>vlookup($A59,Users!$B$1:$H1000,3,false)</f>
        <v>Sohil</v>
      </c>
      <c r="C59" s="7" t="str">
        <f>vlookup($A59,Users!$B$1:$H1000,6,false)</f>
        <v>Lynbrook</v>
      </c>
      <c r="D59" s="7">
        <f>vlookup($C59,Teams!$B:$D,3,false)</f>
        <v>5</v>
      </c>
      <c r="E59" s="7">
        <f t="shared" si="1"/>
        <v>20</v>
      </c>
      <c r="F59" s="7">
        <f>countifs(PrelimRaw!$D$1:$D1000,$A59,PrelimRaw!$C$1:$C1000,4,PrelimRaw!$J$1:$J1000,"P")+countifs(PrelimRaw!$D$1:$D1000,$A59,PrelimRaw!$C$1:$C1000,14,PrelimRaw!$J$1:$J1000,"P")</f>
        <v>3</v>
      </c>
      <c r="G59" s="7">
        <f>countifs(PrelimRaw!$D$1:$D1000,$A59,PrelimRaw!$C$1:$C1000,0,PrelimRaw!$J$1:$J1000,"P")</f>
        <v>1</v>
      </c>
      <c r="H59" s="7">
        <f>countifs(PrelimRaw!$D$1:$D1000,$A59,PrelimRaw!$C$1:$C1000,-4,PrelimRaw!$J$1:$J1000,"P")</f>
        <v>1</v>
      </c>
      <c r="I59" s="7">
        <f t="shared" si="2"/>
        <v>5</v>
      </c>
      <c r="J59" s="8">
        <f t="shared" si="3"/>
        <v>0.25</v>
      </c>
      <c r="K59" s="8">
        <f t="shared" si="4"/>
        <v>0.6</v>
      </c>
      <c r="L59" s="7">
        <f t="shared" si="5"/>
        <v>8</v>
      </c>
      <c r="M59" s="11">
        <f t="shared" si="6"/>
        <v>1.6</v>
      </c>
    </row>
    <row r="60">
      <c r="A60" s="6" t="s">
        <v>112</v>
      </c>
      <c r="B60" s="7" t="str">
        <f>vlookup($A60,Users!$B$1:$H1000,3,false)</f>
        <v>David</v>
      </c>
      <c r="C60" s="7" t="str">
        <f>vlookup($A60,Users!$B$1:$H1000,6,false)</f>
        <v>Lynbrook</v>
      </c>
      <c r="D60" s="7">
        <f>vlookup($C60,Teams!$B:$D,3,false)</f>
        <v>5</v>
      </c>
      <c r="E60" s="7">
        <f t="shared" si="1"/>
        <v>20</v>
      </c>
      <c r="F60" s="7">
        <f>countifs(PrelimRaw!$D$1:$D1000,$A60,PrelimRaw!$C$1:$C1000,4,PrelimRaw!$J$1:$J1000,"P")+countifs(PrelimRaw!$D$1:$D1000,$A60,PrelimRaw!$C$1:$C1000,14,PrelimRaw!$J$1:$J1000,"P")</f>
        <v>2</v>
      </c>
      <c r="G60" s="7">
        <f>countifs(PrelimRaw!$D$1:$D1000,$A60,PrelimRaw!$C$1:$C1000,0,PrelimRaw!$J$1:$J1000,"P")</f>
        <v>1</v>
      </c>
      <c r="H60" s="7">
        <f>countifs(PrelimRaw!$D$1:$D1000,$A60,PrelimRaw!$C$1:$C1000,-4,PrelimRaw!$J$1:$J1000,"P")</f>
        <v>0</v>
      </c>
      <c r="I60" s="7">
        <f t="shared" si="2"/>
        <v>3</v>
      </c>
      <c r="J60" s="8">
        <f t="shared" si="3"/>
        <v>0.15</v>
      </c>
      <c r="K60" s="8">
        <f t="shared" si="4"/>
        <v>0.6666666667</v>
      </c>
      <c r="L60" s="7">
        <f t="shared" si="5"/>
        <v>8</v>
      </c>
      <c r="M60" s="11">
        <f t="shared" si="6"/>
        <v>1.6</v>
      </c>
    </row>
    <row r="61">
      <c r="A61" s="6" t="s">
        <v>126</v>
      </c>
      <c r="B61" s="7" t="str">
        <f>vlookup($A61,Users!$B$1:$H1000,3,false)</f>
        <v>Andrew</v>
      </c>
      <c r="C61" s="7" t="str">
        <f>vlookup($A61,Users!$B$1:$H1000,6,false)</f>
        <v>Naperville North</v>
      </c>
      <c r="D61" s="7">
        <f>vlookup($C61,Teams!$B:$D,3,false)</f>
        <v>5</v>
      </c>
      <c r="E61" s="7">
        <f t="shared" si="1"/>
        <v>20</v>
      </c>
      <c r="F61" s="7">
        <f>countifs(PrelimRaw!$D$1:$D1000,$A61,PrelimRaw!$C$1:$C1000,4,PrelimRaw!$J$1:$J1000,"P")+countifs(PrelimRaw!$D$1:$D1000,$A61,PrelimRaw!$C$1:$C1000,14,PrelimRaw!$J$1:$J1000,"P")</f>
        <v>3</v>
      </c>
      <c r="G61" s="7">
        <f>countifs(PrelimRaw!$D$1:$D1000,$A61,PrelimRaw!$C$1:$C1000,0,PrelimRaw!$J$1:$J1000,"P")</f>
        <v>0</v>
      </c>
      <c r="H61" s="7">
        <f>countifs(PrelimRaw!$D$1:$D1000,$A61,PrelimRaw!$C$1:$C1000,-4,PrelimRaw!$J$1:$J1000,"P")</f>
        <v>1</v>
      </c>
      <c r="I61" s="7">
        <f t="shared" si="2"/>
        <v>4</v>
      </c>
      <c r="J61" s="8">
        <f t="shared" si="3"/>
        <v>0.2</v>
      </c>
      <c r="K61" s="8">
        <f t="shared" si="4"/>
        <v>0.75</v>
      </c>
      <c r="L61" s="7">
        <f t="shared" si="5"/>
        <v>8</v>
      </c>
      <c r="M61" s="11">
        <f t="shared" si="6"/>
        <v>1.6</v>
      </c>
    </row>
    <row r="62">
      <c r="A62" s="6" t="s">
        <v>128</v>
      </c>
      <c r="B62" s="7" t="str">
        <f>vlookup($A62,Users!$B$1:$H1000,3,false)</f>
        <v>Chris</v>
      </c>
      <c r="C62" s="7" t="str">
        <f>vlookup($A62,Users!$B$1:$H1000,6,false)</f>
        <v>Westminster</v>
      </c>
      <c r="D62" s="7">
        <f>vlookup($C62,Teams!$B:$D,3,false)</f>
        <v>5</v>
      </c>
      <c r="E62" s="7">
        <f t="shared" si="1"/>
        <v>20</v>
      </c>
      <c r="F62" s="7">
        <f>countifs(PrelimRaw!$D$1:$D1000,$A62,PrelimRaw!$C$1:$C1000,4,PrelimRaw!$J$1:$J1000,"P")+countifs(PrelimRaw!$D$1:$D1000,$A62,PrelimRaw!$C$1:$C1000,14,PrelimRaw!$J$1:$J1000,"P")</f>
        <v>5</v>
      </c>
      <c r="G62" s="7">
        <f>countifs(PrelimRaw!$D$1:$D1000,$A62,PrelimRaw!$C$1:$C1000,0,PrelimRaw!$J$1:$J1000,"P")</f>
        <v>2</v>
      </c>
      <c r="H62" s="7">
        <f>countifs(PrelimRaw!$D$1:$D1000,$A62,PrelimRaw!$C$1:$C1000,-4,PrelimRaw!$J$1:$J1000,"P")</f>
        <v>3</v>
      </c>
      <c r="I62" s="7">
        <f t="shared" si="2"/>
        <v>10</v>
      </c>
      <c r="J62" s="8">
        <f t="shared" si="3"/>
        <v>0.5</v>
      </c>
      <c r="K62" s="8">
        <f t="shared" si="4"/>
        <v>0.5</v>
      </c>
      <c r="L62" s="7">
        <f t="shared" si="5"/>
        <v>8</v>
      </c>
      <c r="M62" s="11">
        <f t="shared" si="6"/>
        <v>1.6</v>
      </c>
    </row>
    <row r="63">
      <c r="A63" s="6" t="s">
        <v>137</v>
      </c>
      <c r="B63" s="7" t="str">
        <f>vlookup($A63,Users!$B$1:$H1000,3,false)</f>
        <v>Daniel</v>
      </c>
      <c r="C63" s="7" t="str">
        <f>vlookup($A63,Users!$B$1:$H1000,6,false)</f>
        <v>Lexington B</v>
      </c>
      <c r="D63" s="7">
        <f>vlookup($C63,Teams!$B:$D,3,false)</f>
        <v>5</v>
      </c>
      <c r="E63" s="7">
        <f t="shared" si="1"/>
        <v>20</v>
      </c>
      <c r="F63" s="7">
        <f>countifs(PrelimRaw!$D$1:$D1000,$A63,PrelimRaw!$C$1:$C1000,4,PrelimRaw!$J$1:$J1000,"P")+countifs(PrelimRaw!$D$1:$D1000,$A63,PrelimRaw!$C$1:$C1000,14,PrelimRaw!$J$1:$J1000,"P")</f>
        <v>2</v>
      </c>
      <c r="G63" s="7">
        <f>countifs(PrelimRaw!$D$1:$D1000,$A63,PrelimRaw!$C$1:$C1000,0,PrelimRaw!$J$1:$J1000,"P")</f>
        <v>0</v>
      </c>
      <c r="H63" s="7">
        <f>countifs(PrelimRaw!$D$1:$D1000,$A63,PrelimRaw!$C$1:$C1000,-4,PrelimRaw!$J$1:$J1000,"P")</f>
        <v>0</v>
      </c>
      <c r="I63" s="7">
        <f t="shared" si="2"/>
        <v>2</v>
      </c>
      <c r="J63" s="8">
        <f t="shared" si="3"/>
        <v>0.1</v>
      </c>
      <c r="K63" s="8">
        <f t="shared" si="4"/>
        <v>1</v>
      </c>
      <c r="L63" s="7">
        <f t="shared" si="5"/>
        <v>8</v>
      </c>
      <c r="M63" s="11">
        <f t="shared" si="6"/>
        <v>1.6</v>
      </c>
    </row>
    <row r="64">
      <c r="A64" s="6" t="s">
        <v>139</v>
      </c>
      <c r="B64" s="7" t="str">
        <f>vlookup($A64,Users!$B$1:$H1000,3,false)</f>
        <v>Anthony</v>
      </c>
      <c r="C64" s="7" t="str">
        <f>vlookup($A64,Users!$B$1:$H1000,6,false)</f>
        <v>Shen</v>
      </c>
      <c r="D64" s="7">
        <f>vlookup($C64,Teams!$B:$D,3,false)</f>
        <v>5</v>
      </c>
      <c r="E64" s="7">
        <f t="shared" si="1"/>
        <v>20</v>
      </c>
      <c r="F64" s="7">
        <f>countifs(PrelimRaw!$D$1:$D1000,$A64,PrelimRaw!$C$1:$C1000,4,PrelimRaw!$J$1:$J1000,"P")+countifs(PrelimRaw!$D$1:$D1000,$A64,PrelimRaw!$C$1:$C1000,14,PrelimRaw!$J$1:$J1000,"P")</f>
        <v>2</v>
      </c>
      <c r="G64" s="7">
        <f>countifs(PrelimRaw!$D$1:$D1000,$A64,PrelimRaw!$C$1:$C1000,0,PrelimRaw!$J$1:$J1000,"P")</f>
        <v>0</v>
      </c>
      <c r="H64" s="7">
        <f>countifs(PrelimRaw!$D$1:$D1000,$A64,PrelimRaw!$C$1:$C1000,-4,PrelimRaw!$J$1:$J1000,"P")</f>
        <v>0</v>
      </c>
      <c r="I64" s="7">
        <f t="shared" si="2"/>
        <v>2</v>
      </c>
      <c r="J64" s="8">
        <f t="shared" si="3"/>
        <v>0.1</v>
      </c>
      <c r="K64" s="8">
        <f t="shared" si="4"/>
        <v>1</v>
      </c>
      <c r="L64" s="7">
        <f t="shared" si="5"/>
        <v>8</v>
      </c>
      <c r="M64" s="11">
        <f t="shared" si="6"/>
        <v>1.6</v>
      </c>
    </row>
    <row r="65">
      <c r="A65" s="6" t="s">
        <v>146</v>
      </c>
      <c r="B65" s="7" t="str">
        <f>vlookup($A65,Users!$B$1:$H1000,3,false)</f>
        <v>Sharvaa</v>
      </c>
      <c r="C65" s="7" t="str">
        <f>vlookup($A65,Users!$B$1:$H1000,6,false)</f>
        <v>AHS Broward</v>
      </c>
      <c r="D65" s="7">
        <f>vlookup($C65,Teams!$B:$D,3,false)</f>
        <v>5</v>
      </c>
      <c r="E65" s="7">
        <f t="shared" si="1"/>
        <v>20</v>
      </c>
      <c r="F65" s="7">
        <f>countifs(PrelimRaw!$D$1:$D1000,$A65,PrelimRaw!$C$1:$C1000,4,PrelimRaw!$J$1:$J1000,"P")+countifs(PrelimRaw!$D$1:$D1000,$A65,PrelimRaw!$C$1:$C1000,14,PrelimRaw!$J$1:$J1000,"P")</f>
        <v>2</v>
      </c>
      <c r="G65" s="7">
        <f>countifs(PrelimRaw!$D$1:$D1000,$A65,PrelimRaw!$C$1:$C1000,0,PrelimRaw!$J$1:$J1000,"P")</f>
        <v>1</v>
      </c>
      <c r="H65" s="7">
        <f>countifs(PrelimRaw!$D$1:$D1000,$A65,PrelimRaw!$C$1:$C1000,-4,PrelimRaw!$J$1:$J1000,"P")</f>
        <v>0</v>
      </c>
      <c r="I65" s="7">
        <f t="shared" si="2"/>
        <v>3</v>
      </c>
      <c r="J65" s="8">
        <f t="shared" si="3"/>
        <v>0.15</v>
      </c>
      <c r="K65" s="8">
        <f t="shared" si="4"/>
        <v>0.6666666667</v>
      </c>
      <c r="L65" s="7">
        <f t="shared" si="5"/>
        <v>8</v>
      </c>
      <c r="M65" s="11">
        <f t="shared" si="6"/>
        <v>1.6</v>
      </c>
    </row>
    <row r="66">
      <c r="A66" s="6" t="s">
        <v>161</v>
      </c>
      <c r="B66" s="7" t="str">
        <f>vlookup($A66,Users!$B$1:$H1000,3,false)</f>
        <v>Owen</v>
      </c>
      <c r="C66" s="7" t="str">
        <f>vlookup($A66,Users!$B$1:$H1000,6,false)</f>
        <v>Interlake A</v>
      </c>
      <c r="D66" s="7">
        <f>vlookup($C66,Teams!$B:$D,3,false)</f>
        <v>5</v>
      </c>
      <c r="E66" s="7">
        <f t="shared" si="1"/>
        <v>20</v>
      </c>
      <c r="F66" s="7">
        <f>countifs(PrelimRaw!$D$1:$D1000,$A66,PrelimRaw!$C$1:$C1000,4,PrelimRaw!$J$1:$J1000,"P")+countifs(PrelimRaw!$D$1:$D1000,$A66,PrelimRaw!$C$1:$C1000,14,PrelimRaw!$J$1:$J1000,"P")</f>
        <v>2</v>
      </c>
      <c r="G66" s="7">
        <f>countifs(PrelimRaw!$D$1:$D1000,$A66,PrelimRaw!$C$1:$C1000,0,PrelimRaw!$J$1:$J1000,"P")</f>
        <v>2</v>
      </c>
      <c r="H66" s="7">
        <f>countifs(PrelimRaw!$D$1:$D1000,$A66,PrelimRaw!$C$1:$C1000,-4,PrelimRaw!$J$1:$J1000,"P")</f>
        <v>0</v>
      </c>
      <c r="I66" s="7">
        <f t="shared" si="2"/>
        <v>4</v>
      </c>
      <c r="J66" s="8">
        <f t="shared" si="3"/>
        <v>0.2</v>
      </c>
      <c r="K66" s="8">
        <f t="shared" si="4"/>
        <v>0.5</v>
      </c>
      <c r="L66" s="7">
        <f t="shared" si="5"/>
        <v>8</v>
      </c>
      <c r="M66" s="11">
        <f t="shared" si="6"/>
        <v>1.6</v>
      </c>
    </row>
    <row r="67">
      <c r="A67" s="6" t="s">
        <v>170</v>
      </c>
      <c r="B67" s="7" t="str">
        <f>vlookup($A67,Users!$B$1:$H1000,3,false)</f>
        <v>Phoenix</v>
      </c>
      <c r="C67" s="7" t="str">
        <f>vlookup($A67,Users!$B$1:$H1000,6,false)</f>
        <v>Seven Lakes</v>
      </c>
      <c r="D67" s="7">
        <f>vlookup($C67,Teams!$B:$D,3,false)</f>
        <v>5</v>
      </c>
      <c r="E67" s="7">
        <f t="shared" si="1"/>
        <v>20</v>
      </c>
      <c r="F67" s="7">
        <f>countifs(PrelimRaw!$D$1:$D1000,$A67,PrelimRaw!$C$1:$C1000,4,PrelimRaw!$J$1:$J1000,"P")+countifs(PrelimRaw!$D$1:$D1000,$A67,PrelimRaw!$C$1:$C1000,14,PrelimRaw!$J$1:$J1000,"P")</f>
        <v>4</v>
      </c>
      <c r="G67" s="7">
        <f>countifs(PrelimRaw!$D$1:$D1000,$A67,PrelimRaw!$C$1:$C1000,0,PrelimRaw!$J$1:$J1000,"P")</f>
        <v>1</v>
      </c>
      <c r="H67" s="7">
        <f>countifs(PrelimRaw!$D$1:$D1000,$A67,PrelimRaw!$C$1:$C1000,-4,PrelimRaw!$J$1:$J1000,"P")</f>
        <v>2</v>
      </c>
      <c r="I67" s="7">
        <f t="shared" si="2"/>
        <v>7</v>
      </c>
      <c r="J67" s="8">
        <f t="shared" si="3"/>
        <v>0.35</v>
      </c>
      <c r="K67" s="8">
        <f t="shared" si="4"/>
        <v>0.5714285714</v>
      </c>
      <c r="L67" s="7">
        <f t="shared" si="5"/>
        <v>8</v>
      </c>
      <c r="M67" s="11">
        <f t="shared" si="6"/>
        <v>1.6</v>
      </c>
    </row>
    <row r="68">
      <c r="A68" s="6" t="s">
        <v>40</v>
      </c>
      <c r="B68" s="7" t="str">
        <f>vlookup($A68,Users!$B$1:$H1000,3,false)</f>
        <v>Andrey</v>
      </c>
      <c r="C68" s="7" t="str">
        <f>vlookup($A68,Users!$B$1:$H1000,6,false)</f>
        <v>Buchholz A</v>
      </c>
      <c r="D68" s="7">
        <f>vlookup($C68,Teams!$B:$D,3,false)</f>
        <v>5</v>
      </c>
      <c r="E68" s="7">
        <f t="shared" si="1"/>
        <v>20</v>
      </c>
      <c r="F68" s="7">
        <f>countifs(PrelimRaw!$D$1:$D1000,$A68,PrelimRaw!$C$1:$C1000,4,PrelimRaw!$J$1:$J1000,"P")+countifs(PrelimRaw!$D$1:$D1000,$A68,PrelimRaw!$C$1:$C1000,14,PrelimRaw!$J$1:$J1000,"P")</f>
        <v>2</v>
      </c>
      <c r="G68" s="7">
        <f>countifs(PrelimRaw!$D$1:$D1000,$A68,PrelimRaw!$C$1:$C1000,0,PrelimRaw!$J$1:$J1000,"P")</f>
        <v>2</v>
      </c>
      <c r="H68" s="7">
        <f>countifs(PrelimRaw!$D$1:$D1000,$A68,PrelimRaw!$C$1:$C1000,-4,PrelimRaw!$J$1:$J1000,"P")</f>
        <v>1</v>
      </c>
      <c r="I68" s="7">
        <f t="shared" si="2"/>
        <v>5</v>
      </c>
      <c r="J68" s="8">
        <f t="shared" si="3"/>
        <v>0.25</v>
      </c>
      <c r="K68" s="8">
        <f t="shared" si="4"/>
        <v>0.4</v>
      </c>
      <c r="L68" s="7">
        <f t="shared" si="5"/>
        <v>4</v>
      </c>
      <c r="M68" s="11">
        <f t="shared" si="6"/>
        <v>0.8</v>
      </c>
    </row>
    <row r="69">
      <c r="A69" s="6" t="s">
        <v>58</v>
      </c>
      <c r="B69" s="7" t="str">
        <f>vlookup($A69,Users!$B$1:$H1000,3,false)</f>
        <v>Jerry</v>
      </c>
      <c r="C69" s="7" t="str">
        <f>vlookup($A69,Users!$B$1:$H1000,6,false)</f>
        <v>Enloe B</v>
      </c>
      <c r="D69" s="7">
        <f>vlookup($C69,Teams!$B:$D,3,false)</f>
        <v>5</v>
      </c>
      <c r="E69" s="7">
        <f t="shared" si="1"/>
        <v>20</v>
      </c>
      <c r="F69" s="7">
        <f>countifs(PrelimRaw!$D$1:$D1000,$A69,PrelimRaw!$C$1:$C1000,4,PrelimRaw!$J$1:$J1000,"P")+countifs(PrelimRaw!$D$1:$D1000,$A69,PrelimRaw!$C$1:$C1000,14,PrelimRaw!$J$1:$J1000,"P")</f>
        <v>1</v>
      </c>
      <c r="G69" s="7">
        <f>countifs(PrelimRaw!$D$1:$D1000,$A69,PrelimRaw!$C$1:$C1000,0,PrelimRaw!$J$1:$J1000,"P")</f>
        <v>0</v>
      </c>
      <c r="H69" s="7">
        <f>countifs(PrelimRaw!$D$1:$D1000,$A69,PrelimRaw!$C$1:$C1000,-4,PrelimRaw!$J$1:$J1000,"P")</f>
        <v>0</v>
      </c>
      <c r="I69" s="7">
        <f t="shared" si="2"/>
        <v>1</v>
      </c>
      <c r="J69" s="8">
        <f t="shared" si="3"/>
        <v>0.05</v>
      </c>
      <c r="K69" s="8">
        <f t="shared" si="4"/>
        <v>1</v>
      </c>
      <c r="L69" s="7">
        <f t="shared" si="5"/>
        <v>4</v>
      </c>
      <c r="M69" s="11">
        <f t="shared" si="6"/>
        <v>0.8</v>
      </c>
    </row>
    <row r="70">
      <c r="A70" s="6" t="s">
        <v>62</v>
      </c>
      <c r="B70" s="7" t="str">
        <f>vlookup($A70,Users!$B$1:$H1000,3,false)</f>
        <v>Shlok</v>
      </c>
      <c r="C70" s="7" t="str">
        <f>vlookup($A70,Users!$B$1:$H1000,6,false)</f>
        <v>Dulles</v>
      </c>
      <c r="D70" s="7">
        <f>vlookup($C70,Teams!$B:$D,3,false)</f>
        <v>5</v>
      </c>
      <c r="E70" s="7">
        <f t="shared" si="1"/>
        <v>20</v>
      </c>
      <c r="F70" s="7">
        <f>countifs(PrelimRaw!$D$1:$D1000,$A70,PrelimRaw!$C$1:$C1000,4,PrelimRaw!$J$1:$J1000,"P")+countifs(PrelimRaw!$D$1:$D1000,$A70,PrelimRaw!$C$1:$C1000,14,PrelimRaw!$J$1:$J1000,"P")</f>
        <v>1</v>
      </c>
      <c r="G70" s="7">
        <f>countifs(PrelimRaw!$D$1:$D1000,$A70,PrelimRaw!$C$1:$C1000,0,PrelimRaw!$J$1:$J1000,"P")</f>
        <v>0</v>
      </c>
      <c r="H70" s="7">
        <f>countifs(PrelimRaw!$D$1:$D1000,$A70,PrelimRaw!$C$1:$C1000,-4,PrelimRaw!$J$1:$J1000,"P")</f>
        <v>0</v>
      </c>
      <c r="I70" s="7">
        <f t="shared" si="2"/>
        <v>1</v>
      </c>
      <c r="J70" s="8">
        <f t="shared" si="3"/>
        <v>0.05</v>
      </c>
      <c r="K70" s="8">
        <f t="shared" si="4"/>
        <v>1</v>
      </c>
      <c r="L70" s="7">
        <f t="shared" si="5"/>
        <v>4</v>
      </c>
      <c r="M70" s="11">
        <f t="shared" si="6"/>
        <v>0.8</v>
      </c>
    </row>
    <row r="71">
      <c r="A71" s="6" t="s">
        <v>64</v>
      </c>
      <c r="B71" s="7" t="str">
        <f>vlookup($A71,Users!$B$1:$H1000,3,false)</f>
        <v>Jeeval</v>
      </c>
      <c r="C71" s="7" t="str">
        <f>vlookup($A71,Users!$B$1:$H1000,6,false)</f>
        <v>Collierville</v>
      </c>
      <c r="D71" s="7">
        <f>vlookup($C71,Teams!$B:$D,3,false)</f>
        <v>5</v>
      </c>
      <c r="E71" s="7">
        <f t="shared" si="1"/>
        <v>20</v>
      </c>
      <c r="F71" s="7">
        <f>countifs(PrelimRaw!$D$1:$D1000,$A71,PrelimRaw!$C$1:$C1000,4,PrelimRaw!$J$1:$J1000,"P")+countifs(PrelimRaw!$D$1:$D1000,$A71,PrelimRaw!$C$1:$C1000,14,PrelimRaw!$J$1:$J1000,"P")</f>
        <v>1</v>
      </c>
      <c r="G71" s="7">
        <f>countifs(PrelimRaw!$D$1:$D1000,$A71,PrelimRaw!$C$1:$C1000,0,PrelimRaw!$J$1:$J1000,"P")</f>
        <v>0</v>
      </c>
      <c r="H71" s="7">
        <f>countifs(PrelimRaw!$D$1:$D1000,$A71,PrelimRaw!$C$1:$C1000,-4,PrelimRaw!$J$1:$J1000,"P")</f>
        <v>0</v>
      </c>
      <c r="I71" s="7">
        <f t="shared" si="2"/>
        <v>1</v>
      </c>
      <c r="J71" s="8">
        <f t="shared" si="3"/>
        <v>0.05</v>
      </c>
      <c r="K71" s="8">
        <f t="shared" si="4"/>
        <v>1</v>
      </c>
      <c r="L71" s="7">
        <f t="shared" si="5"/>
        <v>4</v>
      </c>
      <c r="M71" s="11">
        <f t="shared" si="6"/>
        <v>0.8</v>
      </c>
    </row>
    <row r="72">
      <c r="A72" s="6" t="s">
        <v>66</v>
      </c>
      <c r="B72" s="7" t="str">
        <f>vlookup($A72,Users!$B$1:$H1000,3,false)</f>
        <v>Davis</v>
      </c>
      <c r="C72" s="7" t="str">
        <f>vlookup($A72,Users!$B$1:$H1000,6,false)</f>
        <v>Collierville</v>
      </c>
      <c r="D72" s="7">
        <f>vlookup($C72,Teams!$B:$D,3,false)</f>
        <v>5</v>
      </c>
      <c r="E72" s="7">
        <f t="shared" si="1"/>
        <v>20</v>
      </c>
      <c r="F72" s="7">
        <f>countifs(PrelimRaw!$D$1:$D1000,$A72,PrelimRaw!$C$1:$C1000,4,PrelimRaw!$J$1:$J1000,"P")+countifs(PrelimRaw!$D$1:$D1000,$A72,PrelimRaw!$C$1:$C1000,14,PrelimRaw!$J$1:$J1000,"P")</f>
        <v>2</v>
      </c>
      <c r="G72" s="7">
        <f>countifs(PrelimRaw!$D$1:$D1000,$A72,PrelimRaw!$C$1:$C1000,0,PrelimRaw!$J$1:$J1000,"P")</f>
        <v>4</v>
      </c>
      <c r="H72" s="7">
        <f>countifs(PrelimRaw!$D$1:$D1000,$A72,PrelimRaw!$C$1:$C1000,-4,PrelimRaw!$J$1:$J1000,"P")</f>
        <v>1</v>
      </c>
      <c r="I72" s="7">
        <f t="shared" si="2"/>
        <v>7</v>
      </c>
      <c r="J72" s="8">
        <f t="shared" si="3"/>
        <v>0.35</v>
      </c>
      <c r="K72" s="8">
        <f t="shared" si="4"/>
        <v>0.2857142857</v>
      </c>
      <c r="L72" s="7">
        <f t="shared" si="5"/>
        <v>4</v>
      </c>
      <c r="M72" s="11">
        <f t="shared" si="6"/>
        <v>0.8</v>
      </c>
    </row>
    <row r="73">
      <c r="A73" s="6" t="s">
        <v>70</v>
      </c>
      <c r="B73" s="7" t="str">
        <f>vlookup($A73,Users!$B$1:$H1000,3,false)</f>
        <v>Harry</v>
      </c>
      <c r="C73" s="7" t="str">
        <f>vlookup($A73,Users!$B$1:$H1000,6,false)</f>
        <v>Middleton</v>
      </c>
      <c r="D73" s="7">
        <f>vlookup($C73,Teams!$B:$D,3,false)</f>
        <v>5</v>
      </c>
      <c r="E73" s="7">
        <f t="shared" si="1"/>
        <v>20</v>
      </c>
      <c r="F73" s="7">
        <f>countifs(PrelimRaw!$D$1:$D1000,$A73,PrelimRaw!$C$1:$C1000,4,PrelimRaw!$J$1:$J1000,"P")+countifs(PrelimRaw!$D$1:$D1000,$A73,PrelimRaw!$C$1:$C1000,14,PrelimRaw!$J$1:$J1000,"P")</f>
        <v>1</v>
      </c>
      <c r="G73" s="7">
        <f>countifs(PrelimRaw!$D$1:$D1000,$A73,PrelimRaw!$C$1:$C1000,0,PrelimRaw!$J$1:$J1000,"P")</f>
        <v>0</v>
      </c>
      <c r="H73" s="7">
        <f>countifs(PrelimRaw!$D$1:$D1000,$A73,PrelimRaw!$C$1:$C1000,-4,PrelimRaw!$J$1:$J1000,"P")</f>
        <v>0</v>
      </c>
      <c r="I73" s="7">
        <f t="shared" si="2"/>
        <v>1</v>
      </c>
      <c r="J73" s="8">
        <f t="shared" si="3"/>
        <v>0.05</v>
      </c>
      <c r="K73" s="8">
        <f t="shared" si="4"/>
        <v>1</v>
      </c>
      <c r="L73" s="7">
        <f t="shared" si="5"/>
        <v>4</v>
      </c>
      <c r="M73" s="11">
        <f t="shared" si="6"/>
        <v>0.8</v>
      </c>
    </row>
    <row r="74">
      <c r="A74" s="6" t="s">
        <v>71</v>
      </c>
      <c r="B74" s="7" t="str">
        <f>vlookup($A74,Users!$B$1:$H1000,3,false)</f>
        <v>Mihir</v>
      </c>
      <c r="C74" s="7" t="str">
        <f>vlookup($A74,Users!$B$1:$H1000,6,false)</f>
        <v>Niskayuna</v>
      </c>
      <c r="D74" s="7">
        <f>vlookup($C74,Teams!$B:$D,3,false)</f>
        <v>5</v>
      </c>
      <c r="E74" s="7">
        <f t="shared" si="1"/>
        <v>20</v>
      </c>
      <c r="F74" s="7">
        <f>countifs(PrelimRaw!$D$1:$D1000,$A74,PrelimRaw!$C$1:$C1000,4,PrelimRaw!$J$1:$J1000,"P")+countifs(PrelimRaw!$D$1:$D1000,$A74,PrelimRaw!$C$1:$C1000,14,PrelimRaw!$J$1:$J1000,"P")</f>
        <v>1</v>
      </c>
      <c r="G74" s="7">
        <f>countifs(PrelimRaw!$D$1:$D1000,$A74,PrelimRaw!$C$1:$C1000,0,PrelimRaw!$J$1:$J1000,"P")</f>
        <v>9</v>
      </c>
      <c r="H74" s="7">
        <f>countifs(PrelimRaw!$D$1:$D1000,$A74,PrelimRaw!$C$1:$C1000,-4,PrelimRaw!$J$1:$J1000,"P")</f>
        <v>0</v>
      </c>
      <c r="I74" s="7">
        <f t="shared" si="2"/>
        <v>10</v>
      </c>
      <c r="J74" s="8">
        <f t="shared" si="3"/>
        <v>0.5</v>
      </c>
      <c r="K74" s="8">
        <f t="shared" si="4"/>
        <v>0.1</v>
      </c>
      <c r="L74" s="7">
        <f t="shared" si="5"/>
        <v>4</v>
      </c>
      <c r="M74" s="11">
        <f t="shared" si="6"/>
        <v>0.8</v>
      </c>
    </row>
    <row r="75">
      <c r="A75" s="6" t="s">
        <v>76</v>
      </c>
      <c r="B75" s="7" t="str">
        <f>vlookup($A75,Users!$B$1:$H1000,3,false)</f>
        <v>Oscar</v>
      </c>
      <c r="C75" s="7" t="str">
        <f>vlookup($A75,Users!$B$1:$H1000,6,false)</f>
        <v>Niskayuna</v>
      </c>
      <c r="D75" s="7">
        <f>vlookup($C75,Teams!$B:$D,3,false)</f>
        <v>5</v>
      </c>
      <c r="E75" s="7">
        <f t="shared" si="1"/>
        <v>20</v>
      </c>
      <c r="F75" s="7">
        <f>countifs(PrelimRaw!$D$1:$D1000,$A75,PrelimRaw!$C$1:$C1000,4,PrelimRaw!$J$1:$J1000,"P")+countifs(PrelimRaw!$D$1:$D1000,$A75,PrelimRaw!$C$1:$C1000,14,PrelimRaw!$J$1:$J1000,"P")</f>
        <v>1</v>
      </c>
      <c r="G75" s="7">
        <f>countifs(PrelimRaw!$D$1:$D1000,$A75,PrelimRaw!$C$1:$C1000,0,PrelimRaw!$J$1:$J1000,"P")</f>
        <v>2</v>
      </c>
      <c r="H75" s="7">
        <f>countifs(PrelimRaw!$D$1:$D1000,$A75,PrelimRaw!$C$1:$C1000,-4,PrelimRaw!$J$1:$J1000,"P")</f>
        <v>0</v>
      </c>
      <c r="I75" s="7">
        <f t="shared" si="2"/>
        <v>3</v>
      </c>
      <c r="J75" s="8">
        <f t="shared" si="3"/>
        <v>0.15</v>
      </c>
      <c r="K75" s="8">
        <f t="shared" si="4"/>
        <v>0.3333333333</v>
      </c>
      <c r="L75" s="7">
        <f t="shared" si="5"/>
        <v>4</v>
      </c>
      <c r="M75" s="11">
        <f t="shared" si="6"/>
        <v>0.8</v>
      </c>
    </row>
    <row r="76">
      <c r="A76" s="6" t="s">
        <v>78</v>
      </c>
      <c r="B76" s="7" t="str">
        <f>vlookup($A76,Users!$B$1:$H1000,3,false)</f>
        <v>Aaron</v>
      </c>
      <c r="C76" s="7" t="str">
        <f>vlookup($A76,Users!$B$1:$H1000,6,false)</f>
        <v>Ladue</v>
      </c>
      <c r="D76" s="7">
        <f>vlookup($C76,Teams!$B:$D,3,false)</f>
        <v>5</v>
      </c>
      <c r="E76" s="7">
        <f t="shared" si="1"/>
        <v>20</v>
      </c>
      <c r="F76" s="7">
        <f>countifs(PrelimRaw!$D$1:$D1000,$A76,PrelimRaw!$C$1:$C1000,4,PrelimRaw!$J$1:$J1000,"P")+countifs(PrelimRaw!$D$1:$D1000,$A76,PrelimRaw!$C$1:$C1000,14,PrelimRaw!$J$1:$J1000,"P")</f>
        <v>1</v>
      </c>
      <c r="G76" s="7">
        <f>countifs(PrelimRaw!$D$1:$D1000,$A76,PrelimRaw!$C$1:$C1000,0,PrelimRaw!$J$1:$J1000,"P")</f>
        <v>1</v>
      </c>
      <c r="H76" s="7">
        <f>countifs(PrelimRaw!$D$1:$D1000,$A76,PrelimRaw!$C$1:$C1000,-4,PrelimRaw!$J$1:$J1000,"P")</f>
        <v>0</v>
      </c>
      <c r="I76" s="7">
        <f t="shared" si="2"/>
        <v>2</v>
      </c>
      <c r="J76" s="8">
        <f t="shared" si="3"/>
        <v>0.1</v>
      </c>
      <c r="K76" s="8">
        <f t="shared" si="4"/>
        <v>0.5</v>
      </c>
      <c r="L76" s="7">
        <f t="shared" si="5"/>
        <v>4</v>
      </c>
      <c r="M76" s="11">
        <f t="shared" si="6"/>
        <v>0.8</v>
      </c>
    </row>
    <row r="77">
      <c r="A77" s="6" t="s">
        <v>79</v>
      </c>
      <c r="B77" s="7" t="str">
        <f>vlookup($A77,Users!$B$1:$H1000,3,false)</f>
        <v>David</v>
      </c>
      <c r="C77" s="7" t="str">
        <f>vlookup($A77,Users!$B$1:$H1000,6,false)</f>
        <v>Lexington A</v>
      </c>
      <c r="D77" s="7">
        <f>vlookup($C77,Teams!$B:$D,3,false)</f>
        <v>5</v>
      </c>
      <c r="E77" s="7">
        <f t="shared" si="1"/>
        <v>20</v>
      </c>
      <c r="F77" s="7">
        <f>countifs(PrelimRaw!$D$1:$D1000,$A77,PrelimRaw!$C$1:$C1000,4,PrelimRaw!$J$1:$J1000,"P")+countifs(PrelimRaw!$D$1:$D1000,$A77,PrelimRaw!$C$1:$C1000,14,PrelimRaw!$J$1:$J1000,"P")</f>
        <v>1</v>
      </c>
      <c r="G77" s="7">
        <f>countifs(PrelimRaw!$D$1:$D1000,$A77,PrelimRaw!$C$1:$C1000,0,PrelimRaw!$J$1:$J1000,"P")</f>
        <v>0</v>
      </c>
      <c r="H77" s="7">
        <f>countifs(PrelimRaw!$D$1:$D1000,$A77,PrelimRaw!$C$1:$C1000,-4,PrelimRaw!$J$1:$J1000,"P")</f>
        <v>0</v>
      </c>
      <c r="I77" s="7">
        <f t="shared" si="2"/>
        <v>1</v>
      </c>
      <c r="J77" s="8">
        <f t="shared" si="3"/>
        <v>0.05</v>
      </c>
      <c r="K77" s="8">
        <f t="shared" si="4"/>
        <v>1</v>
      </c>
      <c r="L77" s="7">
        <f t="shared" si="5"/>
        <v>4</v>
      </c>
      <c r="M77" s="11">
        <f t="shared" si="6"/>
        <v>0.8</v>
      </c>
    </row>
    <row r="78">
      <c r="A78" s="6" t="s">
        <v>94</v>
      </c>
      <c r="B78" s="7" t="str">
        <f>vlookup($A78,Users!$B$1:$H1000,3,false)</f>
        <v>Felicity</v>
      </c>
      <c r="C78" s="7" t="str">
        <f>vlookup($A78,Users!$B$1:$H1000,6,false)</f>
        <v>PRISMS</v>
      </c>
      <c r="D78" s="7">
        <f>vlookup($C78,Teams!$B:$D,3,false)</f>
        <v>5</v>
      </c>
      <c r="E78" s="7">
        <f t="shared" si="1"/>
        <v>20</v>
      </c>
      <c r="F78" s="7">
        <f>countifs(PrelimRaw!$D$1:$D1000,$A78,PrelimRaw!$C$1:$C1000,4,PrelimRaw!$J$1:$J1000,"P")+countifs(PrelimRaw!$D$1:$D1000,$A78,PrelimRaw!$C$1:$C1000,14,PrelimRaw!$J$1:$J1000,"P")</f>
        <v>1</v>
      </c>
      <c r="G78" s="7">
        <f>countifs(PrelimRaw!$D$1:$D1000,$A78,PrelimRaw!$C$1:$C1000,0,PrelimRaw!$J$1:$J1000,"P")</f>
        <v>1</v>
      </c>
      <c r="H78" s="7">
        <f>countifs(PrelimRaw!$D$1:$D1000,$A78,PrelimRaw!$C$1:$C1000,-4,PrelimRaw!$J$1:$J1000,"P")</f>
        <v>0</v>
      </c>
      <c r="I78" s="7">
        <f t="shared" si="2"/>
        <v>2</v>
      </c>
      <c r="J78" s="8">
        <f t="shared" si="3"/>
        <v>0.1</v>
      </c>
      <c r="K78" s="8">
        <f t="shared" si="4"/>
        <v>0.5</v>
      </c>
      <c r="L78" s="7">
        <f t="shared" si="5"/>
        <v>4</v>
      </c>
      <c r="M78" s="11">
        <f t="shared" si="6"/>
        <v>0.8</v>
      </c>
    </row>
    <row r="79">
      <c r="A79" s="6" t="s">
        <v>95</v>
      </c>
      <c r="B79" s="7" t="str">
        <f>vlookup($A79,Users!$B$1:$H1000,3,false)</f>
        <v>Rohan</v>
      </c>
      <c r="C79" s="7" t="str">
        <f>vlookup($A79,Users!$B$1:$H1000,6,false)</f>
        <v>Lakeside</v>
      </c>
      <c r="D79" s="7">
        <f>vlookup($C79,Teams!$B:$D,3,false)</f>
        <v>5</v>
      </c>
      <c r="E79" s="7">
        <f t="shared" si="1"/>
        <v>20</v>
      </c>
      <c r="F79" s="7">
        <f>countifs(PrelimRaw!$D$1:$D1000,$A79,PrelimRaw!$C$1:$C1000,4,PrelimRaw!$J$1:$J1000,"P")+countifs(PrelimRaw!$D$1:$D1000,$A79,PrelimRaw!$C$1:$C1000,14,PrelimRaw!$J$1:$J1000,"P")</f>
        <v>2</v>
      </c>
      <c r="G79" s="7">
        <f>countifs(PrelimRaw!$D$1:$D1000,$A79,PrelimRaw!$C$1:$C1000,0,PrelimRaw!$J$1:$J1000,"P")</f>
        <v>3</v>
      </c>
      <c r="H79" s="7">
        <f>countifs(PrelimRaw!$D$1:$D1000,$A79,PrelimRaw!$C$1:$C1000,-4,PrelimRaw!$J$1:$J1000,"P")</f>
        <v>1</v>
      </c>
      <c r="I79" s="7">
        <f t="shared" si="2"/>
        <v>6</v>
      </c>
      <c r="J79" s="8">
        <f t="shared" si="3"/>
        <v>0.3</v>
      </c>
      <c r="K79" s="8">
        <f t="shared" si="4"/>
        <v>0.3333333333</v>
      </c>
      <c r="L79" s="7">
        <f t="shared" si="5"/>
        <v>4</v>
      </c>
      <c r="M79" s="11">
        <f t="shared" si="6"/>
        <v>0.8</v>
      </c>
    </row>
    <row r="80">
      <c r="A80" s="6" t="s">
        <v>67</v>
      </c>
      <c r="B80" s="7" t="str">
        <f>vlookup($A80,Users!$B$1:$H1000,3,false)</f>
        <v>Elias</v>
      </c>
      <c r="C80" s="7" t="str">
        <f>vlookup($A80,Users!$B$1:$H1000,6,false)</f>
        <v>ASFA</v>
      </c>
      <c r="D80" s="7">
        <f>vlookup($C80,Teams!$B:$D,3,false)</f>
        <v>5</v>
      </c>
      <c r="E80" s="7">
        <f t="shared" si="1"/>
        <v>20</v>
      </c>
      <c r="F80" s="7">
        <f>countifs(PrelimRaw!$D$1:$D1000,$A80,PrelimRaw!$C$1:$C1000,4,PrelimRaw!$J$1:$J1000,"P")+countifs(PrelimRaw!$D$1:$D1000,$A80,PrelimRaw!$C$1:$C1000,14,PrelimRaw!$J$1:$J1000,"P")</f>
        <v>1</v>
      </c>
      <c r="G80" s="7">
        <f>countifs(PrelimRaw!$D$1:$D1000,$A80,PrelimRaw!$C$1:$C1000,0,PrelimRaw!$J$1:$J1000,"P")</f>
        <v>8</v>
      </c>
      <c r="H80" s="7">
        <f>countifs(PrelimRaw!$D$1:$D1000,$A80,PrelimRaw!$C$1:$C1000,-4,PrelimRaw!$J$1:$J1000,"P")</f>
        <v>0</v>
      </c>
      <c r="I80" s="7">
        <f t="shared" si="2"/>
        <v>9</v>
      </c>
      <c r="J80" s="8">
        <f t="shared" si="3"/>
        <v>0.45</v>
      </c>
      <c r="K80" s="8">
        <f t="shared" si="4"/>
        <v>0.1111111111</v>
      </c>
      <c r="L80" s="7">
        <f t="shared" si="5"/>
        <v>4</v>
      </c>
      <c r="M80" s="11">
        <f t="shared" si="6"/>
        <v>0.8</v>
      </c>
    </row>
    <row r="81">
      <c r="A81" s="6" t="s">
        <v>99</v>
      </c>
      <c r="B81" s="7" t="str">
        <f>vlookup($A81,Users!$B$1:$H1000,3,false)</f>
        <v>Daniel</v>
      </c>
      <c r="C81" s="7" t="str">
        <f>vlookup($A81,Users!$B$1:$H1000,6,false)</f>
        <v>ASFA</v>
      </c>
      <c r="D81" s="7">
        <f>vlookup($C81,Teams!$B:$D,3,false)</f>
        <v>5</v>
      </c>
      <c r="E81" s="7">
        <f t="shared" si="1"/>
        <v>20</v>
      </c>
      <c r="F81" s="7">
        <f>countifs(PrelimRaw!$D$1:$D1000,$A81,PrelimRaw!$C$1:$C1000,4,PrelimRaw!$J$1:$J1000,"P")+countifs(PrelimRaw!$D$1:$D1000,$A81,PrelimRaw!$C$1:$C1000,14,PrelimRaw!$J$1:$J1000,"P")</f>
        <v>1</v>
      </c>
      <c r="G81" s="7">
        <f>countifs(PrelimRaw!$D$1:$D1000,$A81,PrelimRaw!$C$1:$C1000,0,PrelimRaw!$J$1:$J1000,"P")</f>
        <v>1</v>
      </c>
      <c r="H81" s="7">
        <f>countifs(PrelimRaw!$D$1:$D1000,$A81,PrelimRaw!$C$1:$C1000,-4,PrelimRaw!$J$1:$J1000,"P")</f>
        <v>0</v>
      </c>
      <c r="I81" s="7">
        <f t="shared" si="2"/>
        <v>2</v>
      </c>
      <c r="J81" s="8">
        <f t="shared" si="3"/>
        <v>0.1</v>
      </c>
      <c r="K81" s="8">
        <f t="shared" si="4"/>
        <v>0.5</v>
      </c>
      <c r="L81" s="7">
        <f t="shared" si="5"/>
        <v>4</v>
      </c>
      <c r="M81" s="11">
        <f t="shared" si="6"/>
        <v>0.8</v>
      </c>
    </row>
    <row r="82">
      <c r="A82" s="6" t="s">
        <v>102</v>
      </c>
      <c r="B82" s="7" t="str">
        <f>vlookup($A82,Users!$B$1:$H1000,3,false)</f>
        <v>Brian</v>
      </c>
      <c r="C82" s="7" t="str">
        <f>vlookup($A82,Users!$B$1:$H1000,6,false)</f>
        <v>Enloe A</v>
      </c>
      <c r="D82" s="7">
        <f>vlookup($C82,Teams!$B:$D,3,false)</f>
        <v>5</v>
      </c>
      <c r="E82" s="7">
        <f t="shared" si="1"/>
        <v>20</v>
      </c>
      <c r="F82" s="7">
        <f>countifs(PrelimRaw!$D$1:$D1000,$A82,PrelimRaw!$C$1:$C1000,4,PrelimRaw!$J$1:$J1000,"P")+countifs(PrelimRaw!$D$1:$D1000,$A82,PrelimRaw!$C$1:$C1000,14,PrelimRaw!$J$1:$J1000,"P")</f>
        <v>1</v>
      </c>
      <c r="G82" s="7">
        <f>countifs(PrelimRaw!$D$1:$D1000,$A82,PrelimRaw!$C$1:$C1000,0,PrelimRaw!$J$1:$J1000,"P")</f>
        <v>0</v>
      </c>
      <c r="H82" s="7">
        <f>countifs(PrelimRaw!$D$1:$D1000,$A82,PrelimRaw!$C$1:$C1000,-4,PrelimRaw!$J$1:$J1000,"P")</f>
        <v>0</v>
      </c>
      <c r="I82" s="7">
        <f t="shared" si="2"/>
        <v>1</v>
      </c>
      <c r="J82" s="8">
        <f t="shared" si="3"/>
        <v>0.05</v>
      </c>
      <c r="K82" s="8">
        <f t="shared" si="4"/>
        <v>1</v>
      </c>
      <c r="L82" s="7">
        <f t="shared" si="5"/>
        <v>4</v>
      </c>
      <c r="M82" s="11">
        <f t="shared" si="6"/>
        <v>0.8</v>
      </c>
    </row>
    <row r="83">
      <c r="A83" s="6" t="s">
        <v>115</v>
      </c>
      <c r="B83" s="7" t="str">
        <f>vlookup($A83,Users!$B$1:$H1000,3,false)</f>
        <v>Mir</v>
      </c>
      <c r="C83" s="7" t="str">
        <f>vlookup($A83,Users!$B$1:$H1000,6,false)</f>
        <v>Pullman</v>
      </c>
      <c r="D83" s="7">
        <f>vlookup($C83,Teams!$B:$D,3,false)</f>
        <v>5</v>
      </c>
      <c r="E83" s="7">
        <f t="shared" si="1"/>
        <v>20</v>
      </c>
      <c r="F83" s="7">
        <f>countifs(PrelimRaw!$D$1:$D1000,$A83,PrelimRaw!$C$1:$C1000,4,PrelimRaw!$J$1:$J1000,"P")+countifs(PrelimRaw!$D$1:$D1000,$A83,PrelimRaw!$C$1:$C1000,14,PrelimRaw!$J$1:$J1000,"P")</f>
        <v>1</v>
      </c>
      <c r="G83" s="7">
        <f>countifs(PrelimRaw!$D$1:$D1000,$A83,PrelimRaw!$C$1:$C1000,0,PrelimRaw!$J$1:$J1000,"P")</f>
        <v>1</v>
      </c>
      <c r="H83" s="7">
        <f>countifs(PrelimRaw!$D$1:$D1000,$A83,PrelimRaw!$C$1:$C1000,-4,PrelimRaw!$J$1:$J1000,"P")</f>
        <v>0</v>
      </c>
      <c r="I83" s="7">
        <f t="shared" si="2"/>
        <v>2</v>
      </c>
      <c r="J83" s="8">
        <f t="shared" si="3"/>
        <v>0.1</v>
      </c>
      <c r="K83" s="8">
        <f t="shared" si="4"/>
        <v>0.5</v>
      </c>
      <c r="L83" s="7">
        <f t="shared" si="5"/>
        <v>4</v>
      </c>
      <c r="M83" s="11">
        <f t="shared" si="6"/>
        <v>0.8</v>
      </c>
    </row>
    <row r="84">
      <c r="A84" s="6" t="s">
        <v>132</v>
      </c>
      <c r="B84" s="7" t="str">
        <f>vlookup($A84,Users!$B$1:$H1000,3,false)</f>
        <v>Aaditya</v>
      </c>
      <c r="C84" s="7" t="str">
        <f>vlookup($A84,Users!$B$1:$H1000,6,false)</f>
        <v>Cupertino</v>
      </c>
      <c r="D84" s="7">
        <f>vlookup($C84,Teams!$B:$D,3,false)</f>
        <v>5</v>
      </c>
      <c r="E84" s="7">
        <f t="shared" si="1"/>
        <v>20</v>
      </c>
      <c r="F84" s="7">
        <f>countifs(PrelimRaw!$D$1:$D1000,$A84,PrelimRaw!$C$1:$C1000,4,PrelimRaw!$J$1:$J1000,"P")+countifs(PrelimRaw!$D$1:$D1000,$A84,PrelimRaw!$C$1:$C1000,14,PrelimRaw!$J$1:$J1000,"P")</f>
        <v>1</v>
      </c>
      <c r="G84" s="7">
        <f>countifs(PrelimRaw!$D$1:$D1000,$A84,PrelimRaw!$C$1:$C1000,0,PrelimRaw!$J$1:$J1000,"P")</f>
        <v>0</v>
      </c>
      <c r="H84" s="7">
        <f>countifs(PrelimRaw!$D$1:$D1000,$A84,PrelimRaw!$C$1:$C1000,-4,PrelimRaw!$J$1:$J1000,"P")</f>
        <v>0</v>
      </c>
      <c r="I84" s="7">
        <f t="shared" si="2"/>
        <v>1</v>
      </c>
      <c r="J84" s="8">
        <f t="shared" si="3"/>
        <v>0.05</v>
      </c>
      <c r="K84" s="8">
        <f t="shared" si="4"/>
        <v>1</v>
      </c>
      <c r="L84" s="7">
        <f t="shared" si="5"/>
        <v>4</v>
      </c>
      <c r="M84" s="11">
        <f t="shared" si="6"/>
        <v>0.8</v>
      </c>
    </row>
    <row r="85">
      <c r="A85" s="6" t="s">
        <v>144</v>
      </c>
      <c r="B85" s="7" t="str">
        <f>vlookup($A85,Users!$B$1:$H1000,3,false)</f>
        <v>William</v>
      </c>
      <c r="C85" s="7" t="str">
        <f>vlookup($A85,Users!$B$1:$H1000,6,false)</f>
        <v>Lexington B</v>
      </c>
      <c r="D85" s="7">
        <f>vlookup($C85,Teams!$B:$D,3,false)</f>
        <v>5</v>
      </c>
      <c r="E85" s="7">
        <f t="shared" si="1"/>
        <v>20</v>
      </c>
      <c r="F85" s="7">
        <f>countifs(PrelimRaw!$D$1:$D1000,$A85,PrelimRaw!$C$1:$C1000,4,PrelimRaw!$J$1:$J1000,"P")+countifs(PrelimRaw!$D$1:$D1000,$A85,PrelimRaw!$C$1:$C1000,14,PrelimRaw!$J$1:$J1000,"P")</f>
        <v>1</v>
      </c>
      <c r="G85" s="7">
        <f>countifs(PrelimRaw!$D$1:$D1000,$A85,PrelimRaw!$C$1:$C1000,0,PrelimRaw!$J$1:$J1000,"P")</f>
        <v>0</v>
      </c>
      <c r="H85" s="7">
        <f>countifs(PrelimRaw!$D$1:$D1000,$A85,PrelimRaw!$C$1:$C1000,-4,PrelimRaw!$J$1:$J1000,"P")</f>
        <v>0</v>
      </c>
      <c r="I85" s="7">
        <f t="shared" si="2"/>
        <v>1</v>
      </c>
      <c r="J85" s="8">
        <f t="shared" si="3"/>
        <v>0.05</v>
      </c>
      <c r="K85" s="8">
        <f t="shared" si="4"/>
        <v>1</v>
      </c>
      <c r="L85" s="7">
        <f t="shared" si="5"/>
        <v>4</v>
      </c>
      <c r="M85" s="11">
        <f t="shared" si="6"/>
        <v>0.8</v>
      </c>
    </row>
    <row r="86">
      <c r="A86" s="6" t="s">
        <v>151</v>
      </c>
      <c r="B86" s="7" t="str">
        <f>vlookup($A86,Users!$B$1:$H1000,3,false)</f>
        <v>Eli</v>
      </c>
      <c r="C86" s="7" t="str">
        <f>vlookup($A86,Users!$B$1:$H1000,6,false)</f>
        <v>NCSSM A</v>
      </c>
      <c r="D86" s="7">
        <f>vlookup($C86,Teams!$B:$D,3,false)</f>
        <v>5</v>
      </c>
      <c r="E86" s="7">
        <f t="shared" si="1"/>
        <v>20</v>
      </c>
      <c r="F86" s="7">
        <f>countifs(PrelimRaw!$D$1:$D1000,$A86,PrelimRaw!$C$1:$C1000,4,PrelimRaw!$J$1:$J1000,"P")+countifs(PrelimRaw!$D$1:$D1000,$A86,PrelimRaw!$C$1:$C1000,14,PrelimRaw!$J$1:$J1000,"P")</f>
        <v>1</v>
      </c>
      <c r="G86" s="7">
        <f>countifs(PrelimRaw!$D$1:$D1000,$A86,PrelimRaw!$C$1:$C1000,0,PrelimRaw!$J$1:$J1000,"P")</f>
        <v>0</v>
      </c>
      <c r="H86" s="7">
        <f>countifs(PrelimRaw!$D$1:$D1000,$A86,PrelimRaw!$C$1:$C1000,-4,PrelimRaw!$J$1:$J1000,"P")</f>
        <v>0</v>
      </c>
      <c r="I86" s="7">
        <f t="shared" si="2"/>
        <v>1</v>
      </c>
      <c r="J86" s="8">
        <f t="shared" si="3"/>
        <v>0.05</v>
      </c>
      <c r="K86" s="8">
        <f t="shared" si="4"/>
        <v>1</v>
      </c>
      <c r="L86" s="7">
        <f t="shared" si="5"/>
        <v>4</v>
      </c>
      <c r="M86" s="11">
        <f t="shared" si="6"/>
        <v>0.8</v>
      </c>
    </row>
    <row r="87">
      <c r="A87" s="6" t="s">
        <v>159</v>
      </c>
      <c r="B87" s="7" t="str">
        <f>vlookup($A87,Users!$B$1:$H1000,3,false)</f>
        <v>Samarth</v>
      </c>
      <c r="C87" s="7" t="str">
        <f>vlookup($A87,Users!$B$1:$H1000,6,false)</f>
        <v>Wayzata</v>
      </c>
      <c r="D87" s="7">
        <f>vlookup($C87,Teams!$B:$D,3,false)</f>
        <v>5</v>
      </c>
      <c r="E87" s="7">
        <f t="shared" si="1"/>
        <v>20</v>
      </c>
      <c r="F87" s="7">
        <f>countifs(PrelimRaw!$D$1:$D1000,$A87,PrelimRaw!$C$1:$C1000,4,PrelimRaw!$J$1:$J1000,"P")+countifs(PrelimRaw!$D$1:$D1000,$A87,PrelimRaw!$C$1:$C1000,14,PrelimRaw!$J$1:$J1000,"P")</f>
        <v>1</v>
      </c>
      <c r="G87" s="7">
        <f>countifs(PrelimRaw!$D$1:$D1000,$A87,PrelimRaw!$C$1:$C1000,0,PrelimRaw!$J$1:$J1000,"P")</f>
        <v>2</v>
      </c>
      <c r="H87" s="7">
        <f>countifs(PrelimRaw!$D$1:$D1000,$A87,PrelimRaw!$C$1:$C1000,-4,PrelimRaw!$J$1:$J1000,"P")</f>
        <v>0</v>
      </c>
      <c r="I87" s="7">
        <f t="shared" si="2"/>
        <v>3</v>
      </c>
      <c r="J87" s="8">
        <f t="shared" si="3"/>
        <v>0.15</v>
      </c>
      <c r="K87" s="8">
        <f t="shared" si="4"/>
        <v>0.3333333333</v>
      </c>
      <c r="L87" s="7">
        <f t="shared" si="5"/>
        <v>4</v>
      </c>
      <c r="M87" s="11">
        <f t="shared" si="6"/>
        <v>0.8</v>
      </c>
    </row>
    <row r="88">
      <c r="A88" s="6" t="s">
        <v>166</v>
      </c>
      <c r="B88" s="7" t="str">
        <f>vlookup($A88,Users!$B$1:$H1000,3,false)</f>
        <v>Alex</v>
      </c>
      <c r="C88" s="7" t="str">
        <f>vlookup($A88,Users!$B$1:$H1000,6,false)</f>
        <v>NoHo</v>
      </c>
      <c r="D88" s="7">
        <f>vlookup($C88,Teams!$B:$D,3,false)</f>
        <v>5</v>
      </c>
      <c r="E88" s="7">
        <f t="shared" si="1"/>
        <v>20</v>
      </c>
      <c r="F88" s="7">
        <f>countifs(PrelimRaw!$D$1:$D1000,$A88,PrelimRaw!$C$1:$C1000,4,PrelimRaw!$J$1:$J1000,"P")+countifs(PrelimRaw!$D$1:$D1000,$A88,PrelimRaw!$C$1:$C1000,14,PrelimRaw!$J$1:$J1000,"P")</f>
        <v>2</v>
      </c>
      <c r="G88" s="7">
        <f>countifs(PrelimRaw!$D$1:$D1000,$A88,PrelimRaw!$C$1:$C1000,0,PrelimRaw!$J$1:$J1000,"P")</f>
        <v>1</v>
      </c>
      <c r="H88" s="7">
        <f>countifs(PrelimRaw!$D$1:$D1000,$A88,PrelimRaw!$C$1:$C1000,-4,PrelimRaw!$J$1:$J1000,"P")</f>
        <v>1</v>
      </c>
      <c r="I88" s="7">
        <f t="shared" si="2"/>
        <v>4</v>
      </c>
      <c r="J88" s="8">
        <f t="shared" si="3"/>
        <v>0.2</v>
      </c>
      <c r="K88" s="8">
        <f t="shared" si="4"/>
        <v>0.5</v>
      </c>
      <c r="L88" s="7">
        <f t="shared" si="5"/>
        <v>4</v>
      </c>
      <c r="M88" s="11">
        <f t="shared" si="6"/>
        <v>0.8</v>
      </c>
    </row>
    <row r="89">
      <c r="A89" s="6" t="s">
        <v>173</v>
      </c>
      <c r="B89" s="7" t="str">
        <f>vlookup($A89,Users!$B$1:$H1000,3,false)</f>
        <v>Andy</v>
      </c>
      <c r="C89" s="7" t="str">
        <f>vlookup($A89,Users!$B$1:$H1000,6,false)</f>
        <v>Seven Lakes</v>
      </c>
      <c r="D89" s="7">
        <f>vlookup($C89,Teams!$B:$D,3,false)</f>
        <v>5</v>
      </c>
      <c r="E89" s="7">
        <f t="shared" si="1"/>
        <v>20</v>
      </c>
      <c r="F89" s="7">
        <f>countifs(PrelimRaw!$D$1:$D1000,$A89,PrelimRaw!$C$1:$C1000,4,PrelimRaw!$J$1:$J1000,"P")+countifs(PrelimRaw!$D$1:$D1000,$A89,PrelimRaw!$C$1:$C1000,14,PrelimRaw!$J$1:$J1000,"P")</f>
        <v>1</v>
      </c>
      <c r="G89" s="7">
        <f>countifs(PrelimRaw!$D$1:$D1000,$A89,PrelimRaw!$C$1:$C1000,0,PrelimRaw!$J$1:$J1000,"P")</f>
        <v>0</v>
      </c>
      <c r="H89" s="7">
        <f>countifs(PrelimRaw!$D$1:$D1000,$A89,PrelimRaw!$C$1:$C1000,-4,PrelimRaw!$J$1:$J1000,"P")</f>
        <v>0</v>
      </c>
      <c r="I89" s="7">
        <f t="shared" si="2"/>
        <v>1</v>
      </c>
      <c r="J89" s="8">
        <f t="shared" si="3"/>
        <v>0.05</v>
      </c>
      <c r="K89" s="8">
        <f t="shared" si="4"/>
        <v>1</v>
      </c>
      <c r="L89" s="7">
        <f t="shared" si="5"/>
        <v>4</v>
      </c>
      <c r="M89" s="11">
        <f t="shared" si="6"/>
        <v>0.8</v>
      </c>
    </row>
    <row r="90">
      <c r="A90" s="6" t="s">
        <v>176</v>
      </c>
      <c r="B90" s="7" t="str">
        <f>vlookup($A90,Users!$B$1:$H1000,3,false)</f>
        <v>Chris</v>
      </c>
      <c r="C90" s="7" t="str">
        <f>vlookup($A90,Users!$B$1:$H1000,6,false)</f>
        <v>Troy</v>
      </c>
      <c r="D90" s="7">
        <f>vlookup($C90,Teams!$B:$D,3,false)</f>
        <v>5</v>
      </c>
      <c r="E90" s="7">
        <f t="shared" si="1"/>
        <v>20</v>
      </c>
      <c r="F90" s="7">
        <f>countifs(PrelimRaw!$D$1:$D1000,$A90,PrelimRaw!$C$1:$C1000,4,PrelimRaw!$J$1:$J1000,"P")+countifs(PrelimRaw!$D$1:$D1000,$A90,PrelimRaw!$C$1:$C1000,14,PrelimRaw!$J$1:$J1000,"P")</f>
        <v>2</v>
      </c>
      <c r="G90" s="7">
        <f>countifs(PrelimRaw!$D$1:$D1000,$A90,PrelimRaw!$C$1:$C1000,0,PrelimRaw!$J$1:$J1000,"P")</f>
        <v>3</v>
      </c>
      <c r="H90" s="7">
        <f>countifs(PrelimRaw!$D$1:$D1000,$A90,PrelimRaw!$C$1:$C1000,-4,PrelimRaw!$J$1:$J1000,"P")</f>
        <v>1</v>
      </c>
      <c r="I90" s="7">
        <f t="shared" si="2"/>
        <v>6</v>
      </c>
      <c r="J90" s="8">
        <f t="shared" si="3"/>
        <v>0.3</v>
      </c>
      <c r="K90" s="8">
        <f t="shared" si="4"/>
        <v>0.3333333333</v>
      </c>
      <c r="L90" s="7">
        <f t="shared" si="5"/>
        <v>4</v>
      </c>
      <c r="M90" s="11">
        <f t="shared" si="6"/>
        <v>0.8</v>
      </c>
    </row>
    <row r="91">
      <c r="A91" s="6" t="s">
        <v>179</v>
      </c>
      <c r="B91" s="7" t="str">
        <f>vlookup($A91,Users!$B$1:$H1000,3,false)</f>
        <v>Aditya</v>
      </c>
      <c r="C91" s="7" t="str">
        <f>vlookup($A91,Users!$B$1:$H1000,6,false)</f>
        <v>Troy</v>
      </c>
      <c r="D91" s="7">
        <f>vlookup($C91,Teams!$B:$D,3,false)</f>
        <v>5</v>
      </c>
      <c r="E91" s="7">
        <f t="shared" si="1"/>
        <v>20</v>
      </c>
      <c r="F91" s="7">
        <f>countifs(PrelimRaw!$D$1:$D1000,$A91,PrelimRaw!$C$1:$C1000,4,PrelimRaw!$J$1:$J1000,"P")+countifs(PrelimRaw!$D$1:$D1000,$A91,PrelimRaw!$C$1:$C1000,14,PrelimRaw!$J$1:$J1000,"P")</f>
        <v>1</v>
      </c>
      <c r="G91" s="7">
        <f>countifs(PrelimRaw!$D$1:$D1000,$A91,PrelimRaw!$C$1:$C1000,0,PrelimRaw!$J$1:$J1000,"P")</f>
        <v>1</v>
      </c>
      <c r="H91" s="7">
        <f>countifs(PrelimRaw!$D$1:$D1000,$A91,PrelimRaw!$C$1:$C1000,-4,PrelimRaw!$J$1:$J1000,"P")</f>
        <v>0</v>
      </c>
      <c r="I91" s="7">
        <f t="shared" si="2"/>
        <v>2</v>
      </c>
      <c r="J91" s="8">
        <f t="shared" si="3"/>
        <v>0.1</v>
      </c>
      <c r="K91" s="8">
        <f t="shared" si="4"/>
        <v>0.5</v>
      </c>
      <c r="L91" s="7">
        <f t="shared" si="5"/>
        <v>4</v>
      </c>
      <c r="M91" s="11">
        <f t="shared" si="6"/>
        <v>0.8</v>
      </c>
    </row>
    <row r="92">
      <c r="A92" s="6" t="s">
        <v>181</v>
      </c>
      <c r="B92" s="7" t="str">
        <f>vlookup($A92,Users!$B$1:$H1000,3,false)</f>
        <v>Michael</v>
      </c>
      <c r="C92" s="7" t="str">
        <f>vlookup($A92,Users!$B$1:$H1000,6,false)</f>
        <v>Buchholz B</v>
      </c>
      <c r="D92" s="7">
        <f>vlookup($C92,Teams!$B:$D,3,false)</f>
        <v>5</v>
      </c>
      <c r="E92" s="7">
        <f t="shared" si="1"/>
        <v>20</v>
      </c>
      <c r="F92" s="7">
        <f>countifs(PrelimRaw!$D$1:$D1000,$A92,PrelimRaw!$C$1:$C1000,4,PrelimRaw!$J$1:$J1000,"P")+countifs(PrelimRaw!$D$1:$D1000,$A92,PrelimRaw!$C$1:$C1000,14,PrelimRaw!$J$1:$J1000,"P")</f>
        <v>2</v>
      </c>
      <c r="G92" s="7">
        <f>countifs(PrelimRaw!$D$1:$D1000,$A92,PrelimRaw!$C$1:$C1000,0,PrelimRaw!$J$1:$J1000,"P")</f>
        <v>1</v>
      </c>
      <c r="H92" s="7">
        <f>countifs(PrelimRaw!$D$1:$D1000,$A92,PrelimRaw!$C$1:$C1000,-4,PrelimRaw!$J$1:$J1000,"P")</f>
        <v>1</v>
      </c>
      <c r="I92" s="7">
        <f t="shared" si="2"/>
        <v>4</v>
      </c>
      <c r="J92" s="8">
        <f t="shared" si="3"/>
        <v>0.2</v>
      </c>
      <c r="K92" s="8">
        <f t="shared" si="4"/>
        <v>0.5</v>
      </c>
      <c r="L92" s="7">
        <f t="shared" si="5"/>
        <v>4</v>
      </c>
      <c r="M92" s="11">
        <f t="shared" si="6"/>
        <v>0.8</v>
      </c>
    </row>
    <row r="93">
      <c r="A93" s="6" t="s">
        <v>182</v>
      </c>
      <c r="B93" s="7" t="str">
        <f>vlookup($A93,Users!$B$1:$H1000,3,false)</f>
        <v>Abhinav</v>
      </c>
      <c r="C93" s="7" t="str">
        <f>vlookup($A93,Users!$B$1:$H1000,6,false)</f>
        <v>Buchholz B</v>
      </c>
      <c r="D93" s="7">
        <f>vlookup($C93,Teams!$B:$D,3,false)</f>
        <v>5</v>
      </c>
      <c r="E93" s="7">
        <f t="shared" si="1"/>
        <v>20</v>
      </c>
      <c r="F93" s="7">
        <f>countifs(PrelimRaw!$D$1:$D1000,$A93,PrelimRaw!$C$1:$C1000,4,PrelimRaw!$J$1:$J1000,"P")+countifs(PrelimRaw!$D$1:$D1000,$A93,PrelimRaw!$C$1:$C1000,14,PrelimRaw!$J$1:$J1000,"P")</f>
        <v>2</v>
      </c>
      <c r="G93" s="7">
        <f>countifs(PrelimRaw!$D$1:$D1000,$A93,PrelimRaw!$C$1:$C1000,0,PrelimRaw!$J$1:$J1000,"P")</f>
        <v>2</v>
      </c>
      <c r="H93" s="7">
        <f>countifs(PrelimRaw!$D$1:$D1000,$A93,PrelimRaw!$C$1:$C1000,-4,PrelimRaw!$J$1:$J1000,"P")</f>
        <v>1</v>
      </c>
      <c r="I93" s="7">
        <f t="shared" si="2"/>
        <v>5</v>
      </c>
      <c r="J93" s="8">
        <f t="shared" si="3"/>
        <v>0.25</v>
      </c>
      <c r="K93" s="8">
        <f t="shared" si="4"/>
        <v>0.4</v>
      </c>
      <c r="L93" s="7">
        <f t="shared" si="5"/>
        <v>4</v>
      </c>
      <c r="M93" s="11">
        <f t="shared" si="6"/>
        <v>0.8</v>
      </c>
    </row>
    <row r="94">
      <c r="A94" s="6" t="s">
        <v>183</v>
      </c>
      <c r="B94" s="7" t="str">
        <f>vlookup($A94,Users!$B$1:$H1000,3,false)</f>
        <v>Thaddeus</v>
      </c>
      <c r="C94" s="7" t="str">
        <f>vlookup($A94,Users!$B$1:$H1000,6,false)</f>
        <v>Venice</v>
      </c>
      <c r="D94" s="7">
        <f>vlookup($C94,Teams!$B:$D,3,false)</f>
        <v>5</v>
      </c>
      <c r="E94" s="7">
        <f t="shared" si="1"/>
        <v>20</v>
      </c>
      <c r="F94" s="7">
        <f>countifs(PrelimRaw!$D$1:$D1000,$A94,PrelimRaw!$C$1:$C1000,4,PrelimRaw!$J$1:$J1000,"P")+countifs(PrelimRaw!$D$1:$D1000,$A94,PrelimRaw!$C$1:$C1000,14,PrelimRaw!$J$1:$J1000,"P")</f>
        <v>1</v>
      </c>
      <c r="G94" s="7">
        <f>countifs(PrelimRaw!$D$1:$D1000,$A94,PrelimRaw!$C$1:$C1000,0,PrelimRaw!$J$1:$J1000,"P")</f>
        <v>0</v>
      </c>
      <c r="H94" s="7">
        <f>countifs(PrelimRaw!$D$1:$D1000,$A94,PrelimRaw!$C$1:$C1000,-4,PrelimRaw!$J$1:$J1000,"P")</f>
        <v>0</v>
      </c>
      <c r="I94" s="7">
        <f t="shared" si="2"/>
        <v>1</v>
      </c>
      <c r="J94" s="8">
        <f t="shared" si="3"/>
        <v>0.05</v>
      </c>
      <c r="K94" s="8">
        <f t="shared" si="4"/>
        <v>1</v>
      </c>
      <c r="L94" s="7">
        <f t="shared" si="5"/>
        <v>4</v>
      </c>
      <c r="M94" s="11">
        <f t="shared" si="6"/>
        <v>0.8</v>
      </c>
    </row>
    <row r="95">
      <c r="A95" s="6" t="s">
        <v>193</v>
      </c>
      <c r="B95" s="7" t="str">
        <f>vlookup($A95,Users!$B$1:$H1000,3,false)</f>
        <v>Alex</v>
      </c>
      <c r="C95" s="7" t="str">
        <f>vlookup($A95,Users!$B$1:$H1000,6,false)</f>
        <v>Green Hope</v>
      </c>
      <c r="D95" s="7">
        <f>vlookup($C95,Teams!$B:$D,3,false)</f>
        <v>5</v>
      </c>
      <c r="E95" s="7">
        <f t="shared" si="1"/>
        <v>20</v>
      </c>
      <c r="F95" s="7">
        <f>countifs(PrelimRaw!$D$1:$D1000,$A95,PrelimRaw!$C$1:$C1000,4,PrelimRaw!$J$1:$J1000,"P")+countifs(PrelimRaw!$D$1:$D1000,$A95,PrelimRaw!$C$1:$C1000,14,PrelimRaw!$J$1:$J1000,"P")</f>
        <v>2</v>
      </c>
      <c r="G95" s="7">
        <f>countifs(PrelimRaw!$D$1:$D1000,$A95,PrelimRaw!$C$1:$C1000,0,PrelimRaw!$J$1:$J1000,"P")</f>
        <v>1</v>
      </c>
      <c r="H95" s="7">
        <f>countifs(PrelimRaw!$D$1:$D1000,$A95,PrelimRaw!$C$1:$C1000,-4,PrelimRaw!$J$1:$J1000,"P")</f>
        <v>1</v>
      </c>
      <c r="I95" s="7">
        <f t="shared" si="2"/>
        <v>4</v>
      </c>
      <c r="J95" s="8">
        <f t="shared" si="3"/>
        <v>0.2</v>
      </c>
      <c r="K95" s="8">
        <f t="shared" si="4"/>
        <v>0.5</v>
      </c>
      <c r="L95" s="7">
        <f t="shared" si="5"/>
        <v>4</v>
      </c>
      <c r="M95" s="11">
        <f t="shared" si="6"/>
        <v>0.8</v>
      </c>
    </row>
    <row r="96">
      <c r="A96" s="6" t="s">
        <v>195</v>
      </c>
      <c r="B96" s="7" t="str">
        <f>vlookup($A96,Users!$B$1:$H1000,3,false)</f>
        <v>Cedric</v>
      </c>
      <c r="C96" s="7" t="str">
        <f>vlookup($A96,Users!$B$1:$H1000,6,false)</f>
        <v>PRISMS</v>
      </c>
      <c r="D96" s="7">
        <f>vlookup($C96,Teams!$B:$D,3,false)</f>
        <v>5</v>
      </c>
      <c r="E96" s="7">
        <f t="shared" si="1"/>
        <v>20</v>
      </c>
      <c r="F96" s="7">
        <f>countifs(PrelimRaw!$D$1:$D1000,$A96,PrelimRaw!$C$1:$C1000,4,PrelimRaw!$J$1:$J1000,"P")+countifs(PrelimRaw!$D$1:$D1000,$A96,PrelimRaw!$C$1:$C1000,14,PrelimRaw!$J$1:$J1000,"P")</f>
        <v>1</v>
      </c>
      <c r="G96" s="7">
        <f>countifs(PrelimRaw!$D$1:$D1000,$A96,PrelimRaw!$C$1:$C1000,0,PrelimRaw!$J$1:$J1000,"P")</f>
        <v>1</v>
      </c>
      <c r="H96" s="7">
        <f>countifs(PrelimRaw!$D$1:$D1000,$A96,PrelimRaw!$C$1:$C1000,-4,PrelimRaw!$J$1:$J1000,"P")</f>
        <v>0</v>
      </c>
      <c r="I96" s="7">
        <f t="shared" si="2"/>
        <v>2</v>
      </c>
      <c r="J96" s="8">
        <f t="shared" si="3"/>
        <v>0.1</v>
      </c>
      <c r="K96" s="8">
        <f t="shared" si="4"/>
        <v>0.5</v>
      </c>
      <c r="L96" s="7">
        <f t="shared" si="5"/>
        <v>4</v>
      </c>
      <c r="M96" s="11">
        <f t="shared" si="6"/>
        <v>0.8</v>
      </c>
    </row>
    <row r="97">
      <c r="A97" s="6" t="s">
        <v>201</v>
      </c>
      <c r="B97" s="7" t="str">
        <f>vlookup($A97,Users!$B$1:$H1000,3,false)</f>
        <v>Jack</v>
      </c>
      <c r="C97" s="7" t="str">
        <f>vlookup($A97,Users!$B$1:$H1000,6,false)</f>
        <v>AHS Broward</v>
      </c>
      <c r="D97" s="7">
        <f>vlookup($C97,Teams!$B:$D,3,false)</f>
        <v>5</v>
      </c>
      <c r="E97" s="7">
        <f t="shared" si="1"/>
        <v>20</v>
      </c>
      <c r="F97" s="7">
        <f>countifs(PrelimRaw!$D$1:$D1000,$A97,PrelimRaw!$C$1:$C1000,4,PrelimRaw!$J$1:$J1000,"P")+countifs(PrelimRaw!$D$1:$D1000,$A97,PrelimRaw!$C$1:$C1000,14,PrelimRaw!$J$1:$J1000,"P")</f>
        <v>1</v>
      </c>
      <c r="G97" s="7">
        <f>countifs(PrelimRaw!$D$1:$D1000,$A97,PrelimRaw!$C$1:$C1000,0,PrelimRaw!$J$1:$J1000,"P")</f>
        <v>0</v>
      </c>
      <c r="H97" s="7">
        <f>countifs(PrelimRaw!$D$1:$D1000,$A97,PrelimRaw!$C$1:$C1000,-4,PrelimRaw!$J$1:$J1000,"P")</f>
        <v>0</v>
      </c>
      <c r="I97" s="7">
        <f t="shared" si="2"/>
        <v>1</v>
      </c>
      <c r="J97" s="8">
        <f t="shared" si="3"/>
        <v>0.05</v>
      </c>
      <c r="K97" s="8">
        <f t="shared" si="4"/>
        <v>1</v>
      </c>
      <c r="L97" s="7">
        <f t="shared" si="5"/>
        <v>4</v>
      </c>
      <c r="M97" s="11">
        <f t="shared" si="6"/>
        <v>0.8</v>
      </c>
    </row>
    <row r="98">
      <c r="A98" s="6" t="s">
        <v>208</v>
      </c>
      <c r="B98" s="7" t="str">
        <f>vlookup($A98,Users!$B$1:$H1000,3,false)</f>
        <v>Dingjia</v>
      </c>
      <c r="C98" s="7" t="str">
        <f>vlookup($A98,Users!$B$1:$H1000,6,false)</f>
        <v>Naperville North</v>
      </c>
      <c r="D98" s="7">
        <f>vlookup($C98,Teams!$B:$D,3,false)</f>
        <v>5</v>
      </c>
      <c r="E98" s="7">
        <f t="shared" si="1"/>
        <v>20</v>
      </c>
      <c r="F98" s="7">
        <f>countifs(PrelimRaw!$D$1:$D1000,$A98,PrelimRaw!$C$1:$C1000,4,PrelimRaw!$J$1:$J1000,"P")+countifs(PrelimRaw!$D$1:$D1000,$A98,PrelimRaw!$C$1:$C1000,14,PrelimRaw!$J$1:$J1000,"P")</f>
        <v>1</v>
      </c>
      <c r="G98" s="7">
        <f>countifs(PrelimRaw!$D$1:$D1000,$A98,PrelimRaw!$C$1:$C1000,0,PrelimRaw!$J$1:$J1000,"P")</f>
        <v>0</v>
      </c>
      <c r="H98" s="7">
        <f>countifs(PrelimRaw!$D$1:$D1000,$A98,PrelimRaw!$C$1:$C1000,-4,PrelimRaw!$J$1:$J1000,"P")</f>
        <v>0</v>
      </c>
      <c r="I98" s="7">
        <f t="shared" si="2"/>
        <v>1</v>
      </c>
      <c r="J98" s="8">
        <f t="shared" si="3"/>
        <v>0.05</v>
      </c>
      <c r="K98" s="8">
        <f t="shared" si="4"/>
        <v>1</v>
      </c>
      <c r="L98" s="7">
        <f t="shared" si="5"/>
        <v>4</v>
      </c>
      <c r="M98" s="11">
        <f t="shared" si="6"/>
        <v>0.8</v>
      </c>
    </row>
    <row r="99">
      <c r="A99" s="6" t="s">
        <v>106</v>
      </c>
      <c r="B99" s="7" t="str">
        <f>vlookup($A99,Users!$B$1:$H1000,3,false)</f>
        <v>Aditya</v>
      </c>
      <c r="C99" s="7" t="str">
        <f>vlookup($A99,Users!$B$1:$H1000,6,false)</f>
        <v>Mira Loma</v>
      </c>
      <c r="D99" s="7">
        <f>vlookup($C99,Teams!$B:$D,3,false)</f>
        <v>5</v>
      </c>
      <c r="E99" s="7">
        <f t="shared" si="1"/>
        <v>20</v>
      </c>
      <c r="F99" s="7">
        <f>countifs(PrelimRaw!$D$1:$D1000,$A99,PrelimRaw!$C$1:$C1000,4,PrelimRaw!$J$1:$J1000,"P")+countifs(PrelimRaw!$D$1:$D1000,$A99,PrelimRaw!$C$1:$C1000,14,PrelimRaw!$J$1:$J1000,"P")</f>
        <v>4</v>
      </c>
      <c r="G99" s="7">
        <f>countifs(PrelimRaw!$D$1:$D1000,$A99,PrelimRaw!$C$1:$C1000,0,PrelimRaw!$J$1:$J1000,"P")</f>
        <v>1</v>
      </c>
      <c r="H99" s="7">
        <f>countifs(PrelimRaw!$D$1:$D1000,$A99,PrelimRaw!$C$1:$C1000,-4,PrelimRaw!$J$1:$J1000,"P")</f>
        <v>3</v>
      </c>
      <c r="I99" s="7">
        <f t="shared" si="2"/>
        <v>8</v>
      </c>
      <c r="J99" s="8">
        <f t="shared" si="3"/>
        <v>0.4</v>
      </c>
      <c r="K99" s="8">
        <f t="shared" si="4"/>
        <v>0.5</v>
      </c>
      <c r="L99" s="7">
        <f t="shared" si="5"/>
        <v>4</v>
      </c>
      <c r="M99" s="11">
        <f t="shared" si="6"/>
        <v>0.8</v>
      </c>
    </row>
    <row r="100">
      <c r="A100" s="6" t="s">
        <v>214</v>
      </c>
      <c r="B100" s="7" t="str">
        <f>vlookup($A100,Users!$B$1:$H1000,3,false)</f>
        <v>Rishabh</v>
      </c>
      <c r="C100" s="7" t="str">
        <f>vlookup($A100,Users!$B$1:$H1000,6,false)</f>
        <v>NoHo B</v>
      </c>
      <c r="D100" s="7">
        <f>vlookup($C100,Teams!$B:$D,3,false)</f>
        <v>5</v>
      </c>
      <c r="E100" s="7">
        <f t="shared" si="1"/>
        <v>20</v>
      </c>
      <c r="F100" s="7">
        <f>countifs(PrelimRaw!$D$1:$D1000,$A100,PrelimRaw!$C$1:$C1000,4,PrelimRaw!$J$1:$J1000,"P")+countifs(PrelimRaw!$D$1:$D1000,$A100,PrelimRaw!$C$1:$C1000,14,PrelimRaw!$J$1:$J1000,"P")</f>
        <v>1</v>
      </c>
      <c r="G100" s="7">
        <f>countifs(PrelimRaw!$D$1:$D1000,$A100,PrelimRaw!$C$1:$C1000,0,PrelimRaw!$J$1:$J1000,"P")</f>
        <v>0</v>
      </c>
      <c r="H100" s="7">
        <f>countifs(PrelimRaw!$D$1:$D1000,$A100,PrelimRaw!$C$1:$C1000,-4,PrelimRaw!$J$1:$J1000,"P")</f>
        <v>0</v>
      </c>
      <c r="I100" s="7">
        <f t="shared" si="2"/>
        <v>1</v>
      </c>
      <c r="J100" s="8">
        <f t="shared" si="3"/>
        <v>0.05</v>
      </c>
      <c r="K100" s="8">
        <f t="shared" si="4"/>
        <v>1</v>
      </c>
      <c r="L100" s="7">
        <f t="shared" si="5"/>
        <v>4</v>
      </c>
      <c r="M100" s="11">
        <f t="shared" si="6"/>
        <v>0.8</v>
      </c>
    </row>
    <row r="101">
      <c r="A101" s="6" t="s">
        <v>34</v>
      </c>
      <c r="B101" s="7" t="str">
        <f>vlookup($A101,Users!$B$1:$H1000,3,false)</f>
        <v>Vikas</v>
      </c>
      <c r="C101" s="7" t="str">
        <f>vlookup($A101,Users!$B$1:$H1000,6,false)</f>
        <v>NCSSM B</v>
      </c>
      <c r="D101" s="7">
        <f>vlookup($C101,Teams!$B:$D,3,false)</f>
        <v>5</v>
      </c>
      <c r="E101" s="7">
        <f t="shared" si="1"/>
        <v>20</v>
      </c>
      <c r="F101" s="7">
        <f>countifs(PrelimRaw!$D$1:$D1000,$A101,PrelimRaw!$C$1:$C1000,4,PrelimRaw!$J$1:$J1000,"P")+countifs(PrelimRaw!$D$1:$D1000,$A101,PrelimRaw!$C$1:$C1000,14,PrelimRaw!$J$1:$J1000,"P")</f>
        <v>0</v>
      </c>
      <c r="G101" s="7">
        <f>countifs(PrelimRaw!$D$1:$D1000,$A101,PrelimRaw!$C$1:$C1000,0,PrelimRaw!$J$1:$J1000,"P")</f>
        <v>0</v>
      </c>
      <c r="H101" s="7">
        <f>countifs(PrelimRaw!$D$1:$D1000,$A101,PrelimRaw!$C$1:$C1000,-4,PrelimRaw!$J$1:$J1000,"P")</f>
        <v>0</v>
      </c>
      <c r="I101" s="7">
        <f t="shared" si="2"/>
        <v>0</v>
      </c>
      <c r="J101" s="8">
        <f t="shared" si="3"/>
        <v>0</v>
      </c>
      <c r="K101" s="8">
        <f t="shared" si="4"/>
        <v>0</v>
      </c>
      <c r="L101" s="7">
        <f t="shared" si="5"/>
        <v>0</v>
      </c>
      <c r="M101" s="11">
        <f t="shared" si="6"/>
        <v>0</v>
      </c>
    </row>
    <row r="102">
      <c r="A102" s="6" t="s">
        <v>37</v>
      </c>
      <c r="B102" s="7" t="str">
        <f>vlookup($A102,Users!$B$1:$H1000,3,false)</f>
        <v>Yajur</v>
      </c>
      <c r="C102" s="7" t="str">
        <f>vlookup($A102,Users!$B$1:$H1000,6,false)</f>
        <v>Davidson</v>
      </c>
      <c r="D102" s="7">
        <f>vlookup($C102,Teams!$B:$D,3,false)</f>
        <v>5</v>
      </c>
      <c r="E102" s="7">
        <f t="shared" si="1"/>
        <v>20</v>
      </c>
      <c r="F102" s="7">
        <f>countifs(PrelimRaw!$D$1:$D1000,$A102,PrelimRaw!$C$1:$C1000,4,PrelimRaw!$J$1:$J1000,"P")+countifs(PrelimRaw!$D$1:$D1000,$A102,PrelimRaw!$C$1:$C1000,14,PrelimRaw!$J$1:$J1000,"P")</f>
        <v>0</v>
      </c>
      <c r="G102" s="7">
        <f>countifs(PrelimRaw!$D$1:$D1000,$A102,PrelimRaw!$C$1:$C1000,0,PrelimRaw!$J$1:$J1000,"P")</f>
        <v>0</v>
      </c>
      <c r="H102" s="7">
        <f>countifs(PrelimRaw!$D$1:$D1000,$A102,PrelimRaw!$C$1:$C1000,-4,PrelimRaw!$J$1:$J1000,"P")</f>
        <v>0</v>
      </c>
      <c r="I102" s="7">
        <f t="shared" si="2"/>
        <v>0</v>
      </c>
      <c r="J102" s="8">
        <f t="shared" si="3"/>
        <v>0</v>
      </c>
      <c r="K102" s="8">
        <f t="shared" si="4"/>
        <v>0</v>
      </c>
      <c r="L102" s="7">
        <f t="shared" si="5"/>
        <v>0</v>
      </c>
      <c r="M102" s="11">
        <f t="shared" si="6"/>
        <v>0</v>
      </c>
    </row>
    <row r="103">
      <c r="A103" s="6" t="s">
        <v>38</v>
      </c>
      <c r="B103" s="7" t="str">
        <f>vlookup($A103,Users!$B$1:$H1000,3,false)</f>
        <v>Madhav</v>
      </c>
      <c r="C103" s="7" t="str">
        <f>vlookup($A103,Users!$B$1:$H1000,6,false)</f>
        <v>NCSSM B</v>
      </c>
      <c r="D103" s="7">
        <f>vlookup($C103,Teams!$B:$D,3,false)</f>
        <v>5</v>
      </c>
      <c r="E103" s="7">
        <f t="shared" si="1"/>
        <v>20</v>
      </c>
      <c r="F103" s="7">
        <f>countifs(PrelimRaw!$D$1:$D1000,$A103,PrelimRaw!$C$1:$C1000,4,PrelimRaw!$J$1:$J1000,"P")+countifs(PrelimRaw!$D$1:$D1000,$A103,PrelimRaw!$C$1:$C1000,14,PrelimRaw!$J$1:$J1000,"P")</f>
        <v>0</v>
      </c>
      <c r="G103" s="7">
        <f>countifs(PrelimRaw!$D$1:$D1000,$A103,PrelimRaw!$C$1:$C1000,0,PrelimRaw!$J$1:$J1000,"P")</f>
        <v>0</v>
      </c>
      <c r="H103" s="7">
        <f>countifs(PrelimRaw!$D$1:$D1000,$A103,PrelimRaw!$C$1:$C1000,-4,PrelimRaw!$J$1:$J1000,"P")</f>
        <v>0</v>
      </c>
      <c r="I103" s="7">
        <f t="shared" si="2"/>
        <v>0</v>
      </c>
      <c r="J103" s="8">
        <f t="shared" si="3"/>
        <v>0</v>
      </c>
      <c r="K103" s="8">
        <f t="shared" si="4"/>
        <v>0</v>
      </c>
      <c r="L103" s="7">
        <f t="shared" si="5"/>
        <v>0</v>
      </c>
      <c r="M103" s="11">
        <f t="shared" si="6"/>
        <v>0</v>
      </c>
    </row>
    <row r="104">
      <c r="A104" s="6" t="s">
        <v>39</v>
      </c>
      <c r="B104" s="7" t="str">
        <f>vlookup($A104,Users!$B$1:$H1000,3,false)</f>
        <v>Emmanuel</v>
      </c>
      <c r="C104" s="7" t="str">
        <f>vlookup($A104,Users!$B$1:$H1000,6,false)</f>
        <v>Buchholz A</v>
      </c>
      <c r="D104" s="7">
        <f>vlookup($C104,Teams!$B:$D,3,false)</f>
        <v>5</v>
      </c>
      <c r="E104" s="7">
        <f t="shared" si="1"/>
        <v>20</v>
      </c>
      <c r="F104" s="7">
        <f>countifs(PrelimRaw!$D$1:$D1000,$A104,PrelimRaw!$C$1:$C1000,4,PrelimRaw!$J$1:$J1000,"P")+countifs(PrelimRaw!$D$1:$D1000,$A104,PrelimRaw!$C$1:$C1000,14,PrelimRaw!$J$1:$J1000,"P")</f>
        <v>0</v>
      </c>
      <c r="G104" s="7">
        <f>countifs(PrelimRaw!$D$1:$D1000,$A104,PrelimRaw!$C$1:$C1000,0,PrelimRaw!$J$1:$J1000,"P")</f>
        <v>0</v>
      </c>
      <c r="H104" s="7">
        <f>countifs(PrelimRaw!$D$1:$D1000,$A104,PrelimRaw!$C$1:$C1000,-4,PrelimRaw!$J$1:$J1000,"P")</f>
        <v>0</v>
      </c>
      <c r="I104" s="7">
        <f t="shared" si="2"/>
        <v>0</v>
      </c>
      <c r="J104" s="8">
        <f t="shared" si="3"/>
        <v>0</v>
      </c>
      <c r="K104" s="8">
        <f t="shared" si="4"/>
        <v>0</v>
      </c>
      <c r="L104" s="7">
        <f t="shared" si="5"/>
        <v>0</v>
      </c>
      <c r="M104" s="11">
        <f t="shared" si="6"/>
        <v>0</v>
      </c>
    </row>
    <row r="105">
      <c r="A105" s="6" t="s">
        <v>43</v>
      </c>
      <c r="B105" s="7" t="str">
        <f>vlookup($A105,Users!$B$1:$H1000,3,false)</f>
        <v>Evan</v>
      </c>
      <c r="C105" s="7" t="str">
        <f>vlookup($A105,Users!$B$1:$H1000,6,false)</f>
        <v>Blair C</v>
      </c>
      <c r="D105" s="7">
        <f>vlookup($C105,Teams!$B:$D,3,false)</f>
        <v>5</v>
      </c>
      <c r="E105" s="7">
        <f t="shared" si="1"/>
        <v>20</v>
      </c>
      <c r="F105" s="7">
        <f>countifs(PrelimRaw!$D$1:$D1000,$A105,PrelimRaw!$C$1:$C1000,4,PrelimRaw!$J$1:$J1000,"P")+countifs(PrelimRaw!$D$1:$D1000,$A105,PrelimRaw!$C$1:$C1000,14,PrelimRaw!$J$1:$J1000,"P")</f>
        <v>0</v>
      </c>
      <c r="G105" s="7">
        <f>countifs(PrelimRaw!$D$1:$D1000,$A105,PrelimRaw!$C$1:$C1000,0,PrelimRaw!$J$1:$J1000,"P")</f>
        <v>3</v>
      </c>
      <c r="H105" s="7">
        <f>countifs(PrelimRaw!$D$1:$D1000,$A105,PrelimRaw!$C$1:$C1000,-4,PrelimRaw!$J$1:$J1000,"P")</f>
        <v>0</v>
      </c>
      <c r="I105" s="7">
        <f t="shared" si="2"/>
        <v>3</v>
      </c>
      <c r="J105" s="8">
        <f t="shared" si="3"/>
        <v>0.15</v>
      </c>
      <c r="K105" s="8">
        <f t="shared" si="4"/>
        <v>0</v>
      </c>
      <c r="L105" s="7">
        <f t="shared" si="5"/>
        <v>0</v>
      </c>
      <c r="M105" s="11">
        <f t="shared" si="6"/>
        <v>0</v>
      </c>
    </row>
    <row r="106">
      <c r="A106" s="6" t="s">
        <v>44</v>
      </c>
      <c r="B106" s="7" t="str">
        <f>vlookup($A106,Users!$B$1:$H1000,3,false)</f>
        <v>Nicholas</v>
      </c>
      <c r="C106" s="7" t="str">
        <f>vlookup($A106,Users!$B$1:$H1000,6,false)</f>
        <v>Buchholz A</v>
      </c>
      <c r="D106" s="7">
        <f>vlookup($C106,Teams!$B:$D,3,false)</f>
        <v>5</v>
      </c>
      <c r="E106" s="7">
        <f t="shared" si="1"/>
        <v>20</v>
      </c>
      <c r="F106" s="7">
        <f>countifs(PrelimRaw!$D$1:$D1000,$A106,PrelimRaw!$C$1:$C1000,4,PrelimRaw!$J$1:$J1000,"P")+countifs(PrelimRaw!$D$1:$D1000,$A106,PrelimRaw!$C$1:$C1000,14,PrelimRaw!$J$1:$J1000,"P")</f>
        <v>0</v>
      </c>
      <c r="G106" s="7">
        <f>countifs(PrelimRaw!$D$1:$D1000,$A106,PrelimRaw!$C$1:$C1000,0,PrelimRaw!$J$1:$J1000,"P")</f>
        <v>0</v>
      </c>
      <c r="H106" s="7">
        <f>countifs(PrelimRaw!$D$1:$D1000,$A106,PrelimRaw!$C$1:$C1000,-4,PrelimRaw!$J$1:$J1000,"P")</f>
        <v>0</v>
      </c>
      <c r="I106" s="7">
        <f t="shared" si="2"/>
        <v>0</v>
      </c>
      <c r="J106" s="8">
        <f t="shared" si="3"/>
        <v>0</v>
      </c>
      <c r="K106" s="8">
        <f t="shared" si="4"/>
        <v>0</v>
      </c>
      <c r="L106" s="7">
        <f t="shared" si="5"/>
        <v>0</v>
      </c>
      <c r="M106" s="11">
        <f t="shared" si="6"/>
        <v>0</v>
      </c>
    </row>
    <row r="107">
      <c r="A107" s="6" t="s">
        <v>48</v>
      </c>
      <c r="B107" s="7" t="str">
        <f>vlookup($A107,Users!$B$1:$H1000,3,false)</f>
        <v>Shreyash</v>
      </c>
      <c r="C107" s="7" t="str">
        <f>vlookup($A107,Users!$B$1:$H1000,6,false)</f>
        <v>WWPN</v>
      </c>
      <c r="D107" s="7">
        <f>vlookup($C107,Teams!$B:$D,3,false)</f>
        <v>5</v>
      </c>
      <c r="E107" s="7">
        <f t="shared" si="1"/>
        <v>20</v>
      </c>
      <c r="F107" s="7">
        <f>countifs(PrelimRaw!$D$1:$D1000,$A107,PrelimRaw!$C$1:$C1000,4,PrelimRaw!$J$1:$J1000,"P")+countifs(PrelimRaw!$D$1:$D1000,$A107,PrelimRaw!$C$1:$C1000,14,PrelimRaw!$J$1:$J1000,"P")</f>
        <v>0</v>
      </c>
      <c r="G107" s="7">
        <f>countifs(PrelimRaw!$D$1:$D1000,$A107,PrelimRaw!$C$1:$C1000,0,PrelimRaw!$J$1:$J1000,"P")</f>
        <v>3</v>
      </c>
      <c r="H107" s="7">
        <f>countifs(PrelimRaw!$D$1:$D1000,$A107,PrelimRaw!$C$1:$C1000,-4,PrelimRaw!$J$1:$J1000,"P")</f>
        <v>0</v>
      </c>
      <c r="I107" s="7">
        <f t="shared" si="2"/>
        <v>3</v>
      </c>
      <c r="J107" s="8">
        <f t="shared" si="3"/>
        <v>0.15</v>
      </c>
      <c r="K107" s="8">
        <f t="shared" si="4"/>
        <v>0</v>
      </c>
      <c r="L107" s="7">
        <f t="shared" si="5"/>
        <v>0</v>
      </c>
      <c r="M107" s="11">
        <f t="shared" si="6"/>
        <v>0</v>
      </c>
    </row>
    <row r="108">
      <c r="A108" s="6" t="s">
        <v>49</v>
      </c>
      <c r="B108" s="7" t="str">
        <f>vlookup($A108,Users!$B$1:$H1000,3,false)</f>
        <v>Arjun</v>
      </c>
      <c r="C108" s="7" t="str">
        <f>vlookup($A108,Users!$B$1:$H1000,6,false)</f>
        <v>WWPN</v>
      </c>
      <c r="D108" s="7">
        <f>vlookup($C108,Teams!$B:$D,3,false)</f>
        <v>5</v>
      </c>
      <c r="E108" s="7">
        <f t="shared" si="1"/>
        <v>20</v>
      </c>
      <c r="F108" s="7">
        <f>countifs(PrelimRaw!$D$1:$D1000,$A108,PrelimRaw!$C$1:$C1000,4,PrelimRaw!$J$1:$J1000,"P")+countifs(PrelimRaw!$D$1:$D1000,$A108,PrelimRaw!$C$1:$C1000,14,PrelimRaw!$J$1:$J1000,"P")</f>
        <v>0</v>
      </c>
      <c r="G108" s="7">
        <f>countifs(PrelimRaw!$D$1:$D1000,$A108,PrelimRaw!$C$1:$C1000,0,PrelimRaw!$J$1:$J1000,"P")</f>
        <v>1</v>
      </c>
      <c r="H108" s="7">
        <f>countifs(PrelimRaw!$D$1:$D1000,$A108,PrelimRaw!$C$1:$C1000,-4,PrelimRaw!$J$1:$J1000,"P")</f>
        <v>0</v>
      </c>
      <c r="I108" s="7">
        <f t="shared" si="2"/>
        <v>1</v>
      </c>
      <c r="J108" s="8">
        <f t="shared" si="3"/>
        <v>0.05</v>
      </c>
      <c r="K108" s="8">
        <f t="shared" si="4"/>
        <v>0</v>
      </c>
      <c r="L108" s="7">
        <f t="shared" si="5"/>
        <v>0</v>
      </c>
      <c r="M108" s="11">
        <f t="shared" si="6"/>
        <v>0</v>
      </c>
    </row>
    <row r="109">
      <c r="A109" s="6" t="s">
        <v>51</v>
      </c>
      <c r="B109" s="7" t="str">
        <f>vlookup($A109,Users!$B$1:$H1000,3,false)</f>
        <v>Krutharth</v>
      </c>
      <c r="C109" s="7" t="str">
        <f>vlookup($A109,Users!$B$1:$H1000,6,false)</f>
        <v>WWPN</v>
      </c>
      <c r="D109" s="7">
        <f>vlookup($C109,Teams!$B:$D,3,false)</f>
        <v>5</v>
      </c>
      <c r="E109" s="7">
        <f t="shared" si="1"/>
        <v>20</v>
      </c>
      <c r="F109" s="7">
        <f>countifs(PrelimRaw!$D$1:$D1000,$A109,PrelimRaw!$C$1:$C1000,4,PrelimRaw!$J$1:$J1000,"P")+countifs(PrelimRaw!$D$1:$D1000,$A109,PrelimRaw!$C$1:$C1000,14,PrelimRaw!$J$1:$J1000,"P")</f>
        <v>0</v>
      </c>
      <c r="G109" s="7">
        <f>countifs(PrelimRaw!$D$1:$D1000,$A109,PrelimRaw!$C$1:$C1000,0,PrelimRaw!$J$1:$J1000,"P")</f>
        <v>0</v>
      </c>
      <c r="H109" s="7">
        <f>countifs(PrelimRaw!$D$1:$D1000,$A109,PrelimRaw!$C$1:$C1000,-4,PrelimRaw!$J$1:$J1000,"P")</f>
        <v>0</v>
      </c>
      <c r="I109" s="7">
        <f t="shared" si="2"/>
        <v>0</v>
      </c>
      <c r="J109" s="8">
        <f t="shared" si="3"/>
        <v>0</v>
      </c>
      <c r="K109" s="8">
        <f t="shared" si="4"/>
        <v>0</v>
      </c>
      <c r="L109" s="7">
        <f t="shared" si="5"/>
        <v>0</v>
      </c>
      <c r="M109" s="11">
        <f t="shared" si="6"/>
        <v>0</v>
      </c>
    </row>
    <row r="110">
      <c r="A110" s="6" t="s">
        <v>52</v>
      </c>
      <c r="B110" s="7" t="str">
        <f>vlookup($A110,Users!$B$1:$H1000,3,false)</f>
        <v>Keisuke</v>
      </c>
      <c r="C110" s="7" t="str">
        <f>vlookup($A110,Users!$B$1:$H1000,6,false)</f>
        <v>Iolani</v>
      </c>
      <c r="D110" s="7">
        <f>vlookup($C110,Teams!$B:$D,3,false)</f>
        <v>5</v>
      </c>
      <c r="E110" s="7">
        <f t="shared" si="1"/>
        <v>20</v>
      </c>
      <c r="F110" s="7">
        <f>countifs(PrelimRaw!$D$1:$D1000,$A110,PrelimRaw!$C$1:$C1000,4,PrelimRaw!$J$1:$J1000,"P")+countifs(PrelimRaw!$D$1:$D1000,$A110,PrelimRaw!$C$1:$C1000,14,PrelimRaw!$J$1:$J1000,"P")</f>
        <v>0</v>
      </c>
      <c r="G110" s="7">
        <f>countifs(PrelimRaw!$D$1:$D1000,$A110,PrelimRaw!$C$1:$C1000,0,PrelimRaw!$J$1:$J1000,"P")</f>
        <v>0</v>
      </c>
      <c r="H110" s="7">
        <f>countifs(PrelimRaw!$D$1:$D1000,$A110,PrelimRaw!$C$1:$C1000,-4,PrelimRaw!$J$1:$J1000,"P")</f>
        <v>0</v>
      </c>
      <c r="I110" s="7">
        <f t="shared" si="2"/>
        <v>0</v>
      </c>
      <c r="J110" s="8">
        <f t="shared" si="3"/>
        <v>0</v>
      </c>
      <c r="K110" s="8">
        <f t="shared" si="4"/>
        <v>0</v>
      </c>
      <c r="L110" s="7">
        <f t="shared" si="5"/>
        <v>0</v>
      </c>
      <c r="M110" s="11">
        <f t="shared" si="6"/>
        <v>0</v>
      </c>
    </row>
    <row r="111">
      <c r="A111" s="6" t="s">
        <v>53</v>
      </c>
      <c r="B111" s="7" t="str">
        <f>vlookup($A111,Users!$B$1:$H1000,3,false)</f>
        <v>Rithik</v>
      </c>
      <c r="C111" s="7" t="str">
        <f>vlookup($A111,Users!$B$1:$H1000,6,false)</f>
        <v>WWPN</v>
      </c>
      <c r="D111" s="7">
        <f>vlookup($C111,Teams!$B:$D,3,false)</f>
        <v>5</v>
      </c>
      <c r="E111" s="7">
        <f t="shared" si="1"/>
        <v>20</v>
      </c>
      <c r="F111" s="7">
        <f>countifs(PrelimRaw!$D$1:$D1000,$A111,PrelimRaw!$C$1:$C1000,4,PrelimRaw!$J$1:$J1000,"P")+countifs(PrelimRaw!$D$1:$D1000,$A111,PrelimRaw!$C$1:$C1000,14,PrelimRaw!$J$1:$J1000,"P")</f>
        <v>0</v>
      </c>
      <c r="G111" s="7">
        <f>countifs(PrelimRaw!$D$1:$D1000,$A111,PrelimRaw!$C$1:$C1000,0,PrelimRaw!$J$1:$J1000,"P")</f>
        <v>0</v>
      </c>
      <c r="H111" s="7">
        <f>countifs(PrelimRaw!$D$1:$D1000,$A111,PrelimRaw!$C$1:$C1000,-4,PrelimRaw!$J$1:$J1000,"P")</f>
        <v>0</v>
      </c>
      <c r="I111" s="7">
        <f t="shared" si="2"/>
        <v>0</v>
      </c>
      <c r="J111" s="8">
        <f t="shared" si="3"/>
        <v>0</v>
      </c>
      <c r="K111" s="8">
        <f t="shared" si="4"/>
        <v>0</v>
      </c>
      <c r="L111" s="7">
        <f t="shared" si="5"/>
        <v>0</v>
      </c>
      <c r="M111" s="11">
        <f t="shared" si="6"/>
        <v>0</v>
      </c>
    </row>
    <row r="112">
      <c r="A112" s="6" t="s">
        <v>55</v>
      </c>
      <c r="B112" s="7" t="str">
        <f>vlookup($A112,Users!$B$1:$H1000,3,false)</f>
        <v>Ryan</v>
      </c>
      <c r="C112" s="7" t="str">
        <f>vlookup($A112,Users!$B$1:$H1000,6,false)</f>
        <v>Centennial</v>
      </c>
      <c r="D112" s="7">
        <f>vlookup($C112,Teams!$B:$D,3,false)</f>
        <v>5</v>
      </c>
      <c r="E112" s="7">
        <f t="shared" si="1"/>
        <v>20</v>
      </c>
      <c r="F112" s="7">
        <f>countifs(PrelimRaw!$D$1:$D1000,$A112,PrelimRaw!$C$1:$C1000,4,PrelimRaw!$J$1:$J1000,"P")+countifs(PrelimRaw!$D$1:$D1000,$A112,PrelimRaw!$C$1:$C1000,14,PrelimRaw!$J$1:$J1000,"P")</f>
        <v>0</v>
      </c>
      <c r="G112" s="7">
        <f>countifs(PrelimRaw!$D$1:$D1000,$A112,PrelimRaw!$C$1:$C1000,0,PrelimRaw!$J$1:$J1000,"P")</f>
        <v>1</v>
      </c>
      <c r="H112" s="7">
        <f>countifs(PrelimRaw!$D$1:$D1000,$A112,PrelimRaw!$C$1:$C1000,-4,PrelimRaw!$J$1:$J1000,"P")</f>
        <v>0</v>
      </c>
      <c r="I112" s="7">
        <f t="shared" si="2"/>
        <v>1</v>
      </c>
      <c r="J112" s="8">
        <f t="shared" si="3"/>
        <v>0.05</v>
      </c>
      <c r="K112" s="8">
        <f t="shared" si="4"/>
        <v>0</v>
      </c>
      <c r="L112" s="7">
        <f t="shared" si="5"/>
        <v>0</v>
      </c>
      <c r="M112" s="11">
        <f t="shared" si="6"/>
        <v>0</v>
      </c>
    </row>
    <row r="113">
      <c r="A113" s="6" t="s">
        <v>56</v>
      </c>
      <c r="B113" s="7" t="str">
        <f>vlookup($A113,Users!$B$1:$H1000,3,false)</f>
        <v>Vedang</v>
      </c>
      <c r="C113" s="7" t="str">
        <f>vlookup($A113,Users!$B$1:$H1000,6,false)</f>
        <v>Enloe B</v>
      </c>
      <c r="D113" s="7">
        <f>vlookup($C113,Teams!$B:$D,3,false)</f>
        <v>5</v>
      </c>
      <c r="E113" s="7">
        <f t="shared" si="1"/>
        <v>20</v>
      </c>
      <c r="F113" s="7">
        <f>countifs(PrelimRaw!$D$1:$D1000,$A113,PrelimRaw!$C$1:$C1000,4,PrelimRaw!$J$1:$J1000,"P")+countifs(PrelimRaw!$D$1:$D1000,$A113,PrelimRaw!$C$1:$C1000,14,PrelimRaw!$J$1:$J1000,"P")</f>
        <v>0</v>
      </c>
      <c r="G113" s="7">
        <f>countifs(PrelimRaw!$D$1:$D1000,$A113,PrelimRaw!$C$1:$C1000,0,PrelimRaw!$J$1:$J1000,"P")</f>
        <v>0</v>
      </c>
      <c r="H113" s="7">
        <f>countifs(PrelimRaw!$D$1:$D1000,$A113,PrelimRaw!$C$1:$C1000,-4,PrelimRaw!$J$1:$J1000,"P")</f>
        <v>0</v>
      </c>
      <c r="I113" s="7">
        <f t="shared" si="2"/>
        <v>0</v>
      </c>
      <c r="J113" s="8">
        <f t="shared" si="3"/>
        <v>0</v>
      </c>
      <c r="K113" s="8">
        <f t="shared" si="4"/>
        <v>0</v>
      </c>
      <c r="L113" s="7">
        <f t="shared" si="5"/>
        <v>0</v>
      </c>
      <c r="M113" s="11">
        <f t="shared" si="6"/>
        <v>0</v>
      </c>
    </row>
    <row r="114">
      <c r="A114" s="6" t="s">
        <v>59</v>
      </c>
      <c r="B114" s="7" t="str">
        <f>vlookup($A114,Users!$B$1:$H1000,3,false)</f>
        <v>Sukrith</v>
      </c>
      <c r="C114" s="7" t="str">
        <f>vlookup($A114,Users!$B$1:$H1000,6,false)</f>
        <v>Enloe B</v>
      </c>
      <c r="D114" s="7">
        <f>vlookup($C114,Teams!$B:$D,3,false)</f>
        <v>5</v>
      </c>
      <c r="E114" s="7">
        <f t="shared" si="1"/>
        <v>20</v>
      </c>
      <c r="F114" s="7">
        <f>countifs(PrelimRaw!$D$1:$D1000,$A114,PrelimRaw!$C$1:$C1000,4,PrelimRaw!$J$1:$J1000,"P")+countifs(PrelimRaw!$D$1:$D1000,$A114,PrelimRaw!$C$1:$C1000,14,PrelimRaw!$J$1:$J1000,"P")</f>
        <v>0</v>
      </c>
      <c r="G114" s="7">
        <f>countifs(PrelimRaw!$D$1:$D1000,$A114,PrelimRaw!$C$1:$C1000,0,PrelimRaw!$J$1:$J1000,"P")</f>
        <v>0</v>
      </c>
      <c r="H114" s="7">
        <f>countifs(PrelimRaw!$D$1:$D1000,$A114,PrelimRaw!$C$1:$C1000,-4,PrelimRaw!$J$1:$J1000,"P")</f>
        <v>0</v>
      </c>
      <c r="I114" s="7">
        <f t="shared" si="2"/>
        <v>0</v>
      </c>
      <c r="J114" s="8">
        <f t="shared" si="3"/>
        <v>0</v>
      </c>
      <c r="K114" s="8">
        <f t="shared" si="4"/>
        <v>0</v>
      </c>
      <c r="L114" s="7">
        <f t="shared" si="5"/>
        <v>0</v>
      </c>
      <c r="M114" s="11">
        <f t="shared" si="6"/>
        <v>0</v>
      </c>
    </row>
    <row r="115">
      <c r="A115" s="6" t="s">
        <v>60</v>
      </c>
      <c r="B115" s="7" t="str">
        <f>vlookup($A115,Users!$B$1:$H1000,3,false)</f>
        <v>Ryan</v>
      </c>
      <c r="C115" s="7" t="str">
        <f>vlookup($A115,Users!$B$1:$H1000,6,false)</f>
        <v>Centennial</v>
      </c>
      <c r="D115" s="7">
        <f>vlookup($C115,Teams!$B:$D,3,false)</f>
        <v>5</v>
      </c>
      <c r="E115" s="7">
        <f t="shared" si="1"/>
        <v>20</v>
      </c>
      <c r="F115" s="7">
        <f>countifs(PrelimRaw!$D$1:$D1000,$A115,PrelimRaw!$C$1:$C1000,4,PrelimRaw!$J$1:$J1000,"P")+countifs(PrelimRaw!$D$1:$D1000,$A115,PrelimRaw!$C$1:$C1000,14,PrelimRaw!$J$1:$J1000,"P")</f>
        <v>0</v>
      </c>
      <c r="G115" s="7">
        <f>countifs(PrelimRaw!$D$1:$D1000,$A115,PrelimRaw!$C$1:$C1000,0,PrelimRaw!$J$1:$J1000,"P")</f>
        <v>0</v>
      </c>
      <c r="H115" s="7">
        <f>countifs(PrelimRaw!$D$1:$D1000,$A115,PrelimRaw!$C$1:$C1000,-4,PrelimRaw!$J$1:$J1000,"P")</f>
        <v>0</v>
      </c>
      <c r="I115" s="7">
        <f t="shared" si="2"/>
        <v>0</v>
      </c>
      <c r="J115" s="8">
        <f t="shared" si="3"/>
        <v>0</v>
      </c>
      <c r="K115" s="8">
        <f t="shared" si="4"/>
        <v>0</v>
      </c>
      <c r="L115" s="7">
        <f t="shared" si="5"/>
        <v>0</v>
      </c>
      <c r="M115" s="11">
        <f t="shared" si="6"/>
        <v>0</v>
      </c>
    </row>
    <row r="116">
      <c r="A116" s="6" t="s">
        <v>68</v>
      </c>
      <c r="B116" s="7" t="str">
        <f>vlookup($A116,Users!$B$1:$H1000,3,false)</f>
        <v>Krish</v>
      </c>
      <c r="C116" s="7" t="str">
        <f>vlookup($A116,Users!$B$1:$H1000,6,false)</f>
        <v>Collierville</v>
      </c>
      <c r="D116" s="7">
        <f>vlookup($C116,Teams!$B:$D,3,false)</f>
        <v>5</v>
      </c>
      <c r="E116" s="7">
        <f t="shared" si="1"/>
        <v>20</v>
      </c>
      <c r="F116" s="7">
        <f>countifs(PrelimRaw!$D$1:$D1000,$A116,PrelimRaw!$C$1:$C1000,4,PrelimRaw!$J$1:$J1000,"P")+countifs(PrelimRaw!$D$1:$D1000,$A116,PrelimRaw!$C$1:$C1000,14,PrelimRaw!$J$1:$J1000,"P")</f>
        <v>0</v>
      </c>
      <c r="G116" s="7">
        <f>countifs(PrelimRaw!$D$1:$D1000,$A116,PrelimRaw!$C$1:$C1000,0,PrelimRaw!$J$1:$J1000,"P")</f>
        <v>0</v>
      </c>
      <c r="H116" s="7">
        <f>countifs(PrelimRaw!$D$1:$D1000,$A116,PrelimRaw!$C$1:$C1000,-4,PrelimRaw!$J$1:$J1000,"P")</f>
        <v>0</v>
      </c>
      <c r="I116" s="7">
        <f t="shared" si="2"/>
        <v>0</v>
      </c>
      <c r="J116" s="8">
        <f t="shared" si="3"/>
        <v>0</v>
      </c>
      <c r="K116" s="8">
        <f t="shared" si="4"/>
        <v>0</v>
      </c>
      <c r="L116" s="7">
        <f t="shared" si="5"/>
        <v>0</v>
      </c>
      <c r="M116" s="11">
        <f t="shared" si="6"/>
        <v>0</v>
      </c>
    </row>
    <row r="117">
      <c r="A117" s="6" t="s">
        <v>69</v>
      </c>
      <c r="B117" s="7" t="str">
        <f>vlookup($A117,Users!$B$1:$H1000,3,false)</f>
        <v>Harris</v>
      </c>
      <c r="C117" s="7" t="str">
        <f>vlookup($A117,Users!$B$1:$H1000,6,false)</f>
        <v>Collierville</v>
      </c>
      <c r="D117" s="7">
        <f>vlookup($C117,Teams!$B:$D,3,false)</f>
        <v>5</v>
      </c>
      <c r="E117" s="7">
        <f t="shared" si="1"/>
        <v>20</v>
      </c>
      <c r="F117" s="7">
        <f>countifs(PrelimRaw!$D$1:$D1000,$A117,PrelimRaw!$C$1:$C1000,4,PrelimRaw!$J$1:$J1000,"P")+countifs(PrelimRaw!$D$1:$D1000,$A117,PrelimRaw!$C$1:$C1000,14,PrelimRaw!$J$1:$J1000,"P")</f>
        <v>0</v>
      </c>
      <c r="G117" s="7">
        <f>countifs(PrelimRaw!$D$1:$D1000,$A117,PrelimRaw!$C$1:$C1000,0,PrelimRaw!$J$1:$J1000,"P")</f>
        <v>1</v>
      </c>
      <c r="H117" s="7">
        <f>countifs(PrelimRaw!$D$1:$D1000,$A117,PrelimRaw!$C$1:$C1000,-4,PrelimRaw!$J$1:$J1000,"P")</f>
        <v>0</v>
      </c>
      <c r="I117" s="7">
        <f t="shared" si="2"/>
        <v>1</v>
      </c>
      <c r="J117" s="8">
        <f t="shared" si="3"/>
        <v>0.05</v>
      </c>
      <c r="K117" s="8">
        <f t="shared" si="4"/>
        <v>0</v>
      </c>
      <c r="L117" s="7">
        <f t="shared" si="5"/>
        <v>0</v>
      </c>
      <c r="M117" s="11">
        <f t="shared" si="6"/>
        <v>0</v>
      </c>
    </row>
    <row r="118">
      <c r="A118" s="6" t="s">
        <v>72</v>
      </c>
      <c r="B118" s="7" t="str">
        <f>vlookup($A118,Users!$B$1:$H1000,3,false)</f>
        <v>Owen</v>
      </c>
      <c r="C118" s="7" t="str">
        <f>vlookup($A118,Users!$B$1:$H1000,6,false)</f>
        <v>Middleton</v>
      </c>
      <c r="D118" s="7">
        <f>vlookup($C118,Teams!$B:$D,3,false)</f>
        <v>5</v>
      </c>
      <c r="E118" s="7">
        <f t="shared" si="1"/>
        <v>20</v>
      </c>
      <c r="F118" s="7">
        <f>countifs(PrelimRaw!$D$1:$D1000,$A118,PrelimRaw!$C$1:$C1000,4,PrelimRaw!$J$1:$J1000,"P")+countifs(PrelimRaw!$D$1:$D1000,$A118,PrelimRaw!$C$1:$C1000,14,PrelimRaw!$J$1:$J1000,"P")</f>
        <v>0</v>
      </c>
      <c r="G118" s="7">
        <f>countifs(PrelimRaw!$D$1:$D1000,$A118,PrelimRaw!$C$1:$C1000,0,PrelimRaw!$J$1:$J1000,"P")</f>
        <v>0</v>
      </c>
      <c r="H118" s="7">
        <f>countifs(PrelimRaw!$D$1:$D1000,$A118,PrelimRaw!$C$1:$C1000,-4,PrelimRaw!$J$1:$J1000,"P")</f>
        <v>0</v>
      </c>
      <c r="I118" s="7">
        <f t="shared" si="2"/>
        <v>0</v>
      </c>
      <c r="J118" s="8">
        <f t="shared" si="3"/>
        <v>0</v>
      </c>
      <c r="K118" s="8">
        <f t="shared" si="4"/>
        <v>0</v>
      </c>
      <c r="L118" s="7">
        <f t="shared" si="5"/>
        <v>0</v>
      </c>
      <c r="M118" s="11">
        <f t="shared" si="6"/>
        <v>0</v>
      </c>
    </row>
    <row r="119">
      <c r="A119" s="6" t="s">
        <v>74</v>
      </c>
      <c r="B119" s="7" t="str">
        <f>vlookup($A119,Users!$B$1:$H1000,3,false)</f>
        <v>Iris</v>
      </c>
      <c r="C119" s="7" t="str">
        <f>vlookup($A119,Users!$B$1:$H1000,6,false)</f>
        <v>Niskayuna</v>
      </c>
      <c r="D119" s="7">
        <f>vlookup($C119,Teams!$B:$D,3,false)</f>
        <v>5</v>
      </c>
      <c r="E119" s="7">
        <f t="shared" si="1"/>
        <v>20</v>
      </c>
      <c r="F119" s="7">
        <f>countifs(PrelimRaw!$D$1:$D1000,$A119,PrelimRaw!$C$1:$C1000,4,PrelimRaw!$J$1:$J1000,"P")+countifs(PrelimRaw!$D$1:$D1000,$A119,PrelimRaw!$C$1:$C1000,14,PrelimRaw!$J$1:$J1000,"P")</f>
        <v>0</v>
      </c>
      <c r="G119" s="7">
        <f>countifs(PrelimRaw!$D$1:$D1000,$A119,PrelimRaw!$C$1:$C1000,0,PrelimRaw!$J$1:$J1000,"P")</f>
        <v>0</v>
      </c>
      <c r="H119" s="7">
        <f>countifs(PrelimRaw!$D$1:$D1000,$A119,PrelimRaw!$C$1:$C1000,-4,PrelimRaw!$J$1:$J1000,"P")</f>
        <v>0</v>
      </c>
      <c r="I119" s="7">
        <f t="shared" si="2"/>
        <v>0</v>
      </c>
      <c r="J119" s="8">
        <f t="shared" si="3"/>
        <v>0</v>
      </c>
      <c r="K119" s="8">
        <f t="shared" si="4"/>
        <v>0</v>
      </c>
      <c r="L119" s="7">
        <f t="shared" si="5"/>
        <v>0</v>
      </c>
      <c r="M119" s="11">
        <f t="shared" si="6"/>
        <v>0</v>
      </c>
    </row>
    <row r="120">
      <c r="A120" s="6" t="s">
        <v>84</v>
      </c>
      <c r="B120" s="7" t="str">
        <f>vlookup($A120,Users!$B$1:$H1000,3,false)</f>
        <v>Shreyas</v>
      </c>
      <c r="C120" s="7" t="str">
        <f>vlookup($A120,Users!$B$1:$H1000,6,false)</f>
        <v>Lexington A</v>
      </c>
      <c r="D120" s="7">
        <f>vlookup($C120,Teams!$B:$D,3,false)</f>
        <v>5</v>
      </c>
      <c r="E120" s="7">
        <f t="shared" si="1"/>
        <v>20</v>
      </c>
      <c r="F120" s="7">
        <f>countifs(PrelimRaw!$D$1:$D1000,$A120,PrelimRaw!$C$1:$C1000,4,PrelimRaw!$J$1:$J1000,"P")+countifs(PrelimRaw!$D$1:$D1000,$A120,PrelimRaw!$C$1:$C1000,14,PrelimRaw!$J$1:$J1000,"P")</f>
        <v>0</v>
      </c>
      <c r="G120" s="7">
        <f>countifs(PrelimRaw!$D$1:$D1000,$A120,PrelimRaw!$C$1:$C1000,0,PrelimRaw!$J$1:$J1000,"P")</f>
        <v>0</v>
      </c>
      <c r="H120" s="7">
        <f>countifs(PrelimRaw!$D$1:$D1000,$A120,PrelimRaw!$C$1:$C1000,-4,PrelimRaw!$J$1:$J1000,"P")</f>
        <v>0</v>
      </c>
      <c r="I120" s="7">
        <f t="shared" si="2"/>
        <v>0</v>
      </c>
      <c r="J120" s="8">
        <f t="shared" si="3"/>
        <v>0</v>
      </c>
      <c r="K120" s="8">
        <f t="shared" si="4"/>
        <v>0</v>
      </c>
      <c r="L120" s="7">
        <f t="shared" si="5"/>
        <v>0</v>
      </c>
      <c r="M120" s="11">
        <f t="shared" si="6"/>
        <v>0</v>
      </c>
    </row>
    <row r="121">
      <c r="A121" s="6" t="s">
        <v>86</v>
      </c>
      <c r="B121" s="7" t="str">
        <f>vlookup($A121,Users!$B$1:$H1000,3,false)</f>
        <v>Yuvan</v>
      </c>
      <c r="C121" s="7" t="str">
        <f>vlookup($A121,Users!$B$1:$H1000,6,false)</f>
        <v>Ladue</v>
      </c>
      <c r="D121" s="7">
        <f>vlookup($C121,Teams!$B:$D,3,false)</f>
        <v>5</v>
      </c>
      <c r="E121" s="7">
        <f t="shared" si="1"/>
        <v>20</v>
      </c>
      <c r="F121" s="7">
        <f>countifs(PrelimRaw!$D$1:$D1000,$A121,PrelimRaw!$C$1:$C1000,4,PrelimRaw!$J$1:$J1000,"P")+countifs(PrelimRaw!$D$1:$D1000,$A121,PrelimRaw!$C$1:$C1000,14,PrelimRaw!$J$1:$J1000,"P")</f>
        <v>0</v>
      </c>
      <c r="G121" s="7">
        <f>countifs(PrelimRaw!$D$1:$D1000,$A121,PrelimRaw!$C$1:$C1000,0,PrelimRaw!$J$1:$J1000,"P")</f>
        <v>0</v>
      </c>
      <c r="H121" s="7">
        <f>countifs(PrelimRaw!$D$1:$D1000,$A121,PrelimRaw!$C$1:$C1000,-4,PrelimRaw!$J$1:$J1000,"P")</f>
        <v>0</v>
      </c>
      <c r="I121" s="7">
        <f t="shared" si="2"/>
        <v>0</v>
      </c>
      <c r="J121" s="8">
        <f t="shared" si="3"/>
        <v>0</v>
      </c>
      <c r="K121" s="8">
        <f t="shared" si="4"/>
        <v>0</v>
      </c>
      <c r="L121" s="7">
        <f t="shared" si="5"/>
        <v>0</v>
      </c>
      <c r="M121" s="11">
        <f t="shared" si="6"/>
        <v>0</v>
      </c>
    </row>
    <row r="122">
      <c r="A122" s="6" t="s">
        <v>87</v>
      </c>
      <c r="B122" s="7" t="str">
        <f>vlookup($A122,Users!$B$1:$H1000,3,false)</f>
        <v>Sahas</v>
      </c>
      <c r="C122" s="7" t="str">
        <f>vlookup($A122,Users!$B$1:$H1000,6,false)</f>
        <v>MSJ</v>
      </c>
      <c r="D122" s="7">
        <f>vlookup($C122,Teams!$B:$D,3,false)</f>
        <v>5</v>
      </c>
      <c r="E122" s="7">
        <f t="shared" si="1"/>
        <v>20</v>
      </c>
      <c r="F122" s="7">
        <f>countifs(PrelimRaw!$D$1:$D1000,$A122,PrelimRaw!$C$1:$C1000,4,PrelimRaw!$J$1:$J1000,"P")+countifs(PrelimRaw!$D$1:$D1000,$A122,PrelimRaw!$C$1:$C1000,14,PrelimRaw!$J$1:$J1000,"P")</f>
        <v>0</v>
      </c>
      <c r="G122" s="7">
        <f>countifs(PrelimRaw!$D$1:$D1000,$A122,PrelimRaw!$C$1:$C1000,0,PrelimRaw!$J$1:$J1000,"P")</f>
        <v>0</v>
      </c>
      <c r="H122" s="7">
        <f>countifs(PrelimRaw!$D$1:$D1000,$A122,PrelimRaw!$C$1:$C1000,-4,PrelimRaw!$J$1:$J1000,"P")</f>
        <v>0</v>
      </c>
      <c r="I122" s="7">
        <f t="shared" si="2"/>
        <v>0</v>
      </c>
      <c r="J122" s="8">
        <f t="shared" si="3"/>
        <v>0</v>
      </c>
      <c r="K122" s="8">
        <f t="shared" si="4"/>
        <v>0</v>
      </c>
      <c r="L122" s="7">
        <f t="shared" si="5"/>
        <v>0</v>
      </c>
      <c r="M122" s="11">
        <f t="shared" si="6"/>
        <v>0</v>
      </c>
    </row>
    <row r="123">
      <c r="A123" s="6" t="s">
        <v>89</v>
      </c>
      <c r="B123" s="7" t="str">
        <f>vlookup($A123,Users!$B$1:$H1000,3,false)</f>
        <v>Gokulanath</v>
      </c>
      <c r="C123" s="7" t="str">
        <f>vlookup($A123,Users!$B$1:$H1000,6,false)</f>
        <v>MSJ</v>
      </c>
      <c r="D123" s="7">
        <f>vlookup($C123,Teams!$B:$D,3,false)</f>
        <v>5</v>
      </c>
      <c r="E123" s="7">
        <f t="shared" si="1"/>
        <v>20</v>
      </c>
      <c r="F123" s="7">
        <f>countifs(PrelimRaw!$D$1:$D1000,$A123,PrelimRaw!$C$1:$C1000,4,PrelimRaw!$J$1:$J1000,"P")+countifs(PrelimRaw!$D$1:$D1000,$A123,PrelimRaw!$C$1:$C1000,14,PrelimRaw!$J$1:$J1000,"P")</f>
        <v>0</v>
      </c>
      <c r="G123" s="7">
        <f>countifs(PrelimRaw!$D$1:$D1000,$A123,PrelimRaw!$C$1:$C1000,0,PrelimRaw!$J$1:$J1000,"P")</f>
        <v>0</v>
      </c>
      <c r="H123" s="7">
        <f>countifs(PrelimRaw!$D$1:$D1000,$A123,PrelimRaw!$C$1:$C1000,-4,PrelimRaw!$J$1:$J1000,"P")</f>
        <v>0</v>
      </c>
      <c r="I123" s="7">
        <f t="shared" si="2"/>
        <v>0</v>
      </c>
      <c r="J123" s="8">
        <f t="shared" si="3"/>
        <v>0</v>
      </c>
      <c r="K123" s="8">
        <f t="shared" si="4"/>
        <v>0</v>
      </c>
      <c r="L123" s="7">
        <f t="shared" si="5"/>
        <v>0</v>
      </c>
      <c r="M123" s="11">
        <f t="shared" si="6"/>
        <v>0</v>
      </c>
    </row>
    <row r="124">
      <c r="A124" s="6" t="s">
        <v>91</v>
      </c>
      <c r="B124" s="7" t="str">
        <f>vlookup($A124,Users!$B$1:$H1000,3,false)</f>
        <v>Annie</v>
      </c>
      <c r="C124" s="7" t="str">
        <f>vlookup($A124,Users!$B$1:$H1000,6,false)</f>
        <v>MSJ</v>
      </c>
      <c r="D124" s="7">
        <f>vlookup($C124,Teams!$B:$D,3,false)</f>
        <v>5</v>
      </c>
      <c r="E124" s="7">
        <f t="shared" si="1"/>
        <v>20</v>
      </c>
      <c r="F124" s="7">
        <f>countifs(PrelimRaw!$D$1:$D1000,$A124,PrelimRaw!$C$1:$C1000,4,PrelimRaw!$J$1:$J1000,"P")+countifs(PrelimRaw!$D$1:$D1000,$A124,PrelimRaw!$C$1:$C1000,14,PrelimRaw!$J$1:$J1000,"P")</f>
        <v>0</v>
      </c>
      <c r="G124" s="7">
        <f>countifs(PrelimRaw!$D$1:$D1000,$A124,PrelimRaw!$C$1:$C1000,0,PrelimRaw!$J$1:$J1000,"P")</f>
        <v>0</v>
      </c>
      <c r="H124" s="7">
        <f>countifs(PrelimRaw!$D$1:$D1000,$A124,PrelimRaw!$C$1:$C1000,-4,PrelimRaw!$J$1:$J1000,"P")</f>
        <v>0</v>
      </c>
      <c r="I124" s="7">
        <f t="shared" si="2"/>
        <v>0</v>
      </c>
      <c r="J124" s="8">
        <f t="shared" si="3"/>
        <v>0</v>
      </c>
      <c r="K124" s="8">
        <f t="shared" si="4"/>
        <v>0</v>
      </c>
      <c r="L124" s="7">
        <f t="shared" si="5"/>
        <v>0</v>
      </c>
      <c r="M124" s="11">
        <f t="shared" si="6"/>
        <v>0</v>
      </c>
    </row>
    <row r="125">
      <c r="A125" s="6" t="s">
        <v>97</v>
      </c>
      <c r="B125" s="7" t="str">
        <f>vlookup($A125,Users!$B$1:$H1000,3,false)</f>
        <v>Jonathan</v>
      </c>
      <c r="C125" s="7" t="str">
        <f>vlookup($A125,Users!$B$1:$H1000,6,false)</f>
        <v>Blair B</v>
      </c>
      <c r="D125" s="7">
        <f>vlookup($C125,Teams!$B:$D,3,false)</f>
        <v>5</v>
      </c>
      <c r="E125" s="7">
        <f t="shared" si="1"/>
        <v>20</v>
      </c>
      <c r="F125" s="7">
        <f>countifs(PrelimRaw!$D$1:$D1000,$A125,PrelimRaw!$C$1:$C1000,4,PrelimRaw!$J$1:$J1000,"P")+countifs(PrelimRaw!$D$1:$D1000,$A125,PrelimRaw!$C$1:$C1000,14,PrelimRaw!$J$1:$J1000,"P")</f>
        <v>0</v>
      </c>
      <c r="G125" s="7">
        <f>countifs(PrelimRaw!$D$1:$D1000,$A125,PrelimRaw!$C$1:$C1000,0,PrelimRaw!$J$1:$J1000,"P")</f>
        <v>3</v>
      </c>
      <c r="H125" s="7">
        <f>countifs(PrelimRaw!$D$1:$D1000,$A125,PrelimRaw!$C$1:$C1000,-4,PrelimRaw!$J$1:$J1000,"P")</f>
        <v>0</v>
      </c>
      <c r="I125" s="7">
        <f t="shared" si="2"/>
        <v>3</v>
      </c>
      <c r="J125" s="8">
        <f t="shared" si="3"/>
        <v>0.15</v>
      </c>
      <c r="K125" s="8">
        <f t="shared" si="4"/>
        <v>0</v>
      </c>
      <c r="L125" s="7">
        <f t="shared" si="5"/>
        <v>0</v>
      </c>
      <c r="M125" s="11">
        <f t="shared" si="6"/>
        <v>0</v>
      </c>
    </row>
    <row r="126">
      <c r="A126" s="6" t="s">
        <v>98</v>
      </c>
      <c r="B126" s="7" t="str">
        <f>vlookup($A126,Users!$B$1:$H1000,3,false)</f>
        <v>Rishi</v>
      </c>
      <c r="C126" s="7" t="str">
        <f>vlookup($A126,Users!$B$1:$H1000,6,false)</f>
        <v>ASFA</v>
      </c>
      <c r="D126" s="7">
        <f>vlookup($C126,Teams!$B:$D,3,false)</f>
        <v>5</v>
      </c>
      <c r="E126" s="7">
        <f t="shared" si="1"/>
        <v>20</v>
      </c>
      <c r="F126" s="7">
        <f>countifs(PrelimRaw!$D$1:$D1000,$A126,PrelimRaw!$C$1:$C1000,4,PrelimRaw!$J$1:$J1000,"P")+countifs(PrelimRaw!$D$1:$D1000,$A126,PrelimRaw!$C$1:$C1000,14,PrelimRaw!$J$1:$J1000,"P")</f>
        <v>0</v>
      </c>
      <c r="G126" s="7">
        <f>countifs(PrelimRaw!$D$1:$D1000,$A126,PrelimRaw!$C$1:$C1000,0,PrelimRaw!$J$1:$J1000,"P")</f>
        <v>0</v>
      </c>
      <c r="H126" s="7">
        <f>countifs(PrelimRaw!$D$1:$D1000,$A126,PrelimRaw!$C$1:$C1000,-4,PrelimRaw!$J$1:$J1000,"P")</f>
        <v>0</v>
      </c>
      <c r="I126" s="7">
        <f t="shared" si="2"/>
        <v>0</v>
      </c>
      <c r="J126" s="8">
        <f t="shared" si="3"/>
        <v>0</v>
      </c>
      <c r="K126" s="8">
        <f t="shared" si="4"/>
        <v>0</v>
      </c>
      <c r="L126" s="7">
        <f t="shared" si="5"/>
        <v>0</v>
      </c>
      <c r="M126" s="11">
        <f t="shared" si="6"/>
        <v>0</v>
      </c>
    </row>
    <row r="127">
      <c r="A127" s="6" t="s">
        <v>100</v>
      </c>
      <c r="B127" s="7" t="str">
        <f>vlookup($A127,Users!$B$1:$H1000,3,false)</f>
        <v>Dexter</v>
      </c>
      <c r="C127" s="7" t="str">
        <f>vlookup($A127,Users!$B$1:$H1000,6,false)</f>
        <v>ASFA</v>
      </c>
      <c r="D127" s="7">
        <f>vlookup($C127,Teams!$B:$D,3,false)</f>
        <v>5</v>
      </c>
      <c r="E127" s="7">
        <f t="shared" si="1"/>
        <v>20</v>
      </c>
      <c r="F127" s="7">
        <f>countifs(PrelimRaw!$D$1:$D1000,$A127,PrelimRaw!$C$1:$C1000,4,PrelimRaw!$J$1:$J1000,"P")+countifs(PrelimRaw!$D$1:$D1000,$A127,PrelimRaw!$C$1:$C1000,14,PrelimRaw!$J$1:$J1000,"P")</f>
        <v>0</v>
      </c>
      <c r="G127" s="7">
        <f>countifs(PrelimRaw!$D$1:$D1000,$A127,PrelimRaw!$C$1:$C1000,0,PrelimRaw!$J$1:$J1000,"P")</f>
        <v>1</v>
      </c>
      <c r="H127" s="7">
        <f>countifs(PrelimRaw!$D$1:$D1000,$A127,PrelimRaw!$C$1:$C1000,-4,PrelimRaw!$J$1:$J1000,"P")</f>
        <v>0</v>
      </c>
      <c r="I127" s="7">
        <f t="shared" si="2"/>
        <v>1</v>
      </c>
      <c r="J127" s="8">
        <f t="shared" si="3"/>
        <v>0.05</v>
      </c>
      <c r="K127" s="8">
        <f t="shared" si="4"/>
        <v>0</v>
      </c>
      <c r="L127" s="7">
        <f t="shared" si="5"/>
        <v>0</v>
      </c>
      <c r="M127" s="11">
        <f t="shared" si="6"/>
        <v>0</v>
      </c>
    </row>
    <row r="128">
      <c r="A128" s="6" t="s">
        <v>101</v>
      </c>
      <c r="B128" s="7" t="str">
        <f>vlookup($A128,Users!$B$1:$H1000,3,false)</f>
        <v>Rohit</v>
      </c>
      <c r="C128" s="7" t="str">
        <f>vlookup($A128,Users!$B$1:$H1000,6,false)</f>
        <v>Enloe A</v>
      </c>
      <c r="D128" s="7">
        <f>vlookup($C128,Teams!$B:$D,3,false)</f>
        <v>5</v>
      </c>
      <c r="E128" s="7">
        <f t="shared" si="1"/>
        <v>20</v>
      </c>
      <c r="F128" s="7">
        <f>countifs(PrelimRaw!$D$1:$D1000,$A128,PrelimRaw!$C$1:$C1000,4,PrelimRaw!$J$1:$J1000,"P")+countifs(PrelimRaw!$D$1:$D1000,$A128,PrelimRaw!$C$1:$C1000,14,PrelimRaw!$J$1:$J1000,"P")</f>
        <v>0</v>
      </c>
      <c r="G128" s="7">
        <f>countifs(PrelimRaw!$D$1:$D1000,$A128,PrelimRaw!$C$1:$C1000,0,PrelimRaw!$J$1:$J1000,"P")</f>
        <v>0</v>
      </c>
      <c r="H128" s="7">
        <f>countifs(PrelimRaw!$D$1:$D1000,$A128,PrelimRaw!$C$1:$C1000,-4,PrelimRaw!$J$1:$J1000,"P")</f>
        <v>0</v>
      </c>
      <c r="I128" s="7">
        <f t="shared" si="2"/>
        <v>0</v>
      </c>
      <c r="J128" s="8">
        <f t="shared" si="3"/>
        <v>0</v>
      </c>
      <c r="K128" s="8">
        <f t="shared" si="4"/>
        <v>0</v>
      </c>
      <c r="L128" s="7">
        <f t="shared" si="5"/>
        <v>0</v>
      </c>
      <c r="M128" s="11">
        <f t="shared" si="6"/>
        <v>0</v>
      </c>
    </row>
    <row r="129">
      <c r="A129" s="6" t="s">
        <v>103</v>
      </c>
      <c r="B129" s="7" t="str">
        <f>vlookup($A129,Users!$B$1:$H1000,3,false)</f>
        <v>Rishabh</v>
      </c>
      <c r="C129" s="7" t="str">
        <f>vlookup($A129,Users!$B$1:$H1000,6,false)</f>
        <v>Enloe A</v>
      </c>
      <c r="D129" s="7">
        <f>vlookup($C129,Teams!$B:$D,3,false)</f>
        <v>5</v>
      </c>
      <c r="E129" s="7">
        <f t="shared" si="1"/>
        <v>20</v>
      </c>
      <c r="F129" s="7">
        <f>countifs(PrelimRaw!$D$1:$D1000,$A129,PrelimRaw!$C$1:$C1000,4,PrelimRaw!$J$1:$J1000,"P")+countifs(PrelimRaw!$D$1:$D1000,$A129,PrelimRaw!$C$1:$C1000,14,PrelimRaw!$J$1:$J1000,"P")</f>
        <v>0</v>
      </c>
      <c r="G129" s="7">
        <f>countifs(PrelimRaw!$D$1:$D1000,$A129,PrelimRaw!$C$1:$C1000,0,PrelimRaw!$J$1:$J1000,"P")</f>
        <v>0</v>
      </c>
      <c r="H129" s="7">
        <f>countifs(PrelimRaw!$D$1:$D1000,$A129,PrelimRaw!$C$1:$C1000,-4,PrelimRaw!$J$1:$J1000,"P")</f>
        <v>0</v>
      </c>
      <c r="I129" s="7">
        <f t="shared" si="2"/>
        <v>0</v>
      </c>
      <c r="J129" s="8">
        <f t="shared" si="3"/>
        <v>0</v>
      </c>
      <c r="K129" s="8">
        <f t="shared" si="4"/>
        <v>0</v>
      </c>
      <c r="L129" s="7">
        <f t="shared" si="5"/>
        <v>0</v>
      </c>
      <c r="M129" s="11">
        <f t="shared" si="6"/>
        <v>0</v>
      </c>
    </row>
    <row r="130">
      <c r="A130" s="6" t="s">
        <v>107</v>
      </c>
      <c r="B130" s="7" t="str">
        <f>vlookup($A130,Users!$B$1:$H1000,3,false)</f>
        <v>Nipun</v>
      </c>
      <c r="C130" s="7" t="str">
        <f>vlookup($A130,Users!$B$1:$H1000,6,false)</f>
        <v>Mira Loma</v>
      </c>
      <c r="D130" s="7">
        <f>vlookup($C130,Teams!$B:$D,3,false)</f>
        <v>5</v>
      </c>
      <c r="E130" s="7">
        <f t="shared" si="1"/>
        <v>20</v>
      </c>
      <c r="F130" s="7">
        <f>countifs(PrelimRaw!$D$1:$D1000,$A130,PrelimRaw!$C$1:$C1000,4,PrelimRaw!$J$1:$J1000,"P")+countifs(PrelimRaw!$D$1:$D1000,$A130,PrelimRaw!$C$1:$C1000,14,PrelimRaw!$J$1:$J1000,"P")</f>
        <v>0</v>
      </c>
      <c r="G130" s="7">
        <f>countifs(PrelimRaw!$D$1:$D1000,$A130,PrelimRaw!$C$1:$C1000,0,PrelimRaw!$J$1:$J1000,"P")</f>
        <v>0</v>
      </c>
      <c r="H130" s="7">
        <f>countifs(PrelimRaw!$D$1:$D1000,$A130,PrelimRaw!$C$1:$C1000,-4,PrelimRaw!$J$1:$J1000,"P")</f>
        <v>0</v>
      </c>
      <c r="I130" s="7">
        <f t="shared" si="2"/>
        <v>0</v>
      </c>
      <c r="J130" s="8">
        <f t="shared" si="3"/>
        <v>0</v>
      </c>
      <c r="K130" s="8">
        <f t="shared" si="4"/>
        <v>0</v>
      </c>
      <c r="L130" s="7">
        <f t="shared" si="5"/>
        <v>0</v>
      </c>
      <c r="M130" s="11">
        <f t="shared" si="6"/>
        <v>0</v>
      </c>
    </row>
    <row r="131">
      <c r="A131" s="6" t="s">
        <v>109</v>
      </c>
      <c r="B131" s="7" t="str">
        <f>vlookup($A131,Users!$B$1:$H1000,3,false)</f>
        <v>Samuel</v>
      </c>
      <c r="C131" s="7" t="str">
        <f>vlookup($A131,Users!$B$1:$H1000,6,false)</f>
        <v>Lynbrook</v>
      </c>
      <c r="D131" s="7">
        <f>vlookup($C131,Teams!$B:$D,3,false)</f>
        <v>5</v>
      </c>
      <c r="E131" s="7">
        <f t="shared" si="1"/>
        <v>20</v>
      </c>
      <c r="F131" s="7">
        <f>countifs(PrelimRaw!$D$1:$D1000,$A131,PrelimRaw!$C$1:$C1000,4,PrelimRaw!$J$1:$J1000,"P")+countifs(PrelimRaw!$D$1:$D1000,$A131,PrelimRaw!$C$1:$C1000,14,PrelimRaw!$J$1:$J1000,"P")</f>
        <v>0</v>
      </c>
      <c r="G131" s="7">
        <f>countifs(PrelimRaw!$D$1:$D1000,$A131,PrelimRaw!$C$1:$C1000,0,PrelimRaw!$J$1:$J1000,"P")</f>
        <v>0</v>
      </c>
      <c r="H131" s="7">
        <f>countifs(PrelimRaw!$D$1:$D1000,$A131,PrelimRaw!$C$1:$C1000,-4,PrelimRaw!$J$1:$J1000,"P")</f>
        <v>0</v>
      </c>
      <c r="I131" s="7">
        <f t="shared" si="2"/>
        <v>0</v>
      </c>
      <c r="J131" s="8">
        <f t="shared" si="3"/>
        <v>0</v>
      </c>
      <c r="K131" s="8">
        <f t="shared" si="4"/>
        <v>0</v>
      </c>
      <c r="L131" s="7">
        <f t="shared" si="5"/>
        <v>0</v>
      </c>
      <c r="M131" s="11">
        <f t="shared" si="6"/>
        <v>0</v>
      </c>
    </row>
    <row r="132">
      <c r="A132" s="6" t="s">
        <v>113</v>
      </c>
      <c r="B132" s="7" t="str">
        <f>vlookup($A132,Users!$B$1:$H1000,3,false)</f>
        <v>Antone</v>
      </c>
      <c r="C132" s="7" t="str">
        <f>vlookup($A132,Users!$B$1:$H1000,6,false)</f>
        <v>Lynbrook</v>
      </c>
      <c r="D132" s="7">
        <f>vlookup($C132,Teams!$B:$D,3,false)</f>
        <v>5</v>
      </c>
      <c r="E132" s="7">
        <f t="shared" si="1"/>
        <v>20</v>
      </c>
      <c r="F132" s="7">
        <f>countifs(PrelimRaw!$D$1:$D1000,$A132,PrelimRaw!$C$1:$C1000,4,PrelimRaw!$J$1:$J1000,"P")+countifs(PrelimRaw!$D$1:$D1000,$A132,PrelimRaw!$C$1:$C1000,14,PrelimRaw!$J$1:$J1000,"P")</f>
        <v>0</v>
      </c>
      <c r="G132" s="7">
        <f>countifs(PrelimRaw!$D$1:$D1000,$A132,PrelimRaw!$C$1:$C1000,0,PrelimRaw!$J$1:$J1000,"P")</f>
        <v>0</v>
      </c>
      <c r="H132" s="7">
        <f>countifs(PrelimRaw!$D$1:$D1000,$A132,PrelimRaw!$C$1:$C1000,-4,PrelimRaw!$J$1:$J1000,"P")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11">
        <f t="shared" si="6"/>
        <v>0</v>
      </c>
    </row>
    <row r="133">
      <c r="A133" s="6" t="s">
        <v>114</v>
      </c>
      <c r="B133" s="7" t="str">
        <f>vlookup($A133,Users!$B$1:$H1000,3,false)</f>
        <v>William</v>
      </c>
      <c r="C133" s="7" t="str">
        <f>vlookup($A133,Users!$B$1:$H1000,6,false)</f>
        <v>Pullman</v>
      </c>
      <c r="D133" s="7">
        <f>vlookup($C133,Teams!$B:$D,3,false)</f>
        <v>5</v>
      </c>
      <c r="E133" s="7">
        <f t="shared" si="1"/>
        <v>20</v>
      </c>
      <c r="F133" s="7">
        <f>countifs(PrelimRaw!$D$1:$D1000,$A133,PrelimRaw!$C$1:$C1000,4,PrelimRaw!$J$1:$J1000,"P")+countifs(PrelimRaw!$D$1:$D1000,$A133,PrelimRaw!$C$1:$C1000,14,PrelimRaw!$J$1:$J1000,"P")</f>
        <v>0</v>
      </c>
      <c r="G133" s="7">
        <f>countifs(PrelimRaw!$D$1:$D1000,$A133,PrelimRaw!$C$1:$C1000,0,PrelimRaw!$J$1:$J1000,"P")</f>
        <v>0</v>
      </c>
      <c r="H133" s="7">
        <f>countifs(PrelimRaw!$D$1:$D1000,$A133,PrelimRaw!$C$1:$C1000,-4,PrelimRaw!$J$1:$J1000,"P")</f>
        <v>0</v>
      </c>
      <c r="I133" s="7">
        <f t="shared" si="2"/>
        <v>0</v>
      </c>
      <c r="J133" s="8">
        <f t="shared" si="3"/>
        <v>0</v>
      </c>
      <c r="K133" s="8">
        <f t="shared" si="4"/>
        <v>0</v>
      </c>
      <c r="L133" s="7">
        <f t="shared" si="5"/>
        <v>0</v>
      </c>
      <c r="M133" s="11">
        <f t="shared" si="6"/>
        <v>0</v>
      </c>
    </row>
    <row r="134">
      <c r="A134" s="6" t="s">
        <v>117</v>
      </c>
      <c r="B134" s="7" t="str">
        <f>vlookup($A134,Users!$B$1:$H1000,3,false)</f>
        <v>Darrien</v>
      </c>
      <c r="C134" s="7" t="str">
        <f>vlookup($A134,Users!$B$1:$H1000,6,false)</f>
        <v>Interlake B</v>
      </c>
      <c r="D134" s="7">
        <f>vlookup($C134,Teams!$B:$D,3,false)</f>
        <v>5</v>
      </c>
      <c r="E134" s="7">
        <f t="shared" si="1"/>
        <v>20</v>
      </c>
      <c r="F134" s="7">
        <f>countifs(PrelimRaw!$D$1:$D1000,$A134,PrelimRaw!$C$1:$C1000,4,PrelimRaw!$J$1:$J1000,"P")+countifs(PrelimRaw!$D$1:$D1000,$A134,PrelimRaw!$C$1:$C1000,14,PrelimRaw!$J$1:$J1000,"P")</f>
        <v>0</v>
      </c>
      <c r="G134" s="7">
        <f>countifs(PrelimRaw!$D$1:$D1000,$A134,PrelimRaw!$C$1:$C1000,0,PrelimRaw!$J$1:$J1000,"P")</f>
        <v>0</v>
      </c>
      <c r="H134" s="7">
        <f>countifs(PrelimRaw!$D$1:$D1000,$A134,PrelimRaw!$C$1:$C1000,-4,PrelimRaw!$J$1:$J1000,"P")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11">
        <f t="shared" si="6"/>
        <v>0</v>
      </c>
    </row>
    <row r="135">
      <c r="A135" s="6" t="s">
        <v>120</v>
      </c>
      <c r="B135" s="7" t="str">
        <f>vlookup($A135,Users!$B$1:$H1000,3,false)</f>
        <v>Grace</v>
      </c>
      <c r="C135" s="7" t="str">
        <f>vlookup($A135,Users!$B$1:$H1000,6,false)</f>
        <v>Interlake B</v>
      </c>
      <c r="D135" s="7">
        <f>vlookup($C135,Teams!$B:$D,3,false)</f>
        <v>5</v>
      </c>
      <c r="E135" s="7">
        <f t="shared" si="1"/>
        <v>20</v>
      </c>
      <c r="F135" s="7">
        <f>countifs(PrelimRaw!$D$1:$D1000,$A135,PrelimRaw!$C$1:$C1000,4,PrelimRaw!$J$1:$J1000,"P")+countifs(PrelimRaw!$D$1:$D1000,$A135,PrelimRaw!$C$1:$C1000,14,PrelimRaw!$J$1:$J1000,"P")</f>
        <v>0</v>
      </c>
      <c r="G135" s="7">
        <f>countifs(PrelimRaw!$D$1:$D1000,$A135,PrelimRaw!$C$1:$C1000,0,PrelimRaw!$J$1:$J1000,"P")</f>
        <v>0</v>
      </c>
      <c r="H135" s="7">
        <f>countifs(PrelimRaw!$D$1:$D1000,$A135,PrelimRaw!$C$1:$C1000,-4,PrelimRaw!$J$1:$J1000,"P")</f>
        <v>0</v>
      </c>
      <c r="I135" s="7">
        <f t="shared" si="2"/>
        <v>0</v>
      </c>
      <c r="J135" s="8">
        <f t="shared" si="3"/>
        <v>0</v>
      </c>
      <c r="K135" s="8">
        <f t="shared" si="4"/>
        <v>0</v>
      </c>
      <c r="L135" s="7">
        <f t="shared" si="5"/>
        <v>0</v>
      </c>
      <c r="M135" s="11">
        <f t="shared" si="6"/>
        <v>0</v>
      </c>
    </row>
    <row r="136">
      <c r="A136" s="6" t="s">
        <v>121</v>
      </c>
      <c r="B136" s="7" t="str">
        <f>vlookup($A136,Users!$B$1:$H1000,3,false)</f>
        <v>Austin</v>
      </c>
      <c r="C136" s="7" t="str">
        <f>vlookup($A136,Users!$B$1:$H1000,6,false)</f>
        <v>Canyon Crest</v>
      </c>
      <c r="D136" s="7">
        <f>vlookup($C136,Teams!$B:$D,3,false)</f>
        <v>5</v>
      </c>
      <c r="E136" s="7">
        <f t="shared" si="1"/>
        <v>20</v>
      </c>
      <c r="F136" s="7">
        <f>countifs(PrelimRaw!$D$1:$D1000,$A136,PrelimRaw!$C$1:$C1000,4,PrelimRaw!$J$1:$J1000,"P")+countifs(PrelimRaw!$D$1:$D1000,$A136,PrelimRaw!$C$1:$C1000,14,PrelimRaw!$J$1:$J1000,"P")</f>
        <v>0</v>
      </c>
      <c r="G136" s="7">
        <f>countifs(PrelimRaw!$D$1:$D1000,$A136,PrelimRaw!$C$1:$C1000,0,PrelimRaw!$J$1:$J1000,"P")</f>
        <v>2</v>
      </c>
      <c r="H136" s="7">
        <f>countifs(PrelimRaw!$D$1:$D1000,$A136,PrelimRaw!$C$1:$C1000,-4,PrelimRaw!$J$1:$J1000,"P")</f>
        <v>0</v>
      </c>
      <c r="I136" s="7">
        <f t="shared" si="2"/>
        <v>2</v>
      </c>
      <c r="J136" s="8">
        <f t="shared" si="3"/>
        <v>0.1</v>
      </c>
      <c r="K136" s="8">
        <f t="shared" si="4"/>
        <v>0</v>
      </c>
      <c r="L136" s="7">
        <f t="shared" si="5"/>
        <v>0</v>
      </c>
      <c r="M136" s="11">
        <f t="shared" si="6"/>
        <v>0</v>
      </c>
    </row>
    <row r="137">
      <c r="A137" s="6" t="s">
        <v>122</v>
      </c>
      <c r="B137" s="7" t="str">
        <f>vlookup($A137,Users!$B$1:$H1000,3,false)</f>
        <v>Nihal</v>
      </c>
      <c r="C137" s="7" t="str">
        <f>vlookup($A137,Users!$B$1:$H1000,6,false)</f>
        <v>Interlake B</v>
      </c>
      <c r="D137" s="7">
        <f>vlookup($C137,Teams!$B:$D,3,false)</f>
        <v>5</v>
      </c>
      <c r="E137" s="7">
        <f t="shared" si="1"/>
        <v>20</v>
      </c>
      <c r="F137" s="7">
        <f>countifs(PrelimRaw!$D$1:$D1000,$A137,PrelimRaw!$C$1:$C1000,4,PrelimRaw!$J$1:$J1000,"P")+countifs(PrelimRaw!$D$1:$D1000,$A137,PrelimRaw!$C$1:$C1000,14,PrelimRaw!$J$1:$J1000,"P")</f>
        <v>0</v>
      </c>
      <c r="G137" s="7">
        <f>countifs(PrelimRaw!$D$1:$D1000,$A137,PrelimRaw!$C$1:$C1000,0,PrelimRaw!$J$1:$J1000,"P")</f>
        <v>1</v>
      </c>
      <c r="H137" s="7">
        <f>countifs(PrelimRaw!$D$1:$D1000,$A137,PrelimRaw!$C$1:$C1000,-4,PrelimRaw!$J$1:$J1000,"P")</f>
        <v>0</v>
      </c>
      <c r="I137" s="7">
        <f t="shared" si="2"/>
        <v>1</v>
      </c>
      <c r="J137" s="8">
        <f t="shared" si="3"/>
        <v>0.05</v>
      </c>
      <c r="K137" s="8">
        <f t="shared" si="4"/>
        <v>0</v>
      </c>
      <c r="L137" s="7">
        <f t="shared" si="5"/>
        <v>0</v>
      </c>
      <c r="M137" s="11">
        <f t="shared" si="6"/>
        <v>0</v>
      </c>
    </row>
    <row r="138">
      <c r="A138" s="6" t="s">
        <v>124</v>
      </c>
      <c r="B138" s="7" t="str">
        <f>vlookup($A138,Users!$B$1:$H1000,3,false)</f>
        <v>Alex</v>
      </c>
      <c r="C138" s="7" t="str">
        <f>vlookup($A138,Users!$B$1:$H1000,6,false)</f>
        <v>Canyon Crest</v>
      </c>
      <c r="D138" s="7">
        <f>vlookup($C138,Teams!$B:$D,3,false)</f>
        <v>5</v>
      </c>
      <c r="E138" s="7">
        <f t="shared" si="1"/>
        <v>20</v>
      </c>
      <c r="F138" s="7">
        <f>countifs(PrelimRaw!$D$1:$D1000,$A138,PrelimRaw!$C$1:$C1000,4,PrelimRaw!$J$1:$J1000,"P")+countifs(PrelimRaw!$D$1:$D1000,$A138,PrelimRaw!$C$1:$C1000,14,PrelimRaw!$J$1:$J1000,"P")</f>
        <v>0</v>
      </c>
      <c r="G138" s="7">
        <f>countifs(PrelimRaw!$D$1:$D1000,$A138,PrelimRaw!$C$1:$C1000,0,PrelimRaw!$J$1:$J1000,"P")</f>
        <v>0</v>
      </c>
      <c r="H138" s="7">
        <f>countifs(PrelimRaw!$D$1:$D1000,$A138,PrelimRaw!$C$1:$C1000,-4,PrelimRaw!$J$1:$J1000,"P")</f>
        <v>0</v>
      </c>
      <c r="I138" s="7">
        <f t="shared" si="2"/>
        <v>0</v>
      </c>
      <c r="J138" s="8">
        <f t="shared" si="3"/>
        <v>0</v>
      </c>
      <c r="K138" s="8">
        <f t="shared" si="4"/>
        <v>0</v>
      </c>
      <c r="L138" s="7">
        <f t="shared" si="5"/>
        <v>0</v>
      </c>
      <c r="M138" s="11">
        <f t="shared" si="6"/>
        <v>0</v>
      </c>
    </row>
    <row r="139">
      <c r="A139" s="6" t="s">
        <v>129</v>
      </c>
      <c r="B139" s="7" t="str">
        <f>vlookup($A139,Users!$B$1:$H1000,3,false)</f>
        <v>Luke</v>
      </c>
      <c r="C139" s="7" t="str">
        <f>vlookup($A139,Users!$B$1:$H1000,6,false)</f>
        <v>Westminster</v>
      </c>
      <c r="D139" s="7">
        <f>vlookup($C139,Teams!$B:$D,3,false)</f>
        <v>5</v>
      </c>
      <c r="E139" s="7">
        <f t="shared" si="1"/>
        <v>20</v>
      </c>
      <c r="F139" s="7">
        <f>countifs(PrelimRaw!$D$1:$D1000,$A139,PrelimRaw!$C$1:$C1000,4,PrelimRaw!$J$1:$J1000,"P")+countifs(PrelimRaw!$D$1:$D1000,$A139,PrelimRaw!$C$1:$C1000,14,PrelimRaw!$J$1:$J1000,"P")</f>
        <v>0</v>
      </c>
      <c r="G139" s="7">
        <f>countifs(PrelimRaw!$D$1:$D1000,$A139,PrelimRaw!$C$1:$C1000,0,PrelimRaw!$J$1:$J1000,"P")</f>
        <v>0</v>
      </c>
      <c r="H139" s="7">
        <f>countifs(PrelimRaw!$D$1:$D1000,$A139,PrelimRaw!$C$1:$C1000,-4,PrelimRaw!$J$1:$J1000,"P")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11">
        <f t="shared" si="6"/>
        <v>0</v>
      </c>
    </row>
    <row r="140">
      <c r="A140" s="6" t="s">
        <v>130</v>
      </c>
      <c r="B140" s="7" t="str">
        <f>vlookup($A140,Users!$B$1:$H1000,3,false)</f>
        <v>Aashray</v>
      </c>
      <c r="C140" s="7" t="str">
        <f>vlookup($A140,Users!$B$1:$H1000,6,false)</f>
        <v>Tesla STEM</v>
      </c>
      <c r="D140" s="7">
        <f>vlookup($C140,Teams!$B:$D,3,false)</f>
        <v>5</v>
      </c>
      <c r="E140" s="7">
        <f t="shared" si="1"/>
        <v>20</v>
      </c>
      <c r="F140" s="7">
        <f>countifs(PrelimRaw!$D$1:$D1000,$A140,PrelimRaw!$C$1:$C1000,4,PrelimRaw!$J$1:$J1000,"P")+countifs(PrelimRaw!$D$1:$D1000,$A140,PrelimRaw!$C$1:$C1000,14,PrelimRaw!$J$1:$J1000,"P")</f>
        <v>0</v>
      </c>
      <c r="G140" s="7">
        <f>countifs(PrelimRaw!$D$1:$D1000,$A140,PrelimRaw!$C$1:$C1000,0,PrelimRaw!$J$1:$J1000,"P")</f>
        <v>0</v>
      </c>
      <c r="H140" s="7">
        <f>countifs(PrelimRaw!$D$1:$D1000,$A140,PrelimRaw!$C$1:$C1000,-4,PrelimRaw!$J$1:$J1000,"P")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11">
        <f t="shared" si="6"/>
        <v>0</v>
      </c>
    </row>
    <row r="141">
      <c r="A141" s="6" t="s">
        <v>135</v>
      </c>
      <c r="B141" s="7" t="str">
        <f>vlookup($A141,Users!$B$1:$H1000,3,false)</f>
        <v>Sebi</v>
      </c>
      <c r="C141" s="7" t="str">
        <f>vlookup($A141,Users!$B$1:$H1000,6,false)</f>
        <v>Tesla STEM</v>
      </c>
      <c r="D141" s="7">
        <f>vlookup($C141,Teams!$B:$D,3,false)</f>
        <v>5</v>
      </c>
      <c r="E141" s="7">
        <f t="shared" si="1"/>
        <v>20</v>
      </c>
      <c r="F141" s="7">
        <f>countifs(PrelimRaw!$D$1:$D1000,$A141,PrelimRaw!$C$1:$C1000,4,PrelimRaw!$J$1:$J1000,"P")+countifs(PrelimRaw!$D$1:$D1000,$A141,PrelimRaw!$C$1:$C1000,14,PrelimRaw!$J$1:$J1000,"P")</f>
        <v>0</v>
      </c>
      <c r="G141" s="7">
        <f>countifs(PrelimRaw!$D$1:$D1000,$A141,PrelimRaw!$C$1:$C1000,0,PrelimRaw!$J$1:$J1000,"P")</f>
        <v>0</v>
      </c>
      <c r="H141" s="7">
        <f>countifs(PrelimRaw!$D$1:$D1000,$A141,PrelimRaw!$C$1:$C1000,-4,PrelimRaw!$J$1:$J1000,"P")</f>
        <v>0</v>
      </c>
      <c r="I141" s="7">
        <f t="shared" si="2"/>
        <v>0</v>
      </c>
      <c r="J141" s="8">
        <f t="shared" si="3"/>
        <v>0</v>
      </c>
      <c r="K141" s="8">
        <f t="shared" si="4"/>
        <v>0</v>
      </c>
      <c r="L141" s="7">
        <f t="shared" si="5"/>
        <v>0</v>
      </c>
      <c r="M141" s="11">
        <f t="shared" si="6"/>
        <v>0</v>
      </c>
    </row>
    <row r="142">
      <c r="A142" s="6" t="s">
        <v>136</v>
      </c>
      <c r="B142" s="7" t="str">
        <f>vlookup($A142,Users!$B$1:$H1000,3,false)</f>
        <v>Aditi</v>
      </c>
      <c r="C142" s="7" t="str">
        <f>vlookup($A142,Users!$B$1:$H1000,6,false)</f>
        <v>Cupertino</v>
      </c>
      <c r="D142" s="7">
        <f>vlookup($C142,Teams!$B:$D,3,false)</f>
        <v>5</v>
      </c>
      <c r="E142" s="7">
        <f t="shared" si="1"/>
        <v>20</v>
      </c>
      <c r="F142" s="7">
        <f>countifs(PrelimRaw!$D$1:$D1000,$A142,PrelimRaw!$C$1:$C1000,4,PrelimRaw!$J$1:$J1000,"P")+countifs(PrelimRaw!$D$1:$D1000,$A142,PrelimRaw!$C$1:$C1000,14,PrelimRaw!$J$1:$J1000,"P")</f>
        <v>0</v>
      </c>
      <c r="G142" s="7">
        <f>countifs(PrelimRaw!$D$1:$D1000,$A142,PrelimRaw!$C$1:$C1000,0,PrelimRaw!$J$1:$J1000,"P")</f>
        <v>0</v>
      </c>
      <c r="H142" s="7">
        <f>countifs(PrelimRaw!$D$1:$D1000,$A142,PrelimRaw!$C$1:$C1000,-4,PrelimRaw!$J$1:$J1000,"P")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11">
        <f t="shared" si="6"/>
        <v>0</v>
      </c>
    </row>
    <row r="143">
      <c r="A143" s="6" t="s">
        <v>138</v>
      </c>
      <c r="B143" s="7" t="str">
        <f>vlookup($A143,Users!$B$1:$H1000,3,false)</f>
        <v>Jerry</v>
      </c>
      <c r="C143" s="7" t="str">
        <f>vlookup($A143,Users!$B$1:$H1000,6,false)</f>
        <v>Lexington B</v>
      </c>
      <c r="D143" s="7">
        <f>vlookup($C143,Teams!$B:$D,3,false)</f>
        <v>5</v>
      </c>
      <c r="E143" s="7">
        <f t="shared" si="1"/>
        <v>20</v>
      </c>
      <c r="F143" s="7">
        <f>countifs(PrelimRaw!$D$1:$D1000,$A143,PrelimRaw!$C$1:$C1000,4,PrelimRaw!$J$1:$J1000,"P")+countifs(PrelimRaw!$D$1:$D1000,$A143,PrelimRaw!$C$1:$C1000,14,PrelimRaw!$J$1:$J1000,"P")</f>
        <v>1</v>
      </c>
      <c r="G143" s="7">
        <f>countifs(PrelimRaw!$D$1:$D1000,$A143,PrelimRaw!$C$1:$C1000,0,PrelimRaw!$J$1:$J1000,"P")</f>
        <v>0</v>
      </c>
      <c r="H143" s="7">
        <f>countifs(PrelimRaw!$D$1:$D1000,$A143,PrelimRaw!$C$1:$C1000,-4,PrelimRaw!$J$1:$J1000,"P")</f>
        <v>1</v>
      </c>
      <c r="I143" s="7">
        <f t="shared" si="2"/>
        <v>2</v>
      </c>
      <c r="J143" s="8">
        <f t="shared" si="3"/>
        <v>0.1</v>
      </c>
      <c r="K143" s="8">
        <f t="shared" si="4"/>
        <v>0.5</v>
      </c>
      <c r="L143" s="7">
        <f t="shared" si="5"/>
        <v>0</v>
      </c>
      <c r="M143" s="11">
        <f t="shared" si="6"/>
        <v>0</v>
      </c>
    </row>
    <row r="144">
      <c r="A144" s="6" t="s">
        <v>141</v>
      </c>
      <c r="B144" s="7" t="str">
        <f>vlookup($A144,Users!$B$1:$H1000,3,false)</f>
        <v>Tony</v>
      </c>
      <c r="C144" s="7" t="str">
        <f>vlookup($A144,Users!$B$1:$H1000,6,false)</f>
        <v>Shen</v>
      </c>
      <c r="D144" s="7">
        <f>vlookup($C144,Teams!$B:$D,3,false)</f>
        <v>5</v>
      </c>
      <c r="E144" s="7">
        <f t="shared" si="1"/>
        <v>20</v>
      </c>
      <c r="F144" s="7">
        <f>countifs(PrelimRaw!$D$1:$D1000,$A144,PrelimRaw!$C$1:$C1000,4,PrelimRaw!$J$1:$J1000,"P")+countifs(PrelimRaw!$D$1:$D1000,$A144,PrelimRaw!$C$1:$C1000,14,PrelimRaw!$J$1:$J1000,"P")</f>
        <v>0</v>
      </c>
      <c r="G144" s="7">
        <f>countifs(PrelimRaw!$D$1:$D1000,$A144,PrelimRaw!$C$1:$C1000,0,PrelimRaw!$J$1:$J1000,"P")</f>
        <v>0</v>
      </c>
      <c r="H144" s="7">
        <f>countifs(PrelimRaw!$D$1:$D1000,$A144,PrelimRaw!$C$1:$C1000,-4,PrelimRaw!$J$1:$J1000,"P")</f>
        <v>0</v>
      </c>
      <c r="I144" s="7">
        <f t="shared" si="2"/>
        <v>0</v>
      </c>
      <c r="J144" s="8">
        <f t="shared" si="3"/>
        <v>0</v>
      </c>
      <c r="K144" s="8">
        <f t="shared" si="4"/>
        <v>0</v>
      </c>
      <c r="L144" s="7">
        <f t="shared" si="5"/>
        <v>0</v>
      </c>
      <c r="M144" s="11">
        <f t="shared" si="6"/>
        <v>0</v>
      </c>
    </row>
    <row r="145">
      <c r="A145" s="6" t="s">
        <v>143</v>
      </c>
      <c r="B145" s="7" t="str">
        <f>vlookup($A145,Users!$B$1:$H1000,3,false)</f>
        <v>Andrew</v>
      </c>
      <c r="C145" s="7" t="str">
        <f>vlookup($A145,Users!$B$1:$H1000,6,false)</f>
        <v>Shen</v>
      </c>
      <c r="D145" s="7">
        <f>vlookup($C145,Teams!$B:$D,3,false)</f>
        <v>5</v>
      </c>
      <c r="E145" s="7">
        <f t="shared" si="1"/>
        <v>20</v>
      </c>
      <c r="F145" s="7">
        <f>countifs(PrelimRaw!$D$1:$D1000,$A145,PrelimRaw!$C$1:$C1000,4,PrelimRaw!$J$1:$J1000,"P")+countifs(PrelimRaw!$D$1:$D1000,$A145,PrelimRaw!$C$1:$C1000,14,PrelimRaw!$J$1:$J1000,"P")</f>
        <v>1</v>
      </c>
      <c r="G145" s="7">
        <f>countifs(PrelimRaw!$D$1:$D1000,$A145,PrelimRaw!$C$1:$C1000,0,PrelimRaw!$J$1:$J1000,"P")</f>
        <v>2</v>
      </c>
      <c r="H145" s="7">
        <f>countifs(PrelimRaw!$D$1:$D1000,$A145,PrelimRaw!$C$1:$C1000,-4,PrelimRaw!$J$1:$J1000,"P")</f>
        <v>1</v>
      </c>
      <c r="I145" s="7">
        <f t="shared" si="2"/>
        <v>4</v>
      </c>
      <c r="J145" s="8">
        <f t="shared" si="3"/>
        <v>0.2</v>
      </c>
      <c r="K145" s="8">
        <f t="shared" si="4"/>
        <v>0.25</v>
      </c>
      <c r="L145" s="7">
        <f t="shared" si="5"/>
        <v>0</v>
      </c>
      <c r="M145" s="11">
        <f t="shared" si="6"/>
        <v>0</v>
      </c>
    </row>
    <row r="146">
      <c r="A146" s="6" t="s">
        <v>145</v>
      </c>
      <c r="B146" s="7" t="str">
        <f>vlookup($A146,Users!$B$1:$H1000,3,false)</f>
        <v>Sanshray</v>
      </c>
      <c r="C146" s="7" t="str">
        <f>vlookup($A146,Users!$B$1:$H1000,6,false)</f>
        <v>AHS Broward</v>
      </c>
      <c r="D146" s="7">
        <f>vlookup($C146,Teams!$B:$D,3,false)</f>
        <v>5</v>
      </c>
      <c r="E146" s="7">
        <f t="shared" si="1"/>
        <v>20</v>
      </c>
      <c r="F146" s="7">
        <f>countifs(PrelimRaw!$D$1:$D1000,$A146,PrelimRaw!$C$1:$C1000,4,PrelimRaw!$J$1:$J1000,"P")+countifs(PrelimRaw!$D$1:$D1000,$A146,PrelimRaw!$C$1:$C1000,14,PrelimRaw!$J$1:$J1000,"P")</f>
        <v>0</v>
      </c>
      <c r="G146" s="7">
        <f>countifs(PrelimRaw!$D$1:$D1000,$A146,PrelimRaw!$C$1:$C1000,0,PrelimRaw!$J$1:$J1000,"P")</f>
        <v>0</v>
      </c>
      <c r="H146" s="7">
        <f>countifs(PrelimRaw!$D$1:$D1000,$A146,PrelimRaw!$C$1:$C1000,-4,PrelimRaw!$J$1:$J1000,"P")</f>
        <v>0</v>
      </c>
      <c r="I146" s="7">
        <f t="shared" si="2"/>
        <v>0</v>
      </c>
      <c r="J146" s="8">
        <f t="shared" si="3"/>
        <v>0</v>
      </c>
      <c r="K146" s="8">
        <f t="shared" si="4"/>
        <v>0</v>
      </c>
      <c r="L146" s="7">
        <f t="shared" si="5"/>
        <v>0</v>
      </c>
      <c r="M146" s="11">
        <f t="shared" si="6"/>
        <v>0</v>
      </c>
    </row>
    <row r="147">
      <c r="A147" s="6" t="s">
        <v>147</v>
      </c>
      <c r="B147" s="7" t="str">
        <f>vlookup($A147,Users!$B$1:$H1000,3,false)</f>
        <v>Om</v>
      </c>
      <c r="C147" s="7" t="str">
        <f>vlookup($A147,Users!$B$1:$H1000,6,false)</f>
        <v>JP Stevens</v>
      </c>
      <c r="D147" s="7">
        <f>vlookup($C147,Teams!$B:$D,3,false)</f>
        <v>5</v>
      </c>
      <c r="E147" s="7">
        <f t="shared" si="1"/>
        <v>20</v>
      </c>
      <c r="F147" s="7">
        <f>countifs(PrelimRaw!$D$1:$D1000,$A147,PrelimRaw!$C$1:$C1000,4,PrelimRaw!$J$1:$J1000,"P")+countifs(PrelimRaw!$D$1:$D1000,$A147,PrelimRaw!$C$1:$C1000,14,PrelimRaw!$J$1:$J1000,"P")</f>
        <v>0</v>
      </c>
      <c r="G147" s="7">
        <f>countifs(PrelimRaw!$D$1:$D1000,$A147,PrelimRaw!$C$1:$C1000,0,PrelimRaw!$J$1:$J1000,"P")</f>
        <v>1</v>
      </c>
      <c r="H147" s="7">
        <f>countifs(PrelimRaw!$D$1:$D1000,$A147,PrelimRaw!$C$1:$C1000,-4,PrelimRaw!$J$1:$J1000,"P")</f>
        <v>0</v>
      </c>
      <c r="I147" s="7">
        <f t="shared" si="2"/>
        <v>1</v>
      </c>
      <c r="J147" s="8">
        <f t="shared" si="3"/>
        <v>0.05</v>
      </c>
      <c r="K147" s="8">
        <f t="shared" si="4"/>
        <v>0</v>
      </c>
      <c r="L147" s="7">
        <f t="shared" si="5"/>
        <v>0</v>
      </c>
      <c r="M147" s="11">
        <f t="shared" si="6"/>
        <v>0</v>
      </c>
    </row>
    <row r="148">
      <c r="A148" s="6" t="s">
        <v>149</v>
      </c>
      <c r="B148" s="7" t="str">
        <f>vlookup($A148,Users!$B$1:$H1000,3,false)</f>
        <v>Rithvik</v>
      </c>
      <c r="C148" s="7" t="str">
        <f>vlookup($A148,Users!$B$1:$H1000,6,false)</f>
        <v>AHS Broward</v>
      </c>
      <c r="D148" s="7">
        <f>vlookup($C148,Teams!$B:$D,3,false)</f>
        <v>5</v>
      </c>
      <c r="E148" s="7">
        <f t="shared" si="1"/>
        <v>20</v>
      </c>
      <c r="F148" s="7">
        <f>countifs(PrelimRaw!$D$1:$D1000,$A148,PrelimRaw!$C$1:$C1000,4,PrelimRaw!$J$1:$J1000,"P")+countifs(PrelimRaw!$D$1:$D1000,$A148,PrelimRaw!$C$1:$C1000,14,PrelimRaw!$J$1:$J1000,"P")</f>
        <v>0</v>
      </c>
      <c r="G148" s="7">
        <f>countifs(PrelimRaw!$D$1:$D1000,$A148,PrelimRaw!$C$1:$C1000,0,PrelimRaw!$J$1:$J1000,"P")</f>
        <v>0</v>
      </c>
      <c r="H148" s="7">
        <f>countifs(PrelimRaw!$D$1:$D1000,$A148,PrelimRaw!$C$1:$C1000,-4,PrelimRaw!$J$1:$J1000,"P")</f>
        <v>0</v>
      </c>
      <c r="I148" s="7">
        <f t="shared" si="2"/>
        <v>0</v>
      </c>
      <c r="J148" s="8">
        <f t="shared" si="3"/>
        <v>0</v>
      </c>
      <c r="K148" s="8">
        <f t="shared" si="4"/>
        <v>0</v>
      </c>
      <c r="L148" s="7">
        <f t="shared" si="5"/>
        <v>0</v>
      </c>
      <c r="M148" s="11">
        <f t="shared" si="6"/>
        <v>0</v>
      </c>
    </row>
    <row r="149">
      <c r="A149" s="6" t="s">
        <v>152</v>
      </c>
      <c r="B149" s="7" t="str">
        <f>vlookup($A149,Users!$B$1:$H1000,3,false)</f>
        <v>Avanesh</v>
      </c>
      <c r="C149" s="7" t="str">
        <f>vlookup($A149,Users!$B$1:$H1000,6,false)</f>
        <v>NCSSM A</v>
      </c>
      <c r="D149" s="7">
        <f>vlookup($C149,Teams!$B:$D,3,false)</f>
        <v>5</v>
      </c>
      <c r="E149" s="7">
        <f t="shared" si="1"/>
        <v>20</v>
      </c>
      <c r="F149" s="7">
        <f>countifs(PrelimRaw!$D$1:$D1000,$A149,PrelimRaw!$C$1:$C1000,4,PrelimRaw!$J$1:$J1000,"P")+countifs(PrelimRaw!$D$1:$D1000,$A149,PrelimRaw!$C$1:$C1000,14,PrelimRaw!$J$1:$J1000,"P")</f>
        <v>0</v>
      </c>
      <c r="G149" s="7">
        <f>countifs(PrelimRaw!$D$1:$D1000,$A149,PrelimRaw!$C$1:$C1000,0,PrelimRaw!$J$1:$J1000,"P")</f>
        <v>0</v>
      </c>
      <c r="H149" s="7">
        <f>countifs(PrelimRaw!$D$1:$D1000,$A149,PrelimRaw!$C$1:$C1000,-4,PrelimRaw!$J$1:$J1000,"P")</f>
        <v>0</v>
      </c>
      <c r="I149" s="7">
        <f t="shared" si="2"/>
        <v>0</v>
      </c>
      <c r="J149" s="8">
        <f t="shared" si="3"/>
        <v>0</v>
      </c>
      <c r="K149" s="8">
        <f t="shared" si="4"/>
        <v>0</v>
      </c>
      <c r="L149" s="7">
        <f t="shared" si="5"/>
        <v>0</v>
      </c>
      <c r="M149" s="11">
        <f t="shared" si="6"/>
        <v>0</v>
      </c>
    </row>
    <row r="150">
      <c r="A150" s="6" t="s">
        <v>153</v>
      </c>
      <c r="B150" s="7" t="str">
        <f>vlookup($A150,Users!$B$1:$H1000,3,false)</f>
        <v>Nikhil</v>
      </c>
      <c r="C150" s="7" t="str">
        <f>vlookup($A150,Users!$B$1:$H1000,6,false)</f>
        <v>NCSSM A</v>
      </c>
      <c r="D150" s="7">
        <f>vlookup($C150,Teams!$B:$D,3,false)</f>
        <v>5</v>
      </c>
      <c r="E150" s="7">
        <f t="shared" si="1"/>
        <v>20</v>
      </c>
      <c r="F150" s="7">
        <f>countifs(PrelimRaw!$D$1:$D1000,$A150,PrelimRaw!$C$1:$C1000,4,PrelimRaw!$J$1:$J1000,"P")+countifs(PrelimRaw!$D$1:$D1000,$A150,PrelimRaw!$C$1:$C1000,14,PrelimRaw!$J$1:$J1000,"P")</f>
        <v>0</v>
      </c>
      <c r="G150" s="7">
        <f>countifs(PrelimRaw!$D$1:$D1000,$A150,PrelimRaw!$C$1:$C1000,0,PrelimRaw!$J$1:$J1000,"P")</f>
        <v>0</v>
      </c>
      <c r="H150" s="7">
        <f>countifs(PrelimRaw!$D$1:$D1000,$A150,PrelimRaw!$C$1:$C1000,-4,PrelimRaw!$J$1:$J1000,"P")</f>
        <v>0</v>
      </c>
      <c r="I150" s="7">
        <f t="shared" si="2"/>
        <v>0</v>
      </c>
      <c r="J150" s="8">
        <f t="shared" si="3"/>
        <v>0</v>
      </c>
      <c r="K150" s="8">
        <f t="shared" si="4"/>
        <v>0</v>
      </c>
      <c r="L150" s="7">
        <f t="shared" si="5"/>
        <v>0</v>
      </c>
      <c r="M150" s="11">
        <f t="shared" si="6"/>
        <v>0</v>
      </c>
    </row>
    <row r="151">
      <c r="A151" s="6" t="s">
        <v>155</v>
      </c>
      <c r="B151" s="7" t="str">
        <f>vlookup($A151,Users!$B$1:$H1000,3,false)</f>
        <v>Bo</v>
      </c>
      <c r="C151" s="7" t="str">
        <f>vlookup($A151,Users!$B$1:$H1000,6,false)</f>
        <v>NCSSM A</v>
      </c>
      <c r="D151" s="7">
        <f>vlookup($C151,Teams!$B:$D,3,false)</f>
        <v>5</v>
      </c>
      <c r="E151" s="7">
        <f t="shared" si="1"/>
        <v>20</v>
      </c>
      <c r="F151" s="7">
        <f>countifs(PrelimRaw!$D$1:$D1000,$A151,PrelimRaw!$C$1:$C1000,4,PrelimRaw!$J$1:$J1000,"P")+countifs(PrelimRaw!$D$1:$D1000,$A151,PrelimRaw!$C$1:$C1000,14,PrelimRaw!$J$1:$J1000,"P")</f>
        <v>0</v>
      </c>
      <c r="G151" s="7">
        <f>countifs(PrelimRaw!$D$1:$D1000,$A151,PrelimRaw!$C$1:$C1000,0,PrelimRaw!$J$1:$J1000,"P")</f>
        <v>1</v>
      </c>
      <c r="H151" s="7">
        <f>countifs(PrelimRaw!$D$1:$D1000,$A151,PrelimRaw!$C$1:$C1000,-4,PrelimRaw!$J$1:$J1000,"P")</f>
        <v>0</v>
      </c>
      <c r="I151" s="7">
        <f t="shared" si="2"/>
        <v>1</v>
      </c>
      <c r="J151" s="8">
        <f t="shared" si="3"/>
        <v>0.05</v>
      </c>
      <c r="K151" s="8">
        <f t="shared" si="4"/>
        <v>0</v>
      </c>
      <c r="L151" s="7">
        <f t="shared" si="5"/>
        <v>0</v>
      </c>
      <c r="M151" s="11">
        <f t="shared" si="6"/>
        <v>0</v>
      </c>
    </row>
    <row r="152">
      <c r="A152" s="6" t="s">
        <v>156</v>
      </c>
      <c r="B152" s="7" t="str">
        <f>vlookup($A152,Users!$B$1:$H1000,3,false)</f>
        <v>Danny</v>
      </c>
      <c r="C152" s="7" t="str">
        <f>vlookup($A152,Users!$B$1:$H1000,6,false)</f>
        <v>NoHo B</v>
      </c>
      <c r="D152" s="7">
        <f>vlookup($C152,Teams!$B:$D,3,false)</f>
        <v>5</v>
      </c>
      <c r="E152" s="7">
        <f t="shared" si="1"/>
        <v>20</v>
      </c>
      <c r="F152" s="7">
        <f>countifs(PrelimRaw!$D$1:$D1000,$A152,PrelimRaw!$C$1:$C1000,4,PrelimRaw!$J$1:$J1000,"P")+countifs(PrelimRaw!$D$1:$D1000,$A152,PrelimRaw!$C$1:$C1000,14,PrelimRaw!$J$1:$J1000,"P")</f>
        <v>0</v>
      </c>
      <c r="G152" s="7">
        <f>countifs(PrelimRaw!$D$1:$D1000,$A152,PrelimRaw!$C$1:$C1000,0,PrelimRaw!$J$1:$J1000,"P")</f>
        <v>0</v>
      </c>
      <c r="H152" s="7">
        <f>countifs(PrelimRaw!$D$1:$D1000,$A152,PrelimRaw!$C$1:$C1000,-4,PrelimRaw!$J$1:$J1000,"P")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11">
        <f t="shared" si="6"/>
        <v>0</v>
      </c>
    </row>
    <row r="153">
      <c r="A153" s="6" t="s">
        <v>157</v>
      </c>
      <c r="B153" s="7" t="str">
        <f>vlookup($A153,Users!$B$1:$H1000,3,false)</f>
        <v>Khoi</v>
      </c>
      <c r="C153" s="7" t="str">
        <f>vlookup($A153,Users!$B$1:$H1000,6,false)</f>
        <v>Wayzata</v>
      </c>
      <c r="D153" s="7">
        <f>vlookup($C153,Teams!$B:$D,3,false)</f>
        <v>5</v>
      </c>
      <c r="E153" s="7">
        <f t="shared" si="1"/>
        <v>20</v>
      </c>
      <c r="F153" s="7">
        <f>countifs(PrelimRaw!$D$1:$D1000,$A153,PrelimRaw!$C$1:$C1000,4,PrelimRaw!$J$1:$J1000,"P")+countifs(PrelimRaw!$D$1:$D1000,$A153,PrelimRaw!$C$1:$C1000,14,PrelimRaw!$J$1:$J1000,"P")</f>
        <v>0</v>
      </c>
      <c r="G153" s="7">
        <f>countifs(PrelimRaw!$D$1:$D1000,$A153,PrelimRaw!$C$1:$C1000,0,PrelimRaw!$J$1:$J1000,"P")</f>
        <v>0</v>
      </c>
      <c r="H153" s="7">
        <f>countifs(PrelimRaw!$D$1:$D1000,$A153,PrelimRaw!$C$1:$C1000,-4,PrelimRaw!$J$1:$J1000,"P")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11">
        <f t="shared" si="6"/>
        <v>0</v>
      </c>
    </row>
    <row r="154">
      <c r="A154" s="6" t="s">
        <v>160</v>
      </c>
      <c r="B154" s="7" t="str">
        <f>vlookup($A154,Users!$B$1:$H1000,3,false)</f>
        <v>Rishabh</v>
      </c>
      <c r="C154" s="7" t="str">
        <f>vlookup($A154,Users!$B$1:$H1000,6,false)</f>
        <v>Interlake A</v>
      </c>
      <c r="D154" s="7">
        <f>vlookup($C154,Teams!$B:$D,3,false)</f>
        <v>5</v>
      </c>
      <c r="E154" s="7">
        <f t="shared" si="1"/>
        <v>20</v>
      </c>
      <c r="F154" s="7">
        <f>countifs(PrelimRaw!$D$1:$D1000,$A154,PrelimRaw!$C$1:$C1000,4,PrelimRaw!$J$1:$J1000,"P")+countifs(PrelimRaw!$D$1:$D1000,$A154,PrelimRaw!$C$1:$C1000,14,PrelimRaw!$J$1:$J1000,"P")</f>
        <v>0</v>
      </c>
      <c r="G154" s="7">
        <f>countifs(PrelimRaw!$D$1:$D1000,$A154,PrelimRaw!$C$1:$C1000,0,PrelimRaw!$J$1:$J1000,"P")</f>
        <v>0</v>
      </c>
      <c r="H154" s="7">
        <f>countifs(PrelimRaw!$D$1:$D1000,$A154,PrelimRaw!$C$1:$C1000,-4,PrelimRaw!$J$1:$J1000,"P")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11">
        <f t="shared" si="6"/>
        <v>0</v>
      </c>
    </row>
    <row r="155">
      <c r="A155" s="6" t="s">
        <v>162</v>
      </c>
      <c r="B155" s="7" t="str">
        <f>vlookup($A155,Users!$B$1:$H1000,3,false)</f>
        <v>Julian</v>
      </c>
      <c r="C155" s="7" t="str">
        <f>vlookup($A155,Users!$B$1:$H1000,6,false)</f>
        <v>Interlake A</v>
      </c>
      <c r="D155" s="7">
        <f>vlookup($C155,Teams!$B:$D,3,false)</f>
        <v>5</v>
      </c>
      <c r="E155" s="7">
        <f t="shared" si="1"/>
        <v>20</v>
      </c>
      <c r="F155" s="7">
        <f>countifs(PrelimRaw!$D$1:$D1000,$A155,PrelimRaw!$C$1:$C1000,4,PrelimRaw!$J$1:$J1000,"P")+countifs(PrelimRaw!$D$1:$D1000,$A155,PrelimRaw!$C$1:$C1000,14,PrelimRaw!$J$1:$J1000,"P")</f>
        <v>0</v>
      </c>
      <c r="G155" s="7">
        <f>countifs(PrelimRaw!$D$1:$D1000,$A155,PrelimRaw!$C$1:$C1000,0,PrelimRaw!$J$1:$J1000,"P")</f>
        <v>0</v>
      </c>
      <c r="H155" s="7">
        <f>countifs(PrelimRaw!$D$1:$D1000,$A155,PrelimRaw!$C$1:$C1000,-4,PrelimRaw!$J$1:$J1000,"P")</f>
        <v>0</v>
      </c>
      <c r="I155" s="7">
        <f t="shared" si="2"/>
        <v>0</v>
      </c>
      <c r="J155" s="8">
        <f t="shared" si="3"/>
        <v>0</v>
      </c>
      <c r="K155" s="8">
        <f t="shared" si="4"/>
        <v>0</v>
      </c>
      <c r="L155" s="7">
        <f t="shared" si="5"/>
        <v>0</v>
      </c>
      <c r="M155" s="11">
        <f t="shared" si="6"/>
        <v>0</v>
      </c>
    </row>
    <row r="156">
      <c r="A156" s="6" t="s">
        <v>163</v>
      </c>
      <c r="B156" s="7" t="str">
        <f>vlookup($A156,Users!$B$1:$H1000,3,false)</f>
        <v>Aneesh</v>
      </c>
      <c r="C156" s="7" t="str">
        <f>vlookup($A156,Users!$B$1:$H1000,6,false)</f>
        <v>Wayzata</v>
      </c>
      <c r="D156" s="7">
        <f>vlookup($C156,Teams!$B:$D,3,false)</f>
        <v>5</v>
      </c>
      <c r="E156" s="7">
        <f t="shared" si="1"/>
        <v>20</v>
      </c>
      <c r="F156" s="7">
        <f>countifs(PrelimRaw!$D$1:$D1000,$A156,PrelimRaw!$C$1:$C1000,4,PrelimRaw!$J$1:$J1000,"P")+countifs(PrelimRaw!$D$1:$D1000,$A156,PrelimRaw!$C$1:$C1000,14,PrelimRaw!$J$1:$J1000,"P")</f>
        <v>2</v>
      </c>
      <c r="G156" s="7">
        <f>countifs(PrelimRaw!$D$1:$D1000,$A156,PrelimRaw!$C$1:$C1000,0,PrelimRaw!$J$1:$J1000,"P")</f>
        <v>3</v>
      </c>
      <c r="H156" s="7">
        <f>countifs(PrelimRaw!$D$1:$D1000,$A156,PrelimRaw!$C$1:$C1000,-4,PrelimRaw!$J$1:$J1000,"P")</f>
        <v>2</v>
      </c>
      <c r="I156" s="7">
        <f t="shared" si="2"/>
        <v>7</v>
      </c>
      <c r="J156" s="8">
        <f t="shared" si="3"/>
        <v>0.35</v>
      </c>
      <c r="K156" s="8">
        <f t="shared" si="4"/>
        <v>0.2857142857</v>
      </c>
      <c r="L156" s="7">
        <f t="shared" si="5"/>
        <v>0</v>
      </c>
      <c r="M156" s="11">
        <f t="shared" si="6"/>
        <v>0</v>
      </c>
    </row>
    <row r="157">
      <c r="A157" s="6" t="s">
        <v>165</v>
      </c>
      <c r="B157" s="7" t="str">
        <f>vlookup($A157,Users!$B$1:$H1000,3,false)</f>
        <v>Cindy</v>
      </c>
      <c r="C157" s="7" t="str">
        <f>vlookup($A157,Users!$B$1:$H1000,6,false)</f>
        <v>Interlake A</v>
      </c>
      <c r="D157" s="7">
        <f>vlookup($C157,Teams!$B:$D,3,false)</f>
        <v>5</v>
      </c>
      <c r="E157" s="7">
        <f t="shared" si="1"/>
        <v>20</v>
      </c>
      <c r="F157" s="7">
        <f>countifs(PrelimRaw!$D$1:$D1000,$A157,PrelimRaw!$C$1:$C1000,4,PrelimRaw!$J$1:$J1000,"P")+countifs(PrelimRaw!$D$1:$D1000,$A157,PrelimRaw!$C$1:$C1000,14,PrelimRaw!$J$1:$J1000,"P")</f>
        <v>0</v>
      </c>
      <c r="G157" s="7">
        <f>countifs(PrelimRaw!$D$1:$D1000,$A157,PrelimRaw!$C$1:$C1000,0,PrelimRaw!$J$1:$J1000,"P")</f>
        <v>0</v>
      </c>
      <c r="H157" s="7">
        <f>countifs(PrelimRaw!$D$1:$D1000,$A157,PrelimRaw!$C$1:$C1000,-4,PrelimRaw!$J$1:$J1000,"P")</f>
        <v>0</v>
      </c>
      <c r="I157" s="7">
        <f t="shared" si="2"/>
        <v>0</v>
      </c>
      <c r="J157" s="8">
        <f t="shared" si="3"/>
        <v>0</v>
      </c>
      <c r="K157" s="8">
        <f t="shared" si="4"/>
        <v>0</v>
      </c>
      <c r="L157" s="7">
        <f t="shared" si="5"/>
        <v>0</v>
      </c>
      <c r="M157" s="11">
        <f t="shared" si="6"/>
        <v>0</v>
      </c>
    </row>
    <row r="158">
      <c r="A158" s="6" t="s">
        <v>168</v>
      </c>
      <c r="B158" s="7" t="str">
        <f>vlookup($A158,Users!$B$1:$H1000,3,false)</f>
        <v>Michael</v>
      </c>
      <c r="C158" s="7" t="str">
        <f>vlookup($A158,Users!$B$1:$H1000,6,false)</f>
        <v>Seven Lakes</v>
      </c>
      <c r="D158" s="7">
        <f>vlookup($C158,Teams!$B:$D,3,false)</f>
        <v>5</v>
      </c>
      <c r="E158" s="7">
        <f t="shared" si="1"/>
        <v>20</v>
      </c>
      <c r="F158" s="7">
        <f>countifs(PrelimRaw!$D$1:$D1000,$A158,PrelimRaw!$C$1:$C1000,4,PrelimRaw!$J$1:$J1000,"P")+countifs(PrelimRaw!$D$1:$D1000,$A158,PrelimRaw!$C$1:$C1000,14,PrelimRaw!$J$1:$J1000,"P")</f>
        <v>0</v>
      </c>
      <c r="G158" s="7">
        <f>countifs(PrelimRaw!$D$1:$D1000,$A158,PrelimRaw!$C$1:$C1000,0,PrelimRaw!$J$1:$J1000,"P")</f>
        <v>0</v>
      </c>
      <c r="H158" s="7">
        <f>countifs(PrelimRaw!$D$1:$D1000,$A158,PrelimRaw!$C$1:$C1000,-4,PrelimRaw!$J$1:$J1000,"P")</f>
        <v>0</v>
      </c>
      <c r="I158" s="7">
        <f t="shared" si="2"/>
        <v>0</v>
      </c>
      <c r="J158" s="8">
        <f t="shared" si="3"/>
        <v>0</v>
      </c>
      <c r="K158" s="8">
        <f t="shared" si="4"/>
        <v>0</v>
      </c>
      <c r="L158" s="7">
        <f t="shared" si="5"/>
        <v>0</v>
      </c>
      <c r="M158" s="11">
        <f t="shared" si="6"/>
        <v>0</v>
      </c>
    </row>
    <row r="159">
      <c r="A159" s="6" t="s">
        <v>169</v>
      </c>
      <c r="B159" s="7" t="str">
        <f>vlookup($A159,Users!$B$1:$H1000,3,false)</f>
        <v>Adeline</v>
      </c>
      <c r="C159" s="7" t="str">
        <f>vlookup($A159,Users!$B$1:$H1000,6,false)</f>
        <v>NoHo</v>
      </c>
      <c r="D159" s="7">
        <f>vlookup($C159,Teams!$B:$D,3,false)</f>
        <v>5</v>
      </c>
      <c r="E159" s="7">
        <f t="shared" si="1"/>
        <v>20</v>
      </c>
      <c r="F159" s="7">
        <f>countifs(PrelimRaw!$D$1:$D1000,$A159,PrelimRaw!$C$1:$C1000,4,PrelimRaw!$J$1:$J1000,"P")+countifs(PrelimRaw!$D$1:$D1000,$A159,PrelimRaw!$C$1:$C1000,14,PrelimRaw!$J$1:$J1000,"P")</f>
        <v>0</v>
      </c>
      <c r="G159" s="7">
        <f>countifs(PrelimRaw!$D$1:$D1000,$A159,PrelimRaw!$C$1:$C1000,0,PrelimRaw!$J$1:$J1000,"P")</f>
        <v>0</v>
      </c>
      <c r="H159" s="7">
        <f>countifs(PrelimRaw!$D$1:$D1000,$A159,PrelimRaw!$C$1:$C1000,-4,PrelimRaw!$J$1:$J1000,"P")</f>
        <v>0</v>
      </c>
      <c r="I159" s="7">
        <f t="shared" si="2"/>
        <v>0</v>
      </c>
      <c r="J159" s="8">
        <f t="shared" si="3"/>
        <v>0</v>
      </c>
      <c r="K159" s="8">
        <f t="shared" si="4"/>
        <v>0</v>
      </c>
      <c r="L159" s="7">
        <f t="shared" si="5"/>
        <v>0</v>
      </c>
      <c r="M159" s="11">
        <f t="shared" si="6"/>
        <v>0</v>
      </c>
    </row>
    <row r="160">
      <c r="A160" s="6" t="s">
        <v>172</v>
      </c>
      <c r="B160" s="7" t="str">
        <f>vlookup($A160,Users!$B$1:$H1000,3,false)</f>
        <v>Vishal</v>
      </c>
      <c r="C160" s="7" t="str">
        <f>vlookup($A160,Users!$B$1:$H1000,6,false)</f>
        <v>Seven Lakes</v>
      </c>
      <c r="D160" s="7">
        <f>vlookup($C160,Teams!$B:$D,3,false)</f>
        <v>5</v>
      </c>
      <c r="E160" s="7">
        <f t="shared" si="1"/>
        <v>20</v>
      </c>
      <c r="F160" s="7">
        <f>countifs(PrelimRaw!$D$1:$D1000,$A160,PrelimRaw!$C$1:$C1000,4,PrelimRaw!$J$1:$J1000,"P")+countifs(PrelimRaw!$D$1:$D1000,$A160,PrelimRaw!$C$1:$C1000,14,PrelimRaw!$J$1:$J1000,"P")</f>
        <v>0</v>
      </c>
      <c r="G160" s="7">
        <f>countifs(PrelimRaw!$D$1:$D1000,$A160,PrelimRaw!$C$1:$C1000,0,PrelimRaw!$J$1:$J1000,"P")</f>
        <v>1</v>
      </c>
      <c r="H160" s="7">
        <f>countifs(PrelimRaw!$D$1:$D1000,$A160,PrelimRaw!$C$1:$C1000,-4,PrelimRaw!$J$1:$J1000,"P")</f>
        <v>0</v>
      </c>
      <c r="I160" s="7">
        <f t="shared" si="2"/>
        <v>1</v>
      </c>
      <c r="J160" s="8">
        <f t="shared" si="3"/>
        <v>0.05</v>
      </c>
      <c r="K160" s="8">
        <f t="shared" si="4"/>
        <v>0</v>
      </c>
      <c r="L160" s="7">
        <f t="shared" si="5"/>
        <v>0</v>
      </c>
      <c r="M160" s="11">
        <f t="shared" si="6"/>
        <v>0</v>
      </c>
    </row>
    <row r="161">
      <c r="A161" s="6" t="s">
        <v>175</v>
      </c>
      <c r="B161" s="7" t="str">
        <f>vlookup($A161,Users!$B$1:$H1000,3,false)</f>
        <v>Gordon</v>
      </c>
      <c r="C161" s="7" t="str">
        <f>vlookup($A161,Users!$B$1:$H1000,6,false)</f>
        <v>Troy</v>
      </c>
      <c r="D161" s="7">
        <f>vlookup($C161,Teams!$B:$D,3,false)</f>
        <v>5</v>
      </c>
      <c r="E161" s="7">
        <f t="shared" si="1"/>
        <v>20</v>
      </c>
      <c r="F161" s="7">
        <f>countifs(PrelimRaw!$D$1:$D1000,$A161,PrelimRaw!$C$1:$C1000,4,PrelimRaw!$J$1:$J1000,"P")+countifs(PrelimRaw!$D$1:$D1000,$A161,PrelimRaw!$C$1:$C1000,14,PrelimRaw!$J$1:$J1000,"P")</f>
        <v>0</v>
      </c>
      <c r="G161" s="7">
        <f>countifs(PrelimRaw!$D$1:$D1000,$A161,PrelimRaw!$C$1:$C1000,0,PrelimRaw!$J$1:$J1000,"P")</f>
        <v>0</v>
      </c>
      <c r="H161" s="7">
        <f>countifs(PrelimRaw!$D$1:$D1000,$A161,PrelimRaw!$C$1:$C1000,-4,PrelimRaw!$J$1:$J1000,"P")</f>
        <v>0</v>
      </c>
      <c r="I161" s="7">
        <f t="shared" si="2"/>
        <v>0</v>
      </c>
      <c r="J161" s="8">
        <f t="shared" si="3"/>
        <v>0</v>
      </c>
      <c r="K161" s="8">
        <f t="shared" si="4"/>
        <v>0</v>
      </c>
      <c r="L161" s="7">
        <f t="shared" si="5"/>
        <v>0</v>
      </c>
      <c r="M161" s="11">
        <f t="shared" si="6"/>
        <v>0</v>
      </c>
    </row>
    <row r="162">
      <c r="A162" s="6" t="s">
        <v>178</v>
      </c>
      <c r="B162" s="7" t="str">
        <f>vlookup($A162,Users!$B$1:$H1000,3,false)</f>
        <v>Melinda</v>
      </c>
      <c r="C162" s="7" t="str">
        <f>vlookup($A162,Users!$B$1:$H1000,6,false)</f>
        <v>Troy</v>
      </c>
      <c r="D162" s="7">
        <f>vlookup($C162,Teams!$B:$D,3,false)</f>
        <v>5</v>
      </c>
      <c r="E162" s="7">
        <f t="shared" si="1"/>
        <v>20</v>
      </c>
      <c r="F162" s="7">
        <f>countifs(PrelimRaw!$D$1:$D1000,$A162,PrelimRaw!$C$1:$C1000,4,PrelimRaw!$J$1:$J1000,"P")+countifs(PrelimRaw!$D$1:$D1000,$A162,PrelimRaw!$C$1:$C1000,14,PrelimRaw!$J$1:$J1000,"P")</f>
        <v>0</v>
      </c>
      <c r="G162" s="7">
        <f>countifs(PrelimRaw!$D$1:$D1000,$A162,PrelimRaw!$C$1:$C1000,0,PrelimRaw!$J$1:$J1000,"P")</f>
        <v>0</v>
      </c>
      <c r="H162" s="7">
        <f>countifs(PrelimRaw!$D$1:$D1000,$A162,PrelimRaw!$C$1:$C1000,-4,PrelimRaw!$J$1:$J1000,"P")</f>
        <v>0</v>
      </c>
      <c r="I162" s="7">
        <f t="shared" si="2"/>
        <v>0</v>
      </c>
      <c r="J162" s="8">
        <f t="shared" si="3"/>
        <v>0</v>
      </c>
      <c r="K162" s="8">
        <f t="shared" si="4"/>
        <v>0</v>
      </c>
      <c r="L162" s="7">
        <f t="shared" si="5"/>
        <v>0</v>
      </c>
      <c r="M162" s="11">
        <f t="shared" si="6"/>
        <v>0</v>
      </c>
    </row>
    <row r="163">
      <c r="A163" s="6" t="s">
        <v>96</v>
      </c>
      <c r="B163" s="7" t="str">
        <f>vlookup($A163,Users!$B$1:$H1000,3,false)</f>
        <v>Caleb</v>
      </c>
      <c r="C163" s="7" t="str">
        <f>vlookup($A163,Users!$B$1:$H1000,6,false)</f>
        <v>Blair A</v>
      </c>
      <c r="D163" s="7">
        <f>vlookup($C163,Teams!$B:$D,3,false)</f>
        <v>5</v>
      </c>
      <c r="E163" s="7">
        <f t="shared" si="1"/>
        <v>20</v>
      </c>
      <c r="F163" s="7">
        <f>countifs(PrelimRaw!$D$1:$D1000,$A163,PrelimRaw!$C$1:$C1000,4,PrelimRaw!$J$1:$J1000,"P")+countifs(PrelimRaw!$D$1:$D1000,$A163,PrelimRaw!$C$1:$C1000,14,PrelimRaw!$J$1:$J1000,"P")</f>
        <v>2</v>
      </c>
      <c r="G163" s="7">
        <f>countifs(PrelimRaw!$D$1:$D1000,$A163,PrelimRaw!$C$1:$C1000,0,PrelimRaw!$J$1:$J1000,"P")</f>
        <v>0</v>
      </c>
      <c r="H163" s="7">
        <f>countifs(PrelimRaw!$D$1:$D1000,$A163,PrelimRaw!$C$1:$C1000,-4,PrelimRaw!$J$1:$J1000,"P")</f>
        <v>2</v>
      </c>
      <c r="I163" s="7">
        <f t="shared" si="2"/>
        <v>4</v>
      </c>
      <c r="J163" s="8">
        <f t="shared" si="3"/>
        <v>0.2</v>
      </c>
      <c r="K163" s="8">
        <f t="shared" si="4"/>
        <v>0.5</v>
      </c>
      <c r="L163" s="7">
        <f t="shared" si="5"/>
        <v>0</v>
      </c>
      <c r="M163" s="11">
        <f t="shared" si="6"/>
        <v>0</v>
      </c>
    </row>
    <row r="164">
      <c r="A164" s="6" t="s">
        <v>184</v>
      </c>
      <c r="B164" s="7" t="str">
        <f>vlookup($A164,Users!$B$1:$H1000,3,false)</f>
        <v>Annie</v>
      </c>
      <c r="C164" s="7" t="str">
        <f>vlookup($A164,Users!$B$1:$H1000,6,false)</f>
        <v>RMHS</v>
      </c>
      <c r="D164" s="7">
        <f>vlookup($C164,Teams!$B:$D,3,false)</f>
        <v>5</v>
      </c>
      <c r="E164" s="7">
        <f t="shared" si="1"/>
        <v>20</v>
      </c>
      <c r="F164" s="7">
        <f>countifs(PrelimRaw!$D$1:$D1000,$A164,PrelimRaw!$C$1:$C1000,4,PrelimRaw!$J$1:$J1000,"P")+countifs(PrelimRaw!$D$1:$D1000,$A164,PrelimRaw!$C$1:$C1000,14,PrelimRaw!$J$1:$J1000,"P")</f>
        <v>0</v>
      </c>
      <c r="G164" s="7">
        <f>countifs(PrelimRaw!$D$1:$D1000,$A164,PrelimRaw!$C$1:$C1000,0,PrelimRaw!$J$1:$J1000,"P")</f>
        <v>0</v>
      </c>
      <c r="H164" s="7">
        <f>countifs(PrelimRaw!$D$1:$D1000,$A164,PrelimRaw!$C$1:$C1000,-4,PrelimRaw!$J$1:$J1000,"P")</f>
        <v>0</v>
      </c>
      <c r="I164" s="7">
        <f t="shared" si="2"/>
        <v>0</v>
      </c>
      <c r="J164" s="8">
        <f t="shared" si="3"/>
        <v>0</v>
      </c>
      <c r="K164" s="8">
        <f t="shared" si="4"/>
        <v>0</v>
      </c>
      <c r="L164" s="7">
        <f t="shared" si="5"/>
        <v>0</v>
      </c>
      <c r="M164" s="11">
        <f t="shared" si="6"/>
        <v>0</v>
      </c>
    </row>
    <row r="165">
      <c r="A165" s="6" t="s">
        <v>186</v>
      </c>
      <c r="B165" s="7" t="str">
        <f>vlookup($A165,Users!$B$1:$H1000,3,false)</f>
        <v>Lidia</v>
      </c>
      <c r="C165" s="7" t="str">
        <f>vlookup($A165,Users!$B$1:$H1000,6,false)</f>
        <v>Venice</v>
      </c>
      <c r="D165" s="7">
        <f>vlookup($C165,Teams!$B:$D,3,false)</f>
        <v>5</v>
      </c>
      <c r="E165" s="7">
        <f t="shared" si="1"/>
        <v>20</v>
      </c>
      <c r="F165" s="7">
        <f>countifs(PrelimRaw!$D$1:$D1000,$A165,PrelimRaw!$C$1:$C1000,4,PrelimRaw!$J$1:$J1000,"P")+countifs(PrelimRaw!$D$1:$D1000,$A165,PrelimRaw!$C$1:$C1000,14,PrelimRaw!$J$1:$J1000,"P")</f>
        <v>0</v>
      </c>
      <c r="G165" s="7">
        <f>countifs(PrelimRaw!$D$1:$D1000,$A165,PrelimRaw!$C$1:$C1000,0,PrelimRaw!$J$1:$J1000,"P")</f>
        <v>0</v>
      </c>
      <c r="H165" s="7">
        <f>countifs(PrelimRaw!$D$1:$D1000,$A165,PrelimRaw!$C$1:$C1000,-4,PrelimRaw!$J$1:$J1000,"P")</f>
        <v>0</v>
      </c>
      <c r="I165" s="7">
        <f t="shared" si="2"/>
        <v>0</v>
      </c>
      <c r="J165" s="8">
        <f t="shared" si="3"/>
        <v>0</v>
      </c>
      <c r="K165" s="8">
        <f t="shared" si="4"/>
        <v>0</v>
      </c>
      <c r="L165" s="7">
        <f t="shared" si="5"/>
        <v>0</v>
      </c>
      <c r="M165" s="11">
        <f t="shared" si="6"/>
        <v>0</v>
      </c>
    </row>
    <row r="166">
      <c r="A166" s="6" t="s">
        <v>188</v>
      </c>
      <c r="B166" s="7" t="str">
        <f>vlookup($A166,Users!$B$1:$H1000,3,false)</f>
        <v>Michael</v>
      </c>
      <c r="C166" s="7" t="str">
        <f>vlookup($A166,Users!$B$1:$H1000,6,false)</f>
        <v>Venice</v>
      </c>
      <c r="D166" s="7">
        <f>vlookup($C166,Teams!$B:$D,3,false)</f>
        <v>5</v>
      </c>
      <c r="E166" s="7">
        <f t="shared" si="1"/>
        <v>20</v>
      </c>
      <c r="F166" s="7">
        <f>countifs(PrelimRaw!$D$1:$D1000,$A166,PrelimRaw!$C$1:$C1000,4,PrelimRaw!$J$1:$J1000,"P")+countifs(PrelimRaw!$D$1:$D1000,$A166,PrelimRaw!$C$1:$C1000,14,PrelimRaw!$J$1:$J1000,"P")</f>
        <v>0</v>
      </c>
      <c r="G166" s="7">
        <f>countifs(PrelimRaw!$D$1:$D1000,$A166,PrelimRaw!$C$1:$C1000,0,PrelimRaw!$J$1:$J1000,"P")</f>
        <v>1</v>
      </c>
      <c r="H166" s="7">
        <f>countifs(PrelimRaw!$D$1:$D1000,$A166,PrelimRaw!$C$1:$C1000,-4,PrelimRaw!$J$1:$J1000,"P")</f>
        <v>0</v>
      </c>
      <c r="I166" s="7">
        <f t="shared" si="2"/>
        <v>1</v>
      </c>
      <c r="J166" s="8">
        <f t="shared" si="3"/>
        <v>0.05</v>
      </c>
      <c r="K166" s="8">
        <f t="shared" si="4"/>
        <v>0</v>
      </c>
      <c r="L166" s="7">
        <f t="shared" si="5"/>
        <v>0</v>
      </c>
      <c r="M166" s="11">
        <f t="shared" si="6"/>
        <v>0</v>
      </c>
    </row>
    <row r="167">
      <c r="A167" s="6" t="s">
        <v>189</v>
      </c>
      <c r="B167" s="7" t="str">
        <f>vlookup($A167,Users!$B$1:$H1000,3,false)</f>
        <v>Vincent</v>
      </c>
      <c r="C167" s="7" t="str">
        <f>vlookup($A167,Users!$B$1:$H1000,6,false)</f>
        <v>RMHS</v>
      </c>
      <c r="D167" s="7">
        <f>vlookup($C167,Teams!$B:$D,3,false)</f>
        <v>5</v>
      </c>
      <c r="E167" s="7">
        <f t="shared" si="1"/>
        <v>20</v>
      </c>
      <c r="F167" s="7">
        <f>countifs(PrelimRaw!$D$1:$D1000,$A167,PrelimRaw!$C$1:$C1000,4,PrelimRaw!$J$1:$J1000,"P")+countifs(PrelimRaw!$D$1:$D1000,$A167,PrelimRaw!$C$1:$C1000,14,PrelimRaw!$J$1:$J1000,"P")</f>
        <v>1</v>
      </c>
      <c r="G167" s="7">
        <f>countifs(PrelimRaw!$D$1:$D1000,$A167,PrelimRaw!$C$1:$C1000,0,PrelimRaw!$J$1:$J1000,"P")</f>
        <v>1</v>
      </c>
      <c r="H167" s="7">
        <f>countifs(PrelimRaw!$D$1:$D1000,$A167,PrelimRaw!$C$1:$C1000,-4,PrelimRaw!$J$1:$J1000,"P")</f>
        <v>1</v>
      </c>
      <c r="I167" s="7">
        <f t="shared" si="2"/>
        <v>3</v>
      </c>
      <c r="J167" s="8">
        <f t="shared" si="3"/>
        <v>0.15</v>
      </c>
      <c r="K167" s="8">
        <f t="shared" si="4"/>
        <v>0.3333333333</v>
      </c>
      <c r="L167" s="7">
        <f t="shared" si="5"/>
        <v>0</v>
      </c>
      <c r="M167" s="11">
        <f t="shared" si="6"/>
        <v>0</v>
      </c>
    </row>
    <row r="168">
      <c r="A168" s="6" t="s">
        <v>190</v>
      </c>
      <c r="B168" s="7" t="str">
        <f>vlookup($A168,Users!$B$1:$H1000,3,false)</f>
        <v>Wendy</v>
      </c>
      <c r="C168" s="7" t="str">
        <f>vlookup($A168,Users!$B$1:$H1000,6,false)</f>
        <v>University</v>
      </c>
      <c r="D168" s="7">
        <f>vlookup($C168,Teams!$B:$D,3,false)</f>
        <v>5</v>
      </c>
      <c r="E168" s="7">
        <f t="shared" si="1"/>
        <v>20</v>
      </c>
      <c r="F168" s="7">
        <f>countifs(PrelimRaw!$D$1:$D1000,$A168,PrelimRaw!$C$1:$C1000,4,PrelimRaw!$J$1:$J1000,"P")+countifs(PrelimRaw!$D$1:$D1000,$A168,PrelimRaw!$C$1:$C1000,14,PrelimRaw!$J$1:$J1000,"P")</f>
        <v>0</v>
      </c>
      <c r="G168" s="7">
        <f>countifs(PrelimRaw!$D$1:$D1000,$A168,PrelimRaw!$C$1:$C1000,0,PrelimRaw!$J$1:$J1000,"P")</f>
        <v>0</v>
      </c>
      <c r="H168" s="7">
        <f>countifs(PrelimRaw!$D$1:$D1000,$A168,PrelimRaw!$C$1:$C1000,-4,PrelimRaw!$J$1:$J1000,"P")</f>
        <v>0</v>
      </c>
      <c r="I168" s="7">
        <f t="shared" si="2"/>
        <v>0</v>
      </c>
      <c r="J168" s="8">
        <f t="shared" si="3"/>
        <v>0</v>
      </c>
      <c r="K168" s="8">
        <f t="shared" si="4"/>
        <v>0</v>
      </c>
      <c r="L168" s="7">
        <f t="shared" si="5"/>
        <v>0</v>
      </c>
      <c r="M168" s="11">
        <f t="shared" si="6"/>
        <v>0</v>
      </c>
    </row>
    <row r="169">
      <c r="A169" s="6" t="s">
        <v>196</v>
      </c>
      <c r="B169" s="7" t="str">
        <f>vlookup($A169,Users!$B$1:$H1000,3,false)</f>
        <v>Angelina</v>
      </c>
      <c r="C169" s="7" t="str">
        <f>vlookup($A169,Users!$B$1:$H1000,6,false)</f>
        <v>Enloe B</v>
      </c>
      <c r="D169" s="7">
        <f>vlookup($C169,Teams!$B:$D,3,false)</f>
        <v>5</v>
      </c>
      <c r="E169" s="7">
        <f t="shared" si="1"/>
        <v>20</v>
      </c>
      <c r="F169" s="7">
        <f>countifs(PrelimRaw!$D$1:$D1000,$A169,PrelimRaw!$C$1:$C1000,4,PrelimRaw!$J$1:$J1000,"P")+countifs(PrelimRaw!$D$1:$D1000,$A169,PrelimRaw!$C$1:$C1000,14,PrelimRaw!$J$1:$J1000,"P")</f>
        <v>0</v>
      </c>
      <c r="G169" s="7">
        <f>countifs(PrelimRaw!$D$1:$D1000,$A169,PrelimRaw!$C$1:$C1000,0,PrelimRaw!$J$1:$J1000,"P")</f>
        <v>0</v>
      </c>
      <c r="H169" s="7">
        <f>countifs(PrelimRaw!$D$1:$D1000,$A169,PrelimRaw!$C$1:$C1000,-4,PrelimRaw!$J$1:$J1000,"P")</f>
        <v>0</v>
      </c>
      <c r="I169" s="7">
        <f t="shared" si="2"/>
        <v>0</v>
      </c>
      <c r="J169" s="8">
        <f t="shared" si="3"/>
        <v>0</v>
      </c>
      <c r="K169" s="8">
        <f t="shared" si="4"/>
        <v>0</v>
      </c>
      <c r="L169" s="7">
        <f t="shared" si="5"/>
        <v>0</v>
      </c>
      <c r="M169" s="11">
        <f t="shared" si="6"/>
        <v>0</v>
      </c>
    </row>
    <row r="170">
      <c r="A170" s="6" t="s">
        <v>197</v>
      </c>
      <c r="B170" s="7" t="str">
        <f>vlookup($A170,Users!$B$1:$H1000,3,false)</f>
        <v>Kian</v>
      </c>
      <c r="C170" s="7" t="str">
        <f>vlookup($A170,Users!$B$1:$H1000,6,false)</f>
        <v>Blair C</v>
      </c>
      <c r="D170" s="7">
        <f>vlookup($C170,Teams!$B:$D,3,false)</f>
        <v>5</v>
      </c>
      <c r="E170" s="7">
        <f t="shared" si="1"/>
        <v>20</v>
      </c>
      <c r="F170" s="7">
        <f>countifs(PrelimRaw!$D$1:$D1000,$A170,PrelimRaw!$C$1:$C1000,4,PrelimRaw!$J$1:$J1000,"P")+countifs(PrelimRaw!$D$1:$D1000,$A170,PrelimRaw!$C$1:$C1000,14,PrelimRaw!$J$1:$J1000,"P")</f>
        <v>0</v>
      </c>
      <c r="G170" s="7">
        <f>countifs(PrelimRaw!$D$1:$D1000,$A170,PrelimRaw!$C$1:$C1000,0,PrelimRaw!$J$1:$J1000,"P")</f>
        <v>0</v>
      </c>
      <c r="H170" s="7">
        <f>countifs(PrelimRaw!$D$1:$D1000,$A170,PrelimRaw!$C$1:$C1000,-4,PrelimRaw!$J$1:$J1000,"P")</f>
        <v>0</v>
      </c>
      <c r="I170" s="7">
        <f t="shared" si="2"/>
        <v>0</v>
      </c>
      <c r="J170" s="8">
        <f t="shared" si="3"/>
        <v>0</v>
      </c>
      <c r="K170" s="8">
        <f t="shared" si="4"/>
        <v>0</v>
      </c>
      <c r="L170" s="7">
        <f t="shared" si="5"/>
        <v>0</v>
      </c>
      <c r="M170" s="11">
        <f t="shared" si="6"/>
        <v>0</v>
      </c>
    </row>
    <row r="171">
      <c r="A171" s="6" t="s">
        <v>198</v>
      </c>
      <c r="B171" s="7" t="str">
        <f>vlookup($A171,Users!$B$1:$H1000,3,false)</f>
        <v>Chaewoon</v>
      </c>
      <c r="C171" s="7" t="str">
        <f>vlookup($A171,Users!$B$1:$H1000,6,false)</f>
        <v>Blair C</v>
      </c>
      <c r="D171" s="7">
        <f>vlookup($C171,Teams!$B:$D,3,false)</f>
        <v>5</v>
      </c>
      <c r="E171" s="7">
        <f t="shared" si="1"/>
        <v>20</v>
      </c>
      <c r="F171" s="7">
        <f>countifs(PrelimRaw!$D$1:$D1000,$A171,PrelimRaw!$C$1:$C1000,4,PrelimRaw!$J$1:$J1000,"P")+countifs(PrelimRaw!$D$1:$D1000,$A171,PrelimRaw!$C$1:$C1000,14,PrelimRaw!$J$1:$J1000,"P")</f>
        <v>0</v>
      </c>
      <c r="G171" s="7">
        <f>countifs(PrelimRaw!$D$1:$D1000,$A171,PrelimRaw!$C$1:$C1000,0,PrelimRaw!$J$1:$J1000,"P")</f>
        <v>1</v>
      </c>
      <c r="H171" s="7">
        <f>countifs(PrelimRaw!$D$1:$D1000,$A171,PrelimRaw!$C$1:$C1000,-4,PrelimRaw!$J$1:$J1000,"P")</f>
        <v>0</v>
      </c>
      <c r="I171" s="7">
        <f t="shared" si="2"/>
        <v>1</v>
      </c>
      <c r="J171" s="8">
        <f t="shared" si="3"/>
        <v>0.05</v>
      </c>
      <c r="K171" s="8">
        <f t="shared" si="4"/>
        <v>0</v>
      </c>
      <c r="L171" s="7">
        <f t="shared" si="5"/>
        <v>0</v>
      </c>
      <c r="M171" s="11">
        <f t="shared" si="6"/>
        <v>0</v>
      </c>
    </row>
    <row r="172">
      <c r="A172" s="6" t="s">
        <v>199</v>
      </c>
      <c r="B172" s="7" t="str">
        <f>vlookup($A172,Users!$B$1:$H1000,3,false)</f>
        <v>Justin</v>
      </c>
      <c r="C172" s="7" t="str">
        <f>vlookup($A172,Users!$B$1:$H1000,6,false)</f>
        <v>Iolani</v>
      </c>
      <c r="D172" s="7">
        <f>vlookup($C172,Teams!$B:$D,3,false)</f>
        <v>5</v>
      </c>
      <c r="E172" s="7">
        <f t="shared" si="1"/>
        <v>20</v>
      </c>
      <c r="F172" s="7">
        <f>countifs(PrelimRaw!$D$1:$D1000,$A172,PrelimRaw!$C$1:$C1000,4,PrelimRaw!$J$1:$J1000,"P")+countifs(PrelimRaw!$D$1:$D1000,$A172,PrelimRaw!$C$1:$C1000,14,PrelimRaw!$J$1:$J1000,"P")</f>
        <v>0</v>
      </c>
      <c r="G172" s="7">
        <f>countifs(PrelimRaw!$D$1:$D1000,$A172,PrelimRaw!$C$1:$C1000,0,PrelimRaw!$J$1:$J1000,"P")</f>
        <v>0</v>
      </c>
      <c r="H172" s="7">
        <f>countifs(PrelimRaw!$D$1:$D1000,$A172,PrelimRaw!$C$1:$C1000,-4,PrelimRaw!$J$1:$J1000,"P")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11">
        <f t="shared" si="6"/>
        <v>0</v>
      </c>
    </row>
    <row r="173">
      <c r="A173" s="6" t="s">
        <v>200</v>
      </c>
      <c r="B173" s="7" t="str">
        <f>vlookup($A173,Users!$B$1:$H1000,3,false)</f>
        <v>Albert</v>
      </c>
      <c r="C173" s="7" t="str">
        <f>vlookup($A173,Users!$B$1:$H1000,6,false)</f>
        <v>Westminster</v>
      </c>
      <c r="D173" s="7">
        <f>vlookup($C173,Teams!$B:$D,3,false)</f>
        <v>5</v>
      </c>
      <c r="E173" s="7">
        <f t="shared" si="1"/>
        <v>20</v>
      </c>
      <c r="F173" s="7">
        <f>countifs(PrelimRaw!$D$1:$D1000,$A173,PrelimRaw!$C$1:$C1000,4,PrelimRaw!$J$1:$J1000,"P")+countifs(PrelimRaw!$D$1:$D1000,$A173,PrelimRaw!$C$1:$C1000,14,PrelimRaw!$J$1:$J1000,"P")</f>
        <v>0</v>
      </c>
      <c r="G173" s="7">
        <f>countifs(PrelimRaw!$D$1:$D1000,$A173,PrelimRaw!$C$1:$C1000,0,PrelimRaw!$J$1:$J1000,"P")</f>
        <v>1</v>
      </c>
      <c r="H173" s="7">
        <f>countifs(PrelimRaw!$D$1:$D1000,$A173,PrelimRaw!$C$1:$C1000,-4,PrelimRaw!$J$1:$J1000,"P")</f>
        <v>0</v>
      </c>
      <c r="I173" s="7">
        <f t="shared" si="2"/>
        <v>1</v>
      </c>
      <c r="J173" s="8">
        <f t="shared" si="3"/>
        <v>0.05</v>
      </c>
      <c r="K173" s="8">
        <f t="shared" si="4"/>
        <v>0</v>
      </c>
      <c r="L173" s="7">
        <f t="shared" si="5"/>
        <v>0</v>
      </c>
      <c r="M173" s="11">
        <f t="shared" si="6"/>
        <v>0</v>
      </c>
    </row>
    <row r="174">
      <c r="A174" s="6" t="s">
        <v>203</v>
      </c>
      <c r="B174" s="7" t="str">
        <f>vlookup($A174,Users!$B$1:$H1000,3,false)</f>
        <v>Varun</v>
      </c>
      <c r="C174" s="7" t="str">
        <f>vlookup($A174,Users!$B$1:$H1000,6,false)</f>
        <v>Green Hope</v>
      </c>
      <c r="D174" s="7">
        <f>vlookup($C174,Teams!$B:$D,3,false)</f>
        <v>5</v>
      </c>
      <c r="E174" s="7">
        <f t="shared" si="1"/>
        <v>20</v>
      </c>
      <c r="F174" s="7">
        <f>countifs(PrelimRaw!$D$1:$D1000,$A174,PrelimRaw!$C$1:$C1000,4,PrelimRaw!$J$1:$J1000,"P")+countifs(PrelimRaw!$D$1:$D1000,$A174,PrelimRaw!$C$1:$C1000,14,PrelimRaw!$J$1:$J1000,"P")</f>
        <v>0</v>
      </c>
      <c r="G174" s="7">
        <f>countifs(PrelimRaw!$D$1:$D1000,$A174,PrelimRaw!$C$1:$C1000,0,PrelimRaw!$J$1:$J1000,"P")</f>
        <v>0</v>
      </c>
      <c r="H174" s="7">
        <f>countifs(PrelimRaw!$D$1:$D1000,$A174,PrelimRaw!$C$1:$C1000,-4,PrelimRaw!$J$1:$J1000,"P")</f>
        <v>0</v>
      </c>
      <c r="I174" s="7">
        <f t="shared" si="2"/>
        <v>0</v>
      </c>
      <c r="J174" s="8">
        <f t="shared" si="3"/>
        <v>0</v>
      </c>
      <c r="K174" s="8">
        <f t="shared" si="4"/>
        <v>0</v>
      </c>
      <c r="L174" s="7">
        <f t="shared" si="5"/>
        <v>0</v>
      </c>
      <c r="M174" s="11">
        <f t="shared" si="6"/>
        <v>0</v>
      </c>
    </row>
    <row r="175">
      <c r="A175" s="6" t="s">
        <v>205</v>
      </c>
      <c r="B175" s="7" t="str">
        <f>vlookup($A175,Users!$B$1:$H1000,3,false)</f>
        <v>Julianne</v>
      </c>
      <c r="C175" s="7" t="str">
        <f>vlookup($A175,Users!$B$1:$H1000,6,false)</f>
        <v>University</v>
      </c>
      <c r="D175" s="7">
        <f>vlookup($C175,Teams!$B:$D,3,false)</f>
        <v>5</v>
      </c>
      <c r="E175" s="7">
        <f t="shared" si="1"/>
        <v>20</v>
      </c>
      <c r="F175" s="7">
        <f>countifs(PrelimRaw!$D$1:$D1000,$A175,PrelimRaw!$C$1:$C1000,4,PrelimRaw!$J$1:$J1000,"P")+countifs(PrelimRaw!$D$1:$D1000,$A175,PrelimRaw!$C$1:$C1000,14,PrelimRaw!$J$1:$J1000,"P")</f>
        <v>0</v>
      </c>
      <c r="G175" s="7">
        <f>countifs(PrelimRaw!$D$1:$D1000,$A175,PrelimRaw!$C$1:$C1000,0,PrelimRaw!$J$1:$J1000,"P")</f>
        <v>0</v>
      </c>
      <c r="H175" s="7">
        <f>countifs(PrelimRaw!$D$1:$D1000,$A175,PrelimRaw!$C$1:$C1000,-4,PrelimRaw!$J$1:$J1000,"P")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11">
        <f t="shared" si="6"/>
        <v>0</v>
      </c>
    </row>
    <row r="176">
      <c r="A176" s="6" t="s">
        <v>206</v>
      </c>
      <c r="B176" s="7" t="str">
        <f>vlookup($A176,Users!$B$1:$H1000,3,false)</f>
        <v>Rishi</v>
      </c>
      <c r="C176" s="7" t="str">
        <f>vlookup($A176,Users!$B$1:$H1000,6,false)</f>
        <v>Buchholz B</v>
      </c>
      <c r="D176" s="7">
        <f>vlookup($C176,Teams!$B:$D,3,false)</f>
        <v>5</v>
      </c>
      <c r="E176" s="7">
        <f t="shared" si="1"/>
        <v>20</v>
      </c>
      <c r="F176" s="7">
        <f>countifs(PrelimRaw!$D$1:$D1000,$A176,PrelimRaw!$C$1:$C1000,4,PrelimRaw!$J$1:$J1000,"P")+countifs(PrelimRaw!$D$1:$D1000,$A176,PrelimRaw!$C$1:$C1000,14,PrelimRaw!$J$1:$J1000,"P")</f>
        <v>0</v>
      </c>
      <c r="G176" s="7">
        <f>countifs(PrelimRaw!$D$1:$D1000,$A176,PrelimRaw!$C$1:$C1000,0,PrelimRaw!$J$1:$J1000,"P")</f>
        <v>0</v>
      </c>
      <c r="H176" s="7">
        <f>countifs(PrelimRaw!$D$1:$D1000,$A176,PrelimRaw!$C$1:$C1000,-4,PrelimRaw!$J$1:$J1000,"P")</f>
        <v>0</v>
      </c>
      <c r="I176" s="7">
        <f t="shared" si="2"/>
        <v>0</v>
      </c>
      <c r="J176" s="8">
        <f t="shared" si="3"/>
        <v>0</v>
      </c>
      <c r="K176" s="8">
        <f t="shared" si="4"/>
        <v>0</v>
      </c>
      <c r="L176" s="7">
        <f t="shared" si="5"/>
        <v>0</v>
      </c>
      <c r="M176" s="11">
        <f t="shared" si="6"/>
        <v>0</v>
      </c>
    </row>
    <row r="177">
      <c r="A177" s="6" t="s">
        <v>207</v>
      </c>
      <c r="B177" s="7" t="str">
        <f>vlookup($A177,Users!$B$1:$H1000,3,false)</f>
        <v>Laurie</v>
      </c>
      <c r="C177" s="7" t="str">
        <f>vlookup($A177,Users!$B$1:$H1000,6,false)</f>
        <v>Buchholz B</v>
      </c>
      <c r="D177" s="7">
        <f>vlookup($C177,Teams!$B:$D,3,false)</f>
        <v>5</v>
      </c>
      <c r="E177" s="7">
        <f t="shared" si="1"/>
        <v>20</v>
      </c>
      <c r="F177" s="7">
        <f>countifs(PrelimRaw!$D$1:$D1000,$A177,PrelimRaw!$C$1:$C1000,4,PrelimRaw!$J$1:$J1000,"P")+countifs(PrelimRaw!$D$1:$D1000,$A177,PrelimRaw!$C$1:$C1000,14,PrelimRaw!$J$1:$J1000,"P")</f>
        <v>0</v>
      </c>
      <c r="G177" s="7">
        <f>countifs(PrelimRaw!$D$1:$D1000,$A177,PrelimRaw!$C$1:$C1000,0,PrelimRaw!$J$1:$J1000,"P")</f>
        <v>0</v>
      </c>
      <c r="H177" s="7">
        <f>countifs(PrelimRaw!$D$1:$D1000,$A177,PrelimRaw!$C$1:$C1000,-4,PrelimRaw!$J$1:$J1000,"P")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11">
        <f t="shared" si="6"/>
        <v>0</v>
      </c>
    </row>
    <row r="178">
      <c r="A178" s="6" t="s">
        <v>209</v>
      </c>
      <c r="B178" s="7" t="str">
        <f>vlookup($A178,Users!$B$1:$H1000,3,false)</f>
        <v>Justin</v>
      </c>
      <c r="C178" s="7" t="str">
        <f>vlookup($A178,Users!$B$1:$H1000,6,false)</f>
        <v>Dulles</v>
      </c>
      <c r="D178" s="7">
        <f>vlookup($C178,Teams!$B:$D,3,false)</f>
        <v>5</v>
      </c>
      <c r="E178" s="7">
        <f t="shared" si="1"/>
        <v>20</v>
      </c>
      <c r="F178" s="7">
        <f>countifs(PrelimRaw!$D$1:$D1000,$A178,PrelimRaw!$C$1:$C1000,4,PrelimRaw!$J$1:$J1000,"P")+countifs(PrelimRaw!$D$1:$D1000,$A178,PrelimRaw!$C$1:$C1000,14,PrelimRaw!$J$1:$J1000,"P")</f>
        <v>0</v>
      </c>
      <c r="G178" s="7">
        <f>countifs(PrelimRaw!$D$1:$D1000,$A178,PrelimRaw!$C$1:$C1000,0,PrelimRaw!$J$1:$J1000,"P")</f>
        <v>0</v>
      </c>
      <c r="H178" s="7">
        <f>countifs(PrelimRaw!$D$1:$D1000,$A178,PrelimRaw!$C$1:$C1000,-4,PrelimRaw!$J$1:$J1000,"P")</f>
        <v>0</v>
      </c>
      <c r="I178" s="7">
        <f t="shared" si="2"/>
        <v>0</v>
      </c>
      <c r="J178" s="8">
        <f t="shared" si="3"/>
        <v>0</v>
      </c>
      <c r="K178" s="8">
        <f t="shared" si="4"/>
        <v>0</v>
      </c>
      <c r="L178" s="7">
        <f t="shared" si="5"/>
        <v>0</v>
      </c>
      <c r="M178" s="11">
        <f t="shared" si="6"/>
        <v>0</v>
      </c>
    </row>
    <row r="179">
      <c r="A179" s="6" t="s">
        <v>210</v>
      </c>
      <c r="B179" s="7" t="str">
        <f>vlookup($A179,Users!$B$1:$H1000,3,false)</f>
        <v>Aidan</v>
      </c>
      <c r="C179" s="7" t="str">
        <f>vlookup($A179,Users!$B$1:$H1000,6,false)</f>
        <v>Seven Lakes</v>
      </c>
      <c r="D179" s="7">
        <f>vlookup($C179,Teams!$B:$D,3,false)</f>
        <v>5</v>
      </c>
      <c r="E179" s="7">
        <f t="shared" si="1"/>
        <v>20</v>
      </c>
      <c r="F179" s="7">
        <f>countifs(PrelimRaw!$D$1:$D1000,$A179,PrelimRaw!$C$1:$C1000,4,PrelimRaw!$J$1:$J1000,"P")+countifs(PrelimRaw!$D$1:$D1000,$A179,PrelimRaw!$C$1:$C1000,14,PrelimRaw!$J$1:$J1000,"P")</f>
        <v>0</v>
      </c>
      <c r="G179" s="7">
        <f>countifs(PrelimRaw!$D$1:$D1000,$A179,PrelimRaw!$C$1:$C1000,0,PrelimRaw!$J$1:$J1000,"P")</f>
        <v>0</v>
      </c>
      <c r="H179" s="7">
        <f>countifs(PrelimRaw!$D$1:$D1000,$A179,PrelimRaw!$C$1:$C1000,-4,PrelimRaw!$J$1:$J1000,"P")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11">
        <f t="shared" si="6"/>
        <v>0</v>
      </c>
    </row>
    <row r="180">
      <c r="A180" s="6" t="s">
        <v>211</v>
      </c>
      <c r="B180" s="7" t="str">
        <f>vlookup($A180,Users!$B$1:$H1000,3,false)</f>
        <v>Aryan</v>
      </c>
      <c r="C180" s="7" t="str">
        <f>vlookup($A180,Users!$B$1:$H1000,6,false)</f>
        <v>JP Stevens</v>
      </c>
      <c r="D180" s="7">
        <f>vlookup($C180,Teams!$B:$D,3,false)</f>
        <v>5</v>
      </c>
      <c r="E180" s="7">
        <f t="shared" si="1"/>
        <v>20</v>
      </c>
      <c r="F180" s="7">
        <f>countifs(PrelimRaw!$D$1:$D1000,$A180,PrelimRaw!$C$1:$C1000,4,PrelimRaw!$J$1:$J1000,"P")+countifs(PrelimRaw!$D$1:$D1000,$A180,PrelimRaw!$C$1:$C1000,14,PrelimRaw!$J$1:$J1000,"P")</f>
        <v>0</v>
      </c>
      <c r="G180" s="7">
        <f>countifs(PrelimRaw!$D$1:$D1000,$A180,PrelimRaw!$C$1:$C1000,0,PrelimRaw!$J$1:$J1000,"P")</f>
        <v>0</v>
      </c>
      <c r="H180" s="7">
        <f>countifs(PrelimRaw!$D$1:$D1000,$A180,PrelimRaw!$C$1:$C1000,-4,PrelimRaw!$J$1:$J1000,"P")</f>
        <v>0</v>
      </c>
      <c r="I180" s="7">
        <f t="shared" si="2"/>
        <v>0</v>
      </c>
      <c r="J180" s="8">
        <f t="shared" si="3"/>
        <v>0</v>
      </c>
      <c r="K180" s="8">
        <f t="shared" si="4"/>
        <v>0</v>
      </c>
      <c r="L180" s="7">
        <f t="shared" si="5"/>
        <v>0</v>
      </c>
      <c r="M180" s="11">
        <f t="shared" si="6"/>
        <v>0</v>
      </c>
    </row>
    <row r="181">
      <c r="A181" s="6" t="s">
        <v>212</v>
      </c>
      <c r="B181" s="7" t="str">
        <f>vlookup($A181,Users!$B$1:$H1000,3,false)</f>
        <v>Penelope</v>
      </c>
      <c r="C181" s="7" t="str">
        <f>vlookup($A181,Users!$B$1:$H1000,6,false)</f>
        <v>NoHo B</v>
      </c>
      <c r="D181" s="7">
        <f>vlookup($C181,Teams!$B:$D,3,false)</f>
        <v>5</v>
      </c>
      <c r="E181" s="7">
        <f t="shared" si="1"/>
        <v>20</v>
      </c>
      <c r="F181" s="7">
        <f>countifs(PrelimRaw!$D$1:$D1000,$A181,PrelimRaw!$C$1:$C1000,4,PrelimRaw!$J$1:$J1000,"P")+countifs(PrelimRaw!$D$1:$D1000,$A181,PrelimRaw!$C$1:$C1000,14,PrelimRaw!$J$1:$J1000,"P")</f>
        <v>0</v>
      </c>
      <c r="G181" s="7">
        <f>countifs(PrelimRaw!$D$1:$D1000,$A181,PrelimRaw!$C$1:$C1000,0,PrelimRaw!$J$1:$J1000,"P")</f>
        <v>0</v>
      </c>
      <c r="H181" s="7">
        <f>countifs(PrelimRaw!$D$1:$D1000,$A181,PrelimRaw!$C$1:$C1000,-4,PrelimRaw!$J$1:$J1000,"P")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11">
        <f t="shared" si="6"/>
        <v>0</v>
      </c>
    </row>
    <row r="182">
      <c r="A182" s="6" t="s">
        <v>213</v>
      </c>
      <c r="B182" s="7" t="str">
        <f>vlookup($A182,Users!$B$1:$H1000,3,false)</f>
        <v>Pranesh</v>
      </c>
      <c r="C182" s="7" t="str">
        <f>vlookup($A182,Users!$B$1:$H1000,6,false)</f>
        <v>JP Stevens</v>
      </c>
      <c r="D182" s="7">
        <f>vlookup($C182,Teams!$B:$D,3,false)</f>
        <v>5</v>
      </c>
      <c r="E182" s="7">
        <f t="shared" si="1"/>
        <v>20</v>
      </c>
      <c r="F182" s="7">
        <f>countifs(PrelimRaw!$D$1:$D1000,$A182,PrelimRaw!$C$1:$C1000,4,PrelimRaw!$J$1:$J1000,"P")+countifs(PrelimRaw!$D$1:$D1000,$A182,PrelimRaw!$C$1:$C1000,14,PrelimRaw!$J$1:$J1000,"P")</f>
        <v>0</v>
      </c>
      <c r="G182" s="7">
        <f>countifs(PrelimRaw!$D$1:$D1000,$A182,PrelimRaw!$C$1:$C1000,0,PrelimRaw!$J$1:$J1000,"P")</f>
        <v>0</v>
      </c>
      <c r="H182" s="7">
        <f>countifs(PrelimRaw!$D$1:$D1000,$A182,PrelimRaw!$C$1:$C1000,-4,PrelimRaw!$J$1:$J1000,"P")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11">
        <f t="shared" si="6"/>
        <v>0</v>
      </c>
    </row>
    <row r="183">
      <c r="A183" s="6" t="s">
        <v>215</v>
      </c>
      <c r="B183" s="7" t="str">
        <f>vlookup($A183,Users!$B$1:$H1000,3,false)</f>
        <v>Emily</v>
      </c>
      <c r="C183" s="7" t="str">
        <f>vlookup($A183,Users!$B$1:$H1000,6,false)</f>
        <v>Centennial</v>
      </c>
      <c r="D183" s="7">
        <f>vlookup($C183,Teams!$B:$D,3,false)</f>
        <v>5</v>
      </c>
      <c r="E183" s="7">
        <f t="shared" si="1"/>
        <v>20</v>
      </c>
      <c r="F183" s="7">
        <f>countifs(PrelimRaw!$D$1:$D1000,$A183,PrelimRaw!$C$1:$C1000,4,PrelimRaw!$J$1:$J1000,"P")+countifs(PrelimRaw!$D$1:$D1000,$A183,PrelimRaw!$C$1:$C1000,14,PrelimRaw!$J$1:$J1000,"P")</f>
        <v>0</v>
      </c>
      <c r="G183" s="7">
        <f>countifs(PrelimRaw!$D$1:$D1000,$A183,PrelimRaw!$C$1:$C1000,0,PrelimRaw!$J$1:$J1000,"P")</f>
        <v>0</v>
      </c>
      <c r="H183" s="7">
        <f>countifs(PrelimRaw!$D$1:$D1000,$A183,PrelimRaw!$C$1:$C1000,-4,PrelimRaw!$J$1:$J1000,"P")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11">
        <f t="shared" si="6"/>
        <v>0</v>
      </c>
    </row>
    <row r="184">
      <c r="A184" s="6" t="s">
        <v>216</v>
      </c>
      <c r="B184" s="7" t="str">
        <f>vlookup($A184,Users!$B$1:$H1000,3,false)</f>
        <v>Nikhil</v>
      </c>
      <c r="C184" s="7" t="str">
        <f>vlookup($A184,Users!$B$1:$H1000,6,false)</f>
        <v>Enloe A</v>
      </c>
      <c r="D184" s="7">
        <f>vlookup($C184,Teams!$B:$D,3,false)</f>
        <v>5</v>
      </c>
      <c r="E184" s="7">
        <f t="shared" si="1"/>
        <v>20</v>
      </c>
      <c r="F184" s="7">
        <f>countifs(PrelimRaw!$D$1:$D1000,$A184,PrelimRaw!$C$1:$C1000,4,PrelimRaw!$J$1:$J1000,"P")+countifs(PrelimRaw!$D$1:$D1000,$A184,PrelimRaw!$C$1:$C1000,14,PrelimRaw!$J$1:$J1000,"P")</f>
        <v>0</v>
      </c>
      <c r="G184" s="7">
        <f>countifs(PrelimRaw!$D$1:$D1000,$A184,PrelimRaw!$C$1:$C1000,0,PrelimRaw!$J$1:$J1000,"P")</f>
        <v>0</v>
      </c>
      <c r="H184" s="7">
        <f>countifs(PrelimRaw!$D$1:$D1000,$A184,PrelimRaw!$C$1:$C1000,-4,PrelimRaw!$J$1:$J1000,"P")</f>
        <v>0</v>
      </c>
      <c r="I184" s="7">
        <f t="shared" si="2"/>
        <v>0</v>
      </c>
      <c r="J184" s="8">
        <f t="shared" si="3"/>
        <v>0</v>
      </c>
      <c r="K184" s="8">
        <f t="shared" si="4"/>
        <v>0</v>
      </c>
      <c r="L184" s="7">
        <f t="shared" si="5"/>
        <v>0</v>
      </c>
      <c r="M184" s="11">
        <f t="shared" si="6"/>
        <v>0</v>
      </c>
    </row>
    <row r="185">
      <c r="A185" s="6" t="s">
        <v>217</v>
      </c>
      <c r="B185" s="7" t="str">
        <f>vlookup($A185,Users!$B$1:$H1000,3,false)</f>
        <v>Vaidehi</v>
      </c>
      <c r="C185" s="7" t="str">
        <f>vlookup($A185,Users!$B$1:$H1000,6,false)</f>
        <v>Brookfield</v>
      </c>
      <c r="D185" s="7">
        <f>vlookup($C185,Teams!$B:$D,3,false)</f>
        <v>5</v>
      </c>
      <c r="E185" s="7">
        <f t="shared" si="1"/>
        <v>20</v>
      </c>
      <c r="F185" s="7">
        <f>countifs(PrelimRaw!$D$1:$D1000,$A185,PrelimRaw!$C$1:$C1000,4,PrelimRaw!$J$1:$J1000,"P")+countifs(PrelimRaw!$D$1:$D1000,$A185,PrelimRaw!$C$1:$C1000,14,PrelimRaw!$J$1:$J1000,"P")</f>
        <v>0</v>
      </c>
      <c r="G185" s="7">
        <f>countifs(PrelimRaw!$D$1:$D1000,$A185,PrelimRaw!$C$1:$C1000,0,PrelimRaw!$J$1:$J1000,"P")</f>
        <v>0</v>
      </c>
      <c r="H185" s="7">
        <f>countifs(PrelimRaw!$D$1:$D1000,$A185,PrelimRaw!$C$1:$C1000,-4,PrelimRaw!$J$1:$J1000,"P")</f>
        <v>0</v>
      </c>
      <c r="I185" s="7">
        <f t="shared" si="2"/>
        <v>0</v>
      </c>
      <c r="J185" s="8">
        <f t="shared" si="3"/>
        <v>0</v>
      </c>
      <c r="K185" s="8">
        <f t="shared" si="4"/>
        <v>0</v>
      </c>
      <c r="L185" s="7">
        <f t="shared" si="5"/>
        <v>0</v>
      </c>
      <c r="M185" s="11">
        <f t="shared" si="6"/>
        <v>0</v>
      </c>
    </row>
    <row r="186">
      <c r="A186" s="6" t="s">
        <v>218</v>
      </c>
      <c r="B186" s="7" t="str">
        <f>vlookup($A186,Users!$B$1:$H1000,3,false)</f>
        <v>Michael</v>
      </c>
      <c r="C186" s="7" t="str">
        <f>vlookup($A186,Users!$B$1:$H1000,6,false)</f>
        <v>Lakeside</v>
      </c>
      <c r="D186" s="7">
        <f>vlookup($C186,Teams!$B:$D,3,false)</f>
        <v>5</v>
      </c>
      <c r="E186" s="7">
        <f t="shared" si="1"/>
        <v>20</v>
      </c>
      <c r="F186" s="7">
        <f>countifs(PrelimRaw!$D$1:$D1000,$A186,PrelimRaw!$C$1:$C1000,4,PrelimRaw!$J$1:$J1000,"P")+countifs(PrelimRaw!$D$1:$D1000,$A186,PrelimRaw!$C$1:$C1000,14,PrelimRaw!$J$1:$J1000,"P")</f>
        <v>0</v>
      </c>
      <c r="G186" s="7">
        <f>countifs(PrelimRaw!$D$1:$D1000,$A186,PrelimRaw!$C$1:$C1000,0,PrelimRaw!$J$1:$J1000,"P")</f>
        <v>0</v>
      </c>
      <c r="H186" s="7">
        <f>countifs(PrelimRaw!$D$1:$D1000,$A186,PrelimRaw!$C$1:$C1000,-4,PrelimRaw!$J$1:$J1000,"P")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11">
        <f t="shared" si="6"/>
        <v>0</v>
      </c>
    </row>
    <row r="187">
      <c r="A187" s="6" t="s">
        <v>219</v>
      </c>
      <c r="B187" s="7" t="str">
        <f>vlookup($A187,Users!$B$1:$H1000,3,false)</f>
        <v>Vijay</v>
      </c>
      <c r="C187" s="7" t="str">
        <f>vlookup($A187,Users!$B$1:$H1000,6,false)</f>
        <v>Buchholz B</v>
      </c>
      <c r="D187" s="7">
        <f>vlookup($C187,Teams!$B:$D,3,false)</f>
        <v>5</v>
      </c>
      <c r="E187" s="7">
        <f t="shared" si="1"/>
        <v>20</v>
      </c>
      <c r="F187" s="7">
        <f>countifs(PrelimRaw!$D$1:$D1000,$A187,PrelimRaw!$C$1:$C1000,4,PrelimRaw!$J$1:$J1000,"P")+countifs(PrelimRaw!$D$1:$D1000,$A187,PrelimRaw!$C$1:$C1000,14,PrelimRaw!$J$1:$J1000,"P")</f>
        <v>0</v>
      </c>
      <c r="G187" s="7">
        <f>countifs(PrelimRaw!$D$1:$D1000,$A187,PrelimRaw!$C$1:$C1000,0,PrelimRaw!$J$1:$J1000,"P")</f>
        <v>1</v>
      </c>
      <c r="H187" s="7">
        <f>countifs(PrelimRaw!$D$1:$D1000,$A187,PrelimRaw!$C$1:$C1000,-4,PrelimRaw!$J$1:$J1000,"P")</f>
        <v>0</v>
      </c>
      <c r="I187" s="7">
        <f t="shared" si="2"/>
        <v>1</v>
      </c>
      <c r="J187" s="8">
        <f t="shared" si="3"/>
        <v>0.05</v>
      </c>
      <c r="K187" s="8">
        <f t="shared" si="4"/>
        <v>0</v>
      </c>
      <c r="L187" s="7">
        <f t="shared" si="5"/>
        <v>0</v>
      </c>
      <c r="M187" s="11">
        <f t="shared" si="6"/>
        <v>0</v>
      </c>
    </row>
    <row r="188">
      <c r="A188" s="6" t="s">
        <v>220</v>
      </c>
      <c r="B188" s="7" t="str">
        <f>vlookup($A188,Users!$B$1:$H1000,3,false)</f>
        <v>Claire</v>
      </c>
      <c r="C188" s="7" t="str">
        <f>vlookup($A188,Users!$B$1:$H1000,6,false)</f>
        <v>Naperville North</v>
      </c>
      <c r="D188" s="7">
        <f>vlookup($C188,Teams!$B:$D,3,false)</f>
        <v>5</v>
      </c>
      <c r="E188" s="7">
        <f t="shared" si="1"/>
        <v>20</v>
      </c>
      <c r="F188" s="7">
        <f>countifs(PrelimRaw!$D$1:$D1000,$A188,PrelimRaw!$C$1:$C1000,4,PrelimRaw!$J$1:$J1000,"P")+countifs(PrelimRaw!$D$1:$D1000,$A188,PrelimRaw!$C$1:$C1000,14,PrelimRaw!$J$1:$J1000,"P")</f>
        <v>0</v>
      </c>
      <c r="G188" s="7">
        <f>countifs(PrelimRaw!$D$1:$D1000,$A188,PrelimRaw!$C$1:$C1000,0,PrelimRaw!$J$1:$J1000,"P")</f>
        <v>0</v>
      </c>
      <c r="H188" s="7">
        <f>countifs(PrelimRaw!$D$1:$D1000,$A188,PrelimRaw!$C$1:$C1000,-4,PrelimRaw!$J$1:$J1000,"P")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11">
        <f t="shared" si="6"/>
        <v>0</v>
      </c>
    </row>
    <row r="189">
      <c r="A189" s="6" t="s">
        <v>221</v>
      </c>
      <c r="B189" s="7" t="str">
        <f>vlookup($A189,Users!$B$1:$H1000,3,false)</f>
        <v>Arnav</v>
      </c>
      <c r="C189" s="7" t="str">
        <f>vlookup($A189,Users!$B$1:$H1000,6,false)</f>
        <v>NCSSM B</v>
      </c>
      <c r="D189" s="7">
        <f>vlookup($C189,Teams!$B:$D,3,false)</f>
        <v>5</v>
      </c>
      <c r="E189" s="7">
        <f t="shared" si="1"/>
        <v>20</v>
      </c>
      <c r="F189" s="7">
        <f>countifs(PrelimRaw!$D$1:$D1000,$A189,PrelimRaw!$C$1:$C1000,4,PrelimRaw!$J$1:$J1000,"P")+countifs(PrelimRaw!$D$1:$D1000,$A189,PrelimRaw!$C$1:$C1000,14,PrelimRaw!$J$1:$J1000,"P")</f>
        <v>0</v>
      </c>
      <c r="G189" s="7">
        <f>countifs(PrelimRaw!$D$1:$D1000,$A189,PrelimRaw!$C$1:$C1000,0,PrelimRaw!$J$1:$J1000,"P")</f>
        <v>0</v>
      </c>
      <c r="H189" s="7">
        <f>countifs(PrelimRaw!$D$1:$D1000,$A189,PrelimRaw!$C$1:$C1000,-4,PrelimRaw!$J$1:$J1000,"P")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11">
        <f t="shared" si="6"/>
        <v>0</v>
      </c>
    </row>
    <row r="190">
      <c r="A190" s="6" t="s">
        <v>222</v>
      </c>
      <c r="B190" s="7" t="str">
        <f>vlookup($A190,Users!$B$1:$H1000,3,false)</f>
        <v>Nathan</v>
      </c>
      <c r="C190" s="7" t="str">
        <f>vlookup($A190,Users!$B$1:$H1000,6,false)</f>
        <v>University</v>
      </c>
      <c r="D190" s="7">
        <f>vlookup($C190,Teams!$B:$D,3,false)</f>
        <v>5</v>
      </c>
      <c r="E190" s="7">
        <f t="shared" si="1"/>
        <v>20</v>
      </c>
      <c r="F190" s="7">
        <f>countifs(PrelimRaw!$D$1:$D1000,$A190,PrelimRaw!$C$1:$C1000,4,PrelimRaw!$J$1:$J1000,"P")+countifs(PrelimRaw!$D$1:$D1000,$A190,PrelimRaw!$C$1:$C1000,14,PrelimRaw!$J$1:$J1000,"P")</f>
        <v>0</v>
      </c>
      <c r="G190" s="7">
        <f>countifs(PrelimRaw!$D$1:$D1000,$A190,PrelimRaw!$C$1:$C1000,0,PrelimRaw!$J$1:$J1000,"P")</f>
        <v>0</v>
      </c>
      <c r="H190" s="7">
        <f>countifs(PrelimRaw!$D$1:$D1000,$A190,PrelimRaw!$C$1:$C1000,-4,PrelimRaw!$J$1:$J1000,"P")</f>
        <v>0</v>
      </c>
      <c r="I190" s="7">
        <f t="shared" si="2"/>
        <v>0</v>
      </c>
      <c r="J190" s="8">
        <f t="shared" si="3"/>
        <v>0</v>
      </c>
      <c r="K190" s="8">
        <f t="shared" si="4"/>
        <v>0</v>
      </c>
      <c r="L190" s="7">
        <f t="shared" si="5"/>
        <v>0</v>
      </c>
      <c r="M190" s="11">
        <f t="shared" si="6"/>
        <v>0</v>
      </c>
    </row>
    <row r="191">
      <c r="A191" s="6" t="s">
        <v>223</v>
      </c>
      <c r="B191" s="7" t="str">
        <f>vlookup($A191,Users!$B$1:$H1000,3,false)</f>
        <v>Alex</v>
      </c>
      <c r="C191" s="7" t="str">
        <f>vlookup($A191,Users!$B$1:$H1000,6,false)</f>
        <v>Niskayuna</v>
      </c>
      <c r="D191" s="7">
        <f>vlookup($C191,Teams!$B:$D,3,false)</f>
        <v>5</v>
      </c>
      <c r="E191" s="7">
        <f t="shared" si="1"/>
        <v>20</v>
      </c>
      <c r="F191" s="7">
        <f>countifs(PrelimRaw!$D$1:$D1000,$A191,PrelimRaw!$C$1:$C1000,4,PrelimRaw!$J$1:$J1000,"P")+countifs(PrelimRaw!$D$1:$D1000,$A191,PrelimRaw!$C$1:$C1000,14,PrelimRaw!$J$1:$J1000,"P")</f>
        <v>0</v>
      </c>
      <c r="G191" s="7">
        <f>countifs(PrelimRaw!$D$1:$D1000,$A191,PrelimRaw!$C$1:$C1000,0,PrelimRaw!$J$1:$J1000,"P")</f>
        <v>0</v>
      </c>
      <c r="H191" s="7">
        <f>countifs(PrelimRaw!$D$1:$D1000,$A191,PrelimRaw!$C$1:$C1000,-4,PrelimRaw!$J$1:$J1000,"P")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11">
        <f t="shared" si="6"/>
        <v>0</v>
      </c>
    </row>
    <row r="192">
      <c r="A192" s="6" t="s">
        <v>224</v>
      </c>
      <c r="B192" s="7" t="str">
        <f>vlookup($A192,Users!$B$1:$H1000,3,false)</f>
        <v>Ricky</v>
      </c>
      <c r="C192" s="7" t="str">
        <f>vlookup($A192,Users!$B$1:$H1000,6,false)</f>
        <v>Blair C</v>
      </c>
      <c r="D192" s="7">
        <f>vlookup($C192,Teams!$B:$D,3,false)</f>
        <v>5</v>
      </c>
      <c r="E192" s="7">
        <f t="shared" si="1"/>
        <v>20</v>
      </c>
      <c r="F192" s="7">
        <f>countifs(PrelimRaw!$D$1:$D1000,$A192,PrelimRaw!$C$1:$C1000,4,PrelimRaw!$J$1:$J1000,"P")+countifs(PrelimRaw!$D$1:$D1000,$A192,PrelimRaw!$C$1:$C1000,14,PrelimRaw!$J$1:$J1000,"P")</f>
        <v>0</v>
      </c>
      <c r="G192" s="7">
        <f>countifs(PrelimRaw!$D$1:$D1000,$A192,PrelimRaw!$C$1:$C1000,0,PrelimRaw!$J$1:$J1000,"P")</f>
        <v>0</v>
      </c>
      <c r="H192" s="7">
        <f>countifs(PrelimRaw!$D$1:$D1000,$A192,PrelimRaw!$C$1:$C1000,-4,PrelimRaw!$J$1:$J1000,"P")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11">
        <f t="shared" si="6"/>
        <v>0</v>
      </c>
    </row>
    <row r="193">
      <c r="A193" s="6" t="s">
        <v>225</v>
      </c>
      <c r="B193" s="7" t="str">
        <f>vlookup($A193,Users!$B$1:$H1000,3,false)</f>
        <v>Arif</v>
      </c>
      <c r="C193" s="7" t="str">
        <f>vlookup($A193,Users!$B$1:$H1000,6,false)</f>
        <v>Centennial</v>
      </c>
      <c r="D193" s="7">
        <f>vlookup($C193,Teams!$B:$D,3,false)</f>
        <v>5</v>
      </c>
      <c r="E193" s="7">
        <f t="shared" si="1"/>
        <v>20</v>
      </c>
      <c r="F193" s="7">
        <f>countifs(PrelimRaw!$D$1:$D1000,$A193,PrelimRaw!$C$1:$C1000,4,PrelimRaw!$J$1:$J1000,"P")+countifs(PrelimRaw!$D$1:$D1000,$A193,PrelimRaw!$C$1:$C1000,14,PrelimRaw!$J$1:$J1000,"P")</f>
        <v>0</v>
      </c>
      <c r="G193" s="7">
        <f>countifs(PrelimRaw!$D$1:$D1000,$A193,PrelimRaw!$C$1:$C1000,0,PrelimRaw!$J$1:$J1000,"P")</f>
        <v>0</v>
      </c>
      <c r="H193" s="7">
        <f>countifs(PrelimRaw!$D$1:$D1000,$A193,PrelimRaw!$C$1:$C1000,-4,PrelimRaw!$J$1:$J1000,"P")</f>
        <v>0</v>
      </c>
      <c r="I193" s="7">
        <f t="shared" si="2"/>
        <v>0</v>
      </c>
      <c r="J193" s="8">
        <f t="shared" si="3"/>
        <v>0</v>
      </c>
      <c r="K193" s="8">
        <f t="shared" si="4"/>
        <v>0</v>
      </c>
      <c r="L193" s="7">
        <f t="shared" si="5"/>
        <v>0</v>
      </c>
      <c r="M193" s="11">
        <f t="shared" si="6"/>
        <v>0</v>
      </c>
    </row>
    <row r="194">
      <c r="A194" s="6" t="s">
        <v>226</v>
      </c>
      <c r="B194" s="7" t="str">
        <f>vlookup($A194,Users!$B$1:$H1000,3,false)</f>
        <v>Jeffery</v>
      </c>
      <c r="C194" s="7" t="str">
        <f>vlookup($A194,Users!$B$1:$H1000,6,false)</f>
        <v>Naperville North</v>
      </c>
      <c r="D194" s="7">
        <f>vlookup($C194,Teams!$B:$D,3,false)</f>
        <v>5</v>
      </c>
      <c r="E194" s="7">
        <f t="shared" si="1"/>
        <v>20</v>
      </c>
      <c r="F194" s="7">
        <f>countifs(PrelimRaw!$D$1:$D1000,$A194,PrelimRaw!$C$1:$C1000,4,PrelimRaw!$J$1:$J1000,"P")+countifs(PrelimRaw!$D$1:$D1000,$A194,PrelimRaw!$C$1:$C1000,14,PrelimRaw!$J$1:$J1000,"P")</f>
        <v>0</v>
      </c>
      <c r="G194" s="7">
        <f>countifs(PrelimRaw!$D$1:$D1000,$A194,PrelimRaw!$C$1:$C1000,0,PrelimRaw!$J$1:$J1000,"P")</f>
        <v>0</v>
      </c>
      <c r="H194" s="7">
        <f>countifs(PrelimRaw!$D$1:$D1000,$A194,PrelimRaw!$C$1:$C1000,-4,PrelimRaw!$J$1:$J1000,"P")</f>
        <v>0</v>
      </c>
      <c r="I194" s="7">
        <f t="shared" si="2"/>
        <v>0</v>
      </c>
      <c r="J194" s="8">
        <f t="shared" si="3"/>
        <v>0</v>
      </c>
      <c r="K194" s="8">
        <f t="shared" si="4"/>
        <v>0</v>
      </c>
      <c r="L194" s="7">
        <f t="shared" si="5"/>
        <v>0</v>
      </c>
      <c r="M194" s="11">
        <f t="shared" si="6"/>
        <v>0</v>
      </c>
    </row>
    <row r="195">
      <c r="A195" s="6" t="s">
        <v>227</v>
      </c>
      <c r="B195" s="7" t="str">
        <f>vlookup($A195,Users!$B$1:$H1000,3,false)</f>
        <v>Leo</v>
      </c>
      <c r="C195" s="7" t="str">
        <f>vlookup($A195,Users!$B$1:$H1000,6,false)</f>
        <v>Green Hope</v>
      </c>
      <c r="D195" s="7">
        <f>vlookup($C195,Teams!$B:$D,3,false)</f>
        <v>5</v>
      </c>
      <c r="E195" s="7">
        <f t="shared" si="1"/>
        <v>20</v>
      </c>
      <c r="F195" s="7">
        <f>countifs(PrelimRaw!$D$1:$D1000,$A195,PrelimRaw!$C$1:$C1000,4,PrelimRaw!$J$1:$J1000,"P")+countifs(PrelimRaw!$D$1:$D1000,$A195,PrelimRaw!$C$1:$C1000,14,PrelimRaw!$J$1:$J1000,"P")</f>
        <v>0</v>
      </c>
      <c r="G195" s="7">
        <f>countifs(PrelimRaw!$D$1:$D1000,$A195,PrelimRaw!$C$1:$C1000,0,PrelimRaw!$J$1:$J1000,"P")</f>
        <v>0</v>
      </c>
      <c r="H195" s="7">
        <f>countifs(PrelimRaw!$D$1:$D1000,$A195,PrelimRaw!$C$1:$C1000,-4,PrelimRaw!$J$1:$J1000,"P")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11">
        <f t="shared" si="6"/>
        <v>0</v>
      </c>
    </row>
    <row r="196">
      <c r="A196" s="6" t="s">
        <v>228</v>
      </c>
      <c r="B196" s="7" t="str">
        <f>vlookup($A196,Users!$B$1:$H1000,3,false)</f>
        <v>Rohan</v>
      </c>
      <c r="C196" s="7" t="str">
        <f>vlookup($A196,Users!$B$1:$H1000,6,false)</f>
        <v>Cupertino</v>
      </c>
      <c r="D196" s="7">
        <f>vlookup($C196,Teams!$B:$D,3,false)</f>
        <v>5</v>
      </c>
      <c r="E196" s="7">
        <f t="shared" si="1"/>
        <v>20</v>
      </c>
      <c r="F196" s="7">
        <f>countifs(PrelimRaw!$D$1:$D1000,$A196,PrelimRaw!$C$1:$C1000,4,PrelimRaw!$J$1:$J1000,"P")+countifs(PrelimRaw!$D$1:$D1000,$A196,PrelimRaw!$C$1:$C1000,14,PrelimRaw!$J$1:$J1000,"P")</f>
        <v>0</v>
      </c>
      <c r="G196" s="7">
        <f>countifs(PrelimRaw!$D$1:$D1000,$A196,PrelimRaw!$C$1:$C1000,0,PrelimRaw!$J$1:$J1000,"P")</f>
        <v>0</v>
      </c>
      <c r="H196" s="7">
        <f>countifs(PrelimRaw!$D$1:$D1000,$A196,PrelimRaw!$C$1:$C1000,-4,PrelimRaw!$J$1:$J1000,"P")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11">
        <f t="shared" si="6"/>
        <v>0</v>
      </c>
    </row>
    <row r="197">
      <c r="A197" s="6" t="s">
        <v>229</v>
      </c>
      <c r="B197" s="7" t="str">
        <f>vlookup($A197,Users!$B$1:$H1000,3,false)</f>
        <v>Kira</v>
      </c>
      <c r="C197" s="7" t="str">
        <f>vlookup($A197,Users!$B$1:$H1000,6,false)</f>
        <v>Lexington B</v>
      </c>
      <c r="D197" s="7">
        <f>vlookup($C197,Teams!$B:$D,3,false)</f>
        <v>5</v>
      </c>
      <c r="E197" s="7">
        <f t="shared" si="1"/>
        <v>20</v>
      </c>
      <c r="F197" s="7">
        <f>countifs(PrelimRaw!$D$1:$D1000,$A197,PrelimRaw!$C$1:$C1000,4,PrelimRaw!$J$1:$J1000,"P")+countifs(PrelimRaw!$D$1:$D1000,$A197,PrelimRaw!$C$1:$C1000,14,PrelimRaw!$J$1:$J1000,"P")</f>
        <v>0</v>
      </c>
      <c r="G197" s="7">
        <f>countifs(PrelimRaw!$D$1:$D1000,$A197,PrelimRaw!$C$1:$C1000,0,PrelimRaw!$J$1:$J1000,"P")</f>
        <v>0</v>
      </c>
      <c r="H197" s="7">
        <f>countifs(PrelimRaw!$D$1:$D1000,$A197,PrelimRaw!$C$1:$C1000,-4,PrelimRaw!$J$1:$J1000,"P")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11">
        <f t="shared" si="6"/>
        <v>0</v>
      </c>
    </row>
    <row r="198">
      <c r="A198" s="6" t="s">
        <v>230</v>
      </c>
      <c r="B198" s="7" t="str">
        <f>vlookup($A198,Users!$B$1:$H1000,3,false)</f>
        <v>Tejas</v>
      </c>
      <c r="C198" s="7" t="str">
        <f>vlookup($A198,Users!$B$1:$H1000,6,false)</f>
        <v>Tesla STEM</v>
      </c>
      <c r="D198" s="7">
        <f>vlookup($C198,Teams!$B:$D,3,false)</f>
        <v>5</v>
      </c>
      <c r="E198" s="7">
        <f t="shared" si="1"/>
        <v>20</v>
      </c>
      <c r="F198" s="7">
        <f>countifs(PrelimRaw!$D$1:$D1000,$A198,PrelimRaw!$C$1:$C1000,4,PrelimRaw!$J$1:$J1000,"P")+countifs(PrelimRaw!$D$1:$D1000,$A198,PrelimRaw!$C$1:$C1000,14,PrelimRaw!$J$1:$J1000,"P")</f>
        <v>0</v>
      </c>
      <c r="G198" s="7">
        <f>countifs(PrelimRaw!$D$1:$D1000,$A198,PrelimRaw!$C$1:$C1000,0,PrelimRaw!$J$1:$J1000,"P")</f>
        <v>0</v>
      </c>
      <c r="H198" s="7">
        <f>countifs(PrelimRaw!$D$1:$D1000,$A198,PrelimRaw!$C$1:$C1000,-4,PrelimRaw!$J$1:$J1000,"P")</f>
        <v>0</v>
      </c>
      <c r="I198" s="7">
        <f t="shared" si="2"/>
        <v>0</v>
      </c>
      <c r="J198" s="8">
        <f t="shared" si="3"/>
        <v>0</v>
      </c>
      <c r="K198" s="8">
        <f t="shared" si="4"/>
        <v>0</v>
      </c>
      <c r="L198" s="7">
        <f t="shared" si="5"/>
        <v>0</v>
      </c>
      <c r="M198" s="11">
        <f t="shared" si="6"/>
        <v>0</v>
      </c>
    </row>
    <row r="199">
      <c r="A199" s="6" t="s">
        <v>231</v>
      </c>
      <c r="B199" s="7" t="str">
        <f>vlookup($A199,Users!$B$1:$H1000,3,false)</f>
        <v>Alex</v>
      </c>
      <c r="C199" s="7" t="str">
        <f>vlookup($A199,Users!$B$1:$H1000,6,false)</f>
        <v>Canyon Crest</v>
      </c>
      <c r="D199" s="7">
        <f>vlookup($C199,Teams!$B:$D,3,false)</f>
        <v>5</v>
      </c>
      <c r="E199" s="7">
        <f t="shared" si="1"/>
        <v>20</v>
      </c>
      <c r="F199" s="7">
        <f>countifs(PrelimRaw!$D$1:$D1000,$A199,PrelimRaw!$C$1:$C1000,4,PrelimRaw!$J$1:$J1000,"P")+countifs(PrelimRaw!$D$1:$D1000,$A199,PrelimRaw!$C$1:$C1000,14,PrelimRaw!$J$1:$J1000,"P")</f>
        <v>0</v>
      </c>
      <c r="G199" s="7">
        <f>countifs(PrelimRaw!$D$1:$D1000,$A199,PrelimRaw!$C$1:$C1000,0,PrelimRaw!$J$1:$J1000,"P")</f>
        <v>0</v>
      </c>
      <c r="H199" s="7">
        <f>countifs(PrelimRaw!$D$1:$D1000,$A199,PrelimRaw!$C$1:$C1000,-4,PrelimRaw!$J$1:$J1000,"P")</f>
        <v>0</v>
      </c>
      <c r="I199" s="7">
        <f t="shared" si="2"/>
        <v>0</v>
      </c>
      <c r="J199" s="8">
        <f t="shared" si="3"/>
        <v>0</v>
      </c>
      <c r="K199" s="8">
        <f t="shared" si="4"/>
        <v>0</v>
      </c>
      <c r="L199" s="7">
        <f t="shared" si="5"/>
        <v>0</v>
      </c>
      <c r="M199" s="11">
        <f t="shared" si="6"/>
        <v>0</v>
      </c>
    </row>
    <row r="200">
      <c r="A200" s="6" t="s">
        <v>232</v>
      </c>
      <c r="B200" s="7" t="str">
        <f>vlookup($A200,Users!$B$1:$H1000,3,false)</f>
        <v>Damon</v>
      </c>
      <c r="C200" s="7" t="str">
        <f>vlookup($A200,Users!$B$1:$H1000,6,false)</f>
        <v>Lexington A</v>
      </c>
      <c r="D200" s="7">
        <f>vlookup($C200,Teams!$B:$D,3,false)</f>
        <v>5</v>
      </c>
      <c r="E200" s="7">
        <f t="shared" si="1"/>
        <v>20</v>
      </c>
      <c r="F200" s="7">
        <f>countifs(PrelimRaw!$D$1:$D1000,$A200,PrelimRaw!$C$1:$C1000,4,PrelimRaw!$J$1:$J1000,"P")+countifs(PrelimRaw!$D$1:$D1000,$A200,PrelimRaw!$C$1:$C1000,14,PrelimRaw!$J$1:$J1000,"P")</f>
        <v>0</v>
      </c>
      <c r="G200" s="7">
        <f>countifs(PrelimRaw!$D$1:$D1000,$A200,PrelimRaw!$C$1:$C1000,0,PrelimRaw!$J$1:$J1000,"P")</f>
        <v>0</v>
      </c>
      <c r="H200" s="7">
        <f>countifs(PrelimRaw!$D$1:$D1000,$A200,PrelimRaw!$C$1:$C1000,-4,PrelimRaw!$J$1:$J1000,"P")</f>
        <v>0</v>
      </c>
      <c r="I200" s="7">
        <f t="shared" si="2"/>
        <v>0</v>
      </c>
      <c r="J200" s="8">
        <f t="shared" si="3"/>
        <v>0</v>
      </c>
      <c r="K200" s="8">
        <f t="shared" si="4"/>
        <v>0</v>
      </c>
      <c r="L200" s="7">
        <f t="shared" si="5"/>
        <v>0</v>
      </c>
      <c r="M200" s="11">
        <f t="shared" si="6"/>
        <v>0</v>
      </c>
    </row>
    <row r="201">
      <c r="A201" s="6" t="s">
        <v>233</v>
      </c>
      <c r="B201" s="7" t="str">
        <f>vlookup($A201,Users!$B$1:$H1000,3,false)</f>
        <v>Harish</v>
      </c>
      <c r="C201" s="7" t="str">
        <f>vlookup($A201,Users!$B$1:$H1000,6,false)</f>
        <v>Mira Loma</v>
      </c>
      <c r="D201" s="7">
        <f>vlookup($C201,Teams!$B:$D,3,false)</f>
        <v>5</v>
      </c>
      <c r="E201" s="7">
        <f t="shared" si="1"/>
        <v>20</v>
      </c>
      <c r="F201" s="7">
        <f>countifs(PrelimRaw!$D$1:$D1000,$A201,PrelimRaw!$C$1:$C1000,4,PrelimRaw!$J$1:$J1000,"P")+countifs(PrelimRaw!$D$1:$D1000,$A201,PrelimRaw!$C$1:$C1000,14,PrelimRaw!$J$1:$J1000,"P")</f>
        <v>0</v>
      </c>
      <c r="G201" s="7">
        <f>countifs(PrelimRaw!$D$1:$D1000,$A201,PrelimRaw!$C$1:$C1000,0,PrelimRaw!$J$1:$J1000,"P")</f>
        <v>0</v>
      </c>
      <c r="H201" s="7">
        <f>countifs(PrelimRaw!$D$1:$D1000,$A201,PrelimRaw!$C$1:$C1000,-4,PrelimRaw!$J$1:$J1000,"P")</f>
        <v>0</v>
      </c>
      <c r="I201" s="7">
        <f t="shared" si="2"/>
        <v>0</v>
      </c>
      <c r="J201" s="8">
        <f t="shared" si="3"/>
        <v>0</v>
      </c>
      <c r="K201" s="8">
        <f t="shared" si="4"/>
        <v>0</v>
      </c>
      <c r="L201" s="7">
        <f t="shared" si="5"/>
        <v>0</v>
      </c>
      <c r="M201" s="11">
        <f t="shared" si="6"/>
        <v>0</v>
      </c>
    </row>
    <row r="202">
      <c r="A202" s="6" t="s">
        <v>234</v>
      </c>
      <c r="B202" s="7" t="str">
        <f>vlookup($A202,Users!$B$1:$H1000,3,false)</f>
        <v>Anant</v>
      </c>
      <c r="C202" s="7" t="str">
        <f>vlookup($A202,Users!$B$1:$H1000,6,false)</f>
        <v>Dulles</v>
      </c>
      <c r="D202" s="7">
        <f>vlookup($C202,Teams!$B:$D,3,false)</f>
        <v>5</v>
      </c>
      <c r="E202" s="7">
        <f t="shared" si="1"/>
        <v>20</v>
      </c>
      <c r="F202" s="7">
        <f>countifs(PrelimRaw!$D$1:$D1000,$A202,PrelimRaw!$C$1:$C1000,4,PrelimRaw!$J$1:$J1000,"P")+countifs(PrelimRaw!$D$1:$D1000,$A202,PrelimRaw!$C$1:$C1000,14,PrelimRaw!$J$1:$J1000,"P")</f>
        <v>0</v>
      </c>
      <c r="G202" s="7">
        <f>countifs(PrelimRaw!$D$1:$D1000,$A202,PrelimRaw!$C$1:$C1000,0,PrelimRaw!$J$1:$J1000,"P")</f>
        <v>0</v>
      </c>
      <c r="H202" s="7">
        <f>countifs(PrelimRaw!$D$1:$D1000,$A202,PrelimRaw!$C$1:$C1000,-4,PrelimRaw!$J$1:$J1000,"P")</f>
        <v>0</v>
      </c>
      <c r="I202" s="7">
        <f t="shared" si="2"/>
        <v>0</v>
      </c>
      <c r="J202" s="8">
        <f t="shared" si="3"/>
        <v>0</v>
      </c>
      <c r="K202" s="8">
        <f t="shared" si="4"/>
        <v>0</v>
      </c>
      <c r="L202" s="7">
        <f t="shared" si="5"/>
        <v>0</v>
      </c>
      <c r="M202" s="11">
        <f t="shared" si="6"/>
        <v>0</v>
      </c>
    </row>
    <row r="203">
      <c r="A203" s="6" t="s">
        <v>235</v>
      </c>
      <c r="B203" s="7" t="str">
        <f>vlookup($A203,Users!$B$1:$H1000,3,false)</f>
        <v>Daniel</v>
      </c>
      <c r="C203" s="7" t="str">
        <f>vlookup($A203,Users!$B$1:$H1000,6,false)</f>
        <v>NoHo</v>
      </c>
      <c r="D203" s="7">
        <f>vlookup($C203,Teams!$B:$D,3,false)</f>
        <v>5</v>
      </c>
      <c r="E203" s="7">
        <f t="shared" si="1"/>
        <v>20</v>
      </c>
      <c r="F203" s="7">
        <f>countifs(PrelimRaw!$D$1:$D1000,$A203,PrelimRaw!$C$1:$C1000,4,PrelimRaw!$J$1:$J1000,"P")+countifs(PrelimRaw!$D$1:$D1000,$A203,PrelimRaw!$C$1:$C1000,14,PrelimRaw!$J$1:$J1000,"P")</f>
        <v>0</v>
      </c>
      <c r="G203" s="7">
        <f>countifs(PrelimRaw!$D$1:$D1000,$A203,PrelimRaw!$C$1:$C1000,0,PrelimRaw!$J$1:$J1000,"P")</f>
        <v>0</v>
      </c>
      <c r="H203" s="7">
        <f>countifs(PrelimRaw!$D$1:$D1000,$A203,PrelimRaw!$C$1:$C1000,-4,PrelimRaw!$J$1:$J1000,"P")</f>
        <v>0</v>
      </c>
      <c r="I203" s="7">
        <f t="shared" si="2"/>
        <v>0</v>
      </c>
      <c r="J203" s="8">
        <f t="shared" si="3"/>
        <v>0</v>
      </c>
      <c r="K203" s="8">
        <f t="shared" si="4"/>
        <v>0</v>
      </c>
      <c r="L203" s="7">
        <f t="shared" si="5"/>
        <v>0</v>
      </c>
      <c r="M203" s="11">
        <f t="shared" si="6"/>
        <v>0</v>
      </c>
    </row>
    <row r="204">
      <c r="A204" s="6" t="s">
        <v>116</v>
      </c>
      <c r="B204" s="7" t="str">
        <f>vlookup($A204,Users!$B$1:$H1000,3,false)</f>
        <v>Jasper</v>
      </c>
      <c r="C204" s="7" t="str">
        <f>vlookup($A204,Users!$B$1:$H1000,6,false)</f>
        <v>Pullman</v>
      </c>
      <c r="D204" s="7">
        <f>vlookup($C204,Teams!$B:$D,3,false)</f>
        <v>5</v>
      </c>
      <c r="E204" s="7">
        <f t="shared" si="1"/>
        <v>20</v>
      </c>
      <c r="F204" s="7">
        <f>countifs(PrelimRaw!$D$1:$D1000,$A204,PrelimRaw!$C$1:$C1000,4,PrelimRaw!$J$1:$J1000,"P")+countifs(PrelimRaw!$D$1:$D1000,$A204,PrelimRaw!$C$1:$C1000,14,PrelimRaw!$J$1:$J1000,"P")</f>
        <v>0</v>
      </c>
      <c r="G204" s="7">
        <f>countifs(PrelimRaw!$D$1:$D1000,$A204,PrelimRaw!$C$1:$C1000,0,PrelimRaw!$J$1:$J1000,"P")</f>
        <v>1</v>
      </c>
      <c r="H204" s="7">
        <f>countifs(PrelimRaw!$D$1:$D1000,$A204,PrelimRaw!$C$1:$C1000,-4,PrelimRaw!$J$1:$J1000,"P")</f>
        <v>1</v>
      </c>
      <c r="I204" s="7">
        <f t="shared" si="2"/>
        <v>2</v>
      </c>
      <c r="J204" s="8">
        <f t="shared" si="3"/>
        <v>0.1</v>
      </c>
      <c r="K204" s="8">
        <f t="shared" si="4"/>
        <v>0</v>
      </c>
      <c r="L204" s="7">
        <f t="shared" si="5"/>
        <v>-4</v>
      </c>
      <c r="M204" s="11">
        <f t="shared" si="6"/>
        <v>-0.8</v>
      </c>
    </row>
    <row r="205">
      <c r="A205" s="6" t="s">
        <v>142</v>
      </c>
      <c r="B205" s="7" t="str">
        <f>vlookup($A205,Users!$B$1:$H1000,3,false)</f>
        <v>Aditya</v>
      </c>
      <c r="C205" s="7" t="str">
        <f>vlookup($A205,Users!$B$1:$H1000,6,false)</f>
        <v>Shen</v>
      </c>
      <c r="D205" s="7">
        <f>vlookup($C205,Teams!$B:$D,3,false)</f>
        <v>5</v>
      </c>
      <c r="E205" s="7">
        <f t="shared" si="1"/>
        <v>20</v>
      </c>
      <c r="F205" s="7">
        <f>countifs(PrelimRaw!$D$1:$D1000,$A205,PrelimRaw!$C$1:$C1000,4,PrelimRaw!$J$1:$J1000,"P")+countifs(PrelimRaw!$D$1:$D1000,$A205,PrelimRaw!$C$1:$C1000,14,PrelimRaw!$J$1:$J1000,"P")</f>
        <v>0</v>
      </c>
      <c r="G205" s="7">
        <f>countifs(PrelimRaw!$D$1:$D1000,$A205,PrelimRaw!$C$1:$C1000,0,PrelimRaw!$J$1:$J1000,"P")</f>
        <v>0</v>
      </c>
      <c r="H205" s="7">
        <f>countifs(PrelimRaw!$D$1:$D1000,$A205,PrelimRaw!$C$1:$C1000,-4,PrelimRaw!$J$1:$J1000,"P")</f>
        <v>1</v>
      </c>
      <c r="I205" s="7">
        <f t="shared" si="2"/>
        <v>1</v>
      </c>
      <c r="J205" s="8">
        <f t="shared" si="3"/>
        <v>0.05</v>
      </c>
      <c r="K205" s="8">
        <f t="shared" si="4"/>
        <v>0</v>
      </c>
      <c r="L205" s="7">
        <f t="shared" si="5"/>
        <v>-4</v>
      </c>
      <c r="M205" s="11">
        <f t="shared" si="6"/>
        <v>-0.8</v>
      </c>
    </row>
    <row r="206">
      <c r="A206" s="6" t="s">
        <v>192</v>
      </c>
      <c r="B206" s="7" t="str">
        <f>vlookup($A206,Users!$B$1:$H1000,3,false)</f>
        <v>Erik</v>
      </c>
      <c r="C206" s="7" t="str">
        <f>vlookup($A206,Users!$B$1:$H1000,6,false)</f>
        <v>Green Hope</v>
      </c>
      <c r="D206" s="7">
        <f>vlookup($C206,Teams!$B:$D,3,false)</f>
        <v>5</v>
      </c>
      <c r="E206" s="7">
        <f t="shared" si="1"/>
        <v>20</v>
      </c>
      <c r="F206" s="7">
        <f>countifs(PrelimRaw!$D$1:$D1000,$A206,PrelimRaw!$C$1:$C1000,4,PrelimRaw!$J$1:$J1000,"P")+countifs(PrelimRaw!$D$1:$D1000,$A206,PrelimRaw!$C$1:$C1000,14,PrelimRaw!$J$1:$J1000,"P")</f>
        <v>0</v>
      </c>
      <c r="G206" s="7">
        <f>countifs(PrelimRaw!$D$1:$D1000,$A206,PrelimRaw!$C$1:$C1000,0,PrelimRaw!$J$1:$J1000,"P")</f>
        <v>0</v>
      </c>
      <c r="H206" s="7">
        <f>countifs(PrelimRaw!$D$1:$D1000,$A206,PrelimRaw!$C$1:$C1000,-4,PrelimRaw!$J$1:$J1000,"P")</f>
        <v>1</v>
      </c>
      <c r="I206" s="7">
        <f t="shared" si="2"/>
        <v>1</v>
      </c>
      <c r="J206" s="8">
        <f t="shared" si="3"/>
        <v>0.05</v>
      </c>
      <c r="K206" s="8">
        <f t="shared" si="4"/>
        <v>0</v>
      </c>
      <c r="L206" s="7">
        <f t="shared" si="5"/>
        <v>-4</v>
      </c>
      <c r="M206" s="11">
        <f t="shared" si="6"/>
        <v>-0.8</v>
      </c>
    </row>
    <row r="207">
      <c r="A207" s="6" t="s">
        <v>174</v>
      </c>
      <c r="B207" s="7" t="str">
        <f>vlookup($A207,Users!$B$1:$H1000,3,false)</f>
        <v>Jason</v>
      </c>
      <c r="C207" s="7" t="str">
        <f>vlookup($A207,Users!$B$1:$H1000,6,false)</f>
        <v>Troy</v>
      </c>
      <c r="D207" s="7">
        <f>vlookup($C207,Teams!$B:$D,3,false)</f>
        <v>5</v>
      </c>
      <c r="E207" s="7">
        <f t="shared" si="1"/>
        <v>20</v>
      </c>
      <c r="F207" s="7">
        <f>countifs(PrelimRaw!$D$1:$D1000,$A207,PrelimRaw!$C$1:$C1000,4,PrelimRaw!$J$1:$J1000,"P")+countifs(PrelimRaw!$D$1:$D1000,$A207,PrelimRaw!$C$1:$C1000,14,PrelimRaw!$J$1:$J1000,"P")</f>
        <v>0</v>
      </c>
      <c r="G207" s="7">
        <f>countifs(PrelimRaw!$D$1:$D1000,$A207,PrelimRaw!$C$1:$C1000,0,PrelimRaw!$J$1:$J1000,"P")</f>
        <v>3</v>
      </c>
      <c r="H207" s="7">
        <f>countifs(PrelimRaw!$D$1:$D1000,$A207,PrelimRaw!$C$1:$C1000,-4,PrelimRaw!$J$1:$J1000,"P")</f>
        <v>2</v>
      </c>
      <c r="I207" s="7">
        <f t="shared" si="2"/>
        <v>5</v>
      </c>
      <c r="J207" s="8">
        <f t="shared" si="3"/>
        <v>0.25</v>
      </c>
      <c r="K207" s="8">
        <f t="shared" si="4"/>
        <v>0</v>
      </c>
      <c r="L207" s="7">
        <f t="shared" si="5"/>
        <v>-8</v>
      </c>
      <c r="M207" s="11">
        <f t="shared" si="6"/>
        <v>-1.6</v>
      </c>
    </row>
    <row r="208">
      <c r="J208" s="8"/>
      <c r="K208" s="8"/>
    </row>
    <row r="209">
      <c r="J209" s="8"/>
      <c r="K209" s="8"/>
    </row>
    <row r="210">
      <c r="J210" s="8"/>
      <c r="K210" s="8"/>
    </row>
    <row r="211">
      <c r="J211" s="8"/>
      <c r="K211" s="8"/>
    </row>
    <row r="212">
      <c r="J212" s="8"/>
      <c r="K212" s="8"/>
    </row>
    <row r="213">
      <c r="J213" s="8"/>
      <c r="K213" s="8"/>
    </row>
    <row r="214">
      <c r="J214" s="8"/>
      <c r="K214" s="8"/>
    </row>
    <row r="215">
      <c r="J215" s="8"/>
      <c r="K215" s="8"/>
    </row>
    <row r="216">
      <c r="J216" s="8"/>
      <c r="K216" s="8"/>
    </row>
    <row r="217">
      <c r="J217" s="8"/>
    </row>
    <row r="218">
      <c r="J218" s="8"/>
      <c r="K218" s="8"/>
    </row>
    <row r="219">
      <c r="J219" s="8"/>
    </row>
    <row r="220">
      <c r="J220" s="8"/>
      <c r="K220" s="8"/>
    </row>
    <row r="221">
      <c r="J221" s="8"/>
      <c r="K221" s="8"/>
    </row>
    <row r="222">
      <c r="J222" s="8"/>
    </row>
    <row r="223">
      <c r="J223" s="8"/>
    </row>
    <row r="224">
      <c r="J224" s="8"/>
    </row>
    <row r="225">
      <c r="J225" s="8"/>
    </row>
    <row r="226">
      <c r="J226" s="8"/>
      <c r="K226" s="8"/>
    </row>
    <row r="227">
      <c r="J227" s="8"/>
    </row>
    <row r="228">
      <c r="J228" s="8"/>
      <c r="K228" s="8"/>
    </row>
    <row r="229">
      <c r="J229" s="8"/>
    </row>
    <row r="230">
      <c r="J230" s="8"/>
      <c r="K230" s="8"/>
    </row>
    <row r="231">
      <c r="J231" s="8"/>
      <c r="K231" s="8"/>
    </row>
    <row r="232">
      <c r="J232" s="8"/>
    </row>
    <row r="233">
      <c r="J233" s="8"/>
    </row>
    <row r="234">
      <c r="J234" s="8"/>
    </row>
    <row r="235">
      <c r="J235" s="8"/>
      <c r="K235" s="8"/>
    </row>
    <row r="236">
      <c r="J236" s="8"/>
    </row>
    <row r="237">
      <c r="J237" s="8"/>
    </row>
    <row r="238">
      <c r="J238" s="8"/>
      <c r="K238" s="8"/>
    </row>
    <row r="239">
      <c r="J239" s="8"/>
      <c r="K239" s="8"/>
    </row>
    <row r="240">
      <c r="J240" s="8"/>
      <c r="K240" s="8"/>
    </row>
    <row r="241">
      <c r="J241" s="8"/>
    </row>
    <row r="242">
      <c r="J242" s="8"/>
      <c r="K242" s="8"/>
    </row>
    <row r="243">
      <c r="J243" s="8"/>
    </row>
    <row r="244">
      <c r="J244" s="8"/>
    </row>
    <row r="245">
      <c r="J245" s="8"/>
      <c r="K245" s="8"/>
    </row>
    <row r="246">
      <c r="J246" s="8"/>
      <c r="K246" s="8"/>
    </row>
    <row r="247">
      <c r="J247" s="8"/>
    </row>
    <row r="248">
      <c r="J248" s="8"/>
      <c r="K248" s="8"/>
    </row>
    <row r="249">
      <c r="J249" s="8"/>
      <c r="K249" s="8"/>
    </row>
    <row r="250">
      <c r="J250" s="8"/>
      <c r="K250" s="8"/>
    </row>
    <row r="251">
      <c r="J251" s="8"/>
      <c r="K251" s="8"/>
    </row>
    <row r="252">
      <c r="J252" s="8"/>
    </row>
    <row r="253">
      <c r="J253" s="8"/>
    </row>
    <row r="254">
      <c r="J254" s="8"/>
      <c r="K254" s="8"/>
    </row>
    <row r="255">
      <c r="J255" s="8"/>
    </row>
    <row r="256">
      <c r="J256" s="8"/>
    </row>
    <row r="257">
      <c r="J257" s="8"/>
    </row>
    <row r="258">
      <c r="J258" s="8"/>
    </row>
    <row r="259">
      <c r="J259" s="8"/>
    </row>
    <row r="260">
      <c r="J260" s="8"/>
      <c r="K260" s="8"/>
    </row>
    <row r="261">
      <c r="J261" s="8"/>
      <c r="K261" s="8"/>
    </row>
    <row r="262">
      <c r="J262" s="8"/>
    </row>
    <row r="263">
      <c r="J263" s="8"/>
    </row>
    <row r="264">
      <c r="J264" s="8"/>
    </row>
    <row r="265">
      <c r="J265" s="8"/>
    </row>
    <row r="266">
      <c r="J266" s="8"/>
      <c r="K266" s="8"/>
    </row>
    <row r="267">
      <c r="J267" s="8"/>
      <c r="K267" s="8"/>
    </row>
    <row r="268">
      <c r="J268" s="8"/>
      <c r="K268" s="8"/>
    </row>
    <row r="269">
      <c r="J269" s="8"/>
      <c r="K269" s="8"/>
    </row>
    <row r="270">
      <c r="J270" s="8"/>
    </row>
    <row r="271">
      <c r="J271" s="8"/>
    </row>
    <row r="272">
      <c r="J272" s="8"/>
    </row>
    <row r="273">
      <c r="J273" s="8"/>
    </row>
    <row r="274">
      <c r="J274" s="8"/>
    </row>
    <row r="275">
      <c r="J275" s="8"/>
    </row>
    <row r="276">
      <c r="J276" s="8"/>
    </row>
    <row r="277">
      <c r="J277" s="8"/>
      <c r="K277" s="8"/>
    </row>
    <row r="278">
      <c r="J278" s="8"/>
      <c r="K278" s="8"/>
    </row>
    <row r="279">
      <c r="J279" s="8"/>
      <c r="K279" s="8"/>
    </row>
    <row r="280">
      <c r="J280" s="8"/>
      <c r="K280" s="8"/>
    </row>
    <row r="281">
      <c r="J281" s="8"/>
      <c r="K281" s="8"/>
    </row>
    <row r="282">
      <c r="J282" s="8"/>
    </row>
    <row r="283">
      <c r="J283" s="8"/>
    </row>
    <row r="284">
      <c r="J284" s="8"/>
      <c r="K284" s="8"/>
    </row>
    <row r="285">
      <c r="J285" s="8"/>
      <c r="K285" s="8"/>
    </row>
    <row r="286">
      <c r="J286" s="8"/>
    </row>
    <row r="287">
      <c r="J287" s="8"/>
      <c r="K287" s="8"/>
    </row>
    <row r="288">
      <c r="J288" s="8"/>
    </row>
    <row r="289">
      <c r="J289" s="8"/>
      <c r="K289" s="8"/>
    </row>
    <row r="290">
      <c r="J290" s="8"/>
    </row>
    <row r="291">
      <c r="J291" s="8"/>
    </row>
    <row r="292">
      <c r="J292" s="8"/>
    </row>
    <row r="293">
      <c r="J293" s="8"/>
      <c r="K293" s="8"/>
    </row>
    <row r="294">
      <c r="J294" s="8"/>
      <c r="K294" s="8"/>
    </row>
    <row r="295">
      <c r="J295" s="8"/>
    </row>
    <row r="296">
      <c r="J296" s="8"/>
    </row>
    <row r="297">
      <c r="J297" s="8"/>
      <c r="K297" s="8"/>
    </row>
    <row r="298">
      <c r="J298" s="8"/>
    </row>
    <row r="299">
      <c r="J299" s="8"/>
      <c r="K299" s="8"/>
    </row>
    <row r="300">
      <c r="J300" s="8"/>
    </row>
    <row r="301">
      <c r="J301" s="8"/>
    </row>
    <row r="302">
      <c r="J302" s="8"/>
    </row>
    <row r="303">
      <c r="J303" s="8"/>
      <c r="K303" s="8"/>
    </row>
    <row r="304">
      <c r="J304" s="8"/>
    </row>
    <row r="305">
      <c r="J305" s="8"/>
      <c r="K305" s="8"/>
    </row>
    <row r="306">
      <c r="J306" s="8"/>
      <c r="K306" s="8"/>
    </row>
    <row r="307">
      <c r="J307" s="8"/>
      <c r="K307" s="8"/>
    </row>
    <row r="308">
      <c r="J308" s="8"/>
      <c r="K308" s="8"/>
    </row>
    <row r="309">
      <c r="J309" s="8"/>
      <c r="K309" s="8"/>
    </row>
    <row r="310">
      <c r="J310" s="8"/>
      <c r="K310" s="8"/>
    </row>
    <row r="311">
      <c r="J311" s="8"/>
    </row>
    <row r="312">
      <c r="J312" s="8"/>
    </row>
    <row r="313">
      <c r="J313" s="8"/>
    </row>
    <row r="314">
      <c r="J314" s="8"/>
    </row>
    <row r="315">
      <c r="J315" s="8"/>
    </row>
    <row r="316">
      <c r="J316" s="8"/>
    </row>
    <row r="317">
      <c r="J317" s="8"/>
    </row>
    <row r="318">
      <c r="J318" s="8"/>
    </row>
    <row r="319">
      <c r="J319" s="8"/>
    </row>
    <row r="320">
      <c r="J320" s="8"/>
    </row>
    <row r="321">
      <c r="J321" s="8"/>
      <c r="K321" s="8"/>
    </row>
    <row r="322">
      <c r="J322" s="8"/>
    </row>
    <row r="323">
      <c r="J323" s="8"/>
      <c r="K323" s="8"/>
    </row>
    <row r="324">
      <c r="J324" s="8"/>
      <c r="K324" s="8"/>
    </row>
    <row r="325">
      <c r="J325" s="8"/>
      <c r="K325" s="8"/>
    </row>
    <row r="326">
      <c r="J326" s="8"/>
      <c r="K326" s="8"/>
    </row>
    <row r="327">
      <c r="J327" s="8"/>
      <c r="K327" s="8"/>
    </row>
    <row r="328">
      <c r="J328" s="8"/>
    </row>
    <row r="329">
      <c r="J329" s="8"/>
    </row>
    <row r="330">
      <c r="J330" s="8"/>
      <c r="K330" s="8"/>
    </row>
    <row r="331">
      <c r="J331" s="8"/>
      <c r="K331" s="8"/>
    </row>
    <row r="332">
      <c r="J332" s="8"/>
      <c r="K332" s="8"/>
    </row>
    <row r="333">
      <c r="J333" s="8"/>
    </row>
    <row r="334">
      <c r="J334" s="8"/>
    </row>
    <row r="335">
      <c r="J335" s="8"/>
    </row>
    <row r="336">
      <c r="J336" s="8"/>
      <c r="K336" s="8"/>
    </row>
    <row r="337">
      <c r="J337" s="8"/>
    </row>
    <row r="338">
      <c r="J338" s="8"/>
      <c r="K338" s="8"/>
    </row>
    <row r="339">
      <c r="J339" s="8"/>
    </row>
    <row r="340">
      <c r="J340" s="8"/>
      <c r="K340" s="8"/>
    </row>
    <row r="341">
      <c r="J341" s="8"/>
    </row>
    <row r="342">
      <c r="J342" s="8"/>
    </row>
    <row r="343">
      <c r="J343" s="8"/>
    </row>
    <row r="344">
      <c r="J344" s="8"/>
    </row>
    <row r="345">
      <c r="J345" s="8"/>
    </row>
    <row r="346">
      <c r="J346" s="8"/>
    </row>
    <row r="347">
      <c r="J347" s="8"/>
    </row>
    <row r="348">
      <c r="J348" s="8"/>
    </row>
    <row r="349">
      <c r="J349" s="8"/>
      <c r="K349" s="8"/>
    </row>
    <row r="350">
      <c r="J350" s="8"/>
    </row>
    <row r="351">
      <c r="J351" s="8"/>
    </row>
    <row r="352">
      <c r="J352" s="8"/>
      <c r="K352" s="8"/>
    </row>
    <row r="353">
      <c r="J353" s="8"/>
      <c r="K353" s="8"/>
    </row>
    <row r="354">
      <c r="J354" s="8"/>
    </row>
    <row r="355">
      <c r="J355" s="8"/>
      <c r="K355" s="8"/>
    </row>
    <row r="356">
      <c r="J356" s="8"/>
    </row>
    <row r="357">
      <c r="J357" s="8"/>
      <c r="K357" s="8"/>
    </row>
    <row r="358">
      <c r="J358" s="8"/>
    </row>
    <row r="359">
      <c r="J359" s="8"/>
    </row>
    <row r="360">
      <c r="J360" s="8"/>
      <c r="K360" s="8"/>
    </row>
    <row r="361">
      <c r="J361" s="8"/>
    </row>
    <row r="362">
      <c r="J362" s="8"/>
    </row>
    <row r="363">
      <c r="J363" s="8"/>
      <c r="K363" s="8"/>
    </row>
    <row r="364">
      <c r="J364" s="8"/>
    </row>
    <row r="365">
      <c r="J365" s="8"/>
    </row>
    <row r="366">
      <c r="J366" s="8"/>
    </row>
    <row r="367">
      <c r="J367" s="8"/>
    </row>
    <row r="368">
      <c r="J368" s="8"/>
      <c r="K368" s="8"/>
    </row>
    <row r="369">
      <c r="J369" s="8"/>
    </row>
    <row r="370">
      <c r="J370" s="8"/>
    </row>
    <row r="371">
      <c r="J371" s="8"/>
    </row>
    <row r="372">
      <c r="J372" s="8"/>
    </row>
    <row r="373">
      <c r="J373" s="8"/>
    </row>
    <row r="374">
      <c r="J374" s="8"/>
    </row>
    <row r="375">
      <c r="J375" s="8"/>
      <c r="K375" s="8"/>
    </row>
    <row r="376">
      <c r="J376" s="8"/>
    </row>
    <row r="377">
      <c r="J377" s="8"/>
    </row>
    <row r="378">
      <c r="J378" s="8"/>
    </row>
    <row r="379">
      <c r="J379" s="8"/>
    </row>
    <row r="380">
      <c r="J380" s="8"/>
      <c r="K380" s="8"/>
    </row>
    <row r="381">
      <c r="J381" s="8"/>
    </row>
    <row r="382">
      <c r="J382" s="8"/>
      <c r="K382" s="8"/>
    </row>
    <row r="383">
      <c r="J383" s="8"/>
      <c r="K383" s="8"/>
    </row>
    <row r="384">
      <c r="J384" s="8"/>
      <c r="K384" s="8"/>
    </row>
    <row r="385">
      <c r="J385" s="8"/>
    </row>
    <row r="386">
      <c r="J386" s="8"/>
    </row>
    <row r="387">
      <c r="J387" s="8"/>
    </row>
    <row r="388">
      <c r="J388" s="8"/>
    </row>
    <row r="389">
      <c r="J389" s="8"/>
    </row>
    <row r="390">
      <c r="J390" s="8"/>
    </row>
    <row r="391">
      <c r="J391" s="8"/>
      <c r="K391" s="8"/>
    </row>
    <row r="392">
      <c r="J392" s="8"/>
    </row>
    <row r="393">
      <c r="J393" s="8"/>
      <c r="K393" s="8"/>
    </row>
    <row r="394">
      <c r="J394" s="8"/>
      <c r="K394" s="8"/>
    </row>
    <row r="395">
      <c r="J395" s="8"/>
    </row>
    <row r="396">
      <c r="J396" s="8"/>
    </row>
    <row r="397">
      <c r="J397" s="8"/>
    </row>
    <row r="398">
      <c r="J398" s="8"/>
    </row>
    <row r="399">
      <c r="J399" s="8"/>
    </row>
    <row r="400">
      <c r="J400" s="8"/>
    </row>
    <row r="401">
      <c r="J401" s="8"/>
    </row>
    <row r="402">
      <c r="J402" s="8"/>
      <c r="K402" s="8"/>
    </row>
    <row r="403">
      <c r="J403" s="8"/>
    </row>
    <row r="404">
      <c r="J404" s="8"/>
    </row>
    <row r="405">
      <c r="J405" s="8"/>
    </row>
    <row r="406">
      <c r="J406" s="8"/>
      <c r="K406" s="8"/>
    </row>
    <row r="407">
      <c r="J407" s="8"/>
    </row>
    <row r="408">
      <c r="J408" s="8"/>
    </row>
    <row r="409">
      <c r="J409" s="8"/>
    </row>
    <row r="410">
      <c r="J410" s="8"/>
    </row>
    <row r="411">
      <c r="J411" s="8"/>
    </row>
    <row r="412">
      <c r="J412" s="8"/>
      <c r="K412" s="8"/>
    </row>
    <row r="413">
      <c r="J413" s="8"/>
      <c r="K413" s="8"/>
    </row>
    <row r="414">
      <c r="J414" s="8"/>
      <c r="K414" s="8"/>
    </row>
    <row r="415">
      <c r="J415" s="8"/>
    </row>
    <row r="416">
      <c r="J416" s="8"/>
    </row>
    <row r="417">
      <c r="J417" s="8"/>
    </row>
    <row r="418">
      <c r="J418" s="8"/>
    </row>
    <row r="419">
      <c r="J419" s="8"/>
    </row>
    <row r="420">
      <c r="J420" s="8"/>
      <c r="K420" s="8"/>
    </row>
    <row r="421">
      <c r="J421" s="8"/>
    </row>
    <row r="422">
      <c r="J422" s="8"/>
    </row>
    <row r="423">
      <c r="J423" s="8"/>
    </row>
    <row r="424">
      <c r="J424" s="8"/>
    </row>
    <row r="425">
      <c r="J425" s="8"/>
    </row>
    <row r="426">
      <c r="J426" s="8"/>
      <c r="K426" s="8"/>
    </row>
    <row r="427">
      <c r="J427" s="8"/>
      <c r="K427" s="8"/>
    </row>
    <row r="428">
      <c r="J428" s="8"/>
    </row>
    <row r="429">
      <c r="J429" s="8"/>
      <c r="K429" s="8"/>
    </row>
    <row r="430">
      <c r="J430" s="8"/>
    </row>
    <row r="431">
      <c r="J431" s="8"/>
    </row>
    <row r="432">
      <c r="J432" s="8"/>
      <c r="K432" s="8"/>
    </row>
    <row r="433">
      <c r="J433" s="8"/>
    </row>
    <row r="434">
      <c r="J434" s="8"/>
      <c r="K434" s="8"/>
    </row>
    <row r="435">
      <c r="J435" s="8"/>
    </row>
    <row r="436">
      <c r="J436" s="8"/>
    </row>
    <row r="437">
      <c r="J437" s="8"/>
    </row>
    <row r="438">
      <c r="J438" s="8"/>
    </row>
    <row r="439">
      <c r="J439" s="8"/>
    </row>
    <row r="440">
      <c r="J440" s="8"/>
    </row>
    <row r="441">
      <c r="J441" s="8"/>
      <c r="K441" s="8"/>
    </row>
    <row r="442">
      <c r="J442" s="8"/>
    </row>
    <row r="443">
      <c r="J443" s="8"/>
    </row>
    <row r="444">
      <c r="J444" s="8"/>
    </row>
    <row r="445">
      <c r="J445" s="8"/>
      <c r="K445" s="8"/>
    </row>
    <row r="446">
      <c r="J446" s="8"/>
    </row>
    <row r="447">
      <c r="J447" s="8"/>
    </row>
    <row r="448">
      <c r="J448" s="8"/>
    </row>
    <row r="449">
      <c r="J449" s="8"/>
      <c r="K449" s="8"/>
    </row>
    <row r="450">
      <c r="J450" s="8"/>
      <c r="K450" s="8"/>
    </row>
    <row r="451">
      <c r="J451" s="8"/>
      <c r="K451" s="8"/>
    </row>
    <row r="452">
      <c r="J452" s="8"/>
      <c r="K452" s="8"/>
    </row>
    <row r="453">
      <c r="J453" s="8"/>
      <c r="K453" s="8"/>
    </row>
    <row r="454">
      <c r="J454" s="8"/>
      <c r="K454" s="8"/>
    </row>
    <row r="455">
      <c r="J455" s="8"/>
      <c r="K455" s="8"/>
    </row>
    <row r="456">
      <c r="J456" s="8"/>
      <c r="K456" s="8"/>
    </row>
    <row r="457">
      <c r="J457" s="8"/>
      <c r="K457" s="8"/>
    </row>
    <row r="458">
      <c r="J458" s="8"/>
      <c r="K458" s="8"/>
    </row>
    <row r="459">
      <c r="J459" s="8"/>
      <c r="K459" s="8"/>
    </row>
    <row r="460">
      <c r="J460" s="8"/>
      <c r="K460" s="8"/>
    </row>
    <row r="461">
      <c r="J461" s="8"/>
      <c r="K461" s="8"/>
    </row>
    <row r="462">
      <c r="J462" s="8"/>
      <c r="K462" s="8"/>
    </row>
    <row r="463">
      <c r="J463" s="8"/>
      <c r="K463" s="8"/>
    </row>
    <row r="464">
      <c r="J464" s="8"/>
      <c r="K464" s="8"/>
    </row>
    <row r="465">
      <c r="J465" s="8"/>
      <c r="K465" s="8"/>
    </row>
    <row r="466">
      <c r="J466" s="8"/>
      <c r="K466" s="8"/>
    </row>
    <row r="467">
      <c r="J467" s="8"/>
      <c r="K467" s="8"/>
    </row>
    <row r="468">
      <c r="J468" s="8"/>
      <c r="K468" s="8"/>
    </row>
    <row r="469">
      <c r="J469" s="8"/>
      <c r="K469" s="8"/>
    </row>
    <row r="470">
      <c r="J470" s="8"/>
      <c r="K470" s="8"/>
    </row>
    <row r="471">
      <c r="J471" s="8"/>
      <c r="K471" s="8"/>
    </row>
    <row r="472">
      <c r="J472" s="8"/>
      <c r="K472" s="8"/>
    </row>
    <row r="473">
      <c r="J473" s="8"/>
      <c r="K473" s="8"/>
    </row>
    <row r="474">
      <c r="J474" s="8"/>
      <c r="K474" s="8"/>
    </row>
    <row r="475">
      <c r="J475" s="8"/>
      <c r="K475" s="8"/>
    </row>
    <row r="476">
      <c r="J476" s="8"/>
      <c r="K476" s="8"/>
    </row>
    <row r="477">
      <c r="J477" s="8"/>
      <c r="K477" s="8"/>
    </row>
    <row r="478">
      <c r="J478" s="8"/>
      <c r="K478" s="8"/>
    </row>
    <row r="479">
      <c r="J479" s="8"/>
      <c r="K479" s="8"/>
    </row>
    <row r="480">
      <c r="J480" s="8"/>
      <c r="K480" s="8"/>
    </row>
    <row r="481">
      <c r="J481" s="8"/>
      <c r="K481" s="8"/>
    </row>
    <row r="482">
      <c r="J482" s="8"/>
      <c r="K482" s="8"/>
    </row>
    <row r="483">
      <c r="J483" s="8"/>
      <c r="K483" s="8"/>
    </row>
    <row r="484">
      <c r="J484" s="8"/>
      <c r="K484" s="8"/>
    </row>
    <row r="485">
      <c r="J485" s="8"/>
      <c r="K485" s="8"/>
    </row>
    <row r="486">
      <c r="J486" s="8"/>
      <c r="K486" s="8"/>
    </row>
    <row r="487">
      <c r="J487" s="8"/>
      <c r="K487" s="8"/>
    </row>
    <row r="488">
      <c r="J488" s="8"/>
      <c r="K488" s="8"/>
    </row>
    <row r="489">
      <c r="J489" s="8"/>
      <c r="K489" s="8"/>
    </row>
    <row r="490">
      <c r="J490" s="8"/>
      <c r="K490" s="8"/>
    </row>
    <row r="491">
      <c r="J491" s="8"/>
      <c r="K491" s="8"/>
    </row>
    <row r="492">
      <c r="J492" s="8"/>
      <c r="K492" s="8"/>
    </row>
    <row r="493">
      <c r="J493" s="8"/>
      <c r="K493" s="8"/>
    </row>
    <row r="494">
      <c r="J494" s="8"/>
      <c r="K494" s="8"/>
    </row>
    <row r="495">
      <c r="J495" s="8"/>
      <c r="K495" s="8"/>
    </row>
    <row r="496">
      <c r="J496" s="8"/>
      <c r="K496" s="8"/>
    </row>
    <row r="497">
      <c r="J497" s="8"/>
      <c r="K497" s="8"/>
    </row>
    <row r="498">
      <c r="J498" s="8"/>
      <c r="K498" s="8"/>
    </row>
    <row r="499">
      <c r="J499" s="8"/>
      <c r="K499" s="8"/>
    </row>
    <row r="500">
      <c r="J500" s="8"/>
      <c r="K500" s="8"/>
    </row>
    <row r="501">
      <c r="J501" s="8"/>
      <c r="K501" s="8"/>
    </row>
    <row r="502">
      <c r="J502" s="8"/>
      <c r="K502" s="8"/>
    </row>
    <row r="503">
      <c r="J503" s="8"/>
      <c r="K503" s="8"/>
    </row>
    <row r="504">
      <c r="J504" s="8"/>
      <c r="K504" s="8"/>
    </row>
    <row r="505">
      <c r="J505" s="8"/>
      <c r="K505" s="8"/>
    </row>
    <row r="506">
      <c r="J506" s="8"/>
      <c r="K506" s="8"/>
    </row>
    <row r="507">
      <c r="J507" s="8"/>
      <c r="K507" s="8"/>
    </row>
    <row r="508">
      <c r="J508" s="8"/>
      <c r="K508" s="8"/>
    </row>
    <row r="509">
      <c r="J509" s="8"/>
      <c r="K509" s="8"/>
    </row>
    <row r="510">
      <c r="J510" s="8"/>
      <c r="K510" s="8"/>
    </row>
    <row r="511">
      <c r="J511" s="8"/>
      <c r="K511" s="8"/>
    </row>
    <row r="512">
      <c r="J512" s="8"/>
      <c r="K512" s="8"/>
    </row>
    <row r="513">
      <c r="J513" s="8"/>
      <c r="K513" s="8"/>
    </row>
    <row r="514">
      <c r="J514" s="8"/>
      <c r="K514" s="8"/>
    </row>
    <row r="515">
      <c r="J515" s="8"/>
      <c r="K515" s="8"/>
    </row>
    <row r="516">
      <c r="J516" s="8"/>
      <c r="K516" s="8"/>
    </row>
    <row r="517">
      <c r="J517" s="8"/>
      <c r="K517" s="8"/>
    </row>
    <row r="518">
      <c r="J518" s="8"/>
      <c r="K518" s="8"/>
    </row>
    <row r="519">
      <c r="J519" s="8"/>
      <c r="K519" s="8"/>
    </row>
    <row r="520">
      <c r="J520" s="8"/>
      <c r="K520" s="8"/>
    </row>
    <row r="521">
      <c r="J521" s="8"/>
      <c r="K521" s="8"/>
    </row>
    <row r="522">
      <c r="J522" s="8"/>
      <c r="K522" s="8"/>
    </row>
    <row r="523">
      <c r="J523" s="8"/>
      <c r="K523" s="8"/>
    </row>
    <row r="524">
      <c r="J524" s="8"/>
      <c r="K524" s="8"/>
    </row>
    <row r="525">
      <c r="J525" s="8"/>
      <c r="K525" s="8"/>
    </row>
    <row r="526">
      <c r="J526" s="8"/>
      <c r="K526" s="8"/>
    </row>
    <row r="527">
      <c r="J527" s="8"/>
      <c r="K527" s="8"/>
    </row>
    <row r="528">
      <c r="J528" s="8"/>
      <c r="K528" s="8"/>
    </row>
    <row r="529">
      <c r="J529" s="8"/>
      <c r="K529" s="8"/>
    </row>
    <row r="530">
      <c r="J530" s="8"/>
      <c r="K530" s="8"/>
    </row>
    <row r="531">
      <c r="J531" s="8"/>
      <c r="K531" s="8"/>
    </row>
    <row r="532">
      <c r="J532" s="8"/>
      <c r="K532" s="8"/>
    </row>
    <row r="533">
      <c r="J533" s="8"/>
      <c r="K533" s="8"/>
    </row>
    <row r="534">
      <c r="J534" s="8"/>
      <c r="K534" s="8"/>
    </row>
    <row r="535">
      <c r="J535" s="8"/>
      <c r="K535" s="8"/>
    </row>
    <row r="536">
      <c r="J536" s="8"/>
      <c r="K536" s="8"/>
    </row>
    <row r="537">
      <c r="J537" s="8"/>
      <c r="K537" s="8"/>
    </row>
    <row r="538">
      <c r="J538" s="8"/>
      <c r="K538" s="8"/>
    </row>
    <row r="539">
      <c r="J539" s="8"/>
      <c r="K539" s="8"/>
    </row>
    <row r="540">
      <c r="J540" s="8"/>
      <c r="K540" s="8"/>
    </row>
    <row r="541">
      <c r="J541" s="8"/>
      <c r="K541" s="8"/>
    </row>
    <row r="542">
      <c r="J542" s="8"/>
      <c r="K542" s="8"/>
    </row>
    <row r="543">
      <c r="J543" s="8"/>
      <c r="K543" s="8"/>
    </row>
    <row r="544">
      <c r="J544" s="8"/>
      <c r="K544" s="8"/>
    </row>
    <row r="545">
      <c r="J545" s="8"/>
      <c r="K545" s="8"/>
    </row>
    <row r="546">
      <c r="J546" s="8"/>
      <c r="K546" s="8"/>
    </row>
    <row r="547">
      <c r="J547" s="8"/>
      <c r="K547" s="8"/>
    </row>
    <row r="548">
      <c r="J548" s="8"/>
      <c r="K548" s="8"/>
    </row>
    <row r="549">
      <c r="J549" s="8"/>
      <c r="K549" s="8"/>
    </row>
    <row r="550">
      <c r="J550" s="8"/>
      <c r="K550" s="8"/>
    </row>
    <row r="551">
      <c r="J551" s="8"/>
      <c r="K551" s="8"/>
    </row>
    <row r="552">
      <c r="J552" s="8"/>
      <c r="K552" s="8"/>
    </row>
    <row r="553">
      <c r="J553" s="8"/>
      <c r="K553" s="8"/>
    </row>
    <row r="554">
      <c r="J554" s="8"/>
      <c r="K554" s="8"/>
    </row>
    <row r="555">
      <c r="J555" s="8"/>
      <c r="K555" s="8"/>
    </row>
    <row r="556">
      <c r="J556" s="8"/>
      <c r="K556" s="8"/>
    </row>
    <row r="557">
      <c r="J557" s="8"/>
      <c r="K557" s="8"/>
    </row>
    <row r="558">
      <c r="J558" s="8"/>
      <c r="K558" s="8"/>
    </row>
    <row r="559">
      <c r="J559" s="8"/>
      <c r="K559" s="8"/>
    </row>
    <row r="560">
      <c r="J560" s="8"/>
      <c r="K560" s="8"/>
    </row>
    <row r="561">
      <c r="J561" s="8"/>
      <c r="K561" s="8"/>
    </row>
    <row r="562">
      <c r="J562" s="8"/>
      <c r="K562" s="8"/>
    </row>
    <row r="563">
      <c r="J563" s="8"/>
      <c r="K563" s="8"/>
    </row>
    <row r="564">
      <c r="J564" s="8"/>
      <c r="K564" s="8"/>
    </row>
    <row r="565">
      <c r="J565" s="8"/>
      <c r="K565" s="8"/>
    </row>
    <row r="566">
      <c r="J566" s="8"/>
      <c r="K566" s="8"/>
    </row>
    <row r="567">
      <c r="J567" s="8"/>
      <c r="K567" s="8"/>
    </row>
    <row r="568">
      <c r="J568" s="8"/>
      <c r="K568" s="8"/>
    </row>
    <row r="569">
      <c r="J569" s="8"/>
      <c r="K569" s="8"/>
    </row>
    <row r="570">
      <c r="J570" s="8"/>
      <c r="K570" s="8"/>
    </row>
    <row r="571">
      <c r="J571" s="8"/>
      <c r="K571" s="8"/>
    </row>
    <row r="572">
      <c r="J572" s="8"/>
      <c r="K572" s="8"/>
    </row>
    <row r="573">
      <c r="J573" s="8"/>
      <c r="K573" s="8"/>
    </row>
    <row r="574">
      <c r="J574" s="8"/>
      <c r="K574" s="8"/>
    </row>
    <row r="575">
      <c r="J575" s="8"/>
      <c r="K575" s="8"/>
    </row>
    <row r="576">
      <c r="J576" s="8"/>
      <c r="K576" s="8"/>
    </row>
    <row r="577">
      <c r="J577" s="8"/>
      <c r="K577" s="8"/>
    </row>
    <row r="578">
      <c r="J578" s="8"/>
      <c r="K578" s="8"/>
    </row>
    <row r="579">
      <c r="J579" s="8"/>
      <c r="K579" s="8"/>
    </row>
    <row r="580">
      <c r="J580" s="8"/>
      <c r="K580" s="8"/>
    </row>
    <row r="581">
      <c r="J581" s="8"/>
      <c r="K581" s="8"/>
    </row>
    <row r="582">
      <c r="J582" s="8"/>
      <c r="K582" s="8"/>
    </row>
    <row r="583">
      <c r="J583" s="8"/>
      <c r="K583" s="8"/>
    </row>
    <row r="584">
      <c r="J584" s="8"/>
      <c r="K584" s="8"/>
    </row>
    <row r="585">
      <c r="J585" s="8"/>
      <c r="K585" s="8"/>
    </row>
    <row r="586">
      <c r="J586" s="8"/>
      <c r="K586" s="8"/>
    </row>
    <row r="587">
      <c r="J587" s="8"/>
      <c r="K587" s="8"/>
    </row>
    <row r="588">
      <c r="J588" s="8"/>
      <c r="K588" s="8"/>
    </row>
    <row r="589">
      <c r="J589" s="8"/>
      <c r="K589" s="8"/>
    </row>
    <row r="590">
      <c r="J590" s="8"/>
      <c r="K590" s="8"/>
    </row>
    <row r="591">
      <c r="J591" s="8"/>
      <c r="K591" s="8"/>
    </row>
    <row r="592">
      <c r="J592" s="8"/>
      <c r="K592" s="8"/>
    </row>
    <row r="593">
      <c r="J593" s="8"/>
      <c r="K593" s="8"/>
    </row>
    <row r="594">
      <c r="J594" s="8"/>
      <c r="K594" s="8"/>
    </row>
    <row r="595">
      <c r="J595" s="8"/>
      <c r="K595" s="8"/>
    </row>
    <row r="596">
      <c r="J596" s="8"/>
      <c r="K596" s="8"/>
    </row>
    <row r="597">
      <c r="J597" s="8"/>
      <c r="K597" s="8"/>
    </row>
    <row r="598">
      <c r="J598" s="8"/>
      <c r="K598" s="8"/>
    </row>
    <row r="599">
      <c r="J599" s="8"/>
      <c r="K599" s="8"/>
    </row>
    <row r="600">
      <c r="J600" s="8"/>
      <c r="K600" s="8"/>
    </row>
    <row r="601">
      <c r="J601" s="8"/>
      <c r="K601" s="8"/>
    </row>
    <row r="602">
      <c r="J602" s="8"/>
      <c r="K602" s="8"/>
    </row>
    <row r="603">
      <c r="J603" s="8"/>
      <c r="K603" s="8"/>
    </row>
    <row r="604">
      <c r="J604" s="8"/>
      <c r="K604" s="8"/>
    </row>
    <row r="605">
      <c r="J605" s="8"/>
      <c r="K605" s="8"/>
    </row>
    <row r="606">
      <c r="J606" s="8"/>
      <c r="K606" s="8"/>
    </row>
    <row r="607">
      <c r="J607" s="8"/>
      <c r="K607" s="8"/>
    </row>
    <row r="608">
      <c r="J608" s="8"/>
      <c r="K608" s="8"/>
    </row>
    <row r="609">
      <c r="J609" s="8"/>
      <c r="K609" s="8"/>
    </row>
    <row r="610">
      <c r="J610" s="8"/>
      <c r="K610" s="8"/>
    </row>
    <row r="611">
      <c r="J611" s="8"/>
      <c r="K611" s="8"/>
    </row>
    <row r="612">
      <c r="J612" s="8"/>
      <c r="K612" s="8"/>
    </row>
    <row r="613">
      <c r="J613" s="8"/>
      <c r="K613" s="8"/>
    </row>
    <row r="614">
      <c r="J614" s="8"/>
      <c r="K614" s="8"/>
    </row>
    <row r="615">
      <c r="J615" s="8"/>
      <c r="K615" s="8"/>
    </row>
    <row r="616">
      <c r="J616" s="8"/>
      <c r="K616" s="8"/>
    </row>
    <row r="617">
      <c r="J617" s="8"/>
      <c r="K617" s="8"/>
    </row>
    <row r="618">
      <c r="J618" s="8"/>
      <c r="K618" s="8"/>
    </row>
    <row r="619">
      <c r="J619" s="8"/>
      <c r="K619" s="8"/>
    </row>
    <row r="620">
      <c r="J620" s="8"/>
      <c r="K620" s="8"/>
    </row>
    <row r="621">
      <c r="J621" s="8"/>
      <c r="K621" s="8"/>
    </row>
    <row r="622">
      <c r="J622" s="8"/>
      <c r="K622" s="8"/>
    </row>
    <row r="623">
      <c r="J623" s="8"/>
      <c r="K623" s="8"/>
    </row>
    <row r="624">
      <c r="J624" s="8"/>
      <c r="K624" s="8"/>
    </row>
    <row r="625">
      <c r="J625" s="8"/>
      <c r="K625" s="8"/>
    </row>
    <row r="626">
      <c r="J626" s="8"/>
      <c r="K626" s="8"/>
    </row>
    <row r="627">
      <c r="J627" s="8"/>
      <c r="K627" s="8"/>
    </row>
    <row r="628">
      <c r="J628" s="8"/>
      <c r="K628" s="8"/>
    </row>
    <row r="629">
      <c r="J629" s="8"/>
      <c r="K629" s="8"/>
    </row>
    <row r="630">
      <c r="J630" s="8"/>
      <c r="K630" s="8"/>
    </row>
    <row r="631">
      <c r="J631" s="8"/>
      <c r="K631" s="8"/>
    </row>
    <row r="632">
      <c r="J632" s="8"/>
      <c r="K632" s="8"/>
    </row>
    <row r="633">
      <c r="J633" s="8"/>
      <c r="K633" s="8"/>
    </row>
    <row r="634">
      <c r="J634" s="8"/>
      <c r="K634" s="8"/>
    </row>
    <row r="635">
      <c r="J635" s="8"/>
      <c r="K635" s="8"/>
    </row>
    <row r="636">
      <c r="J636" s="8"/>
      <c r="K636" s="8"/>
    </row>
    <row r="637">
      <c r="J637" s="8"/>
      <c r="K637" s="8"/>
    </row>
    <row r="638">
      <c r="J638" s="8"/>
      <c r="K638" s="8"/>
    </row>
    <row r="639">
      <c r="J639" s="8"/>
      <c r="K639" s="8"/>
    </row>
    <row r="640">
      <c r="J640" s="8"/>
      <c r="K640" s="8"/>
    </row>
    <row r="641">
      <c r="J641" s="8"/>
      <c r="K641" s="8"/>
    </row>
    <row r="642">
      <c r="J642" s="8"/>
      <c r="K642" s="8"/>
    </row>
    <row r="643">
      <c r="J643" s="8"/>
      <c r="K643" s="8"/>
    </row>
    <row r="644">
      <c r="J644" s="8"/>
      <c r="K644" s="8"/>
    </row>
    <row r="645">
      <c r="J645" s="8"/>
      <c r="K645" s="8"/>
    </row>
    <row r="646">
      <c r="J646" s="8"/>
      <c r="K646" s="8"/>
    </row>
    <row r="647">
      <c r="J647" s="8"/>
      <c r="K647" s="8"/>
    </row>
    <row r="648">
      <c r="J648" s="8"/>
      <c r="K648" s="8"/>
    </row>
    <row r="649">
      <c r="J649" s="8"/>
      <c r="K649" s="8"/>
    </row>
    <row r="650">
      <c r="J650" s="8"/>
      <c r="K650" s="8"/>
    </row>
    <row r="651">
      <c r="J651" s="8"/>
      <c r="K651" s="8"/>
    </row>
    <row r="652">
      <c r="J652" s="8"/>
      <c r="K652" s="8"/>
    </row>
    <row r="653">
      <c r="J653" s="8"/>
      <c r="K653" s="8"/>
    </row>
    <row r="654">
      <c r="J654" s="8"/>
      <c r="K654" s="8"/>
    </row>
    <row r="655">
      <c r="J655" s="8"/>
      <c r="K655" s="8"/>
    </row>
    <row r="656">
      <c r="J656" s="8"/>
      <c r="K656" s="8"/>
    </row>
    <row r="657">
      <c r="J657" s="8"/>
      <c r="K657" s="8"/>
    </row>
    <row r="658">
      <c r="J658" s="8"/>
      <c r="K658" s="8"/>
    </row>
    <row r="659">
      <c r="J659" s="8"/>
      <c r="K659" s="8"/>
    </row>
    <row r="660">
      <c r="J660" s="8"/>
      <c r="K660" s="8"/>
    </row>
    <row r="661">
      <c r="J661" s="8"/>
      <c r="K661" s="8"/>
    </row>
    <row r="662">
      <c r="J662" s="8"/>
      <c r="K662" s="8"/>
    </row>
    <row r="663">
      <c r="J663" s="8"/>
      <c r="K663" s="8"/>
    </row>
    <row r="664">
      <c r="J664" s="8"/>
      <c r="K664" s="8"/>
    </row>
    <row r="665">
      <c r="J665" s="8"/>
      <c r="K665" s="8"/>
    </row>
    <row r="666">
      <c r="J666" s="8"/>
      <c r="K666" s="8"/>
    </row>
    <row r="667">
      <c r="J667" s="8"/>
      <c r="K667" s="8"/>
    </row>
    <row r="668">
      <c r="J668" s="8"/>
      <c r="K668" s="8"/>
    </row>
    <row r="669">
      <c r="J669" s="8"/>
      <c r="K669" s="8"/>
    </row>
    <row r="670">
      <c r="J670" s="8"/>
      <c r="K670" s="8"/>
    </row>
    <row r="671">
      <c r="J671" s="8"/>
      <c r="K671" s="8"/>
    </row>
    <row r="672">
      <c r="J672" s="8"/>
      <c r="K672" s="8"/>
    </row>
    <row r="673">
      <c r="J673" s="8"/>
      <c r="K673" s="8"/>
    </row>
    <row r="674">
      <c r="J674" s="8"/>
      <c r="K674" s="8"/>
    </row>
    <row r="675">
      <c r="J675" s="8"/>
      <c r="K675" s="8"/>
    </row>
    <row r="676">
      <c r="J676" s="8"/>
      <c r="K676" s="8"/>
    </row>
    <row r="677">
      <c r="J677" s="8"/>
      <c r="K677" s="8"/>
    </row>
    <row r="678">
      <c r="J678" s="8"/>
      <c r="K678" s="8"/>
    </row>
    <row r="679">
      <c r="J679" s="8"/>
      <c r="K679" s="8"/>
    </row>
    <row r="680">
      <c r="J680" s="8"/>
      <c r="K680" s="8"/>
    </row>
    <row r="681">
      <c r="J681" s="8"/>
      <c r="K681" s="8"/>
    </row>
    <row r="682">
      <c r="J682" s="8"/>
      <c r="K682" s="8"/>
    </row>
    <row r="683">
      <c r="J683" s="8"/>
      <c r="K683" s="8"/>
    </row>
    <row r="684">
      <c r="J684" s="8"/>
      <c r="K684" s="8"/>
    </row>
    <row r="685">
      <c r="J685" s="8"/>
      <c r="K685" s="8"/>
    </row>
    <row r="686">
      <c r="J686" s="8"/>
      <c r="K686" s="8"/>
    </row>
    <row r="687">
      <c r="J687" s="8"/>
      <c r="K687" s="8"/>
    </row>
    <row r="688">
      <c r="J688" s="8"/>
      <c r="K688" s="8"/>
    </row>
    <row r="689">
      <c r="J689" s="8"/>
      <c r="K689" s="8"/>
    </row>
    <row r="690">
      <c r="J690" s="8"/>
      <c r="K690" s="8"/>
    </row>
    <row r="691">
      <c r="J691" s="8"/>
      <c r="K691" s="8"/>
    </row>
    <row r="692">
      <c r="J692" s="8"/>
      <c r="K692" s="8"/>
    </row>
    <row r="693">
      <c r="J693" s="8"/>
      <c r="K693" s="8"/>
    </row>
    <row r="694">
      <c r="J694" s="8"/>
      <c r="K694" s="8"/>
    </row>
    <row r="695">
      <c r="J695" s="8"/>
      <c r="K695" s="8"/>
    </row>
    <row r="696">
      <c r="J696" s="8"/>
      <c r="K696" s="8"/>
    </row>
    <row r="697">
      <c r="J697" s="8"/>
      <c r="K697" s="8"/>
    </row>
    <row r="698">
      <c r="J698" s="8"/>
      <c r="K698" s="8"/>
    </row>
    <row r="699">
      <c r="J699" s="8"/>
      <c r="K699" s="8"/>
    </row>
    <row r="700">
      <c r="J700" s="8"/>
      <c r="K700" s="8"/>
    </row>
    <row r="701">
      <c r="J701" s="8"/>
      <c r="K701" s="8"/>
    </row>
    <row r="702">
      <c r="J702" s="8"/>
      <c r="K702" s="8"/>
    </row>
    <row r="703">
      <c r="J703" s="8"/>
      <c r="K703" s="8"/>
    </row>
    <row r="704">
      <c r="J704" s="8"/>
      <c r="K704" s="8"/>
    </row>
    <row r="705">
      <c r="J705" s="8"/>
      <c r="K705" s="8"/>
    </row>
    <row r="706">
      <c r="J706" s="8"/>
      <c r="K706" s="8"/>
    </row>
    <row r="707">
      <c r="J707" s="8"/>
      <c r="K707" s="8"/>
    </row>
    <row r="708">
      <c r="J708" s="8"/>
      <c r="K708" s="8"/>
    </row>
    <row r="709">
      <c r="J709" s="8"/>
      <c r="K709" s="8"/>
    </row>
    <row r="710">
      <c r="J710" s="8"/>
      <c r="K710" s="8"/>
    </row>
    <row r="711">
      <c r="J711" s="8"/>
      <c r="K711" s="8"/>
    </row>
    <row r="712">
      <c r="J712" s="8"/>
      <c r="K712" s="8"/>
    </row>
    <row r="713">
      <c r="J713" s="8"/>
      <c r="K713" s="8"/>
    </row>
    <row r="714">
      <c r="J714" s="8"/>
      <c r="K714" s="8"/>
    </row>
    <row r="715">
      <c r="J715" s="8"/>
      <c r="K715" s="8"/>
    </row>
    <row r="716">
      <c r="J716" s="8"/>
      <c r="K716" s="8"/>
    </row>
    <row r="717">
      <c r="J717" s="8"/>
      <c r="K717" s="8"/>
    </row>
    <row r="718">
      <c r="J718" s="8"/>
      <c r="K718" s="8"/>
    </row>
    <row r="719">
      <c r="J719" s="8"/>
      <c r="K719" s="8"/>
    </row>
    <row r="720">
      <c r="J720" s="8"/>
      <c r="K720" s="8"/>
    </row>
    <row r="721">
      <c r="J721" s="8"/>
      <c r="K721" s="8"/>
    </row>
    <row r="722">
      <c r="J722" s="8"/>
      <c r="K722" s="8"/>
    </row>
    <row r="723">
      <c r="J723" s="8"/>
      <c r="K723" s="8"/>
    </row>
    <row r="724">
      <c r="J724" s="8"/>
      <c r="K724" s="8"/>
    </row>
    <row r="725">
      <c r="J725" s="8"/>
      <c r="K725" s="8"/>
    </row>
    <row r="726">
      <c r="J726" s="8"/>
      <c r="K726" s="8"/>
    </row>
    <row r="727">
      <c r="J727" s="8"/>
      <c r="K727" s="8"/>
    </row>
    <row r="728">
      <c r="J728" s="8"/>
      <c r="K728" s="8"/>
    </row>
    <row r="729">
      <c r="J729" s="8"/>
      <c r="K729" s="8"/>
    </row>
    <row r="730">
      <c r="J730" s="8"/>
      <c r="K730" s="8"/>
    </row>
    <row r="731">
      <c r="J731" s="8"/>
      <c r="K731" s="8"/>
    </row>
    <row r="732">
      <c r="J732" s="8"/>
      <c r="K732" s="8"/>
    </row>
    <row r="733">
      <c r="J733" s="8"/>
      <c r="K733" s="8"/>
    </row>
    <row r="734">
      <c r="J734" s="8"/>
      <c r="K734" s="8"/>
    </row>
    <row r="735">
      <c r="J735" s="8"/>
      <c r="K735" s="8"/>
    </row>
    <row r="736">
      <c r="J736" s="8"/>
      <c r="K736" s="8"/>
    </row>
    <row r="737">
      <c r="J737" s="8"/>
      <c r="K737" s="8"/>
    </row>
    <row r="738">
      <c r="J738" s="8"/>
      <c r="K738" s="8"/>
    </row>
    <row r="739">
      <c r="J739" s="8"/>
      <c r="K739" s="8"/>
    </row>
    <row r="740">
      <c r="J740" s="8"/>
      <c r="K740" s="8"/>
    </row>
    <row r="741">
      <c r="J741" s="8"/>
      <c r="K741" s="8"/>
    </row>
    <row r="742">
      <c r="J742" s="8"/>
      <c r="K742" s="8"/>
    </row>
    <row r="743">
      <c r="J743" s="8"/>
      <c r="K743" s="8"/>
    </row>
    <row r="744">
      <c r="J744" s="8"/>
      <c r="K744" s="8"/>
    </row>
    <row r="745">
      <c r="J745" s="8"/>
      <c r="K745" s="8"/>
    </row>
    <row r="746">
      <c r="J746" s="8"/>
      <c r="K746" s="8"/>
    </row>
    <row r="747">
      <c r="J747" s="8"/>
      <c r="K747" s="8"/>
    </row>
    <row r="748">
      <c r="J748" s="8"/>
      <c r="K748" s="8"/>
    </row>
    <row r="749">
      <c r="J749" s="8"/>
      <c r="K749" s="8"/>
    </row>
    <row r="750">
      <c r="J750" s="8"/>
      <c r="K750" s="8"/>
    </row>
    <row r="751">
      <c r="J751" s="8"/>
      <c r="K751" s="8"/>
    </row>
    <row r="752">
      <c r="J752" s="8"/>
      <c r="K752" s="8"/>
    </row>
    <row r="753">
      <c r="J753" s="8"/>
      <c r="K753" s="8"/>
    </row>
    <row r="754">
      <c r="J754" s="8"/>
      <c r="K754" s="8"/>
    </row>
    <row r="755">
      <c r="J755" s="8"/>
      <c r="K755" s="8"/>
    </row>
    <row r="756">
      <c r="J756" s="8"/>
      <c r="K756" s="8"/>
    </row>
    <row r="757">
      <c r="J757" s="8"/>
      <c r="K757" s="8"/>
    </row>
    <row r="758">
      <c r="J758" s="8"/>
      <c r="K758" s="8"/>
    </row>
    <row r="759">
      <c r="J759" s="8"/>
      <c r="K759" s="8"/>
    </row>
    <row r="760">
      <c r="J760" s="8"/>
      <c r="K760" s="8"/>
    </row>
    <row r="761">
      <c r="J761" s="8"/>
      <c r="K761" s="8"/>
    </row>
    <row r="762">
      <c r="J762" s="8"/>
      <c r="K762" s="8"/>
    </row>
    <row r="763">
      <c r="J763" s="8"/>
      <c r="K763" s="8"/>
    </row>
    <row r="764">
      <c r="J764" s="8"/>
      <c r="K764" s="8"/>
    </row>
    <row r="765">
      <c r="J765" s="8"/>
      <c r="K765" s="8"/>
    </row>
    <row r="766">
      <c r="J766" s="8"/>
      <c r="K766" s="8"/>
    </row>
    <row r="767">
      <c r="J767" s="8"/>
      <c r="K767" s="8"/>
    </row>
    <row r="768">
      <c r="J768" s="8"/>
      <c r="K768" s="8"/>
    </row>
    <row r="769">
      <c r="J769" s="8"/>
      <c r="K769" s="8"/>
    </row>
    <row r="770">
      <c r="J770" s="8"/>
      <c r="K770" s="8"/>
    </row>
    <row r="771">
      <c r="J771" s="8"/>
      <c r="K771" s="8"/>
    </row>
    <row r="772">
      <c r="J772" s="8"/>
      <c r="K772" s="8"/>
    </row>
    <row r="773">
      <c r="J773" s="8"/>
      <c r="K773" s="8"/>
    </row>
    <row r="774">
      <c r="J774" s="8"/>
      <c r="K774" s="8"/>
    </row>
    <row r="775">
      <c r="J775" s="8"/>
      <c r="K775" s="8"/>
    </row>
    <row r="776">
      <c r="J776" s="8"/>
      <c r="K776" s="8"/>
    </row>
    <row r="777">
      <c r="J777" s="8"/>
      <c r="K777" s="8"/>
    </row>
    <row r="778">
      <c r="J778" s="8"/>
      <c r="K778" s="8"/>
    </row>
    <row r="779">
      <c r="J779" s="8"/>
      <c r="K779" s="8"/>
    </row>
    <row r="780">
      <c r="J780" s="8"/>
      <c r="K780" s="8"/>
    </row>
    <row r="781">
      <c r="J781" s="8"/>
      <c r="K781" s="8"/>
    </row>
    <row r="782">
      <c r="J782" s="8"/>
      <c r="K782" s="8"/>
    </row>
    <row r="783">
      <c r="J783" s="8"/>
      <c r="K783" s="8"/>
    </row>
    <row r="784">
      <c r="J784" s="8"/>
      <c r="K784" s="8"/>
    </row>
    <row r="785">
      <c r="J785" s="8"/>
      <c r="K785" s="8"/>
    </row>
    <row r="786">
      <c r="J786" s="8"/>
      <c r="K786" s="8"/>
    </row>
    <row r="787">
      <c r="J787" s="8"/>
      <c r="K787" s="8"/>
    </row>
    <row r="788">
      <c r="J788" s="8"/>
      <c r="K788" s="8"/>
    </row>
    <row r="789">
      <c r="J789" s="8"/>
      <c r="K789" s="8"/>
    </row>
    <row r="790">
      <c r="J790" s="8"/>
      <c r="K790" s="8"/>
    </row>
    <row r="791">
      <c r="J791" s="8"/>
      <c r="K791" s="8"/>
    </row>
    <row r="792">
      <c r="J792" s="8"/>
      <c r="K792" s="8"/>
    </row>
    <row r="793">
      <c r="J793" s="8"/>
      <c r="K793" s="8"/>
    </row>
    <row r="794">
      <c r="J794" s="8"/>
      <c r="K794" s="8"/>
    </row>
    <row r="795">
      <c r="J795" s="8"/>
      <c r="K795" s="8"/>
    </row>
    <row r="796">
      <c r="J796" s="8"/>
      <c r="K796" s="8"/>
    </row>
    <row r="797">
      <c r="J797" s="8"/>
      <c r="K797" s="8"/>
    </row>
    <row r="798">
      <c r="J798" s="8"/>
      <c r="K798" s="8"/>
    </row>
    <row r="799">
      <c r="J799" s="8"/>
      <c r="K799" s="8"/>
    </row>
    <row r="800">
      <c r="J800" s="8"/>
      <c r="K800" s="8"/>
    </row>
    <row r="801">
      <c r="J801" s="8"/>
      <c r="K801" s="8"/>
    </row>
    <row r="802">
      <c r="J802" s="8"/>
      <c r="K802" s="8"/>
    </row>
    <row r="803">
      <c r="J803" s="8"/>
      <c r="K803" s="8"/>
    </row>
    <row r="804">
      <c r="J804" s="8"/>
      <c r="K804" s="8"/>
    </row>
    <row r="805">
      <c r="J805" s="8"/>
      <c r="K805" s="8"/>
    </row>
    <row r="806">
      <c r="J806" s="8"/>
      <c r="K806" s="8"/>
    </row>
    <row r="807">
      <c r="J807" s="8"/>
      <c r="K807" s="8"/>
    </row>
    <row r="808">
      <c r="J808" s="8"/>
      <c r="K808" s="8"/>
    </row>
    <row r="809">
      <c r="J809" s="8"/>
      <c r="K809" s="8"/>
    </row>
    <row r="810">
      <c r="J810" s="8"/>
      <c r="K810" s="8"/>
    </row>
    <row r="811">
      <c r="J811" s="8"/>
      <c r="K811" s="8"/>
    </row>
    <row r="812">
      <c r="J812" s="8"/>
      <c r="K812" s="8"/>
    </row>
    <row r="813">
      <c r="J813" s="8"/>
      <c r="K813" s="8"/>
    </row>
    <row r="814">
      <c r="J814" s="8"/>
      <c r="K814" s="8"/>
    </row>
    <row r="815">
      <c r="J815" s="8"/>
      <c r="K815" s="8"/>
    </row>
    <row r="816">
      <c r="J816" s="8"/>
      <c r="K816" s="8"/>
    </row>
    <row r="817">
      <c r="J817" s="8"/>
      <c r="K817" s="8"/>
    </row>
    <row r="818">
      <c r="J818" s="8"/>
      <c r="K818" s="8"/>
    </row>
    <row r="819">
      <c r="J819" s="8"/>
      <c r="K819" s="8"/>
    </row>
    <row r="820">
      <c r="J820" s="8"/>
      <c r="K820" s="8"/>
    </row>
    <row r="821">
      <c r="J821" s="8"/>
      <c r="K821" s="8"/>
    </row>
    <row r="822">
      <c r="J822" s="8"/>
      <c r="K822" s="8"/>
    </row>
    <row r="823">
      <c r="J823" s="8"/>
      <c r="K823" s="8"/>
    </row>
    <row r="824">
      <c r="J824" s="8"/>
      <c r="K824" s="8"/>
    </row>
    <row r="825">
      <c r="J825" s="8"/>
      <c r="K825" s="8"/>
    </row>
    <row r="826">
      <c r="J826" s="8"/>
      <c r="K826" s="8"/>
    </row>
    <row r="827">
      <c r="J827" s="8"/>
      <c r="K827" s="8"/>
    </row>
    <row r="828">
      <c r="J828" s="8"/>
      <c r="K828" s="8"/>
    </row>
    <row r="829">
      <c r="J829" s="8"/>
      <c r="K829" s="8"/>
    </row>
    <row r="830">
      <c r="J830" s="8"/>
      <c r="K830" s="8"/>
    </row>
    <row r="831">
      <c r="J831" s="8"/>
      <c r="K831" s="8"/>
    </row>
    <row r="832">
      <c r="J832" s="8"/>
      <c r="K832" s="8"/>
    </row>
    <row r="833">
      <c r="J833" s="8"/>
      <c r="K833" s="8"/>
    </row>
    <row r="834">
      <c r="J834" s="8"/>
      <c r="K834" s="8"/>
    </row>
    <row r="835">
      <c r="J835" s="8"/>
      <c r="K835" s="8"/>
    </row>
    <row r="836">
      <c r="J836" s="8"/>
      <c r="K836" s="8"/>
    </row>
    <row r="837">
      <c r="J837" s="8"/>
      <c r="K837" s="8"/>
    </row>
    <row r="838">
      <c r="J838" s="8"/>
      <c r="K838" s="8"/>
    </row>
    <row r="839">
      <c r="J839" s="8"/>
      <c r="K839" s="8"/>
    </row>
    <row r="840">
      <c r="J840" s="8"/>
      <c r="K840" s="8"/>
    </row>
    <row r="841">
      <c r="J841" s="8"/>
      <c r="K841" s="8"/>
    </row>
    <row r="842">
      <c r="J842" s="8"/>
      <c r="K842" s="8"/>
    </row>
    <row r="843">
      <c r="J843" s="8"/>
      <c r="K843" s="8"/>
    </row>
    <row r="844">
      <c r="J844" s="8"/>
      <c r="K844" s="8"/>
    </row>
    <row r="845">
      <c r="J845" s="8"/>
      <c r="K845" s="8"/>
    </row>
    <row r="846">
      <c r="J846" s="8"/>
      <c r="K846" s="8"/>
    </row>
    <row r="847">
      <c r="J847" s="8"/>
      <c r="K847" s="8"/>
    </row>
    <row r="848">
      <c r="J848" s="8"/>
      <c r="K848" s="8"/>
    </row>
    <row r="849">
      <c r="J849" s="8"/>
      <c r="K849" s="8"/>
    </row>
    <row r="850">
      <c r="J850" s="8"/>
      <c r="K850" s="8"/>
    </row>
    <row r="851">
      <c r="J851" s="8"/>
      <c r="K851" s="8"/>
    </row>
    <row r="852">
      <c r="J852" s="8"/>
      <c r="K852" s="8"/>
    </row>
    <row r="853">
      <c r="J853" s="8"/>
      <c r="K853" s="8"/>
    </row>
    <row r="854">
      <c r="J854" s="8"/>
      <c r="K854" s="8"/>
    </row>
    <row r="855">
      <c r="J855" s="8"/>
      <c r="K855" s="8"/>
    </row>
    <row r="856">
      <c r="J856" s="8"/>
      <c r="K856" s="8"/>
    </row>
    <row r="857">
      <c r="J857" s="8"/>
      <c r="K857" s="8"/>
    </row>
    <row r="858">
      <c r="J858" s="8"/>
      <c r="K858" s="8"/>
    </row>
    <row r="859">
      <c r="J859" s="8"/>
      <c r="K859" s="8"/>
    </row>
    <row r="860">
      <c r="J860" s="8"/>
      <c r="K860" s="8"/>
    </row>
    <row r="861">
      <c r="J861" s="8"/>
      <c r="K861" s="8"/>
    </row>
    <row r="862">
      <c r="J862" s="8"/>
      <c r="K862" s="8"/>
    </row>
    <row r="863">
      <c r="J863" s="8"/>
      <c r="K863" s="8"/>
    </row>
    <row r="864">
      <c r="J864" s="8"/>
      <c r="K864" s="8"/>
    </row>
    <row r="865">
      <c r="J865" s="8"/>
      <c r="K865" s="8"/>
    </row>
    <row r="866">
      <c r="J866" s="8"/>
      <c r="K866" s="8"/>
    </row>
    <row r="867">
      <c r="J867" s="8"/>
      <c r="K867" s="8"/>
    </row>
    <row r="868">
      <c r="J868" s="8"/>
      <c r="K868" s="8"/>
    </row>
    <row r="869">
      <c r="J869" s="8"/>
      <c r="K869" s="8"/>
    </row>
    <row r="870">
      <c r="J870" s="8"/>
      <c r="K870" s="8"/>
    </row>
    <row r="871">
      <c r="J871" s="8"/>
      <c r="K871" s="8"/>
    </row>
    <row r="872">
      <c r="J872" s="8"/>
      <c r="K872" s="8"/>
    </row>
    <row r="873">
      <c r="J873" s="8"/>
      <c r="K873" s="8"/>
    </row>
    <row r="874">
      <c r="J874" s="8"/>
      <c r="K874" s="8"/>
    </row>
    <row r="875">
      <c r="J875" s="8"/>
      <c r="K875" s="8"/>
    </row>
    <row r="876">
      <c r="J876" s="8"/>
      <c r="K876" s="8"/>
    </row>
    <row r="877">
      <c r="J877" s="8"/>
      <c r="K877" s="8"/>
    </row>
    <row r="878">
      <c r="J878" s="8"/>
      <c r="K878" s="8"/>
    </row>
    <row r="879">
      <c r="J879" s="8"/>
      <c r="K879" s="8"/>
    </row>
    <row r="880">
      <c r="J880" s="8"/>
      <c r="K880" s="8"/>
    </row>
    <row r="881">
      <c r="J881" s="8"/>
      <c r="K881" s="8"/>
    </row>
    <row r="882">
      <c r="J882" s="8"/>
      <c r="K882" s="8"/>
    </row>
    <row r="883">
      <c r="J883" s="8"/>
      <c r="K883" s="8"/>
    </row>
    <row r="884">
      <c r="J884" s="8"/>
      <c r="K884" s="8"/>
    </row>
    <row r="885">
      <c r="J885" s="8"/>
      <c r="K885" s="8"/>
    </row>
    <row r="886">
      <c r="J886" s="8"/>
      <c r="K886" s="8"/>
    </row>
    <row r="887">
      <c r="J887" s="8"/>
      <c r="K887" s="8"/>
    </row>
    <row r="888">
      <c r="J888" s="8"/>
      <c r="K888" s="8"/>
    </row>
    <row r="889">
      <c r="J889" s="8"/>
      <c r="K889" s="8"/>
    </row>
    <row r="890">
      <c r="J890" s="8"/>
      <c r="K890" s="8"/>
    </row>
    <row r="891">
      <c r="J891" s="8"/>
      <c r="K891" s="8"/>
    </row>
    <row r="892">
      <c r="J892" s="8"/>
      <c r="K892" s="8"/>
    </row>
    <row r="893">
      <c r="J893" s="8"/>
      <c r="K893" s="8"/>
    </row>
    <row r="894">
      <c r="J894" s="8"/>
      <c r="K894" s="8"/>
    </row>
    <row r="895">
      <c r="J895" s="8"/>
      <c r="K895" s="8"/>
    </row>
    <row r="896">
      <c r="J896" s="8"/>
      <c r="K896" s="8"/>
    </row>
    <row r="897">
      <c r="J897" s="8"/>
      <c r="K897" s="8"/>
    </row>
    <row r="898">
      <c r="J898" s="8"/>
      <c r="K898" s="8"/>
    </row>
    <row r="899">
      <c r="J899" s="8"/>
      <c r="K899" s="8"/>
    </row>
    <row r="900">
      <c r="J900" s="8"/>
      <c r="K900" s="8"/>
    </row>
    <row r="901">
      <c r="J901" s="8"/>
      <c r="K901" s="8"/>
    </row>
    <row r="902">
      <c r="J902" s="8"/>
      <c r="K902" s="8"/>
    </row>
    <row r="903">
      <c r="J903" s="8"/>
      <c r="K903" s="8"/>
    </row>
    <row r="904">
      <c r="J904" s="8"/>
      <c r="K904" s="8"/>
    </row>
    <row r="905">
      <c r="J905" s="8"/>
      <c r="K905" s="8"/>
    </row>
    <row r="906">
      <c r="J906" s="8"/>
      <c r="K906" s="8"/>
    </row>
    <row r="907">
      <c r="J907" s="8"/>
      <c r="K907" s="8"/>
    </row>
    <row r="908">
      <c r="J908" s="8"/>
      <c r="K908" s="8"/>
    </row>
    <row r="909">
      <c r="J909" s="8"/>
      <c r="K909" s="8"/>
    </row>
    <row r="910">
      <c r="J910" s="8"/>
      <c r="K910" s="8"/>
    </row>
    <row r="911">
      <c r="J911" s="8"/>
      <c r="K911" s="8"/>
    </row>
    <row r="912">
      <c r="J912" s="8"/>
      <c r="K912" s="8"/>
    </row>
    <row r="913">
      <c r="J913" s="8"/>
      <c r="K913" s="8"/>
    </row>
    <row r="914">
      <c r="J914" s="8"/>
      <c r="K914" s="8"/>
    </row>
    <row r="915">
      <c r="J915" s="8"/>
      <c r="K915" s="8"/>
    </row>
    <row r="916">
      <c r="J916" s="8"/>
      <c r="K916" s="8"/>
    </row>
    <row r="917">
      <c r="J917" s="8"/>
      <c r="K917" s="8"/>
    </row>
    <row r="918">
      <c r="J918" s="8"/>
      <c r="K918" s="8"/>
    </row>
    <row r="919">
      <c r="J919" s="8"/>
      <c r="K919" s="8"/>
    </row>
    <row r="920">
      <c r="J920" s="8"/>
      <c r="K920" s="8"/>
    </row>
    <row r="921">
      <c r="J921" s="8"/>
      <c r="K921" s="8"/>
    </row>
    <row r="922">
      <c r="J922" s="8"/>
      <c r="K922" s="8"/>
    </row>
    <row r="923">
      <c r="J923" s="8"/>
      <c r="K923" s="8"/>
    </row>
    <row r="924">
      <c r="J924" s="8"/>
      <c r="K924" s="8"/>
    </row>
    <row r="925">
      <c r="J925" s="8"/>
      <c r="K925" s="8"/>
    </row>
    <row r="926">
      <c r="J926" s="8"/>
      <c r="K926" s="8"/>
    </row>
    <row r="927">
      <c r="J927" s="8"/>
      <c r="K927" s="8"/>
    </row>
    <row r="928">
      <c r="J928" s="8"/>
      <c r="K928" s="8"/>
    </row>
    <row r="929">
      <c r="J929" s="8"/>
      <c r="K929" s="8"/>
    </row>
    <row r="930">
      <c r="J930" s="8"/>
      <c r="K930" s="8"/>
    </row>
    <row r="931">
      <c r="J931" s="8"/>
      <c r="K931" s="8"/>
    </row>
    <row r="932">
      <c r="J932" s="8"/>
      <c r="K932" s="8"/>
    </row>
    <row r="933">
      <c r="J933" s="8"/>
      <c r="K933" s="8"/>
    </row>
    <row r="934">
      <c r="J934" s="8"/>
      <c r="K934" s="8"/>
    </row>
    <row r="935">
      <c r="J935" s="8"/>
      <c r="K935" s="8"/>
    </row>
    <row r="936">
      <c r="J936" s="8"/>
      <c r="K936" s="8"/>
    </row>
    <row r="937">
      <c r="J937" s="8"/>
      <c r="K937" s="8"/>
    </row>
    <row r="938">
      <c r="J938" s="8"/>
      <c r="K938" s="8"/>
    </row>
    <row r="939">
      <c r="J939" s="8"/>
      <c r="K939" s="8"/>
    </row>
    <row r="940">
      <c r="J940" s="8"/>
      <c r="K940" s="8"/>
    </row>
    <row r="941">
      <c r="J941" s="8"/>
      <c r="K941" s="8"/>
    </row>
    <row r="942">
      <c r="J942" s="8"/>
      <c r="K942" s="8"/>
    </row>
    <row r="943">
      <c r="J943" s="8"/>
      <c r="K943" s="8"/>
    </row>
    <row r="944">
      <c r="J944" s="8"/>
      <c r="K944" s="8"/>
    </row>
    <row r="945">
      <c r="J945" s="8"/>
      <c r="K945" s="8"/>
    </row>
    <row r="946">
      <c r="J946" s="8"/>
      <c r="K946" s="8"/>
    </row>
    <row r="947">
      <c r="J947" s="8"/>
      <c r="K947" s="8"/>
    </row>
    <row r="948">
      <c r="J948" s="8"/>
      <c r="K948" s="8"/>
    </row>
    <row r="949">
      <c r="J949" s="8"/>
      <c r="K949" s="8"/>
    </row>
    <row r="950">
      <c r="J950" s="8"/>
      <c r="K950" s="8"/>
    </row>
    <row r="951">
      <c r="J951" s="8"/>
      <c r="K951" s="8"/>
    </row>
    <row r="952">
      <c r="J952" s="8"/>
      <c r="K952" s="8"/>
    </row>
    <row r="953">
      <c r="J953" s="8"/>
      <c r="K953" s="8"/>
    </row>
    <row r="954">
      <c r="J954" s="8"/>
      <c r="K954" s="8"/>
    </row>
    <row r="955">
      <c r="J955" s="8"/>
      <c r="K955" s="8"/>
    </row>
    <row r="956">
      <c r="J956" s="8"/>
      <c r="K956" s="8"/>
    </row>
    <row r="957">
      <c r="J957" s="8"/>
      <c r="K957" s="8"/>
    </row>
    <row r="958">
      <c r="J958" s="8"/>
      <c r="K958" s="8"/>
    </row>
    <row r="959">
      <c r="J959" s="8"/>
      <c r="K959" s="8"/>
    </row>
    <row r="960">
      <c r="J960" s="8"/>
      <c r="K960" s="8"/>
    </row>
    <row r="961">
      <c r="J961" s="8"/>
      <c r="K961" s="8"/>
    </row>
    <row r="962">
      <c r="J962" s="8"/>
      <c r="K962" s="8"/>
    </row>
    <row r="963">
      <c r="J963" s="8"/>
      <c r="K963" s="8"/>
    </row>
    <row r="964">
      <c r="J964" s="8"/>
      <c r="K964" s="8"/>
    </row>
    <row r="965">
      <c r="J965" s="8"/>
      <c r="K965" s="8"/>
    </row>
    <row r="966">
      <c r="J966" s="8"/>
      <c r="K966" s="8"/>
    </row>
    <row r="967">
      <c r="J967" s="8"/>
      <c r="K967" s="8"/>
    </row>
    <row r="968">
      <c r="J968" s="8"/>
      <c r="K968" s="8"/>
    </row>
    <row r="969">
      <c r="J969" s="8"/>
      <c r="K969" s="8"/>
    </row>
    <row r="970">
      <c r="J970" s="8"/>
      <c r="K970" s="8"/>
    </row>
    <row r="971">
      <c r="J971" s="8"/>
      <c r="K971" s="8"/>
    </row>
    <row r="972">
      <c r="J972" s="8"/>
      <c r="K972" s="8"/>
    </row>
    <row r="973">
      <c r="J973" s="8"/>
      <c r="K973" s="8"/>
    </row>
    <row r="974">
      <c r="J974" s="8"/>
      <c r="K974" s="8"/>
    </row>
    <row r="975">
      <c r="J975" s="8"/>
      <c r="K975" s="8"/>
    </row>
    <row r="976">
      <c r="J976" s="8"/>
      <c r="K976" s="8"/>
    </row>
    <row r="977">
      <c r="J977" s="8"/>
      <c r="K977" s="8"/>
    </row>
    <row r="978">
      <c r="J978" s="8"/>
      <c r="K978" s="8"/>
    </row>
    <row r="979">
      <c r="J979" s="8"/>
      <c r="K979" s="8"/>
    </row>
    <row r="980">
      <c r="J980" s="8"/>
      <c r="K980" s="8"/>
    </row>
    <row r="981">
      <c r="J981" s="8"/>
      <c r="K981" s="8"/>
    </row>
    <row r="982">
      <c r="J982" s="8"/>
      <c r="K982" s="8"/>
    </row>
    <row r="983">
      <c r="J983" s="8"/>
      <c r="K983" s="8"/>
    </row>
    <row r="984">
      <c r="J984" s="8"/>
      <c r="K984" s="8"/>
    </row>
    <row r="985">
      <c r="J985" s="8"/>
      <c r="K985" s="8"/>
    </row>
    <row r="986">
      <c r="J986" s="8"/>
      <c r="K986" s="8"/>
    </row>
    <row r="987">
      <c r="J987" s="8"/>
      <c r="K987" s="8"/>
    </row>
    <row r="988">
      <c r="J988" s="8"/>
      <c r="K988" s="8"/>
    </row>
    <row r="989">
      <c r="J989" s="8"/>
      <c r="K989" s="8"/>
    </row>
    <row r="990">
      <c r="J990" s="8"/>
      <c r="K990" s="8"/>
    </row>
    <row r="991">
      <c r="J991" s="8"/>
      <c r="K991" s="8"/>
    </row>
    <row r="992">
      <c r="J992" s="8"/>
      <c r="K992" s="8"/>
    </row>
    <row r="993">
      <c r="J993" s="8"/>
      <c r="K993" s="8"/>
    </row>
    <row r="994">
      <c r="J994" s="8"/>
      <c r="K994" s="8"/>
    </row>
    <row r="995">
      <c r="J995" s="8"/>
      <c r="K995" s="8"/>
    </row>
    <row r="996">
      <c r="J996" s="8"/>
      <c r="K996" s="8"/>
    </row>
    <row r="997">
      <c r="J997" s="8"/>
      <c r="K997" s="8"/>
    </row>
    <row r="998">
      <c r="J998" s="8"/>
      <c r="K998" s="8"/>
    </row>
    <row r="999">
      <c r="J999" s="8"/>
      <c r="K999" s="8"/>
    </row>
    <row r="1000">
      <c r="J1000" s="8"/>
      <c r="K100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3" t="s">
        <v>23</v>
      </c>
    </row>
    <row r="2">
      <c r="A2" s="6" t="s">
        <v>30</v>
      </c>
      <c r="B2" s="7" t="str">
        <f>vlookup($A2,Users!$B$1:$H1000,3,false)</f>
        <v>Joshua</v>
      </c>
      <c r="C2" s="7" t="str">
        <f>vlookup($A2,Users!$B$1:$H1000,6,false)</f>
        <v>Brookfield</v>
      </c>
      <c r="D2" s="7">
        <f>vlookup($C2,Teams!$B:$D,2,false)</f>
        <v>7</v>
      </c>
      <c r="E2" s="7">
        <f t="shared" ref="E2:E207" si="1">D2*4</f>
        <v>28</v>
      </c>
      <c r="F2" s="7">
        <f>countifs(Raw!$D$1:$D1000,$A2,Raw!$C$1:$C1000,4,Raw!$J$1:$J1000,"X")+countifs(Raw!$D$1:$D1000,$A2,Raw!$C$1:$C1000,14,Raw!$J$1:$J1000,"X")</f>
        <v>12</v>
      </c>
      <c r="G2" s="7">
        <f>countifs(Raw!$D$1:$D1000,$A2,Raw!$C$1:$C1000,0,Raw!$J$1:$J1000,"X")</f>
        <v>2</v>
      </c>
      <c r="H2" s="7">
        <f>countifs(Raw!$D$1:$D1000,$A2,Raw!$C$1:$C1000,-4,Raw!$J$1:$J1000,"X")</f>
        <v>0</v>
      </c>
      <c r="I2" s="7">
        <f t="shared" ref="I2:I207" si="2">F2+G2+H2</f>
        <v>14</v>
      </c>
      <c r="J2" s="8">
        <f t="shared" ref="J2:J207" si="3">I2/E2</f>
        <v>0.5</v>
      </c>
      <c r="K2" s="8">
        <f t="shared" ref="K2:K207" si="4">iferror(F2/I2,0)</f>
        <v>0.8571428571</v>
      </c>
      <c r="L2" s="7">
        <f t="shared" ref="L2:L207" si="5">4*F2-4*H2</f>
        <v>48</v>
      </c>
      <c r="M2" s="9">
        <f t="shared" ref="M2:M207" si="6">L2/D2</f>
        <v>6.857142857</v>
      </c>
    </row>
    <row r="3">
      <c r="A3" s="6" t="s">
        <v>125</v>
      </c>
      <c r="B3" s="7" t="str">
        <f>vlookup($A3,Users!$B$1:$H1000,3,false)</f>
        <v>Mason</v>
      </c>
      <c r="C3" s="7" t="str">
        <f>vlookup($A3,Users!$B$1:$H1000,6,false)</f>
        <v>Westminster</v>
      </c>
      <c r="D3" s="7">
        <f>vlookup($C3,Teams!$B:$D,2,false)</f>
        <v>5</v>
      </c>
      <c r="E3" s="7">
        <f t="shared" si="1"/>
        <v>20</v>
      </c>
      <c r="F3" s="7">
        <f>countifs(Raw!$D$1:$D1000,$A3,Raw!$C$1:$C1000,4,Raw!$J$1:$J1000,"X")+countifs(Raw!$D$1:$D1000,$A3,Raw!$C$1:$C1000,14,Raw!$J$1:$J1000,"X")</f>
        <v>8</v>
      </c>
      <c r="G3" s="7">
        <f>countifs(Raw!$D$1:$D1000,$A3,Raw!$C$1:$C1000,0,Raw!$J$1:$J1000,"X")</f>
        <v>1</v>
      </c>
      <c r="H3" s="7">
        <f>countifs(Raw!$D$1:$D1000,$A3,Raw!$C$1:$C1000,-4,Raw!$J$1:$J1000,"X")</f>
        <v>0</v>
      </c>
      <c r="I3" s="7">
        <f t="shared" si="2"/>
        <v>9</v>
      </c>
      <c r="J3" s="8">
        <f t="shared" si="3"/>
        <v>0.45</v>
      </c>
      <c r="K3" s="8">
        <f t="shared" si="4"/>
        <v>0.8888888889</v>
      </c>
      <c r="L3" s="7">
        <f t="shared" si="5"/>
        <v>32</v>
      </c>
      <c r="M3" s="9">
        <f t="shared" si="6"/>
        <v>6.4</v>
      </c>
    </row>
    <row r="4">
      <c r="A4" s="6" t="s">
        <v>31</v>
      </c>
      <c r="B4" s="7" t="str">
        <f>vlookup($A4,Users!$B$1:$H1000,3,false)</f>
        <v>Anurag</v>
      </c>
      <c r="C4" s="7" t="str">
        <f>vlookup($A4,Users!$B$1:$H1000,6,false)</f>
        <v>Centennial</v>
      </c>
      <c r="D4" s="7">
        <f>vlookup($C4,Teams!$B:$D,2,false)</f>
        <v>11</v>
      </c>
      <c r="E4" s="7">
        <f t="shared" si="1"/>
        <v>44</v>
      </c>
      <c r="F4" s="7">
        <f>countifs(Raw!$D$1:$D1000,$A4,Raw!$C$1:$C1000,4,Raw!$J$1:$J1000,"X")+countifs(Raw!$D$1:$D1000,$A4,Raw!$C$1:$C1000,14,Raw!$J$1:$J1000,"X")</f>
        <v>17</v>
      </c>
      <c r="G4" s="7">
        <f>countifs(Raw!$D$1:$D1000,$A4,Raw!$C$1:$C1000,0,Raw!$J$1:$J1000,"X")</f>
        <v>8</v>
      </c>
      <c r="H4" s="7">
        <f>countifs(Raw!$D$1:$D1000,$A4,Raw!$C$1:$C1000,-4,Raw!$J$1:$J1000,"X")</f>
        <v>1</v>
      </c>
      <c r="I4" s="7">
        <f t="shared" si="2"/>
        <v>26</v>
      </c>
      <c r="J4" s="8">
        <f t="shared" si="3"/>
        <v>0.5909090909</v>
      </c>
      <c r="K4" s="8">
        <f t="shared" si="4"/>
        <v>0.6538461538</v>
      </c>
      <c r="L4" s="7">
        <f t="shared" si="5"/>
        <v>64</v>
      </c>
      <c r="M4" s="9">
        <f t="shared" si="6"/>
        <v>5.818181818</v>
      </c>
    </row>
    <row r="5">
      <c r="A5" s="6" t="s">
        <v>54</v>
      </c>
      <c r="B5" s="7" t="str">
        <f>vlookup($A5,Users!$B$1:$H1000,3,false)</f>
        <v>Kaiwen</v>
      </c>
      <c r="C5" s="7" t="str">
        <f>vlookup($A5,Users!$B$1:$H1000,6,false)</f>
        <v>Enloe B</v>
      </c>
      <c r="D5" s="7">
        <f>vlookup($C5,Teams!$B:$D,2,false)</f>
        <v>7</v>
      </c>
      <c r="E5" s="7">
        <f t="shared" si="1"/>
        <v>28</v>
      </c>
      <c r="F5" s="7">
        <f>countifs(Raw!$D$1:$D1000,$A5,Raw!$C$1:$C1000,4,Raw!$J$1:$J1000,"X")+countifs(Raw!$D$1:$D1000,$A5,Raw!$C$1:$C1000,14,Raw!$J$1:$J1000,"X")</f>
        <v>13</v>
      </c>
      <c r="G5" s="7">
        <f>countifs(Raw!$D$1:$D1000,$A5,Raw!$C$1:$C1000,0,Raw!$J$1:$J1000,"X")</f>
        <v>1</v>
      </c>
      <c r="H5" s="7">
        <f>countifs(Raw!$D$1:$D1000,$A5,Raw!$C$1:$C1000,-4,Raw!$J$1:$J1000,"X")</f>
        <v>3</v>
      </c>
      <c r="I5" s="7">
        <f t="shared" si="2"/>
        <v>17</v>
      </c>
      <c r="J5" s="8">
        <f t="shared" si="3"/>
        <v>0.6071428571</v>
      </c>
      <c r="K5" s="8">
        <f t="shared" si="4"/>
        <v>0.7647058824</v>
      </c>
      <c r="L5" s="7">
        <f t="shared" si="5"/>
        <v>40</v>
      </c>
      <c r="M5" s="9">
        <f t="shared" si="6"/>
        <v>5.714285714</v>
      </c>
    </row>
    <row r="6">
      <c r="A6" s="6" t="s">
        <v>70</v>
      </c>
      <c r="B6" s="7" t="str">
        <f>vlookup($A6,Users!$B$1:$H1000,3,false)</f>
        <v>Harry</v>
      </c>
      <c r="C6" s="7" t="str">
        <f>vlookup($A6,Users!$B$1:$H1000,6,false)</f>
        <v>Middleton</v>
      </c>
      <c r="D6" s="7">
        <f>vlookup($C6,Teams!$B:$D,2,false)</f>
        <v>5</v>
      </c>
      <c r="E6" s="7">
        <f t="shared" si="1"/>
        <v>20</v>
      </c>
      <c r="F6" s="7">
        <f>countifs(Raw!$D$1:$D1000,$A6,Raw!$C$1:$C1000,4,Raw!$J$1:$J1000,"X")+countifs(Raw!$D$1:$D1000,$A6,Raw!$C$1:$C1000,14,Raw!$J$1:$J1000,"X")</f>
        <v>7</v>
      </c>
      <c r="G6" s="7">
        <f>countifs(Raw!$D$1:$D1000,$A6,Raw!$C$1:$C1000,0,Raw!$J$1:$J1000,"X")</f>
        <v>0</v>
      </c>
      <c r="H6" s="7">
        <f>countifs(Raw!$D$1:$D1000,$A6,Raw!$C$1:$C1000,-4,Raw!$J$1:$J1000,"X")</f>
        <v>0</v>
      </c>
      <c r="I6" s="7">
        <f t="shared" si="2"/>
        <v>7</v>
      </c>
      <c r="J6" s="8">
        <f t="shared" si="3"/>
        <v>0.35</v>
      </c>
      <c r="K6" s="8">
        <f t="shared" si="4"/>
        <v>1</v>
      </c>
      <c r="L6" s="7">
        <f t="shared" si="5"/>
        <v>28</v>
      </c>
      <c r="M6" s="9">
        <f t="shared" si="6"/>
        <v>5.6</v>
      </c>
    </row>
    <row r="7">
      <c r="A7" s="6" t="s">
        <v>96</v>
      </c>
      <c r="B7" s="7" t="str">
        <f>vlookup($A7,Users!$B$1:$H1000,3,false)</f>
        <v>Caleb</v>
      </c>
      <c r="C7" s="7" t="str">
        <f>vlookup($A7,Users!$B$1:$H1000,6,false)</f>
        <v>Blair A</v>
      </c>
      <c r="D7" s="7">
        <f>vlookup($C7,Teams!$B:$D,2,false)</f>
        <v>9</v>
      </c>
      <c r="E7" s="7">
        <f t="shared" si="1"/>
        <v>36</v>
      </c>
      <c r="F7" s="7">
        <f>countifs(Raw!$D$1:$D1000,$A7,Raw!$C$1:$C1000,4,Raw!$J$1:$J1000,"X")+countifs(Raw!$D$1:$D1000,$A7,Raw!$C$1:$C1000,14,Raw!$J$1:$J1000,"X")</f>
        <v>13</v>
      </c>
      <c r="G7" s="7">
        <f>countifs(Raw!$D$1:$D1000,$A7,Raw!$C$1:$C1000,0,Raw!$J$1:$J1000,"X")</f>
        <v>3</v>
      </c>
      <c r="H7" s="7">
        <f>countifs(Raw!$D$1:$D1000,$A7,Raw!$C$1:$C1000,-4,Raw!$J$1:$J1000,"X")</f>
        <v>1</v>
      </c>
      <c r="I7" s="7">
        <f t="shared" si="2"/>
        <v>17</v>
      </c>
      <c r="J7" s="8">
        <f t="shared" si="3"/>
        <v>0.4722222222</v>
      </c>
      <c r="K7" s="8">
        <f t="shared" si="4"/>
        <v>0.7647058824</v>
      </c>
      <c r="L7" s="7">
        <f t="shared" si="5"/>
        <v>48</v>
      </c>
      <c r="M7" s="9">
        <f t="shared" si="6"/>
        <v>5.333333333</v>
      </c>
    </row>
    <row r="8">
      <c r="A8" s="6" t="s">
        <v>106</v>
      </c>
      <c r="B8" s="7" t="str">
        <f>vlookup($A8,Users!$B$1:$H1000,3,false)</f>
        <v>Aditya</v>
      </c>
      <c r="C8" s="7" t="str">
        <f>vlookup($A8,Users!$B$1:$H1000,6,false)</f>
        <v>Mira Loma</v>
      </c>
      <c r="D8" s="7">
        <f>vlookup($C8,Teams!$B:$D,2,false)</f>
        <v>11</v>
      </c>
      <c r="E8" s="7">
        <f t="shared" si="1"/>
        <v>44</v>
      </c>
      <c r="F8" s="7">
        <f>countifs(Raw!$D$1:$D1000,$A8,Raw!$C$1:$C1000,4,Raw!$J$1:$J1000,"X")+countifs(Raw!$D$1:$D1000,$A8,Raw!$C$1:$C1000,14,Raw!$J$1:$J1000,"X")</f>
        <v>15</v>
      </c>
      <c r="G8" s="7">
        <f>countifs(Raw!$D$1:$D1000,$A8,Raw!$C$1:$C1000,0,Raw!$J$1:$J1000,"X")</f>
        <v>11</v>
      </c>
      <c r="H8" s="7">
        <f>countifs(Raw!$D$1:$D1000,$A8,Raw!$C$1:$C1000,-4,Raw!$J$1:$J1000,"X")</f>
        <v>1</v>
      </c>
      <c r="I8" s="7">
        <f t="shared" si="2"/>
        <v>27</v>
      </c>
      <c r="J8" s="8">
        <f t="shared" si="3"/>
        <v>0.6136363636</v>
      </c>
      <c r="K8" s="8">
        <f t="shared" si="4"/>
        <v>0.5555555556</v>
      </c>
      <c r="L8" s="7">
        <f t="shared" si="5"/>
        <v>56</v>
      </c>
      <c r="M8" s="9">
        <f t="shared" si="6"/>
        <v>5.090909091</v>
      </c>
    </row>
    <row r="9">
      <c r="A9" s="6" t="s">
        <v>57</v>
      </c>
      <c r="B9" s="7" t="str">
        <f>vlookup($A9,Users!$B$1:$H1000,3,false)</f>
        <v>Yufei</v>
      </c>
      <c r="C9" s="7" t="str">
        <f>vlookup($A9,Users!$B$1:$H1000,6,false)</f>
        <v>University</v>
      </c>
      <c r="D9" s="7">
        <f>vlookup($C9,Teams!$B:$D,2,false)</f>
        <v>8</v>
      </c>
      <c r="E9" s="7">
        <f t="shared" si="1"/>
        <v>32</v>
      </c>
      <c r="F9" s="7">
        <f>countifs(Raw!$D$1:$D1000,$A9,Raw!$C$1:$C1000,4,Raw!$J$1:$J1000,"X")+countifs(Raw!$D$1:$D1000,$A9,Raw!$C$1:$C1000,14,Raw!$J$1:$J1000,"X")</f>
        <v>10</v>
      </c>
      <c r="G9" s="7">
        <f>countifs(Raw!$D$1:$D1000,$A9,Raw!$C$1:$C1000,0,Raw!$J$1:$J1000,"X")</f>
        <v>5</v>
      </c>
      <c r="H9" s="7">
        <f>countifs(Raw!$D$1:$D1000,$A9,Raw!$C$1:$C1000,-4,Raw!$J$1:$J1000,"X")</f>
        <v>0</v>
      </c>
      <c r="I9" s="7">
        <f t="shared" si="2"/>
        <v>15</v>
      </c>
      <c r="J9" s="8">
        <f t="shared" si="3"/>
        <v>0.46875</v>
      </c>
      <c r="K9" s="8">
        <f t="shared" si="4"/>
        <v>0.6666666667</v>
      </c>
      <c r="L9" s="7">
        <f t="shared" si="5"/>
        <v>40</v>
      </c>
      <c r="M9" s="9">
        <f t="shared" si="6"/>
        <v>5</v>
      </c>
    </row>
    <row r="10">
      <c r="A10" s="6" t="s">
        <v>46</v>
      </c>
      <c r="B10" s="7" t="str">
        <f>vlookup($A10,Users!$B$1:$H1000,3,false)</f>
        <v>Aldric</v>
      </c>
      <c r="C10" s="7" t="str">
        <f>vlookup($A10,Users!$B$1:$H1000,6,false)</f>
        <v>WWPN</v>
      </c>
      <c r="D10" s="7">
        <f>vlookup($C10,Teams!$B:$D,2,false)</f>
        <v>5</v>
      </c>
      <c r="E10" s="7">
        <f t="shared" si="1"/>
        <v>20</v>
      </c>
      <c r="F10" s="7">
        <f>countifs(Raw!$D$1:$D1000,$A10,Raw!$C$1:$C1000,4,Raw!$J$1:$J1000,"X")+countifs(Raw!$D$1:$D1000,$A10,Raw!$C$1:$C1000,14,Raw!$J$1:$J1000,"X")</f>
        <v>6</v>
      </c>
      <c r="G10" s="7">
        <f>countifs(Raw!$D$1:$D1000,$A10,Raw!$C$1:$C1000,0,Raw!$J$1:$J1000,"X")</f>
        <v>0</v>
      </c>
      <c r="H10" s="7">
        <f>countifs(Raw!$D$1:$D1000,$A10,Raw!$C$1:$C1000,-4,Raw!$J$1:$J1000,"X")</f>
        <v>0</v>
      </c>
      <c r="I10" s="7">
        <f t="shared" si="2"/>
        <v>6</v>
      </c>
      <c r="J10" s="8">
        <f t="shared" si="3"/>
        <v>0.3</v>
      </c>
      <c r="K10" s="8">
        <f t="shared" si="4"/>
        <v>1</v>
      </c>
      <c r="L10" s="7">
        <f t="shared" si="5"/>
        <v>24</v>
      </c>
      <c r="M10" s="9">
        <f t="shared" si="6"/>
        <v>4.8</v>
      </c>
    </row>
    <row r="11">
      <c r="A11" s="6" t="s">
        <v>71</v>
      </c>
      <c r="B11" s="7" t="str">
        <f>vlookup($A11,Users!$B$1:$H1000,3,false)</f>
        <v>Mihir</v>
      </c>
      <c r="C11" s="7" t="str">
        <f>vlookup($A11,Users!$B$1:$H1000,6,false)</f>
        <v>Niskayuna</v>
      </c>
      <c r="D11" s="7">
        <f>vlookup($C11,Teams!$B:$D,2,false)</f>
        <v>5</v>
      </c>
      <c r="E11" s="7">
        <f t="shared" si="1"/>
        <v>20</v>
      </c>
      <c r="F11" s="7">
        <f>countifs(Raw!$D$1:$D1000,$A11,Raw!$C$1:$C1000,4,Raw!$J$1:$J1000,"X")+countifs(Raw!$D$1:$D1000,$A11,Raw!$C$1:$C1000,14,Raw!$J$1:$J1000,"X")</f>
        <v>6</v>
      </c>
      <c r="G11" s="7">
        <f>countifs(Raw!$D$1:$D1000,$A11,Raw!$C$1:$C1000,0,Raw!$J$1:$J1000,"X")</f>
        <v>2</v>
      </c>
      <c r="H11" s="7">
        <f>countifs(Raw!$D$1:$D1000,$A11,Raw!$C$1:$C1000,-4,Raw!$J$1:$J1000,"X")</f>
        <v>0</v>
      </c>
      <c r="I11" s="7">
        <f t="shared" si="2"/>
        <v>8</v>
      </c>
      <c r="J11" s="8">
        <f t="shared" si="3"/>
        <v>0.4</v>
      </c>
      <c r="K11" s="8">
        <f t="shared" si="4"/>
        <v>0.75</v>
      </c>
      <c r="L11" s="7">
        <f t="shared" si="5"/>
        <v>24</v>
      </c>
      <c r="M11" s="9">
        <f t="shared" si="6"/>
        <v>4.8</v>
      </c>
    </row>
    <row r="12">
      <c r="A12" s="6" t="s">
        <v>183</v>
      </c>
      <c r="B12" s="7" t="str">
        <f>vlookup($A12,Users!$B$1:$H1000,3,false)</f>
        <v>Thaddeus</v>
      </c>
      <c r="C12" s="7" t="str">
        <f>vlookup($A12,Users!$B$1:$H1000,6,false)</f>
        <v>Venice</v>
      </c>
      <c r="D12" s="7">
        <f>vlookup($C12,Teams!$B:$D,2,false)</f>
        <v>5</v>
      </c>
      <c r="E12" s="7">
        <f t="shared" si="1"/>
        <v>20</v>
      </c>
      <c r="F12" s="7">
        <f>countifs(Raw!$D$1:$D1000,$A12,Raw!$C$1:$C1000,4,Raw!$J$1:$J1000,"X")+countifs(Raw!$D$1:$D1000,$A12,Raw!$C$1:$C1000,14,Raw!$J$1:$J1000,"X")</f>
        <v>6</v>
      </c>
      <c r="G12" s="7">
        <f>countifs(Raw!$D$1:$D1000,$A12,Raw!$C$1:$C1000,0,Raw!$J$1:$J1000,"X")</f>
        <v>2</v>
      </c>
      <c r="H12" s="7">
        <f>countifs(Raw!$D$1:$D1000,$A12,Raw!$C$1:$C1000,-4,Raw!$J$1:$J1000,"X")</f>
        <v>0</v>
      </c>
      <c r="I12" s="7">
        <f t="shared" si="2"/>
        <v>8</v>
      </c>
      <c r="J12" s="8">
        <f t="shared" si="3"/>
        <v>0.4</v>
      </c>
      <c r="K12" s="8">
        <f t="shared" si="4"/>
        <v>0.75</v>
      </c>
      <c r="L12" s="7">
        <f t="shared" si="5"/>
        <v>24</v>
      </c>
      <c r="M12" s="9">
        <f t="shared" si="6"/>
        <v>4.8</v>
      </c>
    </row>
    <row r="13">
      <c r="A13" s="6" t="s">
        <v>35</v>
      </c>
      <c r="B13" s="7" t="str">
        <f>vlookup($A13,Users!$B$1:$H1000,3,false)</f>
        <v>Akshansh</v>
      </c>
      <c r="C13" s="7" t="str">
        <f>vlookup($A13,Users!$B$1:$H1000,6,false)</f>
        <v>Davidson</v>
      </c>
      <c r="D13" s="7">
        <f>vlookup($C13,Teams!$B:$D,2,false)</f>
        <v>6</v>
      </c>
      <c r="E13" s="7">
        <f t="shared" si="1"/>
        <v>24</v>
      </c>
      <c r="F13" s="7">
        <f>countifs(Raw!$D$1:$D1000,$A13,Raw!$C$1:$C1000,4,Raw!$J$1:$J1000,"X")+countifs(Raw!$D$1:$D1000,$A13,Raw!$C$1:$C1000,14,Raw!$J$1:$J1000,"X")</f>
        <v>8</v>
      </c>
      <c r="G13" s="7">
        <f>countifs(Raw!$D$1:$D1000,$A13,Raw!$C$1:$C1000,0,Raw!$J$1:$J1000,"X")</f>
        <v>0</v>
      </c>
      <c r="H13" s="7">
        <f>countifs(Raw!$D$1:$D1000,$A13,Raw!$C$1:$C1000,-4,Raw!$J$1:$J1000,"X")</f>
        <v>1</v>
      </c>
      <c r="I13" s="7">
        <f t="shared" si="2"/>
        <v>9</v>
      </c>
      <c r="J13" s="8">
        <f t="shared" si="3"/>
        <v>0.375</v>
      </c>
      <c r="K13" s="8">
        <f t="shared" si="4"/>
        <v>0.8888888889</v>
      </c>
      <c r="L13" s="7">
        <f t="shared" si="5"/>
        <v>28</v>
      </c>
      <c r="M13" s="9">
        <f t="shared" si="6"/>
        <v>4.666666667</v>
      </c>
    </row>
    <row r="14">
      <c r="A14" s="6" t="s">
        <v>117</v>
      </c>
      <c r="B14" s="7" t="str">
        <f>vlookup($A14,Users!$B$1:$H1000,3,false)</f>
        <v>Darrien</v>
      </c>
      <c r="C14" s="7" t="str">
        <f>vlookup($A14,Users!$B$1:$H1000,6,false)</f>
        <v>Interlake B</v>
      </c>
      <c r="D14" s="7">
        <f>vlookup($C14,Teams!$B:$D,2,false)</f>
        <v>6</v>
      </c>
      <c r="E14" s="7">
        <f t="shared" si="1"/>
        <v>24</v>
      </c>
      <c r="F14" s="7">
        <f>countifs(Raw!$D$1:$D1000,$A14,Raw!$C$1:$C1000,4,Raw!$J$1:$J1000,"X")+countifs(Raw!$D$1:$D1000,$A14,Raw!$C$1:$C1000,14,Raw!$J$1:$J1000,"X")</f>
        <v>7</v>
      </c>
      <c r="G14" s="7">
        <f>countifs(Raw!$D$1:$D1000,$A14,Raw!$C$1:$C1000,0,Raw!$J$1:$J1000,"X")</f>
        <v>1</v>
      </c>
      <c r="H14" s="7">
        <f>countifs(Raw!$D$1:$D1000,$A14,Raw!$C$1:$C1000,-4,Raw!$J$1:$J1000,"X")</f>
        <v>0</v>
      </c>
      <c r="I14" s="7">
        <f t="shared" si="2"/>
        <v>8</v>
      </c>
      <c r="J14" s="8">
        <f t="shared" si="3"/>
        <v>0.3333333333</v>
      </c>
      <c r="K14" s="8">
        <f t="shared" si="4"/>
        <v>0.875</v>
      </c>
      <c r="L14" s="7">
        <f t="shared" si="5"/>
        <v>28</v>
      </c>
      <c r="M14" s="9">
        <f t="shared" si="6"/>
        <v>4.666666667</v>
      </c>
    </row>
    <row r="15">
      <c r="A15" s="6" t="s">
        <v>80</v>
      </c>
      <c r="B15" s="7" t="str">
        <f>vlookup($A15,Users!$B$1:$H1000,3,false)</f>
        <v>Evin</v>
      </c>
      <c r="C15" s="7" t="str">
        <f>vlookup($A15,Users!$B$1:$H1000,6,false)</f>
        <v>Lexington A</v>
      </c>
      <c r="D15" s="7">
        <f>vlookup($C15,Teams!$B:$D,2,false)</f>
        <v>7</v>
      </c>
      <c r="E15" s="7">
        <f t="shared" si="1"/>
        <v>28</v>
      </c>
      <c r="F15" s="7">
        <f>countifs(Raw!$D$1:$D1000,$A15,Raw!$C$1:$C1000,4,Raw!$J$1:$J1000,"X")+countifs(Raw!$D$1:$D1000,$A15,Raw!$C$1:$C1000,14,Raw!$J$1:$J1000,"X")</f>
        <v>8</v>
      </c>
      <c r="G15" s="7">
        <f>countifs(Raw!$D$1:$D1000,$A15,Raw!$C$1:$C1000,0,Raw!$J$1:$J1000,"X")</f>
        <v>1</v>
      </c>
      <c r="H15" s="7">
        <f>countifs(Raw!$D$1:$D1000,$A15,Raw!$C$1:$C1000,-4,Raw!$J$1:$J1000,"X")</f>
        <v>0</v>
      </c>
      <c r="I15" s="7">
        <f t="shared" si="2"/>
        <v>9</v>
      </c>
      <c r="J15" s="8">
        <f t="shared" si="3"/>
        <v>0.3214285714</v>
      </c>
      <c r="K15" s="8">
        <f t="shared" si="4"/>
        <v>0.8888888889</v>
      </c>
      <c r="L15" s="7">
        <f t="shared" si="5"/>
        <v>32</v>
      </c>
      <c r="M15" s="9">
        <f t="shared" si="6"/>
        <v>4.571428571</v>
      </c>
    </row>
    <row r="16">
      <c r="A16" s="6" t="s">
        <v>166</v>
      </c>
      <c r="B16" s="7" t="str">
        <f>vlookup($A16,Users!$B$1:$H1000,3,false)</f>
        <v>Alex</v>
      </c>
      <c r="C16" s="7" t="str">
        <f>vlookup($A16,Users!$B$1:$H1000,6,false)</f>
        <v>NoHo</v>
      </c>
      <c r="D16" s="7">
        <f>vlookup($C16,Teams!$B:$D,2,false)</f>
        <v>10</v>
      </c>
      <c r="E16" s="7">
        <f t="shared" si="1"/>
        <v>40</v>
      </c>
      <c r="F16" s="7">
        <f>countifs(Raw!$D$1:$D1000,$A16,Raw!$C$1:$C1000,4,Raw!$J$1:$J1000,"X")+countifs(Raw!$D$1:$D1000,$A16,Raw!$C$1:$C1000,14,Raw!$J$1:$J1000,"X")</f>
        <v>11</v>
      </c>
      <c r="G16" s="7">
        <f>countifs(Raw!$D$1:$D1000,$A16,Raw!$C$1:$C1000,0,Raw!$J$1:$J1000,"X")</f>
        <v>2</v>
      </c>
      <c r="H16" s="7">
        <f>countifs(Raw!$D$1:$D1000,$A16,Raw!$C$1:$C1000,-4,Raw!$J$1:$J1000,"X")</f>
        <v>0</v>
      </c>
      <c r="I16" s="7">
        <f t="shared" si="2"/>
        <v>13</v>
      </c>
      <c r="J16" s="8">
        <f t="shared" si="3"/>
        <v>0.325</v>
      </c>
      <c r="K16" s="8">
        <f t="shared" si="4"/>
        <v>0.8461538462</v>
      </c>
      <c r="L16" s="7">
        <f t="shared" si="5"/>
        <v>44</v>
      </c>
      <c r="M16" s="9">
        <f t="shared" si="6"/>
        <v>4.4</v>
      </c>
    </row>
    <row r="17">
      <c r="A17" s="6" t="s">
        <v>86</v>
      </c>
      <c r="B17" s="7" t="str">
        <f>vlookup($A17,Users!$B$1:$H1000,3,false)</f>
        <v>Yuvan</v>
      </c>
      <c r="C17" s="7" t="str">
        <f>vlookup($A17,Users!$B$1:$H1000,6,false)</f>
        <v>Ladue</v>
      </c>
      <c r="D17" s="7">
        <f>vlookup($C17,Teams!$B:$D,2,false)</f>
        <v>5</v>
      </c>
      <c r="E17" s="7">
        <f t="shared" si="1"/>
        <v>20</v>
      </c>
      <c r="F17" s="7">
        <f>countifs(Raw!$D$1:$D1000,$A17,Raw!$C$1:$C1000,4,Raw!$J$1:$J1000,"X")+countifs(Raw!$D$1:$D1000,$A17,Raw!$C$1:$C1000,14,Raw!$J$1:$J1000,"X")</f>
        <v>5</v>
      </c>
      <c r="G17" s="7">
        <f>countifs(Raw!$D$1:$D1000,$A17,Raw!$C$1:$C1000,0,Raw!$J$1:$J1000,"X")</f>
        <v>0</v>
      </c>
      <c r="H17" s="7">
        <f>countifs(Raw!$D$1:$D1000,$A17,Raw!$C$1:$C1000,-4,Raw!$J$1:$J1000,"X")</f>
        <v>0</v>
      </c>
      <c r="I17" s="7">
        <f t="shared" si="2"/>
        <v>5</v>
      </c>
      <c r="J17" s="8">
        <f t="shared" si="3"/>
        <v>0.25</v>
      </c>
      <c r="K17" s="8">
        <f t="shared" si="4"/>
        <v>1</v>
      </c>
      <c r="L17" s="7">
        <f t="shared" si="5"/>
        <v>20</v>
      </c>
      <c r="M17" s="9">
        <f t="shared" si="6"/>
        <v>4</v>
      </c>
    </row>
    <row r="18">
      <c r="A18" s="6" t="s">
        <v>41</v>
      </c>
      <c r="B18" s="7" t="str">
        <f>vlookup($A18,Users!$B$1:$H1000,3,false)</f>
        <v>Vishnu</v>
      </c>
      <c r="C18" s="7" t="str">
        <f>vlookup($A18,Users!$B$1:$H1000,6,false)</f>
        <v>Lakeside</v>
      </c>
      <c r="D18" s="7">
        <f>vlookup($C18,Teams!$B:$D,2,false)</f>
        <v>5</v>
      </c>
      <c r="E18" s="7">
        <f t="shared" si="1"/>
        <v>20</v>
      </c>
      <c r="F18" s="7">
        <f>countifs(Raw!$D$1:$D1000,$A18,Raw!$C$1:$C1000,4,Raw!$J$1:$J1000,"X")+countifs(Raw!$D$1:$D1000,$A18,Raw!$C$1:$C1000,14,Raw!$J$1:$J1000,"X")</f>
        <v>7</v>
      </c>
      <c r="G18" s="7">
        <f>countifs(Raw!$D$1:$D1000,$A18,Raw!$C$1:$C1000,0,Raw!$J$1:$J1000,"X")</f>
        <v>2</v>
      </c>
      <c r="H18" s="7">
        <f>countifs(Raw!$D$1:$D1000,$A18,Raw!$C$1:$C1000,-4,Raw!$J$1:$J1000,"X")</f>
        <v>2</v>
      </c>
      <c r="I18" s="7">
        <f t="shared" si="2"/>
        <v>11</v>
      </c>
      <c r="J18" s="8">
        <f t="shared" si="3"/>
        <v>0.55</v>
      </c>
      <c r="K18" s="8">
        <f t="shared" si="4"/>
        <v>0.6363636364</v>
      </c>
      <c r="L18" s="7">
        <f t="shared" si="5"/>
        <v>20</v>
      </c>
      <c r="M18" s="9">
        <f t="shared" si="6"/>
        <v>4</v>
      </c>
    </row>
    <row r="19">
      <c r="A19" s="6" t="s">
        <v>130</v>
      </c>
      <c r="B19" s="7" t="str">
        <f>vlookup($A19,Users!$B$1:$H1000,3,false)</f>
        <v>Aashray</v>
      </c>
      <c r="C19" s="7" t="str">
        <f>vlookup($A19,Users!$B$1:$H1000,6,false)</f>
        <v>Tesla STEM</v>
      </c>
      <c r="D19" s="7">
        <f>vlookup($C19,Teams!$B:$D,2,false)</f>
        <v>8</v>
      </c>
      <c r="E19" s="7">
        <f t="shared" si="1"/>
        <v>32</v>
      </c>
      <c r="F19" s="7">
        <f>countifs(Raw!$D$1:$D1000,$A19,Raw!$C$1:$C1000,4,Raw!$J$1:$J1000,"X")+countifs(Raw!$D$1:$D1000,$A19,Raw!$C$1:$C1000,14,Raw!$J$1:$J1000,"X")</f>
        <v>9</v>
      </c>
      <c r="G19" s="7">
        <f>countifs(Raw!$D$1:$D1000,$A19,Raw!$C$1:$C1000,0,Raw!$J$1:$J1000,"X")</f>
        <v>1</v>
      </c>
      <c r="H19" s="7">
        <f>countifs(Raw!$D$1:$D1000,$A19,Raw!$C$1:$C1000,-4,Raw!$J$1:$J1000,"X")</f>
        <v>1</v>
      </c>
      <c r="I19" s="7">
        <f t="shared" si="2"/>
        <v>11</v>
      </c>
      <c r="J19" s="8">
        <f t="shared" si="3"/>
        <v>0.34375</v>
      </c>
      <c r="K19" s="8">
        <f t="shared" si="4"/>
        <v>0.8181818182</v>
      </c>
      <c r="L19" s="7">
        <f t="shared" si="5"/>
        <v>32</v>
      </c>
      <c r="M19" s="9">
        <f t="shared" si="6"/>
        <v>4</v>
      </c>
    </row>
    <row r="20">
      <c r="A20" s="6" t="s">
        <v>132</v>
      </c>
      <c r="B20" s="7" t="str">
        <f>vlookup($A20,Users!$B$1:$H1000,3,false)</f>
        <v>Aaditya</v>
      </c>
      <c r="C20" s="7" t="str">
        <f>vlookup($A20,Users!$B$1:$H1000,6,false)</f>
        <v>Cupertino</v>
      </c>
      <c r="D20" s="7">
        <f>vlookup($C20,Teams!$B:$D,2,false)</f>
        <v>5</v>
      </c>
      <c r="E20" s="7">
        <f t="shared" si="1"/>
        <v>20</v>
      </c>
      <c r="F20" s="7">
        <f>countifs(Raw!$D$1:$D1000,$A20,Raw!$C$1:$C1000,4,Raw!$J$1:$J1000,"X")+countifs(Raw!$D$1:$D1000,$A20,Raw!$C$1:$C1000,14,Raw!$J$1:$J1000,"X")</f>
        <v>5</v>
      </c>
      <c r="G20" s="7">
        <f>countifs(Raw!$D$1:$D1000,$A20,Raw!$C$1:$C1000,0,Raw!$J$1:$J1000,"X")</f>
        <v>2</v>
      </c>
      <c r="H20" s="7">
        <f>countifs(Raw!$D$1:$D1000,$A20,Raw!$C$1:$C1000,-4,Raw!$J$1:$J1000,"X")</f>
        <v>0</v>
      </c>
      <c r="I20" s="7">
        <f t="shared" si="2"/>
        <v>7</v>
      </c>
      <c r="J20" s="8">
        <f t="shared" si="3"/>
        <v>0.35</v>
      </c>
      <c r="K20" s="8">
        <f t="shared" si="4"/>
        <v>0.7142857143</v>
      </c>
      <c r="L20" s="7">
        <f t="shared" si="5"/>
        <v>20</v>
      </c>
      <c r="M20" s="9">
        <f t="shared" si="6"/>
        <v>4</v>
      </c>
    </row>
    <row r="21">
      <c r="A21" s="6" t="s">
        <v>75</v>
      </c>
      <c r="B21" s="7" t="str">
        <f>vlookup($A21,Users!$B$1:$H1000,3,false)</f>
        <v>Connor</v>
      </c>
      <c r="C21" s="7" t="str">
        <f>vlookup($A21,Users!$B$1:$H1000,6,false)</f>
        <v>NoHo B</v>
      </c>
      <c r="D21" s="7">
        <f>vlookup($C21,Teams!$B:$D,2,false)</f>
        <v>5</v>
      </c>
      <c r="E21" s="7">
        <f t="shared" si="1"/>
        <v>20</v>
      </c>
      <c r="F21" s="7">
        <f>countifs(Raw!$D$1:$D1000,$A21,Raw!$C$1:$C1000,4,Raw!$J$1:$J1000,"X")+countifs(Raw!$D$1:$D1000,$A21,Raw!$C$1:$C1000,14,Raw!$J$1:$J1000,"X")</f>
        <v>6</v>
      </c>
      <c r="G21" s="7">
        <f>countifs(Raw!$D$1:$D1000,$A21,Raw!$C$1:$C1000,0,Raw!$J$1:$J1000,"X")</f>
        <v>2</v>
      </c>
      <c r="H21" s="7">
        <f>countifs(Raw!$D$1:$D1000,$A21,Raw!$C$1:$C1000,-4,Raw!$J$1:$J1000,"X")</f>
        <v>1</v>
      </c>
      <c r="I21" s="7">
        <f t="shared" si="2"/>
        <v>9</v>
      </c>
      <c r="J21" s="8">
        <f t="shared" si="3"/>
        <v>0.45</v>
      </c>
      <c r="K21" s="8">
        <f t="shared" si="4"/>
        <v>0.6666666667</v>
      </c>
      <c r="L21" s="7">
        <f t="shared" si="5"/>
        <v>20</v>
      </c>
      <c r="M21" s="9">
        <f t="shared" si="6"/>
        <v>4</v>
      </c>
    </row>
    <row r="22">
      <c r="A22" s="6" t="s">
        <v>160</v>
      </c>
      <c r="B22" s="7" t="str">
        <f>vlookup($A22,Users!$B$1:$H1000,3,false)</f>
        <v>Rishabh</v>
      </c>
      <c r="C22" s="7" t="str">
        <f>vlookup($A22,Users!$B$1:$H1000,6,false)</f>
        <v>Interlake A</v>
      </c>
      <c r="D22" s="7">
        <f>vlookup($C22,Teams!$B:$D,2,false)</f>
        <v>6</v>
      </c>
      <c r="E22" s="7">
        <f t="shared" si="1"/>
        <v>24</v>
      </c>
      <c r="F22" s="7">
        <f>countifs(Raw!$D$1:$D1000,$A22,Raw!$C$1:$C1000,4,Raw!$J$1:$J1000,"X")+countifs(Raw!$D$1:$D1000,$A22,Raw!$C$1:$C1000,14,Raw!$J$1:$J1000,"X")</f>
        <v>7</v>
      </c>
      <c r="G22" s="7">
        <f>countifs(Raw!$D$1:$D1000,$A22,Raw!$C$1:$C1000,0,Raw!$J$1:$J1000,"X")</f>
        <v>0</v>
      </c>
      <c r="H22" s="7">
        <f>countifs(Raw!$D$1:$D1000,$A22,Raw!$C$1:$C1000,-4,Raw!$J$1:$J1000,"X")</f>
        <v>1</v>
      </c>
      <c r="I22" s="7">
        <f t="shared" si="2"/>
        <v>8</v>
      </c>
      <c r="J22" s="8">
        <f t="shared" si="3"/>
        <v>0.3333333333</v>
      </c>
      <c r="K22" s="8">
        <f t="shared" si="4"/>
        <v>0.875</v>
      </c>
      <c r="L22" s="7">
        <f t="shared" si="5"/>
        <v>24</v>
      </c>
      <c r="M22" s="9">
        <f t="shared" si="6"/>
        <v>4</v>
      </c>
    </row>
    <row r="23">
      <c r="A23" s="6" t="s">
        <v>170</v>
      </c>
      <c r="B23" s="7" t="str">
        <f>vlookup($A23,Users!$B$1:$H1000,3,false)</f>
        <v>Phoenix</v>
      </c>
      <c r="C23" s="7" t="str">
        <f>vlookup($A23,Users!$B$1:$H1000,6,false)</f>
        <v>Seven Lakes</v>
      </c>
      <c r="D23" s="7">
        <f>vlookup($C23,Teams!$B:$D,2,false)</f>
        <v>5</v>
      </c>
      <c r="E23" s="7">
        <f t="shared" si="1"/>
        <v>20</v>
      </c>
      <c r="F23" s="7">
        <f>countifs(Raw!$D$1:$D1000,$A23,Raw!$C$1:$C1000,4,Raw!$J$1:$J1000,"X")+countifs(Raw!$D$1:$D1000,$A23,Raw!$C$1:$C1000,14,Raw!$J$1:$J1000,"X")</f>
        <v>5</v>
      </c>
      <c r="G23" s="7">
        <f>countifs(Raw!$D$1:$D1000,$A23,Raw!$C$1:$C1000,0,Raw!$J$1:$J1000,"X")</f>
        <v>0</v>
      </c>
      <c r="H23" s="7">
        <f>countifs(Raw!$D$1:$D1000,$A23,Raw!$C$1:$C1000,-4,Raw!$J$1:$J1000,"X")</f>
        <v>0</v>
      </c>
      <c r="I23" s="7">
        <f t="shared" si="2"/>
        <v>5</v>
      </c>
      <c r="J23" s="8">
        <f t="shared" si="3"/>
        <v>0.25</v>
      </c>
      <c r="K23" s="8">
        <f t="shared" si="4"/>
        <v>1</v>
      </c>
      <c r="L23" s="7">
        <f t="shared" si="5"/>
        <v>20</v>
      </c>
      <c r="M23" s="9">
        <f t="shared" si="6"/>
        <v>4</v>
      </c>
    </row>
    <row r="24">
      <c r="A24" s="6" t="s">
        <v>87</v>
      </c>
      <c r="B24" s="7" t="str">
        <f>vlookup($A24,Users!$B$1:$H1000,3,false)</f>
        <v>Sahas</v>
      </c>
      <c r="C24" s="7" t="str">
        <f>vlookup($A24,Users!$B$1:$H1000,6,false)</f>
        <v>MSJ</v>
      </c>
      <c r="D24" s="7">
        <f>vlookup($C24,Teams!$B:$D,2,false)</f>
        <v>8</v>
      </c>
      <c r="E24" s="7">
        <f t="shared" si="1"/>
        <v>32</v>
      </c>
      <c r="F24" s="7">
        <f>countifs(Raw!$D$1:$D1000,$A24,Raw!$C$1:$C1000,4,Raw!$J$1:$J1000,"X")+countifs(Raw!$D$1:$D1000,$A24,Raw!$C$1:$C1000,14,Raw!$J$1:$J1000,"X")</f>
        <v>8</v>
      </c>
      <c r="G24" s="7">
        <f>countifs(Raw!$D$1:$D1000,$A24,Raw!$C$1:$C1000,0,Raw!$J$1:$J1000,"X")</f>
        <v>2</v>
      </c>
      <c r="H24" s="7">
        <f>countifs(Raw!$D$1:$D1000,$A24,Raw!$C$1:$C1000,-4,Raw!$J$1:$J1000,"X")</f>
        <v>1</v>
      </c>
      <c r="I24" s="7">
        <f t="shared" si="2"/>
        <v>11</v>
      </c>
      <c r="J24" s="8">
        <f t="shared" si="3"/>
        <v>0.34375</v>
      </c>
      <c r="K24" s="8">
        <f t="shared" si="4"/>
        <v>0.7272727273</v>
      </c>
      <c r="L24" s="7">
        <f t="shared" si="5"/>
        <v>28</v>
      </c>
      <c r="M24" s="9">
        <f t="shared" si="6"/>
        <v>3.5</v>
      </c>
    </row>
    <row r="25">
      <c r="A25" s="6" t="s">
        <v>19</v>
      </c>
      <c r="B25" s="7" t="str">
        <f>vlookup($A25,Users!$B$1:$H1000,3,false)</f>
        <v>Emmy</v>
      </c>
      <c r="C25" s="7" t="str">
        <f>vlookup($A25,Users!$B$1:$H1000,6,false)</f>
        <v>Davidson</v>
      </c>
      <c r="D25" s="7">
        <f>vlookup($C25,Teams!$B:$D,2,false)</f>
        <v>6</v>
      </c>
      <c r="E25" s="7">
        <f t="shared" si="1"/>
        <v>24</v>
      </c>
      <c r="F25" s="7">
        <f>countifs(Raw!$D$1:$D1000,$A25,Raw!$C$1:$C1000,4,Raw!$J$1:$J1000,"X")+countifs(Raw!$D$1:$D1000,$A25,Raw!$C$1:$C1000,14,Raw!$J$1:$J1000,"X")</f>
        <v>6</v>
      </c>
      <c r="G25" s="7">
        <f>countifs(Raw!$D$1:$D1000,$A25,Raw!$C$1:$C1000,0,Raw!$J$1:$J1000,"X")</f>
        <v>1</v>
      </c>
      <c r="H25" s="7">
        <f>countifs(Raw!$D$1:$D1000,$A25,Raw!$C$1:$C1000,-4,Raw!$J$1:$J1000,"X")</f>
        <v>1</v>
      </c>
      <c r="I25" s="7">
        <f t="shared" si="2"/>
        <v>8</v>
      </c>
      <c r="J25" s="8">
        <f t="shared" si="3"/>
        <v>0.3333333333</v>
      </c>
      <c r="K25" s="8">
        <f t="shared" si="4"/>
        <v>0.75</v>
      </c>
      <c r="L25" s="7">
        <f t="shared" si="5"/>
        <v>20</v>
      </c>
      <c r="M25" s="9">
        <f t="shared" si="6"/>
        <v>3.333333333</v>
      </c>
    </row>
    <row r="26">
      <c r="A26" s="6" t="s">
        <v>137</v>
      </c>
      <c r="B26" s="7" t="str">
        <f>vlookup($A26,Users!$B$1:$H1000,3,false)</f>
        <v>Daniel</v>
      </c>
      <c r="C26" s="7" t="str">
        <f>vlookup($A26,Users!$B$1:$H1000,6,false)</f>
        <v>Lexington B</v>
      </c>
      <c r="D26" s="7">
        <f>vlookup($C26,Teams!$B:$D,2,false)</f>
        <v>6</v>
      </c>
      <c r="E26" s="7">
        <f t="shared" si="1"/>
        <v>24</v>
      </c>
      <c r="F26" s="7">
        <f>countifs(Raw!$D$1:$D1000,$A26,Raw!$C$1:$C1000,4,Raw!$J$1:$J1000,"X")+countifs(Raw!$D$1:$D1000,$A26,Raw!$C$1:$C1000,14,Raw!$J$1:$J1000,"X")</f>
        <v>6</v>
      </c>
      <c r="G26" s="7">
        <f>countifs(Raw!$D$1:$D1000,$A26,Raw!$C$1:$C1000,0,Raw!$J$1:$J1000,"X")</f>
        <v>1</v>
      </c>
      <c r="H26" s="7">
        <f>countifs(Raw!$D$1:$D1000,$A26,Raw!$C$1:$C1000,-4,Raw!$J$1:$J1000,"X")</f>
        <v>1</v>
      </c>
      <c r="I26" s="7">
        <f t="shared" si="2"/>
        <v>8</v>
      </c>
      <c r="J26" s="8">
        <f t="shared" si="3"/>
        <v>0.3333333333</v>
      </c>
      <c r="K26" s="8">
        <f t="shared" si="4"/>
        <v>0.75</v>
      </c>
      <c r="L26" s="7">
        <f t="shared" si="5"/>
        <v>20</v>
      </c>
      <c r="M26" s="9">
        <f t="shared" si="6"/>
        <v>3.333333333</v>
      </c>
    </row>
    <row r="27">
      <c r="A27" s="6" t="s">
        <v>42</v>
      </c>
      <c r="B27" s="7" t="str">
        <f>vlookup($A27,Users!$B$1:$H1000,3,false)</f>
        <v>Gugan</v>
      </c>
      <c r="C27" s="7" t="str">
        <f>vlookup($A27,Users!$B$1:$H1000,6,false)</f>
        <v>Blair C</v>
      </c>
      <c r="D27" s="7">
        <f>vlookup($C27,Teams!$B:$D,2,false)</f>
        <v>5</v>
      </c>
      <c r="E27" s="7">
        <f t="shared" si="1"/>
        <v>20</v>
      </c>
      <c r="F27" s="7">
        <f>countifs(Raw!$D$1:$D1000,$A27,Raw!$C$1:$C1000,4,Raw!$J$1:$J1000,"X")+countifs(Raw!$D$1:$D1000,$A27,Raw!$C$1:$C1000,14,Raw!$J$1:$J1000,"X")</f>
        <v>4</v>
      </c>
      <c r="G27" s="7">
        <f>countifs(Raw!$D$1:$D1000,$A27,Raw!$C$1:$C1000,0,Raw!$J$1:$J1000,"X")</f>
        <v>1</v>
      </c>
      <c r="H27" s="7">
        <f>countifs(Raw!$D$1:$D1000,$A27,Raw!$C$1:$C1000,-4,Raw!$J$1:$J1000,"X")</f>
        <v>0</v>
      </c>
      <c r="I27" s="7">
        <f t="shared" si="2"/>
        <v>5</v>
      </c>
      <c r="J27" s="8">
        <f t="shared" si="3"/>
        <v>0.25</v>
      </c>
      <c r="K27" s="8">
        <f t="shared" si="4"/>
        <v>0.8</v>
      </c>
      <c r="L27" s="7">
        <f t="shared" si="5"/>
        <v>16</v>
      </c>
      <c r="M27" s="9">
        <f t="shared" si="6"/>
        <v>3.2</v>
      </c>
    </row>
    <row r="28">
      <c r="A28" s="6" t="s">
        <v>48</v>
      </c>
      <c r="B28" s="7" t="str">
        <f>vlookup($A28,Users!$B$1:$H1000,3,false)</f>
        <v>Shreyash</v>
      </c>
      <c r="C28" s="7" t="str">
        <f>vlookup($A28,Users!$B$1:$H1000,6,false)</f>
        <v>WWPN</v>
      </c>
      <c r="D28" s="7">
        <f>vlookup($C28,Teams!$B:$D,2,false)</f>
        <v>5</v>
      </c>
      <c r="E28" s="7">
        <f t="shared" si="1"/>
        <v>20</v>
      </c>
      <c r="F28" s="7">
        <f>countifs(Raw!$D$1:$D1000,$A28,Raw!$C$1:$C1000,4,Raw!$J$1:$J1000,"X")+countifs(Raw!$D$1:$D1000,$A28,Raw!$C$1:$C1000,14,Raw!$J$1:$J1000,"X")</f>
        <v>4</v>
      </c>
      <c r="G28" s="7">
        <f>countifs(Raw!$D$1:$D1000,$A28,Raw!$C$1:$C1000,0,Raw!$J$1:$J1000,"X")</f>
        <v>0</v>
      </c>
      <c r="H28" s="7">
        <f>countifs(Raw!$D$1:$D1000,$A28,Raw!$C$1:$C1000,-4,Raw!$J$1:$J1000,"X")</f>
        <v>0</v>
      </c>
      <c r="I28" s="7">
        <f t="shared" si="2"/>
        <v>4</v>
      </c>
      <c r="J28" s="8">
        <f t="shared" si="3"/>
        <v>0.2</v>
      </c>
      <c r="K28" s="8">
        <f t="shared" si="4"/>
        <v>1</v>
      </c>
      <c r="L28" s="7">
        <f t="shared" si="5"/>
        <v>16</v>
      </c>
      <c r="M28" s="9">
        <f t="shared" si="6"/>
        <v>3.2</v>
      </c>
    </row>
    <row r="29">
      <c r="A29" s="6" t="s">
        <v>50</v>
      </c>
      <c r="B29" s="7" t="str">
        <f>vlookup($A29,Users!$B$1:$H1000,3,false)</f>
        <v>Ryan</v>
      </c>
      <c r="C29" s="7" t="str">
        <f>vlookup($A29,Users!$B$1:$H1000,6,false)</f>
        <v>Iolani</v>
      </c>
      <c r="D29" s="7">
        <f>vlookup($C29,Teams!$B:$D,2,false)</f>
        <v>5</v>
      </c>
      <c r="E29" s="7">
        <f t="shared" si="1"/>
        <v>20</v>
      </c>
      <c r="F29" s="7">
        <f>countifs(Raw!$D$1:$D1000,$A29,Raw!$C$1:$C1000,4,Raw!$J$1:$J1000,"X")+countifs(Raw!$D$1:$D1000,$A29,Raw!$C$1:$C1000,14,Raw!$J$1:$J1000,"X")</f>
        <v>4</v>
      </c>
      <c r="G29" s="7">
        <f>countifs(Raw!$D$1:$D1000,$A29,Raw!$C$1:$C1000,0,Raw!$J$1:$J1000,"X")</f>
        <v>3</v>
      </c>
      <c r="H29" s="7">
        <f>countifs(Raw!$D$1:$D1000,$A29,Raw!$C$1:$C1000,-4,Raw!$J$1:$J1000,"X")</f>
        <v>0</v>
      </c>
      <c r="I29" s="7">
        <f t="shared" si="2"/>
        <v>7</v>
      </c>
      <c r="J29" s="8">
        <f t="shared" si="3"/>
        <v>0.35</v>
      </c>
      <c r="K29" s="8">
        <f t="shared" si="4"/>
        <v>0.5714285714</v>
      </c>
      <c r="L29" s="7">
        <f t="shared" si="5"/>
        <v>16</v>
      </c>
      <c r="M29" s="9">
        <f t="shared" si="6"/>
        <v>3.2</v>
      </c>
    </row>
    <row r="30">
      <c r="A30" s="6" t="s">
        <v>93</v>
      </c>
      <c r="B30" s="7" t="str">
        <f>vlookup($A30,Users!$B$1:$H1000,3,false)</f>
        <v>Josh</v>
      </c>
      <c r="C30" s="7" t="str">
        <f>vlookup($A30,Users!$B$1:$H1000,6,false)</f>
        <v>PRISMS</v>
      </c>
      <c r="D30" s="7">
        <f>vlookup($C30,Teams!$B:$D,2,false)</f>
        <v>5</v>
      </c>
      <c r="E30" s="7">
        <f t="shared" si="1"/>
        <v>20</v>
      </c>
      <c r="F30" s="7">
        <f>countifs(Raw!$D$1:$D1000,$A30,Raw!$C$1:$C1000,4,Raw!$J$1:$J1000,"X")+countifs(Raw!$D$1:$D1000,$A30,Raw!$C$1:$C1000,14,Raw!$J$1:$J1000,"X")</f>
        <v>4</v>
      </c>
      <c r="G30" s="7">
        <f>countifs(Raw!$D$1:$D1000,$A30,Raw!$C$1:$C1000,0,Raw!$J$1:$J1000,"X")</f>
        <v>3</v>
      </c>
      <c r="H30" s="7">
        <f>countifs(Raw!$D$1:$D1000,$A30,Raw!$C$1:$C1000,-4,Raw!$J$1:$J1000,"X")</f>
        <v>0</v>
      </c>
      <c r="I30" s="7">
        <f t="shared" si="2"/>
        <v>7</v>
      </c>
      <c r="J30" s="8">
        <f t="shared" si="3"/>
        <v>0.35</v>
      </c>
      <c r="K30" s="8">
        <f t="shared" si="4"/>
        <v>0.5714285714</v>
      </c>
      <c r="L30" s="7">
        <f t="shared" si="5"/>
        <v>16</v>
      </c>
      <c r="M30" s="9">
        <f t="shared" si="6"/>
        <v>3.2</v>
      </c>
    </row>
    <row r="31">
      <c r="A31" s="6" t="s">
        <v>67</v>
      </c>
      <c r="B31" s="7" t="str">
        <f>vlookup($A31,Users!$B$1:$H1000,3,false)</f>
        <v>Elias</v>
      </c>
      <c r="C31" s="7" t="str">
        <f>vlookup($A31,Users!$B$1:$H1000,6,false)</f>
        <v>ASFA</v>
      </c>
      <c r="D31" s="7">
        <f>vlookup($C31,Teams!$B:$D,2,false)</f>
        <v>5</v>
      </c>
      <c r="E31" s="7">
        <f t="shared" si="1"/>
        <v>20</v>
      </c>
      <c r="F31" s="7">
        <f>countifs(Raw!$D$1:$D1000,$A31,Raw!$C$1:$C1000,4,Raw!$J$1:$J1000,"X")+countifs(Raw!$D$1:$D1000,$A31,Raw!$C$1:$C1000,14,Raw!$J$1:$J1000,"X")</f>
        <v>4</v>
      </c>
      <c r="G31" s="7">
        <f>countifs(Raw!$D$1:$D1000,$A31,Raw!$C$1:$C1000,0,Raw!$J$1:$J1000,"X")</f>
        <v>1</v>
      </c>
      <c r="H31" s="7">
        <f>countifs(Raw!$D$1:$D1000,$A31,Raw!$C$1:$C1000,-4,Raw!$J$1:$J1000,"X")</f>
        <v>0</v>
      </c>
      <c r="I31" s="7">
        <f t="shared" si="2"/>
        <v>5</v>
      </c>
      <c r="J31" s="8">
        <f t="shared" si="3"/>
        <v>0.25</v>
      </c>
      <c r="K31" s="8">
        <f t="shared" si="4"/>
        <v>0.8</v>
      </c>
      <c r="L31" s="7">
        <f t="shared" si="5"/>
        <v>16</v>
      </c>
      <c r="M31" s="9">
        <f t="shared" si="6"/>
        <v>3.2</v>
      </c>
    </row>
    <row r="32">
      <c r="A32" s="6" t="s">
        <v>100</v>
      </c>
      <c r="B32" s="7" t="str">
        <f>vlookup($A32,Users!$B$1:$H1000,3,false)</f>
        <v>Dexter</v>
      </c>
      <c r="C32" s="7" t="str">
        <f>vlookup($A32,Users!$B$1:$H1000,6,false)</f>
        <v>ASFA</v>
      </c>
      <c r="D32" s="7">
        <f>vlookup($C32,Teams!$B:$D,2,false)</f>
        <v>5</v>
      </c>
      <c r="E32" s="7">
        <f t="shared" si="1"/>
        <v>20</v>
      </c>
      <c r="F32" s="7">
        <f>countifs(Raw!$D$1:$D1000,$A32,Raw!$C$1:$C1000,4,Raw!$J$1:$J1000,"X")+countifs(Raw!$D$1:$D1000,$A32,Raw!$C$1:$C1000,14,Raw!$J$1:$J1000,"X")</f>
        <v>4</v>
      </c>
      <c r="G32" s="7">
        <f>countifs(Raw!$D$1:$D1000,$A32,Raw!$C$1:$C1000,0,Raw!$J$1:$J1000,"X")</f>
        <v>0</v>
      </c>
      <c r="H32" s="7">
        <f>countifs(Raw!$D$1:$D1000,$A32,Raw!$C$1:$C1000,-4,Raw!$J$1:$J1000,"X")</f>
        <v>0</v>
      </c>
      <c r="I32" s="7">
        <f t="shared" si="2"/>
        <v>4</v>
      </c>
      <c r="J32" s="8">
        <f t="shared" si="3"/>
        <v>0.2</v>
      </c>
      <c r="K32" s="8">
        <f t="shared" si="4"/>
        <v>1</v>
      </c>
      <c r="L32" s="7">
        <f t="shared" si="5"/>
        <v>16</v>
      </c>
      <c r="M32" s="9">
        <f t="shared" si="6"/>
        <v>3.2</v>
      </c>
    </row>
    <row r="33">
      <c r="A33" s="6" t="s">
        <v>109</v>
      </c>
      <c r="B33" s="7" t="str">
        <f>vlookup($A33,Users!$B$1:$H1000,3,false)</f>
        <v>Samuel</v>
      </c>
      <c r="C33" s="7" t="str">
        <f>vlookup($A33,Users!$B$1:$H1000,6,false)</f>
        <v>Lynbrook</v>
      </c>
      <c r="D33" s="7">
        <f>vlookup($C33,Teams!$B:$D,2,false)</f>
        <v>5</v>
      </c>
      <c r="E33" s="7">
        <f t="shared" si="1"/>
        <v>20</v>
      </c>
      <c r="F33" s="7">
        <f>countifs(Raw!$D$1:$D1000,$A33,Raw!$C$1:$C1000,4,Raw!$J$1:$J1000,"X")+countifs(Raw!$D$1:$D1000,$A33,Raw!$C$1:$C1000,14,Raw!$J$1:$J1000,"X")</f>
        <v>5</v>
      </c>
      <c r="G33" s="7">
        <f>countifs(Raw!$D$1:$D1000,$A33,Raw!$C$1:$C1000,0,Raw!$J$1:$J1000,"X")</f>
        <v>1</v>
      </c>
      <c r="H33" s="7">
        <f>countifs(Raw!$D$1:$D1000,$A33,Raw!$C$1:$C1000,-4,Raw!$J$1:$J1000,"X")</f>
        <v>1</v>
      </c>
      <c r="I33" s="7">
        <f t="shared" si="2"/>
        <v>7</v>
      </c>
      <c r="J33" s="8">
        <f t="shared" si="3"/>
        <v>0.35</v>
      </c>
      <c r="K33" s="8">
        <f t="shared" si="4"/>
        <v>0.7142857143</v>
      </c>
      <c r="L33" s="7">
        <f t="shared" si="5"/>
        <v>16</v>
      </c>
      <c r="M33" s="9">
        <f t="shared" si="6"/>
        <v>3.2</v>
      </c>
    </row>
    <row r="34">
      <c r="A34" s="6" t="s">
        <v>148</v>
      </c>
      <c r="B34" s="7" t="str">
        <f>vlookup($A34,Users!$B$1:$H1000,3,false)</f>
        <v>Anagh</v>
      </c>
      <c r="C34" s="7" t="str">
        <f>vlookup($A34,Users!$B$1:$H1000,6,false)</f>
        <v>JP Stevens</v>
      </c>
      <c r="D34" s="7">
        <f>vlookup($C34,Teams!$B:$D,2,false)</f>
        <v>5</v>
      </c>
      <c r="E34" s="7">
        <f t="shared" si="1"/>
        <v>20</v>
      </c>
      <c r="F34" s="7">
        <f>countifs(Raw!$D$1:$D1000,$A34,Raw!$C$1:$C1000,4,Raw!$J$1:$J1000,"X")+countifs(Raw!$D$1:$D1000,$A34,Raw!$C$1:$C1000,14,Raw!$J$1:$J1000,"X")</f>
        <v>4</v>
      </c>
      <c r="G34" s="7">
        <f>countifs(Raw!$D$1:$D1000,$A34,Raw!$C$1:$C1000,0,Raw!$J$1:$J1000,"X")</f>
        <v>2</v>
      </c>
      <c r="H34" s="7">
        <f>countifs(Raw!$D$1:$D1000,$A34,Raw!$C$1:$C1000,-4,Raw!$J$1:$J1000,"X")</f>
        <v>0</v>
      </c>
      <c r="I34" s="7">
        <f t="shared" si="2"/>
        <v>6</v>
      </c>
      <c r="J34" s="8">
        <f t="shared" si="3"/>
        <v>0.3</v>
      </c>
      <c r="K34" s="8">
        <f t="shared" si="4"/>
        <v>0.6666666667</v>
      </c>
      <c r="L34" s="7">
        <f t="shared" si="5"/>
        <v>16</v>
      </c>
      <c r="M34" s="9">
        <f t="shared" si="6"/>
        <v>3.2</v>
      </c>
    </row>
    <row r="35">
      <c r="A35" s="6" t="s">
        <v>176</v>
      </c>
      <c r="B35" s="7" t="str">
        <f>vlookup($A35,Users!$B$1:$H1000,3,false)</f>
        <v>Chris</v>
      </c>
      <c r="C35" s="7" t="str">
        <f>vlookup($A35,Users!$B$1:$H1000,6,false)</f>
        <v>Troy</v>
      </c>
      <c r="D35" s="7">
        <f>vlookup($C35,Teams!$B:$D,2,false)</f>
        <v>5</v>
      </c>
      <c r="E35" s="7">
        <f t="shared" si="1"/>
        <v>20</v>
      </c>
      <c r="F35" s="7">
        <f>countifs(Raw!$D$1:$D1000,$A35,Raw!$C$1:$C1000,4,Raw!$J$1:$J1000,"X")+countifs(Raw!$D$1:$D1000,$A35,Raw!$C$1:$C1000,14,Raw!$J$1:$J1000,"X")</f>
        <v>4</v>
      </c>
      <c r="G35" s="7">
        <f>countifs(Raw!$D$1:$D1000,$A35,Raw!$C$1:$C1000,0,Raw!$J$1:$J1000,"X")</f>
        <v>0</v>
      </c>
      <c r="H35" s="7">
        <f>countifs(Raw!$D$1:$D1000,$A35,Raw!$C$1:$C1000,-4,Raw!$J$1:$J1000,"X")</f>
        <v>0</v>
      </c>
      <c r="I35" s="7">
        <f t="shared" si="2"/>
        <v>4</v>
      </c>
      <c r="J35" s="8">
        <f t="shared" si="3"/>
        <v>0.2</v>
      </c>
      <c r="K35" s="8">
        <f t="shared" si="4"/>
        <v>1</v>
      </c>
      <c r="L35" s="7">
        <f t="shared" si="5"/>
        <v>16</v>
      </c>
      <c r="M35" s="9">
        <f t="shared" si="6"/>
        <v>3.2</v>
      </c>
    </row>
    <row r="36">
      <c r="A36" s="6" t="s">
        <v>193</v>
      </c>
      <c r="B36" s="7" t="str">
        <f>vlookup($A36,Users!$B$1:$H1000,3,false)</f>
        <v>Alex</v>
      </c>
      <c r="C36" s="7" t="str">
        <f>vlookup($A36,Users!$B$1:$H1000,6,false)</f>
        <v>Green Hope</v>
      </c>
      <c r="D36" s="7">
        <f>vlookup($C36,Teams!$B:$D,2,false)</f>
        <v>5</v>
      </c>
      <c r="E36" s="7">
        <f t="shared" si="1"/>
        <v>20</v>
      </c>
      <c r="F36" s="7">
        <f>countifs(Raw!$D$1:$D1000,$A36,Raw!$C$1:$C1000,4,Raw!$J$1:$J1000,"X")+countifs(Raw!$D$1:$D1000,$A36,Raw!$C$1:$C1000,14,Raw!$J$1:$J1000,"X")</f>
        <v>4</v>
      </c>
      <c r="G36" s="7">
        <f>countifs(Raw!$D$1:$D1000,$A36,Raw!$C$1:$C1000,0,Raw!$J$1:$J1000,"X")</f>
        <v>0</v>
      </c>
      <c r="H36" s="7">
        <f>countifs(Raw!$D$1:$D1000,$A36,Raw!$C$1:$C1000,-4,Raw!$J$1:$J1000,"X")</f>
        <v>0</v>
      </c>
      <c r="I36" s="7">
        <f t="shared" si="2"/>
        <v>4</v>
      </c>
      <c r="J36" s="8">
        <f t="shared" si="3"/>
        <v>0.2</v>
      </c>
      <c r="K36" s="8">
        <f t="shared" si="4"/>
        <v>1</v>
      </c>
      <c r="L36" s="7">
        <f t="shared" si="5"/>
        <v>16</v>
      </c>
      <c r="M36" s="9">
        <f t="shared" si="6"/>
        <v>3.2</v>
      </c>
    </row>
    <row r="37">
      <c r="A37" s="6" t="s">
        <v>201</v>
      </c>
      <c r="B37" s="7" t="str">
        <f>vlookup($A37,Users!$B$1:$H1000,3,false)</f>
        <v>Jack</v>
      </c>
      <c r="C37" s="7" t="str">
        <f>vlookup($A37,Users!$B$1:$H1000,6,false)</f>
        <v>AHS Broward</v>
      </c>
      <c r="D37" s="7">
        <f>vlookup($C37,Teams!$B:$D,2,false)</f>
        <v>5</v>
      </c>
      <c r="E37" s="7">
        <f t="shared" si="1"/>
        <v>20</v>
      </c>
      <c r="F37" s="7">
        <f>countifs(Raw!$D$1:$D1000,$A37,Raw!$C$1:$C1000,4,Raw!$J$1:$J1000,"X")+countifs(Raw!$D$1:$D1000,$A37,Raw!$C$1:$C1000,14,Raw!$J$1:$J1000,"X")</f>
        <v>4</v>
      </c>
      <c r="G37" s="7">
        <f>countifs(Raw!$D$1:$D1000,$A37,Raw!$C$1:$C1000,0,Raw!$J$1:$J1000,"X")</f>
        <v>1</v>
      </c>
      <c r="H37" s="7">
        <f>countifs(Raw!$D$1:$D1000,$A37,Raw!$C$1:$C1000,-4,Raw!$J$1:$J1000,"X")</f>
        <v>0</v>
      </c>
      <c r="I37" s="7">
        <f t="shared" si="2"/>
        <v>5</v>
      </c>
      <c r="J37" s="8">
        <f t="shared" si="3"/>
        <v>0.25</v>
      </c>
      <c r="K37" s="8">
        <f t="shared" si="4"/>
        <v>0.8</v>
      </c>
      <c r="L37" s="7">
        <f t="shared" si="5"/>
        <v>16</v>
      </c>
      <c r="M37" s="9">
        <f t="shared" si="6"/>
        <v>3.2</v>
      </c>
    </row>
    <row r="38">
      <c r="A38" s="6" t="s">
        <v>39</v>
      </c>
      <c r="B38" s="7" t="str">
        <f>vlookup($A38,Users!$B$1:$H1000,3,false)</f>
        <v>Emmanuel</v>
      </c>
      <c r="C38" s="7" t="str">
        <f>vlookup($A38,Users!$B$1:$H1000,6,false)</f>
        <v>Buchholz A</v>
      </c>
      <c r="D38" s="7">
        <f>vlookup($C38,Teams!$B:$D,2,false)</f>
        <v>5</v>
      </c>
      <c r="E38" s="7">
        <f t="shared" si="1"/>
        <v>20</v>
      </c>
      <c r="F38" s="7">
        <f>countifs(Raw!$D$1:$D1000,$A38,Raw!$C$1:$C1000,4,Raw!$J$1:$J1000,"X")+countifs(Raw!$D$1:$D1000,$A38,Raw!$C$1:$C1000,14,Raw!$J$1:$J1000,"X")</f>
        <v>3</v>
      </c>
      <c r="G38" s="7">
        <f>countifs(Raw!$D$1:$D1000,$A38,Raw!$C$1:$C1000,0,Raw!$J$1:$J1000,"X")</f>
        <v>0</v>
      </c>
      <c r="H38" s="7">
        <f>countifs(Raw!$D$1:$D1000,$A38,Raw!$C$1:$C1000,-4,Raw!$J$1:$J1000,"X")</f>
        <v>0</v>
      </c>
      <c r="I38" s="7">
        <f t="shared" si="2"/>
        <v>3</v>
      </c>
      <c r="J38" s="8">
        <f t="shared" si="3"/>
        <v>0.15</v>
      </c>
      <c r="K38" s="8">
        <f t="shared" si="4"/>
        <v>1</v>
      </c>
      <c r="L38" s="7">
        <f t="shared" si="5"/>
        <v>12</v>
      </c>
      <c r="M38" s="9">
        <f t="shared" si="6"/>
        <v>2.4</v>
      </c>
    </row>
    <row r="39">
      <c r="A39" s="6" t="s">
        <v>40</v>
      </c>
      <c r="B39" s="7" t="str">
        <f>vlookup($A39,Users!$B$1:$H1000,3,false)</f>
        <v>Andrey</v>
      </c>
      <c r="C39" s="7" t="str">
        <f>vlookup($A39,Users!$B$1:$H1000,6,false)</f>
        <v>Buchholz A</v>
      </c>
      <c r="D39" s="7">
        <f>vlookup($C39,Teams!$B:$D,2,false)</f>
        <v>5</v>
      </c>
      <c r="E39" s="7">
        <f t="shared" si="1"/>
        <v>20</v>
      </c>
      <c r="F39" s="7">
        <f>countifs(Raw!$D$1:$D1000,$A39,Raw!$C$1:$C1000,4,Raw!$J$1:$J1000,"X")+countifs(Raw!$D$1:$D1000,$A39,Raw!$C$1:$C1000,14,Raw!$J$1:$J1000,"X")</f>
        <v>4</v>
      </c>
      <c r="G39" s="7">
        <f>countifs(Raw!$D$1:$D1000,$A39,Raw!$C$1:$C1000,0,Raw!$J$1:$J1000,"X")</f>
        <v>0</v>
      </c>
      <c r="H39" s="7">
        <f>countifs(Raw!$D$1:$D1000,$A39,Raw!$C$1:$C1000,-4,Raw!$J$1:$J1000,"X")</f>
        <v>1</v>
      </c>
      <c r="I39" s="7">
        <f t="shared" si="2"/>
        <v>5</v>
      </c>
      <c r="J39" s="8">
        <f t="shared" si="3"/>
        <v>0.25</v>
      </c>
      <c r="K39" s="8">
        <f t="shared" si="4"/>
        <v>0.8</v>
      </c>
      <c r="L39" s="7">
        <f t="shared" si="5"/>
        <v>12</v>
      </c>
      <c r="M39" s="9">
        <f t="shared" si="6"/>
        <v>2.4</v>
      </c>
    </row>
    <row r="40">
      <c r="A40" s="6" t="s">
        <v>72</v>
      </c>
      <c r="B40" s="7" t="str">
        <f>vlookup($A40,Users!$B$1:$H1000,3,false)</f>
        <v>Owen</v>
      </c>
      <c r="C40" s="7" t="str">
        <f>vlookup($A40,Users!$B$1:$H1000,6,false)</f>
        <v>Middleton</v>
      </c>
      <c r="D40" s="7">
        <f>vlookup($C40,Teams!$B:$D,2,false)</f>
        <v>5</v>
      </c>
      <c r="E40" s="7">
        <f t="shared" si="1"/>
        <v>20</v>
      </c>
      <c r="F40" s="7">
        <f>countifs(Raw!$D$1:$D1000,$A40,Raw!$C$1:$C1000,4,Raw!$J$1:$J1000,"X")+countifs(Raw!$D$1:$D1000,$A40,Raw!$C$1:$C1000,14,Raw!$J$1:$J1000,"X")</f>
        <v>3</v>
      </c>
      <c r="G40" s="7">
        <f>countifs(Raw!$D$1:$D1000,$A40,Raw!$C$1:$C1000,0,Raw!$J$1:$J1000,"X")</f>
        <v>0</v>
      </c>
      <c r="H40" s="7">
        <f>countifs(Raw!$D$1:$D1000,$A40,Raw!$C$1:$C1000,-4,Raw!$J$1:$J1000,"X")</f>
        <v>0</v>
      </c>
      <c r="I40" s="7">
        <f t="shared" si="2"/>
        <v>3</v>
      </c>
      <c r="J40" s="8">
        <f t="shared" si="3"/>
        <v>0.15</v>
      </c>
      <c r="K40" s="8">
        <f t="shared" si="4"/>
        <v>1</v>
      </c>
      <c r="L40" s="7">
        <f t="shared" si="5"/>
        <v>12</v>
      </c>
      <c r="M40" s="9">
        <f t="shared" si="6"/>
        <v>2.4</v>
      </c>
    </row>
    <row r="41">
      <c r="A41" s="6" t="s">
        <v>73</v>
      </c>
      <c r="B41" s="7" t="str">
        <f>vlookup($A41,Users!$B$1:$H1000,3,false)</f>
        <v>Ray</v>
      </c>
      <c r="C41" s="7" t="str">
        <f>vlookup($A41,Users!$B$1:$H1000,6,false)</f>
        <v>Middleton</v>
      </c>
      <c r="D41" s="7">
        <f>vlookup($C41,Teams!$B:$D,2,false)</f>
        <v>5</v>
      </c>
      <c r="E41" s="7">
        <f t="shared" si="1"/>
        <v>20</v>
      </c>
      <c r="F41" s="7">
        <f>countifs(Raw!$D$1:$D1000,$A41,Raw!$C$1:$C1000,4,Raw!$J$1:$J1000,"X")+countifs(Raw!$D$1:$D1000,$A41,Raw!$C$1:$C1000,14,Raw!$J$1:$J1000,"X")</f>
        <v>3</v>
      </c>
      <c r="G41" s="7">
        <f>countifs(Raw!$D$1:$D1000,$A41,Raw!$C$1:$C1000,0,Raw!$J$1:$J1000,"X")</f>
        <v>0</v>
      </c>
      <c r="H41" s="7">
        <f>countifs(Raw!$D$1:$D1000,$A41,Raw!$C$1:$C1000,-4,Raw!$J$1:$J1000,"X")</f>
        <v>0</v>
      </c>
      <c r="I41" s="7">
        <f t="shared" si="2"/>
        <v>3</v>
      </c>
      <c r="J41" s="8">
        <f t="shared" si="3"/>
        <v>0.15</v>
      </c>
      <c r="K41" s="8">
        <f t="shared" si="4"/>
        <v>1</v>
      </c>
      <c r="L41" s="7">
        <f t="shared" si="5"/>
        <v>12</v>
      </c>
      <c r="M41" s="9">
        <f t="shared" si="6"/>
        <v>2.4</v>
      </c>
    </row>
    <row r="42">
      <c r="A42" s="6" t="s">
        <v>101</v>
      </c>
      <c r="B42" s="7" t="str">
        <f>vlookup($A42,Users!$B$1:$H1000,3,false)</f>
        <v>Rohit</v>
      </c>
      <c r="C42" s="7" t="str">
        <f>vlookup($A42,Users!$B$1:$H1000,6,false)</f>
        <v>Enloe A</v>
      </c>
      <c r="D42" s="7">
        <f>vlookup($C42,Teams!$B:$D,2,false)</f>
        <v>5</v>
      </c>
      <c r="E42" s="7">
        <f t="shared" si="1"/>
        <v>20</v>
      </c>
      <c r="F42" s="7">
        <f>countifs(Raw!$D$1:$D1000,$A42,Raw!$C$1:$C1000,4,Raw!$J$1:$J1000,"X")+countifs(Raw!$D$1:$D1000,$A42,Raw!$C$1:$C1000,14,Raw!$J$1:$J1000,"X")</f>
        <v>4</v>
      </c>
      <c r="G42" s="7">
        <f>countifs(Raw!$D$1:$D1000,$A42,Raw!$C$1:$C1000,0,Raw!$J$1:$J1000,"X")</f>
        <v>0</v>
      </c>
      <c r="H42" s="7">
        <f>countifs(Raw!$D$1:$D1000,$A42,Raw!$C$1:$C1000,-4,Raw!$J$1:$J1000,"X")</f>
        <v>1</v>
      </c>
      <c r="I42" s="7">
        <f t="shared" si="2"/>
        <v>5</v>
      </c>
      <c r="J42" s="8">
        <f t="shared" si="3"/>
        <v>0.25</v>
      </c>
      <c r="K42" s="8">
        <f t="shared" si="4"/>
        <v>0.8</v>
      </c>
      <c r="L42" s="7">
        <f t="shared" si="5"/>
        <v>12</v>
      </c>
      <c r="M42" s="9">
        <f t="shared" si="6"/>
        <v>2.4</v>
      </c>
    </row>
    <row r="43">
      <c r="A43" s="6" t="s">
        <v>102</v>
      </c>
      <c r="B43" s="7" t="str">
        <f>vlookup($A43,Users!$B$1:$H1000,3,false)</f>
        <v>Brian</v>
      </c>
      <c r="C43" s="7" t="str">
        <f>vlookup($A43,Users!$B$1:$H1000,6,false)</f>
        <v>Enloe A</v>
      </c>
      <c r="D43" s="7">
        <f>vlookup($C43,Teams!$B:$D,2,false)</f>
        <v>5</v>
      </c>
      <c r="E43" s="7">
        <f t="shared" si="1"/>
        <v>20</v>
      </c>
      <c r="F43" s="7">
        <f>countifs(Raw!$D$1:$D1000,$A43,Raw!$C$1:$C1000,4,Raw!$J$1:$J1000,"X")+countifs(Raw!$D$1:$D1000,$A43,Raw!$C$1:$C1000,14,Raw!$J$1:$J1000,"X")</f>
        <v>4</v>
      </c>
      <c r="G43" s="7">
        <f>countifs(Raw!$D$1:$D1000,$A43,Raw!$C$1:$C1000,0,Raw!$J$1:$J1000,"X")</f>
        <v>0</v>
      </c>
      <c r="H43" s="7">
        <f>countifs(Raw!$D$1:$D1000,$A43,Raw!$C$1:$C1000,-4,Raw!$J$1:$J1000,"X")</f>
        <v>1</v>
      </c>
      <c r="I43" s="7">
        <f t="shared" si="2"/>
        <v>5</v>
      </c>
      <c r="J43" s="8">
        <f t="shared" si="3"/>
        <v>0.25</v>
      </c>
      <c r="K43" s="8">
        <f t="shared" si="4"/>
        <v>0.8</v>
      </c>
      <c r="L43" s="7">
        <f t="shared" si="5"/>
        <v>12</v>
      </c>
      <c r="M43" s="9">
        <f t="shared" si="6"/>
        <v>2.4</v>
      </c>
    </row>
    <row r="44">
      <c r="A44" s="6" t="s">
        <v>105</v>
      </c>
      <c r="B44" s="7" t="str">
        <f>vlookup($A44,Users!$B$1:$H1000,3,false)</f>
        <v>Colin</v>
      </c>
      <c r="C44" s="7" t="str">
        <f>vlookup($A44,Users!$B$1:$H1000,6,false)</f>
        <v>Enloe A</v>
      </c>
      <c r="D44" s="7">
        <f>vlookup($C44,Teams!$B:$D,2,false)</f>
        <v>5</v>
      </c>
      <c r="E44" s="7">
        <f t="shared" si="1"/>
        <v>20</v>
      </c>
      <c r="F44" s="7">
        <f>countifs(Raw!$D$1:$D1000,$A44,Raw!$C$1:$C1000,4,Raw!$J$1:$J1000,"X")+countifs(Raw!$D$1:$D1000,$A44,Raw!$C$1:$C1000,14,Raw!$J$1:$J1000,"X")</f>
        <v>4</v>
      </c>
      <c r="G44" s="7">
        <f>countifs(Raw!$D$1:$D1000,$A44,Raw!$C$1:$C1000,0,Raw!$J$1:$J1000,"X")</f>
        <v>0</v>
      </c>
      <c r="H44" s="7">
        <f>countifs(Raw!$D$1:$D1000,$A44,Raw!$C$1:$C1000,-4,Raw!$J$1:$J1000,"X")</f>
        <v>1</v>
      </c>
      <c r="I44" s="7">
        <f t="shared" si="2"/>
        <v>5</v>
      </c>
      <c r="J44" s="8">
        <f t="shared" si="3"/>
        <v>0.25</v>
      </c>
      <c r="K44" s="8">
        <f t="shared" si="4"/>
        <v>0.8</v>
      </c>
      <c r="L44" s="7">
        <f t="shared" si="5"/>
        <v>12</v>
      </c>
      <c r="M44" s="9">
        <f t="shared" si="6"/>
        <v>2.4</v>
      </c>
    </row>
    <row r="45">
      <c r="A45" s="6" t="s">
        <v>116</v>
      </c>
      <c r="B45" s="7" t="str">
        <f>vlookup($A45,Users!$B$1:$H1000,3,false)</f>
        <v>Jasper</v>
      </c>
      <c r="C45" s="7" t="str">
        <f>vlookup($A45,Users!$B$1:$H1000,6,false)</f>
        <v>Pullman</v>
      </c>
      <c r="D45" s="7">
        <f>vlookup($C45,Teams!$B:$D,2,false)</f>
        <v>5</v>
      </c>
      <c r="E45" s="7">
        <f t="shared" si="1"/>
        <v>20</v>
      </c>
      <c r="F45" s="7">
        <f>countifs(Raw!$D$1:$D1000,$A45,Raw!$C$1:$C1000,4,Raw!$J$1:$J1000,"X")+countifs(Raw!$D$1:$D1000,$A45,Raw!$C$1:$C1000,14,Raw!$J$1:$J1000,"X")</f>
        <v>3</v>
      </c>
      <c r="G45" s="7">
        <f>countifs(Raw!$D$1:$D1000,$A45,Raw!$C$1:$C1000,0,Raw!$J$1:$J1000,"X")</f>
        <v>0</v>
      </c>
      <c r="H45" s="7">
        <f>countifs(Raw!$D$1:$D1000,$A45,Raw!$C$1:$C1000,-4,Raw!$J$1:$J1000,"X")</f>
        <v>0</v>
      </c>
      <c r="I45" s="7">
        <f t="shared" si="2"/>
        <v>3</v>
      </c>
      <c r="J45" s="8">
        <f t="shared" si="3"/>
        <v>0.15</v>
      </c>
      <c r="K45" s="8">
        <f t="shared" si="4"/>
        <v>1</v>
      </c>
      <c r="L45" s="7">
        <f t="shared" si="5"/>
        <v>12</v>
      </c>
      <c r="M45" s="9">
        <f t="shared" si="6"/>
        <v>2.4</v>
      </c>
    </row>
    <row r="46">
      <c r="A46" s="6" t="s">
        <v>123</v>
      </c>
      <c r="B46" s="7" t="str">
        <f>vlookup($A46,Users!$B$1:$H1000,3,false)</f>
        <v>Flora</v>
      </c>
      <c r="C46" s="7" t="str">
        <f>vlookup($A46,Users!$B$1:$H1000,6,false)</f>
        <v>Canyon Crest</v>
      </c>
      <c r="D46" s="7">
        <f>vlookup($C46,Teams!$B:$D,2,false)</f>
        <v>5</v>
      </c>
      <c r="E46" s="7">
        <f t="shared" si="1"/>
        <v>20</v>
      </c>
      <c r="F46" s="7">
        <f>countifs(Raw!$D$1:$D1000,$A46,Raw!$C$1:$C1000,4,Raw!$J$1:$J1000,"X")+countifs(Raw!$D$1:$D1000,$A46,Raw!$C$1:$C1000,14,Raw!$J$1:$J1000,"X")</f>
        <v>3</v>
      </c>
      <c r="G46" s="7">
        <f>countifs(Raw!$D$1:$D1000,$A46,Raw!$C$1:$C1000,0,Raw!$J$1:$J1000,"X")</f>
        <v>1</v>
      </c>
      <c r="H46" s="7">
        <f>countifs(Raw!$D$1:$D1000,$A46,Raw!$C$1:$C1000,-4,Raw!$J$1:$J1000,"X")</f>
        <v>0</v>
      </c>
      <c r="I46" s="7">
        <f t="shared" si="2"/>
        <v>4</v>
      </c>
      <c r="J46" s="8">
        <f t="shared" si="3"/>
        <v>0.2</v>
      </c>
      <c r="K46" s="8">
        <f t="shared" si="4"/>
        <v>0.75</v>
      </c>
      <c r="L46" s="7">
        <f t="shared" si="5"/>
        <v>12</v>
      </c>
      <c r="M46" s="9">
        <f t="shared" si="6"/>
        <v>2.4</v>
      </c>
    </row>
    <row r="47">
      <c r="A47" s="6" t="s">
        <v>131</v>
      </c>
      <c r="B47" s="7" t="str">
        <f>vlookup($A47,Users!$B$1:$H1000,3,false)</f>
        <v>Jake</v>
      </c>
      <c r="C47" s="7" t="str">
        <f>vlookup($A47,Users!$B$1:$H1000,6,false)</f>
        <v>Cupertino</v>
      </c>
      <c r="D47" s="7">
        <f>vlookup($C47,Teams!$B:$D,2,false)</f>
        <v>5</v>
      </c>
      <c r="E47" s="7">
        <f t="shared" si="1"/>
        <v>20</v>
      </c>
      <c r="F47" s="7">
        <f>countifs(Raw!$D$1:$D1000,$A47,Raw!$C$1:$C1000,4,Raw!$J$1:$J1000,"X")+countifs(Raw!$D$1:$D1000,$A47,Raw!$C$1:$C1000,14,Raw!$J$1:$J1000,"X")</f>
        <v>4</v>
      </c>
      <c r="G47" s="7">
        <f>countifs(Raw!$D$1:$D1000,$A47,Raw!$C$1:$C1000,0,Raw!$J$1:$J1000,"X")</f>
        <v>0</v>
      </c>
      <c r="H47" s="7">
        <f>countifs(Raw!$D$1:$D1000,$A47,Raw!$C$1:$C1000,-4,Raw!$J$1:$J1000,"X")</f>
        <v>1</v>
      </c>
      <c r="I47" s="7">
        <f t="shared" si="2"/>
        <v>5</v>
      </c>
      <c r="J47" s="8">
        <f t="shared" si="3"/>
        <v>0.25</v>
      </c>
      <c r="K47" s="8">
        <f t="shared" si="4"/>
        <v>0.8</v>
      </c>
      <c r="L47" s="7">
        <f t="shared" si="5"/>
        <v>12</v>
      </c>
      <c r="M47" s="9">
        <f t="shared" si="6"/>
        <v>2.4</v>
      </c>
    </row>
    <row r="48">
      <c r="A48" s="6" t="s">
        <v>92</v>
      </c>
      <c r="B48" s="7" t="str">
        <f>vlookup($A48,Users!$B$1:$H1000,3,false)</f>
        <v>Edward</v>
      </c>
      <c r="C48" s="7" t="str">
        <f>vlookup($A48,Users!$B$1:$H1000,6,false)</f>
        <v>Shen</v>
      </c>
      <c r="D48" s="7">
        <f>vlookup($C48,Teams!$B:$D,2,false)</f>
        <v>5</v>
      </c>
      <c r="E48" s="7">
        <f t="shared" si="1"/>
        <v>20</v>
      </c>
      <c r="F48" s="7">
        <f>countifs(Raw!$D$1:$D1000,$A48,Raw!$C$1:$C1000,4,Raw!$J$1:$J1000,"X")+countifs(Raw!$D$1:$D1000,$A48,Raw!$C$1:$C1000,14,Raw!$J$1:$J1000,"X")</f>
        <v>3</v>
      </c>
      <c r="G48" s="7">
        <f>countifs(Raw!$D$1:$D1000,$A48,Raw!$C$1:$C1000,0,Raw!$J$1:$J1000,"X")</f>
        <v>2</v>
      </c>
      <c r="H48" s="7">
        <f>countifs(Raw!$D$1:$D1000,$A48,Raw!$C$1:$C1000,-4,Raw!$J$1:$J1000,"X")</f>
        <v>0</v>
      </c>
      <c r="I48" s="7">
        <f t="shared" si="2"/>
        <v>5</v>
      </c>
      <c r="J48" s="8">
        <f t="shared" si="3"/>
        <v>0.25</v>
      </c>
      <c r="K48" s="8">
        <f t="shared" si="4"/>
        <v>0.6</v>
      </c>
      <c r="L48" s="7">
        <f t="shared" si="5"/>
        <v>12</v>
      </c>
      <c r="M48" s="9">
        <f t="shared" si="6"/>
        <v>2.4</v>
      </c>
    </row>
    <row r="49">
      <c r="A49" s="6" t="s">
        <v>145</v>
      </c>
      <c r="B49" s="7" t="str">
        <f>vlookup($A49,Users!$B$1:$H1000,3,false)</f>
        <v>Sanshray</v>
      </c>
      <c r="C49" s="7" t="str">
        <f>vlookup($A49,Users!$B$1:$H1000,6,false)</f>
        <v>AHS Broward</v>
      </c>
      <c r="D49" s="7">
        <f>vlookup($C49,Teams!$B:$D,2,false)</f>
        <v>5</v>
      </c>
      <c r="E49" s="7">
        <f t="shared" si="1"/>
        <v>20</v>
      </c>
      <c r="F49" s="7">
        <f>countifs(Raw!$D$1:$D1000,$A49,Raw!$C$1:$C1000,4,Raw!$J$1:$J1000,"X")+countifs(Raw!$D$1:$D1000,$A49,Raw!$C$1:$C1000,14,Raw!$J$1:$J1000,"X")</f>
        <v>3</v>
      </c>
      <c r="G49" s="7">
        <f>countifs(Raw!$D$1:$D1000,$A49,Raw!$C$1:$C1000,0,Raw!$J$1:$J1000,"X")</f>
        <v>0</v>
      </c>
      <c r="H49" s="7">
        <f>countifs(Raw!$D$1:$D1000,$A49,Raw!$C$1:$C1000,-4,Raw!$J$1:$J1000,"X")</f>
        <v>0</v>
      </c>
      <c r="I49" s="7">
        <f t="shared" si="2"/>
        <v>3</v>
      </c>
      <c r="J49" s="8">
        <f t="shared" si="3"/>
        <v>0.15</v>
      </c>
      <c r="K49" s="8">
        <f t="shared" si="4"/>
        <v>1</v>
      </c>
      <c r="L49" s="7">
        <f t="shared" si="5"/>
        <v>12</v>
      </c>
      <c r="M49" s="9">
        <f t="shared" si="6"/>
        <v>2.4</v>
      </c>
    </row>
    <row r="50">
      <c r="A50" s="6" t="s">
        <v>163</v>
      </c>
      <c r="B50" s="7" t="str">
        <f>vlookup($A50,Users!$B$1:$H1000,3,false)</f>
        <v>Aneesh</v>
      </c>
      <c r="C50" s="7" t="str">
        <f>vlookup($A50,Users!$B$1:$H1000,6,false)</f>
        <v>Wayzata</v>
      </c>
      <c r="D50" s="7">
        <f>vlookup($C50,Teams!$B:$D,2,false)</f>
        <v>5</v>
      </c>
      <c r="E50" s="7">
        <f t="shared" si="1"/>
        <v>20</v>
      </c>
      <c r="F50" s="7">
        <f>countifs(Raw!$D$1:$D1000,$A50,Raw!$C$1:$C1000,4,Raw!$J$1:$J1000,"X")+countifs(Raw!$D$1:$D1000,$A50,Raw!$C$1:$C1000,14,Raw!$J$1:$J1000,"X")</f>
        <v>3</v>
      </c>
      <c r="G50" s="7">
        <f>countifs(Raw!$D$1:$D1000,$A50,Raw!$C$1:$C1000,0,Raw!$J$1:$J1000,"X")</f>
        <v>0</v>
      </c>
      <c r="H50" s="7">
        <f>countifs(Raw!$D$1:$D1000,$A50,Raw!$C$1:$C1000,-4,Raw!$J$1:$J1000,"X")</f>
        <v>0</v>
      </c>
      <c r="I50" s="7">
        <f t="shared" si="2"/>
        <v>3</v>
      </c>
      <c r="J50" s="8">
        <f t="shared" si="3"/>
        <v>0.15</v>
      </c>
      <c r="K50" s="8">
        <f t="shared" si="4"/>
        <v>1</v>
      </c>
      <c r="L50" s="7">
        <f t="shared" si="5"/>
        <v>12</v>
      </c>
      <c r="M50" s="9">
        <f t="shared" si="6"/>
        <v>2.4</v>
      </c>
    </row>
    <row r="51">
      <c r="A51" s="6" t="s">
        <v>167</v>
      </c>
      <c r="B51" s="7" t="str">
        <f>vlookup($A51,Users!$B$1:$H1000,3,false)</f>
        <v>Boheng</v>
      </c>
      <c r="C51" s="7" t="str">
        <f>vlookup($A51,Users!$B$1:$H1000,6,false)</f>
        <v>NoHo</v>
      </c>
      <c r="D51" s="7">
        <f>vlookup($C51,Teams!$B:$D,2,false)</f>
        <v>10</v>
      </c>
      <c r="E51" s="7">
        <f t="shared" si="1"/>
        <v>40</v>
      </c>
      <c r="F51" s="7">
        <f>countifs(Raw!$D$1:$D1000,$A51,Raw!$C$1:$C1000,4,Raw!$J$1:$J1000,"X")+countifs(Raw!$D$1:$D1000,$A51,Raw!$C$1:$C1000,14,Raw!$J$1:$J1000,"X")</f>
        <v>7</v>
      </c>
      <c r="G51" s="7">
        <f>countifs(Raw!$D$1:$D1000,$A51,Raw!$C$1:$C1000,0,Raw!$J$1:$J1000,"X")</f>
        <v>3</v>
      </c>
      <c r="H51" s="7">
        <f>countifs(Raw!$D$1:$D1000,$A51,Raw!$C$1:$C1000,-4,Raw!$J$1:$J1000,"X")</f>
        <v>1</v>
      </c>
      <c r="I51" s="7">
        <f t="shared" si="2"/>
        <v>11</v>
      </c>
      <c r="J51" s="8">
        <f t="shared" si="3"/>
        <v>0.275</v>
      </c>
      <c r="K51" s="8">
        <f t="shared" si="4"/>
        <v>0.6363636364</v>
      </c>
      <c r="L51" s="7">
        <f t="shared" si="5"/>
        <v>24</v>
      </c>
      <c r="M51" s="9">
        <f t="shared" si="6"/>
        <v>2.4</v>
      </c>
    </row>
    <row r="52">
      <c r="A52" s="6" t="s">
        <v>179</v>
      </c>
      <c r="B52" s="7" t="str">
        <f>vlookup($A52,Users!$B$1:$H1000,3,false)</f>
        <v>Aditya</v>
      </c>
      <c r="C52" s="7" t="str">
        <f>vlookup($A52,Users!$B$1:$H1000,6,false)</f>
        <v>Troy</v>
      </c>
      <c r="D52" s="7">
        <f>vlookup($C52,Teams!$B:$D,2,false)</f>
        <v>5</v>
      </c>
      <c r="E52" s="7">
        <f t="shared" si="1"/>
        <v>20</v>
      </c>
      <c r="F52" s="7">
        <f>countifs(Raw!$D$1:$D1000,$A52,Raw!$C$1:$C1000,4,Raw!$J$1:$J1000,"X")+countifs(Raw!$D$1:$D1000,$A52,Raw!$C$1:$C1000,14,Raw!$J$1:$J1000,"X")</f>
        <v>3</v>
      </c>
      <c r="G52" s="7">
        <f>countifs(Raw!$D$1:$D1000,$A52,Raw!$C$1:$C1000,0,Raw!$J$1:$J1000,"X")</f>
        <v>3</v>
      </c>
      <c r="H52" s="7">
        <f>countifs(Raw!$D$1:$D1000,$A52,Raw!$C$1:$C1000,-4,Raw!$J$1:$J1000,"X")</f>
        <v>0</v>
      </c>
      <c r="I52" s="7">
        <f t="shared" si="2"/>
        <v>6</v>
      </c>
      <c r="J52" s="8">
        <f t="shared" si="3"/>
        <v>0.3</v>
      </c>
      <c r="K52" s="8">
        <f t="shared" si="4"/>
        <v>0.5</v>
      </c>
      <c r="L52" s="7">
        <f t="shared" si="5"/>
        <v>12</v>
      </c>
      <c r="M52" s="9">
        <f t="shared" si="6"/>
        <v>2.4</v>
      </c>
    </row>
    <row r="53">
      <c r="A53" s="6" t="s">
        <v>188</v>
      </c>
      <c r="B53" s="7" t="str">
        <f>vlookup($A53,Users!$B$1:$H1000,3,false)</f>
        <v>Michael</v>
      </c>
      <c r="C53" s="7" t="str">
        <f>vlookup($A53,Users!$B$1:$H1000,6,false)</f>
        <v>Venice</v>
      </c>
      <c r="D53" s="7">
        <f>vlookup($C53,Teams!$B:$D,2,false)</f>
        <v>5</v>
      </c>
      <c r="E53" s="7">
        <f t="shared" si="1"/>
        <v>20</v>
      </c>
      <c r="F53" s="7">
        <f>countifs(Raw!$D$1:$D1000,$A53,Raw!$C$1:$C1000,4,Raw!$J$1:$J1000,"X")+countifs(Raw!$D$1:$D1000,$A53,Raw!$C$1:$C1000,14,Raw!$J$1:$J1000,"X")</f>
        <v>3</v>
      </c>
      <c r="G53" s="7">
        <f>countifs(Raw!$D$1:$D1000,$A53,Raw!$C$1:$C1000,0,Raw!$J$1:$J1000,"X")</f>
        <v>0</v>
      </c>
      <c r="H53" s="7">
        <f>countifs(Raw!$D$1:$D1000,$A53,Raw!$C$1:$C1000,-4,Raw!$J$1:$J1000,"X")</f>
        <v>0</v>
      </c>
      <c r="I53" s="7">
        <f t="shared" si="2"/>
        <v>3</v>
      </c>
      <c r="J53" s="8">
        <f t="shared" si="3"/>
        <v>0.15</v>
      </c>
      <c r="K53" s="8">
        <f t="shared" si="4"/>
        <v>1</v>
      </c>
      <c r="L53" s="7">
        <f t="shared" si="5"/>
        <v>12</v>
      </c>
      <c r="M53" s="9">
        <f t="shared" si="6"/>
        <v>2.4</v>
      </c>
    </row>
    <row r="54">
      <c r="A54" s="6" t="s">
        <v>56</v>
      </c>
      <c r="B54" s="7" t="str">
        <f>vlookup($A54,Users!$B$1:$H1000,3,false)</f>
        <v>Vedang</v>
      </c>
      <c r="C54" s="7" t="str">
        <f>vlookup($A54,Users!$B$1:$H1000,6,false)</f>
        <v>Enloe B</v>
      </c>
      <c r="D54" s="7">
        <f>vlookup($C54,Teams!$B:$D,2,false)</f>
        <v>7</v>
      </c>
      <c r="E54" s="7">
        <f t="shared" si="1"/>
        <v>28</v>
      </c>
      <c r="F54" s="7">
        <f>countifs(Raw!$D$1:$D1000,$A54,Raw!$C$1:$C1000,4,Raw!$J$1:$J1000,"X")+countifs(Raw!$D$1:$D1000,$A54,Raw!$C$1:$C1000,14,Raw!$J$1:$J1000,"X")</f>
        <v>4</v>
      </c>
      <c r="G54" s="7">
        <f>countifs(Raw!$D$1:$D1000,$A54,Raw!$C$1:$C1000,0,Raw!$J$1:$J1000,"X")</f>
        <v>1</v>
      </c>
      <c r="H54" s="7">
        <f>countifs(Raw!$D$1:$D1000,$A54,Raw!$C$1:$C1000,-4,Raw!$J$1:$J1000,"X")</f>
        <v>0</v>
      </c>
      <c r="I54" s="7">
        <f t="shared" si="2"/>
        <v>5</v>
      </c>
      <c r="J54" s="8">
        <f t="shared" si="3"/>
        <v>0.1785714286</v>
      </c>
      <c r="K54" s="8">
        <f t="shared" si="4"/>
        <v>0.8</v>
      </c>
      <c r="L54" s="7">
        <f t="shared" si="5"/>
        <v>16</v>
      </c>
      <c r="M54" s="9">
        <f t="shared" si="6"/>
        <v>2.285714286</v>
      </c>
    </row>
    <row r="55">
      <c r="A55" s="6" t="s">
        <v>155</v>
      </c>
      <c r="B55" s="7" t="str">
        <f>vlookup($A55,Users!$B$1:$H1000,3,false)</f>
        <v>Bo</v>
      </c>
      <c r="C55" s="7" t="str">
        <f>vlookup($A55,Users!$B$1:$H1000,6,false)</f>
        <v>NCSSM A</v>
      </c>
      <c r="D55" s="7">
        <f>vlookup($C55,Teams!$B:$D,2,false)</f>
        <v>7</v>
      </c>
      <c r="E55" s="7">
        <f t="shared" si="1"/>
        <v>28</v>
      </c>
      <c r="F55" s="7">
        <f>countifs(Raw!$D$1:$D1000,$A55,Raw!$C$1:$C1000,4,Raw!$J$1:$J1000,"X")+countifs(Raw!$D$1:$D1000,$A55,Raw!$C$1:$C1000,14,Raw!$J$1:$J1000,"X")</f>
        <v>6</v>
      </c>
      <c r="G55" s="7">
        <f>countifs(Raw!$D$1:$D1000,$A55,Raw!$C$1:$C1000,0,Raw!$J$1:$J1000,"X")</f>
        <v>2</v>
      </c>
      <c r="H55" s="7">
        <f>countifs(Raw!$D$1:$D1000,$A55,Raw!$C$1:$C1000,-4,Raw!$J$1:$J1000,"X")</f>
        <v>2</v>
      </c>
      <c r="I55" s="7">
        <f t="shared" si="2"/>
        <v>10</v>
      </c>
      <c r="J55" s="8">
        <f t="shared" si="3"/>
        <v>0.3571428571</v>
      </c>
      <c r="K55" s="8">
        <f t="shared" si="4"/>
        <v>0.6</v>
      </c>
      <c r="L55" s="7">
        <f t="shared" si="5"/>
        <v>16</v>
      </c>
      <c r="M55" s="9">
        <f t="shared" si="6"/>
        <v>2.285714286</v>
      </c>
    </row>
    <row r="56">
      <c r="A56" s="6" t="s">
        <v>61</v>
      </c>
      <c r="B56" s="7" t="str">
        <f>vlookup($A56,Users!$B$1:$H1000,3,false)</f>
        <v>Viraj</v>
      </c>
      <c r="C56" s="7" t="str">
        <f>vlookup($A56,Users!$B$1:$H1000,6,false)</f>
        <v>Dulles</v>
      </c>
      <c r="D56" s="7">
        <f>vlookup($C56,Teams!$B:$D,2,false)</f>
        <v>9</v>
      </c>
      <c r="E56" s="7">
        <f t="shared" si="1"/>
        <v>36</v>
      </c>
      <c r="F56" s="7">
        <f>countifs(Raw!$D$1:$D1000,$A56,Raw!$C$1:$C1000,4,Raw!$J$1:$J1000,"X")+countifs(Raw!$D$1:$D1000,$A56,Raw!$C$1:$C1000,14,Raw!$J$1:$J1000,"X")</f>
        <v>6</v>
      </c>
      <c r="G56" s="7">
        <f>countifs(Raw!$D$1:$D1000,$A56,Raw!$C$1:$C1000,0,Raw!$J$1:$J1000,"X")</f>
        <v>2</v>
      </c>
      <c r="H56" s="7">
        <f>countifs(Raw!$D$1:$D1000,$A56,Raw!$C$1:$C1000,-4,Raw!$J$1:$J1000,"X")</f>
        <v>1</v>
      </c>
      <c r="I56" s="7">
        <f t="shared" si="2"/>
        <v>9</v>
      </c>
      <c r="J56" s="8">
        <f t="shared" si="3"/>
        <v>0.25</v>
      </c>
      <c r="K56" s="8">
        <f t="shared" si="4"/>
        <v>0.6666666667</v>
      </c>
      <c r="L56" s="7">
        <f t="shared" si="5"/>
        <v>20</v>
      </c>
      <c r="M56" s="9">
        <f t="shared" si="6"/>
        <v>2.222222222</v>
      </c>
    </row>
    <row r="57">
      <c r="A57" s="6" t="s">
        <v>204</v>
      </c>
      <c r="B57" s="7" t="str">
        <f>vlookup($A57,Users!$B$1:$H1000,3,false)</f>
        <v>Justin</v>
      </c>
      <c r="C57" s="7" t="str">
        <f>vlookup($A57,Users!$B$1:$H1000,6,false)</f>
        <v>Blair A</v>
      </c>
      <c r="D57" s="7">
        <f>vlookup($C57,Teams!$B:$D,2,false)</f>
        <v>9</v>
      </c>
      <c r="E57" s="7">
        <f t="shared" si="1"/>
        <v>36</v>
      </c>
      <c r="F57" s="7">
        <f>countifs(Raw!$D$1:$D1000,$A57,Raw!$C$1:$C1000,4,Raw!$J$1:$J1000,"X")+countifs(Raw!$D$1:$D1000,$A57,Raw!$C$1:$C1000,14,Raw!$J$1:$J1000,"X")</f>
        <v>6</v>
      </c>
      <c r="G57" s="7">
        <f>countifs(Raw!$D$1:$D1000,$A57,Raw!$C$1:$C1000,0,Raw!$J$1:$J1000,"X")</f>
        <v>2</v>
      </c>
      <c r="H57" s="7">
        <f>countifs(Raw!$D$1:$D1000,$A57,Raw!$C$1:$C1000,-4,Raw!$J$1:$J1000,"X")</f>
        <v>1</v>
      </c>
      <c r="I57" s="7">
        <f t="shared" si="2"/>
        <v>9</v>
      </c>
      <c r="J57" s="8">
        <f t="shared" si="3"/>
        <v>0.25</v>
      </c>
      <c r="K57" s="8">
        <f t="shared" si="4"/>
        <v>0.6666666667</v>
      </c>
      <c r="L57" s="7">
        <f t="shared" si="5"/>
        <v>20</v>
      </c>
      <c r="M57" s="9">
        <f t="shared" si="6"/>
        <v>2.222222222</v>
      </c>
    </row>
    <row r="58">
      <c r="A58" s="6" t="s">
        <v>88</v>
      </c>
      <c r="B58" s="7" t="str">
        <f>vlookup($A58,Users!$B$1:$H1000,3,false)</f>
        <v>Samuel</v>
      </c>
      <c r="C58" s="7" t="str">
        <f>vlookup($A58,Users!$B$1:$H1000,6,false)</f>
        <v>MSJ</v>
      </c>
      <c r="D58" s="7">
        <f>vlookup($C58,Teams!$B:$D,2,false)</f>
        <v>8</v>
      </c>
      <c r="E58" s="7">
        <f t="shared" si="1"/>
        <v>32</v>
      </c>
      <c r="F58" s="7">
        <f>countifs(Raw!$D$1:$D1000,$A58,Raw!$C$1:$C1000,4,Raw!$J$1:$J1000,"X")+countifs(Raw!$D$1:$D1000,$A58,Raw!$C$1:$C1000,14,Raw!$J$1:$J1000,"X")</f>
        <v>5</v>
      </c>
      <c r="G58" s="7">
        <f>countifs(Raw!$D$1:$D1000,$A58,Raw!$C$1:$C1000,0,Raw!$J$1:$J1000,"X")</f>
        <v>0</v>
      </c>
      <c r="H58" s="7">
        <f>countifs(Raw!$D$1:$D1000,$A58,Raw!$C$1:$C1000,-4,Raw!$J$1:$J1000,"X")</f>
        <v>1</v>
      </c>
      <c r="I58" s="7">
        <f t="shared" si="2"/>
        <v>6</v>
      </c>
      <c r="J58" s="8">
        <f t="shared" si="3"/>
        <v>0.1875</v>
      </c>
      <c r="K58" s="8">
        <f t="shared" si="4"/>
        <v>0.8333333333</v>
      </c>
      <c r="L58" s="7">
        <f t="shared" si="5"/>
        <v>16</v>
      </c>
      <c r="M58" s="9">
        <f t="shared" si="6"/>
        <v>2</v>
      </c>
    </row>
    <row r="59">
      <c r="A59" s="6" t="s">
        <v>171</v>
      </c>
      <c r="B59" s="7" t="str">
        <f>vlookup($A59,Users!$B$1:$H1000,3,false)</f>
        <v>Richard</v>
      </c>
      <c r="C59" s="7" t="str">
        <f>vlookup($A59,Users!$B$1:$H1000,6,false)</f>
        <v>NoHo</v>
      </c>
      <c r="D59" s="7">
        <f>vlookup($C59,Teams!$B:$D,2,false)</f>
        <v>10</v>
      </c>
      <c r="E59" s="7">
        <f t="shared" si="1"/>
        <v>40</v>
      </c>
      <c r="F59" s="7">
        <f>countifs(Raw!$D$1:$D1000,$A59,Raw!$C$1:$C1000,4,Raw!$J$1:$J1000,"X")+countifs(Raw!$D$1:$D1000,$A59,Raw!$C$1:$C1000,14,Raw!$J$1:$J1000,"X")</f>
        <v>5</v>
      </c>
      <c r="G59" s="7">
        <f>countifs(Raw!$D$1:$D1000,$A59,Raw!$C$1:$C1000,0,Raw!$J$1:$J1000,"X")</f>
        <v>1</v>
      </c>
      <c r="H59" s="7">
        <f>countifs(Raw!$D$1:$D1000,$A59,Raw!$C$1:$C1000,-4,Raw!$J$1:$J1000,"X")</f>
        <v>0</v>
      </c>
      <c r="I59" s="7">
        <f t="shared" si="2"/>
        <v>6</v>
      </c>
      <c r="J59" s="8">
        <f t="shared" si="3"/>
        <v>0.15</v>
      </c>
      <c r="K59" s="8">
        <f t="shared" si="4"/>
        <v>0.8333333333</v>
      </c>
      <c r="L59" s="7">
        <f t="shared" si="5"/>
        <v>20</v>
      </c>
      <c r="M59" s="9">
        <f t="shared" si="6"/>
        <v>2</v>
      </c>
    </row>
    <row r="60">
      <c r="A60" s="6" t="s">
        <v>180</v>
      </c>
      <c r="B60" s="7" t="str">
        <f>vlookup($A60,Users!$B$1:$H1000,3,false)</f>
        <v>Stephen</v>
      </c>
      <c r="C60" s="7" t="str">
        <f>vlookup($A60,Users!$B$1:$H1000,6,false)</f>
        <v>Blair A</v>
      </c>
      <c r="D60" s="7">
        <f>vlookup($C60,Teams!$B:$D,2,false)</f>
        <v>9</v>
      </c>
      <c r="E60" s="7">
        <f t="shared" si="1"/>
        <v>36</v>
      </c>
      <c r="F60" s="7">
        <f>countifs(Raw!$D$1:$D1000,$A60,Raw!$C$1:$C1000,4,Raw!$J$1:$J1000,"X")+countifs(Raw!$D$1:$D1000,$A60,Raw!$C$1:$C1000,14,Raw!$J$1:$J1000,"X")</f>
        <v>4</v>
      </c>
      <c r="G60" s="7">
        <f>countifs(Raw!$D$1:$D1000,$A60,Raw!$C$1:$C1000,0,Raw!$J$1:$J1000,"X")</f>
        <v>2</v>
      </c>
      <c r="H60" s="7">
        <f>countifs(Raw!$D$1:$D1000,$A60,Raw!$C$1:$C1000,-4,Raw!$J$1:$J1000,"X")</f>
        <v>0</v>
      </c>
      <c r="I60" s="7">
        <f t="shared" si="2"/>
        <v>6</v>
      </c>
      <c r="J60" s="8">
        <f t="shared" si="3"/>
        <v>0.1666666667</v>
      </c>
      <c r="K60" s="8">
        <f t="shared" si="4"/>
        <v>0.6666666667</v>
      </c>
      <c r="L60" s="7">
        <f t="shared" si="5"/>
        <v>16</v>
      </c>
      <c r="M60" s="9">
        <f t="shared" si="6"/>
        <v>1.777777778</v>
      </c>
    </row>
    <row r="61">
      <c r="A61" s="6" t="s">
        <v>63</v>
      </c>
      <c r="B61" s="7" t="str">
        <f>vlookup($A61,Users!$B$1:$H1000,3,false)</f>
        <v>Michael</v>
      </c>
      <c r="C61" s="7" t="str">
        <f>vlookup($A61,Users!$B$1:$H1000,6,false)</f>
        <v>Collierville</v>
      </c>
      <c r="D61" s="7">
        <f>vlookup($C61,Teams!$B:$D,2,false)</f>
        <v>5</v>
      </c>
      <c r="E61" s="7">
        <f t="shared" si="1"/>
        <v>20</v>
      </c>
      <c r="F61" s="7">
        <f>countifs(Raw!$D$1:$D1000,$A61,Raw!$C$1:$C1000,4,Raw!$J$1:$J1000,"X")+countifs(Raw!$D$1:$D1000,$A61,Raw!$C$1:$C1000,14,Raw!$J$1:$J1000,"X")</f>
        <v>2</v>
      </c>
      <c r="G61" s="7">
        <f>countifs(Raw!$D$1:$D1000,$A61,Raw!$C$1:$C1000,0,Raw!$J$1:$J1000,"X")</f>
        <v>3</v>
      </c>
      <c r="H61" s="7">
        <f>countifs(Raw!$D$1:$D1000,$A61,Raw!$C$1:$C1000,-4,Raw!$J$1:$J1000,"X")</f>
        <v>0</v>
      </c>
      <c r="I61" s="7">
        <f t="shared" si="2"/>
        <v>5</v>
      </c>
      <c r="J61" s="8">
        <f t="shared" si="3"/>
        <v>0.25</v>
      </c>
      <c r="K61" s="8">
        <f t="shared" si="4"/>
        <v>0.4</v>
      </c>
      <c r="L61" s="7">
        <f t="shared" si="5"/>
        <v>8</v>
      </c>
      <c r="M61" s="9">
        <f t="shared" si="6"/>
        <v>1.6</v>
      </c>
    </row>
    <row r="62">
      <c r="A62" s="6" t="s">
        <v>113</v>
      </c>
      <c r="B62" s="7" t="str">
        <f>vlookup($A62,Users!$B$1:$H1000,3,false)</f>
        <v>Antone</v>
      </c>
      <c r="C62" s="7" t="str">
        <f>vlookup($A62,Users!$B$1:$H1000,6,false)</f>
        <v>Lynbrook</v>
      </c>
      <c r="D62" s="7">
        <f>vlookup($C62,Teams!$B:$D,2,false)</f>
        <v>5</v>
      </c>
      <c r="E62" s="7">
        <f t="shared" si="1"/>
        <v>20</v>
      </c>
      <c r="F62" s="7">
        <f>countifs(Raw!$D$1:$D1000,$A62,Raw!$C$1:$C1000,4,Raw!$J$1:$J1000,"X")+countifs(Raw!$D$1:$D1000,$A62,Raw!$C$1:$C1000,14,Raw!$J$1:$J1000,"X")</f>
        <v>2</v>
      </c>
      <c r="G62" s="7">
        <f>countifs(Raw!$D$1:$D1000,$A62,Raw!$C$1:$C1000,0,Raw!$J$1:$J1000,"X")</f>
        <v>0</v>
      </c>
      <c r="H62" s="7">
        <f>countifs(Raw!$D$1:$D1000,$A62,Raw!$C$1:$C1000,-4,Raw!$J$1:$J1000,"X")</f>
        <v>0</v>
      </c>
      <c r="I62" s="7">
        <f t="shared" si="2"/>
        <v>2</v>
      </c>
      <c r="J62" s="8">
        <f t="shared" si="3"/>
        <v>0.1</v>
      </c>
      <c r="K62" s="8">
        <f t="shared" si="4"/>
        <v>1</v>
      </c>
      <c r="L62" s="7">
        <f t="shared" si="5"/>
        <v>8</v>
      </c>
      <c r="M62" s="9">
        <f t="shared" si="6"/>
        <v>1.6</v>
      </c>
    </row>
    <row r="63">
      <c r="A63" s="6" t="s">
        <v>121</v>
      </c>
      <c r="B63" s="7" t="str">
        <f>vlookup($A63,Users!$B$1:$H1000,3,false)</f>
        <v>Austin</v>
      </c>
      <c r="C63" s="7" t="str">
        <f>vlookup($A63,Users!$B$1:$H1000,6,false)</f>
        <v>Canyon Crest</v>
      </c>
      <c r="D63" s="7">
        <f>vlookup($C63,Teams!$B:$D,2,false)</f>
        <v>5</v>
      </c>
      <c r="E63" s="7">
        <f t="shared" si="1"/>
        <v>20</v>
      </c>
      <c r="F63" s="7">
        <f>countifs(Raw!$D$1:$D1000,$A63,Raw!$C$1:$C1000,4,Raw!$J$1:$J1000,"X")+countifs(Raw!$D$1:$D1000,$A63,Raw!$C$1:$C1000,14,Raw!$J$1:$J1000,"X")</f>
        <v>2</v>
      </c>
      <c r="G63" s="7">
        <f>countifs(Raw!$D$1:$D1000,$A63,Raw!$C$1:$C1000,0,Raw!$J$1:$J1000,"X")</f>
        <v>3</v>
      </c>
      <c r="H63" s="7">
        <f>countifs(Raw!$D$1:$D1000,$A63,Raw!$C$1:$C1000,-4,Raw!$J$1:$J1000,"X")</f>
        <v>0</v>
      </c>
      <c r="I63" s="7">
        <f t="shared" si="2"/>
        <v>5</v>
      </c>
      <c r="J63" s="8">
        <f t="shared" si="3"/>
        <v>0.25</v>
      </c>
      <c r="K63" s="8">
        <f t="shared" si="4"/>
        <v>0.4</v>
      </c>
      <c r="L63" s="7">
        <f t="shared" si="5"/>
        <v>8</v>
      </c>
      <c r="M63" s="9">
        <f t="shared" si="6"/>
        <v>1.6</v>
      </c>
    </row>
    <row r="64">
      <c r="A64" s="6" t="s">
        <v>127</v>
      </c>
      <c r="B64" s="7" t="str">
        <f>vlookup($A64,Users!$B$1:$H1000,3,false)</f>
        <v>Kai</v>
      </c>
      <c r="C64" s="7" t="str">
        <f>vlookup($A64,Users!$B$1:$H1000,6,false)</f>
        <v>Naperville North</v>
      </c>
      <c r="D64" s="7">
        <f>vlookup($C64,Teams!$B:$D,2,false)</f>
        <v>5</v>
      </c>
      <c r="E64" s="7">
        <f t="shared" si="1"/>
        <v>20</v>
      </c>
      <c r="F64" s="7">
        <f>countifs(Raw!$D$1:$D1000,$A64,Raw!$C$1:$C1000,4,Raw!$J$1:$J1000,"X")+countifs(Raw!$D$1:$D1000,$A64,Raw!$C$1:$C1000,14,Raw!$J$1:$J1000,"X")</f>
        <v>2</v>
      </c>
      <c r="G64" s="7">
        <f>countifs(Raw!$D$1:$D1000,$A64,Raw!$C$1:$C1000,0,Raw!$J$1:$J1000,"X")</f>
        <v>3</v>
      </c>
      <c r="H64" s="7">
        <f>countifs(Raw!$D$1:$D1000,$A64,Raw!$C$1:$C1000,-4,Raw!$J$1:$J1000,"X")</f>
        <v>0</v>
      </c>
      <c r="I64" s="7">
        <f t="shared" si="2"/>
        <v>5</v>
      </c>
      <c r="J64" s="8">
        <f t="shared" si="3"/>
        <v>0.25</v>
      </c>
      <c r="K64" s="8">
        <f t="shared" si="4"/>
        <v>0.4</v>
      </c>
      <c r="L64" s="7">
        <f t="shared" si="5"/>
        <v>8</v>
      </c>
      <c r="M64" s="9">
        <f t="shared" si="6"/>
        <v>1.6</v>
      </c>
    </row>
    <row r="65">
      <c r="A65" s="6" t="s">
        <v>129</v>
      </c>
      <c r="B65" s="7" t="str">
        <f>vlookup($A65,Users!$B$1:$H1000,3,false)</f>
        <v>Luke</v>
      </c>
      <c r="C65" s="7" t="str">
        <f>vlookup($A65,Users!$B$1:$H1000,6,false)</f>
        <v>Westminster</v>
      </c>
      <c r="D65" s="7">
        <f>vlookup($C65,Teams!$B:$D,2,false)</f>
        <v>5</v>
      </c>
      <c r="E65" s="7">
        <f t="shared" si="1"/>
        <v>20</v>
      </c>
      <c r="F65" s="7">
        <f>countifs(Raw!$D$1:$D1000,$A65,Raw!$C$1:$C1000,4,Raw!$J$1:$J1000,"X")+countifs(Raw!$D$1:$D1000,$A65,Raw!$C$1:$C1000,14,Raw!$J$1:$J1000,"X")</f>
        <v>2</v>
      </c>
      <c r="G65" s="7">
        <f>countifs(Raw!$D$1:$D1000,$A65,Raw!$C$1:$C1000,0,Raw!$J$1:$J1000,"X")</f>
        <v>0</v>
      </c>
      <c r="H65" s="7">
        <f>countifs(Raw!$D$1:$D1000,$A65,Raw!$C$1:$C1000,-4,Raw!$J$1:$J1000,"X")</f>
        <v>0</v>
      </c>
      <c r="I65" s="7">
        <f t="shared" si="2"/>
        <v>2</v>
      </c>
      <c r="J65" s="8">
        <f t="shared" si="3"/>
        <v>0.1</v>
      </c>
      <c r="K65" s="8">
        <f t="shared" si="4"/>
        <v>1</v>
      </c>
      <c r="L65" s="7">
        <f t="shared" si="5"/>
        <v>8</v>
      </c>
      <c r="M65" s="9">
        <f t="shared" si="6"/>
        <v>1.6</v>
      </c>
    </row>
    <row r="66">
      <c r="A66" s="6" t="s">
        <v>181</v>
      </c>
      <c r="B66" s="7" t="str">
        <f>vlookup($A66,Users!$B$1:$H1000,3,false)</f>
        <v>Michael</v>
      </c>
      <c r="C66" s="7" t="str">
        <f>vlookup($A66,Users!$B$1:$H1000,6,false)</f>
        <v>Buchholz B</v>
      </c>
      <c r="D66" s="7">
        <f>vlookup($C66,Teams!$B:$D,2,false)</f>
        <v>5</v>
      </c>
      <c r="E66" s="7">
        <f t="shared" si="1"/>
        <v>20</v>
      </c>
      <c r="F66" s="7">
        <f>countifs(Raw!$D$1:$D1000,$A66,Raw!$C$1:$C1000,4,Raw!$J$1:$J1000,"X")+countifs(Raw!$D$1:$D1000,$A66,Raw!$C$1:$C1000,14,Raw!$J$1:$J1000,"X")</f>
        <v>2</v>
      </c>
      <c r="G66" s="7">
        <f>countifs(Raw!$D$1:$D1000,$A66,Raw!$C$1:$C1000,0,Raw!$J$1:$J1000,"X")</f>
        <v>1</v>
      </c>
      <c r="H66" s="7">
        <f>countifs(Raw!$D$1:$D1000,$A66,Raw!$C$1:$C1000,-4,Raw!$J$1:$J1000,"X")</f>
        <v>0</v>
      </c>
      <c r="I66" s="7">
        <f t="shared" si="2"/>
        <v>3</v>
      </c>
      <c r="J66" s="8">
        <f t="shared" si="3"/>
        <v>0.15</v>
      </c>
      <c r="K66" s="8">
        <f t="shared" si="4"/>
        <v>0.6666666667</v>
      </c>
      <c r="L66" s="7">
        <f t="shared" si="5"/>
        <v>8</v>
      </c>
      <c r="M66" s="9">
        <f t="shared" si="6"/>
        <v>1.6</v>
      </c>
    </row>
    <row r="67">
      <c r="A67" s="6" t="s">
        <v>182</v>
      </c>
      <c r="B67" s="7" t="str">
        <f>vlookup($A67,Users!$B$1:$H1000,3,false)</f>
        <v>Abhinav</v>
      </c>
      <c r="C67" s="7" t="str">
        <f>vlookup($A67,Users!$B$1:$H1000,6,false)</f>
        <v>Buchholz B</v>
      </c>
      <c r="D67" s="7">
        <f>vlookup($C67,Teams!$B:$D,2,false)</f>
        <v>5</v>
      </c>
      <c r="E67" s="7">
        <f t="shared" si="1"/>
        <v>20</v>
      </c>
      <c r="F67" s="7">
        <f>countifs(Raw!$D$1:$D1000,$A67,Raw!$C$1:$C1000,4,Raw!$J$1:$J1000,"X")+countifs(Raw!$D$1:$D1000,$A67,Raw!$C$1:$C1000,14,Raw!$J$1:$J1000,"X")</f>
        <v>3</v>
      </c>
      <c r="G67" s="7">
        <f>countifs(Raw!$D$1:$D1000,$A67,Raw!$C$1:$C1000,0,Raw!$J$1:$J1000,"X")</f>
        <v>2</v>
      </c>
      <c r="H67" s="7">
        <f>countifs(Raw!$D$1:$D1000,$A67,Raw!$C$1:$C1000,-4,Raw!$J$1:$J1000,"X")</f>
        <v>1</v>
      </c>
      <c r="I67" s="7">
        <f t="shared" si="2"/>
        <v>6</v>
      </c>
      <c r="J67" s="8">
        <f t="shared" si="3"/>
        <v>0.3</v>
      </c>
      <c r="K67" s="8">
        <f t="shared" si="4"/>
        <v>0.5</v>
      </c>
      <c r="L67" s="7">
        <f t="shared" si="5"/>
        <v>8</v>
      </c>
      <c r="M67" s="9">
        <f t="shared" si="6"/>
        <v>1.6</v>
      </c>
    </row>
    <row r="68">
      <c r="A68" s="6" t="s">
        <v>185</v>
      </c>
      <c r="B68" s="7" t="str">
        <f>vlookup($A68,Users!$B$1:$H1000,3,false)</f>
        <v>Joseph</v>
      </c>
      <c r="C68" s="7" t="str">
        <f>vlookup($A68,Users!$B$1:$H1000,6,false)</f>
        <v>RMHS</v>
      </c>
      <c r="D68" s="7">
        <f>vlookup($C68,Teams!$B:$D,2,false)</f>
        <v>5</v>
      </c>
      <c r="E68" s="7">
        <f t="shared" si="1"/>
        <v>20</v>
      </c>
      <c r="F68" s="7">
        <f>countifs(Raw!$D$1:$D1000,$A68,Raw!$C$1:$C1000,4,Raw!$J$1:$J1000,"X")+countifs(Raw!$D$1:$D1000,$A68,Raw!$C$1:$C1000,14,Raw!$J$1:$J1000,"X")</f>
        <v>4</v>
      </c>
      <c r="G68" s="7">
        <f>countifs(Raw!$D$1:$D1000,$A68,Raw!$C$1:$C1000,0,Raw!$J$1:$J1000,"X")</f>
        <v>1</v>
      </c>
      <c r="H68" s="7">
        <f>countifs(Raw!$D$1:$D1000,$A68,Raw!$C$1:$C1000,-4,Raw!$J$1:$J1000,"X")</f>
        <v>2</v>
      </c>
      <c r="I68" s="7">
        <f t="shared" si="2"/>
        <v>7</v>
      </c>
      <c r="J68" s="8">
        <f t="shared" si="3"/>
        <v>0.35</v>
      </c>
      <c r="K68" s="8">
        <f t="shared" si="4"/>
        <v>0.5714285714</v>
      </c>
      <c r="L68" s="7">
        <f t="shared" si="5"/>
        <v>8</v>
      </c>
      <c r="M68" s="9">
        <f t="shared" si="6"/>
        <v>1.6</v>
      </c>
    </row>
    <row r="69">
      <c r="A69" s="6" t="s">
        <v>189</v>
      </c>
      <c r="B69" s="7" t="str">
        <f>vlookup($A69,Users!$B$1:$H1000,3,false)</f>
        <v>Vincent</v>
      </c>
      <c r="C69" s="7" t="str">
        <f>vlookup($A69,Users!$B$1:$H1000,6,false)</f>
        <v>RMHS</v>
      </c>
      <c r="D69" s="7">
        <f>vlookup($C69,Teams!$B:$D,2,false)</f>
        <v>5</v>
      </c>
      <c r="E69" s="7">
        <f t="shared" si="1"/>
        <v>20</v>
      </c>
      <c r="F69" s="7">
        <f>countifs(Raw!$D$1:$D1000,$A69,Raw!$C$1:$C1000,4,Raw!$J$1:$J1000,"X")+countifs(Raw!$D$1:$D1000,$A69,Raw!$C$1:$C1000,14,Raw!$J$1:$J1000,"X")</f>
        <v>2</v>
      </c>
      <c r="G69" s="7">
        <f>countifs(Raw!$D$1:$D1000,$A69,Raw!$C$1:$C1000,0,Raw!$J$1:$J1000,"X")</f>
        <v>2</v>
      </c>
      <c r="H69" s="7">
        <f>countifs(Raw!$D$1:$D1000,$A69,Raw!$C$1:$C1000,-4,Raw!$J$1:$J1000,"X")</f>
        <v>0</v>
      </c>
      <c r="I69" s="7">
        <f t="shared" si="2"/>
        <v>4</v>
      </c>
      <c r="J69" s="8">
        <f t="shared" si="3"/>
        <v>0.2</v>
      </c>
      <c r="K69" s="8">
        <f t="shared" si="4"/>
        <v>0.5</v>
      </c>
      <c r="L69" s="7">
        <f t="shared" si="5"/>
        <v>8</v>
      </c>
      <c r="M69" s="9">
        <f t="shared" si="6"/>
        <v>1.6</v>
      </c>
    </row>
    <row r="70">
      <c r="A70" s="6" t="s">
        <v>197</v>
      </c>
      <c r="B70" s="7" t="str">
        <f>vlookup($A70,Users!$B$1:$H1000,3,false)</f>
        <v>Kian</v>
      </c>
      <c r="C70" s="7" t="str">
        <f>vlookup($A70,Users!$B$1:$H1000,6,false)</f>
        <v>Blair C</v>
      </c>
      <c r="D70" s="7">
        <f>vlookup($C70,Teams!$B:$D,2,false)</f>
        <v>5</v>
      </c>
      <c r="E70" s="7">
        <f t="shared" si="1"/>
        <v>20</v>
      </c>
      <c r="F70" s="7">
        <f>countifs(Raw!$D$1:$D1000,$A70,Raw!$C$1:$C1000,4,Raw!$J$1:$J1000,"X")+countifs(Raw!$D$1:$D1000,$A70,Raw!$C$1:$C1000,14,Raw!$J$1:$J1000,"X")</f>
        <v>2</v>
      </c>
      <c r="G70" s="7">
        <f>countifs(Raw!$D$1:$D1000,$A70,Raw!$C$1:$C1000,0,Raw!$J$1:$J1000,"X")</f>
        <v>0</v>
      </c>
      <c r="H70" s="7">
        <f>countifs(Raw!$D$1:$D1000,$A70,Raw!$C$1:$C1000,-4,Raw!$J$1:$J1000,"X")</f>
        <v>0</v>
      </c>
      <c r="I70" s="7">
        <f t="shared" si="2"/>
        <v>2</v>
      </c>
      <c r="J70" s="8">
        <f t="shared" si="3"/>
        <v>0.1</v>
      </c>
      <c r="K70" s="8">
        <f t="shared" si="4"/>
        <v>1</v>
      </c>
      <c r="L70" s="7">
        <f t="shared" si="5"/>
        <v>8</v>
      </c>
      <c r="M70" s="9">
        <f t="shared" si="6"/>
        <v>1.6</v>
      </c>
    </row>
    <row r="71">
      <c r="A71" s="6" t="s">
        <v>134</v>
      </c>
      <c r="B71" s="7" t="str">
        <f>vlookup($A71,Users!$B$1:$H1000,3,false)</f>
        <v>Sami</v>
      </c>
      <c r="C71" s="7" t="str">
        <f>vlookup($A71,Users!$B$1:$H1000,6,false)</f>
        <v>Tesla STEM</v>
      </c>
      <c r="D71" s="7">
        <f>vlookup($C71,Teams!$B:$D,2,false)</f>
        <v>8</v>
      </c>
      <c r="E71" s="7">
        <f t="shared" si="1"/>
        <v>32</v>
      </c>
      <c r="F71" s="7">
        <f>countifs(Raw!$D$1:$D1000,$A71,Raw!$C$1:$C1000,4,Raw!$J$1:$J1000,"X")+countifs(Raw!$D$1:$D1000,$A71,Raw!$C$1:$C1000,14,Raw!$J$1:$J1000,"X")</f>
        <v>3</v>
      </c>
      <c r="G71" s="7">
        <f>countifs(Raw!$D$1:$D1000,$A71,Raw!$C$1:$C1000,0,Raw!$J$1:$J1000,"X")</f>
        <v>2</v>
      </c>
      <c r="H71" s="7">
        <f>countifs(Raw!$D$1:$D1000,$A71,Raw!$C$1:$C1000,-4,Raw!$J$1:$J1000,"X")</f>
        <v>0</v>
      </c>
      <c r="I71" s="7">
        <f t="shared" si="2"/>
        <v>5</v>
      </c>
      <c r="J71" s="8">
        <f t="shared" si="3"/>
        <v>0.15625</v>
      </c>
      <c r="K71" s="8">
        <f t="shared" si="4"/>
        <v>0.6</v>
      </c>
      <c r="L71" s="7">
        <f t="shared" si="5"/>
        <v>12</v>
      </c>
      <c r="M71" s="9">
        <f t="shared" si="6"/>
        <v>1.5</v>
      </c>
    </row>
    <row r="72">
      <c r="A72" s="6" t="s">
        <v>222</v>
      </c>
      <c r="B72" s="7" t="str">
        <f>vlookup($A72,Users!$B$1:$H1000,3,false)</f>
        <v>Nathan</v>
      </c>
      <c r="C72" s="7" t="str">
        <f>vlookup($A72,Users!$B$1:$H1000,6,false)</f>
        <v>University</v>
      </c>
      <c r="D72" s="7">
        <f>vlookup($C72,Teams!$B:$D,2,false)</f>
        <v>8</v>
      </c>
      <c r="E72" s="7">
        <f t="shared" si="1"/>
        <v>32</v>
      </c>
      <c r="F72" s="7">
        <f>countifs(Raw!$D$1:$D1000,$A72,Raw!$C$1:$C1000,4,Raw!$J$1:$J1000,"X")+countifs(Raw!$D$1:$D1000,$A72,Raw!$C$1:$C1000,14,Raw!$J$1:$J1000,"X")</f>
        <v>3</v>
      </c>
      <c r="G72" s="7">
        <f>countifs(Raw!$D$1:$D1000,$A72,Raw!$C$1:$C1000,0,Raw!$J$1:$J1000,"X")</f>
        <v>1</v>
      </c>
      <c r="H72" s="7">
        <f>countifs(Raw!$D$1:$D1000,$A72,Raw!$C$1:$C1000,-4,Raw!$J$1:$J1000,"X")</f>
        <v>0</v>
      </c>
      <c r="I72" s="7">
        <f t="shared" si="2"/>
        <v>4</v>
      </c>
      <c r="J72" s="8">
        <f t="shared" si="3"/>
        <v>0.125</v>
      </c>
      <c r="K72" s="8">
        <f t="shared" si="4"/>
        <v>0.75</v>
      </c>
      <c r="L72" s="7">
        <f t="shared" si="5"/>
        <v>12</v>
      </c>
      <c r="M72" s="9">
        <f t="shared" si="6"/>
        <v>1.5</v>
      </c>
    </row>
    <row r="73">
      <c r="A73" s="6" t="s">
        <v>118</v>
      </c>
      <c r="B73" s="7" t="str">
        <f>vlookup($A73,Users!$B$1:$H1000,3,false)</f>
        <v>Tristan</v>
      </c>
      <c r="C73" s="7" t="str">
        <f>vlookup($A73,Users!$B$1:$H1000,6,false)</f>
        <v>Interlake B</v>
      </c>
      <c r="D73" s="7">
        <f>vlookup($C73,Teams!$B:$D,2,false)</f>
        <v>6</v>
      </c>
      <c r="E73" s="7">
        <f t="shared" si="1"/>
        <v>24</v>
      </c>
      <c r="F73" s="7">
        <f>countifs(Raw!$D$1:$D1000,$A73,Raw!$C$1:$C1000,4,Raw!$J$1:$J1000,"X")+countifs(Raw!$D$1:$D1000,$A73,Raw!$C$1:$C1000,14,Raw!$J$1:$J1000,"X")</f>
        <v>2</v>
      </c>
      <c r="G73" s="7">
        <f>countifs(Raw!$D$1:$D1000,$A73,Raw!$C$1:$C1000,0,Raw!$J$1:$J1000,"X")</f>
        <v>0</v>
      </c>
      <c r="H73" s="7">
        <f>countifs(Raw!$D$1:$D1000,$A73,Raw!$C$1:$C1000,-4,Raw!$J$1:$J1000,"X")</f>
        <v>0</v>
      </c>
      <c r="I73" s="7">
        <f t="shared" si="2"/>
        <v>2</v>
      </c>
      <c r="J73" s="8">
        <f t="shared" si="3"/>
        <v>0.08333333333</v>
      </c>
      <c r="K73" s="8">
        <f t="shared" si="4"/>
        <v>1</v>
      </c>
      <c r="L73" s="7">
        <f t="shared" si="5"/>
        <v>8</v>
      </c>
      <c r="M73" s="9">
        <f t="shared" si="6"/>
        <v>1.333333333</v>
      </c>
    </row>
    <row r="74">
      <c r="A74" s="6" t="s">
        <v>120</v>
      </c>
      <c r="B74" s="7" t="str">
        <f>vlookup($A74,Users!$B$1:$H1000,3,false)</f>
        <v>Grace</v>
      </c>
      <c r="C74" s="7" t="str">
        <f>vlookup($A74,Users!$B$1:$H1000,6,false)</f>
        <v>Interlake B</v>
      </c>
      <c r="D74" s="7">
        <f>vlookup($C74,Teams!$B:$D,2,false)</f>
        <v>6</v>
      </c>
      <c r="E74" s="7">
        <f t="shared" si="1"/>
        <v>24</v>
      </c>
      <c r="F74" s="7">
        <f>countifs(Raw!$D$1:$D1000,$A74,Raw!$C$1:$C1000,4,Raw!$J$1:$J1000,"X")+countifs(Raw!$D$1:$D1000,$A74,Raw!$C$1:$C1000,14,Raw!$J$1:$J1000,"X")</f>
        <v>2</v>
      </c>
      <c r="G74" s="7">
        <f>countifs(Raw!$D$1:$D1000,$A74,Raw!$C$1:$C1000,0,Raw!$J$1:$J1000,"X")</f>
        <v>0</v>
      </c>
      <c r="H74" s="7">
        <f>countifs(Raw!$D$1:$D1000,$A74,Raw!$C$1:$C1000,-4,Raw!$J$1:$J1000,"X")</f>
        <v>0</v>
      </c>
      <c r="I74" s="7">
        <f t="shared" si="2"/>
        <v>2</v>
      </c>
      <c r="J74" s="8">
        <f t="shared" si="3"/>
        <v>0.08333333333</v>
      </c>
      <c r="K74" s="8">
        <f t="shared" si="4"/>
        <v>1</v>
      </c>
      <c r="L74" s="7">
        <f t="shared" si="5"/>
        <v>8</v>
      </c>
      <c r="M74" s="9">
        <f t="shared" si="6"/>
        <v>1.333333333</v>
      </c>
    </row>
    <row r="75">
      <c r="A75" s="6" t="s">
        <v>140</v>
      </c>
      <c r="B75" s="7" t="str">
        <f>vlookup($A75,Users!$B$1:$H1000,3,false)</f>
        <v>Tanmay</v>
      </c>
      <c r="C75" s="7" t="str">
        <f>vlookup($A75,Users!$B$1:$H1000,6,false)</f>
        <v>Lexington B</v>
      </c>
      <c r="D75" s="7">
        <f>vlookup($C75,Teams!$B:$D,2,false)</f>
        <v>6</v>
      </c>
      <c r="E75" s="7">
        <f t="shared" si="1"/>
        <v>24</v>
      </c>
      <c r="F75" s="7">
        <f>countifs(Raw!$D$1:$D1000,$A75,Raw!$C$1:$C1000,4,Raw!$J$1:$J1000,"X")+countifs(Raw!$D$1:$D1000,$A75,Raw!$C$1:$C1000,14,Raw!$J$1:$J1000,"X")</f>
        <v>2</v>
      </c>
      <c r="G75" s="7">
        <f>countifs(Raw!$D$1:$D1000,$A75,Raw!$C$1:$C1000,0,Raw!$J$1:$J1000,"X")</f>
        <v>1</v>
      </c>
      <c r="H75" s="7">
        <f>countifs(Raw!$D$1:$D1000,$A75,Raw!$C$1:$C1000,-4,Raw!$J$1:$J1000,"X")</f>
        <v>0</v>
      </c>
      <c r="I75" s="7">
        <f t="shared" si="2"/>
        <v>3</v>
      </c>
      <c r="J75" s="8">
        <f t="shared" si="3"/>
        <v>0.125</v>
      </c>
      <c r="K75" s="8">
        <f t="shared" si="4"/>
        <v>0.6666666667</v>
      </c>
      <c r="L75" s="7">
        <f t="shared" si="5"/>
        <v>8</v>
      </c>
      <c r="M75" s="9">
        <f t="shared" si="6"/>
        <v>1.333333333</v>
      </c>
    </row>
    <row r="76">
      <c r="A76" s="6" t="s">
        <v>144</v>
      </c>
      <c r="B76" s="7" t="str">
        <f>vlookup($A76,Users!$B$1:$H1000,3,false)</f>
        <v>William</v>
      </c>
      <c r="C76" s="7" t="str">
        <f>vlookup($A76,Users!$B$1:$H1000,6,false)</f>
        <v>Lexington B</v>
      </c>
      <c r="D76" s="7">
        <f>vlookup($C76,Teams!$B:$D,2,false)</f>
        <v>6</v>
      </c>
      <c r="E76" s="7">
        <f t="shared" si="1"/>
        <v>24</v>
      </c>
      <c r="F76" s="7">
        <f>countifs(Raw!$D$1:$D1000,$A76,Raw!$C$1:$C1000,4,Raw!$J$1:$J1000,"X")+countifs(Raw!$D$1:$D1000,$A76,Raw!$C$1:$C1000,14,Raw!$J$1:$J1000,"X")</f>
        <v>3</v>
      </c>
      <c r="G76" s="7">
        <f>countifs(Raw!$D$1:$D1000,$A76,Raw!$C$1:$C1000,0,Raw!$J$1:$J1000,"X")</f>
        <v>0</v>
      </c>
      <c r="H76" s="7">
        <f>countifs(Raw!$D$1:$D1000,$A76,Raw!$C$1:$C1000,-4,Raw!$J$1:$J1000,"X")</f>
        <v>1</v>
      </c>
      <c r="I76" s="7">
        <f t="shared" si="2"/>
        <v>4</v>
      </c>
      <c r="J76" s="8">
        <f t="shared" si="3"/>
        <v>0.1666666667</v>
      </c>
      <c r="K76" s="8">
        <f t="shared" si="4"/>
        <v>0.75</v>
      </c>
      <c r="L76" s="7">
        <f t="shared" si="5"/>
        <v>8</v>
      </c>
      <c r="M76" s="9">
        <f t="shared" si="6"/>
        <v>1.333333333</v>
      </c>
    </row>
    <row r="77">
      <c r="A77" s="6" t="s">
        <v>161</v>
      </c>
      <c r="B77" s="7" t="str">
        <f>vlookup($A77,Users!$B$1:$H1000,3,false)</f>
        <v>Owen</v>
      </c>
      <c r="C77" s="7" t="str">
        <f>vlookup($A77,Users!$B$1:$H1000,6,false)</f>
        <v>Interlake A</v>
      </c>
      <c r="D77" s="7">
        <f>vlookup($C77,Teams!$B:$D,2,false)</f>
        <v>6</v>
      </c>
      <c r="E77" s="7">
        <f t="shared" si="1"/>
        <v>24</v>
      </c>
      <c r="F77" s="7">
        <f>countifs(Raw!$D$1:$D1000,$A77,Raw!$C$1:$C1000,4,Raw!$J$1:$J1000,"X")+countifs(Raw!$D$1:$D1000,$A77,Raw!$C$1:$C1000,14,Raw!$J$1:$J1000,"X")</f>
        <v>3</v>
      </c>
      <c r="G77" s="7">
        <f>countifs(Raw!$D$1:$D1000,$A77,Raw!$C$1:$C1000,0,Raw!$J$1:$J1000,"X")</f>
        <v>1</v>
      </c>
      <c r="H77" s="7">
        <f>countifs(Raw!$D$1:$D1000,$A77,Raw!$C$1:$C1000,-4,Raw!$J$1:$J1000,"X")</f>
        <v>1</v>
      </c>
      <c r="I77" s="7">
        <f t="shared" si="2"/>
        <v>5</v>
      </c>
      <c r="J77" s="8">
        <f t="shared" si="3"/>
        <v>0.2083333333</v>
      </c>
      <c r="K77" s="8">
        <f t="shared" si="4"/>
        <v>0.6</v>
      </c>
      <c r="L77" s="7">
        <f t="shared" si="5"/>
        <v>8</v>
      </c>
      <c r="M77" s="9">
        <f t="shared" si="6"/>
        <v>1.333333333</v>
      </c>
    </row>
    <row r="78">
      <c r="A78" s="6" t="s">
        <v>209</v>
      </c>
      <c r="B78" s="7" t="str">
        <f>vlookup($A78,Users!$B$1:$H1000,3,false)</f>
        <v>Justin</v>
      </c>
      <c r="C78" s="7" t="str">
        <f>vlookup($A78,Users!$B$1:$H1000,6,false)</f>
        <v>Dulles</v>
      </c>
      <c r="D78" s="7">
        <f>vlookup($C78,Teams!$B:$D,2,false)</f>
        <v>9</v>
      </c>
      <c r="E78" s="7">
        <f t="shared" si="1"/>
        <v>36</v>
      </c>
      <c r="F78" s="7">
        <f>countifs(Raw!$D$1:$D1000,$A78,Raw!$C$1:$C1000,4,Raw!$J$1:$J1000,"X")+countifs(Raw!$D$1:$D1000,$A78,Raw!$C$1:$C1000,14,Raw!$J$1:$J1000,"X")</f>
        <v>4</v>
      </c>
      <c r="G78" s="7">
        <f>countifs(Raw!$D$1:$D1000,$A78,Raw!$C$1:$C1000,0,Raw!$J$1:$J1000,"X")</f>
        <v>5</v>
      </c>
      <c r="H78" s="7">
        <f>countifs(Raw!$D$1:$D1000,$A78,Raw!$C$1:$C1000,-4,Raw!$J$1:$J1000,"X")</f>
        <v>1</v>
      </c>
      <c r="I78" s="7">
        <f t="shared" si="2"/>
        <v>10</v>
      </c>
      <c r="J78" s="8">
        <f t="shared" si="3"/>
        <v>0.2777777778</v>
      </c>
      <c r="K78" s="8">
        <f t="shared" si="4"/>
        <v>0.4</v>
      </c>
      <c r="L78" s="7">
        <f t="shared" si="5"/>
        <v>12</v>
      </c>
      <c r="M78" s="9">
        <f t="shared" si="6"/>
        <v>1.333333333</v>
      </c>
    </row>
    <row r="79">
      <c r="A79" s="6" t="s">
        <v>84</v>
      </c>
      <c r="B79" s="7" t="str">
        <f>vlookup($A79,Users!$B$1:$H1000,3,false)</f>
        <v>Shreyas</v>
      </c>
      <c r="C79" s="7" t="str">
        <f>vlookup($A79,Users!$B$1:$H1000,6,false)</f>
        <v>Lexington A</v>
      </c>
      <c r="D79" s="7">
        <f>vlookup($C79,Teams!$B:$D,2,false)</f>
        <v>7</v>
      </c>
      <c r="E79" s="7">
        <f t="shared" si="1"/>
        <v>28</v>
      </c>
      <c r="F79" s="7">
        <f>countifs(Raw!$D$1:$D1000,$A79,Raw!$C$1:$C1000,4,Raw!$J$1:$J1000,"X")+countifs(Raw!$D$1:$D1000,$A79,Raw!$C$1:$C1000,14,Raw!$J$1:$J1000,"X")</f>
        <v>2</v>
      </c>
      <c r="G79" s="7">
        <f>countifs(Raw!$D$1:$D1000,$A79,Raw!$C$1:$C1000,0,Raw!$J$1:$J1000,"X")</f>
        <v>1</v>
      </c>
      <c r="H79" s="7">
        <f>countifs(Raw!$D$1:$D1000,$A79,Raw!$C$1:$C1000,-4,Raw!$J$1:$J1000,"X")</f>
        <v>0</v>
      </c>
      <c r="I79" s="7">
        <f t="shared" si="2"/>
        <v>3</v>
      </c>
      <c r="J79" s="8">
        <f t="shared" si="3"/>
        <v>0.1071428571</v>
      </c>
      <c r="K79" s="8">
        <f t="shared" si="4"/>
        <v>0.6666666667</v>
      </c>
      <c r="L79" s="7">
        <f t="shared" si="5"/>
        <v>8</v>
      </c>
      <c r="M79" s="9">
        <f t="shared" si="6"/>
        <v>1.142857143</v>
      </c>
    </row>
    <row r="80">
      <c r="A80" s="6" t="s">
        <v>152</v>
      </c>
      <c r="B80" s="7" t="str">
        <f>vlookup($A80,Users!$B$1:$H1000,3,false)</f>
        <v>Avanesh</v>
      </c>
      <c r="C80" s="7" t="str">
        <f>vlookup($A80,Users!$B$1:$H1000,6,false)</f>
        <v>NCSSM A</v>
      </c>
      <c r="D80" s="7">
        <f>vlookup($C80,Teams!$B:$D,2,false)</f>
        <v>7</v>
      </c>
      <c r="E80" s="7">
        <f t="shared" si="1"/>
        <v>28</v>
      </c>
      <c r="F80" s="7">
        <f>countifs(Raw!$D$1:$D1000,$A80,Raw!$C$1:$C1000,4,Raw!$J$1:$J1000,"X")+countifs(Raw!$D$1:$D1000,$A80,Raw!$C$1:$C1000,14,Raw!$J$1:$J1000,"X")</f>
        <v>2</v>
      </c>
      <c r="G80" s="7">
        <f>countifs(Raw!$D$1:$D1000,$A80,Raw!$C$1:$C1000,0,Raw!$J$1:$J1000,"X")</f>
        <v>4</v>
      </c>
      <c r="H80" s="7">
        <f>countifs(Raw!$D$1:$D1000,$A80,Raw!$C$1:$C1000,-4,Raw!$J$1:$J1000,"X")</f>
        <v>0</v>
      </c>
      <c r="I80" s="7">
        <f t="shared" si="2"/>
        <v>6</v>
      </c>
      <c r="J80" s="8">
        <f t="shared" si="3"/>
        <v>0.2142857143</v>
      </c>
      <c r="K80" s="8">
        <f t="shared" si="4"/>
        <v>0.3333333333</v>
      </c>
      <c r="L80" s="7">
        <f t="shared" si="5"/>
        <v>8</v>
      </c>
      <c r="M80" s="9">
        <f t="shared" si="6"/>
        <v>1.142857143</v>
      </c>
    </row>
    <row r="81">
      <c r="A81" s="6" t="s">
        <v>89</v>
      </c>
      <c r="B81" s="7" t="str">
        <f>vlookup($A81,Users!$B$1:$H1000,3,false)</f>
        <v>Gokulanath</v>
      </c>
      <c r="C81" s="7" t="str">
        <f>vlookup($A81,Users!$B$1:$H1000,6,false)</f>
        <v>MSJ</v>
      </c>
      <c r="D81" s="7">
        <f>vlookup($C81,Teams!$B:$D,2,false)</f>
        <v>8</v>
      </c>
      <c r="E81" s="7">
        <f t="shared" si="1"/>
        <v>32</v>
      </c>
      <c r="F81" s="7">
        <f>countifs(Raw!$D$1:$D1000,$A81,Raw!$C$1:$C1000,4,Raw!$J$1:$J1000,"X")+countifs(Raw!$D$1:$D1000,$A81,Raw!$C$1:$C1000,14,Raw!$J$1:$J1000,"X")</f>
        <v>2</v>
      </c>
      <c r="G81" s="7">
        <f>countifs(Raw!$D$1:$D1000,$A81,Raw!$C$1:$C1000,0,Raw!$J$1:$J1000,"X")</f>
        <v>1</v>
      </c>
      <c r="H81" s="7">
        <f>countifs(Raw!$D$1:$D1000,$A81,Raw!$C$1:$C1000,-4,Raw!$J$1:$J1000,"X")</f>
        <v>0</v>
      </c>
      <c r="I81" s="7">
        <f t="shared" si="2"/>
        <v>3</v>
      </c>
      <c r="J81" s="8">
        <f t="shared" si="3"/>
        <v>0.09375</v>
      </c>
      <c r="K81" s="8">
        <f t="shared" si="4"/>
        <v>0.6666666667</v>
      </c>
      <c r="L81" s="7">
        <f t="shared" si="5"/>
        <v>8</v>
      </c>
      <c r="M81" s="9">
        <f t="shared" si="6"/>
        <v>1</v>
      </c>
    </row>
    <row r="82">
      <c r="A82" s="6" t="s">
        <v>90</v>
      </c>
      <c r="B82" s="7" t="str">
        <f>vlookup($A82,Users!$B$1:$H1000,3,false)</f>
        <v>Jerry</v>
      </c>
      <c r="C82" s="7" t="str">
        <f>vlookup($A82,Users!$B$1:$H1000,6,false)</f>
        <v>MSJ</v>
      </c>
      <c r="D82" s="7">
        <f>vlookup($C82,Teams!$B:$D,2,false)</f>
        <v>8</v>
      </c>
      <c r="E82" s="7">
        <f t="shared" si="1"/>
        <v>32</v>
      </c>
      <c r="F82" s="7">
        <f>countifs(Raw!$D$1:$D1000,$A82,Raw!$C$1:$C1000,4,Raw!$J$1:$J1000,"X")+countifs(Raw!$D$1:$D1000,$A82,Raw!$C$1:$C1000,14,Raw!$J$1:$J1000,"X")</f>
        <v>2</v>
      </c>
      <c r="G82" s="7">
        <f>countifs(Raw!$D$1:$D1000,$A82,Raw!$C$1:$C1000,0,Raw!$J$1:$J1000,"X")</f>
        <v>1</v>
      </c>
      <c r="H82" s="7">
        <f>countifs(Raw!$D$1:$D1000,$A82,Raw!$C$1:$C1000,-4,Raw!$J$1:$J1000,"X")</f>
        <v>0</v>
      </c>
      <c r="I82" s="7">
        <f t="shared" si="2"/>
        <v>3</v>
      </c>
      <c r="J82" s="8">
        <f t="shared" si="3"/>
        <v>0.09375</v>
      </c>
      <c r="K82" s="8">
        <f t="shared" si="4"/>
        <v>0.6666666667</v>
      </c>
      <c r="L82" s="7">
        <f t="shared" si="5"/>
        <v>8</v>
      </c>
      <c r="M82" s="9">
        <f t="shared" si="6"/>
        <v>1</v>
      </c>
    </row>
    <row r="83">
      <c r="A83" s="6" t="s">
        <v>135</v>
      </c>
      <c r="B83" s="7" t="str">
        <f>vlookup($A83,Users!$B$1:$H1000,3,false)</f>
        <v>Sebi</v>
      </c>
      <c r="C83" s="7" t="str">
        <f>vlookup($A83,Users!$B$1:$H1000,6,false)</f>
        <v>Tesla STEM</v>
      </c>
      <c r="D83" s="7">
        <f>vlookup($C83,Teams!$B:$D,2,false)</f>
        <v>8</v>
      </c>
      <c r="E83" s="7">
        <f t="shared" si="1"/>
        <v>32</v>
      </c>
      <c r="F83" s="7">
        <f>countifs(Raw!$D$1:$D1000,$A83,Raw!$C$1:$C1000,4,Raw!$J$1:$J1000,"X")+countifs(Raw!$D$1:$D1000,$A83,Raw!$C$1:$C1000,14,Raw!$J$1:$J1000,"X")</f>
        <v>2</v>
      </c>
      <c r="G83" s="7">
        <f>countifs(Raw!$D$1:$D1000,$A83,Raw!$C$1:$C1000,0,Raw!$J$1:$J1000,"X")</f>
        <v>1</v>
      </c>
      <c r="H83" s="7">
        <f>countifs(Raw!$D$1:$D1000,$A83,Raw!$C$1:$C1000,-4,Raw!$J$1:$J1000,"X")</f>
        <v>0</v>
      </c>
      <c r="I83" s="7">
        <f t="shared" si="2"/>
        <v>3</v>
      </c>
      <c r="J83" s="8">
        <f t="shared" si="3"/>
        <v>0.09375</v>
      </c>
      <c r="K83" s="8">
        <f t="shared" si="4"/>
        <v>0.6666666667</v>
      </c>
      <c r="L83" s="7">
        <f t="shared" si="5"/>
        <v>8</v>
      </c>
      <c r="M83" s="9">
        <f t="shared" si="6"/>
        <v>1</v>
      </c>
    </row>
    <row r="84">
      <c r="A84" s="6" t="s">
        <v>190</v>
      </c>
      <c r="B84" s="7" t="str">
        <f>vlookup($A84,Users!$B$1:$H1000,3,false)</f>
        <v>Wendy</v>
      </c>
      <c r="C84" s="7" t="str">
        <f>vlookup($A84,Users!$B$1:$H1000,6,false)</f>
        <v>University</v>
      </c>
      <c r="D84" s="7">
        <f>vlookup($C84,Teams!$B:$D,2,false)</f>
        <v>8</v>
      </c>
      <c r="E84" s="7">
        <f t="shared" si="1"/>
        <v>32</v>
      </c>
      <c r="F84" s="7">
        <f>countifs(Raw!$D$1:$D1000,$A84,Raw!$C$1:$C1000,4,Raw!$J$1:$J1000,"X")+countifs(Raw!$D$1:$D1000,$A84,Raw!$C$1:$C1000,14,Raw!$J$1:$J1000,"X")</f>
        <v>2</v>
      </c>
      <c r="G84" s="7">
        <f>countifs(Raw!$D$1:$D1000,$A84,Raw!$C$1:$C1000,0,Raw!$J$1:$J1000,"X")</f>
        <v>0</v>
      </c>
      <c r="H84" s="7">
        <f>countifs(Raw!$D$1:$D1000,$A84,Raw!$C$1:$C1000,-4,Raw!$J$1:$J1000,"X")</f>
        <v>0</v>
      </c>
      <c r="I84" s="7">
        <f t="shared" si="2"/>
        <v>2</v>
      </c>
      <c r="J84" s="8">
        <f t="shared" si="3"/>
        <v>0.0625</v>
      </c>
      <c r="K84" s="8">
        <f t="shared" si="4"/>
        <v>1</v>
      </c>
      <c r="L84" s="7">
        <f t="shared" si="5"/>
        <v>8</v>
      </c>
      <c r="M84" s="9">
        <f t="shared" si="6"/>
        <v>1</v>
      </c>
    </row>
    <row r="85">
      <c r="A85" s="6" t="s">
        <v>62</v>
      </c>
      <c r="B85" s="7" t="str">
        <f>vlookup($A85,Users!$B$1:$H1000,3,false)</f>
        <v>Shlok</v>
      </c>
      <c r="C85" s="7" t="str">
        <f>vlookup($A85,Users!$B$1:$H1000,6,false)</f>
        <v>Dulles</v>
      </c>
      <c r="D85" s="7">
        <f>vlookup($C85,Teams!$B:$D,2,false)</f>
        <v>9</v>
      </c>
      <c r="E85" s="7">
        <f t="shared" si="1"/>
        <v>36</v>
      </c>
      <c r="F85" s="7">
        <f>countifs(Raw!$D$1:$D1000,$A85,Raw!$C$1:$C1000,4,Raw!$J$1:$J1000,"X")+countifs(Raw!$D$1:$D1000,$A85,Raw!$C$1:$C1000,14,Raw!$J$1:$J1000,"X")</f>
        <v>2</v>
      </c>
      <c r="G85" s="7">
        <f>countifs(Raw!$D$1:$D1000,$A85,Raw!$C$1:$C1000,0,Raw!$J$1:$J1000,"X")</f>
        <v>1</v>
      </c>
      <c r="H85" s="7">
        <f>countifs(Raw!$D$1:$D1000,$A85,Raw!$C$1:$C1000,-4,Raw!$J$1:$J1000,"X")</f>
        <v>0</v>
      </c>
      <c r="I85" s="7">
        <f t="shared" si="2"/>
        <v>3</v>
      </c>
      <c r="J85" s="8">
        <f t="shared" si="3"/>
        <v>0.08333333333</v>
      </c>
      <c r="K85" s="8">
        <f t="shared" si="4"/>
        <v>0.6666666667</v>
      </c>
      <c r="L85" s="7">
        <f t="shared" si="5"/>
        <v>8</v>
      </c>
      <c r="M85" s="9">
        <f t="shared" si="6"/>
        <v>0.8888888889</v>
      </c>
    </row>
    <row r="86">
      <c r="A86" s="6" t="s">
        <v>34</v>
      </c>
      <c r="B86" s="7" t="str">
        <f>vlookup($A86,Users!$B$1:$H1000,3,false)</f>
        <v>Vikas</v>
      </c>
      <c r="C86" s="7" t="str">
        <f>vlookup($A86,Users!$B$1:$H1000,6,false)</f>
        <v>NCSSM B</v>
      </c>
      <c r="D86" s="7">
        <f>vlookup($C86,Teams!$B:$D,2,false)</f>
        <v>5</v>
      </c>
      <c r="E86" s="7">
        <f t="shared" si="1"/>
        <v>20</v>
      </c>
      <c r="F86" s="7">
        <f>countifs(Raw!$D$1:$D1000,$A86,Raw!$C$1:$C1000,4,Raw!$J$1:$J1000,"X")+countifs(Raw!$D$1:$D1000,$A86,Raw!$C$1:$C1000,14,Raw!$J$1:$J1000,"X")</f>
        <v>1</v>
      </c>
      <c r="G86" s="7">
        <f>countifs(Raw!$D$1:$D1000,$A86,Raw!$C$1:$C1000,0,Raw!$J$1:$J1000,"X")</f>
        <v>0</v>
      </c>
      <c r="H86" s="7">
        <f>countifs(Raw!$D$1:$D1000,$A86,Raw!$C$1:$C1000,-4,Raw!$J$1:$J1000,"X")</f>
        <v>0</v>
      </c>
      <c r="I86" s="7">
        <f t="shared" si="2"/>
        <v>1</v>
      </c>
      <c r="J86" s="8">
        <f t="shared" si="3"/>
        <v>0.05</v>
      </c>
      <c r="K86" s="8">
        <f t="shared" si="4"/>
        <v>1</v>
      </c>
      <c r="L86" s="7">
        <f t="shared" si="5"/>
        <v>4</v>
      </c>
      <c r="M86" s="9">
        <f t="shared" si="6"/>
        <v>0.8</v>
      </c>
    </row>
    <row r="87">
      <c r="A87" s="6" t="s">
        <v>36</v>
      </c>
      <c r="B87" s="7" t="str">
        <f>vlookup($A87,Users!$B$1:$H1000,3,false)</f>
        <v>Edward</v>
      </c>
      <c r="C87" s="7" t="str">
        <f>vlookup($A87,Users!$B$1:$H1000,6,false)</f>
        <v>NCSSM B</v>
      </c>
      <c r="D87" s="7">
        <f>vlookup($C87,Teams!$B:$D,2,false)</f>
        <v>5</v>
      </c>
      <c r="E87" s="7">
        <f t="shared" si="1"/>
        <v>20</v>
      </c>
      <c r="F87" s="7">
        <f>countifs(Raw!$D$1:$D1000,$A87,Raw!$C$1:$C1000,4,Raw!$J$1:$J1000,"X")+countifs(Raw!$D$1:$D1000,$A87,Raw!$C$1:$C1000,14,Raw!$J$1:$J1000,"X")</f>
        <v>1</v>
      </c>
      <c r="G87" s="7">
        <f>countifs(Raw!$D$1:$D1000,$A87,Raw!$C$1:$C1000,0,Raw!$J$1:$J1000,"X")</f>
        <v>2</v>
      </c>
      <c r="H87" s="7">
        <f>countifs(Raw!$D$1:$D1000,$A87,Raw!$C$1:$C1000,-4,Raw!$J$1:$J1000,"X")</f>
        <v>0</v>
      </c>
      <c r="I87" s="7">
        <f t="shared" si="2"/>
        <v>3</v>
      </c>
      <c r="J87" s="8">
        <f t="shared" si="3"/>
        <v>0.15</v>
      </c>
      <c r="K87" s="8">
        <f t="shared" si="4"/>
        <v>0.3333333333</v>
      </c>
      <c r="L87" s="7">
        <f t="shared" si="5"/>
        <v>4</v>
      </c>
      <c r="M87" s="9">
        <f t="shared" si="6"/>
        <v>0.8</v>
      </c>
    </row>
    <row r="88">
      <c r="A88" s="6" t="s">
        <v>43</v>
      </c>
      <c r="B88" s="7" t="str">
        <f>vlookup($A88,Users!$B$1:$H1000,3,false)</f>
        <v>Evan</v>
      </c>
      <c r="C88" s="7" t="str">
        <f>vlookup($A88,Users!$B$1:$H1000,6,false)</f>
        <v>Blair C</v>
      </c>
      <c r="D88" s="7">
        <f>vlookup($C88,Teams!$B:$D,2,false)</f>
        <v>5</v>
      </c>
      <c r="E88" s="7">
        <f t="shared" si="1"/>
        <v>20</v>
      </c>
      <c r="F88" s="7">
        <f>countifs(Raw!$D$1:$D1000,$A88,Raw!$C$1:$C1000,4,Raw!$J$1:$J1000,"X")+countifs(Raw!$D$1:$D1000,$A88,Raw!$C$1:$C1000,14,Raw!$J$1:$J1000,"X")</f>
        <v>1</v>
      </c>
      <c r="G88" s="7">
        <f>countifs(Raw!$D$1:$D1000,$A88,Raw!$C$1:$C1000,0,Raw!$J$1:$J1000,"X")</f>
        <v>3</v>
      </c>
      <c r="H88" s="7">
        <f>countifs(Raw!$D$1:$D1000,$A88,Raw!$C$1:$C1000,-4,Raw!$J$1:$J1000,"X")</f>
        <v>0</v>
      </c>
      <c r="I88" s="7">
        <f t="shared" si="2"/>
        <v>4</v>
      </c>
      <c r="J88" s="8">
        <f t="shared" si="3"/>
        <v>0.2</v>
      </c>
      <c r="K88" s="8">
        <f t="shared" si="4"/>
        <v>0.25</v>
      </c>
      <c r="L88" s="7">
        <f t="shared" si="5"/>
        <v>4</v>
      </c>
      <c r="M88" s="9">
        <f t="shared" si="6"/>
        <v>0.8</v>
      </c>
    </row>
    <row r="89">
      <c r="A89" s="6" t="s">
        <v>47</v>
      </c>
      <c r="B89" s="7" t="str">
        <f>vlookup($A89,Users!$B$1:$H1000,3,false)</f>
        <v>Allison</v>
      </c>
      <c r="C89" s="7" t="str">
        <f>vlookup($A89,Users!$B$1:$H1000,6,false)</f>
        <v>Iolani</v>
      </c>
      <c r="D89" s="7">
        <f>vlookup($C89,Teams!$B:$D,2,false)</f>
        <v>5</v>
      </c>
      <c r="E89" s="7">
        <f t="shared" si="1"/>
        <v>20</v>
      </c>
      <c r="F89" s="7">
        <f>countifs(Raw!$D$1:$D1000,$A89,Raw!$C$1:$C1000,4,Raw!$J$1:$J1000,"X")+countifs(Raw!$D$1:$D1000,$A89,Raw!$C$1:$C1000,14,Raw!$J$1:$J1000,"X")</f>
        <v>1</v>
      </c>
      <c r="G89" s="7">
        <f>countifs(Raw!$D$1:$D1000,$A89,Raw!$C$1:$C1000,0,Raw!$J$1:$J1000,"X")</f>
        <v>0</v>
      </c>
      <c r="H89" s="7">
        <f>countifs(Raw!$D$1:$D1000,$A89,Raw!$C$1:$C1000,-4,Raw!$J$1:$J1000,"X")</f>
        <v>0</v>
      </c>
      <c r="I89" s="7">
        <f t="shared" si="2"/>
        <v>1</v>
      </c>
      <c r="J89" s="8">
        <f t="shared" si="3"/>
        <v>0.05</v>
      </c>
      <c r="K89" s="8">
        <f t="shared" si="4"/>
        <v>1</v>
      </c>
      <c r="L89" s="7">
        <f t="shared" si="5"/>
        <v>4</v>
      </c>
      <c r="M89" s="9">
        <f t="shared" si="6"/>
        <v>0.8</v>
      </c>
    </row>
    <row r="90">
      <c r="A90" s="6" t="s">
        <v>51</v>
      </c>
      <c r="B90" s="7" t="str">
        <f>vlookup($A90,Users!$B$1:$H1000,3,false)</f>
        <v>Krutharth</v>
      </c>
      <c r="C90" s="7" t="str">
        <f>vlookup($A90,Users!$B$1:$H1000,6,false)</f>
        <v>WWPN</v>
      </c>
      <c r="D90" s="7">
        <f>vlookup($C90,Teams!$B:$D,2,false)</f>
        <v>5</v>
      </c>
      <c r="E90" s="7">
        <f t="shared" si="1"/>
        <v>20</v>
      </c>
      <c r="F90" s="7">
        <f>countifs(Raw!$D$1:$D1000,$A90,Raw!$C$1:$C1000,4,Raw!$J$1:$J1000,"X")+countifs(Raw!$D$1:$D1000,$A90,Raw!$C$1:$C1000,14,Raw!$J$1:$J1000,"X")</f>
        <v>1</v>
      </c>
      <c r="G90" s="7">
        <f>countifs(Raw!$D$1:$D1000,$A90,Raw!$C$1:$C1000,0,Raw!$J$1:$J1000,"X")</f>
        <v>3</v>
      </c>
      <c r="H90" s="7">
        <f>countifs(Raw!$D$1:$D1000,$A90,Raw!$C$1:$C1000,-4,Raw!$J$1:$J1000,"X")</f>
        <v>0</v>
      </c>
      <c r="I90" s="7">
        <f t="shared" si="2"/>
        <v>4</v>
      </c>
      <c r="J90" s="8">
        <f t="shared" si="3"/>
        <v>0.2</v>
      </c>
      <c r="K90" s="8">
        <f t="shared" si="4"/>
        <v>0.25</v>
      </c>
      <c r="L90" s="7">
        <f t="shared" si="5"/>
        <v>4</v>
      </c>
      <c r="M90" s="9">
        <f t="shared" si="6"/>
        <v>0.8</v>
      </c>
    </row>
    <row r="91">
      <c r="A91" s="6" t="s">
        <v>64</v>
      </c>
      <c r="B91" s="7" t="str">
        <f>vlookup($A91,Users!$B$1:$H1000,3,false)</f>
        <v>Jeeval</v>
      </c>
      <c r="C91" s="7" t="str">
        <f>vlookup($A91,Users!$B$1:$H1000,6,false)</f>
        <v>Collierville</v>
      </c>
      <c r="D91" s="7">
        <f>vlookup($C91,Teams!$B:$D,2,false)</f>
        <v>5</v>
      </c>
      <c r="E91" s="7">
        <f t="shared" si="1"/>
        <v>20</v>
      </c>
      <c r="F91" s="7">
        <f>countifs(Raw!$D$1:$D1000,$A91,Raw!$C$1:$C1000,4,Raw!$J$1:$J1000,"X")+countifs(Raw!$D$1:$D1000,$A91,Raw!$C$1:$C1000,14,Raw!$J$1:$J1000,"X")</f>
        <v>1</v>
      </c>
      <c r="G91" s="7">
        <f>countifs(Raw!$D$1:$D1000,$A91,Raw!$C$1:$C1000,0,Raw!$J$1:$J1000,"X")</f>
        <v>1</v>
      </c>
      <c r="H91" s="7">
        <f>countifs(Raw!$D$1:$D1000,$A91,Raw!$C$1:$C1000,-4,Raw!$J$1:$J1000,"X")</f>
        <v>0</v>
      </c>
      <c r="I91" s="7">
        <f t="shared" si="2"/>
        <v>2</v>
      </c>
      <c r="J91" s="8">
        <f t="shared" si="3"/>
        <v>0.1</v>
      </c>
      <c r="K91" s="8">
        <f t="shared" si="4"/>
        <v>0.5</v>
      </c>
      <c r="L91" s="7">
        <f t="shared" si="5"/>
        <v>4</v>
      </c>
      <c r="M91" s="9">
        <f t="shared" si="6"/>
        <v>0.8</v>
      </c>
    </row>
    <row r="92">
      <c r="A92" s="6" t="s">
        <v>66</v>
      </c>
      <c r="B92" s="7" t="str">
        <f>vlookup($A92,Users!$B$1:$H1000,3,false)</f>
        <v>Davis</v>
      </c>
      <c r="C92" s="7" t="str">
        <f>vlookup($A92,Users!$B$1:$H1000,6,false)</f>
        <v>Collierville</v>
      </c>
      <c r="D92" s="7">
        <f>vlookup($C92,Teams!$B:$D,2,false)</f>
        <v>5</v>
      </c>
      <c r="E92" s="7">
        <f t="shared" si="1"/>
        <v>20</v>
      </c>
      <c r="F92" s="7">
        <f>countifs(Raw!$D$1:$D1000,$A92,Raw!$C$1:$C1000,4,Raw!$J$1:$J1000,"X")+countifs(Raw!$D$1:$D1000,$A92,Raw!$C$1:$C1000,14,Raw!$J$1:$J1000,"X")</f>
        <v>2</v>
      </c>
      <c r="G92" s="7">
        <f>countifs(Raw!$D$1:$D1000,$A92,Raw!$C$1:$C1000,0,Raw!$J$1:$J1000,"X")</f>
        <v>1</v>
      </c>
      <c r="H92" s="7">
        <f>countifs(Raw!$D$1:$D1000,$A92,Raw!$C$1:$C1000,-4,Raw!$J$1:$J1000,"X")</f>
        <v>1</v>
      </c>
      <c r="I92" s="7">
        <f t="shared" si="2"/>
        <v>4</v>
      </c>
      <c r="J92" s="8">
        <f t="shared" si="3"/>
        <v>0.2</v>
      </c>
      <c r="K92" s="8">
        <f t="shared" si="4"/>
        <v>0.5</v>
      </c>
      <c r="L92" s="7">
        <f t="shared" si="5"/>
        <v>4</v>
      </c>
      <c r="M92" s="9">
        <f t="shared" si="6"/>
        <v>0.8</v>
      </c>
    </row>
    <row r="93">
      <c r="A93" s="6" t="s">
        <v>68</v>
      </c>
      <c r="B93" s="7" t="str">
        <f>vlookup($A93,Users!$B$1:$H1000,3,false)</f>
        <v>Krish</v>
      </c>
      <c r="C93" s="7" t="str">
        <f>vlookup($A93,Users!$B$1:$H1000,6,false)</f>
        <v>Collierville</v>
      </c>
      <c r="D93" s="7">
        <f>vlookup($C93,Teams!$B:$D,2,false)</f>
        <v>5</v>
      </c>
      <c r="E93" s="7">
        <f t="shared" si="1"/>
        <v>20</v>
      </c>
      <c r="F93" s="7">
        <f>countifs(Raw!$D$1:$D1000,$A93,Raw!$C$1:$C1000,4,Raw!$J$1:$J1000,"X")+countifs(Raw!$D$1:$D1000,$A93,Raw!$C$1:$C1000,14,Raw!$J$1:$J1000,"X")</f>
        <v>1</v>
      </c>
      <c r="G93" s="7">
        <f>countifs(Raw!$D$1:$D1000,$A93,Raw!$C$1:$C1000,0,Raw!$J$1:$J1000,"X")</f>
        <v>0</v>
      </c>
      <c r="H93" s="7">
        <f>countifs(Raw!$D$1:$D1000,$A93,Raw!$C$1:$C1000,-4,Raw!$J$1:$J1000,"X")</f>
        <v>0</v>
      </c>
      <c r="I93" s="7">
        <f t="shared" si="2"/>
        <v>1</v>
      </c>
      <c r="J93" s="8">
        <f t="shared" si="3"/>
        <v>0.05</v>
      </c>
      <c r="K93" s="8">
        <f t="shared" si="4"/>
        <v>1</v>
      </c>
      <c r="L93" s="7">
        <f t="shared" si="5"/>
        <v>4</v>
      </c>
      <c r="M93" s="9">
        <f t="shared" si="6"/>
        <v>0.8</v>
      </c>
    </row>
    <row r="94">
      <c r="A94" s="6" t="s">
        <v>69</v>
      </c>
      <c r="B94" s="7" t="str">
        <f>vlookup($A94,Users!$B$1:$H1000,3,false)</f>
        <v>Harris</v>
      </c>
      <c r="C94" s="7" t="str">
        <f>vlookup($A94,Users!$B$1:$H1000,6,false)</f>
        <v>Collierville</v>
      </c>
      <c r="D94" s="7">
        <f>vlookup($C94,Teams!$B:$D,2,false)</f>
        <v>5</v>
      </c>
      <c r="E94" s="7">
        <f t="shared" si="1"/>
        <v>20</v>
      </c>
      <c r="F94" s="7">
        <f>countifs(Raw!$D$1:$D1000,$A94,Raw!$C$1:$C1000,4,Raw!$J$1:$J1000,"X")+countifs(Raw!$D$1:$D1000,$A94,Raw!$C$1:$C1000,14,Raw!$J$1:$J1000,"X")</f>
        <v>1</v>
      </c>
      <c r="G94" s="7">
        <f>countifs(Raw!$D$1:$D1000,$A94,Raw!$C$1:$C1000,0,Raw!$J$1:$J1000,"X")</f>
        <v>0</v>
      </c>
      <c r="H94" s="7">
        <f>countifs(Raw!$D$1:$D1000,$A94,Raw!$C$1:$C1000,-4,Raw!$J$1:$J1000,"X")</f>
        <v>0</v>
      </c>
      <c r="I94" s="7">
        <f t="shared" si="2"/>
        <v>1</v>
      </c>
      <c r="J94" s="8">
        <f t="shared" si="3"/>
        <v>0.05</v>
      </c>
      <c r="K94" s="8">
        <f t="shared" si="4"/>
        <v>1</v>
      </c>
      <c r="L94" s="7">
        <f t="shared" si="5"/>
        <v>4</v>
      </c>
      <c r="M94" s="9">
        <f t="shared" si="6"/>
        <v>0.8</v>
      </c>
    </row>
    <row r="95">
      <c r="A95" s="6" t="s">
        <v>78</v>
      </c>
      <c r="B95" s="7" t="str">
        <f>vlookup($A95,Users!$B$1:$H1000,3,false)</f>
        <v>Aaron</v>
      </c>
      <c r="C95" s="7" t="str">
        <f>vlookup($A95,Users!$B$1:$H1000,6,false)</f>
        <v>Ladue</v>
      </c>
      <c r="D95" s="7">
        <f>vlookup($C95,Teams!$B:$D,2,false)</f>
        <v>5</v>
      </c>
      <c r="E95" s="7">
        <f t="shared" si="1"/>
        <v>20</v>
      </c>
      <c r="F95" s="7">
        <f>countifs(Raw!$D$1:$D1000,$A95,Raw!$C$1:$C1000,4,Raw!$J$1:$J1000,"X")+countifs(Raw!$D$1:$D1000,$A95,Raw!$C$1:$C1000,14,Raw!$J$1:$J1000,"X")</f>
        <v>1</v>
      </c>
      <c r="G95" s="7">
        <f>countifs(Raw!$D$1:$D1000,$A95,Raw!$C$1:$C1000,0,Raw!$J$1:$J1000,"X")</f>
        <v>1</v>
      </c>
      <c r="H95" s="7">
        <f>countifs(Raw!$D$1:$D1000,$A95,Raw!$C$1:$C1000,-4,Raw!$J$1:$J1000,"X")</f>
        <v>0</v>
      </c>
      <c r="I95" s="7">
        <f t="shared" si="2"/>
        <v>2</v>
      </c>
      <c r="J95" s="8">
        <f t="shared" si="3"/>
        <v>0.1</v>
      </c>
      <c r="K95" s="8">
        <f t="shared" si="4"/>
        <v>0.5</v>
      </c>
      <c r="L95" s="7">
        <f t="shared" si="5"/>
        <v>4</v>
      </c>
      <c r="M95" s="9">
        <f t="shared" si="6"/>
        <v>0.8</v>
      </c>
    </row>
    <row r="96">
      <c r="A96" s="6" t="s">
        <v>81</v>
      </c>
      <c r="B96" s="7" t="str">
        <f>vlookup($A96,Users!$B$1:$H1000,3,false)</f>
        <v>Abheek</v>
      </c>
      <c r="C96" s="7" t="str">
        <f>vlookup($A96,Users!$B$1:$H1000,6,false)</f>
        <v>Ladue</v>
      </c>
      <c r="D96" s="7">
        <f>vlookup($C96,Teams!$B:$D,2,false)</f>
        <v>5</v>
      </c>
      <c r="E96" s="7">
        <f t="shared" si="1"/>
        <v>20</v>
      </c>
      <c r="F96" s="7">
        <f>countifs(Raw!$D$1:$D1000,$A96,Raw!$C$1:$C1000,4,Raw!$J$1:$J1000,"X")+countifs(Raw!$D$1:$D1000,$A96,Raw!$C$1:$C1000,14,Raw!$J$1:$J1000,"X")</f>
        <v>1</v>
      </c>
      <c r="G96" s="7">
        <f>countifs(Raw!$D$1:$D1000,$A96,Raw!$C$1:$C1000,0,Raw!$J$1:$J1000,"X")</f>
        <v>0</v>
      </c>
      <c r="H96" s="7">
        <f>countifs(Raw!$D$1:$D1000,$A96,Raw!$C$1:$C1000,-4,Raw!$J$1:$J1000,"X")</f>
        <v>0</v>
      </c>
      <c r="I96" s="7">
        <f t="shared" si="2"/>
        <v>1</v>
      </c>
      <c r="J96" s="8">
        <f t="shared" si="3"/>
        <v>0.05</v>
      </c>
      <c r="K96" s="8">
        <f t="shared" si="4"/>
        <v>1</v>
      </c>
      <c r="L96" s="7">
        <f t="shared" si="5"/>
        <v>4</v>
      </c>
      <c r="M96" s="9">
        <f t="shared" si="6"/>
        <v>0.8</v>
      </c>
    </row>
    <row r="97">
      <c r="A97" s="6" t="s">
        <v>82</v>
      </c>
      <c r="B97" s="7" t="str">
        <f>vlookup($A97,Users!$B$1:$H1000,3,false)</f>
        <v>Rohan</v>
      </c>
      <c r="C97" s="7" t="str">
        <f>vlookup($A97,Users!$B$1:$H1000,6,false)</f>
        <v>Ladue</v>
      </c>
      <c r="D97" s="7">
        <f>vlookup($C97,Teams!$B:$D,2,false)</f>
        <v>5</v>
      </c>
      <c r="E97" s="7">
        <f t="shared" si="1"/>
        <v>20</v>
      </c>
      <c r="F97" s="7">
        <f>countifs(Raw!$D$1:$D1000,$A97,Raw!$C$1:$C1000,4,Raw!$J$1:$J1000,"X")+countifs(Raw!$D$1:$D1000,$A97,Raw!$C$1:$C1000,14,Raw!$J$1:$J1000,"X")</f>
        <v>1</v>
      </c>
      <c r="G97" s="7">
        <f>countifs(Raw!$D$1:$D1000,$A97,Raw!$C$1:$C1000,0,Raw!$J$1:$J1000,"X")</f>
        <v>1</v>
      </c>
      <c r="H97" s="7">
        <f>countifs(Raw!$D$1:$D1000,$A97,Raw!$C$1:$C1000,-4,Raw!$J$1:$J1000,"X")</f>
        <v>0</v>
      </c>
      <c r="I97" s="7">
        <f t="shared" si="2"/>
        <v>2</v>
      </c>
      <c r="J97" s="8">
        <f t="shared" si="3"/>
        <v>0.1</v>
      </c>
      <c r="K97" s="8">
        <f t="shared" si="4"/>
        <v>0.5</v>
      </c>
      <c r="L97" s="7">
        <f t="shared" si="5"/>
        <v>4</v>
      </c>
      <c r="M97" s="9">
        <f t="shared" si="6"/>
        <v>0.8</v>
      </c>
    </row>
    <row r="98">
      <c r="A98" s="6" t="s">
        <v>85</v>
      </c>
      <c r="B98" s="7" t="str">
        <f>vlookup($A98,Users!$B$1:$H1000,3,false)</f>
        <v>Aditya</v>
      </c>
      <c r="C98" s="7" t="str">
        <f>vlookup($A98,Users!$B$1:$H1000,6,false)</f>
        <v>Ladue</v>
      </c>
      <c r="D98" s="7">
        <f>vlookup($C98,Teams!$B:$D,2,false)</f>
        <v>5</v>
      </c>
      <c r="E98" s="7">
        <f t="shared" si="1"/>
        <v>20</v>
      </c>
      <c r="F98" s="7">
        <f>countifs(Raw!$D$1:$D1000,$A98,Raw!$C$1:$C1000,4,Raw!$J$1:$J1000,"X")+countifs(Raw!$D$1:$D1000,$A98,Raw!$C$1:$C1000,14,Raw!$J$1:$J1000,"X")</f>
        <v>2</v>
      </c>
      <c r="G98" s="7">
        <f>countifs(Raw!$D$1:$D1000,$A98,Raw!$C$1:$C1000,0,Raw!$J$1:$J1000,"X")</f>
        <v>0</v>
      </c>
      <c r="H98" s="7">
        <f>countifs(Raw!$D$1:$D1000,$A98,Raw!$C$1:$C1000,-4,Raw!$J$1:$J1000,"X")</f>
        <v>1</v>
      </c>
      <c r="I98" s="7">
        <f t="shared" si="2"/>
        <v>3</v>
      </c>
      <c r="J98" s="8">
        <f t="shared" si="3"/>
        <v>0.15</v>
      </c>
      <c r="K98" s="8">
        <f t="shared" si="4"/>
        <v>0.6666666667</v>
      </c>
      <c r="L98" s="7">
        <f t="shared" si="5"/>
        <v>4</v>
      </c>
      <c r="M98" s="9">
        <f t="shared" si="6"/>
        <v>0.8</v>
      </c>
    </row>
    <row r="99">
      <c r="A99" s="6" t="s">
        <v>95</v>
      </c>
      <c r="B99" s="7" t="str">
        <f>vlookup($A99,Users!$B$1:$H1000,3,false)</f>
        <v>Rohan</v>
      </c>
      <c r="C99" s="7" t="str">
        <f>vlookup($A99,Users!$B$1:$H1000,6,false)</f>
        <v>Lakeside</v>
      </c>
      <c r="D99" s="7">
        <f>vlookup($C99,Teams!$B:$D,2,false)</f>
        <v>5</v>
      </c>
      <c r="E99" s="7">
        <f t="shared" si="1"/>
        <v>20</v>
      </c>
      <c r="F99" s="7">
        <f>countifs(Raw!$D$1:$D1000,$A99,Raw!$C$1:$C1000,4,Raw!$J$1:$J1000,"X")+countifs(Raw!$D$1:$D1000,$A99,Raw!$C$1:$C1000,14,Raw!$J$1:$J1000,"X")</f>
        <v>1</v>
      </c>
      <c r="G99" s="7">
        <f>countifs(Raw!$D$1:$D1000,$A99,Raw!$C$1:$C1000,0,Raw!$J$1:$J1000,"X")</f>
        <v>0</v>
      </c>
      <c r="H99" s="7">
        <f>countifs(Raw!$D$1:$D1000,$A99,Raw!$C$1:$C1000,-4,Raw!$J$1:$J1000,"X")</f>
        <v>0</v>
      </c>
      <c r="I99" s="7">
        <f t="shared" si="2"/>
        <v>1</v>
      </c>
      <c r="J99" s="8">
        <f t="shared" si="3"/>
        <v>0.05</v>
      </c>
      <c r="K99" s="8">
        <f t="shared" si="4"/>
        <v>1</v>
      </c>
      <c r="L99" s="7">
        <f t="shared" si="5"/>
        <v>4</v>
      </c>
      <c r="M99" s="9">
        <f t="shared" si="6"/>
        <v>0.8</v>
      </c>
    </row>
    <row r="100">
      <c r="A100" s="6" t="s">
        <v>97</v>
      </c>
      <c r="B100" s="7" t="str">
        <f>vlookup($A100,Users!$B$1:$H1000,3,false)</f>
        <v>Jonathan</v>
      </c>
      <c r="C100" s="7" t="str">
        <f>vlookup($A100,Users!$B$1:$H1000,6,false)</f>
        <v>Blair B</v>
      </c>
      <c r="D100" s="7">
        <f>vlookup($C100,Teams!$B:$D,2,false)</f>
        <v>5</v>
      </c>
      <c r="E100" s="7">
        <f t="shared" si="1"/>
        <v>20</v>
      </c>
      <c r="F100" s="7">
        <f>countifs(Raw!$D$1:$D1000,$A100,Raw!$C$1:$C1000,4,Raw!$J$1:$J1000,"X")+countifs(Raw!$D$1:$D1000,$A100,Raw!$C$1:$C1000,14,Raw!$J$1:$J1000,"X")</f>
        <v>1</v>
      </c>
      <c r="G100" s="7">
        <f>countifs(Raw!$D$1:$D1000,$A100,Raw!$C$1:$C1000,0,Raw!$J$1:$J1000,"X")</f>
        <v>0</v>
      </c>
      <c r="H100" s="7">
        <f>countifs(Raw!$D$1:$D1000,$A100,Raw!$C$1:$C1000,-4,Raw!$J$1:$J1000,"X")</f>
        <v>0</v>
      </c>
      <c r="I100" s="7">
        <f t="shared" si="2"/>
        <v>1</v>
      </c>
      <c r="J100" s="8">
        <f t="shared" si="3"/>
        <v>0.05</v>
      </c>
      <c r="K100" s="8">
        <f t="shared" si="4"/>
        <v>1</v>
      </c>
      <c r="L100" s="7">
        <f t="shared" si="5"/>
        <v>4</v>
      </c>
      <c r="M100" s="9">
        <f t="shared" si="6"/>
        <v>0.8</v>
      </c>
    </row>
    <row r="101">
      <c r="A101" s="6" t="s">
        <v>98</v>
      </c>
      <c r="B101" s="7" t="str">
        <f>vlookup($A101,Users!$B$1:$H1000,3,false)</f>
        <v>Rishi</v>
      </c>
      <c r="C101" s="7" t="str">
        <f>vlookup($A101,Users!$B$1:$H1000,6,false)</f>
        <v>ASFA</v>
      </c>
      <c r="D101" s="7">
        <f>vlookup($C101,Teams!$B:$D,2,false)</f>
        <v>5</v>
      </c>
      <c r="E101" s="7">
        <f t="shared" si="1"/>
        <v>20</v>
      </c>
      <c r="F101" s="7">
        <f>countifs(Raw!$D$1:$D1000,$A101,Raw!$C$1:$C1000,4,Raw!$J$1:$J1000,"X")+countifs(Raw!$D$1:$D1000,$A101,Raw!$C$1:$C1000,14,Raw!$J$1:$J1000,"X")</f>
        <v>1</v>
      </c>
      <c r="G101" s="7">
        <f>countifs(Raw!$D$1:$D1000,$A101,Raw!$C$1:$C1000,0,Raw!$J$1:$J1000,"X")</f>
        <v>0</v>
      </c>
      <c r="H101" s="7">
        <f>countifs(Raw!$D$1:$D1000,$A101,Raw!$C$1:$C1000,-4,Raw!$J$1:$J1000,"X")</f>
        <v>0</v>
      </c>
      <c r="I101" s="7">
        <f t="shared" si="2"/>
        <v>1</v>
      </c>
      <c r="J101" s="8">
        <f t="shared" si="3"/>
        <v>0.05</v>
      </c>
      <c r="K101" s="8">
        <f t="shared" si="4"/>
        <v>1</v>
      </c>
      <c r="L101" s="7">
        <f t="shared" si="5"/>
        <v>4</v>
      </c>
      <c r="M101" s="9">
        <f t="shared" si="6"/>
        <v>0.8</v>
      </c>
    </row>
    <row r="102">
      <c r="A102" s="6" t="s">
        <v>110</v>
      </c>
      <c r="B102" s="7" t="str">
        <f>vlookup($A102,Users!$B$1:$H1000,3,false)</f>
        <v>Sohil</v>
      </c>
      <c r="C102" s="7" t="str">
        <f>vlookup($A102,Users!$B$1:$H1000,6,false)</f>
        <v>Lynbrook</v>
      </c>
      <c r="D102" s="7">
        <f>vlookup($C102,Teams!$B:$D,2,false)</f>
        <v>5</v>
      </c>
      <c r="E102" s="7">
        <f t="shared" si="1"/>
        <v>20</v>
      </c>
      <c r="F102" s="7">
        <f>countifs(Raw!$D$1:$D1000,$A102,Raw!$C$1:$C1000,4,Raw!$J$1:$J1000,"X")+countifs(Raw!$D$1:$D1000,$A102,Raw!$C$1:$C1000,14,Raw!$J$1:$J1000,"X")</f>
        <v>1</v>
      </c>
      <c r="G102" s="7">
        <f>countifs(Raw!$D$1:$D1000,$A102,Raw!$C$1:$C1000,0,Raw!$J$1:$J1000,"X")</f>
        <v>0</v>
      </c>
      <c r="H102" s="7">
        <f>countifs(Raw!$D$1:$D1000,$A102,Raw!$C$1:$C1000,-4,Raw!$J$1:$J1000,"X")</f>
        <v>0</v>
      </c>
      <c r="I102" s="7">
        <f t="shared" si="2"/>
        <v>1</v>
      </c>
      <c r="J102" s="8">
        <f t="shared" si="3"/>
        <v>0.05</v>
      </c>
      <c r="K102" s="8">
        <f t="shared" si="4"/>
        <v>1</v>
      </c>
      <c r="L102" s="7">
        <f t="shared" si="5"/>
        <v>4</v>
      </c>
      <c r="M102" s="9">
        <f t="shared" si="6"/>
        <v>0.8</v>
      </c>
    </row>
    <row r="103">
      <c r="A103" s="6" t="s">
        <v>111</v>
      </c>
      <c r="B103" s="7" t="str">
        <f>vlookup($A103,Users!$B$1:$H1000,3,false)</f>
        <v>Aditya</v>
      </c>
      <c r="C103" s="7" t="str">
        <f>vlookup($A103,Users!$B$1:$H1000,6,false)</f>
        <v>Pullman</v>
      </c>
      <c r="D103" s="7">
        <f>vlookup($C103,Teams!$B:$D,2,false)</f>
        <v>5</v>
      </c>
      <c r="E103" s="7">
        <f t="shared" si="1"/>
        <v>20</v>
      </c>
      <c r="F103" s="7">
        <f>countifs(Raw!$D$1:$D1000,$A103,Raw!$C$1:$C1000,4,Raw!$J$1:$J1000,"X")+countifs(Raw!$D$1:$D1000,$A103,Raw!$C$1:$C1000,14,Raw!$J$1:$J1000,"X")</f>
        <v>1</v>
      </c>
      <c r="G103" s="7">
        <f>countifs(Raw!$D$1:$D1000,$A103,Raw!$C$1:$C1000,0,Raw!$J$1:$J1000,"X")</f>
        <v>0</v>
      </c>
      <c r="H103" s="7">
        <f>countifs(Raw!$D$1:$D1000,$A103,Raw!$C$1:$C1000,-4,Raw!$J$1:$J1000,"X")</f>
        <v>0</v>
      </c>
      <c r="I103" s="7">
        <f t="shared" si="2"/>
        <v>1</v>
      </c>
      <c r="J103" s="8">
        <f t="shared" si="3"/>
        <v>0.05</v>
      </c>
      <c r="K103" s="8">
        <f t="shared" si="4"/>
        <v>1</v>
      </c>
      <c r="L103" s="7">
        <f t="shared" si="5"/>
        <v>4</v>
      </c>
      <c r="M103" s="9">
        <f t="shared" si="6"/>
        <v>0.8</v>
      </c>
    </row>
    <row r="104">
      <c r="A104" s="6" t="s">
        <v>112</v>
      </c>
      <c r="B104" s="7" t="str">
        <f>vlookup($A104,Users!$B$1:$H1000,3,false)</f>
        <v>David</v>
      </c>
      <c r="C104" s="7" t="str">
        <f>vlookup($A104,Users!$B$1:$H1000,6,false)</f>
        <v>Lynbrook</v>
      </c>
      <c r="D104" s="7">
        <f>vlookup($C104,Teams!$B:$D,2,false)</f>
        <v>5</v>
      </c>
      <c r="E104" s="7">
        <f t="shared" si="1"/>
        <v>20</v>
      </c>
      <c r="F104" s="7">
        <f>countifs(Raw!$D$1:$D1000,$A104,Raw!$C$1:$C1000,4,Raw!$J$1:$J1000,"X")+countifs(Raw!$D$1:$D1000,$A104,Raw!$C$1:$C1000,14,Raw!$J$1:$J1000,"X")</f>
        <v>2</v>
      </c>
      <c r="G104" s="7">
        <f>countifs(Raw!$D$1:$D1000,$A104,Raw!$C$1:$C1000,0,Raw!$J$1:$J1000,"X")</f>
        <v>3</v>
      </c>
      <c r="H104" s="7">
        <f>countifs(Raw!$D$1:$D1000,$A104,Raw!$C$1:$C1000,-4,Raw!$J$1:$J1000,"X")</f>
        <v>1</v>
      </c>
      <c r="I104" s="7">
        <f t="shared" si="2"/>
        <v>6</v>
      </c>
      <c r="J104" s="8">
        <f t="shared" si="3"/>
        <v>0.3</v>
      </c>
      <c r="K104" s="8">
        <f t="shared" si="4"/>
        <v>0.3333333333</v>
      </c>
      <c r="L104" s="7">
        <f t="shared" si="5"/>
        <v>4</v>
      </c>
      <c r="M104" s="9">
        <f t="shared" si="6"/>
        <v>0.8</v>
      </c>
    </row>
    <row r="105">
      <c r="A105" s="6" t="s">
        <v>124</v>
      </c>
      <c r="B105" s="7" t="str">
        <f>vlookup($A105,Users!$B$1:$H1000,3,false)</f>
        <v>Alex</v>
      </c>
      <c r="C105" s="7" t="str">
        <f>vlookup($A105,Users!$B$1:$H1000,6,false)</f>
        <v>Canyon Crest</v>
      </c>
      <c r="D105" s="7">
        <f>vlookup($C105,Teams!$B:$D,2,false)</f>
        <v>5</v>
      </c>
      <c r="E105" s="7">
        <f t="shared" si="1"/>
        <v>20</v>
      </c>
      <c r="F105" s="7">
        <f>countifs(Raw!$D$1:$D1000,$A105,Raw!$C$1:$C1000,4,Raw!$J$1:$J1000,"X")+countifs(Raw!$D$1:$D1000,$A105,Raw!$C$1:$C1000,14,Raw!$J$1:$J1000,"X")</f>
        <v>1</v>
      </c>
      <c r="G105" s="7">
        <f>countifs(Raw!$D$1:$D1000,$A105,Raw!$C$1:$C1000,0,Raw!$J$1:$J1000,"X")</f>
        <v>0</v>
      </c>
      <c r="H105" s="7">
        <f>countifs(Raw!$D$1:$D1000,$A105,Raw!$C$1:$C1000,-4,Raw!$J$1:$J1000,"X")</f>
        <v>0</v>
      </c>
      <c r="I105" s="7">
        <f t="shared" si="2"/>
        <v>1</v>
      </c>
      <c r="J105" s="8">
        <f t="shared" si="3"/>
        <v>0.05</v>
      </c>
      <c r="K105" s="8">
        <f t="shared" si="4"/>
        <v>1</v>
      </c>
      <c r="L105" s="7">
        <f t="shared" si="5"/>
        <v>4</v>
      </c>
      <c r="M105" s="9">
        <f t="shared" si="6"/>
        <v>0.8</v>
      </c>
    </row>
    <row r="106">
      <c r="A106" s="6" t="s">
        <v>126</v>
      </c>
      <c r="B106" s="7" t="str">
        <f>vlookup($A106,Users!$B$1:$H1000,3,false)</f>
        <v>Andrew</v>
      </c>
      <c r="C106" s="7" t="str">
        <f>vlookup($A106,Users!$B$1:$H1000,6,false)</f>
        <v>Naperville North</v>
      </c>
      <c r="D106" s="7">
        <f>vlookup($C106,Teams!$B:$D,2,false)</f>
        <v>5</v>
      </c>
      <c r="E106" s="7">
        <f t="shared" si="1"/>
        <v>20</v>
      </c>
      <c r="F106" s="7">
        <f>countifs(Raw!$D$1:$D1000,$A106,Raw!$C$1:$C1000,4,Raw!$J$1:$J1000,"X")+countifs(Raw!$D$1:$D1000,$A106,Raw!$C$1:$C1000,14,Raw!$J$1:$J1000,"X")</f>
        <v>1</v>
      </c>
      <c r="G106" s="7">
        <f>countifs(Raw!$D$1:$D1000,$A106,Raw!$C$1:$C1000,0,Raw!$J$1:$J1000,"X")</f>
        <v>2</v>
      </c>
      <c r="H106" s="7">
        <f>countifs(Raw!$D$1:$D1000,$A106,Raw!$C$1:$C1000,-4,Raw!$J$1:$J1000,"X")</f>
        <v>0</v>
      </c>
      <c r="I106" s="7">
        <f t="shared" si="2"/>
        <v>3</v>
      </c>
      <c r="J106" s="8">
        <f t="shared" si="3"/>
        <v>0.15</v>
      </c>
      <c r="K106" s="8">
        <f t="shared" si="4"/>
        <v>0.3333333333</v>
      </c>
      <c r="L106" s="7">
        <f t="shared" si="5"/>
        <v>4</v>
      </c>
      <c r="M106" s="9">
        <f t="shared" si="6"/>
        <v>0.8</v>
      </c>
    </row>
    <row r="107">
      <c r="A107" s="6" t="s">
        <v>141</v>
      </c>
      <c r="B107" s="7" t="str">
        <f>vlookup($A107,Users!$B$1:$H1000,3,false)</f>
        <v>Tony</v>
      </c>
      <c r="C107" s="7" t="str">
        <f>vlookup($A107,Users!$B$1:$H1000,6,false)</f>
        <v>Shen</v>
      </c>
      <c r="D107" s="7">
        <f>vlookup($C107,Teams!$B:$D,2,false)</f>
        <v>5</v>
      </c>
      <c r="E107" s="7">
        <f t="shared" si="1"/>
        <v>20</v>
      </c>
      <c r="F107" s="7">
        <f>countifs(Raw!$D$1:$D1000,$A107,Raw!$C$1:$C1000,4,Raw!$J$1:$J1000,"X")+countifs(Raw!$D$1:$D1000,$A107,Raw!$C$1:$C1000,14,Raw!$J$1:$J1000,"X")</f>
        <v>1</v>
      </c>
      <c r="G107" s="7">
        <f>countifs(Raw!$D$1:$D1000,$A107,Raw!$C$1:$C1000,0,Raw!$J$1:$J1000,"X")</f>
        <v>1</v>
      </c>
      <c r="H107" s="7">
        <f>countifs(Raw!$D$1:$D1000,$A107,Raw!$C$1:$C1000,-4,Raw!$J$1:$J1000,"X")</f>
        <v>0</v>
      </c>
      <c r="I107" s="7">
        <f t="shared" si="2"/>
        <v>2</v>
      </c>
      <c r="J107" s="8">
        <f t="shared" si="3"/>
        <v>0.1</v>
      </c>
      <c r="K107" s="8">
        <f t="shared" si="4"/>
        <v>0.5</v>
      </c>
      <c r="L107" s="7">
        <f t="shared" si="5"/>
        <v>4</v>
      </c>
      <c r="M107" s="9">
        <f t="shared" si="6"/>
        <v>0.8</v>
      </c>
    </row>
    <row r="108">
      <c r="A108" s="6" t="s">
        <v>150</v>
      </c>
      <c r="B108" s="7" t="str">
        <f>vlookup($A108,Users!$B$1:$H1000,3,false)</f>
        <v>Alan</v>
      </c>
      <c r="C108" s="7" t="str">
        <f>vlookup($A108,Users!$B$1:$H1000,6,false)</f>
        <v>AHS Broward</v>
      </c>
      <c r="D108" s="7">
        <f>vlookup($C108,Teams!$B:$D,2,false)</f>
        <v>5</v>
      </c>
      <c r="E108" s="7">
        <f t="shared" si="1"/>
        <v>20</v>
      </c>
      <c r="F108" s="7">
        <f>countifs(Raw!$D$1:$D1000,$A108,Raw!$C$1:$C1000,4,Raw!$J$1:$J1000,"X")+countifs(Raw!$D$1:$D1000,$A108,Raw!$C$1:$C1000,14,Raw!$J$1:$J1000,"X")</f>
        <v>1</v>
      </c>
      <c r="G108" s="7">
        <f>countifs(Raw!$D$1:$D1000,$A108,Raw!$C$1:$C1000,0,Raw!$J$1:$J1000,"X")</f>
        <v>0</v>
      </c>
      <c r="H108" s="7">
        <f>countifs(Raw!$D$1:$D1000,$A108,Raw!$C$1:$C1000,-4,Raw!$J$1:$J1000,"X")</f>
        <v>0</v>
      </c>
      <c r="I108" s="7">
        <f t="shared" si="2"/>
        <v>1</v>
      </c>
      <c r="J108" s="8">
        <f t="shared" si="3"/>
        <v>0.05</v>
      </c>
      <c r="K108" s="8">
        <f t="shared" si="4"/>
        <v>1</v>
      </c>
      <c r="L108" s="7">
        <f t="shared" si="5"/>
        <v>4</v>
      </c>
      <c r="M108" s="9">
        <f t="shared" si="6"/>
        <v>0.8</v>
      </c>
    </row>
    <row r="109">
      <c r="A109" s="6" t="s">
        <v>156</v>
      </c>
      <c r="B109" s="7" t="str">
        <f>vlookup($A109,Users!$B$1:$H1000,3,false)</f>
        <v>Danny</v>
      </c>
      <c r="C109" s="7" t="str">
        <f>vlookup($A109,Users!$B$1:$H1000,6,false)</f>
        <v>NoHo B</v>
      </c>
      <c r="D109" s="7">
        <f>vlookup($C109,Teams!$B:$D,2,false)</f>
        <v>5</v>
      </c>
      <c r="E109" s="7">
        <f t="shared" si="1"/>
        <v>20</v>
      </c>
      <c r="F109" s="7">
        <f>countifs(Raw!$D$1:$D1000,$A109,Raw!$C$1:$C1000,4,Raw!$J$1:$J1000,"X")+countifs(Raw!$D$1:$D1000,$A109,Raw!$C$1:$C1000,14,Raw!$J$1:$J1000,"X")</f>
        <v>1</v>
      </c>
      <c r="G109" s="7">
        <f>countifs(Raw!$D$1:$D1000,$A109,Raw!$C$1:$C1000,0,Raw!$J$1:$J1000,"X")</f>
        <v>1</v>
      </c>
      <c r="H109" s="7">
        <f>countifs(Raw!$D$1:$D1000,$A109,Raw!$C$1:$C1000,-4,Raw!$J$1:$J1000,"X")</f>
        <v>0</v>
      </c>
      <c r="I109" s="7">
        <f t="shared" si="2"/>
        <v>2</v>
      </c>
      <c r="J109" s="8">
        <f t="shared" si="3"/>
        <v>0.1</v>
      </c>
      <c r="K109" s="8">
        <f t="shared" si="4"/>
        <v>0.5</v>
      </c>
      <c r="L109" s="7">
        <f t="shared" si="5"/>
        <v>4</v>
      </c>
      <c r="M109" s="9">
        <f t="shared" si="6"/>
        <v>0.8</v>
      </c>
    </row>
    <row r="110">
      <c r="A110" s="6" t="s">
        <v>157</v>
      </c>
      <c r="B110" s="7" t="str">
        <f>vlookup($A110,Users!$B$1:$H1000,3,false)</f>
        <v>Khoi</v>
      </c>
      <c r="C110" s="7" t="str">
        <f>vlookup($A110,Users!$B$1:$H1000,6,false)</f>
        <v>Wayzata</v>
      </c>
      <c r="D110" s="7">
        <f>vlookup($C110,Teams!$B:$D,2,false)</f>
        <v>5</v>
      </c>
      <c r="E110" s="7">
        <f t="shared" si="1"/>
        <v>20</v>
      </c>
      <c r="F110" s="7">
        <f>countifs(Raw!$D$1:$D1000,$A110,Raw!$C$1:$C1000,4,Raw!$J$1:$J1000,"X")+countifs(Raw!$D$1:$D1000,$A110,Raw!$C$1:$C1000,14,Raw!$J$1:$J1000,"X")</f>
        <v>2</v>
      </c>
      <c r="G110" s="7">
        <f>countifs(Raw!$D$1:$D1000,$A110,Raw!$C$1:$C1000,0,Raw!$J$1:$J1000,"X")</f>
        <v>1</v>
      </c>
      <c r="H110" s="7">
        <f>countifs(Raw!$D$1:$D1000,$A110,Raw!$C$1:$C1000,-4,Raw!$J$1:$J1000,"X")</f>
        <v>1</v>
      </c>
      <c r="I110" s="7">
        <f t="shared" si="2"/>
        <v>4</v>
      </c>
      <c r="J110" s="8">
        <f t="shared" si="3"/>
        <v>0.2</v>
      </c>
      <c r="K110" s="8">
        <f t="shared" si="4"/>
        <v>0.5</v>
      </c>
      <c r="L110" s="7">
        <f t="shared" si="5"/>
        <v>4</v>
      </c>
      <c r="M110" s="9">
        <f t="shared" si="6"/>
        <v>0.8</v>
      </c>
    </row>
    <row r="111">
      <c r="A111" s="6" t="s">
        <v>158</v>
      </c>
      <c r="B111" s="7" t="str">
        <f>vlookup($A111,Users!$B$1:$H1000,3,false)</f>
        <v>Eric</v>
      </c>
      <c r="C111" s="7" t="str">
        <f>vlookup($A111,Users!$B$1:$H1000,6,false)</f>
        <v>Wayzata</v>
      </c>
      <c r="D111" s="7">
        <f>vlookup($C111,Teams!$B:$D,2,false)</f>
        <v>5</v>
      </c>
      <c r="E111" s="7">
        <f t="shared" si="1"/>
        <v>20</v>
      </c>
      <c r="F111" s="7">
        <f>countifs(Raw!$D$1:$D1000,$A111,Raw!$C$1:$C1000,4,Raw!$J$1:$J1000,"X")+countifs(Raw!$D$1:$D1000,$A111,Raw!$C$1:$C1000,14,Raw!$J$1:$J1000,"X")</f>
        <v>2</v>
      </c>
      <c r="G111" s="7">
        <f>countifs(Raw!$D$1:$D1000,$A111,Raw!$C$1:$C1000,0,Raw!$J$1:$J1000,"X")</f>
        <v>3</v>
      </c>
      <c r="H111" s="7">
        <f>countifs(Raw!$D$1:$D1000,$A111,Raw!$C$1:$C1000,-4,Raw!$J$1:$J1000,"X")</f>
        <v>1</v>
      </c>
      <c r="I111" s="7">
        <f t="shared" si="2"/>
        <v>6</v>
      </c>
      <c r="J111" s="8">
        <f t="shared" si="3"/>
        <v>0.3</v>
      </c>
      <c r="K111" s="8">
        <f t="shared" si="4"/>
        <v>0.3333333333</v>
      </c>
      <c r="L111" s="7">
        <f t="shared" si="5"/>
        <v>4</v>
      </c>
      <c r="M111" s="9">
        <f t="shared" si="6"/>
        <v>0.8</v>
      </c>
    </row>
    <row r="112">
      <c r="A112" s="6" t="s">
        <v>174</v>
      </c>
      <c r="B112" s="7" t="str">
        <f>vlookup($A112,Users!$B$1:$H1000,3,false)</f>
        <v>Jason</v>
      </c>
      <c r="C112" s="7" t="str">
        <f>vlookup($A112,Users!$B$1:$H1000,6,false)</f>
        <v>Troy</v>
      </c>
      <c r="D112" s="7">
        <f>vlookup($C112,Teams!$B:$D,2,false)</f>
        <v>5</v>
      </c>
      <c r="E112" s="7">
        <f t="shared" si="1"/>
        <v>20</v>
      </c>
      <c r="F112" s="7">
        <f>countifs(Raw!$D$1:$D1000,$A112,Raw!$C$1:$C1000,4,Raw!$J$1:$J1000,"X")+countifs(Raw!$D$1:$D1000,$A112,Raw!$C$1:$C1000,14,Raw!$J$1:$J1000,"X")</f>
        <v>1</v>
      </c>
      <c r="G112" s="7">
        <f>countifs(Raw!$D$1:$D1000,$A112,Raw!$C$1:$C1000,0,Raw!$J$1:$J1000,"X")</f>
        <v>0</v>
      </c>
      <c r="H112" s="7">
        <f>countifs(Raw!$D$1:$D1000,$A112,Raw!$C$1:$C1000,-4,Raw!$J$1:$J1000,"X")</f>
        <v>0</v>
      </c>
      <c r="I112" s="7">
        <f t="shared" si="2"/>
        <v>1</v>
      </c>
      <c r="J112" s="8">
        <f t="shared" si="3"/>
        <v>0.05</v>
      </c>
      <c r="K112" s="8">
        <f t="shared" si="4"/>
        <v>1</v>
      </c>
      <c r="L112" s="7">
        <f t="shared" si="5"/>
        <v>4</v>
      </c>
      <c r="M112" s="9">
        <f t="shared" si="6"/>
        <v>0.8</v>
      </c>
    </row>
    <row r="113">
      <c r="A113" s="6" t="s">
        <v>187</v>
      </c>
      <c r="B113" s="7" t="str">
        <f>vlookup($A113,Users!$B$1:$H1000,3,false)</f>
        <v>Fateh</v>
      </c>
      <c r="C113" s="7" t="str">
        <f>vlookup($A113,Users!$B$1:$H1000,6,false)</f>
        <v>Venice</v>
      </c>
      <c r="D113" s="7">
        <f>vlookup($C113,Teams!$B:$D,2,false)</f>
        <v>5</v>
      </c>
      <c r="E113" s="7">
        <f t="shared" si="1"/>
        <v>20</v>
      </c>
      <c r="F113" s="7">
        <f>countifs(Raw!$D$1:$D1000,$A113,Raw!$C$1:$C1000,4,Raw!$J$1:$J1000,"X")+countifs(Raw!$D$1:$D1000,$A113,Raw!$C$1:$C1000,14,Raw!$J$1:$J1000,"X")</f>
        <v>1</v>
      </c>
      <c r="G113" s="7">
        <f>countifs(Raw!$D$1:$D1000,$A113,Raw!$C$1:$C1000,0,Raw!$J$1:$J1000,"X")</f>
        <v>0</v>
      </c>
      <c r="H113" s="7">
        <f>countifs(Raw!$D$1:$D1000,$A113,Raw!$C$1:$C1000,-4,Raw!$J$1:$J1000,"X")</f>
        <v>0</v>
      </c>
      <c r="I113" s="7">
        <f t="shared" si="2"/>
        <v>1</v>
      </c>
      <c r="J113" s="8">
        <f t="shared" si="3"/>
        <v>0.05</v>
      </c>
      <c r="K113" s="8">
        <f t="shared" si="4"/>
        <v>1</v>
      </c>
      <c r="L113" s="7">
        <f t="shared" si="5"/>
        <v>4</v>
      </c>
      <c r="M113" s="9">
        <f t="shared" si="6"/>
        <v>0.8</v>
      </c>
    </row>
    <row r="114">
      <c r="A114" s="6" t="s">
        <v>192</v>
      </c>
      <c r="B114" s="7" t="str">
        <f>vlookup($A114,Users!$B$1:$H1000,3,false)</f>
        <v>Erik</v>
      </c>
      <c r="C114" s="7" t="str">
        <f>vlookup($A114,Users!$B$1:$H1000,6,false)</f>
        <v>Green Hope</v>
      </c>
      <c r="D114" s="7">
        <f>vlookup($C114,Teams!$B:$D,2,false)</f>
        <v>5</v>
      </c>
      <c r="E114" s="7">
        <f t="shared" si="1"/>
        <v>20</v>
      </c>
      <c r="F114" s="7">
        <f>countifs(Raw!$D$1:$D1000,$A114,Raw!$C$1:$C1000,4,Raw!$J$1:$J1000,"X")+countifs(Raw!$D$1:$D1000,$A114,Raw!$C$1:$C1000,14,Raw!$J$1:$J1000,"X")</f>
        <v>1</v>
      </c>
      <c r="G114" s="7">
        <f>countifs(Raw!$D$1:$D1000,$A114,Raw!$C$1:$C1000,0,Raw!$J$1:$J1000,"X")</f>
        <v>1</v>
      </c>
      <c r="H114" s="7">
        <f>countifs(Raw!$D$1:$D1000,$A114,Raw!$C$1:$C1000,-4,Raw!$J$1:$J1000,"X")</f>
        <v>0</v>
      </c>
      <c r="I114" s="7">
        <f t="shared" si="2"/>
        <v>2</v>
      </c>
      <c r="J114" s="8">
        <f t="shared" si="3"/>
        <v>0.1</v>
      </c>
      <c r="K114" s="8">
        <f t="shared" si="4"/>
        <v>0.5</v>
      </c>
      <c r="L114" s="7">
        <f t="shared" si="5"/>
        <v>4</v>
      </c>
      <c r="M114" s="9">
        <f t="shared" si="6"/>
        <v>0.8</v>
      </c>
    </row>
    <row r="115">
      <c r="A115" s="6" t="s">
        <v>207</v>
      </c>
      <c r="B115" s="7" t="str">
        <f>vlookup($A115,Users!$B$1:$H1000,3,false)</f>
        <v>Laurie</v>
      </c>
      <c r="C115" s="7" t="str">
        <f>vlookup($A115,Users!$B$1:$H1000,6,false)</f>
        <v>Buchholz B</v>
      </c>
      <c r="D115" s="7">
        <f>vlookup($C115,Teams!$B:$D,2,false)</f>
        <v>5</v>
      </c>
      <c r="E115" s="7">
        <f t="shared" si="1"/>
        <v>20</v>
      </c>
      <c r="F115" s="7">
        <f>countifs(Raw!$D$1:$D1000,$A115,Raw!$C$1:$C1000,4,Raw!$J$1:$J1000,"X")+countifs(Raw!$D$1:$D1000,$A115,Raw!$C$1:$C1000,14,Raw!$J$1:$J1000,"X")</f>
        <v>1</v>
      </c>
      <c r="G115" s="7">
        <f>countifs(Raw!$D$1:$D1000,$A115,Raw!$C$1:$C1000,0,Raw!$J$1:$J1000,"X")</f>
        <v>1</v>
      </c>
      <c r="H115" s="7">
        <f>countifs(Raw!$D$1:$D1000,$A115,Raw!$C$1:$C1000,-4,Raw!$J$1:$J1000,"X")</f>
        <v>0</v>
      </c>
      <c r="I115" s="7">
        <f t="shared" si="2"/>
        <v>2</v>
      </c>
      <c r="J115" s="8">
        <f t="shared" si="3"/>
        <v>0.1</v>
      </c>
      <c r="K115" s="8">
        <f t="shared" si="4"/>
        <v>0.5</v>
      </c>
      <c r="L115" s="7">
        <f t="shared" si="5"/>
        <v>4</v>
      </c>
      <c r="M115" s="9">
        <f t="shared" si="6"/>
        <v>0.8</v>
      </c>
    </row>
    <row r="116">
      <c r="A116" s="6" t="s">
        <v>211</v>
      </c>
      <c r="B116" s="7" t="str">
        <f>vlookup($A116,Users!$B$1:$H1000,3,false)</f>
        <v>Aryan</v>
      </c>
      <c r="C116" s="7" t="str">
        <f>vlookup($A116,Users!$B$1:$H1000,6,false)</f>
        <v>JP Stevens</v>
      </c>
      <c r="D116" s="7">
        <f>vlookup($C116,Teams!$B:$D,2,false)</f>
        <v>5</v>
      </c>
      <c r="E116" s="7">
        <f t="shared" si="1"/>
        <v>20</v>
      </c>
      <c r="F116" s="7">
        <f>countifs(Raw!$D$1:$D1000,$A116,Raw!$C$1:$C1000,4,Raw!$J$1:$J1000,"X")+countifs(Raw!$D$1:$D1000,$A116,Raw!$C$1:$C1000,14,Raw!$J$1:$J1000,"X")</f>
        <v>1</v>
      </c>
      <c r="G116" s="7">
        <f>countifs(Raw!$D$1:$D1000,$A116,Raw!$C$1:$C1000,0,Raw!$J$1:$J1000,"X")</f>
        <v>0</v>
      </c>
      <c r="H116" s="7">
        <f>countifs(Raw!$D$1:$D1000,$A116,Raw!$C$1:$C1000,-4,Raw!$J$1:$J1000,"X")</f>
        <v>0</v>
      </c>
      <c r="I116" s="7">
        <f t="shared" si="2"/>
        <v>1</v>
      </c>
      <c r="J116" s="8">
        <f t="shared" si="3"/>
        <v>0.05</v>
      </c>
      <c r="K116" s="8">
        <f t="shared" si="4"/>
        <v>1</v>
      </c>
      <c r="L116" s="7">
        <f t="shared" si="5"/>
        <v>4</v>
      </c>
      <c r="M116" s="9">
        <f t="shared" si="6"/>
        <v>0.8</v>
      </c>
    </row>
    <row r="117">
      <c r="A117" s="6" t="s">
        <v>218</v>
      </c>
      <c r="B117" s="7" t="str">
        <f>vlookup($A117,Users!$B$1:$H1000,3,false)</f>
        <v>Michael</v>
      </c>
      <c r="C117" s="7" t="str">
        <f>vlookup($A117,Users!$B$1:$H1000,6,false)</f>
        <v>Lakeside</v>
      </c>
      <c r="D117" s="7">
        <f>vlookup($C117,Teams!$B:$D,2,false)</f>
        <v>5</v>
      </c>
      <c r="E117" s="7">
        <f t="shared" si="1"/>
        <v>20</v>
      </c>
      <c r="F117" s="7">
        <f>countifs(Raw!$D$1:$D1000,$A117,Raw!$C$1:$C1000,4,Raw!$J$1:$J1000,"X")+countifs(Raw!$D$1:$D1000,$A117,Raw!$C$1:$C1000,14,Raw!$J$1:$J1000,"X")</f>
        <v>1</v>
      </c>
      <c r="G117" s="7">
        <f>countifs(Raw!$D$1:$D1000,$A117,Raw!$C$1:$C1000,0,Raw!$J$1:$J1000,"X")</f>
        <v>0</v>
      </c>
      <c r="H117" s="7">
        <f>countifs(Raw!$D$1:$D1000,$A117,Raw!$C$1:$C1000,-4,Raw!$J$1:$J1000,"X")</f>
        <v>0</v>
      </c>
      <c r="I117" s="7">
        <f t="shared" si="2"/>
        <v>1</v>
      </c>
      <c r="J117" s="8">
        <f t="shared" si="3"/>
        <v>0.05</v>
      </c>
      <c r="K117" s="8">
        <f t="shared" si="4"/>
        <v>1</v>
      </c>
      <c r="L117" s="7">
        <f t="shared" si="5"/>
        <v>4</v>
      </c>
      <c r="M117" s="9">
        <f t="shared" si="6"/>
        <v>0.8</v>
      </c>
    </row>
    <row r="118">
      <c r="A118" s="6" t="s">
        <v>235</v>
      </c>
      <c r="B118" s="7" t="str">
        <f>vlookup($A118,Users!$B$1:$H1000,3,false)</f>
        <v>Daniel</v>
      </c>
      <c r="C118" s="7" t="str">
        <f>vlookup($A118,Users!$B$1:$H1000,6,false)</f>
        <v>NoHo</v>
      </c>
      <c r="D118" s="7">
        <f>vlookup($C118,Teams!$B:$D,2,false)</f>
        <v>10</v>
      </c>
      <c r="E118" s="7">
        <f t="shared" si="1"/>
        <v>40</v>
      </c>
      <c r="F118" s="7">
        <f>countifs(Raw!$D$1:$D1000,$A118,Raw!$C$1:$C1000,4,Raw!$J$1:$J1000,"X")+countifs(Raw!$D$1:$D1000,$A118,Raw!$C$1:$C1000,14,Raw!$J$1:$J1000,"X")</f>
        <v>2</v>
      </c>
      <c r="G118" s="7">
        <f>countifs(Raw!$D$1:$D1000,$A118,Raw!$C$1:$C1000,0,Raw!$J$1:$J1000,"X")</f>
        <v>0</v>
      </c>
      <c r="H118" s="7">
        <f>countifs(Raw!$D$1:$D1000,$A118,Raw!$C$1:$C1000,-4,Raw!$J$1:$J1000,"X")</f>
        <v>0</v>
      </c>
      <c r="I118" s="7">
        <f t="shared" si="2"/>
        <v>2</v>
      </c>
      <c r="J118" s="8">
        <f t="shared" si="3"/>
        <v>0.05</v>
      </c>
      <c r="K118" s="8">
        <f t="shared" si="4"/>
        <v>1</v>
      </c>
      <c r="L118" s="7">
        <f t="shared" si="5"/>
        <v>8</v>
      </c>
      <c r="M118" s="9">
        <f t="shared" si="6"/>
        <v>0.8</v>
      </c>
    </row>
    <row r="119">
      <c r="A119" s="6" t="s">
        <v>37</v>
      </c>
      <c r="B119" s="7" t="str">
        <f>vlookup($A119,Users!$B$1:$H1000,3,false)</f>
        <v>Yajur</v>
      </c>
      <c r="C119" s="7" t="str">
        <f>vlookup($A119,Users!$B$1:$H1000,6,false)</f>
        <v>Davidson</v>
      </c>
      <c r="D119" s="7">
        <f>vlookup($C119,Teams!$B:$D,2,false)</f>
        <v>6</v>
      </c>
      <c r="E119" s="7">
        <f t="shared" si="1"/>
        <v>24</v>
      </c>
      <c r="F119" s="7">
        <f>countifs(Raw!$D$1:$D1000,$A119,Raw!$C$1:$C1000,4,Raw!$J$1:$J1000,"X")+countifs(Raw!$D$1:$D1000,$A119,Raw!$C$1:$C1000,14,Raw!$J$1:$J1000,"X")</f>
        <v>1</v>
      </c>
      <c r="G119" s="7">
        <f>countifs(Raw!$D$1:$D1000,$A119,Raw!$C$1:$C1000,0,Raw!$J$1:$J1000,"X")</f>
        <v>0</v>
      </c>
      <c r="H119" s="7">
        <f>countifs(Raw!$D$1:$D1000,$A119,Raw!$C$1:$C1000,-4,Raw!$J$1:$J1000,"X")</f>
        <v>0</v>
      </c>
      <c r="I119" s="7">
        <f t="shared" si="2"/>
        <v>1</v>
      </c>
      <c r="J119" s="8">
        <f t="shared" si="3"/>
        <v>0.04166666667</v>
      </c>
      <c r="K119" s="8">
        <f t="shared" si="4"/>
        <v>1</v>
      </c>
      <c r="L119" s="7">
        <f t="shared" si="5"/>
        <v>4</v>
      </c>
      <c r="M119" s="9">
        <f t="shared" si="6"/>
        <v>0.6666666667</v>
      </c>
    </row>
    <row r="120">
      <c r="A120" s="6" t="s">
        <v>164</v>
      </c>
      <c r="B120" s="7" t="str">
        <f>vlookup($A120,Users!$B$1:$H1000,3,false)</f>
        <v>Daniel</v>
      </c>
      <c r="C120" s="7" t="str">
        <f>vlookup($A120,Users!$B$1:$H1000,6,false)</f>
        <v>Interlake A</v>
      </c>
      <c r="D120" s="7">
        <f>vlookup($C120,Teams!$B:$D,2,false)</f>
        <v>6</v>
      </c>
      <c r="E120" s="7">
        <f t="shared" si="1"/>
        <v>24</v>
      </c>
      <c r="F120" s="7">
        <f>countifs(Raw!$D$1:$D1000,$A120,Raw!$C$1:$C1000,4,Raw!$J$1:$J1000,"X")+countifs(Raw!$D$1:$D1000,$A120,Raw!$C$1:$C1000,14,Raw!$J$1:$J1000,"X")</f>
        <v>1</v>
      </c>
      <c r="G120" s="7">
        <f>countifs(Raw!$D$1:$D1000,$A120,Raw!$C$1:$C1000,0,Raw!$J$1:$J1000,"X")</f>
        <v>1</v>
      </c>
      <c r="H120" s="7">
        <f>countifs(Raw!$D$1:$D1000,$A120,Raw!$C$1:$C1000,-4,Raw!$J$1:$J1000,"X")</f>
        <v>0</v>
      </c>
      <c r="I120" s="7">
        <f t="shared" si="2"/>
        <v>2</v>
      </c>
      <c r="J120" s="8">
        <f t="shared" si="3"/>
        <v>0.08333333333</v>
      </c>
      <c r="K120" s="8">
        <f t="shared" si="4"/>
        <v>0.5</v>
      </c>
      <c r="L120" s="7">
        <f t="shared" si="5"/>
        <v>4</v>
      </c>
      <c r="M120" s="9">
        <f t="shared" si="6"/>
        <v>0.6666666667</v>
      </c>
    </row>
    <row r="121">
      <c r="A121" s="6" t="s">
        <v>229</v>
      </c>
      <c r="B121" s="7" t="str">
        <f>vlookup($A121,Users!$B$1:$H1000,3,false)</f>
        <v>Kira</v>
      </c>
      <c r="C121" s="7" t="str">
        <f>vlookup($A121,Users!$B$1:$H1000,6,false)</f>
        <v>Lexington B</v>
      </c>
      <c r="D121" s="7">
        <f>vlookup($C121,Teams!$B:$D,2,false)</f>
        <v>6</v>
      </c>
      <c r="E121" s="7">
        <f t="shared" si="1"/>
        <v>24</v>
      </c>
      <c r="F121" s="7">
        <f>countifs(Raw!$D$1:$D1000,$A121,Raw!$C$1:$C1000,4,Raw!$J$1:$J1000,"X")+countifs(Raw!$D$1:$D1000,$A121,Raw!$C$1:$C1000,14,Raw!$J$1:$J1000,"X")</f>
        <v>1</v>
      </c>
      <c r="G121" s="7">
        <f>countifs(Raw!$D$1:$D1000,$A121,Raw!$C$1:$C1000,0,Raw!$J$1:$J1000,"X")</f>
        <v>0</v>
      </c>
      <c r="H121" s="7">
        <f>countifs(Raw!$D$1:$D1000,$A121,Raw!$C$1:$C1000,-4,Raw!$J$1:$J1000,"X")</f>
        <v>0</v>
      </c>
      <c r="I121" s="7">
        <f t="shared" si="2"/>
        <v>1</v>
      </c>
      <c r="J121" s="8">
        <f t="shared" si="3"/>
        <v>0.04166666667</v>
      </c>
      <c r="K121" s="8">
        <f t="shared" si="4"/>
        <v>1</v>
      </c>
      <c r="L121" s="7">
        <f t="shared" si="5"/>
        <v>4</v>
      </c>
      <c r="M121" s="9">
        <f t="shared" si="6"/>
        <v>0.6666666667</v>
      </c>
    </row>
    <row r="122">
      <c r="A122" s="6" t="s">
        <v>58</v>
      </c>
      <c r="B122" s="7" t="str">
        <f>vlookup($A122,Users!$B$1:$H1000,3,false)</f>
        <v>Jerry</v>
      </c>
      <c r="C122" s="7" t="str">
        <f>vlookup($A122,Users!$B$1:$H1000,6,false)</f>
        <v>Enloe B</v>
      </c>
      <c r="D122" s="7">
        <f>vlookup($C122,Teams!$B:$D,2,false)</f>
        <v>7</v>
      </c>
      <c r="E122" s="7">
        <f t="shared" si="1"/>
        <v>28</v>
      </c>
      <c r="F122" s="7">
        <f>countifs(Raw!$D$1:$D1000,$A122,Raw!$C$1:$C1000,4,Raw!$J$1:$J1000,"X")+countifs(Raw!$D$1:$D1000,$A122,Raw!$C$1:$C1000,14,Raw!$J$1:$J1000,"X")</f>
        <v>1</v>
      </c>
      <c r="G122" s="7">
        <f>countifs(Raw!$D$1:$D1000,$A122,Raw!$C$1:$C1000,0,Raw!$J$1:$J1000,"X")</f>
        <v>0</v>
      </c>
      <c r="H122" s="7">
        <f>countifs(Raw!$D$1:$D1000,$A122,Raw!$C$1:$C1000,-4,Raw!$J$1:$J1000,"X")</f>
        <v>0</v>
      </c>
      <c r="I122" s="7">
        <f t="shared" si="2"/>
        <v>1</v>
      </c>
      <c r="J122" s="8">
        <f t="shared" si="3"/>
        <v>0.03571428571</v>
      </c>
      <c r="K122" s="8">
        <f t="shared" si="4"/>
        <v>1</v>
      </c>
      <c r="L122" s="7">
        <f t="shared" si="5"/>
        <v>4</v>
      </c>
      <c r="M122" s="9">
        <f t="shared" si="6"/>
        <v>0.5714285714</v>
      </c>
    </row>
    <row r="123">
      <c r="A123" s="6" t="s">
        <v>83</v>
      </c>
      <c r="B123" s="7" t="str">
        <f>vlookup($A123,Users!$B$1:$H1000,3,false)</f>
        <v>Anuprabha</v>
      </c>
      <c r="C123" s="7" t="str">
        <f>vlookup($A123,Users!$B$1:$H1000,6,false)</f>
        <v>Lexington A</v>
      </c>
      <c r="D123" s="7">
        <f>vlookup($C123,Teams!$B:$D,2,false)</f>
        <v>7</v>
      </c>
      <c r="E123" s="7">
        <f t="shared" si="1"/>
        <v>28</v>
      </c>
      <c r="F123" s="7">
        <f>countifs(Raw!$D$1:$D1000,$A123,Raw!$C$1:$C1000,4,Raw!$J$1:$J1000,"X")+countifs(Raw!$D$1:$D1000,$A123,Raw!$C$1:$C1000,14,Raw!$J$1:$J1000,"X")</f>
        <v>1</v>
      </c>
      <c r="G123" s="7">
        <f>countifs(Raw!$D$1:$D1000,$A123,Raw!$C$1:$C1000,0,Raw!$J$1:$J1000,"X")</f>
        <v>0</v>
      </c>
      <c r="H123" s="7">
        <f>countifs(Raw!$D$1:$D1000,$A123,Raw!$C$1:$C1000,-4,Raw!$J$1:$J1000,"X")</f>
        <v>0</v>
      </c>
      <c r="I123" s="7">
        <f t="shared" si="2"/>
        <v>1</v>
      </c>
      <c r="J123" s="8">
        <f t="shared" si="3"/>
        <v>0.03571428571</v>
      </c>
      <c r="K123" s="8">
        <f t="shared" si="4"/>
        <v>1</v>
      </c>
      <c r="L123" s="7">
        <f t="shared" si="5"/>
        <v>4</v>
      </c>
      <c r="M123" s="9">
        <f t="shared" si="6"/>
        <v>0.5714285714</v>
      </c>
    </row>
    <row r="124">
      <c r="A124" s="6" t="s">
        <v>151</v>
      </c>
      <c r="B124" s="7" t="str">
        <f>vlookup($A124,Users!$B$1:$H1000,3,false)</f>
        <v>Eli</v>
      </c>
      <c r="C124" s="7" t="str">
        <f>vlookup($A124,Users!$B$1:$H1000,6,false)</f>
        <v>NCSSM A</v>
      </c>
      <c r="D124" s="7">
        <f>vlookup($C124,Teams!$B:$D,2,false)</f>
        <v>7</v>
      </c>
      <c r="E124" s="7">
        <f t="shared" si="1"/>
        <v>28</v>
      </c>
      <c r="F124" s="7">
        <f>countifs(Raw!$D$1:$D1000,$A124,Raw!$C$1:$C1000,4,Raw!$J$1:$J1000,"X")+countifs(Raw!$D$1:$D1000,$A124,Raw!$C$1:$C1000,14,Raw!$J$1:$J1000,"X")</f>
        <v>1</v>
      </c>
      <c r="G124" s="7">
        <f>countifs(Raw!$D$1:$D1000,$A124,Raw!$C$1:$C1000,0,Raw!$J$1:$J1000,"X")</f>
        <v>0</v>
      </c>
      <c r="H124" s="7">
        <f>countifs(Raw!$D$1:$D1000,$A124,Raw!$C$1:$C1000,-4,Raw!$J$1:$J1000,"X")</f>
        <v>0</v>
      </c>
      <c r="I124" s="7">
        <f t="shared" si="2"/>
        <v>1</v>
      </c>
      <c r="J124" s="8">
        <f t="shared" si="3"/>
        <v>0.03571428571</v>
      </c>
      <c r="K124" s="8">
        <f t="shared" si="4"/>
        <v>1</v>
      </c>
      <c r="L124" s="7">
        <f t="shared" si="5"/>
        <v>4</v>
      </c>
      <c r="M124" s="9">
        <f t="shared" si="6"/>
        <v>0.5714285714</v>
      </c>
    </row>
    <row r="125">
      <c r="A125" s="6" t="s">
        <v>217</v>
      </c>
      <c r="B125" s="7" t="str">
        <f>vlookup($A125,Users!$B$1:$H1000,3,false)</f>
        <v>Vaidehi</v>
      </c>
      <c r="C125" s="7" t="str">
        <f>vlookup($A125,Users!$B$1:$H1000,6,false)</f>
        <v>Brookfield</v>
      </c>
      <c r="D125" s="7">
        <f>vlookup($C125,Teams!$B:$D,2,false)</f>
        <v>7</v>
      </c>
      <c r="E125" s="7">
        <f t="shared" si="1"/>
        <v>28</v>
      </c>
      <c r="F125" s="7">
        <f>countifs(Raw!$D$1:$D1000,$A125,Raw!$C$1:$C1000,4,Raw!$J$1:$J1000,"X")+countifs(Raw!$D$1:$D1000,$A125,Raw!$C$1:$C1000,14,Raw!$J$1:$J1000,"X")</f>
        <v>1</v>
      </c>
      <c r="G125" s="7">
        <f>countifs(Raw!$D$1:$D1000,$A125,Raw!$C$1:$C1000,0,Raw!$J$1:$J1000,"X")</f>
        <v>0</v>
      </c>
      <c r="H125" s="7">
        <f>countifs(Raw!$D$1:$D1000,$A125,Raw!$C$1:$C1000,-4,Raw!$J$1:$J1000,"X")</f>
        <v>0</v>
      </c>
      <c r="I125" s="7">
        <f t="shared" si="2"/>
        <v>1</v>
      </c>
      <c r="J125" s="8">
        <f t="shared" si="3"/>
        <v>0.03571428571</v>
      </c>
      <c r="K125" s="8">
        <f t="shared" si="4"/>
        <v>1</v>
      </c>
      <c r="L125" s="7">
        <f t="shared" si="5"/>
        <v>4</v>
      </c>
      <c r="M125" s="9">
        <f t="shared" si="6"/>
        <v>0.5714285714</v>
      </c>
    </row>
    <row r="126">
      <c r="A126" s="6" t="s">
        <v>232</v>
      </c>
      <c r="B126" s="7" t="str">
        <f>vlookup($A126,Users!$B$1:$H1000,3,false)</f>
        <v>Damon</v>
      </c>
      <c r="C126" s="7" t="str">
        <f>vlookup($A126,Users!$B$1:$H1000,6,false)</f>
        <v>Lexington A</v>
      </c>
      <c r="D126" s="7">
        <f>vlookup($C126,Teams!$B:$D,2,false)</f>
        <v>7</v>
      </c>
      <c r="E126" s="7">
        <f t="shared" si="1"/>
        <v>28</v>
      </c>
      <c r="F126" s="7">
        <f>countifs(Raw!$D$1:$D1000,$A126,Raw!$C$1:$C1000,4,Raw!$J$1:$J1000,"X")+countifs(Raw!$D$1:$D1000,$A126,Raw!$C$1:$C1000,14,Raw!$J$1:$J1000,"X")</f>
        <v>1</v>
      </c>
      <c r="G126" s="7">
        <f>countifs(Raw!$D$1:$D1000,$A126,Raw!$C$1:$C1000,0,Raw!$J$1:$J1000,"X")</f>
        <v>0</v>
      </c>
      <c r="H126" s="7">
        <f>countifs(Raw!$D$1:$D1000,$A126,Raw!$C$1:$C1000,-4,Raw!$J$1:$J1000,"X")</f>
        <v>0</v>
      </c>
      <c r="I126" s="7">
        <f t="shared" si="2"/>
        <v>1</v>
      </c>
      <c r="J126" s="8">
        <f t="shared" si="3"/>
        <v>0.03571428571</v>
      </c>
      <c r="K126" s="8">
        <f t="shared" si="4"/>
        <v>1</v>
      </c>
      <c r="L126" s="7">
        <f t="shared" si="5"/>
        <v>4</v>
      </c>
      <c r="M126" s="9">
        <f t="shared" si="6"/>
        <v>0.5714285714</v>
      </c>
    </row>
    <row r="127">
      <c r="A127" s="6" t="s">
        <v>91</v>
      </c>
      <c r="B127" s="7" t="str">
        <f>vlookup($A127,Users!$B$1:$H1000,3,false)</f>
        <v>Annie</v>
      </c>
      <c r="C127" s="7" t="str">
        <f>vlookup($A127,Users!$B$1:$H1000,6,false)</f>
        <v>MSJ</v>
      </c>
      <c r="D127" s="7">
        <f>vlookup($C127,Teams!$B:$D,2,false)</f>
        <v>8</v>
      </c>
      <c r="E127" s="7">
        <f t="shared" si="1"/>
        <v>32</v>
      </c>
      <c r="F127" s="7">
        <f>countifs(Raw!$D$1:$D1000,$A127,Raw!$C$1:$C1000,4,Raw!$J$1:$J1000,"X")+countifs(Raw!$D$1:$D1000,$A127,Raw!$C$1:$C1000,14,Raw!$J$1:$J1000,"X")</f>
        <v>1</v>
      </c>
      <c r="G127" s="7">
        <f>countifs(Raw!$D$1:$D1000,$A127,Raw!$C$1:$C1000,0,Raw!$J$1:$J1000,"X")</f>
        <v>0</v>
      </c>
      <c r="H127" s="7">
        <f>countifs(Raw!$D$1:$D1000,$A127,Raw!$C$1:$C1000,-4,Raw!$J$1:$J1000,"X")</f>
        <v>0</v>
      </c>
      <c r="I127" s="7">
        <f t="shared" si="2"/>
        <v>1</v>
      </c>
      <c r="J127" s="8">
        <f t="shared" si="3"/>
        <v>0.03125</v>
      </c>
      <c r="K127" s="8">
        <f t="shared" si="4"/>
        <v>1</v>
      </c>
      <c r="L127" s="7">
        <f t="shared" si="5"/>
        <v>4</v>
      </c>
      <c r="M127" s="9">
        <f t="shared" si="6"/>
        <v>0.5</v>
      </c>
    </row>
    <row r="128">
      <c r="A128" s="6" t="s">
        <v>194</v>
      </c>
      <c r="B128" s="7" t="str">
        <f>vlookup($A128,Users!$B$1:$H1000,3,false)</f>
        <v>Feodor</v>
      </c>
      <c r="C128" s="7" t="str">
        <f>vlookup($A128,Users!$B$1:$H1000,6,false)</f>
        <v>University</v>
      </c>
      <c r="D128" s="7">
        <f>vlookup($C128,Teams!$B:$D,2,false)</f>
        <v>8</v>
      </c>
      <c r="E128" s="7">
        <f t="shared" si="1"/>
        <v>32</v>
      </c>
      <c r="F128" s="7">
        <f>countifs(Raw!$D$1:$D1000,$A128,Raw!$C$1:$C1000,4,Raw!$J$1:$J1000,"X")+countifs(Raw!$D$1:$D1000,$A128,Raw!$C$1:$C1000,14,Raw!$J$1:$J1000,"X")</f>
        <v>1</v>
      </c>
      <c r="G128" s="7">
        <f>countifs(Raw!$D$1:$D1000,$A128,Raw!$C$1:$C1000,0,Raw!$J$1:$J1000,"X")</f>
        <v>0</v>
      </c>
      <c r="H128" s="7">
        <f>countifs(Raw!$D$1:$D1000,$A128,Raw!$C$1:$C1000,-4,Raw!$J$1:$J1000,"X")</f>
        <v>0</v>
      </c>
      <c r="I128" s="7">
        <f t="shared" si="2"/>
        <v>1</v>
      </c>
      <c r="J128" s="8">
        <f t="shared" si="3"/>
        <v>0.03125</v>
      </c>
      <c r="K128" s="8">
        <f t="shared" si="4"/>
        <v>1</v>
      </c>
      <c r="L128" s="7">
        <f t="shared" si="5"/>
        <v>4</v>
      </c>
      <c r="M128" s="9">
        <f t="shared" si="6"/>
        <v>0.5</v>
      </c>
    </row>
    <row r="129">
      <c r="A129" s="6" t="s">
        <v>205</v>
      </c>
      <c r="B129" s="7" t="str">
        <f>vlookup($A129,Users!$B$1:$H1000,3,false)</f>
        <v>Julianne</v>
      </c>
      <c r="C129" s="7" t="str">
        <f>vlookup($A129,Users!$B$1:$H1000,6,false)</f>
        <v>University</v>
      </c>
      <c r="D129" s="7">
        <f>vlookup($C129,Teams!$B:$D,2,false)</f>
        <v>8</v>
      </c>
      <c r="E129" s="7">
        <f t="shared" si="1"/>
        <v>32</v>
      </c>
      <c r="F129" s="7">
        <f>countifs(Raw!$D$1:$D1000,$A129,Raw!$C$1:$C1000,4,Raw!$J$1:$J1000,"X")+countifs(Raw!$D$1:$D1000,$A129,Raw!$C$1:$C1000,14,Raw!$J$1:$J1000,"X")</f>
        <v>1</v>
      </c>
      <c r="G129" s="7">
        <f>countifs(Raw!$D$1:$D1000,$A129,Raw!$C$1:$C1000,0,Raw!$J$1:$J1000,"X")</f>
        <v>0</v>
      </c>
      <c r="H129" s="7">
        <f>countifs(Raw!$D$1:$D1000,$A129,Raw!$C$1:$C1000,-4,Raw!$J$1:$J1000,"X")</f>
        <v>0</v>
      </c>
      <c r="I129" s="7">
        <f t="shared" si="2"/>
        <v>1</v>
      </c>
      <c r="J129" s="8">
        <f t="shared" si="3"/>
        <v>0.03125</v>
      </c>
      <c r="K129" s="8">
        <f t="shared" si="4"/>
        <v>1</v>
      </c>
      <c r="L129" s="7">
        <f t="shared" si="5"/>
        <v>4</v>
      </c>
      <c r="M129" s="9">
        <f t="shared" si="6"/>
        <v>0.5</v>
      </c>
    </row>
    <row r="130">
      <c r="A130" s="6" t="s">
        <v>65</v>
      </c>
      <c r="B130" s="7" t="str">
        <f>vlookup($A130,Users!$B$1:$H1000,3,false)</f>
        <v>Rushil</v>
      </c>
      <c r="C130" s="7" t="str">
        <f>vlookup($A130,Users!$B$1:$H1000,6,false)</f>
        <v>Dulles</v>
      </c>
      <c r="D130" s="7">
        <f>vlookup($C130,Teams!$B:$D,2,false)</f>
        <v>9</v>
      </c>
      <c r="E130" s="7">
        <f t="shared" si="1"/>
        <v>36</v>
      </c>
      <c r="F130" s="7">
        <f>countifs(Raw!$D$1:$D1000,$A130,Raw!$C$1:$C1000,4,Raw!$J$1:$J1000,"X")+countifs(Raw!$D$1:$D1000,$A130,Raw!$C$1:$C1000,14,Raw!$J$1:$J1000,"X")</f>
        <v>1</v>
      </c>
      <c r="G130" s="7">
        <f>countifs(Raw!$D$1:$D1000,$A130,Raw!$C$1:$C1000,0,Raw!$J$1:$J1000,"X")</f>
        <v>0</v>
      </c>
      <c r="H130" s="7">
        <f>countifs(Raw!$D$1:$D1000,$A130,Raw!$C$1:$C1000,-4,Raw!$J$1:$J1000,"X")</f>
        <v>0</v>
      </c>
      <c r="I130" s="7">
        <f t="shared" si="2"/>
        <v>1</v>
      </c>
      <c r="J130" s="8">
        <f t="shared" si="3"/>
        <v>0.02777777778</v>
      </c>
      <c r="K130" s="8">
        <f t="shared" si="4"/>
        <v>1</v>
      </c>
      <c r="L130" s="7">
        <f t="shared" si="5"/>
        <v>4</v>
      </c>
      <c r="M130" s="9">
        <f t="shared" si="6"/>
        <v>0.4444444444</v>
      </c>
    </row>
    <row r="131">
      <c r="A131" s="6" t="s">
        <v>169</v>
      </c>
      <c r="B131" s="7" t="str">
        <f>vlookup($A131,Users!$B$1:$H1000,3,false)</f>
        <v>Adeline</v>
      </c>
      <c r="C131" s="7" t="str">
        <f>vlookup($A131,Users!$B$1:$H1000,6,false)</f>
        <v>NoHo</v>
      </c>
      <c r="D131" s="7">
        <f>vlookup($C131,Teams!$B:$D,2,false)</f>
        <v>10</v>
      </c>
      <c r="E131" s="7">
        <f t="shared" si="1"/>
        <v>40</v>
      </c>
      <c r="F131" s="7">
        <f>countifs(Raw!$D$1:$D1000,$A131,Raw!$C$1:$C1000,4,Raw!$J$1:$J1000,"X")+countifs(Raw!$D$1:$D1000,$A131,Raw!$C$1:$C1000,14,Raw!$J$1:$J1000,"X")</f>
        <v>1</v>
      </c>
      <c r="G131" s="7">
        <f>countifs(Raw!$D$1:$D1000,$A131,Raw!$C$1:$C1000,0,Raw!$J$1:$J1000,"X")</f>
        <v>1</v>
      </c>
      <c r="H131" s="7">
        <f>countifs(Raw!$D$1:$D1000,$A131,Raw!$C$1:$C1000,-4,Raw!$J$1:$J1000,"X")</f>
        <v>0</v>
      </c>
      <c r="I131" s="7">
        <f t="shared" si="2"/>
        <v>2</v>
      </c>
      <c r="J131" s="8">
        <f t="shared" si="3"/>
        <v>0.05</v>
      </c>
      <c r="K131" s="8">
        <f t="shared" si="4"/>
        <v>0.5</v>
      </c>
      <c r="L131" s="7">
        <f t="shared" si="5"/>
        <v>4</v>
      </c>
      <c r="M131" s="9">
        <f t="shared" si="6"/>
        <v>0.4</v>
      </c>
    </row>
    <row r="132">
      <c r="A132" s="6" t="s">
        <v>55</v>
      </c>
      <c r="B132" s="7" t="str">
        <f>vlookup($A132,Users!$B$1:$H1000,3,false)</f>
        <v>Ryan</v>
      </c>
      <c r="C132" s="7" t="str">
        <f>vlookup($A132,Users!$B$1:$H1000,6,false)</f>
        <v>Centennial</v>
      </c>
      <c r="D132" s="7">
        <f>vlookup($C132,Teams!$B:$D,2,false)</f>
        <v>11</v>
      </c>
      <c r="E132" s="7">
        <f t="shared" si="1"/>
        <v>44</v>
      </c>
      <c r="F132" s="7">
        <f>countifs(Raw!$D$1:$D1000,$A132,Raw!$C$1:$C1000,4,Raw!$J$1:$J1000,"X")+countifs(Raw!$D$1:$D1000,$A132,Raw!$C$1:$C1000,14,Raw!$J$1:$J1000,"X")</f>
        <v>1</v>
      </c>
      <c r="G132" s="7">
        <f>countifs(Raw!$D$1:$D1000,$A132,Raw!$C$1:$C1000,0,Raw!$J$1:$J1000,"X")</f>
        <v>3</v>
      </c>
      <c r="H132" s="7">
        <f>countifs(Raw!$D$1:$D1000,$A132,Raw!$C$1:$C1000,-4,Raw!$J$1:$J1000,"X")</f>
        <v>0</v>
      </c>
      <c r="I132" s="7">
        <f t="shared" si="2"/>
        <v>4</v>
      </c>
      <c r="J132" s="8">
        <f t="shared" si="3"/>
        <v>0.09090909091</v>
      </c>
      <c r="K132" s="8">
        <f t="shared" si="4"/>
        <v>0.25</v>
      </c>
      <c r="L132" s="7">
        <f t="shared" si="5"/>
        <v>4</v>
      </c>
      <c r="M132" s="9">
        <f t="shared" si="6"/>
        <v>0.3636363636</v>
      </c>
    </row>
    <row r="133">
      <c r="A133" s="6" t="s">
        <v>60</v>
      </c>
      <c r="B133" s="7" t="str">
        <f>vlookup($A133,Users!$B$1:$H1000,3,false)</f>
        <v>Ryan</v>
      </c>
      <c r="C133" s="7" t="str">
        <f>vlookup($A133,Users!$B$1:$H1000,6,false)</f>
        <v>Centennial</v>
      </c>
      <c r="D133" s="7">
        <f>vlookup($C133,Teams!$B:$D,2,false)</f>
        <v>11</v>
      </c>
      <c r="E133" s="7">
        <f t="shared" si="1"/>
        <v>44</v>
      </c>
      <c r="F133" s="7">
        <f>countifs(Raw!$D$1:$D1000,$A133,Raw!$C$1:$C1000,4,Raw!$J$1:$J1000,"X")+countifs(Raw!$D$1:$D1000,$A133,Raw!$C$1:$C1000,14,Raw!$J$1:$J1000,"X")</f>
        <v>1</v>
      </c>
      <c r="G133" s="7">
        <f>countifs(Raw!$D$1:$D1000,$A133,Raw!$C$1:$C1000,0,Raw!$J$1:$J1000,"X")</f>
        <v>1</v>
      </c>
      <c r="H133" s="7">
        <f>countifs(Raw!$D$1:$D1000,$A133,Raw!$C$1:$C1000,-4,Raw!$J$1:$J1000,"X")</f>
        <v>0</v>
      </c>
      <c r="I133" s="7">
        <f t="shared" si="2"/>
        <v>2</v>
      </c>
      <c r="J133" s="8">
        <f t="shared" si="3"/>
        <v>0.04545454545</v>
      </c>
      <c r="K133" s="8">
        <f t="shared" si="4"/>
        <v>0.5</v>
      </c>
      <c r="L133" s="7">
        <f t="shared" si="5"/>
        <v>4</v>
      </c>
      <c r="M133" s="9">
        <f t="shared" si="6"/>
        <v>0.3636363636</v>
      </c>
    </row>
    <row r="134">
      <c r="A134" s="6" t="s">
        <v>33</v>
      </c>
      <c r="B134" s="7" t="str">
        <f>vlookup($A134,Users!$B$1:$H1000,3,false)</f>
        <v>Ethan</v>
      </c>
      <c r="C134" s="7" t="str">
        <f>vlookup($A134,Users!$B$1:$H1000,6,false)</f>
        <v>Davidson</v>
      </c>
      <c r="D134" s="7">
        <f>vlookup($C134,Teams!$B:$D,2,false)</f>
        <v>6</v>
      </c>
      <c r="E134" s="7">
        <f t="shared" si="1"/>
        <v>24</v>
      </c>
      <c r="F134" s="7">
        <f>countifs(Raw!$D$1:$D1000,$A134,Raw!$C$1:$C1000,4,Raw!$J$1:$J1000,"X")+countifs(Raw!$D$1:$D1000,$A134,Raw!$C$1:$C1000,14,Raw!$J$1:$J1000,"X")</f>
        <v>0</v>
      </c>
      <c r="G134" s="7">
        <f>countifs(Raw!$D$1:$D1000,$A134,Raw!$C$1:$C1000,0,Raw!$J$1:$J1000,"X")</f>
        <v>0</v>
      </c>
      <c r="H134" s="7">
        <f>countifs(Raw!$D$1:$D1000,$A134,Raw!$C$1:$C1000,-4,Raw!$J$1:$J1000,"X")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9">
        <f t="shared" si="6"/>
        <v>0</v>
      </c>
    </row>
    <row r="135">
      <c r="A135" s="6" t="s">
        <v>38</v>
      </c>
      <c r="B135" s="7" t="str">
        <f>vlookup($A135,Users!$B$1:$H1000,3,false)</f>
        <v>Madhav</v>
      </c>
      <c r="C135" s="7" t="str">
        <f>vlookup($A135,Users!$B$1:$H1000,6,false)</f>
        <v>NCSSM B</v>
      </c>
      <c r="D135" s="7">
        <f>vlookup($C135,Teams!$B:$D,2,false)</f>
        <v>5</v>
      </c>
      <c r="E135" s="7">
        <f t="shared" si="1"/>
        <v>20</v>
      </c>
      <c r="F135" s="7">
        <f>countifs(Raw!$D$1:$D1000,$A135,Raw!$C$1:$C1000,4,Raw!$J$1:$J1000,"X")+countifs(Raw!$D$1:$D1000,$A135,Raw!$C$1:$C1000,14,Raw!$J$1:$J1000,"X")</f>
        <v>2</v>
      </c>
      <c r="G135" s="7">
        <f>countifs(Raw!$D$1:$D1000,$A135,Raw!$C$1:$C1000,0,Raw!$J$1:$J1000,"X")</f>
        <v>2</v>
      </c>
      <c r="H135" s="7">
        <f>countifs(Raw!$D$1:$D1000,$A135,Raw!$C$1:$C1000,-4,Raw!$J$1:$J1000,"X")</f>
        <v>2</v>
      </c>
      <c r="I135" s="7">
        <f t="shared" si="2"/>
        <v>6</v>
      </c>
      <c r="J135" s="8">
        <f t="shared" si="3"/>
        <v>0.3</v>
      </c>
      <c r="K135" s="8">
        <f t="shared" si="4"/>
        <v>0.3333333333</v>
      </c>
      <c r="L135" s="7">
        <f t="shared" si="5"/>
        <v>0</v>
      </c>
      <c r="M135" s="9">
        <f t="shared" si="6"/>
        <v>0</v>
      </c>
    </row>
    <row r="136">
      <c r="A136" s="6" t="s">
        <v>44</v>
      </c>
      <c r="B136" s="7" t="str">
        <f>vlookup($A136,Users!$B$1:$H1000,3,false)</f>
        <v>Nicholas</v>
      </c>
      <c r="C136" s="7" t="str">
        <f>vlookup($A136,Users!$B$1:$H1000,6,false)</f>
        <v>Buchholz A</v>
      </c>
      <c r="D136" s="7">
        <f>vlookup($C136,Teams!$B:$D,2,false)</f>
        <v>5</v>
      </c>
      <c r="E136" s="7">
        <f t="shared" si="1"/>
        <v>20</v>
      </c>
      <c r="F136" s="7">
        <f>countifs(Raw!$D$1:$D1000,$A136,Raw!$C$1:$C1000,4,Raw!$J$1:$J1000,"X")+countifs(Raw!$D$1:$D1000,$A136,Raw!$C$1:$C1000,14,Raw!$J$1:$J1000,"X")</f>
        <v>1</v>
      </c>
      <c r="G136" s="7">
        <f>countifs(Raw!$D$1:$D1000,$A136,Raw!$C$1:$C1000,0,Raw!$J$1:$J1000,"X")</f>
        <v>0</v>
      </c>
      <c r="H136" s="7">
        <f>countifs(Raw!$D$1:$D1000,$A136,Raw!$C$1:$C1000,-4,Raw!$J$1:$J1000,"X")</f>
        <v>1</v>
      </c>
      <c r="I136" s="7">
        <f t="shared" si="2"/>
        <v>2</v>
      </c>
      <c r="J136" s="8">
        <f t="shared" si="3"/>
        <v>0.1</v>
      </c>
      <c r="K136" s="8">
        <f t="shared" si="4"/>
        <v>0.5</v>
      </c>
      <c r="L136" s="7">
        <f t="shared" si="5"/>
        <v>0</v>
      </c>
      <c r="M136" s="9">
        <f t="shared" si="6"/>
        <v>0</v>
      </c>
    </row>
    <row r="137">
      <c r="A137" s="6" t="s">
        <v>45</v>
      </c>
      <c r="B137" s="7" t="str">
        <f>vlookup($A137,Users!$B$1:$H1000,3,false)</f>
        <v>Ahan</v>
      </c>
      <c r="C137" s="7" t="str">
        <f>vlookup($A137,Users!$B$1:$H1000,6,false)</f>
        <v>Buchholz A</v>
      </c>
      <c r="D137" s="7">
        <f>vlookup($C137,Teams!$B:$D,2,false)</f>
        <v>5</v>
      </c>
      <c r="E137" s="7">
        <f t="shared" si="1"/>
        <v>20</v>
      </c>
      <c r="F137" s="7">
        <f>countifs(Raw!$D$1:$D1000,$A137,Raw!$C$1:$C1000,4,Raw!$J$1:$J1000,"X")+countifs(Raw!$D$1:$D1000,$A137,Raw!$C$1:$C1000,14,Raw!$J$1:$J1000,"X")</f>
        <v>1</v>
      </c>
      <c r="G137" s="7">
        <f>countifs(Raw!$D$1:$D1000,$A137,Raw!$C$1:$C1000,0,Raw!$J$1:$J1000,"X")</f>
        <v>0</v>
      </c>
      <c r="H137" s="7">
        <f>countifs(Raw!$D$1:$D1000,$A137,Raw!$C$1:$C1000,-4,Raw!$J$1:$J1000,"X")</f>
        <v>1</v>
      </c>
      <c r="I137" s="7">
        <f t="shared" si="2"/>
        <v>2</v>
      </c>
      <c r="J137" s="8">
        <f t="shared" si="3"/>
        <v>0.1</v>
      </c>
      <c r="K137" s="8">
        <f t="shared" si="4"/>
        <v>0.5</v>
      </c>
      <c r="L137" s="7">
        <f t="shared" si="5"/>
        <v>0</v>
      </c>
      <c r="M137" s="9">
        <f t="shared" si="6"/>
        <v>0</v>
      </c>
    </row>
    <row r="138">
      <c r="A138" s="6" t="s">
        <v>49</v>
      </c>
      <c r="B138" s="7" t="str">
        <f>vlookup($A138,Users!$B$1:$H1000,3,false)</f>
        <v>Arjun</v>
      </c>
      <c r="C138" s="7" t="str">
        <f>vlookup($A138,Users!$B$1:$H1000,6,false)</f>
        <v>WWPN</v>
      </c>
      <c r="D138" s="7">
        <f>vlookup($C138,Teams!$B:$D,2,false)</f>
        <v>5</v>
      </c>
      <c r="E138" s="7">
        <f t="shared" si="1"/>
        <v>20</v>
      </c>
      <c r="F138" s="7">
        <f>countifs(Raw!$D$1:$D1000,$A138,Raw!$C$1:$C1000,4,Raw!$J$1:$J1000,"X")+countifs(Raw!$D$1:$D1000,$A138,Raw!$C$1:$C1000,14,Raw!$J$1:$J1000,"X")</f>
        <v>0</v>
      </c>
      <c r="G138" s="7">
        <f>countifs(Raw!$D$1:$D1000,$A138,Raw!$C$1:$C1000,0,Raw!$J$1:$J1000,"X")</f>
        <v>0</v>
      </c>
      <c r="H138" s="7">
        <f>countifs(Raw!$D$1:$D1000,$A138,Raw!$C$1:$C1000,-4,Raw!$J$1:$J1000,"X")</f>
        <v>0</v>
      </c>
      <c r="I138" s="7">
        <f t="shared" si="2"/>
        <v>0</v>
      </c>
      <c r="J138" s="8">
        <f t="shared" si="3"/>
        <v>0</v>
      </c>
      <c r="K138" s="8">
        <f t="shared" si="4"/>
        <v>0</v>
      </c>
      <c r="L138" s="7">
        <f t="shared" si="5"/>
        <v>0</v>
      </c>
      <c r="M138" s="9">
        <f t="shared" si="6"/>
        <v>0</v>
      </c>
    </row>
    <row r="139">
      <c r="A139" s="6" t="s">
        <v>52</v>
      </c>
      <c r="B139" s="7" t="str">
        <f>vlookup($A139,Users!$B$1:$H1000,3,false)</f>
        <v>Keisuke</v>
      </c>
      <c r="C139" s="7" t="str">
        <f>vlookup($A139,Users!$B$1:$H1000,6,false)</f>
        <v>Iolani</v>
      </c>
      <c r="D139" s="7">
        <f>vlookup($C139,Teams!$B:$D,2,false)</f>
        <v>5</v>
      </c>
      <c r="E139" s="7">
        <f t="shared" si="1"/>
        <v>20</v>
      </c>
      <c r="F139" s="7">
        <f>countifs(Raw!$D$1:$D1000,$A139,Raw!$C$1:$C1000,4,Raw!$J$1:$J1000,"X")+countifs(Raw!$D$1:$D1000,$A139,Raw!$C$1:$C1000,14,Raw!$J$1:$J1000,"X")</f>
        <v>0</v>
      </c>
      <c r="G139" s="7">
        <f>countifs(Raw!$D$1:$D1000,$A139,Raw!$C$1:$C1000,0,Raw!$J$1:$J1000,"X")</f>
        <v>0</v>
      </c>
      <c r="H139" s="7">
        <f>countifs(Raw!$D$1:$D1000,$A139,Raw!$C$1:$C1000,-4,Raw!$J$1:$J1000,"X")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9">
        <f t="shared" si="6"/>
        <v>0</v>
      </c>
    </row>
    <row r="140">
      <c r="A140" s="6" t="s">
        <v>53</v>
      </c>
      <c r="B140" s="7" t="str">
        <f>vlookup($A140,Users!$B$1:$H1000,3,false)</f>
        <v>Rithik</v>
      </c>
      <c r="C140" s="7" t="str">
        <f>vlookup($A140,Users!$B$1:$H1000,6,false)</f>
        <v>WWPN</v>
      </c>
      <c r="D140" s="7">
        <f>vlookup($C140,Teams!$B:$D,2,false)</f>
        <v>5</v>
      </c>
      <c r="E140" s="7">
        <f t="shared" si="1"/>
        <v>20</v>
      </c>
      <c r="F140" s="7">
        <f>countifs(Raw!$D$1:$D1000,$A140,Raw!$C$1:$C1000,4,Raw!$J$1:$J1000,"X")+countifs(Raw!$D$1:$D1000,$A140,Raw!$C$1:$C1000,14,Raw!$J$1:$J1000,"X")</f>
        <v>0</v>
      </c>
      <c r="G140" s="7">
        <f>countifs(Raw!$D$1:$D1000,$A140,Raw!$C$1:$C1000,0,Raw!$J$1:$J1000,"X")</f>
        <v>0</v>
      </c>
      <c r="H140" s="7">
        <f>countifs(Raw!$D$1:$D1000,$A140,Raw!$C$1:$C1000,-4,Raw!$J$1:$J1000,"X")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9">
        <f t="shared" si="6"/>
        <v>0</v>
      </c>
    </row>
    <row r="141">
      <c r="A141" s="6" t="s">
        <v>59</v>
      </c>
      <c r="B141" s="7" t="str">
        <f>vlookup($A141,Users!$B$1:$H1000,3,false)</f>
        <v>Sukrith</v>
      </c>
      <c r="C141" s="7" t="str">
        <f>vlookup($A141,Users!$B$1:$H1000,6,false)</f>
        <v>Enloe B</v>
      </c>
      <c r="D141" s="7">
        <f>vlookup($C141,Teams!$B:$D,2,false)</f>
        <v>7</v>
      </c>
      <c r="E141" s="7">
        <f t="shared" si="1"/>
        <v>28</v>
      </c>
      <c r="F141" s="7">
        <f>countifs(Raw!$D$1:$D1000,$A141,Raw!$C$1:$C1000,4,Raw!$J$1:$J1000,"X")+countifs(Raw!$D$1:$D1000,$A141,Raw!$C$1:$C1000,14,Raw!$J$1:$J1000,"X")</f>
        <v>0</v>
      </c>
      <c r="G141" s="7">
        <f>countifs(Raw!$D$1:$D1000,$A141,Raw!$C$1:$C1000,0,Raw!$J$1:$J1000,"X")</f>
        <v>0</v>
      </c>
      <c r="H141" s="7">
        <f>countifs(Raw!$D$1:$D1000,$A141,Raw!$C$1:$C1000,-4,Raw!$J$1:$J1000,"X")</f>
        <v>0</v>
      </c>
      <c r="I141" s="7">
        <f t="shared" si="2"/>
        <v>0</v>
      </c>
      <c r="J141" s="8">
        <f t="shared" si="3"/>
        <v>0</v>
      </c>
      <c r="K141" s="8">
        <f t="shared" si="4"/>
        <v>0</v>
      </c>
      <c r="L141" s="7">
        <f t="shared" si="5"/>
        <v>0</v>
      </c>
      <c r="M141" s="9">
        <f t="shared" si="6"/>
        <v>0</v>
      </c>
    </row>
    <row r="142">
      <c r="A142" s="6" t="s">
        <v>74</v>
      </c>
      <c r="B142" s="7" t="str">
        <f>vlookup($A142,Users!$B$1:$H1000,3,false)</f>
        <v>Iris</v>
      </c>
      <c r="C142" s="7" t="str">
        <f>vlookup($A142,Users!$B$1:$H1000,6,false)</f>
        <v>Niskayuna</v>
      </c>
      <c r="D142" s="7">
        <f>vlookup($C142,Teams!$B:$D,2,false)</f>
        <v>5</v>
      </c>
      <c r="E142" s="7">
        <f t="shared" si="1"/>
        <v>20</v>
      </c>
      <c r="F142" s="7">
        <f>countifs(Raw!$D$1:$D1000,$A142,Raw!$C$1:$C1000,4,Raw!$J$1:$J1000,"X")+countifs(Raw!$D$1:$D1000,$A142,Raw!$C$1:$C1000,14,Raw!$J$1:$J1000,"X")</f>
        <v>0</v>
      </c>
      <c r="G142" s="7">
        <f>countifs(Raw!$D$1:$D1000,$A142,Raw!$C$1:$C1000,0,Raw!$J$1:$J1000,"X")</f>
        <v>0</v>
      </c>
      <c r="H142" s="7">
        <f>countifs(Raw!$D$1:$D1000,$A142,Raw!$C$1:$C1000,-4,Raw!$J$1:$J1000,"X")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9">
        <f t="shared" si="6"/>
        <v>0</v>
      </c>
    </row>
    <row r="143">
      <c r="A143" s="6" t="s">
        <v>76</v>
      </c>
      <c r="B143" s="7" t="str">
        <f>vlookup($A143,Users!$B$1:$H1000,3,false)</f>
        <v>Oscar</v>
      </c>
      <c r="C143" s="7" t="str">
        <f>vlookup($A143,Users!$B$1:$H1000,6,false)</f>
        <v>Niskayuna</v>
      </c>
      <c r="D143" s="7">
        <f>vlookup($C143,Teams!$B:$D,2,false)</f>
        <v>5</v>
      </c>
      <c r="E143" s="7">
        <f t="shared" si="1"/>
        <v>20</v>
      </c>
      <c r="F143" s="7">
        <f>countifs(Raw!$D$1:$D1000,$A143,Raw!$C$1:$C1000,4,Raw!$J$1:$J1000,"X")+countifs(Raw!$D$1:$D1000,$A143,Raw!$C$1:$C1000,14,Raw!$J$1:$J1000,"X")</f>
        <v>1</v>
      </c>
      <c r="G143" s="7">
        <f>countifs(Raw!$D$1:$D1000,$A143,Raw!$C$1:$C1000,0,Raw!$J$1:$J1000,"X")</f>
        <v>0</v>
      </c>
      <c r="H143" s="7">
        <f>countifs(Raw!$D$1:$D1000,$A143,Raw!$C$1:$C1000,-4,Raw!$J$1:$J1000,"X")</f>
        <v>1</v>
      </c>
      <c r="I143" s="7">
        <f t="shared" si="2"/>
        <v>2</v>
      </c>
      <c r="J143" s="8">
        <f t="shared" si="3"/>
        <v>0.1</v>
      </c>
      <c r="K143" s="8">
        <f t="shared" si="4"/>
        <v>0.5</v>
      </c>
      <c r="L143" s="7">
        <f t="shared" si="5"/>
        <v>0</v>
      </c>
      <c r="M143" s="9">
        <f t="shared" si="6"/>
        <v>0</v>
      </c>
    </row>
    <row r="144">
      <c r="A144" s="6" t="s">
        <v>77</v>
      </c>
      <c r="B144" s="7" t="str">
        <f>vlookup($A144,Users!$B$1:$H1000,3,false)</f>
        <v>Arjun</v>
      </c>
      <c r="C144" s="7" t="str">
        <f>vlookup($A144,Users!$B$1:$H1000,6,false)</f>
        <v>Niskayuna</v>
      </c>
      <c r="D144" s="7">
        <f>vlookup($C144,Teams!$B:$D,2,false)</f>
        <v>5</v>
      </c>
      <c r="E144" s="7">
        <f t="shared" si="1"/>
        <v>20</v>
      </c>
      <c r="F144" s="7">
        <f>countifs(Raw!$D$1:$D1000,$A144,Raw!$C$1:$C1000,4,Raw!$J$1:$J1000,"X")+countifs(Raw!$D$1:$D1000,$A144,Raw!$C$1:$C1000,14,Raw!$J$1:$J1000,"X")</f>
        <v>0</v>
      </c>
      <c r="G144" s="7">
        <f>countifs(Raw!$D$1:$D1000,$A144,Raw!$C$1:$C1000,0,Raw!$J$1:$J1000,"X")</f>
        <v>0</v>
      </c>
      <c r="H144" s="7">
        <f>countifs(Raw!$D$1:$D1000,$A144,Raw!$C$1:$C1000,-4,Raw!$J$1:$J1000,"X")</f>
        <v>0</v>
      </c>
      <c r="I144" s="7">
        <f t="shared" si="2"/>
        <v>0</v>
      </c>
      <c r="J144" s="8">
        <f t="shared" si="3"/>
        <v>0</v>
      </c>
      <c r="K144" s="8">
        <f t="shared" si="4"/>
        <v>0</v>
      </c>
      <c r="L144" s="7">
        <f t="shared" si="5"/>
        <v>0</v>
      </c>
      <c r="M144" s="9">
        <f t="shared" si="6"/>
        <v>0</v>
      </c>
    </row>
    <row r="145">
      <c r="A145" s="6" t="s">
        <v>79</v>
      </c>
      <c r="B145" s="7" t="str">
        <f>vlookup($A145,Users!$B$1:$H1000,3,false)</f>
        <v>David</v>
      </c>
      <c r="C145" s="7" t="str">
        <f>vlookup($A145,Users!$B$1:$H1000,6,false)</f>
        <v>Lexington A</v>
      </c>
      <c r="D145" s="7">
        <f>vlookup($C145,Teams!$B:$D,2,false)</f>
        <v>7</v>
      </c>
      <c r="E145" s="7">
        <f t="shared" si="1"/>
        <v>28</v>
      </c>
      <c r="F145" s="7">
        <f>countifs(Raw!$D$1:$D1000,$A145,Raw!$C$1:$C1000,4,Raw!$J$1:$J1000,"X")+countifs(Raw!$D$1:$D1000,$A145,Raw!$C$1:$C1000,14,Raw!$J$1:$J1000,"X")</f>
        <v>3</v>
      </c>
      <c r="G145" s="7">
        <f>countifs(Raw!$D$1:$D1000,$A145,Raw!$C$1:$C1000,0,Raw!$J$1:$J1000,"X")</f>
        <v>2</v>
      </c>
      <c r="H145" s="7">
        <f>countifs(Raw!$D$1:$D1000,$A145,Raw!$C$1:$C1000,-4,Raw!$J$1:$J1000,"X")</f>
        <v>3</v>
      </c>
      <c r="I145" s="7">
        <f t="shared" si="2"/>
        <v>8</v>
      </c>
      <c r="J145" s="8">
        <f t="shared" si="3"/>
        <v>0.2857142857</v>
      </c>
      <c r="K145" s="8">
        <f t="shared" si="4"/>
        <v>0.375</v>
      </c>
      <c r="L145" s="7">
        <f t="shared" si="5"/>
        <v>0</v>
      </c>
      <c r="M145" s="9">
        <f t="shared" si="6"/>
        <v>0</v>
      </c>
    </row>
    <row r="146">
      <c r="A146" s="6" t="s">
        <v>94</v>
      </c>
      <c r="B146" s="7" t="str">
        <f>vlookup($A146,Users!$B$1:$H1000,3,false)</f>
        <v>Felicity</v>
      </c>
      <c r="C146" s="7" t="str">
        <f>vlookup($A146,Users!$B$1:$H1000,6,false)</f>
        <v>PRISMS</v>
      </c>
      <c r="D146" s="7">
        <f>vlookup($C146,Teams!$B:$D,2,false)</f>
        <v>5</v>
      </c>
      <c r="E146" s="7">
        <f t="shared" si="1"/>
        <v>20</v>
      </c>
      <c r="F146" s="7">
        <f>countifs(Raw!$D$1:$D1000,$A146,Raw!$C$1:$C1000,4,Raw!$J$1:$J1000,"X")+countifs(Raw!$D$1:$D1000,$A146,Raw!$C$1:$C1000,14,Raw!$J$1:$J1000,"X")</f>
        <v>0</v>
      </c>
      <c r="G146" s="7">
        <f>countifs(Raw!$D$1:$D1000,$A146,Raw!$C$1:$C1000,0,Raw!$J$1:$J1000,"X")</f>
        <v>0</v>
      </c>
      <c r="H146" s="7">
        <f>countifs(Raw!$D$1:$D1000,$A146,Raw!$C$1:$C1000,-4,Raw!$J$1:$J1000,"X")</f>
        <v>0</v>
      </c>
      <c r="I146" s="7">
        <f t="shared" si="2"/>
        <v>0</v>
      </c>
      <c r="J146" s="8">
        <f t="shared" si="3"/>
        <v>0</v>
      </c>
      <c r="K146" s="8">
        <f t="shared" si="4"/>
        <v>0</v>
      </c>
      <c r="L146" s="7">
        <f t="shared" si="5"/>
        <v>0</v>
      </c>
      <c r="M146" s="9">
        <f t="shared" si="6"/>
        <v>0</v>
      </c>
    </row>
    <row r="147">
      <c r="A147" s="6" t="s">
        <v>99</v>
      </c>
      <c r="B147" s="7" t="str">
        <f>vlookup($A147,Users!$B$1:$H1000,3,false)</f>
        <v>Daniel</v>
      </c>
      <c r="C147" s="7" t="str">
        <f>vlookup($A147,Users!$B$1:$H1000,6,false)</f>
        <v>ASFA</v>
      </c>
      <c r="D147" s="7">
        <f>vlookup($C147,Teams!$B:$D,2,false)</f>
        <v>5</v>
      </c>
      <c r="E147" s="7">
        <f t="shared" si="1"/>
        <v>20</v>
      </c>
      <c r="F147" s="7">
        <f>countifs(Raw!$D$1:$D1000,$A147,Raw!$C$1:$C1000,4,Raw!$J$1:$J1000,"X")+countifs(Raw!$D$1:$D1000,$A147,Raw!$C$1:$C1000,14,Raw!$J$1:$J1000,"X")</f>
        <v>1</v>
      </c>
      <c r="G147" s="7">
        <f>countifs(Raw!$D$1:$D1000,$A147,Raw!$C$1:$C1000,0,Raw!$J$1:$J1000,"X")</f>
        <v>0</v>
      </c>
      <c r="H147" s="7">
        <f>countifs(Raw!$D$1:$D1000,$A147,Raw!$C$1:$C1000,-4,Raw!$J$1:$J1000,"X")</f>
        <v>1</v>
      </c>
      <c r="I147" s="7">
        <f t="shared" si="2"/>
        <v>2</v>
      </c>
      <c r="J147" s="8">
        <f t="shared" si="3"/>
        <v>0.1</v>
      </c>
      <c r="K147" s="8">
        <f t="shared" si="4"/>
        <v>0.5</v>
      </c>
      <c r="L147" s="7">
        <f t="shared" si="5"/>
        <v>0</v>
      </c>
      <c r="M147" s="9">
        <f t="shared" si="6"/>
        <v>0</v>
      </c>
    </row>
    <row r="148">
      <c r="A148" s="6" t="s">
        <v>103</v>
      </c>
      <c r="B148" s="7" t="str">
        <f>vlookup($A148,Users!$B$1:$H1000,3,false)</f>
        <v>Rishabh</v>
      </c>
      <c r="C148" s="7" t="str">
        <f>vlookup($A148,Users!$B$1:$H1000,6,false)</f>
        <v>Enloe A</v>
      </c>
      <c r="D148" s="7">
        <f>vlookup($C148,Teams!$B:$D,2,false)</f>
        <v>5</v>
      </c>
      <c r="E148" s="7">
        <f t="shared" si="1"/>
        <v>20</v>
      </c>
      <c r="F148" s="7">
        <f>countifs(Raw!$D$1:$D1000,$A148,Raw!$C$1:$C1000,4,Raw!$J$1:$J1000,"X")+countifs(Raw!$D$1:$D1000,$A148,Raw!$C$1:$C1000,14,Raw!$J$1:$J1000,"X")</f>
        <v>1</v>
      </c>
      <c r="G148" s="7">
        <f>countifs(Raw!$D$1:$D1000,$A148,Raw!$C$1:$C1000,0,Raw!$J$1:$J1000,"X")</f>
        <v>0</v>
      </c>
      <c r="H148" s="7">
        <f>countifs(Raw!$D$1:$D1000,$A148,Raw!$C$1:$C1000,-4,Raw!$J$1:$J1000,"X")</f>
        <v>1</v>
      </c>
      <c r="I148" s="7">
        <f t="shared" si="2"/>
        <v>2</v>
      </c>
      <c r="J148" s="8">
        <f t="shared" si="3"/>
        <v>0.1</v>
      </c>
      <c r="K148" s="8">
        <f t="shared" si="4"/>
        <v>0.5</v>
      </c>
      <c r="L148" s="7">
        <f t="shared" si="5"/>
        <v>0</v>
      </c>
      <c r="M148" s="9">
        <f t="shared" si="6"/>
        <v>0</v>
      </c>
    </row>
    <row r="149">
      <c r="A149" s="6" t="s">
        <v>104</v>
      </c>
      <c r="B149" s="7" t="str">
        <f>vlookup($A149,Users!$B$1:$H1000,3,false)</f>
        <v>Sarthak</v>
      </c>
      <c r="C149" s="7" t="str">
        <f>vlookup($A149,Users!$B$1:$H1000,6,false)</f>
        <v>Mira Loma</v>
      </c>
      <c r="D149" s="7">
        <f>vlookup($C149,Teams!$B:$D,2,false)</f>
        <v>11</v>
      </c>
      <c r="E149" s="7">
        <f t="shared" si="1"/>
        <v>44</v>
      </c>
      <c r="F149" s="7">
        <f>countifs(Raw!$D$1:$D1000,$A149,Raw!$C$1:$C1000,4,Raw!$J$1:$J1000,"X")+countifs(Raw!$D$1:$D1000,$A149,Raw!$C$1:$C1000,14,Raw!$J$1:$J1000,"X")</f>
        <v>0</v>
      </c>
      <c r="G149" s="7">
        <f>countifs(Raw!$D$1:$D1000,$A149,Raw!$C$1:$C1000,0,Raw!$J$1:$J1000,"X")</f>
        <v>0</v>
      </c>
      <c r="H149" s="7">
        <f>countifs(Raw!$D$1:$D1000,$A149,Raw!$C$1:$C1000,-4,Raw!$J$1:$J1000,"X")</f>
        <v>0</v>
      </c>
      <c r="I149" s="7">
        <f t="shared" si="2"/>
        <v>0</v>
      </c>
      <c r="J149" s="8">
        <f t="shared" si="3"/>
        <v>0</v>
      </c>
      <c r="K149" s="8">
        <f t="shared" si="4"/>
        <v>0</v>
      </c>
      <c r="L149" s="7">
        <f t="shared" si="5"/>
        <v>0</v>
      </c>
      <c r="M149" s="9">
        <f t="shared" si="6"/>
        <v>0</v>
      </c>
    </row>
    <row r="150">
      <c r="A150" s="6" t="s">
        <v>107</v>
      </c>
      <c r="B150" s="7" t="str">
        <f>vlookup($A150,Users!$B$1:$H1000,3,false)</f>
        <v>Nipun</v>
      </c>
      <c r="C150" s="7" t="str">
        <f>vlookup($A150,Users!$B$1:$H1000,6,false)</f>
        <v>Mira Loma</v>
      </c>
      <c r="D150" s="7">
        <f>vlookup($C150,Teams!$B:$D,2,false)</f>
        <v>11</v>
      </c>
      <c r="E150" s="7">
        <f t="shared" si="1"/>
        <v>44</v>
      </c>
      <c r="F150" s="7">
        <f>countifs(Raw!$D$1:$D1000,$A150,Raw!$C$1:$C1000,4,Raw!$J$1:$J1000,"X")+countifs(Raw!$D$1:$D1000,$A150,Raw!$C$1:$C1000,14,Raw!$J$1:$J1000,"X")</f>
        <v>1</v>
      </c>
      <c r="G150" s="7">
        <f>countifs(Raw!$D$1:$D1000,$A150,Raw!$C$1:$C1000,0,Raw!$J$1:$J1000,"X")</f>
        <v>0</v>
      </c>
      <c r="H150" s="7">
        <f>countifs(Raw!$D$1:$D1000,$A150,Raw!$C$1:$C1000,-4,Raw!$J$1:$J1000,"X")</f>
        <v>1</v>
      </c>
      <c r="I150" s="7">
        <f t="shared" si="2"/>
        <v>2</v>
      </c>
      <c r="J150" s="8">
        <f t="shared" si="3"/>
        <v>0.04545454545</v>
      </c>
      <c r="K150" s="8">
        <f t="shared" si="4"/>
        <v>0.5</v>
      </c>
      <c r="L150" s="7">
        <f t="shared" si="5"/>
        <v>0</v>
      </c>
      <c r="M150" s="9">
        <f t="shared" si="6"/>
        <v>0</v>
      </c>
    </row>
    <row r="151">
      <c r="A151" s="6" t="s">
        <v>108</v>
      </c>
      <c r="B151" s="7" t="str">
        <f>vlookup($A151,Users!$B$1:$H1000,3,false)</f>
        <v>Shohom</v>
      </c>
      <c r="C151" s="7" t="str">
        <f>vlookup($A151,Users!$B$1:$H1000,6,false)</f>
        <v>Mira Loma</v>
      </c>
      <c r="D151" s="7">
        <f>vlookup($C151,Teams!$B:$D,2,false)</f>
        <v>11</v>
      </c>
      <c r="E151" s="7">
        <f t="shared" si="1"/>
        <v>44</v>
      </c>
      <c r="F151" s="7">
        <f>countifs(Raw!$D$1:$D1000,$A151,Raw!$C$1:$C1000,4,Raw!$J$1:$J1000,"X")+countifs(Raw!$D$1:$D1000,$A151,Raw!$C$1:$C1000,14,Raw!$J$1:$J1000,"X")</f>
        <v>0</v>
      </c>
      <c r="G151" s="7">
        <f>countifs(Raw!$D$1:$D1000,$A151,Raw!$C$1:$C1000,0,Raw!$J$1:$J1000,"X")</f>
        <v>2</v>
      </c>
      <c r="H151" s="7">
        <f>countifs(Raw!$D$1:$D1000,$A151,Raw!$C$1:$C1000,-4,Raw!$J$1:$J1000,"X")</f>
        <v>0</v>
      </c>
      <c r="I151" s="7">
        <f t="shared" si="2"/>
        <v>2</v>
      </c>
      <c r="J151" s="8">
        <f t="shared" si="3"/>
        <v>0.04545454545</v>
      </c>
      <c r="K151" s="8">
        <f t="shared" si="4"/>
        <v>0</v>
      </c>
      <c r="L151" s="7">
        <f t="shared" si="5"/>
        <v>0</v>
      </c>
      <c r="M151" s="9">
        <f t="shared" si="6"/>
        <v>0</v>
      </c>
    </row>
    <row r="152">
      <c r="A152" s="6" t="s">
        <v>119</v>
      </c>
      <c r="B152" s="7" t="str">
        <f>vlookup($A152,Users!$B$1:$H1000,3,false)</f>
        <v>Shiv</v>
      </c>
      <c r="C152" s="7" t="str">
        <f>vlookup($A152,Users!$B$1:$H1000,6,false)</f>
        <v>Interlake B</v>
      </c>
      <c r="D152" s="7">
        <f>vlookup($C152,Teams!$B:$D,2,false)</f>
        <v>6</v>
      </c>
      <c r="E152" s="7">
        <f t="shared" si="1"/>
        <v>24</v>
      </c>
      <c r="F152" s="7">
        <f>countifs(Raw!$D$1:$D1000,$A152,Raw!$C$1:$C1000,4,Raw!$J$1:$J1000,"X")+countifs(Raw!$D$1:$D1000,$A152,Raw!$C$1:$C1000,14,Raw!$J$1:$J1000,"X")</f>
        <v>1</v>
      </c>
      <c r="G152" s="7">
        <f>countifs(Raw!$D$1:$D1000,$A152,Raw!$C$1:$C1000,0,Raw!$J$1:$J1000,"X")</f>
        <v>0</v>
      </c>
      <c r="H152" s="7">
        <f>countifs(Raw!$D$1:$D1000,$A152,Raw!$C$1:$C1000,-4,Raw!$J$1:$J1000,"X")</f>
        <v>1</v>
      </c>
      <c r="I152" s="7">
        <f t="shared" si="2"/>
        <v>2</v>
      </c>
      <c r="J152" s="8">
        <f t="shared" si="3"/>
        <v>0.08333333333</v>
      </c>
      <c r="K152" s="8">
        <f t="shared" si="4"/>
        <v>0.5</v>
      </c>
      <c r="L152" s="7">
        <f t="shared" si="5"/>
        <v>0</v>
      </c>
      <c r="M152" s="9">
        <f t="shared" si="6"/>
        <v>0</v>
      </c>
    </row>
    <row r="153">
      <c r="A153" s="6" t="s">
        <v>122</v>
      </c>
      <c r="B153" s="7" t="str">
        <f>vlookup($A153,Users!$B$1:$H1000,3,false)</f>
        <v>Nihal</v>
      </c>
      <c r="C153" s="7" t="str">
        <f>vlookup($A153,Users!$B$1:$H1000,6,false)</f>
        <v>Interlake B</v>
      </c>
      <c r="D153" s="7">
        <f>vlookup($C153,Teams!$B:$D,2,false)</f>
        <v>6</v>
      </c>
      <c r="E153" s="7">
        <f t="shared" si="1"/>
        <v>24</v>
      </c>
      <c r="F153" s="7">
        <f>countifs(Raw!$D$1:$D1000,$A153,Raw!$C$1:$C1000,4,Raw!$J$1:$J1000,"X")+countifs(Raw!$D$1:$D1000,$A153,Raw!$C$1:$C1000,14,Raw!$J$1:$J1000,"X")</f>
        <v>0</v>
      </c>
      <c r="G153" s="7">
        <f>countifs(Raw!$D$1:$D1000,$A153,Raw!$C$1:$C1000,0,Raw!$J$1:$J1000,"X")</f>
        <v>0</v>
      </c>
      <c r="H153" s="7">
        <f>countifs(Raw!$D$1:$D1000,$A153,Raw!$C$1:$C1000,-4,Raw!$J$1:$J1000,"X")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9">
        <f t="shared" si="6"/>
        <v>0</v>
      </c>
    </row>
    <row r="154">
      <c r="A154" s="6" t="s">
        <v>128</v>
      </c>
      <c r="B154" s="7" t="str">
        <f>vlookup($A154,Users!$B$1:$H1000,3,false)</f>
        <v>Chris</v>
      </c>
      <c r="C154" s="7" t="str">
        <f>vlookup($A154,Users!$B$1:$H1000,6,false)</f>
        <v>Westminster</v>
      </c>
      <c r="D154" s="7">
        <f>vlookup($C154,Teams!$B:$D,2,false)</f>
        <v>5</v>
      </c>
      <c r="E154" s="7">
        <f t="shared" si="1"/>
        <v>20</v>
      </c>
      <c r="F154" s="7">
        <f>countifs(Raw!$D$1:$D1000,$A154,Raw!$C$1:$C1000,4,Raw!$J$1:$J1000,"X")+countifs(Raw!$D$1:$D1000,$A154,Raw!$C$1:$C1000,14,Raw!$J$1:$J1000,"X")</f>
        <v>0</v>
      </c>
      <c r="G154" s="7">
        <f>countifs(Raw!$D$1:$D1000,$A154,Raw!$C$1:$C1000,0,Raw!$J$1:$J1000,"X")</f>
        <v>0</v>
      </c>
      <c r="H154" s="7">
        <f>countifs(Raw!$D$1:$D1000,$A154,Raw!$C$1:$C1000,-4,Raw!$J$1:$J1000,"X")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9">
        <f t="shared" si="6"/>
        <v>0</v>
      </c>
    </row>
    <row r="155">
      <c r="A155" s="6" t="s">
        <v>133</v>
      </c>
      <c r="B155" s="7" t="str">
        <f>vlookup($A155,Users!$B$1:$H1000,3,false)</f>
        <v>Evan</v>
      </c>
      <c r="C155" s="7" t="str">
        <f>vlookup($A155,Users!$B$1:$H1000,6,false)</f>
        <v>Tesla STEM</v>
      </c>
      <c r="D155" s="7">
        <f>vlookup($C155,Teams!$B:$D,2,false)</f>
        <v>8</v>
      </c>
      <c r="E155" s="7">
        <f t="shared" si="1"/>
        <v>32</v>
      </c>
      <c r="F155" s="7">
        <f>countifs(Raw!$D$1:$D1000,$A155,Raw!$C$1:$C1000,4,Raw!$J$1:$J1000,"X")+countifs(Raw!$D$1:$D1000,$A155,Raw!$C$1:$C1000,14,Raw!$J$1:$J1000,"X")</f>
        <v>0</v>
      </c>
      <c r="G155" s="7">
        <f>countifs(Raw!$D$1:$D1000,$A155,Raw!$C$1:$C1000,0,Raw!$J$1:$J1000,"X")</f>
        <v>1</v>
      </c>
      <c r="H155" s="7">
        <f>countifs(Raw!$D$1:$D1000,$A155,Raw!$C$1:$C1000,-4,Raw!$J$1:$J1000,"X")</f>
        <v>0</v>
      </c>
      <c r="I155" s="7">
        <f t="shared" si="2"/>
        <v>1</v>
      </c>
      <c r="J155" s="8">
        <f t="shared" si="3"/>
        <v>0.03125</v>
      </c>
      <c r="K155" s="8">
        <f t="shared" si="4"/>
        <v>0</v>
      </c>
      <c r="L155" s="7">
        <f t="shared" si="5"/>
        <v>0</v>
      </c>
      <c r="M155" s="9">
        <f t="shared" si="6"/>
        <v>0</v>
      </c>
    </row>
    <row r="156">
      <c r="A156" s="6" t="s">
        <v>136</v>
      </c>
      <c r="B156" s="7" t="str">
        <f>vlookup($A156,Users!$B$1:$H1000,3,false)</f>
        <v>Aditi</v>
      </c>
      <c r="C156" s="7" t="str">
        <f>vlookup($A156,Users!$B$1:$H1000,6,false)</f>
        <v>Cupertino</v>
      </c>
      <c r="D156" s="7">
        <f>vlookup($C156,Teams!$B:$D,2,false)</f>
        <v>5</v>
      </c>
      <c r="E156" s="7">
        <f t="shared" si="1"/>
        <v>20</v>
      </c>
      <c r="F156" s="7">
        <f>countifs(Raw!$D$1:$D1000,$A156,Raw!$C$1:$C1000,4,Raw!$J$1:$J1000,"X")+countifs(Raw!$D$1:$D1000,$A156,Raw!$C$1:$C1000,14,Raw!$J$1:$J1000,"X")</f>
        <v>0</v>
      </c>
      <c r="G156" s="7">
        <f>countifs(Raw!$D$1:$D1000,$A156,Raw!$C$1:$C1000,0,Raw!$J$1:$J1000,"X")</f>
        <v>0</v>
      </c>
      <c r="H156" s="7">
        <f>countifs(Raw!$D$1:$D1000,$A156,Raw!$C$1:$C1000,-4,Raw!$J$1:$J1000,"X")</f>
        <v>0</v>
      </c>
      <c r="I156" s="7">
        <f t="shared" si="2"/>
        <v>0</v>
      </c>
      <c r="J156" s="8">
        <f t="shared" si="3"/>
        <v>0</v>
      </c>
      <c r="K156" s="8">
        <f t="shared" si="4"/>
        <v>0</v>
      </c>
      <c r="L156" s="7">
        <f t="shared" si="5"/>
        <v>0</v>
      </c>
      <c r="M156" s="9">
        <f t="shared" si="6"/>
        <v>0</v>
      </c>
    </row>
    <row r="157">
      <c r="A157" s="6" t="s">
        <v>138</v>
      </c>
      <c r="B157" s="7" t="str">
        <f>vlookup($A157,Users!$B$1:$H1000,3,false)</f>
        <v>Jerry</v>
      </c>
      <c r="C157" s="7" t="str">
        <f>vlookup($A157,Users!$B$1:$H1000,6,false)</f>
        <v>Lexington B</v>
      </c>
      <c r="D157" s="7">
        <f>vlookup($C157,Teams!$B:$D,2,false)</f>
        <v>6</v>
      </c>
      <c r="E157" s="7">
        <f t="shared" si="1"/>
        <v>24</v>
      </c>
      <c r="F157" s="7">
        <f>countifs(Raw!$D$1:$D1000,$A157,Raw!$C$1:$C1000,4,Raw!$J$1:$J1000,"X")+countifs(Raw!$D$1:$D1000,$A157,Raw!$C$1:$C1000,14,Raw!$J$1:$J1000,"X")</f>
        <v>0</v>
      </c>
      <c r="G157" s="7">
        <f>countifs(Raw!$D$1:$D1000,$A157,Raw!$C$1:$C1000,0,Raw!$J$1:$J1000,"X")</f>
        <v>1</v>
      </c>
      <c r="H157" s="7">
        <f>countifs(Raw!$D$1:$D1000,$A157,Raw!$C$1:$C1000,-4,Raw!$J$1:$J1000,"X")</f>
        <v>0</v>
      </c>
      <c r="I157" s="7">
        <f t="shared" si="2"/>
        <v>1</v>
      </c>
      <c r="J157" s="8">
        <f t="shared" si="3"/>
        <v>0.04166666667</v>
      </c>
      <c r="K157" s="8">
        <f t="shared" si="4"/>
        <v>0</v>
      </c>
      <c r="L157" s="7">
        <f t="shared" si="5"/>
        <v>0</v>
      </c>
      <c r="M157" s="9">
        <f t="shared" si="6"/>
        <v>0</v>
      </c>
    </row>
    <row r="158">
      <c r="A158" s="6" t="s">
        <v>139</v>
      </c>
      <c r="B158" s="7" t="str">
        <f>vlookup($A158,Users!$B$1:$H1000,3,false)</f>
        <v>Anthony</v>
      </c>
      <c r="C158" s="7" t="str">
        <f>vlookup($A158,Users!$B$1:$H1000,6,false)</f>
        <v>Shen</v>
      </c>
      <c r="D158" s="7">
        <f>vlookup($C158,Teams!$B:$D,2,false)</f>
        <v>5</v>
      </c>
      <c r="E158" s="7">
        <f t="shared" si="1"/>
        <v>20</v>
      </c>
      <c r="F158" s="7">
        <f>countifs(Raw!$D$1:$D1000,$A158,Raw!$C$1:$C1000,4,Raw!$J$1:$J1000,"X")+countifs(Raw!$D$1:$D1000,$A158,Raw!$C$1:$C1000,14,Raw!$J$1:$J1000,"X")</f>
        <v>0</v>
      </c>
      <c r="G158" s="7">
        <f>countifs(Raw!$D$1:$D1000,$A158,Raw!$C$1:$C1000,0,Raw!$J$1:$J1000,"X")</f>
        <v>2</v>
      </c>
      <c r="H158" s="7">
        <f>countifs(Raw!$D$1:$D1000,$A158,Raw!$C$1:$C1000,-4,Raw!$J$1:$J1000,"X")</f>
        <v>0</v>
      </c>
      <c r="I158" s="7">
        <f t="shared" si="2"/>
        <v>2</v>
      </c>
      <c r="J158" s="8">
        <f t="shared" si="3"/>
        <v>0.1</v>
      </c>
      <c r="K158" s="8">
        <f t="shared" si="4"/>
        <v>0</v>
      </c>
      <c r="L158" s="7">
        <f t="shared" si="5"/>
        <v>0</v>
      </c>
      <c r="M158" s="9">
        <f t="shared" si="6"/>
        <v>0</v>
      </c>
    </row>
    <row r="159">
      <c r="A159" s="6" t="s">
        <v>142</v>
      </c>
      <c r="B159" s="7" t="str">
        <f>vlookup($A159,Users!$B$1:$H1000,3,false)</f>
        <v>Aditya</v>
      </c>
      <c r="C159" s="7" t="str">
        <f>vlookup($A159,Users!$B$1:$H1000,6,false)</f>
        <v>Shen</v>
      </c>
      <c r="D159" s="7">
        <f>vlookup($C159,Teams!$B:$D,2,false)</f>
        <v>5</v>
      </c>
      <c r="E159" s="7">
        <f t="shared" si="1"/>
        <v>20</v>
      </c>
      <c r="F159" s="7">
        <f>countifs(Raw!$D$1:$D1000,$A159,Raw!$C$1:$C1000,4,Raw!$J$1:$J1000,"X")+countifs(Raw!$D$1:$D1000,$A159,Raw!$C$1:$C1000,14,Raw!$J$1:$J1000,"X")</f>
        <v>0</v>
      </c>
      <c r="G159" s="7">
        <f>countifs(Raw!$D$1:$D1000,$A159,Raw!$C$1:$C1000,0,Raw!$J$1:$J1000,"X")</f>
        <v>1</v>
      </c>
      <c r="H159" s="7">
        <f>countifs(Raw!$D$1:$D1000,$A159,Raw!$C$1:$C1000,-4,Raw!$J$1:$J1000,"X")</f>
        <v>0</v>
      </c>
      <c r="I159" s="7">
        <f t="shared" si="2"/>
        <v>1</v>
      </c>
      <c r="J159" s="8">
        <f t="shared" si="3"/>
        <v>0.05</v>
      </c>
      <c r="K159" s="8">
        <f t="shared" si="4"/>
        <v>0</v>
      </c>
      <c r="L159" s="7">
        <f t="shared" si="5"/>
        <v>0</v>
      </c>
      <c r="M159" s="9">
        <f t="shared" si="6"/>
        <v>0</v>
      </c>
    </row>
    <row r="160">
      <c r="A160" s="6" t="s">
        <v>143</v>
      </c>
      <c r="B160" s="7" t="str">
        <f>vlookup($A160,Users!$B$1:$H1000,3,false)</f>
        <v>Andrew</v>
      </c>
      <c r="C160" s="7" t="str">
        <f>vlookup($A160,Users!$B$1:$H1000,6,false)</f>
        <v>Shen</v>
      </c>
      <c r="D160" s="7">
        <f>vlookup($C160,Teams!$B:$D,2,false)</f>
        <v>5</v>
      </c>
      <c r="E160" s="7">
        <f t="shared" si="1"/>
        <v>20</v>
      </c>
      <c r="F160" s="7">
        <f>countifs(Raw!$D$1:$D1000,$A160,Raw!$C$1:$C1000,4,Raw!$J$1:$J1000,"X")+countifs(Raw!$D$1:$D1000,$A160,Raw!$C$1:$C1000,14,Raw!$J$1:$J1000,"X")</f>
        <v>0</v>
      </c>
      <c r="G160" s="7">
        <f>countifs(Raw!$D$1:$D1000,$A160,Raw!$C$1:$C1000,0,Raw!$J$1:$J1000,"X")</f>
        <v>0</v>
      </c>
      <c r="H160" s="7">
        <f>countifs(Raw!$D$1:$D1000,$A160,Raw!$C$1:$C1000,-4,Raw!$J$1:$J1000,"X")</f>
        <v>0</v>
      </c>
      <c r="I160" s="7">
        <f t="shared" si="2"/>
        <v>0</v>
      </c>
      <c r="J160" s="8">
        <f t="shared" si="3"/>
        <v>0</v>
      </c>
      <c r="K160" s="8">
        <f t="shared" si="4"/>
        <v>0</v>
      </c>
      <c r="L160" s="7">
        <f t="shared" si="5"/>
        <v>0</v>
      </c>
      <c r="M160" s="9">
        <f t="shared" si="6"/>
        <v>0</v>
      </c>
    </row>
    <row r="161">
      <c r="A161" s="6" t="s">
        <v>146</v>
      </c>
      <c r="B161" s="7" t="str">
        <f>vlookup($A161,Users!$B$1:$H1000,3,false)</f>
        <v>Sharvaa</v>
      </c>
      <c r="C161" s="7" t="str">
        <f>vlookup($A161,Users!$B$1:$H1000,6,false)</f>
        <v>AHS Broward</v>
      </c>
      <c r="D161" s="7">
        <f>vlookup($C161,Teams!$B:$D,2,false)</f>
        <v>5</v>
      </c>
      <c r="E161" s="7">
        <f t="shared" si="1"/>
        <v>20</v>
      </c>
      <c r="F161" s="7">
        <f>countifs(Raw!$D$1:$D1000,$A161,Raw!$C$1:$C1000,4,Raw!$J$1:$J1000,"X")+countifs(Raw!$D$1:$D1000,$A161,Raw!$C$1:$C1000,14,Raw!$J$1:$J1000,"X")</f>
        <v>0</v>
      </c>
      <c r="G161" s="7">
        <f>countifs(Raw!$D$1:$D1000,$A161,Raw!$C$1:$C1000,0,Raw!$J$1:$J1000,"X")</f>
        <v>1</v>
      </c>
      <c r="H161" s="7">
        <f>countifs(Raw!$D$1:$D1000,$A161,Raw!$C$1:$C1000,-4,Raw!$J$1:$J1000,"X")</f>
        <v>0</v>
      </c>
      <c r="I161" s="7">
        <f t="shared" si="2"/>
        <v>1</v>
      </c>
      <c r="J161" s="8">
        <f t="shared" si="3"/>
        <v>0.05</v>
      </c>
      <c r="K161" s="8">
        <f t="shared" si="4"/>
        <v>0</v>
      </c>
      <c r="L161" s="7">
        <f t="shared" si="5"/>
        <v>0</v>
      </c>
      <c r="M161" s="9">
        <f t="shared" si="6"/>
        <v>0</v>
      </c>
    </row>
    <row r="162">
      <c r="A162" s="6" t="s">
        <v>149</v>
      </c>
      <c r="B162" s="7" t="str">
        <f>vlookup($A162,Users!$B$1:$H1000,3,false)</f>
        <v>Rithvik</v>
      </c>
      <c r="C162" s="7" t="str">
        <f>vlookup($A162,Users!$B$1:$H1000,6,false)</f>
        <v>AHS Broward</v>
      </c>
      <c r="D162" s="7">
        <f>vlookup($C162,Teams!$B:$D,2,false)</f>
        <v>5</v>
      </c>
      <c r="E162" s="7">
        <f t="shared" si="1"/>
        <v>20</v>
      </c>
      <c r="F162" s="7">
        <f>countifs(Raw!$D$1:$D1000,$A162,Raw!$C$1:$C1000,4,Raw!$J$1:$J1000,"X")+countifs(Raw!$D$1:$D1000,$A162,Raw!$C$1:$C1000,14,Raw!$J$1:$J1000,"X")</f>
        <v>0</v>
      </c>
      <c r="G162" s="7">
        <f>countifs(Raw!$D$1:$D1000,$A162,Raw!$C$1:$C1000,0,Raw!$J$1:$J1000,"X")</f>
        <v>1</v>
      </c>
      <c r="H162" s="7">
        <f>countifs(Raw!$D$1:$D1000,$A162,Raw!$C$1:$C1000,-4,Raw!$J$1:$J1000,"X")</f>
        <v>0</v>
      </c>
      <c r="I162" s="7">
        <f t="shared" si="2"/>
        <v>1</v>
      </c>
      <c r="J162" s="8">
        <f t="shared" si="3"/>
        <v>0.05</v>
      </c>
      <c r="K162" s="8">
        <f t="shared" si="4"/>
        <v>0</v>
      </c>
      <c r="L162" s="7">
        <f t="shared" si="5"/>
        <v>0</v>
      </c>
      <c r="M162" s="9">
        <f t="shared" si="6"/>
        <v>0</v>
      </c>
    </row>
    <row r="163">
      <c r="A163" s="6" t="s">
        <v>154</v>
      </c>
      <c r="B163" s="7" t="str">
        <f>vlookup($A163,Users!$B$1:$H1000,3,false)</f>
        <v>Aditya</v>
      </c>
      <c r="C163" s="7" t="str">
        <f>vlookup($A163,Users!$B$1:$H1000,6,false)</f>
        <v>NCSSM A</v>
      </c>
      <c r="D163" s="7">
        <f>vlookup($C163,Teams!$B:$D,2,false)</f>
        <v>7</v>
      </c>
      <c r="E163" s="7">
        <f t="shared" si="1"/>
        <v>28</v>
      </c>
      <c r="F163" s="7">
        <f>countifs(Raw!$D$1:$D1000,$A163,Raw!$C$1:$C1000,4,Raw!$J$1:$J1000,"X")+countifs(Raw!$D$1:$D1000,$A163,Raw!$C$1:$C1000,14,Raw!$J$1:$J1000,"X")</f>
        <v>0</v>
      </c>
      <c r="G163" s="7">
        <f>countifs(Raw!$D$1:$D1000,$A163,Raw!$C$1:$C1000,0,Raw!$J$1:$J1000,"X")</f>
        <v>0</v>
      </c>
      <c r="H163" s="7">
        <f>countifs(Raw!$D$1:$D1000,$A163,Raw!$C$1:$C1000,-4,Raw!$J$1:$J1000,"X")</f>
        <v>0</v>
      </c>
      <c r="I163" s="7">
        <f t="shared" si="2"/>
        <v>0</v>
      </c>
      <c r="J163" s="8">
        <f t="shared" si="3"/>
        <v>0</v>
      </c>
      <c r="K163" s="8">
        <f t="shared" si="4"/>
        <v>0</v>
      </c>
      <c r="L163" s="7">
        <f t="shared" si="5"/>
        <v>0</v>
      </c>
      <c r="M163" s="9">
        <f t="shared" si="6"/>
        <v>0</v>
      </c>
    </row>
    <row r="164">
      <c r="A164" s="6" t="s">
        <v>159</v>
      </c>
      <c r="B164" s="7" t="str">
        <f>vlookup($A164,Users!$B$1:$H1000,3,false)</f>
        <v>Samarth</v>
      </c>
      <c r="C164" s="7" t="str">
        <f>vlookup($A164,Users!$B$1:$H1000,6,false)</f>
        <v>Wayzata</v>
      </c>
      <c r="D164" s="7">
        <f>vlookup($C164,Teams!$B:$D,2,false)</f>
        <v>5</v>
      </c>
      <c r="E164" s="7">
        <f t="shared" si="1"/>
        <v>20</v>
      </c>
      <c r="F164" s="7">
        <f>countifs(Raw!$D$1:$D1000,$A164,Raw!$C$1:$C1000,4,Raw!$J$1:$J1000,"X")+countifs(Raw!$D$1:$D1000,$A164,Raw!$C$1:$C1000,14,Raw!$J$1:$J1000,"X")</f>
        <v>0</v>
      </c>
      <c r="G164" s="7">
        <f>countifs(Raw!$D$1:$D1000,$A164,Raw!$C$1:$C1000,0,Raw!$J$1:$J1000,"X")</f>
        <v>1</v>
      </c>
      <c r="H164" s="7">
        <f>countifs(Raw!$D$1:$D1000,$A164,Raw!$C$1:$C1000,-4,Raw!$J$1:$J1000,"X")</f>
        <v>0</v>
      </c>
      <c r="I164" s="7">
        <f t="shared" si="2"/>
        <v>1</v>
      </c>
      <c r="J164" s="8">
        <f t="shared" si="3"/>
        <v>0.05</v>
      </c>
      <c r="K164" s="8">
        <f t="shared" si="4"/>
        <v>0</v>
      </c>
      <c r="L164" s="7">
        <f t="shared" si="5"/>
        <v>0</v>
      </c>
      <c r="M164" s="9">
        <f t="shared" si="6"/>
        <v>0</v>
      </c>
    </row>
    <row r="165">
      <c r="A165" s="6" t="s">
        <v>162</v>
      </c>
      <c r="B165" s="7" t="str">
        <f>vlookup($A165,Users!$B$1:$H1000,3,false)</f>
        <v>Julian</v>
      </c>
      <c r="C165" s="7" t="str">
        <f>vlookup($A165,Users!$B$1:$H1000,6,false)</f>
        <v>Interlake A</v>
      </c>
      <c r="D165" s="7">
        <f>vlookup($C165,Teams!$B:$D,2,false)</f>
        <v>6</v>
      </c>
      <c r="E165" s="7">
        <f t="shared" si="1"/>
        <v>24</v>
      </c>
      <c r="F165" s="7">
        <f>countifs(Raw!$D$1:$D1000,$A165,Raw!$C$1:$C1000,4,Raw!$J$1:$J1000,"X")+countifs(Raw!$D$1:$D1000,$A165,Raw!$C$1:$C1000,14,Raw!$J$1:$J1000,"X")</f>
        <v>0</v>
      </c>
      <c r="G165" s="7">
        <f>countifs(Raw!$D$1:$D1000,$A165,Raw!$C$1:$C1000,0,Raw!$J$1:$J1000,"X")</f>
        <v>0</v>
      </c>
      <c r="H165" s="7">
        <f>countifs(Raw!$D$1:$D1000,$A165,Raw!$C$1:$C1000,-4,Raw!$J$1:$J1000,"X")</f>
        <v>0</v>
      </c>
      <c r="I165" s="7">
        <f t="shared" si="2"/>
        <v>0</v>
      </c>
      <c r="J165" s="8">
        <f t="shared" si="3"/>
        <v>0</v>
      </c>
      <c r="K165" s="8">
        <f t="shared" si="4"/>
        <v>0</v>
      </c>
      <c r="L165" s="7">
        <f t="shared" si="5"/>
        <v>0</v>
      </c>
      <c r="M165" s="9">
        <f t="shared" si="6"/>
        <v>0</v>
      </c>
    </row>
    <row r="166">
      <c r="A166" s="6" t="s">
        <v>165</v>
      </c>
      <c r="B166" s="7" t="str">
        <f>vlookup($A166,Users!$B$1:$H1000,3,false)</f>
        <v>Cindy</v>
      </c>
      <c r="C166" s="7" t="str">
        <f>vlookup($A166,Users!$B$1:$H1000,6,false)</f>
        <v>Interlake A</v>
      </c>
      <c r="D166" s="7">
        <f>vlookup($C166,Teams!$B:$D,2,false)</f>
        <v>6</v>
      </c>
      <c r="E166" s="7">
        <f t="shared" si="1"/>
        <v>24</v>
      </c>
      <c r="F166" s="7">
        <f>countifs(Raw!$D$1:$D1000,$A166,Raw!$C$1:$C1000,4,Raw!$J$1:$J1000,"X")+countifs(Raw!$D$1:$D1000,$A166,Raw!$C$1:$C1000,14,Raw!$J$1:$J1000,"X")</f>
        <v>1</v>
      </c>
      <c r="G166" s="7">
        <f>countifs(Raw!$D$1:$D1000,$A166,Raw!$C$1:$C1000,0,Raw!$J$1:$J1000,"X")</f>
        <v>1</v>
      </c>
      <c r="H166" s="7">
        <f>countifs(Raw!$D$1:$D1000,$A166,Raw!$C$1:$C1000,-4,Raw!$J$1:$J1000,"X")</f>
        <v>1</v>
      </c>
      <c r="I166" s="7">
        <f t="shared" si="2"/>
        <v>3</v>
      </c>
      <c r="J166" s="8">
        <f t="shared" si="3"/>
        <v>0.125</v>
      </c>
      <c r="K166" s="8">
        <f t="shared" si="4"/>
        <v>0.3333333333</v>
      </c>
      <c r="L166" s="7">
        <f t="shared" si="5"/>
        <v>0</v>
      </c>
      <c r="M166" s="9">
        <f t="shared" si="6"/>
        <v>0</v>
      </c>
    </row>
    <row r="167">
      <c r="A167" s="6" t="s">
        <v>168</v>
      </c>
      <c r="B167" s="7" t="str">
        <f>vlookup($A167,Users!$B$1:$H1000,3,false)</f>
        <v>Michael</v>
      </c>
      <c r="C167" s="7" t="str">
        <f>vlookup($A167,Users!$B$1:$H1000,6,false)</f>
        <v>Seven Lakes</v>
      </c>
      <c r="D167" s="7">
        <f>vlookup($C167,Teams!$B:$D,2,false)</f>
        <v>5</v>
      </c>
      <c r="E167" s="7">
        <f t="shared" si="1"/>
        <v>20</v>
      </c>
      <c r="F167" s="7">
        <f>countifs(Raw!$D$1:$D1000,$A167,Raw!$C$1:$C1000,4,Raw!$J$1:$J1000,"X")+countifs(Raw!$D$1:$D1000,$A167,Raw!$C$1:$C1000,14,Raw!$J$1:$J1000,"X")</f>
        <v>0</v>
      </c>
      <c r="G167" s="7">
        <f>countifs(Raw!$D$1:$D1000,$A167,Raw!$C$1:$C1000,0,Raw!$J$1:$J1000,"X")</f>
        <v>0</v>
      </c>
      <c r="H167" s="7">
        <f>countifs(Raw!$D$1:$D1000,$A167,Raw!$C$1:$C1000,-4,Raw!$J$1:$J1000,"X")</f>
        <v>0</v>
      </c>
      <c r="I167" s="7">
        <f t="shared" si="2"/>
        <v>0</v>
      </c>
      <c r="J167" s="8">
        <f t="shared" si="3"/>
        <v>0</v>
      </c>
      <c r="K167" s="8">
        <f t="shared" si="4"/>
        <v>0</v>
      </c>
      <c r="L167" s="7">
        <f t="shared" si="5"/>
        <v>0</v>
      </c>
      <c r="M167" s="9">
        <f t="shared" si="6"/>
        <v>0</v>
      </c>
    </row>
    <row r="168">
      <c r="A168" s="6" t="s">
        <v>172</v>
      </c>
      <c r="B168" s="7" t="str">
        <f>vlookup($A168,Users!$B$1:$H1000,3,false)</f>
        <v>Vishal</v>
      </c>
      <c r="C168" s="7" t="str">
        <f>vlookup($A168,Users!$B$1:$H1000,6,false)</f>
        <v>Seven Lakes</v>
      </c>
      <c r="D168" s="7">
        <f>vlookup($C168,Teams!$B:$D,2,false)</f>
        <v>5</v>
      </c>
      <c r="E168" s="7">
        <f t="shared" si="1"/>
        <v>20</v>
      </c>
      <c r="F168" s="7">
        <f>countifs(Raw!$D$1:$D1000,$A168,Raw!$C$1:$C1000,4,Raw!$J$1:$J1000,"X")+countifs(Raw!$D$1:$D1000,$A168,Raw!$C$1:$C1000,14,Raw!$J$1:$J1000,"X")</f>
        <v>1</v>
      </c>
      <c r="G168" s="7">
        <f>countifs(Raw!$D$1:$D1000,$A168,Raw!$C$1:$C1000,0,Raw!$J$1:$J1000,"X")</f>
        <v>3</v>
      </c>
      <c r="H168" s="7">
        <f>countifs(Raw!$D$1:$D1000,$A168,Raw!$C$1:$C1000,-4,Raw!$J$1:$J1000,"X")</f>
        <v>1</v>
      </c>
      <c r="I168" s="7">
        <f t="shared" si="2"/>
        <v>5</v>
      </c>
      <c r="J168" s="8">
        <f t="shared" si="3"/>
        <v>0.25</v>
      </c>
      <c r="K168" s="8">
        <f t="shared" si="4"/>
        <v>0.2</v>
      </c>
      <c r="L168" s="7">
        <f t="shared" si="5"/>
        <v>0</v>
      </c>
      <c r="M168" s="9">
        <f t="shared" si="6"/>
        <v>0</v>
      </c>
    </row>
    <row r="169">
      <c r="A169" s="6" t="s">
        <v>173</v>
      </c>
      <c r="B169" s="7" t="str">
        <f>vlookup($A169,Users!$B$1:$H1000,3,false)</f>
        <v>Andy</v>
      </c>
      <c r="C169" s="7" t="str">
        <f>vlookup($A169,Users!$B$1:$H1000,6,false)</f>
        <v>Seven Lakes</v>
      </c>
      <c r="D169" s="7">
        <f>vlookup($C169,Teams!$B:$D,2,false)</f>
        <v>5</v>
      </c>
      <c r="E169" s="7">
        <f t="shared" si="1"/>
        <v>20</v>
      </c>
      <c r="F169" s="7">
        <f>countifs(Raw!$D$1:$D1000,$A169,Raw!$C$1:$C1000,4,Raw!$J$1:$J1000,"X")+countifs(Raw!$D$1:$D1000,$A169,Raw!$C$1:$C1000,14,Raw!$J$1:$J1000,"X")</f>
        <v>0</v>
      </c>
      <c r="G169" s="7">
        <f>countifs(Raw!$D$1:$D1000,$A169,Raw!$C$1:$C1000,0,Raw!$J$1:$J1000,"X")</f>
        <v>1</v>
      </c>
      <c r="H169" s="7">
        <f>countifs(Raw!$D$1:$D1000,$A169,Raw!$C$1:$C1000,-4,Raw!$J$1:$J1000,"X")</f>
        <v>0</v>
      </c>
      <c r="I169" s="7">
        <f t="shared" si="2"/>
        <v>1</v>
      </c>
      <c r="J169" s="8">
        <f t="shared" si="3"/>
        <v>0.05</v>
      </c>
      <c r="K169" s="8">
        <f t="shared" si="4"/>
        <v>0</v>
      </c>
      <c r="L169" s="7">
        <f t="shared" si="5"/>
        <v>0</v>
      </c>
      <c r="M169" s="9">
        <f t="shared" si="6"/>
        <v>0</v>
      </c>
    </row>
    <row r="170">
      <c r="A170" s="6" t="s">
        <v>175</v>
      </c>
      <c r="B170" s="7" t="str">
        <f>vlookup($A170,Users!$B$1:$H1000,3,false)</f>
        <v>Gordon</v>
      </c>
      <c r="C170" s="7" t="str">
        <f>vlookup($A170,Users!$B$1:$H1000,6,false)</f>
        <v>Troy</v>
      </c>
      <c r="D170" s="7">
        <f>vlookup($C170,Teams!$B:$D,2,false)</f>
        <v>5</v>
      </c>
      <c r="E170" s="7">
        <f t="shared" si="1"/>
        <v>20</v>
      </c>
      <c r="F170" s="7">
        <f>countifs(Raw!$D$1:$D1000,$A170,Raw!$C$1:$C1000,4,Raw!$J$1:$J1000,"X")+countifs(Raw!$D$1:$D1000,$A170,Raw!$C$1:$C1000,14,Raw!$J$1:$J1000,"X")</f>
        <v>0</v>
      </c>
      <c r="G170" s="7">
        <f>countifs(Raw!$D$1:$D1000,$A170,Raw!$C$1:$C1000,0,Raw!$J$1:$J1000,"X")</f>
        <v>1</v>
      </c>
      <c r="H170" s="7">
        <f>countifs(Raw!$D$1:$D1000,$A170,Raw!$C$1:$C1000,-4,Raw!$J$1:$J1000,"X")</f>
        <v>0</v>
      </c>
      <c r="I170" s="7">
        <f t="shared" si="2"/>
        <v>1</v>
      </c>
      <c r="J170" s="8">
        <f t="shared" si="3"/>
        <v>0.05</v>
      </c>
      <c r="K170" s="8">
        <f t="shared" si="4"/>
        <v>0</v>
      </c>
      <c r="L170" s="7">
        <f t="shared" si="5"/>
        <v>0</v>
      </c>
      <c r="M170" s="9">
        <f t="shared" si="6"/>
        <v>0</v>
      </c>
    </row>
    <row r="171">
      <c r="A171" s="6" t="s">
        <v>177</v>
      </c>
      <c r="B171" s="7" t="str">
        <f>vlookup($A171,Users!$B$1:$H1000,3,false)</f>
        <v>Kartik</v>
      </c>
      <c r="C171" s="7" t="str">
        <f>vlookup($A171,Users!$B$1:$H1000,6,false)</f>
        <v>Brookfield</v>
      </c>
      <c r="D171" s="7">
        <f>vlookup($C171,Teams!$B:$D,2,false)</f>
        <v>7</v>
      </c>
      <c r="E171" s="7">
        <f t="shared" si="1"/>
        <v>28</v>
      </c>
      <c r="F171" s="7">
        <f>countifs(Raw!$D$1:$D1000,$A171,Raw!$C$1:$C1000,4,Raw!$J$1:$J1000,"X")+countifs(Raw!$D$1:$D1000,$A171,Raw!$C$1:$C1000,14,Raw!$J$1:$J1000,"X")</f>
        <v>0</v>
      </c>
      <c r="G171" s="7">
        <f>countifs(Raw!$D$1:$D1000,$A171,Raw!$C$1:$C1000,0,Raw!$J$1:$J1000,"X")</f>
        <v>1</v>
      </c>
      <c r="H171" s="7">
        <f>countifs(Raw!$D$1:$D1000,$A171,Raw!$C$1:$C1000,-4,Raw!$J$1:$J1000,"X")</f>
        <v>0</v>
      </c>
      <c r="I171" s="7">
        <f t="shared" si="2"/>
        <v>1</v>
      </c>
      <c r="J171" s="8">
        <f t="shared" si="3"/>
        <v>0.03571428571</v>
      </c>
      <c r="K171" s="8">
        <f t="shared" si="4"/>
        <v>0</v>
      </c>
      <c r="L171" s="7">
        <f t="shared" si="5"/>
        <v>0</v>
      </c>
      <c r="M171" s="9">
        <f t="shared" si="6"/>
        <v>0</v>
      </c>
    </row>
    <row r="172">
      <c r="A172" s="6" t="s">
        <v>184</v>
      </c>
      <c r="B172" s="7" t="str">
        <f>vlookup($A172,Users!$B$1:$H1000,3,false)</f>
        <v>Annie</v>
      </c>
      <c r="C172" s="7" t="str">
        <f>vlookup($A172,Users!$B$1:$H1000,6,false)</f>
        <v>RMHS</v>
      </c>
      <c r="D172" s="7">
        <f>vlookup($C172,Teams!$B:$D,2,false)</f>
        <v>5</v>
      </c>
      <c r="E172" s="7">
        <f t="shared" si="1"/>
        <v>20</v>
      </c>
      <c r="F172" s="7">
        <f>countifs(Raw!$D$1:$D1000,$A172,Raw!$C$1:$C1000,4,Raw!$J$1:$J1000,"X")+countifs(Raw!$D$1:$D1000,$A172,Raw!$C$1:$C1000,14,Raw!$J$1:$J1000,"X")</f>
        <v>0</v>
      </c>
      <c r="G172" s="7">
        <f>countifs(Raw!$D$1:$D1000,$A172,Raw!$C$1:$C1000,0,Raw!$J$1:$J1000,"X")</f>
        <v>0</v>
      </c>
      <c r="H172" s="7">
        <f>countifs(Raw!$D$1:$D1000,$A172,Raw!$C$1:$C1000,-4,Raw!$J$1:$J1000,"X")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9">
        <f t="shared" si="6"/>
        <v>0</v>
      </c>
    </row>
    <row r="173">
      <c r="A173" s="6" t="s">
        <v>186</v>
      </c>
      <c r="B173" s="7" t="str">
        <f>vlookup($A173,Users!$B$1:$H1000,3,false)</f>
        <v>Lidia</v>
      </c>
      <c r="C173" s="7" t="str">
        <f>vlookup($A173,Users!$B$1:$H1000,6,false)</f>
        <v>Venice</v>
      </c>
      <c r="D173" s="7">
        <f>vlookup($C173,Teams!$B:$D,2,false)</f>
        <v>5</v>
      </c>
      <c r="E173" s="7">
        <f t="shared" si="1"/>
        <v>20</v>
      </c>
      <c r="F173" s="7">
        <f>countifs(Raw!$D$1:$D1000,$A173,Raw!$C$1:$C1000,4,Raw!$J$1:$J1000,"X")+countifs(Raw!$D$1:$D1000,$A173,Raw!$C$1:$C1000,14,Raw!$J$1:$J1000,"X")</f>
        <v>0</v>
      </c>
      <c r="G173" s="7">
        <f>countifs(Raw!$D$1:$D1000,$A173,Raw!$C$1:$C1000,0,Raw!$J$1:$J1000,"X")</f>
        <v>0</v>
      </c>
      <c r="H173" s="7">
        <f>countifs(Raw!$D$1:$D1000,$A173,Raw!$C$1:$C1000,-4,Raw!$J$1:$J1000,"X")</f>
        <v>0</v>
      </c>
      <c r="I173" s="7">
        <f t="shared" si="2"/>
        <v>0</v>
      </c>
      <c r="J173" s="8">
        <f t="shared" si="3"/>
        <v>0</v>
      </c>
      <c r="K173" s="8">
        <f t="shared" si="4"/>
        <v>0</v>
      </c>
      <c r="L173" s="7">
        <f t="shared" si="5"/>
        <v>0</v>
      </c>
      <c r="M173" s="9">
        <f t="shared" si="6"/>
        <v>0</v>
      </c>
    </row>
    <row r="174">
      <c r="A174" s="6" t="s">
        <v>191</v>
      </c>
      <c r="B174" s="7" t="str">
        <f>vlookup($A174,Users!$B$1:$H1000,3,false)</f>
        <v>Harsh</v>
      </c>
      <c r="C174" s="7" t="str">
        <f>vlookup($A174,Users!$B$1:$H1000,6,false)</f>
        <v>Green Hope</v>
      </c>
      <c r="D174" s="7">
        <f>vlookup($C174,Teams!$B:$D,2,false)</f>
        <v>5</v>
      </c>
      <c r="E174" s="7">
        <f t="shared" si="1"/>
        <v>20</v>
      </c>
      <c r="F174" s="7">
        <f>countifs(Raw!$D$1:$D1000,$A174,Raw!$C$1:$C1000,4,Raw!$J$1:$J1000,"X")+countifs(Raw!$D$1:$D1000,$A174,Raw!$C$1:$C1000,14,Raw!$J$1:$J1000,"X")</f>
        <v>0</v>
      </c>
      <c r="G174" s="7">
        <f>countifs(Raw!$D$1:$D1000,$A174,Raw!$C$1:$C1000,0,Raw!$J$1:$J1000,"X")</f>
        <v>3</v>
      </c>
      <c r="H174" s="7">
        <f>countifs(Raw!$D$1:$D1000,$A174,Raw!$C$1:$C1000,-4,Raw!$J$1:$J1000,"X")</f>
        <v>0</v>
      </c>
      <c r="I174" s="7">
        <f t="shared" si="2"/>
        <v>3</v>
      </c>
      <c r="J174" s="8">
        <f t="shared" si="3"/>
        <v>0.15</v>
      </c>
      <c r="K174" s="8">
        <f t="shared" si="4"/>
        <v>0</v>
      </c>
      <c r="L174" s="7">
        <f t="shared" si="5"/>
        <v>0</v>
      </c>
      <c r="M174" s="9">
        <f t="shared" si="6"/>
        <v>0</v>
      </c>
    </row>
    <row r="175">
      <c r="A175" s="6" t="s">
        <v>195</v>
      </c>
      <c r="B175" s="7" t="str">
        <f>vlookup($A175,Users!$B$1:$H1000,3,false)</f>
        <v>Cedric</v>
      </c>
      <c r="C175" s="7" t="str">
        <f>vlookup($A175,Users!$B$1:$H1000,6,false)</f>
        <v>PRISMS</v>
      </c>
      <c r="D175" s="7">
        <f>vlookup($C175,Teams!$B:$D,2,false)</f>
        <v>5</v>
      </c>
      <c r="E175" s="7">
        <f t="shared" si="1"/>
        <v>20</v>
      </c>
      <c r="F175" s="7">
        <f>countifs(Raw!$D$1:$D1000,$A175,Raw!$C$1:$C1000,4,Raw!$J$1:$J1000,"X")+countifs(Raw!$D$1:$D1000,$A175,Raw!$C$1:$C1000,14,Raw!$J$1:$J1000,"X")</f>
        <v>0</v>
      </c>
      <c r="G175" s="7">
        <f>countifs(Raw!$D$1:$D1000,$A175,Raw!$C$1:$C1000,0,Raw!$J$1:$J1000,"X")</f>
        <v>0</v>
      </c>
      <c r="H175" s="7">
        <f>countifs(Raw!$D$1:$D1000,$A175,Raw!$C$1:$C1000,-4,Raw!$J$1:$J1000,"X")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9">
        <f t="shared" si="6"/>
        <v>0</v>
      </c>
    </row>
    <row r="176">
      <c r="A176" s="6" t="s">
        <v>196</v>
      </c>
      <c r="B176" s="7" t="str">
        <f>vlookup($A176,Users!$B$1:$H1000,3,false)</f>
        <v>Angelina</v>
      </c>
      <c r="C176" s="7" t="str">
        <f>vlookup($A176,Users!$B$1:$H1000,6,false)</f>
        <v>Enloe B</v>
      </c>
      <c r="D176" s="7">
        <f>vlookup($C176,Teams!$B:$D,2,false)</f>
        <v>7</v>
      </c>
      <c r="E176" s="7">
        <f t="shared" si="1"/>
        <v>28</v>
      </c>
      <c r="F176" s="7">
        <f>countifs(Raw!$D$1:$D1000,$A176,Raw!$C$1:$C1000,4,Raw!$J$1:$J1000,"X")+countifs(Raw!$D$1:$D1000,$A176,Raw!$C$1:$C1000,14,Raw!$J$1:$J1000,"X")</f>
        <v>0</v>
      </c>
      <c r="G176" s="7">
        <f>countifs(Raw!$D$1:$D1000,$A176,Raw!$C$1:$C1000,0,Raw!$J$1:$J1000,"X")</f>
        <v>0</v>
      </c>
      <c r="H176" s="7">
        <f>countifs(Raw!$D$1:$D1000,$A176,Raw!$C$1:$C1000,-4,Raw!$J$1:$J1000,"X")</f>
        <v>0</v>
      </c>
      <c r="I176" s="7">
        <f t="shared" si="2"/>
        <v>0</v>
      </c>
      <c r="J176" s="8">
        <f t="shared" si="3"/>
        <v>0</v>
      </c>
      <c r="K176" s="8">
        <f t="shared" si="4"/>
        <v>0</v>
      </c>
      <c r="L176" s="7">
        <f t="shared" si="5"/>
        <v>0</v>
      </c>
      <c r="M176" s="9">
        <f t="shared" si="6"/>
        <v>0</v>
      </c>
    </row>
    <row r="177">
      <c r="A177" s="6" t="s">
        <v>198</v>
      </c>
      <c r="B177" s="7" t="str">
        <f>vlookup($A177,Users!$B$1:$H1000,3,false)</f>
        <v>Chaewoon</v>
      </c>
      <c r="C177" s="7" t="str">
        <f>vlookup($A177,Users!$B$1:$H1000,6,false)</f>
        <v>Blair C</v>
      </c>
      <c r="D177" s="7">
        <f>vlookup($C177,Teams!$B:$D,2,false)</f>
        <v>5</v>
      </c>
      <c r="E177" s="7">
        <f t="shared" si="1"/>
        <v>20</v>
      </c>
      <c r="F177" s="7">
        <f>countifs(Raw!$D$1:$D1000,$A177,Raw!$C$1:$C1000,4,Raw!$J$1:$J1000,"X")+countifs(Raw!$D$1:$D1000,$A177,Raw!$C$1:$C1000,14,Raw!$J$1:$J1000,"X")</f>
        <v>0</v>
      </c>
      <c r="G177" s="7">
        <f>countifs(Raw!$D$1:$D1000,$A177,Raw!$C$1:$C1000,0,Raw!$J$1:$J1000,"X")</f>
        <v>1</v>
      </c>
      <c r="H177" s="7">
        <f>countifs(Raw!$D$1:$D1000,$A177,Raw!$C$1:$C1000,-4,Raw!$J$1:$J1000,"X")</f>
        <v>0</v>
      </c>
      <c r="I177" s="7">
        <f t="shared" si="2"/>
        <v>1</v>
      </c>
      <c r="J177" s="8">
        <f t="shared" si="3"/>
        <v>0.05</v>
      </c>
      <c r="K177" s="8">
        <f t="shared" si="4"/>
        <v>0</v>
      </c>
      <c r="L177" s="7">
        <f t="shared" si="5"/>
        <v>0</v>
      </c>
      <c r="M177" s="9">
        <f t="shared" si="6"/>
        <v>0</v>
      </c>
    </row>
    <row r="178">
      <c r="A178" s="6" t="s">
        <v>199</v>
      </c>
      <c r="B178" s="7" t="str">
        <f>vlookup($A178,Users!$B$1:$H1000,3,false)</f>
        <v>Justin</v>
      </c>
      <c r="C178" s="7" t="str">
        <f>vlookup($A178,Users!$B$1:$H1000,6,false)</f>
        <v>Iolani</v>
      </c>
      <c r="D178" s="7">
        <f>vlookup($C178,Teams!$B:$D,2,false)</f>
        <v>5</v>
      </c>
      <c r="E178" s="7">
        <f t="shared" si="1"/>
        <v>20</v>
      </c>
      <c r="F178" s="7">
        <f>countifs(Raw!$D$1:$D1000,$A178,Raw!$C$1:$C1000,4,Raw!$J$1:$J1000,"X")+countifs(Raw!$D$1:$D1000,$A178,Raw!$C$1:$C1000,14,Raw!$J$1:$J1000,"X")</f>
        <v>0</v>
      </c>
      <c r="G178" s="7">
        <f>countifs(Raw!$D$1:$D1000,$A178,Raw!$C$1:$C1000,0,Raw!$J$1:$J1000,"X")</f>
        <v>0</v>
      </c>
      <c r="H178" s="7">
        <f>countifs(Raw!$D$1:$D1000,$A178,Raw!$C$1:$C1000,-4,Raw!$J$1:$J1000,"X")</f>
        <v>0</v>
      </c>
      <c r="I178" s="7">
        <f t="shared" si="2"/>
        <v>0</v>
      </c>
      <c r="J178" s="8">
        <f t="shared" si="3"/>
        <v>0</v>
      </c>
      <c r="K178" s="8">
        <f t="shared" si="4"/>
        <v>0</v>
      </c>
      <c r="L178" s="7">
        <f t="shared" si="5"/>
        <v>0</v>
      </c>
      <c r="M178" s="9">
        <f t="shared" si="6"/>
        <v>0</v>
      </c>
    </row>
    <row r="179">
      <c r="A179" s="6" t="s">
        <v>200</v>
      </c>
      <c r="B179" s="7" t="str">
        <f>vlookup($A179,Users!$B$1:$H1000,3,false)</f>
        <v>Albert</v>
      </c>
      <c r="C179" s="7" t="str">
        <f>vlookup($A179,Users!$B$1:$H1000,6,false)</f>
        <v>Westminster</v>
      </c>
      <c r="D179" s="7">
        <f>vlookup($C179,Teams!$B:$D,2,false)</f>
        <v>5</v>
      </c>
      <c r="E179" s="7">
        <f t="shared" si="1"/>
        <v>20</v>
      </c>
      <c r="F179" s="7">
        <f>countifs(Raw!$D$1:$D1000,$A179,Raw!$C$1:$C1000,4,Raw!$J$1:$J1000,"X")+countifs(Raw!$D$1:$D1000,$A179,Raw!$C$1:$C1000,14,Raw!$J$1:$J1000,"X")</f>
        <v>0</v>
      </c>
      <c r="G179" s="7">
        <f>countifs(Raw!$D$1:$D1000,$A179,Raw!$C$1:$C1000,0,Raw!$J$1:$J1000,"X")</f>
        <v>2</v>
      </c>
      <c r="H179" s="7">
        <f>countifs(Raw!$D$1:$D1000,$A179,Raw!$C$1:$C1000,-4,Raw!$J$1:$J1000,"X")</f>
        <v>0</v>
      </c>
      <c r="I179" s="7">
        <f t="shared" si="2"/>
        <v>2</v>
      </c>
      <c r="J179" s="8">
        <f t="shared" si="3"/>
        <v>0.1</v>
      </c>
      <c r="K179" s="8">
        <f t="shared" si="4"/>
        <v>0</v>
      </c>
      <c r="L179" s="7">
        <f t="shared" si="5"/>
        <v>0</v>
      </c>
      <c r="M179" s="9">
        <f t="shared" si="6"/>
        <v>0</v>
      </c>
    </row>
    <row r="180">
      <c r="A180" s="6" t="s">
        <v>202</v>
      </c>
      <c r="B180" s="7" t="str">
        <f>vlookup($A180,Users!$B$1:$H1000,3,false)</f>
        <v>Pranjal</v>
      </c>
      <c r="C180" s="7" t="str">
        <f>vlookup($A180,Users!$B$1:$H1000,6,false)</f>
        <v>Lynbrook</v>
      </c>
      <c r="D180" s="7">
        <f>vlookup($C180,Teams!$B:$D,2,false)</f>
        <v>5</v>
      </c>
      <c r="E180" s="7">
        <f t="shared" si="1"/>
        <v>20</v>
      </c>
      <c r="F180" s="7">
        <f>countifs(Raw!$D$1:$D1000,$A180,Raw!$C$1:$C1000,4,Raw!$J$1:$J1000,"X")+countifs(Raw!$D$1:$D1000,$A180,Raw!$C$1:$C1000,14,Raw!$J$1:$J1000,"X")</f>
        <v>0</v>
      </c>
      <c r="G180" s="7">
        <f>countifs(Raw!$D$1:$D1000,$A180,Raw!$C$1:$C1000,0,Raw!$J$1:$J1000,"X")</f>
        <v>0</v>
      </c>
      <c r="H180" s="7">
        <f>countifs(Raw!$D$1:$D1000,$A180,Raw!$C$1:$C1000,-4,Raw!$J$1:$J1000,"X")</f>
        <v>0</v>
      </c>
      <c r="I180" s="7">
        <f t="shared" si="2"/>
        <v>0</v>
      </c>
      <c r="J180" s="8">
        <f t="shared" si="3"/>
        <v>0</v>
      </c>
      <c r="K180" s="8">
        <f t="shared" si="4"/>
        <v>0</v>
      </c>
      <c r="L180" s="7">
        <f t="shared" si="5"/>
        <v>0</v>
      </c>
      <c r="M180" s="9">
        <f t="shared" si="6"/>
        <v>0</v>
      </c>
    </row>
    <row r="181">
      <c r="A181" s="6" t="s">
        <v>203</v>
      </c>
      <c r="B181" s="7" t="str">
        <f>vlookup($A181,Users!$B$1:$H1000,3,false)</f>
        <v>Varun</v>
      </c>
      <c r="C181" s="7" t="str">
        <f>vlookup($A181,Users!$B$1:$H1000,6,false)</f>
        <v>Green Hope</v>
      </c>
      <c r="D181" s="7">
        <f>vlookup($C181,Teams!$B:$D,2,false)</f>
        <v>5</v>
      </c>
      <c r="E181" s="7">
        <f t="shared" si="1"/>
        <v>20</v>
      </c>
      <c r="F181" s="7">
        <f>countifs(Raw!$D$1:$D1000,$A181,Raw!$C$1:$C1000,4,Raw!$J$1:$J1000,"X")+countifs(Raw!$D$1:$D1000,$A181,Raw!$C$1:$C1000,14,Raw!$J$1:$J1000,"X")</f>
        <v>1</v>
      </c>
      <c r="G181" s="7">
        <f>countifs(Raw!$D$1:$D1000,$A181,Raw!$C$1:$C1000,0,Raw!$J$1:$J1000,"X")</f>
        <v>0</v>
      </c>
      <c r="H181" s="7">
        <f>countifs(Raw!$D$1:$D1000,$A181,Raw!$C$1:$C1000,-4,Raw!$J$1:$J1000,"X")</f>
        <v>1</v>
      </c>
      <c r="I181" s="7">
        <f t="shared" si="2"/>
        <v>2</v>
      </c>
      <c r="J181" s="8">
        <f t="shared" si="3"/>
        <v>0.1</v>
      </c>
      <c r="K181" s="8">
        <f t="shared" si="4"/>
        <v>0.5</v>
      </c>
      <c r="L181" s="7">
        <f t="shared" si="5"/>
        <v>0</v>
      </c>
      <c r="M181" s="9">
        <f t="shared" si="6"/>
        <v>0</v>
      </c>
    </row>
    <row r="182">
      <c r="A182" s="6" t="s">
        <v>206</v>
      </c>
      <c r="B182" s="7" t="str">
        <f>vlookup($A182,Users!$B$1:$H1000,3,false)</f>
        <v>Rishi</v>
      </c>
      <c r="C182" s="7" t="str">
        <f>vlookup($A182,Users!$B$1:$H1000,6,false)</f>
        <v>Buchholz B</v>
      </c>
      <c r="D182" s="7">
        <f>vlookup($C182,Teams!$B:$D,2,false)</f>
        <v>5</v>
      </c>
      <c r="E182" s="7">
        <f t="shared" si="1"/>
        <v>20</v>
      </c>
      <c r="F182" s="7">
        <f>countifs(Raw!$D$1:$D1000,$A182,Raw!$C$1:$C1000,4,Raw!$J$1:$J1000,"X")+countifs(Raw!$D$1:$D1000,$A182,Raw!$C$1:$C1000,14,Raw!$J$1:$J1000,"X")</f>
        <v>0</v>
      </c>
      <c r="G182" s="7">
        <f>countifs(Raw!$D$1:$D1000,$A182,Raw!$C$1:$C1000,0,Raw!$J$1:$J1000,"X")</f>
        <v>0</v>
      </c>
      <c r="H182" s="7">
        <f>countifs(Raw!$D$1:$D1000,$A182,Raw!$C$1:$C1000,-4,Raw!$J$1:$J1000,"X")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9">
        <f t="shared" si="6"/>
        <v>0</v>
      </c>
    </row>
    <row r="183">
      <c r="A183" s="6" t="s">
        <v>208</v>
      </c>
      <c r="B183" s="7" t="str">
        <f>vlookup($A183,Users!$B$1:$H1000,3,false)</f>
        <v>Dingjia</v>
      </c>
      <c r="C183" s="7" t="str">
        <f>vlookup($A183,Users!$B$1:$H1000,6,false)</f>
        <v>Naperville North</v>
      </c>
      <c r="D183" s="7">
        <f>vlookup($C183,Teams!$B:$D,2,false)</f>
        <v>5</v>
      </c>
      <c r="E183" s="7">
        <f t="shared" si="1"/>
        <v>20</v>
      </c>
      <c r="F183" s="7">
        <f>countifs(Raw!$D$1:$D1000,$A183,Raw!$C$1:$C1000,4,Raw!$J$1:$J1000,"X")+countifs(Raw!$D$1:$D1000,$A183,Raw!$C$1:$C1000,14,Raw!$J$1:$J1000,"X")</f>
        <v>0</v>
      </c>
      <c r="G183" s="7">
        <f>countifs(Raw!$D$1:$D1000,$A183,Raw!$C$1:$C1000,0,Raw!$J$1:$J1000,"X")</f>
        <v>0</v>
      </c>
      <c r="H183" s="7">
        <f>countifs(Raw!$D$1:$D1000,$A183,Raw!$C$1:$C1000,-4,Raw!$J$1:$J1000,"X")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9">
        <f t="shared" si="6"/>
        <v>0</v>
      </c>
    </row>
    <row r="184">
      <c r="A184" s="6" t="s">
        <v>210</v>
      </c>
      <c r="B184" s="7" t="str">
        <f>vlookup($A184,Users!$B$1:$H1000,3,false)</f>
        <v>Aidan</v>
      </c>
      <c r="C184" s="7" t="str">
        <f>vlookup($A184,Users!$B$1:$H1000,6,false)</f>
        <v>Seven Lakes</v>
      </c>
      <c r="D184" s="7">
        <f>vlookup($C184,Teams!$B:$D,2,false)</f>
        <v>5</v>
      </c>
      <c r="E184" s="7">
        <f t="shared" si="1"/>
        <v>20</v>
      </c>
      <c r="F184" s="7">
        <f>countifs(Raw!$D$1:$D1000,$A184,Raw!$C$1:$C1000,4,Raw!$J$1:$J1000,"X")+countifs(Raw!$D$1:$D1000,$A184,Raw!$C$1:$C1000,14,Raw!$J$1:$J1000,"X")</f>
        <v>1</v>
      </c>
      <c r="G184" s="7">
        <f>countifs(Raw!$D$1:$D1000,$A184,Raw!$C$1:$C1000,0,Raw!$J$1:$J1000,"X")</f>
        <v>0</v>
      </c>
      <c r="H184" s="7">
        <f>countifs(Raw!$D$1:$D1000,$A184,Raw!$C$1:$C1000,-4,Raw!$J$1:$J1000,"X")</f>
        <v>1</v>
      </c>
      <c r="I184" s="7">
        <f t="shared" si="2"/>
        <v>2</v>
      </c>
      <c r="J184" s="8">
        <f t="shared" si="3"/>
        <v>0.1</v>
      </c>
      <c r="K184" s="8">
        <f t="shared" si="4"/>
        <v>0.5</v>
      </c>
      <c r="L184" s="7">
        <f t="shared" si="5"/>
        <v>0</v>
      </c>
      <c r="M184" s="9">
        <f t="shared" si="6"/>
        <v>0</v>
      </c>
    </row>
    <row r="185">
      <c r="A185" s="6" t="s">
        <v>212</v>
      </c>
      <c r="B185" s="7" t="str">
        <f>vlookup($A185,Users!$B$1:$H1000,3,false)</f>
        <v>Penelope</v>
      </c>
      <c r="C185" s="7" t="str">
        <f>vlookup($A185,Users!$B$1:$H1000,6,false)</f>
        <v>NoHo B</v>
      </c>
      <c r="D185" s="7">
        <f>vlookup($C185,Teams!$B:$D,2,false)</f>
        <v>5</v>
      </c>
      <c r="E185" s="7">
        <f t="shared" si="1"/>
        <v>20</v>
      </c>
      <c r="F185" s="7">
        <f>countifs(Raw!$D$1:$D1000,$A185,Raw!$C$1:$C1000,4,Raw!$J$1:$J1000,"X")+countifs(Raw!$D$1:$D1000,$A185,Raw!$C$1:$C1000,14,Raw!$J$1:$J1000,"X")</f>
        <v>0</v>
      </c>
      <c r="G185" s="7">
        <f>countifs(Raw!$D$1:$D1000,$A185,Raw!$C$1:$C1000,0,Raw!$J$1:$J1000,"X")</f>
        <v>1</v>
      </c>
      <c r="H185" s="7">
        <f>countifs(Raw!$D$1:$D1000,$A185,Raw!$C$1:$C1000,-4,Raw!$J$1:$J1000,"X")</f>
        <v>0</v>
      </c>
      <c r="I185" s="7">
        <f t="shared" si="2"/>
        <v>1</v>
      </c>
      <c r="J185" s="8">
        <f t="shared" si="3"/>
        <v>0.05</v>
      </c>
      <c r="K185" s="8">
        <f t="shared" si="4"/>
        <v>0</v>
      </c>
      <c r="L185" s="7">
        <f t="shared" si="5"/>
        <v>0</v>
      </c>
      <c r="M185" s="9">
        <f t="shared" si="6"/>
        <v>0</v>
      </c>
    </row>
    <row r="186">
      <c r="A186" s="6" t="s">
        <v>213</v>
      </c>
      <c r="B186" s="7" t="str">
        <f>vlookup($A186,Users!$B$1:$H1000,3,false)</f>
        <v>Pranesh</v>
      </c>
      <c r="C186" s="7" t="str">
        <f>vlookup($A186,Users!$B$1:$H1000,6,false)</f>
        <v>JP Stevens</v>
      </c>
      <c r="D186" s="7">
        <f>vlookup($C186,Teams!$B:$D,2,false)</f>
        <v>5</v>
      </c>
      <c r="E186" s="7">
        <f t="shared" si="1"/>
        <v>20</v>
      </c>
      <c r="F186" s="7">
        <f>countifs(Raw!$D$1:$D1000,$A186,Raw!$C$1:$C1000,4,Raw!$J$1:$J1000,"X")+countifs(Raw!$D$1:$D1000,$A186,Raw!$C$1:$C1000,14,Raw!$J$1:$J1000,"X")</f>
        <v>0</v>
      </c>
      <c r="G186" s="7">
        <f>countifs(Raw!$D$1:$D1000,$A186,Raw!$C$1:$C1000,0,Raw!$J$1:$J1000,"X")</f>
        <v>3</v>
      </c>
      <c r="H186" s="7">
        <f>countifs(Raw!$D$1:$D1000,$A186,Raw!$C$1:$C1000,-4,Raw!$J$1:$J1000,"X")</f>
        <v>0</v>
      </c>
      <c r="I186" s="7">
        <f t="shared" si="2"/>
        <v>3</v>
      </c>
      <c r="J186" s="8">
        <f t="shared" si="3"/>
        <v>0.15</v>
      </c>
      <c r="K186" s="8">
        <f t="shared" si="4"/>
        <v>0</v>
      </c>
      <c r="L186" s="7">
        <f t="shared" si="5"/>
        <v>0</v>
      </c>
      <c r="M186" s="9">
        <f t="shared" si="6"/>
        <v>0</v>
      </c>
    </row>
    <row r="187">
      <c r="A187" s="6" t="s">
        <v>214</v>
      </c>
      <c r="B187" s="7" t="str">
        <f>vlookup($A187,Users!$B$1:$H1000,3,false)</f>
        <v>Rishabh</v>
      </c>
      <c r="C187" s="7" t="str">
        <f>vlookup($A187,Users!$B$1:$H1000,6,false)</f>
        <v>NoHo B</v>
      </c>
      <c r="D187" s="7">
        <f>vlookup($C187,Teams!$B:$D,2,false)</f>
        <v>5</v>
      </c>
      <c r="E187" s="7">
        <f t="shared" si="1"/>
        <v>20</v>
      </c>
      <c r="F187" s="7">
        <f>countifs(Raw!$D$1:$D1000,$A187,Raw!$C$1:$C1000,4,Raw!$J$1:$J1000,"X")+countifs(Raw!$D$1:$D1000,$A187,Raw!$C$1:$C1000,14,Raw!$J$1:$J1000,"X")</f>
        <v>1</v>
      </c>
      <c r="G187" s="7">
        <f>countifs(Raw!$D$1:$D1000,$A187,Raw!$C$1:$C1000,0,Raw!$J$1:$J1000,"X")</f>
        <v>2</v>
      </c>
      <c r="H187" s="7">
        <f>countifs(Raw!$D$1:$D1000,$A187,Raw!$C$1:$C1000,-4,Raw!$J$1:$J1000,"X")</f>
        <v>1</v>
      </c>
      <c r="I187" s="7">
        <f t="shared" si="2"/>
        <v>4</v>
      </c>
      <c r="J187" s="8">
        <f t="shared" si="3"/>
        <v>0.2</v>
      </c>
      <c r="K187" s="8">
        <f t="shared" si="4"/>
        <v>0.25</v>
      </c>
      <c r="L187" s="7">
        <f t="shared" si="5"/>
        <v>0</v>
      </c>
      <c r="M187" s="9">
        <f t="shared" si="6"/>
        <v>0</v>
      </c>
    </row>
    <row r="188">
      <c r="A188" s="6" t="s">
        <v>215</v>
      </c>
      <c r="B188" s="7" t="str">
        <f>vlookup($A188,Users!$B$1:$H1000,3,false)</f>
        <v>Emily</v>
      </c>
      <c r="C188" s="7" t="str">
        <f>vlookup($A188,Users!$B$1:$H1000,6,false)</f>
        <v>Centennial</v>
      </c>
      <c r="D188" s="7">
        <f>vlookup($C188,Teams!$B:$D,2,false)</f>
        <v>11</v>
      </c>
      <c r="E188" s="7">
        <f t="shared" si="1"/>
        <v>44</v>
      </c>
      <c r="F188" s="7">
        <f>countifs(Raw!$D$1:$D1000,$A188,Raw!$C$1:$C1000,4,Raw!$J$1:$J1000,"X")+countifs(Raw!$D$1:$D1000,$A188,Raw!$C$1:$C1000,14,Raw!$J$1:$J1000,"X")</f>
        <v>0</v>
      </c>
      <c r="G188" s="7">
        <f>countifs(Raw!$D$1:$D1000,$A188,Raw!$C$1:$C1000,0,Raw!$J$1:$J1000,"X")</f>
        <v>1</v>
      </c>
      <c r="H188" s="7">
        <f>countifs(Raw!$D$1:$D1000,$A188,Raw!$C$1:$C1000,-4,Raw!$J$1:$J1000,"X")</f>
        <v>0</v>
      </c>
      <c r="I188" s="7">
        <f t="shared" si="2"/>
        <v>1</v>
      </c>
      <c r="J188" s="8">
        <f t="shared" si="3"/>
        <v>0.02272727273</v>
      </c>
      <c r="K188" s="8">
        <f t="shared" si="4"/>
        <v>0</v>
      </c>
      <c r="L188" s="7">
        <f t="shared" si="5"/>
        <v>0</v>
      </c>
      <c r="M188" s="9">
        <f t="shared" si="6"/>
        <v>0</v>
      </c>
    </row>
    <row r="189">
      <c r="A189" s="6" t="s">
        <v>216</v>
      </c>
      <c r="B189" s="7" t="str">
        <f>vlookup($A189,Users!$B$1:$H1000,3,false)</f>
        <v>Nikhil</v>
      </c>
      <c r="C189" s="7" t="str">
        <f>vlookup($A189,Users!$B$1:$H1000,6,false)</f>
        <v>Enloe A</v>
      </c>
      <c r="D189" s="7">
        <f>vlookup($C189,Teams!$B:$D,2,false)</f>
        <v>5</v>
      </c>
      <c r="E189" s="7">
        <f t="shared" si="1"/>
        <v>20</v>
      </c>
      <c r="F189" s="7">
        <f>countifs(Raw!$D$1:$D1000,$A189,Raw!$C$1:$C1000,4,Raw!$J$1:$J1000,"X")+countifs(Raw!$D$1:$D1000,$A189,Raw!$C$1:$C1000,14,Raw!$J$1:$J1000,"X")</f>
        <v>0</v>
      </c>
      <c r="G189" s="7">
        <f>countifs(Raw!$D$1:$D1000,$A189,Raw!$C$1:$C1000,0,Raw!$J$1:$J1000,"X")</f>
        <v>0</v>
      </c>
      <c r="H189" s="7">
        <f>countifs(Raw!$D$1:$D1000,$A189,Raw!$C$1:$C1000,-4,Raw!$J$1:$J1000,"X")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9">
        <f t="shared" si="6"/>
        <v>0</v>
      </c>
    </row>
    <row r="190">
      <c r="A190" s="6" t="s">
        <v>219</v>
      </c>
      <c r="B190" s="7" t="str">
        <f>vlookup($A190,Users!$B$1:$H1000,3,false)</f>
        <v>Vijay</v>
      </c>
      <c r="C190" s="7" t="str">
        <f>vlookup($A190,Users!$B$1:$H1000,6,false)</f>
        <v>Buchholz B</v>
      </c>
      <c r="D190" s="7">
        <f>vlookup($C190,Teams!$B:$D,2,false)</f>
        <v>5</v>
      </c>
      <c r="E190" s="7">
        <f t="shared" si="1"/>
        <v>20</v>
      </c>
      <c r="F190" s="7">
        <f>countifs(Raw!$D$1:$D1000,$A190,Raw!$C$1:$C1000,4,Raw!$J$1:$J1000,"X")+countifs(Raw!$D$1:$D1000,$A190,Raw!$C$1:$C1000,14,Raw!$J$1:$J1000,"X")</f>
        <v>0</v>
      </c>
      <c r="G190" s="7">
        <f>countifs(Raw!$D$1:$D1000,$A190,Raw!$C$1:$C1000,0,Raw!$J$1:$J1000,"X")</f>
        <v>0</v>
      </c>
      <c r="H190" s="7">
        <f>countifs(Raw!$D$1:$D1000,$A190,Raw!$C$1:$C1000,-4,Raw!$J$1:$J1000,"X")</f>
        <v>0</v>
      </c>
      <c r="I190" s="7">
        <f t="shared" si="2"/>
        <v>0</v>
      </c>
      <c r="J190" s="8">
        <f t="shared" si="3"/>
        <v>0</v>
      </c>
      <c r="K190" s="8">
        <f t="shared" si="4"/>
        <v>0</v>
      </c>
      <c r="L190" s="7">
        <f t="shared" si="5"/>
        <v>0</v>
      </c>
      <c r="M190" s="9">
        <f t="shared" si="6"/>
        <v>0</v>
      </c>
    </row>
    <row r="191">
      <c r="A191" s="6" t="s">
        <v>220</v>
      </c>
      <c r="B191" s="7" t="str">
        <f>vlookup($A191,Users!$B$1:$H1000,3,false)</f>
        <v>Claire</v>
      </c>
      <c r="C191" s="7" t="str">
        <f>vlookup($A191,Users!$B$1:$H1000,6,false)</f>
        <v>Naperville North</v>
      </c>
      <c r="D191" s="7">
        <f>vlookup($C191,Teams!$B:$D,2,false)</f>
        <v>5</v>
      </c>
      <c r="E191" s="7">
        <f t="shared" si="1"/>
        <v>20</v>
      </c>
      <c r="F191" s="7">
        <f>countifs(Raw!$D$1:$D1000,$A191,Raw!$C$1:$C1000,4,Raw!$J$1:$J1000,"X")+countifs(Raw!$D$1:$D1000,$A191,Raw!$C$1:$C1000,14,Raw!$J$1:$J1000,"X")</f>
        <v>0</v>
      </c>
      <c r="G191" s="7">
        <f>countifs(Raw!$D$1:$D1000,$A191,Raw!$C$1:$C1000,0,Raw!$J$1:$J1000,"X")</f>
        <v>0</v>
      </c>
      <c r="H191" s="7">
        <f>countifs(Raw!$D$1:$D1000,$A191,Raw!$C$1:$C1000,-4,Raw!$J$1:$J1000,"X")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9">
        <f t="shared" si="6"/>
        <v>0</v>
      </c>
    </row>
    <row r="192">
      <c r="A192" s="6" t="s">
        <v>221</v>
      </c>
      <c r="B192" s="7" t="str">
        <f>vlookup($A192,Users!$B$1:$H1000,3,false)</f>
        <v>Arnav</v>
      </c>
      <c r="C192" s="7" t="str">
        <f>vlookup($A192,Users!$B$1:$H1000,6,false)</f>
        <v>NCSSM B</v>
      </c>
      <c r="D192" s="7">
        <f>vlookup($C192,Teams!$B:$D,2,false)</f>
        <v>5</v>
      </c>
      <c r="E192" s="7">
        <f t="shared" si="1"/>
        <v>20</v>
      </c>
      <c r="F192" s="7">
        <f>countifs(Raw!$D$1:$D1000,$A192,Raw!$C$1:$C1000,4,Raw!$J$1:$J1000,"X")+countifs(Raw!$D$1:$D1000,$A192,Raw!$C$1:$C1000,14,Raw!$J$1:$J1000,"X")</f>
        <v>0</v>
      </c>
      <c r="G192" s="7">
        <f>countifs(Raw!$D$1:$D1000,$A192,Raw!$C$1:$C1000,0,Raw!$J$1:$J1000,"X")</f>
        <v>0</v>
      </c>
      <c r="H192" s="7">
        <f>countifs(Raw!$D$1:$D1000,$A192,Raw!$C$1:$C1000,-4,Raw!$J$1:$J1000,"X")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9">
        <f t="shared" si="6"/>
        <v>0</v>
      </c>
    </row>
    <row r="193">
      <c r="A193" s="6" t="s">
        <v>223</v>
      </c>
      <c r="B193" s="7" t="str">
        <f>vlookup($A193,Users!$B$1:$H1000,3,false)</f>
        <v>Alex</v>
      </c>
      <c r="C193" s="7" t="str">
        <f>vlookup($A193,Users!$B$1:$H1000,6,false)</f>
        <v>Niskayuna</v>
      </c>
      <c r="D193" s="7">
        <f>vlookup($C193,Teams!$B:$D,2,false)</f>
        <v>5</v>
      </c>
      <c r="E193" s="7">
        <f t="shared" si="1"/>
        <v>20</v>
      </c>
      <c r="F193" s="7">
        <f>countifs(Raw!$D$1:$D1000,$A193,Raw!$C$1:$C1000,4,Raw!$J$1:$J1000,"X")+countifs(Raw!$D$1:$D1000,$A193,Raw!$C$1:$C1000,14,Raw!$J$1:$J1000,"X")</f>
        <v>0</v>
      </c>
      <c r="G193" s="7">
        <f>countifs(Raw!$D$1:$D1000,$A193,Raw!$C$1:$C1000,0,Raw!$J$1:$J1000,"X")</f>
        <v>1</v>
      </c>
      <c r="H193" s="7">
        <f>countifs(Raw!$D$1:$D1000,$A193,Raw!$C$1:$C1000,-4,Raw!$J$1:$J1000,"X")</f>
        <v>0</v>
      </c>
      <c r="I193" s="7">
        <f t="shared" si="2"/>
        <v>1</v>
      </c>
      <c r="J193" s="8">
        <f t="shared" si="3"/>
        <v>0.05</v>
      </c>
      <c r="K193" s="8">
        <f t="shared" si="4"/>
        <v>0</v>
      </c>
      <c r="L193" s="7">
        <f t="shared" si="5"/>
        <v>0</v>
      </c>
      <c r="M193" s="9">
        <f t="shared" si="6"/>
        <v>0</v>
      </c>
    </row>
    <row r="194">
      <c r="A194" s="6" t="s">
        <v>224</v>
      </c>
      <c r="B194" s="7" t="str">
        <f>vlookup($A194,Users!$B$1:$H1000,3,false)</f>
        <v>Ricky</v>
      </c>
      <c r="C194" s="7" t="str">
        <f>vlookup($A194,Users!$B$1:$H1000,6,false)</f>
        <v>Blair C</v>
      </c>
      <c r="D194" s="7">
        <f>vlookup($C194,Teams!$B:$D,2,false)</f>
        <v>5</v>
      </c>
      <c r="E194" s="7">
        <f t="shared" si="1"/>
        <v>20</v>
      </c>
      <c r="F194" s="7">
        <f>countifs(Raw!$D$1:$D1000,$A194,Raw!$C$1:$C1000,4,Raw!$J$1:$J1000,"X")+countifs(Raw!$D$1:$D1000,$A194,Raw!$C$1:$C1000,14,Raw!$J$1:$J1000,"X")</f>
        <v>0</v>
      </c>
      <c r="G194" s="7">
        <f>countifs(Raw!$D$1:$D1000,$A194,Raw!$C$1:$C1000,0,Raw!$J$1:$J1000,"X")</f>
        <v>0</v>
      </c>
      <c r="H194" s="7">
        <f>countifs(Raw!$D$1:$D1000,$A194,Raw!$C$1:$C1000,-4,Raw!$J$1:$J1000,"X")</f>
        <v>0</v>
      </c>
      <c r="I194" s="7">
        <f t="shared" si="2"/>
        <v>0</v>
      </c>
      <c r="J194" s="8">
        <f t="shared" si="3"/>
        <v>0</v>
      </c>
      <c r="K194" s="8">
        <f t="shared" si="4"/>
        <v>0</v>
      </c>
      <c r="L194" s="7">
        <f t="shared" si="5"/>
        <v>0</v>
      </c>
      <c r="M194" s="9">
        <f t="shared" si="6"/>
        <v>0</v>
      </c>
    </row>
    <row r="195">
      <c r="A195" s="6" t="s">
        <v>225</v>
      </c>
      <c r="B195" s="7" t="str">
        <f>vlookup($A195,Users!$B$1:$H1000,3,false)</f>
        <v>Arif</v>
      </c>
      <c r="C195" s="7" t="str">
        <f>vlookup($A195,Users!$B$1:$H1000,6,false)</f>
        <v>Centennial</v>
      </c>
      <c r="D195" s="7">
        <f>vlookup($C195,Teams!$B:$D,2,false)</f>
        <v>11</v>
      </c>
      <c r="E195" s="7">
        <f t="shared" si="1"/>
        <v>44</v>
      </c>
      <c r="F195" s="7">
        <f>countifs(Raw!$D$1:$D1000,$A195,Raw!$C$1:$C1000,4,Raw!$J$1:$J1000,"X")+countifs(Raw!$D$1:$D1000,$A195,Raw!$C$1:$C1000,14,Raw!$J$1:$J1000,"X")</f>
        <v>0</v>
      </c>
      <c r="G195" s="7">
        <f>countifs(Raw!$D$1:$D1000,$A195,Raw!$C$1:$C1000,0,Raw!$J$1:$J1000,"X")</f>
        <v>1</v>
      </c>
      <c r="H195" s="7">
        <f>countifs(Raw!$D$1:$D1000,$A195,Raw!$C$1:$C1000,-4,Raw!$J$1:$J1000,"X")</f>
        <v>0</v>
      </c>
      <c r="I195" s="7">
        <f t="shared" si="2"/>
        <v>1</v>
      </c>
      <c r="J195" s="8">
        <f t="shared" si="3"/>
        <v>0.02272727273</v>
      </c>
      <c r="K195" s="8">
        <f t="shared" si="4"/>
        <v>0</v>
      </c>
      <c r="L195" s="7">
        <f t="shared" si="5"/>
        <v>0</v>
      </c>
      <c r="M195" s="9">
        <f t="shared" si="6"/>
        <v>0</v>
      </c>
    </row>
    <row r="196">
      <c r="A196" s="6" t="s">
        <v>226</v>
      </c>
      <c r="B196" s="7" t="str">
        <f>vlookup($A196,Users!$B$1:$H1000,3,false)</f>
        <v>Jeffery</v>
      </c>
      <c r="C196" s="7" t="str">
        <f>vlookup($A196,Users!$B$1:$H1000,6,false)</f>
        <v>Naperville North</v>
      </c>
      <c r="D196" s="7">
        <f>vlookup($C196,Teams!$B:$D,2,false)</f>
        <v>5</v>
      </c>
      <c r="E196" s="7">
        <f t="shared" si="1"/>
        <v>20</v>
      </c>
      <c r="F196" s="7">
        <f>countifs(Raw!$D$1:$D1000,$A196,Raw!$C$1:$C1000,4,Raw!$J$1:$J1000,"X")+countifs(Raw!$D$1:$D1000,$A196,Raw!$C$1:$C1000,14,Raw!$J$1:$J1000,"X")</f>
        <v>0</v>
      </c>
      <c r="G196" s="7">
        <f>countifs(Raw!$D$1:$D1000,$A196,Raw!$C$1:$C1000,0,Raw!$J$1:$J1000,"X")</f>
        <v>0</v>
      </c>
      <c r="H196" s="7">
        <f>countifs(Raw!$D$1:$D1000,$A196,Raw!$C$1:$C1000,-4,Raw!$J$1:$J1000,"X")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9">
        <f t="shared" si="6"/>
        <v>0</v>
      </c>
    </row>
    <row r="197">
      <c r="A197" s="6" t="s">
        <v>227</v>
      </c>
      <c r="B197" s="7" t="str">
        <f>vlookup($A197,Users!$B$1:$H1000,3,false)</f>
        <v>Leo</v>
      </c>
      <c r="C197" s="7" t="str">
        <f>vlookup($A197,Users!$B$1:$H1000,6,false)</f>
        <v>Green Hope</v>
      </c>
      <c r="D197" s="7">
        <f>vlookup($C197,Teams!$B:$D,2,false)</f>
        <v>5</v>
      </c>
      <c r="E197" s="7">
        <f t="shared" si="1"/>
        <v>20</v>
      </c>
      <c r="F197" s="7">
        <f>countifs(Raw!$D$1:$D1000,$A197,Raw!$C$1:$C1000,4,Raw!$J$1:$J1000,"X")+countifs(Raw!$D$1:$D1000,$A197,Raw!$C$1:$C1000,14,Raw!$J$1:$J1000,"X")</f>
        <v>0</v>
      </c>
      <c r="G197" s="7">
        <f>countifs(Raw!$D$1:$D1000,$A197,Raw!$C$1:$C1000,0,Raw!$J$1:$J1000,"X")</f>
        <v>0</v>
      </c>
      <c r="H197" s="7">
        <f>countifs(Raw!$D$1:$D1000,$A197,Raw!$C$1:$C1000,-4,Raw!$J$1:$J1000,"X")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9">
        <f t="shared" si="6"/>
        <v>0</v>
      </c>
    </row>
    <row r="198">
      <c r="A198" s="6" t="s">
        <v>228</v>
      </c>
      <c r="B198" s="7" t="str">
        <f>vlookup($A198,Users!$B$1:$H1000,3,false)</f>
        <v>Rohan</v>
      </c>
      <c r="C198" s="7" t="str">
        <f>vlookup($A198,Users!$B$1:$H1000,6,false)</f>
        <v>Cupertino</v>
      </c>
      <c r="D198" s="7">
        <f>vlookup($C198,Teams!$B:$D,2,false)</f>
        <v>5</v>
      </c>
      <c r="E198" s="7">
        <f t="shared" si="1"/>
        <v>20</v>
      </c>
      <c r="F198" s="7">
        <f>countifs(Raw!$D$1:$D1000,$A198,Raw!$C$1:$C1000,4,Raw!$J$1:$J1000,"X")+countifs(Raw!$D$1:$D1000,$A198,Raw!$C$1:$C1000,14,Raw!$J$1:$J1000,"X")</f>
        <v>0</v>
      </c>
      <c r="G198" s="7">
        <f>countifs(Raw!$D$1:$D1000,$A198,Raw!$C$1:$C1000,0,Raw!$J$1:$J1000,"X")</f>
        <v>1</v>
      </c>
      <c r="H198" s="7">
        <f>countifs(Raw!$D$1:$D1000,$A198,Raw!$C$1:$C1000,-4,Raw!$J$1:$J1000,"X")</f>
        <v>0</v>
      </c>
      <c r="I198" s="7">
        <f t="shared" si="2"/>
        <v>1</v>
      </c>
      <c r="J198" s="8">
        <f t="shared" si="3"/>
        <v>0.05</v>
      </c>
      <c r="K198" s="8">
        <f t="shared" si="4"/>
        <v>0</v>
      </c>
      <c r="L198" s="7">
        <f t="shared" si="5"/>
        <v>0</v>
      </c>
      <c r="M198" s="9">
        <f t="shared" si="6"/>
        <v>0</v>
      </c>
    </row>
    <row r="199">
      <c r="A199" s="6" t="s">
        <v>230</v>
      </c>
      <c r="B199" s="7" t="str">
        <f>vlookup($A199,Users!$B$1:$H1000,3,false)</f>
        <v>Tejas</v>
      </c>
      <c r="C199" s="7" t="str">
        <f>vlookup($A199,Users!$B$1:$H1000,6,false)</f>
        <v>Tesla STEM</v>
      </c>
      <c r="D199" s="7">
        <f>vlookup($C199,Teams!$B:$D,2,false)</f>
        <v>8</v>
      </c>
      <c r="E199" s="7">
        <f t="shared" si="1"/>
        <v>32</v>
      </c>
      <c r="F199" s="7">
        <f>countifs(Raw!$D$1:$D1000,$A199,Raw!$C$1:$C1000,4,Raw!$J$1:$J1000,"X")+countifs(Raw!$D$1:$D1000,$A199,Raw!$C$1:$C1000,14,Raw!$J$1:$J1000,"X")</f>
        <v>0</v>
      </c>
      <c r="G199" s="7">
        <f>countifs(Raw!$D$1:$D1000,$A199,Raw!$C$1:$C1000,0,Raw!$J$1:$J1000,"X")</f>
        <v>0</v>
      </c>
      <c r="H199" s="7">
        <f>countifs(Raw!$D$1:$D1000,$A199,Raw!$C$1:$C1000,-4,Raw!$J$1:$J1000,"X")</f>
        <v>0</v>
      </c>
      <c r="I199" s="7">
        <f t="shared" si="2"/>
        <v>0</v>
      </c>
      <c r="J199" s="8">
        <f t="shared" si="3"/>
        <v>0</v>
      </c>
      <c r="K199" s="8">
        <f t="shared" si="4"/>
        <v>0</v>
      </c>
      <c r="L199" s="7">
        <f t="shared" si="5"/>
        <v>0</v>
      </c>
      <c r="M199" s="9">
        <f t="shared" si="6"/>
        <v>0</v>
      </c>
    </row>
    <row r="200">
      <c r="A200" s="6" t="s">
        <v>231</v>
      </c>
      <c r="B200" s="7" t="str">
        <f>vlookup($A200,Users!$B$1:$H1000,3,false)</f>
        <v>Alex</v>
      </c>
      <c r="C200" s="7" t="str">
        <f>vlookup($A200,Users!$B$1:$H1000,6,false)</f>
        <v>Canyon Crest</v>
      </c>
      <c r="D200" s="7">
        <f>vlookup($C200,Teams!$B:$D,2,false)</f>
        <v>5</v>
      </c>
      <c r="E200" s="7">
        <f t="shared" si="1"/>
        <v>20</v>
      </c>
      <c r="F200" s="7">
        <f>countifs(Raw!$D$1:$D1000,$A200,Raw!$C$1:$C1000,4,Raw!$J$1:$J1000,"X")+countifs(Raw!$D$1:$D1000,$A200,Raw!$C$1:$C1000,14,Raw!$J$1:$J1000,"X")</f>
        <v>0</v>
      </c>
      <c r="G200" s="7">
        <f>countifs(Raw!$D$1:$D1000,$A200,Raw!$C$1:$C1000,0,Raw!$J$1:$J1000,"X")</f>
        <v>3</v>
      </c>
      <c r="H200" s="7">
        <f>countifs(Raw!$D$1:$D1000,$A200,Raw!$C$1:$C1000,-4,Raw!$J$1:$J1000,"X")</f>
        <v>0</v>
      </c>
      <c r="I200" s="7">
        <f t="shared" si="2"/>
        <v>3</v>
      </c>
      <c r="J200" s="8">
        <f t="shared" si="3"/>
        <v>0.15</v>
      </c>
      <c r="K200" s="8">
        <f t="shared" si="4"/>
        <v>0</v>
      </c>
      <c r="L200" s="7">
        <f t="shared" si="5"/>
        <v>0</v>
      </c>
      <c r="M200" s="9">
        <f t="shared" si="6"/>
        <v>0</v>
      </c>
    </row>
    <row r="201">
      <c r="A201" s="6" t="s">
        <v>233</v>
      </c>
      <c r="B201" s="7" t="str">
        <f>vlookup($A201,Users!$B$1:$H1000,3,false)</f>
        <v>Harish</v>
      </c>
      <c r="C201" s="7" t="str">
        <f>vlookup($A201,Users!$B$1:$H1000,6,false)</f>
        <v>Mira Loma</v>
      </c>
      <c r="D201" s="7">
        <f>vlookup($C201,Teams!$B:$D,2,false)</f>
        <v>11</v>
      </c>
      <c r="E201" s="7">
        <f t="shared" si="1"/>
        <v>44</v>
      </c>
      <c r="F201" s="7">
        <f>countifs(Raw!$D$1:$D1000,$A201,Raw!$C$1:$C1000,4,Raw!$J$1:$J1000,"X")+countifs(Raw!$D$1:$D1000,$A201,Raw!$C$1:$C1000,14,Raw!$J$1:$J1000,"X")</f>
        <v>0</v>
      </c>
      <c r="G201" s="7">
        <f>countifs(Raw!$D$1:$D1000,$A201,Raw!$C$1:$C1000,0,Raw!$J$1:$J1000,"X")</f>
        <v>0</v>
      </c>
      <c r="H201" s="7">
        <f>countifs(Raw!$D$1:$D1000,$A201,Raw!$C$1:$C1000,-4,Raw!$J$1:$J1000,"X")</f>
        <v>0</v>
      </c>
      <c r="I201" s="7">
        <f t="shared" si="2"/>
        <v>0</v>
      </c>
      <c r="J201" s="8">
        <f t="shared" si="3"/>
        <v>0</v>
      </c>
      <c r="K201" s="8">
        <f t="shared" si="4"/>
        <v>0</v>
      </c>
      <c r="L201" s="7">
        <f t="shared" si="5"/>
        <v>0</v>
      </c>
      <c r="M201" s="9">
        <f t="shared" si="6"/>
        <v>0</v>
      </c>
    </row>
    <row r="202">
      <c r="A202" s="6" t="s">
        <v>234</v>
      </c>
      <c r="B202" s="7" t="str">
        <f>vlookup($A202,Users!$B$1:$H1000,3,false)</f>
        <v>Anant</v>
      </c>
      <c r="C202" s="7" t="str">
        <f>vlookup($A202,Users!$B$1:$H1000,6,false)</f>
        <v>Dulles</v>
      </c>
      <c r="D202" s="7">
        <f>vlookup($C202,Teams!$B:$D,2,false)</f>
        <v>9</v>
      </c>
      <c r="E202" s="7">
        <f t="shared" si="1"/>
        <v>36</v>
      </c>
      <c r="F202" s="7">
        <f>countifs(Raw!$D$1:$D1000,$A202,Raw!$C$1:$C1000,4,Raw!$J$1:$J1000,"X")+countifs(Raw!$D$1:$D1000,$A202,Raw!$C$1:$C1000,14,Raw!$J$1:$J1000,"X")</f>
        <v>0</v>
      </c>
      <c r="G202" s="7">
        <f>countifs(Raw!$D$1:$D1000,$A202,Raw!$C$1:$C1000,0,Raw!$J$1:$J1000,"X")</f>
        <v>0</v>
      </c>
      <c r="H202" s="7">
        <f>countifs(Raw!$D$1:$D1000,$A202,Raw!$C$1:$C1000,-4,Raw!$J$1:$J1000,"X")</f>
        <v>1</v>
      </c>
      <c r="I202" s="7">
        <f t="shared" si="2"/>
        <v>1</v>
      </c>
      <c r="J202" s="8">
        <f t="shared" si="3"/>
        <v>0.02777777778</v>
      </c>
      <c r="K202" s="8">
        <f t="shared" si="4"/>
        <v>0</v>
      </c>
      <c r="L202" s="7">
        <f t="shared" si="5"/>
        <v>-4</v>
      </c>
      <c r="M202" s="9">
        <f t="shared" si="6"/>
        <v>-0.4444444444</v>
      </c>
    </row>
    <row r="203">
      <c r="A203" s="6" t="s">
        <v>153</v>
      </c>
      <c r="B203" s="7" t="str">
        <f>vlookup($A203,Users!$B$1:$H1000,3,false)</f>
        <v>Nikhil</v>
      </c>
      <c r="C203" s="7" t="str">
        <f>vlookup($A203,Users!$B$1:$H1000,6,false)</f>
        <v>NCSSM A</v>
      </c>
      <c r="D203" s="7">
        <f>vlookup($C203,Teams!$B:$D,2,false)</f>
        <v>7</v>
      </c>
      <c r="E203" s="7">
        <f t="shared" si="1"/>
        <v>28</v>
      </c>
      <c r="F203" s="7">
        <f>countifs(Raw!$D$1:$D1000,$A203,Raw!$C$1:$C1000,4,Raw!$J$1:$J1000,"X")+countifs(Raw!$D$1:$D1000,$A203,Raw!$C$1:$C1000,14,Raw!$J$1:$J1000,"X")</f>
        <v>0</v>
      </c>
      <c r="G203" s="7">
        <f>countifs(Raw!$D$1:$D1000,$A203,Raw!$C$1:$C1000,0,Raw!$J$1:$J1000,"X")</f>
        <v>1</v>
      </c>
      <c r="H203" s="7">
        <f>countifs(Raw!$D$1:$D1000,$A203,Raw!$C$1:$C1000,-4,Raw!$J$1:$J1000,"X")</f>
        <v>1</v>
      </c>
      <c r="I203" s="7">
        <f t="shared" si="2"/>
        <v>2</v>
      </c>
      <c r="J203" s="8">
        <f t="shared" si="3"/>
        <v>0.07142857143</v>
      </c>
      <c r="K203" s="8">
        <f t="shared" si="4"/>
        <v>0</v>
      </c>
      <c r="L203" s="7">
        <f t="shared" si="5"/>
        <v>-4</v>
      </c>
      <c r="M203" s="9">
        <f t="shared" si="6"/>
        <v>-0.5714285714</v>
      </c>
    </row>
    <row r="204">
      <c r="A204" s="6" t="s">
        <v>114</v>
      </c>
      <c r="B204" s="7" t="str">
        <f>vlookup($A204,Users!$B$1:$H1000,3,false)</f>
        <v>William</v>
      </c>
      <c r="C204" s="7" t="str">
        <f>vlookup($A204,Users!$B$1:$H1000,6,false)</f>
        <v>Pullman</v>
      </c>
      <c r="D204" s="7">
        <f>vlookup($C204,Teams!$B:$D,2,false)</f>
        <v>5</v>
      </c>
      <c r="E204" s="7">
        <f t="shared" si="1"/>
        <v>20</v>
      </c>
      <c r="F204" s="7">
        <f>countifs(Raw!$D$1:$D1000,$A204,Raw!$C$1:$C1000,4,Raw!$J$1:$J1000,"X")+countifs(Raw!$D$1:$D1000,$A204,Raw!$C$1:$C1000,14,Raw!$J$1:$J1000,"X")</f>
        <v>2</v>
      </c>
      <c r="G204" s="7">
        <f>countifs(Raw!$D$1:$D1000,$A204,Raw!$C$1:$C1000,0,Raw!$J$1:$J1000,"X")</f>
        <v>0</v>
      </c>
      <c r="H204" s="7">
        <f>countifs(Raw!$D$1:$D1000,$A204,Raw!$C$1:$C1000,-4,Raw!$J$1:$J1000,"X")</f>
        <v>3</v>
      </c>
      <c r="I204" s="7">
        <f t="shared" si="2"/>
        <v>5</v>
      </c>
      <c r="J204" s="8">
        <f t="shared" si="3"/>
        <v>0.25</v>
      </c>
      <c r="K204" s="8">
        <f t="shared" si="4"/>
        <v>0.4</v>
      </c>
      <c r="L204" s="7">
        <f t="shared" si="5"/>
        <v>-4</v>
      </c>
      <c r="M204" s="9">
        <f t="shared" si="6"/>
        <v>-0.8</v>
      </c>
    </row>
    <row r="205">
      <c r="A205" s="6" t="s">
        <v>115</v>
      </c>
      <c r="B205" s="7" t="str">
        <f>vlookup($A205,Users!$B$1:$H1000,3,false)</f>
        <v>Mir</v>
      </c>
      <c r="C205" s="7" t="str">
        <f>vlookup($A205,Users!$B$1:$H1000,6,false)</f>
        <v>Pullman</v>
      </c>
      <c r="D205" s="7">
        <f>vlookup($C205,Teams!$B:$D,2,false)</f>
        <v>5</v>
      </c>
      <c r="E205" s="7">
        <f t="shared" si="1"/>
        <v>20</v>
      </c>
      <c r="F205" s="7">
        <f>countifs(Raw!$D$1:$D1000,$A205,Raw!$C$1:$C1000,4,Raw!$J$1:$J1000,"X")+countifs(Raw!$D$1:$D1000,$A205,Raw!$C$1:$C1000,14,Raw!$J$1:$J1000,"X")</f>
        <v>0</v>
      </c>
      <c r="G205" s="7">
        <f>countifs(Raw!$D$1:$D1000,$A205,Raw!$C$1:$C1000,0,Raw!$J$1:$J1000,"X")</f>
        <v>0</v>
      </c>
      <c r="H205" s="7">
        <f>countifs(Raw!$D$1:$D1000,$A205,Raw!$C$1:$C1000,-4,Raw!$J$1:$J1000,"X")</f>
        <v>1</v>
      </c>
      <c r="I205" s="7">
        <f t="shared" si="2"/>
        <v>1</v>
      </c>
      <c r="J205" s="8">
        <f t="shared" si="3"/>
        <v>0.05</v>
      </c>
      <c r="K205" s="8">
        <f t="shared" si="4"/>
        <v>0</v>
      </c>
      <c r="L205" s="7">
        <f t="shared" si="5"/>
        <v>-4</v>
      </c>
      <c r="M205" s="9">
        <f t="shared" si="6"/>
        <v>-0.8</v>
      </c>
    </row>
    <row r="206">
      <c r="A206" s="6" t="s">
        <v>147</v>
      </c>
      <c r="B206" s="7" t="str">
        <f>vlookup($A206,Users!$B$1:$H1000,3,false)</f>
        <v>Om</v>
      </c>
      <c r="C206" s="7" t="str">
        <f>vlookup($A206,Users!$B$1:$H1000,6,false)</f>
        <v>JP Stevens</v>
      </c>
      <c r="D206" s="7">
        <f>vlookup($C206,Teams!$B:$D,2,false)</f>
        <v>5</v>
      </c>
      <c r="E206" s="7">
        <f t="shared" si="1"/>
        <v>20</v>
      </c>
      <c r="F206" s="7">
        <f>countifs(Raw!$D$1:$D1000,$A206,Raw!$C$1:$C1000,4,Raw!$J$1:$J1000,"X")+countifs(Raw!$D$1:$D1000,$A206,Raw!$C$1:$C1000,14,Raw!$J$1:$J1000,"X")</f>
        <v>0</v>
      </c>
      <c r="G206" s="7">
        <f>countifs(Raw!$D$1:$D1000,$A206,Raw!$C$1:$C1000,0,Raw!$J$1:$J1000,"X")</f>
        <v>1</v>
      </c>
      <c r="H206" s="7">
        <f>countifs(Raw!$D$1:$D1000,$A206,Raw!$C$1:$C1000,-4,Raw!$J$1:$J1000,"X")</f>
        <v>1</v>
      </c>
      <c r="I206" s="7">
        <f t="shared" si="2"/>
        <v>2</v>
      </c>
      <c r="J206" s="8">
        <f t="shared" si="3"/>
        <v>0.1</v>
      </c>
      <c r="K206" s="8">
        <f t="shared" si="4"/>
        <v>0</v>
      </c>
      <c r="L206" s="7">
        <f t="shared" si="5"/>
        <v>-4</v>
      </c>
      <c r="M206" s="9">
        <f t="shared" si="6"/>
        <v>-0.8</v>
      </c>
    </row>
    <row r="207">
      <c r="A207" s="6" t="s">
        <v>178</v>
      </c>
      <c r="B207" s="7" t="str">
        <f>vlookup($A207,Users!$B$1:$H1000,3,false)</f>
        <v>Melinda</v>
      </c>
      <c r="C207" s="7" t="str">
        <f>vlookup($A207,Users!$B$1:$H1000,6,false)</f>
        <v>Troy</v>
      </c>
      <c r="D207" s="7">
        <f>vlookup($C207,Teams!$B:$D,2,false)</f>
        <v>5</v>
      </c>
      <c r="E207" s="7">
        <f t="shared" si="1"/>
        <v>20</v>
      </c>
      <c r="F207" s="7">
        <f>countifs(Raw!$D$1:$D1000,$A207,Raw!$C$1:$C1000,4,Raw!$J$1:$J1000,"X")+countifs(Raw!$D$1:$D1000,$A207,Raw!$C$1:$C1000,14,Raw!$J$1:$J1000,"X")</f>
        <v>0</v>
      </c>
      <c r="G207" s="7">
        <f>countifs(Raw!$D$1:$D1000,$A207,Raw!$C$1:$C1000,0,Raw!$J$1:$J1000,"X")</f>
        <v>0</v>
      </c>
      <c r="H207" s="7">
        <f>countifs(Raw!$D$1:$D1000,$A207,Raw!$C$1:$C1000,-4,Raw!$J$1:$J1000,"X")</f>
        <v>1</v>
      </c>
      <c r="I207" s="7">
        <f t="shared" si="2"/>
        <v>1</v>
      </c>
      <c r="J207" s="8">
        <f t="shared" si="3"/>
        <v>0.05</v>
      </c>
      <c r="K207" s="8">
        <f t="shared" si="4"/>
        <v>0</v>
      </c>
      <c r="L207" s="7">
        <f t="shared" si="5"/>
        <v>-4</v>
      </c>
      <c r="M207" s="9">
        <f t="shared" si="6"/>
        <v>-0.8</v>
      </c>
    </row>
    <row r="208">
      <c r="A208" s="6"/>
      <c r="J208" s="8"/>
      <c r="K208" s="8"/>
      <c r="M208" s="9"/>
    </row>
    <row r="209">
      <c r="A209" s="1"/>
      <c r="J209" s="8"/>
      <c r="K209" s="8"/>
      <c r="M209" s="9"/>
    </row>
    <row r="210">
      <c r="A210" s="1"/>
      <c r="J210" s="8"/>
      <c r="K210" s="8"/>
      <c r="M210" s="9"/>
    </row>
    <row r="211">
      <c r="A211" s="1"/>
      <c r="J211" s="8"/>
      <c r="K211" s="8"/>
      <c r="M211" s="9"/>
    </row>
    <row r="212">
      <c r="A212" s="1"/>
      <c r="J212" s="8"/>
      <c r="K212" s="8"/>
      <c r="M212" s="9"/>
    </row>
    <row r="213">
      <c r="A213" s="1"/>
      <c r="J213" s="8"/>
      <c r="K213" s="8"/>
      <c r="M213" s="9"/>
    </row>
    <row r="214">
      <c r="A214" s="1"/>
      <c r="J214" s="8"/>
      <c r="K214" s="8"/>
      <c r="M214" s="9"/>
    </row>
    <row r="215">
      <c r="A215" s="1"/>
      <c r="J215" s="8"/>
      <c r="K215" s="8"/>
      <c r="M215" s="9"/>
    </row>
    <row r="216">
      <c r="A216" s="1"/>
      <c r="J216" s="8"/>
      <c r="K216" s="8"/>
      <c r="M216" s="9"/>
    </row>
    <row r="217">
      <c r="A217" s="1"/>
      <c r="J217" s="8"/>
      <c r="K217" s="8"/>
      <c r="M217" s="9"/>
    </row>
    <row r="218">
      <c r="A218" s="1"/>
      <c r="J218" s="8"/>
      <c r="K218" s="8"/>
      <c r="M218" s="9"/>
    </row>
    <row r="219">
      <c r="A219" s="1"/>
      <c r="J219" s="8"/>
      <c r="K219" s="8"/>
      <c r="M219" s="9"/>
    </row>
    <row r="220">
      <c r="A220" s="1"/>
      <c r="J220" s="8"/>
      <c r="K220" s="8"/>
      <c r="M220" s="9"/>
    </row>
    <row r="221">
      <c r="A221" s="1"/>
      <c r="J221" s="8"/>
      <c r="K221" s="8"/>
      <c r="M221" s="9"/>
    </row>
    <row r="222">
      <c r="A222" s="1"/>
      <c r="J222" s="8"/>
      <c r="K222" s="8"/>
      <c r="M222" s="9"/>
    </row>
    <row r="223">
      <c r="J223" s="8"/>
      <c r="K223" s="8"/>
      <c r="M223" s="9"/>
    </row>
    <row r="224">
      <c r="J224" s="8"/>
      <c r="K224" s="8"/>
      <c r="M224" s="9"/>
    </row>
    <row r="225">
      <c r="J225" s="8"/>
      <c r="K225" s="8"/>
      <c r="M225" s="9"/>
    </row>
    <row r="226">
      <c r="J226" s="8"/>
      <c r="K226" s="8"/>
      <c r="M226" s="9"/>
    </row>
    <row r="227">
      <c r="J227" s="8"/>
      <c r="K227" s="8"/>
      <c r="M227" s="9"/>
    </row>
    <row r="228">
      <c r="J228" s="8"/>
      <c r="K228" s="8"/>
      <c r="M228" s="9"/>
    </row>
    <row r="229">
      <c r="J229" s="8"/>
      <c r="K229" s="8"/>
      <c r="M229" s="9"/>
    </row>
    <row r="230">
      <c r="J230" s="8"/>
      <c r="K230" s="8"/>
      <c r="M230" s="9"/>
    </row>
    <row r="231">
      <c r="J231" s="8"/>
      <c r="K231" s="8"/>
      <c r="M231" s="9"/>
    </row>
    <row r="232">
      <c r="J232" s="8"/>
      <c r="K232" s="8"/>
      <c r="M232" s="9"/>
    </row>
    <row r="233">
      <c r="J233" s="8"/>
      <c r="K233" s="8"/>
      <c r="M233" s="9"/>
    </row>
    <row r="234">
      <c r="J234" s="8"/>
      <c r="K234" s="8"/>
      <c r="M234" s="9"/>
    </row>
    <row r="235">
      <c r="J235" s="8"/>
      <c r="K235" s="8"/>
      <c r="M235" s="9"/>
    </row>
    <row r="236">
      <c r="J236" s="8"/>
      <c r="K236" s="8"/>
      <c r="M236" s="9"/>
    </row>
    <row r="237">
      <c r="J237" s="8"/>
      <c r="K237" s="8"/>
      <c r="M237" s="9"/>
    </row>
    <row r="238">
      <c r="J238" s="8"/>
      <c r="K238" s="8"/>
      <c r="M238" s="9"/>
    </row>
    <row r="239">
      <c r="J239" s="8"/>
      <c r="K239" s="8"/>
      <c r="M239" s="9"/>
    </row>
    <row r="240">
      <c r="J240" s="8"/>
      <c r="K240" s="8"/>
      <c r="M240" s="9"/>
    </row>
    <row r="241">
      <c r="J241" s="8"/>
      <c r="K241" s="8"/>
      <c r="M241" s="9"/>
    </row>
    <row r="242">
      <c r="J242" s="8"/>
      <c r="K242" s="8"/>
      <c r="M242" s="9"/>
    </row>
    <row r="243">
      <c r="J243" s="8"/>
      <c r="K243" s="8"/>
      <c r="M243" s="9"/>
    </row>
    <row r="244">
      <c r="J244" s="8"/>
      <c r="K244" s="8"/>
      <c r="M244" s="9"/>
    </row>
    <row r="245">
      <c r="J245" s="8"/>
      <c r="K245" s="8"/>
      <c r="M245" s="9"/>
    </row>
    <row r="246">
      <c r="J246" s="8"/>
      <c r="K246" s="8"/>
      <c r="M246" s="9"/>
    </row>
    <row r="247">
      <c r="J247" s="8"/>
      <c r="K247" s="8"/>
      <c r="M247" s="9"/>
    </row>
    <row r="248">
      <c r="J248" s="8"/>
      <c r="K248" s="8"/>
      <c r="M248" s="9"/>
    </row>
    <row r="249">
      <c r="J249" s="8"/>
      <c r="K249" s="8"/>
      <c r="M249" s="9"/>
    </row>
    <row r="250">
      <c r="J250" s="8"/>
      <c r="K250" s="8"/>
      <c r="M250" s="9"/>
    </row>
    <row r="251">
      <c r="J251" s="8"/>
      <c r="K251" s="8"/>
      <c r="M251" s="9"/>
    </row>
    <row r="252">
      <c r="J252" s="8"/>
      <c r="K252" s="8"/>
      <c r="M252" s="9"/>
    </row>
    <row r="253">
      <c r="J253" s="8"/>
      <c r="K253" s="8"/>
      <c r="M253" s="9"/>
    </row>
    <row r="254">
      <c r="J254" s="8"/>
      <c r="K254" s="8"/>
      <c r="M254" s="9"/>
    </row>
    <row r="255">
      <c r="J255" s="8"/>
      <c r="K255" s="8"/>
      <c r="M255" s="9"/>
    </row>
    <row r="256">
      <c r="J256" s="8"/>
      <c r="K256" s="8"/>
      <c r="M256" s="9"/>
    </row>
    <row r="257">
      <c r="J257" s="8"/>
      <c r="K257" s="8"/>
      <c r="M257" s="9"/>
    </row>
    <row r="258">
      <c r="J258" s="8"/>
      <c r="K258" s="8"/>
      <c r="M258" s="9"/>
    </row>
    <row r="259">
      <c r="J259" s="8"/>
      <c r="K259" s="8"/>
      <c r="M259" s="9"/>
    </row>
    <row r="260">
      <c r="J260" s="8"/>
      <c r="K260" s="8"/>
      <c r="M260" s="9"/>
    </row>
    <row r="261">
      <c r="J261" s="8"/>
      <c r="K261" s="8"/>
      <c r="M261" s="9"/>
    </row>
    <row r="262">
      <c r="J262" s="8"/>
      <c r="K262" s="8"/>
      <c r="M262" s="9"/>
    </row>
    <row r="263">
      <c r="J263" s="8"/>
      <c r="K263" s="8"/>
      <c r="M263" s="9"/>
    </row>
    <row r="264">
      <c r="J264" s="8"/>
      <c r="K264" s="8"/>
      <c r="M264" s="9"/>
    </row>
    <row r="265">
      <c r="J265" s="8"/>
      <c r="K265" s="8"/>
      <c r="M265" s="9"/>
    </row>
    <row r="266">
      <c r="J266" s="8"/>
      <c r="K266" s="8"/>
      <c r="M266" s="9"/>
    </row>
    <row r="267">
      <c r="J267" s="8"/>
      <c r="K267" s="8"/>
      <c r="M267" s="9"/>
    </row>
    <row r="268">
      <c r="J268" s="8"/>
      <c r="K268" s="8"/>
      <c r="M268" s="9"/>
    </row>
    <row r="269">
      <c r="J269" s="8"/>
      <c r="K269" s="8"/>
      <c r="M269" s="9"/>
    </row>
    <row r="270">
      <c r="J270" s="8"/>
      <c r="K270" s="8"/>
      <c r="M270" s="9"/>
    </row>
    <row r="271">
      <c r="J271" s="8"/>
      <c r="K271" s="8"/>
      <c r="M271" s="9"/>
    </row>
    <row r="272">
      <c r="J272" s="8"/>
      <c r="K272" s="8"/>
      <c r="M272" s="9"/>
    </row>
    <row r="273">
      <c r="J273" s="8"/>
      <c r="K273" s="8"/>
      <c r="M273" s="9"/>
    </row>
    <row r="274">
      <c r="J274" s="8"/>
      <c r="K274" s="8"/>
      <c r="M274" s="9"/>
    </row>
    <row r="275">
      <c r="J275" s="8"/>
      <c r="K275" s="8"/>
      <c r="M275" s="9"/>
    </row>
    <row r="276">
      <c r="J276" s="8"/>
      <c r="K276" s="8"/>
      <c r="M276" s="9"/>
    </row>
    <row r="277">
      <c r="J277" s="8"/>
      <c r="K277" s="8"/>
      <c r="M277" s="9"/>
    </row>
    <row r="278">
      <c r="J278" s="8"/>
      <c r="K278" s="8"/>
      <c r="M278" s="9"/>
    </row>
    <row r="279">
      <c r="J279" s="8"/>
      <c r="K279" s="8"/>
      <c r="M279" s="9"/>
    </row>
    <row r="280">
      <c r="J280" s="8"/>
      <c r="K280" s="8"/>
      <c r="M280" s="9"/>
    </row>
    <row r="281">
      <c r="J281" s="8"/>
      <c r="K281" s="8"/>
      <c r="M281" s="9"/>
    </row>
    <row r="282">
      <c r="J282" s="8"/>
      <c r="K282" s="8"/>
      <c r="M282" s="9"/>
    </row>
    <row r="283">
      <c r="J283" s="8"/>
      <c r="K283" s="8"/>
      <c r="M283" s="9"/>
    </row>
    <row r="284">
      <c r="J284" s="8"/>
      <c r="K284" s="8"/>
      <c r="M284" s="9"/>
    </row>
    <row r="285">
      <c r="J285" s="8"/>
      <c r="K285" s="8"/>
      <c r="M285" s="9"/>
    </row>
    <row r="286">
      <c r="J286" s="8"/>
      <c r="K286" s="8"/>
      <c r="M286" s="9"/>
    </row>
    <row r="287">
      <c r="J287" s="8"/>
      <c r="K287" s="8"/>
      <c r="M287" s="9"/>
    </row>
    <row r="288">
      <c r="J288" s="8"/>
      <c r="K288" s="8"/>
      <c r="M288" s="9"/>
    </row>
    <row r="289">
      <c r="J289" s="8"/>
      <c r="K289" s="8"/>
      <c r="M289" s="9"/>
    </row>
    <row r="290">
      <c r="J290" s="8"/>
      <c r="K290" s="8"/>
      <c r="M290" s="9"/>
    </row>
    <row r="291">
      <c r="J291" s="8"/>
      <c r="K291" s="8"/>
      <c r="M291" s="9"/>
    </row>
    <row r="292">
      <c r="J292" s="8"/>
      <c r="K292" s="8"/>
      <c r="M292" s="9"/>
    </row>
    <row r="293">
      <c r="J293" s="8"/>
      <c r="K293" s="8"/>
      <c r="M293" s="9"/>
    </row>
    <row r="294">
      <c r="J294" s="8"/>
      <c r="K294" s="8"/>
      <c r="M294" s="9"/>
    </row>
    <row r="295">
      <c r="J295" s="8"/>
      <c r="K295" s="8"/>
      <c r="M295" s="9"/>
    </row>
    <row r="296">
      <c r="J296" s="8"/>
      <c r="K296" s="8"/>
      <c r="M296" s="9"/>
    </row>
    <row r="297">
      <c r="J297" s="8"/>
      <c r="K297" s="8"/>
      <c r="M297" s="9"/>
    </row>
    <row r="298">
      <c r="J298" s="8"/>
      <c r="K298" s="8"/>
      <c r="M298" s="9"/>
    </row>
    <row r="299">
      <c r="J299" s="8"/>
      <c r="K299" s="8"/>
      <c r="M299" s="9"/>
    </row>
    <row r="300">
      <c r="J300" s="8"/>
      <c r="K300" s="8"/>
      <c r="M300" s="9"/>
    </row>
    <row r="301">
      <c r="J301" s="8"/>
      <c r="K301" s="8"/>
      <c r="M301" s="9"/>
    </row>
    <row r="302">
      <c r="J302" s="8"/>
      <c r="K302" s="8"/>
      <c r="M302" s="9"/>
    </row>
    <row r="303">
      <c r="J303" s="8"/>
      <c r="K303" s="8"/>
      <c r="M303" s="9"/>
    </row>
    <row r="304">
      <c r="J304" s="8"/>
      <c r="K304" s="8"/>
      <c r="M304" s="9"/>
    </row>
    <row r="305">
      <c r="J305" s="8"/>
      <c r="K305" s="8"/>
      <c r="M305" s="9"/>
    </row>
    <row r="306">
      <c r="J306" s="8"/>
      <c r="K306" s="8"/>
      <c r="M306" s="9"/>
    </row>
    <row r="307">
      <c r="J307" s="8"/>
      <c r="K307" s="8"/>
      <c r="M307" s="9"/>
    </row>
    <row r="308">
      <c r="J308" s="8"/>
      <c r="K308" s="8"/>
      <c r="M308" s="9"/>
    </row>
    <row r="309">
      <c r="J309" s="8"/>
      <c r="K309" s="8"/>
      <c r="M309" s="9"/>
    </row>
    <row r="310">
      <c r="J310" s="8"/>
      <c r="K310" s="8"/>
      <c r="M310" s="9"/>
    </row>
    <row r="311">
      <c r="J311" s="8"/>
      <c r="K311" s="8"/>
      <c r="M311" s="9"/>
    </row>
    <row r="312">
      <c r="J312" s="8"/>
      <c r="K312" s="8"/>
      <c r="M312" s="9"/>
    </row>
    <row r="313">
      <c r="J313" s="8"/>
      <c r="K313" s="8"/>
      <c r="M313" s="9"/>
    </row>
    <row r="314">
      <c r="J314" s="8"/>
      <c r="K314" s="8"/>
      <c r="M314" s="9"/>
    </row>
    <row r="315">
      <c r="J315" s="8"/>
      <c r="K315" s="8"/>
      <c r="M315" s="9"/>
    </row>
    <row r="316">
      <c r="J316" s="8"/>
      <c r="K316" s="8"/>
      <c r="M316" s="9"/>
    </row>
    <row r="317">
      <c r="J317" s="8"/>
      <c r="K317" s="8"/>
      <c r="M317" s="9"/>
    </row>
    <row r="318">
      <c r="J318" s="8"/>
      <c r="K318" s="8"/>
      <c r="M318" s="9"/>
    </row>
    <row r="319">
      <c r="J319" s="8"/>
      <c r="K319" s="8"/>
      <c r="M319" s="9"/>
    </row>
    <row r="320">
      <c r="J320" s="8"/>
      <c r="K320" s="8"/>
      <c r="M320" s="9"/>
    </row>
    <row r="321">
      <c r="J321" s="8"/>
      <c r="K321" s="8"/>
      <c r="M321" s="9"/>
    </row>
    <row r="322">
      <c r="J322" s="8"/>
      <c r="K322" s="8"/>
      <c r="M322" s="9"/>
    </row>
    <row r="323">
      <c r="J323" s="8"/>
      <c r="K323" s="8"/>
      <c r="M323" s="9"/>
    </row>
    <row r="324">
      <c r="J324" s="8"/>
      <c r="K324" s="8"/>
      <c r="M324" s="9"/>
    </row>
    <row r="325">
      <c r="J325" s="8"/>
      <c r="K325" s="8"/>
      <c r="M325" s="9"/>
    </row>
    <row r="326">
      <c r="J326" s="8"/>
      <c r="K326" s="8"/>
      <c r="M326" s="9"/>
    </row>
    <row r="327">
      <c r="J327" s="8"/>
      <c r="K327" s="8"/>
      <c r="M327" s="9"/>
    </row>
    <row r="328">
      <c r="J328" s="8"/>
      <c r="K328" s="8"/>
      <c r="M328" s="9"/>
    </row>
    <row r="329">
      <c r="J329" s="8"/>
      <c r="K329" s="8"/>
      <c r="M329" s="9"/>
    </row>
    <row r="330">
      <c r="J330" s="8"/>
      <c r="K330" s="8"/>
      <c r="M330" s="9"/>
    </row>
    <row r="331">
      <c r="J331" s="8"/>
      <c r="K331" s="8"/>
      <c r="M331" s="9"/>
    </row>
    <row r="332">
      <c r="J332" s="8"/>
      <c r="K332" s="8"/>
      <c r="M332" s="9"/>
    </row>
    <row r="333">
      <c r="J333" s="8"/>
      <c r="K333" s="8"/>
      <c r="M333" s="9"/>
    </row>
    <row r="334">
      <c r="J334" s="8"/>
      <c r="K334" s="8"/>
      <c r="M334" s="9"/>
    </row>
    <row r="335">
      <c r="J335" s="8"/>
      <c r="K335" s="8"/>
      <c r="M335" s="9"/>
    </row>
    <row r="336">
      <c r="J336" s="8"/>
      <c r="K336" s="8"/>
      <c r="M336" s="9"/>
    </row>
    <row r="337">
      <c r="J337" s="8"/>
      <c r="K337" s="8"/>
      <c r="M337" s="9"/>
    </row>
    <row r="338">
      <c r="J338" s="8"/>
      <c r="K338" s="8"/>
      <c r="M338" s="9"/>
    </row>
    <row r="339">
      <c r="J339" s="8"/>
      <c r="K339" s="8"/>
      <c r="M339" s="9"/>
    </row>
    <row r="340">
      <c r="J340" s="8"/>
      <c r="K340" s="8"/>
      <c r="M340" s="9"/>
    </row>
    <row r="341">
      <c r="J341" s="8"/>
      <c r="K341" s="8"/>
      <c r="M341" s="9"/>
    </row>
    <row r="342">
      <c r="J342" s="8"/>
      <c r="K342" s="8"/>
      <c r="M342" s="9"/>
    </row>
    <row r="343">
      <c r="J343" s="8"/>
      <c r="K343" s="8"/>
      <c r="M343" s="9"/>
    </row>
    <row r="344">
      <c r="J344" s="8"/>
      <c r="K344" s="8"/>
      <c r="M344" s="9"/>
    </row>
    <row r="345">
      <c r="J345" s="8"/>
      <c r="K345" s="8"/>
      <c r="M345" s="9"/>
    </row>
    <row r="346">
      <c r="J346" s="8"/>
      <c r="K346" s="8"/>
      <c r="M346" s="9"/>
    </row>
    <row r="347">
      <c r="J347" s="8"/>
      <c r="K347" s="8"/>
      <c r="M347" s="9"/>
    </row>
    <row r="348">
      <c r="J348" s="8"/>
      <c r="K348" s="8"/>
      <c r="M348" s="9"/>
    </row>
    <row r="349">
      <c r="J349" s="8"/>
      <c r="K349" s="8"/>
      <c r="M349" s="9"/>
    </row>
    <row r="350">
      <c r="J350" s="8"/>
      <c r="K350" s="8"/>
      <c r="M350" s="9"/>
    </row>
    <row r="351">
      <c r="J351" s="8"/>
      <c r="K351" s="8"/>
      <c r="M351" s="9"/>
    </row>
    <row r="352">
      <c r="J352" s="8"/>
      <c r="K352" s="8"/>
      <c r="M352" s="9"/>
    </row>
    <row r="353">
      <c r="J353" s="8"/>
      <c r="K353" s="8"/>
      <c r="M353" s="9"/>
    </row>
    <row r="354">
      <c r="J354" s="8"/>
      <c r="K354" s="8"/>
      <c r="M354" s="9"/>
    </row>
    <row r="355">
      <c r="J355" s="8"/>
      <c r="K355" s="8"/>
      <c r="M355" s="9"/>
    </row>
    <row r="356">
      <c r="J356" s="8"/>
      <c r="K356" s="8"/>
      <c r="M356" s="9"/>
    </row>
    <row r="357">
      <c r="J357" s="8"/>
      <c r="K357" s="8"/>
      <c r="M357" s="9"/>
    </row>
    <row r="358">
      <c r="J358" s="8"/>
      <c r="K358" s="8"/>
      <c r="M358" s="9"/>
    </row>
    <row r="359">
      <c r="J359" s="8"/>
      <c r="K359" s="8"/>
      <c r="M359" s="9"/>
    </row>
    <row r="360">
      <c r="J360" s="8"/>
      <c r="K360" s="8"/>
      <c r="M360" s="9"/>
    </row>
    <row r="361">
      <c r="J361" s="8"/>
      <c r="K361" s="8"/>
      <c r="M361" s="9"/>
    </row>
    <row r="362">
      <c r="J362" s="8"/>
      <c r="K362" s="8"/>
      <c r="M362" s="9"/>
    </row>
    <row r="363">
      <c r="J363" s="8"/>
      <c r="K363" s="8"/>
      <c r="M363" s="9"/>
    </row>
    <row r="364">
      <c r="J364" s="8"/>
      <c r="K364" s="8"/>
      <c r="M364" s="9"/>
    </row>
    <row r="365">
      <c r="J365" s="8"/>
      <c r="K365" s="8"/>
      <c r="M365" s="9"/>
    </row>
    <row r="366">
      <c r="J366" s="8"/>
      <c r="K366" s="8"/>
      <c r="M366" s="9"/>
    </row>
    <row r="367">
      <c r="J367" s="8"/>
      <c r="K367" s="8"/>
      <c r="M367" s="9"/>
    </row>
    <row r="368">
      <c r="J368" s="8"/>
      <c r="K368" s="8"/>
      <c r="M368" s="9"/>
    </row>
    <row r="369">
      <c r="J369" s="8"/>
      <c r="K369" s="8"/>
      <c r="M369" s="9"/>
    </row>
    <row r="370">
      <c r="J370" s="8"/>
      <c r="K370" s="8"/>
      <c r="M370" s="9"/>
    </row>
    <row r="371">
      <c r="J371" s="8"/>
      <c r="K371" s="8"/>
      <c r="M371" s="9"/>
    </row>
    <row r="372">
      <c r="J372" s="8"/>
      <c r="K372" s="8"/>
      <c r="M372" s="9"/>
    </row>
    <row r="373">
      <c r="J373" s="8"/>
      <c r="K373" s="8"/>
      <c r="M373" s="9"/>
    </row>
    <row r="374">
      <c r="J374" s="8"/>
      <c r="K374" s="8"/>
      <c r="M374" s="9"/>
    </row>
    <row r="375">
      <c r="J375" s="8"/>
      <c r="K375" s="8"/>
      <c r="M375" s="9"/>
    </row>
    <row r="376">
      <c r="J376" s="8"/>
      <c r="K376" s="8"/>
      <c r="M376" s="9"/>
    </row>
    <row r="377">
      <c r="J377" s="8"/>
      <c r="K377" s="8"/>
      <c r="M377" s="9"/>
    </row>
    <row r="378">
      <c r="J378" s="8"/>
      <c r="K378" s="8"/>
      <c r="M378" s="9"/>
    </row>
    <row r="379">
      <c r="J379" s="8"/>
      <c r="K379" s="8"/>
      <c r="M379" s="9"/>
    </row>
    <row r="380">
      <c r="J380" s="8"/>
      <c r="K380" s="8"/>
      <c r="M380" s="9"/>
    </row>
    <row r="381">
      <c r="J381" s="8"/>
      <c r="K381" s="8"/>
      <c r="M381" s="9"/>
    </row>
    <row r="382">
      <c r="J382" s="8"/>
      <c r="K382" s="8"/>
      <c r="M382" s="9"/>
    </row>
    <row r="383">
      <c r="J383" s="8"/>
      <c r="K383" s="8"/>
      <c r="M383" s="9"/>
    </row>
    <row r="384">
      <c r="J384" s="8"/>
      <c r="K384" s="8"/>
      <c r="M384" s="9"/>
    </row>
    <row r="385">
      <c r="J385" s="8"/>
      <c r="K385" s="8"/>
      <c r="M385" s="9"/>
    </row>
    <row r="386">
      <c r="J386" s="8"/>
      <c r="K386" s="8"/>
      <c r="M386" s="9"/>
    </row>
    <row r="387">
      <c r="J387" s="8"/>
      <c r="K387" s="8"/>
      <c r="M387" s="9"/>
    </row>
    <row r="388">
      <c r="J388" s="8"/>
      <c r="K388" s="8"/>
      <c r="M388" s="9"/>
    </row>
    <row r="389">
      <c r="J389" s="8"/>
      <c r="K389" s="8"/>
      <c r="M389" s="9"/>
    </row>
    <row r="390">
      <c r="J390" s="8"/>
      <c r="K390" s="8"/>
      <c r="M390" s="9"/>
    </row>
    <row r="391">
      <c r="J391" s="8"/>
      <c r="K391" s="8"/>
      <c r="M391" s="9"/>
    </row>
    <row r="392">
      <c r="J392" s="8"/>
      <c r="K392" s="8"/>
      <c r="M392" s="9"/>
    </row>
    <row r="393">
      <c r="J393" s="8"/>
      <c r="K393" s="8"/>
      <c r="M393" s="9"/>
    </row>
    <row r="394">
      <c r="J394" s="8"/>
      <c r="K394" s="8"/>
      <c r="M394" s="9"/>
    </row>
    <row r="395">
      <c r="J395" s="8"/>
      <c r="K395" s="8"/>
      <c r="M395" s="9"/>
    </row>
    <row r="396">
      <c r="J396" s="8"/>
      <c r="K396" s="8"/>
      <c r="M396" s="9"/>
    </row>
    <row r="397">
      <c r="J397" s="8"/>
      <c r="K397" s="8"/>
      <c r="M397" s="9"/>
    </row>
    <row r="398">
      <c r="J398" s="8"/>
      <c r="K398" s="8"/>
      <c r="M398" s="9"/>
    </row>
    <row r="399">
      <c r="J399" s="8"/>
      <c r="K399" s="8"/>
      <c r="M399" s="9"/>
    </row>
    <row r="400">
      <c r="J400" s="8"/>
      <c r="K400" s="8"/>
      <c r="M400" s="9"/>
    </row>
    <row r="401">
      <c r="J401" s="8"/>
      <c r="K401" s="8"/>
      <c r="M401" s="9"/>
    </row>
    <row r="402">
      <c r="J402" s="8"/>
      <c r="K402" s="8"/>
      <c r="M402" s="9"/>
    </row>
    <row r="403">
      <c r="J403" s="8"/>
      <c r="K403" s="8"/>
      <c r="M403" s="9"/>
    </row>
    <row r="404">
      <c r="J404" s="8"/>
      <c r="K404" s="8"/>
      <c r="M404" s="9"/>
    </row>
    <row r="405">
      <c r="J405" s="8"/>
      <c r="K405" s="8"/>
      <c r="M405" s="9"/>
    </row>
    <row r="406">
      <c r="J406" s="8"/>
      <c r="K406" s="8"/>
      <c r="M406" s="9"/>
    </row>
    <row r="407">
      <c r="J407" s="8"/>
      <c r="K407" s="8"/>
      <c r="M407" s="9"/>
    </row>
    <row r="408">
      <c r="J408" s="8"/>
      <c r="K408" s="8"/>
      <c r="M408" s="9"/>
    </row>
    <row r="409">
      <c r="J409" s="8"/>
      <c r="K409" s="8"/>
      <c r="M409" s="9"/>
    </row>
    <row r="410">
      <c r="J410" s="8"/>
      <c r="K410" s="8"/>
      <c r="M410" s="9"/>
    </row>
    <row r="411">
      <c r="J411" s="8"/>
      <c r="K411" s="8"/>
      <c r="M411" s="9"/>
    </row>
    <row r="412">
      <c r="J412" s="8"/>
      <c r="K412" s="8"/>
      <c r="M412" s="9"/>
    </row>
    <row r="413">
      <c r="J413" s="8"/>
      <c r="K413" s="8"/>
      <c r="M413" s="9"/>
    </row>
    <row r="414">
      <c r="J414" s="8"/>
      <c r="K414" s="8"/>
      <c r="M414" s="9"/>
    </row>
    <row r="415">
      <c r="J415" s="8"/>
      <c r="K415" s="8"/>
      <c r="M415" s="9"/>
    </row>
    <row r="416">
      <c r="J416" s="8"/>
      <c r="K416" s="8"/>
      <c r="M416" s="9"/>
    </row>
    <row r="417">
      <c r="J417" s="8"/>
      <c r="K417" s="8"/>
      <c r="M417" s="9"/>
    </row>
    <row r="418">
      <c r="J418" s="8"/>
      <c r="K418" s="8"/>
      <c r="M418" s="9"/>
    </row>
    <row r="419">
      <c r="J419" s="8"/>
      <c r="K419" s="8"/>
      <c r="M419" s="9"/>
    </row>
    <row r="420">
      <c r="J420" s="8"/>
      <c r="K420" s="8"/>
      <c r="M420" s="9"/>
    </row>
    <row r="421">
      <c r="J421" s="8"/>
      <c r="K421" s="2"/>
      <c r="M421" s="9"/>
    </row>
    <row r="422">
      <c r="J422" s="8"/>
      <c r="K422" s="2"/>
      <c r="M422" s="9"/>
    </row>
    <row r="423">
      <c r="J423" s="8"/>
      <c r="K423" s="2"/>
      <c r="M423" s="9"/>
    </row>
    <row r="424">
      <c r="J424" s="8"/>
      <c r="K424" s="8"/>
      <c r="M424" s="9"/>
    </row>
    <row r="425">
      <c r="J425" s="8"/>
      <c r="K425" s="2"/>
      <c r="M425" s="9"/>
    </row>
    <row r="426">
      <c r="J426" s="8"/>
      <c r="K426" s="2"/>
      <c r="M426" s="9"/>
    </row>
    <row r="427">
      <c r="J427" s="8"/>
      <c r="K427" s="2"/>
      <c r="M427" s="9"/>
    </row>
    <row r="428">
      <c r="J428" s="8"/>
      <c r="K428" s="8"/>
      <c r="M428" s="9"/>
    </row>
    <row r="429">
      <c r="J429" s="8"/>
      <c r="K429" s="8"/>
      <c r="M429" s="9"/>
    </row>
    <row r="430">
      <c r="J430" s="8"/>
      <c r="K430" s="8"/>
      <c r="M430" s="9"/>
    </row>
    <row r="431">
      <c r="J431" s="8"/>
      <c r="K431" s="8"/>
      <c r="M431" s="9"/>
    </row>
    <row r="432">
      <c r="J432" s="8"/>
      <c r="K432" s="8"/>
      <c r="M432" s="9"/>
    </row>
    <row r="433">
      <c r="J433" s="8"/>
      <c r="K433" s="8"/>
      <c r="M433" s="9"/>
    </row>
    <row r="434">
      <c r="J434" s="8"/>
      <c r="K434" s="8"/>
      <c r="M434" s="9"/>
    </row>
    <row r="435">
      <c r="J435" s="8"/>
      <c r="K435" s="8"/>
      <c r="M435" s="9"/>
    </row>
    <row r="436">
      <c r="J436" s="8"/>
      <c r="K436" s="8"/>
      <c r="M436" s="9"/>
    </row>
    <row r="437">
      <c r="J437" s="8"/>
      <c r="K437" s="8"/>
      <c r="M437" s="9"/>
    </row>
    <row r="438">
      <c r="J438" s="8"/>
      <c r="K438" s="8"/>
      <c r="M438" s="9"/>
    </row>
    <row r="439">
      <c r="J439" s="8"/>
      <c r="K439" s="8"/>
      <c r="M439" s="9"/>
    </row>
    <row r="440">
      <c r="J440" s="8"/>
      <c r="K440" s="8"/>
      <c r="M440" s="9"/>
    </row>
    <row r="441">
      <c r="J441" s="8"/>
      <c r="K441" s="8"/>
      <c r="M441" s="9"/>
    </row>
    <row r="442">
      <c r="J442" s="8"/>
      <c r="K442" s="8"/>
      <c r="M442" s="9"/>
    </row>
    <row r="443">
      <c r="J443" s="8"/>
      <c r="K443" s="8"/>
      <c r="M443" s="9"/>
    </row>
    <row r="444">
      <c r="J444" s="8"/>
      <c r="K444" s="8"/>
      <c r="M444" s="9"/>
    </row>
    <row r="445">
      <c r="J445" s="8"/>
      <c r="K445" s="8"/>
      <c r="M445" s="9"/>
    </row>
    <row r="446">
      <c r="J446" s="8"/>
      <c r="K446" s="2"/>
      <c r="M446" s="9"/>
    </row>
    <row r="447">
      <c r="J447" s="8"/>
      <c r="K447" s="8"/>
      <c r="M447" s="9"/>
    </row>
    <row r="448">
      <c r="J448" s="8"/>
      <c r="K448" s="8"/>
      <c r="M448" s="9"/>
    </row>
    <row r="449">
      <c r="J449" s="8"/>
      <c r="K449" s="2"/>
      <c r="M449" s="9"/>
    </row>
    <row r="450">
      <c r="J450" s="8"/>
      <c r="K450" s="8"/>
      <c r="M450" s="9"/>
    </row>
    <row r="451">
      <c r="J451" s="8"/>
      <c r="K451" s="8"/>
      <c r="M451" s="9"/>
    </row>
    <row r="452">
      <c r="J452" s="8"/>
      <c r="K452" s="8"/>
      <c r="M452" s="9"/>
    </row>
    <row r="453">
      <c r="J453" s="8"/>
      <c r="K453" s="8"/>
      <c r="M453" s="9"/>
    </row>
    <row r="454">
      <c r="J454" s="8"/>
      <c r="K454" s="8"/>
      <c r="M454" s="9"/>
    </row>
    <row r="455">
      <c r="J455" s="8"/>
      <c r="K455" s="8"/>
      <c r="M455" s="9"/>
    </row>
    <row r="456">
      <c r="J456" s="8"/>
      <c r="K456" s="8"/>
      <c r="M456" s="9"/>
    </row>
    <row r="457">
      <c r="J457" s="8"/>
      <c r="K457" s="8"/>
      <c r="M457" s="9"/>
    </row>
    <row r="458">
      <c r="J458" s="8"/>
      <c r="K458" s="8"/>
      <c r="M458" s="9"/>
    </row>
    <row r="459">
      <c r="J459" s="8"/>
      <c r="K459" s="8"/>
      <c r="M459" s="9"/>
    </row>
    <row r="460">
      <c r="J460" s="8"/>
      <c r="K460" s="8"/>
      <c r="M460" s="9"/>
    </row>
    <row r="461">
      <c r="J461" s="8"/>
      <c r="K461" s="8"/>
      <c r="M461" s="9"/>
    </row>
    <row r="462">
      <c r="J462" s="8"/>
      <c r="K462" s="8"/>
      <c r="M462" s="9"/>
    </row>
    <row r="463">
      <c r="J463" s="8"/>
      <c r="K463" s="8"/>
      <c r="M463" s="9"/>
    </row>
    <row r="464">
      <c r="J464" s="8"/>
      <c r="K464" s="8"/>
      <c r="M464" s="9"/>
    </row>
    <row r="465">
      <c r="J465" s="8"/>
      <c r="K465" s="8"/>
      <c r="M465" s="9"/>
    </row>
    <row r="466">
      <c r="J466" s="8"/>
      <c r="K466" s="8"/>
      <c r="M466" s="9"/>
    </row>
    <row r="467">
      <c r="J467" s="8"/>
      <c r="K467" s="8"/>
      <c r="M467" s="9"/>
    </row>
    <row r="468">
      <c r="J468" s="8"/>
      <c r="K468" s="8"/>
      <c r="M468" s="9"/>
    </row>
    <row r="469">
      <c r="J469" s="8"/>
      <c r="K469" s="8"/>
      <c r="M469" s="9"/>
    </row>
    <row r="470">
      <c r="J470" s="8"/>
      <c r="K470" s="8"/>
      <c r="M470" s="9"/>
    </row>
    <row r="471">
      <c r="J471" s="8"/>
      <c r="K471" s="8"/>
      <c r="M471" s="9"/>
    </row>
    <row r="472">
      <c r="J472" s="8"/>
      <c r="K472" s="8"/>
      <c r="M472" s="9"/>
    </row>
    <row r="473">
      <c r="J473" s="8"/>
      <c r="K473" s="8"/>
      <c r="M473" s="9"/>
    </row>
    <row r="474">
      <c r="J474" s="8"/>
      <c r="K474" s="8"/>
      <c r="M474" s="9"/>
    </row>
    <row r="475">
      <c r="J475" s="8"/>
      <c r="K475" s="8"/>
      <c r="M475" s="9"/>
    </row>
    <row r="476">
      <c r="J476" s="8"/>
      <c r="K476" s="8"/>
      <c r="M476" s="9"/>
    </row>
    <row r="477">
      <c r="J477" s="8"/>
      <c r="K477" s="8"/>
      <c r="M477" s="9"/>
    </row>
    <row r="478">
      <c r="J478" s="8"/>
      <c r="K478" s="8"/>
      <c r="M478" s="9"/>
    </row>
    <row r="479">
      <c r="J479" s="8"/>
      <c r="K479" s="8"/>
      <c r="M479" s="9"/>
    </row>
    <row r="480">
      <c r="J480" s="8"/>
      <c r="K480" s="8"/>
      <c r="M480" s="9"/>
    </row>
    <row r="481">
      <c r="J481" s="8"/>
      <c r="K481" s="8"/>
      <c r="M481" s="9"/>
    </row>
    <row r="482">
      <c r="J482" s="8"/>
      <c r="K482" s="8"/>
      <c r="M482" s="9"/>
    </row>
    <row r="483">
      <c r="J483" s="8"/>
      <c r="K483" s="8"/>
      <c r="M483" s="9"/>
    </row>
    <row r="484">
      <c r="J484" s="8"/>
      <c r="K484" s="8"/>
      <c r="M484" s="9"/>
    </row>
    <row r="485">
      <c r="J485" s="8"/>
      <c r="K485" s="8"/>
      <c r="M485" s="9"/>
    </row>
    <row r="486">
      <c r="J486" s="8"/>
      <c r="K486" s="8"/>
      <c r="M486" s="9"/>
    </row>
    <row r="487">
      <c r="J487" s="8"/>
      <c r="K487" s="8"/>
      <c r="M487" s="9"/>
    </row>
    <row r="488">
      <c r="J488" s="8"/>
      <c r="K488" s="8"/>
      <c r="M488" s="9"/>
    </row>
    <row r="489">
      <c r="J489" s="8"/>
      <c r="K489" s="8"/>
      <c r="M489" s="9"/>
    </row>
    <row r="490">
      <c r="J490" s="8"/>
      <c r="K490" s="8"/>
      <c r="M490" s="9"/>
    </row>
    <row r="491">
      <c r="J491" s="8"/>
      <c r="K491" s="8"/>
      <c r="M491" s="9"/>
    </row>
    <row r="492">
      <c r="J492" s="8"/>
      <c r="K492" s="8"/>
      <c r="M492" s="9"/>
    </row>
    <row r="493">
      <c r="J493" s="8"/>
      <c r="K493" s="8"/>
      <c r="M493" s="9"/>
    </row>
    <row r="494">
      <c r="J494" s="8"/>
      <c r="K494" s="8"/>
      <c r="M494" s="9"/>
    </row>
    <row r="495">
      <c r="J495" s="8"/>
      <c r="K495" s="8"/>
      <c r="M495" s="9"/>
    </row>
    <row r="496">
      <c r="J496" s="8"/>
      <c r="K496" s="8"/>
      <c r="M496" s="9"/>
    </row>
    <row r="497">
      <c r="J497" s="8"/>
      <c r="K497" s="8"/>
      <c r="M497" s="9"/>
    </row>
    <row r="498">
      <c r="J498" s="8"/>
      <c r="K498" s="8"/>
      <c r="M498" s="9"/>
    </row>
    <row r="499">
      <c r="J499" s="8"/>
      <c r="K499" s="8"/>
      <c r="M499" s="9"/>
    </row>
    <row r="500">
      <c r="J500" s="8"/>
      <c r="K500" s="8"/>
      <c r="M500" s="9"/>
    </row>
    <row r="501">
      <c r="J501" s="8"/>
      <c r="K501" s="8"/>
      <c r="M501" s="9"/>
    </row>
    <row r="502">
      <c r="J502" s="8"/>
      <c r="K502" s="8"/>
      <c r="M502" s="9"/>
    </row>
    <row r="503">
      <c r="J503" s="8"/>
      <c r="K503" s="8"/>
      <c r="M503" s="9"/>
    </row>
    <row r="504">
      <c r="J504" s="8"/>
      <c r="K504" s="8"/>
      <c r="M504" s="9"/>
    </row>
    <row r="505">
      <c r="J505" s="8"/>
      <c r="K505" s="8"/>
      <c r="M505" s="9"/>
    </row>
    <row r="506">
      <c r="J506" s="8"/>
      <c r="K506" s="8"/>
      <c r="M506" s="9"/>
    </row>
    <row r="507">
      <c r="J507" s="8"/>
      <c r="K507" s="8"/>
      <c r="M507" s="9"/>
    </row>
    <row r="508">
      <c r="J508" s="8"/>
      <c r="K508" s="8"/>
      <c r="M508" s="9"/>
    </row>
    <row r="509">
      <c r="J509" s="8"/>
      <c r="K509" s="8"/>
      <c r="M509" s="9"/>
    </row>
    <row r="510">
      <c r="J510" s="8"/>
      <c r="K510" s="8"/>
      <c r="M510" s="9"/>
    </row>
    <row r="511">
      <c r="J511" s="8"/>
      <c r="K511" s="8"/>
      <c r="M511" s="9"/>
    </row>
    <row r="512">
      <c r="J512" s="8"/>
      <c r="K512" s="8"/>
      <c r="M512" s="9"/>
    </row>
    <row r="513">
      <c r="J513" s="8"/>
      <c r="K513" s="8"/>
      <c r="M513" s="9"/>
    </row>
    <row r="514">
      <c r="J514" s="8"/>
      <c r="K514" s="8"/>
      <c r="M514" s="9"/>
    </row>
    <row r="515">
      <c r="J515" s="8"/>
      <c r="K515" s="8"/>
      <c r="M515" s="9"/>
    </row>
    <row r="516">
      <c r="J516" s="8"/>
      <c r="K516" s="8"/>
      <c r="M516" s="9"/>
    </row>
    <row r="517">
      <c r="J517" s="8"/>
      <c r="K517" s="8"/>
      <c r="M517" s="9"/>
    </row>
    <row r="518">
      <c r="J518" s="8"/>
      <c r="K518" s="8"/>
      <c r="M518" s="9"/>
    </row>
    <row r="519">
      <c r="J519" s="8"/>
      <c r="K519" s="8"/>
      <c r="M519" s="9"/>
    </row>
    <row r="520">
      <c r="J520" s="8"/>
      <c r="K520" s="8"/>
      <c r="M520" s="9"/>
    </row>
    <row r="521">
      <c r="J521" s="8"/>
      <c r="K521" s="8"/>
      <c r="M521" s="9"/>
    </row>
    <row r="522">
      <c r="J522" s="8"/>
      <c r="K522" s="8"/>
      <c r="M522" s="9"/>
    </row>
    <row r="523">
      <c r="J523" s="8"/>
      <c r="K523" s="8"/>
      <c r="M523" s="9"/>
    </row>
    <row r="524">
      <c r="J524" s="8"/>
      <c r="K524" s="8"/>
      <c r="M524" s="9"/>
    </row>
    <row r="525">
      <c r="J525" s="8"/>
      <c r="K525" s="8"/>
      <c r="M525" s="9"/>
    </row>
    <row r="526">
      <c r="J526" s="8"/>
      <c r="K526" s="8"/>
      <c r="M526" s="9"/>
    </row>
    <row r="527">
      <c r="J527" s="8"/>
      <c r="K527" s="8"/>
      <c r="M527" s="9"/>
    </row>
    <row r="528">
      <c r="J528" s="8"/>
      <c r="K528" s="8"/>
      <c r="M528" s="9"/>
    </row>
    <row r="529">
      <c r="J529" s="8"/>
      <c r="K529" s="8"/>
      <c r="M529" s="9"/>
    </row>
    <row r="530">
      <c r="J530" s="8"/>
      <c r="K530" s="8"/>
      <c r="M530" s="9"/>
    </row>
    <row r="531">
      <c r="J531" s="8"/>
      <c r="K531" s="8"/>
      <c r="M531" s="9"/>
    </row>
    <row r="532">
      <c r="J532" s="8"/>
      <c r="K532" s="8"/>
      <c r="M532" s="9"/>
    </row>
    <row r="533">
      <c r="J533" s="8"/>
      <c r="K533" s="8"/>
      <c r="M533" s="9"/>
    </row>
    <row r="534">
      <c r="J534" s="8"/>
      <c r="K534" s="8"/>
      <c r="M534" s="9"/>
    </row>
    <row r="535">
      <c r="J535" s="8"/>
      <c r="K535" s="8"/>
      <c r="M535" s="9"/>
    </row>
    <row r="536">
      <c r="J536" s="8"/>
      <c r="K536" s="8"/>
      <c r="M536" s="9"/>
    </row>
    <row r="537">
      <c r="J537" s="8"/>
      <c r="K537" s="8"/>
      <c r="M537" s="9"/>
    </row>
    <row r="538">
      <c r="J538" s="8"/>
      <c r="K538" s="8"/>
      <c r="M538" s="9"/>
    </row>
    <row r="539">
      <c r="J539" s="8"/>
      <c r="K539" s="8"/>
      <c r="M539" s="9"/>
    </row>
    <row r="540">
      <c r="J540" s="8"/>
      <c r="K540" s="8"/>
      <c r="M540" s="9"/>
    </row>
    <row r="541">
      <c r="J541" s="8"/>
      <c r="K541" s="8"/>
      <c r="M541" s="9"/>
    </row>
    <row r="542">
      <c r="J542" s="8"/>
      <c r="K542" s="8"/>
      <c r="M542" s="9"/>
    </row>
    <row r="543">
      <c r="J543" s="8"/>
      <c r="K543" s="8"/>
      <c r="M543" s="9"/>
    </row>
    <row r="544">
      <c r="J544" s="8"/>
      <c r="K544" s="8"/>
      <c r="M544" s="9"/>
    </row>
    <row r="545">
      <c r="J545" s="8"/>
      <c r="K545" s="8"/>
      <c r="M545" s="9"/>
    </row>
    <row r="546">
      <c r="J546" s="8"/>
      <c r="K546" s="8"/>
      <c r="M546" s="9"/>
    </row>
    <row r="547">
      <c r="J547" s="8"/>
      <c r="K547" s="8"/>
      <c r="M547" s="9"/>
    </row>
    <row r="548">
      <c r="J548" s="8"/>
      <c r="K548" s="8"/>
      <c r="M548" s="9"/>
    </row>
    <row r="549">
      <c r="J549" s="8"/>
      <c r="K549" s="8"/>
      <c r="M549" s="9"/>
    </row>
    <row r="550">
      <c r="J550" s="8"/>
      <c r="K550" s="8"/>
      <c r="M550" s="9"/>
    </row>
    <row r="551">
      <c r="J551" s="8"/>
      <c r="K551" s="8"/>
      <c r="M551" s="9"/>
    </row>
    <row r="552">
      <c r="J552" s="8"/>
      <c r="K552" s="8"/>
      <c r="M552" s="9"/>
    </row>
    <row r="553">
      <c r="J553" s="8"/>
      <c r="K553" s="8"/>
      <c r="M553" s="9"/>
    </row>
    <row r="554">
      <c r="J554" s="8"/>
      <c r="K554" s="8"/>
      <c r="M554" s="9"/>
    </row>
    <row r="555">
      <c r="J555" s="8"/>
      <c r="K555" s="8"/>
      <c r="M555" s="9"/>
    </row>
    <row r="556">
      <c r="J556" s="8"/>
      <c r="K556" s="8"/>
      <c r="M556" s="9"/>
    </row>
    <row r="557">
      <c r="J557" s="8"/>
      <c r="K557" s="8"/>
      <c r="M557" s="9"/>
    </row>
    <row r="558">
      <c r="J558" s="8"/>
      <c r="K558" s="8"/>
      <c r="M558" s="9"/>
    </row>
    <row r="559">
      <c r="J559" s="8"/>
      <c r="K559" s="8"/>
      <c r="M559" s="9"/>
    </row>
    <row r="560">
      <c r="J560" s="8"/>
      <c r="K560" s="8"/>
      <c r="M560" s="9"/>
    </row>
    <row r="561">
      <c r="J561" s="8"/>
      <c r="K561" s="8"/>
      <c r="M561" s="9"/>
    </row>
    <row r="562">
      <c r="J562" s="8"/>
      <c r="K562" s="8"/>
      <c r="M562" s="9"/>
    </row>
    <row r="563">
      <c r="J563" s="8"/>
      <c r="K563" s="8"/>
      <c r="M563" s="9"/>
    </row>
    <row r="564">
      <c r="J564" s="8"/>
      <c r="K564" s="8"/>
      <c r="M564" s="9"/>
    </row>
    <row r="565">
      <c r="J565" s="8"/>
      <c r="K565" s="8"/>
      <c r="M565" s="9"/>
    </row>
    <row r="566">
      <c r="J566" s="8"/>
      <c r="K566" s="8"/>
      <c r="M566" s="9"/>
    </row>
    <row r="567">
      <c r="J567" s="8"/>
      <c r="K567" s="8"/>
      <c r="M567" s="9"/>
    </row>
    <row r="568">
      <c r="J568" s="8"/>
      <c r="K568" s="8"/>
      <c r="M568" s="9"/>
    </row>
    <row r="569">
      <c r="J569" s="8"/>
      <c r="K569" s="8"/>
      <c r="M569" s="9"/>
    </row>
    <row r="570">
      <c r="J570" s="8"/>
      <c r="K570" s="8"/>
      <c r="M570" s="9"/>
    </row>
    <row r="571">
      <c r="J571" s="8"/>
      <c r="K571" s="8"/>
      <c r="M571" s="9"/>
    </row>
    <row r="572">
      <c r="J572" s="8"/>
      <c r="K572" s="8"/>
      <c r="M572" s="9"/>
    </row>
    <row r="573">
      <c r="J573" s="8"/>
      <c r="K573" s="8"/>
      <c r="M573" s="9"/>
    </row>
    <row r="574">
      <c r="J574" s="8"/>
      <c r="K574" s="8"/>
      <c r="M574" s="9"/>
    </row>
    <row r="575">
      <c r="J575" s="8"/>
      <c r="K575" s="8"/>
      <c r="M575" s="9"/>
    </row>
    <row r="576">
      <c r="J576" s="8"/>
      <c r="K576" s="8"/>
      <c r="M576" s="9"/>
    </row>
    <row r="577">
      <c r="J577" s="8"/>
      <c r="K577" s="8"/>
      <c r="M577" s="9"/>
    </row>
    <row r="578">
      <c r="J578" s="8"/>
      <c r="K578" s="8"/>
      <c r="M578" s="9"/>
    </row>
    <row r="579">
      <c r="J579" s="8"/>
      <c r="K579" s="8"/>
      <c r="M579" s="9"/>
    </row>
    <row r="580">
      <c r="J580" s="8"/>
      <c r="K580" s="8"/>
      <c r="M580" s="9"/>
    </row>
    <row r="581">
      <c r="J581" s="8"/>
      <c r="K581" s="8"/>
      <c r="M581" s="9"/>
    </row>
    <row r="582">
      <c r="J582" s="8"/>
      <c r="K582" s="8"/>
      <c r="M582" s="9"/>
    </row>
    <row r="583">
      <c r="J583" s="8"/>
      <c r="K583" s="8"/>
      <c r="M583" s="9"/>
    </row>
    <row r="584">
      <c r="J584" s="8"/>
      <c r="K584" s="8"/>
      <c r="M584" s="9"/>
    </row>
    <row r="585">
      <c r="J585" s="8"/>
      <c r="K585" s="8"/>
      <c r="M585" s="9"/>
    </row>
    <row r="586">
      <c r="J586" s="8"/>
      <c r="K586" s="8"/>
      <c r="M586" s="9"/>
    </row>
    <row r="587">
      <c r="J587" s="8"/>
      <c r="K587" s="8"/>
      <c r="M587" s="9"/>
    </row>
    <row r="588">
      <c r="J588" s="8"/>
      <c r="K588" s="8"/>
      <c r="M588" s="9"/>
    </row>
    <row r="589">
      <c r="J589" s="8"/>
      <c r="K589" s="8"/>
      <c r="M589" s="9"/>
    </row>
    <row r="590">
      <c r="J590" s="8"/>
      <c r="K590" s="8"/>
      <c r="M590" s="9"/>
    </row>
    <row r="591">
      <c r="J591" s="8"/>
      <c r="K591" s="8"/>
      <c r="M591" s="9"/>
    </row>
    <row r="592">
      <c r="J592" s="8"/>
      <c r="K592" s="8"/>
      <c r="M592" s="9"/>
    </row>
    <row r="593">
      <c r="J593" s="8"/>
      <c r="K593" s="8"/>
      <c r="M593" s="9"/>
    </row>
    <row r="594">
      <c r="J594" s="8"/>
      <c r="K594" s="8"/>
      <c r="M594" s="9"/>
    </row>
    <row r="595">
      <c r="J595" s="8"/>
      <c r="K595" s="8"/>
      <c r="M595" s="9"/>
    </row>
    <row r="596">
      <c r="J596" s="8"/>
      <c r="K596" s="8"/>
      <c r="M596" s="9"/>
    </row>
    <row r="597">
      <c r="J597" s="8"/>
      <c r="K597" s="8"/>
      <c r="M597" s="9"/>
    </row>
    <row r="598">
      <c r="J598" s="8"/>
      <c r="K598" s="8"/>
      <c r="M598" s="9"/>
    </row>
    <row r="599">
      <c r="J599" s="8"/>
      <c r="K599" s="8"/>
      <c r="M599" s="9"/>
    </row>
    <row r="600">
      <c r="J600" s="8"/>
      <c r="K600" s="8"/>
      <c r="M600" s="9"/>
    </row>
    <row r="601">
      <c r="J601" s="8"/>
      <c r="K601" s="8"/>
      <c r="M601" s="9"/>
    </row>
    <row r="602">
      <c r="J602" s="8"/>
      <c r="K602" s="8"/>
      <c r="M602" s="9"/>
    </row>
    <row r="603">
      <c r="J603" s="8"/>
      <c r="K603" s="8"/>
      <c r="M603" s="9"/>
    </row>
    <row r="604">
      <c r="J604" s="8"/>
      <c r="K604" s="8"/>
      <c r="M604" s="9"/>
    </row>
    <row r="605">
      <c r="J605" s="8"/>
      <c r="K605" s="8"/>
      <c r="M605" s="9"/>
    </row>
    <row r="606">
      <c r="J606" s="8"/>
      <c r="K606" s="8"/>
      <c r="M606" s="9"/>
    </row>
    <row r="607">
      <c r="J607" s="8"/>
      <c r="K607" s="8"/>
      <c r="M607" s="9"/>
    </row>
    <row r="608">
      <c r="J608" s="8"/>
      <c r="K608" s="8"/>
      <c r="M608" s="9"/>
    </row>
    <row r="609">
      <c r="J609" s="8"/>
      <c r="K609" s="8"/>
      <c r="M609" s="9"/>
    </row>
    <row r="610">
      <c r="J610" s="8"/>
      <c r="K610" s="8"/>
      <c r="M610" s="9"/>
    </row>
    <row r="611">
      <c r="J611" s="8"/>
      <c r="K611" s="8"/>
      <c r="M611" s="9"/>
    </row>
    <row r="612">
      <c r="J612" s="8"/>
      <c r="K612" s="8"/>
      <c r="M612" s="9"/>
    </row>
    <row r="613">
      <c r="J613" s="8"/>
      <c r="K613" s="8"/>
      <c r="M613" s="9"/>
    </row>
    <row r="614">
      <c r="J614" s="8"/>
      <c r="K614" s="8"/>
      <c r="M614" s="9"/>
    </row>
    <row r="615">
      <c r="J615" s="8"/>
      <c r="K615" s="8"/>
      <c r="M615" s="9"/>
    </row>
    <row r="616">
      <c r="J616" s="8"/>
      <c r="K616" s="8"/>
      <c r="M616" s="9"/>
    </row>
    <row r="617">
      <c r="J617" s="8"/>
      <c r="K617" s="8"/>
      <c r="M617" s="9"/>
    </row>
    <row r="618">
      <c r="J618" s="8"/>
      <c r="K618" s="8"/>
      <c r="M618" s="9"/>
    </row>
    <row r="619">
      <c r="J619" s="8"/>
      <c r="K619" s="8"/>
      <c r="M619" s="9"/>
    </row>
    <row r="620">
      <c r="J620" s="8"/>
      <c r="K620" s="8"/>
      <c r="M620" s="9"/>
    </row>
    <row r="621">
      <c r="J621" s="8"/>
      <c r="K621" s="8"/>
      <c r="M621" s="9"/>
    </row>
    <row r="622">
      <c r="J622" s="8"/>
      <c r="K622" s="8"/>
      <c r="M622" s="9"/>
    </row>
    <row r="623">
      <c r="J623" s="8"/>
      <c r="K623" s="8"/>
      <c r="M623" s="9"/>
    </row>
    <row r="624">
      <c r="J624" s="8"/>
      <c r="K624" s="8"/>
      <c r="M624" s="9"/>
    </row>
    <row r="625">
      <c r="J625" s="8"/>
      <c r="K625" s="8"/>
      <c r="M625" s="9"/>
    </row>
    <row r="626">
      <c r="J626" s="8"/>
      <c r="K626" s="8"/>
      <c r="M626" s="9"/>
    </row>
    <row r="627">
      <c r="J627" s="8"/>
      <c r="K627" s="8"/>
      <c r="M627" s="9"/>
    </row>
    <row r="628">
      <c r="J628" s="8"/>
      <c r="K628" s="8"/>
      <c r="M628" s="9"/>
    </row>
    <row r="629">
      <c r="J629" s="8"/>
      <c r="K629" s="8"/>
      <c r="M629" s="9"/>
    </row>
    <row r="630">
      <c r="J630" s="8"/>
      <c r="K630" s="8"/>
      <c r="M630" s="9"/>
    </row>
    <row r="631">
      <c r="J631" s="8"/>
      <c r="K631" s="8"/>
      <c r="M631" s="9"/>
    </row>
    <row r="632">
      <c r="J632" s="8"/>
      <c r="K632" s="8"/>
      <c r="M632" s="9"/>
    </row>
    <row r="633">
      <c r="J633" s="8"/>
      <c r="K633" s="8"/>
      <c r="M633" s="9"/>
    </row>
    <row r="634">
      <c r="J634" s="8"/>
      <c r="K634" s="8"/>
      <c r="M634" s="9"/>
    </row>
    <row r="635">
      <c r="J635" s="8"/>
      <c r="K635" s="8"/>
      <c r="M635" s="9"/>
    </row>
    <row r="636">
      <c r="J636" s="8"/>
      <c r="K636" s="8"/>
      <c r="M636" s="9"/>
    </row>
    <row r="637">
      <c r="J637" s="8"/>
      <c r="K637" s="8"/>
      <c r="M637" s="9"/>
    </row>
    <row r="638">
      <c r="J638" s="8"/>
      <c r="K638" s="8"/>
      <c r="M638" s="9"/>
    </row>
    <row r="639">
      <c r="J639" s="8"/>
      <c r="K639" s="8"/>
      <c r="M639" s="9"/>
    </row>
    <row r="640">
      <c r="J640" s="8"/>
      <c r="K640" s="8"/>
      <c r="M640" s="9"/>
    </row>
    <row r="641">
      <c r="J641" s="8"/>
      <c r="K641" s="8"/>
      <c r="M641" s="9"/>
    </row>
    <row r="642">
      <c r="J642" s="8"/>
      <c r="K642" s="8"/>
      <c r="M642" s="9"/>
    </row>
    <row r="643">
      <c r="J643" s="8"/>
      <c r="K643" s="8"/>
      <c r="M643" s="9"/>
    </row>
    <row r="644">
      <c r="J644" s="8"/>
      <c r="K644" s="8"/>
      <c r="M644" s="9"/>
    </row>
    <row r="645">
      <c r="J645" s="8"/>
      <c r="K645" s="8"/>
      <c r="M645" s="9"/>
    </row>
    <row r="646">
      <c r="J646" s="8"/>
      <c r="K646" s="8"/>
      <c r="M646" s="9"/>
    </row>
    <row r="647">
      <c r="J647" s="8"/>
      <c r="K647" s="8"/>
      <c r="M647" s="9"/>
    </row>
    <row r="648">
      <c r="J648" s="8"/>
      <c r="K648" s="8"/>
      <c r="M648" s="9"/>
    </row>
    <row r="649">
      <c r="J649" s="8"/>
      <c r="K649" s="8"/>
      <c r="M649" s="9"/>
    </row>
    <row r="650">
      <c r="J650" s="8"/>
      <c r="K650" s="8"/>
      <c r="M650" s="9"/>
    </row>
    <row r="651">
      <c r="J651" s="8"/>
      <c r="K651" s="8"/>
      <c r="M651" s="9"/>
    </row>
    <row r="652">
      <c r="J652" s="8"/>
      <c r="K652" s="8"/>
      <c r="M652" s="9"/>
    </row>
    <row r="653">
      <c r="J653" s="8"/>
      <c r="K653" s="8"/>
      <c r="M653" s="9"/>
    </row>
    <row r="654">
      <c r="J654" s="8"/>
      <c r="K654" s="8"/>
      <c r="M654" s="9"/>
    </row>
    <row r="655">
      <c r="J655" s="8"/>
      <c r="K655" s="8"/>
      <c r="M655" s="9"/>
    </row>
    <row r="656">
      <c r="J656" s="8"/>
      <c r="K656" s="8"/>
      <c r="M656" s="9"/>
    </row>
    <row r="657">
      <c r="J657" s="8"/>
      <c r="K657" s="8"/>
      <c r="M657" s="9"/>
    </row>
    <row r="658">
      <c r="J658" s="8"/>
      <c r="K658" s="8"/>
      <c r="M658" s="9"/>
    </row>
    <row r="659">
      <c r="J659" s="8"/>
      <c r="K659" s="8"/>
      <c r="M659" s="9"/>
    </row>
    <row r="660">
      <c r="J660" s="8"/>
      <c r="K660" s="8"/>
      <c r="M660" s="9"/>
    </row>
    <row r="661">
      <c r="J661" s="8"/>
      <c r="K661" s="8"/>
      <c r="M661" s="9"/>
    </row>
    <row r="662">
      <c r="J662" s="8"/>
      <c r="K662" s="8"/>
      <c r="M662" s="9"/>
    </row>
    <row r="663">
      <c r="J663" s="8"/>
      <c r="K663" s="8"/>
      <c r="M663" s="9"/>
    </row>
    <row r="664">
      <c r="J664" s="8"/>
      <c r="K664" s="8"/>
      <c r="M664" s="9"/>
    </row>
    <row r="665">
      <c r="J665" s="8"/>
      <c r="K665" s="8"/>
      <c r="M665" s="9"/>
    </row>
    <row r="666">
      <c r="J666" s="8"/>
      <c r="K666" s="8"/>
      <c r="M666" s="9"/>
    </row>
    <row r="667">
      <c r="J667" s="8"/>
      <c r="K667" s="8"/>
      <c r="M667" s="9"/>
    </row>
    <row r="668">
      <c r="J668" s="8"/>
      <c r="K668" s="8"/>
      <c r="M668" s="9"/>
    </row>
    <row r="669">
      <c r="J669" s="8"/>
      <c r="K669" s="8"/>
      <c r="M669" s="9"/>
    </row>
    <row r="670">
      <c r="J670" s="8"/>
      <c r="K670" s="8"/>
      <c r="M670" s="9"/>
    </row>
    <row r="671">
      <c r="J671" s="8"/>
      <c r="K671" s="8"/>
      <c r="M671" s="9"/>
    </row>
    <row r="672">
      <c r="J672" s="8"/>
      <c r="K672" s="8"/>
      <c r="M672" s="9"/>
    </row>
    <row r="673">
      <c r="J673" s="8"/>
      <c r="K673" s="8"/>
      <c r="M673" s="9"/>
    </row>
    <row r="674">
      <c r="J674" s="8"/>
      <c r="K674" s="8"/>
      <c r="M674" s="9"/>
    </row>
    <row r="675">
      <c r="J675" s="8"/>
      <c r="K675" s="8"/>
      <c r="M675" s="9"/>
    </row>
    <row r="676">
      <c r="J676" s="8"/>
      <c r="K676" s="8"/>
      <c r="M676" s="9"/>
    </row>
    <row r="677">
      <c r="J677" s="8"/>
      <c r="K677" s="8"/>
      <c r="M677" s="9"/>
    </row>
    <row r="678">
      <c r="J678" s="8"/>
      <c r="K678" s="8"/>
      <c r="M678" s="9"/>
    </row>
    <row r="679">
      <c r="J679" s="8"/>
      <c r="K679" s="8"/>
      <c r="M679" s="9"/>
    </row>
    <row r="680">
      <c r="J680" s="8"/>
      <c r="K680" s="8"/>
      <c r="M680" s="9"/>
    </row>
    <row r="681">
      <c r="J681" s="8"/>
      <c r="K681" s="8"/>
      <c r="M681" s="9"/>
    </row>
    <row r="682">
      <c r="J682" s="8"/>
      <c r="K682" s="8"/>
      <c r="M682" s="9"/>
    </row>
    <row r="683">
      <c r="J683" s="8"/>
      <c r="K683" s="8"/>
      <c r="M683" s="9"/>
    </row>
    <row r="684">
      <c r="J684" s="8"/>
      <c r="K684" s="8"/>
      <c r="M684" s="9"/>
    </row>
    <row r="685">
      <c r="J685" s="8"/>
      <c r="K685" s="8"/>
      <c r="M685" s="9"/>
    </row>
    <row r="686">
      <c r="J686" s="8"/>
      <c r="K686" s="8"/>
      <c r="M686" s="9"/>
    </row>
    <row r="687">
      <c r="J687" s="8"/>
      <c r="K687" s="8"/>
      <c r="M687" s="9"/>
    </row>
    <row r="688">
      <c r="J688" s="8"/>
      <c r="K688" s="8"/>
      <c r="M688" s="9"/>
    </row>
    <row r="689">
      <c r="J689" s="8"/>
      <c r="K689" s="8"/>
      <c r="M689" s="9"/>
    </row>
    <row r="690">
      <c r="J690" s="8"/>
      <c r="K690" s="8"/>
      <c r="M690" s="9"/>
    </row>
    <row r="691">
      <c r="J691" s="8"/>
      <c r="K691" s="8"/>
      <c r="M691" s="9"/>
    </row>
    <row r="692">
      <c r="J692" s="8"/>
      <c r="K692" s="8"/>
      <c r="M692" s="9"/>
    </row>
    <row r="693">
      <c r="J693" s="8"/>
      <c r="K693" s="8"/>
      <c r="M693" s="9"/>
    </row>
    <row r="694">
      <c r="J694" s="8"/>
      <c r="K694" s="8"/>
      <c r="M694" s="9"/>
    </row>
    <row r="695">
      <c r="J695" s="8"/>
      <c r="K695" s="8"/>
      <c r="M695" s="9"/>
    </row>
    <row r="696">
      <c r="J696" s="8"/>
      <c r="K696" s="8"/>
      <c r="M696" s="9"/>
    </row>
    <row r="697">
      <c r="J697" s="8"/>
      <c r="K697" s="8"/>
      <c r="M697" s="9"/>
    </row>
    <row r="698">
      <c r="J698" s="8"/>
      <c r="K698" s="8"/>
      <c r="M698" s="9"/>
    </row>
    <row r="699">
      <c r="J699" s="8"/>
      <c r="K699" s="8"/>
      <c r="M699" s="9"/>
    </row>
    <row r="700">
      <c r="J700" s="8"/>
      <c r="K700" s="8"/>
      <c r="M700" s="9"/>
    </row>
    <row r="701">
      <c r="J701" s="8"/>
      <c r="K701" s="8"/>
      <c r="M701" s="9"/>
    </row>
    <row r="702">
      <c r="J702" s="8"/>
      <c r="K702" s="8"/>
      <c r="M702" s="9"/>
    </row>
    <row r="703">
      <c r="J703" s="8"/>
      <c r="K703" s="8"/>
      <c r="M703" s="9"/>
    </row>
    <row r="704">
      <c r="J704" s="8"/>
      <c r="K704" s="8"/>
      <c r="M704" s="9"/>
    </row>
    <row r="705">
      <c r="J705" s="8"/>
      <c r="K705" s="8"/>
      <c r="M705" s="9"/>
    </row>
    <row r="706">
      <c r="J706" s="8"/>
      <c r="K706" s="8"/>
      <c r="M706" s="9"/>
    </row>
    <row r="707">
      <c r="J707" s="8"/>
      <c r="K707" s="8"/>
      <c r="M707" s="9"/>
    </row>
    <row r="708">
      <c r="J708" s="8"/>
      <c r="K708" s="8"/>
      <c r="M708" s="9"/>
    </row>
    <row r="709">
      <c r="J709" s="8"/>
      <c r="K709" s="8"/>
      <c r="M709" s="9"/>
    </row>
    <row r="710">
      <c r="J710" s="8"/>
      <c r="K710" s="8"/>
      <c r="M710" s="9"/>
    </row>
    <row r="711">
      <c r="J711" s="8"/>
      <c r="K711" s="8"/>
      <c r="M711" s="9"/>
    </row>
    <row r="712">
      <c r="J712" s="8"/>
      <c r="K712" s="8"/>
      <c r="M712" s="9"/>
    </row>
    <row r="713">
      <c r="J713" s="8"/>
      <c r="K713" s="8"/>
      <c r="M713" s="9"/>
    </row>
    <row r="714">
      <c r="J714" s="8"/>
      <c r="K714" s="8"/>
      <c r="M714" s="9"/>
    </row>
    <row r="715">
      <c r="J715" s="8"/>
      <c r="K715" s="8"/>
      <c r="M715" s="9"/>
    </row>
    <row r="716">
      <c r="J716" s="8"/>
      <c r="K716" s="8"/>
      <c r="M716" s="9"/>
    </row>
    <row r="717">
      <c r="J717" s="8"/>
      <c r="K717" s="8"/>
      <c r="M717" s="9"/>
    </row>
    <row r="718">
      <c r="J718" s="8"/>
      <c r="K718" s="8"/>
      <c r="M718" s="9"/>
    </row>
    <row r="719">
      <c r="J719" s="8"/>
      <c r="K719" s="8"/>
      <c r="M719" s="9"/>
    </row>
    <row r="720">
      <c r="J720" s="8"/>
      <c r="K720" s="8"/>
      <c r="M720" s="9"/>
    </row>
    <row r="721">
      <c r="J721" s="8"/>
      <c r="K721" s="8"/>
      <c r="M721" s="9"/>
    </row>
    <row r="722">
      <c r="J722" s="8"/>
      <c r="K722" s="8"/>
      <c r="M722" s="9"/>
    </row>
    <row r="723">
      <c r="J723" s="8"/>
      <c r="K723" s="8"/>
      <c r="M723" s="9"/>
    </row>
    <row r="724">
      <c r="J724" s="8"/>
      <c r="K724" s="8"/>
      <c r="M724" s="9"/>
    </row>
    <row r="725">
      <c r="J725" s="8"/>
      <c r="K725" s="8"/>
      <c r="M725" s="9"/>
    </row>
    <row r="726">
      <c r="J726" s="8"/>
      <c r="K726" s="8"/>
      <c r="M726" s="9"/>
    </row>
    <row r="727">
      <c r="J727" s="8"/>
      <c r="K727" s="8"/>
      <c r="M727" s="9"/>
    </row>
    <row r="728">
      <c r="J728" s="8"/>
      <c r="K728" s="8"/>
      <c r="M728" s="9"/>
    </row>
    <row r="729">
      <c r="J729" s="8"/>
      <c r="K729" s="8"/>
      <c r="M729" s="9"/>
    </row>
    <row r="730">
      <c r="J730" s="8"/>
      <c r="K730" s="8"/>
      <c r="M730" s="9"/>
    </row>
    <row r="731">
      <c r="J731" s="8"/>
      <c r="K731" s="8"/>
      <c r="M731" s="9"/>
    </row>
    <row r="732">
      <c r="J732" s="8"/>
      <c r="K732" s="8"/>
      <c r="M732" s="9"/>
    </row>
    <row r="733">
      <c r="J733" s="8"/>
      <c r="K733" s="8"/>
      <c r="M733" s="9"/>
    </row>
    <row r="734">
      <c r="J734" s="8"/>
      <c r="K734" s="8"/>
      <c r="M734" s="9"/>
    </row>
    <row r="735">
      <c r="J735" s="8"/>
      <c r="K735" s="8"/>
      <c r="M735" s="9"/>
    </row>
    <row r="736">
      <c r="J736" s="8"/>
      <c r="K736" s="8"/>
      <c r="M736" s="9"/>
    </row>
    <row r="737">
      <c r="J737" s="8"/>
      <c r="K737" s="8"/>
      <c r="M737" s="9"/>
    </row>
    <row r="738">
      <c r="J738" s="8"/>
      <c r="K738" s="8"/>
      <c r="M738" s="9"/>
    </row>
    <row r="739">
      <c r="J739" s="8"/>
      <c r="K739" s="8"/>
      <c r="M739" s="9"/>
    </row>
    <row r="740">
      <c r="J740" s="8"/>
      <c r="K740" s="8"/>
      <c r="M740" s="9"/>
    </row>
    <row r="741">
      <c r="J741" s="8"/>
      <c r="K741" s="8"/>
      <c r="M741" s="9"/>
    </row>
    <row r="742">
      <c r="J742" s="8"/>
      <c r="K742" s="8"/>
      <c r="M742" s="9"/>
    </row>
    <row r="743">
      <c r="J743" s="8"/>
      <c r="K743" s="8"/>
      <c r="M743" s="9"/>
    </row>
    <row r="744">
      <c r="J744" s="8"/>
      <c r="K744" s="8"/>
      <c r="M744" s="9"/>
    </row>
    <row r="745">
      <c r="J745" s="8"/>
      <c r="K745" s="8"/>
      <c r="M745" s="9"/>
    </row>
    <row r="746">
      <c r="J746" s="8"/>
      <c r="K746" s="8"/>
      <c r="M746" s="9"/>
    </row>
    <row r="747">
      <c r="J747" s="8"/>
      <c r="K747" s="8"/>
      <c r="M747" s="9"/>
    </row>
    <row r="748">
      <c r="J748" s="8"/>
      <c r="K748" s="8"/>
      <c r="M748" s="9"/>
    </row>
    <row r="749">
      <c r="J749" s="8"/>
      <c r="K749" s="8"/>
      <c r="M749" s="9"/>
    </row>
    <row r="750">
      <c r="J750" s="8"/>
      <c r="K750" s="8"/>
      <c r="M750" s="9"/>
    </row>
    <row r="751">
      <c r="J751" s="8"/>
      <c r="K751" s="8"/>
      <c r="M751" s="9"/>
    </row>
    <row r="752">
      <c r="J752" s="8"/>
      <c r="K752" s="8"/>
      <c r="M752" s="9"/>
    </row>
    <row r="753">
      <c r="J753" s="8"/>
      <c r="K753" s="8"/>
      <c r="M753" s="9"/>
    </row>
    <row r="754">
      <c r="J754" s="8"/>
      <c r="K754" s="8"/>
      <c r="M754" s="9"/>
    </row>
    <row r="755">
      <c r="J755" s="8"/>
      <c r="K755" s="8"/>
      <c r="M755" s="9"/>
    </row>
    <row r="756">
      <c r="J756" s="8"/>
      <c r="K756" s="8"/>
      <c r="M756" s="9"/>
    </row>
    <row r="757">
      <c r="J757" s="8"/>
      <c r="K757" s="8"/>
      <c r="M757" s="9"/>
    </row>
    <row r="758">
      <c r="J758" s="8"/>
      <c r="K758" s="8"/>
      <c r="M758" s="9"/>
    </row>
    <row r="759">
      <c r="J759" s="8"/>
      <c r="K759" s="8"/>
      <c r="M759" s="9"/>
    </row>
    <row r="760">
      <c r="J760" s="8"/>
      <c r="K760" s="8"/>
      <c r="M760" s="9"/>
    </row>
    <row r="761">
      <c r="J761" s="8"/>
      <c r="K761" s="8"/>
      <c r="M761" s="9"/>
    </row>
    <row r="762">
      <c r="J762" s="8"/>
      <c r="K762" s="8"/>
      <c r="M762" s="9"/>
    </row>
    <row r="763">
      <c r="J763" s="8"/>
      <c r="K763" s="8"/>
      <c r="M763" s="9"/>
    </row>
    <row r="764">
      <c r="J764" s="8"/>
      <c r="K764" s="8"/>
      <c r="M764" s="9"/>
    </row>
    <row r="765">
      <c r="J765" s="8"/>
      <c r="K765" s="8"/>
      <c r="M765" s="9"/>
    </row>
    <row r="766">
      <c r="J766" s="8"/>
      <c r="K766" s="8"/>
      <c r="M766" s="9"/>
    </row>
    <row r="767">
      <c r="J767" s="8"/>
      <c r="K767" s="8"/>
      <c r="M767" s="9"/>
    </row>
    <row r="768">
      <c r="J768" s="8"/>
      <c r="K768" s="8"/>
      <c r="M768" s="9"/>
    </row>
    <row r="769">
      <c r="J769" s="8"/>
      <c r="K769" s="8"/>
      <c r="M769" s="9"/>
    </row>
    <row r="770">
      <c r="J770" s="8"/>
      <c r="K770" s="8"/>
      <c r="M770" s="9"/>
    </row>
    <row r="771">
      <c r="J771" s="8"/>
      <c r="K771" s="8"/>
      <c r="M771" s="9"/>
    </row>
    <row r="772">
      <c r="J772" s="8"/>
      <c r="K772" s="8"/>
      <c r="M772" s="9"/>
    </row>
    <row r="773">
      <c r="J773" s="8"/>
      <c r="K773" s="8"/>
      <c r="M773" s="9"/>
    </row>
    <row r="774">
      <c r="J774" s="8"/>
      <c r="K774" s="8"/>
      <c r="M774" s="9"/>
    </row>
    <row r="775">
      <c r="J775" s="8"/>
      <c r="K775" s="8"/>
      <c r="M775" s="9"/>
    </row>
    <row r="776">
      <c r="J776" s="8"/>
      <c r="K776" s="8"/>
      <c r="M776" s="9"/>
    </row>
    <row r="777">
      <c r="J777" s="8"/>
      <c r="K777" s="8"/>
      <c r="M777" s="9"/>
    </row>
    <row r="778">
      <c r="J778" s="8"/>
      <c r="K778" s="8"/>
      <c r="M778" s="9"/>
    </row>
    <row r="779">
      <c r="J779" s="8"/>
      <c r="K779" s="8"/>
      <c r="M779" s="9"/>
    </row>
    <row r="780">
      <c r="J780" s="8"/>
      <c r="K780" s="8"/>
      <c r="M780" s="9"/>
    </row>
    <row r="781">
      <c r="J781" s="8"/>
      <c r="K781" s="8"/>
      <c r="M781" s="9"/>
    </row>
    <row r="782">
      <c r="J782" s="8"/>
      <c r="K782" s="8"/>
      <c r="M782" s="9"/>
    </row>
    <row r="783">
      <c r="J783" s="8"/>
      <c r="K783" s="8"/>
      <c r="M783" s="9"/>
    </row>
    <row r="784">
      <c r="J784" s="8"/>
      <c r="K784" s="8"/>
      <c r="M784" s="9"/>
    </row>
    <row r="785">
      <c r="J785" s="8"/>
      <c r="K785" s="8"/>
      <c r="M785" s="9"/>
    </row>
    <row r="786">
      <c r="J786" s="8"/>
      <c r="K786" s="8"/>
      <c r="M786" s="9"/>
    </row>
    <row r="787">
      <c r="J787" s="8"/>
      <c r="K787" s="8"/>
      <c r="M787" s="9"/>
    </row>
    <row r="788">
      <c r="J788" s="8"/>
      <c r="K788" s="8"/>
      <c r="M788" s="9"/>
    </row>
    <row r="789">
      <c r="J789" s="8"/>
      <c r="K789" s="8"/>
      <c r="M789" s="9"/>
    </row>
    <row r="790">
      <c r="J790" s="8"/>
      <c r="K790" s="8"/>
      <c r="M790" s="9"/>
    </row>
    <row r="791">
      <c r="J791" s="8"/>
      <c r="K791" s="8"/>
      <c r="M791" s="9"/>
    </row>
    <row r="792">
      <c r="J792" s="8"/>
      <c r="K792" s="8"/>
      <c r="M792" s="9"/>
    </row>
    <row r="793">
      <c r="J793" s="8"/>
      <c r="K793" s="8"/>
      <c r="M793" s="9"/>
    </row>
    <row r="794">
      <c r="J794" s="8"/>
      <c r="K794" s="8"/>
      <c r="M794" s="9"/>
    </row>
    <row r="795">
      <c r="J795" s="8"/>
      <c r="K795" s="8"/>
      <c r="M795" s="9"/>
    </row>
    <row r="796">
      <c r="J796" s="8"/>
      <c r="K796" s="8"/>
      <c r="M796" s="9"/>
    </row>
    <row r="797">
      <c r="J797" s="8"/>
      <c r="K797" s="8"/>
      <c r="M797" s="9"/>
    </row>
    <row r="798">
      <c r="J798" s="8"/>
      <c r="K798" s="8"/>
      <c r="M798" s="9"/>
    </row>
    <row r="799">
      <c r="J799" s="8"/>
      <c r="K799" s="8"/>
      <c r="M799" s="9"/>
    </row>
    <row r="800">
      <c r="J800" s="8"/>
      <c r="K800" s="8"/>
      <c r="M800" s="9"/>
    </row>
    <row r="801">
      <c r="J801" s="8"/>
      <c r="K801" s="8"/>
      <c r="M801" s="9"/>
    </row>
    <row r="802">
      <c r="J802" s="8"/>
      <c r="K802" s="8"/>
      <c r="M802" s="9"/>
    </row>
    <row r="803">
      <c r="J803" s="8"/>
      <c r="K803" s="8"/>
      <c r="M803" s="9"/>
    </row>
    <row r="804">
      <c r="J804" s="8"/>
      <c r="K804" s="8"/>
      <c r="M804" s="9"/>
    </row>
    <row r="805">
      <c r="J805" s="8"/>
      <c r="K805" s="8"/>
      <c r="M805" s="9"/>
    </row>
    <row r="806">
      <c r="J806" s="8"/>
      <c r="K806" s="8"/>
      <c r="M806" s="9"/>
    </row>
    <row r="807">
      <c r="J807" s="8"/>
      <c r="K807" s="8"/>
      <c r="M807" s="9"/>
    </row>
    <row r="808">
      <c r="J808" s="8"/>
      <c r="K808" s="8"/>
      <c r="M808" s="9"/>
    </row>
    <row r="809">
      <c r="J809" s="8"/>
      <c r="K809" s="8"/>
      <c r="M809" s="9"/>
    </row>
    <row r="810">
      <c r="J810" s="8"/>
      <c r="K810" s="8"/>
      <c r="M810" s="9"/>
    </row>
    <row r="811">
      <c r="J811" s="8"/>
      <c r="K811" s="8"/>
      <c r="M811" s="9"/>
    </row>
    <row r="812">
      <c r="J812" s="8"/>
      <c r="K812" s="8"/>
      <c r="M812" s="9"/>
    </row>
    <row r="813">
      <c r="J813" s="8"/>
      <c r="K813" s="8"/>
      <c r="M813" s="9"/>
    </row>
    <row r="814">
      <c r="J814" s="8"/>
      <c r="K814" s="8"/>
      <c r="M814" s="9"/>
    </row>
    <row r="815">
      <c r="J815" s="8"/>
      <c r="K815" s="8"/>
      <c r="M815" s="9"/>
    </row>
    <row r="816">
      <c r="J816" s="8"/>
      <c r="K816" s="8"/>
      <c r="M816" s="9"/>
    </row>
    <row r="817">
      <c r="J817" s="8"/>
      <c r="K817" s="8"/>
      <c r="M817" s="9"/>
    </row>
    <row r="818">
      <c r="J818" s="8"/>
      <c r="K818" s="8"/>
      <c r="M818" s="9"/>
    </row>
    <row r="819">
      <c r="J819" s="8"/>
      <c r="K819" s="8"/>
      <c r="M819" s="9"/>
    </row>
    <row r="820">
      <c r="J820" s="8"/>
      <c r="K820" s="8"/>
      <c r="M820" s="9"/>
    </row>
    <row r="821">
      <c r="J821" s="8"/>
      <c r="K821" s="8"/>
      <c r="M821" s="9"/>
    </row>
    <row r="822">
      <c r="J822" s="8"/>
      <c r="K822" s="8"/>
      <c r="M822" s="9"/>
    </row>
    <row r="823">
      <c r="J823" s="8"/>
      <c r="K823" s="8"/>
      <c r="M823" s="9"/>
    </row>
    <row r="824">
      <c r="J824" s="8"/>
      <c r="K824" s="8"/>
      <c r="M824" s="9"/>
    </row>
    <row r="825">
      <c r="J825" s="8"/>
      <c r="K825" s="8"/>
      <c r="M825" s="9"/>
    </row>
    <row r="826">
      <c r="J826" s="8"/>
      <c r="K826" s="8"/>
      <c r="M826" s="9"/>
    </row>
    <row r="827">
      <c r="J827" s="8"/>
      <c r="K827" s="8"/>
      <c r="M827" s="9"/>
    </row>
    <row r="828">
      <c r="J828" s="8"/>
      <c r="K828" s="8"/>
      <c r="M828" s="9"/>
    </row>
    <row r="829">
      <c r="J829" s="8"/>
      <c r="K829" s="8"/>
      <c r="M829" s="9"/>
    </row>
    <row r="830">
      <c r="J830" s="8"/>
      <c r="K830" s="8"/>
      <c r="M830" s="9"/>
    </row>
    <row r="831">
      <c r="J831" s="8"/>
      <c r="K831" s="8"/>
      <c r="M831" s="9"/>
    </row>
    <row r="832">
      <c r="J832" s="8"/>
      <c r="K832" s="8"/>
      <c r="M832" s="9"/>
    </row>
    <row r="833">
      <c r="J833" s="8"/>
      <c r="K833" s="8"/>
      <c r="M833" s="9"/>
    </row>
    <row r="834">
      <c r="J834" s="8"/>
      <c r="K834" s="8"/>
      <c r="M834" s="9"/>
    </row>
    <row r="835">
      <c r="J835" s="8"/>
      <c r="K835" s="8"/>
      <c r="M835" s="9"/>
    </row>
    <row r="836">
      <c r="J836" s="8"/>
      <c r="K836" s="8"/>
      <c r="M836" s="9"/>
    </row>
    <row r="837">
      <c r="J837" s="8"/>
      <c r="K837" s="8"/>
      <c r="M837" s="9"/>
    </row>
    <row r="838">
      <c r="J838" s="8"/>
      <c r="K838" s="8"/>
      <c r="M838" s="9"/>
    </row>
    <row r="839">
      <c r="J839" s="8"/>
      <c r="K839" s="8"/>
      <c r="M839" s="9"/>
    </row>
    <row r="840">
      <c r="J840" s="8"/>
      <c r="K840" s="8"/>
      <c r="M840" s="9"/>
    </row>
    <row r="841">
      <c r="J841" s="8"/>
      <c r="K841" s="8"/>
      <c r="M841" s="9"/>
    </row>
    <row r="842">
      <c r="J842" s="8"/>
      <c r="K842" s="8"/>
      <c r="M842" s="9"/>
    </row>
    <row r="843">
      <c r="J843" s="8"/>
      <c r="K843" s="8"/>
      <c r="M843" s="9"/>
    </row>
    <row r="844">
      <c r="J844" s="8"/>
      <c r="K844" s="8"/>
      <c r="M844" s="9"/>
    </row>
    <row r="845">
      <c r="J845" s="8"/>
      <c r="K845" s="8"/>
      <c r="M845" s="9"/>
    </row>
    <row r="846">
      <c r="J846" s="8"/>
      <c r="K846" s="8"/>
      <c r="M846" s="9"/>
    </row>
    <row r="847">
      <c r="J847" s="8"/>
      <c r="K847" s="8"/>
      <c r="M847" s="9"/>
    </row>
    <row r="848">
      <c r="J848" s="8"/>
      <c r="K848" s="8"/>
      <c r="M848" s="9"/>
    </row>
    <row r="849">
      <c r="J849" s="8"/>
      <c r="K849" s="8"/>
      <c r="M849" s="9"/>
    </row>
    <row r="850">
      <c r="J850" s="8"/>
      <c r="K850" s="8"/>
      <c r="M850" s="9"/>
    </row>
    <row r="851">
      <c r="J851" s="8"/>
      <c r="K851" s="8"/>
      <c r="M851" s="9"/>
    </row>
    <row r="852">
      <c r="J852" s="8"/>
      <c r="K852" s="8"/>
      <c r="M852" s="9"/>
    </row>
    <row r="853">
      <c r="J853" s="8"/>
      <c r="K853" s="8"/>
      <c r="M853" s="9"/>
    </row>
    <row r="854">
      <c r="J854" s="8"/>
      <c r="K854" s="8"/>
      <c r="M854" s="9"/>
    </row>
    <row r="855">
      <c r="J855" s="8"/>
      <c r="K855" s="8"/>
      <c r="M855" s="9"/>
    </row>
    <row r="856">
      <c r="J856" s="8"/>
      <c r="K856" s="8"/>
      <c r="M856" s="9"/>
    </row>
    <row r="857">
      <c r="J857" s="8"/>
      <c r="K857" s="8"/>
      <c r="M857" s="9"/>
    </row>
    <row r="858">
      <c r="J858" s="8"/>
      <c r="K858" s="8"/>
      <c r="M858" s="9"/>
    </row>
    <row r="859">
      <c r="J859" s="8"/>
      <c r="K859" s="8"/>
      <c r="M859" s="9"/>
    </row>
    <row r="860">
      <c r="J860" s="8"/>
      <c r="K860" s="8"/>
      <c r="M860" s="9"/>
    </row>
    <row r="861">
      <c r="J861" s="8"/>
      <c r="K861" s="8"/>
      <c r="M861" s="9"/>
    </row>
    <row r="862">
      <c r="J862" s="8"/>
      <c r="K862" s="8"/>
      <c r="M862" s="9"/>
    </row>
    <row r="863">
      <c r="J863" s="8"/>
      <c r="K863" s="8"/>
      <c r="M863" s="9"/>
    </row>
    <row r="864">
      <c r="J864" s="8"/>
      <c r="K864" s="8"/>
      <c r="M864" s="9"/>
    </row>
    <row r="865">
      <c r="J865" s="8"/>
      <c r="K865" s="8"/>
      <c r="M865" s="9"/>
    </row>
    <row r="866">
      <c r="J866" s="8"/>
      <c r="K866" s="8"/>
      <c r="M866" s="9"/>
    </row>
    <row r="867">
      <c r="J867" s="8"/>
      <c r="K867" s="8"/>
      <c r="M867" s="9"/>
    </row>
    <row r="868">
      <c r="J868" s="8"/>
      <c r="K868" s="8"/>
      <c r="M868" s="9"/>
    </row>
    <row r="869">
      <c r="J869" s="8"/>
      <c r="K869" s="8"/>
      <c r="M869" s="9"/>
    </row>
    <row r="870">
      <c r="J870" s="8"/>
      <c r="K870" s="8"/>
      <c r="M870" s="9"/>
    </row>
    <row r="871">
      <c r="J871" s="8"/>
      <c r="K871" s="8"/>
      <c r="M871" s="9"/>
    </row>
    <row r="872">
      <c r="J872" s="8"/>
      <c r="K872" s="8"/>
      <c r="M872" s="9"/>
    </row>
    <row r="873">
      <c r="J873" s="8"/>
      <c r="K873" s="8"/>
      <c r="M873" s="9"/>
    </row>
    <row r="874">
      <c r="J874" s="8"/>
      <c r="K874" s="8"/>
      <c r="M874" s="9"/>
    </row>
    <row r="875">
      <c r="J875" s="8"/>
      <c r="K875" s="8"/>
      <c r="M875" s="9"/>
    </row>
    <row r="876">
      <c r="J876" s="8"/>
      <c r="K876" s="8"/>
      <c r="M876" s="9"/>
    </row>
    <row r="877">
      <c r="J877" s="8"/>
      <c r="K877" s="8"/>
      <c r="M877" s="9"/>
    </row>
    <row r="878">
      <c r="J878" s="8"/>
      <c r="K878" s="8"/>
      <c r="M878" s="9"/>
    </row>
    <row r="879">
      <c r="J879" s="8"/>
      <c r="K879" s="8"/>
      <c r="M879" s="9"/>
    </row>
    <row r="880">
      <c r="J880" s="8"/>
      <c r="K880" s="8"/>
      <c r="M880" s="9"/>
    </row>
    <row r="881">
      <c r="J881" s="8"/>
      <c r="K881" s="8"/>
      <c r="M881" s="9"/>
    </row>
    <row r="882">
      <c r="J882" s="8"/>
      <c r="K882" s="8"/>
      <c r="M882" s="9"/>
    </row>
    <row r="883">
      <c r="J883" s="8"/>
      <c r="K883" s="8"/>
      <c r="M883" s="9"/>
    </row>
    <row r="884">
      <c r="J884" s="8"/>
      <c r="K884" s="8"/>
      <c r="M884" s="9"/>
    </row>
    <row r="885">
      <c r="J885" s="8"/>
      <c r="K885" s="8"/>
      <c r="M885" s="9"/>
    </row>
    <row r="886">
      <c r="J886" s="8"/>
      <c r="K886" s="8"/>
      <c r="M886" s="9"/>
    </row>
    <row r="887">
      <c r="J887" s="8"/>
      <c r="K887" s="8"/>
      <c r="M887" s="9"/>
    </row>
    <row r="888">
      <c r="J888" s="8"/>
      <c r="K888" s="8"/>
      <c r="M888" s="9"/>
    </row>
    <row r="889">
      <c r="J889" s="8"/>
      <c r="K889" s="8"/>
      <c r="M889" s="9"/>
    </row>
    <row r="890">
      <c r="J890" s="8"/>
      <c r="K890" s="8"/>
      <c r="M890" s="9"/>
    </row>
    <row r="891">
      <c r="J891" s="8"/>
      <c r="K891" s="8"/>
      <c r="M891" s="9"/>
    </row>
    <row r="892">
      <c r="J892" s="8"/>
      <c r="K892" s="8"/>
      <c r="M892" s="9"/>
    </row>
    <row r="893">
      <c r="J893" s="8"/>
      <c r="K893" s="8"/>
      <c r="M893" s="9"/>
    </row>
    <row r="894">
      <c r="J894" s="8"/>
      <c r="K894" s="8"/>
      <c r="M894" s="9"/>
    </row>
    <row r="895">
      <c r="J895" s="8"/>
      <c r="K895" s="8"/>
      <c r="M895" s="9"/>
    </row>
    <row r="896">
      <c r="J896" s="8"/>
      <c r="K896" s="8"/>
      <c r="M896" s="9"/>
    </row>
    <row r="897">
      <c r="J897" s="8"/>
      <c r="K897" s="8"/>
      <c r="M897" s="9"/>
    </row>
    <row r="898">
      <c r="J898" s="8"/>
      <c r="K898" s="8"/>
      <c r="M898" s="9"/>
    </row>
    <row r="899">
      <c r="J899" s="8"/>
      <c r="K899" s="8"/>
      <c r="M899" s="9"/>
    </row>
    <row r="900">
      <c r="J900" s="8"/>
      <c r="K900" s="8"/>
      <c r="M900" s="9"/>
    </row>
    <row r="901">
      <c r="J901" s="8"/>
      <c r="K901" s="8"/>
      <c r="M901" s="9"/>
    </row>
    <row r="902">
      <c r="J902" s="8"/>
      <c r="K902" s="8"/>
      <c r="M902" s="9"/>
    </row>
    <row r="903">
      <c r="J903" s="8"/>
      <c r="K903" s="8"/>
      <c r="M903" s="9"/>
    </row>
    <row r="904">
      <c r="J904" s="8"/>
      <c r="K904" s="8"/>
      <c r="M904" s="9"/>
    </row>
    <row r="905">
      <c r="J905" s="8"/>
      <c r="K905" s="8"/>
      <c r="M905" s="9"/>
    </row>
    <row r="906">
      <c r="J906" s="8"/>
      <c r="K906" s="8"/>
      <c r="M906" s="9"/>
    </row>
    <row r="907">
      <c r="J907" s="8"/>
      <c r="K907" s="8"/>
      <c r="M907" s="9"/>
    </row>
    <row r="908">
      <c r="J908" s="8"/>
      <c r="K908" s="8"/>
      <c r="M908" s="9"/>
    </row>
    <row r="909">
      <c r="J909" s="8"/>
      <c r="K909" s="8"/>
      <c r="M909" s="9"/>
    </row>
    <row r="910">
      <c r="J910" s="8"/>
      <c r="K910" s="8"/>
      <c r="M910" s="9"/>
    </row>
    <row r="911">
      <c r="J911" s="8"/>
      <c r="K911" s="8"/>
      <c r="M911" s="9"/>
    </row>
    <row r="912">
      <c r="J912" s="8"/>
      <c r="K912" s="8"/>
      <c r="M912" s="9"/>
    </row>
    <row r="913">
      <c r="J913" s="8"/>
      <c r="K913" s="8"/>
      <c r="M913" s="9"/>
    </row>
    <row r="914">
      <c r="J914" s="8"/>
      <c r="K914" s="8"/>
      <c r="M914" s="9"/>
    </row>
    <row r="915">
      <c r="J915" s="8"/>
      <c r="K915" s="8"/>
      <c r="M915" s="9"/>
    </row>
    <row r="916">
      <c r="J916" s="8"/>
      <c r="K916" s="8"/>
      <c r="M916" s="9"/>
    </row>
    <row r="917">
      <c r="J917" s="8"/>
      <c r="K917" s="8"/>
      <c r="M917" s="9"/>
    </row>
    <row r="918">
      <c r="J918" s="8"/>
      <c r="K918" s="8"/>
      <c r="M918" s="9"/>
    </row>
    <row r="919">
      <c r="J919" s="8"/>
      <c r="K919" s="8"/>
      <c r="M919" s="9"/>
    </row>
    <row r="920">
      <c r="J920" s="8"/>
      <c r="K920" s="8"/>
      <c r="M920" s="9"/>
    </row>
    <row r="921">
      <c r="J921" s="8"/>
      <c r="K921" s="8"/>
      <c r="M921" s="9"/>
    </row>
    <row r="922">
      <c r="J922" s="8"/>
      <c r="K922" s="8"/>
      <c r="M922" s="9"/>
    </row>
    <row r="923">
      <c r="J923" s="8"/>
      <c r="K923" s="8"/>
      <c r="M923" s="9"/>
    </row>
    <row r="924">
      <c r="J924" s="8"/>
      <c r="K924" s="8"/>
      <c r="M924" s="9"/>
    </row>
    <row r="925">
      <c r="J925" s="8"/>
      <c r="K925" s="8"/>
      <c r="M925" s="9"/>
    </row>
    <row r="926">
      <c r="J926" s="8"/>
      <c r="K926" s="8"/>
      <c r="M926" s="9"/>
    </row>
    <row r="927">
      <c r="J927" s="8"/>
      <c r="K927" s="8"/>
      <c r="M927" s="9"/>
    </row>
    <row r="928">
      <c r="J928" s="8"/>
      <c r="K928" s="8"/>
      <c r="M928" s="9"/>
    </row>
    <row r="929">
      <c r="J929" s="8"/>
      <c r="K929" s="8"/>
      <c r="M929" s="9"/>
    </row>
    <row r="930">
      <c r="J930" s="8"/>
      <c r="K930" s="8"/>
      <c r="M930" s="9"/>
    </row>
    <row r="931">
      <c r="J931" s="8"/>
      <c r="K931" s="8"/>
      <c r="M931" s="9"/>
    </row>
    <row r="932">
      <c r="J932" s="8"/>
      <c r="K932" s="8"/>
      <c r="M932" s="9"/>
    </row>
    <row r="933">
      <c r="J933" s="8"/>
      <c r="K933" s="8"/>
      <c r="M933" s="9"/>
    </row>
    <row r="934">
      <c r="J934" s="8"/>
      <c r="K934" s="8"/>
      <c r="M934" s="9"/>
    </row>
    <row r="935">
      <c r="J935" s="8"/>
      <c r="K935" s="8"/>
      <c r="M935" s="9"/>
    </row>
    <row r="936">
      <c r="J936" s="8"/>
      <c r="K936" s="8"/>
      <c r="M936" s="9"/>
    </row>
    <row r="937">
      <c r="J937" s="8"/>
      <c r="K937" s="8"/>
      <c r="M937" s="9"/>
    </row>
    <row r="938">
      <c r="J938" s="8"/>
      <c r="K938" s="8"/>
      <c r="M938" s="9"/>
    </row>
    <row r="939">
      <c r="J939" s="8"/>
      <c r="K939" s="8"/>
      <c r="M939" s="9"/>
    </row>
    <row r="940">
      <c r="J940" s="8"/>
      <c r="K940" s="8"/>
      <c r="M940" s="9"/>
    </row>
    <row r="941">
      <c r="J941" s="8"/>
      <c r="K941" s="8"/>
      <c r="M941" s="9"/>
    </row>
    <row r="942">
      <c r="J942" s="8"/>
      <c r="K942" s="8"/>
      <c r="M942" s="9"/>
    </row>
    <row r="943">
      <c r="J943" s="8"/>
      <c r="K943" s="8"/>
      <c r="M943" s="9"/>
    </row>
    <row r="944">
      <c r="J944" s="8"/>
      <c r="K944" s="8"/>
      <c r="M944" s="9"/>
    </row>
    <row r="945">
      <c r="J945" s="8"/>
      <c r="K945" s="8"/>
      <c r="M945" s="9"/>
    </row>
    <row r="946">
      <c r="J946" s="8"/>
      <c r="K946" s="8"/>
      <c r="M946" s="9"/>
    </row>
    <row r="947">
      <c r="J947" s="8"/>
      <c r="K947" s="8"/>
      <c r="M947" s="9"/>
    </row>
    <row r="948">
      <c r="J948" s="8"/>
      <c r="K948" s="8"/>
      <c r="M948" s="9"/>
    </row>
    <row r="949">
      <c r="J949" s="8"/>
      <c r="K949" s="8"/>
      <c r="M949" s="9"/>
    </row>
    <row r="950">
      <c r="J950" s="8"/>
      <c r="K950" s="8"/>
      <c r="M950" s="9"/>
    </row>
    <row r="951">
      <c r="J951" s="8"/>
      <c r="K951" s="8"/>
      <c r="M951" s="9"/>
    </row>
    <row r="952">
      <c r="J952" s="8"/>
      <c r="K952" s="8"/>
      <c r="M952" s="9"/>
    </row>
    <row r="953">
      <c r="J953" s="8"/>
      <c r="K953" s="8"/>
      <c r="M953" s="9"/>
    </row>
    <row r="954">
      <c r="J954" s="8"/>
      <c r="K954" s="8"/>
      <c r="M954" s="9"/>
    </row>
    <row r="955">
      <c r="J955" s="8"/>
      <c r="K955" s="8"/>
      <c r="M955" s="9"/>
    </row>
    <row r="956">
      <c r="J956" s="8"/>
      <c r="K956" s="8"/>
      <c r="M956" s="9"/>
    </row>
    <row r="957">
      <c r="J957" s="8"/>
      <c r="K957" s="8"/>
      <c r="M957" s="9"/>
    </row>
    <row r="958">
      <c r="J958" s="8"/>
      <c r="K958" s="8"/>
      <c r="M958" s="9"/>
    </row>
    <row r="959">
      <c r="J959" s="8"/>
      <c r="K959" s="8"/>
      <c r="M959" s="9"/>
    </row>
    <row r="960">
      <c r="J960" s="8"/>
      <c r="K960" s="8"/>
      <c r="M960" s="9"/>
    </row>
    <row r="961">
      <c r="J961" s="8"/>
      <c r="K961" s="8"/>
      <c r="M961" s="9"/>
    </row>
    <row r="962">
      <c r="J962" s="8"/>
      <c r="K962" s="8"/>
      <c r="M962" s="9"/>
    </row>
    <row r="963">
      <c r="J963" s="8"/>
      <c r="K963" s="8"/>
      <c r="M963" s="9"/>
    </row>
    <row r="964">
      <c r="J964" s="8"/>
      <c r="K964" s="8"/>
      <c r="M964" s="9"/>
    </row>
    <row r="965">
      <c r="J965" s="8"/>
      <c r="K965" s="8"/>
      <c r="M965" s="9"/>
    </row>
    <row r="966">
      <c r="J966" s="8"/>
      <c r="K966" s="8"/>
      <c r="M966" s="9"/>
    </row>
    <row r="967">
      <c r="J967" s="8"/>
      <c r="K967" s="8"/>
      <c r="M967" s="9"/>
    </row>
    <row r="968">
      <c r="J968" s="8"/>
      <c r="K968" s="8"/>
      <c r="M968" s="9"/>
    </row>
    <row r="969">
      <c r="J969" s="8"/>
      <c r="K969" s="8"/>
      <c r="M969" s="9"/>
    </row>
    <row r="970">
      <c r="J970" s="8"/>
      <c r="K970" s="8"/>
      <c r="M970" s="9"/>
    </row>
    <row r="971">
      <c r="J971" s="8"/>
      <c r="K971" s="8"/>
      <c r="M971" s="9"/>
    </row>
    <row r="972">
      <c r="J972" s="8"/>
      <c r="K972" s="8"/>
      <c r="M972" s="9"/>
    </row>
    <row r="973">
      <c r="J973" s="8"/>
      <c r="K973" s="8"/>
      <c r="M973" s="9"/>
    </row>
    <row r="974">
      <c r="J974" s="8"/>
      <c r="K974" s="8"/>
      <c r="M974" s="9"/>
    </row>
    <row r="975">
      <c r="J975" s="8"/>
      <c r="K975" s="8"/>
      <c r="M975" s="9"/>
    </row>
    <row r="976">
      <c r="J976" s="8"/>
      <c r="K976" s="8"/>
      <c r="M976" s="9"/>
    </row>
    <row r="977">
      <c r="J977" s="8"/>
      <c r="K977" s="8"/>
      <c r="M977" s="9"/>
    </row>
    <row r="978">
      <c r="J978" s="8"/>
      <c r="K978" s="8"/>
      <c r="M978" s="9"/>
    </row>
    <row r="979">
      <c r="J979" s="8"/>
      <c r="K979" s="8"/>
      <c r="M979" s="9"/>
    </row>
    <row r="980">
      <c r="J980" s="8"/>
      <c r="K980" s="8"/>
      <c r="M980" s="9"/>
    </row>
    <row r="981">
      <c r="J981" s="8"/>
      <c r="K981" s="8"/>
      <c r="M981" s="9"/>
    </row>
    <row r="982">
      <c r="J982" s="8"/>
      <c r="K982" s="8"/>
      <c r="M982" s="9"/>
    </row>
    <row r="983">
      <c r="J983" s="8"/>
      <c r="K983" s="8"/>
      <c r="M983" s="9"/>
    </row>
    <row r="984">
      <c r="J984" s="8"/>
      <c r="K984" s="8"/>
      <c r="M984" s="9"/>
    </row>
    <row r="985">
      <c r="J985" s="8"/>
      <c r="K985" s="8"/>
      <c r="M985" s="9"/>
    </row>
    <row r="986">
      <c r="J986" s="8"/>
      <c r="K986" s="8"/>
      <c r="M986" s="9"/>
    </row>
    <row r="987">
      <c r="J987" s="8"/>
      <c r="K987" s="8"/>
      <c r="M987" s="9"/>
    </row>
    <row r="988">
      <c r="J988" s="8"/>
      <c r="K988" s="8"/>
      <c r="M988" s="9"/>
    </row>
    <row r="989">
      <c r="J989" s="8"/>
      <c r="K989" s="8"/>
      <c r="M989" s="9"/>
    </row>
    <row r="990">
      <c r="J990" s="8"/>
      <c r="K990" s="8"/>
      <c r="M990" s="9"/>
    </row>
    <row r="991">
      <c r="J991" s="8"/>
      <c r="K991" s="8"/>
      <c r="M991" s="9"/>
    </row>
    <row r="992">
      <c r="J992" s="8"/>
      <c r="K992" s="8"/>
      <c r="M992" s="9"/>
    </row>
    <row r="993">
      <c r="J993" s="8"/>
      <c r="K993" s="8"/>
      <c r="M993" s="9"/>
    </row>
    <row r="994">
      <c r="J994" s="8"/>
      <c r="K994" s="8"/>
      <c r="M994" s="9"/>
    </row>
    <row r="995">
      <c r="J995" s="8"/>
      <c r="K995" s="8"/>
      <c r="M995" s="9"/>
    </row>
    <row r="996">
      <c r="J996" s="8"/>
      <c r="K996" s="8"/>
      <c r="M996" s="9"/>
    </row>
    <row r="997">
      <c r="J997" s="8"/>
      <c r="K997" s="8"/>
      <c r="M997" s="9"/>
    </row>
    <row r="998">
      <c r="J998" s="8"/>
      <c r="K998" s="8"/>
      <c r="M998" s="9"/>
    </row>
    <row r="999">
      <c r="J999" s="8"/>
      <c r="K999" s="8"/>
      <c r="M999" s="9"/>
    </row>
    <row r="1000">
      <c r="J1000" s="8"/>
      <c r="K1000" s="8"/>
      <c r="M1000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3" t="s">
        <v>23</v>
      </c>
    </row>
    <row r="2">
      <c r="A2" s="6" t="s">
        <v>118</v>
      </c>
      <c r="B2" s="7" t="str">
        <f>vlookup($A2,Users!$B$1:$H1000,3,false)</f>
        <v>Tristan</v>
      </c>
      <c r="C2" s="7" t="str">
        <f>vlookup($A2,Users!$B$1:$H1000,6,false)</f>
        <v>Interlake B</v>
      </c>
      <c r="D2" s="7">
        <f>vlookup($C2,Teams!$B:$D,2,false)</f>
        <v>6</v>
      </c>
      <c r="E2" s="7">
        <f t="shared" ref="E2:E207" si="1">D2*4</f>
        <v>24</v>
      </c>
      <c r="F2" s="7">
        <f>countifs(Raw!$D$1:$D1000,$A2,Raw!$C$1:$C1000,4,Raw!$J$1:$J1000,"M")+countifs(Raw!$D$1:$D1000,$A2,Raw!$C$1:$C1000,14,Raw!$J$1:$J1000,"M")</f>
        <v>12</v>
      </c>
      <c r="G2" s="7">
        <f>countifs(Raw!$D$1:$D1000,$A2,Raw!$C$1:$C1000,0,Raw!$J$1:$J1000,"M")</f>
        <v>8</v>
      </c>
      <c r="H2" s="7">
        <f>countifs(Raw!$D$1:$D1000,$A2,Raw!$C$1:$C1000,-4,Raw!$J$1:$J1000,"M")</f>
        <v>0</v>
      </c>
      <c r="I2" s="7">
        <f t="shared" ref="I2:I207" si="2">F2+G2+H2</f>
        <v>20</v>
      </c>
      <c r="J2" s="8">
        <f t="shared" ref="J2:J207" si="3">I2/E2</f>
        <v>0.8333333333</v>
      </c>
      <c r="K2" s="8">
        <f t="shared" ref="K2:K207" si="4">iferror(F2/I2,0)</f>
        <v>0.6</v>
      </c>
      <c r="L2" s="7">
        <f t="shared" ref="L2:L207" si="5">4*F2-4*H2</f>
        <v>48</v>
      </c>
      <c r="M2" s="9">
        <f t="shared" ref="M2:M207" si="6">L2/D2</f>
        <v>8</v>
      </c>
    </row>
    <row r="3">
      <c r="A3" s="6" t="s">
        <v>31</v>
      </c>
      <c r="B3" s="7" t="str">
        <f>vlookup($A3,Users!$B$1:$H1000,3,false)</f>
        <v>Anurag</v>
      </c>
      <c r="C3" s="7" t="str">
        <f>vlookup($A3,Users!$B$1:$H1000,6,false)</f>
        <v>Centennial</v>
      </c>
      <c r="D3" s="7">
        <f>vlookup($C3,Teams!$B:$D,2,false)</f>
        <v>11</v>
      </c>
      <c r="E3" s="7">
        <f t="shared" si="1"/>
        <v>44</v>
      </c>
      <c r="F3" s="7">
        <f>countifs(Raw!$D$1:$D1000,$A3,Raw!$C$1:$C1000,4,Raw!$J$1:$J1000,"M")+countifs(Raw!$D$1:$D1000,$A3,Raw!$C$1:$C1000,14,Raw!$J$1:$J1000,"M")</f>
        <v>20</v>
      </c>
      <c r="G3" s="7">
        <f>countifs(Raw!$D$1:$D1000,$A3,Raw!$C$1:$C1000,0,Raw!$J$1:$J1000,"M")</f>
        <v>15</v>
      </c>
      <c r="H3" s="7">
        <f>countifs(Raw!$D$1:$D1000,$A3,Raw!$C$1:$C1000,-4,Raw!$J$1:$J1000,"M")</f>
        <v>0</v>
      </c>
      <c r="I3" s="7">
        <f t="shared" si="2"/>
        <v>35</v>
      </c>
      <c r="J3" s="8">
        <f t="shared" si="3"/>
        <v>0.7954545455</v>
      </c>
      <c r="K3" s="8">
        <f t="shared" si="4"/>
        <v>0.5714285714</v>
      </c>
      <c r="L3" s="7">
        <f t="shared" si="5"/>
        <v>80</v>
      </c>
      <c r="M3" s="9">
        <f t="shared" si="6"/>
        <v>7.272727273</v>
      </c>
    </row>
    <row r="4">
      <c r="A4" s="6" t="s">
        <v>67</v>
      </c>
      <c r="B4" s="7" t="str">
        <f>vlookup($A4,Users!$B$1:$H1000,3,false)</f>
        <v>Elias</v>
      </c>
      <c r="C4" s="7" t="str">
        <f>vlookup($A4,Users!$B$1:$H1000,6,false)</f>
        <v>ASFA</v>
      </c>
      <c r="D4" s="7">
        <f>vlookup($C4,Teams!$B:$D,2,false)</f>
        <v>5</v>
      </c>
      <c r="E4" s="7">
        <f t="shared" si="1"/>
        <v>20</v>
      </c>
      <c r="F4" s="7">
        <f>countifs(Raw!$D$1:$D1000,$A4,Raw!$C$1:$C1000,4,Raw!$J$1:$J1000,"M")+countifs(Raw!$D$1:$D1000,$A4,Raw!$C$1:$C1000,14,Raw!$J$1:$J1000,"M")</f>
        <v>10</v>
      </c>
      <c r="G4" s="7">
        <f>countifs(Raw!$D$1:$D1000,$A4,Raw!$C$1:$C1000,0,Raw!$J$1:$J1000,"M")</f>
        <v>3</v>
      </c>
      <c r="H4" s="7">
        <f>countifs(Raw!$D$1:$D1000,$A4,Raw!$C$1:$C1000,-4,Raw!$J$1:$J1000,"M")</f>
        <v>1</v>
      </c>
      <c r="I4" s="7">
        <f t="shared" si="2"/>
        <v>14</v>
      </c>
      <c r="J4" s="8">
        <f t="shared" si="3"/>
        <v>0.7</v>
      </c>
      <c r="K4" s="8">
        <f t="shared" si="4"/>
        <v>0.7142857143</v>
      </c>
      <c r="L4" s="7">
        <f t="shared" si="5"/>
        <v>36</v>
      </c>
      <c r="M4" s="9">
        <f t="shared" si="6"/>
        <v>7.2</v>
      </c>
    </row>
    <row r="5">
      <c r="A5" s="6" t="s">
        <v>184</v>
      </c>
      <c r="B5" s="7" t="str">
        <f>vlookup($A5,Users!$B$1:$H1000,3,false)</f>
        <v>Annie</v>
      </c>
      <c r="C5" s="7" t="str">
        <f>vlookup($A5,Users!$B$1:$H1000,6,false)</f>
        <v>RMHS</v>
      </c>
      <c r="D5" s="7">
        <f>vlookup($C5,Teams!$B:$D,2,false)</f>
        <v>5</v>
      </c>
      <c r="E5" s="7">
        <f t="shared" si="1"/>
        <v>20</v>
      </c>
      <c r="F5" s="7">
        <f>countifs(Raw!$D$1:$D1000,$A5,Raw!$C$1:$C1000,4,Raw!$J$1:$J1000,"M")+countifs(Raw!$D$1:$D1000,$A5,Raw!$C$1:$C1000,14,Raw!$J$1:$J1000,"M")</f>
        <v>9</v>
      </c>
      <c r="G5" s="7">
        <f>countifs(Raw!$D$1:$D1000,$A5,Raw!$C$1:$C1000,0,Raw!$J$1:$J1000,"M")</f>
        <v>5</v>
      </c>
      <c r="H5" s="7">
        <f>countifs(Raw!$D$1:$D1000,$A5,Raw!$C$1:$C1000,-4,Raw!$J$1:$J1000,"M")</f>
        <v>0</v>
      </c>
      <c r="I5" s="7">
        <f t="shared" si="2"/>
        <v>14</v>
      </c>
      <c r="J5" s="8">
        <f t="shared" si="3"/>
        <v>0.7</v>
      </c>
      <c r="K5" s="8">
        <f t="shared" si="4"/>
        <v>0.6428571429</v>
      </c>
      <c r="L5" s="7">
        <f t="shared" si="5"/>
        <v>36</v>
      </c>
      <c r="M5" s="9">
        <f t="shared" si="6"/>
        <v>7.2</v>
      </c>
    </row>
    <row r="6">
      <c r="A6" s="6" t="s">
        <v>177</v>
      </c>
      <c r="B6" s="7" t="str">
        <f>vlookup($A6,Users!$B$1:$H1000,3,false)</f>
        <v>Kartik</v>
      </c>
      <c r="C6" s="7" t="str">
        <f>vlookup($A6,Users!$B$1:$H1000,6,false)</f>
        <v>Brookfield</v>
      </c>
      <c r="D6" s="7">
        <f>vlookup($C6,Teams!$B:$D,2,false)</f>
        <v>7</v>
      </c>
      <c r="E6" s="7">
        <f t="shared" si="1"/>
        <v>28</v>
      </c>
      <c r="F6" s="7">
        <f>countifs(Raw!$D$1:$D1000,$A6,Raw!$C$1:$C1000,4,Raw!$J$1:$J1000,"M")+countifs(Raw!$D$1:$D1000,$A6,Raw!$C$1:$C1000,14,Raw!$J$1:$J1000,"M")</f>
        <v>12</v>
      </c>
      <c r="G6" s="7">
        <f>countifs(Raw!$D$1:$D1000,$A6,Raw!$C$1:$C1000,0,Raw!$J$1:$J1000,"M")</f>
        <v>0</v>
      </c>
      <c r="H6" s="7">
        <f>countifs(Raw!$D$1:$D1000,$A6,Raw!$C$1:$C1000,-4,Raw!$J$1:$J1000,"M")</f>
        <v>0</v>
      </c>
      <c r="I6" s="7">
        <f t="shared" si="2"/>
        <v>12</v>
      </c>
      <c r="J6" s="8">
        <f t="shared" si="3"/>
        <v>0.4285714286</v>
      </c>
      <c r="K6" s="8">
        <f t="shared" si="4"/>
        <v>1</v>
      </c>
      <c r="L6" s="7">
        <f t="shared" si="5"/>
        <v>48</v>
      </c>
      <c r="M6" s="9">
        <f t="shared" si="6"/>
        <v>6.857142857</v>
      </c>
    </row>
    <row r="7">
      <c r="A7" s="6" t="s">
        <v>78</v>
      </c>
      <c r="B7" s="7" t="str">
        <f>vlookup($A7,Users!$B$1:$H1000,3,false)</f>
        <v>Aaron</v>
      </c>
      <c r="C7" s="7" t="str">
        <f>vlookup($A7,Users!$B$1:$H1000,6,false)</f>
        <v>Ladue</v>
      </c>
      <c r="D7" s="7">
        <f>vlookup($C7,Teams!$B:$D,2,false)</f>
        <v>5</v>
      </c>
      <c r="E7" s="7">
        <f t="shared" si="1"/>
        <v>20</v>
      </c>
      <c r="F7" s="7">
        <f>countifs(Raw!$D$1:$D1000,$A7,Raw!$C$1:$C1000,4,Raw!$J$1:$J1000,"M")+countifs(Raw!$D$1:$D1000,$A7,Raw!$C$1:$C1000,14,Raw!$J$1:$J1000,"M")</f>
        <v>8</v>
      </c>
      <c r="G7" s="7">
        <f>countifs(Raw!$D$1:$D1000,$A7,Raw!$C$1:$C1000,0,Raw!$J$1:$J1000,"M")</f>
        <v>0</v>
      </c>
      <c r="H7" s="7">
        <f>countifs(Raw!$D$1:$D1000,$A7,Raw!$C$1:$C1000,-4,Raw!$J$1:$J1000,"M")</f>
        <v>0</v>
      </c>
      <c r="I7" s="7">
        <f t="shared" si="2"/>
        <v>8</v>
      </c>
      <c r="J7" s="8">
        <f t="shared" si="3"/>
        <v>0.4</v>
      </c>
      <c r="K7" s="8">
        <f t="shared" si="4"/>
        <v>1</v>
      </c>
      <c r="L7" s="7">
        <f t="shared" si="5"/>
        <v>32</v>
      </c>
      <c r="M7" s="9">
        <f t="shared" si="6"/>
        <v>6.4</v>
      </c>
    </row>
    <row r="8">
      <c r="A8" s="6" t="s">
        <v>41</v>
      </c>
      <c r="B8" s="7" t="str">
        <f>vlookup($A8,Users!$B$1:$H1000,3,false)</f>
        <v>Vishnu</v>
      </c>
      <c r="C8" s="7" t="str">
        <f>vlookup($A8,Users!$B$1:$H1000,6,false)</f>
        <v>Lakeside</v>
      </c>
      <c r="D8" s="7">
        <f>vlookup($C8,Teams!$B:$D,2,false)</f>
        <v>5</v>
      </c>
      <c r="E8" s="7">
        <f t="shared" si="1"/>
        <v>20</v>
      </c>
      <c r="F8" s="7">
        <f>countifs(Raw!$D$1:$D1000,$A8,Raw!$C$1:$C1000,4,Raw!$J$1:$J1000,"M")+countifs(Raw!$D$1:$D1000,$A8,Raw!$C$1:$C1000,14,Raw!$J$1:$J1000,"M")</f>
        <v>8</v>
      </c>
      <c r="G8" s="7">
        <f>countifs(Raw!$D$1:$D1000,$A8,Raw!$C$1:$C1000,0,Raw!$J$1:$J1000,"M")</f>
        <v>0</v>
      </c>
      <c r="H8" s="7">
        <f>countifs(Raw!$D$1:$D1000,$A8,Raw!$C$1:$C1000,-4,Raw!$J$1:$J1000,"M")</f>
        <v>0</v>
      </c>
      <c r="I8" s="7">
        <f t="shared" si="2"/>
        <v>8</v>
      </c>
      <c r="J8" s="8">
        <f t="shared" si="3"/>
        <v>0.4</v>
      </c>
      <c r="K8" s="8">
        <f t="shared" si="4"/>
        <v>1</v>
      </c>
      <c r="L8" s="7">
        <f t="shared" si="5"/>
        <v>32</v>
      </c>
      <c r="M8" s="9">
        <f t="shared" si="6"/>
        <v>6.4</v>
      </c>
    </row>
    <row r="9">
      <c r="A9" s="6" t="s">
        <v>158</v>
      </c>
      <c r="B9" s="7" t="str">
        <f>vlookup($A9,Users!$B$1:$H1000,3,false)</f>
        <v>Eric</v>
      </c>
      <c r="C9" s="7" t="str">
        <f>vlookup($A9,Users!$B$1:$H1000,6,false)</f>
        <v>Wayzata</v>
      </c>
      <c r="D9" s="7">
        <f>vlookup($C9,Teams!$B:$D,2,false)</f>
        <v>5</v>
      </c>
      <c r="E9" s="7">
        <f t="shared" si="1"/>
        <v>20</v>
      </c>
      <c r="F9" s="7">
        <f>countifs(Raw!$D$1:$D1000,$A9,Raw!$C$1:$C1000,4,Raw!$J$1:$J1000,"M")+countifs(Raw!$D$1:$D1000,$A9,Raw!$C$1:$C1000,14,Raw!$J$1:$J1000,"M")</f>
        <v>8</v>
      </c>
      <c r="G9" s="7">
        <f>countifs(Raw!$D$1:$D1000,$A9,Raw!$C$1:$C1000,0,Raw!$J$1:$J1000,"M")</f>
        <v>10</v>
      </c>
      <c r="H9" s="7">
        <f>countifs(Raw!$D$1:$D1000,$A9,Raw!$C$1:$C1000,-4,Raw!$J$1:$J1000,"M")</f>
        <v>0</v>
      </c>
      <c r="I9" s="7">
        <f t="shared" si="2"/>
        <v>18</v>
      </c>
      <c r="J9" s="8">
        <f t="shared" si="3"/>
        <v>0.9</v>
      </c>
      <c r="K9" s="8">
        <f t="shared" si="4"/>
        <v>0.4444444444</v>
      </c>
      <c r="L9" s="7">
        <f t="shared" si="5"/>
        <v>32</v>
      </c>
      <c r="M9" s="9">
        <f t="shared" si="6"/>
        <v>6.4</v>
      </c>
    </row>
    <row r="10">
      <c r="A10" s="6" t="s">
        <v>80</v>
      </c>
      <c r="B10" s="7" t="str">
        <f>vlookup($A10,Users!$B$1:$H1000,3,false)</f>
        <v>Evin</v>
      </c>
      <c r="C10" s="7" t="str">
        <f>vlookup($A10,Users!$B$1:$H1000,6,false)</f>
        <v>Lexington A</v>
      </c>
      <c r="D10" s="7">
        <f>vlookup($C10,Teams!$B:$D,2,false)</f>
        <v>7</v>
      </c>
      <c r="E10" s="7">
        <f t="shared" si="1"/>
        <v>28</v>
      </c>
      <c r="F10" s="7">
        <f>countifs(Raw!$D$1:$D1000,$A10,Raw!$C$1:$C1000,4,Raw!$J$1:$J1000,"M")+countifs(Raw!$D$1:$D1000,$A10,Raw!$C$1:$C1000,14,Raw!$J$1:$J1000,"M")</f>
        <v>11</v>
      </c>
      <c r="G10" s="7">
        <f>countifs(Raw!$D$1:$D1000,$A10,Raw!$C$1:$C1000,0,Raw!$J$1:$J1000,"M")</f>
        <v>5</v>
      </c>
      <c r="H10" s="7">
        <f>countifs(Raw!$D$1:$D1000,$A10,Raw!$C$1:$C1000,-4,Raw!$J$1:$J1000,"M")</f>
        <v>0</v>
      </c>
      <c r="I10" s="7">
        <f t="shared" si="2"/>
        <v>16</v>
      </c>
      <c r="J10" s="8">
        <f t="shared" si="3"/>
        <v>0.5714285714</v>
      </c>
      <c r="K10" s="8">
        <f t="shared" si="4"/>
        <v>0.6875</v>
      </c>
      <c r="L10" s="7">
        <f t="shared" si="5"/>
        <v>44</v>
      </c>
      <c r="M10" s="9">
        <f t="shared" si="6"/>
        <v>6.285714286</v>
      </c>
    </row>
    <row r="11">
      <c r="A11" s="6" t="s">
        <v>111</v>
      </c>
      <c r="B11" s="7" t="str">
        <f>vlookup($A11,Users!$B$1:$H1000,3,false)</f>
        <v>Aditya</v>
      </c>
      <c r="C11" s="7" t="str">
        <f>vlookup($A11,Users!$B$1:$H1000,6,false)</f>
        <v>Pullman</v>
      </c>
      <c r="D11" s="7">
        <f>vlookup($C11,Teams!$B:$D,2,false)</f>
        <v>5</v>
      </c>
      <c r="E11" s="7">
        <f t="shared" si="1"/>
        <v>20</v>
      </c>
      <c r="F11" s="7">
        <f>countifs(Raw!$D$1:$D1000,$A11,Raw!$C$1:$C1000,4,Raw!$J$1:$J1000,"M")+countifs(Raw!$D$1:$D1000,$A11,Raw!$C$1:$C1000,14,Raw!$J$1:$J1000,"M")</f>
        <v>8</v>
      </c>
      <c r="G11" s="7">
        <f>countifs(Raw!$D$1:$D1000,$A11,Raw!$C$1:$C1000,0,Raw!$J$1:$J1000,"M")</f>
        <v>0</v>
      </c>
      <c r="H11" s="7">
        <f>countifs(Raw!$D$1:$D1000,$A11,Raw!$C$1:$C1000,-4,Raw!$J$1:$J1000,"M")</f>
        <v>1</v>
      </c>
      <c r="I11" s="7">
        <f t="shared" si="2"/>
        <v>9</v>
      </c>
      <c r="J11" s="8">
        <f t="shared" si="3"/>
        <v>0.45</v>
      </c>
      <c r="K11" s="8">
        <f t="shared" si="4"/>
        <v>0.8888888889</v>
      </c>
      <c r="L11" s="7">
        <f t="shared" si="5"/>
        <v>28</v>
      </c>
      <c r="M11" s="9">
        <f t="shared" si="6"/>
        <v>5.6</v>
      </c>
    </row>
    <row r="12">
      <c r="A12" s="6" t="s">
        <v>131</v>
      </c>
      <c r="B12" s="7" t="str">
        <f>vlookup($A12,Users!$B$1:$H1000,3,false)</f>
        <v>Jake</v>
      </c>
      <c r="C12" s="7" t="str">
        <f>vlookup($A12,Users!$B$1:$H1000,6,false)</f>
        <v>Cupertino</v>
      </c>
      <c r="D12" s="7">
        <f>vlookup($C12,Teams!$B:$D,2,false)</f>
        <v>5</v>
      </c>
      <c r="E12" s="7">
        <f t="shared" si="1"/>
        <v>20</v>
      </c>
      <c r="F12" s="7">
        <f>countifs(Raw!$D$1:$D1000,$A12,Raw!$C$1:$C1000,4,Raw!$J$1:$J1000,"M")+countifs(Raw!$D$1:$D1000,$A12,Raw!$C$1:$C1000,14,Raw!$J$1:$J1000,"M")</f>
        <v>7</v>
      </c>
      <c r="G12" s="7">
        <f>countifs(Raw!$D$1:$D1000,$A12,Raw!$C$1:$C1000,0,Raw!$J$1:$J1000,"M")</f>
        <v>4</v>
      </c>
      <c r="H12" s="7">
        <f>countifs(Raw!$D$1:$D1000,$A12,Raw!$C$1:$C1000,-4,Raw!$J$1:$J1000,"M")</f>
        <v>0</v>
      </c>
      <c r="I12" s="7">
        <f t="shared" si="2"/>
        <v>11</v>
      </c>
      <c r="J12" s="8">
        <f t="shared" si="3"/>
        <v>0.55</v>
      </c>
      <c r="K12" s="8">
        <f t="shared" si="4"/>
        <v>0.6363636364</v>
      </c>
      <c r="L12" s="7">
        <f t="shared" si="5"/>
        <v>28</v>
      </c>
      <c r="M12" s="9">
        <f t="shared" si="6"/>
        <v>5.6</v>
      </c>
    </row>
    <row r="13">
      <c r="A13" s="6" t="s">
        <v>146</v>
      </c>
      <c r="B13" s="7" t="str">
        <f>vlookup($A13,Users!$B$1:$H1000,3,false)</f>
        <v>Sharvaa</v>
      </c>
      <c r="C13" s="7" t="str">
        <f>vlookup($A13,Users!$B$1:$H1000,6,false)</f>
        <v>AHS Broward</v>
      </c>
      <c r="D13" s="7">
        <f>vlookup($C13,Teams!$B:$D,2,false)</f>
        <v>5</v>
      </c>
      <c r="E13" s="7">
        <f t="shared" si="1"/>
        <v>20</v>
      </c>
      <c r="F13" s="7">
        <f>countifs(Raw!$D$1:$D1000,$A13,Raw!$C$1:$C1000,4,Raw!$J$1:$J1000,"M")+countifs(Raw!$D$1:$D1000,$A13,Raw!$C$1:$C1000,14,Raw!$J$1:$J1000,"M")</f>
        <v>7</v>
      </c>
      <c r="G13" s="7">
        <f>countifs(Raw!$D$1:$D1000,$A13,Raw!$C$1:$C1000,0,Raw!$J$1:$J1000,"M")</f>
        <v>2</v>
      </c>
      <c r="H13" s="7">
        <f>countifs(Raw!$D$1:$D1000,$A13,Raw!$C$1:$C1000,-4,Raw!$J$1:$J1000,"M")</f>
        <v>0</v>
      </c>
      <c r="I13" s="7">
        <f t="shared" si="2"/>
        <v>9</v>
      </c>
      <c r="J13" s="8">
        <f t="shared" si="3"/>
        <v>0.45</v>
      </c>
      <c r="K13" s="8">
        <f t="shared" si="4"/>
        <v>0.7777777778</v>
      </c>
      <c r="L13" s="7">
        <f t="shared" si="5"/>
        <v>28</v>
      </c>
      <c r="M13" s="9">
        <f t="shared" si="6"/>
        <v>5.6</v>
      </c>
    </row>
    <row r="14">
      <c r="A14" s="6" t="s">
        <v>167</v>
      </c>
      <c r="B14" s="7" t="str">
        <f>vlookup($A14,Users!$B$1:$H1000,3,false)</f>
        <v>Boheng</v>
      </c>
      <c r="C14" s="7" t="str">
        <f>vlookup($A14,Users!$B$1:$H1000,6,false)</f>
        <v>NoHo</v>
      </c>
      <c r="D14" s="7">
        <f>vlookup($C14,Teams!$B:$D,2,false)</f>
        <v>10</v>
      </c>
      <c r="E14" s="7">
        <f t="shared" si="1"/>
        <v>40</v>
      </c>
      <c r="F14" s="7">
        <f>countifs(Raw!$D$1:$D1000,$A14,Raw!$C$1:$C1000,4,Raw!$J$1:$J1000,"M")+countifs(Raw!$D$1:$D1000,$A14,Raw!$C$1:$C1000,14,Raw!$J$1:$J1000,"M")</f>
        <v>15</v>
      </c>
      <c r="G14" s="7">
        <f>countifs(Raw!$D$1:$D1000,$A14,Raw!$C$1:$C1000,0,Raw!$J$1:$J1000,"M")</f>
        <v>12</v>
      </c>
      <c r="H14" s="7">
        <f>countifs(Raw!$D$1:$D1000,$A14,Raw!$C$1:$C1000,-4,Raw!$J$1:$J1000,"M")</f>
        <v>1</v>
      </c>
      <c r="I14" s="7">
        <f t="shared" si="2"/>
        <v>28</v>
      </c>
      <c r="J14" s="8">
        <f t="shared" si="3"/>
        <v>0.7</v>
      </c>
      <c r="K14" s="8">
        <f t="shared" si="4"/>
        <v>0.5357142857</v>
      </c>
      <c r="L14" s="7">
        <f t="shared" si="5"/>
        <v>56</v>
      </c>
      <c r="M14" s="9">
        <f t="shared" si="6"/>
        <v>5.6</v>
      </c>
    </row>
    <row r="15">
      <c r="A15" s="6" t="s">
        <v>88</v>
      </c>
      <c r="B15" s="7" t="str">
        <f>vlookup($A15,Users!$B$1:$H1000,3,false)</f>
        <v>Samuel</v>
      </c>
      <c r="C15" s="7" t="str">
        <f>vlookup($A15,Users!$B$1:$H1000,6,false)</f>
        <v>MSJ</v>
      </c>
      <c r="D15" s="7">
        <f>vlookup($C15,Teams!$B:$D,2,false)</f>
        <v>8</v>
      </c>
      <c r="E15" s="7">
        <f t="shared" si="1"/>
        <v>32</v>
      </c>
      <c r="F15" s="7">
        <f>countifs(Raw!$D$1:$D1000,$A15,Raw!$C$1:$C1000,4,Raw!$J$1:$J1000,"M")+countifs(Raw!$D$1:$D1000,$A15,Raw!$C$1:$C1000,14,Raw!$J$1:$J1000,"M")</f>
        <v>15</v>
      </c>
      <c r="G15" s="7">
        <f>countifs(Raw!$D$1:$D1000,$A15,Raw!$C$1:$C1000,0,Raw!$J$1:$J1000,"M")</f>
        <v>7</v>
      </c>
      <c r="H15" s="7">
        <f>countifs(Raw!$D$1:$D1000,$A15,Raw!$C$1:$C1000,-4,Raw!$J$1:$J1000,"M")</f>
        <v>4</v>
      </c>
      <c r="I15" s="7">
        <f t="shared" si="2"/>
        <v>26</v>
      </c>
      <c r="J15" s="8">
        <f t="shared" si="3"/>
        <v>0.8125</v>
      </c>
      <c r="K15" s="8">
        <f t="shared" si="4"/>
        <v>0.5769230769</v>
      </c>
      <c r="L15" s="7">
        <f t="shared" si="5"/>
        <v>44</v>
      </c>
      <c r="M15" s="9">
        <f t="shared" si="6"/>
        <v>5.5</v>
      </c>
    </row>
    <row r="16">
      <c r="A16" s="6" t="s">
        <v>133</v>
      </c>
      <c r="B16" s="7" t="str">
        <f>vlookup($A16,Users!$B$1:$H1000,3,false)</f>
        <v>Evan</v>
      </c>
      <c r="C16" s="7" t="str">
        <f>vlookup($A16,Users!$B$1:$H1000,6,false)</f>
        <v>Tesla STEM</v>
      </c>
      <c r="D16" s="7">
        <f>vlookup($C16,Teams!$B:$D,2,false)</f>
        <v>8</v>
      </c>
      <c r="E16" s="7">
        <f t="shared" si="1"/>
        <v>32</v>
      </c>
      <c r="F16" s="7">
        <f>countifs(Raw!$D$1:$D1000,$A16,Raw!$C$1:$C1000,4,Raw!$J$1:$J1000,"M")+countifs(Raw!$D$1:$D1000,$A16,Raw!$C$1:$C1000,14,Raw!$J$1:$J1000,"M")</f>
        <v>12</v>
      </c>
      <c r="G16" s="7">
        <f>countifs(Raw!$D$1:$D1000,$A16,Raw!$C$1:$C1000,0,Raw!$J$1:$J1000,"M")</f>
        <v>6</v>
      </c>
      <c r="H16" s="7">
        <f>countifs(Raw!$D$1:$D1000,$A16,Raw!$C$1:$C1000,-4,Raw!$J$1:$J1000,"M")</f>
        <v>1</v>
      </c>
      <c r="I16" s="7">
        <f t="shared" si="2"/>
        <v>19</v>
      </c>
      <c r="J16" s="8">
        <f t="shared" si="3"/>
        <v>0.59375</v>
      </c>
      <c r="K16" s="8">
        <f t="shared" si="4"/>
        <v>0.6315789474</v>
      </c>
      <c r="L16" s="7">
        <f t="shared" si="5"/>
        <v>44</v>
      </c>
      <c r="M16" s="9">
        <f t="shared" si="6"/>
        <v>5.5</v>
      </c>
    </row>
    <row r="17">
      <c r="A17" s="6" t="s">
        <v>138</v>
      </c>
      <c r="B17" s="7" t="str">
        <f>vlookup($A17,Users!$B$1:$H1000,3,false)</f>
        <v>Jerry</v>
      </c>
      <c r="C17" s="7" t="str">
        <f>vlookup($A17,Users!$B$1:$H1000,6,false)</f>
        <v>Lexington B</v>
      </c>
      <c r="D17" s="7">
        <f>vlookup($C17,Teams!$B:$D,2,false)</f>
        <v>6</v>
      </c>
      <c r="E17" s="7">
        <f t="shared" si="1"/>
        <v>24</v>
      </c>
      <c r="F17" s="7">
        <f>countifs(Raw!$D$1:$D1000,$A17,Raw!$C$1:$C1000,4,Raw!$J$1:$J1000,"M")+countifs(Raw!$D$1:$D1000,$A17,Raw!$C$1:$C1000,14,Raw!$J$1:$J1000,"M")</f>
        <v>8</v>
      </c>
      <c r="G17" s="7">
        <f>countifs(Raw!$D$1:$D1000,$A17,Raw!$C$1:$C1000,0,Raw!$J$1:$J1000,"M")</f>
        <v>7</v>
      </c>
      <c r="H17" s="7">
        <f>countifs(Raw!$D$1:$D1000,$A17,Raw!$C$1:$C1000,-4,Raw!$J$1:$J1000,"M")</f>
        <v>0</v>
      </c>
      <c r="I17" s="7">
        <f t="shared" si="2"/>
        <v>15</v>
      </c>
      <c r="J17" s="8">
        <f t="shared" si="3"/>
        <v>0.625</v>
      </c>
      <c r="K17" s="8">
        <f t="shared" si="4"/>
        <v>0.5333333333</v>
      </c>
      <c r="L17" s="7">
        <f t="shared" si="5"/>
        <v>32</v>
      </c>
      <c r="M17" s="9">
        <f t="shared" si="6"/>
        <v>5.333333333</v>
      </c>
    </row>
    <row r="18">
      <c r="A18" s="6" t="s">
        <v>59</v>
      </c>
      <c r="B18" s="7" t="str">
        <f>vlookup($A18,Users!$B$1:$H1000,3,false)</f>
        <v>Sukrith</v>
      </c>
      <c r="C18" s="7" t="str">
        <f>vlookup($A18,Users!$B$1:$H1000,6,false)</f>
        <v>Enloe B</v>
      </c>
      <c r="D18" s="7">
        <f>vlookup($C18,Teams!$B:$D,2,false)</f>
        <v>7</v>
      </c>
      <c r="E18" s="7">
        <f t="shared" si="1"/>
        <v>28</v>
      </c>
      <c r="F18" s="7">
        <f>countifs(Raw!$D$1:$D1000,$A18,Raw!$C$1:$C1000,4,Raw!$J$1:$J1000,"M")+countifs(Raw!$D$1:$D1000,$A18,Raw!$C$1:$C1000,14,Raw!$J$1:$J1000,"M")</f>
        <v>9</v>
      </c>
      <c r="G18" s="7">
        <f>countifs(Raw!$D$1:$D1000,$A18,Raw!$C$1:$C1000,0,Raw!$J$1:$J1000,"M")</f>
        <v>8</v>
      </c>
      <c r="H18" s="7">
        <f>countifs(Raw!$D$1:$D1000,$A18,Raw!$C$1:$C1000,-4,Raw!$J$1:$J1000,"M")</f>
        <v>0</v>
      </c>
      <c r="I18" s="7">
        <f t="shared" si="2"/>
        <v>17</v>
      </c>
      <c r="J18" s="8">
        <f t="shared" si="3"/>
        <v>0.6071428571</v>
      </c>
      <c r="K18" s="8">
        <f t="shared" si="4"/>
        <v>0.5294117647</v>
      </c>
      <c r="L18" s="7">
        <f t="shared" si="5"/>
        <v>36</v>
      </c>
      <c r="M18" s="9">
        <f t="shared" si="6"/>
        <v>5.142857143</v>
      </c>
    </row>
    <row r="19">
      <c r="A19" s="6" t="s">
        <v>151</v>
      </c>
      <c r="B19" s="7" t="str">
        <f>vlookup($A19,Users!$B$1:$H1000,3,false)</f>
        <v>Eli</v>
      </c>
      <c r="C19" s="7" t="str">
        <f>vlookup($A19,Users!$B$1:$H1000,6,false)</f>
        <v>NCSSM A</v>
      </c>
      <c r="D19" s="7">
        <f>vlookup($C19,Teams!$B:$D,2,false)</f>
        <v>7</v>
      </c>
      <c r="E19" s="7">
        <f t="shared" si="1"/>
        <v>28</v>
      </c>
      <c r="F19" s="7">
        <f>countifs(Raw!$D$1:$D1000,$A19,Raw!$C$1:$C1000,4,Raw!$J$1:$J1000,"M")+countifs(Raw!$D$1:$D1000,$A19,Raw!$C$1:$C1000,14,Raw!$J$1:$J1000,"M")</f>
        <v>9</v>
      </c>
      <c r="G19" s="7">
        <f>countifs(Raw!$D$1:$D1000,$A19,Raw!$C$1:$C1000,0,Raw!$J$1:$J1000,"M")</f>
        <v>7</v>
      </c>
      <c r="H19" s="7">
        <f>countifs(Raw!$D$1:$D1000,$A19,Raw!$C$1:$C1000,-4,Raw!$J$1:$J1000,"M")</f>
        <v>0</v>
      </c>
      <c r="I19" s="7">
        <f t="shared" si="2"/>
        <v>16</v>
      </c>
      <c r="J19" s="8">
        <f t="shared" si="3"/>
        <v>0.5714285714</v>
      </c>
      <c r="K19" s="8">
        <f t="shared" si="4"/>
        <v>0.5625</v>
      </c>
      <c r="L19" s="7">
        <f t="shared" si="5"/>
        <v>36</v>
      </c>
      <c r="M19" s="9">
        <f t="shared" si="6"/>
        <v>5.142857143</v>
      </c>
    </row>
    <row r="20">
      <c r="A20" s="6" t="s">
        <v>30</v>
      </c>
      <c r="B20" s="7" t="str">
        <f>vlookup($A20,Users!$B$1:$H1000,3,false)</f>
        <v>Joshua</v>
      </c>
      <c r="C20" s="7" t="str">
        <f>vlookup($A20,Users!$B$1:$H1000,6,false)</f>
        <v>Brookfield</v>
      </c>
      <c r="D20" s="7">
        <f>vlookup($C20,Teams!$B:$D,2,false)</f>
        <v>7</v>
      </c>
      <c r="E20" s="7">
        <f t="shared" si="1"/>
        <v>28</v>
      </c>
      <c r="F20" s="7">
        <f>countifs(Raw!$D$1:$D1000,$A20,Raw!$C$1:$C1000,4,Raw!$J$1:$J1000,"M")+countifs(Raw!$D$1:$D1000,$A20,Raw!$C$1:$C1000,14,Raw!$J$1:$J1000,"M")</f>
        <v>9</v>
      </c>
      <c r="G20" s="7">
        <f>countifs(Raw!$D$1:$D1000,$A20,Raw!$C$1:$C1000,0,Raw!$J$1:$J1000,"M")</f>
        <v>2</v>
      </c>
      <c r="H20" s="7">
        <f>countifs(Raw!$D$1:$D1000,$A20,Raw!$C$1:$C1000,-4,Raw!$J$1:$J1000,"M")</f>
        <v>0</v>
      </c>
      <c r="I20" s="7">
        <f t="shared" si="2"/>
        <v>11</v>
      </c>
      <c r="J20" s="8">
        <f t="shared" si="3"/>
        <v>0.3928571429</v>
      </c>
      <c r="K20" s="8">
        <f t="shared" si="4"/>
        <v>0.8181818182</v>
      </c>
      <c r="L20" s="7">
        <f t="shared" si="5"/>
        <v>36</v>
      </c>
      <c r="M20" s="9">
        <f t="shared" si="6"/>
        <v>5.142857143</v>
      </c>
    </row>
    <row r="21">
      <c r="A21" s="6" t="s">
        <v>194</v>
      </c>
      <c r="B21" s="7" t="str">
        <f>vlookup($A21,Users!$B$1:$H1000,3,false)</f>
        <v>Feodor</v>
      </c>
      <c r="C21" s="7" t="str">
        <f>vlookup($A21,Users!$B$1:$H1000,6,false)</f>
        <v>University</v>
      </c>
      <c r="D21" s="7">
        <f>vlookup($C21,Teams!$B:$D,2,false)</f>
        <v>8</v>
      </c>
      <c r="E21" s="7">
        <f t="shared" si="1"/>
        <v>32</v>
      </c>
      <c r="F21" s="7">
        <f>countifs(Raw!$D$1:$D1000,$A21,Raw!$C$1:$C1000,4,Raw!$J$1:$J1000,"M")+countifs(Raw!$D$1:$D1000,$A21,Raw!$C$1:$C1000,14,Raw!$J$1:$J1000,"M")</f>
        <v>10</v>
      </c>
      <c r="G21" s="7">
        <f>countifs(Raw!$D$1:$D1000,$A21,Raw!$C$1:$C1000,0,Raw!$J$1:$J1000,"M")</f>
        <v>3</v>
      </c>
      <c r="H21" s="7">
        <f>countifs(Raw!$D$1:$D1000,$A21,Raw!$C$1:$C1000,-4,Raw!$J$1:$J1000,"M")</f>
        <v>0</v>
      </c>
      <c r="I21" s="7">
        <f t="shared" si="2"/>
        <v>13</v>
      </c>
      <c r="J21" s="8">
        <f t="shared" si="3"/>
        <v>0.40625</v>
      </c>
      <c r="K21" s="8">
        <f t="shared" si="4"/>
        <v>0.7692307692</v>
      </c>
      <c r="L21" s="7">
        <f t="shared" si="5"/>
        <v>40</v>
      </c>
      <c r="M21" s="9">
        <f t="shared" si="6"/>
        <v>5</v>
      </c>
    </row>
    <row r="22">
      <c r="A22" s="6" t="s">
        <v>70</v>
      </c>
      <c r="B22" s="7" t="str">
        <f>vlookup($A22,Users!$B$1:$H1000,3,false)</f>
        <v>Harry</v>
      </c>
      <c r="C22" s="7" t="str">
        <f>vlookup($A22,Users!$B$1:$H1000,6,false)</f>
        <v>Middleton</v>
      </c>
      <c r="D22" s="7">
        <f>vlookup($C22,Teams!$B:$D,2,false)</f>
        <v>5</v>
      </c>
      <c r="E22" s="7">
        <f t="shared" si="1"/>
        <v>20</v>
      </c>
      <c r="F22" s="7">
        <f>countifs(Raw!$D$1:$D1000,$A22,Raw!$C$1:$C1000,4,Raw!$J$1:$J1000,"M")+countifs(Raw!$D$1:$D1000,$A22,Raw!$C$1:$C1000,14,Raw!$J$1:$J1000,"M")</f>
        <v>6</v>
      </c>
      <c r="G22" s="7">
        <f>countifs(Raw!$D$1:$D1000,$A22,Raw!$C$1:$C1000,0,Raw!$J$1:$J1000,"M")</f>
        <v>3</v>
      </c>
      <c r="H22" s="7">
        <f>countifs(Raw!$D$1:$D1000,$A22,Raw!$C$1:$C1000,-4,Raw!$J$1:$J1000,"M")</f>
        <v>0</v>
      </c>
      <c r="I22" s="7">
        <f t="shared" si="2"/>
        <v>9</v>
      </c>
      <c r="J22" s="8">
        <f t="shared" si="3"/>
        <v>0.45</v>
      </c>
      <c r="K22" s="8">
        <f t="shared" si="4"/>
        <v>0.6666666667</v>
      </c>
      <c r="L22" s="7">
        <f t="shared" si="5"/>
        <v>24</v>
      </c>
      <c r="M22" s="9">
        <f t="shared" si="6"/>
        <v>4.8</v>
      </c>
    </row>
    <row r="23">
      <c r="A23" s="6" t="s">
        <v>43</v>
      </c>
      <c r="B23" s="7" t="str">
        <f>vlookup($A23,Users!$B$1:$H1000,3,false)</f>
        <v>Evan</v>
      </c>
      <c r="C23" s="7" t="str">
        <f>vlookup($A23,Users!$B$1:$H1000,6,false)</f>
        <v>Blair C</v>
      </c>
      <c r="D23" s="7">
        <f>vlookup($C23,Teams!$B:$D,2,false)</f>
        <v>5</v>
      </c>
      <c r="E23" s="7">
        <f t="shared" si="1"/>
        <v>20</v>
      </c>
      <c r="F23" s="7">
        <f>countifs(Raw!$D$1:$D1000,$A23,Raw!$C$1:$C1000,4,Raw!$J$1:$J1000,"M")+countifs(Raw!$D$1:$D1000,$A23,Raw!$C$1:$C1000,14,Raw!$J$1:$J1000,"M")</f>
        <v>5</v>
      </c>
      <c r="G23" s="7">
        <f>countifs(Raw!$D$1:$D1000,$A23,Raw!$C$1:$C1000,0,Raw!$J$1:$J1000,"M")</f>
        <v>6</v>
      </c>
      <c r="H23" s="7">
        <f>countifs(Raw!$D$1:$D1000,$A23,Raw!$C$1:$C1000,-4,Raw!$J$1:$J1000,"M")</f>
        <v>0</v>
      </c>
      <c r="I23" s="7">
        <f t="shared" si="2"/>
        <v>11</v>
      </c>
      <c r="J23" s="8">
        <f t="shared" si="3"/>
        <v>0.55</v>
      </c>
      <c r="K23" s="8">
        <f t="shared" si="4"/>
        <v>0.4545454545</v>
      </c>
      <c r="L23" s="7">
        <f t="shared" si="5"/>
        <v>20</v>
      </c>
      <c r="M23" s="9">
        <f t="shared" si="6"/>
        <v>4</v>
      </c>
    </row>
    <row r="24">
      <c r="A24" s="6" t="s">
        <v>45</v>
      </c>
      <c r="B24" s="7" t="str">
        <f>vlookup($A24,Users!$B$1:$H1000,3,false)</f>
        <v>Ahan</v>
      </c>
      <c r="C24" s="7" t="str">
        <f>vlookup($A24,Users!$B$1:$H1000,6,false)</f>
        <v>Buchholz A</v>
      </c>
      <c r="D24" s="7">
        <f>vlookup($C24,Teams!$B:$D,2,false)</f>
        <v>5</v>
      </c>
      <c r="E24" s="7">
        <f t="shared" si="1"/>
        <v>20</v>
      </c>
      <c r="F24" s="7">
        <f>countifs(Raw!$D$1:$D1000,$A24,Raw!$C$1:$C1000,4,Raw!$J$1:$J1000,"M")+countifs(Raw!$D$1:$D1000,$A24,Raw!$C$1:$C1000,14,Raw!$J$1:$J1000,"M")</f>
        <v>5</v>
      </c>
      <c r="G24" s="7">
        <f>countifs(Raw!$D$1:$D1000,$A24,Raw!$C$1:$C1000,0,Raw!$J$1:$J1000,"M")</f>
        <v>3</v>
      </c>
      <c r="H24" s="7">
        <f>countifs(Raw!$D$1:$D1000,$A24,Raw!$C$1:$C1000,-4,Raw!$J$1:$J1000,"M")</f>
        <v>0</v>
      </c>
      <c r="I24" s="7">
        <f t="shared" si="2"/>
        <v>8</v>
      </c>
      <c r="J24" s="8">
        <f t="shared" si="3"/>
        <v>0.4</v>
      </c>
      <c r="K24" s="8">
        <f t="shared" si="4"/>
        <v>0.625</v>
      </c>
      <c r="L24" s="7">
        <f t="shared" si="5"/>
        <v>20</v>
      </c>
      <c r="M24" s="9">
        <f t="shared" si="6"/>
        <v>4</v>
      </c>
    </row>
    <row r="25">
      <c r="A25" s="6" t="s">
        <v>112</v>
      </c>
      <c r="B25" s="7" t="str">
        <f>vlookup($A25,Users!$B$1:$H1000,3,false)</f>
        <v>David</v>
      </c>
      <c r="C25" s="7" t="str">
        <f>vlookup($A25,Users!$B$1:$H1000,6,false)</f>
        <v>Lynbrook</v>
      </c>
      <c r="D25" s="7">
        <f>vlookup($C25,Teams!$B:$D,2,false)</f>
        <v>5</v>
      </c>
      <c r="E25" s="7">
        <f t="shared" si="1"/>
        <v>20</v>
      </c>
      <c r="F25" s="7">
        <f>countifs(Raw!$D$1:$D1000,$A25,Raw!$C$1:$C1000,4,Raw!$J$1:$J1000,"M")+countifs(Raw!$D$1:$D1000,$A25,Raw!$C$1:$C1000,14,Raw!$J$1:$J1000,"M")</f>
        <v>5</v>
      </c>
      <c r="G25" s="7">
        <f>countifs(Raw!$D$1:$D1000,$A25,Raw!$C$1:$C1000,0,Raw!$J$1:$J1000,"M")</f>
        <v>1</v>
      </c>
      <c r="H25" s="7">
        <f>countifs(Raw!$D$1:$D1000,$A25,Raw!$C$1:$C1000,-4,Raw!$J$1:$J1000,"M")</f>
        <v>0</v>
      </c>
      <c r="I25" s="7">
        <f t="shared" si="2"/>
        <v>6</v>
      </c>
      <c r="J25" s="8">
        <f t="shared" si="3"/>
        <v>0.3</v>
      </c>
      <c r="K25" s="8">
        <f t="shared" si="4"/>
        <v>0.8333333333</v>
      </c>
      <c r="L25" s="7">
        <f t="shared" si="5"/>
        <v>20</v>
      </c>
      <c r="M25" s="9">
        <f t="shared" si="6"/>
        <v>4</v>
      </c>
    </row>
    <row r="26">
      <c r="A26" s="6" t="s">
        <v>164</v>
      </c>
      <c r="B26" s="7" t="str">
        <f>vlookup($A26,Users!$B$1:$H1000,3,false)</f>
        <v>Daniel</v>
      </c>
      <c r="C26" s="7" t="str">
        <f>vlookup($A26,Users!$B$1:$H1000,6,false)</f>
        <v>Interlake A</v>
      </c>
      <c r="D26" s="7">
        <f>vlookup($C26,Teams!$B:$D,2,false)</f>
        <v>6</v>
      </c>
      <c r="E26" s="7">
        <f t="shared" si="1"/>
        <v>24</v>
      </c>
      <c r="F26" s="7">
        <f>countifs(Raw!$D$1:$D1000,$A26,Raw!$C$1:$C1000,4,Raw!$J$1:$J1000,"M")+countifs(Raw!$D$1:$D1000,$A26,Raw!$C$1:$C1000,14,Raw!$J$1:$J1000,"M")</f>
        <v>6</v>
      </c>
      <c r="G26" s="7">
        <f>countifs(Raw!$D$1:$D1000,$A26,Raw!$C$1:$C1000,0,Raw!$J$1:$J1000,"M")</f>
        <v>7</v>
      </c>
      <c r="H26" s="7">
        <f>countifs(Raw!$D$1:$D1000,$A26,Raw!$C$1:$C1000,-4,Raw!$J$1:$J1000,"M")</f>
        <v>0</v>
      </c>
      <c r="I26" s="7">
        <f t="shared" si="2"/>
        <v>13</v>
      </c>
      <c r="J26" s="8">
        <f t="shared" si="3"/>
        <v>0.5416666667</v>
      </c>
      <c r="K26" s="8">
        <f t="shared" si="4"/>
        <v>0.4615384615</v>
      </c>
      <c r="L26" s="7">
        <f t="shared" si="5"/>
        <v>24</v>
      </c>
      <c r="M26" s="9">
        <f t="shared" si="6"/>
        <v>4</v>
      </c>
    </row>
    <row r="27">
      <c r="A27" s="6" t="s">
        <v>65</v>
      </c>
      <c r="B27" s="7" t="str">
        <f>vlookup($A27,Users!$B$1:$H1000,3,false)</f>
        <v>Rushil</v>
      </c>
      <c r="C27" s="7" t="str">
        <f>vlookup($A27,Users!$B$1:$H1000,6,false)</f>
        <v>Dulles</v>
      </c>
      <c r="D27" s="7">
        <f>vlookup($C27,Teams!$B:$D,2,false)</f>
        <v>9</v>
      </c>
      <c r="E27" s="7">
        <f t="shared" si="1"/>
        <v>36</v>
      </c>
      <c r="F27" s="7">
        <f>countifs(Raw!$D$1:$D1000,$A27,Raw!$C$1:$C1000,4,Raw!$J$1:$J1000,"M")+countifs(Raw!$D$1:$D1000,$A27,Raw!$C$1:$C1000,14,Raw!$J$1:$J1000,"M")</f>
        <v>8</v>
      </c>
      <c r="G27" s="7">
        <f>countifs(Raw!$D$1:$D1000,$A27,Raw!$C$1:$C1000,0,Raw!$J$1:$J1000,"M")</f>
        <v>3</v>
      </c>
      <c r="H27" s="7">
        <f>countifs(Raw!$D$1:$D1000,$A27,Raw!$C$1:$C1000,-4,Raw!$J$1:$J1000,"M")</f>
        <v>0</v>
      </c>
      <c r="I27" s="7">
        <f t="shared" si="2"/>
        <v>11</v>
      </c>
      <c r="J27" s="8">
        <f t="shared" si="3"/>
        <v>0.3055555556</v>
      </c>
      <c r="K27" s="8">
        <f t="shared" si="4"/>
        <v>0.7272727273</v>
      </c>
      <c r="L27" s="7">
        <f t="shared" si="5"/>
        <v>32</v>
      </c>
      <c r="M27" s="9">
        <f t="shared" si="6"/>
        <v>3.555555556</v>
      </c>
    </row>
    <row r="28">
      <c r="A28" s="6" t="s">
        <v>57</v>
      </c>
      <c r="B28" s="7" t="str">
        <f>vlookup($A28,Users!$B$1:$H1000,3,false)</f>
        <v>Yufei</v>
      </c>
      <c r="C28" s="7" t="str">
        <f>vlookup($A28,Users!$B$1:$H1000,6,false)</f>
        <v>University</v>
      </c>
      <c r="D28" s="7">
        <f>vlookup($C28,Teams!$B:$D,2,false)</f>
        <v>8</v>
      </c>
      <c r="E28" s="7">
        <f t="shared" si="1"/>
        <v>32</v>
      </c>
      <c r="F28" s="7">
        <f>countifs(Raw!$D$1:$D1000,$A28,Raw!$C$1:$C1000,4,Raw!$J$1:$J1000,"M")+countifs(Raw!$D$1:$D1000,$A28,Raw!$C$1:$C1000,14,Raw!$J$1:$J1000,"M")</f>
        <v>7</v>
      </c>
      <c r="G28" s="7">
        <f>countifs(Raw!$D$1:$D1000,$A28,Raw!$C$1:$C1000,0,Raw!$J$1:$J1000,"M")</f>
        <v>2</v>
      </c>
      <c r="H28" s="7">
        <f>countifs(Raw!$D$1:$D1000,$A28,Raw!$C$1:$C1000,-4,Raw!$J$1:$J1000,"M")</f>
        <v>0</v>
      </c>
      <c r="I28" s="7">
        <f t="shared" si="2"/>
        <v>9</v>
      </c>
      <c r="J28" s="8">
        <f t="shared" si="3"/>
        <v>0.28125</v>
      </c>
      <c r="K28" s="8">
        <f t="shared" si="4"/>
        <v>0.7777777778</v>
      </c>
      <c r="L28" s="7">
        <f t="shared" si="5"/>
        <v>28</v>
      </c>
      <c r="M28" s="9">
        <f t="shared" si="6"/>
        <v>3.5</v>
      </c>
    </row>
    <row r="29">
      <c r="A29" s="6" t="s">
        <v>33</v>
      </c>
      <c r="B29" s="7" t="str">
        <f>vlookup($A29,Users!$B$1:$H1000,3,false)</f>
        <v>Ethan</v>
      </c>
      <c r="C29" s="7" t="str">
        <f>vlookup($A29,Users!$B$1:$H1000,6,false)</f>
        <v>Davidson</v>
      </c>
      <c r="D29" s="7">
        <f>vlookup($C29,Teams!$B:$D,2,false)</f>
        <v>6</v>
      </c>
      <c r="E29" s="7">
        <f t="shared" si="1"/>
        <v>24</v>
      </c>
      <c r="F29" s="7">
        <f>countifs(Raw!$D$1:$D1000,$A29,Raw!$C$1:$C1000,4,Raw!$J$1:$J1000,"M")+countifs(Raw!$D$1:$D1000,$A29,Raw!$C$1:$C1000,14,Raw!$J$1:$J1000,"M")</f>
        <v>6</v>
      </c>
      <c r="G29" s="7">
        <f>countifs(Raw!$D$1:$D1000,$A29,Raw!$C$1:$C1000,0,Raw!$J$1:$J1000,"M")</f>
        <v>4</v>
      </c>
      <c r="H29" s="7">
        <f>countifs(Raw!$D$1:$D1000,$A29,Raw!$C$1:$C1000,-4,Raw!$J$1:$J1000,"M")</f>
        <v>1</v>
      </c>
      <c r="I29" s="7">
        <f t="shared" si="2"/>
        <v>11</v>
      </c>
      <c r="J29" s="8">
        <f t="shared" si="3"/>
        <v>0.4583333333</v>
      </c>
      <c r="K29" s="8">
        <f t="shared" si="4"/>
        <v>0.5454545455</v>
      </c>
      <c r="L29" s="7">
        <f t="shared" si="5"/>
        <v>20</v>
      </c>
      <c r="M29" s="9">
        <f t="shared" si="6"/>
        <v>3.333333333</v>
      </c>
    </row>
    <row r="30">
      <c r="A30" s="6" t="s">
        <v>71</v>
      </c>
      <c r="B30" s="7" t="str">
        <f>vlookup($A30,Users!$B$1:$H1000,3,false)</f>
        <v>Mihir</v>
      </c>
      <c r="C30" s="7" t="str">
        <f>vlookup($A30,Users!$B$1:$H1000,6,false)</f>
        <v>Niskayuna</v>
      </c>
      <c r="D30" s="7">
        <f>vlookup($C30,Teams!$B:$D,2,false)</f>
        <v>5</v>
      </c>
      <c r="E30" s="7">
        <f t="shared" si="1"/>
        <v>20</v>
      </c>
      <c r="F30" s="7">
        <f>countifs(Raw!$D$1:$D1000,$A30,Raw!$C$1:$C1000,4,Raw!$J$1:$J1000,"M")+countifs(Raw!$D$1:$D1000,$A30,Raw!$C$1:$C1000,14,Raw!$J$1:$J1000,"M")</f>
        <v>4</v>
      </c>
      <c r="G30" s="7">
        <f>countifs(Raw!$D$1:$D1000,$A30,Raw!$C$1:$C1000,0,Raw!$J$1:$J1000,"M")</f>
        <v>3</v>
      </c>
      <c r="H30" s="7">
        <f>countifs(Raw!$D$1:$D1000,$A30,Raw!$C$1:$C1000,-4,Raw!$J$1:$J1000,"M")</f>
        <v>0</v>
      </c>
      <c r="I30" s="7">
        <f t="shared" si="2"/>
        <v>7</v>
      </c>
      <c r="J30" s="8">
        <f t="shared" si="3"/>
        <v>0.35</v>
      </c>
      <c r="K30" s="8">
        <f t="shared" si="4"/>
        <v>0.5714285714</v>
      </c>
      <c r="L30" s="7">
        <f t="shared" si="5"/>
        <v>16</v>
      </c>
      <c r="M30" s="9">
        <f t="shared" si="6"/>
        <v>3.2</v>
      </c>
    </row>
    <row r="31">
      <c r="A31" s="6" t="s">
        <v>85</v>
      </c>
      <c r="B31" s="7" t="str">
        <f>vlookup($A31,Users!$B$1:$H1000,3,false)</f>
        <v>Aditya</v>
      </c>
      <c r="C31" s="7" t="str">
        <f>vlookup($A31,Users!$B$1:$H1000,6,false)</f>
        <v>Ladue</v>
      </c>
      <c r="D31" s="7">
        <f>vlookup($C31,Teams!$B:$D,2,false)</f>
        <v>5</v>
      </c>
      <c r="E31" s="7">
        <f t="shared" si="1"/>
        <v>20</v>
      </c>
      <c r="F31" s="7">
        <f>countifs(Raw!$D$1:$D1000,$A31,Raw!$C$1:$C1000,4,Raw!$J$1:$J1000,"M")+countifs(Raw!$D$1:$D1000,$A31,Raw!$C$1:$C1000,14,Raw!$J$1:$J1000,"M")</f>
        <v>4</v>
      </c>
      <c r="G31" s="7">
        <f>countifs(Raw!$D$1:$D1000,$A31,Raw!$C$1:$C1000,0,Raw!$J$1:$J1000,"M")</f>
        <v>3</v>
      </c>
      <c r="H31" s="7">
        <f>countifs(Raw!$D$1:$D1000,$A31,Raw!$C$1:$C1000,-4,Raw!$J$1:$J1000,"M")</f>
        <v>0</v>
      </c>
      <c r="I31" s="7">
        <f t="shared" si="2"/>
        <v>7</v>
      </c>
      <c r="J31" s="8">
        <f t="shared" si="3"/>
        <v>0.35</v>
      </c>
      <c r="K31" s="8">
        <f t="shared" si="4"/>
        <v>0.5714285714</v>
      </c>
      <c r="L31" s="7">
        <f t="shared" si="5"/>
        <v>16</v>
      </c>
      <c r="M31" s="9">
        <f t="shared" si="6"/>
        <v>3.2</v>
      </c>
    </row>
    <row r="32">
      <c r="A32" s="6" t="s">
        <v>127</v>
      </c>
      <c r="B32" s="7" t="str">
        <f>vlookup($A32,Users!$B$1:$H1000,3,false)</f>
        <v>Kai</v>
      </c>
      <c r="C32" s="7" t="str">
        <f>vlookup($A32,Users!$B$1:$H1000,6,false)</f>
        <v>Naperville North</v>
      </c>
      <c r="D32" s="7">
        <f>vlookup($C32,Teams!$B:$D,2,false)</f>
        <v>5</v>
      </c>
      <c r="E32" s="7">
        <f t="shared" si="1"/>
        <v>20</v>
      </c>
      <c r="F32" s="7">
        <f>countifs(Raw!$D$1:$D1000,$A32,Raw!$C$1:$C1000,4,Raw!$J$1:$J1000,"M")+countifs(Raw!$D$1:$D1000,$A32,Raw!$C$1:$C1000,14,Raw!$J$1:$J1000,"M")</f>
        <v>4</v>
      </c>
      <c r="G32" s="7">
        <f>countifs(Raw!$D$1:$D1000,$A32,Raw!$C$1:$C1000,0,Raw!$J$1:$J1000,"M")</f>
        <v>3</v>
      </c>
      <c r="H32" s="7">
        <f>countifs(Raw!$D$1:$D1000,$A32,Raw!$C$1:$C1000,-4,Raw!$J$1:$J1000,"M")</f>
        <v>0</v>
      </c>
      <c r="I32" s="7">
        <f t="shared" si="2"/>
        <v>7</v>
      </c>
      <c r="J32" s="8">
        <f t="shared" si="3"/>
        <v>0.35</v>
      </c>
      <c r="K32" s="8">
        <f t="shared" si="4"/>
        <v>0.5714285714</v>
      </c>
      <c r="L32" s="7">
        <f t="shared" si="5"/>
        <v>16</v>
      </c>
      <c r="M32" s="9">
        <f t="shared" si="6"/>
        <v>3.2</v>
      </c>
    </row>
    <row r="33">
      <c r="A33" s="6" t="s">
        <v>75</v>
      </c>
      <c r="B33" s="7" t="str">
        <f>vlookup($A33,Users!$B$1:$H1000,3,false)</f>
        <v>Connor</v>
      </c>
      <c r="C33" s="7" t="str">
        <f>vlookup($A33,Users!$B$1:$H1000,6,false)</f>
        <v>NoHo B</v>
      </c>
      <c r="D33" s="7">
        <f>vlookup($C33,Teams!$B:$D,2,false)</f>
        <v>5</v>
      </c>
      <c r="E33" s="7">
        <f t="shared" si="1"/>
        <v>20</v>
      </c>
      <c r="F33" s="7">
        <f>countifs(Raw!$D$1:$D1000,$A33,Raw!$C$1:$C1000,4,Raw!$J$1:$J1000,"M")+countifs(Raw!$D$1:$D1000,$A33,Raw!$C$1:$C1000,14,Raw!$J$1:$J1000,"M")</f>
        <v>4</v>
      </c>
      <c r="G33" s="7">
        <f>countifs(Raw!$D$1:$D1000,$A33,Raw!$C$1:$C1000,0,Raw!$J$1:$J1000,"M")</f>
        <v>4</v>
      </c>
      <c r="H33" s="7">
        <f>countifs(Raw!$D$1:$D1000,$A33,Raw!$C$1:$C1000,-4,Raw!$J$1:$J1000,"M")</f>
        <v>0</v>
      </c>
      <c r="I33" s="7">
        <f t="shared" si="2"/>
        <v>8</v>
      </c>
      <c r="J33" s="8">
        <f t="shared" si="3"/>
        <v>0.4</v>
      </c>
      <c r="K33" s="8">
        <f t="shared" si="4"/>
        <v>0.5</v>
      </c>
      <c r="L33" s="7">
        <f t="shared" si="5"/>
        <v>16</v>
      </c>
      <c r="M33" s="9">
        <f t="shared" si="6"/>
        <v>3.2</v>
      </c>
    </row>
    <row r="34">
      <c r="A34" s="6" t="s">
        <v>181</v>
      </c>
      <c r="B34" s="7" t="str">
        <f>vlookup($A34,Users!$B$1:$H1000,3,false)</f>
        <v>Michael</v>
      </c>
      <c r="C34" s="7" t="str">
        <f>vlookup($A34,Users!$B$1:$H1000,6,false)</f>
        <v>Buchholz B</v>
      </c>
      <c r="D34" s="7">
        <f>vlookup($C34,Teams!$B:$D,2,false)</f>
        <v>5</v>
      </c>
      <c r="E34" s="7">
        <f t="shared" si="1"/>
        <v>20</v>
      </c>
      <c r="F34" s="7">
        <f>countifs(Raw!$D$1:$D1000,$A34,Raw!$C$1:$C1000,4,Raw!$J$1:$J1000,"M")+countifs(Raw!$D$1:$D1000,$A34,Raw!$C$1:$C1000,14,Raw!$J$1:$J1000,"M")</f>
        <v>4</v>
      </c>
      <c r="G34" s="7">
        <f>countifs(Raw!$D$1:$D1000,$A34,Raw!$C$1:$C1000,0,Raw!$J$1:$J1000,"M")</f>
        <v>3</v>
      </c>
      <c r="H34" s="7">
        <f>countifs(Raw!$D$1:$D1000,$A34,Raw!$C$1:$C1000,-4,Raw!$J$1:$J1000,"M")</f>
        <v>0</v>
      </c>
      <c r="I34" s="7">
        <f t="shared" si="2"/>
        <v>7</v>
      </c>
      <c r="J34" s="8">
        <f t="shared" si="3"/>
        <v>0.35</v>
      </c>
      <c r="K34" s="8">
        <f t="shared" si="4"/>
        <v>0.5714285714</v>
      </c>
      <c r="L34" s="7">
        <f t="shared" si="5"/>
        <v>16</v>
      </c>
      <c r="M34" s="9">
        <f t="shared" si="6"/>
        <v>3.2</v>
      </c>
    </row>
    <row r="35">
      <c r="A35" s="6" t="s">
        <v>195</v>
      </c>
      <c r="B35" s="7" t="str">
        <f>vlookup($A35,Users!$B$1:$H1000,3,false)</f>
        <v>Cedric</v>
      </c>
      <c r="C35" s="7" t="str">
        <f>vlookup($A35,Users!$B$1:$H1000,6,false)</f>
        <v>PRISMS</v>
      </c>
      <c r="D35" s="7">
        <f>vlookup($C35,Teams!$B:$D,2,false)</f>
        <v>5</v>
      </c>
      <c r="E35" s="7">
        <f t="shared" si="1"/>
        <v>20</v>
      </c>
      <c r="F35" s="7">
        <f>countifs(Raw!$D$1:$D1000,$A35,Raw!$C$1:$C1000,4,Raw!$J$1:$J1000,"M")+countifs(Raw!$D$1:$D1000,$A35,Raw!$C$1:$C1000,14,Raw!$J$1:$J1000,"M")</f>
        <v>4</v>
      </c>
      <c r="G35" s="7">
        <f>countifs(Raw!$D$1:$D1000,$A35,Raw!$C$1:$C1000,0,Raw!$J$1:$J1000,"M")</f>
        <v>1</v>
      </c>
      <c r="H35" s="7">
        <f>countifs(Raw!$D$1:$D1000,$A35,Raw!$C$1:$C1000,-4,Raw!$J$1:$J1000,"M")</f>
        <v>0</v>
      </c>
      <c r="I35" s="7">
        <f t="shared" si="2"/>
        <v>5</v>
      </c>
      <c r="J35" s="8">
        <f t="shared" si="3"/>
        <v>0.25</v>
      </c>
      <c r="K35" s="8">
        <f t="shared" si="4"/>
        <v>0.8</v>
      </c>
      <c r="L35" s="7">
        <f t="shared" si="5"/>
        <v>16</v>
      </c>
      <c r="M35" s="9">
        <f t="shared" si="6"/>
        <v>3.2</v>
      </c>
    </row>
    <row r="36">
      <c r="A36" s="6" t="s">
        <v>180</v>
      </c>
      <c r="B36" s="7" t="str">
        <f>vlookup($A36,Users!$B$1:$H1000,3,false)</f>
        <v>Stephen</v>
      </c>
      <c r="C36" s="7" t="str">
        <f>vlookup($A36,Users!$B$1:$H1000,6,false)</f>
        <v>Blair A</v>
      </c>
      <c r="D36" s="7">
        <f>vlookup($C36,Teams!$B:$D,2,false)</f>
        <v>9</v>
      </c>
      <c r="E36" s="7">
        <f t="shared" si="1"/>
        <v>36</v>
      </c>
      <c r="F36" s="7">
        <f>countifs(Raw!$D$1:$D1000,$A36,Raw!$C$1:$C1000,4,Raw!$J$1:$J1000,"M")+countifs(Raw!$D$1:$D1000,$A36,Raw!$C$1:$C1000,14,Raw!$J$1:$J1000,"M")</f>
        <v>8</v>
      </c>
      <c r="G36" s="7">
        <f>countifs(Raw!$D$1:$D1000,$A36,Raw!$C$1:$C1000,0,Raw!$J$1:$J1000,"M")</f>
        <v>3</v>
      </c>
      <c r="H36" s="7">
        <f>countifs(Raw!$D$1:$D1000,$A36,Raw!$C$1:$C1000,-4,Raw!$J$1:$J1000,"M")</f>
        <v>1</v>
      </c>
      <c r="I36" s="7">
        <f t="shared" si="2"/>
        <v>12</v>
      </c>
      <c r="J36" s="8">
        <f t="shared" si="3"/>
        <v>0.3333333333</v>
      </c>
      <c r="K36" s="8">
        <f t="shared" si="4"/>
        <v>0.6666666667</v>
      </c>
      <c r="L36" s="7">
        <f t="shared" si="5"/>
        <v>28</v>
      </c>
      <c r="M36" s="9">
        <f t="shared" si="6"/>
        <v>3.111111111</v>
      </c>
    </row>
    <row r="37">
      <c r="A37" s="6" t="s">
        <v>204</v>
      </c>
      <c r="B37" s="7" t="str">
        <f>vlookup($A37,Users!$B$1:$H1000,3,false)</f>
        <v>Justin</v>
      </c>
      <c r="C37" s="7" t="str">
        <f>vlookup($A37,Users!$B$1:$H1000,6,false)</f>
        <v>Blair A</v>
      </c>
      <c r="D37" s="7">
        <f>vlookup($C37,Teams!$B:$D,2,false)</f>
        <v>9</v>
      </c>
      <c r="E37" s="7">
        <f t="shared" si="1"/>
        <v>36</v>
      </c>
      <c r="F37" s="7">
        <f>countifs(Raw!$D$1:$D1000,$A37,Raw!$C$1:$C1000,4,Raw!$J$1:$J1000,"M")+countifs(Raw!$D$1:$D1000,$A37,Raw!$C$1:$C1000,14,Raw!$J$1:$J1000,"M")</f>
        <v>6</v>
      </c>
      <c r="G37" s="7">
        <f>countifs(Raw!$D$1:$D1000,$A37,Raw!$C$1:$C1000,0,Raw!$J$1:$J1000,"M")</f>
        <v>6</v>
      </c>
      <c r="H37" s="7">
        <f>countifs(Raw!$D$1:$D1000,$A37,Raw!$C$1:$C1000,-4,Raw!$J$1:$J1000,"M")</f>
        <v>0</v>
      </c>
      <c r="I37" s="7">
        <f t="shared" si="2"/>
        <v>12</v>
      </c>
      <c r="J37" s="8">
        <f t="shared" si="3"/>
        <v>0.3333333333</v>
      </c>
      <c r="K37" s="8">
        <f t="shared" si="4"/>
        <v>0.5</v>
      </c>
      <c r="L37" s="7">
        <f t="shared" si="5"/>
        <v>24</v>
      </c>
      <c r="M37" s="9">
        <f t="shared" si="6"/>
        <v>2.666666667</v>
      </c>
    </row>
    <row r="38">
      <c r="A38" s="6" t="s">
        <v>34</v>
      </c>
      <c r="B38" s="7" t="str">
        <f>vlookup($A38,Users!$B$1:$H1000,3,false)</f>
        <v>Vikas</v>
      </c>
      <c r="C38" s="7" t="str">
        <f>vlookup($A38,Users!$B$1:$H1000,6,false)</f>
        <v>NCSSM B</v>
      </c>
      <c r="D38" s="7">
        <f>vlookup($C38,Teams!$B:$D,2,false)</f>
        <v>5</v>
      </c>
      <c r="E38" s="7">
        <f t="shared" si="1"/>
        <v>20</v>
      </c>
      <c r="F38" s="7">
        <f>countifs(Raw!$D$1:$D1000,$A38,Raw!$C$1:$C1000,4,Raw!$J$1:$J1000,"M")+countifs(Raw!$D$1:$D1000,$A38,Raw!$C$1:$C1000,14,Raw!$J$1:$J1000,"M")</f>
        <v>4</v>
      </c>
      <c r="G38" s="7">
        <f>countifs(Raw!$D$1:$D1000,$A38,Raw!$C$1:$C1000,0,Raw!$J$1:$J1000,"M")</f>
        <v>5</v>
      </c>
      <c r="H38" s="7">
        <f>countifs(Raw!$D$1:$D1000,$A38,Raw!$C$1:$C1000,-4,Raw!$J$1:$J1000,"M")</f>
        <v>1</v>
      </c>
      <c r="I38" s="7">
        <f t="shared" si="2"/>
        <v>10</v>
      </c>
      <c r="J38" s="8">
        <f t="shared" si="3"/>
        <v>0.5</v>
      </c>
      <c r="K38" s="8">
        <f t="shared" si="4"/>
        <v>0.4</v>
      </c>
      <c r="L38" s="7">
        <f t="shared" si="5"/>
        <v>12</v>
      </c>
      <c r="M38" s="9">
        <f t="shared" si="6"/>
        <v>2.4</v>
      </c>
    </row>
    <row r="39">
      <c r="A39" s="6" t="s">
        <v>36</v>
      </c>
      <c r="B39" s="7" t="str">
        <f>vlookup($A39,Users!$B$1:$H1000,3,false)</f>
        <v>Edward</v>
      </c>
      <c r="C39" s="7" t="str">
        <f>vlookup($A39,Users!$B$1:$H1000,6,false)</f>
        <v>NCSSM B</v>
      </c>
      <c r="D39" s="7">
        <f>vlookup($C39,Teams!$B:$D,2,false)</f>
        <v>5</v>
      </c>
      <c r="E39" s="7">
        <f t="shared" si="1"/>
        <v>20</v>
      </c>
      <c r="F39" s="7">
        <f>countifs(Raw!$D$1:$D1000,$A39,Raw!$C$1:$C1000,4,Raw!$J$1:$J1000,"M")+countifs(Raw!$D$1:$D1000,$A39,Raw!$C$1:$C1000,14,Raw!$J$1:$J1000,"M")</f>
        <v>3</v>
      </c>
      <c r="G39" s="7">
        <f>countifs(Raw!$D$1:$D1000,$A39,Raw!$C$1:$C1000,0,Raw!$J$1:$J1000,"M")</f>
        <v>0</v>
      </c>
      <c r="H39" s="7">
        <f>countifs(Raw!$D$1:$D1000,$A39,Raw!$C$1:$C1000,-4,Raw!$J$1:$J1000,"M")</f>
        <v>0</v>
      </c>
      <c r="I39" s="7">
        <f t="shared" si="2"/>
        <v>3</v>
      </c>
      <c r="J39" s="8">
        <f t="shared" si="3"/>
        <v>0.15</v>
      </c>
      <c r="K39" s="8">
        <f t="shared" si="4"/>
        <v>1</v>
      </c>
      <c r="L39" s="7">
        <f t="shared" si="5"/>
        <v>12</v>
      </c>
      <c r="M39" s="9">
        <f t="shared" si="6"/>
        <v>2.4</v>
      </c>
    </row>
    <row r="40">
      <c r="A40" s="6" t="s">
        <v>53</v>
      </c>
      <c r="B40" s="7" t="str">
        <f>vlookup($A40,Users!$B$1:$H1000,3,false)</f>
        <v>Rithik</v>
      </c>
      <c r="C40" s="7" t="str">
        <f>vlookup($A40,Users!$B$1:$H1000,6,false)</f>
        <v>WWPN</v>
      </c>
      <c r="D40" s="7">
        <f>vlookup($C40,Teams!$B:$D,2,false)</f>
        <v>5</v>
      </c>
      <c r="E40" s="7">
        <f t="shared" si="1"/>
        <v>20</v>
      </c>
      <c r="F40" s="7">
        <f>countifs(Raw!$D$1:$D1000,$A40,Raw!$C$1:$C1000,4,Raw!$J$1:$J1000,"M")+countifs(Raw!$D$1:$D1000,$A40,Raw!$C$1:$C1000,14,Raw!$J$1:$J1000,"M")</f>
        <v>4</v>
      </c>
      <c r="G40" s="7">
        <f>countifs(Raw!$D$1:$D1000,$A40,Raw!$C$1:$C1000,0,Raw!$J$1:$J1000,"M")</f>
        <v>4</v>
      </c>
      <c r="H40" s="7">
        <f>countifs(Raw!$D$1:$D1000,$A40,Raw!$C$1:$C1000,-4,Raw!$J$1:$J1000,"M")</f>
        <v>1</v>
      </c>
      <c r="I40" s="7">
        <f t="shared" si="2"/>
        <v>9</v>
      </c>
      <c r="J40" s="8">
        <f t="shared" si="3"/>
        <v>0.45</v>
      </c>
      <c r="K40" s="8">
        <f t="shared" si="4"/>
        <v>0.4444444444</v>
      </c>
      <c r="L40" s="7">
        <f t="shared" si="5"/>
        <v>12</v>
      </c>
      <c r="M40" s="9">
        <f t="shared" si="6"/>
        <v>2.4</v>
      </c>
    </row>
    <row r="41">
      <c r="A41" s="6" t="s">
        <v>105</v>
      </c>
      <c r="B41" s="7" t="str">
        <f>vlookup($A41,Users!$B$1:$H1000,3,false)</f>
        <v>Colin</v>
      </c>
      <c r="C41" s="7" t="str">
        <f>vlookup($A41,Users!$B$1:$H1000,6,false)</f>
        <v>Enloe A</v>
      </c>
      <c r="D41" s="7">
        <f>vlookup($C41,Teams!$B:$D,2,false)</f>
        <v>5</v>
      </c>
      <c r="E41" s="7">
        <f t="shared" si="1"/>
        <v>20</v>
      </c>
      <c r="F41" s="7">
        <f>countifs(Raw!$D$1:$D1000,$A41,Raw!$C$1:$C1000,4,Raw!$J$1:$J1000,"M")+countifs(Raw!$D$1:$D1000,$A41,Raw!$C$1:$C1000,14,Raw!$J$1:$J1000,"M")</f>
        <v>3</v>
      </c>
      <c r="G41" s="7">
        <f>countifs(Raw!$D$1:$D1000,$A41,Raw!$C$1:$C1000,0,Raw!$J$1:$J1000,"M")</f>
        <v>1</v>
      </c>
      <c r="H41" s="7">
        <f>countifs(Raw!$D$1:$D1000,$A41,Raw!$C$1:$C1000,-4,Raw!$J$1:$J1000,"M")</f>
        <v>0</v>
      </c>
      <c r="I41" s="7">
        <f t="shared" si="2"/>
        <v>4</v>
      </c>
      <c r="J41" s="8">
        <f t="shared" si="3"/>
        <v>0.2</v>
      </c>
      <c r="K41" s="8">
        <f t="shared" si="4"/>
        <v>0.75</v>
      </c>
      <c r="L41" s="7">
        <f t="shared" si="5"/>
        <v>12</v>
      </c>
      <c r="M41" s="9">
        <f t="shared" si="6"/>
        <v>2.4</v>
      </c>
    </row>
    <row r="42">
      <c r="A42" s="6" t="s">
        <v>110</v>
      </c>
      <c r="B42" s="7" t="str">
        <f>vlookup($A42,Users!$B$1:$H1000,3,false)</f>
        <v>Sohil</v>
      </c>
      <c r="C42" s="7" t="str">
        <f>vlookup($A42,Users!$B$1:$H1000,6,false)</f>
        <v>Lynbrook</v>
      </c>
      <c r="D42" s="7">
        <f>vlookup($C42,Teams!$B:$D,2,false)</f>
        <v>5</v>
      </c>
      <c r="E42" s="7">
        <f t="shared" si="1"/>
        <v>20</v>
      </c>
      <c r="F42" s="7">
        <f>countifs(Raw!$D$1:$D1000,$A42,Raw!$C$1:$C1000,4,Raw!$J$1:$J1000,"M")+countifs(Raw!$D$1:$D1000,$A42,Raw!$C$1:$C1000,14,Raw!$J$1:$J1000,"M")</f>
        <v>5</v>
      </c>
      <c r="G42" s="7">
        <f>countifs(Raw!$D$1:$D1000,$A42,Raw!$C$1:$C1000,0,Raw!$J$1:$J1000,"M")</f>
        <v>2</v>
      </c>
      <c r="H42" s="7">
        <f>countifs(Raw!$D$1:$D1000,$A42,Raw!$C$1:$C1000,-4,Raw!$J$1:$J1000,"M")</f>
        <v>2</v>
      </c>
      <c r="I42" s="7">
        <f t="shared" si="2"/>
        <v>9</v>
      </c>
      <c r="J42" s="8">
        <f t="shared" si="3"/>
        <v>0.45</v>
      </c>
      <c r="K42" s="8">
        <f t="shared" si="4"/>
        <v>0.5555555556</v>
      </c>
      <c r="L42" s="7">
        <f t="shared" si="5"/>
        <v>12</v>
      </c>
      <c r="M42" s="9">
        <f t="shared" si="6"/>
        <v>2.4</v>
      </c>
    </row>
    <row r="43">
      <c r="A43" s="6" t="s">
        <v>124</v>
      </c>
      <c r="B43" s="7" t="str">
        <f>vlookup($A43,Users!$B$1:$H1000,3,false)</f>
        <v>Alex</v>
      </c>
      <c r="C43" s="7" t="str">
        <f>vlookup($A43,Users!$B$1:$H1000,6,false)</f>
        <v>Canyon Crest</v>
      </c>
      <c r="D43" s="7">
        <f>vlookup($C43,Teams!$B:$D,2,false)</f>
        <v>5</v>
      </c>
      <c r="E43" s="7">
        <f t="shared" si="1"/>
        <v>20</v>
      </c>
      <c r="F43" s="7">
        <f>countifs(Raw!$D$1:$D1000,$A43,Raw!$C$1:$C1000,4,Raw!$J$1:$J1000,"M")+countifs(Raw!$D$1:$D1000,$A43,Raw!$C$1:$C1000,14,Raw!$J$1:$J1000,"M")</f>
        <v>3</v>
      </c>
      <c r="G43" s="7">
        <f>countifs(Raw!$D$1:$D1000,$A43,Raw!$C$1:$C1000,0,Raw!$J$1:$J1000,"M")</f>
        <v>3</v>
      </c>
      <c r="H43" s="7">
        <f>countifs(Raw!$D$1:$D1000,$A43,Raw!$C$1:$C1000,-4,Raw!$J$1:$J1000,"M")</f>
        <v>0</v>
      </c>
      <c r="I43" s="7">
        <f t="shared" si="2"/>
        <v>6</v>
      </c>
      <c r="J43" s="8">
        <f t="shared" si="3"/>
        <v>0.3</v>
      </c>
      <c r="K43" s="8">
        <f t="shared" si="4"/>
        <v>0.5</v>
      </c>
      <c r="L43" s="7">
        <f t="shared" si="5"/>
        <v>12</v>
      </c>
      <c r="M43" s="9">
        <f t="shared" si="6"/>
        <v>2.4</v>
      </c>
    </row>
    <row r="44">
      <c r="A44" s="6" t="s">
        <v>136</v>
      </c>
      <c r="B44" s="7" t="str">
        <f>vlookup($A44,Users!$B$1:$H1000,3,false)</f>
        <v>Aditi</v>
      </c>
      <c r="C44" s="7" t="str">
        <f>vlookup($A44,Users!$B$1:$H1000,6,false)</f>
        <v>Cupertino</v>
      </c>
      <c r="D44" s="7">
        <f>vlookup($C44,Teams!$B:$D,2,false)</f>
        <v>5</v>
      </c>
      <c r="E44" s="7">
        <f t="shared" si="1"/>
        <v>20</v>
      </c>
      <c r="F44" s="7">
        <f>countifs(Raw!$D$1:$D1000,$A44,Raw!$C$1:$C1000,4,Raw!$J$1:$J1000,"M")+countifs(Raw!$D$1:$D1000,$A44,Raw!$C$1:$C1000,14,Raw!$J$1:$J1000,"M")</f>
        <v>3</v>
      </c>
      <c r="G44" s="7">
        <f>countifs(Raw!$D$1:$D1000,$A44,Raw!$C$1:$C1000,0,Raw!$J$1:$J1000,"M")</f>
        <v>0</v>
      </c>
      <c r="H44" s="7">
        <f>countifs(Raw!$D$1:$D1000,$A44,Raw!$C$1:$C1000,-4,Raw!$J$1:$J1000,"M")</f>
        <v>0</v>
      </c>
      <c r="I44" s="7">
        <f t="shared" si="2"/>
        <v>3</v>
      </c>
      <c r="J44" s="8">
        <f t="shared" si="3"/>
        <v>0.15</v>
      </c>
      <c r="K44" s="8">
        <f t="shared" si="4"/>
        <v>1</v>
      </c>
      <c r="L44" s="7">
        <f t="shared" si="5"/>
        <v>12</v>
      </c>
      <c r="M44" s="9">
        <f t="shared" si="6"/>
        <v>2.4</v>
      </c>
    </row>
    <row r="45">
      <c r="A45" s="6" t="s">
        <v>141</v>
      </c>
      <c r="B45" s="7" t="str">
        <f>vlookup($A45,Users!$B$1:$H1000,3,false)</f>
        <v>Tony</v>
      </c>
      <c r="C45" s="7" t="str">
        <f>vlookup($A45,Users!$B$1:$H1000,6,false)</f>
        <v>Shen</v>
      </c>
      <c r="D45" s="7">
        <f>vlookup($C45,Teams!$B:$D,2,false)</f>
        <v>5</v>
      </c>
      <c r="E45" s="7">
        <f t="shared" si="1"/>
        <v>20</v>
      </c>
      <c r="F45" s="7">
        <f>countifs(Raw!$D$1:$D1000,$A45,Raw!$C$1:$C1000,4,Raw!$J$1:$J1000,"M")+countifs(Raw!$D$1:$D1000,$A45,Raw!$C$1:$C1000,14,Raw!$J$1:$J1000,"M")</f>
        <v>3</v>
      </c>
      <c r="G45" s="7">
        <f>countifs(Raw!$D$1:$D1000,$A45,Raw!$C$1:$C1000,0,Raw!$J$1:$J1000,"M")</f>
        <v>0</v>
      </c>
      <c r="H45" s="7">
        <f>countifs(Raw!$D$1:$D1000,$A45,Raw!$C$1:$C1000,-4,Raw!$J$1:$J1000,"M")</f>
        <v>0</v>
      </c>
      <c r="I45" s="7">
        <f t="shared" si="2"/>
        <v>3</v>
      </c>
      <c r="J45" s="8">
        <f t="shared" si="3"/>
        <v>0.15</v>
      </c>
      <c r="K45" s="8">
        <f t="shared" si="4"/>
        <v>1</v>
      </c>
      <c r="L45" s="7">
        <f t="shared" si="5"/>
        <v>12</v>
      </c>
      <c r="M45" s="9">
        <f t="shared" si="6"/>
        <v>2.4</v>
      </c>
    </row>
    <row r="46">
      <c r="A46" s="6" t="s">
        <v>187</v>
      </c>
      <c r="B46" s="7" t="str">
        <f>vlookup($A46,Users!$B$1:$H1000,3,false)</f>
        <v>Fateh</v>
      </c>
      <c r="C46" s="7" t="str">
        <f>vlookup($A46,Users!$B$1:$H1000,6,false)</f>
        <v>Venice</v>
      </c>
      <c r="D46" s="7">
        <f>vlookup($C46,Teams!$B:$D,2,false)</f>
        <v>5</v>
      </c>
      <c r="E46" s="7">
        <f t="shared" si="1"/>
        <v>20</v>
      </c>
      <c r="F46" s="7">
        <f>countifs(Raw!$D$1:$D1000,$A46,Raw!$C$1:$C1000,4,Raw!$J$1:$J1000,"M")+countifs(Raw!$D$1:$D1000,$A46,Raw!$C$1:$C1000,14,Raw!$J$1:$J1000,"M")</f>
        <v>3</v>
      </c>
      <c r="G46" s="7">
        <f>countifs(Raw!$D$1:$D1000,$A46,Raw!$C$1:$C1000,0,Raw!$J$1:$J1000,"M")</f>
        <v>3</v>
      </c>
      <c r="H46" s="7">
        <f>countifs(Raw!$D$1:$D1000,$A46,Raw!$C$1:$C1000,-4,Raw!$J$1:$J1000,"M")</f>
        <v>0</v>
      </c>
      <c r="I46" s="7">
        <f t="shared" si="2"/>
        <v>6</v>
      </c>
      <c r="J46" s="8">
        <f t="shared" si="3"/>
        <v>0.3</v>
      </c>
      <c r="K46" s="8">
        <f t="shared" si="4"/>
        <v>0.5</v>
      </c>
      <c r="L46" s="7">
        <f t="shared" si="5"/>
        <v>12</v>
      </c>
      <c r="M46" s="9">
        <f t="shared" si="6"/>
        <v>2.4</v>
      </c>
    </row>
    <row r="47">
      <c r="A47" s="6" t="s">
        <v>201</v>
      </c>
      <c r="B47" s="7" t="str">
        <f>vlookup($A47,Users!$B$1:$H1000,3,false)</f>
        <v>Jack</v>
      </c>
      <c r="C47" s="7" t="str">
        <f>vlookup($A47,Users!$B$1:$H1000,6,false)</f>
        <v>AHS Broward</v>
      </c>
      <c r="D47" s="7">
        <f>vlookup($C47,Teams!$B:$D,2,false)</f>
        <v>5</v>
      </c>
      <c r="E47" s="7">
        <f t="shared" si="1"/>
        <v>20</v>
      </c>
      <c r="F47" s="7">
        <f>countifs(Raw!$D$1:$D1000,$A47,Raw!$C$1:$C1000,4,Raw!$J$1:$J1000,"M")+countifs(Raw!$D$1:$D1000,$A47,Raw!$C$1:$C1000,14,Raw!$J$1:$J1000,"M")</f>
        <v>3</v>
      </c>
      <c r="G47" s="7">
        <f>countifs(Raw!$D$1:$D1000,$A47,Raw!$C$1:$C1000,0,Raw!$J$1:$J1000,"M")</f>
        <v>1</v>
      </c>
      <c r="H47" s="7">
        <f>countifs(Raw!$D$1:$D1000,$A47,Raw!$C$1:$C1000,-4,Raw!$J$1:$J1000,"M")</f>
        <v>0</v>
      </c>
      <c r="I47" s="7">
        <f t="shared" si="2"/>
        <v>4</v>
      </c>
      <c r="J47" s="8">
        <f t="shared" si="3"/>
        <v>0.2</v>
      </c>
      <c r="K47" s="8">
        <f t="shared" si="4"/>
        <v>0.75</v>
      </c>
      <c r="L47" s="7">
        <f t="shared" si="5"/>
        <v>12</v>
      </c>
      <c r="M47" s="9">
        <f t="shared" si="6"/>
        <v>2.4</v>
      </c>
    </row>
    <row r="48">
      <c r="A48" s="6" t="s">
        <v>61</v>
      </c>
      <c r="B48" s="7" t="str">
        <f>vlookup($A48,Users!$B$1:$H1000,3,false)</f>
        <v>Viraj</v>
      </c>
      <c r="C48" s="7" t="str">
        <f>vlookup($A48,Users!$B$1:$H1000,6,false)</f>
        <v>Dulles</v>
      </c>
      <c r="D48" s="7">
        <f>vlookup($C48,Teams!$B:$D,2,false)</f>
        <v>9</v>
      </c>
      <c r="E48" s="7">
        <f t="shared" si="1"/>
        <v>36</v>
      </c>
      <c r="F48" s="7">
        <f>countifs(Raw!$D$1:$D1000,$A48,Raw!$C$1:$C1000,4,Raw!$J$1:$J1000,"M")+countifs(Raw!$D$1:$D1000,$A48,Raw!$C$1:$C1000,14,Raw!$J$1:$J1000,"M")</f>
        <v>5</v>
      </c>
      <c r="G48" s="7">
        <f>countifs(Raw!$D$1:$D1000,$A48,Raw!$C$1:$C1000,0,Raw!$J$1:$J1000,"M")</f>
        <v>2</v>
      </c>
      <c r="H48" s="7">
        <f>countifs(Raw!$D$1:$D1000,$A48,Raw!$C$1:$C1000,-4,Raw!$J$1:$J1000,"M")</f>
        <v>0</v>
      </c>
      <c r="I48" s="7">
        <f t="shared" si="2"/>
        <v>7</v>
      </c>
      <c r="J48" s="8">
        <f t="shared" si="3"/>
        <v>0.1944444444</v>
      </c>
      <c r="K48" s="8">
        <f t="shared" si="4"/>
        <v>0.7142857143</v>
      </c>
      <c r="L48" s="7">
        <f t="shared" si="5"/>
        <v>20</v>
      </c>
      <c r="M48" s="9">
        <f t="shared" si="6"/>
        <v>2.222222222</v>
      </c>
    </row>
    <row r="49">
      <c r="A49" s="6" t="s">
        <v>153</v>
      </c>
      <c r="B49" s="7" t="str">
        <f>vlookup($A49,Users!$B$1:$H1000,3,false)</f>
        <v>Nikhil</v>
      </c>
      <c r="C49" s="7" t="str">
        <f>vlookup($A49,Users!$B$1:$H1000,6,false)</f>
        <v>NCSSM A</v>
      </c>
      <c r="D49" s="7">
        <f>vlookup($C49,Teams!$B:$D,2,false)</f>
        <v>7</v>
      </c>
      <c r="E49" s="7">
        <f t="shared" si="1"/>
        <v>28</v>
      </c>
      <c r="F49" s="7">
        <f>countifs(Raw!$D$1:$D1000,$A49,Raw!$C$1:$C1000,4,Raw!$J$1:$J1000,"M")+countifs(Raw!$D$1:$D1000,$A49,Raw!$C$1:$C1000,14,Raw!$J$1:$J1000,"M")</f>
        <v>3</v>
      </c>
      <c r="G49" s="7">
        <f>countifs(Raw!$D$1:$D1000,$A49,Raw!$C$1:$C1000,0,Raw!$J$1:$J1000,"M")</f>
        <v>0</v>
      </c>
      <c r="H49" s="7">
        <f>countifs(Raw!$D$1:$D1000,$A49,Raw!$C$1:$C1000,-4,Raw!$J$1:$J1000,"M")</f>
        <v>0</v>
      </c>
      <c r="I49" s="7">
        <f t="shared" si="2"/>
        <v>3</v>
      </c>
      <c r="J49" s="8">
        <f t="shared" si="3"/>
        <v>0.1071428571</v>
      </c>
      <c r="K49" s="8">
        <f t="shared" si="4"/>
        <v>1</v>
      </c>
      <c r="L49" s="7">
        <f t="shared" si="5"/>
        <v>12</v>
      </c>
      <c r="M49" s="9">
        <f t="shared" si="6"/>
        <v>1.714285714</v>
      </c>
    </row>
    <row r="50">
      <c r="A50" s="6" t="s">
        <v>40</v>
      </c>
      <c r="B50" s="7" t="str">
        <f>vlookup($A50,Users!$B$1:$H1000,3,false)</f>
        <v>Andrey</v>
      </c>
      <c r="C50" s="7" t="str">
        <f>vlookup($A50,Users!$B$1:$H1000,6,false)</f>
        <v>Buchholz A</v>
      </c>
      <c r="D50" s="7">
        <f>vlookup($C50,Teams!$B:$D,2,false)</f>
        <v>5</v>
      </c>
      <c r="E50" s="7">
        <f t="shared" si="1"/>
        <v>20</v>
      </c>
      <c r="F50" s="7">
        <f>countifs(Raw!$D$1:$D1000,$A50,Raw!$C$1:$C1000,4,Raw!$J$1:$J1000,"M")+countifs(Raw!$D$1:$D1000,$A50,Raw!$C$1:$C1000,14,Raw!$J$1:$J1000,"M")</f>
        <v>2</v>
      </c>
      <c r="G50" s="7">
        <f>countifs(Raw!$D$1:$D1000,$A50,Raw!$C$1:$C1000,0,Raw!$J$1:$J1000,"M")</f>
        <v>0</v>
      </c>
      <c r="H50" s="7">
        <f>countifs(Raw!$D$1:$D1000,$A50,Raw!$C$1:$C1000,-4,Raw!$J$1:$J1000,"M")</f>
        <v>0</v>
      </c>
      <c r="I50" s="7">
        <f t="shared" si="2"/>
        <v>2</v>
      </c>
      <c r="J50" s="8">
        <f t="shared" si="3"/>
        <v>0.1</v>
      </c>
      <c r="K50" s="8">
        <f t="shared" si="4"/>
        <v>1</v>
      </c>
      <c r="L50" s="7">
        <f t="shared" si="5"/>
        <v>8</v>
      </c>
      <c r="M50" s="9">
        <f t="shared" si="6"/>
        <v>1.6</v>
      </c>
    </row>
    <row r="51">
      <c r="A51" s="6" t="s">
        <v>47</v>
      </c>
      <c r="B51" s="7" t="str">
        <f>vlookup($A51,Users!$B$1:$H1000,3,false)</f>
        <v>Allison</v>
      </c>
      <c r="C51" s="7" t="str">
        <f>vlookup($A51,Users!$B$1:$H1000,6,false)</f>
        <v>Iolani</v>
      </c>
      <c r="D51" s="7">
        <f>vlookup($C51,Teams!$B:$D,2,false)</f>
        <v>5</v>
      </c>
      <c r="E51" s="7">
        <f t="shared" si="1"/>
        <v>20</v>
      </c>
      <c r="F51" s="7">
        <f>countifs(Raw!$D$1:$D1000,$A51,Raw!$C$1:$C1000,4,Raw!$J$1:$J1000,"M")+countifs(Raw!$D$1:$D1000,$A51,Raw!$C$1:$C1000,14,Raw!$J$1:$J1000,"M")</f>
        <v>2</v>
      </c>
      <c r="G51" s="7">
        <f>countifs(Raw!$D$1:$D1000,$A51,Raw!$C$1:$C1000,0,Raw!$J$1:$J1000,"M")</f>
        <v>0</v>
      </c>
      <c r="H51" s="7">
        <f>countifs(Raw!$D$1:$D1000,$A51,Raw!$C$1:$C1000,-4,Raw!$J$1:$J1000,"M")</f>
        <v>0</v>
      </c>
      <c r="I51" s="7">
        <f t="shared" si="2"/>
        <v>2</v>
      </c>
      <c r="J51" s="8">
        <f t="shared" si="3"/>
        <v>0.1</v>
      </c>
      <c r="K51" s="8">
        <f t="shared" si="4"/>
        <v>1</v>
      </c>
      <c r="L51" s="7">
        <f t="shared" si="5"/>
        <v>8</v>
      </c>
      <c r="M51" s="9">
        <f t="shared" si="6"/>
        <v>1.6</v>
      </c>
    </row>
    <row r="52">
      <c r="A52" s="6" t="s">
        <v>50</v>
      </c>
      <c r="B52" s="7" t="str">
        <f>vlookup($A52,Users!$B$1:$H1000,3,false)</f>
        <v>Ryan</v>
      </c>
      <c r="C52" s="7" t="str">
        <f>vlookup($A52,Users!$B$1:$H1000,6,false)</f>
        <v>Iolani</v>
      </c>
      <c r="D52" s="7">
        <f>vlookup($C52,Teams!$B:$D,2,false)</f>
        <v>5</v>
      </c>
      <c r="E52" s="7">
        <f t="shared" si="1"/>
        <v>20</v>
      </c>
      <c r="F52" s="7">
        <f>countifs(Raw!$D$1:$D1000,$A52,Raw!$C$1:$C1000,4,Raw!$J$1:$J1000,"M")+countifs(Raw!$D$1:$D1000,$A52,Raw!$C$1:$C1000,14,Raw!$J$1:$J1000,"M")</f>
        <v>2</v>
      </c>
      <c r="G52" s="7">
        <f>countifs(Raw!$D$1:$D1000,$A52,Raw!$C$1:$C1000,0,Raw!$J$1:$J1000,"M")</f>
        <v>3</v>
      </c>
      <c r="H52" s="7">
        <f>countifs(Raw!$D$1:$D1000,$A52,Raw!$C$1:$C1000,-4,Raw!$J$1:$J1000,"M")</f>
        <v>0</v>
      </c>
      <c r="I52" s="7">
        <f t="shared" si="2"/>
        <v>5</v>
      </c>
      <c r="J52" s="8">
        <f t="shared" si="3"/>
        <v>0.25</v>
      </c>
      <c r="K52" s="8">
        <f t="shared" si="4"/>
        <v>0.4</v>
      </c>
      <c r="L52" s="7">
        <f t="shared" si="5"/>
        <v>8</v>
      </c>
      <c r="M52" s="9">
        <f t="shared" si="6"/>
        <v>1.6</v>
      </c>
    </row>
    <row r="53">
      <c r="A53" s="6" t="s">
        <v>52</v>
      </c>
      <c r="B53" s="7" t="str">
        <f>vlookup($A53,Users!$B$1:$H1000,3,false)</f>
        <v>Keisuke</v>
      </c>
      <c r="C53" s="7" t="str">
        <f>vlookup($A53,Users!$B$1:$H1000,6,false)</f>
        <v>Iolani</v>
      </c>
      <c r="D53" s="7">
        <f>vlookup($C53,Teams!$B:$D,2,false)</f>
        <v>5</v>
      </c>
      <c r="E53" s="7">
        <f t="shared" si="1"/>
        <v>20</v>
      </c>
      <c r="F53" s="7">
        <f>countifs(Raw!$D$1:$D1000,$A53,Raw!$C$1:$C1000,4,Raw!$J$1:$J1000,"M")+countifs(Raw!$D$1:$D1000,$A53,Raw!$C$1:$C1000,14,Raw!$J$1:$J1000,"M")</f>
        <v>2</v>
      </c>
      <c r="G53" s="7">
        <f>countifs(Raw!$D$1:$D1000,$A53,Raw!$C$1:$C1000,0,Raw!$J$1:$J1000,"M")</f>
        <v>0</v>
      </c>
      <c r="H53" s="7">
        <f>countifs(Raw!$D$1:$D1000,$A53,Raw!$C$1:$C1000,-4,Raw!$J$1:$J1000,"M")</f>
        <v>0</v>
      </c>
      <c r="I53" s="7">
        <f t="shared" si="2"/>
        <v>2</v>
      </c>
      <c r="J53" s="8">
        <f t="shared" si="3"/>
        <v>0.1</v>
      </c>
      <c r="K53" s="8">
        <f t="shared" si="4"/>
        <v>1</v>
      </c>
      <c r="L53" s="7">
        <f t="shared" si="5"/>
        <v>8</v>
      </c>
      <c r="M53" s="9">
        <f t="shared" si="6"/>
        <v>1.6</v>
      </c>
    </row>
    <row r="54">
      <c r="A54" s="6" t="s">
        <v>63</v>
      </c>
      <c r="B54" s="7" t="str">
        <f>vlookup($A54,Users!$B$1:$H1000,3,false)</f>
        <v>Michael</v>
      </c>
      <c r="C54" s="7" t="str">
        <f>vlookup($A54,Users!$B$1:$H1000,6,false)</f>
        <v>Collierville</v>
      </c>
      <c r="D54" s="7">
        <f>vlookup($C54,Teams!$B:$D,2,false)</f>
        <v>5</v>
      </c>
      <c r="E54" s="7">
        <f t="shared" si="1"/>
        <v>20</v>
      </c>
      <c r="F54" s="7">
        <f>countifs(Raw!$D$1:$D1000,$A54,Raw!$C$1:$C1000,4,Raw!$J$1:$J1000,"M")+countifs(Raw!$D$1:$D1000,$A54,Raw!$C$1:$C1000,14,Raw!$J$1:$J1000,"M")</f>
        <v>2</v>
      </c>
      <c r="G54" s="7">
        <f>countifs(Raw!$D$1:$D1000,$A54,Raw!$C$1:$C1000,0,Raw!$J$1:$J1000,"M")</f>
        <v>3</v>
      </c>
      <c r="H54" s="7">
        <f>countifs(Raw!$D$1:$D1000,$A54,Raw!$C$1:$C1000,-4,Raw!$J$1:$J1000,"M")</f>
        <v>0</v>
      </c>
      <c r="I54" s="7">
        <f t="shared" si="2"/>
        <v>5</v>
      </c>
      <c r="J54" s="8">
        <f t="shared" si="3"/>
        <v>0.25</v>
      </c>
      <c r="K54" s="8">
        <f t="shared" si="4"/>
        <v>0.4</v>
      </c>
      <c r="L54" s="7">
        <f t="shared" si="5"/>
        <v>8</v>
      </c>
      <c r="M54" s="9">
        <f t="shared" si="6"/>
        <v>1.6</v>
      </c>
    </row>
    <row r="55">
      <c r="A55" s="6" t="s">
        <v>73</v>
      </c>
      <c r="B55" s="7" t="str">
        <f>vlookup($A55,Users!$B$1:$H1000,3,false)</f>
        <v>Ray</v>
      </c>
      <c r="C55" s="7" t="str">
        <f>vlookup($A55,Users!$B$1:$H1000,6,false)</f>
        <v>Middleton</v>
      </c>
      <c r="D55" s="7">
        <f>vlookup($C55,Teams!$B:$D,2,false)</f>
        <v>5</v>
      </c>
      <c r="E55" s="7">
        <f t="shared" si="1"/>
        <v>20</v>
      </c>
      <c r="F55" s="7">
        <f>countifs(Raw!$D$1:$D1000,$A55,Raw!$C$1:$C1000,4,Raw!$J$1:$J1000,"M")+countifs(Raw!$D$1:$D1000,$A55,Raw!$C$1:$C1000,14,Raw!$J$1:$J1000,"M")</f>
        <v>2</v>
      </c>
      <c r="G55" s="7">
        <f>countifs(Raw!$D$1:$D1000,$A55,Raw!$C$1:$C1000,0,Raw!$J$1:$J1000,"M")</f>
        <v>1</v>
      </c>
      <c r="H55" s="7">
        <f>countifs(Raw!$D$1:$D1000,$A55,Raw!$C$1:$C1000,-4,Raw!$J$1:$J1000,"M")</f>
        <v>0</v>
      </c>
      <c r="I55" s="7">
        <f t="shared" si="2"/>
        <v>3</v>
      </c>
      <c r="J55" s="8">
        <f t="shared" si="3"/>
        <v>0.15</v>
      </c>
      <c r="K55" s="8">
        <f t="shared" si="4"/>
        <v>0.6666666667</v>
      </c>
      <c r="L55" s="7">
        <f t="shared" si="5"/>
        <v>8</v>
      </c>
      <c r="M55" s="9">
        <f t="shared" si="6"/>
        <v>1.6</v>
      </c>
    </row>
    <row r="56">
      <c r="A56" s="6" t="s">
        <v>94</v>
      </c>
      <c r="B56" s="7" t="str">
        <f>vlookup($A56,Users!$B$1:$H1000,3,false)</f>
        <v>Felicity</v>
      </c>
      <c r="C56" s="7" t="str">
        <f>vlookup($A56,Users!$B$1:$H1000,6,false)</f>
        <v>PRISMS</v>
      </c>
      <c r="D56" s="7">
        <f>vlookup($C56,Teams!$B:$D,2,false)</f>
        <v>5</v>
      </c>
      <c r="E56" s="7">
        <f t="shared" si="1"/>
        <v>20</v>
      </c>
      <c r="F56" s="7">
        <f>countifs(Raw!$D$1:$D1000,$A56,Raw!$C$1:$C1000,4,Raw!$J$1:$J1000,"M")+countifs(Raw!$D$1:$D1000,$A56,Raw!$C$1:$C1000,14,Raw!$J$1:$J1000,"M")</f>
        <v>2</v>
      </c>
      <c r="G56" s="7">
        <f>countifs(Raw!$D$1:$D1000,$A56,Raw!$C$1:$C1000,0,Raw!$J$1:$J1000,"M")</f>
        <v>1</v>
      </c>
      <c r="H56" s="7">
        <f>countifs(Raw!$D$1:$D1000,$A56,Raw!$C$1:$C1000,-4,Raw!$J$1:$J1000,"M")</f>
        <v>0</v>
      </c>
      <c r="I56" s="7">
        <f t="shared" si="2"/>
        <v>3</v>
      </c>
      <c r="J56" s="8">
        <f t="shared" si="3"/>
        <v>0.15</v>
      </c>
      <c r="K56" s="8">
        <f t="shared" si="4"/>
        <v>0.6666666667</v>
      </c>
      <c r="L56" s="7">
        <f t="shared" si="5"/>
        <v>8</v>
      </c>
      <c r="M56" s="9">
        <f t="shared" si="6"/>
        <v>1.6</v>
      </c>
    </row>
    <row r="57">
      <c r="A57" s="6" t="s">
        <v>95</v>
      </c>
      <c r="B57" s="7" t="str">
        <f>vlookup($A57,Users!$B$1:$H1000,3,false)</f>
        <v>Rohan</v>
      </c>
      <c r="C57" s="7" t="str">
        <f>vlookup($A57,Users!$B$1:$H1000,6,false)</f>
        <v>Lakeside</v>
      </c>
      <c r="D57" s="7">
        <f>vlookup($C57,Teams!$B:$D,2,false)</f>
        <v>5</v>
      </c>
      <c r="E57" s="7">
        <f t="shared" si="1"/>
        <v>20</v>
      </c>
      <c r="F57" s="7">
        <f>countifs(Raw!$D$1:$D1000,$A57,Raw!$C$1:$C1000,4,Raw!$J$1:$J1000,"M")+countifs(Raw!$D$1:$D1000,$A57,Raw!$C$1:$C1000,14,Raw!$J$1:$J1000,"M")</f>
        <v>2</v>
      </c>
      <c r="G57" s="7">
        <f>countifs(Raw!$D$1:$D1000,$A57,Raw!$C$1:$C1000,0,Raw!$J$1:$J1000,"M")</f>
        <v>0</v>
      </c>
      <c r="H57" s="7">
        <f>countifs(Raw!$D$1:$D1000,$A57,Raw!$C$1:$C1000,-4,Raw!$J$1:$J1000,"M")</f>
        <v>0</v>
      </c>
      <c r="I57" s="7">
        <f t="shared" si="2"/>
        <v>2</v>
      </c>
      <c r="J57" s="8">
        <f t="shared" si="3"/>
        <v>0.1</v>
      </c>
      <c r="K57" s="8">
        <f t="shared" si="4"/>
        <v>1</v>
      </c>
      <c r="L57" s="7">
        <f t="shared" si="5"/>
        <v>8</v>
      </c>
      <c r="M57" s="9">
        <f t="shared" si="6"/>
        <v>1.6</v>
      </c>
    </row>
    <row r="58">
      <c r="A58" s="6" t="s">
        <v>98</v>
      </c>
      <c r="B58" s="7" t="str">
        <f>vlookup($A58,Users!$B$1:$H1000,3,false)</f>
        <v>Rishi</v>
      </c>
      <c r="C58" s="7" t="str">
        <f>vlookup($A58,Users!$B$1:$H1000,6,false)</f>
        <v>ASFA</v>
      </c>
      <c r="D58" s="7">
        <f>vlookup($C58,Teams!$B:$D,2,false)</f>
        <v>5</v>
      </c>
      <c r="E58" s="7">
        <f t="shared" si="1"/>
        <v>20</v>
      </c>
      <c r="F58" s="7">
        <f>countifs(Raw!$D$1:$D1000,$A58,Raw!$C$1:$C1000,4,Raw!$J$1:$J1000,"M")+countifs(Raw!$D$1:$D1000,$A58,Raw!$C$1:$C1000,14,Raw!$J$1:$J1000,"M")</f>
        <v>2</v>
      </c>
      <c r="G58" s="7">
        <f>countifs(Raw!$D$1:$D1000,$A58,Raw!$C$1:$C1000,0,Raw!$J$1:$J1000,"M")</f>
        <v>0</v>
      </c>
      <c r="H58" s="7">
        <f>countifs(Raw!$D$1:$D1000,$A58,Raw!$C$1:$C1000,-4,Raw!$J$1:$J1000,"M")</f>
        <v>0</v>
      </c>
      <c r="I58" s="7">
        <f t="shared" si="2"/>
        <v>2</v>
      </c>
      <c r="J58" s="8">
        <f t="shared" si="3"/>
        <v>0.1</v>
      </c>
      <c r="K58" s="8">
        <f t="shared" si="4"/>
        <v>1</v>
      </c>
      <c r="L58" s="7">
        <f t="shared" si="5"/>
        <v>8</v>
      </c>
      <c r="M58" s="9">
        <f t="shared" si="6"/>
        <v>1.6</v>
      </c>
    </row>
    <row r="59">
      <c r="A59" s="6" t="s">
        <v>126</v>
      </c>
      <c r="B59" s="7" t="str">
        <f>vlookup($A59,Users!$B$1:$H1000,3,false)</f>
        <v>Andrew</v>
      </c>
      <c r="C59" s="7" t="str">
        <f>vlookup($A59,Users!$B$1:$H1000,6,false)</f>
        <v>Naperville North</v>
      </c>
      <c r="D59" s="7">
        <f>vlookup($C59,Teams!$B:$D,2,false)</f>
        <v>5</v>
      </c>
      <c r="E59" s="7">
        <f t="shared" si="1"/>
        <v>20</v>
      </c>
      <c r="F59" s="7">
        <f>countifs(Raw!$D$1:$D1000,$A59,Raw!$C$1:$C1000,4,Raw!$J$1:$J1000,"M")+countifs(Raw!$D$1:$D1000,$A59,Raw!$C$1:$C1000,14,Raw!$J$1:$J1000,"M")</f>
        <v>2</v>
      </c>
      <c r="G59" s="7">
        <f>countifs(Raw!$D$1:$D1000,$A59,Raw!$C$1:$C1000,0,Raw!$J$1:$J1000,"M")</f>
        <v>0</v>
      </c>
      <c r="H59" s="7">
        <f>countifs(Raw!$D$1:$D1000,$A59,Raw!$C$1:$C1000,-4,Raw!$J$1:$J1000,"M")</f>
        <v>0</v>
      </c>
      <c r="I59" s="7">
        <f t="shared" si="2"/>
        <v>2</v>
      </c>
      <c r="J59" s="8">
        <f t="shared" si="3"/>
        <v>0.1</v>
      </c>
      <c r="K59" s="8">
        <f t="shared" si="4"/>
        <v>1</v>
      </c>
      <c r="L59" s="7">
        <f t="shared" si="5"/>
        <v>8</v>
      </c>
      <c r="M59" s="9">
        <f t="shared" si="6"/>
        <v>1.6</v>
      </c>
    </row>
    <row r="60">
      <c r="A60" s="6" t="s">
        <v>128</v>
      </c>
      <c r="B60" s="7" t="str">
        <f>vlookup($A60,Users!$B$1:$H1000,3,false)</f>
        <v>Chris</v>
      </c>
      <c r="C60" s="7" t="str">
        <f>vlookup($A60,Users!$B$1:$H1000,6,false)</f>
        <v>Westminster</v>
      </c>
      <c r="D60" s="7">
        <f>vlookup($C60,Teams!$B:$D,2,false)</f>
        <v>5</v>
      </c>
      <c r="E60" s="7">
        <f t="shared" si="1"/>
        <v>20</v>
      </c>
      <c r="F60" s="7">
        <f>countifs(Raw!$D$1:$D1000,$A60,Raw!$C$1:$C1000,4,Raw!$J$1:$J1000,"M")+countifs(Raw!$D$1:$D1000,$A60,Raw!$C$1:$C1000,14,Raw!$J$1:$J1000,"M")</f>
        <v>3</v>
      </c>
      <c r="G60" s="7">
        <f>countifs(Raw!$D$1:$D1000,$A60,Raw!$C$1:$C1000,0,Raw!$J$1:$J1000,"M")</f>
        <v>5</v>
      </c>
      <c r="H60" s="7">
        <f>countifs(Raw!$D$1:$D1000,$A60,Raw!$C$1:$C1000,-4,Raw!$J$1:$J1000,"M")</f>
        <v>1</v>
      </c>
      <c r="I60" s="7">
        <f t="shared" si="2"/>
        <v>9</v>
      </c>
      <c r="J60" s="8">
        <f t="shared" si="3"/>
        <v>0.45</v>
      </c>
      <c r="K60" s="8">
        <f t="shared" si="4"/>
        <v>0.3333333333</v>
      </c>
      <c r="L60" s="7">
        <f t="shared" si="5"/>
        <v>8</v>
      </c>
      <c r="M60" s="9">
        <f t="shared" si="6"/>
        <v>1.6</v>
      </c>
    </row>
    <row r="61">
      <c r="A61" s="6" t="s">
        <v>139</v>
      </c>
      <c r="B61" s="7" t="str">
        <f>vlookup($A61,Users!$B$1:$H1000,3,false)</f>
        <v>Anthony</v>
      </c>
      <c r="C61" s="7" t="str">
        <f>vlookup($A61,Users!$B$1:$H1000,6,false)</f>
        <v>Shen</v>
      </c>
      <c r="D61" s="7">
        <f>vlookup($C61,Teams!$B:$D,2,false)</f>
        <v>5</v>
      </c>
      <c r="E61" s="7">
        <f t="shared" si="1"/>
        <v>20</v>
      </c>
      <c r="F61" s="7">
        <f>countifs(Raw!$D$1:$D1000,$A61,Raw!$C$1:$C1000,4,Raw!$J$1:$J1000,"M")+countifs(Raw!$D$1:$D1000,$A61,Raw!$C$1:$C1000,14,Raw!$J$1:$J1000,"M")</f>
        <v>3</v>
      </c>
      <c r="G61" s="7">
        <f>countifs(Raw!$D$1:$D1000,$A61,Raw!$C$1:$C1000,0,Raw!$J$1:$J1000,"M")</f>
        <v>2</v>
      </c>
      <c r="H61" s="7">
        <f>countifs(Raw!$D$1:$D1000,$A61,Raw!$C$1:$C1000,-4,Raw!$J$1:$J1000,"M")</f>
        <v>1</v>
      </c>
      <c r="I61" s="7">
        <f t="shared" si="2"/>
        <v>6</v>
      </c>
      <c r="J61" s="8">
        <f t="shared" si="3"/>
        <v>0.3</v>
      </c>
      <c r="K61" s="8">
        <f t="shared" si="4"/>
        <v>0.5</v>
      </c>
      <c r="L61" s="7">
        <f t="shared" si="5"/>
        <v>8</v>
      </c>
      <c r="M61" s="9">
        <f t="shared" si="6"/>
        <v>1.6</v>
      </c>
    </row>
    <row r="62">
      <c r="A62" s="6" t="s">
        <v>148</v>
      </c>
      <c r="B62" s="7" t="str">
        <f>vlookup($A62,Users!$B$1:$H1000,3,false)</f>
        <v>Anagh</v>
      </c>
      <c r="C62" s="7" t="str">
        <f>vlookup($A62,Users!$B$1:$H1000,6,false)</f>
        <v>JP Stevens</v>
      </c>
      <c r="D62" s="7">
        <f>vlookup($C62,Teams!$B:$D,2,false)</f>
        <v>5</v>
      </c>
      <c r="E62" s="7">
        <f t="shared" si="1"/>
        <v>20</v>
      </c>
      <c r="F62" s="7">
        <f>countifs(Raw!$D$1:$D1000,$A62,Raw!$C$1:$C1000,4,Raw!$J$1:$J1000,"M")+countifs(Raw!$D$1:$D1000,$A62,Raw!$C$1:$C1000,14,Raw!$J$1:$J1000,"M")</f>
        <v>2</v>
      </c>
      <c r="G62" s="7">
        <f>countifs(Raw!$D$1:$D1000,$A62,Raw!$C$1:$C1000,0,Raw!$J$1:$J1000,"M")</f>
        <v>3</v>
      </c>
      <c r="H62" s="7">
        <f>countifs(Raw!$D$1:$D1000,$A62,Raw!$C$1:$C1000,-4,Raw!$J$1:$J1000,"M")</f>
        <v>0</v>
      </c>
      <c r="I62" s="7">
        <f t="shared" si="2"/>
        <v>5</v>
      </c>
      <c r="J62" s="8">
        <f t="shared" si="3"/>
        <v>0.25</v>
      </c>
      <c r="K62" s="8">
        <f t="shared" si="4"/>
        <v>0.4</v>
      </c>
      <c r="L62" s="7">
        <f t="shared" si="5"/>
        <v>8</v>
      </c>
      <c r="M62" s="9">
        <f t="shared" si="6"/>
        <v>1.6</v>
      </c>
    </row>
    <row r="63">
      <c r="A63" s="6" t="s">
        <v>149</v>
      </c>
      <c r="B63" s="7" t="str">
        <f>vlookup($A63,Users!$B$1:$H1000,3,false)</f>
        <v>Rithvik</v>
      </c>
      <c r="C63" s="7" t="str">
        <f>vlookup($A63,Users!$B$1:$H1000,6,false)</f>
        <v>AHS Broward</v>
      </c>
      <c r="D63" s="7">
        <f>vlookup($C63,Teams!$B:$D,2,false)</f>
        <v>5</v>
      </c>
      <c r="E63" s="7">
        <f t="shared" si="1"/>
        <v>20</v>
      </c>
      <c r="F63" s="7">
        <f>countifs(Raw!$D$1:$D1000,$A63,Raw!$C$1:$C1000,4,Raw!$J$1:$J1000,"M")+countifs(Raw!$D$1:$D1000,$A63,Raw!$C$1:$C1000,14,Raw!$J$1:$J1000,"M")</f>
        <v>2</v>
      </c>
      <c r="G63" s="7">
        <f>countifs(Raw!$D$1:$D1000,$A63,Raw!$C$1:$C1000,0,Raw!$J$1:$J1000,"M")</f>
        <v>0</v>
      </c>
      <c r="H63" s="7">
        <f>countifs(Raw!$D$1:$D1000,$A63,Raw!$C$1:$C1000,-4,Raw!$J$1:$J1000,"M")</f>
        <v>0</v>
      </c>
      <c r="I63" s="7">
        <f t="shared" si="2"/>
        <v>2</v>
      </c>
      <c r="J63" s="8">
        <f t="shared" si="3"/>
        <v>0.1</v>
      </c>
      <c r="K63" s="8">
        <f t="shared" si="4"/>
        <v>1</v>
      </c>
      <c r="L63" s="7">
        <f t="shared" si="5"/>
        <v>8</v>
      </c>
      <c r="M63" s="9">
        <f t="shared" si="6"/>
        <v>1.6</v>
      </c>
    </row>
    <row r="64">
      <c r="A64" s="6" t="s">
        <v>168</v>
      </c>
      <c r="B64" s="7" t="str">
        <f>vlookup($A64,Users!$B$1:$H1000,3,false)</f>
        <v>Michael</v>
      </c>
      <c r="C64" s="7" t="str">
        <f>vlookup($A64,Users!$B$1:$H1000,6,false)</f>
        <v>Seven Lakes</v>
      </c>
      <c r="D64" s="7">
        <f>vlookup($C64,Teams!$B:$D,2,false)</f>
        <v>5</v>
      </c>
      <c r="E64" s="7">
        <f t="shared" si="1"/>
        <v>20</v>
      </c>
      <c r="F64" s="7">
        <f>countifs(Raw!$D$1:$D1000,$A64,Raw!$C$1:$C1000,4,Raw!$J$1:$J1000,"M")+countifs(Raw!$D$1:$D1000,$A64,Raw!$C$1:$C1000,14,Raw!$J$1:$J1000,"M")</f>
        <v>2</v>
      </c>
      <c r="G64" s="7">
        <f>countifs(Raw!$D$1:$D1000,$A64,Raw!$C$1:$C1000,0,Raw!$J$1:$J1000,"M")</f>
        <v>6</v>
      </c>
      <c r="H64" s="7">
        <f>countifs(Raw!$D$1:$D1000,$A64,Raw!$C$1:$C1000,-4,Raw!$J$1:$J1000,"M")</f>
        <v>0</v>
      </c>
      <c r="I64" s="7">
        <f t="shared" si="2"/>
        <v>8</v>
      </c>
      <c r="J64" s="8">
        <f t="shared" si="3"/>
        <v>0.4</v>
      </c>
      <c r="K64" s="8">
        <f t="shared" si="4"/>
        <v>0.25</v>
      </c>
      <c r="L64" s="7">
        <f t="shared" si="5"/>
        <v>8</v>
      </c>
      <c r="M64" s="9">
        <f t="shared" si="6"/>
        <v>1.6</v>
      </c>
    </row>
    <row r="65">
      <c r="A65" s="6" t="s">
        <v>182</v>
      </c>
      <c r="B65" s="7" t="str">
        <f>vlookup($A65,Users!$B$1:$H1000,3,false)</f>
        <v>Abhinav</v>
      </c>
      <c r="C65" s="7" t="str">
        <f>vlookup($A65,Users!$B$1:$H1000,6,false)</f>
        <v>Buchholz B</v>
      </c>
      <c r="D65" s="7">
        <f>vlookup($C65,Teams!$B:$D,2,false)</f>
        <v>5</v>
      </c>
      <c r="E65" s="7">
        <f t="shared" si="1"/>
        <v>20</v>
      </c>
      <c r="F65" s="7">
        <f>countifs(Raw!$D$1:$D1000,$A65,Raw!$C$1:$C1000,4,Raw!$J$1:$J1000,"M")+countifs(Raw!$D$1:$D1000,$A65,Raw!$C$1:$C1000,14,Raw!$J$1:$J1000,"M")</f>
        <v>4</v>
      </c>
      <c r="G65" s="7">
        <f>countifs(Raw!$D$1:$D1000,$A65,Raw!$C$1:$C1000,0,Raw!$J$1:$J1000,"M")</f>
        <v>3</v>
      </c>
      <c r="H65" s="7">
        <f>countifs(Raw!$D$1:$D1000,$A65,Raw!$C$1:$C1000,-4,Raw!$J$1:$J1000,"M")</f>
        <v>2</v>
      </c>
      <c r="I65" s="7">
        <f t="shared" si="2"/>
        <v>9</v>
      </c>
      <c r="J65" s="8">
        <f t="shared" si="3"/>
        <v>0.45</v>
      </c>
      <c r="K65" s="8">
        <f t="shared" si="4"/>
        <v>0.4444444444</v>
      </c>
      <c r="L65" s="7">
        <f t="shared" si="5"/>
        <v>8</v>
      </c>
      <c r="M65" s="9">
        <f t="shared" si="6"/>
        <v>1.6</v>
      </c>
    </row>
    <row r="66">
      <c r="A66" s="6" t="s">
        <v>188</v>
      </c>
      <c r="B66" s="7" t="str">
        <f>vlookup($A66,Users!$B$1:$H1000,3,false)</f>
        <v>Michael</v>
      </c>
      <c r="C66" s="7" t="str">
        <f>vlookup($A66,Users!$B$1:$H1000,6,false)</f>
        <v>Venice</v>
      </c>
      <c r="D66" s="7">
        <f>vlookup($C66,Teams!$B:$D,2,false)</f>
        <v>5</v>
      </c>
      <c r="E66" s="7">
        <f t="shared" si="1"/>
        <v>20</v>
      </c>
      <c r="F66" s="7">
        <f>countifs(Raw!$D$1:$D1000,$A66,Raw!$C$1:$C1000,4,Raw!$J$1:$J1000,"M")+countifs(Raw!$D$1:$D1000,$A66,Raw!$C$1:$C1000,14,Raw!$J$1:$J1000,"M")</f>
        <v>2</v>
      </c>
      <c r="G66" s="7">
        <f>countifs(Raw!$D$1:$D1000,$A66,Raw!$C$1:$C1000,0,Raw!$J$1:$J1000,"M")</f>
        <v>0</v>
      </c>
      <c r="H66" s="7">
        <f>countifs(Raw!$D$1:$D1000,$A66,Raw!$C$1:$C1000,-4,Raw!$J$1:$J1000,"M")</f>
        <v>0</v>
      </c>
      <c r="I66" s="7">
        <f t="shared" si="2"/>
        <v>2</v>
      </c>
      <c r="J66" s="8">
        <f t="shared" si="3"/>
        <v>0.1</v>
      </c>
      <c r="K66" s="8">
        <f t="shared" si="4"/>
        <v>1</v>
      </c>
      <c r="L66" s="7">
        <f t="shared" si="5"/>
        <v>8</v>
      </c>
      <c r="M66" s="9">
        <f t="shared" si="6"/>
        <v>1.6</v>
      </c>
    </row>
    <row r="67">
      <c r="A67" s="6" t="s">
        <v>226</v>
      </c>
      <c r="B67" s="7" t="str">
        <f>vlookup($A67,Users!$B$1:$H1000,3,false)</f>
        <v>Jeffery</v>
      </c>
      <c r="C67" s="7" t="str">
        <f>vlookup($A67,Users!$B$1:$H1000,6,false)</f>
        <v>Naperville North</v>
      </c>
      <c r="D67" s="7">
        <f>vlookup($C67,Teams!$B:$D,2,false)</f>
        <v>5</v>
      </c>
      <c r="E67" s="7">
        <f t="shared" si="1"/>
        <v>20</v>
      </c>
      <c r="F67" s="7">
        <f>countifs(Raw!$D$1:$D1000,$A67,Raw!$C$1:$C1000,4,Raw!$J$1:$J1000,"M")+countifs(Raw!$D$1:$D1000,$A67,Raw!$C$1:$C1000,14,Raw!$J$1:$J1000,"M")</f>
        <v>2</v>
      </c>
      <c r="G67" s="7">
        <f>countifs(Raw!$D$1:$D1000,$A67,Raw!$C$1:$C1000,0,Raw!$J$1:$J1000,"M")</f>
        <v>1</v>
      </c>
      <c r="H67" s="7">
        <f>countifs(Raw!$D$1:$D1000,$A67,Raw!$C$1:$C1000,-4,Raw!$J$1:$J1000,"M")</f>
        <v>0</v>
      </c>
      <c r="I67" s="7">
        <f t="shared" si="2"/>
        <v>3</v>
      </c>
      <c r="J67" s="8">
        <f t="shared" si="3"/>
        <v>0.15</v>
      </c>
      <c r="K67" s="8">
        <f t="shared" si="4"/>
        <v>0.6666666667</v>
      </c>
      <c r="L67" s="7">
        <f t="shared" si="5"/>
        <v>8</v>
      </c>
      <c r="M67" s="9">
        <f t="shared" si="6"/>
        <v>1.6</v>
      </c>
    </row>
    <row r="68">
      <c r="A68" s="6" t="s">
        <v>227</v>
      </c>
      <c r="B68" s="7" t="str">
        <f>vlookup($A68,Users!$B$1:$H1000,3,false)</f>
        <v>Leo</v>
      </c>
      <c r="C68" s="7" t="str">
        <f>vlookup($A68,Users!$B$1:$H1000,6,false)</f>
        <v>Green Hope</v>
      </c>
      <c r="D68" s="7">
        <f>vlookup($C68,Teams!$B:$D,2,false)</f>
        <v>5</v>
      </c>
      <c r="E68" s="7">
        <f t="shared" si="1"/>
        <v>20</v>
      </c>
      <c r="F68" s="7">
        <f>countifs(Raw!$D$1:$D1000,$A68,Raw!$C$1:$C1000,4,Raw!$J$1:$J1000,"M")+countifs(Raw!$D$1:$D1000,$A68,Raw!$C$1:$C1000,14,Raw!$J$1:$J1000,"M")</f>
        <v>2</v>
      </c>
      <c r="G68" s="7">
        <f>countifs(Raw!$D$1:$D1000,$A68,Raw!$C$1:$C1000,0,Raw!$J$1:$J1000,"M")</f>
        <v>0</v>
      </c>
      <c r="H68" s="7">
        <f>countifs(Raw!$D$1:$D1000,$A68,Raw!$C$1:$C1000,-4,Raw!$J$1:$J1000,"M")</f>
        <v>0</v>
      </c>
      <c r="I68" s="7">
        <f t="shared" si="2"/>
        <v>2</v>
      </c>
      <c r="J68" s="8">
        <f t="shared" si="3"/>
        <v>0.1</v>
      </c>
      <c r="K68" s="8">
        <f t="shared" si="4"/>
        <v>1</v>
      </c>
      <c r="L68" s="7">
        <f t="shared" si="5"/>
        <v>8</v>
      </c>
      <c r="M68" s="9">
        <f t="shared" si="6"/>
        <v>1.6</v>
      </c>
    </row>
    <row r="69">
      <c r="A69" s="6" t="s">
        <v>134</v>
      </c>
      <c r="B69" s="7" t="str">
        <f>vlookup($A69,Users!$B$1:$H1000,3,false)</f>
        <v>Sami</v>
      </c>
      <c r="C69" s="7" t="str">
        <f>vlookup($A69,Users!$B$1:$H1000,6,false)</f>
        <v>Tesla STEM</v>
      </c>
      <c r="D69" s="7">
        <f>vlookup($C69,Teams!$B:$D,2,false)</f>
        <v>8</v>
      </c>
      <c r="E69" s="7">
        <f t="shared" si="1"/>
        <v>32</v>
      </c>
      <c r="F69" s="7">
        <f>countifs(Raw!$D$1:$D1000,$A69,Raw!$C$1:$C1000,4,Raw!$J$1:$J1000,"M")+countifs(Raw!$D$1:$D1000,$A69,Raw!$C$1:$C1000,14,Raw!$J$1:$J1000,"M")</f>
        <v>3</v>
      </c>
      <c r="G69" s="7">
        <f>countifs(Raw!$D$1:$D1000,$A69,Raw!$C$1:$C1000,0,Raw!$J$1:$J1000,"M")</f>
        <v>0</v>
      </c>
      <c r="H69" s="7">
        <f>countifs(Raw!$D$1:$D1000,$A69,Raw!$C$1:$C1000,-4,Raw!$J$1:$J1000,"M")</f>
        <v>0</v>
      </c>
      <c r="I69" s="7">
        <f t="shared" si="2"/>
        <v>3</v>
      </c>
      <c r="J69" s="8">
        <f t="shared" si="3"/>
        <v>0.09375</v>
      </c>
      <c r="K69" s="8">
        <f t="shared" si="4"/>
        <v>1</v>
      </c>
      <c r="L69" s="7">
        <f t="shared" si="5"/>
        <v>12</v>
      </c>
      <c r="M69" s="9">
        <f t="shared" si="6"/>
        <v>1.5</v>
      </c>
    </row>
    <row r="70">
      <c r="A70" s="6" t="s">
        <v>107</v>
      </c>
      <c r="B70" s="7" t="str">
        <f>vlookup($A70,Users!$B$1:$H1000,3,false)</f>
        <v>Nipun</v>
      </c>
      <c r="C70" s="7" t="str">
        <f>vlookup($A70,Users!$B$1:$H1000,6,false)</f>
        <v>Mira Loma</v>
      </c>
      <c r="D70" s="7">
        <f>vlookup($C70,Teams!$B:$D,2,false)</f>
        <v>11</v>
      </c>
      <c r="E70" s="7">
        <f t="shared" si="1"/>
        <v>44</v>
      </c>
      <c r="F70" s="7">
        <f>countifs(Raw!$D$1:$D1000,$A70,Raw!$C$1:$C1000,4,Raw!$J$1:$J1000,"M")+countifs(Raw!$D$1:$D1000,$A70,Raw!$C$1:$C1000,14,Raw!$J$1:$J1000,"M")</f>
        <v>4</v>
      </c>
      <c r="G70" s="7">
        <f>countifs(Raw!$D$1:$D1000,$A70,Raw!$C$1:$C1000,0,Raw!$J$1:$J1000,"M")</f>
        <v>1</v>
      </c>
      <c r="H70" s="7">
        <f>countifs(Raw!$D$1:$D1000,$A70,Raw!$C$1:$C1000,-4,Raw!$J$1:$J1000,"M")</f>
        <v>0</v>
      </c>
      <c r="I70" s="7">
        <f t="shared" si="2"/>
        <v>5</v>
      </c>
      <c r="J70" s="8">
        <f t="shared" si="3"/>
        <v>0.1136363636</v>
      </c>
      <c r="K70" s="8">
        <f t="shared" si="4"/>
        <v>0.8</v>
      </c>
      <c r="L70" s="7">
        <f t="shared" si="5"/>
        <v>16</v>
      </c>
      <c r="M70" s="9">
        <f t="shared" si="6"/>
        <v>1.454545455</v>
      </c>
    </row>
    <row r="71">
      <c r="A71" s="6" t="s">
        <v>106</v>
      </c>
      <c r="B71" s="7" t="str">
        <f>vlookup($A71,Users!$B$1:$H1000,3,false)</f>
        <v>Aditya</v>
      </c>
      <c r="C71" s="7" t="str">
        <f>vlookup($A71,Users!$B$1:$H1000,6,false)</f>
        <v>Mira Loma</v>
      </c>
      <c r="D71" s="7">
        <f>vlookup($C71,Teams!$B:$D,2,false)</f>
        <v>11</v>
      </c>
      <c r="E71" s="7">
        <f t="shared" si="1"/>
        <v>44</v>
      </c>
      <c r="F71" s="7">
        <f>countifs(Raw!$D$1:$D1000,$A71,Raw!$C$1:$C1000,4,Raw!$J$1:$J1000,"M")+countifs(Raw!$D$1:$D1000,$A71,Raw!$C$1:$C1000,14,Raw!$J$1:$J1000,"M")</f>
        <v>6</v>
      </c>
      <c r="G71" s="7">
        <f>countifs(Raw!$D$1:$D1000,$A71,Raw!$C$1:$C1000,0,Raw!$J$1:$J1000,"M")</f>
        <v>3</v>
      </c>
      <c r="H71" s="7">
        <f>countifs(Raw!$D$1:$D1000,$A71,Raw!$C$1:$C1000,-4,Raw!$J$1:$J1000,"M")</f>
        <v>2</v>
      </c>
      <c r="I71" s="7">
        <f t="shared" si="2"/>
        <v>11</v>
      </c>
      <c r="J71" s="8">
        <f t="shared" si="3"/>
        <v>0.25</v>
      </c>
      <c r="K71" s="8">
        <f t="shared" si="4"/>
        <v>0.5454545455</v>
      </c>
      <c r="L71" s="7">
        <f t="shared" si="5"/>
        <v>16</v>
      </c>
      <c r="M71" s="9">
        <f t="shared" si="6"/>
        <v>1.454545455</v>
      </c>
    </row>
    <row r="72">
      <c r="A72" s="6" t="s">
        <v>140</v>
      </c>
      <c r="B72" s="7" t="str">
        <f>vlookup($A72,Users!$B$1:$H1000,3,false)</f>
        <v>Tanmay</v>
      </c>
      <c r="C72" s="7" t="str">
        <f>vlookup($A72,Users!$B$1:$H1000,6,false)</f>
        <v>Lexington B</v>
      </c>
      <c r="D72" s="7">
        <f>vlookup($C72,Teams!$B:$D,2,false)</f>
        <v>6</v>
      </c>
      <c r="E72" s="7">
        <f t="shared" si="1"/>
        <v>24</v>
      </c>
      <c r="F72" s="7">
        <f>countifs(Raw!$D$1:$D1000,$A72,Raw!$C$1:$C1000,4,Raw!$J$1:$J1000,"M")+countifs(Raw!$D$1:$D1000,$A72,Raw!$C$1:$C1000,14,Raw!$J$1:$J1000,"M")</f>
        <v>2</v>
      </c>
      <c r="G72" s="7">
        <f>countifs(Raw!$D$1:$D1000,$A72,Raw!$C$1:$C1000,0,Raw!$J$1:$J1000,"M")</f>
        <v>1</v>
      </c>
      <c r="H72" s="7">
        <f>countifs(Raw!$D$1:$D1000,$A72,Raw!$C$1:$C1000,-4,Raw!$J$1:$J1000,"M")</f>
        <v>0</v>
      </c>
      <c r="I72" s="7">
        <f t="shared" si="2"/>
        <v>3</v>
      </c>
      <c r="J72" s="8">
        <f t="shared" si="3"/>
        <v>0.125</v>
      </c>
      <c r="K72" s="8">
        <f t="shared" si="4"/>
        <v>0.6666666667</v>
      </c>
      <c r="L72" s="7">
        <f t="shared" si="5"/>
        <v>8</v>
      </c>
      <c r="M72" s="9">
        <f t="shared" si="6"/>
        <v>1.333333333</v>
      </c>
    </row>
    <row r="73">
      <c r="A73" s="6" t="s">
        <v>161</v>
      </c>
      <c r="B73" s="7" t="str">
        <f>vlookup($A73,Users!$B$1:$H1000,3,false)</f>
        <v>Owen</v>
      </c>
      <c r="C73" s="7" t="str">
        <f>vlookup($A73,Users!$B$1:$H1000,6,false)</f>
        <v>Interlake A</v>
      </c>
      <c r="D73" s="7">
        <f>vlookup($C73,Teams!$B:$D,2,false)</f>
        <v>6</v>
      </c>
      <c r="E73" s="7">
        <f t="shared" si="1"/>
        <v>24</v>
      </c>
      <c r="F73" s="7">
        <f>countifs(Raw!$D$1:$D1000,$A73,Raw!$C$1:$C1000,4,Raw!$J$1:$J1000,"M")+countifs(Raw!$D$1:$D1000,$A73,Raw!$C$1:$C1000,14,Raw!$J$1:$J1000,"M")</f>
        <v>2</v>
      </c>
      <c r="G73" s="7">
        <f>countifs(Raw!$D$1:$D1000,$A73,Raw!$C$1:$C1000,0,Raw!$J$1:$J1000,"M")</f>
        <v>1</v>
      </c>
      <c r="H73" s="7">
        <f>countifs(Raw!$D$1:$D1000,$A73,Raw!$C$1:$C1000,-4,Raw!$J$1:$J1000,"M")</f>
        <v>0</v>
      </c>
      <c r="I73" s="7">
        <f t="shared" si="2"/>
        <v>3</v>
      </c>
      <c r="J73" s="8">
        <f t="shared" si="3"/>
        <v>0.125</v>
      </c>
      <c r="K73" s="8">
        <f t="shared" si="4"/>
        <v>0.6666666667</v>
      </c>
      <c r="L73" s="7">
        <f t="shared" si="5"/>
        <v>8</v>
      </c>
      <c r="M73" s="9">
        <f t="shared" si="6"/>
        <v>1.333333333</v>
      </c>
    </row>
    <row r="74">
      <c r="A74" s="6" t="s">
        <v>54</v>
      </c>
      <c r="B74" s="7" t="str">
        <f>vlookup($A74,Users!$B$1:$H1000,3,false)</f>
        <v>Kaiwen</v>
      </c>
      <c r="C74" s="7" t="str">
        <f>vlookup($A74,Users!$B$1:$H1000,6,false)</f>
        <v>Enloe B</v>
      </c>
      <c r="D74" s="7">
        <f>vlookup($C74,Teams!$B:$D,2,false)</f>
        <v>7</v>
      </c>
      <c r="E74" s="7">
        <f t="shared" si="1"/>
        <v>28</v>
      </c>
      <c r="F74" s="7">
        <f>countifs(Raw!$D$1:$D1000,$A74,Raw!$C$1:$C1000,4,Raw!$J$1:$J1000,"M")+countifs(Raw!$D$1:$D1000,$A74,Raw!$C$1:$C1000,14,Raw!$J$1:$J1000,"M")</f>
        <v>2</v>
      </c>
      <c r="G74" s="7">
        <f>countifs(Raw!$D$1:$D1000,$A74,Raw!$C$1:$C1000,0,Raw!$J$1:$J1000,"M")</f>
        <v>1</v>
      </c>
      <c r="H74" s="7">
        <f>countifs(Raw!$D$1:$D1000,$A74,Raw!$C$1:$C1000,-4,Raw!$J$1:$J1000,"M")</f>
        <v>0</v>
      </c>
      <c r="I74" s="7">
        <f t="shared" si="2"/>
        <v>3</v>
      </c>
      <c r="J74" s="8">
        <f t="shared" si="3"/>
        <v>0.1071428571</v>
      </c>
      <c r="K74" s="8">
        <f t="shared" si="4"/>
        <v>0.6666666667</v>
      </c>
      <c r="L74" s="7">
        <f t="shared" si="5"/>
        <v>8</v>
      </c>
      <c r="M74" s="9">
        <f t="shared" si="6"/>
        <v>1.142857143</v>
      </c>
    </row>
    <row r="75">
      <c r="A75" s="6" t="s">
        <v>84</v>
      </c>
      <c r="B75" s="7" t="str">
        <f>vlookup($A75,Users!$B$1:$H1000,3,false)</f>
        <v>Shreyas</v>
      </c>
      <c r="C75" s="7" t="str">
        <f>vlookup($A75,Users!$B$1:$H1000,6,false)</f>
        <v>Lexington A</v>
      </c>
      <c r="D75" s="7">
        <f>vlookup($C75,Teams!$B:$D,2,false)</f>
        <v>7</v>
      </c>
      <c r="E75" s="7">
        <f t="shared" si="1"/>
        <v>28</v>
      </c>
      <c r="F75" s="7">
        <f>countifs(Raw!$D$1:$D1000,$A75,Raw!$C$1:$C1000,4,Raw!$J$1:$J1000,"M")+countifs(Raw!$D$1:$D1000,$A75,Raw!$C$1:$C1000,14,Raw!$J$1:$J1000,"M")</f>
        <v>4</v>
      </c>
      <c r="G75" s="7">
        <f>countifs(Raw!$D$1:$D1000,$A75,Raw!$C$1:$C1000,0,Raw!$J$1:$J1000,"M")</f>
        <v>2</v>
      </c>
      <c r="H75" s="7">
        <f>countifs(Raw!$D$1:$D1000,$A75,Raw!$C$1:$C1000,-4,Raw!$J$1:$J1000,"M")</f>
        <v>2</v>
      </c>
      <c r="I75" s="7">
        <f t="shared" si="2"/>
        <v>8</v>
      </c>
      <c r="J75" s="8">
        <f t="shared" si="3"/>
        <v>0.2857142857</v>
      </c>
      <c r="K75" s="8">
        <f t="shared" si="4"/>
        <v>0.5</v>
      </c>
      <c r="L75" s="7">
        <f t="shared" si="5"/>
        <v>8</v>
      </c>
      <c r="M75" s="9">
        <f t="shared" si="6"/>
        <v>1.142857143</v>
      </c>
    </row>
    <row r="76">
      <c r="A76" s="6" t="s">
        <v>104</v>
      </c>
      <c r="B76" s="7" t="str">
        <f>vlookup($A76,Users!$B$1:$H1000,3,false)</f>
        <v>Sarthak</v>
      </c>
      <c r="C76" s="7" t="str">
        <f>vlookup($A76,Users!$B$1:$H1000,6,false)</f>
        <v>Mira Loma</v>
      </c>
      <c r="D76" s="7">
        <f>vlookup($C76,Teams!$B:$D,2,false)</f>
        <v>11</v>
      </c>
      <c r="E76" s="7">
        <f t="shared" si="1"/>
        <v>44</v>
      </c>
      <c r="F76" s="7">
        <f>countifs(Raw!$D$1:$D1000,$A76,Raw!$C$1:$C1000,4,Raw!$J$1:$J1000,"M")+countifs(Raw!$D$1:$D1000,$A76,Raw!$C$1:$C1000,14,Raw!$J$1:$J1000,"M")</f>
        <v>3</v>
      </c>
      <c r="G76" s="7">
        <f>countifs(Raw!$D$1:$D1000,$A76,Raw!$C$1:$C1000,0,Raw!$J$1:$J1000,"M")</f>
        <v>1</v>
      </c>
      <c r="H76" s="7">
        <f>countifs(Raw!$D$1:$D1000,$A76,Raw!$C$1:$C1000,-4,Raw!$J$1:$J1000,"M")</f>
        <v>0</v>
      </c>
      <c r="I76" s="7">
        <f t="shared" si="2"/>
        <v>4</v>
      </c>
      <c r="J76" s="8">
        <f t="shared" si="3"/>
        <v>0.09090909091</v>
      </c>
      <c r="K76" s="8">
        <f t="shared" si="4"/>
        <v>0.75</v>
      </c>
      <c r="L76" s="7">
        <f t="shared" si="5"/>
        <v>12</v>
      </c>
      <c r="M76" s="9">
        <f t="shared" si="6"/>
        <v>1.090909091</v>
      </c>
    </row>
    <row r="77">
      <c r="A77" s="6" t="s">
        <v>233</v>
      </c>
      <c r="B77" s="7" t="str">
        <f>vlookup($A77,Users!$B$1:$H1000,3,false)</f>
        <v>Harish</v>
      </c>
      <c r="C77" s="7" t="str">
        <f>vlookup($A77,Users!$B$1:$H1000,6,false)</f>
        <v>Mira Loma</v>
      </c>
      <c r="D77" s="7">
        <f>vlookup($C77,Teams!$B:$D,2,false)</f>
        <v>11</v>
      </c>
      <c r="E77" s="7">
        <f t="shared" si="1"/>
        <v>44</v>
      </c>
      <c r="F77" s="7">
        <f>countifs(Raw!$D$1:$D1000,$A77,Raw!$C$1:$C1000,4,Raw!$J$1:$J1000,"M")+countifs(Raw!$D$1:$D1000,$A77,Raw!$C$1:$C1000,14,Raw!$J$1:$J1000,"M")</f>
        <v>3</v>
      </c>
      <c r="G77" s="7">
        <f>countifs(Raw!$D$1:$D1000,$A77,Raw!$C$1:$C1000,0,Raw!$J$1:$J1000,"M")</f>
        <v>3</v>
      </c>
      <c r="H77" s="7">
        <f>countifs(Raw!$D$1:$D1000,$A77,Raw!$C$1:$C1000,-4,Raw!$J$1:$J1000,"M")</f>
        <v>0</v>
      </c>
      <c r="I77" s="7">
        <f t="shared" si="2"/>
        <v>6</v>
      </c>
      <c r="J77" s="8">
        <f t="shared" si="3"/>
        <v>0.1363636364</v>
      </c>
      <c r="K77" s="8">
        <f t="shared" si="4"/>
        <v>0.5</v>
      </c>
      <c r="L77" s="7">
        <f t="shared" si="5"/>
        <v>12</v>
      </c>
      <c r="M77" s="9">
        <f t="shared" si="6"/>
        <v>1.090909091</v>
      </c>
    </row>
    <row r="78">
      <c r="A78" s="6" t="s">
        <v>42</v>
      </c>
      <c r="B78" s="7" t="str">
        <f>vlookup($A78,Users!$B$1:$H1000,3,false)</f>
        <v>Gugan</v>
      </c>
      <c r="C78" s="7" t="str">
        <f>vlookup($A78,Users!$B$1:$H1000,6,false)</f>
        <v>Blair C</v>
      </c>
      <c r="D78" s="7">
        <f>vlookup($C78,Teams!$B:$D,2,false)</f>
        <v>5</v>
      </c>
      <c r="E78" s="7">
        <f t="shared" si="1"/>
        <v>20</v>
      </c>
      <c r="F78" s="7">
        <f>countifs(Raw!$D$1:$D1000,$A78,Raw!$C$1:$C1000,4,Raw!$J$1:$J1000,"M")+countifs(Raw!$D$1:$D1000,$A78,Raw!$C$1:$C1000,14,Raw!$J$1:$J1000,"M")</f>
        <v>1</v>
      </c>
      <c r="G78" s="7">
        <f>countifs(Raw!$D$1:$D1000,$A78,Raw!$C$1:$C1000,0,Raw!$J$1:$J1000,"M")</f>
        <v>0</v>
      </c>
      <c r="H78" s="7">
        <f>countifs(Raw!$D$1:$D1000,$A78,Raw!$C$1:$C1000,-4,Raw!$J$1:$J1000,"M")</f>
        <v>0</v>
      </c>
      <c r="I78" s="7">
        <f t="shared" si="2"/>
        <v>1</v>
      </c>
      <c r="J78" s="8">
        <f t="shared" si="3"/>
        <v>0.05</v>
      </c>
      <c r="K78" s="8">
        <f t="shared" si="4"/>
        <v>1</v>
      </c>
      <c r="L78" s="7">
        <f t="shared" si="5"/>
        <v>4</v>
      </c>
      <c r="M78" s="9">
        <f t="shared" si="6"/>
        <v>0.8</v>
      </c>
    </row>
    <row r="79">
      <c r="A79" s="6" t="s">
        <v>44</v>
      </c>
      <c r="B79" s="7" t="str">
        <f>vlookup($A79,Users!$B$1:$H1000,3,false)</f>
        <v>Nicholas</v>
      </c>
      <c r="C79" s="7" t="str">
        <f>vlookup($A79,Users!$B$1:$H1000,6,false)</f>
        <v>Buchholz A</v>
      </c>
      <c r="D79" s="7">
        <f>vlookup($C79,Teams!$B:$D,2,false)</f>
        <v>5</v>
      </c>
      <c r="E79" s="7">
        <f t="shared" si="1"/>
        <v>20</v>
      </c>
      <c r="F79" s="7">
        <f>countifs(Raw!$D$1:$D1000,$A79,Raw!$C$1:$C1000,4,Raw!$J$1:$J1000,"M")+countifs(Raw!$D$1:$D1000,$A79,Raw!$C$1:$C1000,14,Raw!$J$1:$J1000,"M")</f>
        <v>1</v>
      </c>
      <c r="G79" s="7">
        <f>countifs(Raw!$D$1:$D1000,$A79,Raw!$C$1:$C1000,0,Raw!$J$1:$J1000,"M")</f>
        <v>3</v>
      </c>
      <c r="H79" s="7">
        <f>countifs(Raw!$D$1:$D1000,$A79,Raw!$C$1:$C1000,-4,Raw!$J$1:$J1000,"M")</f>
        <v>0</v>
      </c>
      <c r="I79" s="7">
        <f t="shared" si="2"/>
        <v>4</v>
      </c>
      <c r="J79" s="8">
        <f t="shared" si="3"/>
        <v>0.2</v>
      </c>
      <c r="K79" s="8">
        <f t="shared" si="4"/>
        <v>0.25</v>
      </c>
      <c r="L79" s="7">
        <f t="shared" si="5"/>
        <v>4</v>
      </c>
      <c r="M79" s="9">
        <f t="shared" si="6"/>
        <v>0.8</v>
      </c>
    </row>
    <row r="80">
      <c r="A80" s="6" t="s">
        <v>48</v>
      </c>
      <c r="B80" s="7" t="str">
        <f>vlookup($A80,Users!$B$1:$H1000,3,false)</f>
        <v>Shreyash</v>
      </c>
      <c r="C80" s="7" t="str">
        <f>vlookup($A80,Users!$B$1:$H1000,6,false)</f>
        <v>WWPN</v>
      </c>
      <c r="D80" s="7">
        <f>vlookup($C80,Teams!$B:$D,2,false)</f>
        <v>5</v>
      </c>
      <c r="E80" s="7">
        <f t="shared" si="1"/>
        <v>20</v>
      </c>
      <c r="F80" s="7">
        <f>countifs(Raw!$D$1:$D1000,$A80,Raw!$C$1:$C1000,4,Raw!$J$1:$J1000,"M")+countifs(Raw!$D$1:$D1000,$A80,Raw!$C$1:$C1000,14,Raw!$J$1:$J1000,"M")</f>
        <v>2</v>
      </c>
      <c r="G80" s="7">
        <f>countifs(Raw!$D$1:$D1000,$A80,Raw!$C$1:$C1000,0,Raw!$J$1:$J1000,"M")</f>
        <v>3</v>
      </c>
      <c r="H80" s="7">
        <f>countifs(Raw!$D$1:$D1000,$A80,Raw!$C$1:$C1000,-4,Raw!$J$1:$J1000,"M")</f>
        <v>1</v>
      </c>
      <c r="I80" s="7">
        <f t="shared" si="2"/>
        <v>6</v>
      </c>
      <c r="J80" s="8">
        <f t="shared" si="3"/>
        <v>0.3</v>
      </c>
      <c r="K80" s="8">
        <f t="shared" si="4"/>
        <v>0.3333333333</v>
      </c>
      <c r="L80" s="7">
        <f t="shared" si="5"/>
        <v>4</v>
      </c>
      <c r="M80" s="9">
        <f t="shared" si="6"/>
        <v>0.8</v>
      </c>
    </row>
    <row r="81">
      <c r="A81" s="6" t="s">
        <v>69</v>
      </c>
      <c r="B81" s="7" t="str">
        <f>vlookup($A81,Users!$B$1:$H1000,3,false)</f>
        <v>Harris</v>
      </c>
      <c r="C81" s="7" t="str">
        <f>vlookup($A81,Users!$B$1:$H1000,6,false)</f>
        <v>Collierville</v>
      </c>
      <c r="D81" s="7">
        <f>vlookup($C81,Teams!$B:$D,2,false)</f>
        <v>5</v>
      </c>
      <c r="E81" s="7">
        <f t="shared" si="1"/>
        <v>20</v>
      </c>
      <c r="F81" s="7">
        <f>countifs(Raw!$D$1:$D1000,$A81,Raw!$C$1:$C1000,4,Raw!$J$1:$J1000,"M")+countifs(Raw!$D$1:$D1000,$A81,Raw!$C$1:$C1000,14,Raw!$J$1:$J1000,"M")</f>
        <v>1</v>
      </c>
      <c r="G81" s="7">
        <f>countifs(Raw!$D$1:$D1000,$A81,Raw!$C$1:$C1000,0,Raw!$J$1:$J1000,"M")</f>
        <v>0</v>
      </c>
      <c r="H81" s="7">
        <f>countifs(Raw!$D$1:$D1000,$A81,Raw!$C$1:$C1000,-4,Raw!$J$1:$J1000,"M")</f>
        <v>0</v>
      </c>
      <c r="I81" s="7">
        <f t="shared" si="2"/>
        <v>1</v>
      </c>
      <c r="J81" s="8">
        <f t="shared" si="3"/>
        <v>0.05</v>
      </c>
      <c r="K81" s="8">
        <f t="shared" si="4"/>
        <v>1</v>
      </c>
      <c r="L81" s="7">
        <f t="shared" si="5"/>
        <v>4</v>
      </c>
      <c r="M81" s="9">
        <f t="shared" si="6"/>
        <v>0.8</v>
      </c>
    </row>
    <row r="82">
      <c r="A82" s="6" t="s">
        <v>77</v>
      </c>
      <c r="B82" s="7" t="str">
        <f>vlookup($A82,Users!$B$1:$H1000,3,false)</f>
        <v>Arjun</v>
      </c>
      <c r="C82" s="7" t="str">
        <f>vlookup($A82,Users!$B$1:$H1000,6,false)</f>
        <v>Niskayuna</v>
      </c>
      <c r="D82" s="7">
        <f>vlookup($C82,Teams!$B:$D,2,false)</f>
        <v>5</v>
      </c>
      <c r="E82" s="7">
        <f t="shared" si="1"/>
        <v>20</v>
      </c>
      <c r="F82" s="7">
        <f>countifs(Raw!$D$1:$D1000,$A82,Raw!$C$1:$C1000,4,Raw!$J$1:$J1000,"M")+countifs(Raw!$D$1:$D1000,$A82,Raw!$C$1:$C1000,14,Raw!$J$1:$J1000,"M")</f>
        <v>1</v>
      </c>
      <c r="G82" s="7">
        <f>countifs(Raw!$D$1:$D1000,$A82,Raw!$C$1:$C1000,0,Raw!$J$1:$J1000,"M")</f>
        <v>1</v>
      </c>
      <c r="H82" s="7">
        <f>countifs(Raw!$D$1:$D1000,$A82,Raw!$C$1:$C1000,-4,Raw!$J$1:$J1000,"M")</f>
        <v>0</v>
      </c>
      <c r="I82" s="7">
        <f t="shared" si="2"/>
        <v>2</v>
      </c>
      <c r="J82" s="8">
        <f t="shared" si="3"/>
        <v>0.1</v>
      </c>
      <c r="K82" s="8">
        <f t="shared" si="4"/>
        <v>0.5</v>
      </c>
      <c r="L82" s="7">
        <f t="shared" si="5"/>
        <v>4</v>
      </c>
      <c r="M82" s="9">
        <f t="shared" si="6"/>
        <v>0.8</v>
      </c>
    </row>
    <row r="83">
      <c r="A83" s="6" t="s">
        <v>93</v>
      </c>
      <c r="B83" s="7" t="str">
        <f>vlookup($A83,Users!$B$1:$H1000,3,false)</f>
        <v>Josh</v>
      </c>
      <c r="C83" s="7" t="str">
        <f>vlookup($A83,Users!$B$1:$H1000,6,false)</f>
        <v>PRISMS</v>
      </c>
      <c r="D83" s="7">
        <f>vlookup($C83,Teams!$B:$D,2,false)</f>
        <v>5</v>
      </c>
      <c r="E83" s="7">
        <f t="shared" si="1"/>
        <v>20</v>
      </c>
      <c r="F83" s="7">
        <f>countifs(Raw!$D$1:$D1000,$A83,Raw!$C$1:$C1000,4,Raw!$J$1:$J1000,"M")+countifs(Raw!$D$1:$D1000,$A83,Raw!$C$1:$C1000,14,Raw!$J$1:$J1000,"M")</f>
        <v>1</v>
      </c>
      <c r="G83" s="7">
        <f>countifs(Raw!$D$1:$D1000,$A83,Raw!$C$1:$C1000,0,Raw!$J$1:$J1000,"M")</f>
        <v>0</v>
      </c>
      <c r="H83" s="7">
        <f>countifs(Raw!$D$1:$D1000,$A83,Raw!$C$1:$C1000,-4,Raw!$J$1:$J1000,"M")</f>
        <v>0</v>
      </c>
      <c r="I83" s="7">
        <f t="shared" si="2"/>
        <v>1</v>
      </c>
      <c r="J83" s="8">
        <f t="shared" si="3"/>
        <v>0.05</v>
      </c>
      <c r="K83" s="8">
        <f t="shared" si="4"/>
        <v>1</v>
      </c>
      <c r="L83" s="7">
        <f t="shared" si="5"/>
        <v>4</v>
      </c>
      <c r="M83" s="9">
        <f t="shared" si="6"/>
        <v>0.8</v>
      </c>
    </row>
    <row r="84">
      <c r="A84" s="6" t="s">
        <v>99</v>
      </c>
      <c r="B84" s="7" t="str">
        <f>vlookup($A84,Users!$B$1:$H1000,3,false)</f>
        <v>Daniel</v>
      </c>
      <c r="C84" s="7" t="str">
        <f>vlookup($A84,Users!$B$1:$H1000,6,false)</f>
        <v>ASFA</v>
      </c>
      <c r="D84" s="7">
        <f>vlookup($C84,Teams!$B:$D,2,false)</f>
        <v>5</v>
      </c>
      <c r="E84" s="7">
        <f t="shared" si="1"/>
        <v>20</v>
      </c>
      <c r="F84" s="7">
        <f>countifs(Raw!$D$1:$D1000,$A84,Raw!$C$1:$C1000,4,Raw!$J$1:$J1000,"M")+countifs(Raw!$D$1:$D1000,$A84,Raw!$C$1:$C1000,14,Raw!$J$1:$J1000,"M")</f>
        <v>1</v>
      </c>
      <c r="G84" s="7">
        <f>countifs(Raw!$D$1:$D1000,$A84,Raw!$C$1:$C1000,0,Raw!$J$1:$J1000,"M")</f>
        <v>0</v>
      </c>
      <c r="H84" s="7">
        <f>countifs(Raw!$D$1:$D1000,$A84,Raw!$C$1:$C1000,-4,Raw!$J$1:$J1000,"M")</f>
        <v>0</v>
      </c>
      <c r="I84" s="7">
        <f t="shared" si="2"/>
        <v>1</v>
      </c>
      <c r="J84" s="8">
        <f t="shared" si="3"/>
        <v>0.05</v>
      </c>
      <c r="K84" s="8">
        <f t="shared" si="4"/>
        <v>1</v>
      </c>
      <c r="L84" s="7">
        <f t="shared" si="5"/>
        <v>4</v>
      </c>
      <c r="M84" s="9">
        <f t="shared" si="6"/>
        <v>0.8</v>
      </c>
    </row>
    <row r="85">
      <c r="A85" s="6" t="s">
        <v>102</v>
      </c>
      <c r="B85" s="7" t="str">
        <f>vlookup($A85,Users!$B$1:$H1000,3,false)</f>
        <v>Brian</v>
      </c>
      <c r="C85" s="7" t="str">
        <f>vlookup($A85,Users!$B$1:$H1000,6,false)</f>
        <v>Enloe A</v>
      </c>
      <c r="D85" s="7">
        <f>vlookup($C85,Teams!$B:$D,2,false)</f>
        <v>5</v>
      </c>
      <c r="E85" s="7">
        <f t="shared" si="1"/>
        <v>20</v>
      </c>
      <c r="F85" s="7">
        <f>countifs(Raw!$D$1:$D1000,$A85,Raw!$C$1:$C1000,4,Raw!$J$1:$J1000,"M")+countifs(Raw!$D$1:$D1000,$A85,Raw!$C$1:$C1000,14,Raw!$J$1:$J1000,"M")</f>
        <v>2</v>
      </c>
      <c r="G85" s="7">
        <f>countifs(Raw!$D$1:$D1000,$A85,Raw!$C$1:$C1000,0,Raw!$J$1:$J1000,"M")</f>
        <v>5</v>
      </c>
      <c r="H85" s="7">
        <f>countifs(Raw!$D$1:$D1000,$A85,Raw!$C$1:$C1000,-4,Raw!$J$1:$J1000,"M")</f>
        <v>1</v>
      </c>
      <c r="I85" s="7">
        <f t="shared" si="2"/>
        <v>8</v>
      </c>
      <c r="J85" s="8">
        <f t="shared" si="3"/>
        <v>0.4</v>
      </c>
      <c r="K85" s="8">
        <f t="shared" si="4"/>
        <v>0.25</v>
      </c>
      <c r="L85" s="7">
        <f t="shared" si="5"/>
        <v>4</v>
      </c>
      <c r="M85" s="9">
        <f t="shared" si="6"/>
        <v>0.8</v>
      </c>
    </row>
    <row r="86">
      <c r="A86" s="6" t="s">
        <v>103</v>
      </c>
      <c r="B86" s="7" t="str">
        <f>vlookup($A86,Users!$B$1:$H1000,3,false)</f>
        <v>Rishabh</v>
      </c>
      <c r="C86" s="7" t="str">
        <f>vlookup($A86,Users!$B$1:$H1000,6,false)</f>
        <v>Enloe A</v>
      </c>
      <c r="D86" s="7">
        <f>vlookup($C86,Teams!$B:$D,2,false)</f>
        <v>5</v>
      </c>
      <c r="E86" s="7">
        <f t="shared" si="1"/>
        <v>20</v>
      </c>
      <c r="F86" s="7">
        <f>countifs(Raw!$D$1:$D1000,$A86,Raw!$C$1:$C1000,4,Raw!$J$1:$J1000,"M")+countifs(Raw!$D$1:$D1000,$A86,Raw!$C$1:$C1000,14,Raw!$J$1:$J1000,"M")</f>
        <v>1</v>
      </c>
      <c r="G86" s="7">
        <f>countifs(Raw!$D$1:$D1000,$A86,Raw!$C$1:$C1000,0,Raw!$J$1:$J1000,"M")</f>
        <v>1</v>
      </c>
      <c r="H86" s="7">
        <f>countifs(Raw!$D$1:$D1000,$A86,Raw!$C$1:$C1000,-4,Raw!$J$1:$J1000,"M")</f>
        <v>0</v>
      </c>
      <c r="I86" s="7">
        <f t="shared" si="2"/>
        <v>2</v>
      </c>
      <c r="J86" s="8">
        <f t="shared" si="3"/>
        <v>0.1</v>
      </c>
      <c r="K86" s="8">
        <f t="shared" si="4"/>
        <v>0.5</v>
      </c>
      <c r="L86" s="7">
        <f t="shared" si="5"/>
        <v>4</v>
      </c>
      <c r="M86" s="9">
        <f t="shared" si="6"/>
        <v>0.8</v>
      </c>
    </row>
    <row r="87">
      <c r="A87" s="6" t="s">
        <v>92</v>
      </c>
      <c r="B87" s="7" t="str">
        <f>vlookup($A87,Users!$B$1:$H1000,3,false)</f>
        <v>Edward</v>
      </c>
      <c r="C87" s="7" t="str">
        <f>vlookup($A87,Users!$B$1:$H1000,6,false)</f>
        <v>Shen</v>
      </c>
      <c r="D87" s="7">
        <f>vlookup($C87,Teams!$B:$D,2,false)</f>
        <v>5</v>
      </c>
      <c r="E87" s="7">
        <f t="shared" si="1"/>
        <v>20</v>
      </c>
      <c r="F87" s="7">
        <f>countifs(Raw!$D$1:$D1000,$A87,Raw!$C$1:$C1000,4,Raw!$J$1:$J1000,"M")+countifs(Raw!$D$1:$D1000,$A87,Raw!$C$1:$C1000,14,Raw!$J$1:$J1000,"M")</f>
        <v>1</v>
      </c>
      <c r="G87" s="7">
        <f>countifs(Raw!$D$1:$D1000,$A87,Raw!$C$1:$C1000,0,Raw!$J$1:$J1000,"M")</f>
        <v>0</v>
      </c>
      <c r="H87" s="7">
        <f>countifs(Raw!$D$1:$D1000,$A87,Raw!$C$1:$C1000,-4,Raw!$J$1:$J1000,"M")</f>
        <v>0</v>
      </c>
      <c r="I87" s="7">
        <f t="shared" si="2"/>
        <v>1</v>
      </c>
      <c r="J87" s="8">
        <f t="shared" si="3"/>
        <v>0.05</v>
      </c>
      <c r="K87" s="8">
        <f t="shared" si="4"/>
        <v>1</v>
      </c>
      <c r="L87" s="7">
        <f t="shared" si="5"/>
        <v>4</v>
      </c>
      <c r="M87" s="9">
        <f t="shared" si="6"/>
        <v>0.8</v>
      </c>
    </row>
    <row r="88">
      <c r="A88" s="6" t="s">
        <v>170</v>
      </c>
      <c r="B88" s="7" t="str">
        <f>vlookup($A88,Users!$B$1:$H1000,3,false)</f>
        <v>Phoenix</v>
      </c>
      <c r="C88" s="7" t="str">
        <f>vlookup($A88,Users!$B$1:$H1000,6,false)</f>
        <v>Seven Lakes</v>
      </c>
      <c r="D88" s="7">
        <f>vlookup($C88,Teams!$B:$D,2,false)</f>
        <v>5</v>
      </c>
      <c r="E88" s="7">
        <f t="shared" si="1"/>
        <v>20</v>
      </c>
      <c r="F88" s="7">
        <f>countifs(Raw!$D$1:$D1000,$A88,Raw!$C$1:$C1000,4,Raw!$J$1:$J1000,"M")+countifs(Raw!$D$1:$D1000,$A88,Raw!$C$1:$C1000,14,Raw!$J$1:$J1000,"M")</f>
        <v>2</v>
      </c>
      <c r="G88" s="7">
        <f>countifs(Raw!$D$1:$D1000,$A88,Raw!$C$1:$C1000,0,Raw!$J$1:$J1000,"M")</f>
        <v>1</v>
      </c>
      <c r="H88" s="7">
        <f>countifs(Raw!$D$1:$D1000,$A88,Raw!$C$1:$C1000,-4,Raw!$J$1:$J1000,"M")</f>
        <v>1</v>
      </c>
      <c r="I88" s="7">
        <f t="shared" si="2"/>
        <v>4</v>
      </c>
      <c r="J88" s="8">
        <f t="shared" si="3"/>
        <v>0.2</v>
      </c>
      <c r="K88" s="8">
        <f t="shared" si="4"/>
        <v>0.5</v>
      </c>
      <c r="L88" s="7">
        <f t="shared" si="5"/>
        <v>4</v>
      </c>
      <c r="M88" s="9">
        <f t="shared" si="6"/>
        <v>0.8</v>
      </c>
    </row>
    <row r="89">
      <c r="A89" s="6" t="s">
        <v>172</v>
      </c>
      <c r="B89" s="7" t="str">
        <f>vlookup($A89,Users!$B$1:$H1000,3,false)</f>
        <v>Vishal</v>
      </c>
      <c r="C89" s="7" t="str">
        <f>vlookup($A89,Users!$B$1:$H1000,6,false)</f>
        <v>Seven Lakes</v>
      </c>
      <c r="D89" s="7">
        <f>vlookup($C89,Teams!$B:$D,2,false)</f>
        <v>5</v>
      </c>
      <c r="E89" s="7">
        <f t="shared" si="1"/>
        <v>20</v>
      </c>
      <c r="F89" s="7">
        <f>countifs(Raw!$D$1:$D1000,$A89,Raw!$C$1:$C1000,4,Raw!$J$1:$J1000,"M")+countifs(Raw!$D$1:$D1000,$A89,Raw!$C$1:$C1000,14,Raw!$J$1:$J1000,"M")</f>
        <v>1</v>
      </c>
      <c r="G89" s="7">
        <f>countifs(Raw!$D$1:$D1000,$A89,Raw!$C$1:$C1000,0,Raw!$J$1:$J1000,"M")</f>
        <v>1</v>
      </c>
      <c r="H89" s="7">
        <f>countifs(Raw!$D$1:$D1000,$A89,Raw!$C$1:$C1000,-4,Raw!$J$1:$J1000,"M")</f>
        <v>0</v>
      </c>
      <c r="I89" s="7">
        <f t="shared" si="2"/>
        <v>2</v>
      </c>
      <c r="J89" s="8">
        <f t="shared" si="3"/>
        <v>0.1</v>
      </c>
      <c r="K89" s="8">
        <f t="shared" si="4"/>
        <v>0.5</v>
      </c>
      <c r="L89" s="7">
        <f t="shared" si="5"/>
        <v>4</v>
      </c>
      <c r="M89" s="9">
        <f t="shared" si="6"/>
        <v>0.8</v>
      </c>
    </row>
    <row r="90">
      <c r="A90" s="6" t="s">
        <v>178</v>
      </c>
      <c r="B90" s="7" t="str">
        <f>vlookup($A90,Users!$B$1:$H1000,3,false)</f>
        <v>Melinda</v>
      </c>
      <c r="C90" s="7" t="str">
        <f>vlookup($A90,Users!$B$1:$H1000,6,false)</f>
        <v>Troy</v>
      </c>
      <c r="D90" s="7">
        <f>vlookup($C90,Teams!$B:$D,2,false)</f>
        <v>5</v>
      </c>
      <c r="E90" s="7">
        <f t="shared" si="1"/>
        <v>20</v>
      </c>
      <c r="F90" s="7">
        <f>countifs(Raw!$D$1:$D1000,$A90,Raw!$C$1:$C1000,4,Raw!$J$1:$J1000,"M")+countifs(Raw!$D$1:$D1000,$A90,Raw!$C$1:$C1000,14,Raw!$J$1:$J1000,"M")</f>
        <v>1</v>
      </c>
      <c r="G90" s="7">
        <f>countifs(Raw!$D$1:$D1000,$A90,Raw!$C$1:$C1000,0,Raw!$J$1:$J1000,"M")</f>
        <v>0</v>
      </c>
      <c r="H90" s="7">
        <f>countifs(Raw!$D$1:$D1000,$A90,Raw!$C$1:$C1000,-4,Raw!$J$1:$J1000,"M")</f>
        <v>0</v>
      </c>
      <c r="I90" s="7">
        <f t="shared" si="2"/>
        <v>1</v>
      </c>
      <c r="J90" s="8">
        <f t="shared" si="3"/>
        <v>0.05</v>
      </c>
      <c r="K90" s="8">
        <f t="shared" si="4"/>
        <v>1</v>
      </c>
      <c r="L90" s="7">
        <f t="shared" si="5"/>
        <v>4</v>
      </c>
      <c r="M90" s="9">
        <f t="shared" si="6"/>
        <v>0.8</v>
      </c>
    </row>
    <row r="91">
      <c r="A91" s="6" t="s">
        <v>179</v>
      </c>
      <c r="B91" s="7" t="str">
        <f>vlookup($A91,Users!$B$1:$H1000,3,false)</f>
        <v>Aditya</v>
      </c>
      <c r="C91" s="7" t="str">
        <f>vlookup($A91,Users!$B$1:$H1000,6,false)</f>
        <v>Troy</v>
      </c>
      <c r="D91" s="7">
        <f>vlookup($C91,Teams!$B:$D,2,false)</f>
        <v>5</v>
      </c>
      <c r="E91" s="7">
        <f t="shared" si="1"/>
        <v>20</v>
      </c>
      <c r="F91" s="7">
        <f>countifs(Raw!$D$1:$D1000,$A91,Raw!$C$1:$C1000,4,Raw!$J$1:$J1000,"M")+countifs(Raw!$D$1:$D1000,$A91,Raw!$C$1:$C1000,14,Raw!$J$1:$J1000,"M")</f>
        <v>1</v>
      </c>
      <c r="G91" s="7">
        <f>countifs(Raw!$D$1:$D1000,$A91,Raw!$C$1:$C1000,0,Raw!$J$1:$J1000,"M")</f>
        <v>1</v>
      </c>
      <c r="H91" s="7">
        <f>countifs(Raw!$D$1:$D1000,$A91,Raw!$C$1:$C1000,-4,Raw!$J$1:$J1000,"M")</f>
        <v>0</v>
      </c>
      <c r="I91" s="7">
        <f t="shared" si="2"/>
        <v>2</v>
      </c>
      <c r="J91" s="8">
        <f t="shared" si="3"/>
        <v>0.1</v>
      </c>
      <c r="K91" s="8">
        <f t="shared" si="4"/>
        <v>0.5</v>
      </c>
      <c r="L91" s="7">
        <f t="shared" si="5"/>
        <v>4</v>
      </c>
      <c r="M91" s="9">
        <f t="shared" si="6"/>
        <v>0.8</v>
      </c>
    </row>
    <row r="92">
      <c r="A92" s="6" t="s">
        <v>186</v>
      </c>
      <c r="B92" s="7" t="str">
        <f>vlookup($A92,Users!$B$1:$H1000,3,false)</f>
        <v>Lidia</v>
      </c>
      <c r="C92" s="7" t="str">
        <f>vlookup($A92,Users!$B$1:$H1000,6,false)</f>
        <v>Venice</v>
      </c>
      <c r="D92" s="7">
        <f>vlookup($C92,Teams!$B:$D,2,false)</f>
        <v>5</v>
      </c>
      <c r="E92" s="7">
        <f t="shared" si="1"/>
        <v>20</v>
      </c>
      <c r="F92" s="7">
        <f>countifs(Raw!$D$1:$D1000,$A92,Raw!$C$1:$C1000,4,Raw!$J$1:$J1000,"M")+countifs(Raw!$D$1:$D1000,$A92,Raw!$C$1:$C1000,14,Raw!$J$1:$J1000,"M")</f>
        <v>1</v>
      </c>
      <c r="G92" s="7">
        <f>countifs(Raw!$D$1:$D1000,$A92,Raw!$C$1:$C1000,0,Raw!$J$1:$J1000,"M")</f>
        <v>1</v>
      </c>
      <c r="H92" s="7">
        <f>countifs(Raw!$D$1:$D1000,$A92,Raw!$C$1:$C1000,-4,Raw!$J$1:$J1000,"M")</f>
        <v>0</v>
      </c>
      <c r="I92" s="7">
        <f t="shared" si="2"/>
        <v>2</v>
      </c>
      <c r="J92" s="8">
        <f t="shared" si="3"/>
        <v>0.1</v>
      </c>
      <c r="K92" s="8">
        <f t="shared" si="4"/>
        <v>0.5</v>
      </c>
      <c r="L92" s="7">
        <f t="shared" si="5"/>
        <v>4</v>
      </c>
      <c r="M92" s="9">
        <f t="shared" si="6"/>
        <v>0.8</v>
      </c>
    </row>
    <row r="93">
      <c r="A93" s="6" t="s">
        <v>198</v>
      </c>
      <c r="B93" s="7" t="str">
        <f>vlookup($A93,Users!$B$1:$H1000,3,false)</f>
        <v>Chaewoon</v>
      </c>
      <c r="C93" s="7" t="str">
        <f>vlookup($A93,Users!$B$1:$H1000,6,false)</f>
        <v>Blair C</v>
      </c>
      <c r="D93" s="7">
        <f>vlookup($C93,Teams!$B:$D,2,false)</f>
        <v>5</v>
      </c>
      <c r="E93" s="7">
        <f t="shared" si="1"/>
        <v>20</v>
      </c>
      <c r="F93" s="7">
        <f>countifs(Raw!$D$1:$D1000,$A93,Raw!$C$1:$C1000,4,Raw!$J$1:$J1000,"M")+countifs(Raw!$D$1:$D1000,$A93,Raw!$C$1:$C1000,14,Raw!$J$1:$J1000,"M")</f>
        <v>1</v>
      </c>
      <c r="G93" s="7">
        <f>countifs(Raw!$D$1:$D1000,$A93,Raw!$C$1:$C1000,0,Raw!$J$1:$J1000,"M")</f>
        <v>1</v>
      </c>
      <c r="H93" s="7">
        <f>countifs(Raw!$D$1:$D1000,$A93,Raw!$C$1:$C1000,-4,Raw!$J$1:$J1000,"M")</f>
        <v>0</v>
      </c>
      <c r="I93" s="7">
        <f t="shared" si="2"/>
        <v>2</v>
      </c>
      <c r="J93" s="8">
        <f t="shared" si="3"/>
        <v>0.1</v>
      </c>
      <c r="K93" s="8">
        <f t="shared" si="4"/>
        <v>0.5</v>
      </c>
      <c r="L93" s="7">
        <f t="shared" si="5"/>
        <v>4</v>
      </c>
      <c r="M93" s="9">
        <f t="shared" si="6"/>
        <v>0.8</v>
      </c>
    </row>
    <row r="94">
      <c r="A94" s="6" t="s">
        <v>199</v>
      </c>
      <c r="B94" s="7" t="str">
        <f>vlookup($A94,Users!$B$1:$H1000,3,false)</f>
        <v>Justin</v>
      </c>
      <c r="C94" s="7" t="str">
        <f>vlookup($A94,Users!$B$1:$H1000,6,false)</f>
        <v>Iolani</v>
      </c>
      <c r="D94" s="7">
        <f>vlookup($C94,Teams!$B:$D,2,false)</f>
        <v>5</v>
      </c>
      <c r="E94" s="7">
        <f t="shared" si="1"/>
        <v>20</v>
      </c>
      <c r="F94" s="7">
        <f>countifs(Raw!$D$1:$D1000,$A94,Raw!$C$1:$C1000,4,Raw!$J$1:$J1000,"M")+countifs(Raw!$D$1:$D1000,$A94,Raw!$C$1:$C1000,14,Raw!$J$1:$J1000,"M")</f>
        <v>1</v>
      </c>
      <c r="G94" s="7">
        <f>countifs(Raw!$D$1:$D1000,$A94,Raw!$C$1:$C1000,0,Raw!$J$1:$J1000,"M")</f>
        <v>0</v>
      </c>
      <c r="H94" s="7">
        <f>countifs(Raw!$D$1:$D1000,$A94,Raw!$C$1:$C1000,-4,Raw!$J$1:$J1000,"M")</f>
        <v>0</v>
      </c>
      <c r="I94" s="7">
        <f t="shared" si="2"/>
        <v>1</v>
      </c>
      <c r="J94" s="8">
        <f t="shared" si="3"/>
        <v>0.05</v>
      </c>
      <c r="K94" s="8">
        <f t="shared" si="4"/>
        <v>1</v>
      </c>
      <c r="L94" s="7">
        <f t="shared" si="5"/>
        <v>4</v>
      </c>
      <c r="M94" s="9">
        <f t="shared" si="6"/>
        <v>0.8</v>
      </c>
    </row>
    <row r="95">
      <c r="A95" s="6" t="s">
        <v>200</v>
      </c>
      <c r="B95" s="7" t="str">
        <f>vlookup($A95,Users!$B$1:$H1000,3,false)</f>
        <v>Albert</v>
      </c>
      <c r="C95" s="7" t="str">
        <f>vlookup($A95,Users!$B$1:$H1000,6,false)</f>
        <v>Westminster</v>
      </c>
      <c r="D95" s="7">
        <f>vlookup($C95,Teams!$B:$D,2,false)</f>
        <v>5</v>
      </c>
      <c r="E95" s="7">
        <f t="shared" si="1"/>
        <v>20</v>
      </c>
      <c r="F95" s="7">
        <f>countifs(Raw!$D$1:$D1000,$A95,Raw!$C$1:$C1000,4,Raw!$J$1:$J1000,"M")+countifs(Raw!$D$1:$D1000,$A95,Raw!$C$1:$C1000,14,Raw!$J$1:$J1000,"M")</f>
        <v>1</v>
      </c>
      <c r="G95" s="7">
        <f>countifs(Raw!$D$1:$D1000,$A95,Raw!$C$1:$C1000,0,Raw!$J$1:$J1000,"M")</f>
        <v>2</v>
      </c>
      <c r="H95" s="7">
        <f>countifs(Raw!$D$1:$D1000,$A95,Raw!$C$1:$C1000,-4,Raw!$J$1:$J1000,"M")</f>
        <v>0</v>
      </c>
      <c r="I95" s="7">
        <f t="shared" si="2"/>
        <v>3</v>
      </c>
      <c r="J95" s="8">
        <f t="shared" si="3"/>
        <v>0.15</v>
      </c>
      <c r="K95" s="8">
        <f t="shared" si="4"/>
        <v>0.3333333333</v>
      </c>
      <c r="L95" s="7">
        <f t="shared" si="5"/>
        <v>4</v>
      </c>
      <c r="M95" s="9">
        <f t="shared" si="6"/>
        <v>0.8</v>
      </c>
    </row>
    <row r="96">
      <c r="A96" s="6" t="s">
        <v>203</v>
      </c>
      <c r="B96" s="7" t="str">
        <f>vlookup($A96,Users!$B$1:$H1000,3,false)</f>
        <v>Varun</v>
      </c>
      <c r="C96" s="7" t="str">
        <f>vlookup($A96,Users!$B$1:$H1000,6,false)</f>
        <v>Green Hope</v>
      </c>
      <c r="D96" s="7">
        <f>vlookup($C96,Teams!$B:$D,2,false)</f>
        <v>5</v>
      </c>
      <c r="E96" s="7">
        <f t="shared" si="1"/>
        <v>20</v>
      </c>
      <c r="F96" s="7">
        <f>countifs(Raw!$D$1:$D1000,$A96,Raw!$C$1:$C1000,4,Raw!$J$1:$J1000,"M")+countifs(Raw!$D$1:$D1000,$A96,Raw!$C$1:$C1000,14,Raw!$J$1:$J1000,"M")</f>
        <v>1</v>
      </c>
      <c r="G96" s="7">
        <f>countifs(Raw!$D$1:$D1000,$A96,Raw!$C$1:$C1000,0,Raw!$J$1:$J1000,"M")</f>
        <v>3</v>
      </c>
      <c r="H96" s="7">
        <f>countifs(Raw!$D$1:$D1000,$A96,Raw!$C$1:$C1000,-4,Raw!$J$1:$J1000,"M")</f>
        <v>0</v>
      </c>
      <c r="I96" s="7">
        <f t="shared" si="2"/>
        <v>4</v>
      </c>
      <c r="J96" s="8">
        <f t="shared" si="3"/>
        <v>0.2</v>
      </c>
      <c r="K96" s="8">
        <f t="shared" si="4"/>
        <v>0.25</v>
      </c>
      <c r="L96" s="7">
        <f t="shared" si="5"/>
        <v>4</v>
      </c>
      <c r="M96" s="9">
        <f t="shared" si="6"/>
        <v>0.8</v>
      </c>
    </row>
    <row r="97">
      <c r="A97" s="6" t="s">
        <v>210</v>
      </c>
      <c r="B97" s="7" t="str">
        <f>vlookup($A97,Users!$B$1:$H1000,3,false)</f>
        <v>Aidan</v>
      </c>
      <c r="C97" s="7" t="str">
        <f>vlookup($A97,Users!$B$1:$H1000,6,false)</f>
        <v>Seven Lakes</v>
      </c>
      <c r="D97" s="7">
        <f>vlookup($C97,Teams!$B:$D,2,false)</f>
        <v>5</v>
      </c>
      <c r="E97" s="7">
        <f t="shared" si="1"/>
        <v>20</v>
      </c>
      <c r="F97" s="7">
        <f>countifs(Raw!$D$1:$D1000,$A97,Raw!$C$1:$C1000,4,Raw!$J$1:$J1000,"M")+countifs(Raw!$D$1:$D1000,$A97,Raw!$C$1:$C1000,14,Raw!$J$1:$J1000,"M")</f>
        <v>1</v>
      </c>
      <c r="G97" s="7">
        <f>countifs(Raw!$D$1:$D1000,$A97,Raw!$C$1:$C1000,0,Raw!$J$1:$J1000,"M")</f>
        <v>0</v>
      </c>
      <c r="H97" s="7">
        <f>countifs(Raw!$D$1:$D1000,$A97,Raw!$C$1:$C1000,-4,Raw!$J$1:$J1000,"M")</f>
        <v>0</v>
      </c>
      <c r="I97" s="7">
        <f t="shared" si="2"/>
        <v>1</v>
      </c>
      <c r="J97" s="8">
        <f t="shared" si="3"/>
        <v>0.05</v>
      </c>
      <c r="K97" s="8">
        <f t="shared" si="4"/>
        <v>1</v>
      </c>
      <c r="L97" s="7">
        <f t="shared" si="5"/>
        <v>4</v>
      </c>
      <c r="M97" s="9">
        <f t="shared" si="6"/>
        <v>0.8</v>
      </c>
    </row>
    <row r="98">
      <c r="A98" s="6" t="s">
        <v>211</v>
      </c>
      <c r="B98" s="7" t="str">
        <f>vlookup($A98,Users!$B$1:$H1000,3,false)</f>
        <v>Aryan</v>
      </c>
      <c r="C98" s="7" t="str">
        <f>vlookup($A98,Users!$B$1:$H1000,6,false)</f>
        <v>JP Stevens</v>
      </c>
      <c r="D98" s="7">
        <f>vlookup($C98,Teams!$B:$D,2,false)</f>
        <v>5</v>
      </c>
      <c r="E98" s="7">
        <f t="shared" si="1"/>
        <v>20</v>
      </c>
      <c r="F98" s="7">
        <f>countifs(Raw!$D$1:$D1000,$A98,Raw!$C$1:$C1000,4,Raw!$J$1:$J1000,"M")+countifs(Raw!$D$1:$D1000,$A98,Raw!$C$1:$C1000,14,Raw!$J$1:$J1000,"M")</f>
        <v>1</v>
      </c>
      <c r="G98" s="7">
        <f>countifs(Raw!$D$1:$D1000,$A98,Raw!$C$1:$C1000,0,Raw!$J$1:$J1000,"M")</f>
        <v>1</v>
      </c>
      <c r="H98" s="7">
        <f>countifs(Raw!$D$1:$D1000,$A98,Raw!$C$1:$C1000,-4,Raw!$J$1:$J1000,"M")</f>
        <v>0</v>
      </c>
      <c r="I98" s="7">
        <f t="shared" si="2"/>
        <v>2</v>
      </c>
      <c r="J98" s="8">
        <f t="shared" si="3"/>
        <v>0.1</v>
      </c>
      <c r="K98" s="8">
        <f t="shared" si="4"/>
        <v>0.5</v>
      </c>
      <c r="L98" s="7">
        <f t="shared" si="5"/>
        <v>4</v>
      </c>
      <c r="M98" s="9">
        <f t="shared" si="6"/>
        <v>0.8</v>
      </c>
    </row>
    <row r="99">
      <c r="A99" s="6" t="s">
        <v>214</v>
      </c>
      <c r="B99" s="7" t="str">
        <f>vlookup($A99,Users!$B$1:$H1000,3,false)</f>
        <v>Rishabh</v>
      </c>
      <c r="C99" s="7" t="str">
        <f>vlookup($A99,Users!$B$1:$H1000,6,false)</f>
        <v>NoHo B</v>
      </c>
      <c r="D99" s="7">
        <f>vlookup($C99,Teams!$B:$D,2,false)</f>
        <v>5</v>
      </c>
      <c r="E99" s="7">
        <f t="shared" si="1"/>
        <v>20</v>
      </c>
      <c r="F99" s="7">
        <f>countifs(Raw!$D$1:$D1000,$A99,Raw!$C$1:$C1000,4,Raw!$J$1:$J1000,"M")+countifs(Raw!$D$1:$D1000,$A99,Raw!$C$1:$C1000,14,Raw!$J$1:$J1000,"M")</f>
        <v>1</v>
      </c>
      <c r="G99" s="7">
        <f>countifs(Raw!$D$1:$D1000,$A99,Raw!$C$1:$C1000,0,Raw!$J$1:$J1000,"M")</f>
        <v>0</v>
      </c>
      <c r="H99" s="7">
        <f>countifs(Raw!$D$1:$D1000,$A99,Raw!$C$1:$C1000,-4,Raw!$J$1:$J1000,"M")</f>
        <v>0</v>
      </c>
      <c r="I99" s="7">
        <f t="shared" si="2"/>
        <v>1</v>
      </c>
      <c r="J99" s="8">
        <f t="shared" si="3"/>
        <v>0.05</v>
      </c>
      <c r="K99" s="8">
        <f t="shared" si="4"/>
        <v>1</v>
      </c>
      <c r="L99" s="7">
        <f t="shared" si="5"/>
        <v>4</v>
      </c>
      <c r="M99" s="9">
        <f t="shared" si="6"/>
        <v>0.8</v>
      </c>
    </row>
    <row r="100">
      <c r="A100" s="6" t="s">
        <v>218</v>
      </c>
      <c r="B100" s="7" t="str">
        <f>vlookup($A100,Users!$B$1:$H1000,3,false)</f>
        <v>Michael</v>
      </c>
      <c r="C100" s="7" t="str">
        <f>vlookup($A100,Users!$B$1:$H1000,6,false)</f>
        <v>Lakeside</v>
      </c>
      <c r="D100" s="7">
        <f>vlookup($C100,Teams!$B:$D,2,false)</f>
        <v>5</v>
      </c>
      <c r="E100" s="7">
        <f t="shared" si="1"/>
        <v>20</v>
      </c>
      <c r="F100" s="7">
        <f>countifs(Raw!$D$1:$D1000,$A100,Raw!$C$1:$C1000,4,Raw!$J$1:$J1000,"M")+countifs(Raw!$D$1:$D1000,$A100,Raw!$C$1:$C1000,14,Raw!$J$1:$J1000,"M")</f>
        <v>2</v>
      </c>
      <c r="G100" s="7">
        <f>countifs(Raw!$D$1:$D1000,$A100,Raw!$C$1:$C1000,0,Raw!$J$1:$J1000,"M")</f>
        <v>3</v>
      </c>
      <c r="H100" s="7">
        <f>countifs(Raw!$D$1:$D1000,$A100,Raw!$C$1:$C1000,-4,Raw!$J$1:$J1000,"M")</f>
        <v>1</v>
      </c>
      <c r="I100" s="7">
        <f t="shared" si="2"/>
        <v>6</v>
      </c>
      <c r="J100" s="8">
        <f t="shared" si="3"/>
        <v>0.3</v>
      </c>
      <c r="K100" s="8">
        <f t="shared" si="4"/>
        <v>0.3333333333</v>
      </c>
      <c r="L100" s="7">
        <f t="shared" si="5"/>
        <v>4</v>
      </c>
      <c r="M100" s="9">
        <f t="shared" si="6"/>
        <v>0.8</v>
      </c>
    </row>
    <row r="101">
      <c r="A101" s="6" t="s">
        <v>219</v>
      </c>
      <c r="B101" s="7" t="str">
        <f>vlookup($A101,Users!$B$1:$H1000,3,false)</f>
        <v>Vijay</v>
      </c>
      <c r="C101" s="7" t="str">
        <f>vlookup($A101,Users!$B$1:$H1000,6,false)</f>
        <v>Buchholz B</v>
      </c>
      <c r="D101" s="7">
        <f>vlookup($C101,Teams!$B:$D,2,false)</f>
        <v>5</v>
      </c>
      <c r="E101" s="7">
        <f t="shared" si="1"/>
        <v>20</v>
      </c>
      <c r="F101" s="7">
        <f>countifs(Raw!$D$1:$D1000,$A101,Raw!$C$1:$C1000,4,Raw!$J$1:$J1000,"M")+countifs(Raw!$D$1:$D1000,$A101,Raw!$C$1:$C1000,14,Raw!$J$1:$J1000,"M")</f>
        <v>1</v>
      </c>
      <c r="G101" s="7">
        <f>countifs(Raw!$D$1:$D1000,$A101,Raw!$C$1:$C1000,0,Raw!$J$1:$J1000,"M")</f>
        <v>0</v>
      </c>
      <c r="H101" s="7">
        <f>countifs(Raw!$D$1:$D1000,$A101,Raw!$C$1:$C1000,-4,Raw!$J$1:$J1000,"M")</f>
        <v>0</v>
      </c>
      <c r="I101" s="7">
        <f t="shared" si="2"/>
        <v>1</v>
      </c>
      <c r="J101" s="8">
        <f t="shared" si="3"/>
        <v>0.05</v>
      </c>
      <c r="K101" s="8">
        <f t="shared" si="4"/>
        <v>1</v>
      </c>
      <c r="L101" s="7">
        <f t="shared" si="5"/>
        <v>4</v>
      </c>
      <c r="M101" s="9">
        <f t="shared" si="6"/>
        <v>0.8</v>
      </c>
    </row>
    <row r="102">
      <c r="A102" s="6" t="s">
        <v>224</v>
      </c>
      <c r="B102" s="7" t="str">
        <f>vlookup($A102,Users!$B$1:$H1000,3,false)</f>
        <v>Ricky</v>
      </c>
      <c r="C102" s="7" t="str">
        <f>vlookup($A102,Users!$B$1:$H1000,6,false)</f>
        <v>Blair C</v>
      </c>
      <c r="D102" s="7">
        <f>vlookup($C102,Teams!$B:$D,2,false)</f>
        <v>5</v>
      </c>
      <c r="E102" s="7">
        <f t="shared" si="1"/>
        <v>20</v>
      </c>
      <c r="F102" s="7">
        <f>countifs(Raw!$D$1:$D1000,$A102,Raw!$C$1:$C1000,4,Raw!$J$1:$J1000,"M")+countifs(Raw!$D$1:$D1000,$A102,Raw!$C$1:$C1000,14,Raw!$J$1:$J1000,"M")</f>
        <v>1</v>
      </c>
      <c r="G102" s="7">
        <f>countifs(Raw!$D$1:$D1000,$A102,Raw!$C$1:$C1000,0,Raw!$J$1:$J1000,"M")</f>
        <v>0</v>
      </c>
      <c r="H102" s="7">
        <f>countifs(Raw!$D$1:$D1000,$A102,Raw!$C$1:$C1000,-4,Raw!$J$1:$J1000,"M")</f>
        <v>0</v>
      </c>
      <c r="I102" s="7">
        <f t="shared" si="2"/>
        <v>1</v>
      </c>
      <c r="J102" s="8">
        <f t="shared" si="3"/>
        <v>0.05</v>
      </c>
      <c r="K102" s="8">
        <f t="shared" si="4"/>
        <v>1</v>
      </c>
      <c r="L102" s="7">
        <f t="shared" si="5"/>
        <v>4</v>
      </c>
      <c r="M102" s="9">
        <f t="shared" si="6"/>
        <v>0.8</v>
      </c>
    </row>
    <row r="103">
      <c r="A103" s="6" t="s">
        <v>122</v>
      </c>
      <c r="B103" s="7" t="str">
        <f>vlookup($A103,Users!$B$1:$H1000,3,false)</f>
        <v>Nihal</v>
      </c>
      <c r="C103" s="7" t="str">
        <f>vlookup($A103,Users!$B$1:$H1000,6,false)</f>
        <v>Interlake B</v>
      </c>
      <c r="D103" s="7">
        <f>vlookup($C103,Teams!$B:$D,2,false)</f>
        <v>6</v>
      </c>
      <c r="E103" s="7">
        <f t="shared" si="1"/>
        <v>24</v>
      </c>
      <c r="F103" s="7">
        <f>countifs(Raw!$D$1:$D1000,$A103,Raw!$C$1:$C1000,4,Raw!$J$1:$J1000,"M")+countifs(Raw!$D$1:$D1000,$A103,Raw!$C$1:$C1000,14,Raw!$J$1:$J1000,"M")</f>
        <v>1</v>
      </c>
      <c r="G103" s="7">
        <f>countifs(Raw!$D$1:$D1000,$A103,Raw!$C$1:$C1000,0,Raw!$J$1:$J1000,"M")</f>
        <v>0</v>
      </c>
      <c r="H103" s="7">
        <f>countifs(Raw!$D$1:$D1000,$A103,Raw!$C$1:$C1000,-4,Raw!$J$1:$J1000,"M")</f>
        <v>0</v>
      </c>
      <c r="I103" s="7">
        <f t="shared" si="2"/>
        <v>1</v>
      </c>
      <c r="J103" s="8">
        <f t="shared" si="3"/>
        <v>0.04166666667</v>
      </c>
      <c r="K103" s="8">
        <f t="shared" si="4"/>
        <v>1</v>
      </c>
      <c r="L103" s="7">
        <f t="shared" si="5"/>
        <v>4</v>
      </c>
      <c r="M103" s="9">
        <f t="shared" si="6"/>
        <v>0.6666666667</v>
      </c>
    </row>
    <row r="104">
      <c r="A104" s="6" t="s">
        <v>162</v>
      </c>
      <c r="B104" s="7" t="str">
        <f>vlookup($A104,Users!$B$1:$H1000,3,false)</f>
        <v>Julian</v>
      </c>
      <c r="C104" s="7" t="str">
        <f>vlookup($A104,Users!$B$1:$H1000,6,false)</f>
        <v>Interlake A</v>
      </c>
      <c r="D104" s="7">
        <f>vlookup($C104,Teams!$B:$D,2,false)</f>
        <v>6</v>
      </c>
      <c r="E104" s="7">
        <f t="shared" si="1"/>
        <v>24</v>
      </c>
      <c r="F104" s="7">
        <f>countifs(Raw!$D$1:$D1000,$A104,Raw!$C$1:$C1000,4,Raw!$J$1:$J1000,"M")+countifs(Raw!$D$1:$D1000,$A104,Raw!$C$1:$C1000,14,Raw!$J$1:$J1000,"M")</f>
        <v>1</v>
      </c>
      <c r="G104" s="7">
        <f>countifs(Raw!$D$1:$D1000,$A104,Raw!$C$1:$C1000,0,Raw!$J$1:$J1000,"M")</f>
        <v>0</v>
      </c>
      <c r="H104" s="7">
        <f>countifs(Raw!$D$1:$D1000,$A104,Raw!$C$1:$C1000,-4,Raw!$J$1:$J1000,"M")</f>
        <v>0</v>
      </c>
      <c r="I104" s="7">
        <f t="shared" si="2"/>
        <v>1</v>
      </c>
      <c r="J104" s="8">
        <f t="shared" si="3"/>
        <v>0.04166666667</v>
      </c>
      <c r="K104" s="8">
        <f t="shared" si="4"/>
        <v>1</v>
      </c>
      <c r="L104" s="7">
        <f t="shared" si="5"/>
        <v>4</v>
      </c>
      <c r="M104" s="9">
        <f t="shared" si="6"/>
        <v>0.6666666667</v>
      </c>
    </row>
    <row r="105">
      <c r="A105" s="6" t="s">
        <v>91</v>
      </c>
      <c r="B105" s="7" t="str">
        <f>vlookup($A105,Users!$B$1:$H1000,3,false)</f>
        <v>Annie</v>
      </c>
      <c r="C105" s="7" t="str">
        <f>vlookup($A105,Users!$B$1:$H1000,6,false)</f>
        <v>MSJ</v>
      </c>
      <c r="D105" s="7">
        <f>vlookup($C105,Teams!$B:$D,2,false)</f>
        <v>8</v>
      </c>
      <c r="E105" s="7">
        <f t="shared" si="1"/>
        <v>32</v>
      </c>
      <c r="F105" s="7">
        <f>countifs(Raw!$D$1:$D1000,$A105,Raw!$C$1:$C1000,4,Raw!$J$1:$J1000,"M")+countifs(Raw!$D$1:$D1000,$A105,Raw!$C$1:$C1000,14,Raw!$J$1:$J1000,"M")</f>
        <v>1</v>
      </c>
      <c r="G105" s="7">
        <f>countifs(Raw!$D$1:$D1000,$A105,Raw!$C$1:$C1000,0,Raw!$J$1:$J1000,"M")</f>
        <v>0</v>
      </c>
      <c r="H105" s="7">
        <f>countifs(Raw!$D$1:$D1000,$A105,Raw!$C$1:$C1000,-4,Raw!$J$1:$J1000,"M")</f>
        <v>0</v>
      </c>
      <c r="I105" s="7">
        <f t="shared" si="2"/>
        <v>1</v>
      </c>
      <c r="J105" s="8">
        <f t="shared" si="3"/>
        <v>0.03125</v>
      </c>
      <c r="K105" s="8">
        <f t="shared" si="4"/>
        <v>1</v>
      </c>
      <c r="L105" s="7">
        <f t="shared" si="5"/>
        <v>4</v>
      </c>
      <c r="M105" s="9">
        <f t="shared" si="6"/>
        <v>0.5</v>
      </c>
    </row>
    <row r="106">
      <c r="A106" s="6" t="s">
        <v>222</v>
      </c>
      <c r="B106" s="7" t="str">
        <f>vlookup($A106,Users!$B$1:$H1000,3,false)</f>
        <v>Nathan</v>
      </c>
      <c r="C106" s="7" t="str">
        <f>vlookup($A106,Users!$B$1:$H1000,6,false)</f>
        <v>University</v>
      </c>
      <c r="D106" s="7">
        <f>vlookup($C106,Teams!$B:$D,2,false)</f>
        <v>8</v>
      </c>
      <c r="E106" s="7">
        <f t="shared" si="1"/>
        <v>32</v>
      </c>
      <c r="F106" s="7">
        <f>countifs(Raw!$D$1:$D1000,$A106,Raw!$C$1:$C1000,4,Raw!$J$1:$J1000,"M")+countifs(Raw!$D$1:$D1000,$A106,Raw!$C$1:$C1000,14,Raw!$J$1:$J1000,"M")</f>
        <v>1</v>
      </c>
      <c r="G106" s="7">
        <f>countifs(Raw!$D$1:$D1000,$A106,Raw!$C$1:$C1000,0,Raw!$J$1:$J1000,"M")</f>
        <v>0</v>
      </c>
      <c r="H106" s="7">
        <f>countifs(Raw!$D$1:$D1000,$A106,Raw!$C$1:$C1000,-4,Raw!$J$1:$J1000,"M")</f>
        <v>0</v>
      </c>
      <c r="I106" s="7">
        <f t="shared" si="2"/>
        <v>1</v>
      </c>
      <c r="J106" s="8">
        <f t="shared" si="3"/>
        <v>0.03125</v>
      </c>
      <c r="K106" s="8">
        <f t="shared" si="4"/>
        <v>1</v>
      </c>
      <c r="L106" s="7">
        <f t="shared" si="5"/>
        <v>4</v>
      </c>
      <c r="M106" s="9">
        <f t="shared" si="6"/>
        <v>0.5</v>
      </c>
    </row>
    <row r="107">
      <c r="A107" s="6" t="s">
        <v>96</v>
      </c>
      <c r="B107" s="7" t="str">
        <f>vlookup($A107,Users!$B$1:$H1000,3,false)</f>
        <v>Caleb</v>
      </c>
      <c r="C107" s="7" t="str">
        <f>vlookup($A107,Users!$B$1:$H1000,6,false)</f>
        <v>Blair A</v>
      </c>
      <c r="D107" s="7">
        <f>vlookup($C107,Teams!$B:$D,2,false)</f>
        <v>9</v>
      </c>
      <c r="E107" s="7">
        <f t="shared" si="1"/>
        <v>36</v>
      </c>
      <c r="F107" s="7">
        <f>countifs(Raw!$D$1:$D1000,$A107,Raw!$C$1:$C1000,4,Raw!$J$1:$J1000,"M")+countifs(Raw!$D$1:$D1000,$A107,Raw!$C$1:$C1000,14,Raw!$J$1:$J1000,"M")</f>
        <v>1</v>
      </c>
      <c r="G107" s="7">
        <f>countifs(Raw!$D$1:$D1000,$A107,Raw!$C$1:$C1000,0,Raw!$J$1:$J1000,"M")</f>
        <v>1</v>
      </c>
      <c r="H107" s="7">
        <f>countifs(Raw!$D$1:$D1000,$A107,Raw!$C$1:$C1000,-4,Raw!$J$1:$J1000,"M")</f>
        <v>0</v>
      </c>
      <c r="I107" s="7">
        <f t="shared" si="2"/>
        <v>2</v>
      </c>
      <c r="J107" s="8">
        <f t="shared" si="3"/>
        <v>0.05555555556</v>
      </c>
      <c r="K107" s="8">
        <f t="shared" si="4"/>
        <v>0.5</v>
      </c>
      <c r="L107" s="7">
        <f t="shared" si="5"/>
        <v>4</v>
      </c>
      <c r="M107" s="9">
        <f t="shared" si="6"/>
        <v>0.4444444444</v>
      </c>
    </row>
    <row r="108">
      <c r="A108" s="6" t="s">
        <v>234</v>
      </c>
      <c r="B108" s="7" t="str">
        <f>vlookup($A108,Users!$B$1:$H1000,3,false)</f>
        <v>Anant</v>
      </c>
      <c r="C108" s="7" t="str">
        <f>vlookup($A108,Users!$B$1:$H1000,6,false)</f>
        <v>Dulles</v>
      </c>
      <c r="D108" s="7">
        <f>vlookup($C108,Teams!$B:$D,2,false)</f>
        <v>9</v>
      </c>
      <c r="E108" s="7">
        <f t="shared" si="1"/>
        <v>36</v>
      </c>
      <c r="F108" s="7">
        <f>countifs(Raw!$D$1:$D1000,$A108,Raw!$C$1:$C1000,4,Raw!$J$1:$J1000,"M")+countifs(Raw!$D$1:$D1000,$A108,Raw!$C$1:$C1000,14,Raw!$J$1:$J1000,"M")</f>
        <v>1</v>
      </c>
      <c r="G108" s="7">
        <f>countifs(Raw!$D$1:$D1000,$A108,Raw!$C$1:$C1000,0,Raw!$J$1:$J1000,"M")</f>
        <v>2</v>
      </c>
      <c r="H108" s="7">
        <f>countifs(Raw!$D$1:$D1000,$A108,Raw!$C$1:$C1000,-4,Raw!$J$1:$J1000,"M")</f>
        <v>0</v>
      </c>
      <c r="I108" s="7">
        <f t="shared" si="2"/>
        <v>3</v>
      </c>
      <c r="J108" s="8">
        <f t="shared" si="3"/>
        <v>0.08333333333</v>
      </c>
      <c r="K108" s="8">
        <f t="shared" si="4"/>
        <v>0.3333333333</v>
      </c>
      <c r="L108" s="7">
        <f t="shared" si="5"/>
        <v>4</v>
      </c>
      <c r="M108" s="9">
        <f t="shared" si="6"/>
        <v>0.4444444444</v>
      </c>
    </row>
    <row r="109">
      <c r="A109" s="6" t="s">
        <v>60</v>
      </c>
      <c r="B109" s="7" t="str">
        <f>vlookup($A109,Users!$B$1:$H1000,3,false)</f>
        <v>Ryan</v>
      </c>
      <c r="C109" s="7" t="str">
        <f>vlookup($A109,Users!$B$1:$H1000,6,false)</f>
        <v>Centennial</v>
      </c>
      <c r="D109" s="7">
        <f>vlookup($C109,Teams!$B:$D,2,false)</f>
        <v>11</v>
      </c>
      <c r="E109" s="7">
        <f t="shared" si="1"/>
        <v>44</v>
      </c>
      <c r="F109" s="7">
        <f>countifs(Raw!$D$1:$D1000,$A109,Raw!$C$1:$C1000,4,Raw!$J$1:$J1000,"M")+countifs(Raw!$D$1:$D1000,$A109,Raw!$C$1:$C1000,14,Raw!$J$1:$J1000,"M")</f>
        <v>1</v>
      </c>
      <c r="G109" s="7">
        <f>countifs(Raw!$D$1:$D1000,$A109,Raw!$C$1:$C1000,0,Raw!$J$1:$J1000,"M")</f>
        <v>1</v>
      </c>
      <c r="H109" s="7">
        <f>countifs(Raw!$D$1:$D1000,$A109,Raw!$C$1:$C1000,-4,Raw!$J$1:$J1000,"M")</f>
        <v>0</v>
      </c>
      <c r="I109" s="7">
        <f t="shared" si="2"/>
        <v>2</v>
      </c>
      <c r="J109" s="8">
        <f t="shared" si="3"/>
        <v>0.04545454545</v>
      </c>
      <c r="K109" s="8">
        <f t="shared" si="4"/>
        <v>0.5</v>
      </c>
      <c r="L109" s="7">
        <f t="shared" si="5"/>
        <v>4</v>
      </c>
      <c r="M109" s="9">
        <f t="shared" si="6"/>
        <v>0.3636363636</v>
      </c>
    </row>
    <row r="110">
      <c r="A110" s="6" t="s">
        <v>19</v>
      </c>
      <c r="B110" s="7" t="str">
        <f>vlookup($A110,Users!$B$1:$H1000,3,false)</f>
        <v>Emmy</v>
      </c>
      <c r="C110" s="7" t="str">
        <f>vlookup($A110,Users!$B$1:$H1000,6,false)</f>
        <v>Davidson</v>
      </c>
      <c r="D110" s="7">
        <f>vlookup($C110,Teams!$B:$D,2,false)</f>
        <v>6</v>
      </c>
      <c r="E110" s="7">
        <f t="shared" si="1"/>
        <v>24</v>
      </c>
      <c r="F110" s="7">
        <f>countifs(Raw!$D$1:$D1000,$A110,Raw!$C$1:$C1000,4,Raw!$J$1:$J1000,"M")+countifs(Raw!$D$1:$D1000,$A110,Raw!$C$1:$C1000,14,Raw!$J$1:$J1000,"M")</f>
        <v>0</v>
      </c>
      <c r="G110" s="7">
        <f>countifs(Raw!$D$1:$D1000,$A110,Raw!$C$1:$C1000,0,Raw!$J$1:$J1000,"M")</f>
        <v>2</v>
      </c>
      <c r="H110" s="7">
        <f>countifs(Raw!$D$1:$D1000,$A110,Raw!$C$1:$C1000,-4,Raw!$J$1:$J1000,"M")</f>
        <v>0</v>
      </c>
      <c r="I110" s="7">
        <f t="shared" si="2"/>
        <v>2</v>
      </c>
      <c r="J110" s="8">
        <f t="shared" si="3"/>
        <v>0.08333333333</v>
      </c>
      <c r="K110" s="8">
        <f t="shared" si="4"/>
        <v>0</v>
      </c>
      <c r="L110" s="7">
        <f t="shared" si="5"/>
        <v>0</v>
      </c>
      <c r="M110" s="9">
        <f t="shared" si="6"/>
        <v>0</v>
      </c>
    </row>
    <row r="111">
      <c r="A111" s="6" t="s">
        <v>35</v>
      </c>
      <c r="B111" s="7" t="str">
        <f>vlookup($A111,Users!$B$1:$H1000,3,false)</f>
        <v>Akshansh</v>
      </c>
      <c r="C111" s="7" t="str">
        <f>vlookup($A111,Users!$B$1:$H1000,6,false)</f>
        <v>Davidson</v>
      </c>
      <c r="D111" s="7">
        <f>vlookup($C111,Teams!$B:$D,2,false)</f>
        <v>6</v>
      </c>
      <c r="E111" s="7">
        <f t="shared" si="1"/>
        <v>24</v>
      </c>
      <c r="F111" s="7">
        <f>countifs(Raw!$D$1:$D1000,$A111,Raw!$C$1:$C1000,4,Raw!$J$1:$J1000,"M")+countifs(Raw!$D$1:$D1000,$A111,Raw!$C$1:$C1000,14,Raw!$J$1:$J1000,"M")</f>
        <v>0</v>
      </c>
      <c r="G111" s="7">
        <f>countifs(Raw!$D$1:$D1000,$A111,Raw!$C$1:$C1000,0,Raw!$J$1:$J1000,"M")</f>
        <v>2</v>
      </c>
      <c r="H111" s="7">
        <f>countifs(Raw!$D$1:$D1000,$A111,Raw!$C$1:$C1000,-4,Raw!$J$1:$J1000,"M")</f>
        <v>0</v>
      </c>
      <c r="I111" s="7">
        <f t="shared" si="2"/>
        <v>2</v>
      </c>
      <c r="J111" s="8">
        <f t="shared" si="3"/>
        <v>0.08333333333</v>
      </c>
      <c r="K111" s="8">
        <f t="shared" si="4"/>
        <v>0</v>
      </c>
      <c r="L111" s="7">
        <f t="shared" si="5"/>
        <v>0</v>
      </c>
      <c r="M111" s="9">
        <f t="shared" si="6"/>
        <v>0</v>
      </c>
    </row>
    <row r="112">
      <c r="A112" s="6" t="s">
        <v>37</v>
      </c>
      <c r="B112" s="7" t="str">
        <f>vlookup($A112,Users!$B$1:$H1000,3,false)</f>
        <v>Yajur</v>
      </c>
      <c r="C112" s="7" t="str">
        <f>vlookup($A112,Users!$B$1:$H1000,6,false)</f>
        <v>Davidson</v>
      </c>
      <c r="D112" s="7">
        <f>vlookup($C112,Teams!$B:$D,2,false)</f>
        <v>6</v>
      </c>
      <c r="E112" s="7">
        <f t="shared" si="1"/>
        <v>24</v>
      </c>
      <c r="F112" s="7">
        <f>countifs(Raw!$D$1:$D1000,$A112,Raw!$C$1:$C1000,4,Raw!$J$1:$J1000,"M")+countifs(Raw!$D$1:$D1000,$A112,Raw!$C$1:$C1000,14,Raw!$J$1:$J1000,"M")</f>
        <v>0</v>
      </c>
      <c r="G112" s="7">
        <f>countifs(Raw!$D$1:$D1000,$A112,Raw!$C$1:$C1000,0,Raw!$J$1:$J1000,"M")</f>
        <v>0</v>
      </c>
      <c r="H112" s="7">
        <f>countifs(Raw!$D$1:$D1000,$A112,Raw!$C$1:$C1000,-4,Raw!$J$1:$J1000,"M")</f>
        <v>0</v>
      </c>
      <c r="I112" s="7">
        <f t="shared" si="2"/>
        <v>0</v>
      </c>
      <c r="J112" s="8">
        <f t="shared" si="3"/>
        <v>0</v>
      </c>
      <c r="K112" s="8">
        <f t="shared" si="4"/>
        <v>0</v>
      </c>
      <c r="L112" s="7">
        <f t="shared" si="5"/>
        <v>0</v>
      </c>
      <c r="M112" s="9">
        <f t="shared" si="6"/>
        <v>0</v>
      </c>
    </row>
    <row r="113">
      <c r="A113" s="6" t="s">
        <v>38</v>
      </c>
      <c r="B113" s="7" t="str">
        <f>vlookup($A113,Users!$B$1:$H1000,3,false)</f>
        <v>Madhav</v>
      </c>
      <c r="C113" s="7" t="str">
        <f>vlookup($A113,Users!$B$1:$H1000,6,false)</f>
        <v>NCSSM B</v>
      </c>
      <c r="D113" s="7">
        <f>vlookup($C113,Teams!$B:$D,2,false)</f>
        <v>5</v>
      </c>
      <c r="E113" s="7">
        <f t="shared" si="1"/>
        <v>20</v>
      </c>
      <c r="F113" s="7">
        <f>countifs(Raw!$D$1:$D1000,$A113,Raw!$C$1:$C1000,4,Raw!$J$1:$J1000,"M")+countifs(Raw!$D$1:$D1000,$A113,Raw!$C$1:$C1000,14,Raw!$J$1:$J1000,"M")</f>
        <v>0</v>
      </c>
      <c r="G113" s="7">
        <f>countifs(Raw!$D$1:$D1000,$A113,Raw!$C$1:$C1000,0,Raw!$J$1:$J1000,"M")</f>
        <v>0</v>
      </c>
      <c r="H113" s="7">
        <f>countifs(Raw!$D$1:$D1000,$A113,Raw!$C$1:$C1000,-4,Raw!$J$1:$J1000,"M")</f>
        <v>0</v>
      </c>
      <c r="I113" s="7">
        <f t="shared" si="2"/>
        <v>0</v>
      </c>
      <c r="J113" s="8">
        <f t="shared" si="3"/>
        <v>0</v>
      </c>
      <c r="K113" s="8">
        <f t="shared" si="4"/>
        <v>0</v>
      </c>
      <c r="L113" s="7">
        <f t="shared" si="5"/>
        <v>0</v>
      </c>
      <c r="M113" s="9">
        <f t="shared" si="6"/>
        <v>0</v>
      </c>
    </row>
    <row r="114">
      <c r="A114" s="6" t="s">
        <v>39</v>
      </c>
      <c r="B114" s="7" t="str">
        <f>vlookup($A114,Users!$B$1:$H1000,3,false)</f>
        <v>Emmanuel</v>
      </c>
      <c r="C114" s="7" t="str">
        <f>vlookup($A114,Users!$B$1:$H1000,6,false)</f>
        <v>Buchholz A</v>
      </c>
      <c r="D114" s="7">
        <f>vlookup($C114,Teams!$B:$D,2,false)</f>
        <v>5</v>
      </c>
      <c r="E114" s="7">
        <f t="shared" si="1"/>
        <v>20</v>
      </c>
      <c r="F114" s="7">
        <f>countifs(Raw!$D$1:$D1000,$A114,Raw!$C$1:$C1000,4,Raw!$J$1:$J1000,"M")+countifs(Raw!$D$1:$D1000,$A114,Raw!$C$1:$C1000,14,Raw!$J$1:$J1000,"M")</f>
        <v>0</v>
      </c>
      <c r="G114" s="7">
        <f>countifs(Raw!$D$1:$D1000,$A114,Raw!$C$1:$C1000,0,Raw!$J$1:$J1000,"M")</f>
        <v>0</v>
      </c>
      <c r="H114" s="7">
        <f>countifs(Raw!$D$1:$D1000,$A114,Raw!$C$1:$C1000,-4,Raw!$J$1:$J1000,"M")</f>
        <v>0</v>
      </c>
      <c r="I114" s="7">
        <f t="shared" si="2"/>
        <v>0</v>
      </c>
      <c r="J114" s="8">
        <f t="shared" si="3"/>
        <v>0</v>
      </c>
      <c r="K114" s="8">
        <f t="shared" si="4"/>
        <v>0</v>
      </c>
      <c r="L114" s="7">
        <f t="shared" si="5"/>
        <v>0</v>
      </c>
      <c r="M114" s="9">
        <f t="shared" si="6"/>
        <v>0</v>
      </c>
    </row>
    <row r="115">
      <c r="A115" s="6" t="s">
        <v>46</v>
      </c>
      <c r="B115" s="7" t="str">
        <f>vlookup($A115,Users!$B$1:$H1000,3,false)</f>
        <v>Aldric</v>
      </c>
      <c r="C115" s="7" t="str">
        <f>vlookup($A115,Users!$B$1:$H1000,6,false)</f>
        <v>WWPN</v>
      </c>
      <c r="D115" s="7">
        <f>vlookup($C115,Teams!$B:$D,2,false)</f>
        <v>5</v>
      </c>
      <c r="E115" s="7">
        <f t="shared" si="1"/>
        <v>20</v>
      </c>
      <c r="F115" s="7">
        <f>countifs(Raw!$D$1:$D1000,$A115,Raw!$C$1:$C1000,4,Raw!$J$1:$J1000,"M")+countifs(Raw!$D$1:$D1000,$A115,Raw!$C$1:$C1000,14,Raw!$J$1:$J1000,"M")</f>
        <v>0</v>
      </c>
      <c r="G115" s="7">
        <f>countifs(Raw!$D$1:$D1000,$A115,Raw!$C$1:$C1000,0,Raw!$J$1:$J1000,"M")</f>
        <v>0</v>
      </c>
      <c r="H115" s="7">
        <f>countifs(Raw!$D$1:$D1000,$A115,Raw!$C$1:$C1000,-4,Raw!$J$1:$J1000,"M")</f>
        <v>0</v>
      </c>
      <c r="I115" s="7">
        <f t="shared" si="2"/>
        <v>0</v>
      </c>
      <c r="J115" s="8">
        <f t="shared" si="3"/>
        <v>0</v>
      </c>
      <c r="K115" s="8">
        <f t="shared" si="4"/>
        <v>0</v>
      </c>
      <c r="L115" s="7">
        <f t="shared" si="5"/>
        <v>0</v>
      </c>
      <c r="M115" s="9">
        <f t="shared" si="6"/>
        <v>0</v>
      </c>
    </row>
    <row r="116">
      <c r="A116" s="6" t="s">
        <v>49</v>
      </c>
      <c r="B116" s="7" t="str">
        <f>vlookup($A116,Users!$B$1:$H1000,3,false)</f>
        <v>Arjun</v>
      </c>
      <c r="C116" s="7" t="str">
        <f>vlookup($A116,Users!$B$1:$H1000,6,false)</f>
        <v>WWPN</v>
      </c>
      <c r="D116" s="7">
        <f>vlookup($C116,Teams!$B:$D,2,false)</f>
        <v>5</v>
      </c>
      <c r="E116" s="7">
        <f t="shared" si="1"/>
        <v>20</v>
      </c>
      <c r="F116" s="7">
        <f>countifs(Raw!$D$1:$D1000,$A116,Raw!$C$1:$C1000,4,Raw!$J$1:$J1000,"M")+countifs(Raw!$D$1:$D1000,$A116,Raw!$C$1:$C1000,14,Raw!$J$1:$J1000,"M")</f>
        <v>0</v>
      </c>
      <c r="G116" s="7">
        <f>countifs(Raw!$D$1:$D1000,$A116,Raw!$C$1:$C1000,0,Raw!$J$1:$J1000,"M")</f>
        <v>0</v>
      </c>
      <c r="H116" s="7">
        <f>countifs(Raw!$D$1:$D1000,$A116,Raw!$C$1:$C1000,-4,Raw!$J$1:$J1000,"M")</f>
        <v>0</v>
      </c>
      <c r="I116" s="7">
        <f t="shared" si="2"/>
        <v>0</v>
      </c>
      <c r="J116" s="8">
        <f t="shared" si="3"/>
        <v>0</v>
      </c>
      <c r="K116" s="8">
        <f t="shared" si="4"/>
        <v>0</v>
      </c>
      <c r="L116" s="7">
        <f t="shared" si="5"/>
        <v>0</v>
      </c>
      <c r="M116" s="9">
        <f t="shared" si="6"/>
        <v>0</v>
      </c>
    </row>
    <row r="117">
      <c r="A117" s="6" t="s">
        <v>51</v>
      </c>
      <c r="B117" s="7" t="str">
        <f>vlookup($A117,Users!$B$1:$H1000,3,false)</f>
        <v>Krutharth</v>
      </c>
      <c r="C117" s="7" t="str">
        <f>vlookup($A117,Users!$B$1:$H1000,6,false)</f>
        <v>WWPN</v>
      </c>
      <c r="D117" s="7">
        <f>vlookup($C117,Teams!$B:$D,2,false)</f>
        <v>5</v>
      </c>
      <c r="E117" s="7">
        <f t="shared" si="1"/>
        <v>20</v>
      </c>
      <c r="F117" s="7">
        <f>countifs(Raw!$D$1:$D1000,$A117,Raw!$C$1:$C1000,4,Raw!$J$1:$J1000,"M")+countifs(Raw!$D$1:$D1000,$A117,Raw!$C$1:$C1000,14,Raw!$J$1:$J1000,"M")</f>
        <v>0</v>
      </c>
      <c r="G117" s="7">
        <f>countifs(Raw!$D$1:$D1000,$A117,Raw!$C$1:$C1000,0,Raw!$J$1:$J1000,"M")</f>
        <v>0</v>
      </c>
      <c r="H117" s="7">
        <f>countifs(Raw!$D$1:$D1000,$A117,Raw!$C$1:$C1000,-4,Raw!$J$1:$J1000,"M")</f>
        <v>0</v>
      </c>
      <c r="I117" s="7">
        <f t="shared" si="2"/>
        <v>0</v>
      </c>
      <c r="J117" s="8">
        <f t="shared" si="3"/>
        <v>0</v>
      </c>
      <c r="K117" s="8">
        <f t="shared" si="4"/>
        <v>0</v>
      </c>
      <c r="L117" s="7">
        <f t="shared" si="5"/>
        <v>0</v>
      </c>
      <c r="M117" s="9">
        <f t="shared" si="6"/>
        <v>0</v>
      </c>
    </row>
    <row r="118">
      <c r="A118" s="6" t="s">
        <v>55</v>
      </c>
      <c r="B118" s="7" t="str">
        <f>vlookup($A118,Users!$B$1:$H1000,3,false)</f>
        <v>Ryan</v>
      </c>
      <c r="C118" s="7" t="str">
        <f>vlookup($A118,Users!$B$1:$H1000,6,false)</f>
        <v>Centennial</v>
      </c>
      <c r="D118" s="7">
        <f>vlookup($C118,Teams!$B:$D,2,false)</f>
        <v>11</v>
      </c>
      <c r="E118" s="7">
        <f t="shared" si="1"/>
        <v>44</v>
      </c>
      <c r="F118" s="7">
        <f>countifs(Raw!$D$1:$D1000,$A118,Raw!$C$1:$C1000,4,Raw!$J$1:$J1000,"M")+countifs(Raw!$D$1:$D1000,$A118,Raw!$C$1:$C1000,14,Raw!$J$1:$J1000,"M")</f>
        <v>0</v>
      </c>
      <c r="G118" s="7">
        <f>countifs(Raw!$D$1:$D1000,$A118,Raw!$C$1:$C1000,0,Raw!$J$1:$J1000,"M")</f>
        <v>0</v>
      </c>
      <c r="H118" s="7">
        <f>countifs(Raw!$D$1:$D1000,$A118,Raw!$C$1:$C1000,-4,Raw!$J$1:$J1000,"M")</f>
        <v>0</v>
      </c>
      <c r="I118" s="7">
        <f t="shared" si="2"/>
        <v>0</v>
      </c>
      <c r="J118" s="8">
        <f t="shared" si="3"/>
        <v>0</v>
      </c>
      <c r="K118" s="8">
        <f t="shared" si="4"/>
        <v>0</v>
      </c>
      <c r="L118" s="7">
        <f t="shared" si="5"/>
        <v>0</v>
      </c>
      <c r="M118" s="9">
        <f t="shared" si="6"/>
        <v>0</v>
      </c>
    </row>
    <row r="119">
      <c r="A119" s="6" t="s">
        <v>56</v>
      </c>
      <c r="B119" s="7" t="str">
        <f>vlookup($A119,Users!$B$1:$H1000,3,false)</f>
        <v>Vedang</v>
      </c>
      <c r="C119" s="7" t="str">
        <f>vlookup($A119,Users!$B$1:$H1000,6,false)</f>
        <v>Enloe B</v>
      </c>
      <c r="D119" s="7">
        <f>vlookup($C119,Teams!$B:$D,2,false)</f>
        <v>7</v>
      </c>
      <c r="E119" s="7">
        <f t="shared" si="1"/>
        <v>28</v>
      </c>
      <c r="F119" s="7">
        <f>countifs(Raw!$D$1:$D1000,$A119,Raw!$C$1:$C1000,4,Raw!$J$1:$J1000,"M")+countifs(Raw!$D$1:$D1000,$A119,Raw!$C$1:$C1000,14,Raw!$J$1:$J1000,"M")</f>
        <v>0</v>
      </c>
      <c r="G119" s="7">
        <f>countifs(Raw!$D$1:$D1000,$A119,Raw!$C$1:$C1000,0,Raw!$J$1:$J1000,"M")</f>
        <v>0</v>
      </c>
      <c r="H119" s="7">
        <f>countifs(Raw!$D$1:$D1000,$A119,Raw!$C$1:$C1000,-4,Raw!$J$1:$J1000,"M")</f>
        <v>0</v>
      </c>
      <c r="I119" s="7">
        <f t="shared" si="2"/>
        <v>0</v>
      </c>
      <c r="J119" s="8">
        <f t="shared" si="3"/>
        <v>0</v>
      </c>
      <c r="K119" s="8">
        <f t="shared" si="4"/>
        <v>0</v>
      </c>
      <c r="L119" s="7">
        <f t="shared" si="5"/>
        <v>0</v>
      </c>
      <c r="M119" s="9">
        <f t="shared" si="6"/>
        <v>0</v>
      </c>
    </row>
    <row r="120">
      <c r="A120" s="6" t="s">
        <v>58</v>
      </c>
      <c r="B120" s="7" t="str">
        <f>vlookup($A120,Users!$B$1:$H1000,3,false)</f>
        <v>Jerry</v>
      </c>
      <c r="C120" s="7" t="str">
        <f>vlookup($A120,Users!$B$1:$H1000,6,false)</f>
        <v>Enloe B</v>
      </c>
      <c r="D120" s="7">
        <f>vlookup($C120,Teams!$B:$D,2,false)</f>
        <v>7</v>
      </c>
      <c r="E120" s="7">
        <f t="shared" si="1"/>
        <v>28</v>
      </c>
      <c r="F120" s="7">
        <f>countifs(Raw!$D$1:$D1000,$A120,Raw!$C$1:$C1000,4,Raw!$J$1:$J1000,"M")+countifs(Raw!$D$1:$D1000,$A120,Raw!$C$1:$C1000,14,Raw!$J$1:$J1000,"M")</f>
        <v>0</v>
      </c>
      <c r="G120" s="7">
        <f>countifs(Raw!$D$1:$D1000,$A120,Raw!$C$1:$C1000,0,Raw!$J$1:$J1000,"M")</f>
        <v>0</v>
      </c>
      <c r="H120" s="7">
        <f>countifs(Raw!$D$1:$D1000,$A120,Raw!$C$1:$C1000,-4,Raw!$J$1:$J1000,"M")</f>
        <v>0</v>
      </c>
      <c r="I120" s="7">
        <f t="shared" si="2"/>
        <v>0</v>
      </c>
      <c r="J120" s="8">
        <f t="shared" si="3"/>
        <v>0</v>
      </c>
      <c r="K120" s="8">
        <f t="shared" si="4"/>
        <v>0</v>
      </c>
      <c r="L120" s="7">
        <f t="shared" si="5"/>
        <v>0</v>
      </c>
      <c r="M120" s="9">
        <f t="shared" si="6"/>
        <v>0</v>
      </c>
    </row>
    <row r="121">
      <c r="A121" s="6" t="s">
        <v>62</v>
      </c>
      <c r="B121" s="7" t="str">
        <f>vlookup($A121,Users!$B$1:$H1000,3,false)</f>
        <v>Shlok</v>
      </c>
      <c r="C121" s="7" t="str">
        <f>vlookup($A121,Users!$B$1:$H1000,6,false)</f>
        <v>Dulles</v>
      </c>
      <c r="D121" s="7">
        <f>vlookup($C121,Teams!$B:$D,2,false)</f>
        <v>9</v>
      </c>
      <c r="E121" s="7">
        <f t="shared" si="1"/>
        <v>36</v>
      </c>
      <c r="F121" s="7">
        <f>countifs(Raw!$D$1:$D1000,$A121,Raw!$C$1:$C1000,4,Raw!$J$1:$J1000,"M")+countifs(Raw!$D$1:$D1000,$A121,Raw!$C$1:$C1000,14,Raw!$J$1:$J1000,"M")</f>
        <v>1</v>
      </c>
      <c r="G121" s="7">
        <f>countifs(Raw!$D$1:$D1000,$A121,Raw!$C$1:$C1000,0,Raw!$J$1:$J1000,"M")</f>
        <v>1</v>
      </c>
      <c r="H121" s="7">
        <f>countifs(Raw!$D$1:$D1000,$A121,Raw!$C$1:$C1000,-4,Raw!$J$1:$J1000,"M")</f>
        <v>1</v>
      </c>
      <c r="I121" s="7">
        <f t="shared" si="2"/>
        <v>3</v>
      </c>
      <c r="J121" s="8">
        <f t="shared" si="3"/>
        <v>0.08333333333</v>
      </c>
      <c r="K121" s="8">
        <f t="shared" si="4"/>
        <v>0.3333333333</v>
      </c>
      <c r="L121" s="7">
        <f t="shared" si="5"/>
        <v>0</v>
      </c>
      <c r="M121" s="9">
        <f t="shared" si="6"/>
        <v>0</v>
      </c>
    </row>
    <row r="122">
      <c r="A122" s="6" t="s">
        <v>64</v>
      </c>
      <c r="B122" s="7" t="str">
        <f>vlookup($A122,Users!$B$1:$H1000,3,false)</f>
        <v>Jeeval</v>
      </c>
      <c r="C122" s="7" t="str">
        <f>vlookup($A122,Users!$B$1:$H1000,6,false)</f>
        <v>Collierville</v>
      </c>
      <c r="D122" s="7">
        <f>vlookup($C122,Teams!$B:$D,2,false)</f>
        <v>5</v>
      </c>
      <c r="E122" s="7">
        <f t="shared" si="1"/>
        <v>20</v>
      </c>
      <c r="F122" s="7">
        <f>countifs(Raw!$D$1:$D1000,$A122,Raw!$C$1:$C1000,4,Raw!$J$1:$J1000,"M")+countifs(Raw!$D$1:$D1000,$A122,Raw!$C$1:$C1000,14,Raw!$J$1:$J1000,"M")</f>
        <v>0</v>
      </c>
      <c r="G122" s="7">
        <f>countifs(Raw!$D$1:$D1000,$A122,Raw!$C$1:$C1000,0,Raw!$J$1:$J1000,"M")</f>
        <v>0</v>
      </c>
      <c r="H122" s="7">
        <f>countifs(Raw!$D$1:$D1000,$A122,Raw!$C$1:$C1000,-4,Raw!$J$1:$J1000,"M")</f>
        <v>0</v>
      </c>
      <c r="I122" s="7">
        <f t="shared" si="2"/>
        <v>0</v>
      </c>
      <c r="J122" s="8">
        <f t="shared" si="3"/>
        <v>0</v>
      </c>
      <c r="K122" s="8">
        <f t="shared" si="4"/>
        <v>0</v>
      </c>
      <c r="L122" s="7">
        <f t="shared" si="5"/>
        <v>0</v>
      </c>
      <c r="M122" s="9">
        <f t="shared" si="6"/>
        <v>0</v>
      </c>
    </row>
    <row r="123">
      <c r="A123" s="6" t="s">
        <v>66</v>
      </c>
      <c r="B123" s="7" t="str">
        <f>vlookup($A123,Users!$B$1:$H1000,3,false)</f>
        <v>Davis</v>
      </c>
      <c r="C123" s="7" t="str">
        <f>vlookup($A123,Users!$B$1:$H1000,6,false)</f>
        <v>Collierville</v>
      </c>
      <c r="D123" s="7">
        <f>vlookup($C123,Teams!$B:$D,2,false)</f>
        <v>5</v>
      </c>
      <c r="E123" s="7">
        <f t="shared" si="1"/>
        <v>20</v>
      </c>
      <c r="F123" s="7">
        <f>countifs(Raw!$D$1:$D1000,$A123,Raw!$C$1:$C1000,4,Raw!$J$1:$J1000,"M")+countifs(Raw!$D$1:$D1000,$A123,Raw!$C$1:$C1000,14,Raw!$J$1:$J1000,"M")</f>
        <v>0</v>
      </c>
      <c r="G123" s="7">
        <f>countifs(Raw!$D$1:$D1000,$A123,Raw!$C$1:$C1000,0,Raw!$J$1:$J1000,"M")</f>
        <v>0</v>
      </c>
      <c r="H123" s="7">
        <f>countifs(Raw!$D$1:$D1000,$A123,Raw!$C$1:$C1000,-4,Raw!$J$1:$J1000,"M")</f>
        <v>0</v>
      </c>
      <c r="I123" s="7">
        <f t="shared" si="2"/>
        <v>0</v>
      </c>
      <c r="J123" s="8">
        <f t="shared" si="3"/>
        <v>0</v>
      </c>
      <c r="K123" s="8">
        <f t="shared" si="4"/>
        <v>0</v>
      </c>
      <c r="L123" s="7">
        <f t="shared" si="5"/>
        <v>0</v>
      </c>
      <c r="M123" s="9">
        <f t="shared" si="6"/>
        <v>0</v>
      </c>
    </row>
    <row r="124">
      <c r="A124" s="6" t="s">
        <v>72</v>
      </c>
      <c r="B124" s="7" t="str">
        <f>vlookup($A124,Users!$B$1:$H1000,3,false)</f>
        <v>Owen</v>
      </c>
      <c r="C124" s="7" t="str">
        <f>vlookup($A124,Users!$B$1:$H1000,6,false)</f>
        <v>Middleton</v>
      </c>
      <c r="D124" s="7">
        <f>vlookup($C124,Teams!$B:$D,2,false)</f>
        <v>5</v>
      </c>
      <c r="E124" s="7">
        <f t="shared" si="1"/>
        <v>20</v>
      </c>
      <c r="F124" s="7">
        <f>countifs(Raw!$D$1:$D1000,$A124,Raw!$C$1:$C1000,4,Raw!$J$1:$J1000,"M")+countifs(Raw!$D$1:$D1000,$A124,Raw!$C$1:$C1000,14,Raw!$J$1:$J1000,"M")</f>
        <v>0</v>
      </c>
      <c r="G124" s="7">
        <f>countifs(Raw!$D$1:$D1000,$A124,Raw!$C$1:$C1000,0,Raw!$J$1:$J1000,"M")</f>
        <v>0</v>
      </c>
      <c r="H124" s="7">
        <f>countifs(Raw!$D$1:$D1000,$A124,Raw!$C$1:$C1000,-4,Raw!$J$1:$J1000,"M")</f>
        <v>0</v>
      </c>
      <c r="I124" s="7">
        <f t="shared" si="2"/>
        <v>0</v>
      </c>
      <c r="J124" s="8">
        <f t="shared" si="3"/>
        <v>0</v>
      </c>
      <c r="K124" s="8">
        <f t="shared" si="4"/>
        <v>0</v>
      </c>
      <c r="L124" s="7">
        <f t="shared" si="5"/>
        <v>0</v>
      </c>
      <c r="M124" s="9">
        <f t="shared" si="6"/>
        <v>0</v>
      </c>
    </row>
    <row r="125">
      <c r="A125" s="6" t="s">
        <v>74</v>
      </c>
      <c r="B125" s="7" t="str">
        <f>vlookup($A125,Users!$B$1:$H1000,3,false)</f>
        <v>Iris</v>
      </c>
      <c r="C125" s="7" t="str">
        <f>vlookup($A125,Users!$B$1:$H1000,6,false)</f>
        <v>Niskayuna</v>
      </c>
      <c r="D125" s="7">
        <f>vlookup($C125,Teams!$B:$D,2,false)</f>
        <v>5</v>
      </c>
      <c r="E125" s="7">
        <f t="shared" si="1"/>
        <v>20</v>
      </c>
      <c r="F125" s="7">
        <f>countifs(Raw!$D$1:$D1000,$A125,Raw!$C$1:$C1000,4,Raw!$J$1:$J1000,"M")+countifs(Raw!$D$1:$D1000,$A125,Raw!$C$1:$C1000,14,Raw!$J$1:$J1000,"M")</f>
        <v>0</v>
      </c>
      <c r="G125" s="7">
        <f>countifs(Raw!$D$1:$D1000,$A125,Raw!$C$1:$C1000,0,Raw!$J$1:$J1000,"M")</f>
        <v>0</v>
      </c>
      <c r="H125" s="7">
        <f>countifs(Raw!$D$1:$D1000,$A125,Raw!$C$1:$C1000,-4,Raw!$J$1:$J1000,"M")</f>
        <v>0</v>
      </c>
      <c r="I125" s="7">
        <f t="shared" si="2"/>
        <v>0</v>
      </c>
      <c r="J125" s="8">
        <f t="shared" si="3"/>
        <v>0</v>
      </c>
      <c r="K125" s="8">
        <f t="shared" si="4"/>
        <v>0</v>
      </c>
      <c r="L125" s="7">
        <f t="shared" si="5"/>
        <v>0</v>
      </c>
      <c r="M125" s="9">
        <f t="shared" si="6"/>
        <v>0</v>
      </c>
    </row>
    <row r="126">
      <c r="A126" s="6" t="s">
        <v>76</v>
      </c>
      <c r="B126" s="7" t="str">
        <f>vlookup($A126,Users!$B$1:$H1000,3,false)</f>
        <v>Oscar</v>
      </c>
      <c r="C126" s="7" t="str">
        <f>vlookup($A126,Users!$B$1:$H1000,6,false)</f>
        <v>Niskayuna</v>
      </c>
      <c r="D126" s="7">
        <f>vlookup($C126,Teams!$B:$D,2,false)</f>
        <v>5</v>
      </c>
      <c r="E126" s="7">
        <f t="shared" si="1"/>
        <v>20</v>
      </c>
      <c r="F126" s="7">
        <f>countifs(Raw!$D$1:$D1000,$A126,Raw!$C$1:$C1000,4,Raw!$J$1:$J1000,"M")+countifs(Raw!$D$1:$D1000,$A126,Raw!$C$1:$C1000,14,Raw!$J$1:$J1000,"M")</f>
        <v>0</v>
      </c>
      <c r="G126" s="7">
        <f>countifs(Raw!$D$1:$D1000,$A126,Raw!$C$1:$C1000,0,Raw!$J$1:$J1000,"M")</f>
        <v>0</v>
      </c>
      <c r="H126" s="7">
        <f>countifs(Raw!$D$1:$D1000,$A126,Raw!$C$1:$C1000,-4,Raw!$J$1:$J1000,"M")</f>
        <v>0</v>
      </c>
      <c r="I126" s="7">
        <f t="shared" si="2"/>
        <v>0</v>
      </c>
      <c r="J126" s="8">
        <f t="shared" si="3"/>
        <v>0</v>
      </c>
      <c r="K126" s="8">
        <f t="shared" si="4"/>
        <v>0</v>
      </c>
      <c r="L126" s="7">
        <f t="shared" si="5"/>
        <v>0</v>
      </c>
      <c r="M126" s="9">
        <f t="shared" si="6"/>
        <v>0</v>
      </c>
    </row>
    <row r="127">
      <c r="A127" s="6" t="s">
        <v>79</v>
      </c>
      <c r="B127" s="7" t="str">
        <f>vlookup($A127,Users!$B$1:$H1000,3,false)</f>
        <v>David</v>
      </c>
      <c r="C127" s="7" t="str">
        <f>vlookup($A127,Users!$B$1:$H1000,6,false)</f>
        <v>Lexington A</v>
      </c>
      <c r="D127" s="7">
        <f>vlookup($C127,Teams!$B:$D,2,false)</f>
        <v>7</v>
      </c>
      <c r="E127" s="7">
        <f t="shared" si="1"/>
        <v>28</v>
      </c>
      <c r="F127" s="7">
        <f>countifs(Raw!$D$1:$D1000,$A127,Raw!$C$1:$C1000,4,Raw!$J$1:$J1000,"M")+countifs(Raw!$D$1:$D1000,$A127,Raw!$C$1:$C1000,14,Raw!$J$1:$J1000,"M")</f>
        <v>0</v>
      </c>
      <c r="G127" s="7">
        <f>countifs(Raw!$D$1:$D1000,$A127,Raw!$C$1:$C1000,0,Raw!$J$1:$J1000,"M")</f>
        <v>0</v>
      </c>
      <c r="H127" s="7">
        <f>countifs(Raw!$D$1:$D1000,$A127,Raw!$C$1:$C1000,-4,Raw!$J$1:$J1000,"M")</f>
        <v>0</v>
      </c>
      <c r="I127" s="7">
        <f t="shared" si="2"/>
        <v>0</v>
      </c>
      <c r="J127" s="8">
        <f t="shared" si="3"/>
        <v>0</v>
      </c>
      <c r="K127" s="8">
        <f t="shared" si="4"/>
        <v>0</v>
      </c>
      <c r="L127" s="7">
        <f t="shared" si="5"/>
        <v>0</v>
      </c>
      <c r="M127" s="9">
        <f t="shared" si="6"/>
        <v>0</v>
      </c>
    </row>
    <row r="128">
      <c r="A128" s="6" t="s">
        <v>81</v>
      </c>
      <c r="B128" s="7" t="str">
        <f>vlookup($A128,Users!$B$1:$H1000,3,false)</f>
        <v>Abheek</v>
      </c>
      <c r="C128" s="7" t="str">
        <f>vlookup($A128,Users!$B$1:$H1000,6,false)</f>
        <v>Ladue</v>
      </c>
      <c r="D128" s="7">
        <f>vlookup($C128,Teams!$B:$D,2,false)</f>
        <v>5</v>
      </c>
      <c r="E128" s="7">
        <f t="shared" si="1"/>
        <v>20</v>
      </c>
      <c r="F128" s="7">
        <f>countifs(Raw!$D$1:$D1000,$A128,Raw!$C$1:$C1000,4,Raw!$J$1:$J1000,"M")+countifs(Raw!$D$1:$D1000,$A128,Raw!$C$1:$C1000,14,Raw!$J$1:$J1000,"M")</f>
        <v>0</v>
      </c>
      <c r="G128" s="7">
        <f>countifs(Raw!$D$1:$D1000,$A128,Raw!$C$1:$C1000,0,Raw!$J$1:$J1000,"M")</f>
        <v>1</v>
      </c>
      <c r="H128" s="7">
        <f>countifs(Raw!$D$1:$D1000,$A128,Raw!$C$1:$C1000,-4,Raw!$J$1:$J1000,"M")</f>
        <v>0</v>
      </c>
      <c r="I128" s="7">
        <f t="shared" si="2"/>
        <v>1</v>
      </c>
      <c r="J128" s="8">
        <f t="shared" si="3"/>
        <v>0.05</v>
      </c>
      <c r="K128" s="8">
        <f t="shared" si="4"/>
        <v>0</v>
      </c>
      <c r="L128" s="7">
        <f t="shared" si="5"/>
        <v>0</v>
      </c>
      <c r="M128" s="9">
        <f t="shared" si="6"/>
        <v>0</v>
      </c>
    </row>
    <row r="129">
      <c r="A129" s="6" t="s">
        <v>82</v>
      </c>
      <c r="B129" s="7" t="str">
        <f>vlookup($A129,Users!$B$1:$H1000,3,false)</f>
        <v>Rohan</v>
      </c>
      <c r="C129" s="7" t="str">
        <f>vlookup($A129,Users!$B$1:$H1000,6,false)</f>
        <v>Ladue</v>
      </c>
      <c r="D129" s="7">
        <f>vlookup($C129,Teams!$B:$D,2,false)</f>
        <v>5</v>
      </c>
      <c r="E129" s="7">
        <f t="shared" si="1"/>
        <v>20</v>
      </c>
      <c r="F129" s="7">
        <f>countifs(Raw!$D$1:$D1000,$A129,Raw!$C$1:$C1000,4,Raw!$J$1:$J1000,"M")+countifs(Raw!$D$1:$D1000,$A129,Raw!$C$1:$C1000,14,Raw!$J$1:$J1000,"M")</f>
        <v>0</v>
      </c>
      <c r="G129" s="7">
        <f>countifs(Raw!$D$1:$D1000,$A129,Raw!$C$1:$C1000,0,Raw!$J$1:$J1000,"M")</f>
        <v>1</v>
      </c>
      <c r="H129" s="7">
        <f>countifs(Raw!$D$1:$D1000,$A129,Raw!$C$1:$C1000,-4,Raw!$J$1:$J1000,"M")</f>
        <v>0</v>
      </c>
      <c r="I129" s="7">
        <f t="shared" si="2"/>
        <v>1</v>
      </c>
      <c r="J129" s="8">
        <f t="shared" si="3"/>
        <v>0.05</v>
      </c>
      <c r="K129" s="8">
        <f t="shared" si="4"/>
        <v>0</v>
      </c>
      <c r="L129" s="7">
        <f t="shared" si="5"/>
        <v>0</v>
      </c>
      <c r="M129" s="9">
        <f t="shared" si="6"/>
        <v>0</v>
      </c>
    </row>
    <row r="130">
      <c r="A130" s="6" t="s">
        <v>83</v>
      </c>
      <c r="B130" s="7" t="str">
        <f>vlookup($A130,Users!$B$1:$H1000,3,false)</f>
        <v>Anuprabha</v>
      </c>
      <c r="C130" s="7" t="str">
        <f>vlookup($A130,Users!$B$1:$H1000,6,false)</f>
        <v>Lexington A</v>
      </c>
      <c r="D130" s="7">
        <f>vlookup($C130,Teams!$B:$D,2,false)</f>
        <v>7</v>
      </c>
      <c r="E130" s="7">
        <f t="shared" si="1"/>
        <v>28</v>
      </c>
      <c r="F130" s="7">
        <f>countifs(Raw!$D$1:$D1000,$A130,Raw!$C$1:$C1000,4,Raw!$J$1:$J1000,"M")+countifs(Raw!$D$1:$D1000,$A130,Raw!$C$1:$C1000,14,Raw!$J$1:$J1000,"M")</f>
        <v>0</v>
      </c>
      <c r="G130" s="7">
        <f>countifs(Raw!$D$1:$D1000,$A130,Raw!$C$1:$C1000,0,Raw!$J$1:$J1000,"M")</f>
        <v>0</v>
      </c>
      <c r="H130" s="7">
        <f>countifs(Raw!$D$1:$D1000,$A130,Raw!$C$1:$C1000,-4,Raw!$J$1:$J1000,"M")</f>
        <v>0</v>
      </c>
      <c r="I130" s="7">
        <f t="shared" si="2"/>
        <v>0</v>
      </c>
      <c r="J130" s="8">
        <f t="shared" si="3"/>
        <v>0</v>
      </c>
      <c r="K130" s="8">
        <f t="shared" si="4"/>
        <v>0</v>
      </c>
      <c r="L130" s="7">
        <f t="shared" si="5"/>
        <v>0</v>
      </c>
      <c r="M130" s="9">
        <f t="shared" si="6"/>
        <v>0</v>
      </c>
    </row>
    <row r="131">
      <c r="A131" s="6" t="s">
        <v>86</v>
      </c>
      <c r="B131" s="7" t="str">
        <f>vlookup($A131,Users!$B$1:$H1000,3,false)</f>
        <v>Yuvan</v>
      </c>
      <c r="C131" s="7" t="str">
        <f>vlookup($A131,Users!$B$1:$H1000,6,false)</f>
        <v>Ladue</v>
      </c>
      <c r="D131" s="7">
        <f>vlookup($C131,Teams!$B:$D,2,false)</f>
        <v>5</v>
      </c>
      <c r="E131" s="7">
        <f t="shared" si="1"/>
        <v>20</v>
      </c>
      <c r="F131" s="7">
        <f>countifs(Raw!$D$1:$D1000,$A131,Raw!$C$1:$C1000,4,Raw!$J$1:$J1000,"M")+countifs(Raw!$D$1:$D1000,$A131,Raw!$C$1:$C1000,14,Raw!$J$1:$J1000,"M")</f>
        <v>0</v>
      </c>
      <c r="G131" s="7">
        <f>countifs(Raw!$D$1:$D1000,$A131,Raw!$C$1:$C1000,0,Raw!$J$1:$J1000,"M")</f>
        <v>0</v>
      </c>
      <c r="H131" s="7">
        <f>countifs(Raw!$D$1:$D1000,$A131,Raw!$C$1:$C1000,-4,Raw!$J$1:$J1000,"M")</f>
        <v>0</v>
      </c>
      <c r="I131" s="7">
        <f t="shared" si="2"/>
        <v>0</v>
      </c>
      <c r="J131" s="8">
        <f t="shared" si="3"/>
        <v>0</v>
      </c>
      <c r="K131" s="8">
        <f t="shared" si="4"/>
        <v>0</v>
      </c>
      <c r="L131" s="7">
        <f t="shared" si="5"/>
        <v>0</v>
      </c>
      <c r="M131" s="9">
        <f t="shared" si="6"/>
        <v>0</v>
      </c>
    </row>
    <row r="132">
      <c r="A132" s="6" t="s">
        <v>87</v>
      </c>
      <c r="B132" s="7" t="str">
        <f>vlookup($A132,Users!$B$1:$H1000,3,false)</f>
        <v>Sahas</v>
      </c>
      <c r="C132" s="7" t="str">
        <f>vlookup($A132,Users!$B$1:$H1000,6,false)</f>
        <v>MSJ</v>
      </c>
      <c r="D132" s="7">
        <f>vlookup($C132,Teams!$B:$D,2,false)</f>
        <v>8</v>
      </c>
      <c r="E132" s="7">
        <f t="shared" si="1"/>
        <v>32</v>
      </c>
      <c r="F132" s="7">
        <f>countifs(Raw!$D$1:$D1000,$A132,Raw!$C$1:$C1000,4,Raw!$J$1:$J1000,"M")+countifs(Raw!$D$1:$D1000,$A132,Raw!$C$1:$C1000,14,Raw!$J$1:$J1000,"M")</f>
        <v>0</v>
      </c>
      <c r="G132" s="7">
        <f>countifs(Raw!$D$1:$D1000,$A132,Raw!$C$1:$C1000,0,Raw!$J$1:$J1000,"M")</f>
        <v>0</v>
      </c>
      <c r="H132" s="7">
        <f>countifs(Raw!$D$1:$D1000,$A132,Raw!$C$1:$C1000,-4,Raw!$J$1:$J1000,"M")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9">
        <f t="shared" si="6"/>
        <v>0</v>
      </c>
    </row>
    <row r="133">
      <c r="A133" s="6" t="s">
        <v>89</v>
      </c>
      <c r="B133" s="7" t="str">
        <f>vlookup($A133,Users!$B$1:$H1000,3,false)</f>
        <v>Gokulanath</v>
      </c>
      <c r="C133" s="7" t="str">
        <f>vlookup($A133,Users!$B$1:$H1000,6,false)</f>
        <v>MSJ</v>
      </c>
      <c r="D133" s="7">
        <f>vlookup($C133,Teams!$B:$D,2,false)</f>
        <v>8</v>
      </c>
      <c r="E133" s="7">
        <f t="shared" si="1"/>
        <v>32</v>
      </c>
      <c r="F133" s="7">
        <f>countifs(Raw!$D$1:$D1000,$A133,Raw!$C$1:$C1000,4,Raw!$J$1:$J1000,"M")+countifs(Raw!$D$1:$D1000,$A133,Raw!$C$1:$C1000,14,Raw!$J$1:$J1000,"M")</f>
        <v>0</v>
      </c>
      <c r="G133" s="7">
        <f>countifs(Raw!$D$1:$D1000,$A133,Raw!$C$1:$C1000,0,Raw!$J$1:$J1000,"M")</f>
        <v>0</v>
      </c>
      <c r="H133" s="7">
        <f>countifs(Raw!$D$1:$D1000,$A133,Raw!$C$1:$C1000,-4,Raw!$J$1:$J1000,"M")</f>
        <v>0</v>
      </c>
      <c r="I133" s="7">
        <f t="shared" si="2"/>
        <v>0</v>
      </c>
      <c r="J133" s="8">
        <f t="shared" si="3"/>
        <v>0</v>
      </c>
      <c r="K133" s="8">
        <f t="shared" si="4"/>
        <v>0</v>
      </c>
      <c r="L133" s="7">
        <f t="shared" si="5"/>
        <v>0</v>
      </c>
      <c r="M133" s="9">
        <f t="shared" si="6"/>
        <v>0</v>
      </c>
    </row>
    <row r="134">
      <c r="A134" s="6" t="s">
        <v>90</v>
      </c>
      <c r="B134" s="7" t="str">
        <f>vlookup($A134,Users!$B$1:$H1000,3,false)</f>
        <v>Jerry</v>
      </c>
      <c r="C134" s="7" t="str">
        <f>vlookup($A134,Users!$B$1:$H1000,6,false)</f>
        <v>MSJ</v>
      </c>
      <c r="D134" s="7">
        <f>vlookup($C134,Teams!$B:$D,2,false)</f>
        <v>8</v>
      </c>
      <c r="E134" s="7">
        <f t="shared" si="1"/>
        <v>32</v>
      </c>
      <c r="F134" s="7">
        <f>countifs(Raw!$D$1:$D1000,$A134,Raw!$C$1:$C1000,4,Raw!$J$1:$J1000,"M")+countifs(Raw!$D$1:$D1000,$A134,Raw!$C$1:$C1000,14,Raw!$J$1:$J1000,"M")</f>
        <v>0</v>
      </c>
      <c r="G134" s="7">
        <f>countifs(Raw!$D$1:$D1000,$A134,Raw!$C$1:$C1000,0,Raw!$J$1:$J1000,"M")</f>
        <v>0</v>
      </c>
      <c r="H134" s="7">
        <f>countifs(Raw!$D$1:$D1000,$A134,Raw!$C$1:$C1000,-4,Raw!$J$1:$J1000,"M")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9">
        <f t="shared" si="6"/>
        <v>0</v>
      </c>
    </row>
    <row r="135">
      <c r="A135" s="6" t="s">
        <v>97</v>
      </c>
      <c r="B135" s="7" t="str">
        <f>vlookup($A135,Users!$B$1:$H1000,3,false)</f>
        <v>Jonathan</v>
      </c>
      <c r="C135" s="7" t="str">
        <f>vlookup($A135,Users!$B$1:$H1000,6,false)</f>
        <v>Blair B</v>
      </c>
      <c r="D135" s="7">
        <f>vlookup($C135,Teams!$B:$D,2,false)</f>
        <v>5</v>
      </c>
      <c r="E135" s="7">
        <f t="shared" si="1"/>
        <v>20</v>
      </c>
      <c r="F135" s="7">
        <f>countifs(Raw!$D$1:$D1000,$A135,Raw!$C$1:$C1000,4,Raw!$J$1:$J1000,"M")+countifs(Raw!$D$1:$D1000,$A135,Raw!$C$1:$C1000,14,Raw!$J$1:$J1000,"M")</f>
        <v>0</v>
      </c>
      <c r="G135" s="7">
        <f>countifs(Raw!$D$1:$D1000,$A135,Raw!$C$1:$C1000,0,Raw!$J$1:$J1000,"M")</f>
        <v>1</v>
      </c>
      <c r="H135" s="7">
        <f>countifs(Raw!$D$1:$D1000,$A135,Raw!$C$1:$C1000,-4,Raw!$J$1:$J1000,"M")</f>
        <v>0</v>
      </c>
      <c r="I135" s="7">
        <f t="shared" si="2"/>
        <v>1</v>
      </c>
      <c r="J135" s="8">
        <f t="shared" si="3"/>
        <v>0.05</v>
      </c>
      <c r="K135" s="8">
        <f t="shared" si="4"/>
        <v>0</v>
      </c>
      <c r="L135" s="7">
        <f t="shared" si="5"/>
        <v>0</v>
      </c>
      <c r="M135" s="9">
        <f t="shared" si="6"/>
        <v>0</v>
      </c>
    </row>
    <row r="136">
      <c r="A136" s="6" t="s">
        <v>100</v>
      </c>
      <c r="B136" s="7" t="str">
        <f>vlookup($A136,Users!$B$1:$H1000,3,false)</f>
        <v>Dexter</v>
      </c>
      <c r="C136" s="7" t="str">
        <f>vlookup($A136,Users!$B$1:$H1000,6,false)</f>
        <v>ASFA</v>
      </c>
      <c r="D136" s="7">
        <f>vlookup($C136,Teams!$B:$D,2,false)</f>
        <v>5</v>
      </c>
      <c r="E136" s="7">
        <f t="shared" si="1"/>
        <v>20</v>
      </c>
      <c r="F136" s="7">
        <f>countifs(Raw!$D$1:$D1000,$A136,Raw!$C$1:$C1000,4,Raw!$J$1:$J1000,"M")+countifs(Raw!$D$1:$D1000,$A136,Raw!$C$1:$C1000,14,Raw!$J$1:$J1000,"M")</f>
        <v>0</v>
      </c>
      <c r="G136" s="7">
        <f>countifs(Raw!$D$1:$D1000,$A136,Raw!$C$1:$C1000,0,Raw!$J$1:$J1000,"M")</f>
        <v>0</v>
      </c>
      <c r="H136" s="7">
        <f>countifs(Raw!$D$1:$D1000,$A136,Raw!$C$1:$C1000,-4,Raw!$J$1:$J1000,"M")</f>
        <v>0</v>
      </c>
      <c r="I136" s="7">
        <f t="shared" si="2"/>
        <v>0</v>
      </c>
      <c r="J136" s="8">
        <f t="shared" si="3"/>
        <v>0</v>
      </c>
      <c r="K136" s="8">
        <f t="shared" si="4"/>
        <v>0</v>
      </c>
      <c r="L136" s="7">
        <f t="shared" si="5"/>
        <v>0</v>
      </c>
      <c r="M136" s="9">
        <f t="shared" si="6"/>
        <v>0</v>
      </c>
    </row>
    <row r="137">
      <c r="A137" s="6" t="s">
        <v>101</v>
      </c>
      <c r="B137" s="7" t="str">
        <f>vlookup($A137,Users!$B$1:$H1000,3,false)</f>
        <v>Rohit</v>
      </c>
      <c r="C137" s="7" t="str">
        <f>vlookup($A137,Users!$B$1:$H1000,6,false)</f>
        <v>Enloe A</v>
      </c>
      <c r="D137" s="7">
        <f>vlookup($C137,Teams!$B:$D,2,false)</f>
        <v>5</v>
      </c>
      <c r="E137" s="7">
        <f t="shared" si="1"/>
        <v>20</v>
      </c>
      <c r="F137" s="7">
        <f>countifs(Raw!$D$1:$D1000,$A137,Raw!$C$1:$C1000,4,Raw!$J$1:$J1000,"M")+countifs(Raw!$D$1:$D1000,$A137,Raw!$C$1:$C1000,14,Raw!$J$1:$J1000,"M")</f>
        <v>0</v>
      </c>
      <c r="G137" s="7">
        <f>countifs(Raw!$D$1:$D1000,$A137,Raw!$C$1:$C1000,0,Raw!$J$1:$J1000,"M")</f>
        <v>0</v>
      </c>
      <c r="H137" s="7">
        <f>countifs(Raw!$D$1:$D1000,$A137,Raw!$C$1:$C1000,-4,Raw!$J$1:$J1000,"M")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9">
        <f t="shared" si="6"/>
        <v>0</v>
      </c>
    </row>
    <row r="138">
      <c r="A138" s="6" t="s">
        <v>108</v>
      </c>
      <c r="B138" s="7" t="str">
        <f>vlookup($A138,Users!$B$1:$H1000,3,false)</f>
        <v>Shohom</v>
      </c>
      <c r="C138" s="7" t="str">
        <f>vlookup($A138,Users!$B$1:$H1000,6,false)</f>
        <v>Mira Loma</v>
      </c>
      <c r="D138" s="7">
        <f>vlookup($C138,Teams!$B:$D,2,false)</f>
        <v>11</v>
      </c>
      <c r="E138" s="7">
        <f t="shared" si="1"/>
        <v>44</v>
      </c>
      <c r="F138" s="7">
        <f>countifs(Raw!$D$1:$D1000,$A138,Raw!$C$1:$C1000,4,Raw!$J$1:$J1000,"M")+countifs(Raw!$D$1:$D1000,$A138,Raw!$C$1:$C1000,14,Raw!$J$1:$J1000,"M")</f>
        <v>0</v>
      </c>
      <c r="G138" s="7">
        <f>countifs(Raw!$D$1:$D1000,$A138,Raw!$C$1:$C1000,0,Raw!$J$1:$J1000,"M")</f>
        <v>2</v>
      </c>
      <c r="H138" s="7">
        <f>countifs(Raw!$D$1:$D1000,$A138,Raw!$C$1:$C1000,-4,Raw!$J$1:$J1000,"M")</f>
        <v>0</v>
      </c>
      <c r="I138" s="7">
        <f t="shared" si="2"/>
        <v>2</v>
      </c>
      <c r="J138" s="8">
        <f t="shared" si="3"/>
        <v>0.04545454545</v>
      </c>
      <c r="K138" s="8">
        <f t="shared" si="4"/>
        <v>0</v>
      </c>
      <c r="L138" s="7">
        <f t="shared" si="5"/>
        <v>0</v>
      </c>
      <c r="M138" s="9">
        <f t="shared" si="6"/>
        <v>0</v>
      </c>
    </row>
    <row r="139">
      <c r="A139" s="6" t="s">
        <v>109</v>
      </c>
      <c r="B139" s="7" t="str">
        <f>vlookup($A139,Users!$B$1:$H1000,3,false)</f>
        <v>Samuel</v>
      </c>
      <c r="C139" s="7" t="str">
        <f>vlookup($A139,Users!$B$1:$H1000,6,false)</f>
        <v>Lynbrook</v>
      </c>
      <c r="D139" s="7">
        <f>vlookup($C139,Teams!$B:$D,2,false)</f>
        <v>5</v>
      </c>
      <c r="E139" s="7">
        <f t="shared" si="1"/>
        <v>20</v>
      </c>
      <c r="F139" s="7">
        <f>countifs(Raw!$D$1:$D1000,$A139,Raw!$C$1:$C1000,4,Raw!$J$1:$J1000,"M")+countifs(Raw!$D$1:$D1000,$A139,Raw!$C$1:$C1000,14,Raw!$J$1:$J1000,"M")</f>
        <v>0</v>
      </c>
      <c r="G139" s="7">
        <f>countifs(Raw!$D$1:$D1000,$A139,Raw!$C$1:$C1000,0,Raw!$J$1:$J1000,"M")</f>
        <v>0</v>
      </c>
      <c r="H139" s="7">
        <f>countifs(Raw!$D$1:$D1000,$A139,Raw!$C$1:$C1000,-4,Raw!$J$1:$J1000,"M")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9">
        <f t="shared" si="6"/>
        <v>0</v>
      </c>
    </row>
    <row r="140">
      <c r="A140" s="6" t="s">
        <v>113</v>
      </c>
      <c r="B140" s="7" t="str">
        <f>vlookup($A140,Users!$B$1:$H1000,3,false)</f>
        <v>Antone</v>
      </c>
      <c r="C140" s="7" t="str">
        <f>vlookup($A140,Users!$B$1:$H1000,6,false)</f>
        <v>Lynbrook</v>
      </c>
      <c r="D140" s="7">
        <f>vlookup($C140,Teams!$B:$D,2,false)</f>
        <v>5</v>
      </c>
      <c r="E140" s="7">
        <f t="shared" si="1"/>
        <v>20</v>
      </c>
      <c r="F140" s="7">
        <f>countifs(Raw!$D$1:$D1000,$A140,Raw!$C$1:$C1000,4,Raw!$J$1:$J1000,"M")+countifs(Raw!$D$1:$D1000,$A140,Raw!$C$1:$C1000,14,Raw!$J$1:$J1000,"M")</f>
        <v>0</v>
      </c>
      <c r="G140" s="7">
        <f>countifs(Raw!$D$1:$D1000,$A140,Raw!$C$1:$C1000,0,Raw!$J$1:$J1000,"M")</f>
        <v>0</v>
      </c>
      <c r="H140" s="7">
        <f>countifs(Raw!$D$1:$D1000,$A140,Raw!$C$1:$C1000,-4,Raw!$J$1:$J1000,"M")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9">
        <f t="shared" si="6"/>
        <v>0</v>
      </c>
    </row>
    <row r="141">
      <c r="A141" s="6" t="s">
        <v>114</v>
      </c>
      <c r="B141" s="7" t="str">
        <f>vlookup($A141,Users!$B$1:$H1000,3,false)</f>
        <v>William</v>
      </c>
      <c r="C141" s="7" t="str">
        <f>vlookup($A141,Users!$B$1:$H1000,6,false)</f>
        <v>Pullman</v>
      </c>
      <c r="D141" s="7">
        <f>vlookup($C141,Teams!$B:$D,2,false)</f>
        <v>5</v>
      </c>
      <c r="E141" s="7">
        <f t="shared" si="1"/>
        <v>20</v>
      </c>
      <c r="F141" s="7">
        <f>countifs(Raw!$D$1:$D1000,$A141,Raw!$C$1:$C1000,4,Raw!$J$1:$J1000,"M")+countifs(Raw!$D$1:$D1000,$A141,Raw!$C$1:$C1000,14,Raw!$J$1:$J1000,"M")</f>
        <v>0</v>
      </c>
      <c r="G141" s="7">
        <f>countifs(Raw!$D$1:$D1000,$A141,Raw!$C$1:$C1000,0,Raw!$J$1:$J1000,"M")</f>
        <v>0</v>
      </c>
      <c r="H141" s="7">
        <f>countifs(Raw!$D$1:$D1000,$A141,Raw!$C$1:$C1000,-4,Raw!$J$1:$J1000,"M")</f>
        <v>0</v>
      </c>
      <c r="I141" s="7">
        <f t="shared" si="2"/>
        <v>0</v>
      </c>
      <c r="J141" s="8">
        <f t="shared" si="3"/>
        <v>0</v>
      </c>
      <c r="K141" s="8">
        <f t="shared" si="4"/>
        <v>0</v>
      </c>
      <c r="L141" s="7">
        <f t="shared" si="5"/>
        <v>0</v>
      </c>
      <c r="M141" s="9">
        <f t="shared" si="6"/>
        <v>0</v>
      </c>
    </row>
    <row r="142">
      <c r="A142" s="6" t="s">
        <v>115</v>
      </c>
      <c r="B142" s="7" t="str">
        <f>vlookup($A142,Users!$B$1:$H1000,3,false)</f>
        <v>Mir</v>
      </c>
      <c r="C142" s="7" t="str">
        <f>vlookup($A142,Users!$B$1:$H1000,6,false)</f>
        <v>Pullman</v>
      </c>
      <c r="D142" s="7">
        <f>vlookup($C142,Teams!$B:$D,2,false)</f>
        <v>5</v>
      </c>
      <c r="E142" s="7">
        <f t="shared" si="1"/>
        <v>20</v>
      </c>
      <c r="F142" s="7">
        <f>countifs(Raw!$D$1:$D1000,$A142,Raw!$C$1:$C1000,4,Raw!$J$1:$J1000,"M")+countifs(Raw!$D$1:$D1000,$A142,Raw!$C$1:$C1000,14,Raw!$J$1:$J1000,"M")</f>
        <v>0</v>
      </c>
      <c r="G142" s="7">
        <f>countifs(Raw!$D$1:$D1000,$A142,Raw!$C$1:$C1000,0,Raw!$J$1:$J1000,"M")</f>
        <v>0</v>
      </c>
      <c r="H142" s="7">
        <f>countifs(Raw!$D$1:$D1000,$A142,Raw!$C$1:$C1000,-4,Raw!$J$1:$J1000,"M")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9">
        <f t="shared" si="6"/>
        <v>0</v>
      </c>
    </row>
    <row r="143">
      <c r="A143" s="6" t="s">
        <v>116</v>
      </c>
      <c r="B143" s="7" t="str">
        <f>vlookup($A143,Users!$B$1:$H1000,3,false)</f>
        <v>Jasper</v>
      </c>
      <c r="C143" s="7" t="str">
        <f>vlookup($A143,Users!$B$1:$H1000,6,false)</f>
        <v>Pullman</v>
      </c>
      <c r="D143" s="7">
        <f>vlookup($C143,Teams!$B:$D,2,false)</f>
        <v>5</v>
      </c>
      <c r="E143" s="7">
        <f t="shared" si="1"/>
        <v>20</v>
      </c>
      <c r="F143" s="7">
        <f>countifs(Raw!$D$1:$D1000,$A143,Raw!$C$1:$C1000,4,Raw!$J$1:$J1000,"M")+countifs(Raw!$D$1:$D1000,$A143,Raw!$C$1:$C1000,14,Raw!$J$1:$J1000,"M")</f>
        <v>0</v>
      </c>
      <c r="G143" s="7">
        <f>countifs(Raw!$D$1:$D1000,$A143,Raw!$C$1:$C1000,0,Raw!$J$1:$J1000,"M")</f>
        <v>2</v>
      </c>
      <c r="H143" s="7">
        <f>countifs(Raw!$D$1:$D1000,$A143,Raw!$C$1:$C1000,-4,Raw!$J$1:$J1000,"M")</f>
        <v>0</v>
      </c>
      <c r="I143" s="7">
        <f t="shared" si="2"/>
        <v>2</v>
      </c>
      <c r="J143" s="8">
        <f t="shared" si="3"/>
        <v>0.1</v>
      </c>
      <c r="K143" s="8">
        <f t="shared" si="4"/>
        <v>0</v>
      </c>
      <c r="L143" s="7">
        <f t="shared" si="5"/>
        <v>0</v>
      </c>
      <c r="M143" s="9">
        <f t="shared" si="6"/>
        <v>0</v>
      </c>
    </row>
    <row r="144">
      <c r="A144" s="6" t="s">
        <v>119</v>
      </c>
      <c r="B144" s="7" t="str">
        <f>vlookup($A144,Users!$B$1:$H1000,3,false)</f>
        <v>Shiv</v>
      </c>
      <c r="C144" s="7" t="str">
        <f>vlookup($A144,Users!$B$1:$H1000,6,false)</f>
        <v>Interlake B</v>
      </c>
      <c r="D144" s="7">
        <f>vlookup($C144,Teams!$B:$D,2,false)</f>
        <v>6</v>
      </c>
      <c r="E144" s="7">
        <f t="shared" si="1"/>
        <v>24</v>
      </c>
      <c r="F144" s="7">
        <f>countifs(Raw!$D$1:$D1000,$A144,Raw!$C$1:$C1000,4,Raw!$J$1:$J1000,"M")+countifs(Raw!$D$1:$D1000,$A144,Raw!$C$1:$C1000,14,Raw!$J$1:$J1000,"M")</f>
        <v>0</v>
      </c>
      <c r="G144" s="7">
        <f>countifs(Raw!$D$1:$D1000,$A144,Raw!$C$1:$C1000,0,Raw!$J$1:$J1000,"M")</f>
        <v>0</v>
      </c>
      <c r="H144" s="7">
        <f>countifs(Raw!$D$1:$D1000,$A144,Raw!$C$1:$C1000,-4,Raw!$J$1:$J1000,"M")</f>
        <v>0</v>
      </c>
      <c r="I144" s="7">
        <f t="shared" si="2"/>
        <v>0</v>
      </c>
      <c r="J144" s="8">
        <f t="shared" si="3"/>
        <v>0</v>
      </c>
      <c r="K144" s="8">
        <f t="shared" si="4"/>
        <v>0</v>
      </c>
      <c r="L144" s="7">
        <f t="shared" si="5"/>
        <v>0</v>
      </c>
      <c r="M144" s="9">
        <f t="shared" si="6"/>
        <v>0</v>
      </c>
    </row>
    <row r="145">
      <c r="A145" s="6" t="s">
        <v>120</v>
      </c>
      <c r="B145" s="7" t="str">
        <f>vlookup($A145,Users!$B$1:$H1000,3,false)</f>
        <v>Grace</v>
      </c>
      <c r="C145" s="7" t="str">
        <f>vlookup($A145,Users!$B$1:$H1000,6,false)</f>
        <v>Interlake B</v>
      </c>
      <c r="D145" s="7">
        <f>vlookup($C145,Teams!$B:$D,2,false)</f>
        <v>6</v>
      </c>
      <c r="E145" s="7">
        <f t="shared" si="1"/>
        <v>24</v>
      </c>
      <c r="F145" s="7">
        <f>countifs(Raw!$D$1:$D1000,$A145,Raw!$C$1:$C1000,4,Raw!$J$1:$J1000,"M")+countifs(Raw!$D$1:$D1000,$A145,Raw!$C$1:$C1000,14,Raw!$J$1:$J1000,"M")</f>
        <v>0</v>
      </c>
      <c r="G145" s="7">
        <f>countifs(Raw!$D$1:$D1000,$A145,Raw!$C$1:$C1000,0,Raw!$J$1:$J1000,"M")</f>
        <v>0</v>
      </c>
      <c r="H145" s="7">
        <f>countifs(Raw!$D$1:$D1000,$A145,Raw!$C$1:$C1000,-4,Raw!$J$1:$J1000,"M")</f>
        <v>0</v>
      </c>
      <c r="I145" s="7">
        <f t="shared" si="2"/>
        <v>0</v>
      </c>
      <c r="J145" s="8">
        <f t="shared" si="3"/>
        <v>0</v>
      </c>
      <c r="K145" s="8">
        <f t="shared" si="4"/>
        <v>0</v>
      </c>
      <c r="L145" s="7">
        <f t="shared" si="5"/>
        <v>0</v>
      </c>
      <c r="M145" s="9">
        <f t="shared" si="6"/>
        <v>0</v>
      </c>
    </row>
    <row r="146">
      <c r="A146" s="6" t="s">
        <v>121</v>
      </c>
      <c r="B146" s="7" t="str">
        <f>vlookup($A146,Users!$B$1:$H1000,3,false)</f>
        <v>Austin</v>
      </c>
      <c r="C146" s="7" t="str">
        <f>vlookup($A146,Users!$B$1:$H1000,6,false)</f>
        <v>Canyon Crest</v>
      </c>
      <c r="D146" s="7">
        <f>vlookup($C146,Teams!$B:$D,2,false)</f>
        <v>5</v>
      </c>
      <c r="E146" s="7">
        <f t="shared" si="1"/>
        <v>20</v>
      </c>
      <c r="F146" s="7">
        <f>countifs(Raw!$D$1:$D1000,$A146,Raw!$C$1:$C1000,4,Raw!$J$1:$J1000,"M")+countifs(Raw!$D$1:$D1000,$A146,Raw!$C$1:$C1000,14,Raw!$J$1:$J1000,"M")</f>
        <v>1</v>
      </c>
      <c r="G146" s="7">
        <f>countifs(Raw!$D$1:$D1000,$A146,Raw!$C$1:$C1000,0,Raw!$J$1:$J1000,"M")</f>
        <v>1</v>
      </c>
      <c r="H146" s="7">
        <f>countifs(Raw!$D$1:$D1000,$A146,Raw!$C$1:$C1000,-4,Raw!$J$1:$J1000,"M")</f>
        <v>1</v>
      </c>
      <c r="I146" s="7">
        <f t="shared" si="2"/>
        <v>3</v>
      </c>
      <c r="J146" s="8">
        <f t="shared" si="3"/>
        <v>0.15</v>
      </c>
      <c r="K146" s="8">
        <f t="shared" si="4"/>
        <v>0.3333333333</v>
      </c>
      <c r="L146" s="7">
        <f t="shared" si="5"/>
        <v>0</v>
      </c>
      <c r="M146" s="9">
        <f t="shared" si="6"/>
        <v>0</v>
      </c>
    </row>
    <row r="147">
      <c r="A147" s="6" t="s">
        <v>123</v>
      </c>
      <c r="B147" s="7" t="str">
        <f>vlookup($A147,Users!$B$1:$H1000,3,false)</f>
        <v>Flora</v>
      </c>
      <c r="C147" s="7" t="str">
        <f>vlookup($A147,Users!$B$1:$H1000,6,false)</f>
        <v>Canyon Crest</v>
      </c>
      <c r="D147" s="7">
        <f>vlookup($C147,Teams!$B:$D,2,false)</f>
        <v>5</v>
      </c>
      <c r="E147" s="7">
        <f t="shared" si="1"/>
        <v>20</v>
      </c>
      <c r="F147" s="7">
        <f>countifs(Raw!$D$1:$D1000,$A147,Raw!$C$1:$C1000,4,Raw!$J$1:$J1000,"M")+countifs(Raw!$D$1:$D1000,$A147,Raw!$C$1:$C1000,14,Raw!$J$1:$J1000,"M")</f>
        <v>0</v>
      </c>
      <c r="G147" s="7">
        <f>countifs(Raw!$D$1:$D1000,$A147,Raw!$C$1:$C1000,0,Raw!$J$1:$J1000,"M")</f>
        <v>2</v>
      </c>
      <c r="H147" s="7">
        <f>countifs(Raw!$D$1:$D1000,$A147,Raw!$C$1:$C1000,-4,Raw!$J$1:$J1000,"M")</f>
        <v>0</v>
      </c>
      <c r="I147" s="7">
        <f t="shared" si="2"/>
        <v>2</v>
      </c>
      <c r="J147" s="8">
        <f t="shared" si="3"/>
        <v>0.1</v>
      </c>
      <c r="K147" s="8">
        <f t="shared" si="4"/>
        <v>0</v>
      </c>
      <c r="L147" s="7">
        <f t="shared" si="5"/>
        <v>0</v>
      </c>
      <c r="M147" s="9">
        <f t="shared" si="6"/>
        <v>0</v>
      </c>
    </row>
    <row r="148">
      <c r="A148" s="6" t="s">
        <v>125</v>
      </c>
      <c r="B148" s="7" t="str">
        <f>vlookup($A148,Users!$B$1:$H1000,3,false)</f>
        <v>Mason</v>
      </c>
      <c r="C148" s="7" t="str">
        <f>vlookup($A148,Users!$B$1:$H1000,6,false)</f>
        <v>Westminster</v>
      </c>
      <c r="D148" s="7">
        <f>vlookup($C148,Teams!$B:$D,2,false)</f>
        <v>5</v>
      </c>
      <c r="E148" s="7">
        <f t="shared" si="1"/>
        <v>20</v>
      </c>
      <c r="F148" s="7">
        <f>countifs(Raw!$D$1:$D1000,$A148,Raw!$C$1:$C1000,4,Raw!$J$1:$J1000,"M")+countifs(Raw!$D$1:$D1000,$A148,Raw!$C$1:$C1000,14,Raw!$J$1:$J1000,"M")</f>
        <v>1</v>
      </c>
      <c r="G148" s="7">
        <f>countifs(Raw!$D$1:$D1000,$A148,Raw!$C$1:$C1000,0,Raw!$J$1:$J1000,"M")</f>
        <v>1</v>
      </c>
      <c r="H148" s="7">
        <f>countifs(Raw!$D$1:$D1000,$A148,Raw!$C$1:$C1000,-4,Raw!$J$1:$J1000,"M")</f>
        <v>1</v>
      </c>
      <c r="I148" s="7">
        <f t="shared" si="2"/>
        <v>3</v>
      </c>
      <c r="J148" s="8">
        <f t="shared" si="3"/>
        <v>0.15</v>
      </c>
      <c r="K148" s="8">
        <f t="shared" si="4"/>
        <v>0.3333333333</v>
      </c>
      <c r="L148" s="7">
        <f t="shared" si="5"/>
        <v>0</v>
      </c>
      <c r="M148" s="9">
        <f t="shared" si="6"/>
        <v>0</v>
      </c>
    </row>
    <row r="149">
      <c r="A149" s="6" t="s">
        <v>129</v>
      </c>
      <c r="B149" s="7" t="str">
        <f>vlookup($A149,Users!$B$1:$H1000,3,false)</f>
        <v>Luke</v>
      </c>
      <c r="C149" s="7" t="str">
        <f>vlookup($A149,Users!$B$1:$H1000,6,false)</f>
        <v>Westminster</v>
      </c>
      <c r="D149" s="7">
        <f>vlookup($C149,Teams!$B:$D,2,false)</f>
        <v>5</v>
      </c>
      <c r="E149" s="7">
        <f t="shared" si="1"/>
        <v>20</v>
      </c>
      <c r="F149" s="7">
        <f>countifs(Raw!$D$1:$D1000,$A149,Raw!$C$1:$C1000,4,Raw!$J$1:$J1000,"M")+countifs(Raw!$D$1:$D1000,$A149,Raw!$C$1:$C1000,14,Raw!$J$1:$J1000,"M")</f>
        <v>0</v>
      </c>
      <c r="G149" s="7">
        <f>countifs(Raw!$D$1:$D1000,$A149,Raw!$C$1:$C1000,0,Raw!$J$1:$J1000,"M")</f>
        <v>0</v>
      </c>
      <c r="H149" s="7">
        <f>countifs(Raw!$D$1:$D1000,$A149,Raw!$C$1:$C1000,-4,Raw!$J$1:$J1000,"M")</f>
        <v>0</v>
      </c>
      <c r="I149" s="7">
        <f t="shared" si="2"/>
        <v>0</v>
      </c>
      <c r="J149" s="8">
        <f t="shared" si="3"/>
        <v>0</v>
      </c>
      <c r="K149" s="8">
        <f t="shared" si="4"/>
        <v>0</v>
      </c>
      <c r="L149" s="7">
        <f t="shared" si="5"/>
        <v>0</v>
      </c>
      <c r="M149" s="9">
        <f t="shared" si="6"/>
        <v>0</v>
      </c>
    </row>
    <row r="150">
      <c r="A150" s="6" t="s">
        <v>130</v>
      </c>
      <c r="B150" s="7" t="str">
        <f>vlookup($A150,Users!$B$1:$H1000,3,false)</f>
        <v>Aashray</v>
      </c>
      <c r="C150" s="7" t="str">
        <f>vlookup($A150,Users!$B$1:$H1000,6,false)</f>
        <v>Tesla STEM</v>
      </c>
      <c r="D150" s="7">
        <f>vlookup($C150,Teams!$B:$D,2,false)</f>
        <v>8</v>
      </c>
      <c r="E150" s="7">
        <f t="shared" si="1"/>
        <v>32</v>
      </c>
      <c r="F150" s="7">
        <f>countifs(Raw!$D$1:$D1000,$A150,Raw!$C$1:$C1000,4,Raw!$J$1:$J1000,"M")+countifs(Raw!$D$1:$D1000,$A150,Raw!$C$1:$C1000,14,Raw!$J$1:$J1000,"M")</f>
        <v>0</v>
      </c>
      <c r="G150" s="7">
        <f>countifs(Raw!$D$1:$D1000,$A150,Raw!$C$1:$C1000,0,Raw!$J$1:$J1000,"M")</f>
        <v>1</v>
      </c>
      <c r="H150" s="7">
        <f>countifs(Raw!$D$1:$D1000,$A150,Raw!$C$1:$C1000,-4,Raw!$J$1:$J1000,"M")</f>
        <v>0</v>
      </c>
      <c r="I150" s="7">
        <f t="shared" si="2"/>
        <v>1</v>
      </c>
      <c r="J150" s="8">
        <f t="shared" si="3"/>
        <v>0.03125</v>
      </c>
      <c r="K150" s="8">
        <f t="shared" si="4"/>
        <v>0</v>
      </c>
      <c r="L150" s="7">
        <f t="shared" si="5"/>
        <v>0</v>
      </c>
      <c r="M150" s="9">
        <f t="shared" si="6"/>
        <v>0</v>
      </c>
    </row>
    <row r="151">
      <c r="A151" s="6" t="s">
        <v>132</v>
      </c>
      <c r="B151" s="7" t="str">
        <f>vlookup($A151,Users!$B$1:$H1000,3,false)</f>
        <v>Aaditya</v>
      </c>
      <c r="C151" s="7" t="str">
        <f>vlookup($A151,Users!$B$1:$H1000,6,false)</f>
        <v>Cupertino</v>
      </c>
      <c r="D151" s="7">
        <f>vlookup($C151,Teams!$B:$D,2,false)</f>
        <v>5</v>
      </c>
      <c r="E151" s="7">
        <f t="shared" si="1"/>
        <v>20</v>
      </c>
      <c r="F151" s="7">
        <f>countifs(Raw!$D$1:$D1000,$A151,Raw!$C$1:$C1000,4,Raw!$J$1:$J1000,"M")+countifs(Raw!$D$1:$D1000,$A151,Raw!$C$1:$C1000,14,Raw!$J$1:$J1000,"M")</f>
        <v>0</v>
      </c>
      <c r="G151" s="7">
        <f>countifs(Raw!$D$1:$D1000,$A151,Raw!$C$1:$C1000,0,Raw!$J$1:$J1000,"M")</f>
        <v>0</v>
      </c>
      <c r="H151" s="7">
        <f>countifs(Raw!$D$1:$D1000,$A151,Raw!$C$1:$C1000,-4,Raw!$J$1:$J1000,"M")</f>
        <v>0</v>
      </c>
      <c r="I151" s="7">
        <f t="shared" si="2"/>
        <v>0</v>
      </c>
      <c r="J151" s="8">
        <f t="shared" si="3"/>
        <v>0</v>
      </c>
      <c r="K151" s="8">
        <f t="shared" si="4"/>
        <v>0</v>
      </c>
      <c r="L151" s="7">
        <f t="shared" si="5"/>
        <v>0</v>
      </c>
      <c r="M151" s="9">
        <f t="shared" si="6"/>
        <v>0</v>
      </c>
    </row>
    <row r="152">
      <c r="A152" s="6" t="s">
        <v>135</v>
      </c>
      <c r="B152" s="7" t="str">
        <f>vlookup($A152,Users!$B$1:$H1000,3,false)</f>
        <v>Sebi</v>
      </c>
      <c r="C152" s="7" t="str">
        <f>vlookup($A152,Users!$B$1:$H1000,6,false)</f>
        <v>Tesla STEM</v>
      </c>
      <c r="D152" s="7">
        <f>vlookup($C152,Teams!$B:$D,2,false)</f>
        <v>8</v>
      </c>
      <c r="E152" s="7">
        <f t="shared" si="1"/>
        <v>32</v>
      </c>
      <c r="F152" s="7">
        <f>countifs(Raw!$D$1:$D1000,$A152,Raw!$C$1:$C1000,4,Raw!$J$1:$J1000,"M")+countifs(Raw!$D$1:$D1000,$A152,Raw!$C$1:$C1000,14,Raw!$J$1:$J1000,"M")</f>
        <v>0</v>
      </c>
      <c r="G152" s="7">
        <f>countifs(Raw!$D$1:$D1000,$A152,Raw!$C$1:$C1000,0,Raw!$J$1:$J1000,"M")</f>
        <v>1</v>
      </c>
      <c r="H152" s="7">
        <f>countifs(Raw!$D$1:$D1000,$A152,Raw!$C$1:$C1000,-4,Raw!$J$1:$J1000,"M")</f>
        <v>0</v>
      </c>
      <c r="I152" s="7">
        <f t="shared" si="2"/>
        <v>1</v>
      </c>
      <c r="J152" s="8">
        <f t="shared" si="3"/>
        <v>0.03125</v>
      </c>
      <c r="K152" s="8">
        <f t="shared" si="4"/>
        <v>0</v>
      </c>
      <c r="L152" s="7">
        <f t="shared" si="5"/>
        <v>0</v>
      </c>
      <c r="M152" s="9">
        <f t="shared" si="6"/>
        <v>0</v>
      </c>
    </row>
    <row r="153">
      <c r="A153" s="6" t="s">
        <v>137</v>
      </c>
      <c r="B153" s="7" t="str">
        <f>vlookup($A153,Users!$B$1:$H1000,3,false)</f>
        <v>Daniel</v>
      </c>
      <c r="C153" s="7" t="str">
        <f>vlookup($A153,Users!$B$1:$H1000,6,false)</f>
        <v>Lexington B</v>
      </c>
      <c r="D153" s="7">
        <f>vlookup($C153,Teams!$B:$D,2,false)</f>
        <v>6</v>
      </c>
      <c r="E153" s="7">
        <f t="shared" si="1"/>
        <v>24</v>
      </c>
      <c r="F153" s="7">
        <f>countifs(Raw!$D$1:$D1000,$A153,Raw!$C$1:$C1000,4,Raw!$J$1:$J1000,"M")+countifs(Raw!$D$1:$D1000,$A153,Raw!$C$1:$C1000,14,Raw!$J$1:$J1000,"M")</f>
        <v>0</v>
      </c>
      <c r="G153" s="7">
        <f>countifs(Raw!$D$1:$D1000,$A153,Raw!$C$1:$C1000,0,Raw!$J$1:$J1000,"M")</f>
        <v>0</v>
      </c>
      <c r="H153" s="7">
        <f>countifs(Raw!$D$1:$D1000,$A153,Raw!$C$1:$C1000,-4,Raw!$J$1:$J1000,"M")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9">
        <f t="shared" si="6"/>
        <v>0</v>
      </c>
    </row>
    <row r="154">
      <c r="A154" s="6" t="s">
        <v>142</v>
      </c>
      <c r="B154" s="7" t="str">
        <f>vlookup($A154,Users!$B$1:$H1000,3,false)</f>
        <v>Aditya</v>
      </c>
      <c r="C154" s="7" t="str">
        <f>vlookup($A154,Users!$B$1:$H1000,6,false)</f>
        <v>Shen</v>
      </c>
      <c r="D154" s="7">
        <f>vlookup($C154,Teams!$B:$D,2,false)</f>
        <v>5</v>
      </c>
      <c r="E154" s="7">
        <f t="shared" si="1"/>
        <v>20</v>
      </c>
      <c r="F154" s="7">
        <f>countifs(Raw!$D$1:$D1000,$A154,Raw!$C$1:$C1000,4,Raw!$J$1:$J1000,"M")+countifs(Raw!$D$1:$D1000,$A154,Raw!$C$1:$C1000,14,Raw!$J$1:$J1000,"M")</f>
        <v>0</v>
      </c>
      <c r="G154" s="7">
        <f>countifs(Raw!$D$1:$D1000,$A154,Raw!$C$1:$C1000,0,Raw!$J$1:$J1000,"M")</f>
        <v>0</v>
      </c>
      <c r="H154" s="7">
        <f>countifs(Raw!$D$1:$D1000,$A154,Raw!$C$1:$C1000,-4,Raw!$J$1:$J1000,"M")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9">
        <f t="shared" si="6"/>
        <v>0</v>
      </c>
    </row>
    <row r="155">
      <c r="A155" s="6" t="s">
        <v>143</v>
      </c>
      <c r="B155" s="7" t="str">
        <f>vlookup($A155,Users!$B$1:$H1000,3,false)</f>
        <v>Andrew</v>
      </c>
      <c r="C155" s="7" t="str">
        <f>vlookup($A155,Users!$B$1:$H1000,6,false)</f>
        <v>Shen</v>
      </c>
      <c r="D155" s="7">
        <f>vlookup($C155,Teams!$B:$D,2,false)</f>
        <v>5</v>
      </c>
      <c r="E155" s="7">
        <f t="shared" si="1"/>
        <v>20</v>
      </c>
      <c r="F155" s="7">
        <f>countifs(Raw!$D$1:$D1000,$A155,Raw!$C$1:$C1000,4,Raw!$J$1:$J1000,"M")+countifs(Raw!$D$1:$D1000,$A155,Raw!$C$1:$C1000,14,Raw!$J$1:$J1000,"M")</f>
        <v>0</v>
      </c>
      <c r="G155" s="7">
        <f>countifs(Raw!$D$1:$D1000,$A155,Raw!$C$1:$C1000,0,Raw!$J$1:$J1000,"M")</f>
        <v>1</v>
      </c>
      <c r="H155" s="7">
        <f>countifs(Raw!$D$1:$D1000,$A155,Raw!$C$1:$C1000,-4,Raw!$J$1:$J1000,"M")</f>
        <v>0</v>
      </c>
      <c r="I155" s="7">
        <f t="shared" si="2"/>
        <v>1</v>
      </c>
      <c r="J155" s="8">
        <f t="shared" si="3"/>
        <v>0.05</v>
      </c>
      <c r="K155" s="8">
        <f t="shared" si="4"/>
        <v>0</v>
      </c>
      <c r="L155" s="7">
        <f t="shared" si="5"/>
        <v>0</v>
      </c>
      <c r="M155" s="9">
        <f t="shared" si="6"/>
        <v>0</v>
      </c>
    </row>
    <row r="156">
      <c r="A156" s="6" t="s">
        <v>144</v>
      </c>
      <c r="B156" s="7" t="str">
        <f>vlookup($A156,Users!$B$1:$H1000,3,false)</f>
        <v>William</v>
      </c>
      <c r="C156" s="7" t="str">
        <f>vlookup($A156,Users!$B$1:$H1000,6,false)</f>
        <v>Lexington B</v>
      </c>
      <c r="D156" s="7">
        <f>vlookup($C156,Teams!$B:$D,2,false)</f>
        <v>6</v>
      </c>
      <c r="E156" s="7">
        <f t="shared" si="1"/>
        <v>24</v>
      </c>
      <c r="F156" s="7">
        <f>countifs(Raw!$D$1:$D1000,$A156,Raw!$C$1:$C1000,4,Raw!$J$1:$J1000,"M")+countifs(Raw!$D$1:$D1000,$A156,Raw!$C$1:$C1000,14,Raw!$J$1:$J1000,"M")</f>
        <v>0</v>
      </c>
      <c r="G156" s="7">
        <f>countifs(Raw!$D$1:$D1000,$A156,Raw!$C$1:$C1000,0,Raw!$J$1:$J1000,"M")</f>
        <v>0</v>
      </c>
      <c r="H156" s="7">
        <f>countifs(Raw!$D$1:$D1000,$A156,Raw!$C$1:$C1000,-4,Raw!$J$1:$J1000,"M")</f>
        <v>0</v>
      </c>
      <c r="I156" s="7">
        <f t="shared" si="2"/>
        <v>0</v>
      </c>
      <c r="J156" s="8">
        <f t="shared" si="3"/>
        <v>0</v>
      </c>
      <c r="K156" s="8">
        <f t="shared" si="4"/>
        <v>0</v>
      </c>
      <c r="L156" s="7">
        <f t="shared" si="5"/>
        <v>0</v>
      </c>
      <c r="M156" s="9">
        <f t="shared" si="6"/>
        <v>0</v>
      </c>
    </row>
    <row r="157">
      <c r="A157" s="6" t="s">
        <v>145</v>
      </c>
      <c r="B157" s="7" t="str">
        <f>vlookup($A157,Users!$B$1:$H1000,3,false)</f>
        <v>Sanshray</v>
      </c>
      <c r="C157" s="7" t="str">
        <f>vlookup($A157,Users!$B$1:$H1000,6,false)</f>
        <v>AHS Broward</v>
      </c>
      <c r="D157" s="7">
        <f>vlookup($C157,Teams!$B:$D,2,false)</f>
        <v>5</v>
      </c>
      <c r="E157" s="7">
        <f t="shared" si="1"/>
        <v>20</v>
      </c>
      <c r="F157" s="7">
        <f>countifs(Raw!$D$1:$D1000,$A157,Raw!$C$1:$C1000,4,Raw!$J$1:$J1000,"M")+countifs(Raw!$D$1:$D1000,$A157,Raw!$C$1:$C1000,14,Raw!$J$1:$J1000,"M")</f>
        <v>0</v>
      </c>
      <c r="G157" s="7">
        <f>countifs(Raw!$D$1:$D1000,$A157,Raw!$C$1:$C1000,0,Raw!$J$1:$J1000,"M")</f>
        <v>0</v>
      </c>
      <c r="H157" s="7">
        <f>countifs(Raw!$D$1:$D1000,$A157,Raw!$C$1:$C1000,-4,Raw!$J$1:$J1000,"M")</f>
        <v>0</v>
      </c>
      <c r="I157" s="7">
        <f t="shared" si="2"/>
        <v>0</v>
      </c>
      <c r="J157" s="8">
        <f t="shared" si="3"/>
        <v>0</v>
      </c>
      <c r="K157" s="8">
        <f t="shared" si="4"/>
        <v>0</v>
      </c>
      <c r="L157" s="7">
        <f t="shared" si="5"/>
        <v>0</v>
      </c>
      <c r="M157" s="9">
        <f t="shared" si="6"/>
        <v>0</v>
      </c>
    </row>
    <row r="158">
      <c r="A158" s="6" t="s">
        <v>147</v>
      </c>
      <c r="B158" s="7" t="str">
        <f>vlookup($A158,Users!$B$1:$H1000,3,false)</f>
        <v>Om</v>
      </c>
      <c r="C158" s="7" t="str">
        <f>vlookup($A158,Users!$B$1:$H1000,6,false)</f>
        <v>JP Stevens</v>
      </c>
      <c r="D158" s="7">
        <f>vlookup($C158,Teams!$B:$D,2,false)</f>
        <v>5</v>
      </c>
      <c r="E158" s="7">
        <f t="shared" si="1"/>
        <v>20</v>
      </c>
      <c r="F158" s="7">
        <f>countifs(Raw!$D$1:$D1000,$A158,Raw!$C$1:$C1000,4,Raw!$J$1:$J1000,"M")+countifs(Raw!$D$1:$D1000,$A158,Raw!$C$1:$C1000,14,Raw!$J$1:$J1000,"M")</f>
        <v>0</v>
      </c>
      <c r="G158" s="7">
        <f>countifs(Raw!$D$1:$D1000,$A158,Raw!$C$1:$C1000,0,Raw!$J$1:$J1000,"M")</f>
        <v>1</v>
      </c>
      <c r="H158" s="7">
        <f>countifs(Raw!$D$1:$D1000,$A158,Raw!$C$1:$C1000,-4,Raw!$J$1:$J1000,"M")</f>
        <v>0</v>
      </c>
      <c r="I158" s="7">
        <f t="shared" si="2"/>
        <v>1</v>
      </c>
      <c r="J158" s="8">
        <f t="shared" si="3"/>
        <v>0.05</v>
      </c>
      <c r="K158" s="8">
        <f t="shared" si="4"/>
        <v>0</v>
      </c>
      <c r="L158" s="7">
        <f t="shared" si="5"/>
        <v>0</v>
      </c>
      <c r="M158" s="9">
        <f t="shared" si="6"/>
        <v>0</v>
      </c>
    </row>
    <row r="159">
      <c r="A159" s="6" t="s">
        <v>150</v>
      </c>
      <c r="B159" s="7" t="str">
        <f>vlookup($A159,Users!$B$1:$H1000,3,false)</f>
        <v>Alan</v>
      </c>
      <c r="C159" s="7" t="str">
        <f>vlookup($A159,Users!$B$1:$H1000,6,false)</f>
        <v>AHS Broward</v>
      </c>
      <c r="D159" s="7">
        <f>vlookup($C159,Teams!$B:$D,2,false)</f>
        <v>5</v>
      </c>
      <c r="E159" s="7">
        <f t="shared" si="1"/>
        <v>20</v>
      </c>
      <c r="F159" s="7">
        <f>countifs(Raw!$D$1:$D1000,$A159,Raw!$C$1:$C1000,4,Raw!$J$1:$J1000,"M")+countifs(Raw!$D$1:$D1000,$A159,Raw!$C$1:$C1000,14,Raw!$J$1:$J1000,"M")</f>
        <v>0</v>
      </c>
      <c r="G159" s="7">
        <f>countifs(Raw!$D$1:$D1000,$A159,Raw!$C$1:$C1000,0,Raw!$J$1:$J1000,"M")</f>
        <v>0</v>
      </c>
      <c r="H159" s="7">
        <f>countifs(Raw!$D$1:$D1000,$A159,Raw!$C$1:$C1000,-4,Raw!$J$1:$J1000,"M")</f>
        <v>0</v>
      </c>
      <c r="I159" s="7">
        <f t="shared" si="2"/>
        <v>0</v>
      </c>
      <c r="J159" s="8">
        <f t="shared" si="3"/>
        <v>0</v>
      </c>
      <c r="K159" s="8">
        <f t="shared" si="4"/>
        <v>0</v>
      </c>
      <c r="L159" s="7">
        <f t="shared" si="5"/>
        <v>0</v>
      </c>
      <c r="M159" s="9">
        <f t="shared" si="6"/>
        <v>0</v>
      </c>
    </row>
    <row r="160">
      <c r="A160" s="6" t="s">
        <v>152</v>
      </c>
      <c r="B160" s="7" t="str">
        <f>vlookup($A160,Users!$B$1:$H1000,3,false)</f>
        <v>Avanesh</v>
      </c>
      <c r="C160" s="7" t="str">
        <f>vlookup($A160,Users!$B$1:$H1000,6,false)</f>
        <v>NCSSM A</v>
      </c>
      <c r="D160" s="7">
        <f>vlookup($C160,Teams!$B:$D,2,false)</f>
        <v>7</v>
      </c>
      <c r="E160" s="7">
        <f t="shared" si="1"/>
        <v>28</v>
      </c>
      <c r="F160" s="7">
        <f>countifs(Raw!$D$1:$D1000,$A160,Raw!$C$1:$C1000,4,Raw!$J$1:$J1000,"M")+countifs(Raw!$D$1:$D1000,$A160,Raw!$C$1:$C1000,14,Raw!$J$1:$J1000,"M")</f>
        <v>0</v>
      </c>
      <c r="G160" s="7">
        <f>countifs(Raw!$D$1:$D1000,$A160,Raw!$C$1:$C1000,0,Raw!$J$1:$J1000,"M")</f>
        <v>2</v>
      </c>
      <c r="H160" s="7">
        <f>countifs(Raw!$D$1:$D1000,$A160,Raw!$C$1:$C1000,-4,Raw!$J$1:$J1000,"M")</f>
        <v>0</v>
      </c>
      <c r="I160" s="7">
        <f t="shared" si="2"/>
        <v>2</v>
      </c>
      <c r="J160" s="8">
        <f t="shared" si="3"/>
        <v>0.07142857143</v>
      </c>
      <c r="K160" s="8">
        <f t="shared" si="4"/>
        <v>0</v>
      </c>
      <c r="L160" s="7">
        <f t="shared" si="5"/>
        <v>0</v>
      </c>
      <c r="M160" s="9">
        <f t="shared" si="6"/>
        <v>0</v>
      </c>
    </row>
    <row r="161">
      <c r="A161" s="6" t="s">
        <v>154</v>
      </c>
      <c r="B161" s="7" t="str">
        <f>vlookup($A161,Users!$B$1:$H1000,3,false)</f>
        <v>Aditya</v>
      </c>
      <c r="C161" s="7" t="str">
        <f>vlookup($A161,Users!$B$1:$H1000,6,false)</f>
        <v>NCSSM A</v>
      </c>
      <c r="D161" s="7">
        <f>vlookup($C161,Teams!$B:$D,2,false)</f>
        <v>7</v>
      </c>
      <c r="E161" s="7">
        <f t="shared" si="1"/>
        <v>28</v>
      </c>
      <c r="F161" s="7">
        <f>countifs(Raw!$D$1:$D1000,$A161,Raw!$C$1:$C1000,4,Raw!$J$1:$J1000,"M")+countifs(Raw!$D$1:$D1000,$A161,Raw!$C$1:$C1000,14,Raw!$J$1:$J1000,"M")</f>
        <v>0</v>
      </c>
      <c r="G161" s="7">
        <f>countifs(Raw!$D$1:$D1000,$A161,Raw!$C$1:$C1000,0,Raw!$J$1:$J1000,"M")</f>
        <v>0</v>
      </c>
      <c r="H161" s="7">
        <f>countifs(Raw!$D$1:$D1000,$A161,Raw!$C$1:$C1000,-4,Raw!$J$1:$J1000,"M")</f>
        <v>0</v>
      </c>
      <c r="I161" s="7">
        <f t="shared" si="2"/>
        <v>0</v>
      </c>
      <c r="J161" s="8">
        <f t="shared" si="3"/>
        <v>0</v>
      </c>
      <c r="K161" s="8">
        <f t="shared" si="4"/>
        <v>0</v>
      </c>
      <c r="L161" s="7">
        <f t="shared" si="5"/>
        <v>0</v>
      </c>
      <c r="M161" s="9">
        <f t="shared" si="6"/>
        <v>0</v>
      </c>
    </row>
    <row r="162">
      <c r="A162" s="6" t="s">
        <v>155</v>
      </c>
      <c r="B162" s="7" t="str">
        <f>vlookup($A162,Users!$B$1:$H1000,3,false)</f>
        <v>Bo</v>
      </c>
      <c r="C162" s="7" t="str">
        <f>vlookup($A162,Users!$B$1:$H1000,6,false)</f>
        <v>NCSSM A</v>
      </c>
      <c r="D162" s="7">
        <f>vlookup($C162,Teams!$B:$D,2,false)</f>
        <v>7</v>
      </c>
      <c r="E162" s="7">
        <f t="shared" si="1"/>
        <v>28</v>
      </c>
      <c r="F162" s="7">
        <f>countifs(Raw!$D$1:$D1000,$A162,Raw!$C$1:$C1000,4,Raw!$J$1:$J1000,"M")+countifs(Raw!$D$1:$D1000,$A162,Raw!$C$1:$C1000,14,Raw!$J$1:$J1000,"M")</f>
        <v>0</v>
      </c>
      <c r="G162" s="7">
        <f>countifs(Raw!$D$1:$D1000,$A162,Raw!$C$1:$C1000,0,Raw!$J$1:$J1000,"M")</f>
        <v>0</v>
      </c>
      <c r="H162" s="7">
        <f>countifs(Raw!$D$1:$D1000,$A162,Raw!$C$1:$C1000,-4,Raw!$J$1:$J1000,"M")</f>
        <v>0</v>
      </c>
      <c r="I162" s="7">
        <f t="shared" si="2"/>
        <v>0</v>
      </c>
      <c r="J162" s="8">
        <f t="shared" si="3"/>
        <v>0</v>
      </c>
      <c r="K162" s="8">
        <f t="shared" si="4"/>
        <v>0</v>
      </c>
      <c r="L162" s="7">
        <f t="shared" si="5"/>
        <v>0</v>
      </c>
      <c r="M162" s="9">
        <f t="shared" si="6"/>
        <v>0</v>
      </c>
    </row>
    <row r="163">
      <c r="A163" s="6" t="s">
        <v>156</v>
      </c>
      <c r="B163" s="7" t="str">
        <f>vlookup($A163,Users!$B$1:$H1000,3,false)</f>
        <v>Danny</v>
      </c>
      <c r="C163" s="7" t="str">
        <f>vlookup($A163,Users!$B$1:$H1000,6,false)</f>
        <v>NoHo B</v>
      </c>
      <c r="D163" s="7">
        <f>vlookup($C163,Teams!$B:$D,2,false)</f>
        <v>5</v>
      </c>
      <c r="E163" s="7">
        <f t="shared" si="1"/>
        <v>20</v>
      </c>
      <c r="F163" s="7">
        <f>countifs(Raw!$D$1:$D1000,$A163,Raw!$C$1:$C1000,4,Raw!$J$1:$J1000,"M")+countifs(Raw!$D$1:$D1000,$A163,Raw!$C$1:$C1000,14,Raw!$J$1:$J1000,"M")</f>
        <v>0</v>
      </c>
      <c r="G163" s="7">
        <f>countifs(Raw!$D$1:$D1000,$A163,Raw!$C$1:$C1000,0,Raw!$J$1:$J1000,"M")</f>
        <v>0</v>
      </c>
      <c r="H163" s="7">
        <f>countifs(Raw!$D$1:$D1000,$A163,Raw!$C$1:$C1000,-4,Raw!$J$1:$J1000,"M")</f>
        <v>0</v>
      </c>
      <c r="I163" s="7">
        <f t="shared" si="2"/>
        <v>0</v>
      </c>
      <c r="J163" s="8">
        <f t="shared" si="3"/>
        <v>0</v>
      </c>
      <c r="K163" s="8">
        <f t="shared" si="4"/>
        <v>0</v>
      </c>
      <c r="L163" s="7">
        <f t="shared" si="5"/>
        <v>0</v>
      </c>
      <c r="M163" s="9">
        <f t="shared" si="6"/>
        <v>0</v>
      </c>
    </row>
    <row r="164">
      <c r="A164" s="6" t="s">
        <v>157</v>
      </c>
      <c r="B164" s="7" t="str">
        <f>vlookup($A164,Users!$B$1:$H1000,3,false)</f>
        <v>Khoi</v>
      </c>
      <c r="C164" s="7" t="str">
        <f>vlookup($A164,Users!$B$1:$H1000,6,false)</f>
        <v>Wayzata</v>
      </c>
      <c r="D164" s="7">
        <f>vlookup($C164,Teams!$B:$D,2,false)</f>
        <v>5</v>
      </c>
      <c r="E164" s="7">
        <f t="shared" si="1"/>
        <v>20</v>
      </c>
      <c r="F164" s="7">
        <f>countifs(Raw!$D$1:$D1000,$A164,Raw!$C$1:$C1000,4,Raw!$J$1:$J1000,"M")+countifs(Raw!$D$1:$D1000,$A164,Raw!$C$1:$C1000,14,Raw!$J$1:$J1000,"M")</f>
        <v>0</v>
      </c>
      <c r="G164" s="7">
        <f>countifs(Raw!$D$1:$D1000,$A164,Raw!$C$1:$C1000,0,Raw!$J$1:$J1000,"M")</f>
        <v>1</v>
      </c>
      <c r="H164" s="7">
        <f>countifs(Raw!$D$1:$D1000,$A164,Raw!$C$1:$C1000,-4,Raw!$J$1:$J1000,"M")</f>
        <v>0</v>
      </c>
      <c r="I164" s="7">
        <f t="shared" si="2"/>
        <v>1</v>
      </c>
      <c r="J164" s="8">
        <f t="shared" si="3"/>
        <v>0.05</v>
      </c>
      <c r="K164" s="8">
        <f t="shared" si="4"/>
        <v>0</v>
      </c>
      <c r="L164" s="7">
        <f t="shared" si="5"/>
        <v>0</v>
      </c>
      <c r="M164" s="9">
        <f t="shared" si="6"/>
        <v>0</v>
      </c>
    </row>
    <row r="165">
      <c r="A165" s="6" t="s">
        <v>159</v>
      </c>
      <c r="B165" s="7" t="str">
        <f>vlookup($A165,Users!$B$1:$H1000,3,false)</f>
        <v>Samarth</v>
      </c>
      <c r="C165" s="7" t="str">
        <f>vlookup($A165,Users!$B$1:$H1000,6,false)</f>
        <v>Wayzata</v>
      </c>
      <c r="D165" s="7">
        <f>vlookup($C165,Teams!$B:$D,2,false)</f>
        <v>5</v>
      </c>
      <c r="E165" s="7">
        <f t="shared" si="1"/>
        <v>20</v>
      </c>
      <c r="F165" s="7">
        <f>countifs(Raw!$D$1:$D1000,$A165,Raw!$C$1:$C1000,4,Raw!$J$1:$J1000,"M")+countifs(Raw!$D$1:$D1000,$A165,Raw!$C$1:$C1000,14,Raw!$J$1:$J1000,"M")</f>
        <v>0</v>
      </c>
      <c r="G165" s="7">
        <f>countifs(Raw!$D$1:$D1000,$A165,Raw!$C$1:$C1000,0,Raw!$J$1:$J1000,"M")</f>
        <v>0</v>
      </c>
      <c r="H165" s="7">
        <f>countifs(Raw!$D$1:$D1000,$A165,Raw!$C$1:$C1000,-4,Raw!$J$1:$J1000,"M")</f>
        <v>0</v>
      </c>
      <c r="I165" s="7">
        <f t="shared" si="2"/>
        <v>0</v>
      </c>
      <c r="J165" s="8">
        <f t="shared" si="3"/>
        <v>0</v>
      </c>
      <c r="K165" s="8">
        <f t="shared" si="4"/>
        <v>0</v>
      </c>
      <c r="L165" s="7">
        <f t="shared" si="5"/>
        <v>0</v>
      </c>
      <c r="M165" s="9">
        <f t="shared" si="6"/>
        <v>0</v>
      </c>
    </row>
    <row r="166">
      <c r="A166" s="6" t="s">
        <v>163</v>
      </c>
      <c r="B166" s="7" t="str">
        <f>vlookup($A166,Users!$B$1:$H1000,3,false)</f>
        <v>Aneesh</v>
      </c>
      <c r="C166" s="7" t="str">
        <f>vlookup($A166,Users!$B$1:$H1000,6,false)</f>
        <v>Wayzata</v>
      </c>
      <c r="D166" s="7">
        <f>vlookup($C166,Teams!$B:$D,2,false)</f>
        <v>5</v>
      </c>
      <c r="E166" s="7">
        <f t="shared" si="1"/>
        <v>20</v>
      </c>
      <c r="F166" s="7">
        <f>countifs(Raw!$D$1:$D1000,$A166,Raw!$C$1:$C1000,4,Raw!$J$1:$J1000,"M")+countifs(Raw!$D$1:$D1000,$A166,Raw!$C$1:$C1000,14,Raw!$J$1:$J1000,"M")</f>
        <v>0</v>
      </c>
      <c r="G166" s="7">
        <f>countifs(Raw!$D$1:$D1000,$A166,Raw!$C$1:$C1000,0,Raw!$J$1:$J1000,"M")</f>
        <v>0</v>
      </c>
      <c r="H166" s="7">
        <f>countifs(Raw!$D$1:$D1000,$A166,Raw!$C$1:$C1000,-4,Raw!$J$1:$J1000,"M")</f>
        <v>0</v>
      </c>
      <c r="I166" s="7">
        <f t="shared" si="2"/>
        <v>0</v>
      </c>
      <c r="J166" s="8">
        <f t="shared" si="3"/>
        <v>0</v>
      </c>
      <c r="K166" s="8">
        <f t="shared" si="4"/>
        <v>0</v>
      </c>
      <c r="L166" s="7">
        <f t="shared" si="5"/>
        <v>0</v>
      </c>
      <c r="M166" s="9">
        <f t="shared" si="6"/>
        <v>0</v>
      </c>
    </row>
    <row r="167">
      <c r="A167" s="6" t="s">
        <v>165</v>
      </c>
      <c r="B167" s="7" t="str">
        <f>vlookup($A167,Users!$B$1:$H1000,3,false)</f>
        <v>Cindy</v>
      </c>
      <c r="C167" s="7" t="str">
        <f>vlookup($A167,Users!$B$1:$H1000,6,false)</f>
        <v>Interlake A</v>
      </c>
      <c r="D167" s="7">
        <f>vlookup($C167,Teams!$B:$D,2,false)</f>
        <v>6</v>
      </c>
      <c r="E167" s="7">
        <f t="shared" si="1"/>
        <v>24</v>
      </c>
      <c r="F167" s="7">
        <f>countifs(Raw!$D$1:$D1000,$A167,Raw!$C$1:$C1000,4,Raw!$J$1:$J1000,"M")+countifs(Raw!$D$1:$D1000,$A167,Raw!$C$1:$C1000,14,Raw!$J$1:$J1000,"M")</f>
        <v>0</v>
      </c>
      <c r="G167" s="7">
        <f>countifs(Raw!$D$1:$D1000,$A167,Raw!$C$1:$C1000,0,Raw!$J$1:$J1000,"M")</f>
        <v>0</v>
      </c>
      <c r="H167" s="7">
        <f>countifs(Raw!$D$1:$D1000,$A167,Raw!$C$1:$C1000,-4,Raw!$J$1:$J1000,"M")</f>
        <v>0</v>
      </c>
      <c r="I167" s="7">
        <f t="shared" si="2"/>
        <v>0</v>
      </c>
      <c r="J167" s="8">
        <f t="shared" si="3"/>
        <v>0</v>
      </c>
      <c r="K167" s="8">
        <f t="shared" si="4"/>
        <v>0</v>
      </c>
      <c r="L167" s="7">
        <f t="shared" si="5"/>
        <v>0</v>
      </c>
      <c r="M167" s="9">
        <f t="shared" si="6"/>
        <v>0</v>
      </c>
    </row>
    <row r="168">
      <c r="A168" s="6" t="s">
        <v>166</v>
      </c>
      <c r="B168" s="7" t="str">
        <f>vlookup($A168,Users!$B$1:$H1000,3,false)</f>
        <v>Alex</v>
      </c>
      <c r="C168" s="7" t="str">
        <f>vlookup($A168,Users!$B$1:$H1000,6,false)</f>
        <v>NoHo</v>
      </c>
      <c r="D168" s="7">
        <f>vlookup($C168,Teams!$B:$D,2,false)</f>
        <v>10</v>
      </c>
      <c r="E168" s="7">
        <f t="shared" si="1"/>
        <v>40</v>
      </c>
      <c r="F168" s="7">
        <f>countifs(Raw!$D$1:$D1000,$A168,Raw!$C$1:$C1000,4,Raw!$J$1:$J1000,"M")+countifs(Raw!$D$1:$D1000,$A168,Raw!$C$1:$C1000,14,Raw!$J$1:$J1000,"M")</f>
        <v>0</v>
      </c>
      <c r="G168" s="7">
        <f>countifs(Raw!$D$1:$D1000,$A168,Raw!$C$1:$C1000,0,Raw!$J$1:$J1000,"M")</f>
        <v>0</v>
      </c>
      <c r="H168" s="7">
        <f>countifs(Raw!$D$1:$D1000,$A168,Raw!$C$1:$C1000,-4,Raw!$J$1:$J1000,"M")</f>
        <v>0</v>
      </c>
      <c r="I168" s="7">
        <f t="shared" si="2"/>
        <v>0</v>
      </c>
      <c r="J168" s="8">
        <f t="shared" si="3"/>
        <v>0</v>
      </c>
      <c r="K168" s="8">
        <f t="shared" si="4"/>
        <v>0</v>
      </c>
      <c r="L168" s="7">
        <f t="shared" si="5"/>
        <v>0</v>
      </c>
      <c r="M168" s="9">
        <f t="shared" si="6"/>
        <v>0</v>
      </c>
    </row>
    <row r="169">
      <c r="A169" s="6" t="s">
        <v>169</v>
      </c>
      <c r="B169" s="7" t="str">
        <f>vlookup($A169,Users!$B$1:$H1000,3,false)</f>
        <v>Adeline</v>
      </c>
      <c r="C169" s="7" t="str">
        <f>vlookup($A169,Users!$B$1:$H1000,6,false)</f>
        <v>NoHo</v>
      </c>
      <c r="D169" s="7">
        <f>vlookup($C169,Teams!$B:$D,2,false)</f>
        <v>10</v>
      </c>
      <c r="E169" s="7">
        <f t="shared" si="1"/>
        <v>40</v>
      </c>
      <c r="F169" s="7">
        <f>countifs(Raw!$D$1:$D1000,$A169,Raw!$C$1:$C1000,4,Raw!$J$1:$J1000,"M")+countifs(Raw!$D$1:$D1000,$A169,Raw!$C$1:$C1000,14,Raw!$J$1:$J1000,"M")</f>
        <v>0</v>
      </c>
      <c r="G169" s="7">
        <f>countifs(Raw!$D$1:$D1000,$A169,Raw!$C$1:$C1000,0,Raw!$J$1:$J1000,"M")</f>
        <v>0</v>
      </c>
      <c r="H169" s="7">
        <f>countifs(Raw!$D$1:$D1000,$A169,Raw!$C$1:$C1000,-4,Raw!$J$1:$J1000,"M")</f>
        <v>0</v>
      </c>
      <c r="I169" s="7">
        <f t="shared" si="2"/>
        <v>0</v>
      </c>
      <c r="J169" s="8">
        <f t="shared" si="3"/>
        <v>0</v>
      </c>
      <c r="K169" s="8">
        <f t="shared" si="4"/>
        <v>0</v>
      </c>
      <c r="L169" s="7">
        <f t="shared" si="5"/>
        <v>0</v>
      </c>
      <c r="M169" s="9">
        <f t="shared" si="6"/>
        <v>0</v>
      </c>
    </row>
    <row r="170">
      <c r="A170" s="6" t="s">
        <v>171</v>
      </c>
      <c r="B170" s="7" t="str">
        <f>vlookup($A170,Users!$B$1:$H1000,3,false)</f>
        <v>Richard</v>
      </c>
      <c r="C170" s="7" t="str">
        <f>vlookup($A170,Users!$B$1:$H1000,6,false)</f>
        <v>NoHo</v>
      </c>
      <c r="D170" s="7">
        <f>vlookup($C170,Teams!$B:$D,2,false)</f>
        <v>10</v>
      </c>
      <c r="E170" s="7">
        <f t="shared" si="1"/>
        <v>40</v>
      </c>
      <c r="F170" s="7">
        <f>countifs(Raw!$D$1:$D1000,$A170,Raw!$C$1:$C1000,4,Raw!$J$1:$J1000,"M")+countifs(Raw!$D$1:$D1000,$A170,Raw!$C$1:$C1000,14,Raw!$J$1:$J1000,"M")</f>
        <v>0</v>
      </c>
      <c r="G170" s="7">
        <f>countifs(Raw!$D$1:$D1000,$A170,Raw!$C$1:$C1000,0,Raw!$J$1:$J1000,"M")</f>
        <v>0</v>
      </c>
      <c r="H170" s="7">
        <f>countifs(Raw!$D$1:$D1000,$A170,Raw!$C$1:$C1000,-4,Raw!$J$1:$J1000,"M")</f>
        <v>0</v>
      </c>
      <c r="I170" s="7">
        <f t="shared" si="2"/>
        <v>0</v>
      </c>
      <c r="J170" s="8">
        <f t="shared" si="3"/>
        <v>0</v>
      </c>
      <c r="K170" s="8">
        <f t="shared" si="4"/>
        <v>0</v>
      </c>
      <c r="L170" s="7">
        <f t="shared" si="5"/>
        <v>0</v>
      </c>
      <c r="M170" s="9">
        <f t="shared" si="6"/>
        <v>0</v>
      </c>
    </row>
    <row r="171">
      <c r="A171" s="6" t="s">
        <v>173</v>
      </c>
      <c r="B171" s="7" t="str">
        <f>vlookup($A171,Users!$B$1:$H1000,3,false)</f>
        <v>Andy</v>
      </c>
      <c r="C171" s="7" t="str">
        <f>vlookup($A171,Users!$B$1:$H1000,6,false)</f>
        <v>Seven Lakes</v>
      </c>
      <c r="D171" s="7">
        <f>vlookup($C171,Teams!$B:$D,2,false)</f>
        <v>5</v>
      </c>
      <c r="E171" s="7">
        <f t="shared" si="1"/>
        <v>20</v>
      </c>
      <c r="F171" s="7">
        <f>countifs(Raw!$D$1:$D1000,$A171,Raw!$C$1:$C1000,4,Raw!$J$1:$J1000,"M")+countifs(Raw!$D$1:$D1000,$A171,Raw!$C$1:$C1000,14,Raw!$J$1:$J1000,"M")</f>
        <v>0</v>
      </c>
      <c r="G171" s="7">
        <f>countifs(Raw!$D$1:$D1000,$A171,Raw!$C$1:$C1000,0,Raw!$J$1:$J1000,"M")</f>
        <v>0</v>
      </c>
      <c r="H171" s="7">
        <f>countifs(Raw!$D$1:$D1000,$A171,Raw!$C$1:$C1000,-4,Raw!$J$1:$J1000,"M")</f>
        <v>0</v>
      </c>
      <c r="I171" s="7">
        <f t="shared" si="2"/>
        <v>0</v>
      </c>
      <c r="J171" s="8">
        <f t="shared" si="3"/>
        <v>0</v>
      </c>
      <c r="K171" s="8">
        <f t="shared" si="4"/>
        <v>0</v>
      </c>
      <c r="L171" s="7">
        <f t="shared" si="5"/>
        <v>0</v>
      </c>
      <c r="M171" s="9">
        <f t="shared" si="6"/>
        <v>0</v>
      </c>
    </row>
    <row r="172">
      <c r="A172" s="6" t="s">
        <v>175</v>
      </c>
      <c r="B172" s="7" t="str">
        <f>vlookup($A172,Users!$B$1:$H1000,3,false)</f>
        <v>Gordon</v>
      </c>
      <c r="C172" s="7" t="str">
        <f>vlookup($A172,Users!$B$1:$H1000,6,false)</f>
        <v>Troy</v>
      </c>
      <c r="D172" s="7">
        <f>vlookup($C172,Teams!$B:$D,2,false)</f>
        <v>5</v>
      </c>
      <c r="E172" s="7">
        <f t="shared" si="1"/>
        <v>20</v>
      </c>
      <c r="F172" s="7">
        <f>countifs(Raw!$D$1:$D1000,$A172,Raw!$C$1:$C1000,4,Raw!$J$1:$J1000,"M")+countifs(Raw!$D$1:$D1000,$A172,Raw!$C$1:$C1000,14,Raw!$J$1:$J1000,"M")</f>
        <v>0</v>
      </c>
      <c r="G172" s="7">
        <f>countifs(Raw!$D$1:$D1000,$A172,Raw!$C$1:$C1000,0,Raw!$J$1:$J1000,"M")</f>
        <v>0</v>
      </c>
      <c r="H172" s="7">
        <f>countifs(Raw!$D$1:$D1000,$A172,Raw!$C$1:$C1000,-4,Raw!$J$1:$J1000,"M")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9">
        <f t="shared" si="6"/>
        <v>0</v>
      </c>
    </row>
    <row r="173">
      <c r="A173" s="6" t="s">
        <v>176</v>
      </c>
      <c r="B173" s="7" t="str">
        <f>vlookup($A173,Users!$B$1:$H1000,3,false)</f>
        <v>Chris</v>
      </c>
      <c r="C173" s="7" t="str">
        <f>vlookup($A173,Users!$B$1:$H1000,6,false)</f>
        <v>Troy</v>
      </c>
      <c r="D173" s="7">
        <f>vlookup($C173,Teams!$B:$D,2,false)</f>
        <v>5</v>
      </c>
      <c r="E173" s="7">
        <f t="shared" si="1"/>
        <v>20</v>
      </c>
      <c r="F173" s="7">
        <f>countifs(Raw!$D$1:$D1000,$A173,Raw!$C$1:$C1000,4,Raw!$J$1:$J1000,"M")+countifs(Raw!$D$1:$D1000,$A173,Raw!$C$1:$C1000,14,Raw!$J$1:$J1000,"M")</f>
        <v>0</v>
      </c>
      <c r="G173" s="7">
        <f>countifs(Raw!$D$1:$D1000,$A173,Raw!$C$1:$C1000,0,Raw!$J$1:$J1000,"M")</f>
        <v>1</v>
      </c>
      <c r="H173" s="7">
        <f>countifs(Raw!$D$1:$D1000,$A173,Raw!$C$1:$C1000,-4,Raw!$J$1:$J1000,"M")</f>
        <v>0</v>
      </c>
      <c r="I173" s="7">
        <f t="shared" si="2"/>
        <v>1</v>
      </c>
      <c r="J173" s="8">
        <f t="shared" si="3"/>
        <v>0.05</v>
      </c>
      <c r="K173" s="8">
        <f t="shared" si="4"/>
        <v>0</v>
      </c>
      <c r="L173" s="7">
        <f t="shared" si="5"/>
        <v>0</v>
      </c>
      <c r="M173" s="9">
        <f t="shared" si="6"/>
        <v>0</v>
      </c>
    </row>
    <row r="174">
      <c r="A174" s="6" t="s">
        <v>183</v>
      </c>
      <c r="B174" s="7" t="str">
        <f>vlookup($A174,Users!$B$1:$H1000,3,false)</f>
        <v>Thaddeus</v>
      </c>
      <c r="C174" s="7" t="str">
        <f>vlookup($A174,Users!$B$1:$H1000,6,false)</f>
        <v>Venice</v>
      </c>
      <c r="D174" s="7">
        <f>vlookup($C174,Teams!$B:$D,2,false)</f>
        <v>5</v>
      </c>
      <c r="E174" s="7">
        <f t="shared" si="1"/>
        <v>20</v>
      </c>
      <c r="F174" s="7">
        <f>countifs(Raw!$D$1:$D1000,$A174,Raw!$C$1:$C1000,4,Raw!$J$1:$J1000,"M")+countifs(Raw!$D$1:$D1000,$A174,Raw!$C$1:$C1000,14,Raw!$J$1:$J1000,"M")</f>
        <v>0</v>
      </c>
      <c r="G174" s="7">
        <f>countifs(Raw!$D$1:$D1000,$A174,Raw!$C$1:$C1000,0,Raw!$J$1:$J1000,"M")</f>
        <v>0</v>
      </c>
      <c r="H174" s="7">
        <f>countifs(Raw!$D$1:$D1000,$A174,Raw!$C$1:$C1000,-4,Raw!$J$1:$J1000,"M")</f>
        <v>0</v>
      </c>
      <c r="I174" s="7">
        <f t="shared" si="2"/>
        <v>0</v>
      </c>
      <c r="J174" s="8">
        <f t="shared" si="3"/>
        <v>0</v>
      </c>
      <c r="K174" s="8">
        <f t="shared" si="4"/>
        <v>0</v>
      </c>
      <c r="L174" s="7">
        <f t="shared" si="5"/>
        <v>0</v>
      </c>
      <c r="M174" s="9">
        <f t="shared" si="6"/>
        <v>0</v>
      </c>
    </row>
    <row r="175">
      <c r="A175" s="6" t="s">
        <v>185</v>
      </c>
      <c r="B175" s="7" t="str">
        <f>vlookup($A175,Users!$B$1:$H1000,3,false)</f>
        <v>Joseph</v>
      </c>
      <c r="C175" s="7" t="str">
        <f>vlookup($A175,Users!$B$1:$H1000,6,false)</f>
        <v>RMHS</v>
      </c>
      <c r="D175" s="7">
        <f>vlookup($C175,Teams!$B:$D,2,false)</f>
        <v>5</v>
      </c>
      <c r="E175" s="7">
        <f t="shared" si="1"/>
        <v>20</v>
      </c>
      <c r="F175" s="7">
        <f>countifs(Raw!$D$1:$D1000,$A175,Raw!$C$1:$C1000,4,Raw!$J$1:$J1000,"M")+countifs(Raw!$D$1:$D1000,$A175,Raw!$C$1:$C1000,14,Raw!$J$1:$J1000,"M")</f>
        <v>0</v>
      </c>
      <c r="G175" s="7">
        <f>countifs(Raw!$D$1:$D1000,$A175,Raw!$C$1:$C1000,0,Raw!$J$1:$J1000,"M")</f>
        <v>0</v>
      </c>
      <c r="H175" s="7">
        <f>countifs(Raw!$D$1:$D1000,$A175,Raw!$C$1:$C1000,-4,Raw!$J$1:$J1000,"M")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9">
        <f t="shared" si="6"/>
        <v>0</v>
      </c>
    </row>
    <row r="176">
      <c r="A176" s="6" t="s">
        <v>189</v>
      </c>
      <c r="B176" s="7" t="str">
        <f>vlookup($A176,Users!$B$1:$H1000,3,false)</f>
        <v>Vincent</v>
      </c>
      <c r="C176" s="7" t="str">
        <f>vlookup($A176,Users!$B$1:$H1000,6,false)</f>
        <v>RMHS</v>
      </c>
      <c r="D176" s="7">
        <f>vlookup($C176,Teams!$B:$D,2,false)</f>
        <v>5</v>
      </c>
      <c r="E176" s="7">
        <f t="shared" si="1"/>
        <v>20</v>
      </c>
      <c r="F176" s="7">
        <f>countifs(Raw!$D$1:$D1000,$A176,Raw!$C$1:$C1000,4,Raw!$J$1:$J1000,"M")+countifs(Raw!$D$1:$D1000,$A176,Raw!$C$1:$C1000,14,Raw!$J$1:$J1000,"M")</f>
        <v>0</v>
      </c>
      <c r="G176" s="7">
        <f>countifs(Raw!$D$1:$D1000,$A176,Raw!$C$1:$C1000,0,Raw!$J$1:$J1000,"M")</f>
        <v>0</v>
      </c>
      <c r="H176" s="7">
        <f>countifs(Raw!$D$1:$D1000,$A176,Raw!$C$1:$C1000,-4,Raw!$J$1:$J1000,"M")</f>
        <v>0</v>
      </c>
      <c r="I176" s="7">
        <f t="shared" si="2"/>
        <v>0</v>
      </c>
      <c r="J176" s="8">
        <f t="shared" si="3"/>
        <v>0</v>
      </c>
      <c r="K176" s="8">
        <f t="shared" si="4"/>
        <v>0</v>
      </c>
      <c r="L176" s="7">
        <f t="shared" si="5"/>
        <v>0</v>
      </c>
      <c r="M176" s="9">
        <f t="shared" si="6"/>
        <v>0</v>
      </c>
    </row>
    <row r="177">
      <c r="A177" s="6" t="s">
        <v>190</v>
      </c>
      <c r="B177" s="7" t="str">
        <f>vlookup($A177,Users!$B$1:$H1000,3,false)</f>
        <v>Wendy</v>
      </c>
      <c r="C177" s="7" t="str">
        <f>vlookup($A177,Users!$B$1:$H1000,6,false)</f>
        <v>University</v>
      </c>
      <c r="D177" s="7">
        <f>vlookup($C177,Teams!$B:$D,2,false)</f>
        <v>8</v>
      </c>
      <c r="E177" s="7">
        <f t="shared" si="1"/>
        <v>32</v>
      </c>
      <c r="F177" s="7">
        <f>countifs(Raw!$D$1:$D1000,$A177,Raw!$C$1:$C1000,4,Raw!$J$1:$J1000,"M")+countifs(Raw!$D$1:$D1000,$A177,Raw!$C$1:$C1000,14,Raw!$J$1:$J1000,"M")</f>
        <v>0</v>
      </c>
      <c r="G177" s="7">
        <f>countifs(Raw!$D$1:$D1000,$A177,Raw!$C$1:$C1000,0,Raw!$J$1:$J1000,"M")</f>
        <v>0</v>
      </c>
      <c r="H177" s="7">
        <f>countifs(Raw!$D$1:$D1000,$A177,Raw!$C$1:$C1000,-4,Raw!$J$1:$J1000,"M")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9">
        <f t="shared" si="6"/>
        <v>0</v>
      </c>
    </row>
    <row r="178">
      <c r="A178" s="6" t="s">
        <v>191</v>
      </c>
      <c r="B178" s="7" t="str">
        <f>vlookup($A178,Users!$B$1:$H1000,3,false)</f>
        <v>Harsh</v>
      </c>
      <c r="C178" s="7" t="str">
        <f>vlookup($A178,Users!$B$1:$H1000,6,false)</f>
        <v>Green Hope</v>
      </c>
      <c r="D178" s="7">
        <f>vlookup($C178,Teams!$B:$D,2,false)</f>
        <v>5</v>
      </c>
      <c r="E178" s="7">
        <f t="shared" si="1"/>
        <v>20</v>
      </c>
      <c r="F178" s="7">
        <f>countifs(Raw!$D$1:$D1000,$A178,Raw!$C$1:$C1000,4,Raw!$J$1:$J1000,"M")+countifs(Raw!$D$1:$D1000,$A178,Raw!$C$1:$C1000,14,Raw!$J$1:$J1000,"M")</f>
        <v>0</v>
      </c>
      <c r="G178" s="7">
        <f>countifs(Raw!$D$1:$D1000,$A178,Raw!$C$1:$C1000,0,Raw!$J$1:$J1000,"M")</f>
        <v>2</v>
      </c>
      <c r="H178" s="7">
        <f>countifs(Raw!$D$1:$D1000,$A178,Raw!$C$1:$C1000,-4,Raw!$J$1:$J1000,"M")</f>
        <v>0</v>
      </c>
      <c r="I178" s="7">
        <f t="shared" si="2"/>
        <v>2</v>
      </c>
      <c r="J178" s="8">
        <f t="shared" si="3"/>
        <v>0.1</v>
      </c>
      <c r="K178" s="8">
        <f t="shared" si="4"/>
        <v>0</v>
      </c>
      <c r="L178" s="7">
        <f t="shared" si="5"/>
        <v>0</v>
      </c>
      <c r="M178" s="9">
        <f t="shared" si="6"/>
        <v>0</v>
      </c>
    </row>
    <row r="179">
      <c r="A179" s="6" t="s">
        <v>192</v>
      </c>
      <c r="B179" s="7" t="str">
        <f>vlookup($A179,Users!$B$1:$H1000,3,false)</f>
        <v>Erik</v>
      </c>
      <c r="C179" s="7" t="str">
        <f>vlookup($A179,Users!$B$1:$H1000,6,false)</f>
        <v>Green Hope</v>
      </c>
      <c r="D179" s="7">
        <f>vlookup($C179,Teams!$B:$D,2,false)</f>
        <v>5</v>
      </c>
      <c r="E179" s="7">
        <f t="shared" si="1"/>
        <v>20</v>
      </c>
      <c r="F179" s="7">
        <f>countifs(Raw!$D$1:$D1000,$A179,Raw!$C$1:$C1000,4,Raw!$J$1:$J1000,"M")+countifs(Raw!$D$1:$D1000,$A179,Raw!$C$1:$C1000,14,Raw!$J$1:$J1000,"M")</f>
        <v>0</v>
      </c>
      <c r="G179" s="7">
        <f>countifs(Raw!$D$1:$D1000,$A179,Raw!$C$1:$C1000,0,Raw!$J$1:$J1000,"M")</f>
        <v>0</v>
      </c>
      <c r="H179" s="7">
        <f>countifs(Raw!$D$1:$D1000,$A179,Raw!$C$1:$C1000,-4,Raw!$J$1:$J1000,"M")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9">
        <f t="shared" si="6"/>
        <v>0</v>
      </c>
    </row>
    <row r="180">
      <c r="A180" s="6" t="s">
        <v>193</v>
      </c>
      <c r="B180" s="7" t="str">
        <f>vlookup($A180,Users!$B$1:$H1000,3,false)</f>
        <v>Alex</v>
      </c>
      <c r="C180" s="7" t="str">
        <f>vlookup($A180,Users!$B$1:$H1000,6,false)</f>
        <v>Green Hope</v>
      </c>
      <c r="D180" s="7">
        <f>vlookup($C180,Teams!$B:$D,2,false)</f>
        <v>5</v>
      </c>
      <c r="E180" s="7">
        <f t="shared" si="1"/>
        <v>20</v>
      </c>
      <c r="F180" s="7">
        <f>countifs(Raw!$D$1:$D1000,$A180,Raw!$C$1:$C1000,4,Raw!$J$1:$J1000,"M")+countifs(Raw!$D$1:$D1000,$A180,Raw!$C$1:$C1000,14,Raw!$J$1:$J1000,"M")</f>
        <v>0</v>
      </c>
      <c r="G180" s="7">
        <f>countifs(Raw!$D$1:$D1000,$A180,Raw!$C$1:$C1000,0,Raw!$J$1:$J1000,"M")</f>
        <v>0</v>
      </c>
      <c r="H180" s="7">
        <f>countifs(Raw!$D$1:$D1000,$A180,Raw!$C$1:$C1000,-4,Raw!$J$1:$J1000,"M")</f>
        <v>0</v>
      </c>
      <c r="I180" s="7">
        <f t="shared" si="2"/>
        <v>0</v>
      </c>
      <c r="J180" s="8">
        <f t="shared" si="3"/>
        <v>0</v>
      </c>
      <c r="K180" s="8">
        <f t="shared" si="4"/>
        <v>0</v>
      </c>
      <c r="L180" s="7">
        <f t="shared" si="5"/>
        <v>0</v>
      </c>
      <c r="M180" s="9">
        <f t="shared" si="6"/>
        <v>0</v>
      </c>
    </row>
    <row r="181">
      <c r="A181" s="6" t="s">
        <v>196</v>
      </c>
      <c r="B181" s="7" t="str">
        <f>vlookup($A181,Users!$B$1:$H1000,3,false)</f>
        <v>Angelina</v>
      </c>
      <c r="C181" s="7" t="str">
        <f>vlookup($A181,Users!$B$1:$H1000,6,false)</f>
        <v>Enloe B</v>
      </c>
      <c r="D181" s="7">
        <f>vlookup($C181,Teams!$B:$D,2,false)</f>
        <v>7</v>
      </c>
      <c r="E181" s="7">
        <f t="shared" si="1"/>
        <v>28</v>
      </c>
      <c r="F181" s="7">
        <f>countifs(Raw!$D$1:$D1000,$A181,Raw!$C$1:$C1000,4,Raw!$J$1:$J1000,"M")+countifs(Raw!$D$1:$D1000,$A181,Raw!$C$1:$C1000,14,Raw!$J$1:$J1000,"M")</f>
        <v>0</v>
      </c>
      <c r="G181" s="7">
        <f>countifs(Raw!$D$1:$D1000,$A181,Raw!$C$1:$C1000,0,Raw!$J$1:$J1000,"M")</f>
        <v>0</v>
      </c>
      <c r="H181" s="7">
        <f>countifs(Raw!$D$1:$D1000,$A181,Raw!$C$1:$C1000,-4,Raw!$J$1:$J1000,"M")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9">
        <f t="shared" si="6"/>
        <v>0</v>
      </c>
    </row>
    <row r="182">
      <c r="A182" s="6" t="s">
        <v>197</v>
      </c>
      <c r="B182" s="7" t="str">
        <f>vlookup($A182,Users!$B$1:$H1000,3,false)</f>
        <v>Kian</v>
      </c>
      <c r="C182" s="7" t="str">
        <f>vlookup($A182,Users!$B$1:$H1000,6,false)</f>
        <v>Blair C</v>
      </c>
      <c r="D182" s="7">
        <f>vlookup($C182,Teams!$B:$D,2,false)</f>
        <v>5</v>
      </c>
      <c r="E182" s="7">
        <f t="shared" si="1"/>
        <v>20</v>
      </c>
      <c r="F182" s="7">
        <f>countifs(Raw!$D$1:$D1000,$A182,Raw!$C$1:$C1000,4,Raw!$J$1:$J1000,"M")+countifs(Raw!$D$1:$D1000,$A182,Raw!$C$1:$C1000,14,Raw!$J$1:$J1000,"M")</f>
        <v>0</v>
      </c>
      <c r="G182" s="7">
        <f>countifs(Raw!$D$1:$D1000,$A182,Raw!$C$1:$C1000,0,Raw!$J$1:$J1000,"M")</f>
        <v>0</v>
      </c>
      <c r="H182" s="7">
        <f>countifs(Raw!$D$1:$D1000,$A182,Raw!$C$1:$C1000,-4,Raw!$J$1:$J1000,"M")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9">
        <f t="shared" si="6"/>
        <v>0</v>
      </c>
    </row>
    <row r="183">
      <c r="A183" s="6" t="s">
        <v>202</v>
      </c>
      <c r="B183" s="7" t="str">
        <f>vlookup($A183,Users!$B$1:$H1000,3,false)</f>
        <v>Pranjal</v>
      </c>
      <c r="C183" s="7" t="str">
        <f>vlookup($A183,Users!$B$1:$H1000,6,false)</f>
        <v>Lynbrook</v>
      </c>
      <c r="D183" s="7">
        <f>vlookup($C183,Teams!$B:$D,2,false)</f>
        <v>5</v>
      </c>
      <c r="E183" s="7">
        <f t="shared" si="1"/>
        <v>20</v>
      </c>
      <c r="F183" s="7">
        <f>countifs(Raw!$D$1:$D1000,$A183,Raw!$C$1:$C1000,4,Raw!$J$1:$J1000,"M")+countifs(Raw!$D$1:$D1000,$A183,Raw!$C$1:$C1000,14,Raw!$J$1:$J1000,"M")</f>
        <v>0</v>
      </c>
      <c r="G183" s="7">
        <f>countifs(Raw!$D$1:$D1000,$A183,Raw!$C$1:$C1000,0,Raw!$J$1:$J1000,"M")</f>
        <v>0</v>
      </c>
      <c r="H183" s="7">
        <f>countifs(Raw!$D$1:$D1000,$A183,Raw!$C$1:$C1000,-4,Raw!$J$1:$J1000,"M")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9">
        <f t="shared" si="6"/>
        <v>0</v>
      </c>
    </row>
    <row r="184">
      <c r="A184" s="6" t="s">
        <v>205</v>
      </c>
      <c r="B184" s="7" t="str">
        <f>vlookup($A184,Users!$B$1:$H1000,3,false)</f>
        <v>Julianne</v>
      </c>
      <c r="C184" s="7" t="str">
        <f>vlookup($A184,Users!$B$1:$H1000,6,false)</f>
        <v>University</v>
      </c>
      <c r="D184" s="7">
        <f>vlookup($C184,Teams!$B:$D,2,false)</f>
        <v>8</v>
      </c>
      <c r="E184" s="7">
        <f t="shared" si="1"/>
        <v>32</v>
      </c>
      <c r="F184" s="7">
        <f>countifs(Raw!$D$1:$D1000,$A184,Raw!$C$1:$C1000,4,Raw!$J$1:$J1000,"M")+countifs(Raw!$D$1:$D1000,$A184,Raw!$C$1:$C1000,14,Raw!$J$1:$J1000,"M")</f>
        <v>0</v>
      </c>
      <c r="G184" s="7">
        <f>countifs(Raw!$D$1:$D1000,$A184,Raw!$C$1:$C1000,0,Raw!$J$1:$J1000,"M")</f>
        <v>0</v>
      </c>
      <c r="H184" s="7">
        <f>countifs(Raw!$D$1:$D1000,$A184,Raw!$C$1:$C1000,-4,Raw!$J$1:$J1000,"M")</f>
        <v>0</v>
      </c>
      <c r="I184" s="7">
        <f t="shared" si="2"/>
        <v>0</v>
      </c>
      <c r="J184" s="8">
        <f t="shared" si="3"/>
        <v>0</v>
      </c>
      <c r="K184" s="8">
        <f t="shared" si="4"/>
        <v>0</v>
      </c>
      <c r="L184" s="7">
        <f t="shared" si="5"/>
        <v>0</v>
      </c>
      <c r="M184" s="9">
        <f t="shared" si="6"/>
        <v>0</v>
      </c>
    </row>
    <row r="185">
      <c r="A185" s="6" t="s">
        <v>206</v>
      </c>
      <c r="B185" s="7" t="str">
        <f>vlookup($A185,Users!$B$1:$H1000,3,false)</f>
        <v>Rishi</v>
      </c>
      <c r="C185" s="7" t="str">
        <f>vlookup($A185,Users!$B$1:$H1000,6,false)</f>
        <v>Buchholz B</v>
      </c>
      <c r="D185" s="7">
        <f>vlookup($C185,Teams!$B:$D,2,false)</f>
        <v>5</v>
      </c>
      <c r="E185" s="7">
        <f t="shared" si="1"/>
        <v>20</v>
      </c>
      <c r="F185" s="7">
        <f>countifs(Raw!$D$1:$D1000,$A185,Raw!$C$1:$C1000,4,Raw!$J$1:$J1000,"M")+countifs(Raw!$D$1:$D1000,$A185,Raw!$C$1:$C1000,14,Raw!$J$1:$J1000,"M")</f>
        <v>0</v>
      </c>
      <c r="G185" s="7">
        <f>countifs(Raw!$D$1:$D1000,$A185,Raw!$C$1:$C1000,0,Raw!$J$1:$J1000,"M")</f>
        <v>0</v>
      </c>
      <c r="H185" s="7">
        <f>countifs(Raw!$D$1:$D1000,$A185,Raw!$C$1:$C1000,-4,Raw!$J$1:$J1000,"M")</f>
        <v>0</v>
      </c>
      <c r="I185" s="7">
        <f t="shared" si="2"/>
        <v>0</v>
      </c>
      <c r="J185" s="8">
        <f t="shared" si="3"/>
        <v>0</v>
      </c>
      <c r="K185" s="8">
        <f t="shared" si="4"/>
        <v>0</v>
      </c>
      <c r="L185" s="7">
        <f t="shared" si="5"/>
        <v>0</v>
      </c>
      <c r="M185" s="9">
        <f t="shared" si="6"/>
        <v>0</v>
      </c>
    </row>
    <row r="186">
      <c r="A186" s="6" t="s">
        <v>207</v>
      </c>
      <c r="B186" s="7" t="str">
        <f>vlookup($A186,Users!$B$1:$H1000,3,false)</f>
        <v>Laurie</v>
      </c>
      <c r="C186" s="7" t="str">
        <f>vlookup($A186,Users!$B$1:$H1000,6,false)</f>
        <v>Buchholz B</v>
      </c>
      <c r="D186" s="7">
        <f>vlookup($C186,Teams!$B:$D,2,false)</f>
        <v>5</v>
      </c>
      <c r="E186" s="7">
        <f t="shared" si="1"/>
        <v>20</v>
      </c>
      <c r="F186" s="7">
        <f>countifs(Raw!$D$1:$D1000,$A186,Raw!$C$1:$C1000,4,Raw!$J$1:$J1000,"M")+countifs(Raw!$D$1:$D1000,$A186,Raw!$C$1:$C1000,14,Raw!$J$1:$J1000,"M")</f>
        <v>0</v>
      </c>
      <c r="G186" s="7">
        <f>countifs(Raw!$D$1:$D1000,$A186,Raw!$C$1:$C1000,0,Raw!$J$1:$J1000,"M")</f>
        <v>0</v>
      </c>
      <c r="H186" s="7">
        <f>countifs(Raw!$D$1:$D1000,$A186,Raw!$C$1:$C1000,-4,Raw!$J$1:$J1000,"M")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9">
        <f t="shared" si="6"/>
        <v>0</v>
      </c>
    </row>
    <row r="187">
      <c r="A187" s="6" t="s">
        <v>208</v>
      </c>
      <c r="B187" s="7" t="str">
        <f>vlookup($A187,Users!$B$1:$H1000,3,false)</f>
        <v>Dingjia</v>
      </c>
      <c r="C187" s="7" t="str">
        <f>vlookup($A187,Users!$B$1:$H1000,6,false)</f>
        <v>Naperville North</v>
      </c>
      <c r="D187" s="7">
        <f>vlookup($C187,Teams!$B:$D,2,false)</f>
        <v>5</v>
      </c>
      <c r="E187" s="7">
        <f t="shared" si="1"/>
        <v>20</v>
      </c>
      <c r="F187" s="7">
        <f>countifs(Raw!$D$1:$D1000,$A187,Raw!$C$1:$C1000,4,Raw!$J$1:$J1000,"M")+countifs(Raw!$D$1:$D1000,$A187,Raw!$C$1:$C1000,14,Raw!$J$1:$J1000,"M")</f>
        <v>0</v>
      </c>
      <c r="G187" s="7">
        <f>countifs(Raw!$D$1:$D1000,$A187,Raw!$C$1:$C1000,0,Raw!$J$1:$J1000,"M")</f>
        <v>0</v>
      </c>
      <c r="H187" s="7">
        <f>countifs(Raw!$D$1:$D1000,$A187,Raw!$C$1:$C1000,-4,Raw!$J$1:$J1000,"M")</f>
        <v>0</v>
      </c>
      <c r="I187" s="7">
        <f t="shared" si="2"/>
        <v>0</v>
      </c>
      <c r="J187" s="8">
        <f t="shared" si="3"/>
        <v>0</v>
      </c>
      <c r="K187" s="8">
        <f t="shared" si="4"/>
        <v>0</v>
      </c>
      <c r="L187" s="7">
        <f t="shared" si="5"/>
        <v>0</v>
      </c>
      <c r="M187" s="9">
        <f t="shared" si="6"/>
        <v>0</v>
      </c>
    </row>
    <row r="188">
      <c r="A188" s="6" t="s">
        <v>209</v>
      </c>
      <c r="B188" s="7" t="str">
        <f>vlookup($A188,Users!$B$1:$H1000,3,false)</f>
        <v>Justin</v>
      </c>
      <c r="C188" s="7" t="str">
        <f>vlookup($A188,Users!$B$1:$H1000,6,false)</f>
        <v>Dulles</v>
      </c>
      <c r="D188" s="7">
        <f>vlookup($C188,Teams!$B:$D,2,false)</f>
        <v>9</v>
      </c>
      <c r="E188" s="7">
        <f t="shared" si="1"/>
        <v>36</v>
      </c>
      <c r="F188" s="7">
        <f>countifs(Raw!$D$1:$D1000,$A188,Raw!$C$1:$C1000,4,Raw!$J$1:$J1000,"M")+countifs(Raw!$D$1:$D1000,$A188,Raw!$C$1:$C1000,14,Raw!$J$1:$J1000,"M")</f>
        <v>0</v>
      </c>
      <c r="G188" s="7">
        <f>countifs(Raw!$D$1:$D1000,$A188,Raw!$C$1:$C1000,0,Raw!$J$1:$J1000,"M")</f>
        <v>0</v>
      </c>
      <c r="H188" s="7">
        <f>countifs(Raw!$D$1:$D1000,$A188,Raw!$C$1:$C1000,-4,Raw!$J$1:$J1000,"M")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9">
        <f t="shared" si="6"/>
        <v>0</v>
      </c>
    </row>
    <row r="189">
      <c r="A189" s="6" t="s">
        <v>212</v>
      </c>
      <c r="B189" s="7" t="str">
        <f>vlookup($A189,Users!$B$1:$H1000,3,false)</f>
        <v>Penelope</v>
      </c>
      <c r="C189" s="7" t="str">
        <f>vlookup($A189,Users!$B$1:$H1000,6,false)</f>
        <v>NoHo B</v>
      </c>
      <c r="D189" s="7">
        <f>vlookup($C189,Teams!$B:$D,2,false)</f>
        <v>5</v>
      </c>
      <c r="E189" s="7">
        <f t="shared" si="1"/>
        <v>20</v>
      </c>
      <c r="F189" s="7">
        <f>countifs(Raw!$D$1:$D1000,$A189,Raw!$C$1:$C1000,4,Raw!$J$1:$J1000,"M")+countifs(Raw!$D$1:$D1000,$A189,Raw!$C$1:$C1000,14,Raw!$J$1:$J1000,"M")</f>
        <v>0</v>
      </c>
      <c r="G189" s="7">
        <f>countifs(Raw!$D$1:$D1000,$A189,Raw!$C$1:$C1000,0,Raw!$J$1:$J1000,"M")</f>
        <v>0</v>
      </c>
      <c r="H189" s="7">
        <f>countifs(Raw!$D$1:$D1000,$A189,Raw!$C$1:$C1000,-4,Raw!$J$1:$J1000,"M")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9">
        <f t="shared" si="6"/>
        <v>0</v>
      </c>
    </row>
    <row r="190">
      <c r="A190" s="6" t="s">
        <v>213</v>
      </c>
      <c r="B190" s="7" t="str">
        <f>vlookup($A190,Users!$B$1:$H1000,3,false)</f>
        <v>Pranesh</v>
      </c>
      <c r="C190" s="7" t="str">
        <f>vlookup($A190,Users!$B$1:$H1000,6,false)</f>
        <v>JP Stevens</v>
      </c>
      <c r="D190" s="7">
        <f>vlookup($C190,Teams!$B:$D,2,false)</f>
        <v>5</v>
      </c>
      <c r="E190" s="7">
        <f t="shared" si="1"/>
        <v>20</v>
      </c>
      <c r="F190" s="7">
        <f>countifs(Raw!$D$1:$D1000,$A190,Raw!$C$1:$C1000,4,Raw!$J$1:$J1000,"M")+countifs(Raw!$D$1:$D1000,$A190,Raw!$C$1:$C1000,14,Raw!$J$1:$J1000,"M")</f>
        <v>0</v>
      </c>
      <c r="G190" s="7">
        <f>countifs(Raw!$D$1:$D1000,$A190,Raw!$C$1:$C1000,0,Raw!$J$1:$J1000,"M")</f>
        <v>0</v>
      </c>
      <c r="H190" s="7">
        <f>countifs(Raw!$D$1:$D1000,$A190,Raw!$C$1:$C1000,-4,Raw!$J$1:$J1000,"M")</f>
        <v>0</v>
      </c>
      <c r="I190" s="7">
        <f t="shared" si="2"/>
        <v>0</v>
      </c>
      <c r="J190" s="8">
        <f t="shared" si="3"/>
        <v>0</v>
      </c>
      <c r="K190" s="8">
        <f t="shared" si="4"/>
        <v>0</v>
      </c>
      <c r="L190" s="7">
        <f t="shared" si="5"/>
        <v>0</v>
      </c>
      <c r="M190" s="9">
        <f t="shared" si="6"/>
        <v>0</v>
      </c>
    </row>
    <row r="191">
      <c r="A191" s="6" t="s">
        <v>215</v>
      </c>
      <c r="B191" s="7" t="str">
        <f>vlookup($A191,Users!$B$1:$H1000,3,false)</f>
        <v>Emily</v>
      </c>
      <c r="C191" s="7" t="str">
        <f>vlookup($A191,Users!$B$1:$H1000,6,false)</f>
        <v>Centennial</v>
      </c>
      <c r="D191" s="7">
        <f>vlookup($C191,Teams!$B:$D,2,false)</f>
        <v>11</v>
      </c>
      <c r="E191" s="7">
        <f t="shared" si="1"/>
        <v>44</v>
      </c>
      <c r="F191" s="7">
        <f>countifs(Raw!$D$1:$D1000,$A191,Raw!$C$1:$C1000,4,Raw!$J$1:$J1000,"M")+countifs(Raw!$D$1:$D1000,$A191,Raw!$C$1:$C1000,14,Raw!$J$1:$J1000,"M")</f>
        <v>0</v>
      </c>
      <c r="G191" s="7">
        <f>countifs(Raw!$D$1:$D1000,$A191,Raw!$C$1:$C1000,0,Raw!$J$1:$J1000,"M")</f>
        <v>0</v>
      </c>
      <c r="H191" s="7">
        <f>countifs(Raw!$D$1:$D1000,$A191,Raw!$C$1:$C1000,-4,Raw!$J$1:$J1000,"M")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9">
        <f t="shared" si="6"/>
        <v>0</v>
      </c>
    </row>
    <row r="192">
      <c r="A192" s="6" t="s">
        <v>216</v>
      </c>
      <c r="B192" s="7" t="str">
        <f>vlookup($A192,Users!$B$1:$H1000,3,false)</f>
        <v>Nikhil</v>
      </c>
      <c r="C192" s="7" t="str">
        <f>vlookup($A192,Users!$B$1:$H1000,6,false)</f>
        <v>Enloe A</v>
      </c>
      <c r="D192" s="7">
        <f>vlookup($C192,Teams!$B:$D,2,false)</f>
        <v>5</v>
      </c>
      <c r="E192" s="7">
        <f t="shared" si="1"/>
        <v>20</v>
      </c>
      <c r="F192" s="7">
        <f>countifs(Raw!$D$1:$D1000,$A192,Raw!$C$1:$C1000,4,Raw!$J$1:$J1000,"M")+countifs(Raw!$D$1:$D1000,$A192,Raw!$C$1:$C1000,14,Raw!$J$1:$J1000,"M")</f>
        <v>0</v>
      </c>
      <c r="G192" s="7">
        <f>countifs(Raw!$D$1:$D1000,$A192,Raw!$C$1:$C1000,0,Raw!$J$1:$J1000,"M")</f>
        <v>0</v>
      </c>
      <c r="H192" s="7">
        <f>countifs(Raw!$D$1:$D1000,$A192,Raw!$C$1:$C1000,-4,Raw!$J$1:$J1000,"M")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9">
        <f t="shared" si="6"/>
        <v>0</v>
      </c>
    </row>
    <row r="193">
      <c r="A193" s="6" t="s">
        <v>217</v>
      </c>
      <c r="B193" s="7" t="str">
        <f>vlookup($A193,Users!$B$1:$H1000,3,false)</f>
        <v>Vaidehi</v>
      </c>
      <c r="C193" s="7" t="str">
        <f>vlookup($A193,Users!$B$1:$H1000,6,false)</f>
        <v>Brookfield</v>
      </c>
      <c r="D193" s="7">
        <f>vlookup($C193,Teams!$B:$D,2,false)</f>
        <v>7</v>
      </c>
      <c r="E193" s="7">
        <f t="shared" si="1"/>
        <v>28</v>
      </c>
      <c r="F193" s="7">
        <f>countifs(Raw!$D$1:$D1000,$A193,Raw!$C$1:$C1000,4,Raw!$J$1:$J1000,"M")+countifs(Raw!$D$1:$D1000,$A193,Raw!$C$1:$C1000,14,Raw!$J$1:$J1000,"M")</f>
        <v>0</v>
      </c>
      <c r="G193" s="7">
        <f>countifs(Raw!$D$1:$D1000,$A193,Raw!$C$1:$C1000,0,Raw!$J$1:$J1000,"M")</f>
        <v>0</v>
      </c>
      <c r="H193" s="7">
        <f>countifs(Raw!$D$1:$D1000,$A193,Raw!$C$1:$C1000,-4,Raw!$J$1:$J1000,"M")</f>
        <v>0</v>
      </c>
      <c r="I193" s="7">
        <f t="shared" si="2"/>
        <v>0</v>
      </c>
      <c r="J193" s="8">
        <f t="shared" si="3"/>
        <v>0</v>
      </c>
      <c r="K193" s="8">
        <f t="shared" si="4"/>
        <v>0</v>
      </c>
      <c r="L193" s="7">
        <f t="shared" si="5"/>
        <v>0</v>
      </c>
      <c r="M193" s="9">
        <f t="shared" si="6"/>
        <v>0</v>
      </c>
    </row>
    <row r="194">
      <c r="A194" s="6" t="s">
        <v>220</v>
      </c>
      <c r="B194" s="7" t="str">
        <f>vlookup($A194,Users!$B$1:$H1000,3,false)</f>
        <v>Claire</v>
      </c>
      <c r="C194" s="7" t="str">
        <f>vlookup($A194,Users!$B$1:$H1000,6,false)</f>
        <v>Naperville North</v>
      </c>
      <c r="D194" s="7">
        <f>vlookup($C194,Teams!$B:$D,2,false)</f>
        <v>5</v>
      </c>
      <c r="E194" s="7">
        <f t="shared" si="1"/>
        <v>20</v>
      </c>
      <c r="F194" s="7">
        <f>countifs(Raw!$D$1:$D1000,$A194,Raw!$C$1:$C1000,4,Raw!$J$1:$J1000,"M")+countifs(Raw!$D$1:$D1000,$A194,Raw!$C$1:$C1000,14,Raw!$J$1:$J1000,"M")</f>
        <v>0</v>
      </c>
      <c r="G194" s="7">
        <f>countifs(Raw!$D$1:$D1000,$A194,Raw!$C$1:$C1000,0,Raw!$J$1:$J1000,"M")</f>
        <v>0</v>
      </c>
      <c r="H194" s="7">
        <f>countifs(Raw!$D$1:$D1000,$A194,Raw!$C$1:$C1000,-4,Raw!$J$1:$J1000,"M")</f>
        <v>0</v>
      </c>
      <c r="I194" s="7">
        <f t="shared" si="2"/>
        <v>0</v>
      </c>
      <c r="J194" s="8">
        <f t="shared" si="3"/>
        <v>0</v>
      </c>
      <c r="K194" s="8">
        <f t="shared" si="4"/>
        <v>0</v>
      </c>
      <c r="L194" s="7">
        <f t="shared" si="5"/>
        <v>0</v>
      </c>
      <c r="M194" s="9">
        <f t="shared" si="6"/>
        <v>0</v>
      </c>
    </row>
    <row r="195">
      <c r="A195" s="6" t="s">
        <v>221</v>
      </c>
      <c r="B195" s="7" t="str">
        <f>vlookup($A195,Users!$B$1:$H1000,3,false)</f>
        <v>Arnav</v>
      </c>
      <c r="C195" s="7" t="str">
        <f>vlookup($A195,Users!$B$1:$H1000,6,false)</f>
        <v>NCSSM B</v>
      </c>
      <c r="D195" s="7">
        <f>vlookup($C195,Teams!$B:$D,2,false)</f>
        <v>5</v>
      </c>
      <c r="E195" s="7">
        <f t="shared" si="1"/>
        <v>20</v>
      </c>
      <c r="F195" s="7">
        <f>countifs(Raw!$D$1:$D1000,$A195,Raw!$C$1:$C1000,4,Raw!$J$1:$J1000,"M")+countifs(Raw!$D$1:$D1000,$A195,Raw!$C$1:$C1000,14,Raw!$J$1:$J1000,"M")</f>
        <v>0</v>
      </c>
      <c r="G195" s="7">
        <f>countifs(Raw!$D$1:$D1000,$A195,Raw!$C$1:$C1000,0,Raw!$J$1:$J1000,"M")</f>
        <v>0</v>
      </c>
      <c r="H195" s="7">
        <f>countifs(Raw!$D$1:$D1000,$A195,Raw!$C$1:$C1000,-4,Raw!$J$1:$J1000,"M")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9">
        <f t="shared" si="6"/>
        <v>0</v>
      </c>
    </row>
    <row r="196">
      <c r="A196" s="6" t="s">
        <v>223</v>
      </c>
      <c r="B196" s="7" t="str">
        <f>vlookup($A196,Users!$B$1:$H1000,3,false)</f>
        <v>Alex</v>
      </c>
      <c r="C196" s="7" t="str">
        <f>vlookup($A196,Users!$B$1:$H1000,6,false)</f>
        <v>Niskayuna</v>
      </c>
      <c r="D196" s="7">
        <f>vlookup($C196,Teams!$B:$D,2,false)</f>
        <v>5</v>
      </c>
      <c r="E196" s="7">
        <f t="shared" si="1"/>
        <v>20</v>
      </c>
      <c r="F196" s="7">
        <f>countifs(Raw!$D$1:$D1000,$A196,Raw!$C$1:$C1000,4,Raw!$J$1:$J1000,"M")+countifs(Raw!$D$1:$D1000,$A196,Raw!$C$1:$C1000,14,Raw!$J$1:$J1000,"M")</f>
        <v>0</v>
      </c>
      <c r="G196" s="7">
        <f>countifs(Raw!$D$1:$D1000,$A196,Raw!$C$1:$C1000,0,Raw!$J$1:$J1000,"M")</f>
        <v>0</v>
      </c>
      <c r="H196" s="7">
        <f>countifs(Raw!$D$1:$D1000,$A196,Raw!$C$1:$C1000,-4,Raw!$J$1:$J1000,"M")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9">
        <f t="shared" si="6"/>
        <v>0</v>
      </c>
    </row>
    <row r="197">
      <c r="A197" s="6" t="s">
        <v>225</v>
      </c>
      <c r="B197" s="7" t="str">
        <f>vlookup($A197,Users!$B$1:$H1000,3,false)</f>
        <v>Arif</v>
      </c>
      <c r="C197" s="7" t="str">
        <f>vlookup($A197,Users!$B$1:$H1000,6,false)</f>
        <v>Centennial</v>
      </c>
      <c r="D197" s="7">
        <f>vlookup($C197,Teams!$B:$D,2,false)</f>
        <v>11</v>
      </c>
      <c r="E197" s="7">
        <f t="shared" si="1"/>
        <v>44</v>
      </c>
      <c r="F197" s="7">
        <f>countifs(Raw!$D$1:$D1000,$A197,Raw!$C$1:$C1000,4,Raw!$J$1:$J1000,"M")+countifs(Raw!$D$1:$D1000,$A197,Raw!$C$1:$C1000,14,Raw!$J$1:$J1000,"M")</f>
        <v>0</v>
      </c>
      <c r="G197" s="7">
        <f>countifs(Raw!$D$1:$D1000,$A197,Raw!$C$1:$C1000,0,Raw!$J$1:$J1000,"M")</f>
        <v>0</v>
      </c>
      <c r="H197" s="7">
        <f>countifs(Raw!$D$1:$D1000,$A197,Raw!$C$1:$C1000,-4,Raw!$J$1:$J1000,"M")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9">
        <f t="shared" si="6"/>
        <v>0</v>
      </c>
    </row>
    <row r="198">
      <c r="A198" s="6" t="s">
        <v>228</v>
      </c>
      <c r="B198" s="7" t="str">
        <f>vlookup($A198,Users!$B$1:$H1000,3,false)</f>
        <v>Rohan</v>
      </c>
      <c r="C198" s="7" t="str">
        <f>vlookup($A198,Users!$B$1:$H1000,6,false)</f>
        <v>Cupertino</v>
      </c>
      <c r="D198" s="7">
        <f>vlookup($C198,Teams!$B:$D,2,false)</f>
        <v>5</v>
      </c>
      <c r="E198" s="7">
        <f t="shared" si="1"/>
        <v>20</v>
      </c>
      <c r="F198" s="7">
        <f>countifs(Raw!$D$1:$D1000,$A198,Raw!$C$1:$C1000,4,Raw!$J$1:$J1000,"M")+countifs(Raw!$D$1:$D1000,$A198,Raw!$C$1:$C1000,14,Raw!$J$1:$J1000,"M")</f>
        <v>0</v>
      </c>
      <c r="G198" s="7">
        <f>countifs(Raw!$D$1:$D1000,$A198,Raw!$C$1:$C1000,0,Raw!$J$1:$J1000,"M")</f>
        <v>2</v>
      </c>
      <c r="H198" s="7">
        <f>countifs(Raw!$D$1:$D1000,$A198,Raw!$C$1:$C1000,-4,Raw!$J$1:$J1000,"M")</f>
        <v>0</v>
      </c>
      <c r="I198" s="7">
        <f t="shared" si="2"/>
        <v>2</v>
      </c>
      <c r="J198" s="8">
        <f t="shared" si="3"/>
        <v>0.1</v>
      </c>
      <c r="K198" s="8">
        <f t="shared" si="4"/>
        <v>0</v>
      </c>
      <c r="L198" s="7">
        <f t="shared" si="5"/>
        <v>0</v>
      </c>
      <c r="M198" s="9">
        <f t="shared" si="6"/>
        <v>0</v>
      </c>
    </row>
    <row r="199">
      <c r="A199" s="6" t="s">
        <v>229</v>
      </c>
      <c r="B199" s="7" t="str">
        <f>vlookup($A199,Users!$B$1:$H1000,3,false)</f>
        <v>Kira</v>
      </c>
      <c r="C199" s="7" t="str">
        <f>vlookup($A199,Users!$B$1:$H1000,6,false)</f>
        <v>Lexington B</v>
      </c>
      <c r="D199" s="7">
        <f>vlookup($C199,Teams!$B:$D,2,false)</f>
        <v>6</v>
      </c>
      <c r="E199" s="7">
        <f t="shared" si="1"/>
        <v>24</v>
      </c>
      <c r="F199" s="7">
        <f>countifs(Raw!$D$1:$D1000,$A199,Raw!$C$1:$C1000,4,Raw!$J$1:$J1000,"M")+countifs(Raw!$D$1:$D1000,$A199,Raw!$C$1:$C1000,14,Raw!$J$1:$J1000,"M")</f>
        <v>0</v>
      </c>
      <c r="G199" s="7">
        <f>countifs(Raw!$D$1:$D1000,$A199,Raw!$C$1:$C1000,0,Raw!$J$1:$J1000,"M")</f>
        <v>0</v>
      </c>
      <c r="H199" s="7">
        <f>countifs(Raw!$D$1:$D1000,$A199,Raw!$C$1:$C1000,-4,Raw!$J$1:$J1000,"M")</f>
        <v>0</v>
      </c>
      <c r="I199" s="7">
        <f t="shared" si="2"/>
        <v>0</v>
      </c>
      <c r="J199" s="8">
        <f t="shared" si="3"/>
        <v>0</v>
      </c>
      <c r="K199" s="8">
        <f t="shared" si="4"/>
        <v>0</v>
      </c>
      <c r="L199" s="7">
        <f t="shared" si="5"/>
        <v>0</v>
      </c>
      <c r="M199" s="9">
        <f t="shared" si="6"/>
        <v>0</v>
      </c>
    </row>
    <row r="200">
      <c r="A200" s="6" t="s">
        <v>230</v>
      </c>
      <c r="B200" s="7" t="str">
        <f>vlookup($A200,Users!$B$1:$H1000,3,false)</f>
        <v>Tejas</v>
      </c>
      <c r="C200" s="7" t="str">
        <f>vlookup($A200,Users!$B$1:$H1000,6,false)</f>
        <v>Tesla STEM</v>
      </c>
      <c r="D200" s="7">
        <f>vlookup($C200,Teams!$B:$D,2,false)</f>
        <v>8</v>
      </c>
      <c r="E200" s="7">
        <f t="shared" si="1"/>
        <v>32</v>
      </c>
      <c r="F200" s="7">
        <f>countifs(Raw!$D$1:$D1000,$A200,Raw!$C$1:$C1000,4,Raw!$J$1:$J1000,"M")+countifs(Raw!$D$1:$D1000,$A200,Raw!$C$1:$C1000,14,Raw!$J$1:$J1000,"M")</f>
        <v>0</v>
      </c>
      <c r="G200" s="7">
        <f>countifs(Raw!$D$1:$D1000,$A200,Raw!$C$1:$C1000,0,Raw!$J$1:$J1000,"M")</f>
        <v>0</v>
      </c>
      <c r="H200" s="7">
        <f>countifs(Raw!$D$1:$D1000,$A200,Raw!$C$1:$C1000,-4,Raw!$J$1:$J1000,"M")</f>
        <v>0</v>
      </c>
      <c r="I200" s="7">
        <f t="shared" si="2"/>
        <v>0</v>
      </c>
      <c r="J200" s="8">
        <f t="shared" si="3"/>
        <v>0</v>
      </c>
      <c r="K200" s="8">
        <f t="shared" si="4"/>
        <v>0</v>
      </c>
      <c r="L200" s="7">
        <f t="shared" si="5"/>
        <v>0</v>
      </c>
      <c r="M200" s="9">
        <f t="shared" si="6"/>
        <v>0</v>
      </c>
    </row>
    <row r="201">
      <c r="A201" s="6" t="s">
        <v>231</v>
      </c>
      <c r="B201" s="7" t="str">
        <f>vlookup($A201,Users!$B$1:$H1000,3,false)</f>
        <v>Alex</v>
      </c>
      <c r="C201" s="7" t="str">
        <f>vlookup($A201,Users!$B$1:$H1000,6,false)</f>
        <v>Canyon Crest</v>
      </c>
      <c r="D201" s="7">
        <f>vlookup($C201,Teams!$B:$D,2,false)</f>
        <v>5</v>
      </c>
      <c r="E201" s="7">
        <f t="shared" si="1"/>
        <v>20</v>
      </c>
      <c r="F201" s="7">
        <f>countifs(Raw!$D$1:$D1000,$A201,Raw!$C$1:$C1000,4,Raw!$J$1:$J1000,"M")+countifs(Raw!$D$1:$D1000,$A201,Raw!$C$1:$C1000,14,Raw!$J$1:$J1000,"M")</f>
        <v>0</v>
      </c>
      <c r="G201" s="7">
        <f>countifs(Raw!$D$1:$D1000,$A201,Raw!$C$1:$C1000,0,Raw!$J$1:$J1000,"M")</f>
        <v>1</v>
      </c>
      <c r="H201" s="7">
        <f>countifs(Raw!$D$1:$D1000,$A201,Raw!$C$1:$C1000,-4,Raw!$J$1:$J1000,"M")</f>
        <v>0</v>
      </c>
      <c r="I201" s="7">
        <f t="shared" si="2"/>
        <v>1</v>
      </c>
      <c r="J201" s="8">
        <f t="shared" si="3"/>
        <v>0.05</v>
      </c>
      <c r="K201" s="8">
        <f t="shared" si="4"/>
        <v>0</v>
      </c>
      <c r="L201" s="7">
        <f t="shared" si="5"/>
        <v>0</v>
      </c>
      <c r="M201" s="9">
        <f t="shared" si="6"/>
        <v>0</v>
      </c>
    </row>
    <row r="202">
      <c r="A202" s="6" t="s">
        <v>232</v>
      </c>
      <c r="B202" s="7" t="str">
        <f>vlookup($A202,Users!$B$1:$H1000,3,false)</f>
        <v>Damon</v>
      </c>
      <c r="C202" s="7" t="str">
        <f>vlookup($A202,Users!$B$1:$H1000,6,false)</f>
        <v>Lexington A</v>
      </c>
      <c r="D202" s="7">
        <f>vlookup($C202,Teams!$B:$D,2,false)</f>
        <v>7</v>
      </c>
      <c r="E202" s="7">
        <f t="shared" si="1"/>
        <v>28</v>
      </c>
      <c r="F202" s="7">
        <f>countifs(Raw!$D$1:$D1000,$A202,Raw!$C$1:$C1000,4,Raw!$J$1:$J1000,"M")+countifs(Raw!$D$1:$D1000,$A202,Raw!$C$1:$C1000,14,Raw!$J$1:$J1000,"M")</f>
        <v>0</v>
      </c>
      <c r="G202" s="7">
        <f>countifs(Raw!$D$1:$D1000,$A202,Raw!$C$1:$C1000,0,Raw!$J$1:$J1000,"M")</f>
        <v>0</v>
      </c>
      <c r="H202" s="7">
        <f>countifs(Raw!$D$1:$D1000,$A202,Raw!$C$1:$C1000,-4,Raw!$J$1:$J1000,"M")</f>
        <v>0</v>
      </c>
      <c r="I202" s="7">
        <f t="shared" si="2"/>
        <v>0</v>
      </c>
      <c r="J202" s="8">
        <f t="shared" si="3"/>
        <v>0</v>
      </c>
      <c r="K202" s="8">
        <f t="shared" si="4"/>
        <v>0</v>
      </c>
      <c r="L202" s="7">
        <f t="shared" si="5"/>
        <v>0</v>
      </c>
      <c r="M202" s="9">
        <f t="shared" si="6"/>
        <v>0</v>
      </c>
    </row>
    <row r="203">
      <c r="A203" s="6" t="s">
        <v>235</v>
      </c>
      <c r="B203" s="7" t="str">
        <f>vlookup($A203,Users!$B$1:$H1000,3,false)</f>
        <v>Daniel</v>
      </c>
      <c r="C203" s="7" t="str">
        <f>vlookup($A203,Users!$B$1:$H1000,6,false)</f>
        <v>NoHo</v>
      </c>
      <c r="D203" s="7">
        <f>vlookup($C203,Teams!$B:$D,2,false)</f>
        <v>10</v>
      </c>
      <c r="E203" s="7">
        <f t="shared" si="1"/>
        <v>40</v>
      </c>
      <c r="F203" s="7">
        <f>countifs(Raw!$D$1:$D1000,$A203,Raw!$C$1:$C1000,4,Raw!$J$1:$J1000,"M")+countifs(Raw!$D$1:$D1000,$A203,Raw!$C$1:$C1000,14,Raw!$J$1:$J1000,"M")</f>
        <v>0</v>
      </c>
      <c r="G203" s="7">
        <f>countifs(Raw!$D$1:$D1000,$A203,Raw!$C$1:$C1000,0,Raw!$J$1:$J1000,"M")</f>
        <v>0</v>
      </c>
      <c r="H203" s="7">
        <f>countifs(Raw!$D$1:$D1000,$A203,Raw!$C$1:$C1000,-4,Raw!$J$1:$J1000,"M")</f>
        <v>0</v>
      </c>
      <c r="I203" s="7">
        <f t="shared" si="2"/>
        <v>0</v>
      </c>
      <c r="J203" s="8">
        <f t="shared" si="3"/>
        <v>0</v>
      </c>
      <c r="K203" s="8">
        <f t="shared" si="4"/>
        <v>0</v>
      </c>
      <c r="L203" s="7">
        <f t="shared" si="5"/>
        <v>0</v>
      </c>
      <c r="M203" s="9">
        <f t="shared" si="6"/>
        <v>0</v>
      </c>
    </row>
    <row r="204">
      <c r="A204" s="6" t="s">
        <v>117</v>
      </c>
      <c r="B204" s="7" t="str">
        <f>vlookup($A204,Users!$B$1:$H1000,3,false)</f>
        <v>Darrien</v>
      </c>
      <c r="C204" s="7" t="str">
        <f>vlookup($A204,Users!$B$1:$H1000,6,false)</f>
        <v>Interlake B</v>
      </c>
      <c r="D204" s="7">
        <f>vlookup($C204,Teams!$B:$D,2,false)</f>
        <v>6</v>
      </c>
      <c r="E204" s="7">
        <f t="shared" si="1"/>
        <v>24</v>
      </c>
      <c r="F204" s="7">
        <f>countifs(Raw!$D$1:$D1000,$A204,Raw!$C$1:$C1000,4,Raw!$J$1:$J1000,"M")+countifs(Raw!$D$1:$D1000,$A204,Raw!$C$1:$C1000,14,Raw!$J$1:$J1000,"M")</f>
        <v>0</v>
      </c>
      <c r="G204" s="7">
        <f>countifs(Raw!$D$1:$D1000,$A204,Raw!$C$1:$C1000,0,Raw!$J$1:$J1000,"M")</f>
        <v>0</v>
      </c>
      <c r="H204" s="7">
        <f>countifs(Raw!$D$1:$D1000,$A204,Raw!$C$1:$C1000,-4,Raw!$J$1:$J1000,"M")</f>
        <v>1</v>
      </c>
      <c r="I204" s="7">
        <f t="shared" si="2"/>
        <v>1</v>
      </c>
      <c r="J204" s="8">
        <f t="shared" si="3"/>
        <v>0.04166666667</v>
      </c>
      <c r="K204" s="8">
        <f t="shared" si="4"/>
        <v>0</v>
      </c>
      <c r="L204" s="7">
        <f t="shared" si="5"/>
        <v>-4</v>
      </c>
      <c r="M204" s="9">
        <f t="shared" si="6"/>
        <v>-0.6666666667</v>
      </c>
    </row>
    <row r="205">
      <c r="A205" s="6" t="s">
        <v>160</v>
      </c>
      <c r="B205" s="7" t="str">
        <f>vlookup($A205,Users!$B$1:$H1000,3,false)</f>
        <v>Rishabh</v>
      </c>
      <c r="C205" s="7" t="str">
        <f>vlookup($A205,Users!$B$1:$H1000,6,false)</f>
        <v>Interlake A</v>
      </c>
      <c r="D205" s="7">
        <f>vlookup($C205,Teams!$B:$D,2,false)</f>
        <v>6</v>
      </c>
      <c r="E205" s="7">
        <f t="shared" si="1"/>
        <v>24</v>
      </c>
      <c r="F205" s="7">
        <f>countifs(Raw!$D$1:$D1000,$A205,Raw!$C$1:$C1000,4,Raw!$J$1:$J1000,"M")+countifs(Raw!$D$1:$D1000,$A205,Raw!$C$1:$C1000,14,Raw!$J$1:$J1000,"M")</f>
        <v>0</v>
      </c>
      <c r="G205" s="7">
        <f>countifs(Raw!$D$1:$D1000,$A205,Raw!$C$1:$C1000,0,Raw!$J$1:$J1000,"M")</f>
        <v>2</v>
      </c>
      <c r="H205" s="7">
        <f>countifs(Raw!$D$1:$D1000,$A205,Raw!$C$1:$C1000,-4,Raw!$J$1:$J1000,"M")</f>
        <v>1</v>
      </c>
      <c r="I205" s="7">
        <f t="shared" si="2"/>
        <v>3</v>
      </c>
      <c r="J205" s="8">
        <f t="shared" si="3"/>
        <v>0.125</v>
      </c>
      <c r="K205" s="8">
        <f t="shared" si="4"/>
        <v>0</v>
      </c>
      <c r="L205" s="7">
        <f t="shared" si="5"/>
        <v>-4</v>
      </c>
      <c r="M205" s="9">
        <f t="shared" si="6"/>
        <v>-0.6666666667</v>
      </c>
    </row>
    <row r="206">
      <c r="A206" s="6" t="s">
        <v>68</v>
      </c>
      <c r="B206" s="7" t="str">
        <f>vlookup($A206,Users!$B$1:$H1000,3,false)</f>
        <v>Krish</v>
      </c>
      <c r="C206" s="7" t="str">
        <f>vlookup($A206,Users!$B$1:$H1000,6,false)</f>
        <v>Collierville</v>
      </c>
      <c r="D206" s="7">
        <f>vlookup($C206,Teams!$B:$D,2,false)</f>
        <v>5</v>
      </c>
      <c r="E206" s="7">
        <f t="shared" si="1"/>
        <v>20</v>
      </c>
      <c r="F206" s="7">
        <f>countifs(Raw!$D$1:$D1000,$A206,Raw!$C$1:$C1000,4,Raw!$J$1:$J1000,"M")+countifs(Raw!$D$1:$D1000,$A206,Raw!$C$1:$C1000,14,Raw!$J$1:$J1000,"M")</f>
        <v>0</v>
      </c>
      <c r="G206" s="7">
        <f>countifs(Raw!$D$1:$D1000,$A206,Raw!$C$1:$C1000,0,Raw!$J$1:$J1000,"M")</f>
        <v>3</v>
      </c>
      <c r="H206" s="7">
        <f>countifs(Raw!$D$1:$D1000,$A206,Raw!$C$1:$C1000,-4,Raw!$J$1:$J1000,"M")</f>
        <v>1</v>
      </c>
      <c r="I206" s="7">
        <f t="shared" si="2"/>
        <v>4</v>
      </c>
      <c r="J206" s="8">
        <f t="shared" si="3"/>
        <v>0.2</v>
      </c>
      <c r="K206" s="8">
        <f t="shared" si="4"/>
        <v>0</v>
      </c>
      <c r="L206" s="7">
        <f t="shared" si="5"/>
        <v>-4</v>
      </c>
      <c r="M206" s="9">
        <f t="shared" si="6"/>
        <v>-0.8</v>
      </c>
    </row>
    <row r="207">
      <c r="A207" s="6" t="s">
        <v>174</v>
      </c>
      <c r="B207" s="7" t="str">
        <f>vlookup($A207,Users!$B$1:$H1000,3,false)</f>
        <v>Jason</v>
      </c>
      <c r="C207" s="7" t="str">
        <f>vlookup($A207,Users!$B$1:$H1000,6,false)</f>
        <v>Troy</v>
      </c>
      <c r="D207" s="7">
        <f>vlookup($C207,Teams!$B:$D,2,false)</f>
        <v>5</v>
      </c>
      <c r="E207" s="7">
        <f t="shared" si="1"/>
        <v>20</v>
      </c>
      <c r="F207" s="7">
        <f>countifs(Raw!$D$1:$D1000,$A207,Raw!$C$1:$C1000,4,Raw!$J$1:$J1000,"M")+countifs(Raw!$D$1:$D1000,$A207,Raw!$C$1:$C1000,14,Raw!$J$1:$J1000,"M")</f>
        <v>1</v>
      </c>
      <c r="G207" s="7">
        <f>countifs(Raw!$D$1:$D1000,$A207,Raw!$C$1:$C1000,0,Raw!$J$1:$J1000,"M")</f>
        <v>4</v>
      </c>
      <c r="H207" s="7">
        <f>countifs(Raw!$D$1:$D1000,$A207,Raw!$C$1:$C1000,-4,Raw!$J$1:$J1000,"M")</f>
        <v>2</v>
      </c>
      <c r="I207" s="7">
        <f t="shared" si="2"/>
        <v>7</v>
      </c>
      <c r="J207" s="8">
        <f t="shared" si="3"/>
        <v>0.35</v>
      </c>
      <c r="K207" s="8">
        <f t="shared" si="4"/>
        <v>0.1428571429</v>
      </c>
      <c r="L207" s="7">
        <f t="shared" si="5"/>
        <v>-4</v>
      </c>
      <c r="M207" s="9">
        <f t="shared" si="6"/>
        <v>-0.8</v>
      </c>
    </row>
    <row r="208">
      <c r="A208" s="24"/>
      <c r="B208" s="24"/>
      <c r="C208" s="24"/>
      <c r="D208" s="12"/>
      <c r="E208" s="12"/>
      <c r="F208" s="12"/>
      <c r="G208" s="12"/>
      <c r="H208" s="12"/>
      <c r="I208" s="12"/>
      <c r="J208" s="13"/>
      <c r="K208" s="13"/>
      <c r="L208" s="12"/>
      <c r="M208" s="25"/>
    </row>
    <row r="209">
      <c r="A209" s="24"/>
      <c r="B209" s="24"/>
      <c r="C209" s="24"/>
      <c r="D209" s="12"/>
      <c r="E209" s="12"/>
      <c r="F209" s="12"/>
      <c r="G209" s="12"/>
      <c r="H209" s="12"/>
      <c r="I209" s="12"/>
      <c r="J209" s="13"/>
      <c r="K209" s="13"/>
      <c r="L209" s="12"/>
      <c r="M209" s="25"/>
    </row>
    <row r="210">
      <c r="A210" s="24"/>
      <c r="B210" s="24"/>
      <c r="C210" s="24"/>
      <c r="D210" s="12"/>
      <c r="E210" s="12"/>
      <c r="F210" s="12"/>
      <c r="G210" s="12"/>
      <c r="H210" s="12"/>
      <c r="I210" s="12"/>
      <c r="J210" s="13"/>
      <c r="K210" s="13"/>
      <c r="L210" s="12"/>
      <c r="M210" s="25"/>
    </row>
    <row r="211">
      <c r="A211" s="24"/>
      <c r="B211" s="24"/>
      <c r="C211" s="24"/>
      <c r="D211" s="12"/>
      <c r="E211" s="12"/>
      <c r="F211" s="12"/>
      <c r="G211" s="12"/>
      <c r="H211" s="12"/>
      <c r="I211" s="12"/>
      <c r="J211" s="13"/>
      <c r="K211" s="13"/>
      <c r="L211" s="12"/>
      <c r="M211" s="25"/>
    </row>
    <row r="212">
      <c r="A212" s="24"/>
      <c r="B212" s="24"/>
      <c r="C212" s="24"/>
      <c r="D212" s="12"/>
      <c r="E212" s="12"/>
      <c r="F212" s="12"/>
      <c r="G212" s="12"/>
      <c r="H212" s="12"/>
      <c r="I212" s="12"/>
      <c r="J212" s="13"/>
      <c r="K212" s="13"/>
      <c r="L212" s="12"/>
      <c r="M212" s="25"/>
    </row>
    <row r="213">
      <c r="A213" s="24"/>
      <c r="B213" s="24"/>
      <c r="C213" s="24"/>
      <c r="D213" s="12"/>
      <c r="E213" s="12"/>
      <c r="F213" s="12"/>
      <c r="G213" s="12"/>
      <c r="H213" s="12"/>
      <c r="I213" s="12"/>
      <c r="J213" s="13"/>
      <c r="K213" s="13"/>
      <c r="L213" s="12"/>
      <c r="M213" s="25"/>
    </row>
    <row r="214">
      <c r="A214" s="24"/>
      <c r="B214" s="24"/>
      <c r="C214" s="24"/>
      <c r="D214" s="12"/>
      <c r="E214" s="12"/>
      <c r="F214" s="12"/>
      <c r="G214" s="12"/>
      <c r="H214" s="12"/>
      <c r="I214" s="12"/>
      <c r="J214" s="13"/>
      <c r="K214" s="13"/>
      <c r="L214" s="12"/>
      <c r="M214" s="25"/>
    </row>
    <row r="215">
      <c r="A215" s="24"/>
      <c r="B215" s="24"/>
      <c r="C215" s="24"/>
      <c r="D215" s="12"/>
      <c r="E215" s="12"/>
      <c r="F215" s="12"/>
      <c r="G215" s="12"/>
      <c r="H215" s="12"/>
      <c r="I215" s="12"/>
      <c r="J215" s="13"/>
      <c r="K215" s="13"/>
      <c r="L215" s="12"/>
      <c r="M215" s="25"/>
    </row>
    <row r="216">
      <c r="A216" s="24"/>
      <c r="B216" s="24"/>
      <c r="C216" s="24"/>
      <c r="D216" s="12"/>
      <c r="E216" s="12"/>
      <c r="F216" s="12"/>
      <c r="G216" s="12"/>
      <c r="H216" s="12"/>
      <c r="I216" s="12"/>
      <c r="J216" s="13"/>
      <c r="K216" s="13"/>
      <c r="L216" s="12"/>
      <c r="M216" s="25"/>
    </row>
    <row r="217">
      <c r="A217" s="24"/>
      <c r="B217" s="24"/>
      <c r="C217" s="24"/>
      <c r="D217" s="12"/>
      <c r="E217" s="12"/>
      <c r="F217" s="12"/>
      <c r="G217" s="12"/>
      <c r="H217" s="12"/>
      <c r="I217" s="12"/>
      <c r="J217" s="13"/>
      <c r="K217" s="13"/>
      <c r="L217" s="12"/>
      <c r="M217" s="25"/>
    </row>
    <row r="218">
      <c r="A218" s="24"/>
      <c r="B218" s="24"/>
      <c r="C218" s="24"/>
      <c r="D218" s="12"/>
      <c r="E218" s="12"/>
      <c r="F218" s="12"/>
      <c r="G218" s="12"/>
      <c r="H218" s="12"/>
      <c r="I218" s="12"/>
      <c r="J218" s="13"/>
      <c r="K218" s="13"/>
      <c r="L218" s="12"/>
      <c r="M218" s="25"/>
    </row>
    <row r="219">
      <c r="A219" s="24"/>
      <c r="B219" s="24"/>
      <c r="C219" s="24"/>
      <c r="D219" s="12"/>
      <c r="E219" s="12"/>
      <c r="F219" s="12"/>
      <c r="G219" s="12"/>
      <c r="H219" s="12"/>
      <c r="I219" s="12"/>
      <c r="J219" s="13"/>
      <c r="K219" s="13"/>
      <c r="L219" s="12"/>
      <c r="M219" s="25"/>
    </row>
    <row r="220">
      <c r="A220" s="24"/>
      <c r="B220" s="24"/>
      <c r="C220" s="24"/>
      <c r="D220" s="12"/>
      <c r="E220" s="12"/>
      <c r="F220" s="12"/>
      <c r="G220" s="12"/>
      <c r="H220" s="12"/>
      <c r="I220" s="12"/>
      <c r="J220" s="13"/>
      <c r="K220" s="13"/>
      <c r="L220" s="12"/>
      <c r="M220" s="25"/>
    </row>
    <row r="221">
      <c r="A221" s="24"/>
      <c r="B221" s="24"/>
      <c r="C221" s="24"/>
      <c r="D221" s="12"/>
      <c r="E221" s="12"/>
      <c r="F221" s="12"/>
      <c r="G221" s="12"/>
      <c r="H221" s="12"/>
      <c r="I221" s="12"/>
      <c r="J221" s="13"/>
      <c r="K221" s="13"/>
      <c r="L221" s="12"/>
      <c r="M221" s="25"/>
    </row>
    <row r="222">
      <c r="A222" s="24"/>
      <c r="B222" s="24"/>
      <c r="C222" s="24"/>
      <c r="D222" s="12"/>
      <c r="E222" s="12"/>
      <c r="F222" s="12"/>
      <c r="G222" s="12"/>
      <c r="H222" s="12"/>
      <c r="I222" s="12"/>
      <c r="J222" s="13"/>
      <c r="K222" s="13"/>
      <c r="L222" s="12"/>
      <c r="M222" s="25"/>
    </row>
    <row r="223">
      <c r="A223" s="24"/>
      <c r="B223" s="24"/>
      <c r="C223" s="24"/>
      <c r="D223" s="12"/>
      <c r="E223" s="12"/>
      <c r="F223" s="12"/>
      <c r="G223" s="12"/>
      <c r="H223" s="12"/>
      <c r="I223" s="12"/>
      <c r="J223" s="13"/>
      <c r="K223" s="13"/>
      <c r="L223" s="12"/>
      <c r="M223" s="25"/>
    </row>
    <row r="224">
      <c r="A224" s="24"/>
      <c r="B224" s="24"/>
      <c r="C224" s="24"/>
      <c r="D224" s="12"/>
      <c r="E224" s="12"/>
      <c r="F224" s="12"/>
      <c r="G224" s="12"/>
      <c r="H224" s="12"/>
      <c r="I224" s="12"/>
      <c r="J224" s="13"/>
      <c r="K224" s="13"/>
      <c r="L224" s="12"/>
      <c r="M224" s="25"/>
    </row>
    <row r="225">
      <c r="A225" s="24"/>
      <c r="B225" s="24"/>
      <c r="C225" s="24"/>
      <c r="D225" s="12"/>
      <c r="E225" s="12"/>
      <c r="F225" s="12"/>
      <c r="G225" s="12"/>
      <c r="H225" s="12"/>
      <c r="I225" s="12"/>
      <c r="J225" s="13"/>
      <c r="K225" s="13"/>
      <c r="L225" s="12"/>
      <c r="M225" s="25"/>
    </row>
    <row r="226">
      <c r="A226" s="24"/>
      <c r="B226" s="24"/>
      <c r="C226" s="24"/>
      <c r="D226" s="12"/>
      <c r="E226" s="12"/>
      <c r="F226" s="12"/>
      <c r="G226" s="12"/>
      <c r="H226" s="12"/>
      <c r="I226" s="12"/>
      <c r="J226" s="13"/>
      <c r="K226" s="13"/>
      <c r="L226" s="12"/>
      <c r="M226" s="25"/>
    </row>
    <row r="227">
      <c r="A227" s="24"/>
      <c r="B227" s="24"/>
      <c r="C227" s="24"/>
      <c r="D227" s="12"/>
      <c r="E227" s="12"/>
      <c r="F227" s="12"/>
      <c r="G227" s="12"/>
      <c r="H227" s="12"/>
      <c r="I227" s="12"/>
      <c r="J227" s="13"/>
      <c r="K227" s="13"/>
      <c r="L227" s="12"/>
      <c r="M227" s="25"/>
    </row>
    <row r="228">
      <c r="A228" s="24"/>
      <c r="B228" s="24"/>
      <c r="C228" s="24"/>
      <c r="D228" s="12"/>
      <c r="E228" s="12"/>
      <c r="F228" s="12"/>
      <c r="G228" s="12"/>
      <c r="H228" s="12"/>
      <c r="I228" s="12"/>
      <c r="J228" s="13"/>
      <c r="K228" s="13"/>
      <c r="L228" s="12"/>
      <c r="M228" s="25"/>
    </row>
    <row r="229">
      <c r="A229" s="24"/>
      <c r="B229" s="24"/>
      <c r="C229" s="24"/>
      <c r="D229" s="12"/>
      <c r="E229" s="12"/>
      <c r="F229" s="12"/>
      <c r="G229" s="12"/>
      <c r="H229" s="12"/>
      <c r="I229" s="12"/>
      <c r="J229" s="13"/>
      <c r="K229" s="13"/>
      <c r="L229" s="12"/>
      <c r="M229" s="25"/>
    </row>
    <row r="230">
      <c r="A230" s="24"/>
      <c r="B230" s="24"/>
      <c r="C230" s="24"/>
      <c r="D230" s="12"/>
      <c r="E230" s="12"/>
      <c r="F230" s="12"/>
      <c r="G230" s="12"/>
      <c r="H230" s="12"/>
      <c r="I230" s="12"/>
      <c r="J230" s="13"/>
      <c r="K230" s="13"/>
      <c r="L230" s="12"/>
      <c r="M230" s="25"/>
    </row>
    <row r="231">
      <c r="A231" s="24"/>
      <c r="B231" s="24"/>
      <c r="C231" s="24"/>
      <c r="D231" s="12"/>
      <c r="E231" s="12"/>
      <c r="F231" s="12"/>
      <c r="G231" s="12"/>
      <c r="H231" s="12"/>
      <c r="I231" s="12"/>
      <c r="J231" s="13"/>
      <c r="K231" s="13"/>
      <c r="L231" s="12"/>
      <c r="M231" s="25"/>
    </row>
    <row r="232">
      <c r="A232" s="24"/>
      <c r="B232" s="24"/>
      <c r="C232" s="24"/>
      <c r="D232" s="12"/>
      <c r="E232" s="12"/>
      <c r="F232" s="12"/>
      <c r="G232" s="12"/>
      <c r="H232" s="12"/>
      <c r="I232" s="12"/>
      <c r="J232" s="13"/>
      <c r="K232" s="13"/>
      <c r="L232" s="12"/>
      <c r="M232" s="25"/>
    </row>
    <row r="233">
      <c r="A233" s="24"/>
      <c r="B233" s="24"/>
      <c r="C233" s="24"/>
      <c r="D233" s="12"/>
      <c r="E233" s="12"/>
      <c r="F233" s="12"/>
      <c r="G233" s="12"/>
      <c r="H233" s="12"/>
      <c r="I233" s="12"/>
      <c r="J233" s="13"/>
      <c r="K233" s="13"/>
      <c r="L233" s="12"/>
      <c r="M233" s="25"/>
    </row>
    <row r="234">
      <c r="A234" s="24"/>
      <c r="B234" s="24"/>
      <c r="C234" s="24"/>
      <c r="D234" s="12"/>
      <c r="E234" s="12"/>
      <c r="F234" s="12"/>
      <c r="G234" s="12"/>
      <c r="H234" s="12"/>
      <c r="I234" s="12"/>
      <c r="J234" s="13"/>
      <c r="K234" s="13"/>
      <c r="L234" s="12"/>
      <c r="M234" s="25"/>
    </row>
    <row r="235">
      <c r="A235" s="24"/>
      <c r="B235" s="24"/>
      <c r="C235" s="24"/>
      <c r="D235" s="12"/>
      <c r="E235" s="12"/>
      <c r="F235" s="12"/>
      <c r="G235" s="12"/>
      <c r="H235" s="12"/>
      <c r="I235" s="12"/>
      <c r="J235" s="13"/>
      <c r="K235" s="13"/>
      <c r="L235" s="12"/>
      <c r="M235" s="25"/>
    </row>
    <row r="236">
      <c r="A236" s="24"/>
      <c r="B236" s="24"/>
      <c r="C236" s="24"/>
      <c r="D236" s="12"/>
      <c r="E236" s="12"/>
      <c r="F236" s="12"/>
      <c r="G236" s="12"/>
      <c r="H236" s="12"/>
      <c r="I236" s="12"/>
      <c r="J236" s="13"/>
      <c r="K236" s="13"/>
      <c r="L236" s="12"/>
      <c r="M236" s="25"/>
    </row>
    <row r="237">
      <c r="A237" s="24"/>
      <c r="B237" s="24"/>
      <c r="C237" s="24"/>
      <c r="D237" s="12"/>
      <c r="E237" s="12"/>
      <c r="F237" s="12"/>
      <c r="G237" s="12"/>
      <c r="H237" s="12"/>
      <c r="I237" s="12"/>
      <c r="J237" s="13"/>
      <c r="K237" s="13"/>
      <c r="L237" s="12"/>
      <c r="M237" s="25"/>
    </row>
    <row r="238">
      <c r="A238" s="24"/>
      <c r="B238" s="24"/>
      <c r="C238" s="24"/>
      <c r="D238" s="12"/>
      <c r="E238" s="12"/>
      <c r="F238" s="12"/>
      <c r="G238" s="12"/>
      <c r="H238" s="12"/>
      <c r="I238" s="12"/>
      <c r="J238" s="13"/>
      <c r="K238" s="13"/>
      <c r="L238" s="12"/>
      <c r="M238" s="25"/>
    </row>
    <row r="239">
      <c r="A239" s="24"/>
      <c r="B239" s="24"/>
      <c r="C239" s="24"/>
      <c r="D239" s="12"/>
      <c r="E239" s="12"/>
      <c r="F239" s="12"/>
      <c r="G239" s="12"/>
      <c r="H239" s="12"/>
      <c r="I239" s="12"/>
      <c r="J239" s="13"/>
      <c r="K239" s="13"/>
      <c r="L239" s="12"/>
      <c r="M239" s="25"/>
    </row>
    <row r="240">
      <c r="A240" s="24"/>
      <c r="B240" s="24"/>
      <c r="C240" s="24"/>
      <c r="D240" s="12"/>
      <c r="E240" s="12"/>
      <c r="F240" s="12"/>
      <c r="G240" s="12"/>
      <c r="H240" s="12"/>
      <c r="I240" s="12"/>
      <c r="J240" s="13"/>
      <c r="K240" s="13"/>
      <c r="L240" s="12"/>
      <c r="M240" s="25"/>
    </row>
    <row r="241">
      <c r="A241" s="24"/>
      <c r="B241" s="24"/>
      <c r="C241" s="24"/>
      <c r="D241" s="12"/>
      <c r="E241" s="12"/>
      <c r="F241" s="12"/>
      <c r="G241" s="12"/>
      <c r="H241" s="12"/>
      <c r="I241" s="12"/>
      <c r="J241" s="13"/>
      <c r="K241" s="13"/>
      <c r="L241" s="12"/>
      <c r="M241" s="25"/>
    </row>
    <row r="242">
      <c r="A242" s="24"/>
      <c r="B242" s="24"/>
      <c r="C242" s="24"/>
      <c r="D242" s="12"/>
      <c r="E242" s="12"/>
      <c r="F242" s="12"/>
      <c r="G242" s="12"/>
      <c r="H242" s="12"/>
      <c r="I242" s="12"/>
      <c r="J242" s="13"/>
      <c r="K242" s="13"/>
      <c r="L242" s="12"/>
      <c r="M242" s="25"/>
    </row>
    <row r="243">
      <c r="A243" s="24"/>
      <c r="B243" s="24"/>
      <c r="C243" s="24"/>
      <c r="D243" s="12"/>
      <c r="E243" s="12"/>
      <c r="F243" s="12"/>
      <c r="G243" s="12"/>
      <c r="H243" s="12"/>
      <c r="I243" s="12"/>
      <c r="J243" s="13"/>
      <c r="K243" s="13"/>
      <c r="L243" s="12"/>
      <c r="M243" s="25"/>
    </row>
    <row r="244">
      <c r="A244" s="24"/>
      <c r="B244" s="24"/>
      <c r="C244" s="24"/>
      <c r="D244" s="12"/>
      <c r="E244" s="12"/>
      <c r="F244" s="12"/>
      <c r="G244" s="12"/>
      <c r="H244" s="12"/>
      <c r="I244" s="12"/>
      <c r="J244" s="13"/>
      <c r="K244" s="13"/>
      <c r="L244" s="12"/>
      <c r="M244" s="25"/>
    </row>
    <row r="245">
      <c r="A245" s="24"/>
      <c r="B245" s="24"/>
      <c r="C245" s="24"/>
      <c r="D245" s="12"/>
      <c r="E245" s="12"/>
      <c r="F245" s="12"/>
      <c r="G245" s="12"/>
      <c r="H245" s="12"/>
      <c r="I245" s="12"/>
      <c r="J245" s="13"/>
      <c r="K245" s="13"/>
      <c r="L245" s="12"/>
      <c r="M245" s="25"/>
    </row>
    <row r="246">
      <c r="A246" s="24"/>
      <c r="B246" s="24"/>
      <c r="C246" s="24"/>
      <c r="D246" s="12"/>
      <c r="E246" s="12"/>
      <c r="F246" s="12"/>
      <c r="G246" s="12"/>
      <c r="H246" s="12"/>
      <c r="I246" s="12"/>
      <c r="J246" s="13"/>
      <c r="K246" s="13"/>
      <c r="L246" s="12"/>
      <c r="M246" s="25"/>
    </row>
    <row r="247">
      <c r="A247" s="24"/>
      <c r="B247" s="24"/>
      <c r="C247" s="24"/>
      <c r="D247" s="12"/>
      <c r="E247" s="12"/>
      <c r="F247" s="12"/>
      <c r="G247" s="12"/>
      <c r="H247" s="12"/>
      <c r="I247" s="12"/>
      <c r="J247" s="13"/>
      <c r="K247" s="13"/>
      <c r="L247" s="12"/>
      <c r="M247" s="25"/>
    </row>
    <row r="248">
      <c r="A248" s="24"/>
      <c r="B248" s="24"/>
      <c r="C248" s="24"/>
      <c r="D248" s="12"/>
      <c r="E248" s="12"/>
      <c r="F248" s="12"/>
      <c r="G248" s="12"/>
      <c r="H248" s="12"/>
      <c r="I248" s="12"/>
      <c r="J248" s="13"/>
      <c r="K248" s="13"/>
      <c r="L248" s="12"/>
      <c r="M248" s="25"/>
    </row>
    <row r="249">
      <c r="A249" s="24"/>
      <c r="B249" s="24"/>
      <c r="C249" s="24"/>
      <c r="D249" s="12"/>
      <c r="E249" s="12"/>
      <c r="F249" s="12"/>
      <c r="G249" s="12"/>
      <c r="H249" s="12"/>
      <c r="I249" s="12"/>
      <c r="J249" s="13"/>
      <c r="K249" s="13"/>
      <c r="L249" s="12"/>
      <c r="M249" s="25"/>
    </row>
    <row r="250">
      <c r="A250" s="24"/>
      <c r="B250" s="24"/>
      <c r="C250" s="24"/>
      <c r="D250" s="12"/>
      <c r="E250" s="12"/>
      <c r="F250" s="12"/>
      <c r="G250" s="12"/>
      <c r="H250" s="12"/>
      <c r="I250" s="12"/>
      <c r="J250" s="13"/>
      <c r="K250" s="13"/>
      <c r="L250" s="12"/>
      <c r="M250" s="25"/>
    </row>
    <row r="251">
      <c r="A251" s="24"/>
      <c r="B251" s="24"/>
      <c r="C251" s="24"/>
      <c r="D251" s="12"/>
      <c r="E251" s="12"/>
      <c r="F251" s="12"/>
      <c r="G251" s="12"/>
      <c r="H251" s="12"/>
      <c r="I251" s="12"/>
      <c r="J251" s="13"/>
      <c r="K251" s="13"/>
      <c r="L251" s="12"/>
      <c r="M251" s="25"/>
    </row>
    <row r="252">
      <c r="A252" s="24"/>
      <c r="B252" s="24"/>
      <c r="C252" s="24"/>
      <c r="D252" s="12"/>
      <c r="E252" s="12"/>
      <c r="F252" s="12"/>
      <c r="G252" s="12"/>
      <c r="H252" s="12"/>
      <c r="I252" s="12"/>
      <c r="J252" s="13"/>
      <c r="K252" s="13"/>
      <c r="L252" s="12"/>
      <c r="M252" s="25"/>
    </row>
    <row r="253">
      <c r="A253" s="24"/>
      <c r="B253" s="24"/>
      <c r="C253" s="24"/>
      <c r="D253" s="12"/>
      <c r="E253" s="12"/>
      <c r="F253" s="12"/>
      <c r="G253" s="12"/>
      <c r="H253" s="12"/>
      <c r="I253" s="12"/>
      <c r="J253" s="13"/>
      <c r="K253" s="13"/>
      <c r="L253" s="12"/>
      <c r="M253" s="25"/>
    </row>
    <row r="254">
      <c r="A254" s="24"/>
      <c r="B254" s="24"/>
      <c r="C254" s="24"/>
      <c r="D254" s="12"/>
      <c r="E254" s="12"/>
      <c r="F254" s="12"/>
      <c r="G254" s="12"/>
      <c r="H254" s="12"/>
      <c r="I254" s="12"/>
      <c r="J254" s="13"/>
      <c r="K254" s="13"/>
      <c r="L254" s="12"/>
      <c r="M254" s="25"/>
    </row>
    <row r="255">
      <c r="A255" s="24"/>
      <c r="B255" s="24"/>
      <c r="C255" s="24"/>
      <c r="D255" s="12"/>
      <c r="E255" s="12"/>
      <c r="F255" s="12"/>
      <c r="G255" s="12"/>
      <c r="H255" s="12"/>
      <c r="I255" s="12"/>
      <c r="J255" s="13"/>
      <c r="K255" s="13"/>
      <c r="L255" s="12"/>
      <c r="M255" s="25"/>
    </row>
    <row r="256">
      <c r="A256" s="24"/>
      <c r="B256" s="24"/>
      <c r="C256" s="24"/>
      <c r="D256" s="12"/>
      <c r="E256" s="12"/>
      <c r="F256" s="12"/>
      <c r="G256" s="12"/>
      <c r="H256" s="12"/>
      <c r="I256" s="12"/>
      <c r="J256" s="13"/>
      <c r="K256" s="13"/>
      <c r="L256" s="12"/>
      <c r="M256" s="25"/>
    </row>
    <row r="257">
      <c r="A257" s="24"/>
      <c r="B257" s="24"/>
      <c r="C257" s="24"/>
      <c r="D257" s="12"/>
      <c r="E257" s="12"/>
      <c r="F257" s="12"/>
      <c r="G257" s="12"/>
      <c r="H257" s="12"/>
      <c r="I257" s="12"/>
      <c r="J257" s="13"/>
      <c r="K257" s="13"/>
      <c r="L257" s="12"/>
      <c r="M257" s="25"/>
    </row>
    <row r="258">
      <c r="A258" s="24"/>
      <c r="B258" s="24"/>
      <c r="C258" s="24"/>
      <c r="D258" s="12"/>
      <c r="E258" s="12"/>
      <c r="F258" s="12"/>
      <c r="G258" s="12"/>
      <c r="H258" s="12"/>
      <c r="I258" s="12"/>
      <c r="J258" s="13"/>
      <c r="K258" s="13"/>
      <c r="L258" s="12"/>
      <c r="M258" s="25"/>
    </row>
    <row r="259">
      <c r="A259" s="24"/>
      <c r="B259" s="24"/>
      <c r="C259" s="24"/>
      <c r="D259" s="12"/>
      <c r="E259" s="12"/>
      <c r="F259" s="12"/>
      <c r="G259" s="12"/>
      <c r="H259" s="12"/>
      <c r="I259" s="12"/>
      <c r="J259" s="13"/>
      <c r="K259" s="13"/>
      <c r="L259" s="12"/>
      <c r="M259" s="25"/>
    </row>
    <row r="260">
      <c r="A260" s="24"/>
      <c r="B260" s="24"/>
      <c r="C260" s="24"/>
      <c r="D260" s="12"/>
      <c r="E260" s="12"/>
      <c r="F260" s="12"/>
      <c r="G260" s="12"/>
      <c r="H260" s="12"/>
      <c r="I260" s="12"/>
      <c r="J260" s="13"/>
      <c r="K260" s="13"/>
      <c r="L260" s="12"/>
      <c r="M260" s="25"/>
    </row>
    <row r="261">
      <c r="A261" s="24"/>
      <c r="B261" s="24"/>
      <c r="C261" s="24"/>
      <c r="D261" s="12"/>
      <c r="E261" s="12"/>
      <c r="F261" s="12"/>
      <c r="G261" s="12"/>
      <c r="H261" s="12"/>
      <c r="I261" s="12"/>
      <c r="J261" s="13"/>
      <c r="K261" s="13"/>
      <c r="L261" s="12"/>
      <c r="M261" s="25"/>
    </row>
    <row r="262">
      <c r="A262" s="24"/>
      <c r="B262" s="24"/>
      <c r="C262" s="24"/>
      <c r="D262" s="12"/>
      <c r="E262" s="12"/>
      <c r="F262" s="12"/>
      <c r="G262" s="12"/>
      <c r="H262" s="12"/>
      <c r="I262" s="12"/>
      <c r="J262" s="13"/>
      <c r="K262" s="13"/>
      <c r="L262" s="12"/>
      <c r="M262" s="25"/>
    </row>
    <row r="263">
      <c r="A263" s="24"/>
      <c r="B263" s="24"/>
      <c r="C263" s="24"/>
      <c r="D263" s="12"/>
      <c r="E263" s="12"/>
      <c r="F263" s="12"/>
      <c r="G263" s="12"/>
      <c r="H263" s="12"/>
      <c r="I263" s="12"/>
      <c r="J263" s="13"/>
      <c r="K263" s="13"/>
      <c r="L263" s="12"/>
      <c r="M263" s="25"/>
    </row>
    <row r="264">
      <c r="A264" s="24"/>
      <c r="B264" s="24"/>
      <c r="C264" s="24"/>
      <c r="D264" s="12"/>
      <c r="E264" s="12"/>
      <c r="F264" s="12"/>
      <c r="G264" s="12"/>
      <c r="H264" s="12"/>
      <c r="I264" s="12"/>
      <c r="J264" s="13"/>
      <c r="K264" s="13"/>
      <c r="L264" s="12"/>
      <c r="M264" s="25"/>
    </row>
    <row r="265">
      <c r="A265" s="24"/>
      <c r="B265" s="24"/>
      <c r="C265" s="24"/>
      <c r="D265" s="12"/>
      <c r="E265" s="12"/>
      <c r="F265" s="12"/>
      <c r="G265" s="12"/>
      <c r="H265" s="12"/>
      <c r="I265" s="12"/>
      <c r="J265" s="13"/>
      <c r="K265" s="13"/>
      <c r="L265" s="12"/>
      <c r="M265" s="25"/>
    </row>
    <row r="266">
      <c r="A266" s="24"/>
      <c r="B266" s="24"/>
      <c r="C266" s="24"/>
      <c r="D266" s="12"/>
      <c r="E266" s="12"/>
      <c r="F266" s="12"/>
      <c r="G266" s="12"/>
      <c r="H266" s="12"/>
      <c r="I266" s="12"/>
      <c r="J266" s="13"/>
      <c r="K266" s="13"/>
      <c r="L266" s="12"/>
      <c r="M266" s="25"/>
    </row>
    <row r="267">
      <c r="A267" s="24"/>
      <c r="B267" s="24"/>
      <c r="C267" s="24"/>
      <c r="D267" s="12"/>
      <c r="E267" s="12"/>
      <c r="F267" s="12"/>
      <c r="G267" s="12"/>
      <c r="H267" s="12"/>
      <c r="I267" s="12"/>
      <c r="J267" s="13"/>
      <c r="K267" s="13"/>
      <c r="L267" s="12"/>
      <c r="M267" s="25"/>
    </row>
    <row r="268">
      <c r="A268" s="24"/>
      <c r="B268" s="24"/>
      <c r="C268" s="24"/>
      <c r="D268" s="12"/>
      <c r="E268" s="12"/>
      <c r="F268" s="12"/>
      <c r="G268" s="12"/>
      <c r="H268" s="12"/>
      <c r="I268" s="12"/>
      <c r="J268" s="13"/>
      <c r="K268" s="13"/>
      <c r="L268" s="12"/>
      <c r="M268" s="25"/>
    </row>
    <row r="269">
      <c r="A269" s="24"/>
      <c r="B269" s="24"/>
      <c r="C269" s="24"/>
      <c r="D269" s="12"/>
      <c r="E269" s="12"/>
      <c r="F269" s="12"/>
      <c r="G269" s="12"/>
      <c r="H269" s="12"/>
      <c r="I269" s="12"/>
      <c r="J269" s="13"/>
      <c r="K269" s="13"/>
      <c r="L269" s="12"/>
      <c r="M269" s="25"/>
    </row>
    <row r="270">
      <c r="A270" s="24"/>
      <c r="B270" s="24"/>
      <c r="C270" s="24"/>
      <c r="D270" s="12"/>
      <c r="E270" s="12"/>
      <c r="F270" s="12"/>
      <c r="G270" s="12"/>
      <c r="H270" s="12"/>
      <c r="I270" s="12"/>
      <c r="J270" s="13"/>
      <c r="K270" s="13"/>
      <c r="L270" s="12"/>
      <c r="M270" s="25"/>
    </row>
    <row r="271">
      <c r="A271" s="24"/>
      <c r="B271" s="24"/>
      <c r="C271" s="24"/>
      <c r="D271" s="12"/>
      <c r="E271" s="12"/>
      <c r="F271" s="12"/>
      <c r="G271" s="12"/>
      <c r="H271" s="12"/>
      <c r="I271" s="12"/>
      <c r="J271" s="13"/>
      <c r="K271" s="13"/>
      <c r="L271" s="12"/>
      <c r="M271" s="25"/>
    </row>
    <row r="272">
      <c r="A272" s="24"/>
      <c r="B272" s="24"/>
      <c r="C272" s="24"/>
      <c r="D272" s="12"/>
      <c r="E272" s="12"/>
      <c r="F272" s="12"/>
      <c r="G272" s="12"/>
      <c r="H272" s="12"/>
      <c r="I272" s="12"/>
      <c r="J272" s="13"/>
      <c r="K272" s="13"/>
      <c r="L272" s="12"/>
      <c r="M272" s="25"/>
    </row>
    <row r="273">
      <c r="A273" s="24"/>
      <c r="B273" s="24"/>
      <c r="C273" s="24"/>
      <c r="D273" s="12"/>
      <c r="E273" s="12"/>
      <c r="F273" s="12"/>
      <c r="G273" s="12"/>
      <c r="H273" s="12"/>
      <c r="I273" s="12"/>
      <c r="J273" s="13"/>
      <c r="K273" s="13"/>
      <c r="L273" s="12"/>
      <c r="M273" s="25"/>
    </row>
    <row r="274">
      <c r="A274" s="24"/>
      <c r="B274" s="24"/>
      <c r="C274" s="24"/>
      <c r="D274" s="12"/>
      <c r="E274" s="12"/>
      <c r="F274" s="12"/>
      <c r="G274" s="12"/>
      <c r="H274" s="12"/>
      <c r="I274" s="12"/>
      <c r="J274" s="13"/>
      <c r="K274" s="13"/>
      <c r="L274" s="12"/>
      <c r="M274" s="25"/>
    </row>
    <row r="275">
      <c r="A275" s="24"/>
      <c r="B275" s="24"/>
      <c r="C275" s="24"/>
      <c r="D275" s="12"/>
      <c r="E275" s="12"/>
      <c r="F275" s="12"/>
      <c r="G275" s="12"/>
      <c r="H275" s="12"/>
      <c r="I275" s="12"/>
      <c r="J275" s="13"/>
      <c r="K275" s="13"/>
      <c r="L275" s="12"/>
      <c r="M275" s="25"/>
    </row>
    <row r="276">
      <c r="A276" s="24"/>
      <c r="B276" s="24"/>
      <c r="C276" s="24"/>
      <c r="D276" s="12"/>
      <c r="E276" s="12"/>
      <c r="F276" s="12"/>
      <c r="G276" s="12"/>
      <c r="H276" s="12"/>
      <c r="I276" s="12"/>
      <c r="J276" s="13"/>
      <c r="K276" s="13"/>
      <c r="L276" s="12"/>
      <c r="M276" s="25"/>
    </row>
    <row r="277">
      <c r="A277" s="24"/>
      <c r="B277" s="24"/>
      <c r="C277" s="24"/>
      <c r="D277" s="12"/>
      <c r="E277" s="12"/>
      <c r="F277" s="12"/>
      <c r="G277" s="12"/>
      <c r="H277" s="12"/>
      <c r="I277" s="12"/>
      <c r="J277" s="13"/>
      <c r="K277" s="13"/>
      <c r="L277" s="12"/>
      <c r="M277" s="25"/>
    </row>
    <row r="278">
      <c r="A278" s="24"/>
      <c r="B278" s="24"/>
      <c r="C278" s="24"/>
      <c r="D278" s="12"/>
      <c r="E278" s="12"/>
      <c r="F278" s="12"/>
      <c r="G278" s="12"/>
      <c r="H278" s="12"/>
      <c r="I278" s="12"/>
      <c r="J278" s="13"/>
      <c r="K278" s="13"/>
      <c r="L278" s="12"/>
      <c r="M278" s="25"/>
    </row>
    <row r="279">
      <c r="A279" s="24"/>
      <c r="B279" s="24"/>
      <c r="C279" s="24"/>
      <c r="D279" s="12"/>
      <c r="E279" s="12"/>
      <c r="F279" s="12"/>
      <c r="G279" s="12"/>
      <c r="H279" s="12"/>
      <c r="I279" s="12"/>
      <c r="J279" s="13"/>
      <c r="K279" s="13"/>
      <c r="L279" s="12"/>
      <c r="M279" s="25"/>
    </row>
    <row r="280">
      <c r="A280" s="24"/>
      <c r="B280" s="24"/>
      <c r="C280" s="24"/>
      <c r="D280" s="12"/>
      <c r="E280" s="12"/>
      <c r="F280" s="12"/>
      <c r="G280" s="12"/>
      <c r="H280" s="12"/>
      <c r="I280" s="12"/>
      <c r="J280" s="13"/>
      <c r="K280" s="13"/>
      <c r="L280" s="12"/>
      <c r="M280" s="25"/>
    </row>
    <row r="281">
      <c r="A281" s="24"/>
      <c r="B281" s="24"/>
      <c r="C281" s="24"/>
      <c r="D281" s="12"/>
      <c r="E281" s="12"/>
      <c r="F281" s="12"/>
      <c r="G281" s="12"/>
      <c r="H281" s="12"/>
      <c r="I281" s="12"/>
      <c r="J281" s="13"/>
      <c r="K281" s="13"/>
      <c r="L281" s="12"/>
      <c r="M281" s="25"/>
    </row>
    <row r="282">
      <c r="A282" s="24"/>
      <c r="B282" s="24"/>
      <c r="C282" s="24"/>
      <c r="D282" s="12"/>
      <c r="E282" s="12"/>
      <c r="F282" s="12"/>
      <c r="G282" s="12"/>
      <c r="H282" s="12"/>
      <c r="I282" s="12"/>
      <c r="J282" s="13"/>
      <c r="K282" s="13"/>
      <c r="L282" s="12"/>
      <c r="M282" s="25"/>
    </row>
    <row r="283">
      <c r="A283" s="24"/>
      <c r="B283" s="24"/>
      <c r="C283" s="24"/>
      <c r="D283" s="12"/>
      <c r="E283" s="12"/>
      <c r="F283" s="12"/>
      <c r="G283" s="12"/>
      <c r="H283" s="12"/>
      <c r="I283" s="12"/>
      <c r="J283" s="13"/>
      <c r="K283" s="13"/>
      <c r="L283" s="12"/>
      <c r="M283" s="25"/>
    </row>
    <row r="284">
      <c r="A284" s="24"/>
      <c r="B284" s="24"/>
      <c r="C284" s="24"/>
      <c r="D284" s="12"/>
      <c r="E284" s="12"/>
      <c r="F284" s="12"/>
      <c r="G284" s="12"/>
      <c r="H284" s="12"/>
      <c r="I284" s="12"/>
      <c r="J284" s="13"/>
      <c r="K284" s="13"/>
      <c r="L284" s="12"/>
      <c r="M284" s="25"/>
    </row>
    <row r="285">
      <c r="A285" s="24"/>
      <c r="B285" s="24"/>
      <c r="C285" s="24"/>
      <c r="D285" s="12"/>
      <c r="E285" s="12"/>
      <c r="F285" s="12"/>
      <c r="G285" s="12"/>
      <c r="H285" s="12"/>
      <c r="I285" s="12"/>
      <c r="J285" s="13"/>
      <c r="K285" s="13"/>
      <c r="L285" s="12"/>
      <c r="M285" s="25"/>
    </row>
    <row r="286">
      <c r="A286" s="24"/>
      <c r="B286" s="24"/>
      <c r="C286" s="24"/>
      <c r="D286" s="12"/>
      <c r="E286" s="12"/>
      <c r="F286" s="12"/>
      <c r="G286" s="12"/>
      <c r="H286" s="12"/>
      <c r="I286" s="12"/>
      <c r="J286" s="13"/>
      <c r="K286" s="13"/>
      <c r="L286" s="12"/>
      <c r="M286" s="25"/>
    </row>
    <row r="287">
      <c r="A287" s="24"/>
      <c r="B287" s="24"/>
      <c r="C287" s="24"/>
      <c r="D287" s="12"/>
      <c r="E287" s="12"/>
      <c r="F287" s="12"/>
      <c r="G287" s="12"/>
      <c r="H287" s="12"/>
      <c r="I287" s="12"/>
      <c r="J287" s="13"/>
      <c r="K287" s="13"/>
      <c r="L287" s="12"/>
      <c r="M287" s="25"/>
    </row>
    <row r="288">
      <c r="A288" s="24"/>
      <c r="B288" s="24"/>
      <c r="C288" s="24"/>
      <c r="D288" s="12"/>
      <c r="E288" s="12"/>
      <c r="F288" s="12"/>
      <c r="G288" s="12"/>
      <c r="H288" s="12"/>
      <c r="I288" s="12"/>
      <c r="J288" s="13"/>
      <c r="K288" s="13"/>
      <c r="L288" s="12"/>
      <c r="M288" s="25"/>
    </row>
    <row r="289">
      <c r="A289" s="24"/>
      <c r="B289" s="24"/>
      <c r="C289" s="24"/>
      <c r="D289" s="12"/>
      <c r="E289" s="12"/>
      <c r="F289" s="12"/>
      <c r="G289" s="12"/>
      <c r="H289" s="12"/>
      <c r="I289" s="12"/>
      <c r="J289" s="13"/>
      <c r="K289" s="13"/>
      <c r="L289" s="12"/>
      <c r="M289" s="25"/>
    </row>
    <row r="290">
      <c r="A290" s="24"/>
      <c r="B290" s="24"/>
      <c r="C290" s="24"/>
      <c r="D290" s="12"/>
      <c r="E290" s="12"/>
      <c r="F290" s="12"/>
      <c r="G290" s="12"/>
      <c r="H290" s="12"/>
      <c r="I290" s="12"/>
      <c r="J290" s="13"/>
      <c r="K290" s="13"/>
      <c r="L290" s="12"/>
      <c r="M290" s="25"/>
    </row>
    <row r="291">
      <c r="A291" s="24"/>
      <c r="B291" s="24"/>
      <c r="C291" s="24"/>
      <c r="D291" s="12"/>
      <c r="E291" s="12"/>
      <c r="F291" s="12"/>
      <c r="G291" s="12"/>
      <c r="H291" s="12"/>
      <c r="I291" s="12"/>
      <c r="J291" s="13"/>
      <c r="K291" s="13"/>
      <c r="L291" s="12"/>
      <c r="M291" s="25"/>
    </row>
    <row r="292">
      <c r="A292" s="24"/>
      <c r="B292" s="24"/>
      <c r="C292" s="24"/>
      <c r="D292" s="12"/>
      <c r="E292" s="12"/>
      <c r="F292" s="12"/>
      <c r="G292" s="12"/>
      <c r="H292" s="12"/>
      <c r="I292" s="12"/>
      <c r="J292" s="13"/>
      <c r="K292" s="13"/>
      <c r="L292" s="12"/>
      <c r="M292" s="25"/>
    </row>
    <row r="293">
      <c r="A293" s="24"/>
      <c r="B293" s="24"/>
      <c r="C293" s="24"/>
      <c r="D293" s="12"/>
      <c r="E293" s="12"/>
      <c r="F293" s="12"/>
      <c r="G293" s="12"/>
      <c r="H293" s="12"/>
      <c r="I293" s="12"/>
      <c r="J293" s="13"/>
      <c r="K293" s="13"/>
      <c r="L293" s="12"/>
      <c r="M293" s="25"/>
    </row>
    <row r="294">
      <c r="A294" s="24"/>
      <c r="B294" s="24"/>
      <c r="C294" s="24"/>
      <c r="D294" s="12"/>
      <c r="E294" s="12"/>
      <c r="F294" s="12"/>
      <c r="G294" s="12"/>
      <c r="H294" s="12"/>
      <c r="I294" s="12"/>
      <c r="J294" s="13"/>
      <c r="K294" s="13"/>
      <c r="L294" s="12"/>
      <c r="M294" s="25"/>
    </row>
    <row r="295">
      <c r="A295" s="24"/>
      <c r="B295" s="24"/>
      <c r="C295" s="24"/>
      <c r="D295" s="12"/>
      <c r="E295" s="12"/>
      <c r="F295" s="12"/>
      <c r="G295" s="12"/>
      <c r="H295" s="12"/>
      <c r="I295" s="12"/>
      <c r="J295" s="13"/>
      <c r="K295" s="13"/>
      <c r="L295" s="12"/>
      <c r="M295" s="25"/>
    </row>
    <row r="296">
      <c r="A296" s="24"/>
      <c r="B296" s="24"/>
      <c r="C296" s="24"/>
      <c r="D296" s="12"/>
      <c r="E296" s="12"/>
      <c r="F296" s="12"/>
      <c r="G296" s="12"/>
      <c r="H296" s="12"/>
      <c r="I296" s="12"/>
      <c r="J296" s="13"/>
      <c r="K296" s="13"/>
      <c r="L296" s="12"/>
      <c r="M296" s="25"/>
    </row>
    <row r="297">
      <c r="A297" s="24"/>
      <c r="B297" s="24"/>
      <c r="C297" s="24"/>
      <c r="D297" s="12"/>
      <c r="E297" s="12"/>
      <c r="F297" s="12"/>
      <c r="G297" s="12"/>
      <c r="H297" s="12"/>
      <c r="I297" s="12"/>
      <c r="J297" s="13"/>
      <c r="K297" s="13"/>
      <c r="L297" s="12"/>
      <c r="M297" s="25"/>
    </row>
    <row r="298">
      <c r="A298" s="24"/>
      <c r="B298" s="24"/>
      <c r="C298" s="24"/>
      <c r="D298" s="12"/>
      <c r="E298" s="12"/>
      <c r="F298" s="12"/>
      <c r="G298" s="12"/>
      <c r="H298" s="12"/>
      <c r="I298" s="12"/>
      <c r="J298" s="13"/>
      <c r="K298" s="13"/>
      <c r="L298" s="12"/>
      <c r="M298" s="25"/>
    </row>
    <row r="299">
      <c r="A299" s="24"/>
      <c r="B299" s="24"/>
      <c r="C299" s="24"/>
      <c r="D299" s="12"/>
      <c r="E299" s="12"/>
      <c r="F299" s="12"/>
      <c r="G299" s="12"/>
      <c r="H299" s="12"/>
      <c r="I299" s="12"/>
      <c r="J299" s="13"/>
      <c r="K299" s="13"/>
      <c r="L299" s="12"/>
      <c r="M299" s="25"/>
    </row>
    <row r="300">
      <c r="A300" s="24"/>
      <c r="B300" s="24"/>
      <c r="C300" s="24"/>
      <c r="D300" s="12"/>
      <c r="E300" s="12"/>
      <c r="F300" s="12"/>
      <c r="G300" s="12"/>
      <c r="H300" s="12"/>
      <c r="I300" s="12"/>
      <c r="J300" s="13"/>
      <c r="K300" s="13"/>
      <c r="L300" s="12"/>
      <c r="M300" s="25"/>
    </row>
    <row r="301">
      <c r="A301" s="24"/>
      <c r="B301" s="24"/>
      <c r="C301" s="24"/>
      <c r="D301" s="12"/>
      <c r="E301" s="12"/>
      <c r="F301" s="12"/>
      <c r="G301" s="12"/>
      <c r="H301" s="12"/>
      <c r="I301" s="12"/>
      <c r="J301" s="13"/>
      <c r="K301" s="13"/>
      <c r="L301" s="12"/>
      <c r="M301" s="25"/>
    </row>
    <row r="302">
      <c r="A302" s="24"/>
      <c r="B302" s="24"/>
      <c r="C302" s="24"/>
      <c r="D302" s="12"/>
      <c r="E302" s="12"/>
      <c r="F302" s="12"/>
      <c r="G302" s="12"/>
      <c r="H302" s="12"/>
      <c r="I302" s="12"/>
      <c r="J302" s="13"/>
      <c r="K302" s="13"/>
      <c r="L302" s="12"/>
      <c r="M302" s="25"/>
    </row>
    <row r="303">
      <c r="A303" s="24"/>
      <c r="B303" s="24"/>
      <c r="C303" s="24"/>
      <c r="D303" s="12"/>
      <c r="E303" s="12"/>
      <c r="F303" s="12"/>
      <c r="G303" s="12"/>
      <c r="H303" s="12"/>
      <c r="I303" s="12"/>
      <c r="J303" s="13"/>
      <c r="K303" s="13"/>
      <c r="L303" s="12"/>
      <c r="M303" s="25"/>
    </row>
    <row r="304">
      <c r="A304" s="24"/>
      <c r="B304" s="24"/>
      <c r="C304" s="24"/>
      <c r="D304" s="12"/>
      <c r="E304" s="12"/>
      <c r="F304" s="12"/>
      <c r="G304" s="12"/>
      <c r="H304" s="12"/>
      <c r="I304" s="12"/>
      <c r="J304" s="13"/>
      <c r="K304" s="13"/>
      <c r="L304" s="12"/>
      <c r="M304" s="25"/>
    </row>
    <row r="305">
      <c r="A305" s="24"/>
      <c r="B305" s="24"/>
      <c r="C305" s="24"/>
      <c r="D305" s="12"/>
      <c r="E305" s="12"/>
      <c r="F305" s="12"/>
      <c r="G305" s="12"/>
      <c r="H305" s="12"/>
      <c r="I305" s="12"/>
      <c r="J305" s="13"/>
      <c r="K305" s="13"/>
      <c r="L305" s="12"/>
      <c r="M305" s="25"/>
    </row>
    <row r="306">
      <c r="A306" s="24"/>
      <c r="B306" s="24"/>
      <c r="C306" s="24"/>
      <c r="D306" s="12"/>
      <c r="E306" s="12"/>
      <c r="F306" s="12"/>
      <c r="G306" s="12"/>
      <c r="H306" s="12"/>
      <c r="I306" s="12"/>
      <c r="J306" s="13"/>
      <c r="K306" s="13"/>
      <c r="L306" s="12"/>
      <c r="M306" s="25"/>
    </row>
    <row r="307">
      <c r="A307" s="24"/>
      <c r="B307" s="24"/>
      <c r="C307" s="24"/>
      <c r="D307" s="12"/>
      <c r="E307" s="12"/>
      <c r="F307" s="12"/>
      <c r="G307" s="12"/>
      <c r="H307" s="12"/>
      <c r="I307" s="12"/>
      <c r="J307" s="13"/>
      <c r="K307" s="13"/>
      <c r="L307" s="12"/>
      <c r="M307" s="25"/>
    </row>
    <row r="308">
      <c r="A308" s="24"/>
      <c r="B308" s="24"/>
      <c r="C308" s="24"/>
      <c r="D308" s="12"/>
      <c r="E308" s="12"/>
      <c r="F308" s="12"/>
      <c r="G308" s="12"/>
      <c r="H308" s="12"/>
      <c r="I308" s="12"/>
      <c r="J308" s="13"/>
      <c r="K308" s="13"/>
      <c r="L308" s="12"/>
      <c r="M308" s="25"/>
    </row>
    <row r="309">
      <c r="A309" s="24"/>
      <c r="B309" s="24"/>
      <c r="C309" s="24"/>
      <c r="D309" s="12"/>
      <c r="E309" s="12"/>
      <c r="F309" s="12"/>
      <c r="G309" s="12"/>
      <c r="H309" s="12"/>
      <c r="I309" s="12"/>
      <c r="J309" s="13"/>
      <c r="K309" s="13"/>
      <c r="L309" s="12"/>
      <c r="M309" s="25"/>
    </row>
    <row r="310">
      <c r="A310" s="24"/>
      <c r="B310" s="24"/>
      <c r="C310" s="24"/>
      <c r="D310" s="12"/>
      <c r="E310" s="12"/>
      <c r="F310" s="12"/>
      <c r="G310" s="12"/>
      <c r="H310" s="12"/>
      <c r="I310" s="12"/>
      <c r="J310" s="13"/>
      <c r="K310" s="13"/>
      <c r="L310" s="12"/>
      <c r="M310" s="25"/>
    </row>
    <row r="311">
      <c r="A311" s="24"/>
      <c r="B311" s="24"/>
      <c r="C311" s="24"/>
      <c r="D311" s="12"/>
      <c r="E311" s="12"/>
      <c r="F311" s="12"/>
      <c r="G311" s="12"/>
      <c r="H311" s="12"/>
      <c r="I311" s="12"/>
      <c r="J311" s="13"/>
      <c r="K311" s="13"/>
      <c r="L311" s="12"/>
      <c r="M311" s="25"/>
    </row>
    <row r="312">
      <c r="A312" s="24"/>
      <c r="B312" s="24"/>
      <c r="C312" s="24"/>
      <c r="D312" s="12"/>
      <c r="E312" s="12"/>
      <c r="F312" s="12"/>
      <c r="G312" s="12"/>
      <c r="H312" s="12"/>
      <c r="I312" s="12"/>
      <c r="J312" s="13"/>
      <c r="K312" s="13"/>
      <c r="L312" s="12"/>
      <c r="M312" s="25"/>
    </row>
    <row r="313">
      <c r="A313" s="24"/>
      <c r="B313" s="24"/>
      <c r="C313" s="24"/>
      <c r="D313" s="12"/>
      <c r="E313" s="12"/>
      <c r="F313" s="12"/>
      <c r="G313" s="12"/>
      <c r="H313" s="12"/>
      <c r="I313" s="12"/>
      <c r="J313" s="13"/>
      <c r="K313" s="13"/>
      <c r="L313" s="12"/>
      <c r="M313" s="25"/>
    </row>
    <row r="314">
      <c r="A314" s="24"/>
      <c r="B314" s="24"/>
      <c r="C314" s="24"/>
      <c r="D314" s="12"/>
      <c r="E314" s="12"/>
      <c r="F314" s="12"/>
      <c r="G314" s="12"/>
      <c r="H314" s="12"/>
      <c r="I314" s="12"/>
      <c r="J314" s="13"/>
      <c r="K314" s="13"/>
      <c r="L314" s="12"/>
      <c r="M314" s="25"/>
    </row>
    <row r="315">
      <c r="A315" s="24"/>
      <c r="B315" s="24"/>
      <c r="C315" s="24"/>
      <c r="D315" s="12"/>
      <c r="E315" s="12"/>
      <c r="F315" s="12"/>
      <c r="G315" s="12"/>
      <c r="H315" s="12"/>
      <c r="I315" s="12"/>
      <c r="J315" s="13"/>
      <c r="K315" s="13"/>
      <c r="L315" s="12"/>
      <c r="M315" s="25"/>
    </row>
    <row r="316">
      <c r="A316" s="24"/>
      <c r="B316" s="24"/>
      <c r="C316" s="24"/>
      <c r="D316" s="12"/>
      <c r="E316" s="12"/>
      <c r="F316" s="12"/>
      <c r="G316" s="12"/>
      <c r="H316" s="12"/>
      <c r="I316" s="12"/>
      <c r="J316" s="13"/>
      <c r="K316" s="13"/>
      <c r="L316" s="12"/>
      <c r="M316" s="25"/>
    </row>
    <row r="317">
      <c r="A317" s="24"/>
      <c r="B317" s="24"/>
      <c r="C317" s="24"/>
      <c r="D317" s="12"/>
      <c r="E317" s="12"/>
      <c r="F317" s="12"/>
      <c r="G317" s="12"/>
      <c r="H317" s="12"/>
      <c r="I317" s="12"/>
      <c r="J317" s="13"/>
      <c r="K317" s="13"/>
      <c r="L317" s="12"/>
      <c r="M317" s="25"/>
    </row>
    <row r="318">
      <c r="A318" s="24"/>
      <c r="B318" s="24"/>
      <c r="C318" s="24"/>
      <c r="D318" s="12"/>
      <c r="E318" s="12"/>
      <c r="F318" s="12"/>
      <c r="G318" s="12"/>
      <c r="H318" s="12"/>
      <c r="I318" s="12"/>
      <c r="J318" s="13"/>
      <c r="K318" s="13"/>
      <c r="L318" s="12"/>
      <c r="M318" s="25"/>
    </row>
    <row r="319">
      <c r="A319" s="24"/>
      <c r="B319" s="24"/>
      <c r="C319" s="24"/>
      <c r="D319" s="12"/>
      <c r="E319" s="12"/>
      <c r="F319" s="12"/>
      <c r="G319" s="12"/>
      <c r="H319" s="12"/>
      <c r="I319" s="12"/>
      <c r="J319" s="13"/>
      <c r="K319" s="13"/>
      <c r="L319" s="12"/>
      <c r="M319" s="25"/>
    </row>
    <row r="320">
      <c r="A320" s="24"/>
      <c r="B320" s="24"/>
      <c r="C320" s="24"/>
      <c r="D320" s="12"/>
      <c r="E320" s="12"/>
      <c r="F320" s="12"/>
      <c r="G320" s="12"/>
      <c r="H320" s="12"/>
      <c r="I320" s="12"/>
      <c r="J320" s="13"/>
      <c r="K320" s="13"/>
      <c r="L320" s="12"/>
      <c r="M320" s="25"/>
    </row>
    <row r="321">
      <c r="A321" s="24"/>
      <c r="B321" s="24"/>
      <c r="C321" s="24"/>
      <c r="D321" s="12"/>
      <c r="E321" s="12"/>
      <c r="F321" s="12"/>
      <c r="G321" s="12"/>
      <c r="H321" s="12"/>
      <c r="I321" s="12"/>
      <c r="J321" s="13"/>
      <c r="K321" s="13"/>
      <c r="L321" s="12"/>
      <c r="M321" s="25"/>
    </row>
    <row r="322">
      <c r="A322" s="24"/>
      <c r="B322" s="24"/>
      <c r="C322" s="24"/>
      <c r="D322" s="12"/>
      <c r="E322" s="12"/>
      <c r="F322" s="12"/>
      <c r="G322" s="12"/>
      <c r="H322" s="12"/>
      <c r="I322" s="12"/>
      <c r="J322" s="13"/>
      <c r="K322" s="13"/>
      <c r="L322" s="12"/>
      <c r="M322" s="25"/>
    </row>
    <row r="323">
      <c r="A323" s="24"/>
      <c r="B323" s="24"/>
      <c r="C323" s="24"/>
      <c r="D323" s="12"/>
      <c r="E323" s="12"/>
      <c r="F323" s="12"/>
      <c r="G323" s="12"/>
      <c r="H323" s="12"/>
      <c r="I323" s="12"/>
      <c r="J323" s="13"/>
      <c r="K323" s="13"/>
      <c r="L323" s="12"/>
      <c r="M323" s="25"/>
    </row>
    <row r="324">
      <c r="A324" s="24"/>
      <c r="B324" s="24"/>
      <c r="C324" s="24"/>
      <c r="D324" s="12"/>
      <c r="E324" s="12"/>
      <c r="F324" s="12"/>
      <c r="G324" s="12"/>
      <c r="H324" s="12"/>
      <c r="I324" s="12"/>
      <c r="J324" s="13"/>
      <c r="K324" s="13"/>
      <c r="L324" s="12"/>
      <c r="M324" s="25"/>
    </row>
    <row r="325">
      <c r="A325" s="24"/>
      <c r="B325" s="24"/>
      <c r="C325" s="24"/>
      <c r="D325" s="12"/>
      <c r="E325" s="12"/>
      <c r="F325" s="12"/>
      <c r="G325" s="12"/>
      <c r="H325" s="12"/>
      <c r="I325" s="12"/>
      <c r="J325" s="13"/>
      <c r="K325" s="13"/>
      <c r="L325" s="12"/>
      <c r="M325" s="25"/>
    </row>
    <row r="326">
      <c r="A326" s="24"/>
      <c r="B326" s="24"/>
      <c r="C326" s="24"/>
      <c r="D326" s="12"/>
      <c r="E326" s="12"/>
      <c r="F326" s="12"/>
      <c r="G326" s="12"/>
      <c r="H326" s="12"/>
      <c r="I326" s="12"/>
      <c r="J326" s="13"/>
      <c r="K326" s="13"/>
      <c r="L326" s="12"/>
      <c r="M326" s="25"/>
    </row>
    <row r="327">
      <c r="A327" s="24"/>
      <c r="B327" s="24"/>
      <c r="C327" s="24"/>
      <c r="D327" s="12"/>
      <c r="E327" s="12"/>
      <c r="F327" s="12"/>
      <c r="G327" s="12"/>
      <c r="H327" s="12"/>
      <c r="I327" s="12"/>
      <c r="J327" s="13"/>
      <c r="K327" s="13"/>
      <c r="L327" s="12"/>
      <c r="M327" s="25"/>
    </row>
    <row r="328">
      <c r="A328" s="24"/>
      <c r="B328" s="24"/>
      <c r="C328" s="24"/>
      <c r="D328" s="12"/>
      <c r="E328" s="12"/>
      <c r="F328" s="12"/>
      <c r="G328" s="12"/>
      <c r="H328" s="12"/>
      <c r="I328" s="12"/>
      <c r="J328" s="13"/>
      <c r="K328" s="13"/>
      <c r="L328" s="12"/>
      <c r="M328" s="25"/>
    </row>
    <row r="329">
      <c r="A329" s="24"/>
      <c r="B329" s="24"/>
      <c r="C329" s="24"/>
      <c r="D329" s="12"/>
      <c r="E329" s="12"/>
      <c r="F329" s="12"/>
      <c r="G329" s="12"/>
      <c r="H329" s="12"/>
      <c r="I329" s="12"/>
      <c r="J329" s="13"/>
      <c r="K329" s="13"/>
      <c r="L329" s="12"/>
      <c r="M329" s="25"/>
    </row>
    <row r="330">
      <c r="A330" s="24"/>
      <c r="B330" s="24"/>
      <c r="C330" s="24"/>
      <c r="D330" s="12"/>
      <c r="E330" s="12"/>
      <c r="F330" s="12"/>
      <c r="G330" s="12"/>
      <c r="H330" s="12"/>
      <c r="I330" s="12"/>
      <c r="J330" s="13"/>
      <c r="K330" s="13"/>
      <c r="L330" s="12"/>
      <c r="M330" s="25"/>
    </row>
    <row r="331">
      <c r="A331" s="24"/>
      <c r="B331" s="24"/>
      <c r="C331" s="24"/>
      <c r="D331" s="12"/>
      <c r="E331" s="12"/>
      <c r="F331" s="12"/>
      <c r="G331" s="12"/>
      <c r="H331" s="12"/>
      <c r="I331" s="12"/>
      <c r="J331" s="13"/>
      <c r="K331" s="13"/>
      <c r="L331" s="12"/>
      <c r="M331" s="25"/>
    </row>
    <row r="332">
      <c r="A332" s="24"/>
      <c r="B332" s="24"/>
      <c r="C332" s="24"/>
      <c r="D332" s="12"/>
      <c r="E332" s="12"/>
      <c r="F332" s="12"/>
      <c r="G332" s="12"/>
      <c r="H332" s="12"/>
      <c r="I332" s="12"/>
      <c r="J332" s="13"/>
      <c r="K332" s="13"/>
      <c r="L332" s="12"/>
      <c r="M332" s="25"/>
    </row>
    <row r="333">
      <c r="A333" s="24"/>
      <c r="B333" s="24"/>
      <c r="C333" s="24"/>
      <c r="D333" s="12"/>
      <c r="E333" s="12"/>
      <c r="F333" s="12"/>
      <c r="G333" s="12"/>
      <c r="H333" s="12"/>
      <c r="I333" s="12"/>
      <c r="J333" s="13"/>
      <c r="K333" s="13"/>
      <c r="L333" s="12"/>
      <c r="M333" s="25"/>
    </row>
    <row r="334">
      <c r="A334" s="24"/>
      <c r="B334" s="24"/>
      <c r="C334" s="24"/>
      <c r="D334" s="12"/>
      <c r="E334" s="12"/>
      <c r="F334" s="12"/>
      <c r="G334" s="12"/>
      <c r="H334" s="12"/>
      <c r="I334" s="12"/>
      <c r="J334" s="13"/>
      <c r="K334" s="13"/>
      <c r="L334" s="12"/>
      <c r="M334" s="25"/>
    </row>
    <row r="335">
      <c r="A335" s="24"/>
      <c r="B335" s="24"/>
      <c r="C335" s="24"/>
      <c r="D335" s="12"/>
      <c r="E335" s="12"/>
      <c r="F335" s="12"/>
      <c r="G335" s="12"/>
      <c r="H335" s="12"/>
      <c r="I335" s="12"/>
      <c r="J335" s="13"/>
      <c r="K335" s="13"/>
      <c r="L335" s="12"/>
      <c r="M335" s="25"/>
    </row>
    <row r="336">
      <c r="A336" s="24"/>
      <c r="B336" s="24"/>
      <c r="C336" s="24"/>
      <c r="D336" s="12"/>
      <c r="E336" s="12"/>
      <c r="F336" s="12"/>
      <c r="G336" s="12"/>
      <c r="H336" s="12"/>
      <c r="I336" s="12"/>
      <c r="J336" s="13"/>
      <c r="K336" s="13"/>
      <c r="L336" s="12"/>
      <c r="M336" s="25"/>
    </row>
    <row r="337">
      <c r="A337" s="24"/>
      <c r="B337" s="24"/>
      <c r="C337" s="24"/>
      <c r="D337" s="12"/>
      <c r="E337" s="12"/>
      <c r="F337" s="12"/>
      <c r="G337" s="12"/>
      <c r="H337" s="12"/>
      <c r="I337" s="12"/>
      <c r="J337" s="13"/>
      <c r="K337" s="13"/>
      <c r="L337" s="12"/>
      <c r="M337" s="25"/>
    </row>
    <row r="338">
      <c r="A338" s="24"/>
      <c r="B338" s="24"/>
      <c r="C338" s="24"/>
      <c r="D338" s="12"/>
      <c r="E338" s="12"/>
      <c r="F338" s="12"/>
      <c r="G338" s="12"/>
      <c r="H338" s="12"/>
      <c r="I338" s="12"/>
      <c r="J338" s="13"/>
      <c r="K338" s="13"/>
      <c r="L338" s="12"/>
      <c r="M338" s="25"/>
    </row>
    <row r="339">
      <c r="A339" s="24"/>
      <c r="B339" s="24"/>
      <c r="C339" s="24"/>
      <c r="D339" s="12"/>
      <c r="E339" s="12"/>
      <c r="F339" s="12"/>
      <c r="G339" s="12"/>
      <c r="H339" s="12"/>
      <c r="I339" s="12"/>
      <c r="J339" s="13"/>
      <c r="K339" s="13"/>
      <c r="L339" s="12"/>
      <c r="M339" s="25"/>
    </row>
    <row r="340">
      <c r="A340" s="24"/>
      <c r="B340" s="24"/>
      <c r="C340" s="24"/>
      <c r="D340" s="12"/>
      <c r="E340" s="12"/>
      <c r="F340" s="12"/>
      <c r="G340" s="12"/>
      <c r="H340" s="12"/>
      <c r="I340" s="12"/>
      <c r="J340" s="13"/>
      <c r="K340" s="13"/>
      <c r="L340" s="12"/>
      <c r="M340" s="25"/>
    </row>
    <row r="341">
      <c r="A341" s="24"/>
      <c r="B341" s="24"/>
      <c r="C341" s="24"/>
      <c r="D341" s="12"/>
      <c r="E341" s="12"/>
      <c r="F341" s="12"/>
      <c r="G341" s="12"/>
      <c r="H341" s="12"/>
      <c r="I341" s="12"/>
      <c r="J341" s="13"/>
      <c r="K341" s="13"/>
      <c r="L341" s="12"/>
      <c r="M341" s="25"/>
    </row>
    <row r="342">
      <c r="A342" s="24"/>
      <c r="B342" s="24"/>
      <c r="C342" s="24"/>
      <c r="D342" s="12"/>
      <c r="E342" s="12"/>
      <c r="F342" s="12"/>
      <c r="G342" s="12"/>
      <c r="H342" s="12"/>
      <c r="I342" s="12"/>
      <c r="J342" s="13"/>
      <c r="K342" s="13"/>
      <c r="L342" s="12"/>
      <c r="M342" s="25"/>
    </row>
    <row r="343">
      <c r="A343" s="24"/>
      <c r="B343" s="24"/>
      <c r="C343" s="24"/>
      <c r="D343" s="12"/>
      <c r="E343" s="12"/>
      <c r="F343" s="12"/>
      <c r="G343" s="12"/>
      <c r="H343" s="12"/>
      <c r="I343" s="12"/>
      <c r="J343" s="13"/>
      <c r="K343" s="13"/>
      <c r="L343" s="12"/>
      <c r="M343" s="25"/>
    </row>
    <row r="344">
      <c r="A344" s="24"/>
      <c r="B344" s="24"/>
      <c r="C344" s="24"/>
      <c r="D344" s="12"/>
      <c r="E344" s="12"/>
      <c r="F344" s="12"/>
      <c r="G344" s="12"/>
      <c r="H344" s="12"/>
      <c r="I344" s="12"/>
      <c r="J344" s="13"/>
      <c r="K344" s="13"/>
      <c r="L344" s="12"/>
      <c r="M344" s="25"/>
    </row>
    <row r="345">
      <c r="A345" s="24"/>
      <c r="B345" s="24"/>
      <c r="C345" s="24"/>
      <c r="D345" s="12"/>
      <c r="E345" s="12"/>
      <c r="F345" s="12"/>
      <c r="G345" s="12"/>
      <c r="H345" s="12"/>
      <c r="I345" s="12"/>
      <c r="J345" s="13"/>
      <c r="K345" s="13"/>
      <c r="L345" s="12"/>
      <c r="M345" s="25"/>
    </row>
    <row r="346">
      <c r="A346" s="24"/>
      <c r="B346" s="24"/>
      <c r="C346" s="24"/>
      <c r="D346" s="12"/>
      <c r="E346" s="12"/>
      <c r="F346" s="12"/>
      <c r="G346" s="12"/>
      <c r="H346" s="12"/>
      <c r="I346" s="12"/>
      <c r="J346" s="13"/>
      <c r="K346" s="13"/>
      <c r="L346" s="12"/>
      <c r="M346" s="25"/>
    </row>
    <row r="347">
      <c r="A347" s="24"/>
      <c r="B347" s="24"/>
      <c r="C347" s="24"/>
      <c r="D347" s="12"/>
      <c r="E347" s="12"/>
      <c r="F347" s="12"/>
      <c r="G347" s="12"/>
      <c r="H347" s="12"/>
      <c r="I347" s="12"/>
      <c r="J347" s="13"/>
      <c r="K347" s="13"/>
      <c r="L347" s="12"/>
      <c r="M347" s="25"/>
    </row>
    <row r="348">
      <c r="A348" s="24"/>
      <c r="B348" s="24"/>
      <c r="C348" s="24"/>
      <c r="D348" s="12"/>
      <c r="E348" s="12"/>
      <c r="F348" s="12"/>
      <c r="G348" s="12"/>
      <c r="H348" s="12"/>
      <c r="I348" s="12"/>
      <c r="J348" s="13"/>
      <c r="K348" s="13"/>
      <c r="L348" s="12"/>
      <c r="M348" s="25"/>
    </row>
    <row r="349">
      <c r="A349" s="24"/>
      <c r="B349" s="24"/>
      <c r="C349" s="24"/>
      <c r="D349" s="12"/>
      <c r="E349" s="12"/>
      <c r="F349" s="12"/>
      <c r="G349" s="12"/>
      <c r="H349" s="12"/>
      <c r="I349" s="12"/>
      <c r="J349" s="13"/>
      <c r="K349" s="13"/>
      <c r="L349" s="12"/>
      <c r="M349" s="25"/>
    </row>
    <row r="350">
      <c r="A350" s="24"/>
      <c r="B350" s="24"/>
      <c r="C350" s="24"/>
      <c r="D350" s="12"/>
      <c r="E350" s="12"/>
      <c r="F350" s="12"/>
      <c r="G350" s="12"/>
      <c r="H350" s="12"/>
      <c r="I350" s="12"/>
      <c r="J350" s="13"/>
      <c r="K350" s="13"/>
      <c r="L350" s="12"/>
      <c r="M350" s="25"/>
    </row>
    <row r="351">
      <c r="A351" s="24"/>
      <c r="B351" s="24"/>
      <c r="C351" s="24"/>
      <c r="D351" s="12"/>
      <c r="E351" s="12"/>
      <c r="F351" s="12"/>
      <c r="G351" s="12"/>
      <c r="H351" s="12"/>
      <c r="I351" s="12"/>
      <c r="J351" s="13"/>
      <c r="K351" s="13"/>
      <c r="L351" s="12"/>
      <c r="M351" s="25"/>
    </row>
    <row r="352">
      <c r="A352" s="24"/>
      <c r="B352" s="24"/>
      <c r="C352" s="24"/>
      <c r="D352" s="12"/>
      <c r="E352" s="12"/>
      <c r="F352" s="12"/>
      <c r="G352" s="12"/>
      <c r="H352" s="12"/>
      <c r="I352" s="12"/>
      <c r="J352" s="13"/>
      <c r="K352" s="13"/>
      <c r="L352" s="12"/>
      <c r="M352" s="25"/>
    </row>
    <row r="353">
      <c r="A353" s="24"/>
      <c r="B353" s="24"/>
      <c r="C353" s="24"/>
      <c r="D353" s="12"/>
      <c r="E353" s="12"/>
      <c r="F353" s="12"/>
      <c r="G353" s="12"/>
      <c r="H353" s="12"/>
      <c r="I353" s="12"/>
      <c r="J353" s="13"/>
      <c r="K353" s="13"/>
      <c r="L353" s="12"/>
      <c r="M353" s="25"/>
    </row>
    <row r="354">
      <c r="A354" s="24"/>
      <c r="B354" s="24"/>
      <c r="C354" s="24"/>
      <c r="D354" s="12"/>
      <c r="E354" s="12"/>
      <c r="F354" s="12"/>
      <c r="G354" s="12"/>
      <c r="H354" s="12"/>
      <c r="I354" s="12"/>
      <c r="J354" s="13"/>
      <c r="K354" s="13"/>
      <c r="L354" s="12"/>
      <c r="M354" s="25"/>
    </row>
    <row r="355">
      <c r="A355" s="24"/>
      <c r="B355" s="24"/>
      <c r="C355" s="24"/>
      <c r="D355" s="12"/>
      <c r="E355" s="12"/>
      <c r="F355" s="12"/>
      <c r="G355" s="12"/>
      <c r="H355" s="12"/>
      <c r="I355" s="12"/>
      <c r="J355" s="13"/>
      <c r="K355" s="13"/>
      <c r="L355" s="12"/>
      <c r="M355" s="25"/>
    </row>
    <row r="356">
      <c r="A356" s="24"/>
      <c r="B356" s="24"/>
      <c r="C356" s="24"/>
      <c r="D356" s="12"/>
      <c r="E356" s="12"/>
      <c r="F356" s="12"/>
      <c r="G356" s="12"/>
      <c r="H356" s="12"/>
      <c r="I356" s="12"/>
      <c r="J356" s="13"/>
      <c r="K356" s="13"/>
      <c r="L356" s="12"/>
      <c r="M356" s="25"/>
    </row>
    <row r="357">
      <c r="A357" s="24"/>
      <c r="B357" s="24"/>
      <c r="C357" s="24"/>
      <c r="D357" s="12"/>
      <c r="E357" s="12"/>
      <c r="F357" s="12"/>
      <c r="G357" s="12"/>
      <c r="H357" s="12"/>
      <c r="I357" s="12"/>
      <c r="J357" s="13"/>
      <c r="K357" s="13"/>
      <c r="L357" s="12"/>
      <c r="M357" s="25"/>
    </row>
    <row r="358">
      <c r="A358" s="24"/>
      <c r="B358" s="24"/>
      <c r="C358" s="24"/>
      <c r="D358" s="12"/>
      <c r="E358" s="12"/>
      <c r="F358" s="12"/>
      <c r="G358" s="12"/>
      <c r="H358" s="12"/>
      <c r="I358" s="12"/>
      <c r="J358" s="13"/>
      <c r="K358" s="13"/>
      <c r="L358" s="12"/>
      <c r="M358" s="25"/>
    </row>
    <row r="359">
      <c r="A359" s="24"/>
      <c r="B359" s="24"/>
      <c r="C359" s="24"/>
      <c r="D359" s="12"/>
      <c r="E359" s="12"/>
      <c r="F359" s="12"/>
      <c r="G359" s="12"/>
      <c r="H359" s="12"/>
      <c r="I359" s="12"/>
      <c r="J359" s="13"/>
      <c r="K359" s="13"/>
      <c r="L359" s="12"/>
      <c r="M359" s="25"/>
    </row>
    <row r="360">
      <c r="A360" s="24"/>
      <c r="B360" s="24"/>
      <c r="C360" s="24"/>
      <c r="D360" s="12"/>
      <c r="E360" s="12"/>
      <c r="F360" s="12"/>
      <c r="G360" s="12"/>
      <c r="H360" s="12"/>
      <c r="I360" s="12"/>
      <c r="J360" s="13"/>
      <c r="K360" s="13"/>
      <c r="L360" s="12"/>
      <c r="M360" s="25"/>
    </row>
    <row r="361">
      <c r="A361" s="24"/>
      <c r="B361" s="24"/>
      <c r="C361" s="24"/>
      <c r="D361" s="12"/>
      <c r="E361" s="12"/>
      <c r="F361" s="12"/>
      <c r="G361" s="12"/>
      <c r="H361" s="12"/>
      <c r="I361" s="12"/>
      <c r="J361" s="13"/>
      <c r="K361" s="13"/>
      <c r="L361" s="12"/>
      <c r="M361" s="25"/>
    </row>
    <row r="362">
      <c r="A362" s="24"/>
      <c r="B362" s="24"/>
      <c r="C362" s="24"/>
      <c r="D362" s="12"/>
      <c r="E362" s="12"/>
      <c r="F362" s="12"/>
      <c r="G362" s="12"/>
      <c r="H362" s="12"/>
      <c r="I362" s="12"/>
      <c r="J362" s="13"/>
      <c r="K362" s="13"/>
      <c r="L362" s="12"/>
      <c r="M362" s="25"/>
    </row>
    <row r="363">
      <c r="A363" s="24"/>
      <c r="B363" s="24"/>
      <c r="C363" s="24"/>
      <c r="D363" s="12"/>
      <c r="E363" s="12"/>
      <c r="F363" s="12"/>
      <c r="G363" s="12"/>
      <c r="H363" s="12"/>
      <c r="I363" s="12"/>
      <c r="J363" s="13"/>
      <c r="K363" s="13"/>
      <c r="L363" s="12"/>
      <c r="M363" s="25"/>
    </row>
    <row r="364">
      <c r="A364" s="24"/>
      <c r="B364" s="24"/>
      <c r="C364" s="24"/>
      <c r="D364" s="12"/>
      <c r="E364" s="12"/>
      <c r="F364" s="12"/>
      <c r="G364" s="12"/>
      <c r="H364" s="12"/>
      <c r="I364" s="12"/>
      <c r="J364" s="13"/>
      <c r="K364" s="13"/>
      <c r="L364" s="12"/>
      <c r="M364" s="25"/>
    </row>
    <row r="365">
      <c r="A365" s="24"/>
      <c r="B365" s="24"/>
      <c r="C365" s="24"/>
      <c r="D365" s="12"/>
      <c r="E365" s="12"/>
      <c r="F365" s="12"/>
      <c r="G365" s="12"/>
      <c r="H365" s="12"/>
      <c r="I365" s="12"/>
      <c r="J365" s="13"/>
      <c r="K365" s="13"/>
      <c r="L365" s="12"/>
      <c r="M365" s="25"/>
    </row>
    <row r="366">
      <c r="A366" s="24"/>
      <c r="B366" s="24"/>
      <c r="C366" s="24"/>
      <c r="D366" s="12"/>
      <c r="E366" s="12"/>
      <c r="F366" s="12"/>
      <c r="G366" s="12"/>
      <c r="H366" s="12"/>
      <c r="I366" s="12"/>
      <c r="J366" s="13"/>
      <c r="K366" s="13"/>
      <c r="L366" s="12"/>
      <c r="M366" s="25"/>
    </row>
    <row r="367">
      <c r="A367" s="24"/>
      <c r="B367" s="24"/>
      <c r="C367" s="24"/>
      <c r="D367" s="12"/>
      <c r="E367" s="12"/>
      <c r="F367" s="12"/>
      <c r="G367" s="12"/>
      <c r="H367" s="12"/>
      <c r="I367" s="12"/>
      <c r="J367" s="13"/>
      <c r="K367" s="13"/>
      <c r="L367" s="12"/>
      <c r="M367" s="25"/>
    </row>
    <row r="368">
      <c r="A368" s="24"/>
      <c r="B368" s="24"/>
      <c r="C368" s="24"/>
      <c r="D368" s="12"/>
      <c r="E368" s="12"/>
      <c r="F368" s="12"/>
      <c r="G368" s="12"/>
      <c r="H368" s="12"/>
      <c r="I368" s="12"/>
      <c r="J368" s="13"/>
      <c r="K368" s="13"/>
      <c r="L368" s="12"/>
      <c r="M368" s="25"/>
    </row>
    <row r="369">
      <c r="A369" s="24"/>
      <c r="B369" s="24"/>
      <c r="C369" s="24"/>
      <c r="D369" s="12"/>
      <c r="E369" s="12"/>
      <c r="F369" s="12"/>
      <c r="G369" s="12"/>
      <c r="H369" s="12"/>
      <c r="I369" s="12"/>
      <c r="J369" s="13"/>
      <c r="K369" s="13"/>
      <c r="L369" s="12"/>
      <c r="M369" s="25"/>
    </row>
    <row r="370">
      <c r="A370" s="24"/>
      <c r="B370" s="24"/>
      <c r="C370" s="24"/>
      <c r="D370" s="12"/>
      <c r="E370" s="12"/>
      <c r="F370" s="12"/>
      <c r="G370" s="12"/>
      <c r="H370" s="12"/>
      <c r="I370" s="12"/>
      <c r="J370" s="13"/>
      <c r="K370" s="13"/>
      <c r="L370" s="12"/>
      <c r="M370" s="25"/>
    </row>
    <row r="371">
      <c r="A371" s="24"/>
      <c r="B371" s="24"/>
      <c r="C371" s="24"/>
      <c r="D371" s="12"/>
      <c r="E371" s="12"/>
      <c r="F371" s="12"/>
      <c r="G371" s="12"/>
      <c r="H371" s="12"/>
      <c r="I371" s="12"/>
      <c r="J371" s="13"/>
      <c r="K371" s="13"/>
      <c r="L371" s="12"/>
      <c r="M371" s="25"/>
    </row>
    <row r="372">
      <c r="A372" s="24"/>
      <c r="B372" s="24"/>
      <c r="C372" s="24"/>
      <c r="D372" s="12"/>
      <c r="E372" s="12"/>
      <c r="F372" s="12"/>
      <c r="G372" s="12"/>
      <c r="H372" s="12"/>
      <c r="I372" s="12"/>
      <c r="J372" s="13"/>
      <c r="K372" s="13"/>
      <c r="L372" s="12"/>
      <c r="M372" s="25"/>
    </row>
    <row r="373">
      <c r="A373" s="24"/>
      <c r="B373" s="24"/>
      <c r="C373" s="24"/>
      <c r="D373" s="12"/>
      <c r="E373" s="12"/>
      <c r="F373" s="12"/>
      <c r="G373" s="12"/>
      <c r="H373" s="12"/>
      <c r="I373" s="12"/>
      <c r="J373" s="13"/>
      <c r="K373" s="13"/>
      <c r="L373" s="12"/>
      <c r="M373" s="25"/>
    </row>
    <row r="374">
      <c r="A374" s="24"/>
      <c r="B374" s="24"/>
      <c r="C374" s="24"/>
      <c r="D374" s="12"/>
      <c r="E374" s="12"/>
      <c r="F374" s="12"/>
      <c r="G374" s="12"/>
      <c r="H374" s="12"/>
      <c r="I374" s="12"/>
      <c r="J374" s="13"/>
      <c r="K374" s="13"/>
      <c r="L374" s="12"/>
      <c r="M374" s="25"/>
    </row>
    <row r="375">
      <c r="A375" s="24"/>
      <c r="B375" s="24"/>
      <c r="C375" s="24"/>
      <c r="D375" s="12"/>
      <c r="E375" s="12"/>
      <c r="F375" s="12"/>
      <c r="G375" s="12"/>
      <c r="H375" s="12"/>
      <c r="I375" s="12"/>
      <c r="J375" s="13"/>
      <c r="K375" s="13"/>
      <c r="L375" s="12"/>
      <c r="M375" s="25"/>
    </row>
    <row r="376">
      <c r="A376" s="24"/>
      <c r="B376" s="24"/>
      <c r="C376" s="24"/>
      <c r="D376" s="12"/>
      <c r="E376" s="12"/>
      <c r="F376" s="12"/>
      <c r="G376" s="12"/>
      <c r="H376" s="12"/>
      <c r="I376" s="12"/>
      <c r="J376" s="13"/>
      <c r="K376" s="13"/>
      <c r="L376" s="12"/>
      <c r="M376" s="25"/>
    </row>
    <row r="377">
      <c r="A377" s="24"/>
      <c r="B377" s="24"/>
      <c r="C377" s="24"/>
      <c r="D377" s="12"/>
      <c r="E377" s="12"/>
      <c r="F377" s="12"/>
      <c r="G377" s="12"/>
      <c r="H377" s="12"/>
      <c r="I377" s="12"/>
      <c r="J377" s="13"/>
      <c r="K377" s="13"/>
      <c r="L377" s="12"/>
      <c r="M377" s="25"/>
    </row>
    <row r="378">
      <c r="A378" s="24"/>
      <c r="B378" s="24"/>
      <c r="C378" s="24"/>
      <c r="D378" s="12"/>
      <c r="E378" s="12"/>
      <c r="F378" s="12"/>
      <c r="G378" s="12"/>
      <c r="H378" s="12"/>
      <c r="I378" s="12"/>
      <c r="J378" s="13"/>
      <c r="K378" s="13"/>
      <c r="L378" s="12"/>
      <c r="M378" s="25"/>
    </row>
    <row r="379">
      <c r="A379" s="24"/>
      <c r="B379" s="24"/>
      <c r="C379" s="24"/>
      <c r="D379" s="12"/>
      <c r="E379" s="12"/>
      <c r="F379" s="12"/>
      <c r="G379" s="12"/>
      <c r="H379" s="12"/>
      <c r="I379" s="12"/>
      <c r="J379" s="13"/>
      <c r="K379" s="13"/>
      <c r="L379" s="12"/>
      <c r="M379" s="25"/>
    </row>
    <row r="380">
      <c r="A380" s="24"/>
      <c r="B380" s="24"/>
      <c r="C380" s="24"/>
      <c r="D380" s="12"/>
      <c r="E380" s="12"/>
      <c r="F380" s="12"/>
      <c r="G380" s="12"/>
      <c r="H380" s="12"/>
      <c r="I380" s="12"/>
      <c r="J380" s="13"/>
      <c r="K380" s="13"/>
      <c r="L380" s="12"/>
      <c r="M380" s="25"/>
    </row>
    <row r="381">
      <c r="A381" s="24"/>
      <c r="B381" s="24"/>
      <c r="C381" s="24"/>
      <c r="D381" s="12"/>
      <c r="E381" s="12"/>
      <c r="F381" s="12"/>
      <c r="G381" s="12"/>
      <c r="H381" s="12"/>
      <c r="I381" s="12"/>
      <c r="J381" s="13"/>
      <c r="K381" s="13"/>
      <c r="L381" s="12"/>
      <c r="M381" s="25"/>
    </row>
    <row r="382">
      <c r="A382" s="24"/>
      <c r="B382" s="24"/>
      <c r="C382" s="24"/>
      <c r="D382" s="12"/>
      <c r="E382" s="12"/>
      <c r="F382" s="12"/>
      <c r="G382" s="12"/>
      <c r="H382" s="12"/>
      <c r="I382" s="12"/>
      <c r="J382" s="13"/>
      <c r="K382" s="13"/>
      <c r="L382" s="12"/>
      <c r="M382" s="25"/>
    </row>
    <row r="383">
      <c r="A383" s="24"/>
      <c r="B383" s="24"/>
      <c r="C383" s="24"/>
      <c r="D383" s="12"/>
      <c r="E383" s="12"/>
      <c r="F383" s="12"/>
      <c r="G383" s="12"/>
      <c r="H383" s="12"/>
      <c r="I383" s="12"/>
      <c r="J383" s="13"/>
      <c r="K383" s="13"/>
      <c r="L383" s="12"/>
      <c r="M383" s="25"/>
    </row>
    <row r="384">
      <c r="A384" s="24"/>
      <c r="B384" s="24"/>
      <c r="C384" s="24"/>
      <c r="D384" s="12"/>
      <c r="E384" s="12"/>
      <c r="F384" s="12"/>
      <c r="G384" s="12"/>
      <c r="H384" s="12"/>
      <c r="I384" s="12"/>
      <c r="J384" s="13"/>
      <c r="K384" s="13"/>
      <c r="L384" s="12"/>
      <c r="M384" s="25"/>
    </row>
    <row r="385">
      <c r="A385" s="24"/>
      <c r="B385" s="24"/>
      <c r="C385" s="24"/>
      <c r="D385" s="12"/>
      <c r="E385" s="12"/>
      <c r="F385" s="12"/>
      <c r="G385" s="12"/>
      <c r="H385" s="12"/>
      <c r="I385" s="12"/>
      <c r="J385" s="13"/>
      <c r="K385" s="13"/>
      <c r="L385" s="12"/>
      <c r="M385" s="25"/>
    </row>
    <row r="386">
      <c r="A386" s="24"/>
      <c r="B386" s="24"/>
      <c r="C386" s="24"/>
      <c r="D386" s="12"/>
      <c r="E386" s="12"/>
      <c r="F386" s="12"/>
      <c r="G386" s="12"/>
      <c r="H386" s="12"/>
      <c r="I386" s="12"/>
      <c r="J386" s="13"/>
      <c r="K386" s="13"/>
      <c r="L386" s="12"/>
      <c r="M386" s="25"/>
    </row>
    <row r="387">
      <c r="A387" s="24"/>
      <c r="B387" s="24"/>
      <c r="C387" s="24"/>
      <c r="D387" s="12"/>
      <c r="E387" s="12"/>
      <c r="F387" s="12"/>
      <c r="G387" s="12"/>
      <c r="H387" s="12"/>
      <c r="I387" s="12"/>
      <c r="J387" s="13"/>
      <c r="K387" s="13"/>
      <c r="L387" s="12"/>
      <c r="M387" s="25"/>
    </row>
    <row r="388">
      <c r="A388" s="24"/>
      <c r="B388" s="24"/>
      <c r="C388" s="24"/>
      <c r="D388" s="12"/>
      <c r="E388" s="12"/>
      <c r="F388" s="12"/>
      <c r="G388" s="12"/>
      <c r="H388" s="12"/>
      <c r="I388" s="12"/>
      <c r="J388" s="13"/>
      <c r="K388" s="13"/>
      <c r="L388" s="12"/>
      <c r="M388" s="25"/>
    </row>
    <row r="389">
      <c r="A389" s="24"/>
      <c r="B389" s="24"/>
      <c r="C389" s="24"/>
      <c r="D389" s="12"/>
      <c r="E389" s="12"/>
      <c r="F389" s="12"/>
      <c r="G389" s="12"/>
      <c r="H389" s="12"/>
      <c r="I389" s="12"/>
      <c r="J389" s="13"/>
      <c r="K389" s="13"/>
      <c r="L389" s="12"/>
      <c r="M389" s="25"/>
    </row>
    <row r="390">
      <c r="A390" s="24"/>
      <c r="B390" s="24"/>
      <c r="C390" s="24"/>
      <c r="D390" s="12"/>
      <c r="E390" s="12"/>
      <c r="F390" s="12"/>
      <c r="G390" s="12"/>
      <c r="H390" s="12"/>
      <c r="I390" s="12"/>
      <c r="J390" s="13"/>
      <c r="K390" s="13"/>
      <c r="L390" s="12"/>
      <c r="M390" s="25"/>
    </row>
    <row r="391">
      <c r="A391" s="24"/>
      <c r="B391" s="24"/>
      <c r="C391" s="24"/>
      <c r="D391" s="12"/>
      <c r="E391" s="12"/>
      <c r="F391" s="12"/>
      <c r="G391" s="12"/>
      <c r="H391" s="12"/>
      <c r="I391" s="12"/>
      <c r="J391" s="13"/>
      <c r="K391" s="13"/>
      <c r="L391" s="12"/>
      <c r="M391" s="25"/>
    </row>
    <row r="392">
      <c r="A392" s="24"/>
      <c r="B392" s="24"/>
      <c r="C392" s="24"/>
      <c r="D392" s="12"/>
      <c r="E392" s="12"/>
      <c r="F392" s="12"/>
      <c r="G392" s="12"/>
      <c r="H392" s="12"/>
      <c r="I392" s="12"/>
      <c r="J392" s="13"/>
      <c r="K392" s="13"/>
      <c r="L392" s="12"/>
      <c r="M392" s="25"/>
    </row>
    <row r="393">
      <c r="A393" s="24"/>
      <c r="B393" s="24"/>
      <c r="C393" s="24"/>
      <c r="D393" s="12"/>
      <c r="E393" s="12"/>
      <c r="F393" s="12"/>
      <c r="G393" s="12"/>
      <c r="H393" s="12"/>
      <c r="I393" s="12"/>
      <c r="J393" s="13"/>
      <c r="K393" s="13"/>
      <c r="L393" s="12"/>
      <c r="M393" s="25"/>
    </row>
    <row r="394">
      <c r="A394" s="24"/>
      <c r="B394" s="24"/>
      <c r="C394" s="24"/>
      <c r="D394" s="12"/>
      <c r="E394" s="12"/>
      <c r="F394" s="12"/>
      <c r="G394" s="12"/>
      <c r="H394" s="12"/>
      <c r="I394" s="12"/>
      <c r="J394" s="13"/>
      <c r="K394" s="13"/>
      <c r="L394" s="12"/>
      <c r="M394" s="25"/>
    </row>
    <row r="395">
      <c r="A395" s="24"/>
      <c r="B395" s="24"/>
      <c r="C395" s="24"/>
      <c r="D395" s="12"/>
      <c r="E395" s="12"/>
      <c r="F395" s="12"/>
      <c r="G395" s="12"/>
      <c r="H395" s="12"/>
      <c r="I395" s="12"/>
      <c r="J395" s="13"/>
      <c r="K395" s="13"/>
      <c r="L395" s="12"/>
      <c r="M395" s="25"/>
    </row>
    <row r="396">
      <c r="A396" s="24"/>
      <c r="B396" s="24"/>
      <c r="C396" s="24"/>
      <c r="D396" s="12"/>
      <c r="E396" s="12"/>
      <c r="F396" s="12"/>
      <c r="G396" s="12"/>
      <c r="H396" s="12"/>
      <c r="I396" s="12"/>
      <c r="J396" s="13"/>
      <c r="K396" s="13"/>
      <c r="L396" s="12"/>
      <c r="M396" s="25"/>
    </row>
    <row r="397">
      <c r="A397" s="24"/>
      <c r="B397" s="24"/>
      <c r="C397" s="24"/>
      <c r="D397" s="12"/>
      <c r="E397" s="12"/>
      <c r="F397" s="12"/>
      <c r="G397" s="12"/>
      <c r="H397" s="12"/>
      <c r="I397" s="12"/>
      <c r="J397" s="13"/>
      <c r="K397" s="13"/>
      <c r="L397" s="12"/>
      <c r="M397" s="25"/>
    </row>
    <row r="398">
      <c r="A398" s="24"/>
      <c r="B398" s="24"/>
      <c r="C398" s="24"/>
      <c r="D398" s="12"/>
      <c r="E398" s="12"/>
      <c r="F398" s="12"/>
      <c r="G398" s="12"/>
      <c r="H398" s="12"/>
      <c r="I398" s="12"/>
      <c r="J398" s="13"/>
      <c r="K398" s="13"/>
      <c r="L398" s="12"/>
      <c r="M398" s="25"/>
    </row>
    <row r="399">
      <c r="A399" s="24"/>
      <c r="B399" s="24"/>
      <c r="C399" s="24"/>
      <c r="D399" s="12"/>
      <c r="E399" s="12"/>
      <c r="F399" s="12"/>
      <c r="G399" s="12"/>
      <c r="H399" s="12"/>
      <c r="I399" s="12"/>
      <c r="J399" s="13"/>
      <c r="K399" s="13"/>
      <c r="L399" s="12"/>
      <c r="M399" s="25"/>
    </row>
    <row r="400">
      <c r="A400" s="24"/>
      <c r="B400" s="24"/>
      <c r="C400" s="24"/>
      <c r="D400" s="12"/>
      <c r="E400" s="12"/>
      <c r="F400" s="12"/>
      <c r="G400" s="12"/>
      <c r="H400" s="12"/>
      <c r="I400" s="12"/>
      <c r="J400" s="13"/>
      <c r="K400" s="13"/>
      <c r="L400" s="12"/>
      <c r="M400" s="25"/>
    </row>
    <row r="401">
      <c r="A401" s="24"/>
      <c r="B401" s="24"/>
      <c r="C401" s="24"/>
      <c r="D401" s="12"/>
      <c r="E401" s="12"/>
      <c r="F401" s="12"/>
      <c r="G401" s="12"/>
      <c r="H401" s="12"/>
      <c r="I401" s="12"/>
      <c r="J401" s="13"/>
      <c r="K401" s="13"/>
      <c r="L401" s="12"/>
      <c r="M401" s="25"/>
    </row>
    <row r="402">
      <c r="A402" s="24"/>
      <c r="B402" s="24"/>
      <c r="C402" s="24"/>
      <c r="D402" s="12"/>
      <c r="E402" s="12"/>
      <c r="F402" s="12"/>
      <c r="G402" s="12"/>
      <c r="H402" s="12"/>
      <c r="I402" s="12"/>
      <c r="J402" s="13"/>
      <c r="K402" s="13"/>
      <c r="L402" s="12"/>
      <c r="M402" s="25"/>
    </row>
    <row r="403">
      <c r="A403" s="24"/>
      <c r="B403" s="24"/>
      <c r="C403" s="24"/>
      <c r="D403" s="12"/>
      <c r="E403" s="12"/>
      <c r="F403" s="12"/>
      <c r="G403" s="12"/>
      <c r="H403" s="12"/>
      <c r="I403" s="12"/>
      <c r="J403" s="13"/>
      <c r="K403" s="13"/>
      <c r="L403" s="12"/>
      <c r="M403" s="25"/>
    </row>
    <row r="404">
      <c r="A404" s="24"/>
      <c r="B404" s="24"/>
      <c r="C404" s="24"/>
      <c r="D404" s="12"/>
      <c r="E404" s="12"/>
      <c r="F404" s="12"/>
      <c r="G404" s="12"/>
      <c r="H404" s="12"/>
      <c r="I404" s="12"/>
      <c r="J404" s="13"/>
      <c r="K404" s="13"/>
      <c r="L404" s="12"/>
      <c r="M404" s="25"/>
    </row>
    <row r="405">
      <c r="A405" s="24"/>
      <c r="B405" s="24"/>
      <c r="C405" s="24"/>
      <c r="D405" s="12"/>
      <c r="E405" s="12"/>
      <c r="F405" s="12"/>
      <c r="G405" s="12"/>
      <c r="H405" s="12"/>
      <c r="I405" s="12"/>
      <c r="J405" s="13"/>
      <c r="K405" s="13"/>
      <c r="L405" s="12"/>
      <c r="M405" s="25"/>
    </row>
    <row r="406">
      <c r="A406" s="24"/>
      <c r="B406" s="24"/>
      <c r="C406" s="24"/>
      <c r="D406" s="12"/>
      <c r="E406" s="12"/>
      <c r="F406" s="12"/>
      <c r="G406" s="12"/>
      <c r="H406" s="12"/>
      <c r="I406" s="12"/>
      <c r="J406" s="13"/>
      <c r="K406" s="13"/>
      <c r="L406" s="12"/>
      <c r="M406" s="25"/>
    </row>
    <row r="407">
      <c r="A407" s="24"/>
      <c r="B407" s="24"/>
      <c r="C407" s="24"/>
      <c r="D407" s="12"/>
      <c r="E407" s="12"/>
      <c r="F407" s="12"/>
      <c r="G407" s="12"/>
      <c r="H407" s="12"/>
      <c r="I407" s="12"/>
      <c r="J407" s="13"/>
      <c r="K407" s="13"/>
      <c r="L407" s="12"/>
      <c r="M407" s="25"/>
    </row>
    <row r="408">
      <c r="A408" s="24"/>
      <c r="B408" s="24"/>
      <c r="C408" s="24"/>
      <c r="D408" s="12"/>
      <c r="E408" s="12"/>
      <c r="F408" s="12"/>
      <c r="G408" s="12"/>
      <c r="H408" s="12"/>
      <c r="I408" s="12"/>
      <c r="J408" s="13"/>
      <c r="K408" s="13"/>
      <c r="L408" s="12"/>
      <c r="M408" s="25"/>
    </row>
    <row r="409">
      <c r="A409" s="24"/>
      <c r="B409" s="24"/>
      <c r="C409" s="24"/>
      <c r="D409" s="12"/>
      <c r="E409" s="12"/>
      <c r="F409" s="12"/>
      <c r="G409" s="12"/>
      <c r="H409" s="12"/>
      <c r="I409" s="12"/>
      <c r="J409" s="13"/>
      <c r="K409" s="13"/>
      <c r="L409" s="12"/>
      <c r="M409" s="25"/>
    </row>
    <row r="410">
      <c r="A410" s="24"/>
      <c r="B410" s="24"/>
      <c r="C410" s="24"/>
      <c r="D410" s="12"/>
      <c r="E410" s="12"/>
      <c r="F410" s="12"/>
      <c r="G410" s="12"/>
      <c r="H410" s="12"/>
      <c r="I410" s="12"/>
      <c r="J410" s="13"/>
      <c r="K410" s="13"/>
      <c r="L410" s="12"/>
      <c r="M410" s="25"/>
    </row>
    <row r="411">
      <c r="A411" s="24"/>
      <c r="B411" s="24"/>
      <c r="C411" s="24"/>
      <c r="D411" s="12"/>
      <c r="E411" s="12"/>
      <c r="F411" s="12"/>
      <c r="G411" s="12"/>
      <c r="H411" s="12"/>
      <c r="I411" s="12"/>
      <c r="J411" s="13"/>
      <c r="K411" s="13"/>
      <c r="L411" s="12"/>
      <c r="M411" s="25"/>
    </row>
    <row r="412">
      <c r="A412" s="24"/>
      <c r="B412" s="24"/>
      <c r="C412" s="24"/>
      <c r="D412" s="12"/>
      <c r="E412" s="12"/>
      <c r="F412" s="12"/>
      <c r="G412" s="12"/>
      <c r="H412" s="12"/>
      <c r="I412" s="12"/>
      <c r="J412" s="13"/>
      <c r="K412" s="13"/>
      <c r="L412" s="12"/>
      <c r="M412" s="25"/>
    </row>
    <row r="413">
      <c r="A413" s="24"/>
      <c r="B413" s="24"/>
      <c r="C413" s="24"/>
      <c r="D413" s="12"/>
      <c r="E413" s="12"/>
      <c r="F413" s="12"/>
      <c r="G413" s="12"/>
      <c r="H413" s="12"/>
      <c r="I413" s="12"/>
      <c r="J413" s="13"/>
      <c r="K413" s="13"/>
      <c r="L413" s="12"/>
      <c r="M413" s="25"/>
    </row>
    <row r="414">
      <c r="A414" s="24"/>
      <c r="B414" s="24"/>
      <c r="C414" s="24"/>
      <c r="D414" s="12"/>
      <c r="E414" s="12"/>
      <c r="F414" s="12"/>
      <c r="G414" s="12"/>
      <c r="H414" s="12"/>
      <c r="I414" s="12"/>
      <c r="J414" s="13"/>
      <c r="K414" s="13"/>
      <c r="L414" s="12"/>
      <c r="M414" s="25"/>
    </row>
    <row r="415">
      <c r="A415" s="24"/>
      <c r="B415" s="24"/>
      <c r="C415" s="24"/>
      <c r="D415" s="12"/>
      <c r="E415" s="12"/>
      <c r="F415" s="12"/>
      <c r="G415" s="12"/>
      <c r="H415" s="12"/>
      <c r="I415" s="12"/>
      <c r="J415" s="13"/>
      <c r="K415" s="13"/>
      <c r="L415" s="12"/>
      <c r="M415" s="25"/>
    </row>
    <row r="416">
      <c r="A416" s="24"/>
      <c r="B416" s="24"/>
      <c r="C416" s="24"/>
      <c r="D416" s="12"/>
      <c r="E416" s="12"/>
      <c r="F416" s="12"/>
      <c r="G416" s="12"/>
      <c r="H416" s="12"/>
      <c r="I416" s="12"/>
      <c r="J416" s="13"/>
      <c r="K416" s="13"/>
      <c r="L416" s="12"/>
      <c r="M416" s="25"/>
    </row>
    <row r="417">
      <c r="A417" s="24"/>
      <c r="B417" s="24"/>
      <c r="C417" s="24"/>
      <c r="D417" s="12"/>
      <c r="E417" s="12"/>
      <c r="F417" s="12"/>
      <c r="G417" s="12"/>
      <c r="H417" s="12"/>
      <c r="I417" s="12"/>
      <c r="J417" s="13"/>
      <c r="K417" s="13"/>
      <c r="L417" s="12"/>
      <c r="M417" s="25"/>
    </row>
    <row r="418">
      <c r="A418" s="24"/>
      <c r="B418" s="24"/>
      <c r="C418" s="24"/>
      <c r="D418" s="12"/>
      <c r="E418" s="12"/>
      <c r="F418" s="12"/>
      <c r="G418" s="12"/>
      <c r="H418" s="12"/>
      <c r="I418" s="12"/>
      <c r="J418" s="13"/>
      <c r="K418" s="13"/>
      <c r="L418" s="12"/>
      <c r="M418" s="25"/>
    </row>
    <row r="419">
      <c r="A419" s="24"/>
      <c r="B419" s="24"/>
      <c r="C419" s="24"/>
      <c r="D419" s="12"/>
      <c r="E419" s="12"/>
      <c r="F419" s="12"/>
      <c r="G419" s="12"/>
      <c r="H419" s="12"/>
      <c r="I419" s="12"/>
      <c r="J419" s="13"/>
      <c r="K419" s="13"/>
      <c r="L419" s="12"/>
      <c r="M419" s="25"/>
    </row>
    <row r="420">
      <c r="A420" s="24"/>
      <c r="B420" s="24"/>
      <c r="C420" s="24"/>
      <c r="D420" s="12"/>
      <c r="E420" s="12"/>
      <c r="F420" s="12"/>
      <c r="G420" s="12"/>
      <c r="H420" s="12"/>
      <c r="I420" s="12"/>
      <c r="J420" s="13"/>
      <c r="K420" s="13"/>
      <c r="L420" s="12"/>
      <c r="M420" s="25"/>
    </row>
    <row r="421">
      <c r="A421" s="24"/>
      <c r="B421" s="24"/>
      <c r="C421" s="24"/>
      <c r="D421" s="12"/>
      <c r="E421" s="12"/>
      <c r="F421" s="12"/>
      <c r="G421" s="12"/>
      <c r="H421" s="12"/>
      <c r="I421" s="12"/>
      <c r="J421" s="13"/>
      <c r="K421" s="13"/>
      <c r="L421" s="12"/>
      <c r="M421" s="25"/>
    </row>
    <row r="422">
      <c r="A422" s="24"/>
      <c r="B422" s="24"/>
      <c r="C422" s="24"/>
      <c r="D422" s="12"/>
      <c r="E422" s="12"/>
      <c r="F422" s="12"/>
      <c r="G422" s="12"/>
      <c r="H422" s="12"/>
      <c r="I422" s="12"/>
      <c r="J422" s="13"/>
      <c r="K422" s="13"/>
      <c r="L422" s="12"/>
      <c r="M422" s="25"/>
    </row>
    <row r="423">
      <c r="A423" s="24"/>
      <c r="B423" s="24"/>
      <c r="C423" s="24"/>
      <c r="D423" s="12"/>
      <c r="E423" s="12"/>
      <c r="F423" s="12"/>
      <c r="G423" s="12"/>
      <c r="H423" s="12"/>
      <c r="I423" s="12"/>
      <c r="J423" s="13"/>
      <c r="K423" s="13"/>
      <c r="L423" s="12"/>
      <c r="M423" s="25"/>
    </row>
    <row r="424">
      <c r="A424" s="24"/>
      <c r="B424" s="24"/>
      <c r="C424" s="24"/>
      <c r="D424" s="12"/>
      <c r="E424" s="12"/>
      <c r="F424" s="12"/>
      <c r="G424" s="12"/>
      <c r="H424" s="12"/>
      <c r="I424" s="12"/>
      <c r="J424" s="13"/>
      <c r="K424" s="13"/>
      <c r="L424" s="12"/>
      <c r="M424" s="25"/>
    </row>
    <row r="425">
      <c r="A425" s="24"/>
      <c r="B425" s="24"/>
      <c r="C425" s="24"/>
      <c r="D425" s="12"/>
      <c r="E425" s="12"/>
      <c r="F425" s="12"/>
      <c r="G425" s="12"/>
      <c r="H425" s="12"/>
      <c r="I425" s="12"/>
      <c r="J425" s="13"/>
      <c r="K425" s="13"/>
      <c r="L425" s="12"/>
      <c r="M425" s="25"/>
    </row>
    <row r="426">
      <c r="A426" s="24"/>
      <c r="B426" s="24"/>
      <c r="C426" s="24"/>
      <c r="D426" s="12"/>
      <c r="E426" s="12"/>
      <c r="F426" s="12"/>
      <c r="G426" s="12"/>
      <c r="H426" s="12"/>
      <c r="I426" s="12"/>
      <c r="J426" s="13"/>
      <c r="K426" s="13"/>
      <c r="L426" s="12"/>
      <c r="M426" s="25"/>
    </row>
    <row r="427">
      <c r="A427" s="24"/>
      <c r="B427" s="24"/>
      <c r="C427" s="24"/>
      <c r="D427" s="12"/>
      <c r="E427" s="12"/>
      <c r="F427" s="12"/>
      <c r="G427" s="12"/>
      <c r="H427" s="12"/>
      <c r="I427" s="12"/>
      <c r="J427" s="13"/>
      <c r="K427" s="13"/>
      <c r="L427" s="12"/>
      <c r="M427" s="25"/>
    </row>
    <row r="428">
      <c r="A428" s="24"/>
      <c r="B428" s="24"/>
      <c r="C428" s="24"/>
      <c r="D428" s="12"/>
      <c r="E428" s="12"/>
      <c r="F428" s="12"/>
      <c r="G428" s="12"/>
      <c r="H428" s="12"/>
      <c r="I428" s="12"/>
      <c r="J428" s="13"/>
      <c r="K428" s="13"/>
      <c r="L428" s="12"/>
      <c r="M428" s="25"/>
    </row>
    <row r="429">
      <c r="A429" s="24"/>
      <c r="B429" s="24"/>
      <c r="C429" s="24"/>
      <c r="D429" s="12"/>
      <c r="E429" s="12"/>
      <c r="F429" s="12"/>
      <c r="G429" s="12"/>
      <c r="H429" s="12"/>
      <c r="I429" s="12"/>
      <c r="J429" s="13"/>
      <c r="K429" s="13"/>
      <c r="L429" s="12"/>
      <c r="M429" s="25"/>
    </row>
    <row r="430">
      <c r="A430" s="24"/>
      <c r="B430" s="24"/>
      <c r="C430" s="24"/>
      <c r="D430" s="12"/>
      <c r="E430" s="12"/>
      <c r="F430" s="12"/>
      <c r="G430" s="12"/>
      <c r="H430" s="12"/>
      <c r="I430" s="12"/>
      <c r="J430" s="13"/>
      <c r="K430" s="13"/>
      <c r="L430" s="12"/>
      <c r="M430" s="25"/>
    </row>
    <row r="431">
      <c r="A431" s="24"/>
      <c r="B431" s="24"/>
      <c r="C431" s="24"/>
      <c r="D431" s="12"/>
      <c r="E431" s="12"/>
      <c r="F431" s="12"/>
      <c r="G431" s="12"/>
      <c r="H431" s="12"/>
      <c r="I431" s="12"/>
      <c r="J431" s="13"/>
      <c r="K431" s="13"/>
      <c r="L431" s="12"/>
      <c r="M431" s="25"/>
    </row>
    <row r="432">
      <c r="A432" s="24"/>
      <c r="B432" s="24"/>
      <c r="C432" s="24"/>
      <c r="D432" s="12"/>
      <c r="E432" s="12"/>
      <c r="F432" s="12"/>
      <c r="G432" s="12"/>
      <c r="H432" s="12"/>
      <c r="I432" s="12"/>
      <c r="J432" s="13"/>
      <c r="K432" s="13"/>
      <c r="L432" s="12"/>
      <c r="M432" s="25"/>
    </row>
    <row r="433">
      <c r="A433" s="24"/>
      <c r="B433" s="24"/>
      <c r="C433" s="24"/>
      <c r="D433" s="12"/>
      <c r="E433" s="12"/>
      <c r="F433" s="12"/>
      <c r="G433" s="12"/>
      <c r="H433" s="12"/>
      <c r="I433" s="12"/>
      <c r="J433" s="13"/>
      <c r="K433" s="13"/>
      <c r="L433" s="12"/>
      <c r="M433" s="25"/>
    </row>
    <row r="434">
      <c r="A434" s="24"/>
      <c r="B434" s="24"/>
      <c r="C434" s="24"/>
      <c r="D434" s="12"/>
      <c r="E434" s="12"/>
      <c r="F434" s="12"/>
      <c r="G434" s="12"/>
      <c r="H434" s="12"/>
      <c r="I434" s="12"/>
      <c r="J434" s="13"/>
      <c r="K434" s="13"/>
      <c r="L434" s="12"/>
      <c r="M434" s="25"/>
    </row>
    <row r="435">
      <c r="A435" s="24"/>
      <c r="B435" s="24"/>
      <c r="C435" s="24"/>
      <c r="D435" s="12"/>
      <c r="E435" s="12"/>
      <c r="F435" s="12"/>
      <c r="G435" s="12"/>
      <c r="H435" s="12"/>
      <c r="I435" s="12"/>
      <c r="J435" s="13"/>
      <c r="K435" s="13"/>
      <c r="L435" s="12"/>
      <c r="M435" s="25"/>
    </row>
    <row r="436">
      <c r="A436" s="24"/>
      <c r="B436" s="24"/>
      <c r="C436" s="24"/>
      <c r="D436" s="12"/>
      <c r="E436" s="12"/>
      <c r="F436" s="12"/>
      <c r="G436" s="12"/>
      <c r="H436" s="12"/>
      <c r="I436" s="12"/>
      <c r="J436" s="13"/>
      <c r="K436" s="13"/>
      <c r="L436" s="12"/>
      <c r="M436" s="25"/>
    </row>
    <row r="437">
      <c r="A437" s="24"/>
      <c r="B437" s="24"/>
      <c r="C437" s="24"/>
      <c r="D437" s="12"/>
      <c r="E437" s="12"/>
      <c r="F437" s="12"/>
      <c r="G437" s="12"/>
      <c r="H437" s="12"/>
      <c r="I437" s="12"/>
      <c r="J437" s="13"/>
      <c r="K437" s="13"/>
      <c r="L437" s="12"/>
      <c r="M437" s="25"/>
    </row>
    <row r="438">
      <c r="A438" s="24"/>
      <c r="B438" s="24"/>
      <c r="C438" s="24"/>
      <c r="D438" s="12"/>
      <c r="E438" s="12"/>
      <c r="F438" s="12"/>
      <c r="G438" s="12"/>
      <c r="H438" s="12"/>
      <c r="I438" s="12"/>
      <c r="J438" s="13"/>
      <c r="K438" s="13"/>
      <c r="L438" s="12"/>
      <c r="M438" s="25"/>
    </row>
    <row r="439">
      <c r="A439" s="24"/>
      <c r="B439" s="24"/>
      <c r="C439" s="24"/>
      <c r="D439" s="12"/>
      <c r="E439" s="12"/>
      <c r="F439" s="12"/>
      <c r="G439" s="12"/>
      <c r="H439" s="12"/>
      <c r="I439" s="12"/>
      <c r="J439" s="13"/>
      <c r="K439" s="13"/>
      <c r="L439" s="12"/>
      <c r="M439" s="25"/>
    </row>
    <row r="440">
      <c r="A440" s="24"/>
      <c r="B440" s="24"/>
      <c r="C440" s="24"/>
      <c r="D440" s="12"/>
      <c r="E440" s="12"/>
      <c r="F440" s="12"/>
      <c r="G440" s="12"/>
      <c r="H440" s="12"/>
      <c r="I440" s="12"/>
      <c r="J440" s="13"/>
      <c r="K440" s="13"/>
      <c r="L440" s="12"/>
      <c r="M440" s="25"/>
    </row>
    <row r="441">
      <c r="A441" s="24"/>
      <c r="B441" s="24"/>
      <c r="C441" s="24"/>
      <c r="D441" s="12"/>
      <c r="E441" s="12"/>
      <c r="F441" s="12"/>
      <c r="G441" s="12"/>
      <c r="H441" s="12"/>
      <c r="I441" s="12"/>
      <c r="J441" s="13"/>
      <c r="K441" s="13"/>
      <c r="L441" s="12"/>
      <c r="M441" s="25"/>
    </row>
    <row r="442">
      <c r="A442" s="24"/>
      <c r="B442" s="24"/>
      <c r="C442" s="24"/>
      <c r="D442" s="12"/>
      <c r="E442" s="12"/>
      <c r="F442" s="12"/>
      <c r="G442" s="12"/>
      <c r="H442" s="12"/>
      <c r="I442" s="12"/>
      <c r="J442" s="13"/>
      <c r="K442" s="13"/>
      <c r="L442" s="12"/>
      <c r="M442" s="25"/>
    </row>
    <row r="443">
      <c r="A443" s="24"/>
      <c r="B443" s="24"/>
      <c r="C443" s="24"/>
      <c r="D443" s="12"/>
      <c r="E443" s="12"/>
      <c r="F443" s="12"/>
      <c r="G443" s="12"/>
      <c r="H443" s="12"/>
      <c r="I443" s="12"/>
      <c r="J443" s="13"/>
      <c r="K443" s="13"/>
      <c r="L443" s="12"/>
      <c r="M443" s="25"/>
    </row>
    <row r="444">
      <c r="A444" s="24"/>
      <c r="B444" s="24"/>
      <c r="C444" s="24"/>
      <c r="D444" s="12"/>
      <c r="E444" s="12"/>
      <c r="F444" s="12"/>
      <c r="G444" s="12"/>
      <c r="H444" s="12"/>
      <c r="I444" s="12"/>
      <c r="J444" s="13"/>
      <c r="K444" s="13"/>
      <c r="L444" s="12"/>
      <c r="M444" s="25"/>
    </row>
    <row r="445">
      <c r="A445" s="24"/>
      <c r="B445" s="24"/>
      <c r="C445" s="24"/>
      <c r="D445" s="12"/>
      <c r="E445" s="12"/>
      <c r="F445" s="12"/>
      <c r="G445" s="12"/>
      <c r="H445" s="12"/>
      <c r="I445" s="12"/>
      <c r="J445" s="13"/>
      <c r="K445" s="13"/>
      <c r="L445" s="12"/>
      <c r="M445" s="25"/>
    </row>
    <row r="446">
      <c r="A446" s="24"/>
      <c r="B446" s="24"/>
      <c r="C446" s="24"/>
      <c r="D446" s="12"/>
      <c r="E446" s="12"/>
      <c r="F446" s="12"/>
      <c r="G446" s="12"/>
      <c r="H446" s="12"/>
      <c r="I446" s="12"/>
      <c r="J446" s="13"/>
      <c r="K446" s="13"/>
      <c r="L446" s="12"/>
      <c r="M446" s="25"/>
    </row>
    <row r="447">
      <c r="A447" s="24"/>
      <c r="B447" s="24"/>
      <c r="C447" s="24"/>
      <c r="D447" s="12"/>
      <c r="E447" s="12"/>
      <c r="F447" s="12"/>
      <c r="G447" s="12"/>
      <c r="H447" s="12"/>
      <c r="I447" s="12"/>
      <c r="J447" s="13"/>
      <c r="K447" s="13"/>
      <c r="L447" s="12"/>
      <c r="M447" s="25"/>
    </row>
    <row r="448">
      <c r="A448" s="24"/>
      <c r="B448" s="24"/>
      <c r="C448" s="24"/>
      <c r="D448" s="12"/>
      <c r="E448" s="12"/>
      <c r="F448" s="12"/>
      <c r="G448" s="12"/>
      <c r="H448" s="12"/>
      <c r="I448" s="12"/>
      <c r="J448" s="13"/>
      <c r="K448" s="13"/>
      <c r="L448" s="12"/>
      <c r="M448" s="25"/>
    </row>
    <row r="449">
      <c r="A449" s="24"/>
      <c r="B449" s="24"/>
      <c r="C449" s="24"/>
      <c r="D449" s="12"/>
      <c r="E449" s="12"/>
      <c r="F449" s="12"/>
      <c r="G449" s="12"/>
      <c r="H449" s="12"/>
      <c r="I449" s="12"/>
      <c r="J449" s="13"/>
      <c r="K449" s="13"/>
      <c r="L449" s="12"/>
      <c r="M449" s="25"/>
    </row>
    <row r="450">
      <c r="A450" s="24"/>
      <c r="B450" s="24"/>
      <c r="C450" s="24"/>
      <c r="D450" s="12"/>
      <c r="E450" s="12"/>
      <c r="F450" s="12"/>
      <c r="G450" s="12"/>
      <c r="H450" s="12"/>
      <c r="I450" s="12"/>
      <c r="J450" s="13"/>
      <c r="K450" s="13"/>
      <c r="L450" s="12"/>
      <c r="M450" s="25"/>
    </row>
    <row r="451">
      <c r="A451" s="24"/>
      <c r="B451" s="24"/>
      <c r="C451" s="24"/>
      <c r="D451" s="12"/>
      <c r="E451" s="12"/>
      <c r="F451" s="12"/>
      <c r="G451" s="12"/>
      <c r="H451" s="12"/>
      <c r="I451" s="12"/>
      <c r="J451" s="13"/>
      <c r="K451" s="13"/>
      <c r="L451" s="12"/>
      <c r="M451" s="25"/>
    </row>
    <row r="452">
      <c r="A452" s="24"/>
      <c r="B452" s="24"/>
      <c r="C452" s="24"/>
      <c r="D452" s="12"/>
      <c r="E452" s="12"/>
      <c r="F452" s="12"/>
      <c r="G452" s="12"/>
      <c r="H452" s="12"/>
      <c r="I452" s="12"/>
      <c r="J452" s="13"/>
      <c r="K452" s="13"/>
      <c r="L452" s="12"/>
      <c r="M452" s="25"/>
    </row>
    <row r="453">
      <c r="A453" s="24"/>
      <c r="B453" s="24"/>
      <c r="C453" s="24"/>
      <c r="D453" s="12"/>
      <c r="E453" s="12"/>
      <c r="F453" s="12"/>
      <c r="G453" s="12"/>
      <c r="H453" s="12"/>
      <c r="I453" s="12"/>
      <c r="J453" s="13"/>
      <c r="K453" s="13"/>
      <c r="L453" s="12"/>
      <c r="M453" s="25"/>
    </row>
    <row r="454">
      <c r="A454" s="24"/>
      <c r="B454" s="24"/>
      <c r="C454" s="24"/>
      <c r="D454" s="12"/>
      <c r="E454" s="12"/>
      <c r="F454" s="12"/>
      <c r="G454" s="12"/>
      <c r="H454" s="12"/>
      <c r="I454" s="12"/>
      <c r="J454" s="13"/>
      <c r="K454" s="13"/>
      <c r="L454" s="12"/>
      <c r="M454" s="25"/>
    </row>
    <row r="455">
      <c r="A455" s="24"/>
      <c r="B455" s="24"/>
      <c r="C455" s="24"/>
      <c r="D455" s="12"/>
      <c r="E455" s="12"/>
      <c r="F455" s="12"/>
      <c r="G455" s="12"/>
      <c r="H455" s="12"/>
      <c r="I455" s="12"/>
      <c r="J455" s="13"/>
      <c r="K455" s="13"/>
      <c r="L455" s="12"/>
      <c r="M455" s="25"/>
    </row>
    <row r="456">
      <c r="A456" s="24"/>
      <c r="B456" s="24"/>
      <c r="C456" s="24"/>
      <c r="D456" s="12"/>
      <c r="E456" s="12"/>
      <c r="F456" s="12"/>
      <c r="G456" s="12"/>
      <c r="H456" s="12"/>
      <c r="I456" s="12"/>
      <c r="J456" s="13"/>
      <c r="K456" s="13"/>
      <c r="L456" s="12"/>
      <c r="M456" s="25"/>
    </row>
    <row r="457">
      <c r="A457" s="24"/>
      <c r="B457" s="24"/>
      <c r="C457" s="24"/>
      <c r="D457" s="12"/>
      <c r="E457" s="12"/>
      <c r="F457" s="12"/>
      <c r="G457" s="12"/>
      <c r="H457" s="12"/>
      <c r="I457" s="12"/>
      <c r="J457" s="13"/>
      <c r="K457" s="13"/>
      <c r="L457" s="12"/>
      <c r="M457" s="25"/>
    </row>
    <row r="458">
      <c r="A458" s="24"/>
      <c r="B458" s="24"/>
      <c r="C458" s="24"/>
      <c r="D458" s="12"/>
      <c r="E458" s="12"/>
      <c r="F458" s="12"/>
      <c r="G458" s="12"/>
      <c r="H458" s="12"/>
      <c r="I458" s="12"/>
      <c r="J458" s="13"/>
      <c r="K458" s="13"/>
      <c r="L458" s="12"/>
      <c r="M458" s="25"/>
    </row>
    <row r="459">
      <c r="M459" s="10"/>
    </row>
    <row r="460">
      <c r="M460" s="10"/>
    </row>
    <row r="461">
      <c r="M461" s="10"/>
    </row>
    <row r="462">
      <c r="M462" s="10"/>
    </row>
    <row r="463">
      <c r="M463" s="10"/>
    </row>
    <row r="464">
      <c r="M464" s="10"/>
    </row>
    <row r="465">
      <c r="M465" s="10"/>
    </row>
    <row r="466">
      <c r="M466" s="10"/>
    </row>
    <row r="467">
      <c r="M467" s="10"/>
    </row>
    <row r="468">
      <c r="M468" s="10"/>
    </row>
    <row r="469">
      <c r="M469" s="10"/>
    </row>
    <row r="470">
      <c r="M470" s="10"/>
    </row>
    <row r="471">
      <c r="M471" s="10"/>
    </row>
    <row r="472">
      <c r="M472" s="10"/>
    </row>
    <row r="473">
      <c r="M473" s="10"/>
    </row>
    <row r="474">
      <c r="M474" s="10"/>
    </row>
    <row r="475">
      <c r="M475" s="10"/>
    </row>
    <row r="476">
      <c r="M476" s="10"/>
    </row>
    <row r="477">
      <c r="M477" s="10"/>
    </row>
    <row r="478">
      <c r="M478" s="10"/>
    </row>
    <row r="479">
      <c r="M479" s="10"/>
    </row>
    <row r="480">
      <c r="M480" s="10"/>
    </row>
    <row r="481">
      <c r="M481" s="10"/>
    </row>
    <row r="482">
      <c r="M482" s="10"/>
    </row>
    <row r="483">
      <c r="M483" s="10"/>
    </row>
    <row r="484">
      <c r="M484" s="10"/>
    </row>
    <row r="485">
      <c r="M485" s="10"/>
    </row>
    <row r="486">
      <c r="M486" s="10"/>
    </row>
    <row r="487">
      <c r="M487" s="10"/>
    </row>
    <row r="488">
      <c r="M488" s="10"/>
    </row>
    <row r="489">
      <c r="M489" s="10"/>
    </row>
    <row r="490">
      <c r="M490" s="10"/>
    </row>
    <row r="491">
      <c r="M491" s="10"/>
    </row>
    <row r="492">
      <c r="M492" s="10"/>
    </row>
    <row r="493">
      <c r="M493" s="10"/>
    </row>
    <row r="494">
      <c r="M494" s="10"/>
    </row>
    <row r="495">
      <c r="M495" s="10"/>
    </row>
    <row r="496">
      <c r="M496" s="10"/>
    </row>
    <row r="497">
      <c r="M497" s="10"/>
    </row>
    <row r="498">
      <c r="M498" s="10"/>
    </row>
    <row r="499">
      <c r="M499" s="10"/>
    </row>
    <row r="500">
      <c r="M500" s="10"/>
    </row>
    <row r="501">
      <c r="M501" s="10"/>
    </row>
    <row r="502">
      <c r="M502" s="10"/>
    </row>
    <row r="503">
      <c r="M503" s="10"/>
    </row>
    <row r="504">
      <c r="M504" s="10"/>
    </row>
    <row r="505">
      <c r="M505" s="10"/>
    </row>
    <row r="506">
      <c r="M506" s="10"/>
    </row>
    <row r="507">
      <c r="M507" s="10"/>
    </row>
    <row r="508">
      <c r="M508" s="10"/>
    </row>
    <row r="509">
      <c r="M509" s="10"/>
    </row>
    <row r="510">
      <c r="M510" s="10"/>
    </row>
    <row r="511">
      <c r="M511" s="10"/>
    </row>
    <row r="512">
      <c r="M512" s="10"/>
    </row>
    <row r="513">
      <c r="M513" s="10"/>
    </row>
    <row r="514">
      <c r="M514" s="10"/>
    </row>
    <row r="515">
      <c r="M515" s="10"/>
    </row>
    <row r="516">
      <c r="M516" s="10"/>
    </row>
    <row r="517">
      <c r="M517" s="10"/>
    </row>
    <row r="518">
      <c r="M518" s="10"/>
    </row>
    <row r="519">
      <c r="M519" s="10"/>
    </row>
    <row r="520">
      <c r="M520" s="10"/>
    </row>
    <row r="521">
      <c r="M521" s="10"/>
    </row>
    <row r="522">
      <c r="M522" s="10"/>
    </row>
    <row r="523">
      <c r="M523" s="10"/>
    </row>
    <row r="524">
      <c r="M524" s="10"/>
    </row>
    <row r="525">
      <c r="M525" s="10"/>
    </row>
    <row r="526">
      <c r="M526" s="10"/>
    </row>
    <row r="527">
      <c r="M527" s="10"/>
    </row>
    <row r="528">
      <c r="M528" s="10"/>
    </row>
    <row r="529">
      <c r="M529" s="10"/>
    </row>
    <row r="530">
      <c r="M530" s="10"/>
    </row>
    <row r="531">
      <c r="M531" s="10"/>
    </row>
    <row r="532">
      <c r="M532" s="10"/>
    </row>
    <row r="533">
      <c r="M533" s="10"/>
    </row>
    <row r="534">
      <c r="M534" s="10"/>
    </row>
    <row r="535">
      <c r="M535" s="10"/>
    </row>
    <row r="536">
      <c r="M536" s="10"/>
    </row>
    <row r="537">
      <c r="M537" s="10"/>
    </row>
    <row r="538">
      <c r="M538" s="10"/>
    </row>
    <row r="539">
      <c r="M539" s="10"/>
    </row>
    <row r="540">
      <c r="M540" s="10"/>
    </row>
    <row r="541">
      <c r="M541" s="10"/>
    </row>
    <row r="542">
      <c r="M542" s="10"/>
    </row>
    <row r="543">
      <c r="M543" s="10"/>
    </row>
    <row r="544">
      <c r="M544" s="10"/>
    </row>
    <row r="545">
      <c r="M545" s="10"/>
    </row>
    <row r="546">
      <c r="M546" s="10"/>
    </row>
    <row r="547">
      <c r="M547" s="10"/>
    </row>
    <row r="548">
      <c r="M548" s="10"/>
    </row>
    <row r="549">
      <c r="M549" s="10"/>
    </row>
    <row r="550">
      <c r="M550" s="10"/>
    </row>
    <row r="551">
      <c r="M551" s="10"/>
    </row>
    <row r="552">
      <c r="M552" s="10"/>
    </row>
    <row r="553">
      <c r="M553" s="10"/>
    </row>
    <row r="554">
      <c r="M554" s="10"/>
    </row>
    <row r="555">
      <c r="M555" s="10"/>
    </row>
    <row r="556">
      <c r="M556" s="10"/>
    </row>
    <row r="557">
      <c r="M557" s="10"/>
    </row>
    <row r="558">
      <c r="M558" s="10"/>
    </row>
    <row r="559">
      <c r="M559" s="10"/>
    </row>
    <row r="560">
      <c r="M560" s="10"/>
    </row>
    <row r="561">
      <c r="M561" s="10"/>
    </row>
    <row r="562">
      <c r="M562" s="10"/>
    </row>
    <row r="563">
      <c r="M563" s="10"/>
    </row>
    <row r="564">
      <c r="M564" s="10"/>
    </row>
    <row r="565">
      <c r="M565" s="10"/>
    </row>
    <row r="566">
      <c r="M566" s="10"/>
    </row>
    <row r="567">
      <c r="M567" s="10"/>
    </row>
    <row r="568">
      <c r="M568" s="10"/>
    </row>
    <row r="569">
      <c r="M569" s="10"/>
    </row>
    <row r="570">
      <c r="M570" s="10"/>
    </row>
    <row r="571">
      <c r="M571" s="10"/>
    </row>
    <row r="572">
      <c r="M572" s="10"/>
    </row>
    <row r="573">
      <c r="M573" s="10"/>
    </row>
    <row r="574">
      <c r="M574" s="10"/>
    </row>
    <row r="575">
      <c r="M575" s="10"/>
    </row>
    <row r="576">
      <c r="M576" s="10"/>
    </row>
    <row r="577">
      <c r="M577" s="10"/>
    </row>
    <row r="578">
      <c r="M578" s="10"/>
    </row>
    <row r="579">
      <c r="M579" s="10"/>
    </row>
    <row r="580">
      <c r="M580" s="10"/>
    </row>
    <row r="581">
      <c r="M581" s="10"/>
    </row>
    <row r="582">
      <c r="M582" s="10"/>
    </row>
    <row r="583">
      <c r="M583" s="10"/>
    </row>
    <row r="584">
      <c r="M584" s="10"/>
    </row>
    <row r="585">
      <c r="M585" s="10"/>
    </row>
    <row r="586">
      <c r="M586" s="10"/>
    </row>
    <row r="587">
      <c r="M587" s="10"/>
    </row>
    <row r="588">
      <c r="M588" s="10"/>
    </row>
    <row r="589">
      <c r="M589" s="10"/>
    </row>
    <row r="590">
      <c r="M590" s="10"/>
    </row>
    <row r="591">
      <c r="M591" s="10"/>
    </row>
    <row r="592">
      <c r="M592" s="10"/>
    </row>
    <row r="593">
      <c r="M593" s="10"/>
    </row>
    <row r="594">
      <c r="M594" s="10"/>
    </row>
    <row r="595">
      <c r="M595" s="10"/>
    </row>
    <row r="596">
      <c r="M596" s="10"/>
    </row>
    <row r="597">
      <c r="M597" s="10"/>
    </row>
    <row r="598">
      <c r="M598" s="10"/>
    </row>
    <row r="599">
      <c r="M599" s="10"/>
    </row>
    <row r="600">
      <c r="M600" s="10"/>
    </row>
    <row r="601">
      <c r="M601" s="10"/>
    </row>
    <row r="602">
      <c r="M602" s="10"/>
    </row>
    <row r="603">
      <c r="M603" s="10"/>
    </row>
    <row r="604">
      <c r="M604" s="10"/>
    </row>
    <row r="605">
      <c r="M605" s="10"/>
    </row>
    <row r="606">
      <c r="M606" s="10"/>
    </row>
    <row r="607">
      <c r="M607" s="10"/>
    </row>
    <row r="608">
      <c r="M608" s="10"/>
    </row>
    <row r="609">
      <c r="M609" s="10"/>
    </row>
    <row r="610">
      <c r="M610" s="10"/>
    </row>
    <row r="611">
      <c r="M611" s="10"/>
    </row>
    <row r="612">
      <c r="M612" s="10"/>
    </row>
    <row r="613">
      <c r="M613" s="10"/>
    </row>
    <row r="614">
      <c r="M614" s="10"/>
    </row>
    <row r="615">
      <c r="M615" s="10"/>
    </row>
    <row r="616">
      <c r="M616" s="10"/>
    </row>
    <row r="617">
      <c r="M617" s="10"/>
    </row>
    <row r="618">
      <c r="M618" s="10"/>
    </row>
    <row r="619">
      <c r="M619" s="10"/>
    </row>
    <row r="620">
      <c r="M620" s="10"/>
    </row>
    <row r="621">
      <c r="M621" s="10"/>
    </row>
    <row r="622">
      <c r="M622" s="10"/>
    </row>
    <row r="623">
      <c r="M623" s="10"/>
    </row>
    <row r="624">
      <c r="M624" s="10"/>
    </row>
    <row r="625">
      <c r="M625" s="10"/>
    </row>
    <row r="626">
      <c r="M626" s="10"/>
    </row>
    <row r="627">
      <c r="M627" s="10"/>
    </row>
    <row r="628">
      <c r="M628" s="10"/>
    </row>
    <row r="629">
      <c r="M629" s="10"/>
    </row>
    <row r="630">
      <c r="M630" s="10"/>
    </row>
    <row r="631">
      <c r="M631" s="10"/>
    </row>
    <row r="632">
      <c r="M632" s="10"/>
    </row>
    <row r="633">
      <c r="M633" s="10"/>
    </row>
    <row r="634">
      <c r="M634" s="10"/>
    </row>
    <row r="635">
      <c r="M635" s="10"/>
    </row>
    <row r="636">
      <c r="M636" s="10"/>
    </row>
    <row r="637">
      <c r="M637" s="10"/>
    </row>
    <row r="638">
      <c r="M638" s="10"/>
    </row>
    <row r="639">
      <c r="M639" s="10"/>
    </row>
    <row r="640">
      <c r="M640" s="10"/>
    </row>
    <row r="641">
      <c r="M641" s="10"/>
    </row>
    <row r="642">
      <c r="M642" s="10"/>
    </row>
    <row r="643">
      <c r="M643" s="10"/>
    </row>
    <row r="644">
      <c r="M644" s="10"/>
    </row>
    <row r="645">
      <c r="M645" s="10"/>
    </row>
    <row r="646">
      <c r="M646" s="10"/>
    </row>
    <row r="647">
      <c r="M647" s="10"/>
    </row>
    <row r="648">
      <c r="M648" s="10"/>
    </row>
    <row r="649">
      <c r="M649" s="10"/>
    </row>
    <row r="650">
      <c r="M650" s="10"/>
    </row>
    <row r="651">
      <c r="M651" s="10"/>
    </row>
    <row r="652">
      <c r="M652" s="10"/>
    </row>
    <row r="653">
      <c r="M653" s="10"/>
    </row>
    <row r="654">
      <c r="M654" s="10"/>
    </row>
    <row r="655">
      <c r="M655" s="10"/>
    </row>
    <row r="656">
      <c r="M656" s="10"/>
    </row>
    <row r="657">
      <c r="M657" s="10"/>
    </row>
    <row r="658">
      <c r="M658" s="10"/>
    </row>
    <row r="659">
      <c r="M659" s="10"/>
    </row>
    <row r="660">
      <c r="M660" s="10"/>
    </row>
    <row r="661">
      <c r="M661" s="10"/>
    </row>
    <row r="662">
      <c r="M662" s="10"/>
    </row>
    <row r="663">
      <c r="M663" s="10"/>
    </row>
    <row r="664">
      <c r="M664" s="10"/>
    </row>
    <row r="665">
      <c r="M665" s="10"/>
    </row>
    <row r="666">
      <c r="M666" s="10"/>
    </row>
    <row r="667">
      <c r="M667" s="10"/>
    </row>
    <row r="668">
      <c r="M668" s="10"/>
    </row>
    <row r="669">
      <c r="M669" s="10"/>
    </row>
    <row r="670">
      <c r="M670" s="10"/>
    </row>
    <row r="671">
      <c r="M671" s="10"/>
    </row>
    <row r="672">
      <c r="M672" s="10"/>
    </row>
    <row r="673">
      <c r="M673" s="10"/>
    </row>
    <row r="674">
      <c r="M674" s="10"/>
    </row>
    <row r="675">
      <c r="M675" s="10"/>
    </row>
    <row r="676">
      <c r="M676" s="10"/>
    </row>
    <row r="677">
      <c r="M677" s="10"/>
    </row>
    <row r="678">
      <c r="M678" s="10"/>
    </row>
    <row r="679">
      <c r="M679" s="10"/>
    </row>
    <row r="680">
      <c r="M680" s="10"/>
    </row>
    <row r="681">
      <c r="M681" s="10"/>
    </row>
    <row r="682">
      <c r="M682" s="10"/>
    </row>
    <row r="683">
      <c r="M683" s="10"/>
    </row>
    <row r="684">
      <c r="M684" s="10"/>
    </row>
    <row r="685">
      <c r="M685" s="10"/>
    </row>
    <row r="686">
      <c r="M686" s="10"/>
    </row>
    <row r="687">
      <c r="M687" s="10"/>
    </row>
    <row r="688">
      <c r="M688" s="10"/>
    </row>
    <row r="689">
      <c r="M689" s="10"/>
    </row>
    <row r="690">
      <c r="M690" s="10"/>
    </row>
    <row r="691">
      <c r="M691" s="10"/>
    </row>
    <row r="692">
      <c r="M692" s="10"/>
    </row>
    <row r="693">
      <c r="M693" s="10"/>
    </row>
    <row r="694">
      <c r="M694" s="10"/>
    </row>
    <row r="695">
      <c r="M695" s="10"/>
    </row>
    <row r="696">
      <c r="M696" s="10"/>
    </row>
    <row r="697">
      <c r="M697" s="10"/>
    </row>
    <row r="698">
      <c r="M698" s="10"/>
    </row>
    <row r="699">
      <c r="M699" s="10"/>
    </row>
    <row r="700">
      <c r="M700" s="10"/>
    </row>
    <row r="701">
      <c r="M701" s="10"/>
    </row>
    <row r="702">
      <c r="M702" s="10"/>
    </row>
    <row r="703">
      <c r="M703" s="10"/>
    </row>
    <row r="704">
      <c r="M704" s="10"/>
    </row>
    <row r="705">
      <c r="M705" s="10"/>
    </row>
    <row r="706">
      <c r="M706" s="10"/>
    </row>
    <row r="707">
      <c r="M707" s="10"/>
    </row>
    <row r="708">
      <c r="M708" s="10"/>
    </row>
    <row r="709">
      <c r="M709" s="10"/>
    </row>
    <row r="710">
      <c r="M710" s="10"/>
    </row>
    <row r="711">
      <c r="M711" s="10"/>
    </row>
    <row r="712">
      <c r="M712" s="10"/>
    </row>
    <row r="713">
      <c r="M713" s="10"/>
    </row>
    <row r="714">
      <c r="M714" s="10"/>
    </row>
    <row r="715">
      <c r="M715" s="10"/>
    </row>
    <row r="716">
      <c r="M716" s="10"/>
    </row>
    <row r="717">
      <c r="M717" s="10"/>
    </row>
    <row r="718">
      <c r="M718" s="10"/>
    </row>
    <row r="719">
      <c r="M719" s="10"/>
    </row>
    <row r="720">
      <c r="M720" s="10"/>
    </row>
    <row r="721">
      <c r="M721" s="10"/>
    </row>
    <row r="722">
      <c r="M722" s="10"/>
    </row>
    <row r="723">
      <c r="M723" s="10"/>
    </row>
    <row r="724">
      <c r="M724" s="10"/>
    </row>
    <row r="725">
      <c r="M725" s="10"/>
    </row>
    <row r="726">
      <c r="M726" s="10"/>
    </row>
    <row r="727">
      <c r="M727" s="10"/>
    </row>
    <row r="728">
      <c r="M728" s="10"/>
    </row>
    <row r="729">
      <c r="M729" s="10"/>
    </row>
    <row r="730">
      <c r="M730" s="10"/>
    </row>
    <row r="731">
      <c r="M731" s="10"/>
    </row>
    <row r="732">
      <c r="M732" s="10"/>
    </row>
    <row r="733">
      <c r="M733" s="10"/>
    </row>
    <row r="734">
      <c r="M734" s="10"/>
    </row>
    <row r="735">
      <c r="M735" s="10"/>
    </row>
    <row r="736">
      <c r="M736" s="10"/>
    </row>
    <row r="737">
      <c r="M737" s="10"/>
    </row>
    <row r="738">
      <c r="M738" s="10"/>
    </row>
    <row r="739">
      <c r="M739" s="10"/>
    </row>
    <row r="740">
      <c r="M740" s="10"/>
    </row>
    <row r="741">
      <c r="M741" s="10"/>
    </row>
    <row r="742">
      <c r="M742" s="10"/>
    </row>
    <row r="743">
      <c r="M743" s="10"/>
    </row>
    <row r="744">
      <c r="M744" s="10"/>
    </row>
    <row r="745">
      <c r="M745" s="10"/>
    </row>
    <row r="746">
      <c r="M746" s="10"/>
    </row>
    <row r="747">
      <c r="M747" s="10"/>
    </row>
    <row r="748">
      <c r="M748" s="10"/>
    </row>
    <row r="749">
      <c r="M749" s="10"/>
    </row>
    <row r="750">
      <c r="M750" s="10"/>
    </row>
    <row r="751">
      <c r="M751" s="10"/>
    </row>
    <row r="752">
      <c r="M752" s="10"/>
    </row>
    <row r="753">
      <c r="M753" s="10"/>
    </row>
    <row r="754">
      <c r="M754" s="10"/>
    </row>
    <row r="755">
      <c r="M755" s="10"/>
    </row>
    <row r="756">
      <c r="M756" s="10"/>
    </row>
    <row r="757">
      <c r="M757" s="10"/>
    </row>
    <row r="758">
      <c r="M758" s="10"/>
    </row>
    <row r="759">
      <c r="M759" s="10"/>
    </row>
    <row r="760">
      <c r="M760" s="10"/>
    </row>
    <row r="761">
      <c r="M761" s="10"/>
    </row>
    <row r="762">
      <c r="M762" s="10"/>
    </row>
    <row r="763">
      <c r="M763" s="10"/>
    </row>
    <row r="764">
      <c r="M764" s="10"/>
    </row>
    <row r="765">
      <c r="M765" s="10"/>
    </row>
    <row r="766">
      <c r="M766" s="10"/>
    </row>
    <row r="767">
      <c r="M767" s="10"/>
    </row>
    <row r="768">
      <c r="M768" s="10"/>
    </row>
    <row r="769">
      <c r="M769" s="10"/>
    </row>
    <row r="770">
      <c r="M770" s="10"/>
    </row>
    <row r="771">
      <c r="M771" s="10"/>
    </row>
    <row r="772">
      <c r="M772" s="10"/>
    </row>
    <row r="773">
      <c r="M773" s="10"/>
    </row>
    <row r="774">
      <c r="M774" s="10"/>
    </row>
    <row r="775">
      <c r="M775" s="10"/>
    </row>
    <row r="776">
      <c r="M776" s="10"/>
    </row>
    <row r="777">
      <c r="M777" s="10"/>
    </row>
    <row r="778">
      <c r="M778" s="10"/>
    </row>
    <row r="779">
      <c r="M779" s="10"/>
    </row>
    <row r="780">
      <c r="M780" s="10"/>
    </row>
    <row r="781">
      <c r="M781" s="10"/>
    </row>
    <row r="782">
      <c r="M782" s="10"/>
    </row>
    <row r="783">
      <c r="M783" s="10"/>
    </row>
    <row r="784">
      <c r="M784" s="10"/>
    </row>
    <row r="785">
      <c r="M785" s="10"/>
    </row>
    <row r="786">
      <c r="M786" s="10"/>
    </row>
    <row r="787">
      <c r="M787" s="10"/>
    </row>
    <row r="788">
      <c r="M788" s="10"/>
    </row>
    <row r="789">
      <c r="M789" s="10"/>
    </row>
    <row r="790">
      <c r="M790" s="10"/>
    </row>
    <row r="791">
      <c r="M791" s="10"/>
    </row>
    <row r="792">
      <c r="M792" s="10"/>
    </row>
    <row r="793">
      <c r="M793" s="10"/>
    </row>
    <row r="794">
      <c r="M794" s="10"/>
    </row>
    <row r="795">
      <c r="M795" s="10"/>
    </row>
    <row r="796">
      <c r="M796" s="10"/>
    </row>
    <row r="797">
      <c r="M797" s="10"/>
    </row>
    <row r="798">
      <c r="M798" s="10"/>
    </row>
    <row r="799">
      <c r="M799" s="10"/>
    </row>
    <row r="800">
      <c r="M800" s="10"/>
    </row>
    <row r="801">
      <c r="M801" s="10"/>
    </row>
    <row r="802">
      <c r="M802" s="10"/>
    </row>
    <row r="803">
      <c r="M803" s="10"/>
    </row>
    <row r="804">
      <c r="M804" s="10"/>
    </row>
    <row r="805">
      <c r="M805" s="10"/>
    </row>
    <row r="806">
      <c r="M806" s="10"/>
    </row>
    <row r="807">
      <c r="M807" s="10"/>
    </row>
    <row r="808">
      <c r="M808" s="10"/>
    </row>
    <row r="809">
      <c r="M809" s="10"/>
    </row>
    <row r="810">
      <c r="M810" s="10"/>
    </row>
    <row r="811">
      <c r="M811" s="10"/>
    </row>
    <row r="812">
      <c r="M812" s="10"/>
    </row>
    <row r="813">
      <c r="M813" s="10"/>
    </row>
    <row r="814">
      <c r="M814" s="10"/>
    </row>
    <row r="815">
      <c r="M815" s="10"/>
    </row>
    <row r="816">
      <c r="M816" s="10"/>
    </row>
    <row r="817">
      <c r="M817" s="10"/>
    </row>
    <row r="818">
      <c r="M818" s="10"/>
    </row>
    <row r="819">
      <c r="M819" s="10"/>
    </row>
    <row r="820">
      <c r="M820" s="10"/>
    </row>
    <row r="821">
      <c r="M821" s="10"/>
    </row>
    <row r="822">
      <c r="M822" s="10"/>
    </row>
    <row r="823">
      <c r="M823" s="10"/>
    </row>
    <row r="824">
      <c r="M824" s="10"/>
    </row>
    <row r="825">
      <c r="M825" s="10"/>
    </row>
    <row r="826">
      <c r="M826" s="10"/>
    </row>
    <row r="827">
      <c r="M827" s="10"/>
    </row>
    <row r="828">
      <c r="M828" s="10"/>
    </row>
    <row r="829">
      <c r="M829" s="10"/>
    </row>
    <row r="830">
      <c r="M830" s="10"/>
    </row>
    <row r="831">
      <c r="M831" s="10"/>
    </row>
    <row r="832">
      <c r="M832" s="10"/>
    </row>
    <row r="833">
      <c r="M833" s="10"/>
    </row>
    <row r="834">
      <c r="M834" s="10"/>
    </row>
    <row r="835">
      <c r="M835" s="10"/>
    </row>
    <row r="836">
      <c r="M836" s="10"/>
    </row>
    <row r="837">
      <c r="M837" s="10"/>
    </row>
    <row r="838">
      <c r="M838" s="10"/>
    </row>
    <row r="839">
      <c r="M839" s="10"/>
    </row>
    <row r="840">
      <c r="M840" s="10"/>
    </row>
    <row r="841">
      <c r="M841" s="10"/>
    </row>
    <row r="842">
      <c r="M842" s="10"/>
    </row>
    <row r="843">
      <c r="M843" s="10"/>
    </row>
    <row r="844">
      <c r="M844" s="10"/>
    </row>
    <row r="845">
      <c r="M845" s="10"/>
    </row>
    <row r="846">
      <c r="M846" s="10"/>
    </row>
    <row r="847">
      <c r="M847" s="10"/>
    </row>
    <row r="848">
      <c r="M848" s="10"/>
    </row>
    <row r="849">
      <c r="M849" s="10"/>
    </row>
    <row r="850">
      <c r="M850" s="10"/>
    </row>
    <row r="851">
      <c r="M851" s="10"/>
    </row>
    <row r="852">
      <c r="M852" s="10"/>
    </row>
    <row r="853">
      <c r="M853" s="10"/>
    </row>
    <row r="854">
      <c r="M854" s="10"/>
    </row>
    <row r="855">
      <c r="M855" s="10"/>
    </row>
    <row r="856">
      <c r="M856" s="10"/>
    </row>
    <row r="857">
      <c r="M857" s="10"/>
    </row>
    <row r="858">
      <c r="M858" s="10"/>
    </row>
    <row r="859">
      <c r="M859" s="10"/>
    </row>
    <row r="860">
      <c r="M860" s="10"/>
    </row>
    <row r="861">
      <c r="M861" s="10"/>
    </row>
    <row r="862">
      <c r="M862" s="10"/>
    </row>
    <row r="863">
      <c r="M863" s="10"/>
    </row>
    <row r="864">
      <c r="M864" s="10"/>
    </row>
    <row r="865">
      <c r="M865" s="10"/>
    </row>
    <row r="866">
      <c r="M866" s="10"/>
    </row>
    <row r="867">
      <c r="M867" s="10"/>
    </row>
    <row r="868">
      <c r="M868" s="10"/>
    </row>
    <row r="869">
      <c r="M869" s="10"/>
    </row>
    <row r="870">
      <c r="M870" s="10"/>
    </row>
    <row r="871">
      <c r="M871" s="10"/>
    </row>
    <row r="872">
      <c r="M872" s="10"/>
    </row>
    <row r="873">
      <c r="M873" s="10"/>
    </row>
    <row r="874">
      <c r="M874" s="10"/>
    </row>
    <row r="875">
      <c r="M875" s="10"/>
    </row>
    <row r="876">
      <c r="M876" s="10"/>
    </row>
    <row r="877">
      <c r="M877" s="10"/>
    </row>
    <row r="878">
      <c r="M878" s="10"/>
    </row>
    <row r="879">
      <c r="M879" s="10"/>
    </row>
    <row r="880">
      <c r="M880" s="10"/>
    </row>
    <row r="881">
      <c r="M881" s="10"/>
    </row>
    <row r="882">
      <c r="M882" s="10"/>
    </row>
    <row r="883">
      <c r="M883" s="10"/>
    </row>
    <row r="884">
      <c r="M884" s="10"/>
    </row>
    <row r="885">
      <c r="M885" s="10"/>
    </row>
    <row r="886">
      <c r="M886" s="10"/>
    </row>
    <row r="887">
      <c r="M887" s="10"/>
    </row>
    <row r="888">
      <c r="M888" s="10"/>
    </row>
    <row r="889">
      <c r="M889" s="10"/>
    </row>
    <row r="890">
      <c r="M890" s="10"/>
    </row>
    <row r="891">
      <c r="M891" s="10"/>
    </row>
    <row r="892">
      <c r="M892" s="10"/>
    </row>
    <row r="893">
      <c r="M893" s="10"/>
    </row>
    <row r="894">
      <c r="M894" s="10"/>
    </row>
    <row r="895">
      <c r="M895" s="10"/>
    </row>
    <row r="896">
      <c r="M896" s="10"/>
    </row>
    <row r="897">
      <c r="M897" s="10"/>
    </row>
    <row r="898">
      <c r="M898" s="10"/>
    </row>
    <row r="899">
      <c r="M899" s="10"/>
    </row>
    <row r="900">
      <c r="M900" s="10"/>
    </row>
    <row r="901">
      <c r="M901" s="10"/>
    </row>
    <row r="902">
      <c r="M902" s="10"/>
    </row>
    <row r="903">
      <c r="M903" s="10"/>
    </row>
    <row r="904">
      <c r="M904" s="10"/>
    </row>
    <row r="905">
      <c r="M905" s="10"/>
    </row>
    <row r="906">
      <c r="M906" s="10"/>
    </row>
    <row r="907">
      <c r="M907" s="10"/>
    </row>
    <row r="908">
      <c r="M908" s="10"/>
    </row>
    <row r="909">
      <c r="M909" s="10"/>
    </row>
    <row r="910">
      <c r="M910" s="10"/>
    </row>
    <row r="911">
      <c r="M911" s="10"/>
    </row>
    <row r="912">
      <c r="M912" s="10"/>
    </row>
    <row r="913">
      <c r="M913" s="10"/>
    </row>
    <row r="914">
      <c r="M914" s="10"/>
    </row>
    <row r="915">
      <c r="M915" s="10"/>
    </row>
    <row r="916">
      <c r="M916" s="10"/>
    </row>
    <row r="917">
      <c r="M917" s="10"/>
    </row>
    <row r="918">
      <c r="M918" s="10"/>
    </row>
    <row r="919">
      <c r="M919" s="10"/>
    </row>
    <row r="920">
      <c r="M920" s="10"/>
    </row>
    <row r="921">
      <c r="M921" s="10"/>
    </row>
    <row r="922">
      <c r="M922" s="10"/>
    </row>
    <row r="923">
      <c r="M923" s="10"/>
    </row>
    <row r="924">
      <c r="M924" s="10"/>
    </row>
    <row r="925">
      <c r="M925" s="10"/>
    </row>
    <row r="926">
      <c r="M926" s="10"/>
    </row>
    <row r="927">
      <c r="M927" s="10"/>
    </row>
    <row r="928">
      <c r="M928" s="10"/>
    </row>
    <row r="929">
      <c r="M929" s="10"/>
    </row>
    <row r="930">
      <c r="M930" s="10"/>
    </row>
    <row r="931">
      <c r="M931" s="10"/>
    </row>
    <row r="932">
      <c r="M932" s="10"/>
    </row>
    <row r="933">
      <c r="M933" s="10"/>
    </row>
    <row r="934">
      <c r="M934" s="10"/>
    </row>
    <row r="935">
      <c r="M935" s="10"/>
    </row>
    <row r="936">
      <c r="M936" s="10"/>
    </row>
    <row r="937">
      <c r="M937" s="10"/>
    </row>
    <row r="938">
      <c r="M938" s="10"/>
    </row>
    <row r="939">
      <c r="M939" s="10"/>
    </row>
    <row r="940">
      <c r="M940" s="10"/>
    </row>
    <row r="941">
      <c r="M941" s="10"/>
    </row>
    <row r="942">
      <c r="M942" s="10"/>
    </row>
    <row r="943">
      <c r="M943" s="10"/>
    </row>
    <row r="944">
      <c r="M944" s="10"/>
    </row>
    <row r="945">
      <c r="M945" s="10"/>
    </row>
    <row r="946">
      <c r="M946" s="10"/>
    </row>
    <row r="947">
      <c r="M947" s="10"/>
    </row>
    <row r="948">
      <c r="M948" s="10"/>
    </row>
    <row r="949">
      <c r="M949" s="10"/>
    </row>
    <row r="950">
      <c r="M950" s="10"/>
    </row>
    <row r="951">
      <c r="M951" s="10"/>
    </row>
    <row r="952">
      <c r="M952" s="10"/>
    </row>
    <row r="953">
      <c r="M953" s="10"/>
    </row>
    <row r="954">
      <c r="M954" s="10"/>
    </row>
    <row r="955">
      <c r="M955" s="10"/>
    </row>
    <row r="956">
      <c r="M956" s="10"/>
    </row>
    <row r="957">
      <c r="M957" s="10"/>
    </row>
    <row r="958">
      <c r="M958" s="10"/>
    </row>
    <row r="959">
      <c r="M959" s="10"/>
    </row>
    <row r="960">
      <c r="M960" s="10"/>
    </row>
    <row r="961">
      <c r="M961" s="10"/>
    </row>
    <row r="962">
      <c r="M962" s="10"/>
    </row>
    <row r="963">
      <c r="M963" s="10"/>
    </row>
    <row r="964">
      <c r="M964" s="10"/>
    </row>
    <row r="965">
      <c r="M965" s="10"/>
    </row>
    <row r="966">
      <c r="M966" s="10"/>
    </row>
    <row r="967">
      <c r="M967" s="10"/>
    </row>
    <row r="968">
      <c r="M968" s="10"/>
    </row>
    <row r="969">
      <c r="M969" s="10"/>
    </row>
    <row r="970">
      <c r="M970" s="10"/>
    </row>
    <row r="971">
      <c r="M971" s="10"/>
    </row>
    <row r="972">
      <c r="M972" s="10"/>
    </row>
    <row r="973">
      <c r="M973" s="10"/>
    </row>
    <row r="974">
      <c r="M974" s="10"/>
    </row>
    <row r="975">
      <c r="M975" s="10"/>
    </row>
    <row r="976">
      <c r="M976" s="10"/>
    </row>
    <row r="977">
      <c r="M977" s="10"/>
    </row>
    <row r="978">
      <c r="M978" s="10"/>
    </row>
    <row r="979">
      <c r="M979" s="10"/>
    </row>
    <row r="980">
      <c r="M980" s="10"/>
    </row>
    <row r="981">
      <c r="M981" s="10"/>
    </row>
    <row r="982">
      <c r="M982" s="10"/>
    </row>
    <row r="983">
      <c r="M983" s="10"/>
    </row>
    <row r="984">
      <c r="M984" s="10"/>
    </row>
    <row r="985">
      <c r="M985" s="10"/>
    </row>
    <row r="986">
      <c r="M986" s="10"/>
    </row>
    <row r="987">
      <c r="M987" s="10"/>
    </row>
    <row r="988">
      <c r="M988" s="10"/>
    </row>
    <row r="989">
      <c r="M989" s="10"/>
    </row>
    <row r="990">
      <c r="M990" s="10"/>
    </row>
    <row r="991">
      <c r="M991" s="10"/>
    </row>
    <row r="992">
      <c r="M992" s="10"/>
    </row>
    <row r="993">
      <c r="M993" s="10"/>
    </row>
    <row r="994">
      <c r="M994" s="10"/>
    </row>
    <row r="995">
      <c r="M995" s="10"/>
    </row>
    <row r="996">
      <c r="M996" s="10"/>
    </row>
    <row r="997">
      <c r="M997" s="10"/>
    </row>
    <row r="998">
      <c r="M998" s="10"/>
    </row>
    <row r="999">
      <c r="M999" s="10"/>
    </row>
    <row r="1000">
      <c r="M1000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3" t="s">
        <v>23</v>
      </c>
    </row>
    <row r="2">
      <c r="A2" s="6" t="s">
        <v>31</v>
      </c>
      <c r="B2" s="7" t="str">
        <f>vlookup($A2,Users!$B$1:$H1000,3,false)</f>
        <v>Anurag</v>
      </c>
      <c r="C2" s="7" t="str">
        <f>vlookup($A2,Users!$B$1:$H1000,6,false)</f>
        <v>Centennial</v>
      </c>
      <c r="D2" s="7">
        <f>vlookup($C2,Teams!$B:$D,2,false)</f>
        <v>11</v>
      </c>
      <c r="E2" s="7">
        <f t="shared" ref="E2:E207" si="1">D2*4</f>
        <v>44</v>
      </c>
      <c r="F2" s="7">
        <f>countifs(Raw!$D$1:$D1000,$A2,Raw!$C$1:$C1000,4,Raw!$J$1:$J1000,"C")+countifs(Raw!$D$1:$D1000,$A2,Raw!$C$1:$C1000,14,Raw!$J$1:$J1000,"C")</f>
        <v>29</v>
      </c>
      <c r="G2" s="7">
        <f>countifs(Raw!$D$1:$D1000,$A2,Raw!$C$1:$C1000,0,Raw!$J$1:$J1000,"C")</f>
        <v>10</v>
      </c>
      <c r="H2" s="7">
        <f>countifs(Raw!$D$1:$D1000,$A2,Raw!$C$1:$C1000,-4,Raw!$J$1:$J1000,"C")</f>
        <v>1</v>
      </c>
      <c r="I2" s="7">
        <f t="shared" ref="I2:I207" si="2">F2+G2+H2</f>
        <v>40</v>
      </c>
      <c r="J2" s="8">
        <f t="shared" ref="J2:J207" si="3">I2/E2</f>
        <v>0.9090909091</v>
      </c>
      <c r="K2" s="8">
        <f t="shared" ref="K2:K207" si="4">iferror(F2/I2,0)</f>
        <v>0.725</v>
      </c>
      <c r="L2" s="7">
        <f t="shared" ref="L2:L207" si="5">4*F2-4*H2</f>
        <v>112</v>
      </c>
      <c r="M2" s="9">
        <f t="shared" ref="M2:M207" si="6">L2/D2</f>
        <v>10.18181818</v>
      </c>
    </row>
    <row r="3">
      <c r="A3" s="6" t="s">
        <v>70</v>
      </c>
      <c r="B3" s="7" t="str">
        <f>vlookup($A3,Users!$B$1:$H1000,3,false)</f>
        <v>Harry</v>
      </c>
      <c r="C3" s="7" t="str">
        <f>vlookup($A3,Users!$B$1:$H1000,6,false)</f>
        <v>Middleton</v>
      </c>
      <c r="D3" s="7">
        <f>vlookup($C3,Teams!$B:$D,2,false)</f>
        <v>5</v>
      </c>
      <c r="E3" s="7">
        <f t="shared" si="1"/>
        <v>20</v>
      </c>
      <c r="F3" s="7">
        <f>countifs(Raw!$D$1:$D1000,$A3,Raw!$C$1:$C1000,4,Raw!$J$1:$J1000,"C")+countifs(Raw!$D$1:$D1000,$A3,Raw!$C$1:$C1000,14,Raw!$J$1:$J1000,"C")</f>
        <v>11</v>
      </c>
      <c r="G3" s="7">
        <f>countifs(Raw!$D$1:$D1000,$A3,Raw!$C$1:$C1000,0,Raw!$J$1:$J1000,"C")</f>
        <v>2</v>
      </c>
      <c r="H3" s="7">
        <f>countifs(Raw!$D$1:$D1000,$A3,Raw!$C$1:$C1000,-4,Raw!$J$1:$J1000,"C")</f>
        <v>0</v>
      </c>
      <c r="I3" s="7">
        <f t="shared" si="2"/>
        <v>13</v>
      </c>
      <c r="J3" s="8">
        <f t="shared" si="3"/>
        <v>0.65</v>
      </c>
      <c r="K3" s="8">
        <f t="shared" si="4"/>
        <v>0.8461538462</v>
      </c>
      <c r="L3" s="7">
        <f t="shared" si="5"/>
        <v>44</v>
      </c>
      <c r="M3" s="9">
        <f t="shared" si="6"/>
        <v>8.8</v>
      </c>
    </row>
    <row r="4">
      <c r="A4" s="6" t="s">
        <v>75</v>
      </c>
      <c r="B4" s="7" t="str">
        <f>vlookup($A4,Users!$B$1:$H1000,3,false)</f>
        <v>Connor</v>
      </c>
      <c r="C4" s="7" t="str">
        <f>vlookup($A4,Users!$B$1:$H1000,6,false)</f>
        <v>NoHo B</v>
      </c>
      <c r="D4" s="7">
        <f>vlookup($C4,Teams!$B:$D,2,false)</f>
        <v>5</v>
      </c>
      <c r="E4" s="7">
        <f t="shared" si="1"/>
        <v>20</v>
      </c>
      <c r="F4" s="7">
        <f>countifs(Raw!$D$1:$D1000,$A4,Raw!$C$1:$C1000,4,Raw!$J$1:$J1000,"C")+countifs(Raw!$D$1:$D1000,$A4,Raw!$C$1:$C1000,14,Raw!$J$1:$J1000,"C")</f>
        <v>12</v>
      </c>
      <c r="G4" s="7">
        <f>countifs(Raw!$D$1:$D1000,$A4,Raw!$C$1:$C1000,0,Raw!$J$1:$J1000,"C")</f>
        <v>4</v>
      </c>
      <c r="H4" s="7">
        <f>countifs(Raw!$D$1:$D1000,$A4,Raw!$C$1:$C1000,-4,Raw!$J$1:$J1000,"C")</f>
        <v>1</v>
      </c>
      <c r="I4" s="7">
        <f t="shared" si="2"/>
        <v>17</v>
      </c>
      <c r="J4" s="8">
        <f t="shared" si="3"/>
        <v>0.85</v>
      </c>
      <c r="K4" s="8">
        <f t="shared" si="4"/>
        <v>0.7058823529</v>
      </c>
      <c r="L4" s="7">
        <f t="shared" si="5"/>
        <v>44</v>
      </c>
      <c r="M4" s="9">
        <f t="shared" si="6"/>
        <v>8.8</v>
      </c>
    </row>
    <row r="5">
      <c r="A5" s="6" t="s">
        <v>67</v>
      </c>
      <c r="B5" s="7" t="str">
        <f>vlookup($A5,Users!$B$1:$H1000,3,false)</f>
        <v>Elias</v>
      </c>
      <c r="C5" s="7" t="str">
        <f>vlookup($A5,Users!$B$1:$H1000,6,false)</f>
        <v>ASFA</v>
      </c>
      <c r="D5" s="7">
        <f>vlookup($C5,Teams!$B:$D,2,false)</f>
        <v>5</v>
      </c>
      <c r="E5" s="7">
        <f t="shared" si="1"/>
        <v>20</v>
      </c>
      <c r="F5" s="7">
        <f>countifs(Raw!$D$1:$D1000,$A5,Raw!$C$1:$C1000,4,Raw!$J$1:$J1000,"C")+countifs(Raw!$D$1:$D1000,$A5,Raw!$C$1:$C1000,14,Raw!$J$1:$J1000,"C")</f>
        <v>10</v>
      </c>
      <c r="G5" s="7">
        <f>countifs(Raw!$D$1:$D1000,$A5,Raw!$C$1:$C1000,0,Raw!$J$1:$J1000,"C")</f>
        <v>4</v>
      </c>
      <c r="H5" s="7">
        <f>countifs(Raw!$D$1:$D1000,$A5,Raw!$C$1:$C1000,-4,Raw!$J$1:$J1000,"C")</f>
        <v>0</v>
      </c>
      <c r="I5" s="7">
        <f t="shared" si="2"/>
        <v>14</v>
      </c>
      <c r="J5" s="8">
        <f t="shared" si="3"/>
        <v>0.7</v>
      </c>
      <c r="K5" s="8">
        <f t="shared" si="4"/>
        <v>0.7142857143</v>
      </c>
      <c r="L5" s="7">
        <f t="shared" si="5"/>
        <v>40</v>
      </c>
      <c r="M5" s="9">
        <f t="shared" si="6"/>
        <v>8</v>
      </c>
    </row>
    <row r="6">
      <c r="A6" s="6" t="s">
        <v>96</v>
      </c>
      <c r="B6" s="7" t="str">
        <f>vlookup($A6,Users!$B$1:$H1000,3,false)</f>
        <v>Caleb</v>
      </c>
      <c r="C6" s="7" t="str">
        <f>vlookup($A6,Users!$B$1:$H1000,6,false)</f>
        <v>Blair A</v>
      </c>
      <c r="D6" s="7">
        <f>vlookup($C6,Teams!$B:$D,2,false)</f>
        <v>9</v>
      </c>
      <c r="E6" s="7">
        <f t="shared" si="1"/>
        <v>36</v>
      </c>
      <c r="F6" s="7">
        <f>countifs(Raw!$D$1:$D1000,$A6,Raw!$C$1:$C1000,4,Raw!$J$1:$J1000,"C")+countifs(Raw!$D$1:$D1000,$A6,Raw!$C$1:$C1000,14,Raw!$J$1:$J1000,"C")</f>
        <v>21</v>
      </c>
      <c r="G6" s="7">
        <f>countifs(Raw!$D$1:$D1000,$A6,Raw!$C$1:$C1000,0,Raw!$J$1:$J1000,"C")</f>
        <v>8</v>
      </c>
      <c r="H6" s="7">
        <f>countifs(Raw!$D$1:$D1000,$A6,Raw!$C$1:$C1000,-4,Raw!$J$1:$J1000,"C")</f>
        <v>3</v>
      </c>
      <c r="I6" s="7">
        <f t="shared" si="2"/>
        <v>32</v>
      </c>
      <c r="J6" s="8">
        <f t="shared" si="3"/>
        <v>0.8888888889</v>
      </c>
      <c r="K6" s="8">
        <f t="shared" si="4"/>
        <v>0.65625</v>
      </c>
      <c r="L6" s="7">
        <f t="shared" si="5"/>
        <v>72</v>
      </c>
      <c r="M6" s="9">
        <f t="shared" si="6"/>
        <v>8</v>
      </c>
    </row>
    <row r="7">
      <c r="A7" s="6" t="s">
        <v>61</v>
      </c>
      <c r="B7" s="7" t="str">
        <f>vlookup($A7,Users!$B$1:$H1000,3,false)</f>
        <v>Viraj</v>
      </c>
      <c r="C7" s="7" t="str">
        <f>vlookup($A7,Users!$B$1:$H1000,6,false)</f>
        <v>Dulles</v>
      </c>
      <c r="D7" s="7">
        <f>vlookup($C7,Teams!$B:$D,2,false)</f>
        <v>9</v>
      </c>
      <c r="E7" s="7">
        <f t="shared" si="1"/>
        <v>36</v>
      </c>
      <c r="F7" s="7">
        <f>countifs(Raw!$D$1:$D1000,$A7,Raw!$C$1:$C1000,4,Raw!$J$1:$J1000,"C")+countifs(Raw!$D$1:$D1000,$A7,Raw!$C$1:$C1000,14,Raw!$J$1:$J1000,"C")</f>
        <v>19</v>
      </c>
      <c r="G7" s="7">
        <f>countifs(Raw!$D$1:$D1000,$A7,Raw!$C$1:$C1000,0,Raw!$J$1:$J1000,"C")</f>
        <v>1</v>
      </c>
      <c r="H7" s="7">
        <f>countifs(Raw!$D$1:$D1000,$A7,Raw!$C$1:$C1000,-4,Raw!$J$1:$J1000,"C")</f>
        <v>2</v>
      </c>
      <c r="I7" s="7">
        <f t="shared" si="2"/>
        <v>22</v>
      </c>
      <c r="J7" s="8">
        <f t="shared" si="3"/>
        <v>0.6111111111</v>
      </c>
      <c r="K7" s="8">
        <f t="shared" si="4"/>
        <v>0.8636363636</v>
      </c>
      <c r="L7" s="7">
        <f t="shared" si="5"/>
        <v>68</v>
      </c>
      <c r="M7" s="9">
        <f t="shared" si="6"/>
        <v>7.555555556</v>
      </c>
    </row>
    <row r="8">
      <c r="A8" s="6" t="s">
        <v>44</v>
      </c>
      <c r="B8" s="7" t="str">
        <f>vlookup($A8,Users!$B$1:$H1000,3,false)</f>
        <v>Nicholas</v>
      </c>
      <c r="C8" s="7" t="str">
        <f>vlookup($A8,Users!$B$1:$H1000,6,false)</f>
        <v>Buchholz A</v>
      </c>
      <c r="D8" s="7">
        <f>vlookup($C8,Teams!$B:$D,2,false)</f>
        <v>5</v>
      </c>
      <c r="E8" s="7">
        <f t="shared" si="1"/>
        <v>20</v>
      </c>
      <c r="F8" s="7">
        <f>countifs(Raw!$D$1:$D1000,$A8,Raw!$C$1:$C1000,4,Raw!$J$1:$J1000,"C")+countifs(Raw!$D$1:$D1000,$A8,Raw!$C$1:$C1000,14,Raw!$J$1:$J1000,"C")</f>
        <v>9</v>
      </c>
      <c r="G8" s="7">
        <f>countifs(Raw!$D$1:$D1000,$A8,Raw!$C$1:$C1000,0,Raw!$J$1:$J1000,"C")</f>
        <v>3</v>
      </c>
      <c r="H8" s="7">
        <f>countifs(Raw!$D$1:$D1000,$A8,Raw!$C$1:$C1000,-4,Raw!$J$1:$J1000,"C")</f>
        <v>0</v>
      </c>
      <c r="I8" s="7">
        <f t="shared" si="2"/>
        <v>12</v>
      </c>
      <c r="J8" s="8">
        <f t="shared" si="3"/>
        <v>0.6</v>
      </c>
      <c r="K8" s="8">
        <f t="shared" si="4"/>
        <v>0.75</v>
      </c>
      <c r="L8" s="7">
        <f t="shared" si="5"/>
        <v>36</v>
      </c>
      <c r="M8" s="9">
        <f t="shared" si="6"/>
        <v>7.2</v>
      </c>
    </row>
    <row r="9">
      <c r="A9" s="6" t="s">
        <v>82</v>
      </c>
      <c r="B9" s="7" t="str">
        <f>vlookup($A9,Users!$B$1:$H1000,3,false)</f>
        <v>Rohan</v>
      </c>
      <c r="C9" s="7" t="str">
        <f>vlookup($A9,Users!$B$1:$H1000,6,false)</f>
        <v>Ladue</v>
      </c>
      <c r="D9" s="7">
        <f>vlookup($C9,Teams!$B:$D,2,false)</f>
        <v>5</v>
      </c>
      <c r="E9" s="7">
        <f t="shared" si="1"/>
        <v>20</v>
      </c>
      <c r="F9" s="7">
        <f>countifs(Raw!$D$1:$D1000,$A9,Raw!$C$1:$C1000,4,Raw!$J$1:$J1000,"C")+countifs(Raw!$D$1:$D1000,$A9,Raw!$C$1:$C1000,14,Raw!$J$1:$J1000,"C")</f>
        <v>9</v>
      </c>
      <c r="G9" s="7">
        <f>countifs(Raw!$D$1:$D1000,$A9,Raw!$C$1:$C1000,0,Raw!$J$1:$J1000,"C")</f>
        <v>1</v>
      </c>
      <c r="H9" s="7">
        <f>countifs(Raw!$D$1:$D1000,$A9,Raw!$C$1:$C1000,-4,Raw!$J$1:$J1000,"C")</f>
        <v>0</v>
      </c>
      <c r="I9" s="7">
        <f t="shared" si="2"/>
        <v>10</v>
      </c>
      <c r="J9" s="8">
        <f t="shared" si="3"/>
        <v>0.5</v>
      </c>
      <c r="K9" s="8">
        <f t="shared" si="4"/>
        <v>0.9</v>
      </c>
      <c r="L9" s="7">
        <f t="shared" si="5"/>
        <v>36</v>
      </c>
      <c r="M9" s="9">
        <f t="shared" si="6"/>
        <v>7.2</v>
      </c>
    </row>
    <row r="10">
      <c r="A10" s="6" t="s">
        <v>200</v>
      </c>
      <c r="B10" s="7" t="str">
        <f>vlookup($A10,Users!$B$1:$H1000,3,false)</f>
        <v>Albert</v>
      </c>
      <c r="C10" s="7" t="str">
        <f>vlookup($A10,Users!$B$1:$H1000,6,false)</f>
        <v>Westminster</v>
      </c>
      <c r="D10" s="7">
        <f>vlookup($C10,Teams!$B:$D,2,false)</f>
        <v>5</v>
      </c>
      <c r="E10" s="7">
        <f t="shared" si="1"/>
        <v>20</v>
      </c>
      <c r="F10" s="7">
        <f>countifs(Raw!$D$1:$D1000,$A10,Raw!$C$1:$C1000,4,Raw!$J$1:$J1000,"C")+countifs(Raw!$D$1:$D1000,$A10,Raw!$C$1:$C1000,14,Raw!$J$1:$J1000,"C")</f>
        <v>11</v>
      </c>
      <c r="G10" s="7">
        <f>countifs(Raw!$D$1:$D1000,$A10,Raw!$C$1:$C1000,0,Raw!$J$1:$J1000,"C")</f>
        <v>1</v>
      </c>
      <c r="H10" s="7">
        <f>countifs(Raw!$D$1:$D1000,$A10,Raw!$C$1:$C1000,-4,Raw!$J$1:$J1000,"C")</f>
        <v>2</v>
      </c>
      <c r="I10" s="7">
        <f t="shared" si="2"/>
        <v>14</v>
      </c>
      <c r="J10" s="8">
        <f t="shared" si="3"/>
        <v>0.7</v>
      </c>
      <c r="K10" s="8">
        <f t="shared" si="4"/>
        <v>0.7857142857</v>
      </c>
      <c r="L10" s="7">
        <f t="shared" si="5"/>
        <v>36</v>
      </c>
      <c r="M10" s="9">
        <f t="shared" si="6"/>
        <v>7.2</v>
      </c>
    </row>
    <row r="11">
      <c r="A11" s="6" t="s">
        <v>135</v>
      </c>
      <c r="B11" s="7" t="str">
        <f>vlookup($A11,Users!$B$1:$H1000,3,false)</f>
        <v>Sebi</v>
      </c>
      <c r="C11" s="7" t="str">
        <f>vlookup($A11,Users!$B$1:$H1000,6,false)</f>
        <v>Tesla STEM</v>
      </c>
      <c r="D11" s="7">
        <f>vlookup($C11,Teams!$B:$D,2,false)</f>
        <v>8</v>
      </c>
      <c r="E11" s="7">
        <f t="shared" si="1"/>
        <v>32</v>
      </c>
      <c r="F11" s="7">
        <f>countifs(Raw!$D$1:$D1000,$A11,Raw!$C$1:$C1000,4,Raw!$J$1:$J1000,"C")+countifs(Raw!$D$1:$D1000,$A11,Raw!$C$1:$C1000,14,Raw!$J$1:$J1000,"C")</f>
        <v>13</v>
      </c>
      <c r="G11" s="7">
        <f>countifs(Raw!$D$1:$D1000,$A11,Raw!$C$1:$C1000,0,Raw!$J$1:$J1000,"C")</f>
        <v>3</v>
      </c>
      <c r="H11" s="7">
        <f>countifs(Raw!$D$1:$D1000,$A11,Raw!$C$1:$C1000,-4,Raw!$J$1:$J1000,"C")</f>
        <v>0</v>
      </c>
      <c r="I11" s="7">
        <f t="shared" si="2"/>
        <v>16</v>
      </c>
      <c r="J11" s="8">
        <f t="shared" si="3"/>
        <v>0.5</v>
      </c>
      <c r="K11" s="8">
        <f t="shared" si="4"/>
        <v>0.8125</v>
      </c>
      <c r="L11" s="7">
        <f t="shared" si="5"/>
        <v>52</v>
      </c>
      <c r="M11" s="9">
        <f t="shared" si="6"/>
        <v>6.5</v>
      </c>
    </row>
    <row r="12">
      <c r="A12" s="6" t="s">
        <v>170</v>
      </c>
      <c r="B12" s="7" t="str">
        <f>vlookup($A12,Users!$B$1:$H1000,3,false)</f>
        <v>Phoenix</v>
      </c>
      <c r="C12" s="7" t="str">
        <f>vlookup($A12,Users!$B$1:$H1000,6,false)</f>
        <v>Seven Lakes</v>
      </c>
      <c r="D12" s="7">
        <f>vlookup($C12,Teams!$B:$D,2,false)</f>
        <v>5</v>
      </c>
      <c r="E12" s="7">
        <f t="shared" si="1"/>
        <v>20</v>
      </c>
      <c r="F12" s="7">
        <f>countifs(Raw!$D$1:$D1000,$A12,Raw!$C$1:$C1000,4,Raw!$J$1:$J1000,"C")+countifs(Raw!$D$1:$D1000,$A12,Raw!$C$1:$C1000,14,Raw!$J$1:$J1000,"C")</f>
        <v>11</v>
      </c>
      <c r="G12" s="7">
        <f>countifs(Raw!$D$1:$D1000,$A12,Raw!$C$1:$C1000,0,Raw!$J$1:$J1000,"C")</f>
        <v>3</v>
      </c>
      <c r="H12" s="7">
        <f>countifs(Raw!$D$1:$D1000,$A12,Raw!$C$1:$C1000,-4,Raw!$J$1:$J1000,"C")</f>
        <v>3</v>
      </c>
      <c r="I12" s="7">
        <f t="shared" si="2"/>
        <v>17</v>
      </c>
      <c r="J12" s="8">
        <f t="shared" si="3"/>
        <v>0.85</v>
      </c>
      <c r="K12" s="8">
        <f t="shared" si="4"/>
        <v>0.6470588235</v>
      </c>
      <c r="L12" s="7">
        <f t="shared" si="5"/>
        <v>32</v>
      </c>
      <c r="M12" s="9">
        <f t="shared" si="6"/>
        <v>6.4</v>
      </c>
    </row>
    <row r="13">
      <c r="A13" s="6" t="s">
        <v>161</v>
      </c>
      <c r="B13" s="7" t="str">
        <f>vlookup($A13,Users!$B$1:$H1000,3,false)</f>
        <v>Owen</v>
      </c>
      <c r="C13" s="7" t="str">
        <f>vlookup($A13,Users!$B$1:$H1000,6,false)</f>
        <v>Interlake A</v>
      </c>
      <c r="D13" s="7">
        <f>vlookup($C13,Teams!$B:$D,2,false)</f>
        <v>6</v>
      </c>
      <c r="E13" s="7">
        <f t="shared" si="1"/>
        <v>24</v>
      </c>
      <c r="F13" s="7">
        <f>countifs(Raw!$D$1:$D1000,$A13,Raw!$C$1:$C1000,4,Raw!$J$1:$J1000,"C")+countifs(Raw!$D$1:$D1000,$A13,Raw!$C$1:$C1000,14,Raw!$J$1:$J1000,"C")</f>
        <v>10</v>
      </c>
      <c r="G13" s="7">
        <f>countifs(Raw!$D$1:$D1000,$A13,Raw!$C$1:$C1000,0,Raw!$J$1:$J1000,"C")</f>
        <v>4</v>
      </c>
      <c r="H13" s="7">
        <f>countifs(Raw!$D$1:$D1000,$A13,Raw!$C$1:$C1000,-4,Raw!$J$1:$J1000,"C")</f>
        <v>1</v>
      </c>
      <c r="I13" s="7">
        <f t="shared" si="2"/>
        <v>15</v>
      </c>
      <c r="J13" s="8">
        <f t="shared" si="3"/>
        <v>0.625</v>
      </c>
      <c r="K13" s="8">
        <f t="shared" si="4"/>
        <v>0.6666666667</v>
      </c>
      <c r="L13" s="7">
        <f t="shared" si="5"/>
        <v>36</v>
      </c>
      <c r="M13" s="9">
        <f t="shared" si="6"/>
        <v>6</v>
      </c>
    </row>
    <row r="14">
      <c r="A14" s="6" t="s">
        <v>54</v>
      </c>
      <c r="B14" s="7" t="str">
        <f>vlookup($A14,Users!$B$1:$H1000,3,false)</f>
        <v>Kaiwen</v>
      </c>
      <c r="C14" s="7" t="str">
        <f>vlookup($A14,Users!$B$1:$H1000,6,false)</f>
        <v>Enloe B</v>
      </c>
      <c r="D14" s="7">
        <f>vlookup($C14,Teams!$B:$D,2,false)</f>
        <v>7</v>
      </c>
      <c r="E14" s="7">
        <f t="shared" si="1"/>
        <v>28</v>
      </c>
      <c r="F14" s="7">
        <f>countifs(Raw!$D$1:$D1000,$A14,Raw!$C$1:$C1000,4,Raw!$J$1:$J1000,"C")+countifs(Raw!$D$1:$D1000,$A14,Raw!$C$1:$C1000,14,Raw!$J$1:$J1000,"C")</f>
        <v>12</v>
      </c>
      <c r="G14" s="7">
        <f>countifs(Raw!$D$1:$D1000,$A14,Raw!$C$1:$C1000,0,Raw!$J$1:$J1000,"C")</f>
        <v>7</v>
      </c>
      <c r="H14" s="7">
        <f>countifs(Raw!$D$1:$D1000,$A14,Raw!$C$1:$C1000,-4,Raw!$J$1:$J1000,"C")</f>
        <v>2</v>
      </c>
      <c r="I14" s="7">
        <f t="shared" si="2"/>
        <v>21</v>
      </c>
      <c r="J14" s="8">
        <f t="shared" si="3"/>
        <v>0.75</v>
      </c>
      <c r="K14" s="8">
        <f t="shared" si="4"/>
        <v>0.5714285714</v>
      </c>
      <c r="L14" s="7">
        <f t="shared" si="5"/>
        <v>40</v>
      </c>
      <c r="M14" s="9">
        <f t="shared" si="6"/>
        <v>5.714285714</v>
      </c>
    </row>
    <row r="15">
      <c r="A15" s="6" t="s">
        <v>41</v>
      </c>
      <c r="B15" s="7" t="str">
        <f>vlookup($A15,Users!$B$1:$H1000,3,false)</f>
        <v>Vishnu</v>
      </c>
      <c r="C15" s="7" t="str">
        <f>vlookup($A15,Users!$B$1:$H1000,6,false)</f>
        <v>Lakeside</v>
      </c>
      <c r="D15" s="7">
        <f>vlookup($C15,Teams!$B:$D,2,false)</f>
        <v>5</v>
      </c>
      <c r="E15" s="7">
        <f t="shared" si="1"/>
        <v>20</v>
      </c>
      <c r="F15" s="7">
        <f>countifs(Raw!$D$1:$D1000,$A15,Raw!$C$1:$C1000,4,Raw!$J$1:$J1000,"C")+countifs(Raw!$D$1:$D1000,$A15,Raw!$C$1:$C1000,14,Raw!$J$1:$J1000,"C")</f>
        <v>7</v>
      </c>
      <c r="G15" s="7">
        <f>countifs(Raw!$D$1:$D1000,$A15,Raw!$C$1:$C1000,0,Raw!$J$1:$J1000,"C")</f>
        <v>1</v>
      </c>
      <c r="H15" s="7">
        <f>countifs(Raw!$D$1:$D1000,$A15,Raw!$C$1:$C1000,-4,Raw!$J$1:$J1000,"C")</f>
        <v>0</v>
      </c>
      <c r="I15" s="7">
        <f t="shared" si="2"/>
        <v>8</v>
      </c>
      <c r="J15" s="8">
        <f t="shared" si="3"/>
        <v>0.4</v>
      </c>
      <c r="K15" s="8">
        <f t="shared" si="4"/>
        <v>0.875</v>
      </c>
      <c r="L15" s="7">
        <f t="shared" si="5"/>
        <v>28</v>
      </c>
      <c r="M15" s="9">
        <f t="shared" si="6"/>
        <v>5.6</v>
      </c>
    </row>
    <row r="16">
      <c r="A16" s="6" t="s">
        <v>83</v>
      </c>
      <c r="B16" s="7" t="str">
        <f>vlookup($A16,Users!$B$1:$H1000,3,false)</f>
        <v>Anuprabha</v>
      </c>
      <c r="C16" s="7" t="str">
        <f>vlookup($A16,Users!$B$1:$H1000,6,false)</f>
        <v>Lexington A</v>
      </c>
      <c r="D16" s="7">
        <f>vlookup($C16,Teams!$B:$D,2,false)</f>
        <v>7</v>
      </c>
      <c r="E16" s="7">
        <f t="shared" si="1"/>
        <v>28</v>
      </c>
      <c r="F16" s="7">
        <f>countifs(Raw!$D$1:$D1000,$A16,Raw!$C$1:$C1000,4,Raw!$J$1:$J1000,"C")+countifs(Raw!$D$1:$D1000,$A16,Raw!$C$1:$C1000,14,Raw!$J$1:$J1000,"C")</f>
        <v>10</v>
      </c>
      <c r="G16" s="7">
        <f>countifs(Raw!$D$1:$D1000,$A16,Raw!$C$1:$C1000,0,Raw!$J$1:$J1000,"C")</f>
        <v>4</v>
      </c>
      <c r="H16" s="7">
        <f>countifs(Raw!$D$1:$D1000,$A16,Raw!$C$1:$C1000,-4,Raw!$J$1:$J1000,"C")</f>
        <v>1</v>
      </c>
      <c r="I16" s="7">
        <f t="shared" si="2"/>
        <v>15</v>
      </c>
      <c r="J16" s="8">
        <f t="shared" si="3"/>
        <v>0.5357142857</v>
      </c>
      <c r="K16" s="8">
        <f t="shared" si="4"/>
        <v>0.6666666667</v>
      </c>
      <c r="L16" s="7">
        <f t="shared" si="5"/>
        <v>36</v>
      </c>
      <c r="M16" s="9">
        <f t="shared" si="6"/>
        <v>5.142857143</v>
      </c>
    </row>
    <row r="17">
      <c r="A17" s="6" t="s">
        <v>57</v>
      </c>
      <c r="B17" s="7" t="str">
        <f>vlookup($A17,Users!$B$1:$H1000,3,false)</f>
        <v>Yufei</v>
      </c>
      <c r="C17" s="7" t="str">
        <f>vlookup($A17,Users!$B$1:$H1000,6,false)</f>
        <v>University</v>
      </c>
      <c r="D17" s="7">
        <f>vlookup($C17,Teams!$B:$D,2,false)</f>
        <v>8</v>
      </c>
      <c r="E17" s="7">
        <f t="shared" si="1"/>
        <v>32</v>
      </c>
      <c r="F17" s="7">
        <f>countifs(Raw!$D$1:$D1000,$A17,Raw!$C$1:$C1000,4,Raw!$J$1:$J1000,"C")+countifs(Raw!$D$1:$D1000,$A17,Raw!$C$1:$C1000,14,Raw!$J$1:$J1000,"C")</f>
        <v>11</v>
      </c>
      <c r="G17" s="7">
        <f>countifs(Raw!$D$1:$D1000,$A17,Raw!$C$1:$C1000,0,Raw!$J$1:$J1000,"C")</f>
        <v>0</v>
      </c>
      <c r="H17" s="7">
        <f>countifs(Raw!$D$1:$D1000,$A17,Raw!$C$1:$C1000,-4,Raw!$J$1:$J1000,"C")</f>
        <v>1</v>
      </c>
      <c r="I17" s="7">
        <f t="shared" si="2"/>
        <v>12</v>
      </c>
      <c r="J17" s="8">
        <f t="shared" si="3"/>
        <v>0.375</v>
      </c>
      <c r="K17" s="8">
        <f t="shared" si="4"/>
        <v>0.9166666667</v>
      </c>
      <c r="L17" s="7">
        <f t="shared" si="5"/>
        <v>40</v>
      </c>
      <c r="M17" s="9">
        <f t="shared" si="6"/>
        <v>5</v>
      </c>
    </row>
    <row r="18">
      <c r="A18" s="6" t="s">
        <v>50</v>
      </c>
      <c r="B18" s="7" t="str">
        <f>vlookup($A18,Users!$B$1:$H1000,3,false)</f>
        <v>Ryan</v>
      </c>
      <c r="C18" s="7" t="str">
        <f>vlookup($A18,Users!$B$1:$H1000,6,false)</f>
        <v>Iolani</v>
      </c>
      <c r="D18" s="7">
        <f>vlookup($C18,Teams!$B:$D,2,false)</f>
        <v>5</v>
      </c>
      <c r="E18" s="7">
        <f t="shared" si="1"/>
        <v>20</v>
      </c>
      <c r="F18" s="7">
        <f>countifs(Raw!$D$1:$D1000,$A18,Raw!$C$1:$C1000,4,Raw!$J$1:$J1000,"C")+countifs(Raw!$D$1:$D1000,$A18,Raw!$C$1:$C1000,14,Raw!$J$1:$J1000,"C")</f>
        <v>6</v>
      </c>
      <c r="G18" s="7">
        <f>countifs(Raw!$D$1:$D1000,$A18,Raw!$C$1:$C1000,0,Raw!$J$1:$J1000,"C")</f>
        <v>2</v>
      </c>
      <c r="H18" s="7">
        <f>countifs(Raw!$D$1:$D1000,$A18,Raw!$C$1:$C1000,-4,Raw!$J$1:$J1000,"C")</f>
        <v>0</v>
      </c>
      <c r="I18" s="7">
        <f t="shared" si="2"/>
        <v>8</v>
      </c>
      <c r="J18" s="8">
        <f t="shared" si="3"/>
        <v>0.4</v>
      </c>
      <c r="K18" s="8">
        <f t="shared" si="4"/>
        <v>0.75</v>
      </c>
      <c r="L18" s="7">
        <f t="shared" si="5"/>
        <v>24</v>
      </c>
      <c r="M18" s="9">
        <f t="shared" si="6"/>
        <v>4.8</v>
      </c>
    </row>
    <row r="19">
      <c r="A19" s="6" t="s">
        <v>132</v>
      </c>
      <c r="B19" s="7" t="str">
        <f>vlookup($A19,Users!$B$1:$H1000,3,false)</f>
        <v>Aaditya</v>
      </c>
      <c r="C19" s="7" t="str">
        <f>vlookup($A19,Users!$B$1:$H1000,6,false)</f>
        <v>Cupertino</v>
      </c>
      <c r="D19" s="7">
        <f>vlookup($C19,Teams!$B:$D,2,false)</f>
        <v>5</v>
      </c>
      <c r="E19" s="7">
        <f t="shared" si="1"/>
        <v>20</v>
      </c>
      <c r="F19" s="7">
        <f>countifs(Raw!$D$1:$D1000,$A19,Raw!$C$1:$C1000,4,Raw!$J$1:$J1000,"C")+countifs(Raw!$D$1:$D1000,$A19,Raw!$C$1:$C1000,14,Raw!$J$1:$J1000,"C")</f>
        <v>6</v>
      </c>
      <c r="G19" s="7">
        <f>countifs(Raw!$D$1:$D1000,$A19,Raw!$C$1:$C1000,0,Raw!$J$1:$J1000,"C")</f>
        <v>0</v>
      </c>
      <c r="H19" s="7">
        <f>countifs(Raw!$D$1:$D1000,$A19,Raw!$C$1:$C1000,-4,Raw!$J$1:$J1000,"C")</f>
        <v>0</v>
      </c>
      <c r="I19" s="7">
        <f t="shared" si="2"/>
        <v>6</v>
      </c>
      <c r="J19" s="8">
        <f t="shared" si="3"/>
        <v>0.3</v>
      </c>
      <c r="K19" s="8">
        <f t="shared" si="4"/>
        <v>1</v>
      </c>
      <c r="L19" s="7">
        <f t="shared" si="5"/>
        <v>24</v>
      </c>
      <c r="M19" s="9">
        <f t="shared" si="6"/>
        <v>4.8</v>
      </c>
    </row>
    <row r="20">
      <c r="A20" s="6" t="s">
        <v>119</v>
      </c>
      <c r="B20" s="7" t="str">
        <f>vlookup($A20,Users!$B$1:$H1000,3,false)</f>
        <v>Shiv</v>
      </c>
      <c r="C20" s="7" t="str">
        <f>vlookup($A20,Users!$B$1:$H1000,6,false)</f>
        <v>Interlake B</v>
      </c>
      <c r="D20" s="7">
        <f>vlookup($C20,Teams!$B:$D,2,false)</f>
        <v>6</v>
      </c>
      <c r="E20" s="7">
        <f t="shared" si="1"/>
        <v>24</v>
      </c>
      <c r="F20" s="7">
        <f>countifs(Raw!$D$1:$D1000,$A20,Raw!$C$1:$C1000,4,Raw!$J$1:$J1000,"C")+countifs(Raw!$D$1:$D1000,$A20,Raw!$C$1:$C1000,14,Raw!$J$1:$J1000,"C")</f>
        <v>8</v>
      </c>
      <c r="G20" s="7">
        <f>countifs(Raw!$D$1:$D1000,$A20,Raw!$C$1:$C1000,0,Raw!$J$1:$J1000,"C")</f>
        <v>5</v>
      </c>
      <c r="H20" s="7">
        <f>countifs(Raw!$D$1:$D1000,$A20,Raw!$C$1:$C1000,-4,Raw!$J$1:$J1000,"C")</f>
        <v>1</v>
      </c>
      <c r="I20" s="7">
        <f t="shared" si="2"/>
        <v>14</v>
      </c>
      <c r="J20" s="8">
        <f t="shared" si="3"/>
        <v>0.5833333333</v>
      </c>
      <c r="K20" s="8">
        <f t="shared" si="4"/>
        <v>0.5714285714</v>
      </c>
      <c r="L20" s="7">
        <f t="shared" si="5"/>
        <v>28</v>
      </c>
      <c r="M20" s="9">
        <f t="shared" si="6"/>
        <v>4.666666667</v>
      </c>
    </row>
    <row r="21">
      <c r="A21" s="6" t="s">
        <v>42</v>
      </c>
      <c r="B21" s="7" t="str">
        <f>vlookup($A21,Users!$B$1:$H1000,3,false)</f>
        <v>Gugan</v>
      </c>
      <c r="C21" s="7" t="str">
        <f>vlookup($A21,Users!$B$1:$H1000,6,false)</f>
        <v>Blair C</v>
      </c>
      <c r="D21" s="7">
        <f>vlookup($C21,Teams!$B:$D,2,false)</f>
        <v>5</v>
      </c>
      <c r="E21" s="7">
        <f t="shared" si="1"/>
        <v>20</v>
      </c>
      <c r="F21" s="7">
        <f>countifs(Raw!$D$1:$D1000,$A21,Raw!$C$1:$C1000,4,Raw!$J$1:$J1000,"C")+countifs(Raw!$D$1:$D1000,$A21,Raw!$C$1:$C1000,14,Raw!$J$1:$J1000,"C")</f>
        <v>6</v>
      </c>
      <c r="G21" s="7">
        <f>countifs(Raw!$D$1:$D1000,$A21,Raw!$C$1:$C1000,0,Raw!$J$1:$J1000,"C")</f>
        <v>4</v>
      </c>
      <c r="H21" s="7">
        <f>countifs(Raw!$D$1:$D1000,$A21,Raw!$C$1:$C1000,-4,Raw!$J$1:$J1000,"C")</f>
        <v>1</v>
      </c>
      <c r="I21" s="7">
        <f t="shared" si="2"/>
        <v>11</v>
      </c>
      <c r="J21" s="8">
        <f t="shared" si="3"/>
        <v>0.55</v>
      </c>
      <c r="K21" s="8">
        <f t="shared" si="4"/>
        <v>0.5454545455</v>
      </c>
      <c r="L21" s="7">
        <f t="shared" si="5"/>
        <v>20</v>
      </c>
      <c r="M21" s="9">
        <f t="shared" si="6"/>
        <v>4</v>
      </c>
    </row>
    <row r="22">
      <c r="A22" s="6" t="s">
        <v>105</v>
      </c>
      <c r="B22" s="7" t="str">
        <f>vlookup($A22,Users!$B$1:$H1000,3,false)</f>
        <v>Colin</v>
      </c>
      <c r="C22" s="7" t="str">
        <f>vlookup($A22,Users!$B$1:$H1000,6,false)</f>
        <v>Enloe A</v>
      </c>
      <c r="D22" s="7">
        <f>vlookup($C22,Teams!$B:$D,2,false)</f>
        <v>5</v>
      </c>
      <c r="E22" s="7">
        <f t="shared" si="1"/>
        <v>20</v>
      </c>
      <c r="F22" s="7">
        <f>countifs(Raw!$D$1:$D1000,$A22,Raw!$C$1:$C1000,4,Raw!$J$1:$J1000,"C")+countifs(Raw!$D$1:$D1000,$A22,Raw!$C$1:$C1000,14,Raw!$J$1:$J1000,"C")</f>
        <v>7</v>
      </c>
      <c r="G22" s="7">
        <f>countifs(Raw!$D$1:$D1000,$A22,Raw!$C$1:$C1000,0,Raw!$J$1:$J1000,"C")</f>
        <v>2</v>
      </c>
      <c r="H22" s="7">
        <f>countifs(Raw!$D$1:$D1000,$A22,Raw!$C$1:$C1000,-4,Raw!$J$1:$J1000,"C")</f>
        <v>2</v>
      </c>
      <c r="I22" s="7">
        <f t="shared" si="2"/>
        <v>11</v>
      </c>
      <c r="J22" s="8">
        <f t="shared" si="3"/>
        <v>0.55</v>
      </c>
      <c r="K22" s="8">
        <f t="shared" si="4"/>
        <v>0.6363636364</v>
      </c>
      <c r="L22" s="7">
        <f t="shared" si="5"/>
        <v>20</v>
      </c>
      <c r="M22" s="9">
        <f t="shared" si="6"/>
        <v>4</v>
      </c>
    </row>
    <row r="23">
      <c r="A23" s="6" t="s">
        <v>92</v>
      </c>
      <c r="B23" s="7" t="str">
        <f>vlookup($A23,Users!$B$1:$H1000,3,false)</f>
        <v>Edward</v>
      </c>
      <c r="C23" s="7" t="str">
        <f>vlookup($A23,Users!$B$1:$H1000,6,false)</f>
        <v>Shen</v>
      </c>
      <c r="D23" s="7">
        <f>vlookup($C23,Teams!$B:$D,2,false)</f>
        <v>5</v>
      </c>
      <c r="E23" s="7">
        <f t="shared" si="1"/>
        <v>20</v>
      </c>
      <c r="F23" s="7">
        <f>countifs(Raw!$D$1:$D1000,$A23,Raw!$C$1:$C1000,4,Raw!$J$1:$J1000,"C")+countifs(Raw!$D$1:$D1000,$A23,Raw!$C$1:$C1000,14,Raw!$J$1:$J1000,"C")</f>
        <v>5</v>
      </c>
      <c r="G23" s="7">
        <f>countifs(Raw!$D$1:$D1000,$A23,Raw!$C$1:$C1000,0,Raw!$J$1:$J1000,"C")</f>
        <v>0</v>
      </c>
      <c r="H23" s="7">
        <f>countifs(Raw!$D$1:$D1000,$A23,Raw!$C$1:$C1000,-4,Raw!$J$1:$J1000,"C")</f>
        <v>0</v>
      </c>
      <c r="I23" s="7">
        <f t="shared" si="2"/>
        <v>5</v>
      </c>
      <c r="J23" s="8">
        <f t="shared" si="3"/>
        <v>0.25</v>
      </c>
      <c r="K23" s="8">
        <f t="shared" si="4"/>
        <v>1</v>
      </c>
      <c r="L23" s="7">
        <f t="shared" si="5"/>
        <v>20</v>
      </c>
      <c r="M23" s="9">
        <f t="shared" si="6"/>
        <v>4</v>
      </c>
    </row>
    <row r="24">
      <c r="A24" s="6" t="s">
        <v>152</v>
      </c>
      <c r="B24" s="7" t="str">
        <f>vlookup($A24,Users!$B$1:$H1000,3,false)</f>
        <v>Avanesh</v>
      </c>
      <c r="C24" s="7" t="str">
        <f>vlookup($A24,Users!$B$1:$H1000,6,false)</f>
        <v>NCSSM A</v>
      </c>
      <c r="D24" s="7">
        <f>vlookup($C24,Teams!$B:$D,2,false)</f>
        <v>7</v>
      </c>
      <c r="E24" s="7">
        <f t="shared" si="1"/>
        <v>28</v>
      </c>
      <c r="F24" s="7">
        <f>countifs(Raw!$D$1:$D1000,$A24,Raw!$C$1:$C1000,4,Raw!$J$1:$J1000,"C")+countifs(Raw!$D$1:$D1000,$A24,Raw!$C$1:$C1000,14,Raw!$J$1:$J1000,"C")</f>
        <v>8</v>
      </c>
      <c r="G24" s="7">
        <f>countifs(Raw!$D$1:$D1000,$A24,Raw!$C$1:$C1000,0,Raw!$J$1:$J1000,"C")</f>
        <v>3</v>
      </c>
      <c r="H24" s="7">
        <f>countifs(Raw!$D$1:$D1000,$A24,Raw!$C$1:$C1000,-4,Raw!$J$1:$J1000,"C")</f>
        <v>1</v>
      </c>
      <c r="I24" s="7">
        <f t="shared" si="2"/>
        <v>12</v>
      </c>
      <c r="J24" s="8">
        <f t="shared" si="3"/>
        <v>0.4285714286</v>
      </c>
      <c r="K24" s="8">
        <f t="shared" si="4"/>
        <v>0.6666666667</v>
      </c>
      <c r="L24" s="7">
        <f t="shared" si="5"/>
        <v>28</v>
      </c>
      <c r="M24" s="9">
        <f t="shared" si="6"/>
        <v>4</v>
      </c>
    </row>
    <row r="25">
      <c r="A25" s="6" t="s">
        <v>193</v>
      </c>
      <c r="B25" s="7" t="str">
        <f>vlookup($A25,Users!$B$1:$H1000,3,false)</f>
        <v>Alex</v>
      </c>
      <c r="C25" s="7" t="str">
        <f>vlookup($A25,Users!$B$1:$H1000,6,false)</f>
        <v>Green Hope</v>
      </c>
      <c r="D25" s="7">
        <f>vlookup($C25,Teams!$B:$D,2,false)</f>
        <v>5</v>
      </c>
      <c r="E25" s="7">
        <f t="shared" si="1"/>
        <v>20</v>
      </c>
      <c r="F25" s="7">
        <f>countifs(Raw!$D$1:$D1000,$A25,Raw!$C$1:$C1000,4,Raw!$J$1:$J1000,"C")+countifs(Raw!$D$1:$D1000,$A25,Raw!$C$1:$C1000,14,Raw!$J$1:$J1000,"C")</f>
        <v>5</v>
      </c>
      <c r="G25" s="7">
        <f>countifs(Raw!$D$1:$D1000,$A25,Raw!$C$1:$C1000,0,Raw!$J$1:$J1000,"C")</f>
        <v>1</v>
      </c>
      <c r="H25" s="7">
        <f>countifs(Raw!$D$1:$D1000,$A25,Raw!$C$1:$C1000,-4,Raw!$J$1:$J1000,"C")</f>
        <v>0</v>
      </c>
      <c r="I25" s="7">
        <f t="shared" si="2"/>
        <v>6</v>
      </c>
      <c r="J25" s="8">
        <f t="shared" si="3"/>
        <v>0.3</v>
      </c>
      <c r="K25" s="8">
        <f t="shared" si="4"/>
        <v>0.8333333333</v>
      </c>
      <c r="L25" s="7">
        <f t="shared" si="5"/>
        <v>20</v>
      </c>
      <c r="M25" s="9">
        <f t="shared" si="6"/>
        <v>4</v>
      </c>
    </row>
    <row r="26">
      <c r="A26" s="6" t="s">
        <v>107</v>
      </c>
      <c r="B26" s="7" t="str">
        <f>vlookup($A26,Users!$B$1:$H1000,3,false)</f>
        <v>Nipun</v>
      </c>
      <c r="C26" s="7" t="str">
        <f>vlookup($A26,Users!$B$1:$H1000,6,false)</f>
        <v>Mira Loma</v>
      </c>
      <c r="D26" s="7">
        <f>vlookup($C26,Teams!$B:$D,2,false)</f>
        <v>11</v>
      </c>
      <c r="E26" s="7">
        <f t="shared" si="1"/>
        <v>44</v>
      </c>
      <c r="F26" s="7">
        <f>countifs(Raw!$D$1:$D1000,$A26,Raw!$C$1:$C1000,4,Raw!$J$1:$J1000,"C")+countifs(Raw!$D$1:$D1000,$A26,Raw!$C$1:$C1000,14,Raw!$J$1:$J1000,"C")</f>
        <v>14</v>
      </c>
      <c r="G26" s="7">
        <f>countifs(Raw!$D$1:$D1000,$A26,Raw!$C$1:$C1000,0,Raw!$J$1:$J1000,"C")</f>
        <v>2</v>
      </c>
      <c r="H26" s="7">
        <f>countifs(Raw!$D$1:$D1000,$A26,Raw!$C$1:$C1000,-4,Raw!$J$1:$J1000,"C")</f>
        <v>4</v>
      </c>
      <c r="I26" s="7">
        <f t="shared" si="2"/>
        <v>20</v>
      </c>
      <c r="J26" s="8">
        <f t="shared" si="3"/>
        <v>0.4545454545</v>
      </c>
      <c r="K26" s="8">
        <f t="shared" si="4"/>
        <v>0.7</v>
      </c>
      <c r="L26" s="7">
        <f t="shared" si="5"/>
        <v>40</v>
      </c>
      <c r="M26" s="9">
        <f t="shared" si="6"/>
        <v>3.636363636</v>
      </c>
    </row>
    <row r="27">
      <c r="A27" s="6" t="s">
        <v>94</v>
      </c>
      <c r="B27" s="7" t="str">
        <f>vlookup($A27,Users!$B$1:$H1000,3,false)</f>
        <v>Felicity</v>
      </c>
      <c r="C27" s="7" t="str">
        <f>vlookup($A27,Users!$B$1:$H1000,6,false)</f>
        <v>PRISMS</v>
      </c>
      <c r="D27" s="7">
        <f>vlookup($C27,Teams!$B:$D,2,false)</f>
        <v>5</v>
      </c>
      <c r="E27" s="7">
        <f t="shared" si="1"/>
        <v>20</v>
      </c>
      <c r="F27" s="7">
        <f>countifs(Raw!$D$1:$D1000,$A27,Raw!$C$1:$C1000,4,Raw!$J$1:$J1000,"C")+countifs(Raw!$D$1:$D1000,$A27,Raw!$C$1:$C1000,14,Raw!$J$1:$J1000,"C")</f>
        <v>4</v>
      </c>
      <c r="G27" s="7">
        <f>countifs(Raw!$D$1:$D1000,$A27,Raw!$C$1:$C1000,0,Raw!$J$1:$J1000,"C")</f>
        <v>0</v>
      </c>
      <c r="H27" s="7">
        <f>countifs(Raw!$D$1:$D1000,$A27,Raw!$C$1:$C1000,-4,Raw!$J$1:$J1000,"C")</f>
        <v>0</v>
      </c>
      <c r="I27" s="7">
        <f t="shared" si="2"/>
        <v>4</v>
      </c>
      <c r="J27" s="8">
        <f t="shared" si="3"/>
        <v>0.2</v>
      </c>
      <c r="K27" s="8">
        <f t="shared" si="4"/>
        <v>1</v>
      </c>
      <c r="L27" s="7">
        <f t="shared" si="5"/>
        <v>16</v>
      </c>
      <c r="M27" s="9">
        <f t="shared" si="6"/>
        <v>3.2</v>
      </c>
    </row>
    <row r="28">
      <c r="A28" s="6" t="s">
        <v>186</v>
      </c>
      <c r="B28" s="7" t="str">
        <f>vlookup($A28,Users!$B$1:$H1000,3,false)</f>
        <v>Lidia</v>
      </c>
      <c r="C28" s="7" t="str">
        <f>vlookup($A28,Users!$B$1:$H1000,6,false)</f>
        <v>Venice</v>
      </c>
      <c r="D28" s="7">
        <f>vlookup($C28,Teams!$B:$D,2,false)</f>
        <v>5</v>
      </c>
      <c r="E28" s="7">
        <f t="shared" si="1"/>
        <v>20</v>
      </c>
      <c r="F28" s="7">
        <f>countifs(Raw!$D$1:$D1000,$A28,Raw!$C$1:$C1000,4,Raw!$J$1:$J1000,"C")+countifs(Raw!$D$1:$D1000,$A28,Raw!$C$1:$C1000,14,Raw!$J$1:$J1000,"C")</f>
        <v>4</v>
      </c>
      <c r="G28" s="7">
        <f>countifs(Raw!$D$1:$D1000,$A28,Raw!$C$1:$C1000,0,Raw!$J$1:$J1000,"C")</f>
        <v>2</v>
      </c>
      <c r="H28" s="7">
        <f>countifs(Raw!$D$1:$D1000,$A28,Raw!$C$1:$C1000,-4,Raw!$J$1:$J1000,"C")</f>
        <v>0</v>
      </c>
      <c r="I28" s="7">
        <f t="shared" si="2"/>
        <v>6</v>
      </c>
      <c r="J28" s="8">
        <f t="shared" si="3"/>
        <v>0.3</v>
      </c>
      <c r="K28" s="8">
        <f t="shared" si="4"/>
        <v>0.6666666667</v>
      </c>
      <c r="L28" s="7">
        <f t="shared" si="5"/>
        <v>16</v>
      </c>
      <c r="M28" s="9">
        <f t="shared" si="6"/>
        <v>3.2</v>
      </c>
    </row>
    <row r="29">
      <c r="A29" s="6" t="s">
        <v>191</v>
      </c>
      <c r="B29" s="7" t="str">
        <f>vlookup($A29,Users!$B$1:$H1000,3,false)</f>
        <v>Harsh</v>
      </c>
      <c r="C29" s="7" t="str">
        <f>vlookup($A29,Users!$B$1:$H1000,6,false)</f>
        <v>Green Hope</v>
      </c>
      <c r="D29" s="7">
        <f>vlookup($C29,Teams!$B:$D,2,false)</f>
        <v>5</v>
      </c>
      <c r="E29" s="7">
        <f t="shared" si="1"/>
        <v>20</v>
      </c>
      <c r="F29" s="7">
        <f>countifs(Raw!$D$1:$D1000,$A29,Raw!$C$1:$C1000,4,Raw!$J$1:$J1000,"C")+countifs(Raw!$D$1:$D1000,$A29,Raw!$C$1:$C1000,14,Raw!$J$1:$J1000,"C")</f>
        <v>4</v>
      </c>
      <c r="G29" s="7">
        <f>countifs(Raw!$D$1:$D1000,$A29,Raw!$C$1:$C1000,0,Raw!$J$1:$J1000,"C")</f>
        <v>1</v>
      </c>
      <c r="H29" s="7">
        <f>countifs(Raw!$D$1:$D1000,$A29,Raw!$C$1:$C1000,-4,Raw!$J$1:$J1000,"C")</f>
        <v>0</v>
      </c>
      <c r="I29" s="7">
        <f t="shared" si="2"/>
        <v>5</v>
      </c>
      <c r="J29" s="8">
        <f t="shared" si="3"/>
        <v>0.25</v>
      </c>
      <c r="K29" s="8">
        <f t="shared" si="4"/>
        <v>0.8</v>
      </c>
      <c r="L29" s="7">
        <f t="shared" si="5"/>
        <v>16</v>
      </c>
      <c r="M29" s="9">
        <f t="shared" si="6"/>
        <v>3.2</v>
      </c>
    </row>
    <row r="30">
      <c r="A30" s="6" t="s">
        <v>91</v>
      </c>
      <c r="B30" s="7" t="str">
        <f>vlookup($A30,Users!$B$1:$H1000,3,false)</f>
        <v>Annie</v>
      </c>
      <c r="C30" s="7" t="str">
        <f>vlookup($A30,Users!$B$1:$H1000,6,false)</f>
        <v>MSJ</v>
      </c>
      <c r="D30" s="7">
        <f>vlookup($C30,Teams!$B:$D,2,false)</f>
        <v>8</v>
      </c>
      <c r="E30" s="7">
        <f t="shared" si="1"/>
        <v>32</v>
      </c>
      <c r="F30" s="7">
        <f>countifs(Raw!$D$1:$D1000,$A30,Raw!$C$1:$C1000,4,Raw!$J$1:$J1000,"C")+countifs(Raw!$D$1:$D1000,$A30,Raw!$C$1:$C1000,14,Raw!$J$1:$J1000,"C")</f>
        <v>7</v>
      </c>
      <c r="G30" s="7">
        <f>countifs(Raw!$D$1:$D1000,$A30,Raw!$C$1:$C1000,0,Raw!$J$1:$J1000,"C")</f>
        <v>1</v>
      </c>
      <c r="H30" s="7">
        <f>countifs(Raw!$D$1:$D1000,$A30,Raw!$C$1:$C1000,-4,Raw!$J$1:$J1000,"C")</f>
        <v>1</v>
      </c>
      <c r="I30" s="7">
        <f t="shared" si="2"/>
        <v>9</v>
      </c>
      <c r="J30" s="8">
        <f t="shared" si="3"/>
        <v>0.28125</v>
      </c>
      <c r="K30" s="8">
        <f t="shared" si="4"/>
        <v>0.7777777778</v>
      </c>
      <c r="L30" s="7">
        <f t="shared" si="5"/>
        <v>24</v>
      </c>
      <c r="M30" s="9">
        <f t="shared" si="6"/>
        <v>3</v>
      </c>
    </row>
    <row r="31">
      <c r="A31" s="6" t="s">
        <v>222</v>
      </c>
      <c r="B31" s="7" t="str">
        <f>vlookup($A31,Users!$B$1:$H1000,3,false)</f>
        <v>Nathan</v>
      </c>
      <c r="C31" s="7" t="str">
        <f>vlookup($A31,Users!$B$1:$H1000,6,false)</f>
        <v>University</v>
      </c>
      <c r="D31" s="7">
        <f>vlookup($C31,Teams!$B:$D,2,false)</f>
        <v>8</v>
      </c>
      <c r="E31" s="7">
        <f t="shared" si="1"/>
        <v>32</v>
      </c>
      <c r="F31" s="7">
        <f>countifs(Raw!$D$1:$D1000,$A31,Raw!$C$1:$C1000,4,Raw!$J$1:$J1000,"C")+countifs(Raw!$D$1:$D1000,$A31,Raw!$C$1:$C1000,14,Raw!$J$1:$J1000,"C")</f>
        <v>6</v>
      </c>
      <c r="G31" s="7">
        <f>countifs(Raw!$D$1:$D1000,$A31,Raw!$C$1:$C1000,0,Raw!$J$1:$J1000,"C")</f>
        <v>0</v>
      </c>
      <c r="H31" s="7">
        <f>countifs(Raw!$D$1:$D1000,$A31,Raw!$C$1:$C1000,-4,Raw!$J$1:$J1000,"C")</f>
        <v>0</v>
      </c>
      <c r="I31" s="7">
        <f t="shared" si="2"/>
        <v>6</v>
      </c>
      <c r="J31" s="8">
        <f t="shared" si="3"/>
        <v>0.1875</v>
      </c>
      <c r="K31" s="8">
        <f t="shared" si="4"/>
        <v>1</v>
      </c>
      <c r="L31" s="7">
        <f t="shared" si="5"/>
        <v>24</v>
      </c>
      <c r="M31" s="9">
        <f t="shared" si="6"/>
        <v>3</v>
      </c>
    </row>
    <row r="32">
      <c r="A32" s="6" t="s">
        <v>106</v>
      </c>
      <c r="B32" s="7" t="str">
        <f>vlookup($A32,Users!$B$1:$H1000,3,false)</f>
        <v>Aditya</v>
      </c>
      <c r="C32" s="7" t="str">
        <f>vlookup($A32,Users!$B$1:$H1000,6,false)</f>
        <v>Mira Loma</v>
      </c>
      <c r="D32" s="7">
        <f>vlookup($C32,Teams!$B:$D,2,false)</f>
        <v>11</v>
      </c>
      <c r="E32" s="7">
        <f t="shared" si="1"/>
        <v>44</v>
      </c>
      <c r="F32" s="7">
        <f>countifs(Raw!$D$1:$D1000,$A32,Raw!$C$1:$C1000,4,Raw!$J$1:$J1000,"C")+countifs(Raw!$D$1:$D1000,$A32,Raw!$C$1:$C1000,14,Raw!$J$1:$J1000,"C")</f>
        <v>10</v>
      </c>
      <c r="G32" s="7">
        <f>countifs(Raw!$D$1:$D1000,$A32,Raw!$C$1:$C1000,0,Raw!$J$1:$J1000,"C")</f>
        <v>1</v>
      </c>
      <c r="H32" s="7">
        <f>countifs(Raw!$D$1:$D1000,$A32,Raw!$C$1:$C1000,-4,Raw!$J$1:$J1000,"C")</f>
        <v>2</v>
      </c>
      <c r="I32" s="7">
        <f t="shared" si="2"/>
        <v>13</v>
      </c>
      <c r="J32" s="8">
        <f t="shared" si="3"/>
        <v>0.2954545455</v>
      </c>
      <c r="K32" s="8">
        <f t="shared" si="4"/>
        <v>0.7692307692</v>
      </c>
      <c r="L32" s="7">
        <f t="shared" si="5"/>
        <v>32</v>
      </c>
      <c r="M32" s="9">
        <f t="shared" si="6"/>
        <v>2.909090909</v>
      </c>
    </row>
    <row r="33">
      <c r="A33" s="6" t="s">
        <v>155</v>
      </c>
      <c r="B33" s="7" t="str">
        <f>vlookup($A33,Users!$B$1:$H1000,3,false)</f>
        <v>Bo</v>
      </c>
      <c r="C33" s="7" t="str">
        <f>vlookup($A33,Users!$B$1:$H1000,6,false)</f>
        <v>NCSSM A</v>
      </c>
      <c r="D33" s="7">
        <f>vlookup($C33,Teams!$B:$D,2,false)</f>
        <v>7</v>
      </c>
      <c r="E33" s="7">
        <f t="shared" si="1"/>
        <v>28</v>
      </c>
      <c r="F33" s="7">
        <f>countifs(Raw!$D$1:$D1000,$A33,Raw!$C$1:$C1000,4,Raw!$J$1:$J1000,"C")+countifs(Raw!$D$1:$D1000,$A33,Raw!$C$1:$C1000,14,Raw!$J$1:$J1000,"C")</f>
        <v>5</v>
      </c>
      <c r="G33" s="7">
        <f>countifs(Raw!$D$1:$D1000,$A33,Raw!$C$1:$C1000,0,Raw!$J$1:$J1000,"C")</f>
        <v>2</v>
      </c>
      <c r="H33" s="7">
        <f>countifs(Raw!$D$1:$D1000,$A33,Raw!$C$1:$C1000,-4,Raw!$J$1:$J1000,"C")</f>
        <v>0</v>
      </c>
      <c r="I33" s="7">
        <f t="shared" si="2"/>
        <v>7</v>
      </c>
      <c r="J33" s="8">
        <f t="shared" si="3"/>
        <v>0.25</v>
      </c>
      <c r="K33" s="8">
        <f t="shared" si="4"/>
        <v>0.7142857143</v>
      </c>
      <c r="L33" s="7">
        <f t="shared" si="5"/>
        <v>20</v>
      </c>
      <c r="M33" s="9">
        <f t="shared" si="6"/>
        <v>2.857142857</v>
      </c>
    </row>
    <row r="34">
      <c r="A34" s="6" t="s">
        <v>30</v>
      </c>
      <c r="B34" s="7" t="str">
        <f>vlookup($A34,Users!$B$1:$H1000,3,false)</f>
        <v>Joshua</v>
      </c>
      <c r="C34" s="7" t="str">
        <f>vlookup($A34,Users!$B$1:$H1000,6,false)</f>
        <v>Brookfield</v>
      </c>
      <c r="D34" s="7">
        <f>vlookup($C34,Teams!$B:$D,2,false)</f>
        <v>7</v>
      </c>
      <c r="E34" s="7">
        <f t="shared" si="1"/>
        <v>28</v>
      </c>
      <c r="F34" s="7">
        <f>countifs(Raw!$D$1:$D1000,$A34,Raw!$C$1:$C1000,4,Raw!$J$1:$J1000,"C")+countifs(Raw!$D$1:$D1000,$A34,Raw!$C$1:$C1000,14,Raw!$J$1:$J1000,"C")</f>
        <v>7</v>
      </c>
      <c r="G34" s="7">
        <f>countifs(Raw!$D$1:$D1000,$A34,Raw!$C$1:$C1000,0,Raw!$J$1:$J1000,"C")</f>
        <v>7</v>
      </c>
      <c r="H34" s="7">
        <f>countifs(Raw!$D$1:$D1000,$A34,Raw!$C$1:$C1000,-4,Raw!$J$1:$J1000,"C")</f>
        <v>2</v>
      </c>
      <c r="I34" s="7">
        <f t="shared" si="2"/>
        <v>16</v>
      </c>
      <c r="J34" s="8">
        <f t="shared" si="3"/>
        <v>0.5714285714</v>
      </c>
      <c r="K34" s="8">
        <f t="shared" si="4"/>
        <v>0.4375</v>
      </c>
      <c r="L34" s="7">
        <f t="shared" si="5"/>
        <v>20</v>
      </c>
      <c r="M34" s="9">
        <f t="shared" si="6"/>
        <v>2.857142857</v>
      </c>
    </row>
    <row r="35">
      <c r="A35" s="6" t="s">
        <v>19</v>
      </c>
      <c r="B35" s="7" t="str">
        <f>vlookup($A35,Users!$B$1:$H1000,3,false)</f>
        <v>Emmy</v>
      </c>
      <c r="C35" s="7" t="str">
        <f>vlookup($A35,Users!$B$1:$H1000,6,false)</f>
        <v>Davidson</v>
      </c>
      <c r="D35" s="7">
        <f>vlookup($C35,Teams!$B:$D,2,false)</f>
        <v>6</v>
      </c>
      <c r="E35" s="7">
        <f t="shared" si="1"/>
        <v>24</v>
      </c>
      <c r="F35" s="7">
        <f>countifs(Raw!$D$1:$D1000,$A35,Raw!$C$1:$C1000,4,Raw!$J$1:$J1000,"C")+countifs(Raw!$D$1:$D1000,$A35,Raw!$C$1:$C1000,14,Raw!$J$1:$J1000,"C")</f>
        <v>5</v>
      </c>
      <c r="G35" s="7">
        <f>countifs(Raw!$D$1:$D1000,$A35,Raw!$C$1:$C1000,0,Raw!$J$1:$J1000,"C")</f>
        <v>3</v>
      </c>
      <c r="H35" s="7">
        <f>countifs(Raw!$D$1:$D1000,$A35,Raw!$C$1:$C1000,-4,Raw!$J$1:$J1000,"C")</f>
        <v>1</v>
      </c>
      <c r="I35" s="7">
        <f t="shared" si="2"/>
        <v>9</v>
      </c>
      <c r="J35" s="8">
        <f t="shared" si="3"/>
        <v>0.375</v>
      </c>
      <c r="K35" s="8">
        <f t="shared" si="4"/>
        <v>0.5555555556</v>
      </c>
      <c r="L35" s="7">
        <f t="shared" si="5"/>
        <v>16</v>
      </c>
      <c r="M35" s="9">
        <f t="shared" si="6"/>
        <v>2.666666667</v>
      </c>
    </row>
    <row r="36">
      <c r="A36" s="6" t="s">
        <v>137</v>
      </c>
      <c r="B36" s="7" t="str">
        <f>vlookup($A36,Users!$B$1:$H1000,3,false)</f>
        <v>Daniel</v>
      </c>
      <c r="C36" s="7" t="str">
        <f>vlookup($A36,Users!$B$1:$H1000,6,false)</f>
        <v>Lexington B</v>
      </c>
      <c r="D36" s="7">
        <f>vlookup($C36,Teams!$B:$D,2,false)</f>
        <v>6</v>
      </c>
      <c r="E36" s="7">
        <f t="shared" si="1"/>
        <v>24</v>
      </c>
      <c r="F36" s="7">
        <f>countifs(Raw!$D$1:$D1000,$A36,Raw!$C$1:$C1000,4,Raw!$J$1:$J1000,"C")+countifs(Raw!$D$1:$D1000,$A36,Raw!$C$1:$C1000,14,Raw!$J$1:$J1000,"C")</f>
        <v>5</v>
      </c>
      <c r="G36" s="7">
        <f>countifs(Raw!$D$1:$D1000,$A36,Raw!$C$1:$C1000,0,Raw!$J$1:$J1000,"C")</f>
        <v>4</v>
      </c>
      <c r="H36" s="7">
        <f>countifs(Raw!$D$1:$D1000,$A36,Raw!$C$1:$C1000,-4,Raw!$J$1:$J1000,"C")</f>
        <v>1</v>
      </c>
      <c r="I36" s="7">
        <f t="shared" si="2"/>
        <v>10</v>
      </c>
      <c r="J36" s="8">
        <f t="shared" si="3"/>
        <v>0.4166666667</v>
      </c>
      <c r="K36" s="8">
        <f t="shared" si="4"/>
        <v>0.5</v>
      </c>
      <c r="L36" s="7">
        <f t="shared" si="5"/>
        <v>16</v>
      </c>
      <c r="M36" s="9">
        <f t="shared" si="6"/>
        <v>2.666666667</v>
      </c>
    </row>
    <row r="37">
      <c r="A37" s="6" t="s">
        <v>134</v>
      </c>
      <c r="B37" s="7" t="str">
        <f>vlookup($A37,Users!$B$1:$H1000,3,false)</f>
        <v>Sami</v>
      </c>
      <c r="C37" s="7" t="str">
        <f>vlookup($A37,Users!$B$1:$H1000,6,false)</f>
        <v>Tesla STEM</v>
      </c>
      <c r="D37" s="7">
        <f>vlookup($C37,Teams!$B:$D,2,false)</f>
        <v>8</v>
      </c>
      <c r="E37" s="7">
        <f t="shared" si="1"/>
        <v>32</v>
      </c>
      <c r="F37" s="7">
        <f>countifs(Raw!$D$1:$D1000,$A37,Raw!$C$1:$C1000,4,Raw!$J$1:$J1000,"C")+countifs(Raw!$D$1:$D1000,$A37,Raw!$C$1:$C1000,14,Raw!$J$1:$J1000,"C")</f>
        <v>5</v>
      </c>
      <c r="G37" s="7">
        <f>countifs(Raw!$D$1:$D1000,$A37,Raw!$C$1:$C1000,0,Raw!$J$1:$J1000,"C")</f>
        <v>3</v>
      </c>
      <c r="H37" s="7">
        <f>countifs(Raw!$D$1:$D1000,$A37,Raw!$C$1:$C1000,-4,Raw!$J$1:$J1000,"C")</f>
        <v>0</v>
      </c>
      <c r="I37" s="7">
        <f t="shared" si="2"/>
        <v>8</v>
      </c>
      <c r="J37" s="8">
        <f t="shared" si="3"/>
        <v>0.25</v>
      </c>
      <c r="K37" s="8">
        <f t="shared" si="4"/>
        <v>0.625</v>
      </c>
      <c r="L37" s="7">
        <f t="shared" si="5"/>
        <v>20</v>
      </c>
      <c r="M37" s="9">
        <f t="shared" si="6"/>
        <v>2.5</v>
      </c>
    </row>
    <row r="38">
      <c r="A38" s="6" t="s">
        <v>111</v>
      </c>
      <c r="B38" s="7" t="str">
        <f>vlookup($A38,Users!$B$1:$H1000,3,false)</f>
        <v>Aditya</v>
      </c>
      <c r="C38" s="7" t="str">
        <f>vlookup($A38,Users!$B$1:$H1000,6,false)</f>
        <v>Pullman</v>
      </c>
      <c r="D38" s="7">
        <f>vlookup($C38,Teams!$B:$D,2,false)</f>
        <v>5</v>
      </c>
      <c r="E38" s="7">
        <f t="shared" si="1"/>
        <v>20</v>
      </c>
      <c r="F38" s="7">
        <f>countifs(Raw!$D$1:$D1000,$A38,Raw!$C$1:$C1000,4,Raw!$J$1:$J1000,"C")+countifs(Raw!$D$1:$D1000,$A38,Raw!$C$1:$C1000,14,Raw!$J$1:$J1000,"C")</f>
        <v>3</v>
      </c>
      <c r="G38" s="7">
        <f>countifs(Raw!$D$1:$D1000,$A38,Raw!$C$1:$C1000,0,Raw!$J$1:$J1000,"C")</f>
        <v>2</v>
      </c>
      <c r="H38" s="7">
        <f>countifs(Raw!$D$1:$D1000,$A38,Raw!$C$1:$C1000,-4,Raw!$J$1:$J1000,"C")</f>
        <v>0</v>
      </c>
      <c r="I38" s="7">
        <f t="shared" si="2"/>
        <v>5</v>
      </c>
      <c r="J38" s="8">
        <f t="shared" si="3"/>
        <v>0.25</v>
      </c>
      <c r="K38" s="8">
        <f t="shared" si="4"/>
        <v>0.6</v>
      </c>
      <c r="L38" s="7">
        <f t="shared" si="5"/>
        <v>12</v>
      </c>
      <c r="M38" s="9">
        <f t="shared" si="6"/>
        <v>2.4</v>
      </c>
    </row>
    <row r="39">
      <c r="A39" s="6" t="s">
        <v>112</v>
      </c>
      <c r="B39" s="7" t="str">
        <f>vlookup($A39,Users!$B$1:$H1000,3,false)</f>
        <v>David</v>
      </c>
      <c r="C39" s="7" t="str">
        <f>vlookup($A39,Users!$B$1:$H1000,6,false)</f>
        <v>Lynbrook</v>
      </c>
      <c r="D39" s="7">
        <f>vlookup($C39,Teams!$B:$D,2,false)</f>
        <v>5</v>
      </c>
      <c r="E39" s="7">
        <f t="shared" si="1"/>
        <v>20</v>
      </c>
      <c r="F39" s="7">
        <f>countifs(Raw!$D$1:$D1000,$A39,Raw!$C$1:$C1000,4,Raw!$J$1:$J1000,"C")+countifs(Raw!$D$1:$D1000,$A39,Raw!$C$1:$C1000,14,Raw!$J$1:$J1000,"C")</f>
        <v>4</v>
      </c>
      <c r="G39" s="7">
        <f>countifs(Raw!$D$1:$D1000,$A39,Raw!$C$1:$C1000,0,Raw!$J$1:$J1000,"C")</f>
        <v>2</v>
      </c>
      <c r="H39" s="7">
        <f>countifs(Raw!$D$1:$D1000,$A39,Raw!$C$1:$C1000,-4,Raw!$J$1:$J1000,"C")</f>
        <v>1</v>
      </c>
      <c r="I39" s="7">
        <f t="shared" si="2"/>
        <v>7</v>
      </c>
      <c r="J39" s="8">
        <f t="shared" si="3"/>
        <v>0.35</v>
      </c>
      <c r="K39" s="8">
        <f t="shared" si="4"/>
        <v>0.5714285714</v>
      </c>
      <c r="L39" s="7">
        <f t="shared" si="5"/>
        <v>12</v>
      </c>
      <c r="M39" s="9">
        <f t="shared" si="6"/>
        <v>2.4</v>
      </c>
    </row>
    <row r="40">
      <c r="A40" s="6" t="s">
        <v>126</v>
      </c>
      <c r="B40" s="7" t="str">
        <f>vlookup($A40,Users!$B$1:$H1000,3,false)</f>
        <v>Andrew</v>
      </c>
      <c r="C40" s="7" t="str">
        <f>vlookup($A40,Users!$B$1:$H1000,6,false)</f>
        <v>Naperville North</v>
      </c>
      <c r="D40" s="7">
        <f>vlookup($C40,Teams!$B:$D,2,false)</f>
        <v>5</v>
      </c>
      <c r="E40" s="7">
        <f t="shared" si="1"/>
        <v>20</v>
      </c>
      <c r="F40" s="7">
        <f>countifs(Raw!$D$1:$D1000,$A40,Raw!$C$1:$C1000,4,Raw!$J$1:$J1000,"C")+countifs(Raw!$D$1:$D1000,$A40,Raw!$C$1:$C1000,14,Raw!$J$1:$J1000,"C")</f>
        <v>3</v>
      </c>
      <c r="G40" s="7">
        <f>countifs(Raw!$D$1:$D1000,$A40,Raw!$C$1:$C1000,0,Raw!$J$1:$J1000,"C")</f>
        <v>2</v>
      </c>
      <c r="H40" s="7">
        <f>countifs(Raw!$D$1:$D1000,$A40,Raw!$C$1:$C1000,-4,Raw!$J$1:$J1000,"C")</f>
        <v>0</v>
      </c>
      <c r="I40" s="7">
        <f t="shared" si="2"/>
        <v>5</v>
      </c>
      <c r="J40" s="8">
        <f t="shared" si="3"/>
        <v>0.25</v>
      </c>
      <c r="K40" s="8">
        <f t="shared" si="4"/>
        <v>0.6</v>
      </c>
      <c r="L40" s="7">
        <f t="shared" si="5"/>
        <v>12</v>
      </c>
      <c r="M40" s="9">
        <f t="shared" si="6"/>
        <v>2.4</v>
      </c>
    </row>
    <row r="41">
      <c r="A41" s="6" t="s">
        <v>142</v>
      </c>
      <c r="B41" s="7" t="str">
        <f>vlookup($A41,Users!$B$1:$H1000,3,false)</f>
        <v>Aditya</v>
      </c>
      <c r="C41" s="7" t="str">
        <f>vlookup($A41,Users!$B$1:$H1000,6,false)</f>
        <v>Shen</v>
      </c>
      <c r="D41" s="7">
        <f>vlookup($C41,Teams!$B:$D,2,false)</f>
        <v>5</v>
      </c>
      <c r="E41" s="7">
        <f t="shared" si="1"/>
        <v>20</v>
      </c>
      <c r="F41" s="7">
        <f>countifs(Raw!$D$1:$D1000,$A41,Raw!$C$1:$C1000,4,Raw!$J$1:$J1000,"C")+countifs(Raw!$D$1:$D1000,$A41,Raw!$C$1:$C1000,14,Raw!$J$1:$J1000,"C")</f>
        <v>4</v>
      </c>
      <c r="G41" s="7">
        <f>countifs(Raw!$D$1:$D1000,$A41,Raw!$C$1:$C1000,0,Raw!$J$1:$J1000,"C")</f>
        <v>3</v>
      </c>
      <c r="H41" s="7">
        <f>countifs(Raw!$D$1:$D1000,$A41,Raw!$C$1:$C1000,-4,Raw!$J$1:$J1000,"C")</f>
        <v>1</v>
      </c>
      <c r="I41" s="7">
        <f t="shared" si="2"/>
        <v>8</v>
      </c>
      <c r="J41" s="8">
        <f t="shared" si="3"/>
        <v>0.4</v>
      </c>
      <c r="K41" s="8">
        <f t="shared" si="4"/>
        <v>0.5</v>
      </c>
      <c r="L41" s="7">
        <f t="shared" si="5"/>
        <v>12</v>
      </c>
      <c r="M41" s="9">
        <f t="shared" si="6"/>
        <v>2.4</v>
      </c>
    </row>
    <row r="42">
      <c r="A42" s="6" t="s">
        <v>146</v>
      </c>
      <c r="B42" s="7" t="str">
        <f>vlookup($A42,Users!$B$1:$H1000,3,false)</f>
        <v>Sharvaa</v>
      </c>
      <c r="C42" s="7" t="str">
        <f>vlookup($A42,Users!$B$1:$H1000,6,false)</f>
        <v>AHS Broward</v>
      </c>
      <c r="D42" s="7">
        <f>vlookup($C42,Teams!$B:$D,2,false)</f>
        <v>5</v>
      </c>
      <c r="E42" s="7">
        <f t="shared" si="1"/>
        <v>20</v>
      </c>
      <c r="F42" s="7">
        <f>countifs(Raw!$D$1:$D1000,$A42,Raw!$C$1:$C1000,4,Raw!$J$1:$J1000,"C")+countifs(Raw!$D$1:$D1000,$A42,Raw!$C$1:$C1000,14,Raw!$J$1:$J1000,"C")</f>
        <v>3</v>
      </c>
      <c r="G42" s="7">
        <f>countifs(Raw!$D$1:$D1000,$A42,Raw!$C$1:$C1000,0,Raw!$J$1:$J1000,"C")</f>
        <v>5</v>
      </c>
      <c r="H42" s="7">
        <f>countifs(Raw!$D$1:$D1000,$A42,Raw!$C$1:$C1000,-4,Raw!$J$1:$J1000,"C")</f>
        <v>0</v>
      </c>
      <c r="I42" s="7">
        <f t="shared" si="2"/>
        <v>8</v>
      </c>
      <c r="J42" s="8">
        <f t="shared" si="3"/>
        <v>0.4</v>
      </c>
      <c r="K42" s="8">
        <f t="shared" si="4"/>
        <v>0.375</v>
      </c>
      <c r="L42" s="7">
        <f t="shared" si="5"/>
        <v>12</v>
      </c>
      <c r="M42" s="9">
        <f t="shared" si="6"/>
        <v>2.4</v>
      </c>
    </row>
    <row r="43">
      <c r="A43" s="6" t="s">
        <v>163</v>
      </c>
      <c r="B43" s="7" t="str">
        <f>vlookup($A43,Users!$B$1:$H1000,3,false)</f>
        <v>Aneesh</v>
      </c>
      <c r="C43" s="7" t="str">
        <f>vlookup($A43,Users!$B$1:$H1000,6,false)</f>
        <v>Wayzata</v>
      </c>
      <c r="D43" s="7">
        <f>vlookup($C43,Teams!$B:$D,2,false)</f>
        <v>5</v>
      </c>
      <c r="E43" s="7">
        <f t="shared" si="1"/>
        <v>20</v>
      </c>
      <c r="F43" s="7">
        <f>countifs(Raw!$D$1:$D1000,$A43,Raw!$C$1:$C1000,4,Raw!$J$1:$J1000,"C")+countifs(Raw!$D$1:$D1000,$A43,Raw!$C$1:$C1000,14,Raw!$J$1:$J1000,"C")</f>
        <v>4</v>
      </c>
      <c r="G43" s="7">
        <f>countifs(Raw!$D$1:$D1000,$A43,Raw!$C$1:$C1000,0,Raw!$J$1:$J1000,"C")</f>
        <v>2</v>
      </c>
      <c r="H43" s="7">
        <f>countifs(Raw!$D$1:$D1000,$A43,Raw!$C$1:$C1000,-4,Raw!$J$1:$J1000,"C")</f>
        <v>1</v>
      </c>
      <c r="I43" s="7">
        <f t="shared" si="2"/>
        <v>7</v>
      </c>
      <c r="J43" s="8">
        <f t="shared" si="3"/>
        <v>0.35</v>
      </c>
      <c r="K43" s="8">
        <f t="shared" si="4"/>
        <v>0.5714285714</v>
      </c>
      <c r="L43" s="7">
        <f t="shared" si="5"/>
        <v>12</v>
      </c>
      <c r="M43" s="9">
        <f t="shared" si="6"/>
        <v>2.4</v>
      </c>
    </row>
    <row r="44">
      <c r="A44" s="6" t="s">
        <v>178</v>
      </c>
      <c r="B44" s="7" t="str">
        <f>vlookup($A44,Users!$B$1:$H1000,3,false)</f>
        <v>Melinda</v>
      </c>
      <c r="C44" s="7" t="str">
        <f>vlookup($A44,Users!$B$1:$H1000,6,false)</f>
        <v>Troy</v>
      </c>
      <c r="D44" s="7">
        <f>vlookup($C44,Teams!$B:$D,2,false)</f>
        <v>5</v>
      </c>
      <c r="E44" s="7">
        <f t="shared" si="1"/>
        <v>20</v>
      </c>
      <c r="F44" s="7">
        <f>countifs(Raw!$D$1:$D1000,$A44,Raw!$C$1:$C1000,4,Raw!$J$1:$J1000,"C")+countifs(Raw!$D$1:$D1000,$A44,Raw!$C$1:$C1000,14,Raw!$J$1:$J1000,"C")</f>
        <v>4</v>
      </c>
      <c r="G44" s="7">
        <f>countifs(Raw!$D$1:$D1000,$A44,Raw!$C$1:$C1000,0,Raw!$J$1:$J1000,"C")</f>
        <v>0</v>
      </c>
      <c r="H44" s="7">
        <f>countifs(Raw!$D$1:$D1000,$A44,Raw!$C$1:$C1000,-4,Raw!$J$1:$J1000,"C")</f>
        <v>1</v>
      </c>
      <c r="I44" s="7">
        <f t="shared" si="2"/>
        <v>5</v>
      </c>
      <c r="J44" s="8">
        <f t="shared" si="3"/>
        <v>0.25</v>
      </c>
      <c r="K44" s="8">
        <f t="shared" si="4"/>
        <v>0.8</v>
      </c>
      <c r="L44" s="7">
        <f t="shared" si="5"/>
        <v>12</v>
      </c>
      <c r="M44" s="9">
        <f t="shared" si="6"/>
        <v>2.4</v>
      </c>
    </row>
    <row r="45">
      <c r="A45" s="6" t="s">
        <v>188</v>
      </c>
      <c r="B45" s="7" t="str">
        <f>vlookup($A45,Users!$B$1:$H1000,3,false)</f>
        <v>Michael</v>
      </c>
      <c r="C45" s="7" t="str">
        <f>vlookup($A45,Users!$B$1:$H1000,6,false)</f>
        <v>Venice</v>
      </c>
      <c r="D45" s="7">
        <f>vlookup($C45,Teams!$B:$D,2,false)</f>
        <v>5</v>
      </c>
      <c r="E45" s="7">
        <f t="shared" si="1"/>
        <v>20</v>
      </c>
      <c r="F45" s="7">
        <f>countifs(Raw!$D$1:$D1000,$A45,Raw!$C$1:$C1000,4,Raw!$J$1:$J1000,"C")+countifs(Raw!$D$1:$D1000,$A45,Raw!$C$1:$C1000,14,Raw!$J$1:$J1000,"C")</f>
        <v>3</v>
      </c>
      <c r="G45" s="7">
        <f>countifs(Raw!$D$1:$D1000,$A45,Raw!$C$1:$C1000,0,Raw!$J$1:$J1000,"C")</f>
        <v>3</v>
      </c>
      <c r="H45" s="7">
        <f>countifs(Raw!$D$1:$D1000,$A45,Raw!$C$1:$C1000,-4,Raw!$J$1:$J1000,"C")</f>
        <v>0</v>
      </c>
      <c r="I45" s="7">
        <f t="shared" si="2"/>
        <v>6</v>
      </c>
      <c r="J45" s="8">
        <f t="shared" si="3"/>
        <v>0.3</v>
      </c>
      <c r="K45" s="8">
        <f t="shared" si="4"/>
        <v>0.5</v>
      </c>
      <c r="L45" s="7">
        <f t="shared" si="5"/>
        <v>12</v>
      </c>
      <c r="M45" s="9">
        <f t="shared" si="6"/>
        <v>2.4</v>
      </c>
    </row>
    <row r="46">
      <c r="A46" s="6" t="s">
        <v>216</v>
      </c>
      <c r="B46" s="7" t="str">
        <f>vlookup($A46,Users!$B$1:$H1000,3,false)</f>
        <v>Nikhil</v>
      </c>
      <c r="C46" s="7" t="str">
        <f>vlookup($A46,Users!$B$1:$H1000,6,false)</f>
        <v>Enloe A</v>
      </c>
      <c r="D46" s="7">
        <f>vlookup($C46,Teams!$B:$D,2,false)</f>
        <v>5</v>
      </c>
      <c r="E46" s="7">
        <f t="shared" si="1"/>
        <v>20</v>
      </c>
      <c r="F46" s="7">
        <f>countifs(Raw!$D$1:$D1000,$A46,Raw!$C$1:$C1000,4,Raw!$J$1:$J1000,"C")+countifs(Raw!$D$1:$D1000,$A46,Raw!$C$1:$C1000,14,Raw!$J$1:$J1000,"C")</f>
        <v>3</v>
      </c>
      <c r="G46" s="7">
        <f>countifs(Raw!$D$1:$D1000,$A46,Raw!$C$1:$C1000,0,Raw!$J$1:$J1000,"C")</f>
        <v>0</v>
      </c>
      <c r="H46" s="7">
        <f>countifs(Raw!$D$1:$D1000,$A46,Raw!$C$1:$C1000,-4,Raw!$J$1:$J1000,"C")</f>
        <v>0</v>
      </c>
      <c r="I46" s="7">
        <f t="shared" si="2"/>
        <v>3</v>
      </c>
      <c r="J46" s="8">
        <f t="shared" si="3"/>
        <v>0.15</v>
      </c>
      <c r="K46" s="8">
        <f t="shared" si="4"/>
        <v>1</v>
      </c>
      <c r="L46" s="7">
        <f t="shared" si="5"/>
        <v>12</v>
      </c>
      <c r="M46" s="9">
        <f t="shared" si="6"/>
        <v>2.4</v>
      </c>
    </row>
    <row r="47">
      <c r="A47" s="6" t="s">
        <v>37</v>
      </c>
      <c r="B47" s="7" t="str">
        <f>vlookup($A47,Users!$B$1:$H1000,3,false)</f>
        <v>Yajur</v>
      </c>
      <c r="C47" s="7" t="str">
        <f>vlookup($A47,Users!$B$1:$H1000,6,false)</f>
        <v>Davidson</v>
      </c>
      <c r="D47" s="7">
        <f>vlookup($C47,Teams!$B:$D,2,false)</f>
        <v>6</v>
      </c>
      <c r="E47" s="7">
        <f t="shared" si="1"/>
        <v>24</v>
      </c>
      <c r="F47" s="7">
        <f>countifs(Raw!$D$1:$D1000,$A47,Raw!$C$1:$C1000,4,Raw!$J$1:$J1000,"C")+countifs(Raw!$D$1:$D1000,$A47,Raw!$C$1:$C1000,14,Raw!$J$1:$J1000,"C")</f>
        <v>5</v>
      </c>
      <c r="G47" s="7">
        <f>countifs(Raw!$D$1:$D1000,$A47,Raw!$C$1:$C1000,0,Raw!$J$1:$J1000,"C")</f>
        <v>2</v>
      </c>
      <c r="H47" s="7">
        <f>countifs(Raw!$D$1:$D1000,$A47,Raw!$C$1:$C1000,-4,Raw!$J$1:$J1000,"C")</f>
        <v>2</v>
      </c>
      <c r="I47" s="7">
        <f t="shared" si="2"/>
        <v>9</v>
      </c>
      <c r="J47" s="8">
        <f t="shared" si="3"/>
        <v>0.375</v>
      </c>
      <c r="K47" s="8">
        <f t="shared" si="4"/>
        <v>0.5555555556</v>
      </c>
      <c r="L47" s="7">
        <f t="shared" si="5"/>
        <v>12</v>
      </c>
      <c r="M47" s="9">
        <f t="shared" si="6"/>
        <v>2</v>
      </c>
    </row>
    <row r="48">
      <c r="A48" s="6" t="s">
        <v>89</v>
      </c>
      <c r="B48" s="7" t="str">
        <f>vlookup($A48,Users!$B$1:$H1000,3,false)</f>
        <v>Gokulanath</v>
      </c>
      <c r="C48" s="7" t="str">
        <f>vlookup($A48,Users!$B$1:$H1000,6,false)</f>
        <v>MSJ</v>
      </c>
      <c r="D48" s="7">
        <f>vlookup($C48,Teams!$B:$D,2,false)</f>
        <v>8</v>
      </c>
      <c r="E48" s="7">
        <f t="shared" si="1"/>
        <v>32</v>
      </c>
      <c r="F48" s="7">
        <f>countifs(Raw!$D$1:$D1000,$A48,Raw!$C$1:$C1000,4,Raw!$J$1:$J1000,"C")+countifs(Raw!$D$1:$D1000,$A48,Raw!$C$1:$C1000,14,Raw!$J$1:$J1000,"C")</f>
        <v>4</v>
      </c>
      <c r="G48" s="7">
        <f>countifs(Raw!$D$1:$D1000,$A48,Raw!$C$1:$C1000,0,Raw!$J$1:$J1000,"C")</f>
        <v>1</v>
      </c>
      <c r="H48" s="7">
        <f>countifs(Raw!$D$1:$D1000,$A48,Raw!$C$1:$C1000,-4,Raw!$J$1:$J1000,"C")</f>
        <v>0</v>
      </c>
      <c r="I48" s="7">
        <f t="shared" si="2"/>
        <v>5</v>
      </c>
      <c r="J48" s="8">
        <f t="shared" si="3"/>
        <v>0.15625</v>
      </c>
      <c r="K48" s="8">
        <f t="shared" si="4"/>
        <v>0.8</v>
      </c>
      <c r="L48" s="7">
        <f t="shared" si="5"/>
        <v>16</v>
      </c>
      <c r="M48" s="9">
        <f t="shared" si="6"/>
        <v>2</v>
      </c>
    </row>
    <row r="49">
      <c r="A49" s="6" t="s">
        <v>140</v>
      </c>
      <c r="B49" s="7" t="str">
        <f>vlookup($A49,Users!$B$1:$H1000,3,false)</f>
        <v>Tanmay</v>
      </c>
      <c r="C49" s="7" t="str">
        <f>vlookup($A49,Users!$B$1:$H1000,6,false)</f>
        <v>Lexington B</v>
      </c>
      <c r="D49" s="7">
        <f>vlookup($C49,Teams!$B:$D,2,false)</f>
        <v>6</v>
      </c>
      <c r="E49" s="7">
        <f t="shared" si="1"/>
        <v>24</v>
      </c>
      <c r="F49" s="7">
        <f>countifs(Raw!$D$1:$D1000,$A49,Raw!$C$1:$C1000,4,Raw!$J$1:$J1000,"C")+countifs(Raw!$D$1:$D1000,$A49,Raw!$C$1:$C1000,14,Raw!$J$1:$J1000,"C")</f>
        <v>3</v>
      </c>
      <c r="G49" s="7">
        <f>countifs(Raw!$D$1:$D1000,$A49,Raw!$C$1:$C1000,0,Raw!$J$1:$J1000,"C")</f>
        <v>3</v>
      </c>
      <c r="H49" s="7">
        <f>countifs(Raw!$D$1:$D1000,$A49,Raw!$C$1:$C1000,-4,Raw!$J$1:$J1000,"C")</f>
        <v>0</v>
      </c>
      <c r="I49" s="7">
        <f t="shared" si="2"/>
        <v>6</v>
      </c>
      <c r="J49" s="8">
        <f t="shared" si="3"/>
        <v>0.25</v>
      </c>
      <c r="K49" s="8">
        <f t="shared" si="4"/>
        <v>0.5</v>
      </c>
      <c r="L49" s="7">
        <f t="shared" si="5"/>
        <v>12</v>
      </c>
      <c r="M49" s="9">
        <f t="shared" si="6"/>
        <v>2</v>
      </c>
    </row>
    <row r="50">
      <c r="A50" s="6" t="s">
        <v>169</v>
      </c>
      <c r="B50" s="7" t="str">
        <f>vlookup($A50,Users!$B$1:$H1000,3,false)</f>
        <v>Adeline</v>
      </c>
      <c r="C50" s="7" t="str">
        <f>vlookup($A50,Users!$B$1:$H1000,6,false)</f>
        <v>NoHo</v>
      </c>
      <c r="D50" s="7">
        <f>vlookup($C50,Teams!$B:$D,2,false)</f>
        <v>10</v>
      </c>
      <c r="E50" s="7">
        <f t="shared" si="1"/>
        <v>40</v>
      </c>
      <c r="F50" s="7">
        <f>countifs(Raw!$D$1:$D1000,$A50,Raw!$C$1:$C1000,4,Raw!$J$1:$J1000,"C")+countifs(Raw!$D$1:$D1000,$A50,Raw!$C$1:$C1000,14,Raw!$J$1:$J1000,"C")</f>
        <v>7</v>
      </c>
      <c r="G50" s="7">
        <f>countifs(Raw!$D$1:$D1000,$A50,Raw!$C$1:$C1000,0,Raw!$J$1:$J1000,"C")</f>
        <v>4</v>
      </c>
      <c r="H50" s="7">
        <f>countifs(Raw!$D$1:$D1000,$A50,Raw!$C$1:$C1000,-4,Raw!$J$1:$J1000,"C")</f>
        <v>2</v>
      </c>
      <c r="I50" s="7">
        <f t="shared" si="2"/>
        <v>13</v>
      </c>
      <c r="J50" s="8">
        <f t="shared" si="3"/>
        <v>0.325</v>
      </c>
      <c r="K50" s="8">
        <f t="shared" si="4"/>
        <v>0.5384615385</v>
      </c>
      <c r="L50" s="7">
        <f t="shared" si="5"/>
        <v>20</v>
      </c>
      <c r="M50" s="9">
        <f t="shared" si="6"/>
        <v>2</v>
      </c>
    </row>
    <row r="51">
      <c r="A51" s="6" t="s">
        <v>47</v>
      </c>
      <c r="B51" s="7" t="str">
        <f>vlookup($A51,Users!$B$1:$H1000,3,false)</f>
        <v>Allison</v>
      </c>
      <c r="C51" s="7" t="str">
        <f>vlookup($A51,Users!$B$1:$H1000,6,false)</f>
        <v>Iolani</v>
      </c>
      <c r="D51" s="7">
        <f>vlookup($C51,Teams!$B:$D,2,false)</f>
        <v>5</v>
      </c>
      <c r="E51" s="7">
        <f t="shared" si="1"/>
        <v>20</v>
      </c>
      <c r="F51" s="7">
        <f>countifs(Raw!$D$1:$D1000,$A51,Raw!$C$1:$C1000,4,Raw!$J$1:$J1000,"C")+countifs(Raw!$D$1:$D1000,$A51,Raw!$C$1:$C1000,14,Raw!$J$1:$J1000,"C")</f>
        <v>2</v>
      </c>
      <c r="G51" s="7">
        <f>countifs(Raw!$D$1:$D1000,$A51,Raw!$C$1:$C1000,0,Raw!$J$1:$J1000,"C")</f>
        <v>2</v>
      </c>
      <c r="H51" s="7">
        <f>countifs(Raw!$D$1:$D1000,$A51,Raw!$C$1:$C1000,-4,Raw!$J$1:$J1000,"C")</f>
        <v>0</v>
      </c>
      <c r="I51" s="7">
        <f t="shared" si="2"/>
        <v>4</v>
      </c>
      <c r="J51" s="8">
        <f t="shared" si="3"/>
        <v>0.2</v>
      </c>
      <c r="K51" s="8">
        <f t="shared" si="4"/>
        <v>0.5</v>
      </c>
      <c r="L51" s="7">
        <f t="shared" si="5"/>
        <v>8</v>
      </c>
      <c r="M51" s="9">
        <f t="shared" si="6"/>
        <v>1.6</v>
      </c>
    </row>
    <row r="52">
      <c r="A52" s="6" t="s">
        <v>69</v>
      </c>
      <c r="B52" s="7" t="str">
        <f>vlookup($A52,Users!$B$1:$H1000,3,false)</f>
        <v>Harris</v>
      </c>
      <c r="C52" s="7" t="str">
        <f>vlookup($A52,Users!$B$1:$H1000,6,false)</f>
        <v>Collierville</v>
      </c>
      <c r="D52" s="7">
        <f>vlookup($C52,Teams!$B:$D,2,false)</f>
        <v>5</v>
      </c>
      <c r="E52" s="7">
        <f t="shared" si="1"/>
        <v>20</v>
      </c>
      <c r="F52" s="7">
        <f>countifs(Raw!$D$1:$D1000,$A52,Raw!$C$1:$C1000,4,Raw!$J$1:$J1000,"C")+countifs(Raw!$D$1:$D1000,$A52,Raw!$C$1:$C1000,14,Raw!$J$1:$J1000,"C")</f>
        <v>2</v>
      </c>
      <c r="G52" s="7">
        <f>countifs(Raw!$D$1:$D1000,$A52,Raw!$C$1:$C1000,0,Raw!$J$1:$J1000,"C")</f>
        <v>3</v>
      </c>
      <c r="H52" s="7">
        <f>countifs(Raw!$D$1:$D1000,$A52,Raw!$C$1:$C1000,-4,Raw!$J$1:$J1000,"C")</f>
        <v>0</v>
      </c>
      <c r="I52" s="7">
        <f t="shared" si="2"/>
        <v>5</v>
      </c>
      <c r="J52" s="8">
        <f t="shared" si="3"/>
        <v>0.25</v>
      </c>
      <c r="K52" s="8">
        <f t="shared" si="4"/>
        <v>0.4</v>
      </c>
      <c r="L52" s="7">
        <f t="shared" si="5"/>
        <v>8</v>
      </c>
      <c r="M52" s="9">
        <f t="shared" si="6"/>
        <v>1.6</v>
      </c>
    </row>
    <row r="53">
      <c r="A53" s="6" t="s">
        <v>71</v>
      </c>
      <c r="B53" s="7" t="str">
        <f>vlookup($A53,Users!$B$1:$H1000,3,false)</f>
        <v>Mihir</v>
      </c>
      <c r="C53" s="7" t="str">
        <f>vlookup($A53,Users!$B$1:$H1000,6,false)</f>
        <v>Niskayuna</v>
      </c>
      <c r="D53" s="7">
        <f>vlookup($C53,Teams!$B:$D,2,false)</f>
        <v>5</v>
      </c>
      <c r="E53" s="7">
        <f t="shared" si="1"/>
        <v>20</v>
      </c>
      <c r="F53" s="7">
        <f>countifs(Raw!$D$1:$D1000,$A53,Raw!$C$1:$C1000,4,Raw!$J$1:$J1000,"C")+countifs(Raw!$D$1:$D1000,$A53,Raw!$C$1:$C1000,14,Raw!$J$1:$J1000,"C")</f>
        <v>2</v>
      </c>
      <c r="G53" s="7">
        <f>countifs(Raw!$D$1:$D1000,$A53,Raw!$C$1:$C1000,0,Raw!$J$1:$J1000,"C")</f>
        <v>8</v>
      </c>
      <c r="H53" s="7">
        <f>countifs(Raw!$D$1:$D1000,$A53,Raw!$C$1:$C1000,-4,Raw!$J$1:$J1000,"C")</f>
        <v>0</v>
      </c>
      <c r="I53" s="7">
        <f t="shared" si="2"/>
        <v>10</v>
      </c>
      <c r="J53" s="8">
        <f t="shared" si="3"/>
        <v>0.5</v>
      </c>
      <c r="K53" s="8">
        <f t="shared" si="4"/>
        <v>0.2</v>
      </c>
      <c r="L53" s="7">
        <f t="shared" si="5"/>
        <v>8</v>
      </c>
      <c r="M53" s="9">
        <f t="shared" si="6"/>
        <v>1.6</v>
      </c>
    </row>
    <row r="54">
      <c r="A54" s="6" t="s">
        <v>86</v>
      </c>
      <c r="B54" s="7" t="str">
        <f>vlookup($A54,Users!$B$1:$H1000,3,false)</f>
        <v>Yuvan</v>
      </c>
      <c r="C54" s="7" t="str">
        <f>vlookup($A54,Users!$B$1:$H1000,6,false)</f>
        <v>Ladue</v>
      </c>
      <c r="D54" s="7">
        <f>vlookup($C54,Teams!$B:$D,2,false)</f>
        <v>5</v>
      </c>
      <c r="E54" s="7">
        <f t="shared" si="1"/>
        <v>20</v>
      </c>
      <c r="F54" s="7">
        <f>countifs(Raw!$D$1:$D1000,$A54,Raw!$C$1:$C1000,4,Raw!$J$1:$J1000,"C")+countifs(Raw!$D$1:$D1000,$A54,Raw!$C$1:$C1000,14,Raw!$J$1:$J1000,"C")</f>
        <v>2</v>
      </c>
      <c r="G54" s="7">
        <f>countifs(Raw!$D$1:$D1000,$A54,Raw!$C$1:$C1000,0,Raw!$J$1:$J1000,"C")</f>
        <v>3</v>
      </c>
      <c r="H54" s="7">
        <f>countifs(Raw!$D$1:$D1000,$A54,Raw!$C$1:$C1000,-4,Raw!$J$1:$J1000,"C")</f>
        <v>0</v>
      </c>
      <c r="I54" s="7">
        <f t="shared" si="2"/>
        <v>5</v>
      </c>
      <c r="J54" s="8">
        <f t="shared" si="3"/>
        <v>0.25</v>
      </c>
      <c r="K54" s="8">
        <f t="shared" si="4"/>
        <v>0.4</v>
      </c>
      <c r="L54" s="7">
        <f t="shared" si="5"/>
        <v>8</v>
      </c>
      <c r="M54" s="9">
        <f t="shared" si="6"/>
        <v>1.6</v>
      </c>
    </row>
    <row r="55">
      <c r="A55" s="6" t="s">
        <v>97</v>
      </c>
      <c r="B55" s="7" t="str">
        <f>vlookup($A55,Users!$B$1:$H1000,3,false)</f>
        <v>Jonathan</v>
      </c>
      <c r="C55" s="7" t="str">
        <f>vlookup($A55,Users!$B$1:$H1000,6,false)</f>
        <v>Blair B</v>
      </c>
      <c r="D55" s="7">
        <f>vlookup($C55,Teams!$B:$D,2,false)</f>
        <v>5</v>
      </c>
      <c r="E55" s="7">
        <f t="shared" si="1"/>
        <v>20</v>
      </c>
      <c r="F55" s="7">
        <f>countifs(Raw!$D$1:$D1000,$A55,Raw!$C$1:$C1000,4,Raw!$J$1:$J1000,"C")+countifs(Raw!$D$1:$D1000,$A55,Raw!$C$1:$C1000,14,Raw!$J$1:$J1000,"C")</f>
        <v>2</v>
      </c>
      <c r="G55" s="7">
        <f>countifs(Raw!$D$1:$D1000,$A55,Raw!$C$1:$C1000,0,Raw!$J$1:$J1000,"C")</f>
        <v>0</v>
      </c>
      <c r="H55" s="7">
        <f>countifs(Raw!$D$1:$D1000,$A55,Raw!$C$1:$C1000,-4,Raw!$J$1:$J1000,"C")</f>
        <v>0</v>
      </c>
      <c r="I55" s="7">
        <f t="shared" si="2"/>
        <v>2</v>
      </c>
      <c r="J55" s="8">
        <f t="shared" si="3"/>
        <v>0.1</v>
      </c>
      <c r="K55" s="8">
        <f t="shared" si="4"/>
        <v>1</v>
      </c>
      <c r="L55" s="7">
        <f t="shared" si="5"/>
        <v>8</v>
      </c>
      <c r="M55" s="9">
        <f t="shared" si="6"/>
        <v>1.6</v>
      </c>
    </row>
    <row r="56">
      <c r="A56" s="6" t="s">
        <v>101</v>
      </c>
      <c r="B56" s="7" t="str">
        <f>vlookup($A56,Users!$B$1:$H1000,3,false)</f>
        <v>Rohit</v>
      </c>
      <c r="C56" s="7" t="str">
        <f>vlookup($A56,Users!$B$1:$H1000,6,false)</f>
        <v>Enloe A</v>
      </c>
      <c r="D56" s="7">
        <f>vlookup($C56,Teams!$B:$D,2,false)</f>
        <v>5</v>
      </c>
      <c r="E56" s="7">
        <f t="shared" si="1"/>
        <v>20</v>
      </c>
      <c r="F56" s="7">
        <f>countifs(Raw!$D$1:$D1000,$A56,Raw!$C$1:$C1000,4,Raw!$J$1:$J1000,"C")+countifs(Raw!$D$1:$D1000,$A56,Raw!$C$1:$C1000,14,Raw!$J$1:$J1000,"C")</f>
        <v>2</v>
      </c>
      <c r="G56" s="7">
        <f>countifs(Raw!$D$1:$D1000,$A56,Raw!$C$1:$C1000,0,Raw!$J$1:$J1000,"C")</f>
        <v>0</v>
      </c>
      <c r="H56" s="7">
        <f>countifs(Raw!$D$1:$D1000,$A56,Raw!$C$1:$C1000,-4,Raw!$J$1:$J1000,"C")</f>
        <v>0</v>
      </c>
      <c r="I56" s="7">
        <f t="shared" si="2"/>
        <v>2</v>
      </c>
      <c r="J56" s="8">
        <f t="shared" si="3"/>
        <v>0.1</v>
      </c>
      <c r="K56" s="8">
        <f t="shared" si="4"/>
        <v>1</v>
      </c>
      <c r="L56" s="7">
        <f t="shared" si="5"/>
        <v>8</v>
      </c>
      <c r="M56" s="9">
        <f t="shared" si="6"/>
        <v>1.6</v>
      </c>
    </row>
    <row r="57">
      <c r="A57" s="6" t="s">
        <v>110</v>
      </c>
      <c r="B57" s="7" t="str">
        <f>vlookup($A57,Users!$B$1:$H1000,3,false)</f>
        <v>Sohil</v>
      </c>
      <c r="C57" s="7" t="str">
        <f>vlookup($A57,Users!$B$1:$H1000,6,false)</f>
        <v>Lynbrook</v>
      </c>
      <c r="D57" s="7">
        <f>vlookup($C57,Teams!$B:$D,2,false)</f>
        <v>5</v>
      </c>
      <c r="E57" s="7">
        <f t="shared" si="1"/>
        <v>20</v>
      </c>
      <c r="F57" s="7">
        <f>countifs(Raw!$D$1:$D1000,$A57,Raw!$C$1:$C1000,4,Raw!$J$1:$J1000,"C")+countifs(Raw!$D$1:$D1000,$A57,Raw!$C$1:$C1000,14,Raw!$J$1:$J1000,"C")</f>
        <v>2</v>
      </c>
      <c r="G57" s="7">
        <f>countifs(Raw!$D$1:$D1000,$A57,Raw!$C$1:$C1000,0,Raw!$J$1:$J1000,"C")</f>
        <v>3</v>
      </c>
      <c r="H57" s="7">
        <f>countifs(Raw!$D$1:$D1000,$A57,Raw!$C$1:$C1000,-4,Raw!$J$1:$J1000,"C")</f>
        <v>0</v>
      </c>
      <c r="I57" s="7">
        <f t="shared" si="2"/>
        <v>5</v>
      </c>
      <c r="J57" s="8">
        <f t="shared" si="3"/>
        <v>0.25</v>
      </c>
      <c r="K57" s="8">
        <f t="shared" si="4"/>
        <v>0.4</v>
      </c>
      <c r="L57" s="7">
        <f t="shared" si="5"/>
        <v>8</v>
      </c>
      <c r="M57" s="9">
        <f t="shared" si="6"/>
        <v>1.6</v>
      </c>
    </row>
    <row r="58">
      <c r="A58" s="6" t="s">
        <v>125</v>
      </c>
      <c r="B58" s="7" t="str">
        <f>vlookup($A58,Users!$B$1:$H1000,3,false)</f>
        <v>Mason</v>
      </c>
      <c r="C58" s="7" t="str">
        <f>vlookup($A58,Users!$B$1:$H1000,6,false)</f>
        <v>Westminster</v>
      </c>
      <c r="D58" s="7">
        <f>vlookup($C58,Teams!$B:$D,2,false)</f>
        <v>5</v>
      </c>
      <c r="E58" s="7">
        <f t="shared" si="1"/>
        <v>20</v>
      </c>
      <c r="F58" s="7">
        <f>countifs(Raw!$D$1:$D1000,$A58,Raw!$C$1:$C1000,4,Raw!$J$1:$J1000,"C")+countifs(Raw!$D$1:$D1000,$A58,Raw!$C$1:$C1000,14,Raw!$J$1:$J1000,"C")</f>
        <v>3</v>
      </c>
      <c r="G58" s="7">
        <f>countifs(Raw!$D$1:$D1000,$A58,Raw!$C$1:$C1000,0,Raw!$J$1:$J1000,"C")</f>
        <v>0</v>
      </c>
      <c r="H58" s="7">
        <f>countifs(Raw!$D$1:$D1000,$A58,Raw!$C$1:$C1000,-4,Raw!$J$1:$J1000,"C")</f>
        <v>1</v>
      </c>
      <c r="I58" s="7">
        <f t="shared" si="2"/>
        <v>4</v>
      </c>
      <c r="J58" s="8">
        <f t="shared" si="3"/>
        <v>0.2</v>
      </c>
      <c r="K58" s="8">
        <f t="shared" si="4"/>
        <v>0.75</v>
      </c>
      <c r="L58" s="7">
        <f t="shared" si="5"/>
        <v>8</v>
      </c>
      <c r="M58" s="9">
        <f t="shared" si="6"/>
        <v>1.6</v>
      </c>
    </row>
    <row r="59">
      <c r="A59" s="6" t="s">
        <v>127</v>
      </c>
      <c r="B59" s="7" t="str">
        <f>vlookup($A59,Users!$B$1:$H1000,3,false)</f>
        <v>Kai</v>
      </c>
      <c r="C59" s="7" t="str">
        <f>vlookup($A59,Users!$B$1:$H1000,6,false)</f>
        <v>Naperville North</v>
      </c>
      <c r="D59" s="7">
        <f>vlookup($C59,Teams!$B:$D,2,false)</f>
        <v>5</v>
      </c>
      <c r="E59" s="7">
        <f t="shared" si="1"/>
        <v>20</v>
      </c>
      <c r="F59" s="7">
        <f>countifs(Raw!$D$1:$D1000,$A59,Raw!$C$1:$C1000,4,Raw!$J$1:$J1000,"C")+countifs(Raw!$D$1:$D1000,$A59,Raw!$C$1:$C1000,14,Raw!$J$1:$J1000,"C")</f>
        <v>2</v>
      </c>
      <c r="G59" s="7">
        <f>countifs(Raw!$D$1:$D1000,$A59,Raw!$C$1:$C1000,0,Raw!$J$1:$J1000,"C")</f>
        <v>2</v>
      </c>
      <c r="H59" s="7">
        <f>countifs(Raw!$D$1:$D1000,$A59,Raw!$C$1:$C1000,-4,Raw!$J$1:$J1000,"C")</f>
        <v>0</v>
      </c>
      <c r="I59" s="7">
        <f t="shared" si="2"/>
        <v>4</v>
      </c>
      <c r="J59" s="8">
        <f t="shared" si="3"/>
        <v>0.2</v>
      </c>
      <c r="K59" s="8">
        <f t="shared" si="4"/>
        <v>0.5</v>
      </c>
      <c r="L59" s="7">
        <f t="shared" si="5"/>
        <v>8</v>
      </c>
      <c r="M59" s="9">
        <f t="shared" si="6"/>
        <v>1.6</v>
      </c>
    </row>
    <row r="60">
      <c r="A60" s="6" t="s">
        <v>131</v>
      </c>
      <c r="B60" s="7" t="str">
        <f>vlookup($A60,Users!$B$1:$H1000,3,false)</f>
        <v>Jake</v>
      </c>
      <c r="C60" s="7" t="str">
        <f>vlookup($A60,Users!$B$1:$H1000,6,false)</f>
        <v>Cupertino</v>
      </c>
      <c r="D60" s="7">
        <f>vlookup($C60,Teams!$B:$D,2,false)</f>
        <v>5</v>
      </c>
      <c r="E60" s="7">
        <f t="shared" si="1"/>
        <v>20</v>
      </c>
      <c r="F60" s="7">
        <f>countifs(Raw!$D$1:$D1000,$A60,Raw!$C$1:$C1000,4,Raw!$J$1:$J1000,"C")+countifs(Raw!$D$1:$D1000,$A60,Raw!$C$1:$C1000,14,Raw!$J$1:$J1000,"C")</f>
        <v>2</v>
      </c>
      <c r="G60" s="7">
        <f>countifs(Raw!$D$1:$D1000,$A60,Raw!$C$1:$C1000,0,Raw!$J$1:$J1000,"C")</f>
        <v>0</v>
      </c>
      <c r="H60" s="7">
        <f>countifs(Raw!$D$1:$D1000,$A60,Raw!$C$1:$C1000,-4,Raw!$J$1:$J1000,"C")</f>
        <v>0</v>
      </c>
      <c r="I60" s="7">
        <f t="shared" si="2"/>
        <v>2</v>
      </c>
      <c r="J60" s="8">
        <f t="shared" si="3"/>
        <v>0.1</v>
      </c>
      <c r="K60" s="8">
        <f t="shared" si="4"/>
        <v>1</v>
      </c>
      <c r="L60" s="7">
        <f t="shared" si="5"/>
        <v>8</v>
      </c>
      <c r="M60" s="9">
        <f t="shared" si="6"/>
        <v>1.6</v>
      </c>
    </row>
    <row r="61">
      <c r="A61" s="6" t="s">
        <v>147</v>
      </c>
      <c r="B61" s="7" t="str">
        <f>vlookup($A61,Users!$B$1:$H1000,3,false)</f>
        <v>Om</v>
      </c>
      <c r="C61" s="7" t="str">
        <f>vlookup($A61,Users!$B$1:$H1000,6,false)</f>
        <v>JP Stevens</v>
      </c>
      <c r="D61" s="7">
        <f>vlookup($C61,Teams!$B:$D,2,false)</f>
        <v>5</v>
      </c>
      <c r="E61" s="7">
        <f t="shared" si="1"/>
        <v>20</v>
      </c>
      <c r="F61" s="7">
        <f>countifs(Raw!$D$1:$D1000,$A61,Raw!$C$1:$C1000,4,Raw!$J$1:$J1000,"C")+countifs(Raw!$D$1:$D1000,$A61,Raw!$C$1:$C1000,14,Raw!$J$1:$J1000,"C")</f>
        <v>2</v>
      </c>
      <c r="G61" s="7">
        <f>countifs(Raw!$D$1:$D1000,$A61,Raw!$C$1:$C1000,0,Raw!$J$1:$J1000,"C")</f>
        <v>1</v>
      </c>
      <c r="H61" s="7">
        <f>countifs(Raw!$D$1:$D1000,$A61,Raw!$C$1:$C1000,-4,Raw!$J$1:$J1000,"C")</f>
        <v>0</v>
      </c>
      <c r="I61" s="7">
        <f t="shared" si="2"/>
        <v>3</v>
      </c>
      <c r="J61" s="8">
        <f t="shared" si="3"/>
        <v>0.15</v>
      </c>
      <c r="K61" s="8">
        <f t="shared" si="4"/>
        <v>0.6666666667</v>
      </c>
      <c r="L61" s="7">
        <f t="shared" si="5"/>
        <v>8</v>
      </c>
      <c r="M61" s="9">
        <f t="shared" si="6"/>
        <v>1.6</v>
      </c>
    </row>
    <row r="62">
      <c r="A62" s="6" t="s">
        <v>159</v>
      </c>
      <c r="B62" s="7" t="str">
        <f>vlookup($A62,Users!$B$1:$H1000,3,false)</f>
        <v>Samarth</v>
      </c>
      <c r="C62" s="7" t="str">
        <f>vlookup($A62,Users!$B$1:$H1000,6,false)</f>
        <v>Wayzata</v>
      </c>
      <c r="D62" s="7">
        <f>vlookup($C62,Teams!$B:$D,2,false)</f>
        <v>5</v>
      </c>
      <c r="E62" s="7">
        <f t="shared" si="1"/>
        <v>20</v>
      </c>
      <c r="F62" s="7">
        <f>countifs(Raw!$D$1:$D1000,$A62,Raw!$C$1:$C1000,4,Raw!$J$1:$J1000,"C")+countifs(Raw!$D$1:$D1000,$A62,Raw!$C$1:$C1000,14,Raw!$J$1:$J1000,"C")</f>
        <v>2</v>
      </c>
      <c r="G62" s="7">
        <f>countifs(Raw!$D$1:$D1000,$A62,Raw!$C$1:$C1000,0,Raw!$J$1:$J1000,"C")</f>
        <v>2</v>
      </c>
      <c r="H62" s="7">
        <f>countifs(Raw!$D$1:$D1000,$A62,Raw!$C$1:$C1000,-4,Raw!$J$1:$J1000,"C")</f>
        <v>0</v>
      </c>
      <c r="I62" s="7">
        <f t="shared" si="2"/>
        <v>4</v>
      </c>
      <c r="J62" s="8">
        <f t="shared" si="3"/>
        <v>0.2</v>
      </c>
      <c r="K62" s="8">
        <f t="shared" si="4"/>
        <v>0.5</v>
      </c>
      <c r="L62" s="7">
        <f t="shared" si="5"/>
        <v>8</v>
      </c>
      <c r="M62" s="9">
        <f t="shared" si="6"/>
        <v>1.6</v>
      </c>
    </row>
    <row r="63">
      <c r="A63" s="6" t="s">
        <v>167</v>
      </c>
      <c r="B63" s="7" t="str">
        <f>vlookup($A63,Users!$B$1:$H1000,3,false)</f>
        <v>Boheng</v>
      </c>
      <c r="C63" s="7" t="str">
        <f>vlookup($A63,Users!$B$1:$H1000,6,false)</f>
        <v>NoHo</v>
      </c>
      <c r="D63" s="7">
        <f>vlookup($C63,Teams!$B:$D,2,false)</f>
        <v>10</v>
      </c>
      <c r="E63" s="7">
        <f t="shared" si="1"/>
        <v>40</v>
      </c>
      <c r="F63" s="7">
        <f>countifs(Raw!$D$1:$D1000,$A63,Raw!$C$1:$C1000,4,Raw!$J$1:$J1000,"C")+countifs(Raw!$D$1:$D1000,$A63,Raw!$C$1:$C1000,14,Raw!$J$1:$J1000,"C")</f>
        <v>4</v>
      </c>
      <c r="G63" s="7">
        <f>countifs(Raw!$D$1:$D1000,$A63,Raw!$C$1:$C1000,0,Raw!$J$1:$J1000,"C")</f>
        <v>0</v>
      </c>
      <c r="H63" s="7">
        <f>countifs(Raw!$D$1:$D1000,$A63,Raw!$C$1:$C1000,-4,Raw!$J$1:$J1000,"C")</f>
        <v>0</v>
      </c>
      <c r="I63" s="7">
        <f t="shared" si="2"/>
        <v>4</v>
      </c>
      <c r="J63" s="8">
        <f t="shared" si="3"/>
        <v>0.1</v>
      </c>
      <c r="K63" s="8">
        <f t="shared" si="4"/>
        <v>1</v>
      </c>
      <c r="L63" s="7">
        <f t="shared" si="5"/>
        <v>16</v>
      </c>
      <c r="M63" s="9">
        <f t="shared" si="6"/>
        <v>1.6</v>
      </c>
    </row>
    <row r="64">
      <c r="A64" s="6" t="s">
        <v>181</v>
      </c>
      <c r="B64" s="7" t="str">
        <f>vlookup($A64,Users!$B$1:$H1000,3,false)</f>
        <v>Michael</v>
      </c>
      <c r="C64" s="7" t="str">
        <f>vlookup($A64,Users!$B$1:$H1000,6,false)</f>
        <v>Buchholz B</v>
      </c>
      <c r="D64" s="7">
        <f>vlookup($C64,Teams!$B:$D,2,false)</f>
        <v>5</v>
      </c>
      <c r="E64" s="7">
        <f t="shared" si="1"/>
        <v>20</v>
      </c>
      <c r="F64" s="7">
        <f>countifs(Raw!$D$1:$D1000,$A64,Raw!$C$1:$C1000,4,Raw!$J$1:$J1000,"C")+countifs(Raw!$D$1:$D1000,$A64,Raw!$C$1:$C1000,14,Raw!$J$1:$J1000,"C")</f>
        <v>2</v>
      </c>
      <c r="G64" s="7">
        <f>countifs(Raw!$D$1:$D1000,$A64,Raw!$C$1:$C1000,0,Raw!$J$1:$J1000,"C")</f>
        <v>1</v>
      </c>
      <c r="H64" s="7">
        <f>countifs(Raw!$D$1:$D1000,$A64,Raw!$C$1:$C1000,-4,Raw!$J$1:$J1000,"C")</f>
        <v>0</v>
      </c>
      <c r="I64" s="7">
        <f t="shared" si="2"/>
        <v>3</v>
      </c>
      <c r="J64" s="8">
        <f t="shared" si="3"/>
        <v>0.15</v>
      </c>
      <c r="K64" s="8">
        <f t="shared" si="4"/>
        <v>0.6666666667</v>
      </c>
      <c r="L64" s="7">
        <f t="shared" si="5"/>
        <v>8</v>
      </c>
      <c r="M64" s="9">
        <f t="shared" si="6"/>
        <v>1.6</v>
      </c>
    </row>
    <row r="65">
      <c r="A65" s="6" t="s">
        <v>185</v>
      </c>
      <c r="B65" s="7" t="str">
        <f>vlookup($A65,Users!$B$1:$H1000,3,false)</f>
        <v>Joseph</v>
      </c>
      <c r="C65" s="7" t="str">
        <f>vlookup($A65,Users!$B$1:$H1000,6,false)</f>
        <v>RMHS</v>
      </c>
      <c r="D65" s="7">
        <f>vlookup($C65,Teams!$B:$D,2,false)</f>
        <v>5</v>
      </c>
      <c r="E65" s="7">
        <f t="shared" si="1"/>
        <v>20</v>
      </c>
      <c r="F65" s="7">
        <f>countifs(Raw!$D$1:$D1000,$A65,Raw!$C$1:$C1000,4,Raw!$J$1:$J1000,"C")+countifs(Raw!$D$1:$D1000,$A65,Raw!$C$1:$C1000,14,Raw!$J$1:$J1000,"C")</f>
        <v>5</v>
      </c>
      <c r="G65" s="7">
        <f>countifs(Raw!$D$1:$D1000,$A65,Raw!$C$1:$C1000,0,Raw!$J$1:$J1000,"C")</f>
        <v>4</v>
      </c>
      <c r="H65" s="7">
        <f>countifs(Raw!$D$1:$D1000,$A65,Raw!$C$1:$C1000,-4,Raw!$J$1:$J1000,"C")</f>
        <v>3</v>
      </c>
      <c r="I65" s="7">
        <f t="shared" si="2"/>
        <v>12</v>
      </c>
      <c r="J65" s="8">
        <f t="shared" si="3"/>
        <v>0.6</v>
      </c>
      <c r="K65" s="8">
        <f t="shared" si="4"/>
        <v>0.4166666667</v>
      </c>
      <c r="L65" s="7">
        <f t="shared" si="5"/>
        <v>8</v>
      </c>
      <c r="M65" s="9">
        <f t="shared" si="6"/>
        <v>1.6</v>
      </c>
    </row>
    <row r="66">
      <c r="A66" s="6" t="s">
        <v>234</v>
      </c>
      <c r="B66" s="7" t="str">
        <f>vlookup($A66,Users!$B$1:$H1000,3,false)</f>
        <v>Anant</v>
      </c>
      <c r="C66" s="7" t="str">
        <f>vlookup($A66,Users!$B$1:$H1000,6,false)</f>
        <v>Dulles</v>
      </c>
      <c r="D66" s="7">
        <f>vlookup($C66,Teams!$B:$D,2,false)</f>
        <v>9</v>
      </c>
      <c r="E66" s="7">
        <f t="shared" si="1"/>
        <v>36</v>
      </c>
      <c r="F66" s="7">
        <f>countifs(Raw!$D$1:$D1000,$A66,Raw!$C$1:$C1000,4,Raw!$J$1:$J1000,"C")+countifs(Raw!$D$1:$D1000,$A66,Raw!$C$1:$C1000,14,Raw!$J$1:$J1000,"C")</f>
        <v>4</v>
      </c>
      <c r="G66" s="7">
        <f>countifs(Raw!$D$1:$D1000,$A66,Raw!$C$1:$C1000,0,Raw!$J$1:$J1000,"C")</f>
        <v>1</v>
      </c>
      <c r="H66" s="7">
        <f>countifs(Raw!$D$1:$D1000,$A66,Raw!$C$1:$C1000,-4,Raw!$J$1:$J1000,"C")</f>
        <v>1</v>
      </c>
      <c r="I66" s="7">
        <f t="shared" si="2"/>
        <v>6</v>
      </c>
      <c r="J66" s="8">
        <f t="shared" si="3"/>
        <v>0.1666666667</v>
      </c>
      <c r="K66" s="8">
        <f t="shared" si="4"/>
        <v>0.6666666667</v>
      </c>
      <c r="L66" s="7">
        <f t="shared" si="5"/>
        <v>12</v>
      </c>
      <c r="M66" s="9">
        <f t="shared" si="6"/>
        <v>1.333333333</v>
      </c>
    </row>
    <row r="67">
      <c r="A67" s="6" t="s">
        <v>166</v>
      </c>
      <c r="B67" s="7" t="str">
        <f>vlookup($A67,Users!$B$1:$H1000,3,false)</f>
        <v>Alex</v>
      </c>
      <c r="C67" s="7" t="str">
        <f>vlookup($A67,Users!$B$1:$H1000,6,false)</f>
        <v>NoHo</v>
      </c>
      <c r="D67" s="7">
        <f>vlookup($C67,Teams!$B:$D,2,false)</f>
        <v>10</v>
      </c>
      <c r="E67" s="7">
        <f t="shared" si="1"/>
        <v>40</v>
      </c>
      <c r="F67" s="7">
        <f>countifs(Raw!$D$1:$D1000,$A67,Raw!$C$1:$C1000,4,Raw!$J$1:$J1000,"C")+countifs(Raw!$D$1:$D1000,$A67,Raw!$C$1:$C1000,14,Raw!$J$1:$J1000,"C")</f>
        <v>3</v>
      </c>
      <c r="G67" s="7">
        <f>countifs(Raw!$D$1:$D1000,$A67,Raw!$C$1:$C1000,0,Raw!$J$1:$J1000,"C")</f>
        <v>0</v>
      </c>
      <c r="H67" s="7">
        <f>countifs(Raw!$D$1:$D1000,$A67,Raw!$C$1:$C1000,-4,Raw!$J$1:$J1000,"C")</f>
        <v>0</v>
      </c>
      <c r="I67" s="7">
        <f t="shared" si="2"/>
        <v>3</v>
      </c>
      <c r="J67" s="8">
        <f t="shared" si="3"/>
        <v>0.075</v>
      </c>
      <c r="K67" s="8">
        <f t="shared" si="4"/>
        <v>1</v>
      </c>
      <c r="L67" s="7">
        <f t="shared" si="5"/>
        <v>12</v>
      </c>
      <c r="M67" s="9">
        <f t="shared" si="6"/>
        <v>1.2</v>
      </c>
    </row>
    <row r="68">
      <c r="A68" s="6" t="s">
        <v>87</v>
      </c>
      <c r="B68" s="7" t="str">
        <f>vlookup($A68,Users!$B$1:$H1000,3,false)</f>
        <v>Sahas</v>
      </c>
      <c r="C68" s="7" t="str">
        <f>vlookup($A68,Users!$B$1:$H1000,6,false)</f>
        <v>MSJ</v>
      </c>
      <c r="D68" s="7">
        <f>vlookup($C68,Teams!$B:$D,2,false)</f>
        <v>8</v>
      </c>
      <c r="E68" s="7">
        <f t="shared" si="1"/>
        <v>32</v>
      </c>
      <c r="F68" s="7">
        <f>countifs(Raw!$D$1:$D1000,$A68,Raw!$C$1:$C1000,4,Raw!$J$1:$J1000,"C")+countifs(Raw!$D$1:$D1000,$A68,Raw!$C$1:$C1000,14,Raw!$J$1:$J1000,"C")</f>
        <v>2</v>
      </c>
      <c r="G68" s="7">
        <f>countifs(Raw!$D$1:$D1000,$A68,Raw!$C$1:$C1000,0,Raw!$J$1:$J1000,"C")</f>
        <v>0</v>
      </c>
      <c r="H68" s="7">
        <f>countifs(Raw!$D$1:$D1000,$A68,Raw!$C$1:$C1000,-4,Raw!$J$1:$J1000,"C")</f>
        <v>0</v>
      </c>
      <c r="I68" s="7">
        <f t="shared" si="2"/>
        <v>2</v>
      </c>
      <c r="J68" s="8">
        <f t="shared" si="3"/>
        <v>0.0625</v>
      </c>
      <c r="K68" s="8">
        <f t="shared" si="4"/>
        <v>1</v>
      </c>
      <c r="L68" s="7">
        <f t="shared" si="5"/>
        <v>8</v>
      </c>
      <c r="M68" s="9">
        <f t="shared" si="6"/>
        <v>1</v>
      </c>
    </row>
    <row r="69">
      <c r="A69" s="6" t="s">
        <v>34</v>
      </c>
      <c r="B69" s="7" t="str">
        <f>vlookup($A69,Users!$B$1:$H1000,3,false)</f>
        <v>Vikas</v>
      </c>
      <c r="C69" s="7" t="str">
        <f>vlookup($A69,Users!$B$1:$H1000,6,false)</f>
        <v>NCSSM B</v>
      </c>
      <c r="D69" s="7">
        <f>vlookup($C69,Teams!$B:$D,2,false)</f>
        <v>5</v>
      </c>
      <c r="E69" s="7">
        <f t="shared" si="1"/>
        <v>20</v>
      </c>
      <c r="F69" s="7">
        <f>countifs(Raw!$D$1:$D1000,$A69,Raw!$C$1:$C1000,4,Raw!$J$1:$J1000,"C")+countifs(Raw!$D$1:$D1000,$A69,Raw!$C$1:$C1000,14,Raw!$J$1:$J1000,"C")</f>
        <v>1</v>
      </c>
      <c r="G69" s="7">
        <f>countifs(Raw!$D$1:$D1000,$A69,Raw!$C$1:$C1000,0,Raw!$J$1:$J1000,"C")</f>
        <v>1</v>
      </c>
      <c r="H69" s="7">
        <f>countifs(Raw!$D$1:$D1000,$A69,Raw!$C$1:$C1000,-4,Raw!$J$1:$J1000,"C")</f>
        <v>0</v>
      </c>
      <c r="I69" s="7">
        <f t="shared" si="2"/>
        <v>2</v>
      </c>
      <c r="J69" s="8">
        <f t="shared" si="3"/>
        <v>0.1</v>
      </c>
      <c r="K69" s="8">
        <f t="shared" si="4"/>
        <v>0.5</v>
      </c>
      <c r="L69" s="7">
        <f t="shared" si="5"/>
        <v>4</v>
      </c>
      <c r="M69" s="9">
        <f t="shared" si="6"/>
        <v>0.8</v>
      </c>
    </row>
    <row r="70">
      <c r="A70" s="6" t="s">
        <v>36</v>
      </c>
      <c r="B70" s="7" t="str">
        <f>vlookup($A70,Users!$B$1:$H1000,3,false)</f>
        <v>Edward</v>
      </c>
      <c r="C70" s="7" t="str">
        <f>vlookup($A70,Users!$B$1:$H1000,6,false)</f>
        <v>NCSSM B</v>
      </c>
      <c r="D70" s="7">
        <f>vlookup($C70,Teams!$B:$D,2,false)</f>
        <v>5</v>
      </c>
      <c r="E70" s="7">
        <f t="shared" si="1"/>
        <v>20</v>
      </c>
      <c r="F70" s="7">
        <f>countifs(Raw!$D$1:$D1000,$A70,Raw!$C$1:$C1000,4,Raw!$J$1:$J1000,"C")+countifs(Raw!$D$1:$D1000,$A70,Raw!$C$1:$C1000,14,Raw!$J$1:$J1000,"C")</f>
        <v>1</v>
      </c>
      <c r="G70" s="7">
        <f>countifs(Raw!$D$1:$D1000,$A70,Raw!$C$1:$C1000,0,Raw!$J$1:$J1000,"C")</f>
        <v>4</v>
      </c>
      <c r="H70" s="7">
        <f>countifs(Raw!$D$1:$D1000,$A70,Raw!$C$1:$C1000,-4,Raw!$J$1:$J1000,"C")</f>
        <v>0</v>
      </c>
      <c r="I70" s="7">
        <f t="shared" si="2"/>
        <v>5</v>
      </c>
      <c r="J70" s="8">
        <f t="shared" si="3"/>
        <v>0.25</v>
      </c>
      <c r="K70" s="8">
        <f t="shared" si="4"/>
        <v>0.2</v>
      </c>
      <c r="L70" s="7">
        <f t="shared" si="5"/>
        <v>4</v>
      </c>
      <c r="M70" s="9">
        <f t="shared" si="6"/>
        <v>0.8</v>
      </c>
    </row>
    <row r="71">
      <c r="A71" s="6" t="s">
        <v>38</v>
      </c>
      <c r="B71" s="7" t="str">
        <f>vlookup($A71,Users!$B$1:$H1000,3,false)</f>
        <v>Madhav</v>
      </c>
      <c r="C71" s="7" t="str">
        <f>vlookup($A71,Users!$B$1:$H1000,6,false)</f>
        <v>NCSSM B</v>
      </c>
      <c r="D71" s="7">
        <f>vlookup($C71,Teams!$B:$D,2,false)</f>
        <v>5</v>
      </c>
      <c r="E71" s="7">
        <f t="shared" si="1"/>
        <v>20</v>
      </c>
      <c r="F71" s="7">
        <f>countifs(Raw!$D$1:$D1000,$A71,Raw!$C$1:$C1000,4,Raw!$J$1:$J1000,"C")+countifs(Raw!$D$1:$D1000,$A71,Raw!$C$1:$C1000,14,Raw!$J$1:$J1000,"C")</f>
        <v>1</v>
      </c>
      <c r="G71" s="7">
        <f>countifs(Raw!$D$1:$D1000,$A71,Raw!$C$1:$C1000,0,Raw!$J$1:$J1000,"C")</f>
        <v>0</v>
      </c>
      <c r="H71" s="7">
        <f>countifs(Raw!$D$1:$D1000,$A71,Raw!$C$1:$C1000,-4,Raw!$J$1:$J1000,"C")</f>
        <v>0</v>
      </c>
      <c r="I71" s="7">
        <f t="shared" si="2"/>
        <v>1</v>
      </c>
      <c r="J71" s="8">
        <f t="shared" si="3"/>
        <v>0.05</v>
      </c>
      <c r="K71" s="8">
        <f t="shared" si="4"/>
        <v>1</v>
      </c>
      <c r="L71" s="7">
        <f t="shared" si="5"/>
        <v>4</v>
      </c>
      <c r="M71" s="9">
        <f t="shared" si="6"/>
        <v>0.8</v>
      </c>
    </row>
    <row r="72">
      <c r="A72" s="6" t="s">
        <v>40</v>
      </c>
      <c r="B72" s="7" t="str">
        <f>vlookup($A72,Users!$B$1:$H1000,3,false)</f>
        <v>Andrey</v>
      </c>
      <c r="C72" s="7" t="str">
        <f>vlookup($A72,Users!$B$1:$H1000,6,false)</f>
        <v>Buchholz A</v>
      </c>
      <c r="D72" s="7">
        <f>vlookup($C72,Teams!$B:$D,2,false)</f>
        <v>5</v>
      </c>
      <c r="E72" s="7">
        <f t="shared" si="1"/>
        <v>20</v>
      </c>
      <c r="F72" s="7">
        <f>countifs(Raw!$D$1:$D1000,$A72,Raw!$C$1:$C1000,4,Raw!$J$1:$J1000,"C")+countifs(Raw!$D$1:$D1000,$A72,Raw!$C$1:$C1000,14,Raw!$J$1:$J1000,"C")</f>
        <v>2</v>
      </c>
      <c r="G72" s="7">
        <f>countifs(Raw!$D$1:$D1000,$A72,Raw!$C$1:$C1000,0,Raw!$J$1:$J1000,"C")</f>
        <v>1</v>
      </c>
      <c r="H72" s="7">
        <f>countifs(Raw!$D$1:$D1000,$A72,Raw!$C$1:$C1000,-4,Raw!$J$1:$J1000,"C")</f>
        <v>1</v>
      </c>
      <c r="I72" s="7">
        <f t="shared" si="2"/>
        <v>4</v>
      </c>
      <c r="J72" s="8">
        <f t="shared" si="3"/>
        <v>0.2</v>
      </c>
      <c r="K72" s="8">
        <f t="shared" si="4"/>
        <v>0.5</v>
      </c>
      <c r="L72" s="7">
        <f t="shared" si="5"/>
        <v>4</v>
      </c>
      <c r="M72" s="9">
        <f t="shared" si="6"/>
        <v>0.8</v>
      </c>
    </row>
    <row r="73">
      <c r="A73" s="6" t="s">
        <v>45</v>
      </c>
      <c r="B73" s="7" t="str">
        <f>vlookup($A73,Users!$B$1:$H1000,3,false)</f>
        <v>Ahan</v>
      </c>
      <c r="C73" s="7" t="str">
        <f>vlookup($A73,Users!$B$1:$H1000,6,false)</f>
        <v>Buchholz A</v>
      </c>
      <c r="D73" s="7">
        <f>vlookup($C73,Teams!$B:$D,2,false)</f>
        <v>5</v>
      </c>
      <c r="E73" s="7">
        <f t="shared" si="1"/>
        <v>20</v>
      </c>
      <c r="F73" s="7">
        <f>countifs(Raw!$D$1:$D1000,$A73,Raw!$C$1:$C1000,4,Raw!$J$1:$J1000,"C")+countifs(Raw!$D$1:$D1000,$A73,Raw!$C$1:$C1000,14,Raw!$J$1:$J1000,"C")</f>
        <v>1</v>
      </c>
      <c r="G73" s="7">
        <f>countifs(Raw!$D$1:$D1000,$A73,Raw!$C$1:$C1000,0,Raw!$J$1:$J1000,"C")</f>
        <v>0</v>
      </c>
      <c r="H73" s="7">
        <f>countifs(Raw!$D$1:$D1000,$A73,Raw!$C$1:$C1000,-4,Raw!$J$1:$J1000,"C")</f>
        <v>0</v>
      </c>
      <c r="I73" s="7">
        <f t="shared" si="2"/>
        <v>1</v>
      </c>
      <c r="J73" s="8">
        <f t="shared" si="3"/>
        <v>0.05</v>
      </c>
      <c r="K73" s="8">
        <f t="shared" si="4"/>
        <v>1</v>
      </c>
      <c r="L73" s="7">
        <f t="shared" si="5"/>
        <v>4</v>
      </c>
      <c r="M73" s="9">
        <f t="shared" si="6"/>
        <v>0.8</v>
      </c>
    </row>
    <row r="74">
      <c r="A74" s="6" t="s">
        <v>46</v>
      </c>
      <c r="B74" s="7" t="str">
        <f>vlookup($A74,Users!$B$1:$H1000,3,false)</f>
        <v>Aldric</v>
      </c>
      <c r="C74" s="7" t="str">
        <f>vlookup($A74,Users!$B$1:$H1000,6,false)</f>
        <v>WWPN</v>
      </c>
      <c r="D74" s="7">
        <f>vlookup($C74,Teams!$B:$D,2,false)</f>
        <v>5</v>
      </c>
      <c r="E74" s="7">
        <f t="shared" si="1"/>
        <v>20</v>
      </c>
      <c r="F74" s="7">
        <f>countifs(Raw!$D$1:$D1000,$A74,Raw!$C$1:$C1000,4,Raw!$J$1:$J1000,"C")+countifs(Raw!$D$1:$D1000,$A74,Raw!$C$1:$C1000,14,Raw!$J$1:$J1000,"C")</f>
        <v>2</v>
      </c>
      <c r="G74" s="7">
        <f>countifs(Raw!$D$1:$D1000,$A74,Raw!$C$1:$C1000,0,Raw!$J$1:$J1000,"C")</f>
        <v>4</v>
      </c>
      <c r="H74" s="7">
        <f>countifs(Raw!$D$1:$D1000,$A74,Raw!$C$1:$C1000,-4,Raw!$J$1:$J1000,"C")</f>
        <v>1</v>
      </c>
      <c r="I74" s="7">
        <f t="shared" si="2"/>
        <v>7</v>
      </c>
      <c r="J74" s="8">
        <f t="shared" si="3"/>
        <v>0.35</v>
      </c>
      <c r="K74" s="8">
        <f t="shared" si="4"/>
        <v>0.2857142857</v>
      </c>
      <c r="L74" s="7">
        <f t="shared" si="5"/>
        <v>4</v>
      </c>
      <c r="M74" s="9">
        <f t="shared" si="6"/>
        <v>0.8</v>
      </c>
    </row>
    <row r="75">
      <c r="A75" s="6" t="s">
        <v>49</v>
      </c>
      <c r="B75" s="7" t="str">
        <f>vlookup($A75,Users!$B$1:$H1000,3,false)</f>
        <v>Arjun</v>
      </c>
      <c r="C75" s="7" t="str">
        <f>vlookup($A75,Users!$B$1:$H1000,6,false)</f>
        <v>WWPN</v>
      </c>
      <c r="D75" s="7">
        <f>vlookup($C75,Teams!$B:$D,2,false)</f>
        <v>5</v>
      </c>
      <c r="E75" s="7">
        <f t="shared" si="1"/>
        <v>20</v>
      </c>
      <c r="F75" s="7">
        <f>countifs(Raw!$D$1:$D1000,$A75,Raw!$C$1:$C1000,4,Raw!$J$1:$J1000,"C")+countifs(Raw!$D$1:$D1000,$A75,Raw!$C$1:$C1000,14,Raw!$J$1:$J1000,"C")</f>
        <v>1</v>
      </c>
      <c r="G75" s="7">
        <f>countifs(Raw!$D$1:$D1000,$A75,Raw!$C$1:$C1000,0,Raw!$J$1:$J1000,"C")</f>
        <v>3</v>
      </c>
      <c r="H75" s="7">
        <f>countifs(Raw!$D$1:$D1000,$A75,Raw!$C$1:$C1000,-4,Raw!$J$1:$J1000,"C")</f>
        <v>0</v>
      </c>
      <c r="I75" s="7">
        <f t="shared" si="2"/>
        <v>4</v>
      </c>
      <c r="J75" s="8">
        <f t="shared" si="3"/>
        <v>0.2</v>
      </c>
      <c r="K75" s="8">
        <f t="shared" si="4"/>
        <v>0.25</v>
      </c>
      <c r="L75" s="7">
        <f t="shared" si="5"/>
        <v>4</v>
      </c>
      <c r="M75" s="9">
        <f t="shared" si="6"/>
        <v>0.8</v>
      </c>
    </row>
    <row r="76">
      <c r="A76" s="6" t="s">
        <v>66</v>
      </c>
      <c r="B76" s="7" t="str">
        <f>vlookup($A76,Users!$B$1:$H1000,3,false)</f>
        <v>Davis</v>
      </c>
      <c r="C76" s="7" t="str">
        <f>vlookup($A76,Users!$B$1:$H1000,6,false)</f>
        <v>Collierville</v>
      </c>
      <c r="D76" s="7">
        <f>vlookup($C76,Teams!$B:$D,2,false)</f>
        <v>5</v>
      </c>
      <c r="E76" s="7">
        <f t="shared" si="1"/>
        <v>20</v>
      </c>
      <c r="F76" s="7">
        <f>countifs(Raw!$D$1:$D1000,$A76,Raw!$C$1:$C1000,4,Raw!$J$1:$J1000,"C")+countifs(Raw!$D$1:$D1000,$A76,Raw!$C$1:$C1000,14,Raw!$J$1:$J1000,"C")</f>
        <v>1</v>
      </c>
      <c r="G76" s="7">
        <f>countifs(Raw!$D$1:$D1000,$A76,Raw!$C$1:$C1000,0,Raw!$J$1:$J1000,"C")</f>
        <v>1</v>
      </c>
      <c r="H76" s="7">
        <f>countifs(Raw!$D$1:$D1000,$A76,Raw!$C$1:$C1000,-4,Raw!$J$1:$J1000,"C")</f>
        <v>0</v>
      </c>
      <c r="I76" s="7">
        <f t="shared" si="2"/>
        <v>2</v>
      </c>
      <c r="J76" s="8">
        <f t="shared" si="3"/>
        <v>0.1</v>
      </c>
      <c r="K76" s="8">
        <f t="shared" si="4"/>
        <v>0.5</v>
      </c>
      <c r="L76" s="7">
        <f t="shared" si="5"/>
        <v>4</v>
      </c>
      <c r="M76" s="9">
        <f t="shared" si="6"/>
        <v>0.8</v>
      </c>
    </row>
    <row r="77">
      <c r="A77" s="6" t="s">
        <v>72</v>
      </c>
      <c r="B77" s="7" t="str">
        <f>vlookup($A77,Users!$B$1:$H1000,3,false)</f>
        <v>Owen</v>
      </c>
      <c r="C77" s="7" t="str">
        <f>vlookup($A77,Users!$B$1:$H1000,6,false)</f>
        <v>Middleton</v>
      </c>
      <c r="D77" s="7">
        <f>vlookup($C77,Teams!$B:$D,2,false)</f>
        <v>5</v>
      </c>
      <c r="E77" s="7">
        <f t="shared" si="1"/>
        <v>20</v>
      </c>
      <c r="F77" s="7">
        <f>countifs(Raw!$D$1:$D1000,$A77,Raw!$C$1:$C1000,4,Raw!$J$1:$J1000,"C")+countifs(Raw!$D$1:$D1000,$A77,Raw!$C$1:$C1000,14,Raw!$J$1:$J1000,"C")</f>
        <v>1</v>
      </c>
      <c r="G77" s="7">
        <f>countifs(Raw!$D$1:$D1000,$A77,Raw!$C$1:$C1000,0,Raw!$J$1:$J1000,"C")</f>
        <v>0</v>
      </c>
      <c r="H77" s="7">
        <f>countifs(Raw!$D$1:$D1000,$A77,Raw!$C$1:$C1000,-4,Raw!$J$1:$J1000,"C")</f>
        <v>0</v>
      </c>
      <c r="I77" s="7">
        <f t="shared" si="2"/>
        <v>1</v>
      </c>
      <c r="J77" s="8">
        <f t="shared" si="3"/>
        <v>0.05</v>
      </c>
      <c r="K77" s="8">
        <f t="shared" si="4"/>
        <v>1</v>
      </c>
      <c r="L77" s="7">
        <f t="shared" si="5"/>
        <v>4</v>
      </c>
      <c r="M77" s="9">
        <f t="shared" si="6"/>
        <v>0.8</v>
      </c>
    </row>
    <row r="78">
      <c r="A78" s="6" t="s">
        <v>77</v>
      </c>
      <c r="B78" s="7" t="str">
        <f>vlookup($A78,Users!$B$1:$H1000,3,false)</f>
        <v>Arjun</v>
      </c>
      <c r="C78" s="7" t="str">
        <f>vlookup($A78,Users!$B$1:$H1000,6,false)</f>
        <v>Niskayuna</v>
      </c>
      <c r="D78" s="7">
        <f>vlookup($C78,Teams!$B:$D,2,false)</f>
        <v>5</v>
      </c>
      <c r="E78" s="7">
        <f t="shared" si="1"/>
        <v>20</v>
      </c>
      <c r="F78" s="7">
        <f>countifs(Raw!$D$1:$D1000,$A78,Raw!$C$1:$C1000,4,Raw!$J$1:$J1000,"C")+countifs(Raw!$D$1:$D1000,$A78,Raw!$C$1:$C1000,14,Raw!$J$1:$J1000,"C")</f>
        <v>1</v>
      </c>
      <c r="G78" s="7">
        <f>countifs(Raw!$D$1:$D1000,$A78,Raw!$C$1:$C1000,0,Raw!$J$1:$J1000,"C")</f>
        <v>0</v>
      </c>
      <c r="H78" s="7">
        <f>countifs(Raw!$D$1:$D1000,$A78,Raw!$C$1:$C1000,-4,Raw!$J$1:$J1000,"C")</f>
        <v>0</v>
      </c>
      <c r="I78" s="7">
        <f t="shared" si="2"/>
        <v>1</v>
      </c>
      <c r="J78" s="8">
        <f t="shared" si="3"/>
        <v>0.05</v>
      </c>
      <c r="K78" s="8">
        <f t="shared" si="4"/>
        <v>1</v>
      </c>
      <c r="L78" s="7">
        <f t="shared" si="5"/>
        <v>4</v>
      </c>
      <c r="M78" s="9">
        <f t="shared" si="6"/>
        <v>0.8</v>
      </c>
    </row>
    <row r="79">
      <c r="A79" s="6" t="s">
        <v>78</v>
      </c>
      <c r="B79" s="7" t="str">
        <f>vlookup($A79,Users!$B$1:$H1000,3,false)</f>
        <v>Aaron</v>
      </c>
      <c r="C79" s="7" t="str">
        <f>vlookup($A79,Users!$B$1:$H1000,6,false)</f>
        <v>Ladue</v>
      </c>
      <c r="D79" s="7">
        <f>vlookup($C79,Teams!$B:$D,2,false)</f>
        <v>5</v>
      </c>
      <c r="E79" s="7">
        <f t="shared" si="1"/>
        <v>20</v>
      </c>
      <c r="F79" s="7">
        <f>countifs(Raw!$D$1:$D1000,$A79,Raw!$C$1:$C1000,4,Raw!$J$1:$J1000,"C")+countifs(Raw!$D$1:$D1000,$A79,Raw!$C$1:$C1000,14,Raw!$J$1:$J1000,"C")</f>
        <v>1</v>
      </c>
      <c r="G79" s="7">
        <f>countifs(Raw!$D$1:$D1000,$A79,Raw!$C$1:$C1000,0,Raw!$J$1:$J1000,"C")</f>
        <v>0</v>
      </c>
      <c r="H79" s="7">
        <f>countifs(Raw!$D$1:$D1000,$A79,Raw!$C$1:$C1000,-4,Raw!$J$1:$J1000,"C")</f>
        <v>0</v>
      </c>
      <c r="I79" s="7">
        <f t="shared" si="2"/>
        <v>1</v>
      </c>
      <c r="J79" s="8">
        <f t="shared" si="3"/>
        <v>0.05</v>
      </c>
      <c r="K79" s="8">
        <f t="shared" si="4"/>
        <v>1</v>
      </c>
      <c r="L79" s="7">
        <f t="shared" si="5"/>
        <v>4</v>
      </c>
      <c r="M79" s="9">
        <f t="shared" si="6"/>
        <v>0.8</v>
      </c>
    </row>
    <row r="80">
      <c r="A80" s="6" t="s">
        <v>116</v>
      </c>
      <c r="B80" s="7" t="str">
        <f>vlookup($A80,Users!$B$1:$H1000,3,false)</f>
        <v>Jasper</v>
      </c>
      <c r="C80" s="7" t="str">
        <f>vlookup($A80,Users!$B$1:$H1000,6,false)</f>
        <v>Pullman</v>
      </c>
      <c r="D80" s="7">
        <f>vlookup($C80,Teams!$B:$D,2,false)</f>
        <v>5</v>
      </c>
      <c r="E80" s="7">
        <f t="shared" si="1"/>
        <v>20</v>
      </c>
      <c r="F80" s="7">
        <f>countifs(Raw!$D$1:$D1000,$A80,Raw!$C$1:$C1000,4,Raw!$J$1:$J1000,"C")+countifs(Raw!$D$1:$D1000,$A80,Raw!$C$1:$C1000,14,Raw!$J$1:$J1000,"C")</f>
        <v>1</v>
      </c>
      <c r="G80" s="7">
        <f>countifs(Raw!$D$1:$D1000,$A80,Raw!$C$1:$C1000,0,Raw!$J$1:$J1000,"C")</f>
        <v>0</v>
      </c>
      <c r="H80" s="7">
        <f>countifs(Raw!$D$1:$D1000,$A80,Raw!$C$1:$C1000,-4,Raw!$J$1:$J1000,"C")</f>
        <v>0</v>
      </c>
      <c r="I80" s="7">
        <f t="shared" si="2"/>
        <v>1</v>
      </c>
      <c r="J80" s="8">
        <f t="shared" si="3"/>
        <v>0.05</v>
      </c>
      <c r="K80" s="8">
        <f t="shared" si="4"/>
        <v>1</v>
      </c>
      <c r="L80" s="7">
        <f t="shared" si="5"/>
        <v>4</v>
      </c>
      <c r="M80" s="9">
        <f t="shared" si="6"/>
        <v>0.8</v>
      </c>
    </row>
    <row r="81">
      <c r="A81" s="6" t="s">
        <v>121</v>
      </c>
      <c r="B81" s="7" t="str">
        <f>vlookup($A81,Users!$B$1:$H1000,3,false)</f>
        <v>Austin</v>
      </c>
      <c r="C81" s="7" t="str">
        <f>vlookup($A81,Users!$B$1:$H1000,6,false)</f>
        <v>Canyon Crest</v>
      </c>
      <c r="D81" s="7">
        <f>vlookup($C81,Teams!$B:$D,2,false)</f>
        <v>5</v>
      </c>
      <c r="E81" s="7">
        <f t="shared" si="1"/>
        <v>20</v>
      </c>
      <c r="F81" s="7">
        <f>countifs(Raw!$D$1:$D1000,$A81,Raw!$C$1:$C1000,4,Raw!$J$1:$J1000,"C")+countifs(Raw!$D$1:$D1000,$A81,Raw!$C$1:$C1000,14,Raw!$J$1:$J1000,"C")</f>
        <v>1</v>
      </c>
      <c r="G81" s="7">
        <f>countifs(Raw!$D$1:$D1000,$A81,Raw!$C$1:$C1000,0,Raw!$J$1:$J1000,"C")</f>
        <v>0</v>
      </c>
      <c r="H81" s="7">
        <f>countifs(Raw!$D$1:$D1000,$A81,Raw!$C$1:$C1000,-4,Raw!$J$1:$J1000,"C")</f>
        <v>0</v>
      </c>
      <c r="I81" s="7">
        <f t="shared" si="2"/>
        <v>1</v>
      </c>
      <c r="J81" s="8">
        <f t="shared" si="3"/>
        <v>0.05</v>
      </c>
      <c r="K81" s="8">
        <f t="shared" si="4"/>
        <v>1</v>
      </c>
      <c r="L81" s="7">
        <f t="shared" si="5"/>
        <v>4</v>
      </c>
      <c r="M81" s="9">
        <f t="shared" si="6"/>
        <v>0.8</v>
      </c>
    </row>
    <row r="82">
      <c r="A82" s="6" t="s">
        <v>123</v>
      </c>
      <c r="B82" s="7" t="str">
        <f>vlookup($A82,Users!$B$1:$H1000,3,false)</f>
        <v>Flora</v>
      </c>
      <c r="C82" s="7" t="str">
        <f>vlookup($A82,Users!$B$1:$H1000,6,false)</f>
        <v>Canyon Crest</v>
      </c>
      <c r="D82" s="7">
        <f>vlookup($C82,Teams!$B:$D,2,false)</f>
        <v>5</v>
      </c>
      <c r="E82" s="7">
        <f t="shared" si="1"/>
        <v>20</v>
      </c>
      <c r="F82" s="7">
        <f>countifs(Raw!$D$1:$D1000,$A82,Raw!$C$1:$C1000,4,Raw!$J$1:$J1000,"C")+countifs(Raw!$D$1:$D1000,$A82,Raw!$C$1:$C1000,14,Raw!$J$1:$J1000,"C")</f>
        <v>1</v>
      </c>
      <c r="G82" s="7">
        <f>countifs(Raw!$D$1:$D1000,$A82,Raw!$C$1:$C1000,0,Raw!$J$1:$J1000,"C")</f>
        <v>3</v>
      </c>
      <c r="H82" s="7">
        <f>countifs(Raw!$D$1:$D1000,$A82,Raw!$C$1:$C1000,-4,Raw!$J$1:$J1000,"C")</f>
        <v>0</v>
      </c>
      <c r="I82" s="7">
        <f t="shared" si="2"/>
        <v>4</v>
      </c>
      <c r="J82" s="8">
        <f t="shared" si="3"/>
        <v>0.2</v>
      </c>
      <c r="K82" s="8">
        <f t="shared" si="4"/>
        <v>0.25</v>
      </c>
      <c r="L82" s="7">
        <f t="shared" si="5"/>
        <v>4</v>
      </c>
      <c r="M82" s="9">
        <f t="shared" si="6"/>
        <v>0.8</v>
      </c>
    </row>
    <row r="83">
      <c r="A83" s="6" t="s">
        <v>124</v>
      </c>
      <c r="B83" s="7" t="str">
        <f>vlookup($A83,Users!$B$1:$H1000,3,false)</f>
        <v>Alex</v>
      </c>
      <c r="C83" s="7" t="str">
        <f>vlookup($A83,Users!$B$1:$H1000,6,false)</f>
        <v>Canyon Crest</v>
      </c>
      <c r="D83" s="7">
        <f>vlookup($C83,Teams!$B:$D,2,false)</f>
        <v>5</v>
      </c>
      <c r="E83" s="7">
        <f t="shared" si="1"/>
        <v>20</v>
      </c>
      <c r="F83" s="7">
        <f>countifs(Raw!$D$1:$D1000,$A83,Raw!$C$1:$C1000,4,Raw!$J$1:$J1000,"C")+countifs(Raw!$D$1:$D1000,$A83,Raw!$C$1:$C1000,14,Raw!$J$1:$J1000,"C")</f>
        <v>1</v>
      </c>
      <c r="G83" s="7">
        <f>countifs(Raw!$D$1:$D1000,$A83,Raw!$C$1:$C1000,0,Raw!$J$1:$J1000,"C")</f>
        <v>1</v>
      </c>
      <c r="H83" s="7">
        <f>countifs(Raw!$D$1:$D1000,$A83,Raw!$C$1:$C1000,-4,Raw!$J$1:$J1000,"C")</f>
        <v>0</v>
      </c>
      <c r="I83" s="7">
        <f t="shared" si="2"/>
        <v>2</v>
      </c>
      <c r="J83" s="8">
        <f t="shared" si="3"/>
        <v>0.1</v>
      </c>
      <c r="K83" s="8">
        <f t="shared" si="4"/>
        <v>0.5</v>
      </c>
      <c r="L83" s="7">
        <f t="shared" si="5"/>
        <v>4</v>
      </c>
      <c r="M83" s="9">
        <f t="shared" si="6"/>
        <v>0.8</v>
      </c>
    </row>
    <row r="84">
      <c r="A84" s="6" t="s">
        <v>129</v>
      </c>
      <c r="B84" s="7" t="str">
        <f>vlookup($A84,Users!$B$1:$H1000,3,false)</f>
        <v>Luke</v>
      </c>
      <c r="C84" s="7" t="str">
        <f>vlookup($A84,Users!$B$1:$H1000,6,false)</f>
        <v>Westminster</v>
      </c>
      <c r="D84" s="7">
        <f>vlookup($C84,Teams!$B:$D,2,false)</f>
        <v>5</v>
      </c>
      <c r="E84" s="7">
        <f t="shared" si="1"/>
        <v>20</v>
      </c>
      <c r="F84" s="7">
        <f>countifs(Raw!$D$1:$D1000,$A84,Raw!$C$1:$C1000,4,Raw!$J$1:$J1000,"C")+countifs(Raw!$D$1:$D1000,$A84,Raw!$C$1:$C1000,14,Raw!$J$1:$J1000,"C")</f>
        <v>1</v>
      </c>
      <c r="G84" s="7">
        <f>countifs(Raw!$D$1:$D1000,$A84,Raw!$C$1:$C1000,0,Raw!$J$1:$J1000,"C")</f>
        <v>0</v>
      </c>
      <c r="H84" s="7">
        <f>countifs(Raw!$D$1:$D1000,$A84,Raw!$C$1:$C1000,-4,Raw!$J$1:$J1000,"C")</f>
        <v>0</v>
      </c>
      <c r="I84" s="7">
        <f t="shared" si="2"/>
        <v>1</v>
      </c>
      <c r="J84" s="8">
        <f t="shared" si="3"/>
        <v>0.05</v>
      </c>
      <c r="K84" s="8">
        <f t="shared" si="4"/>
        <v>1</v>
      </c>
      <c r="L84" s="7">
        <f t="shared" si="5"/>
        <v>4</v>
      </c>
      <c r="M84" s="9">
        <f t="shared" si="6"/>
        <v>0.8</v>
      </c>
    </row>
    <row r="85">
      <c r="A85" s="6" t="s">
        <v>136</v>
      </c>
      <c r="B85" s="7" t="str">
        <f>vlookup($A85,Users!$B$1:$H1000,3,false)</f>
        <v>Aditi</v>
      </c>
      <c r="C85" s="7" t="str">
        <f>vlookup($A85,Users!$B$1:$H1000,6,false)</f>
        <v>Cupertino</v>
      </c>
      <c r="D85" s="7">
        <f>vlookup($C85,Teams!$B:$D,2,false)</f>
        <v>5</v>
      </c>
      <c r="E85" s="7">
        <f t="shared" si="1"/>
        <v>20</v>
      </c>
      <c r="F85" s="7">
        <f>countifs(Raw!$D$1:$D1000,$A85,Raw!$C$1:$C1000,4,Raw!$J$1:$J1000,"C")+countifs(Raw!$D$1:$D1000,$A85,Raw!$C$1:$C1000,14,Raw!$J$1:$J1000,"C")</f>
        <v>1</v>
      </c>
      <c r="G85" s="7">
        <f>countifs(Raw!$D$1:$D1000,$A85,Raw!$C$1:$C1000,0,Raw!$J$1:$J1000,"C")</f>
        <v>1</v>
      </c>
      <c r="H85" s="7">
        <f>countifs(Raw!$D$1:$D1000,$A85,Raw!$C$1:$C1000,-4,Raw!$J$1:$J1000,"C")</f>
        <v>0</v>
      </c>
      <c r="I85" s="7">
        <f t="shared" si="2"/>
        <v>2</v>
      </c>
      <c r="J85" s="8">
        <f t="shared" si="3"/>
        <v>0.1</v>
      </c>
      <c r="K85" s="8">
        <f t="shared" si="4"/>
        <v>0.5</v>
      </c>
      <c r="L85" s="7">
        <f t="shared" si="5"/>
        <v>4</v>
      </c>
      <c r="M85" s="9">
        <f t="shared" si="6"/>
        <v>0.8</v>
      </c>
    </row>
    <row r="86">
      <c r="A86" s="6" t="s">
        <v>141</v>
      </c>
      <c r="B86" s="7" t="str">
        <f>vlookup($A86,Users!$B$1:$H1000,3,false)</f>
        <v>Tony</v>
      </c>
      <c r="C86" s="7" t="str">
        <f>vlookup($A86,Users!$B$1:$H1000,6,false)</f>
        <v>Shen</v>
      </c>
      <c r="D86" s="7">
        <f>vlookup($C86,Teams!$B:$D,2,false)</f>
        <v>5</v>
      </c>
      <c r="E86" s="7">
        <f t="shared" si="1"/>
        <v>20</v>
      </c>
      <c r="F86" s="7">
        <f>countifs(Raw!$D$1:$D1000,$A86,Raw!$C$1:$C1000,4,Raw!$J$1:$J1000,"C")+countifs(Raw!$D$1:$D1000,$A86,Raw!$C$1:$C1000,14,Raw!$J$1:$J1000,"C")</f>
        <v>1</v>
      </c>
      <c r="G86" s="7">
        <f>countifs(Raw!$D$1:$D1000,$A86,Raw!$C$1:$C1000,0,Raw!$J$1:$J1000,"C")</f>
        <v>0</v>
      </c>
      <c r="H86" s="7">
        <f>countifs(Raw!$D$1:$D1000,$A86,Raw!$C$1:$C1000,-4,Raw!$J$1:$J1000,"C")</f>
        <v>0</v>
      </c>
      <c r="I86" s="7">
        <f t="shared" si="2"/>
        <v>1</v>
      </c>
      <c r="J86" s="8">
        <f t="shared" si="3"/>
        <v>0.05</v>
      </c>
      <c r="K86" s="8">
        <f t="shared" si="4"/>
        <v>1</v>
      </c>
      <c r="L86" s="7">
        <f t="shared" si="5"/>
        <v>4</v>
      </c>
      <c r="M86" s="9">
        <f t="shared" si="6"/>
        <v>0.8</v>
      </c>
    </row>
    <row r="87">
      <c r="A87" s="6" t="s">
        <v>158</v>
      </c>
      <c r="B87" s="7" t="str">
        <f>vlookup($A87,Users!$B$1:$H1000,3,false)</f>
        <v>Eric</v>
      </c>
      <c r="C87" s="7" t="str">
        <f>vlookup($A87,Users!$B$1:$H1000,6,false)</f>
        <v>Wayzata</v>
      </c>
      <c r="D87" s="7">
        <f>vlookup($C87,Teams!$B:$D,2,false)</f>
        <v>5</v>
      </c>
      <c r="E87" s="7">
        <f t="shared" si="1"/>
        <v>20</v>
      </c>
      <c r="F87" s="7">
        <f>countifs(Raw!$D$1:$D1000,$A87,Raw!$C$1:$C1000,4,Raw!$J$1:$J1000,"C")+countifs(Raw!$D$1:$D1000,$A87,Raw!$C$1:$C1000,14,Raw!$J$1:$J1000,"C")</f>
        <v>1</v>
      </c>
      <c r="G87" s="7">
        <f>countifs(Raw!$D$1:$D1000,$A87,Raw!$C$1:$C1000,0,Raw!$J$1:$J1000,"C")</f>
        <v>2</v>
      </c>
      <c r="H87" s="7">
        <f>countifs(Raw!$D$1:$D1000,$A87,Raw!$C$1:$C1000,-4,Raw!$J$1:$J1000,"C")</f>
        <v>0</v>
      </c>
      <c r="I87" s="7">
        <f t="shared" si="2"/>
        <v>3</v>
      </c>
      <c r="J87" s="8">
        <f t="shared" si="3"/>
        <v>0.15</v>
      </c>
      <c r="K87" s="8">
        <f t="shared" si="4"/>
        <v>0.3333333333</v>
      </c>
      <c r="L87" s="7">
        <f t="shared" si="5"/>
        <v>4</v>
      </c>
      <c r="M87" s="9">
        <f t="shared" si="6"/>
        <v>0.8</v>
      </c>
    </row>
    <row r="88">
      <c r="A88" s="6" t="s">
        <v>174</v>
      </c>
      <c r="B88" s="7" t="str">
        <f>vlookup($A88,Users!$B$1:$H1000,3,false)</f>
        <v>Jason</v>
      </c>
      <c r="C88" s="7" t="str">
        <f>vlookup($A88,Users!$B$1:$H1000,6,false)</f>
        <v>Troy</v>
      </c>
      <c r="D88" s="7">
        <f>vlookup($C88,Teams!$B:$D,2,false)</f>
        <v>5</v>
      </c>
      <c r="E88" s="7">
        <f t="shared" si="1"/>
        <v>20</v>
      </c>
      <c r="F88" s="7">
        <f>countifs(Raw!$D$1:$D1000,$A88,Raw!$C$1:$C1000,4,Raw!$J$1:$J1000,"C")+countifs(Raw!$D$1:$D1000,$A88,Raw!$C$1:$C1000,14,Raw!$J$1:$J1000,"C")</f>
        <v>2</v>
      </c>
      <c r="G88" s="7">
        <f>countifs(Raw!$D$1:$D1000,$A88,Raw!$C$1:$C1000,0,Raw!$J$1:$J1000,"C")</f>
        <v>1</v>
      </c>
      <c r="H88" s="7">
        <f>countifs(Raw!$D$1:$D1000,$A88,Raw!$C$1:$C1000,-4,Raw!$J$1:$J1000,"C")</f>
        <v>1</v>
      </c>
      <c r="I88" s="7">
        <f t="shared" si="2"/>
        <v>4</v>
      </c>
      <c r="J88" s="8">
        <f t="shared" si="3"/>
        <v>0.2</v>
      </c>
      <c r="K88" s="8">
        <f t="shared" si="4"/>
        <v>0.5</v>
      </c>
      <c r="L88" s="7">
        <f t="shared" si="5"/>
        <v>4</v>
      </c>
      <c r="M88" s="9">
        <f t="shared" si="6"/>
        <v>0.8</v>
      </c>
    </row>
    <row r="89">
      <c r="A89" s="6" t="s">
        <v>179</v>
      </c>
      <c r="B89" s="7" t="str">
        <f>vlookup($A89,Users!$B$1:$H1000,3,false)</f>
        <v>Aditya</v>
      </c>
      <c r="C89" s="7" t="str">
        <f>vlookup($A89,Users!$B$1:$H1000,6,false)</f>
        <v>Troy</v>
      </c>
      <c r="D89" s="7">
        <f>vlookup($C89,Teams!$B:$D,2,false)</f>
        <v>5</v>
      </c>
      <c r="E89" s="7">
        <f t="shared" si="1"/>
        <v>20</v>
      </c>
      <c r="F89" s="7">
        <f>countifs(Raw!$D$1:$D1000,$A89,Raw!$C$1:$C1000,4,Raw!$J$1:$J1000,"C")+countifs(Raw!$D$1:$D1000,$A89,Raw!$C$1:$C1000,14,Raw!$J$1:$J1000,"C")</f>
        <v>1</v>
      </c>
      <c r="G89" s="7">
        <f>countifs(Raw!$D$1:$D1000,$A89,Raw!$C$1:$C1000,0,Raw!$J$1:$J1000,"C")</f>
        <v>1</v>
      </c>
      <c r="H89" s="7">
        <f>countifs(Raw!$D$1:$D1000,$A89,Raw!$C$1:$C1000,-4,Raw!$J$1:$J1000,"C")</f>
        <v>0</v>
      </c>
      <c r="I89" s="7">
        <f t="shared" si="2"/>
        <v>2</v>
      </c>
      <c r="J89" s="8">
        <f t="shared" si="3"/>
        <v>0.1</v>
      </c>
      <c r="K89" s="8">
        <f t="shared" si="4"/>
        <v>0.5</v>
      </c>
      <c r="L89" s="7">
        <f t="shared" si="5"/>
        <v>4</v>
      </c>
      <c r="M89" s="9">
        <f t="shared" si="6"/>
        <v>0.8</v>
      </c>
    </row>
    <row r="90">
      <c r="A90" s="6" t="s">
        <v>192</v>
      </c>
      <c r="B90" s="7" t="str">
        <f>vlookup($A90,Users!$B$1:$H1000,3,false)</f>
        <v>Erik</v>
      </c>
      <c r="C90" s="7" t="str">
        <f>vlookup($A90,Users!$B$1:$H1000,6,false)</f>
        <v>Green Hope</v>
      </c>
      <c r="D90" s="7">
        <f>vlookup($C90,Teams!$B:$D,2,false)</f>
        <v>5</v>
      </c>
      <c r="E90" s="7">
        <f t="shared" si="1"/>
        <v>20</v>
      </c>
      <c r="F90" s="7">
        <f>countifs(Raw!$D$1:$D1000,$A90,Raw!$C$1:$C1000,4,Raw!$J$1:$J1000,"C")+countifs(Raw!$D$1:$D1000,$A90,Raw!$C$1:$C1000,14,Raw!$J$1:$J1000,"C")</f>
        <v>1</v>
      </c>
      <c r="G90" s="7">
        <f>countifs(Raw!$D$1:$D1000,$A90,Raw!$C$1:$C1000,0,Raw!$J$1:$J1000,"C")</f>
        <v>1</v>
      </c>
      <c r="H90" s="7">
        <f>countifs(Raw!$D$1:$D1000,$A90,Raw!$C$1:$C1000,-4,Raw!$J$1:$J1000,"C")</f>
        <v>0</v>
      </c>
      <c r="I90" s="7">
        <f t="shared" si="2"/>
        <v>2</v>
      </c>
      <c r="J90" s="8">
        <f t="shared" si="3"/>
        <v>0.1</v>
      </c>
      <c r="K90" s="8">
        <f t="shared" si="4"/>
        <v>0.5</v>
      </c>
      <c r="L90" s="7">
        <f t="shared" si="5"/>
        <v>4</v>
      </c>
      <c r="M90" s="9">
        <f t="shared" si="6"/>
        <v>0.8</v>
      </c>
    </row>
    <row r="91">
      <c r="A91" s="6" t="s">
        <v>195</v>
      </c>
      <c r="B91" s="7" t="str">
        <f>vlookup($A91,Users!$B$1:$H1000,3,false)</f>
        <v>Cedric</v>
      </c>
      <c r="C91" s="7" t="str">
        <f>vlookup($A91,Users!$B$1:$H1000,6,false)</f>
        <v>PRISMS</v>
      </c>
      <c r="D91" s="7">
        <f>vlookup($C91,Teams!$B:$D,2,false)</f>
        <v>5</v>
      </c>
      <c r="E91" s="7">
        <f t="shared" si="1"/>
        <v>20</v>
      </c>
      <c r="F91" s="7">
        <f>countifs(Raw!$D$1:$D1000,$A91,Raw!$C$1:$C1000,4,Raw!$J$1:$J1000,"C")+countifs(Raw!$D$1:$D1000,$A91,Raw!$C$1:$C1000,14,Raw!$J$1:$J1000,"C")</f>
        <v>1</v>
      </c>
      <c r="G91" s="7">
        <f>countifs(Raw!$D$1:$D1000,$A91,Raw!$C$1:$C1000,0,Raw!$J$1:$J1000,"C")</f>
        <v>0</v>
      </c>
      <c r="H91" s="7">
        <f>countifs(Raw!$D$1:$D1000,$A91,Raw!$C$1:$C1000,-4,Raw!$J$1:$J1000,"C")</f>
        <v>0</v>
      </c>
      <c r="I91" s="7">
        <f t="shared" si="2"/>
        <v>1</v>
      </c>
      <c r="J91" s="8">
        <f t="shared" si="3"/>
        <v>0.05</v>
      </c>
      <c r="K91" s="8">
        <f t="shared" si="4"/>
        <v>1</v>
      </c>
      <c r="L91" s="7">
        <f t="shared" si="5"/>
        <v>4</v>
      </c>
      <c r="M91" s="9">
        <f t="shared" si="6"/>
        <v>0.8</v>
      </c>
    </row>
    <row r="92">
      <c r="A92" s="6" t="s">
        <v>206</v>
      </c>
      <c r="B92" s="7" t="str">
        <f>vlookup($A92,Users!$B$1:$H1000,3,false)</f>
        <v>Rishi</v>
      </c>
      <c r="C92" s="7" t="str">
        <f>vlookup($A92,Users!$B$1:$H1000,6,false)</f>
        <v>Buchholz B</v>
      </c>
      <c r="D92" s="7">
        <f>vlookup($C92,Teams!$B:$D,2,false)</f>
        <v>5</v>
      </c>
      <c r="E92" s="7">
        <f t="shared" si="1"/>
        <v>20</v>
      </c>
      <c r="F92" s="7">
        <f>countifs(Raw!$D$1:$D1000,$A92,Raw!$C$1:$C1000,4,Raw!$J$1:$J1000,"C")+countifs(Raw!$D$1:$D1000,$A92,Raw!$C$1:$C1000,14,Raw!$J$1:$J1000,"C")</f>
        <v>1</v>
      </c>
      <c r="G92" s="7">
        <f>countifs(Raw!$D$1:$D1000,$A92,Raw!$C$1:$C1000,0,Raw!$J$1:$J1000,"C")</f>
        <v>0</v>
      </c>
      <c r="H92" s="7">
        <f>countifs(Raw!$D$1:$D1000,$A92,Raw!$C$1:$C1000,-4,Raw!$J$1:$J1000,"C")</f>
        <v>0</v>
      </c>
      <c r="I92" s="7">
        <f t="shared" si="2"/>
        <v>1</v>
      </c>
      <c r="J92" s="8">
        <f t="shared" si="3"/>
        <v>0.05</v>
      </c>
      <c r="K92" s="8">
        <f t="shared" si="4"/>
        <v>1</v>
      </c>
      <c r="L92" s="7">
        <f t="shared" si="5"/>
        <v>4</v>
      </c>
      <c r="M92" s="9">
        <f t="shared" si="6"/>
        <v>0.8</v>
      </c>
    </row>
    <row r="93">
      <c r="A93" s="6" t="s">
        <v>104</v>
      </c>
      <c r="B93" s="7" t="str">
        <f>vlookup($A93,Users!$B$1:$H1000,3,false)</f>
        <v>Sarthak</v>
      </c>
      <c r="C93" s="7" t="str">
        <f>vlookup($A93,Users!$B$1:$H1000,6,false)</f>
        <v>Mira Loma</v>
      </c>
      <c r="D93" s="7">
        <f>vlookup($C93,Teams!$B:$D,2,false)</f>
        <v>11</v>
      </c>
      <c r="E93" s="7">
        <f t="shared" si="1"/>
        <v>44</v>
      </c>
      <c r="F93" s="7">
        <f>countifs(Raw!$D$1:$D1000,$A93,Raw!$C$1:$C1000,4,Raw!$J$1:$J1000,"C")+countifs(Raw!$D$1:$D1000,$A93,Raw!$C$1:$C1000,14,Raw!$J$1:$J1000,"C")</f>
        <v>2</v>
      </c>
      <c r="G93" s="7">
        <f>countifs(Raw!$D$1:$D1000,$A93,Raw!$C$1:$C1000,0,Raw!$J$1:$J1000,"C")</f>
        <v>0</v>
      </c>
      <c r="H93" s="7">
        <f>countifs(Raw!$D$1:$D1000,$A93,Raw!$C$1:$C1000,-4,Raw!$J$1:$J1000,"C")</f>
        <v>0</v>
      </c>
      <c r="I93" s="7">
        <f t="shared" si="2"/>
        <v>2</v>
      </c>
      <c r="J93" s="8">
        <f t="shared" si="3"/>
        <v>0.04545454545</v>
      </c>
      <c r="K93" s="8">
        <f t="shared" si="4"/>
        <v>1</v>
      </c>
      <c r="L93" s="7">
        <f t="shared" si="5"/>
        <v>8</v>
      </c>
      <c r="M93" s="9">
        <f t="shared" si="6"/>
        <v>0.7272727273</v>
      </c>
    </row>
    <row r="94">
      <c r="A94" s="6" t="s">
        <v>118</v>
      </c>
      <c r="B94" s="7" t="str">
        <f>vlookup($A94,Users!$B$1:$H1000,3,false)</f>
        <v>Tristan</v>
      </c>
      <c r="C94" s="7" t="str">
        <f>vlookup($A94,Users!$B$1:$H1000,6,false)</f>
        <v>Interlake B</v>
      </c>
      <c r="D94" s="7">
        <f>vlookup($C94,Teams!$B:$D,2,false)</f>
        <v>6</v>
      </c>
      <c r="E94" s="7">
        <f t="shared" si="1"/>
        <v>24</v>
      </c>
      <c r="F94" s="7">
        <f>countifs(Raw!$D$1:$D1000,$A94,Raw!$C$1:$C1000,4,Raw!$J$1:$J1000,"C")+countifs(Raw!$D$1:$D1000,$A94,Raw!$C$1:$C1000,14,Raw!$J$1:$J1000,"C")</f>
        <v>1</v>
      </c>
      <c r="G94" s="7">
        <f>countifs(Raw!$D$1:$D1000,$A94,Raw!$C$1:$C1000,0,Raw!$J$1:$J1000,"C")</f>
        <v>0</v>
      </c>
      <c r="H94" s="7">
        <f>countifs(Raw!$D$1:$D1000,$A94,Raw!$C$1:$C1000,-4,Raw!$J$1:$J1000,"C")</f>
        <v>0</v>
      </c>
      <c r="I94" s="7">
        <f t="shared" si="2"/>
        <v>1</v>
      </c>
      <c r="J94" s="8">
        <f t="shared" si="3"/>
        <v>0.04166666667</v>
      </c>
      <c r="K94" s="8">
        <f t="shared" si="4"/>
        <v>1</v>
      </c>
      <c r="L94" s="7">
        <f t="shared" si="5"/>
        <v>4</v>
      </c>
      <c r="M94" s="9">
        <f t="shared" si="6"/>
        <v>0.6666666667</v>
      </c>
    </row>
    <row r="95">
      <c r="A95" s="6" t="s">
        <v>144</v>
      </c>
      <c r="B95" s="7" t="str">
        <f>vlookup($A95,Users!$B$1:$H1000,3,false)</f>
        <v>William</v>
      </c>
      <c r="C95" s="7" t="str">
        <f>vlookup($A95,Users!$B$1:$H1000,6,false)</f>
        <v>Lexington B</v>
      </c>
      <c r="D95" s="7">
        <f>vlookup($C95,Teams!$B:$D,2,false)</f>
        <v>6</v>
      </c>
      <c r="E95" s="7">
        <f t="shared" si="1"/>
        <v>24</v>
      </c>
      <c r="F95" s="7">
        <f>countifs(Raw!$D$1:$D1000,$A95,Raw!$C$1:$C1000,4,Raw!$J$1:$J1000,"C")+countifs(Raw!$D$1:$D1000,$A95,Raw!$C$1:$C1000,14,Raw!$J$1:$J1000,"C")</f>
        <v>3</v>
      </c>
      <c r="G95" s="7">
        <f>countifs(Raw!$D$1:$D1000,$A95,Raw!$C$1:$C1000,0,Raw!$J$1:$J1000,"C")</f>
        <v>0</v>
      </c>
      <c r="H95" s="7">
        <f>countifs(Raw!$D$1:$D1000,$A95,Raw!$C$1:$C1000,-4,Raw!$J$1:$J1000,"C")</f>
        <v>2</v>
      </c>
      <c r="I95" s="7">
        <f t="shared" si="2"/>
        <v>5</v>
      </c>
      <c r="J95" s="8">
        <f t="shared" si="3"/>
        <v>0.2083333333</v>
      </c>
      <c r="K95" s="8">
        <f t="shared" si="4"/>
        <v>0.6</v>
      </c>
      <c r="L95" s="7">
        <f t="shared" si="5"/>
        <v>4</v>
      </c>
      <c r="M95" s="9">
        <f t="shared" si="6"/>
        <v>0.6666666667</v>
      </c>
    </row>
    <row r="96">
      <c r="A96" s="6" t="s">
        <v>162</v>
      </c>
      <c r="B96" s="7" t="str">
        <f>vlookup($A96,Users!$B$1:$H1000,3,false)</f>
        <v>Julian</v>
      </c>
      <c r="C96" s="7" t="str">
        <f>vlookup($A96,Users!$B$1:$H1000,6,false)</f>
        <v>Interlake A</v>
      </c>
      <c r="D96" s="7">
        <f>vlookup($C96,Teams!$B:$D,2,false)</f>
        <v>6</v>
      </c>
      <c r="E96" s="7">
        <f t="shared" si="1"/>
        <v>24</v>
      </c>
      <c r="F96" s="7">
        <f>countifs(Raw!$D$1:$D1000,$A96,Raw!$C$1:$C1000,4,Raw!$J$1:$J1000,"C")+countifs(Raw!$D$1:$D1000,$A96,Raw!$C$1:$C1000,14,Raw!$J$1:$J1000,"C")</f>
        <v>1</v>
      </c>
      <c r="G96" s="7">
        <f>countifs(Raw!$D$1:$D1000,$A96,Raw!$C$1:$C1000,0,Raw!$J$1:$J1000,"C")</f>
        <v>0</v>
      </c>
      <c r="H96" s="7">
        <f>countifs(Raw!$D$1:$D1000,$A96,Raw!$C$1:$C1000,-4,Raw!$J$1:$J1000,"C")</f>
        <v>0</v>
      </c>
      <c r="I96" s="7">
        <f t="shared" si="2"/>
        <v>1</v>
      </c>
      <c r="J96" s="8">
        <f t="shared" si="3"/>
        <v>0.04166666667</v>
      </c>
      <c r="K96" s="8">
        <f t="shared" si="4"/>
        <v>1</v>
      </c>
      <c r="L96" s="7">
        <f t="shared" si="5"/>
        <v>4</v>
      </c>
      <c r="M96" s="9">
        <f t="shared" si="6"/>
        <v>0.6666666667</v>
      </c>
    </row>
    <row r="97">
      <c r="A97" s="6" t="s">
        <v>88</v>
      </c>
      <c r="B97" s="7" t="str">
        <f>vlookup($A97,Users!$B$1:$H1000,3,false)</f>
        <v>Samuel</v>
      </c>
      <c r="C97" s="7" t="str">
        <f>vlookup($A97,Users!$B$1:$H1000,6,false)</f>
        <v>MSJ</v>
      </c>
      <c r="D97" s="7">
        <f>vlookup($C97,Teams!$B:$D,2,false)</f>
        <v>8</v>
      </c>
      <c r="E97" s="7">
        <f t="shared" si="1"/>
        <v>32</v>
      </c>
      <c r="F97" s="7">
        <f>countifs(Raw!$D$1:$D1000,$A97,Raw!$C$1:$C1000,4,Raw!$J$1:$J1000,"C")+countifs(Raw!$D$1:$D1000,$A97,Raw!$C$1:$C1000,14,Raw!$J$1:$J1000,"C")</f>
        <v>2</v>
      </c>
      <c r="G97" s="7">
        <f>countifs(Raw!$D$1:$D1000,$A97,Raw!$C$1:$C1000,0,Raw!$J$1:$J1000,"C")</f>
        <v>0</v>
      </c>
      <c r="H97" s="7">
        <f>countifs(Raw!$D$1:$D1000,$A97,Raw!$C$1:$C1000,-4,Raw!$J$1:$J1000,"C")</f>
        <v>1</v>
      </c>
      <c r="I97" s="7">
        <f t="shared" si="2"/>
        <v>3</v>
      </c>
      <c r="J97" s="8">
        <f t="shared" si="3"/>
        <v>0.09375</v>
      </c>
      <c r="K97" s="8">
        <f t="shared" si="4"/>
        <v>0.6666666667</v>
      </c>
      <c r="L97" s="7">
        <f t="shared" si="5"/>
        <v>4</v>
      </c>
      <c r="M97" s="9">
        <f t="shared" si="6"/>
        <v>0.5</v>
      </c>
    </row>
    <row r="98">
      <c r="A98" s="6" t="s">
        <v>194</v>
      </c>
      <c r="B98" s="7" t="str">
        <f>vlookup($A98,Users!$B$1:$H1000,3,false)</f>
        <v>Feodor</v>
      </c>
      <c r="C98" s="7" t="str">
        <f>vlookup($A98,Users!$B$1:$H1000,6,false)</f>
        <v>University</v>
      </c>
      <c r="D98" s="7">
        <f>vlookup($C98,Teams!$B:$D,2,false)</f>
        <v>8</v>
      </c>
      <c r="E98" s="7">
        <f t="shared" si="1"/>
        <v>32</v>
      </c>
      <c r="F98" s="7">
        <f>countifs(Raw!$D$1:$D1000,$A98,Raw!$C$1:$C1000,4,Raw!$J$1:$J1000,"C")+countifs(Raw!$D$1:$D1000,$A98,Raw!$C$1:$C1000,14,Raw!$J$1:$J1000,"C")</f>
        <v>2</v>
      </c>
      <c r="G98" s="7">
        <f>countifs(Raw!$D$1:$D1000,$A98,Raw!$C$1:$C1000,0,Raw!$J$1:$J1000,"C")</f>
        <v>0</v>
      </c>
      <c r="H98" s="7">
        <f>countifs(Raw!$D$1:$D1000,$A98,Raw!$C$1:$C1000,-4,Raw!$J$1:$J1000,"C")</f>
        <v>1</v>
      </c>
      <c r="I98" s="7">
        <f t="shared" si="2"/>
        <v>3</v>
      </c>
      <c r="J98" s="8">
        <f t="shared" si="3"/>
        <v>0.09375</v>
      </c>
      <c r="K98" s="8">
        <f t="shared" si="4"/>
        <v>0.6666666667</v>
      </c>
      <c r="L98" s="7">
        <f t="shared" si="5"/>
        <v>4</v>
      </c>
      <c r="M98" s="9">
        <f t="shared" si="6"/>
        <v>0.5</v>
      </c>
    </row>
    <row r="99">
      <c r="A99" s="6" t="s">
        <v>204</v>
      </c>
      <c r="B99" s="7" t="str">
        <f>vlookup($A99,Users!$B$1:$H1000,3,false)</f>
        <v>Justin</v>
      </c>
      <c r="C99" s="7" t="str">
        <f>vlookup($A99,Users!$B$1:$H1000,6,false)</f>
        <v>Blair A</v>
      </c>
      <c r="D99" s="7">
        <f>vlookup($C99,Teams!$B:$D,2,false)</f>
        <v>9</v>
      </c>
      <c r="E99" s="7">
        <f t="shared" si="1"/>
        <v>36</v>
      </c>
      <c r="F99" s="7">
        <f>countifs(Raw!$D$1:$D1000,$A99,Raw!$C$1:$C1000,4,Raw!$J$1:$J1000,"C")+countifs(Raw!$D$1:$D1000,$A99,Raw!$C$1:$C1000,14,Raw!$J$1:$J1000,"C")</f>
        <v>1</v>
      </c>
      <c r="G99" s="7">
        <f>countifs(Raw!$D$1:$D1000,$A99,Raw!$C$1:$C1000,0,Raw!$J$1:$J1000,"C")</f>
        <v>1</v>
      </c>
      <c r="H99" s="7">
        <f>countifs(Raw!$D$1:$D1000,$A99,Raw!$C$1:$C1000,-4,Raw!$J$1:$J1000,"C")</f>
        <v>0</v>
      </c>
      <c r="I99" s="7">
        <f t="shared" si="2"/>
        <v>2</v>
      </c>
      <c r="J99" s="8">
        <f t="shared" si="3"/>
        <v>0.05555555556</v>
      </c>
      <c r="K99" s="8">
        <f t="shared" si="4"/>
        <v>0.5</v>
      </c>
      <c r="L99" s="7">
        <f t="shared" si="5"/>
        <v>4</v>
      </c>
      <c r="M99" s="9">
        <f t="shared" si="6"/>
        <v>0.4444444444</v>
      </c>
    </row>
    <row r="100">
      <c r="A100" s="6" t="s">
        <v>171</v>
      </c>
      <c r="B100" s="7" t="str">
        <f>vlookup($A100,Users!$B$1:$H1000,3,false)</f>
        <v>Richard</v>
      </c>
      <c r="C100" s="7" t="str">
        <f>vlookup($A100,Users!$B$1:$H1000,6,false)</f>
        <v>NoHo</v>
      </c>
      <c r="D100" s="7">
        <f>vlookup($C100,Teams!$B:$D,2,false)</f>
        <v>10</v>
      </c>
      <c r="E100" s="7">
        <f t="shared" si="1"/>
        <v>40</v>
      </c>
      <c r="F100" s="7">
        <f>countifs(Raw!$D$1:$D1000,$A100,Raw!$C$1:$C1000,4,Raw!$J$1:$J1000,"C")+countifs(Raw!$D$1:$D1000,$A100,Raw!$C$1:$C1000,14,Raw!$J$1:$J1000,"C")</f>
        <v>1</v>
      </c>
      <c r="G100" s="7">
        <f>countifs(Raw!$D$1:$D1000,$A100,Raw!$C$1:$C1000,0,Raw!$J$1:$J1000,"C")</f>
        <v>0</v>
      </c>
      <c r="H100" s="7">
        <f>countifs(Raw!$D$1:$D1000,$A100,Raw!$C$1:$C1000,-4,Raw!$J$1:$J1000,"C")</f>
        <v>0</v>
      </c>
      <c r="I100" s="7">
        <f t="shared" si="2"/>
        <v>1</v>
      </c>
      <c r="J100" s="8">
        <f t="shared" si="3"/>
        <v>0.025</v>
      </c>
      <c r="K100" s="8">
        <f t="shared" si="4"/>
        <v>1</v>
      </c>
      <c r="L100" s="7">
        <f t="shared" si="5"/>
        <v>4</v>
      </c>
      <c r="M100" s="9">
        <f t="shared" si="6"/>
        <v>0.4</v>
      </c>
    </row>
    <row r="101">
      <c r="A101" s="6" t="s">
        <v>108</v>
      </c>
      <c r="B101" s="7" t="str">
        <f>vlookup($A101,Users!$B$1:$H1000,3,false)</f>
        <v>Shohom</v>
      </c>
      <c r="C101" s="7" t="str">
        <f>vlookup($A101,Users!$B$1:$H1000,6,false)</f>
        <v>Mira Loma</v>
      </c>
      <c r="D101" s="7">
        <f>vlookup($C101,Teams!$B:$D,2,false)</f>
        <v>11</v>
      </c>
      <c r="E101" s="7">
        <f t="shared" si="1"/>
        <v>44</v>
      </c>
      <c r="F101" s="7">
        <f>countifs(Raw!$D$1:$D1000,$A101,Raw!$C$1:$C1000,4,Raw!$J$1:$J1000,"C")+countifs(Raw!$D$1:$D1000,$A101,Raw!$C$1:$C1000,14,Raw!$J$1:$J1000,"C")</f>
        <v>1</v>
      </c>
      <c r="G101" s="7">
        <f>countifs(Raw!$D$1:$D1000,$A101,Raw!$C$1:$C1000,0,Raw!$J$1:$J1000,"C")</f>
        <v>0</v>
      </c>
      <c r="H101" s="7">
        <f>countifs(Raw!$D$1:$D1000,$A101,Raw!$C$1:$C1000,-4,Raw!$J$1:$J1000,"C")</f>
        <v>0</v>
      </c>
      <c r="I101" s="7">
        <f t="shared" si="2"/>
        <v>1</v>
      </c>
      <c r="J101" s="8">
        <f t="shared" si="3"/>
        <v>0.02272727273</v>
      </c>
      <c r="K101" s="8">
        <f t="shared" si="4"/>
        <v>1</v>
      </c>
      <c r="L101" s="7">
        <f t="shared" si="5"/>
        <v>4</v>
      </c>
      <c r="M101" s="9">
        <f t="shared" si="6"/>
        <v>0.3636363636</v>
      </c>
    </row>
    <row r="102">
      <c r="A102" s="6" t="s">
        <v>33</v>
      </c>
      <c r="B102" s="7" t="str">
        <f>vlookup($A102,Users!$B$1:$H1000,3,false)</f>
        <v>Ethan</v>
      </c>
      <c r="C102" s="7" t="str">
        <f>vlookup($A102,Users!$B$1:$H1000,6,false)</f>
        <v>Davidson</v>
      </c>
      <c r="D102" s="7">
        <f>vlookup($C102,Teams!$B:$D,2,false)</f>
        <v>6</v>
      </c>
      <c r="E102" s="7">
        <f t="shared" si="1"/>
        <v>24</v>
      </c>
      <c r="F102" s="7">
        <f>countifs(Raw!$D$1:$D1000,$A102,Raw!$C$1:$C1000,4,Raw!$J$1:$J1000,"C")+countifs(Raw!$D$1:$D1000,$A102,Raw!$C$1:$C1000,14,Raw!$J$1:$J1000,"C")</f>
        <v>0</v>
      </c>
      <c r="G102" s="7">
        <f>countifs(Raw!$D$1:$D1000,$A102,Raw!$C$1:$C1000,0,Raw!$J$1:$J1000,"C")</f>
        <v>0</v>
      </c>
      <c r="H102" s="7">
        <f>countifs(Raw!$D$1:$D1000,$A102,Raw!$C$1:$C1000,-4,Raw!$J$1:$J1000,"C")</f>
        <v>0</v>
      </c>
      <c r="I102" s="7">
        <f t="shared" si="2"/>
        <v>0</v>
      </c>
      <c r="J102" s="8">
        <f t="shared" si="3"/>
        <v>0</v>
      </c>
      <c r="K102" s="8">
        <f t="shared" si="4"/>
        <v>0</v>
      </c>
      <c r="L102" s="7">
        <f t="shared" si="5"/>
        <v>0</v>
      </c>
      <c r="M102" s="9">
        <f t="shared" si="6"/>
        <v>0</v>
      </c>
    </row>
    <row r="103">
      <c r="A103" s="6" t="s">
        <v>35</v>
      </c>
      <c r="B103" s="7" t="str">
        <f>vlookup($A103,Users!$B$1:$H1000,3,false)</f>
        <v>Akshansh</v>
      </c>
      <c r="C103" s="7" t="str">
        <f>vlookup($A103,Users!$B$1:$H1000,6,false)</f>
        <v>Davidson</v>
      </c>
      <c r="D103" s="7">
        <f>vlookup($C103,Teams!$B:$D,2,false)</f>
        <v>6</v>
      </c>
      <c r="E103" s="7">
        <f t="shared" si="1"/>
        <v>24</v>
      </c>
      <c r="F103" s="7">
        <f>countifs(Raw!$D$1:$D1000,$A103,Raw!$C$1:$C1000,4,Raw!$J$1:$J1000,"C")+countifs(Raw!$D$1:$D1000,$A103,Raw!$C$1:$C1000,14,Raw!$J$1:$J1000,"C")</f>
        <v>1</v>
      </c>
      <c r="G103" s="7">
        <f>countifs(Raw!$D$1:$D1000,$A103,Raw!$C$1:$C1000,0,Raw!$J$1:$J1000,"C")</f>
        <v>0</v>
      </c>
      <c r="H103" s="7">
        <f>countifs(Raw!$D$1:$D1000,$A103,Raw!$C$1:$C1000,-4,Raw!$J$1:$J1000,"C")</f>
        <v>1</v>
      </c>
      <c r="I103" s="7">
        <f t="shared" si="2"/>
        <v>2</v>
      </c>
      <c r="J103" s="8">
        <f t="shared" si="3"/>
        <v>0.08333333333</v>
      </c>
      <c r="K103" s="8">
        <f t="shared" si="4"/>
        <v>0.5</v>
      </c>
      <c r="L103" s="7">
        <f t="shared" si="5"/>
        <v>0</v>
      </c>
      <c r="M103" s="9">
        <f t="shared" si="6"/>
        <v>0</v>
      </c>
    </row>
    <row r="104">
      <c r="A104" s="6" t="s">
        <v>39</v>
      </c>
      <c r="B104" s="7" t="str">
        <f>vlookup($A104,Users!$B$1:$H1000,3,false)</f>
        <v>Emmanuel</v>
      </c>
      <c r="C104" s="7" t="str">
        <f>vlookup($A104,Users!$B$1:$H1000,6,false)</f>
        <v>Buchholz A</v>
      </c>
      <c r="D104" s="7">
        <f>vlookup($C104,Teams!$B:$D,2,false)</f>
        <v>5</v>
      </c>
      <c r="E104" s="7">
        <f t="shared" si="1"/>
        <v>20</v>
      </c>
      <c r="F104" s="7">
        <f>countifs(Raw!$D$1:$D1000,$A104,Raw!$C$1:$C1000,4,Raw!$J$1:$J1000,"C")+countifs(Raw!$D$1:$D1000,$A104,Raw!$C$1:$C1000,14,Raw!$J$1:$J1000,"C")</f>
        <v>0</v>
      </c>
      <c r="G104" s="7">
        <f>countifs(Raw!$D$1:$D1000,$A104,Raw!$C$1:$C1000,0,Raw!$J$1:$J1000,"C")</f>
        <v>0</v>
      </c>
      <c r="H104" s="7">
        <f>countifs(Raw!$D$1:$D1000,$A104,Raw!$C$1:$C1000,-4,Raw!$J$1:$J1000,"C")</f>
        <v>0</v>
      </c>
      <c r="I104" s="7">
        <f t="shared" si="2"/>
        <v>0</v>
      </c>
      <c r="J104" s="8">
        <f t="shared" si="3"/>
        <v>0</v>
      </c>
      <c r="K104" s="8">
        <f t="shared" si="4"/>
        <v>0</v>
      </c>
      <c r="L104" s="7">
        <f t="shared" si="5"/>
        <v>0</v>
      </c>
      <c r="M104" s="9">
        <f t="shared" si="6"/>
        <v>0</v>
      </c>
    </row>
    <row r="105">
      <c r="A105" s="6" t="s">
        <v>43</v>
      </c>
      <c r="B105" s="7" t="str">
        <f>vlookup($A105,Users!$B$1:$H1000,3,false)</f>
        <v>Evan</v>
      </c>
      <c r="C105" s="7" t="str">
        <f>vlookup($A105,Users!$B$1:$H1000,6,false)</f>
        <v>Blair C</v>
      </c>
      <c r="D105" s="7">
        <f>vlookup($C105,Teams!$B:$D,2,false)</f>
        <v>5</v>
      </c>
      <c r="E105" s="7">
        <f t="shared" si="1"/>
        <v>20</v>
      </c>
      <c r="F105" s="7">
        <f>countifs(Raw!$D$1:$D1000,$A105,Raw!$C$1:$C1000,4,Raw!$J$1:$J1000,"C")+countifs(Raw!$D$1:$D1000,$A105,Raw!$C$1:$C1000,14,Raw!$J$1:$J1000,"C")</f>
        <v>0</v>
      </c>
      <c r="G105" s="7">
        <f>countifs(Raw!$D$1:$D1000,$A105,Raw!$C$1:$C1000,0,Raw!$J$1:$J1000,"C")</f>
        <v>1</v>
      </c>
      <c r="H105" s="7">
        <f>countifs(Raw!$D$1:$D1000,$A105,Raw!$C$1:$C1000,-4,Raw!$J$1:$J1000,"C")</f>
        <v>0</v>
      </c>
      <c r="I105" s="7">
        <f t="shared" si="2"/>
        <v>1</v>
      </c>
      <c r="J105" s="8">
        <f t="shared" si="3"/>
        <v>0.05</v>
      </c>
      <c r="K105" s="8">
        <f t="shared" si="4"/>
        <v>0</v>
      </c>
      <c r="L105" s="7">
        <f t="shared" si="5"/>
        <v>0</v>
      </c>
      <c r="M105" s="9">
        <f t="shared" si="6"/>
        <v>0</v>
      </c>
    </row>
    <row r="106">
      <c r="A106" s="6" t="s">
        <v>48</v>
      </c>
      <c r="B106" s="7" t="str">
        <f>vlookup($A106,Users!$B$1:$H1000,3,false)</f>
        <v>Shreyash</v>
      </c>
      <c r="C106" s="7" t="str">
        <f>vlookup($A106,Users!$B$1:$H1000,6,false)</f>
        <v>WWPN</v>
      </c>
      <c r="D106" s="7">
        <f>vlookup($C106,Teams!$B:$D,2,false)</f>
        <v>5</v>
      </c>
      <c r="E106" s="7">
        <f t="shared" si="1"/>
        <v>20</v>
      </c>
      <c r="F106" s="7">
        <f>countifs(Raw!$D$1:$D1000,$A106,Raw!$C$1:$C1000,4,Raw!$J$1:$J1000,"C")+countifs(Raw!$D$1:$D1000,$A106,Raw!$C$1:$C1000,14,Raw!$J$1:$J1000,"C")</f>
        <v>0</v>
      </c>
      <c r="G106" s="7">
        <f>countifs(Raw!$D$1:$D1000,$A106,Raw!$C$1:$C1000,0,Raw!$J$1:$J1000,"C")</f>
        <v>0</v>
      </c>
      <c r="H106" s="7">
        <f>countifs(Raw!$D$1:$D1000,$A106,Raw!$C$1:$C1000,-4,Raw!$J$1:$J1000,"C")</f>
        <v>0</v>
      </c>
      <c r="I106" s="7">
        <f t="shared" si="2"/>
        <v>0</v>
      </c>
      <c r="J106" s="8">
        <f t="shared" si="3"/>
        <v>0</v>
      </c>
      <c r="K106" s="8">
        <f t="shared" si="4"/>
        <v>0</v>
      </c>
      <c r="L106" s="7">
        <f t="shared" si="5"/>
        <v>0</v>
      </c>
      <c r="M106" s="9">
        <f t="shared" si="6"/>
        <v>0</v>
      </c>
    </row>
    <row r="107">
      <c r="A107" s="6" t="s">
        <v>51</v>
      </c>
      <c r="B107" s="7" t="str">
        <f>vlookup($A107,Users!$B$1:$H1000,3,false)</f>
        <v>Krutharth</v>
      </c>
      <c r="C107" s="7" t="str">
        <f>vlookup($A107,Users!$B$1:$H1000,6,false)</f>
        <v>WWPN</v>
      </c>
      <c r="D107" s="7">
        <f>vlookup($C107,Teams!$B:$D,2,false)</f>
        <v>5</v>
      </c>
      <c r="E107" s="7">
        <f t="shared" si="1"/>
        <v>20</v>
      </c>
      <c r="F107" s="7">
        <f>countifs(Raw!$D$1:$D1000,$A107,Raw!$C$1:$C1000,4,Raw!$J$1:$J1000,"C")+countifs(Raw!$D$1:$D1000,$A107,Raw!$C$1:$C1000,14,Raw!$J$1:$J1000,"C")</f>
        <v>0</v>
      </c>
      <c r="G107" s="7">
        <f>countifs(Raw!$D$1:$D1000,$A107,Raw!$C$1:$C1000,0,Raw!$J$1:$J1000,"C")</f>
        <v>0</v>
      </c>
      <c r="H107" s="7">
        <f>countifs(Raw!$D$1:$D1000,$A107,Raw!$C$1:$C1000,-4,Raw!$J$1:$J1000,"C")</f>
        <v>0</v>
      </c>
      <c r="I107" s="7">
        <f t="shared" si="2"/>
        <v>0</v>
      </c>
      <c r="J107" s="8">
        <f t="shared" si="3"/>
        <v>0</v>
      </c>
      <c r="K107" s="8">
        <f t="shared" si="4"/>
        <v>0</v>
      </c>
      <c r="L107" s="7">
        <f t="shared" si="5"/>
        <v>0</v>
      </c>
      <c r="M107" s="9">
        <f t="shared" si="6"/>
        <v>0</v>
      </c>
    </row>
    <row r="108">
      <c r="A108" s="6" t="s">
        <v>52</v>
      </c>
      <c r="B108" s="7" t="str">
        <f>vlookup($A108,Users!$B$1:$H1000,3,false)</f>
        <v>Keisuke</v>
      </c>
      <c r="C108" s="7" t="str">
        <f>vlookup($A108,Users!$B$1:$H1000,6,false)</f>
        <v>Iolani</v>
      </c>
      <c r="D108" s="7">
        <f>vlookup($C108,Teams!$B:$D,2,false)</f>
        <v>5</v>
      </c>
      <c r="E108" s="7">
        <f t="shared" si="1"/>
        <v>20</v>
      </c>
      <c r="F108" s="7">
        <f>countifs(Raw!$D$1:$D1000,$A108,Raw!$C$1:$C1000,4,Raw!$J$1:$J1000,"C")+countifs(Raw!$D$1:$D1000,$A108,Raw!$C$1:$C1000,14,Raw!$J$1:$J1000,"C")</f>
        <v>0</v>
      </c>
      <c r="G108" s="7">
        <f>countifs(Raw!$D$1:$D1000,$A108,Raw!$C$1:$C1000,0,Raw!$J$1:$J1000,"C")</f>
        <v>0</v>
      </c>
      <c r="H108" s="7">
        <f>countifs(Raw!$D$1:$D1000,$A108,Raw!$C$1:$C1000,-4,Raw!$J$1:$J1000,"C")</f>
        <v>0</v>
      </c>
      <c r="I108" s="7">
        <f t="shared" si="2"/>
        <v>0</v>
      </c>
      <c r="J108" s="8">
        <f t="shared" si="3"/>
        <v>0</v>
      </c>
      <c r="K108" s="8">
        <f t="shared" si="4"/>
        <v>0</v>
      </c>
      <c r="L108" s="7">
        <f t="shared" si="5"/>
        <v>0</v>
      </c>
      <c r="M108" s="9">
        <f t="shared" si="6"/>
        <v>0</v>
      </c>
    </row>
    <row r="109">
      <c r="A109" s="6" t="s">
        <v>53</v>
      </c>
      <c r="B109" s="7" t="str">
        <f>vlookup($A109,Users!$B$1:$H1000,3,false)</f>
        <v>Rithik</v>
      </c>
      <c r="C109" s="7" t="str">
        <f>vlookup($A109,Users!$B$1:$H1000,6,false)</f>
        <v>WWPN</v>
      </c>
      <c r="D109" s="7">
        <f>vlookup($C109,Teams!$B:$D,2,false)</f>
        <v>5</v>
      </c>
      <c r="E109" s="7">
        <f t="shared" si="1"/>
        <v>20</v>
      </c>
      <c r="F109" s="7">
        <f>countifs(Raw!$D$1:$D1000,$A109,Raw!$C$1:$C1000,4,Raw!$J$1:$J1000,"C")+countifs(Raw!$D$1:$D1000,$A109,Raw!$C$1:$C1000,14,Raw!$J$1:$J1000,"C")</f>
        <v>0</v>
      </c>
      <c r="G109" s="7">
        <f>countifs(Raw!$D$1:$D1000,$A109,Raw!$C$1:$C1000,0,Raw!$J$1:$J1000,"C")</f>
        <v>0</v>
      </c>
      <c r="H109" s="7">
        <f>countifs(Raw!$D$1:$D1000,$A109,Raw!$C$1:$C1000,-4,Raw!$J$1:$J1000,"C")</f>
        <v>0</v>
      </c>
      <c r="I109" s="7">
        <f t="shared" si="2"/>
        <v>0</v>
      </c>
      <c r="J109" s="8">
        <f t="shared" si="3"/>
        <v>0</v>
      </c>
      <c r="K109" s="8">
        <f t="shared" si="4"/>
        <v>0</v>
      </c>
      <c r="L109" s="7">
        <f t="shared" si="5"/>
        <v>0</v>
      </c>
      <c r="M109" s="9">
        <f t="shared" si="6"/>
        <v>0</v>
      </c>
    </row>
    <row r="110">
      <c r="A110" s="6" t="s">
        <v>55</v>
      </c>
      <c r="B110" s="7" t="str">
        <f>vlookup($A110,Users!$B$1:$H1000,3,false)</f>
        <v>Ryan</v>
      </c>
      <c r="C110" s="7" t="str">
        <f>vlookup($A110,Users!$B$1:$H1000,6,false)</f>
        <v>Centennial</v>
      </c>
      <c r="D110" s="7">
        <f>vlookup($C110,Teams!$B:$D,2,false)</f>
        <v>11</v>
      </c>
      <c r="E110" s="7">
        <f t="shared" si="1"/>
        <v>44</v>
      </c>
      <c r="F110" s="7">
        <f>countifs(Raw!$D$1:$D1000,$A110,Raw!$C$1:$C1000,4,Raw!$J$1:$J1000,"C")+countifs(Raw!$D$1:$D1000,$A110,Raw!$C$1:$C1000,14,Raw!$J$1:$J1000,"C")</f>
        <v>0</v>
      </c>
      <c r="G110" s="7">
        <f>countifs(Raw!$D$1:$D1000,$A110,Raw!$C$1:$C1000,0,Raw!$J$1:$J1000,"C")</f>
        <v>0</v>
      </c>
      <c r="H110" s="7">
        <f>countifs(Raw!$D$1:$D1000,$A110,Raw!$C$1:$C1000,-4,Raw!$J$1:$J1000,"C")</f>
        <v>0</v>
      </c>
      <c r="I110" s="7">
        <f t="shared" si="2"/>
        <v>0</v>
      </c>
      <c r="J110" s="8">
        <f t="shared" si="3"/>
        <v>0</v>
      </c>
      <c r="K110" s="8">
        <f t="shared" si="4"/>
        <v>0</v>
      </c>
      <c r="L110" s="7">
        <f t="shared" si="5"/>
        <v>0</v>
      </c>
      <c r="M110" s="9">
        <f t="shared" si="6"/>
        <v>0</v>
      </c>
    </row>
    <row r="111">
      <c r="A111" s="6" t="s">
        <v>56</v>
      </c>
      <c r="B111" s="7" t="str">
        <f>vlookup($A111,Users!$B$1:$H1000,3,false)</f>
        <v>Vedang</v>
      </c>
      <c r="C111" s="7" t="str">
        <f>vlookup($A111,Users!$B$1:$H1000,6,false)</f>
        <v>Enloe B</v>
      </c>
      <c r="D111" s="7">
        <f>vlookup($C111,Teams!$B:$D,2,false)</f>
        <v>7</v>
      </c>
      <c r="E111" s="7">
        <f t="shared" si="1"/>
        <v>28</v>
      </c>
      <c r="F111" s="7">
        <f>countifs(Raw!$D$1:$D1000,$A111,Raw!$C$1:$C1000,4,Raw!$J$1:$J1000,"C")+countifs(Raw!$D$1:$D1000,$A111,Raw!$C$1:$C1000,14,Raw!$J$1:$J1000,"C")</f>
        <v>0</v>
      </c>
      <c r="G111" s="7">
        <f>countifs(Raw!$D$1:$D1000,$A111,Raw!$C$1:$C1000,0,Raw!$J$1:$J1000,"C")</f>
        <v>0</v>
      </c>
      <c r="H111" s="7">
        <f>countifs(Raw!$D$1:$D1000,$A111,Raw!$C$1:$C1000,-4,Raw!$J$1:$J1000,"C")</f>
        <v>0</v>
      </c>
      <c r="I111" s="7">
        <f t="shared" si="2"/>
        <v>0</v>
      </c>
      <c r="J111" s="8">
        <f t="shared" si="3"/>
        <v>0</v>
      </c>
      <c r="K111" s="8">
        <f t="shared" si="4"/>
        <v>0</v>
      </c>
      <c r="L111" s="7">
        <f t="shared" si="5"/>
        <v>0</v>
      </c>
      <c r="M111" s="9">
        <f t="shared" si="6"/>
        <v>0</v>
      </c>
    </row>
    <row r="112">
      <c r="A112" s="6" t="s">
        <v>58</v>
      </c>
      <c r="B112" s="7" t="str">
        <f>vlookup($A112,Users!$B$1:$H1000,3,false)</f>
        <v>Jerry</v>
      </c>
      <c r="C112" s="7" t="str">
        <f>vlookup($A112,Users!$B$1:$H1000,6,false)</f>
        <v>Enloe B</v>
      </c>
      <c r="D112" s="7">
        <f>vlookup($C112,Teams!$B:$D,2,false)</f>
        <v>7</v>
      </c>
      <c r="E112" s="7">
        <f t="shared" si="1"/>
        <v>28</v>
      </c>
      <c r="F112" s="7">
        <f>countifs(Raw!$D$1:$D1000,$A112,Raw!$C$1:$C1000,4,Raw!$J$1:$J1000,"C")+countifs(Raw!$D$1:$D1000,$A112,Raw!$C$1:$C1000,14,Raw!$J$1:$J1000,"C")</f>
        <v>0</v>
      </c>
      <c r="G112" s="7">
        <f>countifs(Raw!$D$1:$D1000,$A112,Raw!$C$1:$C1000,0,Raw!$J$1:$J1000,"C")</f>
        <v>0</v>
      </c>
      <c r="H112" s="7">
        <f>countifs(Raw!$D$1:$D1000,$A112,Raw!$C$1:$C1000,-4,Raw!$J$1:$J1000,"C")</f>
        <v>0</v>
      </c>
      <c r="I112" s="7">
        <f t="shared" si="2"/>
        <v>0</v>
      </c>
      <c r="J112" s="8">
        <f t="shared" si="3"/>
        <v>0</v>
      </c>
      <c r="K112" s="8">
        <f t="shared" si="4"/>
        <v>0</v>
      </c>
      <c r="L112" s="7">
        <f t="shared" si="5"/>
        <v>0</v>
      </c>
      <c r="M112" s="9">
        <f t="shared" si="6"/>
        <v>0</v>
      </c>
    </row>
    <row r="113">
      <c r="A113" s="6" t="s">
        <v>59</v>
      </c>
      <c r="B113" s="7" t="str">
        <f>vlookup($A113,Users!$B$1:$H1000,3,false)</f>
        <v>Sukrith</v>
      </c>
      <c r="C113" s="7" t="str">
        <f>vlookup($A113,Users!$B$1:$H1000,6,false)</f>
        <v>Enloe B</v>
      </c>
      <c r="D113" s="7">
        <f>vlookup($C113,Teams!$B:$D,2,false)</f>
        <v>7</v>
      </c>
      <c r="E113" s="7">
        <f t="shared" si="1"/>
        <v>28</v>
      </c>
      <c r="F113" s="7">
        <f>countifs(Raw!$D$1:$D1000,$A113,Raw!$C$1:$C1000,4,Raw!$J$1:$J1000,"C")+countifs(Raw!$D$1:$D1000,$A113,Raw!$C$1:$C1000,14,Raw!$J$1:$J1000,"C")</f>
        <v>0</v>
      </c>
      <c r="G113" s="7">
        <f>countifs(Raw!$D$1:$D1000,$A113,Raw!$C$1:$C1000,0,Raw!$J$1:$J1000,"C")</f>
        <v>0</v>
      </c>
      <c r="H113" s="7">
        <f>countifs(Raw!$D$1:$D1000,$A113,Raw!$C$1:$C1000,-4,Raw!$J$1:$J1000,"C")</f>
        <v>0</v>
      </c>
      <c r="I113" s="7">
        <f t="shared" si="2"/>
        <v>0</v>
      </c>
      <c r="J113" s="8">
        <f t="shared" si="3"/>
        <v>0</v>
      </c>
      <c r="K113" s="8">
        <f t="shared" si="4"/>
        <v>0</v>
      </c>
      <c r="L113" s="7">
        <f t="shared" si="5"/>
        <v>0</v>
      </c>
      <c r="M113" s="9">
        <f t="shared" si="6"/>
        <v>0</v>
      </c>
    </row>
    <row r="114">
      <c r="A114" s="6" t="s">
        <v>60</v>
      </c>
      <c r="B114" s="7" t="str">
        <f>vlookup($A114,Users!$B$1:$H1000,3,false)</f>
        <v>Ryan</v>
      </c>
      <c r="C114" s="7" t="str">
        <f>vlookup($A114,Users!$B$1:$H1000,6,false)</f>
        <v>Centennial</v>
      </c>
      <c r="D114" s="7">
        <f>vlookup($C114,Teams!$B:$D,2,false)</f>
        <v>11</v>
      </c>
      <c r="E114" s="7">
        <f t="shared" si="1"/>
        <v>44</v>
      </c>
      <c r="F114" s="7">
        <f>countifs(Raw!$D$1:$D1000,$A114,Raw!$C$1:$C1000,4,Raw!$J$1:$J1000,"C")+countifs(Raw!$D$1:$D1000,$A114,Raw!$C$1:$C1000,14,Raw!$J$1:$J1000,"C")</f>
        <v>0</v>
      </c>
      <c r="G114" s="7">
        <f>countifs(Raw!$D$1:$D1000,$A114,Raw!$C$1:$C1000,0,Raw!$J$1:$J1000,"C")</f>
        <v>0</v>
      </c>
      <c r="H114" s="7">
        <f>countifs(Raw!$D$1:$D1000,$A114,Raw!$C$1:$C1000,-4,Raw!$J$1:$J1000,"C")</f>
        <v>0</v>
      </c>
      <c r="I114" s="7">
        <f t="shared" si="2"/>
        <v>0</v>
      </c>
      <c r="J114" s="8">
        <f t="shared" si="3"/>
        <v>0</v>
      </c>
      <c r="K114" s="8">
        <f t="shared" si="4"/>
        <v>0</v>
      </c>
      <c r="L114" s="7">
        <f t="shared" si="5"/>
        <v>0</v>
      </c>
      <c r="M114" s="9">
        <f t="shared" si="6"/>
        <v>0</v>
      </c>
    </row>
    <row r="115">
      <c r="A115" s="6" t="s">
        <v>62</v>
      </c>
      <c r="B115" s="7" t="str">
        <f>vlookup($A115,Users!$B$1:$H1000,3,false)</f>
        <v>Shlok</v>
      </c>
      <c r="C115" s="7" t="str">
        <f>vlookup($A115,Users!$B$1:$H1000,6,false)</f>
        <v>Dulles</v>
      </c>
      <c r="D115" s="7">
        <f>vlookup($C115,Teams!$B:$D,2,false)</f>
        <v>9</v>
      </c>
      <c r="E115" s="7">
        <f t="shared" si="1"/>
        <v>36</v>
      </c>
      <c r="F115" s="7">
        <f>countifs(Raw!$D$1:$D1000,$A115,Raw!$C$1:$C1000,4,Raw!$J$1:$J1000,"C")+countifs(Raw!$D$1:$D1000,$A115,Raw!$C$1:$C1000,14,Raw!$J$1:$J1000,"C")</f>
        <v>0</v>
      </c>
      <c r="G115" s="7">
        <f>countifs(Raw!$D$1:$D1000,$A115,Raw!$C$1:$C1000,0,Raw!$J$1:$J1000,"C")</f>
        <v>0</v>
      </c>
      <c r="H115" s="7">
        <f>countifs(Raw!$D$1:$D1000,$A115,Raw!$C$1:$C1000,-4,Raw!$J$1:$J1000,"C")</f>
        <v>0</v>
      </c>
      <c r="I115" s="7">
        <f t="shared" si="2"/>
        <v>0</v>
      </c>
      <c r="J115" s="8">
        <f t="shared" si="3"/>
        <v>0</v>
      </c>
      <c r="K115" s="8">
        <f t="shared" si="4"/>
        <v>0</v>
      </c>
      <c r="L115" s="7">
        <f t="shared" si="5"/>
        <v>0</v>
      </c>
      <c r="M115" s="9">
        <f t="shared" si="6"/>
        <v>0</v>
      </c>
    </row>
    <row r="116">
      <c r="A116" s="6" t="s">
        <v>63</v>
      </c>
      <c r="B116" s="7" t="str">
        <f>vlookup($A116,Users!$B$1:$H1000,3,false)</f>
        <v>Michael</v>
      </c>
      <c r="C116" s="7" t="str">
        <f>vlookup($A116,Users!$B$1:$H1000,6,false)</f>
        <v>Collierville</v>
      </c>
      <c r="D116" s="7">
        <f>vlookup($C116,Teams!$B:$D,2,false)</f>
        <v>5</v>
      </c>
      <c r="E116" s="7">
        <f t="shared" si="1"/>
        <v>20</v>
      </c>
      <c r="F116" s="7">
        <f>countifs(Raw!$D$1:$D1000,$A116,Raw!$C$1:$C1000,4,Raw!$J$1:$J1000,"C")+countifs(Raw!$D$1:$D1000,$A116,Raw!$C$1:$C1000,14,Raw!$J$1:$J1000,"C")</f>
        <v>0</v>
      </c>
      <c r="G116" s="7">
        <f>countifs(Raw!$D$1:$D1000,$A116,Raw!$C$1:$C1000,0,Raw!$J$1:$J1000,"C")</f>
        <v>1</v>
      </c>
      <c r="H116" s="7">
        <f>countifs(Raw!$D$1:$D1000,$A116,Raw!$C$1:$C1000,-4,Raw!$J$1:$J1000,"C")</f>
        <v>0</v>
      </c>
      <c r="I116" s="7">
        <f t="shared" si="2"/>
        <v>1</v>
      </c>
      <c r="J116" s="8">
        <f t="shared" si="3"/>
        <v>0.05</v>
      </c>
      <c r="K116" s="8">
        <f t="shared" si="4"/>
        <v>0</v>
      </c>
      <c r="L116" s="7">
        <f t="shared" si="5"/>
        <v>0</v>
      </c>
      <c r="M116" s="9">
        <f t="shared" si="6"/>
        <v>0</v>
      </c>
    </row>
    <row r="117">
      <c r="A117" s="6" t="s">
        <v>64</v>
      </c>
      <c r="B117" s="7" t="str">
        <f>vlookup($A117,Users!$B$1:$H1000,3,false)</f>
        <v>Jeeval</v>
      </c>
      <c r="C117" s="7" t="str">
        <f>vlookup($A117,Users!$B$1:$H1000,6,false)</f>
        <v>Collierville</v>
      </c>
      <c r="D117" s="7">
        <f>vlookup($C117,Teams!$B:$D,2,false)</f>
        <v>5</v>
      </c>
      <c r="E117" s="7">
        <f t="shared" si="1"/>
        <v>20</v>
      </c>
      <c r="F117" s="7">
        <f>countifs(Raw!$D$1:$D1000,$A117,Raw!$C$1:$C1000,4,Raw!$J$1:$J1000,"C")+countifs(Raw!$D$1:$D1000,$A117,Raw!$C$1:$C1000,14,Raw!$J$1:$J1000,"C")</f>
        <v>0</v>
      </c>
      <c r="G117" s="7">
        <f>countifs(Raw!$D$1:$D1000,$A117,Raw!$C$1:$C1000,0,Raw!$J$1:$J1000,"C")</f>
        <v>0</v>
      </c>
      <c r="H117" s="7">
        <f>countifs(Raw!$D$1:$D1000,$A117,Raw!$C$1:$C1000,-4,Raw!$J$1:$J1000,"C")</f>
        <v>0</v>
      </c>
      <c r="I117" s="7">
        <f t="shared" si="2"/>
        <v>0</v>
      </c>
      <c r="J117" s="8">
        <f t="shared" si="3"/>
        <v>0</v>
      </c>
      <c r="K117" s="8">
        <f t="shared" si="4"/>
        <v>0</v>
      </c>
      <c r="L117" s="7">
        <f t="shared" si="5"/>
        <v>0</v>
      </c>
      <c r="M117" s="9">
        <f t="shared" si="6"/>
        <v>0</v>
      </c>
    </row>
    <row r="118">
      <c r="A118" s="6" t="s">
        <v>65</v>
      </c>
      <c r="B118" s="7" t="str">
        <f>vlookup($A118,Users!$B$1:$H1000,3,false)</f>
        <v>Rushil</v>
      </c>
      <c r="C118" s="7" t="str">
        <f>vlookup($A118,Users!$B$1:$H1000,6,false)</f>
        <v>Dulles</v>
      </c>
      <c r="D118" s="7">
        <f>vlookup($C118,Teams!$B:$D,2,false)</f>
        <v>9</v>
      </c>
      <c r="E118" s="7">
        <f t="shared" si="1"/>
        <v>36</v>
      </c>
      <c r="F118" s="7">
        <f>countifs(Raw!$D$1:$D1000,$A118,Raw!$C$1:$C1000,4,Raw!$J$1:$J1000,"C")+countifs(Raw!$D$1:$D1000,$A118,Raw!$C$1:$C1000,14,Raw!$J$1:$J1000,"C")</f>
        <v>0</v>
      </c>
      <c r="G118" s="7">
        <f>countifs(Raw!$D$1:$D1000,$A118,Raw!$C$1:$C1000,0,Raw!$J$1:$J1000,"C")</f>
        <v>0</v>
      </c>
      <c r="H118" s="7">
        <f>countifs(Raw!$D$1:$D1000,$A118,Raw!$C$1:$C1000,-4,Raw!$J$1:$J1000,"C")</f>
        <v>0</v>
      </c>
      <c r="I118" s="7">
        <f t="shared" si="2"/>
        <v>0</v>
      </c>
      <c r="J118" s="8">
        <f t="shared" si="3"/>
        <v>0</v>
      </c>
      <c r="K118" s="8">
        <f t="shared" si="4"/>
        <v>0</v>
      </c>
      <c r="L118" s="7">
        <f t="shared" si="5"/>
        <v>0</v>
      </c>
      <c r="M118" s="9">
        <f t="shared" si="6"/>
        <v>0</v>
      </c>
    </row>
    <row r="119">
      <c r="A119" s="6" t="s">
        <v>68</v>
      </c>
      <c r="B119" s="7" t="str">
        <f>vlookup($A119,Users!$B$1:$H1000,3,false)</f>
        <v>Krish</v>
      </c>
      <c r="C119" s="7" t="str">
        <f>vlookup($A119,Users!$B$1:$H1000,6,false)</f>
        <v>Collierville</v>
      </c>
      <c r="D119" s="7">
        <f>vlookup($C119,Teams!$B:$D,2,false)</f>
        <v>5</v>
      </c>
      <c r="E119" s="7">
        <f t="shared" si="1"/>
        <v>20</v>
      </c>
      <c r="F119" s="7">
        <f>countifs(Raw!$D$1:$D1000,$A119,Raw!$C$1:$C1000,4,Raw!$J$1:$J1000,"C")+countifs(Raw!$D$1:$D1000,$A119,Raw!$C$1:$C1000,14,Raw!$J$1:$J1000,"C")</f>
        <v>1</v>
      </c>
      <c r="G119" s="7">
        <f>countifs(Raw!$D$1:$D1000,$A119,Raw!$C$1:$C1000,0,Raw!$J$1:$J1000,"C")</f>
        <v>0</v>
      </c>
      <c r="H119" s="7">
        <f>countifs(Raw!$D$1:$D1000,$A119,Raw!$C$1:$C1000,-4,Raw!$J$1:$J1000,"C")</f>
        <v>1</v>
      </c>
      <c r="I119" s="7">
        <f t="shared" si="2"/>
        <v>2</v>
      </c>
      <c r="J119" s="8">
        <f t="shared" si="3"/>
        <v>0.1</v>
      </c>
      <c r="K119" s="8">
        <f t="shared" si="4"/>
        <v>0.5</v>
      </c>
      <c r="L119" s="7">
        <f t="shared" si="5"/>
        <v>0</v>
      </c>
      <c r="M119" s="9">
        <f t="shared" si="6"/>
        <v>0</v>
      </c>
    </row>
    <row r="120">
      <c r="A120" s="6" t="s">
        <v>73</v>
      </c>
      <c r="B120" s="7" t="str">
        <f>vlookup($A120,Users!$B$1:$H1000,3,false)</f>
        <v>Ray</v>
      </c>
      <c r="C120" s="7" t="str">
        <f>vlookup($A120,Users!$B$1:$H1000,6,false)</f>
        <v>Middleton</v>
      </c>
      <c r="D120" s="7">
        <f>vlookup($C120,Teams!$B:$D,2,false)</f>
        <v>5</v>
      </c>
      <c r="E120" s="7">
        <f t="shared" si="1"/>
        <v>20</v>
      </c>
      <c r="F120" s="7">
        <f>countifs(Raw!$D$1:$D1000,$A120,Raw!$C$1:$C1000,4,Raw!$J$1:$J1000,"C")+countifs(Raw!$D$1:$D1000,$A120,Raw!$C$1:$C1000,14,Raw!$J$1:$J1000,"C")</f>
        <v>0</v>
      </c>
      <c r="G120" s="7">
        <f>countifs(Raw!$D$1:$D1000,$A120,Raw!$C$1:$C1000,0,Raw!$J$1:$J1000,"C")</f>
        <v>0</v>
      </c>
      <c r="H120" s="7">
        <f>countifs(Raw!$D$1:$D1000,$A120,Raw!$C$1:$C1000,-4,Raw!$J$1:$J1000,"C")</f>
        <v>0</v>
      </c>
      <c r="I120" s="7">
        <f t="shared" si="2"/>
        <v>0</v>
      </c>
      <c r="J120" s="8">
        <f t="shared" si="3"/>
        <v>0</v>
      </c>
      <c r="K120" s="8">
        <f t="shared" si="4"/>
        <v>0</v>
      </c>
      <c r="L120" s="7">
        <f t="shared" si="5"/>
        <v>0</v>
      </c>
      <c r="M120" s="9">
        <f t="shared" si="6"/>
        <v>0</v>
      </c>
    </row>
    <row r="121">
      <c r="A121" s="6" t="s">
        <v>74</v>
      </c>
      <c r="B121" s="7" t="str">
        <f>vlookup($A121,Users!$B$1:$H1000,3,false)</f>
        <v>Iris</v>
      </c>
      <c r="C121" s="7" t="str">
        <f>vlookup($A121,Users!$B$1:$H1000,6,false)</f>
        <v>Niskayuna</v>
      </c>
      <c r="D121" s="7">
        <f>vlookup($C121,Teams!$B:$D,2,false)</f>
        <v>5</v>
      </c>
      <c r="E121" s="7">
        <f t="shared" si="1"/>
        <v>20</v>
      </c>
      <c r="F121" s="7">
        <f>countifs(Raw!$D$1:$D1000,$A121,Raw!$C$1:$C1000,4,Raw!$J$1:$J1000,"C")+countifs(Raw!$D$1:$D1000,$A121,Raw!$C$1:$C1000,14,Raw!$J$1:$J1000,"C")</f>
        <v>0</v>
      </c>
      <c r="G121" s="7">
        <f>countifs(Raw!$D$1:$D1000,$A121,Raw!$C$1:$C1000,0,Raw!$J$1:$J1000,"C")</f>
        <v>0</v>
      </c>
      <c r="H121" s="7">
        <f>countifs(Raw!$D$1:$D1000,$A121,Raw!$C$1:$C1000,-4,Raw!$J$1:$J1000,"C")</f>
        <v>0</v>
      </c>
      <c r="I121" s="7">
        <f t="shared" si="2"/>
        <v>0</v>
      </c>
      <c r="J121" s="8">
        <f t="shared" si="3"/>
        <v>0</v>
      </c>
      <c r="K121" s="8">
        <f t="shared" si="4"/>
        <v>0</v>
      </c>
      <c r="L121" s="7">
        <f t="shared" si="5"/>
        <v>0</v>
      </c>
      <c r="M121" s="9">
        <f t="shared" si="6"/>
        <v>0</v>
      </c>
    </row>
    <row r="122">
      <c r="A122" s="6" t="s">
        <v>76</v>
      </c>
      <c r="B122" s="7" t="str">
        <f>vlookup($A122,Users!$B$1:$H1000,3,false)</f>
        <v>Oscar</v>
      </c>
      <c r="C122" s="7" t="str">
        <f>vlookup($A122,Users!$B$1:$H1000,6,false)</f>
        <v>Niskayuna</v>
      </c>
      <c r="D122" s="7">
        <f>vlookup($C122,Teams!$B:$D,2,false)</f>
        <v>5</v>
      </c>
      <c r="E122" s="7">
        <f t="shared" si="1"/>
        <v>20</v>
      </c>
      <c r="F122" s="7">
        <f>countifs(Raw!$D$1:$D1000,$A122,Raw!$C$1:$C1000,4,Raw!$J$1:$J1000,"C")+countifs(Raw!$D$1:$D1000,$A122,Raw!$C$1:$C1000,14,Raw!$J$1:$J1000,"C")</f>
        <v>0</v>
      </c>
      <c r="G122" s="7">
        <f>countifs(Raw!$D$1:$D1000,$A122,Raw!$C$1:$C1000,0,Raw!$J$1:$J1000,"C")</f>
        <v>0</v>
      </c>
      <c r="H122" s="7">
        <f>countifs(Raw!$D$1:$D1000,$A122,Raw!$C$1:$C1000,-4,Raw!$J$1:$J1000,"C")</f>
        <v>0</v>
      </c>
      <c r="I122" s="7">
        <f t="shared" si="2"/>
        <v>0</v>
      </c>
      <c r="J122" s="8">
        <f t="shared" si="3"/>
        <v>0</v>
      </c>
      <c r="K122" s="8">
        <f t="shared" si="4"/>
        <v>0</v>
      </c>
      <c r="L122" s="7">
        <f t="shared" si="5"/>
        <v>0</v>
      </c>
      <c r="M122" s="9">
        <f t="shared" si="6"/>
        <v>0</v>
      </c>
    </row>
    <row r="123">
      <c r="A123" s="6" t="s">
        <v>79</v>
      </c>
      <c r="B123" s="7" t="str">
        <f>vlookup($A123,Users!$B$1:$H1000,3,false)</f>
        <v>David</v>
      </c>
      <c r="C123" s="7" t="str">
        <f>vlookup($A123,Users!$B$1:$H1000,6,false)</f>
        <v>Lexington A</v>
      </c>
      <c r="D123" s="7">
        <f>vlookup($C123,Teams!$B:$D,2,false)</f>
        <v>7</v>
      </c>
      <c r="E123" s="7">
        <f t="shared" si="1"/>
        <v>28</v>
      </c>
      <c r="F123" s="7">
        <f>countifs(Raw!$D$1:$D1000,$A123,Raw!$C$1:$C1000,4,Raw!$J$1:$J1000,"C")+countifs(Raw!$D$1:$D1000,$A123,Raw!$C$1:$C1000,14,Raw!$J$1:$J1000,"C")</f>
        <v>0</v>
      </c>
      <c r="G123" s="7">
        <f>countifs(Raw!$D$1:$D1000,$A123,Raw!$C$1:$C1000,0,Raw!$J$1:$J1000,"C")</f>
        <v>0</v>
      </c>
      <c r="H123" s="7">
        <f>countifs(Raw!$D$1:$D1000,$A123,Raw!$C$1:$C1000,-4,Raw!$J$1:$J1000,"C")</f>
        <v>0</v>
      </c>
      <c r="I123" s="7">
        <f t="shared" si="2"/>
        <v>0</v>
      </c>
      <c r="J123" s="8">
        <f t="shared" si="3"/>
        <v>0</v>
      </c>
      <c r="K123" s="8">
        <f t="shared" si="4"/>
        <v>0</v>
      </c>
      <c r="L123" s="7">
        <f t="shared" si="5"/>
        <v>0</v>
      </c>
      <c r="M123" s="9">
        <f t="shared" si="6"/>
        <v>0</v>
      </c>
    </row>
    <row r="124">
      <c r="A124" s="6" t="s">
        <v>81</v>
      </c>
      <c r="B124" s="7" t="str">
        <f>vlookup($A124,Users!$B$1:$H1000,3,false)</f>
        <v>Abheek</v>
      </c>
      <c r="C124" s="7" t="str">
        <f>vlookup($A124,Users!$B$1:$H1000,6,false)</f>
        <v>Ladue</v>
      </c>
      <c r="D124" s="7">
        <f>vlookup($C124,Teams!$B:$D,2,false)</f>
        <v>5</v>
      </c>
      <c r="E124" s="7">
        <f t="shared" si="1"/>
        <v>20</v>
      </c>
      <c r="F124" s="7">
        <f>countifs(Raw!$D$1:$D1000,$A124,Raw!$C$1:$C1000,4,Raw!$J$1:$J1000,"C")+countifs(Raw!$D$1:$D1000,$A124,Raw!$C$1:$C1000,14,Raw!$J$1:$J1000,"C")</f>
        <v>0</v>
      </c>
      <c r="G124" s="7">
        <f>countifs(Raw!$D$1:$D1000,$A124,Raw!$C$1:$C1000,0,Raw!$J$1:$J1000,"C")</f>
        <v>0</v>
      </c>
      <c r="H124" s="7">
        <f>countifs(Raw!$D$1:$D1000,$A124,Raw!$C$1:$C1000,-4,Raw!$J$1:$J1000,"C")</f>
        <v>0</v>
      </c>
      <c r="I124" s="7">
        <f t="shared" si="2"/>
        <v>0</v>
      </c>
      <c r="J124" s="8">
        <f t="shared" si="3"/>
        <v>0</v>
      </c>
      <c r="K124" s="8">
        <f t="shared" si="4"/>
        <v>0</v>
      </c>
      <c r="L124" s="7">
        <f t="shared" si="5"/>
        <v>0</v>
      </c>
      <c r="M124" s="9">
        <f t="shared" si="6"/>
        <v>0</v>
      </c>
    </row>
    <row r="125">
      <c r="A125" s="6" t="s">
        <v>84</v>
      </c>
      <c r="B125" s="7" t="str">
        <f>vlookup($A125,Users!$B$1:$H1000,3,false)</f>
        <v>Shreyas</v>
      </c>
      <c r="C125" s="7" t="str">
        <f>vlookup($A125,Users!$B$1:$H1000,6,false)</f>
        <v>Lexington A</v>
      </c>
      <c r="D125" s="7">
        <f>vlookup($C125,Teams!$B:$D,2,false)</f>
        <v>7</v>
      </c>
      <c r="E125" s="7">
        <f t="shared" si="1"/>
        <v>28</v>
      </c>
      <c r="F125" s="7">
        <f>countifs(Raw!$D$1:$D1000,$A125,Raw!$C$1:$C1000,4,Raw!$J$1:$J1000,"C")+countifs(Raw!$D$1:$D1000,$A125,Raw!$C$1:$C1000,14,Raw!$J$1:$J1000,"C")</f>
        <v>0</v>
      </c>
      <c r="G125" s="7">
        <f>countifs(Raw!$D$1:$D1000,$A125,Raw!$C$1:$C1000,0,Raw!$J$1:$J1000,"C")</f>
        <v>0</v>
      </c>
      <c r="H125" s="7">
        <f>countifs(Raw!$D$1:$D1000,$A125,Raw!$C$1:$C1000,-4,Raw!$J$1:$J1000,"C")</f>
        <v>0</v>
      </c>
      <c r="I125" s="7">
        <f t="shared" si="2"/>
        <v>0</v>
      </c>
      <c r="J125" s="8">
        <f t="shared" si="3"/>
        <v>0</v>
      </c>
      <c r="K125" s="8">
        <f t="shared" si="4"/>
        <v>0</v>
      </c>
      <c r="L125" s="7">
        <f t="shared" si="5"/>
        <v>0</v>
      </c>
      <c r="M125" s="9">
        <f t="shared" si="6"/>
        <v>0</v>
      </c>
    </row>
    <row r="126">
      <c r="A126" s="6" t="s">
        <v>85</v>
      </c>
      <c r="B126" s="7" t="str">
        <f>vlookup($A126,Users!$B$1:$H1000,3,false)</f>
        <v>Aditya</v>
      </c>
      <c r="C126" s="7" t="str">
        <f>vlookup($A126,Users!$B$1:$H1000,6,false)</f>
        <v>Ladue</v>
      </c>
      <c r="D126" s="7">
        <f>vlookup($C126,Teams!$B:$D,2,false)</f>
        <v>5</v>
      </c>
      <c r="E126" s="7">
        <f t="shared" si="1"/>
        <v>20</v>
      </c>
      <c r="F126" s="7">
        <f>countifs(Raw!$D$1:$D1000,$A126,Raw!$C$1:$C1000,4,Raw!$J$1:$J1000,"C")+countifs(Raw!$D$1:$D1000,$A126,Raw!$C$1:$C1000,14,Raw!$J$1:$J1000,"C")</f>
        <v>0</v>
      </c>
      <c r="G126" s="7">
        <f>countifs(Raw!$D$1:$D1000,$A126,Raw!$C$1:$C1000,0,Raw!$J$1:$J1000,"C")</f>
        <v>0</v>
      </c>
      <c r="H126" s="7">
        <f>countifs(Raw!$D$1:$D1000,$A126,Raw!$C$1:$C1000,-4,Raw!$J$1:$J1000,"C")</f>
        <v>0</v>
      </c>
      <c r="I126" s="7">
        <f t="shared" si="2"/>
        <v>0</v>
      </c>
      <c r="J126" s="8">
        <f t="shared" si="3"/>
        <v>0</v>
      </c>
      <c r="K126" s="8">
        <f t="shared" si="4"/>
        <v>0</v>
      </c>
      <c r="L126" s="7">
        <f t="shared" si="5"/>
        <v>0</v>
      </c>
      <c r="M126" s="9">
        <f t="shared" si="6"/>
        <v>0</v>
      </c>
    </row>
    <row r="127">
      <c r="A127" s="6" t="s">
        <v>90</v>
      </c>
      <c r="B127" s="7" t="str">
        <f>vlookup($A127,Users!$B$1:$H1000,3,false)</f>
        <v>Jerry</v>
      </c>
      <c r="C127" s="7" t="str">
        <f>vlookup($A127,Users!$B$1:$H1000,6,false)</f>
        <v>MSJ</v>
      </c>
      <c r="D127" s="7">
        <f>vlookup($C127,Teams!$B:$D,2,false)</f>
        <v>8</v>
      </c>
      <c r="E127" s="7">
        <f t="shared" si="1"/>
        <v>32</v>
      </c>
      <c r="F127" s="7">
        <f>countifs(Raw!$D$1:$D1000,$A127,Raw!$C$1:$C1000,4,Raw!$J$1:$J1000,"C")+countifs(Raw!$D$1:$D1000,$A127,Raw!$C$1:$C1000,14,Raw!$J$1:$J1000,"C")</f>
        <v>0</v>
      </c>
      <c r="G127" s="7">
        <f>countifs(Raw!$D$1:$D1000,$A127,Raw!$C$1:$C1000,0,Raw!$J$1:$J1000,"C")</f>
        <v>4</v>
      </c>
      <c r="H127" s="7">
        <f>countifs(Raw!$D$1:$D1000,$A127,Raw!$C$1:$C1000,-4,Raw!$J$1:$J1000,"C")</f>
        <v>0</v>
      </c>
      <c r="I127" s="7">
        <f t="shared" si="2"/>
        <v>4</v>
      </c>
      <c r="J127" s="8">
        <f t="shared" si="3"/>
        <v>0.125</v>
      </c>
      <c r="K127" s="8">
        <f t="shared" si="4"/>
        <v>0</v>
      </c>
      <c r="L127" s="7">
        <f t="shared" si="5"/>
        <v>0</v>
      </c>
      <c r="M127" s="9">
        <f t="shared" si="6"/>
        <v>0</v>
      </c>
    </row>
    <row r="128">
      <c r="A128" s="6" t="s">
        <v>93</v>
      </c>
      <c r="B128" s="7" t="str">
        <f>vlookup($A128,Users!$B$1:$H1000,3,false)</f>
        <v>Josh</v>
      </c>
      <c r="C128" s="7" t="str">
        <f>vlookup($A128,Users!$B$1:$H1000,6,false)</f>
        <v>PRISMS</v>
      </c>
      <c r="D128" s="7">
        <f>vlookup($C128,Teams!$B:$D,2,false)</f>
        <v>5</v>
      </c>
      <c r="E128" s="7">
        <f t="shared" si="1"/>
        <v>20</v>
      </c>
      <c r="F128" s="7">
        <f>countifs(Raw!$D$1:$D1000,$A128,Raw!$C$1:$C1000,4,Raw!$J$1:$J1000,"C")+countifs(Raw!$D$1:$D1000,$A128,Raw!$C$1:$C1000,14,Raw!$J$1:$J1000,"C")</f>
        <v>0</v>
      </c>
      <c r="G128" s="7">
        <f>countifs(Raw!$D$1:$D1000,$A128,Raw!$C$1:$C1000,0,Raw!$J$1:$J1000,"C")</f>
        <v>4</v>
      </c>
      <c r="H128" s="7">
        <f>countifs(Raw!$D$1:$D1000,$A128,Raw!$C$1:$C1000,-4,Raw!$J$1:$J1000,"C")</f>
        <v>0</v>
      </c>
      <c r="I128" s="7">
        <f t="shared" si="2"/>
        <v>4</v>
      </c>
      <c r="J128" s="8">
        <f t="shared" si="3"/>
        <v>0.2</v>
      </c>
      <c r="K128" s="8">
        <f t="shared" si="4"/>
        <v>0</v>
      </c>
      <c r="L128" s="7">
        <f t="shared" si="5"/>
        <v>0</v>
      </c>
      <c r="M128" s="9">
        <f t="shared" si="6"/>
        <v>0</v>
      </c>
    </row>
    <row r="129">
      <c r="A129" s="6" t="s">
        <v>95</v>
      </c>
      <c r="B129" s="7" t="str">
        <f>vlookup($A129,Users!$B$1:$H1000,3,false)</f>
        <v>Rohan</v>
      </c>
      <c r="C129" s="7" t="str">
        <f>vlookup($A129,Users!$B$1:$H1000,6,false)</f>
        <v>Lakeside</v>
      </c>
      <c r="D129" s="7">
        <f>vlookup($C129,Teams!$B:$D,2,false)</f>
        <v>5</v>
      </c>
      <c r="E129" s="7">
        <f t="shared" si="1"/>
        <v>20</v>
      </c>
      <c r="F129" s="7">
        <f>countifs(Raw!$D$1:$D1000,$A129,Raw!$C$1:$C1000,4,Raw!$J$1:$J1000,"C")+countifs(Raw!$D$1:$D1000,$A129,Raw!$C$1:$C1000,14,Raw!$J$1:$J1000,"C")</f>
        <v>0</v>
      </c>
      <c r="G129" s="7">
        <f>countifs(Raw!$D$1:$D1000,$A129,Raw!$C$1:$C1000,0,Raw!$J$1:$J1000,"C")</f>
        <v>1</v>
      </c>
      <c r="H129" s="7">
        <f>countifs(Raw!$D$1:$D1000,$A129,Raw!$C$1:$C1000,-4,Raw!$J$1:$J1000,"C")</f>
        <v>0</v>
      </c>
      <c r="I129" s="7">
        <f t="shared" si="2"/>
        <v>1</v>
      </c>
      <c r="J129" s="8">
        <f t="shared" si="3"/>
        <v>0.05</v>
      </c>
      <c r="K129" s="8">
        <f t="shared" si="4"/>
        <v>0</v>
      </c>
      <c r="L129" s="7">
        <f t="shared" si="5"/>
        <v>0</v>
      </c>
      <c r="M129" s="9">
        <f t="shared" si="6"/>
        <v>0</v>
      </c>
    </row>
    <row r="130">
      <c r="A130" s="6" t="s">
        <v>98</v>
      </c>
      <c r="B130" s="7" t="str">
        <f>vlookup($A130,Users!$B$1:$H1000,3,false)</f>
        <v>Rishi</v>
      </c>
      <c r="C130" s="7" t="str">
        <f>vlookup($A130,Users!$B$1:$H1000,6,false)</f>
        <v>ASFA</v>
      </c>
      <c r="D130" s="7">
        <f>vlookup($C130,Teams!$B:$D,2,false)</f>
        <v>5</v>
      </c>
      <c r="E130" s="7">
        <f t="shared" si="1"/>
        <v>20</v>
      </c>
      <c r="F130" s="7">
        <f>countifs(Raw!$D$1:$D1000,$A130,Raw!$C$1:$C1000,4,Raw!$J$1:$J1000,"C")+countifs(Raw!$D$1:$D1000,$A130,Raw!$C$1:$C1000,14,Raw!$J$1:$J1000,"C")</f>
        <v>0</v>
      </c>
      <c r="G130" s="7">
        <f>countifs(Raw!$D$1:$D1000,$A130,Raw!$C$1:$C1000,0,Raw!$J$1:$J1000,"C")</f>
        <v>0</v>
      </c>
      <c r="H130" s="7">
        <f>countifs(Raw!$D$1:$D1000,$A130,Raw!$C$1:$C1000,-4,Raw!$J$1:$J1000,"C")</f>
        <v>0</v>
      </c>
      <c r="I130" s="7">
        <f t="shared" si="2"/>
        <v>0</v>
      </c>
      <c r="J130" s="8">
        <f t="shared" si="3"/>
        <v>0</v>
      </c>
      <c r="K130" s="8">
        <f t="shared" si="4"/>
        <v>0</v>
      </c>
      <c r="L130" s="7">
        <f t="shared" si="5"/>
        <v>0</v>
      </c>
      <c r="M130" s="9">
        <f t="shared" si="6"/>
        <v>0</v>
      </c>
    </row>
    <row r="131">
      <c r="A131" s="6" t="s">
        <v>99</v>
      </c>
      <c r="B131" s="7" t="str">
        <f>vlookup($A131,Users!$B$1:$H1000,3,false)</f>
        <v>Daniel</v>
      </c>
      <c r="C131" s="7" t="str">
        <f>vlookup($A131,Users!$B$1:$H1000,6,false)</f>
        <v>ASFA</v>
      </c>
      <c r="D131" s="7">
        <f>vlookup($C131,Teams!$B:$D,2,false)</f>
        <v>5</v>
      </c>
      <c r="E131" s="7">
        <f t="shared" si="1"/>
        <v>20</v>
      </c>
      <c r="F131" s="7">
        <f>countifs(Raw!$D$1:$D1000,$A131,Raw!$C$1:$C1000,4,Raw!$J$1:$J1000,"C")+countifs(Raw!$D$1:$D1000,$A131,Raw!$C$1:$C1000,14,Raw!$J$1:$J1000,"C")</f>
        <v>0</v>
      </c>
      <c r="G131" s="7">
        <f>countifs(Raw!$D$1:$D1000,$A131,Raw!$C$1:$C1000,0,Raw!$J$1:$J1000,"C")</f>
        <v>1</v>
      </c>
      <c r="H131" s="7">
        <f>countifs(Raw!$D$1:$D1000,$A131,Raw!$C$1:$C1000,-4,Raw!$J$1:$J1000,"C")</f>
        <v>0</v>
      </c>
      <c r="I131" s="7">
        <f t="shared" si="2"/>
        <v>1</v>
      </c>
      <c r="J131" s="8">
        <f t="shared" si="3"/>
        <v>0.05</v>
      </c>
      <c r="K131" s="8">
        <f t="shared" si="4"/>
        <v>0</v>
      </c>
      <c r="L131" s="7">
        <f t="shared" si="5"/>
        <v>0</v>
      </c>
      <c r="M131" s="9">
        <f t="shared" si="6"/>
        <v>0</v>
      </c>
    </row>
    <row r="132">
      <c r="A132" s="6" t="s">
        <v>100</v>
      </c>
      <c r="B132" s="7" t="str">
        <f>vlookup($A132,Users!$B$1:$H1000,3,false)</f>
        <v>Dexter</v>
      </c>
      <c r="C132" s="7" t="str">
        <f>vlookup($A132,Users!$B$1:$H1000,6,false)</f>
        <v>ASFA</v>
      </c>
      <c r="D132" s="7">
        <f>vlookup($C132,Teams!$B:$D,2,false)</f>
        <v>5</v>
      </c>
      <c r="E132" s="7">
        <f t="shared" si="1"/>
        <v>20</v>
      </c>
      <c r="F132" s="7">
        <f>countifs(Raw!$D$1:$D1000,$A132,Raw!$C$1:$C1000,4,Raw!$J$1:$J1000,"C")+countifs(Raw!$D$1:$D1000,$A132,Raw!$C$1:$C1000,14,Raw!$J$1:$J1000,"C")</f>
        <v>0</v>
      </c>
      <c r="G132" s="7">
        <f>countifs(Raw!$D$1:$D1000,$A132,Raw!$C$1:$C1000,0,Raw!$J$1:$J1000,"C")</f>
        <v>0</v>
      </c>
      <c r="H132" s="7">
        <f>countifs(Raw!$D$1:$D1000,$A132,Raw!$C$1:$C1000,-4,Raw!$J$1:$J1000,"C")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9">
        <f t="shared" si="6"/>
        <v>0</v>
      </c>
    </row>
    <row r="133">
      <c r="A133" s="6" t="s">
        <v>102</v>
      </c>
      <c r="B133" s="7" t="str">
        <f>vlookup($A133,Users!$B$1:$H1000,3,false)</f>
        <v>Brian</v>
      </c>
      <c r="C133" s="7" t="str">
        <f>vlookup($A133,Users!$B$1:$H1000,6,false)</f>
        <v>Enloe A</v>
      </c>
      <c r="D133" s="7">
        <f>vlookup($C133,Teams!$B:$D,2,false)</f>
        <v>5</v>
      </c>
      <c r="E133" s="7">
        <f t="shared" si="1"/>
        <v>20</v>
      </c>
      <c r="F133" s="7">
        <f>countifs(Raw!$D$1:$D1000,$A133,Raw!$C$1:$C1000,4,Raw!$J$1:$J1000,"C")+countifs(Raw!$D$1:$D1000,$A133,Raw!$C$1:$C1000,14,Raw!$J$1:$J1000,"C")</f>
        <v>0</v>
      </c>
      <c r="G133" s="7">
        <f>countifs(Raw!$D$1:$D1000,$A133,Raw!$C$1:$C1000,0,Raw!$J$1:$J1000,"C")</f>
        <v>0</v>
      </c>
      <c r="H133" s="7">
        <f>countifs(Raw!$D$1:$D1000,$A133,Raw!$C$1:$C1000,-4,Raw!$J$1:$J1000,"C")</f>
        <v>0</v>
      </c>
      <c r="I133" s="7">
        <f t="shared" si="2"/>
        <v>0</v>
      </c>
      <c r="J133" s="8">
        <f t="shared" si="3"/>
        <v>0</v>
      </c>
      <c r="K133" s="8">
        <f t="shared" si="4"/>
        <v>0</v>
      </c>
      <c r="L133" s="7">
        <f t="shared" si="5"/>
        <v>0</v>
      </c>
      <c r="M133" s="9">
        <f t="shared" si="6"/>
        <v>0</v>
      </c>
    </row>
    <row r="134">
      <c r="A134" s="6" t="s">
        <v>103</v>
      </c>
      <c r="B134" s="7" t="str">
        <f>vlookup($A134,Users!$B$1:$H1000,3,false)</f>
        <v>Rishabh</v>
      </c>
      <c r="C134" s="7" t="str">
        <f>vlookup($A134,Users!$B$1:$H1000,6,false)</f>
        <v>Enloe A</v>
      </c>
      <c r="D134" s="7">
        <f>vlookup($C134,Teams!$B:$D,2,false)</f>
        <v>5</v>
      </c>
      <c r="E134" s="7">
        <f t="shared" si="1"/>
        <v>20</v>
      </c>
      <c r="F134" s="7">
        <f>countifs(Raw!$D$1:$D1000,$A134,Raw!$C$1:$C1000,4,Raw!$J$1:$J1000,"C")+countifs(Raw!$D$1:$D1000,$A134,Raw!$C$1:$C1000,14,Raw!$J$1:$J1000,"C")</f>
        <v>0</v>
      </c>
      <c r="G134" s="7">
        <f>countifs(Raw!$D$1:$D1000,$A134,Raw!$C$1:$C1000,0,Raw!$J$1:$J1000,"C")</f>
        <v>0</v>
      </c>
      <c r="H134" s="7">
        <f>countifs(Raw!$D$1:$D1000,$A134,Raw!$C$1:$C1000,-4,Raw!$J$1:$J1000,"C")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9">
        <f t="shared" si="6"/>
        <v>0</v>
      </c>
    </row>
    <row r="135">
      <c r="A135" s="6" t="s">
        <v>109</v>
      </c>
      <c r="B135" s="7" t="str">
        <f>vlookup($A135,Users!$B$1:$H1000,3,false)</f>
        <v>Samuel</v>
      </c>
      <c r="C135" s="7" t="str">
        <f>vlookup($A135,Users!$B$1:$H1000,6,false)</f>
        <v>Lynbrook</v>
      </c>
      <c r="D135" s="7">
        <f>vlookup($C135,Teams!$B:$D,2,false)</f>
        <v>5</v>
      </c>
      <c r="E135" s="7">
        <f t="shared" si="1"/>
        <v>20</v>
      </c>
      <c r="F135" s="7">
        <f>countifs(Raw!$D$1:$D1000,$A135,Raw!$C$1:$C1000,4,Raw!$J$1:$J1000,"C")+countifs(Raw!$D$1:$D1000,$A135,Raw!$C$1:$C1000,14,Raw!$J$1:$J1000,"C")</f>
        <v>0</v>
      </c>
      <c r="G135" s="7">
        <f>countifs(Raw!$D$1:$D1000,$A135,Raw!$C$1:$C1000,0,Raw!$J$1:$J1000,"C")</f>
        <v>0</v>
      </c>
      <c r="H135" s="7">
        <f>countifs(Raw!$D$1:$D1000,$A135,Raw!$C$1:$C1000,-4,Raw!$J$1:$J1000,"C")</f>
        <v>0</v>
      </c>
      <c r="I135" s="7">
        <f t="shared" si="2"/>
        <v>0</v>
      </c>
      <c r="J135" s="8">
        <f t="shared" si="3"/>
        <v>0</v>
      </c>
      <c r="K135" s="8">
        <f t="shared" si="4"/>
        <v>0</v>
      </c>
      <c r="L135" s="7">
        <f t="shared" si="5"/>
        <v>0</v>
      </c>
      <c r="M135" s="9">
        <f t="shared" si="6"/>
        <v>0</v>
      </c>
    </row>
    <row r="136">
      <c r="A136" s="6" t="s">
        <v>113</v>
      </c>
      <c r="B136" s="7" t="str">
        <f>vlookup($A136,Users!$B$1:$H1000,3,false)</f>
        <v>Antone</v>
      </c>
      <c r="C136" s="7" t="str">
        <f>vlookup($A136,Users!$B$1:$H1000,6,false)</f>
        <v>Lynbrook</v>
      </c>
      <c r="D136" s="7">
        <f>vlookup($C136,Teams!$B:$D,2,false)</f>
        <v>5</v>
      </c>
      <c r="E136" s="7">
        <f t="shared" si="1"/>
        <v>20</v>
      </c>
      <c r="F136" s="7">
        <f>countifs(Raw!$D$1:$D1000,$A136,Raw!$C$1:$C1000,4,Raw!$J$1:$J1000,"C")+countifs(Raw!$D$1:$D1000,$A136,Raw!$C$1:$C1000,14,Raw!$J$1:$J1000,"C")</f>
        <v>0</v>
      </c>
      <c r="G136" s="7">
        <f>countifs(Raw!$D$1:$D1000,$A136,Raw!$C$1:$C1000,0,Raw!$J$1:$J1000,"C")</f>
        <v>0</v>
      </c>
      <c r="H136" s="7">
        <f>countifs(Raw!$D$1:$D1000,$A136,Raw!$C$1:$C1000,-4,Raw!$J$1:$J1000,"C")</f>
        <v>0</v>
      </c>
      <c r="I136" s="7">
        <f t="shared" si="2"/>
        <v>0</v>
      </c>
      <c r="J136" s="8">
        <f t="shared" si="3"/>
        <v>0</v>
      </c>
      <c r="K136" s="8">
        <f t="shared" si="4"/>
        <v>0</v>
      </c>
      <c r="L136" s="7">
        <f t="shared" si="5"/>
        <v>0</v>
      </c>
      <c r="M136" s="9">
        <f t="shared" si="6"/>
        <v>0</v>
      </c>
    </row>
    <row r="137">
      <c r="A137" s="6" t="s">
        <v>114</v>
      </c>
      <c r="B137" s="7" t="str">
        <f>vlookup($A137,Users!$B$1:$H1000,3,false)</f>
        <v>William</v>
      </c>
      <c r="C137" s="7" t="str">
        <f>vlookup($A137,Users!$B$1:$H1000,6,false)</f>
        <v>Pullman</v>
      </c>
      <c r="D137" s="7">
        <f>vlookup($C137,Teams!$B:$D,2,false)</f>
        <v>5</v>
      </c>
      <c r="E137" s="7">
        <f t="shared" si="1"/>
        <v>20</v>
      </c>
      <c r="F137" s="7">
        <f>countifs(Raw!$D$1:$D1000,$A137,Raw!$C$1:$C1000,4,Raw!$J$1:$J1000,"C")+countifs(Raw!$D$1:$D1000,$A137,Raw!$C$1:$C1000,14,Raw!$J$1:$J1000,"C")</f>
        <v>0</v>
      </c>
      <c r="G137" s="7">
        <f>countifs(Raw!$D$1:$D1000,$A137,Raw!$C$1:$C1000,0,Raw!$J$1:$J1000,"C")</f>
        <v>0</v>
      </c>
      <c r="H137" s="7">
        <f>countifs(Raw!$D$1:$D1000,$A137,Raw!$C$1:$C1000,-4,Raw!$J$1:$J1000,"C")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9">
        <f t="shared" si="6"/>
        <v>0</v>
      </c>
    </row>
    <row r="138">
      <c r="A138" s="6" t="s">
        <v>115</v>
      </c>
      <c r="B138" s="7" t="str">
        <f>vlookup($A138,Users!$B$1:$H1000,3,false)</f>
        <v>Mir</v>
      </c>
      <c r="C138" s="7" t="str">
        <f>vlookup($A138,Users!$B$1:$H1000,6,false)</f>
        <v>Pullman</v>
      </c>
      <c r="D138" s="7">
        <f>vlookup($C138,Teams!$B:$D,2,false)</f>
        <v>5</v>
      </c>
      <c r="E138" s="7">
        <f t="shared" si="1"/>
        <v>20</v>
      </c>
      <c r="F138" s="7">
        <f>countifs(Raw!$D$1:$D1000,$A138,Raw!$C$1:$C1000,4,Raw!$J$1:$J1000,"C")+countifs(Raw!$D$1:$D1000,$A138,Raw!$C$1:$C1000,14,Raw!$J$1:$J1000,"C")</f>
        <v>0</v>
      </c>
      <c r="G138" s="7">
        <f>countifs(Raw!$D$1:$D1000,$A138,Raw!$C$1:$C1000,0,Raw!$J$1:$J1000,"C")</f>
        <v>1</v>
      </c>
      <c r="H138" s="7">
        <f>countifs(Raw!$D$1:$D1000,$A138,Raw!$C$1:$C1000,-4,Raw!$J$1:$J1000,"C")</f>
        <v>0</v>
      </c>
      <c r="I138" s="7">
        <f t="shared" si="2"/>
        <v>1</v>
      </c>
      <c r="J138" s="8">
        <f t="shared" si="3"/>
        <v>0.05</v>
      </c>
      <c r="K138" s="8">
        <f t="shared" si="4"/>
        <v>0</v>
      </c>
      <c r="L138" s="7">
        <f t="shared" si="5"/>
        <v>0</v>
      </c>
      <c r="M138" s="9">
        <f t="shared" si="6"/>
        <v>0</v>
      </c>
    </row>
    <row r="139">
      <c r="A139" s="6" t="s">
        <v>117</v>
      </c>
      <c r="B139" s="7" t="str">
        <f>vlookup($A139,Users!$B$1:$H1000,3,false)</f>
        <v>Darrien</v>
      </c>
      <c r="C139" s="7" t="str">
        <f>vlookup($A139,Users!$B$1:$H1000,6,false)</f>
        <v>Interlake B</v>
      </c>
      <c r="D139" s="7">
        <f>vlookup($C139,Teams!$B:$D,2,false)</f>
        <v>6</v>
      </c>
      <c r="E139" s="7">
        <f t="shared" si="1"/>
        <v>24</v>
      </c>
      <c r="F139" s="7">
        <f>countifs(Raw!$D$1:$D1000,$A139,Raw!$C$1:$C1000,4,Raw!$J$1:$J1000,"C")+countifs(Raw!$D$1:$D1000,$A139,Raw!$C$1:$C1000,14,Raw!$J$1:$J1000,"C")</f>
        <v>0</v>
      </c>
      <c r="G139" s="7">
        <f>countifs(Raw!$D$1:$D1000,$A139,Raw!$C$1:$C1000,0,Raw!$J$1:$J1000,"C")</f>
        <v>0</v>
      </c>
      <c r="H139" s="7">
        <f>countifs(Raw!$D$1:$D1000,$A139,Raw!$C$1:$C1000,-4,Raw!$J$1:$J1000,"C")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9">
        <f t="shared" si="6"/>
        <v>0</v>
      </c>
    </row>
    <row r="140">
      <c r="A140" s="6" t="s">
        <v>120</v>
      </c>
      <c r="B140" s="7" t="str">
        <f>vlookup($A140,Users!$B$1:$H1000,3,false)</f>
        <v>Grace</v>
      </c>
      <c r="C140" s="7" t="str">
        <f>vlookup($A140,Users!$B$1:$H1000,6,false)</f>
        <v>Interlake B</v>
      </c>
      <c r="D140" s="7">
        <f>vlookup($C140,Teams!$B:$D,2,false)</f>
        <v>6</v>
      </c>
      <c r="E140" s="7">
        <f t="shared" si="1"/>
        <v>24</v>
      </c>
      <c r="F140" s="7">
        <f>countifs(Raw!$D$1:$D1000,$A140,Raw!$C$1:$C1000,4,Raw!$J$1:$J1000,"C")+countifs(Raw!$D$1:$D1000,$A140,Raw!$C$1:$C1000,14,Raw!$J$1:$J1000,"C")</f>
        <v>0</v>
      </c>
      <c r="G140" s="7">
        <f>countifs(Raw!$D$1:$D1000,$A140,Raw!$C$1:$C1000,0,Raw!$J$1:$J1000,"C")</f>
        <v>0</v>
      </c>
      <c r="H140" s="7">
        <f>countifs(Raw!$D$1:$D1000,$A140,Raw!$C$1:$C1000,-4,Raw!$J$1:$J1000,"C")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9">
        <f t="shared" si="6"/>
        <v>0</v>
      </c>
    </row>
    <row r="141">
      <c r="A141" s="6" t="s">
        <v>122</v>
      </c>
      <c r="B141" s="7" t="str">
        <f>vlookup($A141,Users!$B$1:$H1000,3,false)</f>
        <v>Nihal</v>
      </c>
      <c r="C141" s="7" t="str">
        <f>vlookup($A141,Users!$B$1:$H1000,6,false)</f>
        <v>Interlake B</v>
      </c>
      <c r="D141" s="7">
        <f>vlookup($C141,Teams!$B:$D,2,false)</f>
        <v>6</v>
      </c>
      <c r="E141" s="7">
        <f t="shared" si="1"/>
        <v>24</v>
      </c>
      <c r="F141" s="7">
        <f>countifs(Raw!$D$1:$D1000,$A141,Raw!$C$1:$C1000,4,Raw!$J$1:$J1000,"C")+countifs(Raw!$D$1:$D1000,$A141,Raw!$C$1:$C1000,14,Raw!$J$1:$J1000,"C")</f>
        <v>0</v>
      </c>
      <c r="G141" s="7">
        <f>countifs(Raw!$D$1:$D1000,$A141,Raw!$C$1:$C1000,0,Raw!$J$1:$J1000,"C")</f>
        <v>0</v>
      </c>
      <c r="H141" s="7">
        <f>countifs(Raw!$D$1:$D1000,$A141,Raw!$C$1:$C1000,-4,Raw!$J$1:$J1000,"C")</f>
        <v>0</v>
      </c>
      <c r="I141" s="7">
        <f t="shared" si="2"/>
        <v>0</v>
      </c>
      <c r="J141" s="8">
        <f t="shared" si="3"/>
        <v>0</v>
      </c>
      <c r="K141" s="8">
        <f t="shared" si="4"/>
        <v>0</v>
      </c>
      <c r="L141" s="7">
        <f t="shared" si="5"/>
        <v>0</v>
      </c>
      <c r="M141" s="9">
        <f t="shared" si="6"/>
        <v>0</v>
      </c>
    </row>
    <row r="142">
      <c r="A142" s="6" t="s">
        <v>130</v>
      </c>
      <c r="B142" s="7" t="str">
        <f>vlookup($A142,Users!$B$1:$H1000,3,false)</f>
        <v>Aashray</v>
      </c>
      <c r="C142" s="7" t="str">
        <f>vlookup($A142,Users!$B$1:$H1000,6,false)</f>
        <v>Tesla STEM</v>
      </c>
      <c r="D142" s="7">
        <f>vlookup($C142,Teams!$B:$D,2,false)</f>
        <v>8</v>
      </c>
      <c r="E142" s="7">
        <f t="shared" si="1"/>
        <v>32</v>
      </c>
      <c r="F142" s="7">
        <f>countifs(Raw!$D$1:$D1000,$A142,Raw!$C$1:$C1000,4,Raw!$J$1:$J1000,"C")+countifs(Raw!$D$1:$D1000,$A142,Raw!$C$1:$C1000,14,Raw!$J$1:$J1000,"C")</f>
        <v>0</v>
      </c>
      <c r="G142" s="7">
        <f>countifs(Raw!$D$1:$D1000,$A142,Raw!$C$1:$C1000,0,Raw!$J$1:$J1000,"C")</f>
        <v>0</v>
      </c>
      <c r="H142" s="7">
        <f>countifs(Raw!$D$1:$D1000,$A142,Raw!$C$1:$C1000,-4,Raw!$J$1:$J1000,"C")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9">
        <f t="shared" si="6"/>
        <v>0</v>
      </c>
    </row>
    <row r="143">
      <c r="A143" s="6" t="s">
        <v>138</v>
      </c>
      <c r="B143" s="7" t="str">
        <f>vlookup($A143,Users!$B$1:$H1000,3,false)</f>
        <v>Jerry</v>
      </c>
      <c r="C143" s="7" t="str">
        <f>vlookup($A143,Users!$B$1:$H1000,6,false)</f>
        <v>Lexington B</v>
      </c>
      <c r="D143" s="7">
        <f>vlookup($C143,Teams!$B:$D,2,false)</f>
        <v>6</v>
      </c>
      <c r="E143" s="7">
        <f t="shared" si="1"/>
        <v>24</v>
      </c>
      <c r="F143" s="7">
        <f>countifs(Raw!$D$1:$D1000,$A143,Raw!$C$1:$C1000,4,Raw!$J$1:$J1000,"C")+countifs(Raw!$D$1:$D1000,$A143,Raw!$C$1:$C1000,14,Raw!$J$1:$J1000,"C")</f>
        <v>0</v>
      </c>
      <c r="G143" s="7">
        <f>countifs(Raw!$D$1:$D1000,$A143,Raw!$C$1:$C1000,0,Raw!$J$1:$J1000,"C")</f>
        <v>0</v>
      </c>
      <c r="H143" s="7">
        <f>countifs(Raw!$D$1:$D1000,$A143,Raw!$C$1:$C1000,-4,Raw!$J$1:$J1000,"C")</f>
        <v>0</v>
      </c>
      <c r="I143" s="7">
        <f t="shared" si="2"/>
        <v>0</v>
      </c>
      <c r="J143" s="8">
        <f t="shared" si="3"/>
        <v>0</v>
      </c>
      <c r="K143" s="8">
        <f t="shared" si="4"/>
        <v>0</v>
      </c>
      <c r="L143" s="7">
        <f t="shared" si="5"/>
        <v>0</v>
      </c>
      <c r="M143" s="9">
        <f t="shared" si="6"/>
        <v>0</v>
      </c>
    </row>
    <row r="144">
      <c r="A144" s="6" t="s">
        <v>139</v>
      </c>
      <c r="B144" s="7" t="str">
        <f>vlookup($A144,Users!$B$1:$H1000,3,false)</f>
        <v>Anthony</v>
      </c>
      <c r="C144" s="7" t="str">
        <f>vlookup($A144,Users!$B$1:$H1000,6,false)</f>
        <v>Shen</v>
      </c>
      <c r="D144" s="7">
        <f>vlookup($C144,Teams!$B:$D,2,false)</f>
        <v>5</v>
      </c>
      <c r="E144" s="7">
        <f t="shared" si="1"/>
        <v>20</v>
      </c>
      <c r="F144" s="7">
        <f>countifs(Raw!$D$1:$D1000,$A144,Raw!$C$1:$C1000,4,Raw!$J$1:$J1000,"C")+countifs(Raw!$D$1:$D1000,$A144,Raw!$C$1:$C1000,14,Raw!$J$1:$J1000,"C")</f>
        <v>0</v>
      </c>
      <c r="G144" s="7">
        <f>countifs(Raw!$D$1:$D1000,$A144,Raw!$C$1:$C1000,0,Raw!$J$1:$J1000,"C")</f>
        <v>0</v>
      </c>
      <c r="H144" s="7">
        <f>countifs(Raw!$D$1:$D1000,$A144,Raw!$C$1:$C1000,-4,Raw!$J$1:$J1000,"C")</f>
        <v>0</v>
      </c>
      <c r="I144" s="7">
        <f t="shared" si="2"/>
        <v>0</v>
      </c>
      <c r="J144" s="8">
        <f t="shared" si="3"/>
        <v>0</v>
      </c>
      <c r="K144" s="8">
        <f t="shared" si="4"/>
        <v>0</v>
      </c>
      <c r="L144" s="7">
        <f t="shared" si="5"/>
        <v>0</v>
      </c>
      <c r="M144" s="9">
        <f t="shared" si="6"/>
        <v>0</v>
      </c>
    </row>
    <row r="145">
      <c r="A145" s="6" t="s">
        <v>143</v>
      </c>
      <c r="B145" s="7" t="str">
        <f>vlookup($A145,Users!$B$1:$H1000,3,false)</f>
        <v>Andrew</v>
      </c>
      <c r="C145" s="7" t="str">
        <f>vlookup($A145,Users!$B$1:$H1000,6,false)</f>
        <v>Shen</v>
      </c>
      <c r="D145" s="7">
        <f>vlookup($C145,Teams!$B:$D,2,false)</f>
        <v>5</v>
      </c>
      <c r="E145" s="7">
        <f t="shared" si="1"/>
        <v>20</v>
      </c>
      <c r="F145" s="7">
        <f>countifs(Raw!$D$1:$D1000,$A145,Raw!$C$1:$C1000,4,Raw!$J$1:$J1000,"C")+countifs(Raw!$D$1:$D1000,$A145,Raw!$C$1:$C1000,14,Raw!$J$1:$J1000,"C")</f>
        <v>0</v>
      </c>
      <c r="G145" s="7">
        <f>countifs(Raw!$D$1:$D1000,$A145,Raw!$C$1:$C1000,0,Raw!$J$1:$J1000,"C")</f>
        <v>0</v>
      </c>
      <c r="H145" s="7">
        <f>countifs(Raw!$D$1:$D1000,$A145,Raw!$C$1:$C1000,-4,Raw!$J$1:$J1000,"C")</f>
        <v>0</v>
      </c>
      <c r="I145" s="7">
        <f t="shared" si="2"/>
        <v>0</v>
      </c>
      <c r="J145" s="8">
        <f t="shared" si="3"/>
        <v>0</v>
      </c>
      <c r="K145" s="8">
        <f t="shared" si="4"/>
        <v>0</v>
      </c>
      <c r="L145" s="7">
        <f t="shared" si="5"/>
        <v>0</v>
      </c>
      <c r="M145" s="9">
        <f t="shared" si="6"/>
        <v>0</v>
      </c>
    </row>
    <row r="146">
      <c r="A146" s="6" t="s">
        <v>145</v>
      </c>
      <c r="B146" s="7" t="str">
        <f>vlookup($A146,Users!$B$1:$H1000,3,false)</f>
        <v>Sanshray</v>
      </c>
      <c r="C146" s="7" t="str">
        <f>vlookup($A146,Users!$B$1:$H1000,6,false)</f>
        <v>AHS Broward</v>
      </c>
      <c r="D146" s="7">
        <f>vlookup($C146,Teams!$B:$D,2,false)</f>
        <v>5</v>
      </c>
      <c r="E146" s="7">
        <f t="shared" si="1"/>
        <v>20</v>
      </c>
      <c r="F146" s="7">
        <f>countifs(Raw!$D$1:$D1000,$A146,Raw!$C$1:$C1000,4,Raw!$J$1:$J1000,"C")+countifs(Raw!$D$1:$D1000,$A146,Raw!$C$1:$C1000,14,Raw!$J$1:$J1000,"C")</f>
        <v>0</v>
      </c>
      <c r="G146" s="7">
        <f>countifs(Raw!$D$1:$D1000,$A146,Raw!$C$1:$C1000,0,Raw!$J$1:$J1000,"C")</f>
        <v>0</v>
      </c>
      <c r="H146" s="7">
        <f>countifs(Raw!$D$1:$D1000,$A146,Raw!$C$1:$C1000,-4,Raw!$J$1:$J1000,"C")</f>
        <v>0</v>
      </c>
      <c r="I146" s="7">
        <f t="shared" si="2"/>
        <v>0</v>
      </c>
      <c r="J146" s="8">
        <f t="shared" si="3"/>
        <v>0</v>
      </c>
      <c r="K146" s="8">
        <f t="shared" si="4"/>
        <v>0</v>
      </c>
      <c r="L146" s="7">
        <f t="shared" si="5"/>
        <v>0</v>
      </c>
      <c r="M146" s="9">
        <f t="shared" si="6"/>
        <v>0</v>
      </c>
    </row>
    <row r="147">
      <c r="A147" s="6" t="s">
        <v>148</v>
      </c>
      <c r="B147" s="7" t="str">
        <f>vlookup($A147,Users!$B$1:$H1000,3,false)</f>
        <v>Anagh</v>
      </c>
      <c r="C147" s="7" t="str">
        <f>vlookup($A147,Users!$B$1:$H1000,6,false)</f>
        <v>JP Stevens</v>
      </c>
      <c r="D147" s="7">
        <f>vlookup($C147,Teams!$B:$D,2,false)</f>
        <v>5</v>
      </c>
      <c r="E147" s="7">
        <f t="shared" si="1"/>
        <v>20</v>
      </c>
      <c r="F147" s="7">
        <f>countifs(Raw!$D$1:$D1000,$A147,Raw!$C$1:$C1000,4,Raw!$J$1:$J1000,"C")+countifs(Raw!$D$1:$D1000,$A147,Raw!$C$1:$C1000,14,Raw!$J$1:$J1000,"C")</f>
        <v>0</v>
      </c>
      <c r="G147" s="7">
        <f>countifs(Raw!$D$1:$D1000,$A147,Raw!$C$1:$C1000,0,Raw!$J$1:$J1000,"C")</f>
        <v>1</v>
      </c>
      <c r="H147" s="7">
        <f>countifs(Raw!$D$1:$D1000,$A147,Raw!$C$1:$C1000,-4,Raw!$J$1:$J1000,"C")</f>
        <v>0</v>
      </c>
      <c r="I147" s="7">
        <f t="shared" si="2"/>
        <v>1</v>
      </c>
      <c r="J147" s="8">
        <f t="shared" si="3"/>
        <v>0.05</v>
      </c>
      <c r="K147" s="8">
        <f t="shared" si="4"/>
        <v>0</v>
      </c>
      <c r="L147" s="7">
        <f t="shared" si="5"/>
        <v>0</v>
      </c>
      <c r="M147" s="9">
        <f t="shared" si="6"/>
        <v>0</v>
      </c>
    </row>
    <row r="148">
      <c r="A148" s="6" t="s">
        <v>149</v>
      </c>
      <c r="B148" s="7" t="str">
        <f>vlookup($A148,Users!$B$1:$H1000,3,false)</f>
        <v>Rithvik</v>
      </c>
      <c r="C148" s="7" t="str">
        <f>vlookup($A148,Users!$B$1:$H1000,6,false)</f>
        <v>AHS Broward</v>
      </c>
      <c r="D148" s="7">
        <f>vlookup($C148,Teams!$B:$D,2,false)</f>
        <v>5</v>
      </c>
      <c r="E148" s="7">
        <f t="shared" si="1"/>
        <v>20</v>
      </c>
      <c r="F148" s="7">
        <f>countifs(Raw!$D$1:$D1000,$A148,Raw!$C$1:$C1000,4,Raw!$J$1:$J1000,"C")+countifs(Raw!$D$1:$D1000,$A148,Raw!$C$1:$C1000,14,Raw!$J$1:$J1000,"C")</f>
        <v>0</v>
      </c>
      <c r="G148" s="7">
        <f>countifs(Raw!$D$1:$D1000,$A148,Raw!$C$1:$C1000,0,Raw!$J$1:$J1000,"C")</f>
        <v>2</v>
      </c>
      <c r="H148" s="7">
        <f>countifs(Raw!$D$1:$D1000,$A148,Raw!$C$1:$C1000,-4,Raw!$J$1:$J1000,"C")</f>
        <v>0</v>
      </c>
      <c r="I148" s="7">
        <f t="shared" si="2"/>
        <v>2</v>
      </c>
      <c r="J148" s="8">
        <f t="shared" si="3"/>
        <v>0.1</v>
      </c>
      <c r="K148" s="8">
        <f t="shared" si="4"/>
        <v>0</v>
      </c>
      <c r="L148" s="7">
        <f t="shared" si="5"/>
        <v>0</v>
      </c>
      <c r="M148" s="9">
        <f t="shared" si="6"/>
        <v>0</v>
      </c>
    </row>
    <row r="149">
      <c r="A149" s="6" t="s">
        <v>150</v>
      </c>
      <c r="B149" s="7" t="str">
        <f>vlookup($A149,Users!$B$1:$H1000,3,false)</f>
        <v>Alan</v>
      </c>
      <c r="C149" s="7" t="str">
        <f>vlookup($A149,Users!$B$1:$H1000,6,false)</f>
        <v>AHS Broward</v>
      </c>
      <c r="D149" s="7">
        <f>vlookup($C149,Teams!$B:$D,2,false)</f>
        <v>5</v>
      </c>
      <c r="E149" s="7">
        <f t="shared" si="1"/>
        <v>20</v>
      </c>
      <c r="F149" s="7">
        <f>countifs(Raw!$D$1:$D1000,$A149,Raw!$C$1:$C1000,4,Raw!$J$1:$J1000,"C")+countifs(Raw!$D$1:$D1000,$A149,Raw!$C$1:$C1000,14,Raw!$J$1:$J1000,"C")</f>
        <v>0</v>
      </c>
      <c r="G149" s="7">
        <f>countifs(Raw!$D$1:$D1000,$A149,Raw!$C$1:$C1000,0,Raw!$J$1:$J1000,"C")</f>
        <v>0</v>
      </c>
      <c r="H149" s="7">
        <f>countifs(Raw!$D$1:$D1000,$A149,Raw!$C$1:$C1000,-4,Raw!$J$1:$J1000,"C")</f>
        <v>0</v>
      </c>
      <c r="I149" s="7">
        <f t="shared" si="2"/>
        <v>0</v>
      </c>
      <c r="J149" s="8">
        <f t="shared" si="3"/>
        <v>0</v>
      </c>
      <c r="K149" s="8">
        <f t="shared" si="4"/>
        <v>0</v>
      </c>
      <c r="L149" s="7">
        <f t="shared" si="5"/>
        <v>0</v>
      </c>
      <c r="M149" s="9">
        <f t="shared" si="6"/>
        <v>0</v>
      </c>
    </row>
    <row r="150">
      <c r="A150" s="6" t="s">
        <v>151</v>
      </c>
      <c r="B150" s="7" t="str">
        <f>vlookup($A150,Users!$B$1:$H1000,3,false)</f>
        <v>Eli</v>
      </c>
      <c r="C150" s="7" t="str">
        <f>vlookup($A150,Users!$B$1:$H1000,6,false)</f>
        <v>NCSSM A</v>
      </c>
      <c r="D150" s="7">
        <f>vlookup($C150,Teams!$B:$D,2,false)</f>
        <v>7</v>
      </c>
      <c r="E150" s="7">
        <f t="shared" si="1"/>
        <v>28</v>
      </c>
      <c r="F150" s="7">
        <f>countifs(Raw!$D$1:$D1000,$A150,Raw!$C$1:$C1000,4,Raw!$J$1:$J1000,"C")+countifs(Raw!$D$1:$D1000,$A150,Raw!$C$1:$C1000,14,Raw!$J$1:$J1000,"C")</f>
        <v>0</v>
      </c>
      <c r="G150" s="7">
        <f>countifs(Raw!$D$1:$D1000,$A150,Raw!$C$1:$C1000,0,Raw!$J$1:$J1000,"C")</f>
        <v>0</v>
      </c>
      <c r="H150" s="7">
        <f>countifs(Raw!$D$1:$D1000,$A150,Raw!$C$1:$C1000,-4,Raw!$J$1:$J1000,"C")</f>
        <v>0</v>
      </c>
      <c r="I150" s="7">
        <f t="shared" si="2"/>
        <v>0</v>
      </c>
      <c r="J150" s="8">
        <f t="shared" si="3"/>
        <v>0</v>
      </c>
      <c r="K150" s="8">
        <f t="shared" si="4"/>
        <v>0</v>
      </c>
      <c r="L150" s="7">
        <f t="shared" si="5"/>
        <v>0</v>
      </c>
      <c r="M150" s="9">
        <f t="shared" si="6"/>
        <v>0</v>
      </c>
    </row>
    <row r="151">
      <c r="A151" s="6" t="s">
        <v>153</v>
      </c>
      <c r="B151" s="7" t="str">
        <f>vlookup($A151,Users!$B$1:$H1000,3,false)</f>
        <v>Nikhil</v>
      </c>
      <c r="C151" s="7" t="str">
        <f>vlookup($A151,Users!$B$1:$H1000,6,false)</f>
        <v>NCSSM A</v>
      </c>
      <c r="D151" s="7">
        <f>vlookup($C151,Teams!$B:$D,2,false)</f>
        <v>7</v>
      </c>
      <c r="E151" s="7">
        <f t="shared" si="1"/>
        <v>28</v>
      </c>
      <c r="F151" s="7">
        <f>countifs(Raw!$D$1:$D1000,$A151,Raw!$C$1:$C1000,4,Raw!$J$1:$J1000,"C")+countifs(Raw!$D$1:$D1000,$A151,Raw!$C$1:$C1000,14,Raw!$J$1:$J1000,"C")</f>
        <v>0</v>
      </c>
      <c r="G151" s="7">
        <f>countifs(Raw!$D$1:$D1000,$A151,Raw!$C$1:$C1000,0,Raw!$J$1:$J1000,"C")</f>
        <v>0</v>
      </c>
      <c r="H151" s="7">
        <f>countifs(Raw!$D$1:$D1000,$A151,Raw!$C$1:$C1000,-4,Raw!$J$1:$J1000,"C")</f>
        <v>0</v>
      </c>
      <c r="I151" s="7">
        <f t="shared" si="2"/>
        <v>0</v>
      </c>
      <c r="J151" s="8">
        <f t="shared" si="3"/>
        <v>0</v>
      </c>
      <c r="K151" s="8">
        <f t="shared" si="4"/>
        <v>0</v>
      </c>
      <c r="L151" s="7">
        <f t="shared" si="5"/>
        <v>0</v>
      </c>
      <c r="M151" s="9">
        <f t="shared" si="6"/>
        <v>0</v>
      </c>
    </row>
    <row r="152">
      <c r="A152" s="6" t="s">
        <v>154</v>
      </c>
      <c r="B152" s="7" t="str">
        <f>vlookup($A152,Users!$B$1:$H1000,3,false)</f>
        <v>Aditya</v>
      </c>
      <c r="C152" s="7" t="str">
        <f>vlookup($A152,Users!$B$1:$H1000,6,false)</f>
        <v>NCSSM A</v>
      </c>
      <c r="D152" s="7">
        <f>vlookup($C152,Teams!$B:$D,2,false)</f>
        <v>7</v>
      </c>
      <c r="E152" s="7">
        <f t="shared" si="1"/>
        <v>28</v>
      </c>
      <c r="F152" s="7">
        <f>countifs(Raw!$D$1:$D1000,$A152,Raw!$C$1:$C1000,4,Raw!$J$1:$J1000,"C")+countifs(Raw!$D$1:$D1000,$A152,Raw!$C$1:$C1000,14,Raw!$J$1:$J1000,"C")</f>
        <v>0</v>
      </c>
      <c r="G152" s="7">
        <f>countifs(Raw!$D$1:$D1000,$A152,Raw!$C$1:$C1000,0,Raw!$J$1:$J1000,"C")</f>
        <v>0</v>
      </c>
      <c r="H152" s="7">
        <f>countifs(Raw!$D$1:$D1000,$A152,Raw!$C$1:$C1000,-4,Raw!$J$1:$J1000,"C")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9">
        <f t="shared" si="6"/>
        <v>0</v>
      </c>
    </row>
    <row r="153">
      <c r="A153" s="6" t="s">
        <v>156</v>
      </c>
      <c r="B153" s="7" t="str">
        <f>vlookup($A153,Users!$B$1:$H1000,3,false)</f>
        <v>Danny</v>
      </c>
      <c r="C153" s="7" t="str">
        <f>vlookup($A153,Users!$B$1:$H1000,6,false)</f>
        <v>NoHo B</v>
      </c>
      <c r="D153" s="7">
        <f>vlookup($C153,Teams!$B:$D,2,false)</f>
        <v>5</v>
      </c>
      <c r="E153" s="7">
        <f t="shared" si="1"/>
        <v>20</v>
      </c>
      <c r="F153" s="7">
        <f>countifs(Raw!$D$1:$D1000,$A153,Raw!$C$1:$C1000,4,Raw!$J$1:$J1000,"C")+countifs(Raw!$D$1:$D1000,$A153,Raw!$C$1:$C1000,14,Raw!$J$1:$J1000,"C")</f>
        <v>0</v>
      </c>
      <c r="G153" s="7">
        <f>countifs(Raw!$D$1:$D1000,$A153,Raw!$C$1:$C1000,0,Raw!$J$1:$J1000,"C")</f>
        <v>0</v>
      </c>
      <c r="H153" s="7">
        <f>countifs(Raw!$D$1:$D1000,$A153,Raw!$C$1:$C1000,-4,Raw!$J$1:$J1000,"C")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9">
        <f t="shared" si="6"/>
        <v>0</v>
      </c>
    </row>
    <row r="154">
      <c r="A154" s="6" t="s">
        <v>157</v>
      </c>
      <c r="B154" s="7" t="str">
        <f>vlookup($A154,Users!$B$1:$H1000,3,false)</f>
        <v>Khoi</v>
      </c>
      <c r="C154" s="7" t="str">
        <f>vlookup($A154,Users!$B$1:$H1000,6,false)</f>
        <v>Wayzata</v>
      </c>
      <c r="D154" s="7">
        <f>vlookup($C154,Teams!$B:$D,2,false)</f>
        <v>5</v>
      </c>
      <c r="E154" s="7">
        <f t="shared" si="1"/>
        <v>20</v>
      </c>
      <c r="F154" s="7">
        <f>countifs(Raw!$D$1:$D1000,$A154,Raw!$C$1:$C1000,4,Raw!$J$1:$J1000,"C")+countifs(Raw!$D$1:$D1000,$A154,Raw!$C$1:$C1000,14,Raw!$J$1:$J1000,"C")</f>
        <v>0</v>
      </c>
      <c r="G154" s="7">
        <f>countifs(Raw!$D$1:$D1000,$A154,Raw!$C$1:$C1000,0,Raw!$J$1:$J1000,"C")</f>
        <v>0</v>
      </c>
      <c r="H154" s="7">
        <f>countifs(Raw!$D$1:$D1000,$A154,Raw!$C$1:$C1000,-4,Raw!$J$1:$J1000,"C")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9">
        <f t="shared" si="6"/>
        <v>0</v>
      </c>
    </row>
    <row r="155">
      <c r="A155" s="6" t="s">
        <v>160</v>
      </c>
      <c r="B155" s="7" t="str">
        <f>vlookup($A155,Users!$B$1:$H1000,3,false)</f>
        <v>Rishabh</v>
      </c>
      <c r="C155" s="7" t="str">
        <f>vlookup($A155,Users!$B$1:$H1000,6,false)</f>
        <v>Interlake A</v>
      </c>
      <c r="D155" s="7">
        <f>vlookup($C155,Teams!$B:$D,2,false)</f>
        <v>6</v>
      </c>
      <c r="E155" s="7">
        <f t="shared" si="1"/>
        <v>24</v>
      </c>
      <c r="F155" s="7">
        <f>countifs(Raw!$D$1:$D1000,$A155,Raw!$C$1:$C1000,4,Raw!$J$1:$J1000,"C")+countifs(Raw!$D$1:$D1000,$A155,Raw!$C$1:$C1000,14,Raw!$J$1:$J1000,"C")</f>
        <v>0</v>
      </c>
      <c r="G155" s="7">
        <f>countifs(Raw!$D$1:$D1000,$A155,Raw!$C$1:$C1000,0,Raw!$J$1:$J1000,"C")</f>
        <v>0</v>
      </c>
      <c r="H155" s="7">
        <f>countifs(Raw!$D$1:$D1000,$A155,Raw!$C$1:$C1000,-4,Raw!$J$1:$J1000,"C")</f>
        <v>0</v>
      </c>
      <c r="I155" s="7">
        <f t="shared" si="2"/>
        <v>0</v>
      </c>
      <c r="J155" s="8">
        <f t="shared" si="3"/>
        <v>0</v>
      </c>
      <c r="K155" s="8">
        <f t="shared" si="4"/>
        <v>0</v>
      </c>
      <c r="L155" s="7">
        <f t="shared" si="5"/>
        <v>0</v>
      </c>
      <c r="M155" s="9">
        <f t="shared" si="6"/>
        <v>0</v>
      </c>
    </row>
    <row r="156">
      <c r="A156" s="6" t="s">
        <v>164</v>
      </c>
      <c r="B156" s="7" t="str">
        <f>vlookup($A156,Users!$B$1:$H1000,3,false)</f>
        <v>Daniel</v>
      </c>
      <c r="C156" s="7" t="str">
        <f>vlookup($A156,Users!$B$1:$H1000,6,false)</f>
        <v>Interlake A</v>
      </c>
      <c r="D156" s="7">
        <f>vlookup($C156,Teams!$B:$D,2,false)</f>
        <v>6</v>
      </c>
      <c r="E156" s="7">
        <f t="shared" si="1"/>
        <v>24</v>
      </c>
      <c r="F156" s="7">
        <f>countifs(Raw!$D$1:$D1000,$A156,Raw!$C$1:$C1000,4,Raw!$J$1:$J1000,"C")+countifs(Raw!$D$1:$D1000,$A156,Raw!$C$1:$C1000,14,Raw!$J$1:$J1000,"C")</f>
        <v>0</v>
      </c>
      <c r="G156" s="7">
        <f>countifs(Raw!$D$1:$D1000,$A156,Raw!$C$1:$C1000,0,Raw!$J$1:$J1000,"C")</f>
        <v>0</v>
      </c>
      <c r="H156" s="7">
        <f>countifs(Raw!$D$1:$D1000,$A156,Raw!$C$1:$C1000,-4,Raw!$J$1:$J1000,"C")</f>
        <v>0</v>
      </c>
      <c r="I156" s="7">
        <f t="shared" si="2"/>
        <v>0</v>
      </c>
      <c r="J156" s="8">
        <f t="shared" si="3"/>
        <v>0</v>
      </c>
      <c r="K156" s="8">
        <f t="shared" si="4"/>
        <v>0</v>
      </c>
      <c r="L156" s="7">
        <f t="shared" si="5"/>
        <v>0</v>
      </c>
      <c r="M156" s="9">
        <f t="shared" si="6"/>
        <v>0</v>
      </c>
    </row>
    <row r="157">
      <c r="A157" s="6" t="s">
        <v>165</v>
      </c>
      <c r="B157" s="7" t="str">
        <f>vlookup($A157,Users!$B$1:$H1000,3,false)</f>
        <v>Cindy</v>
      </c>
      <c r="C157" s="7" t="str">
        <f>vlookup($A157,Users!$B$1:$H1000,6,false)</f>
        <v>Interlake A</v>
      </c>
      <c r="D157" s="7">
        <f>vlookup($C157,Teams!$B:$D,2,false)</f>
        <v>6</v>
      </c>
      <c r="E157" s="7">
        <f t="shared" si="1"/>
        <v>24</v>
      </c>
      <c r="F157" s="7">
        <f>countifs(Raw!$D$1:$D1000,$A157,Raw!$C$1:$C1000,4,Raw!$J$1:$J1000,"C")+countifs(Raw!$D$1:$D1000,$A157,Raw!$C$1:$C1000,14,Raw!$J$1:$J1000,"C")</f>
        <v>0</v>
      </c>
      <c r="G157" s="7">
        <f>countifs(Raw!$D$1:$D1000,$A157,Raw!$C$1:$C1000,0,Raw!$J$1:$J1000,"C")</f>
        <v>0</v>
      </c>
      <c r="H157" s="7">
        <f>countifs(Raw!$D$1:$D1000,$A157,Raw!$C$1:$C1000,-4,Raw!$J$1:$J1000,"C")</f>
        <v>0</v>
      </c>
      <c r="I157" s="7">
        <f t="shared" si="2"/>
        <v>0</v>
      </c>
      <c r="J157" s="8">
        <f t="shared" si="3"/>
        <v>0</v>
      </c>
      <c r="K157" s="8">
        <f t="shared" si="4"/>
        <v>0</v>
      </c>
      <c r="L157" s="7">
        <f t="shared" si="5"/>
        <v>0</v>
      </c>
      <c r="M157" s="9">
        <f t="shared" si="6"/>
        <v>0</v>
      </c>
    </row>
    <row r="158">
      <c r="A158" s="6" t="s">
        <v>168</v>
      </c>
      <c r="B158" s="7" t="str">
        <f>vlookup($A158,Users!$B$1:$H1000,3,false)</f>
        <v>Michael</v>
      </c>
      <c r="C158" s="7" t="str">
        <f>vlookup($A158,Users!$B$1:$H1000,6,false)</f>
        <v>Seven Lakes</v>
      </c>
      <c r="D158" s="7">
        <f>vlookup($C158,Teams!$B:$D,2,false)</f>
        <v>5</v>
      </c>
      <c r="E158" s="7">
        <f t="shared" si="1"/>
        <v>20</v>
      </c>
      <c r="F158" s="7">
        <f>countifs(Raw!$D$1:$D1000,$A158,Raw!$C$1:$C1000,4,Raw!$J$1:$J1000,"C")+countifs(Raw!$D$1:$D1000,$A158,Raw!$C$1:$C1000,14,Raw!$J$1:$J1000,"C")</f>
        <v>0</v>
      </c>
      <c r="G158" s="7">
        <f>countifs(Raw!$D$1:$D1000,$A158,Raw!$C$1:$C1000,0,Raw!$J$1:$J1000,"C")</f>
        <v>0</v>
      </c>
      <c r="H158" s="7">
        <f>countifs(Raw!$D$1:$D1000,$A158,Raw!$C$1:$C1000,-4,Raw!$J$1:$J1000,"C")</f>
        <v>0</v>
      </c>
      <c r="I158" s="7">
        <f t="shared" si="2"/>
        <v>0</v>
      </c>
      <c r="J158" s="8">
        <f t="shared" si="3"/>
        <v>0</v>
      </c>
      <c r="K158" s="8">
        <f t="shared" si="4"/>
        <v>0</v>
      </c>
      <c r="L158" s="7">
        <f t="shared" si="5"/>
        <v>0</v>
      </c>
      <c r="M158" s="9">
        <f t="shared" si="6"/>
        <v>0</v>
      </c>
    </row>
    <row r="159">
      <c r="A159" s="6" t="s">
        <v>172</v>
      </c>
      <c r="B159" s="7" t="str">
        <f>vlookup($A159,Users!$B$1:$H1000,3,false)</f>
        <v>Vishal</v>
      </c>
      <c r="C159" s="7" t="str">
        <f>vlookup($A159,Users!$B$1:$H1000,6,false)</f>
        <v>Seven Lakes</v>
      </c>
      <c r="D159" s="7">
        <f>vlookup($C159,Teams!$B:$D,2,false)</f>
        <v>5</v>
      </c>
      <c r="E159" s="7">
        <f t="shared" si="1"/>
        <v>20</v>
      </c>
      <c r="F159" s="7">
        <f>countifs(Raw!$D$1:$D1000,$A159,Raw!$C$1:$C1000,4,Raw!$J$1:$J1000,"C")+countifs(Raw!$D$1:$D1000,$A159,Raw!$C$1:$C1000,14,Raw!$J$1:$J1000,"C")</f>
        <v>0</v>
      </c>
      <c r="G159" s="7">
        <f>countifs(Raw!$D$1:$D1000,$A159,Raw!$C$1:$C1000,0,Raw!$J$1:$J1000,"C")</f>
        <v>1</v>
      </c>
      <c r="H159" s="7">
        <f>countifs(Raw!$D$1:$D1000,$A159,Raw!$C$1:$C1000,-4,Raw!$J$1:$J1000,"C")</f>
        <v>0</v>
      </c>
      <c r="I159" s="7">
        <f t="shared" si="2"/>
        <v>1</v>
      </c>
      <c r="J159" s="8">
        <f t="shared" si="3"/>
        <v>0.05</v>
      </c>
      <c r="K159" s="8">
        <f t="shared" si="4"/>
        <v>0</v>
      </c>
      <c r="L159" s="7">
        <f t="shared" si="5"/>
        <v>0</v>
      </c>
      <c r="M159" s="9">
        <f t="shared" si="6"/>
        <v>0</v>
      </c>
    </row>
    <row r="160">
      <c r="A160" s="6" t="s">
        <v>173</v>
      </c>
      <c r="B160" s="7" t="str">
        <f>vlookup($A160,Users!$B$1:$H1000,3,false)</f>
        <v>Andy</v>
      </c>
      <c r="C160" s="7" t="str">
        <f>vlookup($A160,Users!$B$1:$H1000,6,false)</f>
        <v>Seven Lakes</v>
      </c>
      <c r="D160" s="7">
        <f>vlookup($C160,Teams!$B:$D,2,false)</f>
        <v>5</v>
      </c>
      <c r="E160" s="7">
        <f t="shared" si="1"/>
        <v>20</v>
      </c>
      <c r="F160" s="7">
        <f>countifs(Raw!$D$1:$D1000,$A160,Raw!$C$1:$C1000,4,Raw!$J$1:$J1000,"C")+countifs(Raw!$D$1:$D1000,$A160,Raw!$C$1:$C1000,14,Raw!$J$1:$J1000,"C")</f>
        <v>0</v>
      </c>
      <c r="G160" s="7">
        <f>countifs(Raw!$D$1:$D1000,$A160,Raw!$C$1:$C1000,0,Raw!$J$1:$J1000,"C")</f>
        <v>0</v>
      </c>
      <c r="H160" s="7">
        <f>countifs(Raw!$D$1:$D1000,$A160,Raw!$C$1:$C1000,-4,Raw!$J$1:$J1000,"C")</f>
        <v>0</v>
      </c>
      <c r="I160" s="7">
        <f t="shared" si="2"/>
        <v>0</v>
      </c>
      <c r="J160" s="8">
        <f t="shared" si="3"/>
        <v>0</v>
      </c>
      <c r="K160" s="8">
        <f t="shared" si="4"/>
        <v>0</v>
      </c>
      <c r="L160" s="7">
        <f t="shared" si="5"/>
        <v>0</v>
      </c>
      <c r="M160" s="9">
        <f t="shared" si="6"/>
        <v>0</v>
      </c>
    </row>
    <row r="161">
      <c r="A161" s="6" t="s">
        <v>175</v>
      </c>
      <c r="B161" s="7" t="str">
        <f>vlookup($A161,Users!$B$1:$H1000,3,false)</f>
        <v>Gordon</v>
      </c>
      <c r="C161" s="7" t="str">
        <f>vlookup($A161,Users!$B$1:$H1000,6,false)</f>
        <v>Troy</v>
      </c>
      <c r="D161" s="7">
        <f>vlookup($C161,Teams!$B:$D,2,false)</f>
        <v>5</v>
      </c>
      <c r="E161" s="7">
        <f t="shared" si="1"/>
        <v>20</v>
      </c>
      <c r="F161" s="7">
        <f>countifs(Raw!$D$1:$D1000,$A161,Raw!$C$1:$C1000,4,Raw!$J$1:$J1000,"C")+countifs(Raw!$D$1:$D1000,$A161,Raw!$C$1:$C1000,14,Raw!$J$1:$J1000,"C")</f>
        <v>0</v>
      </c>
      <c r="G161" s="7">
        <f>countifs(Raw!$D$1:$D1000,$A161,Raw!$C$1:$C1000,0,Raw!$J$1:$J1000,"C")</f>
        <v>0</v>
      </c>
      <c r="H161" s="7">
        <f>countifs(Raw!$D$1:$D1000,$A161,Raw!$C$1:$C1000,-4,Raw!$J$1:$J1000,"C")</f>
        <v>0</v>
      </c>
      <c r="I161" s="7">
        <f t="shared" si="2"/>
        <v>0</v>
      </c>
      <c r="J161" s="8">
        <f t="shared" si="3"/>
        <v>0</v>
      </c>
      <c r="K161" s="8">
        <f t="shared" si="4"/>
        <v>0</v>
      </c>
      <c r="L161" s="7">
        <f t="shared" si="5"/>
        <v>0</v>
      </c>
      <c r="M161" s="9">
        <f t="shared" si="6"/>
        <v>0</v>
      </c>
    </row>
    <row r="162">
      <c r="A162" s="6" t="s">
        <v>177</v>
      </c>
      <c r="B162" s="7" t="str">
        <f>vlookup($A162,Users!$B$1:$H1000,3,false)</f>
        <v>Kartik</v>
      </c>
      <c r="C162" s="7" t="str">
        <f>vlookup($A162,Users!$B$1:$H1000,6,false)</f>
        <v>Brookfield</v>
      </c>
      <c r="D162" s="7">
        <f>vlookup($C162,Teams!$B:$D,2,false)</f>
        <v>7</v>
      </c>
      <c r="E162" s="7">
        <f t="shared" si="1"/>
        <v>28</v>
      </c>
      <c r="F162" s="7">
        <f>countifs(Raw!$D$1:$D1000,$A162,Raw!$C$1:$C1000,4,Raw!$J$1:$J1000,"C")+countifs(Raw!$D$1:$D1000,$A162,Raw!$C$1:$C1000,14,Raw!$J$1:$J1000,"C")</f>
        <v>0</v>
      </c>
      <c r="G162" s="7">
        <f>countifs(Raw!$D$1:$D1000,$A162,Raw!$C$1:$C1000,0,Raw!$J$1:$J1000,"C")</f>
        <v>0</v>
      </c>
      <c r="H162" s="7">
        <f>countifs(Raw!$D$1:$D1000,$A162,Raw!$C$1:$C1000,-4,Raw!$J$1:$J1000,"C")</f>
        <v>0</v>
      </c>
      <c r="I162" s="7">
        <f t="shared" si="2"/>
        <v>0</v>
      </c>
      <c r="J162" s="8">
        <f t="shared" si="3"/>
        <v>0</v>
      </c>
      <c r="K162" s="8">
        <f t="shared" si="4"/>
        <v>0</v>
      </c>
      <c r="L162" s="7">
        <f t="shared" si="5"/>
        <v>0</v>
      </c>
      <c r="M162" s="9">
        <f t="shared" si="6"/>
        <v>0</v>
      </c>
    </row>
    <row r="163">
      <c r="A163" s="6" t="s">
        <v>180</v>
      </c>
      <c r="B163" s="7" t="str">
        <f>vlookup($A163,Users!$B$1:$H1000,3,false)</f>
        <v>Stephen</v>
      </c>
      <c r="C163" s="7" t="str">
        <f>vlookup($A163,Users!$B$1:$H1000,6,false)</f>
        <v>Blair A</v>
      </c>
      <c r="D163" s="7">
        <f>vlookup($C163,Teams!$B:$D,2,false)</f>
        <v>9</v>
      </c>
      <c r="E163" s="7">
        <f t="shared" si="1"/>
        <v>36</v>
      </c>
      <c r="F163" s="7">
        <f>countifs(Raw!$D$1:$D1000,$A163,Raw!$C$1:$C1000,4,Raw!$J$1:$J1000,"C")+countifs(Raw!$D$1:$D1000,$A163,Raw!$C$1:$C1000,14,Raw!$J$1:$J1000,"C")</f>
        <v>0</v>
      </c>
      <c r="G163" s="7">
        <f>countifs(Raw!$D$1:$D1000,$A163,Raw!$C$1:$C1000,0,Raw!$J$1:$J1000,"C")</f>
        <v>0</v>
      </c>
      <c r="H163" s="7">
        <f>countifs(Raw!$D$1:$D1000,$A163,Raw!$C$1:$C1000,-4,Raw!$J$1:$J1000,"C")</f>
        <v>0</v>
      </c>
      <c r="I163" s="7">
        <f t="shared" si="2"/>
        <v>0</v>
      </c>
      <c r="J163" s="8">
        <f t="shared" si="3"/>
        <v>0</v>
      </c>
      <c r="K163" s="8">
        <f t="shared" si="4"/>
        <v>0</v>
      </c>
      <c r="L163" s="7">
        <f t="shared" si="5"/>
        <v>0</v>
      </c>
      <c r="M163" s="9">
        <f t="shared" si="6"/>
        <v>0</v>
      </c>
    </row>
    <row r="164">
      <c r="A164" s="6" t="s">
        <v>182</v>
      </c>
      <c r="B164" s="7" t="str">
        <f>vlookup($A164,Users!$B$1:$H1000,3,false)</f>
        <v>Abhinav</v>
      </c>
      <c r="C164" s="7" t="str">
        <f>vlookup($A164,Users!$B$1:$H1000,6,false)</f>
        <v>Buchholz B</v>
      </c>
      <c r="D164" s="7">
        <f>vlookup($C164,Teams!$B:$D,2,false)</f>
        <v>5</v>
      </c>
      <c r="E164" s="7">
        <f t="shared" si="1"/>
        <v>20</v>
      </c>
      <c r="F164" s="7">
        <f>countifs(Raw!$D$1:$D1000,$A164,Raw!$C$1:$C1000,4,Raw!$J$1:$J1000,"C")+countifs(Raw!$D$1:$D1000,$A164,Raw!$C$1:$C1000,14,Raw!$J$1:$J1000,"C")</f>
        <v>1</v>
      </c>
      <c r="G164" s="7">
        <f>countifs(Raw!$D$1:$D1000,$A164,Raw!$C$1:$C1000,0,Raw!$J$1:$J1000,"C")</f>
        <v>4</v>
      </c>
      <c r="H164" s="7">
        <f>countifs(Raw!$D$1:$D1000,$A164,Raw!$C$1:$C1000,-4,Raw!$J$1:$J1000,"C")</f>
        <v>1</v>
      </c>
      <c r="I164" s="7">
        <f t="shared" si="2"/>
        <v>6</v>
      </c>
      <c r="J164" s="8">
        <f t="shared" si="3"/>
        <v>0.3</v>
      </c>
      <c r="K164" s="8">
        <f t="shared" si="4"/>
        <v>0.1666666667</v>
      </c>
      <c r="L164" s="7">
        <f t="shared" si="5"/>
        <v>0</v>
      </c>
      <c r="M164" s="9">
        <f t="shared" si="6"/>
        <v>0</v>
      </c>
    </row>
    <row r="165">
      <c r="A165" s="6" t="s">
        <v>183</v>
      </c>
      <c r="B165" s="7" t="str">
        <f>vlookup($A165,Users!$B$1:$H1000,3,false)</f>
        <v>Thaddeus</v>
      </c>
      <c r="C165" s="7" t="str">
        <f>vlookup($A165,Users!$B$1:$H1000,6,false)</f>
        <v>Venice</v>
      </c>
      <c r="D165" s="7">
        <f>vlookup($C165,Teams!$B:$D,2,false)</f>
        <v>5</v>
      </c>
      <c r="E165" s="7">
        <f t="shared" si="1"/>
        <v>20</v>
      </c>
      <c r="F165" s="7">
        <f>countifs(Raw!$D$1:$D1000,$A165,Raw!$C$1:$C1000,4,Raw!$J$1:$J1000,"C")+countifs(Raw!$D$1:$D1000,$A165,Raw!$C$1:$C1000,14,Raw!$J$1:$J1000,"C")</f>
        <v>0</v>
      </c>
      <c r="G165" s="7">
        <f>countifs(Raw!$D$1:$D1000,$A165,Raw!$C$1:$C1000,0,Raw!$J$1:$J1000,"C")</f>
        <v>0</v>
      </c>
      <c r="H165" s="7">
        <f>countifs(Raw!$D$1:$D1000,$A165,Raw!$C$1:$C1000,-4,Raw!$J$1:$J1000,"C")</f>
        <v>0</v>
      </c>
      <c r="I165" s="7">
        <f t="shared" si="2"/>
        <v>0</v>
      </c>
      <c r="J165" s="8">
        <f t="shared" si="3"/>
        <v>0</v>
      </c>
      <c r="K165" s="8">
        <f t="shared" si="4"/>
        <v>0</v>
      </c>
      <c r="L165" s="7">
        <f t="shared" si="5"/>
        <v>0</v>
      </c>
      <c r="M165" s="9">
        <f t="shared" si="6"/>
        <v>0</v>
      </c>
    </row>
    <row r="166">
      <c r="A166" s="6" t="s">
        <v>184</v>
      </c>
      <c r="B166" s="7" t="str">
        <f>vlookup($A166,Users!$B$1:$H1000,3,false)</f>
        <v>Annie</v>
      </c>
      <c r="C166" s="7" t="str">
        <f>vlookup($A166,Users!$B$1:$H1000,6,false)</f>
        <v>RMHS</v>
      </c>
      <c r="D166" s="7">
        <f>vlookup($C166,Teams!$B:$D,2,false)</f>
        <v>5</v>
      </c>
      <c r="E166" s="7">
        <f t="shared" si="1"/>
        <v>20</v>
      </c>
      <c r="F166" s="7">
        <f>countifs(Raw!$D$1:$D1000,$A166,Raw!$C$1:$C1000,4,Raw!$J$1:$J1000,"C")+countifs(Raw!$D$1:$D1000,$A166,Raw!$C$1:$C1000,14,Raw!$J$1:$J1000,"C")</f>
        <v>0</v>
      </c>
      <c r="G166" s="7">
        <f>countifs(Raw!$D$1:$D1000,$A166,Raw!$C$1:$C1000,0,Raw!$J$1:$J1000,"C")</f>
        <v>0</v>
      </c>
      <c r="H166" s="7">
        <f>countifs(Raw!$D$1:$D1000,$A166,Raw!$C$1:$C1000,-4,Raw!$J$1:$J1000,"C")</f>
        <v>0</v>
      </c>
      <c r="I166" s="7">
        <f t="shared" si="2"/>
        <v>0</v>
      </c>
      <c r="J166" s="8">
        <f t="shared" si="3"/>
        <v>0</v>
      </c>
      <c r="K166" s="8">
        <f t="shared" si="4"/>
        <v>0</v>
      </c>
      <c r="L166" s="7">
        <f t="shared" si="5"/>
        <v>0</v>
      </c>
      <c r="M166" s="9">
        <f t="shared" si="6"/>
        <v>0</v>
      </c>
    </row>
    <row r="167">
      <c r="A167" s="6" t="s">
        <v>187</v>
      </c>
      <c r="B167" s="7" t="str">
        <f>vlookup($A167,Users!$B$1:$H1000,3,false)</f>
        <v>Fateh</v>
      </c>
      <c r="C167" s="7" t="str">
        <f>vlookup($A167,Users!$B$1:$H1000,6,false)</f>
        <v>Venice</v>
      </c>
      <c r="D167" s="7">
        <f>vlookup($C167,Teams!$B:$D,2,false)</f>
        <v>5</v>
      </c>
      <c r="E167" s="7">
        <f t="shared" si="1"/>
        <v>20</v>
      </c>
      <c r="F167" s="7">
        <f>countifs(Raw!$D$1:$D1000,$A167,Raw!$C$1:$C1000,4,Raw!$J$1:$J1000,"C")+countifs(Raw!$D$1:$D1000,$A167,Raw!$C$1:$C1000,14,Raw!$J$1:$J1000,"C")</f>
        <v>1</v>
      </c>
      <c r="G167" s="7">
        <f>countifs(Raw!$D$1:$D1000,$A167,Raw!$C$1:$C1000,0,Raw!$J$1:$J1000,"C")</f>
        <v>0</v>
      </c>
      <c r="H167" s="7">
        <f>countifs(Raw!$D$1:$D1000,$A167,Raw!$C$1:$C1000,-4,Raw!$J$1:$J1000,"C")</f>
        <v>1</v>
      </c>
      <c r="I167" s="7">
        <f t="shared" si="2"/>
        <v>2</v>
      </c>
      <c r="J167" s="8">
        <f t="shared" si="3"/>
        <v>0.1</v>
      </c>
      <c r="K167" s="8">
        <f t="shared" si="4"/>
        <v>0.5</v>
      </c>
      <c r="L167" s="7">
        <f t="shared" si="5"/>
        <v>0</v>
      </c>
      <c r="M167" s="9">
        <f t="shared" si="6"/>
        <v>0</v>
      </c>
    </row>
    <row r="168">
      <c r="A168" s="6" t="s">
        <v>189</v>
      </c>
      <c r="B168" s="7" t="str">
        <f>vlookup($A168,Users!$B$1:$H1000,3,false)</f>
        <v>Vincent</v>
      </c>
      <c r="C168" s="7" t="str">
        <f>vlookup($A168,Users!$B$1:$H1000,6,false)</f>
        <v>RMHS</v>
      </c>
      <c r="D168" s="7">
        <f>vlookup($C168,Teams!$B:$D,2,false)</f>
        <v>5</v>
      </c>
      <c r="E168" s="7">
        <f t="shared" si="1"/>
        <v>20</v>
      </c>
      <c r="F168" s="7">
        <f>countifs(Raw!$D$1:$D1000,$A168,Raw!$C$1:$C1000,4,Raw!$J$1:$J1000,"C")+countifs(Raw!$D$1:$D1000,$A168,Raw!$C$1:$C1000,14,Raw!$J$1:$J1000,"C")</f>
        <v>0</v>
      </c>
      <c r="G168" s="7">
        <f>countifs(Raw!$D$1:$D1000,$A168,Raw!$C$1:$C1000,0,Raw!$J$1:$J1000,"C")</f>
        <v>1</v>
      </c>
      <c r="H168" s="7">
        <f>countifs(Raw!$D$1:$D1000,$A168,Raw!$C$1:$C1000,-4,Raw!$J$1:$J1000,"C")</f>
        <v>0</v>
      </c>
      <c r="I168" s="7">
        <f t="shared" si="2"/>
        <v>1</v>
      </c>
      <c r="J168" s="8">
        <f t="shared" si="3"/>
        <v>0.05</v>
      </c>
      <c r="K168" s="8">
        <f t="shared" si="4"/>
        <v>0</v>
      </c>
      <c r="L168" s="7">
        <f t="shared" si="5"/>
        <v>0</v>
      </c>
      <c r="M168" s="9">
        <f t="shared" si="6"/>
        <v>0</v>
      </c>
    </row>
    <row r="169">
      <c r="A169" s="6" t="s">
        <v>190</v>
      </c>
      <c r="B169" s="7" t="str">
        <f>vlookup($A169,Users!$B$1:$H1000,3,false)</f>
        <v>Wendy</v>
      </c>
      <c r="C169" s="7" t="str">
        <f>vlookup($A169,Users!$B$1:$H1000,6,false)</f>
        <v>University</v>
      </c>
      <c r="D169" s="7">
        <f>vlookup($C169,Teams!$B:$D,2,false)</f>
        <v>8</v>
      </c>
      <c r="E169" s="7">
        <f t="shared" si="1"/>
        <v>32</v>
      </c>
      <c r="F169" s="7">
        <f>countifs(Raw!$D$1:$D1000,$A169,Raw!$C$1:$C1000,4,Raw!$J$1:$J1000,"C")+countifs(Raw!$D$1:$D1000,$A169,Raw!$C$1:$C1000,14,Raw!$J$1:$J1000,"C")</f>
        <v>0</v>
      </c>
      <c r="G169" s="7">
        <f>countifs(Raw!$D$1:$D1000,$A169,Raw!$C$1:$C1000,0,Raw!$J$1:$J1000,"C")</f>
        <v>0</v>
      </c>
      <c r="H169" s="7">
        <f>countifs(Raw!$D$1:$D1000,$A169,Raw!$C$1:$C1000,-4,Raw!$J$1:$J1000,"C")</f>
        <v>0</v>
      </c>
      <c r="I169" s="7">
        <f t="shared" si="2"/>
        <v>0</v>
      </c>
      <c r="J169" s="8">
        <f t="shared" si="3"/>
        <v>0</v>
      </c>
      <c r="K169" s="8">
        <f t="shared" si="4"/>
        <v>0</v>
      </c>
      <c r="L169" s="7">
        <f t="shared" si="5"/>
        <v>0</v>
      </c>
      <c r="M169" s="9">
        <f t="shared" si="6"/>
        <v>0</v>
      </c>
    </row>
    <row r="170">
      <c r="A170" s="6" t="s">
        <v>196</v>
      </c>
      <c r="B170" s="7" t="str">
        <f>vlookup($A170,Users!$B$1:$H1000,3,false)</f>
        <v>Angelina</v>
      </c>
      <c r="C170" s="7" t="str">
        <f>vlookup($A170,Users!$B$1:$H1000,6,false)</f>
        <v>Enloe B</v>
      </c>
      <c r="D170" s="7">
        <f>vlookup($C170,Teams!$B:$D,2,false)</f>
        <v>7</v>
      </c>
      <c r="E170" s="7">
        <f t="shared" si="1"/>
        <v>28</v>
      </c>
      <c r="F170" s="7">
        <f>countifs(Raw!$D$1:$D1000,$A170,Raw!$C$1:$C1000,4,Raw!$J$1:$J1000,"C")+countifs(Raw!$D$1:$D1000,$A170,Raw!$C$1:$C1000,14,Raw!$J$1:$J1000,"C")</f>
        <v>0</v>
      </c>
      <c r="G170" s="7">
        <f>countifs(Raw!$D$1:$D1000,$A170,Raw!$C$1:$C1000,0,Raw!$J$1:$J1000,"C")</f>
        <v>0</v>
      </c>
      <c r="H170" s="7">
        <f>countifs(Raw!$D$1:$D1000,$A170,Raw!$C$1:$C1000,-4,Raw!$J$1:$J1000,"C")</f>
        <v>0</v>
      </c>
      <c r="I170" s="7">
        <f t="shared" si="2"/>
        <v>0</v>
      </c>
      <c r="J170" s="8">
        <f t="shared" si="3"/>
        <v>0</v>
      </c>
      <c r="K170" s="8">
        <f t="shared" si="4"/>
        <v>0</v>
      </c>
      <c r="L170" s="7">
        <f t="shared" si="5"/>
        <v>0</v>
      </c>
      <c r="M170" s="9">
        <f t="shared" si="6"/>
        <v>0</v>
      </c>
    </row>
    <row r="171">
      <c r="A171" s="6" t="s">
        <v>197</v>
      </c>
      <c r="B171" s="7" t="str">
        <f>vlookup($A171,Users!$B$1:$H1000,3,false)</f>
        <v>Kian</v>
      </c>
      <c r="C171" s="7" t="str">
        <f>vlookup($A171,Users!$B$1:$H1000,6,false)</f>
        <v>Blair C</v>
      </c>
      <c r="D171" s="7">
        <f>vlookup($C171,Teams!$B:$D,2,false)</f>
        <v>5</v>
      </c>
      <c r="E171" s="7">
        <f t="shared" si="1"/>
        <v>20</v>
      </c>
      <c r="F171" s="7">
        <f>countifs(Raw!$D$1:$D1000,$A171,Raw!$C$1:$C1000,4,Raw!$J$1:$J1000,"C")+countifs(Raw!$D$1:$D1000,$A171,Raw!$C$1:$C1000,14,Raw!$J$1:$J1000,"C")</f>
        <v>0</v>
      </c>
      <c r="G171" s="7">
        <f>countifs(Raw!$D$1:$D1000,$A171,Raw!$C$1:$C1000,0,Raw!$J$1:$J1000,"C")</f>
        <v>0</v>
      </c>
      <c r="H171" s="7">
        <f>countifs(Raw!$D$1:$D1000,$A171,Raw!$C$1:$C1000,-4,Raw!$J$1:$J1000,"C")</f>
        <v>0</v>
      </c>
      <c r="I171" s="7">
        <f t="shared" si="2"/>
        <v>0</v>
      </c>
      <c r="J171" s="8">
        <f t="shared" si="3"/>
        <v>0</v>
      </c>
      <c r="K171" s="8">
        <f t="shared" si="4"/>
        <v>0</v>
      </c>
      <c r="L171" s="7">
        <f t="shared" si="5"/>
        <v>0</v>
      </c>
      <c r="M171" s="9">
        <f t="shared" si="6"/>
        <v>0</v>
      </c>
    </row>
    <row r="172">
      <c r="A172" s="6" t="s">
        <v>198</v>
      </c>
      <c r="B172" s="7" t="str">
        <f>vlookup($A172,Users!$B$1:$H1000,3,false)</f>
        <v>Chaewoon</v>
      </c>
      <c r="C172" s="7" t="str">
        <f>vlookup($A172,Users!$B$1:$H1000,6,false)</f>
        <v>Blair C</v>
      </c>
      <c r="D172" s="7">
        <f>vlookup($C172,Teams!$B:$D,2,false)</f>
        <v>5</v>
      </c>
      <c r="E172" s="7">
        <f t="shared" si="1"/>
        <v>20</v>
      </c>
      <c r="F172" s="7">
        <f>countifs(Raw!$D$1:$D1000,$A172,Raw!$C$1:$C1000,4,Raw!$J$1:$J1000,"C")+countifs(Raw!$D$1:$D1000,$A172,Raw!$C$1:$C1000,14,Raw!$J$1:$J1000,"C")</f>
        <v>0</v>
      </c>
      <c r="G172" s="7">
        <f>countifs(Raw!$D$1:$D1000,$A172,Raw!$C$1:$C1000,0,Raw!$J$1:$J1000,"C")</f>
        <v>0</v>
      </c>
      <c r="H172" s="7">
        <f>countifs(Raw!$D$1:$D1000,$A172,Raw!$C$1:$C1000,-4,Raw!$J$1:$J1000,"C")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9">
        <f t="shared" si="6"/>
        <v>0</v>
      </c>
    </row>
    <row r="173">
      <c r="A173" s="6" t="s">
        <v>199</v>
      </c>
      <c r="B173" s="7" t="str">
        <f>vlookup($A173,Users!$B$1:$H1000,3,false)</f>
        <v>Justin</v>
      </c>
      <c r="C173" s="7" t="str">
        <f>vlookup($A173,Users!$B$1:$H1000,6,false)</f>
        <v>Iolani</v>
      </c>
      <c r="D173" s="7">
        <f>vlookup($C173,Teams!$B:$D,2,false)</f>
        <v>5</v>
      </c>
      <c r="E173" s="7">
        <f t="shared" si="1"/>
        <v>20</v>
      </c>
      <c r="F173" s="7">
        <f>countifs(Raw!$D$1:$D1000,$A173,Raw!$C$1:$C1000,4,Raw!$J$1:$J1000,"C")+countifs(Raw!$D$1:$D1000,$A173,Raw!$C$1:$C1000,14,Raw!$J$1:$J1000,"C")</f>
        <v>0</v>
      </c>
      <c r="G173" s="7">
        <f>countifs(Raw!$D$1:$D1000,$A173,Raw!$C$1:$C1000,0,Raw!$J$1:$J1000,"C")</f>
        <v>0</v>
      </c>
      <c r="H173" s="7">
        <f>countifs(Raw!$D$1:$D1000,$A173,Raw!$C$1:$C1000,-4,Raw!$J$1:$J1000,"C")</f>
        <v>0</v>
      </c>
      <c r="I173" s="7">
        <f t="shared" si="2"/>
        <v>0</v>
      </c>
      <c r="J173" s="8">
        <f t="shared" si="3"/>
        <v>0</v>
      </c>
      <c r="K173" s="8">
        <f t="shared" si="4"/>
        <v>0</v>
      </c>
      <c r="L173" s="7">
        <f t="shared" si="5"/>
        <v>0</v>
      </c>
      <c r="M173" s="9">
        <f t="shared" si="6"/>
        <v>0</v>
      </c>
    </row>
    <row r="174">
      <c r="A174" s="6" t="s">
        <v>202</v>
      </c>
      <c r="B174" s="7" t="str">
        <f>vlookup($A174,Users!$B$1:$H1000,3,false)</f>
        <v>Pranjal</v>
      </c>
      <c r="C174" s="7" t="str">
        <f>vlookup($A174,Users!$B$1:$H1000,6,false)</f>
        <v>Lynbrook</v>
      </c>
      <c r="D174" s="7">
        <f>vlookup($C174,Teams!$B:$D,2,false)</f>
        <v>5</v>
      </c>
      <c r="E174" s="7">
        <f t="shared" si="1"/>
        <v>20</v>
      </c>
      <c r="F174" s="7">
        <f>countifs(Raw!$D$1:$D1000,$A174,Raw!$C$1:$C1000,4,Raw!$J$1:$J1000,"C")+countifs(Raw!$D$1:$D1000,$A174,Raw!$C$1:$C1000,14,Raw!$J$1:$J1000,"C")</f>
        <v>0</v>
      </c>
      <c r="G174" s="7">
        <f>countifs(Raw!$D$1:$D1000,$A174,Raw!$C$1:$C1000,0,Raw!$J$1:$J1000,"C")</f>
        <v>0</v>
      </c>
      <c r="H174" s="7">
        <f>countifs(Raw!$D$1:$D1000,$A174,Raw!$C$1:$C1000,-4,Raw!$J$1:$J1000,"C")</f>
        <v>0</v>
      </c>
      <c r="I174" s="7">
        <f t="shared" si="2"/>
        <v>0</v>
      </c>
      <c r="J174" s="8">
        <f t="shared" si="3"/>
        <v>0</v>
      </c>
      <c r="K174" s="8">
        <f t="shared" si="4"/>
        <v>0</v>
      </c>
      <c r="L174" s="7">
        <f t="shared" si="5"/>
        <v>0</v>
      </c>
      <c r="M174" s="9">
        <f t="shared" si="6"/>
        <v>0</v>
      </c>
    </row>
    <row r="175">
      <c r="A175" s="6" t="s">
        <v>203</v>
      </c>
      <c r="B175" s="7" t="str">
        <f>vlookup($A175,Users!$B$1:$H1000,3,false)</f>
        <v>Varun</v>
      </c>
      <c r="C175" s="7" t="str">
        <f>vlookup($A175,Users!$B$1:$H1000,6,false)</f>
        <v>Green Hope</v>
      </c>
      <c r="D175" s="7">
        <f>vlookup($C175,Teams!$B:$D,2,false)</f>
        <v>5</v>
      </c>
      <c r="E175" s="7">
        <f t="shared" si="1"/>
        <v>20</v>
      </c>
      <c r="F175" s="7">
        <f>countifs(Raw!$D$1:$D1000,$A175,Raw!$C$1:$C1000,4,Raw!$J$1:$J1000,"C")+countifs(Raw!$D$1:$D1000,$A175,Raw!$C$1:$C1000,14,Raw!$J$1:$J1000,"C")</f>
        <v>0</v>
      </c>
      <c r="G175" s="7">
        <f>countifs(Raw!$D$1:$D1000,$A175,Raw!$C$1:$C1000,0,Raw!$J$1:$J1000,"C")</f>
        <v>0</v>
      </c>
      <c r="H175" s="7">
        <f>countifs(Raw!$D$1:$D1000,$A175,Raw!$C$1:$C1000,-4,Raw!$J$1:$J1000,"C")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9">
        <f t="shared" si="6"/>
        <v>0</v>
      </c>
    </row>
    <row r="176">
      <c r="A176" s="6" t="s">
        <v>205</v>
      </c>
      <c r="B176" s="7" t="str">
        <f>vlookup($A176,Users!$B$1:$H1000,3,false)</f>
        <v>Julianne</v>
      </c>
      <c r="C176" s="7" t="str">
        <f>vlookup($A176,Users!$B$1:$H1000,6,false)</f>
        <v>University</v>
      </c>
      <c r="D176" s="7">
        <f>vlookup($C176,Teams!$B:$D,2,false)</f>
        <v>8</v>
      </c>
      <c r="E176" s="7">
        <f t="shared" si="1"/>
        <v>32</v>
      </c>
      <c r="F176" s="7">
        <f>countifs(Raw!$D$1:$D1000,$A176,Raw!$C$1:$C1000,4,Raw!$J$1:$J1000,"C")+countifs(Raw!$D$1:$D1000,$A176,Raw!$C$1:$C1000,14,Raw!$J$1:$J1000,"C")</f>
        <v>0</v>
      </c>
      <c r="G176" s="7">
        <f>countifs(Raw!$D$1:$D1000,$A176,Raw!$C$1:$C1000,0,Raw!$J$1:$J1000,"C")</f>
        <v>0</v>
      </c>
      <c r="H176" s="7">
        <f>countifs(Raw!$D$1:$D1000,$A176,Raw!$C$1:$C1000,-4,Raw!$J$1:$J1000,"C")</f>
        <v>0</v>
      </c>
      <c r="I176" s="7">
        <f t="shared" si="2"/>
        <v>0</v>
      </c>
      <c r="J176" s="8">
        <f t="shared" si="3"/>
        <v>0</v>
      </c>
      <c r="K176" s="8">
        <f t="shared" si="4"/>
        <v>0</v>
      </c>
      <c r="L176" s="7">
        <f t="shared" si="5"/>
        <v>0</v>
      </c>
      <c r="M176" s="9">
        <f t="shared" si="6"/>
        <v>0</v>
      </c>
    </row>
    <row r="177">
      <c r="A177" s="6" t="s">
        <v>207</v>
      </c>
      <c r="B177" s="7" t="str">
        <f>vlookup($A177,Users!$B$1:$H1000,3,false)</f>
        <v>Laurie</v>
      </c>
      <c r="C177" s="7" t="str">
        <f>vlookup($A177,Users!$B$1:$H1000,6,false)</f>
        <v>Buchholz B</v>
      </c>
      <c r="D177" s="7">
        <f>vlookup($C177,Teams!$B:$D,2,false)</f>
        <v>5</v>
      </c>
      <c r="E177" s="7">
        <f t="shared" si="1"/>
        <v>20</v>
      </c>
      <c r="F177" s="7">
        <f>countifs(Raw!$D$1:$D1000,$A177,Raw!$C$1:$C1000,4,Raw!$J$1:$J1000,"C")+countifs(Raw!$D$1:$D1000,$A177,Raw!$C$1:$C1000,14,Raw!$J$1:$J1000,"C")</f>
        <v>0</v>
      </c>
      <c r="G177" s="7">
        <f>countifs(Raw!$D$1:$D1000,$A177,Raw!$C$1:$C1000,0,Raw!$J$1:$J1000,"C")</f>
        <v>1</v>
      </c>
      <c r="H177" s="7">
        <f>countifs(Raw!$D$1:$D1000,$A177,Raw!$C$1:$C1000,-4,Raw!$J$1:$J1000,"C")</f>
        <v>0</v>
      </c>
      <c r="I177" s="7">
        <f t="shared" si="2"/>
        <v>1</v>
      </c>
      <c r="J177" s="8">
        <f t="shared" si="3"/>
        <v>0.05</v>
      </c>
      <c r="K177" s="8">
        <f t="shared" si="4"/>
        <v>0</v>
      </c>
      <c r="L177" s="7">
        <f t="shared" si="5"/>
        <v>0</v>
      </c>
      <c r="M177" s="9">
        <f t="shared" si="6"/>
        <v>0</v>
      </c>
    </row>
    <row r="178">
      <c r="A178" s="6" t="s">
        <v>208</v>
      </c>
      <c r="B178" s="7" t="str">
        <f>vlookup($A178,Users!$B$1:$H1000,3,false)</f>
        <v>Dingjia</v>
      </c>
      <c r="C178" s="7" t="str">
        <f>vlookup($A178,Users!$B$1:$H1000,6,false)</f>
        <v>Naperville North</v>
      </c>
      <c r="D178" s="7">
        <f>vlookup($C178,Teams!$B:$D,2,false)</f>
        <v>5</v>
      </c>
      <c r="E178" s="7">
        <f t="shared" si="1"/>
        <v>20</v>
      </c>
      <c r="F178" s="7">
        <f>countifs(Raw!$D$1:$D1000,$A178,Raw!$C$1:$C1000,4,Raw!$J$1:$J1000,"C")+countifs(Raw!$D$1:$D1000,$A178,Raw!$C$1:$C1000,14,Raw!$J$1:$J1000,"C")</f>
        <v>0</v>
      </c>
      <c r="G178" s="7">
        <f>countifs(Raw!$D$1:$D1000,$A178,Raw!$C$1:$C1000,0,Raw!$J$1:$J1000,"C")</f>
        <v>0</v>
      </c>
      <c r="H178" s="7">
        <f>countifs(Raw!$D$1:$D1000,$A178,Raw!$C$1:$C1000,-4,Raw!$J$1:$J1000,"C")</f>
        <v>0</v>
      </c>
      <c r="I178" s="7">
        <f t="shared" si="2"/>
        <v>0</v>
      </c>
      <c r="J178" s="8">
        <f t="shared" si="3"/>
        <v>0</v>
      </c>
      <c r="K178" s="8">
        <f t="shared" si="4"/>
        <v>0</v>
      </c>
      <c r="L178" s="7">
        <f t="shared" si="5"/>
        <v>0</v>
      </c>
      <c r="M178" s="9">
        <f t="shared" si="6"/>
        <v>0</v>
      </c>
    </row>
    <row r="179">
      <c r="A179" s="6" t="s">
        <v>209</v>
      </c>
      <c r="B179" s="7" t="str">
        <f>vlookup($A179,Users!$B$1:$H1000,3,false)</f>
        <v>Justin</v>
      </c>
      <c r="C179" s="7" t="str">
        <f>vlookup($A179,Users!$B$1:$H1000,6,false)</f>
        <v>Dulles</v>
      </c>
      <c r="D179" s="7">
        <f>vlookup($C179,Teams!$B:$D,2,false)</f>
        <v>9</v>
      </c>
      <c r="E179" s="7">
        <f t="shared" si="1"/>
        <v>36</v>
      </c>
      <c r="F179" s="7">
        <f>countifs(Raw!$D$1:$D1000,$A179,Raw!$C$1:$C1000,4,Raw!$J$1:$J1000,"C")+countifs(Raw!$D$1:$D1000,$A179,Raw!$C$1:$C1000,14,Raw!$J$1:$J1000,"C")</f>
        <v>0</v>
      </c>
      <c r="G179" s="7">
        <f>countifs(Raw!$D$1:$D1000,$A179,Raw!$C$1:$C1000,0,Raw!$J$1:$J1000,"C")</f>
        <v>0</v>
      </c>
      <c r="H179" s="7">
        <f>countifs(Raw!$D$1:$D1000,$A179,Raw!$C$1:$C1000,-4,Raw!$J$1:$J1000,"C")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9">
        <f t="shared" si="6"/>
        <v>0</v>
      </c>
    </row>
    <row r="180">
      <c r="A180" s="6" t="s">
        <v>210</v>
      </c>
      <c r="B180" s="7" t="str">
        <f>vlookup($A180,Users!$B$1:$H1000,3,false)</f>
        <v>Aidan</v>
      </c>
      <c r="C180" s="7" t="str">
        <f>vlookup($A180,Users!$B$1:$H1000,6,false)</f>
        <v>Seven Lakes</v>
      </c>
      <c r="D180" s="7">
        <f>vlookup($C180,Teams!$B:$D,2,false)</f>
        <v>5</v>
      </c>
      <c r="E180" s="7">
        <f t="shared" si="1"/>
        <v>20</v>
      </c>
      <c r="F180" s="7">
        <f>countifs(Raw!$D$1:$D1000,$A180,Raw!$C$1:$C1000,4,Raw!$J$1:$J1000,"C")+countifs(Raw!$D$1:$D1000,$A180,Raw!$C$1:$C1000,14,Raw!$J$1:$J1000,"C")</f>
        <v>0</v>
      </c>
      <c r="G180" s="7">
        <f>countifs(Raw!$D$1:$D1000,$A180,Raw!$C$1:$C1000,0,Raw!$J$1:$J1000,"C")</f>
        <v>0</v>
      </c>
      <c r="H180" s="7">
        <f>countifs(Raw!$D$1:$D1000,$A180,Raw!$C$1:$C1000,-4,Raw!$J$1:$J1000,"C")</f>
        <v>0</v>
      </c>
      <c r="I180" s="7">
        <f t="shared" si="2"/>
        <v>0</v>
      </c>
      <c r="J180" s="8">
        <f t="shared" si="3"/>
        <v>0</v>
      </c>
      <c r="K180" s="8">
        <f t="shared" si="4"/>
        <v>0</v>
      </c>
      <c r="L180" s="7">
        <f t="shared" si="5"/>
        <v>0</v>
      </c>
      <c r="M180" s="9">
        <f t="shared" si="6"/>
        <v>0</v>
      </c>
    </row>
    <row r="181">
      <c r="A181" s="6" t="s">
        <v>211</v>
      </c>
      <c r="B181" s="7" t="str">
        <f>vlookup($A181,Users!$B$1:$H1000,3,false)</f>
        <v>Aryan</v>
      </c>
      <c r="C181" s="7" t="str">
        <f>vlookup($A181,Users!$B$1:$H1000,6,false)</f>
        <v>JP Stevens</v>
      </c>
      <c r="D181" s="7">
        <f>vlookup($C181,Teams!$B:$D,2,false)</f>
        <v>5</v>
      </c>
      <c r="E181" s="7">
        <f t="shared" si="1"/>
        <v>20</v>
      </c>
      <c r="F181" s="7">
        <f>countifs(Raw!$D$1:$D1000,$A181,Raw!$C$1:$C1000,4,Raw!$J$1:$J1000,"C")+countifs(Raw!$D$1:$D1000,$A181,Raw!$C$1:$C1000,14,Raw!$J$1:$J1000,"C")</f>
        <v>0</v>
      </c>
      <c r="G181" s="7">
        <f>countifs(Raw!$D$1:$D1000,$A181,Raw!$C$1:$C1000,0,Raw!$J$1:$J1000,"C")</f>
        <v>1</v>
      </c>
      <c r="H181" s="7">
        <f>countifs(Raw!$D$1:$D1000,$A181,Raw!$C$1:$C1000,-4,Raw!$J$1:$J1000,"C")</f>
        <v>0</v>
      </c>
      <c r="I181" s="7">
        <f t="shared" si="2"/>
        <v>1</v>
      </c>
      <c r="J181" s="8">
        <f t="shared" si="3"/>
        <v>0.05</v>
      </c>
      <c r="K181" s="8">
        <f t="shared" si="4"/>
        <v>0</v>
      </c>
      <c r="L181" s="7">
        <f t="shared" si="5"/>
        <v>0</v>
      </c>
      <c r="M181" s="9">
        <f t="shared" si="6"/>
        <v>0</v>
      </c>
    </row>
    <row r="182">
      <c r="A182" s="6" t="s">
        <v>212</v>
      </c>
      <c r="B182" s="7" t="str">
        <f>vlookup($A182,Users!$B$1:$H1000,3,false)</f>
        <v>Penelope</v>
      </c>
      <c r="C182" s="7" t="str">
        <f>vlookup($A182,Users!$B$1:$H1000,6,false)</f>
        <v>NoHo B</v>
      </c>
      <c r="D182" s="7">
        <f>vlookup($C182,Teams!$B:$D,2,false)</f>
        <v>5</v>
      </c>
      <c r="E182" s="7">
        <f t="shared" si="1"/>
        <v>20</v>
      </c>
      <c r="F182" s="7">
        <f>countifs(Raw!$D$1:$D1000,$A182,Raw!$C$1:$C1000,4,Raw!$J$1:$J1000,"C")+countifs(Raw!$D$1:$D1000,$A182,Raw!$C$1:$C1000,14,Raw!$J$1:$J1000,"C")</f>
        <v>0</v>
      </c>
      <c r="G182" s="7">
        <f>countifs(Raw!$D$1:$D1000,$A182,Raw!$C$1:$C1000,0,Raw!$J$1:$J1000,"C")</f>
        <v>0</v>
      </c>
      <c r="H182" s="7">
        <f>countifs(Raw!$D$1:$D1000,$A182,Raw!$C$1:$C1000,-4,Raw!$J$1:$J1000,"C")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9">
        <f t="shared" si="6"/>
        <v>0</v>
      </c>
    </row>
    <row r="183">
      <c r="A183" s="6" t="s">
        <v>213</v>
      </c>
      <c r="B183" s="7" t="str">
        <f>vlookup($A183,Users!$B$1:$H1000,3,false)</f>
        <v>Pranesh</v>
      </c>
      <c r="C183" s="7" t="str">
        <f>vlookup($A183,Users!$B$1:$H1000,6,false)</f>
        <v>JP Stevens</v>
      </c>
      <c r="D183" s="7">
        <f>vlookup($C183,Teams!$B:$D,2,false)</f>
        <v>5</v>
      </c>
      <c r="E183" s="7">
        <f t="shared" si="1"/>
        <v>20</v>
      </c>
      <c r="F183" s="7">
        <f>countifs(Raw!$D$1:$D1000,$A183,Raw!$C$1:$C1000,4,Raw!$J$1:$J1000,"C")+countifs(Raw!$D$1:$D1000,$A183,Raw!$C$1:$C1000,14,Raw!$J$1:$J1000,"C")</f>
        <v>0</v>
      </c>
      <c r="G183" s="7">
        <f>countifs(Raw!$D$1:$D1000,$A183,Raw!$C$1:$C1000,0,Raw!$J$1:$J1000,"C")</f>
        <v>0</v>
      </c>
      <c r="H183" s="7">
        <f>countifs(Raw!$D$1:$D1000,$A183,Raw!$C$1:$C1000,-4,Raw!$J$1:$J1000,"C")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9">
        <f t="shared" si="6"/>
        <v>0</v>
      </c>
    </row>
    <row r="184">
      <c r="A184" s="6" t="s">
        <v>214</v>
      </c>
      <c r="B184" s="7" t="str">
        <f>vlookup($A184,Users!$B$1:$H1000,3,false)</f>
        <v>Rishabh</v>
      </c>
      <c r="C184" s="7" t="str">
        <f>vlookup($A184,Users!$B$1:$H1000,6,false)</f>
        <v>NoHo B</v>
      </c>
      <c r="D184" s="7">
        <f>vlookup($C184,Teams!$B:$D,2,false)</f>
        <v>5</v>
      </c>
      <c r="E184" s="7">
        <f t="shared" si="1"/>
        <v>20</v>
      </c>
      <c r="F184" s="7">
        <f>countifs(Raw!$D$1:$D1000,$A184,Raw!$C$1:$C1000,4,Raw!$J$1:$J1000,"C")+countifs(Raw!$D$1:$D1000,$A184,Raw!$C$1:$C1000,14,Raw!$J$1:$J1000,"C")</f>
        <v>0</v>
      </c>
      <c r="G184" s="7">
        <f>countifs(Raw!$D$1:$D1000,$A184,Raw!$C$1:$C1000,0,Raw!$J$1:$J1000,"C")</f>
        <v>0</v>
      </c>
      <c r="H184" s="7">
        <f>countifs(Raw!$D$1:$D1000,$A184,Raw!$C$1:$C1000,-4,Raw!$J$1:$J1000,"C")</f>
        <v>0</v>
      </c>
      <c r="I184" s="7">
        <f t="shared" si="2"/>
        <v>0</v>
      </c>
      <c r="J184" s="8">
        <f t="shared" si="3"/>
        <v>0</v>
      </c>
      <c r="K184" s="8">
        <f t="shared" si="4"/>
        <v>0</v>
      </c>
      <c r="L184" s="7">
        <f t="shared" si="5"/>
        <v>0</v>
      </c>
      <c r="M184" s="9">
        <f t="shared" si="6"/>
        <v>0</v>
      </c>
    </row>
    <row r="185">
      <c r="A185" s="6" t="s">
        <v>215</v>
      </c>
      <c r="B185" s="7" t="str">
        <f>vlookup($A185,Users!$B$1:$H1000,3,false)</f>
        <v>Emily</v>
      </c>
      <c r="C185" s="7" t="str">
        <f>vlookup($A185,Users!$B$1:$H1000,6,false)</f>
        <v>Centennial</v>
      </c>
      <c r="D185" s="7">
        <f>vlookup($C185,Teams!$B:$D,2,false)</f>
        <v>11</v>
      </c>
      <c r="E185" s="7">
        <f t="shared" si="1"/>
        <v>44</v>
      </c>
      <c r="F185" s="7">
        <f>countifs(Raw!$D$1:$D1000,$A185,Raw!$C$1:$C1000,4,Raw!$J$1:$J1000,"C")+countifs(Raw!$D$1:$D1000,$A185,Raw!$C$1:$C1000,14,Raw!$J$1:$J1000,"C")</f>
        <v>0</v>
      </c>
      <c r="G185" s="7">
        <f>countifs(Raw!$D$1:$D1000,$A185,Raw!$C$1:$C1000,0,Raw!$J$1:$J1000,"C")</f>
        <v>0</v>
      </c>
      <c r="H185" s="7">
        <f>countifs(Raw!$D$1:$D1000,$A185,Raw!$C$1:$C1000,-4,Raw!$J$1:$J1000,"C")</f>
        <v>0</v>
      </c>
      <c r="I185" s="7">
        <f t="shared" si="2"/>
        <v>0</v>
      </c>
      <c r="J185" s="8">
        <f t="shared" si="3"/>
        <v>0</v>
      </c>
      <c r="K185" s="8">
        <f t="shared" si="4"/>
        <v>0</v>
      </c>
      <c r="L185" s="7">
        <f t="shared" si="5"/>
        <v>0</v>
      </c>
      <c r="M185" s="9">
        <f t="shared" si="6"/>
        <v>0</v>
      </c>
    </row>
    <row r="186">
      <c r="A186" s="6" t="s">
        <v>217</v>
      </c>
      <c r="B186" s="7" t="str">
        <f>vlookup($A186,Users!$B$1:$H1000,3,false)</f>
        <v>Vaidehi</v>
      </c>
      <c r="C186" s="7" t="str">
        <f>vlookup($A186,Users!$B$1:$H1000,6,false)</f>
        <v>Brookfield</v>
      </c>
      <c r="D186" s="7">
        <f>vlookup($C186,Teams!$B:$D,2,false)</f>
        <v>7</v>
      </c>
      <c r="E186" s="7">
        <f t="shared" si="1"/>
        <v>28</v>
      </c>
      <c r="F186" s="7">
        <f>countifs(Raw!$D$1:$D1000,$A186,Raw!$C$1:$C1000,4,Raw!$J$1:$J1000,"C")+countifs(Raw!$D$1:$D1000,$A186,Raw!$C$1:$C1000,14,Raw!$J$1:$J1000,"C")</f>
        <v>0</v>
      </c>
      <c r="G186" s="7">
        <f>countifs(Raw!$D$1:$D1000,$A186,Raw!$C$1:$C1000,0,Raw!$J$1:$J1000,"C")</f>
        <v>0</v>
      </c>
      <c r="H186" s="7">
        <f>countifs(Raw!$D$1:$D1000,$A186,Raw!$C$1:$C1000,-4,Raw!$J$1:$J1000,"C")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9">
        <f t="shared" si="6"/>
        <v>0</v>
      </c>
    </row>
    <row r="187">
      <c r="A187" s="6" t="s">
        <v>218</v>
      </c>
      <c r="B187" s="7" t="str">
        <f>vlookup($A187,Users!$B$1:$H1000,3,false)</f>
        <v>Michael</v>
      </c>
      <c r="C187" s="7" t="str">
        <f>vlookup($A187,Users!$B$1:$H1000,6,false)</f>
        <v>Lakeside</v>
      </c>
      <c r="D187" s="7">
        <f>vlookup($C187,Teams!$B:$D,2,false)</f>
        <v>5</v>
      </c>
      <c r="E187" s="7">
        <f t="shared" si="1"/>
        <v>20</v>
      </c>
      <c r="F187" s="7">
        <f>countifs(Raw!$D$1:$D1000,$A187,Raw!$C$1:$C1000,4,Raw!$J$1:$J1000,"C")+countifs(Raw!$D$1:$D1000,$A187,Raw!$C$1:$C1000,14,Raw!$J$1:$J1000,"C")</f>
        <v>0</v>
      </c>
      <c r="G187" s="7">
        <f>countifs(Raw!$D$1:$D1000,$A187,Raw!$C$1:$C1000,0,Raw!$J$1:$J1000,"C")</f>
        <v>0</v>
      </c>
      <c r="H187" s="7">
        <f>countifs(Raw!$D$1:$D1000,$A187,Raw!$C$1:$C1000,-4,Raw!$J$1:$J1000,"C")</f>
        <v>0</v>
      </c>
      <c r="I187" s="7">
        <f t="shared" si="2"/>
        <v>0</v>
      </c>
      <c r="J187" s="8">
        <f t="shared" si="3"/>
        <v>0</v>
      </c>
      <c r="K187" s="8">
        <f t="shared" si="4"/>
        <v>0</v>
      </c>
      <c r="L187" s="7">
        <f t="shared" si="5"/>
        <v>0</v>
      </c>
      <c r="M187" s="9">
        <f t="shared" si="6"/>
        <v>0</v>
      </c>
    </row>
    <row r="188">
      <c r="A188" s="6" t="s">
        <v>219</v>
      </c>
      <c r="B188" s="7" t="str">
        <f>vlookup($A188,Users!$B$1:$H1000,3,false)</f>
        <v>Vijay</v>
      </c>
      <c r="C188" s="7" t="str">
        <f>vlookup($A188,Users!$B$1:$H1000,6,false)</f>
        <v>Buchholz B</v>
      </c>
      <c r="D188" s="7">
        <f>vlookup($C188,Teams!$B:$D,2,false)</f>
        <v>5</v>
      </c>
      <c r="E188" s="7">
        <f t="shared" si="1"/>
        <v>20</v>
      </c>
      <c r="F188" s="7">
        <f>countifs(Raw!$D$1:$D1000,$A188,Raw!$C$1:$C1000,4,Raw!$J$1:$J1000,"C")+countifs(Raw!$D$1:$D1000,$A188,Raw!$C$1:$C1000,14,Raw!$J$1:$J1000,"C")</f>
        <v>0</v>
      </c>
      <c r="G188" s="7">
        <f>countifs(Raw!$D$1:$D1000,$A188,Raw!$C$1:$C1000,0,Raw!$J$1:$J1000,"C")</f>
        <v>0</v>
      </c>
      <c r="H188" s="7">
        <f>countifs(Raw!$D$1:$D1000,$A188,Raw!$C$1:$C1000,-4,Raw!$J$1:$J1000,"C")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9">
        <f t="shared" si="6"/>
        <v>0</v>
      </c>
    </row>
    <row r="189">
      <c r="A189" s="6" t="s">
        <v>220</v>
      </c>
      <c r="B189" s="7" t="str">
        <f>vlookup($A189,Users!$B$1:$H1000,3,false)</f>
        <v>Claire</v>
      </c>
      <c r="C189" s="7" t="str">
        <f>vlookup($A189,Users!$B$1:$H1000,6,false)</f>
        <v>Naperville North</v>
      </c>
      <c r="D189" s="7">
        <f>vlookup($C189,Teams!$B:$D,2,false)</f>
        <v>5</v>
      </c>
      <c r="E189" s="7">
        <f t="shared" si="1"/>
        <v>20</v>
      </c>
      <c r="F189" s="7">
        <f>countifs(Raw!$D$1:$D1000,$A189,Raw!$C$1:$C1000,4,Raw!$J$1:$J1000,"C")+countifs(Raw!$D$1:$D1000,$A189,Raw!$C$1:$C1000,14,Raw!$J$1:$J1000,"C")</f>
        <v>0</v>
      </c>
      <c r="G189" s="7">
        <f>countifs(Raw!$D$1:$D1000,$A189,Raw!$C$1:$C1000,0,Raw!$J$1:$J1000,"C")</f>
        <v>0</v>
      </c>
      <c r="H189" s="7">
        <f>countifs(Raw!$D$1:$D1000,$A189,Raw!$C$1:$C1000,-4,Raw!$J$1:$J1000,"C")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9">
        <f t="shared" si="6"/>
        <v>0</v>
      </c>
    </row>
    <row r="190">
      <c r="A190" s="6" t="s">
        <v>221</v>
      </c>
      <c r="B190" s="7" t="str">
        <f>vlookup($A190,Users!$B$1:$H1000,3,false)</f>
        <v>Arnav</v>
      </c>
      <c r="C190" s="7" t="str">
        <f>vlookup($A190,Users!$B$1:$H1000,6,false)</f>
        <v>NCSSM B</v>
      </c>
      <c r="D190" s="7">
        <f>vlookup($C190,Teams!$B:$D,2,false)</f>
        <v>5</v>
      </c>
      <c r="E190" s="7">
        <f t="shared" si="1"/>
        <v>20</v>
      </c>
      <c r="F190" s="7">
        <f>countifs(Raw!$D$1:$D1000,$A190,Raw!$C$1:$C1000,4,Raw!$J$1:$J1000,"C")+countifs(Raw!$D$1:$D1000,$A190,Raw!$C$1:$C1000,14,Raw!$J$1:$J1000,"C")</f>
        <v>0</v>
      </c>
      <c r="G190" s="7">
        <f>countifs(Raw!$D$1:$D1000,$A190,Raw!$C$1:$C1000,0,Raw!$J$1:$J1000,"C")</f>
        <v>2</v>
      </c>
      <c r="H190" s="7">
        <f>countifs(Raw!$D$1:$D1000,$A190,Raw!$C$1:$C1000,-4,Raw!$J$1:$J1000,"C")</f>
        <v>0</v>
      </c>
      <c r="I190" s="7">
        <f t="shared" si="2"/>
        <v>2</v>
      </c>
      <c r="J190" s="8">
        <f t="shared" si="3"/>
        <v>0.1</v>
      </c>
      <c r="K190" s="8">
        <f t="shared" si="4"/>
        <v>0</v>
      </c>
      <c r="L190" s="7">
        <f t="shared" si="5"/>
        <v>0</v>
      </c>
      <c r="M190" s="9">
        <f t="shared" si="6"/>
        <v>0</v>
      </c>
    </row>
    <row r="191">
      <c r="A191" s="6" t="s">
        <v>224</v>
      </c>
      <c r="B191" s="7" t="str">
        <f>vlookup($A191,Users!$B$1:$H1000,3,false)</f>
        <v>Ricky</v>
      </c>
      <c r="C191" s="7" t="str">
        <f>vlookup($A191,Users!$B$1:$H1000,6,false)</f>
        <v>Blair C</v>
      </c>
      <c r="D191" s="7">
        <f>vlookup($C191,Teams!$B:$D,2,false)</f>
        <v>5</v>
      </c>
      <c r="E191" s="7">
        <f t="shared" si="1"/>
        <v>20</v>
      </c>
      <c r="F191" s="7">
        <f>countifs(Raw!$D$1:$D1000,$A191,Raw!$C$1:$C1000,4,Raw!$J$1:$J1000,"C")+countifs(Raw!$D$1:$D1000,$A191,Raw!$C$1:$C1000,14,Raw!$J$1:$J1000,"C")</f>
        <v>0</v>
      </c>
      <c r="G191" s="7">
        <f>countifs(Raw!$D$1:$D1000,$A191,Raw!$C$1:$C1000,0,Raw!$J$1:$J1000,"C")</f>
        <v>0</v>
      </c>
      <c r="H191" s="7">
        <f>countifs(Raw!$D$1:$D1000,$A191,Raw!$C$1:$C1000,-4,Raw!$J$1:$J1000,"C")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9">
        <f t="shared" si="6"/>
        <v>0</v>
      </c>
    </row>
    <row r="192">
      <c r="A192" s="6" t="s">
        <v>225</v>
      </c>
      <c r="B192" s="7" t="str">
        <f>vlookup($A192,Users!$B$1:$H1000,3,false)</f>
        <v>Arif</v>
      </c>
      <c r="C192" s="7" t="str">
        <f>vlookup($A192,Users!$B$1:$H1000,6,false)</f>
        <v>Centennial</v>
      </c>
      <c r="D192" s="7">
        <f>vlookup($C192,Teams!$B:$D,2,false)</f>
        <v>11</v>
      </c>
      <c r="E192" s="7">
        <f t="shared" si="1"/>
        <v>44</v>
      </c>
      <c r="F192" s="7">
        <f>countifs(Raw!$D$1:$D1000,$A192,Raw!$C$1:$C1000,4,Raw!$J$1:$J1000,"C")+countifs(Raw!$D$1:$D1000,$A192,Raw!$C$1:$C1000,14,Raw!$J$1:$J1000,"C")</f>
        <v>0</v>
      </c>
      <c r="G192" s="7">
        <f>countifs(Raw!$D$1:$D1000,$A192,Raw!$C$1:$C1000,0,Raw!$J$1:$J1000,"C")</f>
        <v>0</v>
      </c>
      <c r="H192" s="7">
        <f>countifs(Raw!$D$1:$D1000,$A192,Raw!$C$1:$C1000,-4,Raw!$J$1:$J1000,"C")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9">
        <f t="shared" si="6"/>
        <v>0</v>
      </c>
    </row>
    <row r="193">
      <c r="A193" s="6" t="s">
        <v>226</v>
      </c>
      <c r="B193" s="7" t="str">
        <f>vlookup($A193,Users!$B$1:$H1000,3,false)</f>
        <v>Jeffery</v>
      </c>
      <c r="C193" s="7" t="str">
        <f>vlookup($A193,Users!$B$1:$H1000,6,false)</f>
        <v>Naperville North</v>
      </c>
      <c r="D193" s="7">
        <f>vlookup($C193,Teams!$B:$D,2,false)</f>
        <v>5</v>
      </c>
      <c r="E193" s="7">
        <f t="shared" si="1"/>
        <v>20</v>
      </c>
      <c r="F193" s="7">
        <f>countifs(Raw!$D$1:$D1000,$A193,Raw!$C$1:$C1000,4,Raw!$J$1:$J1000,"C")+countifs(Raw!$D$1:$D1000,$A193,Raw!$C$1:$C1000,14,Raw!$J$1:$J1000,"C")</f>
        <v>0</v>
      </c>
      <c r="G193" s="7">
        <f>countifs(Raw!$D$1:$D1000,$A193,Raw!$C$1:$C1000,0,Raw!$J$1:$J1000,"C")</f>
        <v>0</v>
      </c>
      <c r="H193" s="7">
        <f>countifs(Raw!$D$1:$D1000,$A193,Raw!$C$1:$C1000,-4,Raw!$J$1:$J1000,"C")</f>
        <v>0</v>
      </c>
      <c r="I193" s="7">
        <f t="shared" si="2"/>
        <v>0</v>
      </c>
      <c r="J193" s="8">
        <f t="shared" si="3"/>
        <v>0</v>
      </c>
      <c r="K193" s="8">
        <f t="shared" si="4"/>
        <v>0</v>
      </c>
      <c r="L193" s="7">
        <f t="shared" si="5"/>
        <v>0</v>
      </c>
      <c r="M193" s="9">
        <f t="shared" si="6"/>
        <v>0</v>
      </c>
    </row>
    <row r="194">
      <c r="A194" s="6" t="s">
        <v>227</v>
      </c>
      <c r="B194" s="7" t="str">
        <f>vlookup($A194,Users!$B$1:$H1000,3,false)</f>
        <v>Leo</v>
      </c>
      <c r="C194" s="7" t="str">
        <f>vlookup($A194,Users!$B$1:$H1000,6,false)</f>
        <v>Green Hope</v>
      </c>
      <c r="D194" s="7">
        <f>vlookup($C194,Teams!$B:$D,2,false)</f>
        <v>5</v>
      </c>
      <c r="E194" s="7">
        <f t="shared" si="1"/>
        <v>20</v>
      </c>
      <c r="F194" s="7">
        <f>countifs(Raw!$D$1:$D1000,$A194,Raw!$C$1:$C1000,4,Raw!$J$1:$J1000,"C")+countifs(Raw!$D$1:$D1000,$A194,Raw!$C$1:$C1000,14,Raw!$J$1:$J1000,"C")</f>
        <v>0</v>
      </c>
      <c r="G194" s="7">
        <f>countifs(Raw!$D$1:$D1000,$A194,Raw!$C$1:$C1000,0,Raw!$J$1:$J1000,"C")</f>
        <v>1</v>
      </c>
      <c r="H194" s="7">
        <f>countifs(Raw!$D$1:$D1000,$A194,Raw!$C$1:$C1000,-4,Raw!$J$1:$J1000,"C")</f>
        <v>0</v>
      </c>
      <c r="I194" s="7">
        <f t="shared" si="2"/>
        <v>1</v>
      </c>
      <c r="J194" s="8">
        <f t="shared" si="3"/>
        <v>0.05</v>
      </c>
      <c r="K194" s="8">
        <f t="shared" si="4"/>
        <v>0</v>
      </c>
      <c r="L194" s="7">
        <f t="shared" si="5"/>
        <v>0</v>
      </c>
      <c r="M194" s="9">
        <f t="shared" si="6"/>
        <v>0</v>
      </c>
    </row>
    <row r="195">
      <c r="A195" s="6" t="s">
        <v>228</v>
      </c>
      <c r="B195" s="7" t="str">
        <f>vlookup($A195,Users!$B$1:$H1000,3,false)</f>
        <v>Rohan</v>
      </c>
      <c r="C195" s="7" t="str">
        <f>vlookup($A195,Users!$B$1:$H1000,6,false)</f>
        <v>Cupertino</v>
      </c>
      <c r="D195" s="7">
        <f>vlookup($C195,Teams!$B:$D,2,false)</f>
        <v>5</v>
      </c>
      <c r="E195" s="7">
        <f t="shared" si="1"/>
        <v>20</v>
      </c>
      <c r="F195" s="7">
        <f>countifs(Raw!$D$1:$D1000,$A195,Raw!$C$1:$C1000,4,Raw!$J$1:$J1000,"C")+countifs(Raw!$D$1:$D1000,$A195,Raw!$C$1:$C1000,14,Raw!$J$1:$J1000,"C")</f>
        <v>0</v>
      </c>
      <c r="G195" s="7">
        <f>countifs(Raw!$D$1:$D1000,$A195,Raw!$C$1:$C1000,0,Raw!$J$1:$J1000,"C")</f>
        <v>0</v>
      </c>
      <c r="H195" s="7">
        <f>countifs(Raw!$D$1:$D1000,$A195,Raw!$C$1:$C1000,-4,Raw!$J$1:$J1000,"C")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9">
        <f t="shared" si="6"/>
        <v>0</v>
      </c>
    </row>
    <row r="196">
      <c r="A196" s="6" t="s">
        <v>229</v>
      </c>
      <c r="B196" s="7" t="str">
        <f>vlookup($A196,Users!$B$1:$H1000,3,false)</f>
        <v>Kira</v>
      </c>
      <c r="C196" s="7" t="str">
        <f>vlookup($A196,Users!$B$1:$H1000,6,false)</f>
        <v>Lexington B</v>
      </c>
      <c r="D196" s="7">
        <f>vlookup($C196,Teams!$B:$D,2,false)</f>
        <v>6</v>
      </c>
      <c r="E196" s="7">
        <f t="shared" si="1"/>
        <v>24</v>
      </c>
      <c r="F196" s="7">
        <f>countifs(Raw!$D$1:$D1000,$A196,Raw!$C$1:$C1000,4,Raw!$J$1:$J1000,"C")+countifs(Raw!$D$1:$D1000,$A196,Raw!$C$1:$C1000,14,Raw!$J$1:$J1000,"C")</f>
        <v>0</v>
      </c>
      <c r="G196" s="7">
        <f>countifs(Raw!$D$1:$D1000,$A196,Raw!$C$1:$C1000,0,Raw!$J$1:$J1000,"C")</f>
        <v>0</v>
      </c>
      <c r="H196" s="7">
        <f>countifs(Raw!$D$1:$D1000,$A196,Raw!$C$1:$C1000,-4,Raw!$J$1:$J1000,"C")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9">
        <f t="shared" si="6"/>
        <v>0</v>
      </c>
    </row>
    <row r="197">
      <c r="A197" s="6" t="s">
        <v>230</v>
      </c>
      <c r="B197" s="7" t="str">
        <f>vlookup($A197,Users!$B$1:$H1000,3,false)</f>
        <v>Tejas</v>
      </c>
      <c r="C197" s="7" t="str">
        <f>vlookup($A197,Users!$B$1:$H1000,6,false)</f>
        <v>Tesla STEM</v>
      </c>
      <c r="D197" s="7">
        <f>vlookup($C197,Teams!$B:$D,2,false)</f>
        <v>8</v>
      </c>
      <c r="E197" s="7">
        <f t="shared" si="1"/>
        <v>32</v>
      </c>
      <c r="F197" s="7">
        <f>countifs(Raw!$D$1:$D1000,$A197,Raw!$C$1:$C1000,4,Raw!$J$1:$J1000,"C")+countifs(Raw!$D$1:$D1000,$A197,Raw!$C$1:$C1000,14,Raw!$J$1:$J1000,"C")</f>
        <v>0</v>
      </c>
      <c r="G197" s="7">
        <f>countifs(Raw!$D$1:$D1000,$A197,Raw!$C$1:$C1000,0,Raw!$J$1:$J1000,"C")</f>
        <v>0</v>
      </c>
      <c r="H197" s="7">
        <f>countifs(Raw!$D$1:$D1000,$A197,Raw!$C$1:$C1000,-4,Raw!$J$1:$J1000,"C")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9">
        <f t="shared" si="6"/>
        <v>0</v>
      </c>
    </row>
    <row r="198">
      <c r="A198" s="6" t="s">
        <v>231</v>
      </c>
      <c r="B198" s="7" t="str">
        <f>vlookup($A198,Users!$B$1:$H1000,3,false)</f>
        <v>Alex</v>
      </c>
      <c r="C198" s="7" t="str">
        <f>vlookup($A198,Users!$B$1:$H1000,6,false)</f>
        <v>Canyon Crest</v>
      </c>
      <c r="D198" s="7">
        <f>vlookup($C198,Teams!$B:$D,2,false)</f>
        <v>5</v>
      </c>
      <c r="E198" s="7">
        <f t="shared" si="1"/>
        <v>20</v>
      </c>
      <c r="F198" s="7">
        <f>countifs(Raw!$D$1:$D1000,$A198,Raw!$C$1:$C1000,4,Raw!$J$1:$J1000,"C")+countifs(Raw!$D$1:$D1000,$A198,Raw!$C$1:$C1000,14,Raw!$J$1:$J1000,"C")</f>
        <v>0</v>
      </c>
      <c r="G198" s="7">
        <f>countifs(Raw!$D$1:$D1000,$A198,Raw!$C$1:$C1000,0,Raw!$J$1:$J1000,"C")</f>
        <v>1</v>
      </c>
      <c r="H198" s="7">
        <f>countifs(Raw!$D$1:$D1000,$A198,Raw!$C$1:$C1000,-4,Raw!$J$1:$J1000,"C")</f>
        <v>0</v>
      </c>
      <c r="I198" s="7">
        <f t="shared" si="2"/>
        <v>1</v>
      </c>
      <c r="J198" s="8">
        <f t="shared" si="3"/>
        <v>0.05</v>
      </c>
      <c r="K198" s="8">
        <f t="shared" si="4"/>
        <v>0</v>
      </c>
      <c r="L198" s="7">
        <f t="shared" si="5"/>
        <v>0</v>
      </c>
      <c r="M198" s="9">
        <f t="shared" si="6"/>
        <v>0</v>
      </c>
    </row>
    <row r="199">
      <c r="A199" s="6" t="s">
        <v>232</v>
      </c>
      <c r="B199" s="7" t="str">
        <f>vlookup($A199,Users!$B$1:$H1000,3,false)</f>
        <v>Damon</v>
      </c>
      <c r="C199" s="7" t="str">
        <f>vlookup($A199,Users!$B$1:$H1000,6,false)</f>
        <v>Lexington A</v>
      </c>
      <c r="D199" s="7">
        <f>vlookup($C199,Teams!$B:$D,2,false)</f>
        <v>7</v>
      </c>
      <c r="E199" s="7">
        <f t="shared" si="1"/>
        <v>28</v>
      </c>
      <c r="F199" s="7">
        <f>countifs(Raw!$D$1:$D1000,$A199,Raw!$C$1:$C1000,4,Raw!$J$1:$J1000,"C")+countifs(Raw!$D$1:$D1000,$A199,Raw!$C$1:$C1000,14,Raw!$J$1:$J1000,"C")</f>
        <v>0</v>
      </c>
      <c r="G199" s="7">
        <f>countifs(Raw!$D$1:$D1000,$A199,Raw!$C$1:$C1000,0,Raw!$J$1:$J1000,"C")</f>
        <v>0</v>
      </c>
      <c r="H199" s="7">
        <f>countifs(Raw!$D$1:$D1000,$A199,Raw!$C$1:$C1000,-4,Raw!$J$1:$J1000,"C")</f>
        <v>0</v>
      </c>
      <c r="I199" s="7">
        <f t="shared" si="2"/>
        <v>0</v>
      </c>
      <c r="J199" s="8">
        <f t="shared" si="3"/>
        <v>0</v>
      </c>
      <c r="K199" s="8">
        <f t="shared" si="4"/>
        <v>0</v>
      </c>
      <c r="L199" s="7">
        <f t="shared" si="5"/>
        <v>0</v>
      </c>
      <c r="M199" s="9">
        <f t="shared" si="6"/>
        <v>0</v>
      </c>
    </row>
    <row r="200">
      <c r="A200" s="6" t="s">
        <v>233</v>
      </c>
      <c r="B200" s="7" t="str">
        <f>vlookup($A200,Users!$B$1:$H1000,3,false)</f>
        <v>Harish</v>
      </c>
      <c r="C200" s="7" t="str">
        <f>vlookup($A200,Users!$B$1:$H1000,6,false)</f>
        <v>Mira Loma</v>
      </c>
      <c r="D200" s="7">
        <f>vlookup($C200,Teams!$B:$D,2,false)</f>
        <v>11</v>
      </c>
      <c r="E200" s="7">
        <f t="shared" si="1"/>
        <v>44</v>
      </c>
      <c r="F200" s="7">
        <f>countifs(Raw!$D$1:$D1000,$A200,Raw!$C$1:$C1000,4,Raw!$J$1:$J1000,"C")+countifs(Raw!$D$1:$D1000,$A200,Raw!$C$1:$C1000,14,Raw!$J$1:$J1000,"C")</f>
        <v>0</v>
      </c>
      <c r="G200" s="7">
        <f>countifs(Raw!$D$1:$D1000,$A200,Raw!$C$1:$C1000,0,Raw!$J$1:$J1000,"C")</f>
        <v>0</v>
      </c>
      <c r="H200" s="7">
        <f>countifs(Raw!$D$1:$D1000,$A200,Raw!$C$1:$C1000,-4,Raw!$J$1:$J1000,"C")</f>
        <v>0</v>
      </c>
      <c r="I200" s="7">
        <f t="shared" si="2"/>
        <v>0</v>
      </c>
      <c r="J200" s="8">
        <f t="shared" si="3"/>
        <v>0</v>
      </c>
      <c r="K200" s="8">
        <f t="shared" si="4"/>
        <v>0</v>
      </c>
      <c r="L200" s="7">
        <f t="shared" si="5"/>
        <v>0</v>
      </c>
      <c r="M200" s="9">
        <f t="shared" si="6"/>
        <v>0</v>
      </c>
    </row>
    <row r="201">
      <c r="A201" s="6" t="s">
        <v>235</v>
      </c>
      <c r="B201" s="7" t="str">
        <f>vlookup($A201,Users!$B$1:$H1000,3,false)</f>
        <v>Daniel</v>
      </c>
      <c r="C201" s="7" t="str">
        <f>vlookup($A201,Users!$B$1:$H1000,6,false)</f>
        <v>NoHo</v>
      </c>
      <c r="D201" s="7">
        <f>vlookup($C201,Teams!$B:$D,2,false)</f>
        <v>10</v>
      </c>
      <c r="E201" s="7">
        <f t="shared" si="1"/>
        <v>40</v>
      </c>
      <c r="F201" s="7">
        <f>countifs(Raw!$D$1:$D1000,$A201,Raw!$C$1:$C1000,4,Raw!$J$1:$J1000,"C")+countifs(Raw!$D$1:$D1000,$A201,Raw!$C$1:$C1000,14,Raw!$J$1:$J1000,"C")</f>
        <v>0</v>
      </c>
      <c r="G201" s="7">
        <f>countifs(Raw!$D$1:$D1000,$A201,Raw!$C$1:$C1000,0,Raw!$J$1:$J1000,"C")</f>
        <v>1</v>
      </c>
      <c r="H201" s="7">
        <f>countifs(Raw!$D$1:$D1000,$A201,Raw!$C$1:$C1000,-4,Raw!$J$1:$J1000,"C")</f>
        <v>0</v>
      </c>
      <c r="I201" s="7">
        <f t="shared" si="2"/>
        <v>1</v>
      </c>
      <c r="J201" s="8">
        <f t="shared" si="3"/>
        <v>0.025</v>
      </c>
      <c r="K201" s="8">
        <f t="shared" si="4"/>
        <v>0</v>
      </c>
      <c r="L201" s="7">
        <f t="shared" si="5"/>
        <v>0</v>
      </c>
      <c r="M201" s="9">
        <f t="shared" si="6"/>
        <v>0</v>
      </c>
    </row>
    <row r="202">
      <c r="A202" s="6" t="s">
        <v>133</v>
      </c>
      <c r="B202" s="7" t="str">
        <f>vlookup($A202,Users!$B$1:$H1000,3,false)</f>
        <v>Evan</v>
      </c>
      <c r="C202" s="7" t="str">
        <f>vlookup($A202,Users!$B$1:$H1000,6,false)</f>
        <v>Tesla STEM</v>
      </c>
      <c r="D202" s="7">
        <f>vlookup($C202,Teams!$B:$D,2,false)</f>
        <v>8</v>
      </c>
      <c r="E202" s="7">
        <f t="shared" si="1"/>
        <v>32</v>
      </c>
      <c r="F202" s="7">
        <f>countifs(Raw!$D$1:$D1000,$A202,Raw!$C$1:$C1000,4,Raw!$J$1:$J1000,"C")+countifs(Raw!$D$1:$D1000,$A202,Raw!$C$1:$C1000,14,Raw!$J$1:$J1000,"C")</f>
        <v>0</v>
      </c>
      <c r="G202" s="7">
        <f>countifs(Raw!$D$1:$D1000,$A202,Raw!$C$1:$C1000,0,Raw!$J$1:$J1000,"C")</f>
        <v>0</v>
      </c>
      <c r="H202" s="7">
        <f>countifs(Raw!$D$1:$D1000,$A202,Raw!$C$1:$C1000,-4,Raw!$J$1:$J1000,"C")</f>
        <v>1</v>
      </c>
      <c r="I202" s="7">
        <f t="shared" si="2"/>
        <v>1</v>
      </c>
      <c r="J202" s="8">
        <f t="shared" si="3"/>
        <v>0.03125</v>
      </c>
      <c r="K202" s="8">
        <f t="shared" si="4"/>
        <v>0</v>
      </c>
      <c r="L202" s="7">
        <f t="shared" si="5"/>
        <v>-4</v>
      </c>
      <c r="M202" s="9">
        <f t="shared" si="6"/>
        <v>-0.5</v>
      </c>
    </row>
    <row r="203">
      <c r="A203" s="6" t="s">
        <v>80</v>
      </c>
      <c r="B203" s="7" t="str">
        <f>vlookup($A203,Users!$B$1:$H1000,3,false)</f>
        <v>Evin</v>
      </c>
      <c r="C203" s="7" t="str">
        <f>vlookup($A203,Users!$B$1:$H1000,6,false)</f>
        <v>Lexington A</v>
      </c>
      <c r="D203" s="7">
        <f>vlookup($C203,Teams!$B:$D,2,false)</f>
        <v>7</v>
      </c>
      <c r="E203" s="7">
        <f t="shared" si="1"/>
        <v>28</v>
      </c>
      <c r="F203" s="7">
        <f>countifs(Raw!$D$1:$D1000,$A203,Raw!$C$1:$C1000,4,Raw!$J$1:$J1000,"C")+countifs(Raw!$D$1:$D1000,$A203,Raw!$C$1:$C1000,14,Raw!$J$1:$J1000,"C")</f>
        <v>0</v>
      </c>
      <c r="G203" s="7">
        <f>countifs(Raw!$D$1:$D1000,$A203,Raw!$C$1:$C1000,0,Raw!$J$1:$J1000,"C")</f>
        <v>1</v>
      </c>
      <c r="H203" s="7">
        <f>countifs(Raw!$D$1:$D1000,$A203,Raw!$C$1:$C1000,-4,Raw!$J$1:$J1000,"C")</f>
        <v>1</v>
      </c>
      <c r="I203" s="7">
        <f t="shared" si="2"/>
        <v>2</v>
      </c>
      <c r="J203" s="8">
        <f t="shared" si="3"/>
        <v>0.07142857143</v>
      </c>
      <c r="K203" s="8">
        <f t="shared" si="4"/>
        <v>0</v>
      </c>
      <c r="L203" s="7">
        <f t="shared" si="5"/>
        <v>-4</v>
      </c>
      <c r="M203" s="9">
        <f t="shared" si="6"/>
        <v>-0.5714285714</v>
      </c>
    </row>
    <row r="204">
      <c r="A204" s="6" t="s">
        <v>128</v>
      </c>
      <c r="B204" s="7" t="str">
        <f>vlookup($A204,Users!$B$1:$H1000,3,false)</f>
        <v>Chris</v>
      </c>
      <c r="C204" s="7" t="str">
        <f>vlookup($A204,Users!$B$1:$H1000,6,false)</f>
        <v>Westminster</v>
      </c>
      <c r="D204" s="7">
        <f>vlookup($C204,Teams!$B:$D,2,false)</f>
        <v>5</v>
      </c>
      <c r="E204" s="7">
        <f t="shared" si="1"/>
        <v>20</v>
      </c>
      <c r="F204" s="7">
        <f>countifs(Raw!$D$1:$D1000,$A204,Raw!$C$1:$C1000,4,Raw!$J$1:$J1000,"C")+countifs(Raw!$D$1:$D1000,$A204,Raw!$C$1:$C1000,14,Raw!$J$1:$J1000,"C")</f>
        <v>0</v>
      </c>
      <c r="G204" s="7">
        <f>countifs(Raw!$D$1:$D1000,$A204,Raw!$C$1:$C1000,0,Raw!$J$1:$J1000,"C")</f>
        <v>0</v>
      </c>
      <c r="H204" s="7">
        <f>countifs(Raw!$D$1:$D1000,$A204,Raw!$C$1:$C1000,-4,Raw!$J$1:$J1000,"C")</f>
        <v>1</v>
      </c>
      <c r="I204" s="7">
        <f t="shared" si="2"/>
        <v>1</v>
      </c>
      <c r="J204" s="8">
        <f t="shared" si="3"/>
        <v>0.05</v>
      </c>
      <c r="K204" s="8">
        <f t="shared" si="4"/>
        <v>0</v>
      </c>
      <c r="L204" s="7">
        <f t="shared" si="5"/>
        <v>-4</v>
      </c>
      <c r="M204" s="9">
        <f t="shared" si="6"/>
        <v>-0.8</v>
      </c>
    </row>
    <row r="205">
      <c r="A205" s="6" t="s">
        <v>176</v>
      </c>
      <c r="B205" s="7" t="str">
        <f>vlookup($A205,Users!$B$1:$H1000,3,false)</f>
        <v>Chris</v>
      </c>
      <c r="C205" s="7" t="str">
        <f>vlookup($A205,Users!$B$1:$H1000,6,false)</f>
        <v>Troy</v>
      </c>
      <c r="D205" s="7">
        <f>vlookup($C205,Teams!$B:$D,2,false)</f>
        <v>5</v>
      </c>
      <c r="E205" s="7">
        <f t="shared" si="1"/>
        <v>20</v>
      </c>
      <c r="F205" s="7">
        <f>countifs(Raw!$D$1:$D1000,$A205,Raw!$C$1:$C1000,4,Raw!$J$1:$J1000,"C")+countifs(Raw!$D$1:$D1000,$A205,Raw!$C$1:$C1000,14,Raw!$J$1:$J1000,"C")</f>
        <v>0</v>
      </c>
      <c r="G205" s="7">
        <f>countifs(Raw!$D$1:$D1000,$A205,Raw!$C$1:$C1000,0,Raw!$J$1:$J1000,"C")</f>
        <v>1</v>
      </c>
      <c r="H205" s="7">
        <f>countifs(Raw!$D$1:$D1000,$A205,Raw!$C$1:$C1000,-4,Raw!$J$1:$J1000,"C")</f>
        <v>1</v>
      </c>
      <c r="I205" s="7">
        <f t="shared" si="2"/>
        <v>2</v>
      </c>
      <c r="J205" s="8">
        <f t="shared" si="3"/>
        <v>0.1</v>
      </c>
      <c r="K205" s="8">
        <f t="shared" si="4"/>
        <v>0</v>
      </c>
      <c r="L205" s="7">
        <f t="shared" si="5"/>
        <v>-4</v>
      </c>
      <c r="M205" s="9">
        <f t="shared" si="6"/>
        <v>-0.8</v>
      </c>
    </row>
    <row r="206">
      <c r="A206" s="6" t="s">
        <v>201</v>
      </c>
      <c r="B206" s="7" t="str">
        <f>vlookup($A206,Users!$B$1:$H1000,3,false)</f>
        <v>Jack</v>
      </c>
      <c r="C206" s="7" t="str">
        <f>vlookup($A206,Users!$B$1:$H1000,6,false)</f>
        <v>AHS Broward</v>
      </c>
      <c r="D206" s="7">
        <f>vlookup($C206,Teams!$B:$D,2,false)</f>
        <v>5</v>
      </c>
      <c r="E206" s="7">
        <f t="shared" si="1"/>
        <v>20</v>
      </c>
      <c r="F206" s="7">
        <f>countifs(Raw!$D$1:$D1000,$A206,Raw!$C$1:$C1000,4,Raw!$J$1:$J1000,"C")+countifs(Raw!$D$1:$D1000,$A206,Raw!$C$1:$C1000,14,Raw!$J$1:$J1000,"C")</f>
        <v>0</v>
      </c>
      <c r="G206" s="7">
        <f>countifs(Raw!$D$1:$D1000,$A206,Raw!$C$1:$C1000,0,Raw!$J$1:$J1000,"C")</f>
        <v>0</v>
      </c>
      <c r="H206" s="7">
        <f>countifs(Raw!$D$1:$D1000,$A206,Raw!$C$1:$C1000,-4,Raw!$J$1:$J1000,"C")</f>
        <v>1</v>
      </c>
      <c r="I206" s="7">
        <f t="shared" si="2"/>
        <v>1</v>
      </c>
      <c r="J206" s="8">
        <f t="shared" si="3"/>
        <v>0.05</v>
      </c>
      <c r="K206" s="8">
        <f t="shared" si="4"/>
        <v>0</v>
      </c>
      <c r="L206" s="7">
        <f t="shared" si="5"/>
        <v>-4</v>
      </c>
      <c r="M206" s="9">
        <f t="shared" si="6"/>
        <v>-0.8</v>
      </c>
    </row>
    <row r="207">
      <c r="A207" s="6" t="s">
        <v>223</v>
      </c>
      <c r="B207" s="7" t="str">
        <f>vlookup($A207,Users!$B$1:$H1000,3,false)</f>
        <v>Alex</v>
      </c>
      <c r="C207" s="7" t="str">
        <f>vlookup($A207,Users!$B$1:$H1000,6,false)</f>
        <v>Niskayuna</v>
      </c>
      <c r="D207" s="7">
        <f>vlookup($C207,Teams!$B:$D,2,false)</f>
        <v>5</v>
      </c>
      <c r="E207" s="7">
        <f t="shared" si="1"/>
        <v>20</v>
      </c>
      <c r="F207" s="7">
        <f>countifs(Raw!$D$1:$D1000,$A207,Raw!$C$1:$C1000,4,Raw!$J$1:$J1000,"C")+countifs(Raw!$D$1:$D1000,$A207,Raw!$C$1:$C1000,14,Raw!$J$1:$J1000,"C")</f>
        <v>0</v>
      </c>
      <c r="G207" s="7">
        <f>countifs(Raw!$D$1:$D1000,$A207,Raw!$C$1:$C1000,0,Raw!$J$1:$J1000,"C")</f>
        <v>0</v>
      </c>
      <c r="H207" s="7">
        <f>countifs(Raw!$D$1:$D1000,$A207,Raw!$C$1:$C1000,-4,Raw!$J$1:$J1000,"C")</f>
        <v>1</v>
      </c>
      <c r="I207" s="7">
        <f t="shared" si="2"/>
        <v>1</v>
      </c>
      <c r="J207" s="8">
        <f t="shared" si="3"/>
        <v>0.05</v>
      </c>
      <c r="K207" s="8">
        <f t="shared" si="4"/>
        <v>0</v>
      </c>
      <c r="L207" s="7">
        <f t="shared" si="5"/>
        <v>-4</v>
      </c>
      <c r="M207" s="9">
        <f t="shared" si="6"/>
        <v>-0.8</v>
      </c>
    </row>
    <row r="208">
      <c r="A208" s="24"/>
      <c r="B208" s="24"/>
      <c r="C208" s="24"/>
      <c r="D208" s="12"/>
      <c r="E208" s="12"/>
      <c r="F208" s="12"/>
      <c r="G208" s="12"/>
      <c r="H208" s="12"/>
      <c r="I208" s="12"/>
      <c r="J208" s="13"/>
      <c r="K208" s="13"/>
      <c r="L208" s="12"/>
      <c r="M208" s="25"/>
    </row>
    <row r="209">
      <c r="A209" s="24"/>
      <c r="B209" s="24"/>
      <c r="C209" s="24"/>
      <c r="D209" s="12"/>
      <c r="E209" s="12"/>
      <c r="F209" s="12"/>
      <c r="G209" s="12"/>
      <c r="H209" s="12"/>
      <c r="I209" s="12"/>
      <c r="J209" s="13"/>
      <c r="K209" s="13"/>
      <c r="L209" s="12"/>
      <c r="M209" s="25"/>
    </row>
    <row r="210">
      <c r="A210" s="24"/>
      <c r="B210" s="24"/>
      <c r="C210" s="24"/>
      <c r="D210" s="12"/>
      <c r="E210" s="12"/>
      <c r="F210" s="12"/>
      <c r="G210" s="12"/>
      <c r="H210" s="12"/>
      <c r="I210" s="12"/>
      <c r="J210" s="13"/>
      <c r="K210" s="13"/>
      <c r="L210" s="12"/>
      <c r="M210" s="25"/>
    </row>
    <row r="211">
      <c r="A211" s="24"/>
      <c r="B211" s="24"/>
      <c r="C211" s="24"/>
      <c r="D211" s="12"/>
      <c r="E211" s="12"/>
      <c r="F211" s="12"/>
      <c r="G211" s="12"/>
      <c r="H211" s="12"/>
      <c r="I211" s="12"/>
      <c r="J211" s="13"/>
      <c r="K211" s="13"/>
      <c r="L211" s="12"/>
      <c r="M211" s="25"/>
    </row>
    <row r="212">
      <c r="A212" s="24"/>
      <c r="B212" s="24"/>
      <c r="C212" s="24"/>
      <c r="D212" s="12"/>
      <c r="E212" s="12"/>
      <c r="F212" s="12"/>
      <c r="G212" s="12"/>
      <c r="H212" s="12"/>
      <c r="I212" s="12"/>
      <c r="J212" s="13"/>
      <c r="K212" s="13"/>
      <c r="L212" s="12"/>
      <c r="M212" s="25"/>
    </row>
    <row r="213">
      <c r="A213" s="24"/>
      <c r="B213" s="24"/>
      <c r="C213" s="24"/>
      <c r="D213" s="12"/>
      <c r="E213" s="12"/>
      <c r="F213" s="12"/>
      <c r="G213" s="12"/>
      <c r="H213" s="12"/>
      <c r="I213" s="12"/>
      <c r="J213" s="13"/>
      <c r="K213" s="13"/>
      <c r="L213" s="12"/>
      <c r="M213" s="25"/>
    </row>
    <row r="214">
      <c r="A214" s="24"/>
      <c r="B214" s="24"/>
      <c r="C214" s="24"/>
      <c r="D214" s="12"/>
      <c r="E214" s="12"/>
      <c r="F214" s="12"/>
      <c r="G214" s="12"/>
      <c r="H214" s="12"/>
      <c r="I214" s="12"/>
      <c r="J214" s="13"/>
      <c r="K214" s="13"/>
      <c r="L214" s="12"/>
      <c r="M214" s="25"/>
    </row>
    <row r="215">
      <c r="A215" s="24"/>
      <c r="B215" s="24"/>
      <c r="C215" s="24"/>
      <c r="D215" s="12"/>
      <c r="E215" s="12"/>
      <c r="F215" s="12"/>
      <c r="G215" s="12"/>
      <c r="H215" s="12"/>
      <c r="I215" s="12"/>
      <c r="J215" s="13"/>
      <c r="K215" s="13"/>
      <c r="L215" s="12"/>
      <c r="M215" s="25"/>
    </row>
    <row r="216">
      <c r="A216" s="24"/>
      <c r="B216" s="24"/>
      <c r="C216" s="24"/>
      <c r="D216" s="12"/>
      <c r="E216" s="12"/>
      <c r="F216" s="12"/>
      <c r="G216" s="12"/>
      <c r="H216" s="12"/>
      <c r="I216" s="12"/>
      <c r="J216" s="13"/>
      <c r="K216" s="13"/>
      <c r="L216" s="12"/>
      <c r="M216" s="25"/>
    </row>
    <row r="217">
      <c r="A217" s="24"/>
      <c r="B217" s="24"/>
      <c r="C217" s="24"/>
      <c r="D217" s="12"/>
      <c r="E217" s="12"/>
      <c r="F217" s="12"/>
      <c r="G217" s="12"/>
      <c r="H217" s="12"/>
      <c r="I217" s="12"/>
      <c r="J217" s="13"/>
      <c r="K217" s="13"/>
      <c r="L217" s="12"/>
      <c r="M217" s="25"/>
    </row>
    <row r="218">
      <c r="A218" s="24"/>
      <c r="B218" s="24"/>
      <c r="C218" s="24"/>
      <c r="D218" s="12"/>
      <c r="E218" s="12"/>
      <c r="F218" s="12"/>
      <c r="G218" s="12"/>
      <c r="H218" s="12"/>
      <c r="I218" s="12"/>
      <c r="J218" s="13"/>
      <c r="K218" s="13"/>
      <c r="L218" s="12"/>
      <c r="M218" s="25"/>
    </row>
    <row r="219">
      <c r="A219" s="24"/>
      <c r="B219" s="24"/>
      <c r="C219" s="24"/>
      <c r="D219" s="12"/>
      <c r="E219" s="12"/>
      <c r="F219" s="12"/>
      <c r="G219" s="12"/>
      <c r="H219" s="12"/>
      <c r="I219" s="12"/>
      <c r="J219" s="13"/>
      <c r="K219" s="13"/>
      <c r="L219" s="12"/>
      <c r="M219" s="25"/>
    </row>
    <row r="220">
      <c r="A220" s="24"/>
      <c r="B220" s="24"/>
      <c r="C220" s="24"/>
      <c r="D220" s="12"/>
      <c r="E220" s="12"/>
      <c r="F220" s="12"/>
      <c r="G220" s="12"/>
      <c r="H220" s="12"/>
      <c r="I220" s="12"/>
      <c r="J220" s="13"/>
      <c r="K220" s="13"/>
      <c r="L220" s="12"/>
      <c r="M220" s="25"/>
    </row>
    <row r="221">
      <c r="A221" s="24"/>
      <c r="B221" s="24"/>
      <c r="C221" s="24"/>
      <c r="D221" s="12"/>
      <c r="E221" s="12"/>
      <c r="F221" s="12"/>
      <c r="G221" s="12"/>
      <c r="H221" s="12"/>
      <c r="I221" s="12"/>
      <c r="J221" s="13"/>
      <c r="K221" s="13"/>
      <c r="L221" s="12"/>
      <c r="M221" s="25"/>
    </row>
    <row r="222">
      <c r="A222" s="24"/>
      <c r="B222" s="24"/>
      <c r="C222" s="24"/>
      <c r="D222" s="12"/>
      <c r="E222" s="12"/>
      <c r="F222" s="12"/>
      <c r="G222" s="12"/>
      <c r="H222" s="12"/>
      <c r="I222" s="12"/>
      <c r="J222" s="13"/>
      <c r="K222" s="13"/>
      <c r="L222" s="12"/>
      <c r="M222" s="25"/>
    </row>
    <row r="223">
      <c r="A223" s="24"/>
      <c r="B223" s="24"/>
      <c r="C223" s="24"/>
      <c r="D223" s="12"/>
      <c r="E223" s="12"/>
      <c r="F223" s="12"/>
      <c r="G223" s="12"/>
      <c r="H223" s="12"/>
      <c r="I223" s="12"/>
      <c r="J223" s="13"/>
      <c r="K223" s="13"/>
      <c r="L223" s="12"/>
      <c r="M223" s="25"/>
    </row>
    <row r="224">
      <c r="A224" s="24"/>
      <c r="B224" s="24"/>
      <c r="C224" s="24"/>
      <c r="D224" s="12"/>
      <c r="E224" s="12"/>
      <c r="F224" s="12"/>
      <c r="G224" s="12"/>
      <c r="H224" s="12"/>
      <c r="I224" s="12"/>
      <c r="J224" s="13"/>
      <c r="K224" s="13"/>
      <c r="L224" s="12"/>
      <c r="M224" s="25"/>
    </row>
    <row r="225">
      <c r="A225" s="24"/>
      <c r="B225" s="24"/>
      <c r="C225" s="24"/>
      <c r="D225" s="12"/>
      <c r="E225" s="12"/>
      <c r="F225" s="12"/>
      <c r="G225" s="12"/>
      <c r="H225" s="12"/>
      <c r="I225" s="12"/>
      <c r="J225" s="13"/>
      <c r="K225" s="13"/>
      <c r="L225" s="12"/>
      <c r="M225" s="25"/>
    </row>
    <row r="226">
      <c r="A226" s="24"/>
      <c r="B226" s="24"/>
      <c r="C226" s="24"/>
      <c r="D226" s="12"/>
      <c r="E226" s="12"/>
      <c r="F226" s="12"/>
      <c r="G226" s="12"/>
      <c r="H226" s="12"/>
      <c r="I226" s="12"/>
      <c r="J226" s="13"/>
      <c r="K226" s="13"/>
      <c r="L226" s="12"/>
      <c r="M226" s="25"/>
    </row>
    <row r="227">
      <c r="A227" s="24"/>
      <c r="B227" s="24"/>
      <c r="C227" s="24"/>
      <c r="D227" s="12"/>
      <c r="E227" s="12"/>
      <c r="F227" s="12"/>
      <c r="G227" s="12"/>
      <c r="H227" s="12"/>
      <c r="I227" s="12"/>
      <c r="J227" s="13"/>
      <c r="K227" s="13"/>
      <c r="L227" s="12"/>
      <c r="M227" s="25"/>
    </row>
    <row r="228">
      <c r="A228" s="24"/>
      <c r="B228" s="24"/>
      <c r="C228" s="24"/>
      <c r="D228" s="12"/>
      <c r="E228" s="12"/>
      <c r="F228" s="12"/>
      <c r="G228" s="12"/>
      <c r="H228" s="12"/>
      <c r="I228" s="12"/>
      <c r="J228" s="13"/>
      <c r="K228" s="13"/>
      <c r="L228" s="12"/>
      <c r="M228" s="25"/>
    </row>
    <row r="229">
      <c r="A229" s="24"/>
      <c r="B229" s="24"/>
      <c r="C229" s="24"/>
      <c r="D229" s="12"/>
      <c r="E229" s="12"/>
      <c r="F229" s="12"/>
      <c r="G229" s="12"/>
      <c r="H229" s="12"/>
      <c r="I229" s="12"/>
      <c r="J229" s="13"/>
      <c r="K229" s="13"/>
      <c r="L229" s="12"/>
      <c r="M229" s="25"/>
    </row>
    <row r="230">
      <c r="A230" s="24"/>
      <c r="B230" s="24"/>
      <c r="C230" s="24"/>
      <c r="D230" s="12"/>
      <c r="E230" s="12"/>
      <c r="F230" s="12"/>
      <c r="G230" s="12"/>
      <c r="H230" s="12"/>
      <c r="I230" s="12"/>
      <c r="J230" s="13"/>
      <c r="K230" s="13"/>
      <c r="L230" s="12"/>
      <c r="M230" s="25"/>
    </row>
    <row r="231">
      <c r="A231" s="24"/>
      <c r="B231" s="24"/>
      <c r="C231" s="24"/>
      <c r="D231" s="12"/>
      <c r="E231" s="12"/>
      <c r="F231" s="12"/>
      <c r="G231" s="12"/>
      <c r="H231" s="12"/>
      <c r="I231" s="12"/>
      <c r="J231" s="13"/>
      <c r="K231" s="13"/>
      <c r="L231" s="12"/>
      <c r="M231" s="25"/>
    </row>
    <row r="232">
      <c r="A232" s="24"/>
      <c r="B232" s="24"/>
      <c r="C232" s="24"/>
      <c r="D232" s="12"/>
      <c r="E232" s="12"/>
      <c r="F232" s="12"/>
      <c r="G232" s="12"/>
      <c r="H232" s="12"/>
      <c r="I232" s="12"/>
      <c r="J232" s="13"/>
      <c r="K232" s="13"/>
      <c r="L232" s="12"/>
      <c r="M232" s="25"/>
    </row>
    <row r="233">
      <c r="A233" s="24"/>
      <c r="B233" s="24"/>
      <c r="C233" s="24"/>
      <c r="D233" s="12"/>
      <c r="E233" s="12"/>
      <c r="F233" s="12"/>
      <c r="G233" s="12"/>
      <c r="H233" s="12"/>
      <c r="I233" s="12"/>
      <c r="J233" s="13"/>
      <c r="K233" s="13"/>
      <c r="L233" s="12"/>
      <c r="M233" s="25"/>
    </row>
    <row r="234">
      <c r="A234" s="24"/>
      <c r="B234" s="24"/>
      <c r="C234" s="24"/>
      <c r="D234" s="12"/>
      <c r="E234" s="12"/>
      <c r="F234" s="12"/>
      <c r="G234" s="12"/>
      <c r="H234" s="12"/>
      <c r="I234" s="12"/>
      <c r="J234" s="13"/>
      <c r="K234" s="13"/>
      <c r="L234" s="12"/>
      <c r="M234" s="25"/>
    </row>
    <row r="235">
      <c r="A235" s="24"/>
      <c r="B235" s="24"/>
      <c r="C235" s="24"/>
      <c r="D235" s="12"/>
      <c r="E235" s="12"/>
      <c r="F235" s="12"/>
      <c r="G235" s="12"/>
      <c r="H235" s="12"/>
      <c r="I235" s="12"/>
      <c r="J235" s="13"/>
      <c r="K235" s="13"/>
      <c r="L235" s="12"/>
      <c r="M235" s="25"/>
    </row>
    <row r="236">
      <c r="A236" s="24"/>
      <c r="B236" s="24"/>
      <c r="C236" s="24"/>
      <c r="D236" s="12"/>
      <c r="E236" s="12"/>
      <c r="F236" s="12"/>
      <c r="G236" s="12"/>
      <c r="H236" s="12"/>
      <c r="I236" s="12"/>
      <c r="J236" s="13"/>
      <c r="K236" s="13"/>
      <c r="L236" s="12"/>
      <c r="M236" s="25"/>
    </row>
    <row r="237">
      <c r="A237" s="24"/>
      <c r="B237" s="24"/>
      <c r="C237" s="24"/>
      <c r="D237" s="12"/>
      <c r="E237" s="12"/>
      <c r="F237" s="12"/>
      <c r="G237" s="12"/>
      <c r="H237" s="12"/>
      <c r="I237" s="12"/>
      <c r="J237" s="13"/>
      <c r="K237" s="13"/>
      <c r="L237" s="12"/>
      <c r="M237" s="25"/>
    </row>
    <row r="238">
      <c r="A238" s="24"/>
      <c r="B238" s="24"/>
      <c r="C238" s="24"/>
      <c r="D238" s="12"/>
      <c r="E238" s="12"/>
      <c r="F238" s="12"/>
      <c r="G238" s="12"/>
      <c r="H238" s="12"/>
      <c r="I238" s="12"/>
      <c r="J238" s="13"/>
      <c r="K238" s="13"/>
      <c r="L238" s="12"/>
      <c r="M238" s="25"/>
    </row>
    <row r="239">
      <c r="A239" s="24"/>
      <c r="B239" s="24"/>
      <c r="C239" s="24"/>
      <c r="D239" s="12"/>
      <c r="E239" s="12"/>
      <c r="F239" s="12"/>
      <c r="G239" s="12"/>
      <c r="H239" s="12"/>
      <c r="I239" s="12"/>
      <c r="J239" s="13"/>
      <c r="K239" s="13"/>
      <c r="L239" s="12"/>
      <c r="M239" s="25"/>
    </row>
    <row r="240">
      <c r="A240" s="24"/>
      <c r="B240" s="24"/>
      <c r="C240" s="24"/>
      <c r="D240" s="12"/>
      <c r="E240" s="12"/>
      <c r="F240" s="12"/>
      <c r="G240" s="12"/>
      <c r="H240" s="12"/>
      <c r="I240" s="12"/>
      <c r="J240" s="13"/>
      <c r="K240" s="13"/>
      <c r="L240" s="12"/>
      <c r="M240" s="25"/>
    </row>
    <row r="241">
      <c r="A241" s="24"/>
      <c r="B241" s="24"/>
      <c r="C241" s="24"/>
      <c r="D241" s="12"/>
      <c r="E241" s="12"/>
      <c r="F241" s="12"/>
      <c r="G241" s="12"/>
      <c r="H241" s="12"/>
      <c r="I241" s="12"/>
      <c r="J241" s="13"/>
      <c r="K241" s="13"/>
      <c r="L241" s="12"/>
      <c r="M241" s="25"/>
    </row>
    <row r="242">
      <c r="A242" s="24"/>
      <c r="B242" s="24"/>
      <c r="C242" s="24"/>
      <c r="D242" s="12"/>
      <c r="E242" s="12"/>
      <c r="F242" s="12"/>
      <c r="G242" s="12"/>
      <c r="H242" s="12"/>
      <c r="I242" s="12"/>
      <c r="J242" s="13"/>
      <c r="K242" s="13"/>
      <c r="L242" s="12"/>
      <c r="M242" s="25"/>
    </row>
    <row r="243">
      <c r="A243" s="24"/>
      <c r="B243" s="24"/>
      <c r="C243" s="24"/>
      <c r="D243" s="12"/>
      <c r="E243" s="12"/>
      <c r="F243" s="12"/>
      <c r="G243" s="12"/>
      <c r="H243" s="12"/>
      <c r="I243" s="12"/>
      <c r="J243" s="13"/>
      <c r="K243" s="13"/>
      <c r="L243" s="12"/>
      <c r="M243" s="25"/>
    </row>
    <row r="244">
      <c r="A244" s="24"/>
      <c r="B244" s="24"/>
      <c r="C244" s="24"/>
      <c r="D244" s="12"/>
      <c r="E244" s="12"/>
      <c r="F244" s="12"/>
      <c r="G244" s="12"/>
      <c r="H244" s="12"/>
      <c r="I244" s="12"/>
      <c r="J244" s="13"/>
      <c r="K244" s="13"/>
      <c r="L244" s="12"/>
      <c r="M244" s="25"/>
    </row>
    <row r="245">
      <c r="A245" s="24"/>
      <c r="B245" s="24"/>
      <c r="C245" s="24"/>
      <c r="D245" s="12"/>
      <c r="E245" s="12"/>
      <c r="F245" s="12"/>
      <c r="G245" s="12"/>
      <c r="H245" s="12"/>
      <c r="I245" s="12"/>
      <c r="J245" s="13"/>
      <c r="K245" s="13"/>
      <c r="L245" s="12"/>
      <c r="M245" s="25"/>
    </row>
    <row r="246">
      <c r="A246" s="24"/>
      <c r="B246" s="24"/>
      <c r="C246" s="24"/>
      <c r="D246" s="12"/>
      <c r="E246" s="12"/>
      <c r="F246" s="12"/>
      <c r="G246" s="12"/>
      <c r="H246" s="12"/>
      <c r="I246" s="12"/>
      <c r="J246" s="13"/>
      <c r="K246" s="13"/>
      <c r="L246" s="12"/>
      <c r="M246" s="25"/>
    </row>
    <row r="247">
      <c r="A247" s="24"/>
      <c r="B247" s="24"/>
      <c r="C247" s="24"/>
      <c r="D247" s="12"/>
      <c r="E247" s="12"/>
      <c r="F247" s="12"/>
      <c r="G247" s="12"/>
      <c r="H247" s="12"/>
      <c r="I247" s="12"/>
      <c r="J247" s="13"/>
      <c r="K247" s="13"/>
      <c r="L247" s="12"/>
      <c r="M247" s="25"/>
    </row>
    <row r="248">
      <c r="A248" s="24"/>
      <c r="B248" s="24"/>
      <c r="C248" s="24"/>
      <c r="D248" s="12"/>
      <c r="E248" s="12"/>
      <c r="F248" s="12"/>
      <c r="G248" s="12"/>
      <c r="H248" s="12"/>
      <c r="I248" s="12"/>
      <c r="J248" s="13"/>
      <c r="K248" s="13"/>
      <c r="L248" s="12"/>
      <c r="M248" s="25"/>
    </row>
    <row r="249">
      <c r="A249" s="24"/>
      <c r="B249" s="24"/>
      <c r="C249" s="24"/>
      <c r="D249" s="12"/>
      <c r="E249" s="12"/>
      <c r="F249" s="12"/>
      <c r="G249" s="12"/>
      <c r="H249" s="12"/>
      <c r="I249" s="12"/>
      <c r="J249" s="13"/>
      <c r="K249" s="13"/>
      <c r="L249" s="12"/>
      <c r="M249" s="25"/>
    </row>
    <row r="250">
      <c r="A250" s="24"/>
      <c r="B250" s="24"/>
      <c r="C250" s="24"/>
      <c r="D250" s="12"/>
      <c r="E250" s="12"/>
      <c r="F250" s="12"/>
      <c r="G250" s="12"/>
      <c r="H250" s="12"/>
      <c r="I250" s="12"/>
      <c r="J250" s="13"/>
      <c r="K250" s="13"/>
      <c r="L250" s="12"/>
      <c r="M250" s="25"/>
    </row>
    <row r="251">
      <c r="A251" s="24"/>
      <c r="B251" s="24"/>
      <c r="C251" s="24"/>
      <c r="D251" s="12"/>
      <c r="E251" s="12"/>
      <c r="F251" s="12"/>
      <c r="G251" s="12"/>
      <c r="H251" s="12"/>
      <c r="I251" s="12"/>
      <c r="J251" s="13"/>
      <c r="K251" s="13"/>
      <c r="L251" s="12"/>
      <c r="M251" s="25"/>
    </row>
    <row r="252">
      <c r="A252" s="24"/>
      <c r="B252" s="24"/>
      <c r="C252" s="24"/>
      <c r="D252" s="12"/>
      <c r="E252" s="12"/>
      <c r="F252" s="12"/>
      <c r="G252" s="12"/>
      <c r="H252" s="12"/>
      <c r="I252" s="12"/>
      <c r="J252" s="13"/>
      <c r="K252" s="13"/>
      <c r="L252" s="12"/>
      <c r="M252" s="25"/>
    </row>
    <row r="253">
      <c r="A253" s="24"/>
      <c r="B253" s="24"/>
      <c r="C253" s="24"/>
      <c r="D253" s="12"/>
      <c r="E253" s="12"/>
      <c r="F253" s="12"/>
      <c r="G253" s="12"/>
      <c r="H253" s="12"/>
      <c r="I253" s="12"/>
      <c r="J253" s="13"/>
      <c r="K253" s="13"/>
      <c r="L253" s="12"/>
      <c r="M253" s="25"/>
    </row>
    <row r="254">
      <c r="A254" s="24"/>
      <c r="B254" s="24"/>
      <c r="C254" s="24"/>
      <c r="D254" s="12"/>
      <c r="E254" s="12"/>
      <c r="F254" s="12"/>
      <c r="G254" s="12"/>
      <c r="H254" s="12"/>
      <c r="I254" s="12"/>
      <c r="J254" s="13"/>
      <c r="K254" s="13"/>
      <c r="L254" s="12"/>
      <c r="M254" s="25"/>
    </row>
    <row r="255">
      <c r="A255" s="24"/>
      <c r="B255" s="24"/>
      <c r="C255" s="24"/>
      <c r="D255" s="12"/>
      <c r="E255" s="12"/>
      <c r="F255" s="12"/>
      <c r="G255" s="12"/>
      <c r="H255" s="12"/>
      <c r="I255" s="12"/>
      <c r="J255" s="13"/>
      <c r="K255" s="13"/>
      <c r="L255" s="12"/>
      <c r="M255" s="25"/>
    </row>
    <row r="256">
      <c r="A256" s="24"/>
      <c r="B256" s="24"/>
      <c r="C256" s="24"/>
      <c r="D256" s="12"/>
      <c r="E256" s="12"/>
      <c r="F256" s="12"/>
      <c r="G256" s="12"/>
      <c r="H256" s="12"/>
      <c r="I256" s="12"/>
      <c r="J256" s="13"/>
      <c r="K256" s="13"/>
      <c r="L256" s="12"/>
      <c r="M256" s="25"/>
    </row>
    <row r="257">
      <c r="A257" s="24"/>
      <c r="B257" s="24"/>
      <c r="C257" s="24"/>
      <c r="D257" s="12"/>
      <c r="E257" s="12"/>
      <c r="F257" s="12"/>
      <c r="G257" s="12"/>
      <c r="H257" s="12"/>
      <c r="I257" s="12"/>
      <c r="J257" s="13"/>
      <c r="K257" s="13"/>
      <c r="L257" s="12"/>
      <c r="M257" s="25"/>
    </row>
    <row r="258">
      <c r="A258" s="24"/>
      <c r="B258" s="24"/>
      <c r="C258" s="24"/>
      <c r="D258" s="12"/>
      <c r="E258" s="12"/>
      <c r="F258" s="12"/>
      <c r="G258" s="12"/>
      <c r="H258" s="12"/>
      <c r="I258" s="12"/>
      <c r="J258" s="13"/>
      <c r="K258" s="13"/>
      <c r="L258" s="12"/>
      <c r="M258" s="25"/>
    </row>
    <row r="259">
      <c r="A259" s="24"/>
      <c r="B259" s="24"/>
      <c r="C259" s="24"/>
      <c r="D259" s="12"/>
      <c r="E259" s="12"/>
      <c r="F259" s="12"/>
      <c r="G259" s="12"/>
      <c r="H259" s="12"/>
      <c r="I259" s="12"/>
      <c r="J259" s="13"/>
      <c r="K259" s="13"/>
      <c r="L259" s="12"/>
      <c r="M259" s="25"/>
    </row>
    <row r="260">
      <c r="A260" s="24"/>
      <c r="B260" s="24"/>
      <c r="C260" s="24"/>
      <c r="D260" s="12"/>
      <c r="E260" s="12"/>
      <c r="F260" s="12"/>
      <c r="G260" s="12"/>
      <c r="H260" s="12"/>
      <c r="I260" s="12"/>
      <c r="J260" s="13"/>
      <c r="K260" s="13"/>
      <c r="L260" s="12"/>
      <c r="M260" s="25"/>
    </row>
    <row r="261">
      <c r="A261" s="24"/>
      <c r="B261" s="24"/>
      <c r="C261" s="24"/>
      <c r="D261" s="12"/>
      <c r="E261" s="12"/>
      <c r="F261" s="12"/>
      <c r="G261" s="12"/>
      <c r="H261" s="12"/>
      <c r="I261" s="12"/>
      <c r="J261" s="13"/>
      <c r="K261" s="13"/>
      <c r="L261" s="12"/>
      <c r="M261" s="25"/>
    </row>
    <row r="262">
      <c r="A262" s="24"/>
      <c r="B262" s="24"/>
      <c r="C262" s="24"/>
      <c r="D262" s="12"/>
      <c r="E262" s="12"/>
      <c r="F262" s="12"/>
      <c r="G262" s="12"/>
      <c r="H262" s="12"/>
      <c r="I262" s="12"/>
      <c r="J262" s="13"/>
      <c r="K262" s="13"/>
      <c r="L262" s="12"/>
      <c r="M262" s="25"/>
    </row>
    <row r="263">
      <c r="A263" s="24"/>
      <c r="B263" s="24"/>
      <c r="C263" s="24"/>
      <c r="D263" s="12"/>
      <c r="E263" s="12"/>
      <c r="F263" s="12"/>
      <c r="G263" s="12"/>
      <c r="H263" s="12"/>
      <c r="I263" s="12"/>
      <c r="J263" s="13"/>
      <c r="K263" s="13"/>
      <c r="L263" s="12"/>
      <c r="M263" s="25"/>
    </row>
    <row r="264">
      <c r="A264" s="24"/>
      <c r="B264" s="24"/>
      <c r="C264" s="24"/>
      <c r="D264" s="12"/>
      <c r="E264" s="12"/>
      <c r="F264" s="12"/>
      <c r="G264" s="12"/>
      <c r="H264" s="12"/>
      <c r="I264" s="12"/>
      <c r="J264" s="13"/>
      <c r="K264" s="13"/>
      <c r="L264" s="12"/>
      <c r="M264" s="25"/>
    </row>
    <row r="265">
      <c r="A265" s="24"/>
      <c r="B265" s="24"/>
      <c r="C265" s="24"/>
      <c r="D265" s="12"/>
      <c r="E265" s="12"/>
      <c r="F265" s="12"/>
      <c r="G265" s="12"/>
      <c r="H265" s="12"/>
      <c r="I265" s="12"/>
      <c r="J265" s="13"/>
      <c r="K265" s="13"/>
      <c r="L265" s="12"/>
      <c r="M265" s="25"/>
    </row>
    <row r="266">
      <c r="A266" s="24"/>
      <c r="B266" s="24"/>
      <c r="C266" s="24"/>
      <c r="D266" s="12"/>
      <c r="E266" s="12"/>
      <c r="F266" s="12"/>
      <c r="G266" s="12"/>
      <c r="H266" s="12"/>
      <c r="I266" s="12"/>
      <c r="J266" s="13"/>
      <c r="K266" s="13"/>
      <c r="L266" s="12"/>
      <c r="M266" s="25"/>
    </row>
    <row r="267">
      <c r="A267" s="24"/>
      <c r="B267" s="24"/>
      <c r="C267" s="24"/>
      <c r="D267" s="12"/>
      <c r="E267" s="12"/>
      <c r="F267" s="12"/>
      <c r="G267" s="12"/>
      <c r="H267" s="12"/>
      <c r="I267" s="12"/>
      <c r="J267" s="13"/>
      <c r="K267" s="13"/>
      <c r="L267" s="12"/>
      <c r="M267" s="25"/>
    </row>
    <row r="268">
      <c r="A268" s="24"/>
      <c r="B268" s="24"/>
      <c r="C268" s="24"/>
      <c r="D268" s="12"/>
      <c r="E268" s="12"/>
      <c r="F268" s="12"/>
      <c r="G268" s="12"/>
      <c r="H268" s="12"/>
      <c r="I268" s="12"/>
      <c r="J268" s="13"/>
      <c r="K268" s="13"/>
      <c r="L268" s="12"/>
      <c r="M268" s="25"/>
    </row>
    <row r="269">
      <c r="A269" s="24"/>
      <c r="B269" s="24"/>
      <c r="C269" s="24"/>
      <c r="D269" s="12"/>
      <c r="E269" s="12"/>
      <c r="F269" s="12"/>
      <c r="G269" s="12"/>
      <c r="H269" s="12"/>
      <c r="I269" s="12"/>
      <c r="J269" s="13"/>
      <c r="K269" s="13"/>
      <c r="L269" s="12"/>
      <c r="M269" s="25"/>
    </row>
    <row r="270">
      <c r="A270" s="24"/>
      <c r="B270" s="24"/>
      <c r="C270" s="24"/>
      <c r="D270" s="12"/>
      <c r="E270" s="12"/>
      <c r="F270" s="12"/>
      <c r="G270" s="12"/>
      <c r="H270" s="12"/>
      <c r="I270" s="12"/>
      <c r="J270" s="13"/>
      <c r="K270" s="13"/>
      <c r="L270" s="12"/>
      <c r="M270" s="25"/>
    </row>
    <row r="271">
      <c r="A271" s="24"/>
      <c r="B271" s="24"/>
      <c r="C271" s="24"/>
      <c r="D271" s="12"/>
      <c r="E271" s="12"/>
      <c r="F271" s="12"/>
      <c r="G271" s="12"/>
      <c r="H271" s="12"/>
      <c r="I271" s="12"/>
      <c r="J271" s="13"/>
      <c r="K271" s="13"/>
      <c r="L271" s="12"/>
      <c r="M271" s="25"/>
    </row>
    <row r="272">
      <c r="A272" s="24"/>
      <c r="B272" s="24"/>
      <c r="C272" s="24"/>
      <c r="D272" s="12"/>
      <c r="E272" s="12"/>
      <c r="F272" s="12"/>
      <c r="G272" s="12"/>
      <c r="H272" s="12"/>
      <c r="I272" s="12"/>
      <c r="J272" s="13"/>
      <c r="K272" s="13"/>
      <c r="L272" s="12"/>
      <c r="M272" s="25"/>
    </row>
    <row r="273">
      <c r="A273" s="24"/>
      <c r="B273" s="24"/>
      <c r="C273" s="24"/>
      <c r="D273" s="12"/>
      <c r="E273" s="12"/>
      <c r="F273" s="12"/>
      <c r="G273" s="12"/>
      <c r="H273" s="12"/>
      <c r="I273" s="12"/>
      <c r="J273" s="13"/>
      <c r="K273" s="13"/>
      <c r="L273" s="12"/>
      <c r="M273" s="25"/>
    </row>
    <row r="274">
      <c r="A274" s="24"/>
      <c r="B274" s="24"/>
      <c r="C274" s="24"/>
      <c r="D274" s="12"/>
      <c r="E274" s="12"/>
      <c r="F274" s="12"/>
      <c r="G274" s="12"/>
      <c r="H274" s="12"/>
      <c r="I274" s="12"/>
      <c r="J274" s="13"/>
      <c r="K274" s="13"/>
      <c r="L274" s="12"/>
      <c r="M274" s="25"/>
    </row>
    <row r="275">
      <c r="A275" s="24"/>
      <c r="B275" s="24"/>
      <c r="C275" s="24"/>
      <c r="D275" s="12"/>
      <c r="E275" s="12"/>
      <c r="F275" s="12"/>
      <c r="G275" s="12"/>
      <c r="H275" s="12"/>
      <c r="I275" s="12"/>
      <c r="J275" s="13"/>
      <c r="K275" s="13"/>
      <c r="L275" s="12"/>
      <c r="M275" s="25"/>
    </row>
    <row r="276">
      <c r="A276" s="24"/>
      <c r="B276" s="24"/>
      <c r="C276" s="24"/>
      <c r="D276" s="12"/>
      <c r="E276" s="12"/>
      <c r="F276" s="12"/>
      <c r="G276" s="12"/>
      <c r="H276" s="12"/>
      <c r="I276" s="12"/>
      <c r="J276" s="13"/>
      <c r="K276" s="13"/>
      <c r="L276" s="12"/>
      <c r="M276" s="25"/>
    </row>
    <row r="277">
      <c r="A277" s="24"/>
      <c r="B277" s="24"/>
      <c r="C277" s="24"/>
      <c r="D277" s="12"/>
      <c r="E277" s="12"/>
      <c r="F277" s="12"/>
      <c r="G277" s="12"/>
      <c r="H277" s="12"/>
      <c r="I277" s="12"/>
      <c r="J277" s="13"/>
      <c r="K277" s="13"/>
      <c r="L277" s="12"/>
      <c r="M277" s="25"/>
    </row>
    <row r="278">
      <c r="A278" s="24"/>
      <c r="B278" s="24"/>
      <c r="C278" s="24"/>
      <c r="D278" s="12"/>
      <c r="E278" s="12"/>
      <c r="F278" s="12"/>
      <c r="G278" s="12"/>
      <c r="H278" s="12"/>
      <c r="I278" s="12"/>
      <c r="J278" s="13"/>
      <c r="K278" s="13"/>
      <c r="L278" s="12"/>
      <c r="M278" s="25"/>
    </row>
    <row r="279">
      <c r="A279" s="24"/>
      <c r="B279" s="24"/>
      <c r="C279" s="24"/>
      <c r="D279" s="12"/>
      <c r="E279" s="12"/>
      <c r="F279" s="12"/>
      <c r="G279" s="12"/>
      <c r="H279" s="12"/>
      <c r="I279" s="12"/>
      <c r="J279" s="13"/>
      <c r="K279" s="13"/>
      <c r="L279" s="12"/>
      <c r="M279" s="25"/>
    </row>
    <row r="280">
      <c r="A280" s="24"/>
      <c r="B280" s="24"/>
      <c r="C280" s="24"/>
      <c r="D280" s="12"/>
      <c r="E280" s="12"/>
      <c r="F280" s="12"/>
      <c r="G280" s="12"/>
      <c r="H280" s="12"/>
      <c r="I280" s="12"/>
      <c r="J280" s="13"/>
      <c r="K280" s="13"/>
      <c r="L280" s="12"/>
      <c r="M280" s="25"/>
    </row>
    <row r="281">
      <c r="A281" s="24"/>
      <c r="B281" s="24"/>
      <c r="C281" s="24"/>
      <c r="D281" s="12"/>
      <c r="E281" s="12"/>
      <c r="F281" s="12"/>
      <c r="G281" s="12"/>
      <c r="H281" s="12"/>
      <c r="I281" s="12"/>
      <c r="J281" s="13"/>
      <c r="K281" s="13"/>
      <c r="L281" s="12"/>
      <c r="M281" s="25"/>
    </row>
    <row r="282">
      <c r="A282" s="24"/>
      <c r="B282" s="24"/>
      <c r="C282" s="24"/>
      <c r="D282" s="12"/>
      <c r="E282" s="12"/>
      <c r="F282" s="12"/>
      <c r="G282" s="12"/>
      <c r="H282" s="12"/>
      <c r="I282" s="12"/>
      <c r="J282" s="13"/>
      <c r="K282" s="13"/>
      <c r="L282" s="12"/>
      <c r="M282" s="25"/>
    </row>
    <row r="283">
      <c r="A283" s="24"/>
      <c r="B283" s="24"/>
      <c r="C283" s="24"/>
      <c r="D283" s="12"/>
      <c r="E283" s="12"/>
      <c r="F283" s="12"/>
      <c r="G283" s="12"/>
      <c r="H283" s="12"/>
      <c r="I283" s="12"/>
      <c r="J283" s="13"/>
      <c r="K283" s="13"/>
      <c r="L283" s="12"/>
      <c r="M283" s="25"/>
    </row>
    <row r="284">
      <c r="A284" s="24"/>
      <c r="B284" s="24"/>
      <c r="C284" s="24"/>
      <c r="D284" s="12"/>
      <c r="E284" s="12"/>
      <c r="F284" s="12"/>
      <c r="G284" s="12"/>
      <c r="H284" s="12"/>
      <c r="I284" s="12"/>
      <c r="J284" s="13"/>
      <c r="K284" s="13"/>
      <c r="L284" s="12"/>
      <c r="M284" s="25"/>
    </row>
    <row r="285">
      <c r="A285" s="24"/>
      <c r="B285" s="24"/>
      <c r="C285" s="24"/>
      <c r="D285" s="12"/>
      <c r="E285" s="12"/>
      <c r="F285" s="12"/>
      <c r="G285" s="12"/>
      <c r="H285" s="12"/>
      <c r="I285" s="12"/>
      <c r="J285" s="13"/>
      <c r="K285" s="13"/>
      <c r="L285" s="12"/>
      <c r="M285" s="25"/>
    </row>
    <row r="286">
      <c r="A286" s="24"/>
      <c r="B286" s="24"/>
      <c r="C286" s="24"/>
      <c r="D286" s="12"/>
      <c r="E286" s="12"/>
      <c r="F286" s="12"/>
      <c r="G286" s="12"/>
      <c r="H286" s="12"/>
      <c r="I286" s="12"/>
      <c r="J286" s="13"/>
      <c r="K286" s="13"/>
      <c r="L286" s="12"/>
      <c r="M286" s="25"/>
    </row>
    <row r="287">
      <c r="A287" s="24"/>
      <c r="B287" s="24"/>
      <c r="C287" s="24"/>
      <c r="D287" s="12"/>
      <c r="E287" s="12"/>
      <c r="F287" s="12"/>
      <c r="G287" s="12"/>
      <c r="H287" s="12"/>
      <c r="I287" s="12"/>
      <c r="J287" s="13"/>
      <c r="K287" s="13"/>
      <c r="L287" s="12"/>
      <c r="M287" s="25"/>
    </row>
    <row r="288">
      <c r="A288" s="24"/>
      <c r="B288" s="24"/>
      <c r="C288" s="24"/>
      <c r="D288" s="12"/>
      <c r="E288" s="12"/>
      <c r="F288" s="12"/>
      <c r="G288" s="12"/>
      <c r="H288" s="12"/>
      <c r="I288" s="12"/>
      <c r="J288" s="13"/>
      <c r="K288" s="13"/>
      <c r="L288" s="12"/>
      <c r="M288" s="25"/>
    </row>
    <row r="289">
      <c r="A289" s="24"/>
      <c r="B289" s="24"/>
      <c r="C289" s="24"/>
      <c r="D289" s="12"/>
      <c r="E289" s="12"/>
      <c r="F289" s="12"/>
      <c r="G289" s="12"/>
      <c r="H289" s="12"/>
      <c r="I289" s="12"/>
      <c r="J289" s="13"/>
      <c r="K289" s="13"/>
      <c r="L289" s="12"/>
      <c r="M289" s="25"/>
    </row>
    <row r="290">
      <c r="A290" s="24"/>
      <c r="B290" s="24"/>
      <c r="C290" s="24"/>
      <c r="D290" s="12"/>
      <c r="E290" s="12"/>
      <c r="F290" s="12"/>
      <c r="G290" s="12"/>
      <c r="H290" s="12"/>
      <c r="I290" s="12"/>
      <c r="J290" s="13"/>
      <c r="K290" s="13"/>
      <c r="L290" s="12"/>
      <c r="M290" s="25"/>
    </row>
    <row r="291">
      <c r="A291" s="24"/>
      <c r="B291" s="24"/>
      <c r="C291" s="24"/>
      <c r="D291" s="12"/>
      <c r="E291" s="12"/>
      <c r="F291" s="12"/>
      <c r="G291" s="12"/>
      <c r="H291" s="12"/>
      <c r="I291" s="12"/>
      <c r="J291" s="13"/>
      <c r="K291" s="13"/>
      <c r="L291" s="12"/>
      <c r="M291" s="25"/>
    </row>
    <row r="292">
      <c r="A292" s="24"/>
      <c r="B292" s="24"/>
      <c r="C292" s="24"/>
      <c r="D292" s="12"/>
      <c r="E292" s="12"/>
      <c r="F292" s="12"/>
      <c r="G292" s="12"/>
      <c r="H292" s="12"/>
      <c r="I292" s="12"/>
      <c r="J292" s="13"/>
      <c r="K292" s="13"/>
      <c r="L292" s="12"/>
      <c r="M292" s="25"/>
    </row>
    <row r="293">
      <c r="A293" s="24"/>
      <c r="B293" s="24"/>
      <c r="C293" s="24"/>
      <c r="D293" s="12"/>
      <c r="E293" s="12"/>
      <c r="F293" s="12"/>
      <c r="G293" s="12"/>
      <c r="H293" s="12"/>
      <c r="I293" s="12"/>
      <c r="J293" s="13"/>
      <c r="K293" s="13"/>
      <c r="L293" s="12"/>
      <c r="M293" s="25"/>
    </row>
    <row r="294">
      <c r="A294" s="24"/>
      <c r="B294" s="24"/>
      <c r="C294" s="24"/>
      <c r="D294" s="12"/>
      <c r="E294" s="12"/>
      <c r="F294" s="12"/>
      <c r="G294" s="12"/>
      <c r="H294" s="12"/>
      <c r="I294" s="12"/>
      <c r="J294" s="13"/>
      <c r="K294" s="13"/>
      <c r="L294" s="12"/>
      <c r="M294" s="25"/>
    </row>
    <row r="295">
      <c r="A295" s="24"/>
      <c r="B295" s="24"/>
      <c r="C295" s="24"/>
      <c r="D295" s="12"/>
      <c r="E295" s="12"/>
      <c r="F295" s="12"/>
      <c r="G295" s="12"/>
      <c r="H295" s="12"/>
      <c r="I295" s="12"/>
      <c r="J295" s="13"/>
      <c r="K295" s="13"/>
      <c r="L295" s="12"/>
      <c r="M295" s="25"/>
    </row>
    <row r="296">
      <c r="A296" s="24"/>
      <c r="B296" s="24"/>
      <c r="C296" s="24"/>
      <c r="D296" s="12"/>
      <c r="E296" s="12"/>
      <c r="F296" s="12"/>
      <c r="G296" s="12"/>
      <c r="H296" s="12"/>
      <c r="I296" s="12"/>
      <c r="J296" s="13"/>
      <c r="K296" s="13"/>
      <c r="L296" s="12"/>
      <c r="M296" s="25"/>
    </row>
    <row r="297">
      <c r="A297" s="24"/>
      <c r="B297" s="24"/>
      <c r="C297" s="24"/>
      <c r="D297" s="12"/>
      <c r="E297" s="12"/>
      <c r="F297" s="12"/>
      <c r="G297" s="12"/>
      <c r="H297" s="12"/>
      <c r="I297" s="12"/>
      <c r="J297" s="13"/>
      <c r="K297" s="13"/>
      <c r="L297" s="12"/>
      <c r="M297" s="25"/>
    </row>
    <row r="298">
      <c r="A298" s="24"/>
      <c r="B298" s="24"/>
      <c r="C298" s="24"/>
      <c r="D298" s="12"/>
      <c r="E298" s="12"/>
      <c r="F298" s="12"/>
      <c r="G298" s="12"/>
      <c r="H298" s="12"/>
      <c r="I298" s="12"/>
      <c r="J298" s="13"/>
      <c r="K298" s="13"/>
      <c r="L298" s="12"/>
      <c r="M298" s="25"/>
    </row>
    <row r="299">
      <c r="A299" s="24"/>
      <c r="B299" s="24"/>
      <c r="C299" s="24"/>
      <c r="D299" s="12"/>
      <c r="E299" s="12"/>
      <c r="F299" s="12"/>
      <c r="G299" s="12"/>
      <c r="H299" s="12"/>
      <c r="I299" s="12"/>
      <c r="J299" s="13"/>
      <c r="K299" s="13"/>
      <c r="L299" s="12"/>
      <c r="M299" s="25"/>
    </row>
    <row r="300">
      <c r="A300" s="24"/>
      <c r="B300" s="24"/>
      <c r="C300" s="24"/>
      <c r="D300" s="12"/>
      <c r="E300" s="12"/>
      <c r="F300" s="12"/>
      <c r="G300" s="12"/>
      <c r="H300" s="12"/>
      <c r="I300" s="12"/>
      <c r="J300" s="13"/>
      <c r="K300" s="13"/>
      <c r="L300" s="12"/>
      <c r="M300" s="25"/>
    </row>
    <row r="301">
      <c r="A301" s="24"/>
      <c r="B301" s="24"/>
      <c r="C301" s="24"/>
      <c r="D301" s="12"/>
      <c r="E301" s="12"/>
      <c r="F301" s="12"/>
      <c r="G301" s="12"/>
      <c r="H301" s="12"/>
      <c r="I301" s="12"/>
      <c r="J301" s="13"/>
      <c r="K301" s="13"/>
      <c r="L301" s="12"/>
      <c r="M301" s="25"/>
    </row>
    <row r="302">
      <c r="A302" s="24"/>
      <c r="B302" s="24"/>
      <c r="C302" s="24"/>
      <c r="D302" s="12"/>
      <c r="E302" s="12"/>
      <c r="F302" s="12"/>
      <c r="G302" s="12"/>
      <c r="H302" s="12"/>
      <c r="I302" s="12"/>
      <c r="J302" s="13"/>
      <c r="K302" s="13"/>
      <c r="L302" s="12"/>
      <c r="M302" s="25"/>
    </row>
    <row r="303">
      <c r="A303" s="24"/>
      <c r="B303" s="24"/>
      <c r="C303" s="24"/>
      <c r="D303" s="12"/>
      <c r="E303" s="12"/>
      <c r="F303" s="12"/>
      <c r="G303" s="12"/>
      <c r="H303" s="12"/>
      <c r="I303" s="12"/>
      <c r="J303" s="13"/>
      <c r="K303" s="13"/>
      <c r="L303" s="12"/>
      <c r="M303" s="25"/>
    </row>
    <row r="304">
      <c r="A304" s="24"/>
      <c r="B304" s="24"/>
      <c r="C304" s="24"/>
      <c r="D304" s="12"/>
      <c r="E304" s="12"/>
      <c r="F304" s="12"/>
      <c r="G304" s="12"/>
      <c r="H304" s="12"/>
      <c r="I304" s="12"/>
      <c r="J304" s="13"/>
      <c r="K304" s="13"/>
      <c r="L304" s="12"/>
      <c r="M304" s="25"/>
    </row>
    <row r="305">
      <c r="A305" s="24"/>
      <c r="B305" s="24"/>
      <c r="C305" s="24"/>
      <c r="D305" s="12"/>
      <c r="E305" s="12"/>
      <c r="F305" s="12"/>
      <c r="G305" s="12"/>
      <c r="H305" s="12"/>
      <c r="I305" s="12"/>
      <c r="J305" s="13"/>
      <c r="K305" s="13"/>
      <c r="L305" s="12"/>
      <c r="M305" s="25"/>
    </row>
    <row r="306">
      <c r="A306" s="24"/>
      <c r="B306" s="24"/>
      <c r="C306" s="24"/>
      <c r="D306" s="12"/>
      <c r="E306" s="12"/>
      <c r="F306" s="12"/>
      <c r="G306" s="12"/>
      <c r="H306" s="12"/>
      <c r="I306" s="12"/>
      <c r="J306" s="13"/>
      <c r="K306" s="13"/>
      <c r="L306" s="12"/>
      <c r="M306" s="25"/>
    </row>
    <row r="307">
      <c r="A307" s="24"/>
      <c r="B307" s="24"/>
      <c r="C307" s="24"/>
      <c r="D307" s="12"/>
      <c r="E307" s="12"/>
      <c r="F307" s="12"/>
      <c r="G307" s="12"/>
      <c r="H307" s="12"/>
      <c r="I307" s="12"/>
      <c r="J307" s="13"/>
      <c r="K307" s="13"/>
      <c r="L307" s="12"/>
      <c r="M307" s="25"/>
    </row>
    <row r="308">
      <c r="A308" s="24"/>
      <c r="B308" s="24"/>
      <c r="C308" s="24"/>
      <c r="D308" s="12"/>
      <c r="E308" s="12"/>
      <c r="F308" s="12"/>
      <c r="G308" s="12"/>
      <c r="H308" s="12"/>
      <c r="I308" s="12"/>
      <c r="J308" s="13"/>
      <c r="K308" s="13"/>
      <c r="L308" s="12"/>
      <c r="M308" s="25"/>
    </row>
    <row r="309">
      <c r="A309" s="24"/>
      <c r="B309" s="24"/>
      <c r="C309" s="24"/>
      <c r="D309" s="12"/>
      <c r="E309" s="12"/>
      <c r="F309" s="12"/>
      <c r="G309" s="12"/>
      <c r="H309" s="12"/>
      <c r="I309" s="12"/>
      <c r="J309" s="13"/>
      <c r="K309" s="13"/>
      <c r="L309" s="12"/>
      <c r="M309" s="25"/>
    </row>
    <row r="310">
      <c r="A310" s="24"/>
      <c r="B310" s="24"/>
      <c r="C310" s="24"/>
      <c r="D310" s="12"/>
      <c r="E310" s="12"/>
      <c r="F310" s="12"/>
      <c r="G310" s="12"/>
      <c r="H310" s="12"/>
      <c r="I310" s="12"/>
      <c r="J310" s="13"/>
      <c r="K310" s="13"/>
      <c r="L310" s="12"/>
      <c r="M310" s="25"/>
    </row>
    <row r="311">
      <c r="A311" s="24"/>
      <c r="B311" s="24"/>
      <c r="C311" s="24"/>
      <c r="D311" s="12"/>
      <c r="E311" s="12"/>
      <c r="F311" s="12"/>
      <c r="G311" s="12"/>
      <c r="H311" s="12"/>
      <c r="I311" s="12"/>
      <c r="J311" s="13"/>
      <c r="K311" s="13"/>
      <c r="L311" s="12"/>
      <c r="M311" s="25"/>
    </row>
    <row r="312">
      <c r="A312" s="24"/>
      <c r="B312" s="24"/>
      <c r="C312" s="24"/>
      <c r="D312" s="12"/>
      <c r="E312" s="12"/>
      <c r="F312" s="12"/>
      <c r="G312" s="12"/>
      <c r="H312" s="12"/>
      <c r="I312" s="12"/>
      <c r="J312" s="13"/>
      <c r="K312" s="13"/>
      <c r="L312" s="12"/>
      <c r="M312" s="25"/>
    </row>
    <row r="313">
      <c r="A313" s="24"/>
      <c r="B313" s="24"/>
      <c r="C313" s="24"/>
      <c r="D313" s="12"/>
      <c r="E313" s="12"/>
      <c r="F313" s="12"/>
      <c r="G313" s="12"/>
      <c r="H313" s="12"/>
      <c r="I313" s="12"/>
      <c r="J313" s="13"/>
      <c r="K313" s="13"/>
      <c r="L313" s="12"/>
      <c r="M313" s="25"/>
    </row>
    <row r="314">
      <c r="A314" s="24"/>
      <c r="B314" s="24"/>
      <c r="C314" s="24"/>
      <c r="D314" s="12"/>
      <c r="E314" s="12"/>
      <c r="F314" s="12"/>
      <c r="G314" s="12"/>
      <c r="H314" s="12"/>
      <c r="I314" s="12"/>
      <c r="J314" s="13"/>
      <c r="K314" s="13"/>
      <c r="L314" s="12"/>
      <c r="M314" s="25"/>
    </row>
    <row r="315">
      <c r="A315" s="24"/>
      <c r="B315" s="24"/>
      <c r="C315" s="24"/>
      <c r="D315" s="12"/>
      <c r="E315" s="12"/>
      <c r="F315" s="12"/>
      <c r="G315" s="12"/>
      <c r="H315" s="12"/>
      <c r="I315" s="12"/>
      <c r="J315" s="13"/>
      <c r="K315" s="13"/>
      <c r="L315" s="12"/>
      <c r="M315" s="25"/>
    </row>
    <row r="316">
      <c r="A316" s="24"/>
      <c r="B316" s="24"/>
      <c r="C316" s="24"/>
      <c r="D316" s="12"/>
      <c r="E316" s="12"/>
      <c r="F316" s="12"/>
      <c r="G316" s="12"/>
      <c r="H316" s="12"/>
      <c r="I316" s="12"/>
      <c r="J316" s="13"/>
      <c r="K316" s="13"/>
      <c r="L316" s="12"/>
      <c r="M316" s="25"/>
    </row>
    <row r="317">
      <c r="A317" s="24"/>
      <c r="B317" s="24"/>
      <c r="C317" s="24"/>
      <c r="D317" s="12"/>
      <c r="E317" s="12"/>
      <c r="F317" s="12"/>
      <c r="G317" s="12"/>
      <c r="H317" s="12"/>
      <c r="I317" s="12"/>
      <c r="J317" s="13"/>
      <c r="K317" s="13"/>
      <c r="L317" s="12"/>
      <c r="M317" s="25"/>
    </row>
    <row r="318">
      <c r="A318" s="24"/>
      <c r="B318" s="24"/>
      <c r="C318" s="24"/>
      <c r="D318" s="12"/>
      <c r="E318" s="12"/>
      <c r="F318" s="12"/>
      <c r="G318" s="12"/>
      <c r="H318" s="12"/>
      <c r="I318" s="12"/>
      <c r="J318" s="13"/>
      <c r="K318" s="13"/>
      <c r="L318" s="12"/>
      <c r="M318" s="25"/>
    </row>
    <row r="319">
      <c r="A319" s="24"/>
      <c r="B319" s="24"/>
      <c r="C319" s="24"/>
      <c r="D319" s="12"/>
      <c r="E319" s="12"/>
      <c r="F319" s="12"/>
      <c r="G319" s="12"/>
      <c r="H319" s="12"/>
      <c r="I319" s="12"/>
      <c r="J319" s="13"/>
      <c r="K319" s="13"/>
      <c r="L319" s="12"/>
      <c r="M319" s="25"/>
    </row>
    <row r="320">
      <c r="A320" s="24"/>
      <c r="B320" s="24"/>
      <c r="C320" s="24"/>
      <c r="D320" s="12"/>
      <c r="E320" s="12"/>
      <c r="F320" s="12"/>
      <c r="G320" s="12"/>
      <c r="H320" s="12"/>
      <c r="I320" s="12"/>
      <c r="J320" s="13"/>
      <c r="K320" s="13"/>
      <c r="L320" s="12"/>
      <c r="M320" s="25"/>
    </row>
    <row r="321">
      <c r="A321" s="24"/>
      <c r="B321" s="24"/>
      <c r="C321" s="24"/>
      <c r="D321" s="12"/>
      <c r="E321" s="12"/>
      <c r="F321" s="12"/>
      <c r="G321" s="12"/>
      <c r="H321" s="12"/>
      <c r="I321" s="12"/>
      <c r="J321" s="13"/>
      <c r="K321" s="13"/>
      <c r="L321" s="12"/>
      <c r="M321" s="25"/>
    </row>
    <row r="322">
      <c r="A322" s="24"/>
      <c r="B322" s="24"/>
      <c r="C322" s="24"/>
      <c r="D322" s="12"/>
      <c r="E322" s="12"/>
      <c r="F322" s="12"/>
      <c r="G322" s="12"/>
      <c r="H322" s="12"/>
      <c r="I322" s="12"/>
      <c r="J322" s="13"/>
      <c r="K322" s="13"/>
      <c r="L322" s="12"/>
      <c r="M322" s="25"/>
    </row>
    <row r="323">
      <c r="A323" s="24"/>
      <c r="B323" s="24"/>
      <c r="C323" s="24"/>
      <c r="D323" s="12"/>
      <c r="E323" s="12"/>
      <c r="F323" s="12"/>
      <c r="G323" s="12"/>
      <c r="H323" s="12"/>
      <c r="I323" s="12"/>
      <c r="J323" s="13"/>
      <c r="K323" s="13"/>
      <c r="L323" s="12"/>
      <c r="M323" s="25"/>
    </row>
    <row r="324">
      <c r="A324" s="24"/>
      <c r="B324" s="24"/>
      <c r="C324" s="24"/>
      <c r="D324" s="12"/>
      <c r="E324" s="12"/>
      <c r="F324" s="12"/>
      <c r="G324" s="12"/>
      <c r="H324" s="12"/>
      <c r="I324" s="12"/>
      <c r="J324" s="13"/>
      <c r="K324" s="13"/>
      <c r="L324" s="12"/>
      <c r="M324" s="25"/>
    </row>
    <row r="325">
      <c r="A325" s="24"/>
      <c r="B325" s="24"/>
      <c r="C325" s="24"/>
      <c r="D325" s="12"/>
      <c r="E325" s="12"/>
      <c r="F325" s="12"/>
      <c r="G325" s="12"/>
      <c r="H325" s="12"/>
      <c r="I325" s="12"/>
      <c r="J325" s="13"/>
      <c r="K325" s="13"/>
      <c r="L325" s="12"/>
      <c r="M325" s="25"/>
    </row>
    <row r="326">
      <c r="A326" s="24"/>
      <c r="B326" s="24"/>
      <c r="C326" s="24"/>
      <c r="D326" s="12"/>
      <c r="E326" s="12"/>
      <c r="F326" s="12"/>
      <c r="G326" s="12"/>
      <c r="H326" s="12"/>
      <c r="I326" s="12"/>
      <c r="J326" s="13"/>
      <c r="K326" s="13"/>
      <c r="L326" s="12"/>
      <c r="M326" s="25"/>
    </row>
    <row r="327">
      <c r="A327" s="24"/>
      <c r="B327" s="24"/>
      <c r="C327" s="24"/>
      <c r="D327" s="12"/>
      <c r="E327" s="12"/>
      <c r="F327" s="12"/>
      <c r="G327" s="12"/>
      <c r="H327" s="12"/>
      <c r="I327" s="12"/>
      <c r="J327" s="13"/>
      <c r="K327" s="13"/>
      <c r="L327" s="12"/>
      <c r="M327" s="25"/>
    </row>
    <row r="328">
      <c r="A328" s="24"/>
      <c r="B328" s="24"/>
      <c r="C328" s="24"/>
      <c r="D328" s="12"/>
      <c r="E328" s="12"/>
      <c r="F328" s="12"/>
      <c r="G328" s="12"/>
      <c r="H328" s="12"/>
      <c r="I328" s="12"/>
      <c r="J328" s="13"/>
      <c r="K328" s="13"/>
      <c r="L328" s="12"/>
      <c r="M328" s="25"/>
    </row>
    <row r="329">
      <c r="A329" s="24"/>
      <c r="B329" s="24"/>
      <c r="C329" s="24"/>
      <c r="D329" s="12"/>
      <c r="E329" s="12"/>
      <c r="F329" s="12"/>
      <c r="G329" s="12"/>
      <c r="H329" s="12"/>
      <c r="I329" s="12"/>
      <c r="J329" s="13"/>
      <c r="K329" s="13"/>
      <c r="L329" s="12"/>
      <c r="M329" s="25"/>
    </row>
    <row r="330">
      <c r="A330" s="24"/>
      <c r="B330" s="24"/>
      <c r="C330" s="24"/>
      <c r="D330" s="12"/>
      <c r="E330" s="12"/>
      <c r="F330" s="12"/>
      <c r="G330" s="12"/>
      <c r="H330" s="12"/>
      <c r="I330" s="12"/>
      <c r="J330" s="13"/>
      <c r="K330" s="13"/>
      <c r="L330" s="12"/>
      <c r="M330" s="25"/>
    </row>
    <row r="331">
      <c r="A331" s="24"/>
      <c r="B331" s="24"/>
      <c r="C331" s="24"/>
      <c r="D331" s="12"/>
      <c r="E331" s="12"/>
      <c r="F331" s="12"/>
      <c r="G331" s="12"/>
      <c r="H331" s="12"/>
      <c r="I331" s="12"/>
      <c r="J331" s="13"/>
      <c r="K331" s="13"/>
      <c r="L331" s="12"/>
      <c r="M331" s="25"/>
    </row>
    <row r="332">
      <c r="A332" s="24"/>
      <c r="B332" s="24"/>
      <c r="C332" s="24"/>
      <c r="D332" s="12"/>
      <c r="E332" s="12"/>
      <c r="F332" s="12"/>
      <c r="G332" s="12"/>
      <c r="H332" s="12"/>
      <c r="I332" s="12"/>
      <c r="J332" s="13"/>
      <c r="K332" s="13"/>
      <c r="L332" s="12"/>
      <c r="M332" s="25"/>
    </row>
    <row r="333">
      <c r="A333" s="24"/>
      <c r="B333" s="24"/>
      <c r="C333" s="24"/>
      <c r="D333" s="12"/>
      <c r="E333" s="12"/>
      <c r="F333" s="12"/>
      <c r="G333" s="12"/>
      <c r="H333" s="12"/>
      <c r="I333" s="12"/>
      <c r="J333" s="13"/>
      <c r="K333" s="13"/>
      <c r="L333" s="12"/>
      <c r="M333" s="25"/>
    </row>
    <row r="334">
      <c r="A334" s="24"/>
      <c r="B334" s="24"/>
      <c r="C334" s="24"/>
      <c r="D334" s="12"/>
      <c r="E334" s="12"/>
      <c r="F334" s="12"/>
      <c r="G334" s="12"/>
      <c r="H334" s="12"/>
      <c r="I334" s="12"/>
      <c r="J334" s="13"/>
      <c r="K334" s="13"/>
      <c r="L334" s="12"/>
      <c r="M334" s="25"/>
    </row>
    <row r="335">
      <c r="A335" s="24"/>
      <c r="B335" s="24"/>
      <c r="C335" s="24"/>
      <c r="D335" s="12"/>
      <c r="E335" s="12"/>
      <c r="F335" s="12"/>
      <c r="G335" s="12"/>
      <c r="H335" s="12"/>
      <c r="I335" s="12"/>
      <c r="J335" s="13"/>
      <c r="K335" s="13"/>
      <c r="L335" s="12"/>
      <c r="M335" s="25"/>
    </row>
    <row r="336">
      <c r="A336" s="24"/>
      <c r="B336" s="24"/>
      <c r="C336" s="24"/>
      <c r="D336" s="12"/>
      <c r="E336" s="12"/>
      <c r="F336" s="12"/>
      <c r="G336" s="12"/>
      <c r="H336" s="12"/>
      <c r="I336" s="12"/>
      <c r="J336" s="13"/>
      <c r="K336" s="13"/>
      <c r="L336" s="12"/>
      <c r="M336" s="25"/>
    </row>
    <row r="337">
      <c r="A337" s="24"/>
      <c r="B337" s="24"/>
      <c r="C337" s="24"/>
      <c r="D337" s="12"/>
      <c r="E337" s="12"/>
      <c r="F337" s="12"/>
      <c r="G337" s="12"/>
      <c r="H337" s="12"/>
      <c r="I337" s="12"/>
      <c r="J337" s="13"/>
      <c r="K337" s="13"/>
      <c r="L337" s="12"/>
      <c r="M337" s="25"/>
    </row>
    <row r="338">
      <c r="A338" s="24"/>
      <c r="B338" s="24"/>
      <c r="C338" s="24"/>
      <c r="D338" s="12"/>
      <c r="E338" s="12"/>
      <c r="F338" s="12"/>
      <c r="G338" s="12"/>
      <c r="H338" s="12"/>
      <c r="I338" s="12"/>
      <c r="J338" s="13"/>
      <c r="K338" s="13"/>
      <c r="L338" s="12"/>
      <c r="M338" s="25"/>
    </row>
    <row r="339">
      <c r="A339" s="24"/>
      <c r="B339" s="24"/>
      <c r="C339" s="24"/>
      <c r="D339" s="12"/>
      <c r="E339" s="12"/>
      <c r="F339" s="12"/>
      <c r="G339" s="12"/>
      <c r="H339" s="12"/>
      <c r="I339" s="12"/>
      <c r="J339" s="13"/>
      <c r="K339" s="13"/>
      <c r="L339" s="12"/>
      <c r="M339" s="25"/>
    </row>
    <row r="340">
      <c r="A340" s="24"/>
      <c r="B340" s="24"/>
      <c r="C340" s="24"/>
      <c r="D340" s="12"/>
      <c r="E340" s="12"/>
      <c r="F340" s="12"/>
      <c r="G340" s="12"/>
      <c r="H340" s="12"/>
      <c r="I340" s="12"/>
      <c r="J340" s="13"/>
      <c r="K340" s="13"/>
      <c r="L340" s="12"/>
      <c r="M340" s="25"/>
    </row>
    <row r="341">
      <c r="A341" s="24"/>
      <c r="B341" s="24"/>
      <c r="C341" s="24"/>
      <c r="D341" s="12"/>
      <c r="E341" s="12"/>
      <c r="F341" s="12"/>
      <c r="G341" s="12"/>
      <c r="H341" s="12"/>
      <c r="I341" s="12"/>
      <c r="J341" s="13"/>
      <c r="K341" s="13"/>
      <c r="L341" s="12"/>
      <c r="M341" s="25"/>
    </row>
    <row r="342">
      <c r="A342" s="24"/>
      <c r="B342" s="24"/>
      <c r="C342" s="24"/>
      <c r="D342" s="12"/>
      <c r="E342" s="12"/>
      <c r="F342" s="12"/>
      <c r="G342" s="12"/>
      <c r="H342" s="12"/>
      <c r="I342" s="12"/>
      <c r="J342" s="13"/>
      <c r="K342" s="13"/>
      <c r="L342" s="12"/>
      <c r="M342" s="25"/>
    </row>
    <row r="343">
      <c r="A343" s="24"/>
      <c r="B343" s="24"/>
      <c r="C343" s="24"/>
      <c r="D343" s="12"/>
      <c r="E343" s="12"/>
      <c r="F343" s="12"/>
      <c r="G343" s="12"/>
      <c r="H343" s="12"/>
      <c r="I343" s="12"/>
      <c r="J343" s="13"/>
      <c r="K343" s="13"/>
      <c r="L343" s="12"/>
      <c r="M343" s="25"/>
    </row>
    <row r="344">
      <c r="A344" s="24"/>
      <c r="B344" s="24"/>
      <c r="C344" s="24"/>
      <c r="D344" s="12"/>
      <c r="E344" s="12"/>
      <c r="F344" s="12"/>
      <c r="G344" s="12"/>
      <c r="H344" s="12"/>
      <c r="I344" s="12"/>
      <c r="J344" s="13"/>
      <c r="K344" s="13"/>
      <c r="L344" s="12"/>
      <c r="M344" s="25"/>
    </row>
    <row r="345">
      <c r="A345" s="24"/>
      <c r="B345" s="24"/>
      <c r="C345" s="24"/>
      <c r="D345" s="12"/>
      <c r="E345" s="12"/>
      <c r="F345" s="12"/>
      <c r="G345" s="12"/>
      <c r="H345" s="12"/>
      <c r="I345" s="12"/>
      <c r="J345" s="13"/>
      <c r="K345" s="13"/>
      <c r="L345" s="12"/>
      <c r="M345" s="25"/>
    </row>
    <row r="346">
      <c r="A346" s="24"/>
      <c r="B346" s="24"/>
      <c r="C346" s="24"/>
      <c r="D346" s="12"/>
      <c r="E346" s="12"/>
      <c r="F346" s="12"/>
      <c r="G346" s="12"/>
      <c r="H346" s="12"/>
      <c r="I346" s="12"/>
      <c r="J346" s="13"/>
      <c r="K346" s="13"/>
      <c r="L346" s="12"/>
      <c r="M346" s="25"/>
    </row>
    <row r="347">
      <c r="A347" s="24"/>
      <c r="B347" s="24"/>
      <c r="C347" s="24"/>
      <c r="D347" s="12"/>
      <c r="E347" s="12"/>
      <c r="F347" s="12"/>
      <c r="G347" s="12"/>
      <c r="H347" s="12"/>
      <c r="I347" s="12"/>
      <c r="J347" s="13"/>
      <c r="K347" s="13"/>
      <c r="L347" s="12"/>
      <c r="M347" s="25"/>
    </row>
    <row r="348">
      <c r="A348" s="24"/>
      <c r="B348" s="24"/>
      <c r="C348" s="24"/>
      <c r="D348" s="12"/>
      <c r="E348" s="12"/>
      <c r="F348" s="12"/>
      <c r="G348" s="12"/>
      <c r="H348" s="12"/>
      <c r="I348" s="12"/>
      <c r="J348" s="13"/>
      <c r="K348" s="13"/>
      <c r="L348" s="12"/>
      <c r="M348" s="25"/>
    </row>
    <row r="349">
      <c r="A349" s="24"/>
      <c r="B349" s="24"/>
      <c r="C349" s="24"/>
      <c r="D349" s="12"/>
      <c r="E349" s="12"/>
      <c r="F349" s="12"/>
      <c r="G349" s="12"/>
      <c r="H349" s="12"/>
      <c r="I349" s="12"/>
      <c r="J349" s="13"/>
      <c r="K349" s="13"/>
      <c r="L349" s="12"/>
      <c r="M349" s="25"/>
    </row>
    <row r="350">
      <c r="A350" s="24"/>
      <c r="B350" s="24"/>
      <c r="C350" s="24"/>
      <c r="D350" s="12"/>
      <c r="E350" s="12"/>
      <c r="F350" s="12"/>
      <c r="G350" s="12"/>
      <c r="H350" s="12"/>
      <c r="I350" s="12"/>
      <c r="J350" s="13"/>
      <c r="K350" s="13"/>
      <c r="L350" s="12"/>
      <c r="M350" s="25"/>
    </row>
    <row r="351">
      <c r="A351" s="24"/>
      <c r="B351" s="24"/>
      <c r="C351" s="24"/>
      <c r="D351" s="12"/>
      <c r="E351" s="12"/>
      <c r="F351" s="12"/>
      <c r="G351" s="12"/>
      <c r="H351" s="12"/>
      <c r="I351" s="12"/>
      <c r="J351" s="13"/>
      <c r="K351" s="13"/>
      <c r="L351" s="12"/>
      <c r="M351" s="25"/>
    </row>
    <row r="352">
      <c r="A352" s="24"/>
      <c r="B352" s="24"/>
      <c r="C352" s="24"/>
      <c r="D352" s="12"/>
      <c r="E352" s="12"/>
      <c r="F352" s="12"/>
      <c r="G352" s="12"/>
      <c r="H352" s="12"/>
      <c r="I352" s="12"/>
      <c r="J352" s="13"/>
      <c r="K352" s="13"/>
      <c r="L352" s="12"/>
      <c r="M352" s="25"/>
    </row>
    <row r="353">
      <c r="A353" s="24"/>
      <c r="B353" s="24"/>
      <c r="C353" s="24"/>
      <c r="D353" s="12"/>
      <c r="E353" s="12"/>
      <c r="F353" s="12"/>
      <c r="G353" s="12"/>
      <c r="H353" s="12"/>
      <c r="I353" s="12"/>
      <c r="J353" s="13"/>
      <c r="K353" s="13"/>
      <c r="L353" s="12"/>
      <c r="M353" s="25"/>
    </row>
    <row r="354">
      <c r="A354" s="24"/>
      <c r="B354" s="24"/>
      <c r="C354" s="24"/>
      <c r="D354" s="12"/>
      <c r="E354" s="12"/>
      <c r="F354" s="12"/>
      <c r="G354" s="12"/>
      <c r="H354" s="12"/>
      <c r="I354" s="12"/>
      <c r="J354" s="13"/>
      <c r="K354" s="13"/>
      <c r="L354" s="12"/>
      <c r="M354" s="25"/>
    </row>
    <row r="355">
      <c r="A355" s="24"/>
      <c r="B355" s="24"/>
      <c r="C355" s="24"/>
      <c r="D355" s="12"/>
      <c r="E355" s="12"/>
      <c r="F355" s="12"/>
      <c r="G355" s="12"/>
      <c r="H355" s="12"/>
      <c r="I355" s="12"/>
      <c r="J355" s="13"/>
      <c r="K355" s="13"/>
      <c r="L355" s="12"/>
      <c r="M355" s="25"/>
    </row>
    <row r="356">
      <c r="A356" s="24"/>
      <c r="B356" s="24"/>
      <c r="C356" s="24"/>
      <c r="D356" s="12"/>
      <c r="E356" s="12"/>
      <c r="F356" s="12"/>
      <c r="G356" s="12"/>
      <c r="H356" s="12"/>
      <c r="I356" s="12"/>
      <c r="J356" s="13"/>
      <c r="K356" s="13"/>
      <c r="L356" s="12"/>
      <c r="M356" s="25"/>
    </row>
    <row r="357">
      <c r="A357" s="24"/>
      <c r="B357" s="24"/>
      <c r="C357" s="24"/>
      <c r="D357" s="12"/>
      <c r="E357" s="12"/>
      <c r="F357" s="12"/>
      <c r="G357" s="12"/>
      <c r="H357" s="12"/>
      <c r="I357" s="12"/>
      <c r="J357" s="13"/>
      <c r="K357" s="13"/>
      <c r="L357" s="12"/>
      <c r="M357" s="25"/>
    </row>
    <row r="358">
      <c r="A358" s="24"/>
      <c r="B358" s="24"/>
      <c r="C358" s="24"/>
      <c r="D358" s="12"/>
      <c r="E358" s="12"/>
      <c r="F358" s="12"/>
      <c r="G358" s="12"/>
      <c r="H358" s="12"/>
      <c r="I358" s="12"/>
      <c r="J358" s="13"/>
      <c r="K358" s="13"/>
      <c r="L358" s="12"/>
      <c r="M358" s="25"/>
    </row>
    <row r="359">
      <c r="A359" s="24"/>
      <c r="B359" s="24"/>
      <c r="C359" s="24"/>
      <c r="D359" s="12"/>
      <c r="E359" s="12"/>
      <c r="F359" s="12"/>
      <c r="G359" s="12"/>
      <c r="H359" s="12"/>
      <c r="I359" s="12"/>
      <c r="J359" s="13"/>
      <c r="K359" s="13"/>
      <c r="L359" s="12"/>
      <c r="M359" s="25"/>
    </row>
    <row r="360">
      <c r="A360" s="24"/>
      <c r="B360" s="24"/>
      <c r="C360" s="24"/>
      <c r="D360" s="12"/>
      <c r="E360" s="12"/>
      <c r="F360" s="12"/>
      <c r="G360" s="12"/>
      <c r="H360" s="12"/>
      <c r="I360" s="12"/>
      <c r="J360" s="13"/>
      <c r="K360" s="13"/>
      <c r="L360" s="12"/>
      <c r="M360" s="25"/>
    </row>
    <row r="361">
      <c r="A361" s="24"/>
      <c r="B361" s="24"/>
      <c r="C361" s="24"/>
      <c r="D361" s="12"/>
      <c r="E361" s="12"/>
      <c r="F361" s="12"/>
      <c r="G361" s="12"/>
      <c r="H361" s="12"/>
      <c r="I361" s="12"/>
      <c r="J361" s="13"/>
      <c r="K361" s="13"/>
      <c r="L361" s="12"/>
      <c r="M361" s="25"/>
    </row>
    <row r="362">
      <c r="A362" s="24"/>
      <c r="B362" s="24"/>
      <c r="C362" s="24"/>
      <c r="D362" s="12"/>
      <c r="E362" s="12"/>
      <c r="F362" s="12"/>
      <c r="G362" s="12"/>
      <c r="H362" s="12"/>
      <c r="I362" s="12"/>
      <c r="J362" s="13"/>
      <c r="K362" s="13"/>
      <c r="L362" s="12"/>
      <c r="M362" s="25"/>
    </row>
    <row r="363">
      <c r="A363" s="24"/>
      <c r="B363" s="24"/>
      <c r="C363" s="24"/>
      <c r="D363" s="12"/>
      <c r="E363" s="12"/>
      <c r="F363" s="12"/>
      <c r="G363" s="12"/>
      <c r="H363" s="12"/>
      <c r="I363" s="12"/>
      <c r="J363" s="13"/>
      <c r="K363" s="13"/>
      <c r="L363" s="12"/>
      <c r="M363" s="25"/>
    </row>
    <row r="364">
      <c r="A364" s="24"/>
      <c r="B364" s="24"/>
      <c r="C364" s="24"/>
      <c r="D364" s="12"/>
      <c r="E364" s="12"/>
      <c r="F364" s="12"/>
      <c r="G364" s="12"/>
      <c r="H364" s="12"/>
      <c r="I364" s="12"/>
      <c r="J364" s="13"/>
      <c r="K364" s="13"/>
      <c r="L364" s="12"/>
      <c r="M364" s="25"/>
    </row>
    <row r="365">
      <c r="A365" s="24"/>
      <c r="B365" s="24"/>
      <c r="C365" s="24"/>
      <c r="D365" s="12"/>
      <c r="E365" s="12"/>
      <c r="F365" s="12"/>
      <c r="G365" s="12"/>
      <c r="H365" s="12"/>
      <c r="I365" s="12"/>
      <c r="J365" s="13"/>
      <c r="K365" s="13"/>
      <c r="L365" s="12"/>
      <c r="M365" s="25"/>
    </row>
    <row r="366">
      <c r="A366" s="24"/>
      <c r="B366" s="24"/>
      <c r="C366" s="24"/>
      <c r="D366" s="12"/>
      <c r="E366" s="12"/>
      <c r="F366" s="12"/>
      <c r="G366" s="12"/>
      <c r="H366" s="12"/>
      <c r="I366" s="12"/>
      <c r="J366" s="13"/>
      <c r="K366" s="13"/>
      <c r="L366" s="12"/>
      <c r="M366" s="25"/>
    </row>
    <row r="367">
      <c r="A367" s="24"/>
      <c r="B367" s="24"/>
      <c r="C367" s="24"/>
      <c r="D367" s="12"/>
      <c r="E367" s="12"/>
      <c r="F367" s="12"/>
      <c r="G367" s="12"/>
      <c r="H367" s="12"/>
      <c r="I367" s="12"/>
      <c r="J367" s="13"/>
      <c r="K367" s="13"/>
      <c r="L367" s="12"/>
      <c r="M367" s="25"/>
    </row>
    <row r="368">
      <c r="A368" s="24"/>
      <c r="B368" s="24"/>
      <c r="C368" s="24"/>
      <c r="D368" s="12"/>
      <c r="E368" s="12"/>
      <c r="F368" s="12"/>
      <c r="G368" s="12"/>
      <c r="H368" s="12"/>
      <c r="I368" s="12"/>
      <c r="J368" s="13"/>
      <c r="K368" s="13"/>
      <c r="L368" s="12"/>
      <c r="M368" s="25"/>
    </row>
    <row r="369">
      <c r="A369" s="24"/>
      <c r="B369" s="24"/>
      <c r="C369" s="24"/>
      <c r="D369" s="12"/>
      <c r="E369" s="12"/>
      <c r="F369" s="12"/>
      <c r="G369" s="12"/>
      <c r="H369" s="12"/>
      <c r="I369" s="12"/>
      <c r="J369" s="13"/>
      <c r="K369" s="13"/>
      <c r="L369" s="12"/>
      <c r="M369" s="25"/>
    </row>
    <row r="370">
      <c r="A370" s="24"/>
      <c r="B370" s="24"/>
      <c r="C370" s="24"/>
      <c r="D370" s="12"/>
      <c r="E370" s="12"/>
      <c r="F370" s="12"/>
      <c r="G370" s="12"/>
      <c r="H370" s="12"/>
      <c r="I370" s="12"/>
      <c r="J370" s="13"/>
      <c r="K370" s="13"/>
      <c r="L370" s="12"/>
      <c r="M370" s="25"/>
    </row>
    <row r="371">
      <c r="A371" s="24"/>
      <c r="B371" s="24"/>
      <c r="C371" s="24"/>
      <c r="D371" s="12"/>
      <c r="E371" s="12"/>
      <c r="F371" s="12"/>
      <c r="G371" s="12"/>
      <c r="H371" s="12"/>
      <c r="I371" s="12"/>
      <c r="J371" s="13"/>
      <c r="K371" s="13"/>
      <c r="L371" s="12"/>
      <c r="M371" s="25"/>
    </row>
    <row r="372">
      <c r="A372" s="24"/>
      <c r="B372" s="24"/>
      <c r="C372" s="24"/>
      <c r="D372" s="12"/>
      <c r="E372" s="12"/>
      <c r="F372" s="12"/>
      <c r="G372" s="12"/>
      <c r="H372" s="12"/>
      <c r="I372" s="12"/>
      <c r="J372" s="13"/>
      <c r="K372" s="13"/>
      <c r="L372" s="12"/>
      <c r="M372" s="25"/>
    </row>
    <row r="373">
      <c r="A373" s="24"/>
      <c r="B373" s="24"/>
      <c r="C373" s="24"/>
      <c r="D373" s="12"/>
      <c r="E373" s="12"/>
      <c r="F373" s="12"/>
      <c r="G373" s="12"/>
      <c r="H373" s="12"/>
      <c r="I373" s="12"/>
      <c r="J373" s="13"/>
      <c r="K373" s="13"/>
      <c r="L373" s="12"/>
      <c r="M373" s="25"/>
    </row>
    <row r="374">
      <c r="A374" s="24"/>
      <c r="B374" s="24"/>
      <c r="C374" s="24"/>
      <c r="D374" s="12"/>
      <c r="E374" s="12"/>
      <c r="F374" s="12"/>
      <c r="G374" s="12"/>
      <c r="H374" s="12"/>
      <c r="I374" s="12"/>
      <c r="J374" s="13"/>
      <c r="K374" s="13"/>
      <c r="L374" s="12"/>
      <c r="M374" s="25"/>
    </row>
    <row r="375">
      <c r="A375" s="24"/>
      <c r="B375" s="24"/>
      <c r="C375" s="24"/>
      <c r="D375" s="12"/>
      <c r="E375" s="12"/>
      <c r="F375" s="12"/>
      <c r="G375" s="12"/>
      <c r="H375" s="12"/>
      <c r="I375" s="12"/>
      <c r="J375" s="13"/>
      <c r="K375" s="13"/>
      <c r="L375" s="12"/>
      <c r="M375" s="25"/>
    </row>
    <row r="376">
      <c r="A376" s="24"/>
      <c r="B376" s="24"/>
      <c r="C376" s="24"/>
      <c r="D376" s="12"/>
      <c r="E376" s="12"/>
      <c r="F376" s="12"/>
      <c r="G376" s="12"/>
      <c r="H376" s="12"/>
      <c r="I376" s="12"/>
      <c r="J376" s="13"/>
      <c r="K376" s="13"/>
      <c r="L376" s="12"/>
      <c r="M376" s="25"/>
    </row>
    <row r="377">
      <c r="A377" s="24"/>
      <c r="B377" s="24"/>
      <c r="C377" s="24"/>
      <c r="D377" s="12"/>
      <c r="E377" s="12"/>
      <c r="F377" s="12"/>
      <c r="G377" s="12"/>
      <c r="H377" s="12"/>
      <c r="I377" s="12"/>
      <c r="J377" s="13"/>
      <c r="K377" s="13"/>
      <c r="L377" s="12"/>
      <c r="M377" s="25"/>
    </row>
    <row r="378">
      <c r="A378" s="24"/>
      <c r="B378" s="24"/>
      <c r="C378" s="24"/>
      <c r="D378" s="12"/>
      <c r="E378" s="12"/>
      <c r="F378" s="12"/>
      <c r="G378" s="12"/>
      <c r="H378" s="12"/>
      <c r="I378" s="12"/>
      <c r="J378" s="13"/>
      <c r="K378" s="13"/>
      <c r="L378" s="12"/>
      <c r="M378" s="25"/>
    </row>
    <row r="379">
      <c r="A379" s="24"/>
      <c r="B379" s="24"/>
      <c r="C379" s="24"/>
      <c r="D379" s="12"/>
      <c r="E379" s="12"/>
      <c r="F379" s="12"/>
      <c r="G379" s="12"/>
      <c r="H379" s="12"/>
      <c r="I379" s="12"/>
      <c r="J379" s="13"/>
      <c r="K379" s="13"/>
      <c r="L379" s="12"/>
      <c r="M379" s="25"/>
    </row>
    <row r="380">
      <c r="A380" s="24"/>
      <c r="B380" s="24"/>
      <c r="C380" s="24"/>
      <c r="D380" s="12"/>
      <c r="E380" s="12"/>
      <c r="F380" s="12"/>
      <c r="G380" s="12"/>
      <c r="H380" s="12"/>
      <c r="I380" s="12"/>
      <c r="J380" s="13"/>
      <c r="K380" s="13"/>
      <c r="L380" s="12"/>
      <c r="M380" s="25"/>
    </row>
    <row r="381">
      <c r="A381" s="24"/>
      <c r="B381" s="24"/>
      <c r="C381" s="24"/>
      <c r="D381" s="12"/>
      <c r="E381" s="12"/>
      <c r="F381" s="12"/>
      <c r="G381" s="12"/>
      <c r="H381" s="12"/>
      <c r="I381" s="12"/>
      <c r="J381" s="13"/>
      <c r="K381" s="13"/>
      <c r="L381" s="12"/>
      <c r="M381" s="25"/>
    </row>
    <row r="382">
      <c r="A382" s="24"/>
      <c r="B382" s="24"/>
      <c r="C382" s="24"/>
      <c r="D382" s="12"/>
      <c r="E382" s="12"/>
      <c r="F382" s="12"/>
      <c r="G382" s="12"/>
      <c r="H382" s="12"/>
      <c r="I382" s="12"/>
      <c r="J382" s="13"/>
      <c r="K382" s="13"/>
      <c r="L382" s="12"/>
      <c r="M382" s="25"/>
    </row>
    <row r="383">
      <c r="A383" s="24"/>
      <c r="B383" s="24"/>
      <c r="C383" s="24"/>
      <c r="D383" s="12"/>
      <c r="E383" s="12"/>
      <c r="F383" s="12"/>
      <c r="G383" s="12"/>
      <c r="H383" s="12"/>
      <c r="I383" s="12"/>
      <c r="J383" s="13"/>
      <c r="K383" s="13"/>
      <c r="L383" s="12"/>
      <c r="M383" s="25"/>
    </row>
    <row r="384">
      <c r="A384" s="24"/>
      <c r="B384" s="24"/>
      <c r="C384" s="24"/>
      <c r="D384" s="12"/>
      <c r="E384" s="12"/>
      <c r="F384" s="12"/>
      <c r="G384" s="12"/>
      <c r="H384" s="12"/>
      <c r="I384" s="12"/>
      <c r="J384" s="13"/>
      <c r="K384" s="13"/>
      <c r="L384" s="12"/>
      <c r="M384" s="25"/>
    </row>
    <row r="385">
      <c r="A385" s="24"/>
      <c r="B385" s="24"/>
      <c r="C385" s="24"/>
      <c r="D385" s="12"/>
      <c r="E385" s="12"/>
      <c r="F385" s="12"/>
      <c r="G385" s="12"/>
      <c r="H385" s="12"/>
      <c r="I385" s="12"/>
      <c r="J385" s="13"/>
      <c r="K385" s="13"/>
      <c r="L385" s="12"/>
      <c r="M385" s="25"/>
    </row>
    <row r="386">
      <c r="A386" s="24"/>
      <c r="B386" s="24"/>
      <c r="C386" s="24"/>
      <c r="D386" s="12"/>
      <c r="E386" s="12"/>
      <c r="F386" s="12"/>
      <c r="G386" s="12"/>
      <c r="H386" s="12"/>
      <c r="I386" s="12"/>
      <c r="J386" s="13"/>
      <c r="K386" s="13"/>
      <c r="L386" s="12"/>
      <c r="M386" s="25"/>
    </row>
    <row r="387">
      <c r="A387" s="24"/>
      <c r="B387" s="24"/>
      <c r="C387" s="24"/>
      <c r="D387" s="12"/>
      <c r="E387" s="12"/>
      <c r="F387" s="12"/>
      <c r="G387" s="12"/>
      <c r="H387" s="12"/>
      <c r="I387" s="12"/>
      <c r="J387" s="13"/>
      <c r="K387" s="13"/>
      <c r="L387" s="12"/>
      <c r="M387" s="25"/>
    </row>
    <row r="388">
      <c r="A388" s="24"/>
      <c r="B388" s="24"/>
      <c r="C388" s="24"/>
      <c r="D388" s="12"/>
      <c r="E388" s="12"/>
      <c r="F388" s="12"/>
      <c r="G388" s="12"/>
      <c r="H388" s="12"/>
      <c r="I388" s="12"/>
      <c r="J388" s="13"/>
      <c r="K388" s="13"/>
      <c r="L388" s="12"/>
      <c r="M388" s="25"/>
    </row>
    <row r="389">
      <c r="A389" s="24"/>
      <c r="B389" s="24"/>
      <c r="C389" s="24"/>
      <c r="D389" s="12"/>
      <c r="E389" s="12"/>
      <c r="F389" s="12"/>
      <c r="G389" s="12"/>
      <c r="H389" s="12"/>
      <c r="I389" s="12"/>
      <c r="J389" s="13"/>
      <c r="K389" s="13"/>
      <c r="L389" s="12"/>
      <c r="M389" s="25"/>
    </row>
    <row r="390">
      <c r="A390" s="24"/>
      <c r="B390" s="24"/>
      <c r="C390" s="24"/>
      <c r="D390" s="12"/>
      <c r="E390" s="12"/>
      <c r="F390" s="12"/>
      <c r="G390" s="12"/>
      <c r="H390" s="12"/>
      <c r="I390" s="12"/>
      <c r="J390" s="13"/>
      <c r="K390" s="13"/>
      <c r="L390" s="12"/>
      <c r="M390" s="25"/>
    </row>
    <row r="391">
      <c r="A391" s="24"/>
      <c r="B391" s="24"/>
      <c r="C391" s="24"/>
      <c r="D391" s="12"/>
      <c r="E391" s="12"/>
      <c r="F391" s="12"/>
      <c r="G391" s="12"/>
      <c r="H391" s="12"/>
      <c r="I391" s="12"/>
      <c r="J391" s="13"/>
      <c r="K391" s="13"/>
      <c r="L391" s="12"/>
      <c r="M391" s="25"/>
    </row>
    <row r="392">
      <c r="A392" s="24"/>
      <c r="B392" s="24"/>
      <c r="C392" s="24"/>
      <c r="D392" s="12"/>
      <c r="E392" s="12"/>
      <c r="F392" s="12"/>
      <c r="G392" s="12"/>
      <c r="H392" s="12"/>
      <c r="I392" s="12"/>
      <c r="J392" s="13"/>
      <c r="K392" s="13"/>
      <c r="L392" s="12"/>
      <c r="M392" s="25"/>
    </row>
    <row r="393">
      <c r="A393" s="24"/>
      <c r="B393" s="24"/>
      <c r="C393" s="24"/>
      <c r="D393" s="12"/>
      <c r="E393" s="12"/>
      <c r="F393" s="12"/>
      <c r="G393" s="12"/>
      <c r="H393" s="12"/>
      <c r="I393" s="12"/>
      <c r="J393" s="13"/>
      <c r="K393" s="13"/>
      <c r="L393" s="12"/>
      <c r="M393" s="25"/>
    </row>
    <row r="394">
      <c r="A394" s="24"/>
      <c r="B394" s="24"/>
      <c r="C394" s="24"/>
      <c r="D394" s="12"/>
      <c r="E394" s="12"/>
      <c r="F394" s="12"/>
      <c r="G394" s="12"/>
      <c r="H394" s="12"/>
      <c r="I394" s="12"/>
      <c r="J394" s="13"/>
      <c r="K394" s="13"/>
      <c r="L394" s="12"/>
      <c r="M394" s="25"/>
    </row>
    <row r="395">
      <c r="A395" s="24"/>
      <c r="B395" s="24"/>
      <c r="C395" s="24"/>
      <c r="D395" s="12"/>
      <c r="E395" s="12"/>
      <c r="F395" s="12"/>
      <c r="G395" s="12"/>
      <c r="H395" s="12"/>
      <c r="I395" s="12"/>
      <c r="J395" s="13"/>
      <c r="K395" s="13"/>
      <c r="L395" s="12"/>
      <c r="M395" s="25"/>
    </row>
    <row r="396">
      <c r="A396" s="24"/>
      <c r="B396" s="24"/>
      <c r="C396" s="24"/>
      <c r="D396" s="12"/>
      <c r="E396" s="12"/>
      <c r="F396" s="12"/>
      <c r="G396" s="12"/>
      <c r="H396" s="12"/>
      <c r="I396" s="12"/>
      <c r="J396" s="13"/>
      <c r="K396" s="13"/>
      <c r="L396" s="12"/>
      <c r="M396" s="25"/>
    </row>
    <row r="397">
      <c r="A397" s="24"/>
      <c r="B397" s="24"/>
      <c r="C397" s="24"/>
      <c r="D397" s="12"/>
      <c r="E397" s="12"/>
      <c r="F397" s="12"/>
      <c r="G397" s="12"/>
      <c r="H397" s="12"/>
      <c r="I397" s="12"/>
      <c r="J397" s="13"/>
      <c r="K397" s="13"/>
      <c r="L397" s="12"/>
      <c r="M397" s="25"/>
    </row>
    <row r="398">
      <c r="A398" s="24"/>
      <c r="B398" s="24"/>
      <c r="C398" s="24"/>
      <c r="D398" s="12"/>
      <c r="E398" s="12"/>
      <c r="F398" s="12"/>
      <c r="G398" s="12"/>
      <c r="H398" s="12"/>
      <c r="I398" s="12"/>
      <c r="J398" s="13"/>
      <c r="K398" s="13"/>
      <c r="L398" s="12"/>
      <c r="M398" s="25"/>
    </row>
    <row r="399">
      <c r="A399" s="24"/>
      <c r="B399" s="24"/>
      <c r="C399" s="24"/>
      <c r="D399" s="12"/>
      <c r="E399" s="12"/>
      <c r="F399" s="12"/>
      <c r="G399" s="12"/>
      <c r="H399" s="12"/>
      <c r="I399" s="12"/>
      <c r="J399" s="13"/>
      <c r="K399" s="13"/>
      <c r="L399" s="12"/>
      <c r="M399" s="25"/>
    </row>
    <row r="400">
      <c r="A400" s="24"/>
      <c r="B400" s="24"/>
      <c r="C400" s="24"/>
      <c r="D400" s="12"/>
      <c r="E400" s="12"/>
      <c r="F400" s="12"/>
      <c r="G400" s="12"/>
      <c r="H400" s="12"/>
      <c r="I400" s="12"/>
      <c r="J400" s="13"/>
      <c r="K400" s="13"/>
      <c r="L400" s="12"/>
      <c r="M400" s="25"/>
    </row>
    <row r="401">
      <c r="A401" s="24"/>
      <c r="B401" s="24"/>
      <c r="C401" s="24"/>
      <c r="D401" s="12"/>
      <c r="E401" s="12"/>
      <c r="F401" s="12"/>
      <c r="G401" s="12"/>
      <c r="H401" s="12"/>
      <c r="I401" s="12"/>
      <c r="J401" s="13"/>
      <c r="K401" s="13"/>
      <c r="L401" s="12"/>
      <c r="M401" s="25"/>
    </row>
    <row r="402">
      <c r="A402" s="24"/>
      <c r="B402" s="24"/>
      <c r="C402" s="24"/>
      <c r="D402" s="12"/>
      <c r="E402" s="12"/>
      <c r="F402" s="12"/>
      <c r="G402" s="12"/>
      <c r="H402" s="12"/>
      <c r="I402" s="12"/>
      <c r="J402" s="13"/>
      <c r="K402" s="13"/>
      <c r="L402" s="12"/>
      <c r="M402" s="25"/>
    </row>
    <row r="403">
      <c r="A403" s="24"/>
      <c r="B403" s="24"/>
      <c r="C403" s="24"/>
      <c r="D403" s="12"/>
      <c r="E403" s="12"/>
      <c r="F403" s="12"/>
      <c r="G403" s="12"/>
      <c r="H403" s="12"/>
      <c r="I403" s="12"/>
      <c r="J403" s="13"/>
      <c r="K403" s="13"/>
      <c r="L403" s="12"/>
      <c r="M403" s="25"/>
    </row>
    <row r="404">
      <c r="A404" s="24"/>
      <c r="B404" s="24"/>
      <c r="C404" s="24"/>
      <c r="D404" s="12"/>
      <c r="E404" s="12"/>
      <c r="F404" s="12"/>
      <c r="G404" s="12"/>
      <c r="H404" s="12"/>
      <c r="I404" s="12"/>
      <c r="J404" s="13"/>
      <c r="K404" s="13"/>
      <c r="L404" s="12"/>
      <c r="M404" s="25"/>
    </row>
    <row r="405">
      <c r="A405" s="24"/>
      <c r="B405" s="24"/>
      <c r="C405" s="24"/>
      <c r="D405" s="12"/>
      <c r="E405" s="12"/>
      <c r="F405" s="12"/>
      <c r="G405" s="12"/>
      <c r="H405" s="12"/>
      <c r="I405" s="12"/>
      <c r="J405" s="13"/>
      <c r="K405" s="13"/>
      <c r="L405" s="12"/>
      <c r="M405" s="25"/>
    </row>
    <row r="406">
      <c r="A406" s="24"/>
      <c r="B406" s="24"/>
      <c r="C406" s="24"/>
      <c r="D406" s="12"/>
      <c r="E406" s="12"/>
      <c r="F406" s="12"/>
      <c r="G406" s="12"/>
      <c r="H406" s="12"/>
      <c r="I406" s="12"/>
      <c r="J406" s="13"/>
      <c r="K406" s="13"/>
      <c r="L406" s="12"/>
      <c r="M406" s="25"/>
    </row>
    <row r="407">
      <c r="A407" s="24"/>
      <c r="B407" s="24"/>
      <c r="C407" s="24"/>
      <c r="D407" s="12"/>
      <c r="E407" s="12"/>
      <c r="F407" s="12"/>
      <c r="G407" s="12"/>
      <c r="H407" s="12"/>
      <c r="I407" s="12"/>
      <c r="J407" s="13"/>
      <c r="K407" s="13"/>
      <c r="L407" s="12"/>
      <c r="M407" s="25"/>
    </row>
    <row r="408">
      <c r="A408" s="24"/>
      <c r="B408" s="24"/>
      <c r="C408" s="24"/>
      <c r="D408" s="12"/>
      <c r="E408" s="12"/>
      <c r="F408" s="12"/>
      <c r="G408" s="12"/>
      <c r="H408" s="12"/>
      <c r="I408" s="12"/>
      <c r="J408" s="13"/>
      <c r="K408" s="13"/>
      <c r="L408" s="12"/>
      <c r="M408" s="25"/>
    </row>
    <row r="409">
      <c r="A409" s="24"/>
      <c r="B409" s="24"/>
      <c r="C409" s="24"/>
      <c r="D409" s="12"/>
      <c r="E409" s="12"/>
      <c r="F409" s="12"/>
      <c r="G409" s="12"/>
      <c r="H409" s="12"/>
      <c r="I409" s="12"/>
      <c r="J409" s="13"/>
      <c r="K409" s="13"/>
      <c r="L409" s="12"/>
      <c r="M409" s="25"/>
    </row>
    <row r="410">
      <c r="A410" s="24"/>
      <c r="B410" s="24"/>
      <c r="C410" s="24"/>
      <c r="D410" s="12"/>
      <c r="E410" s="12"/>
      <c r="F410" s="12"/>
      <c r="G410" s="12"/>
      <c r="H410" s="12"/>
      <c r="I410" s="12"/>
      <c r="J410" s="13"/>
      <c r="K410" s="13"/>
      <c r="L410" s="12"/>
      <c r="M410" s="25"/>
    </row>
    <row r="411">
      <c r="A411" s="24"/>
      <c r="B411" s="24"/>
      <c r="C411" s="24"/>
      <c r="D411" s="12"/>
      <c r="E411" s="12"/>
      <c r="F411" s="12"/>
      <c r="G411" s="12"/>
      <c r="H411" s="12"/>
      <c r="I411" s="12"/>
      <c r="J411" s="13"/>
      <c r="K411" s="13"/>
      <c r="L411" s="12"/>
      <c r="M411" s="25"/>
    </row>
    <row r="412">
      <c r="A412" s="24"/>
      <c r="B412" s="24"/>
      <c r="C412" s="24"/>
      <c r="D412" s="12"/>
      <c r="E412" s="12"/>
      <c r="F412" s="12"/>
      <c r="G412" s="12"/>
      <c r="H412" s="12"/>
      <c r="I412" s="12"/>
      <c r="J412" s="13"/>
      <c r="K412" s="13"/>
      <c r="L412" s="12"/>
      <c r="M412" s="25"/>
    </row>
    <row r="413">
      <c r="A413" s="24"/>
      <c r="B413" s="24"/>
      <c r="C413" s="24"/>
      <c r="D413" s="12"/>
      <c r="E413" s="12"/>
      <c r="F413" s="12"/>
      <c r="G413" s="12"/>
      <c r="H413" s="12"/>
      <c r="I413" s="12"/>
      <c r="J413" s="13"/>
      <c r="K413" s="13"/>
      <c r="L413" s="12"/>
      <c r="M413" s="25"/>
    </row>
    <row r="414">
      <c r="A414" s="24"/>
      <c r="B414" s="24"/>
      <c r="C414" s="24"/>
      <c r="D414" s="12"/>
      <c r="E414" s="12"/>
      <c r="F414" s="12"/>
      <c r="G414" s="12"/>
      <c r="H414" s="12"/>
      <c r="I414" s="12"/>
      <c r="J414" s="13"/>
      <c r="K414" s="13"/>
      <c r="L414" s="12"/>
      <c r="M414" s="25"/>
    </row>
    <row r="415">
      <c r="A415" s="24"/>
      <c r="B415" s="24"/>
      <c r="C415" s="24"/>
      <c r="D415" s="12"/>
      <c r="E415" s="12"/>
      <c r="F415" s="12"/>
      <c r="G415" s="12"/>
      <c r="H415" s="12"/>
      <c r="I415" s="12"/>
      <c r="J415" s="13"/>
      <c r="K415" s="13"/>
      <c r="L415" s="12"/>
      <c r="M415" s="25"/>
    </row>
    <row r="416">
      <c r="A416" s="24"/>
      <c r="B416" s="24"/>
      <c r="C416" s="24"/>
      <c r="D416" s="12"/>
      <c r="E416" s="12"/>
      <c r="F416" s="12"/>
      <c r="G416" s="12"/>
      <c r="H416" s="12"/>
      <c r="I416" s="12"/>
      <c r="J416" s="13"/>
      <c r="K416" s="13"/>
      <c r="L416" s="12"/>
      <c r="M416" s="25"/>
    </row>
    <row r="417">
      <c r="A417" s="24"/>
      <c r="B417" s="24"/>
      <c r="C417" s="24"/>
      <c r="D417" s="12"/>
      <c r="E417" s="12"/>
      <c r="F417" s="12"/>
      <c r="G417" s="12"/>
      <c r="H417" s="12"/>
      <c r="I417" s="12"/>
      <c r="J417" s="13"/>
      <c r="K417" s="13"/>
      <c r="L417" s="12"/>
      <c r="M417" s="25"/>
    </row>
    <row r="418">
      <c r="A418" s="24"/>
      <c r="B418" s="24"/>
      <c r="C418" s="24"/>
      <c r="D418" s="12"/>
      <c r="E418" s="12"/>
      <c r="F418" s="12"/>
      <c r="G418" s="12"/>
      <c r="H418" s="12"/>
      <c r="I418" s="12"/>
      <c r="J418" s="13"/>
      <c r="K418" s="13"/>
      <c r="L418" s="12"/>
      <c r="M418" s="25"/>
    </row>
    <row r="419">
      <c r="A419" s="24"/>
      <c r="B419" s="24"/>
      <c r="C419" s="24"/>
      <c r="D419" s="12"/>
      <c r="E419" s="12"/>
      <c r="F419" s="12"/>
      <c r="G419" s="12"/>
      <c r="H419" s="12"/>
      <c r="I419" s="12"/>
      <c r="J419" s="13"/>
      <c r="K419" s="13"/>
      <c r="L419" s="12"/>
      <c r="M419" s="25"/>
    </row>
    <row r="420">
      <c r="A420" s="24"/>
      <c r="B420" s="24"/>
      <c r="C420" s="24"/>
      <c r="D420" s="12"/>
      <c r="E420" s="12"/>
      <c r="F420" s="12"/>
      <c r="G420" s="12"/>
      <c r="H420" s="12"/>
      <c r="I420" s="12"/>
      <c r="J420" s="13"/>
      <c r="K420" s="13"/>
      <c r="L420" s="12"/>
      <c r="M420" s="25"/>
    </row>
    <row r="421">
      <c r="A421" s="24"/>
      <c r="B421" s="24"/>
      <c r="C421" s="24"/>
      <c r="D421" s="12"/>
      <c r="E421" s="12"/>
      <c r="F421" s="12"/>
      <c r="G421" s="12"/>
      <c r="H421" s="12"/>
      <c r="I421" s="12"/>
      <c r="J421" s="13"/>
      <c r="K421" s="13"/>
      <c r="L421" s="12"/>
      <c r="M421" s="25"/>
    </row>
    <row r="422">
      <c r="A422" s="24"/>
      <c r="B422" s="24"/>
      <c r="C422" s="24"/>
      <c r="D422" s="12"/>
      <c r="E422" s="12"/>
      <c r="F422" s="12"/>
      <c r="G422" s="12"/>
      <c r="H422" s="12"/>
      <c r="I422" s="12"/>
      <c r="J422" s="13"/>
      <c r="K422" s="13"/>
      <c r="L422" s="12"/>
      <c r="M422" s="25"/>
    </row>
    <row r="423">
      <c r="A423" s="24"/>
      <c r="B423" s="24"/>
      <c r="C423" s="24"/>
      <c r="D423" s="12"/>
      <c r="E423" s="12"/>
      <c r="F423" s="12"/>
      <c r="G423" s="12"/>
      <c r="H423" s="12"/>
      <c r="I423" s="12"/>
      <c r="J423" s="13"/>
      <c r="K423" s="13"/>
      <c r="L423" s="12"/>
      <c r="M423" s="25"/>
    </row>
    <row r="424">
      <c r="A424" s="24"/>
      <c r="B424" s="24"/>
      <c r="C424" s="24"/>
      <c r="D424" s="12"/>
      <c r="E424" s="12"/>
      <c r="F424" s="12"/>
      <c r="G424" s="12"/>
      <c r="H424" s="12"/>
      <c r="I424" s="12"/>
      <c r="J424" s="13"/>
      <c r="K424" s="13"/>
      <c r="L424" s="12"/>
      <c r="M424" s="25"/>
    </row>
    <row r="425">
      <c r="A425" s="24"/>
      <c r="B425" s="24"/>
      <c r="C425" s="24"/>
      <c r="D425" s="12"/>
      <c r="E425" s="12"/>
      <c r="F425" s="12"/>
      <c r="G425" s="12"/>
      <c r="H425" s="12"/>
      <c r="I425" s="12"/>
      <c r="J425" s="13"/>
      <c r="K425" s="13"/>
      <c r="L425" s="12"/>
      <c r="M425" s="25"/>
    </row>
    <row r="426">
      <c r="A426" s="24"/>
      <c r="B426" s="24"/>
      <c r="C426" s="24"/>
      <c r="D426" s="12"/>
      <c r="E426" s="12"/>
      <c r="F426" s="12"/>
      <c r="G426" s="12"/>
      <c r="H426" s="12"/>
      <c r="I426" s="12"/>
      <c r="J426" s="13"/>
      <c r="K426" s="13"/>
      <c r="L426" s="12"/>
      <c r="M426" s="25"/>
    </row>
    <row r="427">
      <c r="A427" s="24"/>
      <c r="B427" s="24"/>
      <c r="C427" s="24"/>
      <c r="D427" s="12"/>
      <c r="E427" s="12"/>
      <c r="F427" s="12"/>
      <c r="G427" s="12"/>
      <c r="H427" s="12"/>
      <c r="I427" s="12"/>
      <c r="J427" s="13"/>
      <c r="K427" s="13"/>
      <c r="L427" s="12"/>
      <c r="M427" s="25"/>
    </row>
    <row r="428">
      <c r="A428" s="24"/>
      <c r="B428" s="24"/>
      <c r="C428" s="24"/>
      <c r="D428" s="12"/>
      <c r="E428" s="12"/>
      <c r="F428" s="12"/>
      <c r="G428" s="12"/>
      <c r="H428" s="12"/>
      <c r="I428" s="12"/>
      <c r="J428" s="13"/>
      <c r="K428" s="13"/>
      <c r="L428" s="12"/>
      <c r="M428" s="25"/>
    </row>
    <row r="429">
      <c r="A429" s="24"/>
      <c r="B429" s="24"/>
      <c r="C429" s="24"/>
      <c r="D429" s="12"/>
      <c r="E429" s="12"/>
      <c r="F429" s="12"/>
      <c r="G429" s="12"/>
      <c r="H429" s="12"/>
      <c r="I429" s="12"/>
      <c r="J429" s="13"/>
      <c r="K429" s="13"/>
      <c r="L429" s="12"/>
      <c r="M429" s="25"/>
    </row>
    <row r="430">
      <c r="A430" s="24"/>
      <c r="B430" s="24"/>
      <c r="C430" s="24"/>
      <c r="D430" s="12"/>
      <c r="E430" s="12"/>
      <c r="F430" s="12"/>
      <c r="G430" s="12"/>
      <c r="H430" s="12"/>
      <c r="I430" s="12"/>
      <c r="J430" s="13"/>
      <c r="K430" s="13"/>
      <c r="L430" s="12"/>
      <c r="M430" s="25"/>
    </row>
    <row r="431">
      <c r="A431" s="24"/>
      <c r="B431" s="24"/>
      <c r="C431" s="24"/>
      <c r="D431" s="12"/>
      <c r="E431" s="12"/>
      <c r="F431" s="12"/>
      <c r="G431" s="12"/>
      <c r="H431" s="12"/>
      <c r="I431" s="12"/>
      <c r="J431" s="13"/>
      <c r="K431" s="13"/>
      <c r="L431" s="12"/>
      <c r="M431" s="25"/>
    </row>
    <row r="432">
      <c r="A432" s="24"/>
      <c r="B432" s="24"/>
      <c r="C432" s="24"/>
      <c r="D432" s="12"/>
      <c r="E432" s="12"/>
      <c r="F432" s="12"/>
      <c r="G432" s="12"/>
      <c r="H432" s="12"/>
      <c r="I432" s="12"/>
      <c r="J432" s="13"/>
      <c r="K432" s="13"/>
      <c r="L432" s="12"/>
      <c r="M432" s="25"/>
    </row>
    <row r="433">
      <c r="A433" s="24"/>
      <c r="B433" s="24"/>
      <c r="C433" s="24"/>
      <c r="D433" s="12"/>
      <c r="E433" s="12"/>
      <c r="F433" s="12"/>
      <c r="G433" s="12"/>
      <c r="H433" s="12"/>
      <c r="I433" s="12"/>
      <c r="J433" s="13"/>
      <c r="K433" s="13"/>
      <c r="L433" s="12"/>
      <c r="M433" s="25"/>
    </row>
    <row r="434">
      <c r="A434" s="24"/>
      <c r="B434" s="24"/>
      <c r="C434" s="24"/>
      <c r="D434" s="12"/>
      <c r="E434" s="12"/>
      <c r="F434" s="12"/>
      <c r="G434" s="12"/>
      <c r="H434" s="12"/>
      <c r="I434" s="12"/>
      <c r="J434" s="13"/>
      <c r="K434" s="13"/>
      <c r="L434" s="12"/>
      <c r="M434" s="25"/>
    </row>
    <row r="435">
      <c r="A435" s="24"/>
      <c r="B435" s="24"/>
      <c r="C435" s="24"/>
      <c r="D435" s="12"/>
      <c r="E435" s="12"/>
      <c r="F435" s="12"/>
      <c r="G435" s="12"/>
      <c r="H435" s="12"/>
      <c r="I435" s="12"/>
      <c r="J435" s="13"/>
      <c r="K435" s="13"/>
      <c r="L435" s="12"/>
      <c r="M435" s="25"/>
    </row>
    <row r="436">
      <c r="A436" s="24"/>
      <c r="B436" s="24"/>
      <c r="C436" s="24"/>
      <c r="D436" s="12"/>
      <c r="E436" s="12"/>
      <c r="F436" s="12"/>
      <c r="G436" s="12"/>
      <c r="H436" s="12"/>
      <c r="I436" s="12"/>
      <c r="J436" s="13"/>
      <c r="K436" s="13"/>
      <c r="L436" s="12"/>
      <c r="M436" s="25"/>
    </row>
    <row r="437">
      <c r="A437" s="24"/>
      <c r="B437" s="24"/>
      <c r="C437" s="24"/>
      <c r="D437" s="12"/>
      <c r="E437" s="12"/>
      <c r="F437" s="12"/>
      <c r="G437" s="12"/>
      <c r="H437" s="12"/>
      <c r="I437" s="12"/>
      <c r="J437" s="13"/>
      <c r="K437" s="13"/>
      <c r="L437" s="12"/>
      <c r="M437" s="25"/>
    </row>
    <row r="438">
      <c r="A438" s="24"/>
      <c r="B438" s="24"/>
      <c r="C438" s="24"/>
      <c r="D438" s="12"/>
      <c r="E438" s="12"/>
      <c r="F438" s="12"/>
      <c r="G438" s="12"/>
      <c r="H438" s="12"/>
      <c r="I438" s="12"/>
      <c r="J438" s="13"/>
      <c r="K438" s="13"/>
      <c r="L438" s="12"/>
      <c r="M438" s="25"/>
    </row>
    <row r="439">
      <c r="A439" s="24"/>
      <c r="B439" s="24"/>
      <c r="C439" s="24"/>
      <c r="D439" s="12"/>
      <c r="E439" s="12"/>
      <c r="F439" s="12"/>
      <c r="G439" s="12"/>
      <c r="H439" s="12"/>
      <c r="I439" s="12"/>
      <c r="J439" s="13"/>
      <c r="K439" s="13"/>
      <c r="L439" s="12"/>
      <c r="M439" s="25"/>
    </row>
    <row r="440">
      <c r="A440" s="24"/>
      <c r="B440" s="24"/>
      <c r="C440" s="24"/>
      <c r="D440" s="12"/>
      <c r="E440" s="12"/>
      <c r="F440" s="12"/>
      <c r="G440" s="12"/>
      <c r="H440" s="12"/>
      <c r="I440" s="12"/>
      <c r="J440" s="13"/>
      <c r="K440" s="13"/>
      <c r="L440" s="12"/>
      <c r="M440" s="25"/>
    </row>
    <row r="441">
      <c r="A441" s="24"/>
      <c r="B441" s="24"/>
      <c r="C441" s="24"/>
      <c r="D441" s="12"/>
      <c r="E441" s="12"/>
      <c r="F441" s="12"/>
      <c r="G441" s="12"/>
      <c r="H441" s="12"/>
      <c r="I441" s="12"/>
      <c r="J441" s="13"/>
      <c r="K441" s="13"/>
      <c r="L441" s="12"/>
      <c r="M441" s="25"/>
    </row>
    <row r="442">
      <c r="A442" s="24"/>
      <c r="B442" s="24"/>
      <c r="C442" s="24"/>
      <c r="D442" s="12"/>
      <c r="E442" s="12"/>
      <c r="F442" s="12"/>
      <c r="G442" s="12"/>
      <c r="H442" s="12"/>
      <c r="I442" s="12"/>
      <c r="J442" s="13"/>
      <c r="K442" s="13"/>
      <c r="L442" s="12"/>
      <c r="M442" s="25"/>
    </row>
    <row r="443">
      <c r="A443" s="24"/>
      <c r="B443" s="24"/>
      <c r="C443" s="24"/>
      <c r="D443" s="12"/>
      <c r="E443" s="12"/>
      <c r="F443" s="12"/>
      <c r="G443" s="12"/>
      <c r="H443" s="12"/>
      <c r="I443" s="12"/>
      <c r="J443" s="13"/>
      <c r="K443" s="13"/>
      <c r="L443" s="12"/>
      <c r="M443" s="25"/>
    </row>
    <row r="444">
      <c r="A444" s="24"/>
      <c r="B444" s="24"/>
      <c r="C444" s="24"/>
      <c r="D444" s="12"/>
      <c r="E444" s="12"/>
      <c r="F444" s="12"/>
      <c r="G444" s="12"/>
      <c r="H444" s="12"/>
      <c r="I444" s="12"/>
      <c r="J444" s="13"/>
      <c r="K444" s="13"/>
      <c r="L444" s="12"/>
      <c r="M444" s="25"/>
    </row>
    <row r="445">
      <c r="A445" s="24"/>
      <c r="B445" s="24"/>
      <c r="C445" s="24"/>
      <c r="D445" s="12"/>
      <c r="E445" s="12"/>
      <c r="F445" s="12"/>
      <c r="G445" s="12"/>
      <c r="H445" s="12"/>
      <c r="I445" s="12"/>
      <c r="J445" s="13"/>
      <c r="K445" s="13"/>
      <c r="L445" s="12"/>
      <c r="M445" s="25"/>
    </row>
    <row r="446">
      <c r="A446" s="24"/>
      <c r="B446" s="24"/>
      <c r="C446" s="24"/>
      <c r="D446" s="12"/>
      <c r="E446" s="12"/>
      <c r="F446" s="12"/>
      <c r="G446" s="12"/>
      <c r="H446" s="12"/>
      <c r="I446" s="12"/>
      <c r="J446" s="13"/>
      <c r="K446" s="13"/>
      <c r="L446" s="12"/>
      <c r="M446" s="25"/>
    </row>
    <row r="447">
      <c r="A447" s="24"/>
      <c r="B447" s="24"/>
      <c r="C447" s="24"/>
      <c r="D447" s="12"/>
      <c r="E447" s="12"/>
      <c r="F447" s="12"/>
      <c r="G447" s="12"/>
      <c r="H447" s="12"/>
      <c r="I447" s="12"/>
      <c r="J447" s="13"/>
      <c r="K447" s="13"/>
      <c r="L447" s="12"/>
      <c r="M447" s="25"/>
    </row>
    <row r="448">
      <c r="A448" s="24"/>
      <c r="B448" s="24"/>
      <c r="C448" s="24"/>
      <c r="D448" s="12"/>
      <c r="E448" s="12"/>
      <c r="F448" s="12"/>
      <c r="G448" s="12"/>
      <c r="H448" s="12"/>
      <c r="I448" s="12"/>
      <c r="J448" s="13"/>
      <c r="K448" s="13"/>
      <c r="L448" s="12"/>
      <c r="M448" s="25"/>
    </row>
    <row r="449">
      <c r="A449" s="24"/>
      <c r="B449" s="24"/>
      <c r="C449" s="24"/>
      <c r="D449" s="12"/>
      <c r="E449" s="12"/>
      <c r="F449" s="12"/>
      <c r="G449" s="12"/>
      <c r="H449" s="12"/>
      <c r="I449" s="12"/>
      <c r="J449" s="13"/>
      <c r="K449" s="13"/>
      <c r="L449" s="12"/>
      <c r="M449" s="25"/>
    </row>
    <row r="450">
      <c r="A450" s="24"/>
      <c r="B450" s="24"/>
      <c r="C450" s="24"/>
      <c r="D450" s="12"/>
      <c r="E450" s="12"/>
      <c r="F450" s="12"/>
      <c r="G450" s="12"/>
      <c r="H450" s="12"/>
      <c r="I450" s="12"/>
      <c r="J450" s="13"/>
      <c r="K450" s="13"/>
      <c r="L450" s="12"/>
      <c r="M450" s="25"/>
    </row>
    <row r="451">
      <c r="A451" s="24"/>
      <c r="B451" s="24"/>
      <c r="C451" s="24"/>
      <c r="D451" s="12"/>
      <c r="E451" s="12"/>
      <c r="F451" s="12"/>
      <c r="G451" s="12"/>
      <c r="H451" s="12"/>
      <c r="I451" s="12"/>
      <c r="J451" s="13"/>
      <c r="K451" s="13"/>
      <c r="L451" s="12"/>
      <c r="M451" s="25"/>
    </row>
    <row r="452">
      <c r="A452" s="24"/>
      <c r="B452" s="24"/>
      <c r="C452" s="24"/>
      <c r="D452" s="12"/>
      <c r="E452" s="12"/>
      <c r="F452" s="12"/>
      <c r="G452" s="12"/>
      <c r="H452" s="12"/>
      <c r="I452" s="12"/>
      <c r="J452" s="13"/>
      <c r="K452" s="13"/>
      <c r="L452" s="12"/>
      <c r="M452" s="25"/>
    </row>
    <row r="453">
      <c r="A453" s="24"/>
      <c r="B453" s="24"/>
      <c r="C453" s="24"/>
      <c r="D453" s="12"/>
      <c r="E453" s="12"/>
      <c r="F453" s="12"/>
      <c r="G453" s="12"/>
      <c r="H453" s="12"/>
      <c r="I453" s="12"/>
      <c r="J453" s="13"/>
      <c r="K453" s="13"/>
      <c r="L453" s="12"/>
      <c r="M453" s="25"/>
    </row>
    <row r="454">
      <c r="A454" s="24"/>
      <c r="B454" s="24"/>
      <c r="C454" s="24"/>
      <c r="D454" s="12"/>
      <c r="E454" s="12"/>
      <c r="F454" s="12"/>
      <c r="G454" s="12"/>
      <c r="H454" s="12"/>
      <c r="I454" s="12"/>
      <c r="J454" s="13"/>
      <c r="K454" s="13"/>
      <c r="L454" s="12"/>
      <c r="M454" s="25"/>
    </row>
    <row r="455">
      <c r="A455" s="24"/>
      <c r="B455" s="24"/>
      <c r="C455" s="24"/>
      <c r="D455" s="12"/>
      <c r="E455" s="12"/>
      <c r="F455" s="12"/>
      <c r="G455" s="12"/>
      <c r="H455" s="12"/>
      <c r="I455" s="12"/>
      <c r="J455" s="13"/>
      <c r="K455" s="13"/>
      <c r="L455" s="12"/>
      <c r="M455" s="25"/>
    </row>
    <row r="456">
      <c r="A456" s="24"/>
      <c r="B456" s="24"/>
      <c r="C456" s="24"/>
      <c r="D456" s="12"/>
      <c r="E456" s="12"/>
      <c r="F456" s="12"/>
      <c r="G456" s="12"/>
      <c r="H456" s="12"/>
      <c r="I456" s="12"/>
      <c r="J456" s="13"/>
      <c r="K456" s="13"/>
      <c r="L456" s="12"/>
      <c r="M456" s="25"/>
    </row>
    <row r="457">
      <c r="A457" s="24"/>
      <c r="B457" s="24"/>
      <c r="C457" s="24"/>
      <c r="D457" s="12"/>
      <c r="E457" s="12"/>
      <c r="F457" s="12"/>
      <c r="G457" s="12"/>
      <c r="H457" s="12"/>
      <c r="I457" s="12"/>
      <c r="J457" s="13"/>
      <c r="K457" s="13"/>
      <c r="L457" s="12"/>
      <c r="M457" s="25"/>
    </row>
    <row r="458">
      <c r="A458" s="24"/>
      <c r="B458" s="24"/>
      <c r="C458" s="24"/>
      <c r="D458" s="12"/>
      <c r="E458" s="12"/>
      <c r="F458" s="12"/>
      <c r="G458" s="12"/>
      <c r="H458" s="12"/>
      <c r="I458" s="12"/>
      <c r="J458" s="13"/>
      <c r="K458" s="13"/>
      <c r="L458" s="12"/>
      <c r="M458" s="25"/>
    </row>
    <row r="459">
      <c r="M459" s="10"/>
    </row>
    <row r="460">
      <c r="M460" s="10"/>
    </row>
    <row r="461">
      <c r="M461" s="10"/>
    </row>
    <row r="462">
      <c r="M462" s="10"/>
    </row>
    <row r="463">
      <c r="M463" s="10"/>
    </row>
    <row r="464">
      <c r="M464" s="10"/>
    </row>
    <row r="465">
      <c r="M465" s="10"/>
    </row>
    <row r="466">
      <c r="M466" s="10"/>
    </row>
    <row r="467">
      <c r="M467" s="10"/>
    </row>
    <row r="468">
      <c r="M468" s="10"/>
    </row>
    <row r="469">
      <c r="M469" s="10"/>
    </row>
    <row r="470">
      <c r="M470" s="10"/>
    </row>
    <row r="471">
      <c r="M471" s="10"/>
    </row>
    <row r="472">
      <c r="M472" s="10"/>
    </row>
    <row r="473">
      <c r="M473" s="10"/>
    </row>
    <row r="474">
      <c r="M474" s="10"/>
    </row>
    <row r="475">
      <c r="M475" s="10"/>
    </row>
    <row r="476">
      <c r="M476" s="10"/>
    </row>
    <row r="477">
      <c r="M477" s="10"/>
    </row>
    <row r="478">
      <c r="M478" s="10"/>
    </row>
    <row r="479">
      <c r="M479" s="10"/>
    </row>
    <row r="480">
      <c r="M480" s="10"/>
    </row>
    <row r="481">
      <c r="M481" s="10"/>
    </row>
    <row r="482">
      <c r="M482" s="10"/>
    </row>
    <row r="483">
      <c r="M483" s="10"/>
    </row>
    <row r="484">
      <c r="M484" s="10"/>
    </row>
    <row r="485">
      <c r="M485" s="10"/>
    </row>
    <row r="486">
      <c r="M486" s="10"/>
    </row>
    <row r="487">
      <c r="M487" s="10"/>
    </row>
    <row r="488">
      <c r="M488" s="10"/>
    </row>
    <row r="489">
      <c r="M489" s="10"/>
    </row>
    <row r="490">
      <c r="M490" s="10"/>
    </row>
    <row r="491">
      <c r="M491" s="10"/>
    </row>
    <row r="492">
      <c r="M492" s="10"/>
    </row>
    <row r="493">
      <c r="M493" s="10"/>
    </row>
    <row r="494">
      <c r="M494" s="10"/>
    </row>
    <row r="495">
      <c r="M495" s="10"/>
    </row>
    <row r="496">
      <c r="M496" s="10"/>
    </row>
    <row r="497">
      <c r="M497" s="10"/>
    </row>
    <row r="498">
      <c r="M498" s="10"/>
    </row>
    <row r="499">
      <c r="M499" s="10"/>
    </row>
    <row r="500">
      <c r="M500" s="10"/>
    </row>
    <row r="501">
      <c r="M501" s="10"/>
    </row>
    <row r="502">
      <c r="M502" s="10"/>
    </row>
    <row r="503">
      <c r="M503" s="10"/>
    </row>
    <row r="504">
      <c r="M504" s="10"/>
    </row>
    <row r="505">
      <c r="M505" s="10"/>
    </row>
    <row r="506">
      <c r="M506" s="10"/>
    </row>
    <row r="507">
      <c r="M507" s="10"/>
    </row>
    <row r="508">
      <c r="M508" s="10"/>
    </row>
    <row r="509">
      <c r="M509" s="10"/>
    </row>
    <row r="510">
      <c r="M510" s="10"/>
    </row>
    <row r="511">
      <c r="M511" s="10"/>
    </row>
    <row r="512">
      <c r="M512" s="10"/>
    </row>
    <row r="513">
      <c r="M513" s="10"/>
    </row>
    <row r="514">
      <c r="M514" s="10"/>
    </row>
    <row r="515">
      <c r="M515" s="10"/>
    </row>
    <row r="516">
      <c r="M516" s="10"/>
    </row>
    <row r="517">
      <c r="M517" s="10"/>
    </row>
    <row r="518">
      <c r="M518" s="10"/>
    </row>
    <row r="519">
      <c r="M519" s="10"/>
    </row>
    <row r="520">
      <c r="M520" s="10"/>
    </row>
    <row r="521">
      <c r="M521" s="10"/>
    </row>
    <row r="522">
      <c r="M522" s="10"/>
    </row>
    <row r="523">
      <c r="M523" s="10"/>
    </row>
    <row r="524">
      <c r="M524" s="10"/>
    </row>
    <row r="525">
      <c r="M525" s="10"/>
    </row>
    <row r="526">
      <c r="M526" s="10"/>
    </row>
    <row r="527">
      <c r="M527" s="10"/>
    </row>
    <row r="528">
      <c r="M528" s="10"/>
    </row>
    <row r="529">
      <c r="M529" s="10"/>
    </row>
    <row r="530">
      <c r="M530" s="10"/>
    </row>
    <row r="531">
      <c r="M531" s="10"/>
    </row>
    <row r="532">
      <c r="M532" s="10"/>
    </row>
    <row r="533">
      <c r="M533" s="10"/>
    </row>
    <row r="534">
      <c r="M534" s="10"/>
    </row>
    <row r="535">
      <c r="M535" s="10"/>
    </row>
    <row r="536">
      <c r="M536" s="10"/>
    </row>
    <row r="537">
      <c r="M537" s="10"/>
    </row>
    <row r="538">
      <c r="M538" s="10"/>
    </row>
    <row r="539">
      <c r="M539" s="10"/>
    </row>
    <row r="540">
      <c r="M540" s="10"/>
    </row>
    <row r="541">
      <c r="M541" s="10"/>
    </row>
    <row r="542">
      <c r="M542" s="10"/>
    </row>
    <row r="543">
      <c r="M543" s="10"/>
    </row>
    <row r="544">
      <c r="M544" s="10"/>
    </row>
    <row r="545">
      <c r="M545" s="10"/>
    </row>
    <row r="546">
      <c r="M546" s="10"/>
    </row>
    <row r="547">
      <c r="M547" s="10"/>
    </row>
    <row r="548">
      <c r="M548" s="10"/>
    </row>
    <row r="549">
      <c r="M549" s="10"/>
    </row>
    <row r="550">
      <c r="M550" s="10"/>
    </row>
    <row r="551">
      <c r="M551" s="10"/>
    </row>
    <row r="552">
      <c r="M552" s="10"/>
    </row>
    <row r="553">
      <c r="M553" s="10"/>
    </row>
    <row r="554">
      <c r="M554" s="10"/>
    </row>
    <row r="555">
      <c r="M555" s="10"/>
    </row>
    <row r="556">
      <c r="M556" s="10"/>
    </row>
    <row r="557">
      <c r="M557" s="10"/>
    </row>
    <row r="558">
      <c r="M558" s="10"/>
    </row>
    <row r="559">
      <c r="M559" s="10"/>
    </row>
    <row r="560">
      <c r="M560" s="10"/>
    </row>
    <row r="561">
      <c r="M561" s="10"/>
    </row>
    <row r="562">
      <c r="M562" s="10"/>
    </row>
    <row r="563">
      <c r="M563" s="10"/>
    </row>
    <row r="564">
      <c r="M564" s="10"/>
    </row>
    <row r="565">
      <c r="M565" s="10"/>
    </row>
    <row r="566">
      <c r="M566" s="10"/>
    </row>
    <row r="567">
      <c r="M567" s="10"/>
    </row>
    <row r="568">
      <c r="M568" s="10"/>
    </row>
    <row r="569">
      <c r="M569" s="10"/>
    </row>
    <row r="570">
      <c r="M570" s="10"/>
    </row>
    <row r="571">
      <c r="M571" s="10"/>
    </row>
    <row r="572">
      <c r="M572" s="10"/>
    </row>
    <row r="573">
      <c r="M573" s="10"/>
    </row>
    <row r="574">
      <c r="M574" s="10"/>
    </row>
    <row r="575">
      <c r="M575" s="10"/>
    </row>
    <row r="576">
      <c r="M576" s="10"/>
    </row>
    <row r="577">
      <c r="M577" s="10"/>
    </row>
    <row r="578">
      <c r="M578" s="10"/>
    </row>
    <row r="579">
      <c r="M579" s="10"/>
    </row>
    <row r="580">
      <c r="M580" s="10"/>
    </row>
    <row r="581">
      <c r="M581" s="10"/>
    </row>
    <row r="582">
      <c r="M582" s="10"/>
    </row>
    <row r="583">
      <c r="M583" s="10"/>
    </row>
    <row r="584">
      <c r="M584" s="10"/>
    </row>
    <row r="585">
      <c r="M585" s="10"/>
    </row>
    <row r="586">
      <c r="M586" s="10"/>
    </row>
    <row r="587">
      <c r="M587" s="10"/>
    </row>
    <row r="588">
      <c r="M588" s="10"/>
    </row>
    <row r="589">
      <c r="M589" s="10"/>
    </row>
    <row r="590">
      <c r="M590" s="10"/>
    </row>
    <row r="591">
      <c r="M591" s="10"/>
    </row>
    <row r="592">
      <c r="M592" s="10"/>
    </row>
    <row r="593">
      <c r="M593" s="10"/>
    </row>
    <row r="594">
      <c r="M594" s="10"/>
    </row>
    <row r="595">
      <c r="M595" s="10"/>
    </row>
    <row r="596">
      <c r="M596" s="10"/>
    </row>
    <row r="597">
      <c r="M597" s="10"/>
    </row>
    <row r="598">
      <c r="M598" s="10"/>
    </row>
    <row r="599">
      <c r="M599" s="10"/>
    </row>
    <row r="600">
      <c r="M600" s="10"/>
    </row>
    <row r="601">
      <c r="M601" s="10"/>
    </row>
    <row r="602">
      <c r="M602" s="10"/>
    </row>
    <row r="603">
      <c r="M603" s="10"/>
    </row>
    <row r="604">
      <c r="M604" s="10"/>
    </row>
    <row r="605">
      <c r="M605" s="10"/>
    </row>
    <row r="606">
      <c r="M606" s="10"/>
    </row>
    <row r="607">
      <c r="M607" s="10"/>
    </row>
    <row r="608">
      <c r="M608" s="10"/>
    </row>
    <row r="609">
      <c r="M609" s="10"/>
    </row>
    <row r="610">
      <c r="M610" s="10"/>
    </row>
    <row r="611">
      <c r="M611" s="10"/>
    </row>
    <row r="612">
      <c r="M612" s="10"/>
    </row>
    <row r="613">
      <c r="M613" s="10"/>
    </row>
    <row r="614">
      <c r="M614" s="10"/>
    </row>
    <row r="615">
      <c r="M615" s="10"/>
    </row>
    <row r="616">
      <c r="M616" s="10"/>
    </row>
    <row r="617">
      <c r="M617" s="10"/>
    </row>
    <row r="618">
      <c r="M618" s="10"/>
    </row>
    <row r="619">
      <c r="M619" s="10"/>
    </row>
    <row r="620">
      <c r="M620" s="10"/>
    </row>
    <row r="621">
      <c r="M621" s="10"/>
    </row>
    <row r="622">
      <c r="M622" s="10"/>
    </row>
    <row r="623">
      <c r="M623" s="10"/>
    </row>
    <row r="624">
      <c r="M624" s="10"/>
    </row>
    <row r="625">
      <c r="M625" s="10"/>
    </row>
    <row r="626">
      <c r="M626" s="10"/>
    </row>
    <row r="627">
      <c r="M627" s="10"/>
    </row>
    <row r="628">
      <c r="M628" s="10"/>
    </row>
    <row r="629">
      <c r="M629" s="10"/>
    </row>
    <row r="630">
      <c r="M630" s="10"/>
    </row>
    <row r="631">
      <c r="M631" s="10"/>
    </row>
    <row r="632">
      <c r="M632" s="10"/>
    </row>
    <row r="633">
      <c r="M633" s="10"/>
    </row>
    <row r="634">
      <c r="M634" s="10"/>
    </row>
    <row r="635">
      <c r="M635" s="10"/>
    </row>
    <row r="636">
      <c r="M636" s="10"/>
    </row>
    <row r="637">
      <c r="M637" s="10"/>
    </row>
    <row r="638">
      <c r="M638" s="10"/>
    </row>
    <row r="639">
      <c r="M639" s="10"/>
    </row>
    <row r="640">
      <c r="M640" s="10"/>
    </row>
    <row r="641">
      <c r="M641" s="10"/>
    </row>
    <row r="642">
      <c r="M642" s="10"/>
    </row>
    <row r="643">
      <c r="M643" s="10"/>
    </row>
    <row r="644">
      <c r="M644" s="10"/>
    </row>
    <row r="645">
      <c r="M645" s="10"/>
    </row>
    <row r="646">
      <c r="M646" s="10"/>
    </row>
    <row r="647">
      <c r="M647" s="10"/>
    </row>
    <row r="648">
      <c r="M648" s="10"/>
    </row>
    <row r="649">
      <c r="M649" s="10"/>
    </row>
    <row r="650">
      <c r="M650" s="10"/>
    </row>
    <row r="651">
      <c r="M651" s="10"/>
    </row>
    <row r="652">
      <c r="M652" s="10"/>
    </row>
    <row r="653">
      <c r="M653" s="10"/>
    </row>
    <row r="654">
      <c r="M654" s="10"/>
    </row>
    <row r="655">
      <c r="M655" s="10"/>
    </row>
    <row r="656">
      <c r="M656" s="10"/>
    </row>
    <row r="657">
      <c r="M657" s="10"/>
    </row>
    <row r="658">
      <c r="M658" s="10"/>
    </row>
    <row r="659">
      <c r="M659" s="10"/>
    </row>
    <row r="660">
      <c r="M660" s="10"/>
    </row>
    <row r="661">
      <c r="M661" s="10"/>
    </row>
    <row r="662">
      <c r="M662" s="10"/>
    </row>
    <row r="663">
      <c r="M663" s="10"/>
    </row>
    <row r="664">
      <c r="M664" s="10"/>
    </row>
    <row r="665">
      <c r="M665" s="10"/>
    </row>
    <row r="666">
      <c r="M666" s="10"/>
    </row>
    <row r="667">
      <c r="M667" s="10"/>
    </row>
    <row r="668">
      <c r="M668" s="10"/>
    </row>
    <row r="669">
      <c r="M669" s="10"/>
    </row>
    <row r="670">
      <c r="M670" s="10"/>
    </row>
    <row r="671">
      <c r="M671" s="10"/>
    </row>
    <row r="672">
      <c r="M672" s="10"/>
    </row>
    <row r="673">
      <c r="M673" s="10"/>
    </row>
    <row r="674">
      <c r="M674" s="10"/>
    </row>
    <row r="675">
      <c r="M675" s="10"/>
    </row>
    <row r="676">
      <c r="M676" s="10"/>
    </row>
    <row r="677">
      <c r="M677" s="10"/>
    </row>
    <row r="678">
      <c r="M678" s="10"/>
    </row>
    <row r="679">
      <c r="M679" s="10"/>
    </row>
    <row r="680">
      <c r="M680" s="10"/>
    </row>
    <row r="681">
      <c r="M681" s="10"/>
    </row>
    <row r="682">
      <c r="M682" s="10"/>
    </row>
    <row r="683">
      <c r="M683" s="10"/>
    </row>
    <row r="684">
      <c r="M684" s="10"/>
    </row>
    <row r="685">
      <c r="M685" s="10"/>
    </row>
    <row r="686">
      <c r="M686" s="10"/>
    </row>
    <row r="687">
      <c r="M687" s="10"/>
    </row>
    <row r="688">
      <c r="M688" s="10"/>
    </row>
    <row r="689">
      <c r="M689" s="10"/>
    </row>
    <row r="690">
      <c r="M690" s="10"/>
    </row>
    <row r="691">
      <c r="M691" s="10"/>
    </row>
    <row r="692">
      <c r="M692" s="10"/>
    </row>
    <row r="693">
      <c r="M693" s="10"/>
    </row>
    <row r="694">
      <c r="M694" s="10"/>
    </row>
    <row r="695">
      <c r="M695" s="10"/>
    </row>
    <row r="696">
      <c r="M696" s="10"/>
    </row>
    <row r="697">
      <c r="M697" s="10"/>
    </row>
    <row r="698">
      <c r="M698" s="10"/>
    </row>
    <row r="699">
      <c r="M699" s="10"/>
    </row>
    <row r="700">
      <c r="M700" s="10"/>
    </row>
    <row r="701">
      <c r="M701" s="10"/>
    </row>
    <row r="702">
      <c r="M702" s="10"/>
    </row>
    <row r="703">
      <c r="M703" s="10"/>
    </row>
    <row r="704">
      <c r="M704" s="10"/>
    </row>
    <row r="705">
      <c r="M705" s="10"/>
    </row>
    <row r="706">
      <c r="M706" s="10"/>
    </row>
    <row r="707">
      <c r="M707" s="10"/>
    </row>
    <row r="708">
      <c r="M708" s="10"/>
    </row>
    <row r="709">
      <c r="M709" s="10"/>
    </row>
    <row r="710">
      <c r="M710" s="10"/>
    </row>
    <row r="711">
      <c r="M711" s="10"/>
    </row>
    <row r="712">
      <c r="M712" s="10"/>
    </row>
    <row r="713">
      <c r="M713" s="10"/>
    </row>
    <row r="714">
      <c r="M714" s="10"/>
    </row>
    <row r="715">
      <c r="M715" s="10"/>
    </row>
    <row r="716">
      <c r="M716" s="10"/>
    </row>
    <row r="717">
      <c r="M717" s="10"/>
    </row>
    <row r="718">
      <c r="M718" s="10"/>
    </row>
    <row r="719">
      <c r="M719" s="10"/>
    </row>
    <row r="720">
      <c r="M720" s="10"/>
    </row>
    <row r="721">
      <c r="M721" s="10"/>
    </row>
    <row r="722">
      <c r="M722" s="10"/>
    </row>
    <row r="723">
      <c r="M723" s="10"/>
    </row>
    <row r="724">
      <c r="M724" s="10"/>
    </row>
    <row r="725">
      <c r="M725" s="10"/>
    </row>
    <row r="726">
      <c r="M726" s="10"/>
    </row>
    <row r="727">
      <c r="M727" s="10"/>
    </row>
    <row r="728">
      <c r="M728" s="10"/>
    </row>
    <row r="729">
      <c r="M729" s="10"/>
    </row>
    <row r="730">
      <c r="M730" s="10"/>
    </row>
    <row r="731">
      <c r="M731" s="10"/>
    </row>
    <row r="732">
      <c r="M732" s="10"/>
    </row>
    <row r="733">
      <c r="M733" s="10"/>
    </row>
    <row r="734">
      <c r="M734" s="10"/>
    </row>
    <row r="735">
      <c r="M735" s="10"/>
    </row>
    <row r="736">
      <c r="M736" s="10"/>
    </row>
    <row r="737">
      <c r="M737" s="10"/>
    </row>
    <row r="738">
      <c r="M738" s="10"/>
    </row>
    <row r="739">
      <c r="M739" s="10"/>
    </row>
    <row r="740">
      <c r="M740" s="10"/>
    </row>
    <row r="741">
      <c r="M741" s="10"/>
    </row>
    <row r="742">
      <c r="M742" s="10"/>
    </row>
    <row r="743">
      <c r="M743" s="10"/>
    </row>
    <row r="744">
      <c r="M744" s="10"/>
    </row>
    <row r="745">
      <c r="M745" s="10"/>
    </row>
    <row r="746">
      <c r="M746" s="10"/>
    </row>
    <row r="747">
      <c r="M747" s="10"/>
    </row>
    <row r="748">
      <c r="M748" s="10"/>
    </row>
    <row r="749">
      <c r="M749" s="10"/>
    </row>
    <row r="750">
      <c r="M750" s="10"/>
    </row>
    <row r="751">
      <c r="M751" s="10"/>
    </row>
    <row r="752">
      <c r="M752" s="10"/>
    </row>
    <row r="753">
      <c r="M753" s="10"/>
    </row>
    <row r="754">
      <c r="M754" s="10"/>
    </row>
    <row r="755">
      <c r="M755" s="10"/>
    </row>
    <row r="756">
      <c r="M756" s="10"/>
    </row>
    <row r="757">
      <c r="M757" s="10"/>
    </row>
    <row r="758">
      <c r="M758" s="10"/>
    </row>
    <row r="759">
      <c r="M759" s="10"/>
    </row>
    <row r="760">
      <c r="M760" s="10"/>
    </row>
    <row r="761">
      <c r="M761" s="10"/>
    </row>
    <row r="762">
      <c r="M762" s="10"/>
    </row>
    <row r="763">
      <c r="M763" s="10"/>
    </row>
    <row r="764">
      <c r="M764" s="10"/>
    </row>
    <row r="765">
      <c r="M765" s="10"/>
    </row>
    <row r="766">
      <c r="M766" s="10"/>
    </row>
    <row r="767">
      <c r="M767" s="10"/>
    </row>
    <row r="768">
      <c r="M768" s="10"/>
    </row>
    <row r="769">
      <c r="M769" s="10"/>
    </row>
    <row r="770">
      <c r="M770" s="10"/>
    </row>
    <row r="771">
      <c r="M771" s="10"/>
    </row>
    <row r="772">
      <c r="M772" s="10"/>
    </row>
    <row r="773">
      <c r="M773" s="10"/>
    </row>
    <row r="774">
      <c r="M774" s="10"/>
    </row>
    <row r="775">
      <c r="M775" s="10"/>
    </row>
    <row r="776">
      <c r="M776" s="10"/>
    </row>
    <row r="777">
      <c r="M777" s="10"/>
    </row>
    <row r="778">
      <c r="M778" s="10"/>
    </row>
    <row r="779">
      <c r="M779" s="10"/>
    </row>
    <row r="780">
      <c r="M780" s="10"/>
    </row>
    <row r="781">
      <c r="M781" s="10"/>
    </row>
    <row r="782">
      <c r="M782" s="10"/>
    </row>
    <row r="783">
      <c r="M783" s="10"/>
    </row>
    <row r="784">
      <c r="M784" s="10"/>
    </row>
    <row r="785">
      <c r="M785" s="10"/>
    </row>
    <row r="786">
      <c r="M786" s="10"/>
    </row>
    <row r="787">
      <c r="M787" s="10"/>
    </row>
    <row r="788">
      <c r="M788" s="10"/>
    </row>
    <row r="789">
      <c r="M789" s="10"/>
    </row>
    <row r="790">
      <c r="M790" s="10"/>
    </row>
    <row r="791">
      <c r="M791" s="10"/>
    </row>
    <row r="792">
      <c r="M792" s="10"/>
    </row>
    <row r="793">
      <c r="M793" s="10"/>
    </row>
    <row r="794">
      <c r="M794" s="10"/>
    </row>
    <row r="795">
      <c r="M795" s="10"/>
    </row>
    <row r="796">
      <c r="M796" s="10"/>
    </row>
    <row r="797">
      <c r="M797" s="10"/>
    </row>
    <row r="798">
      <c r="M798" s="10"/>
    </row>
    <row r="799">
      <c r="M799" s="10"/>
    </row>
    <row r="800">
      <c r="M800" s="10"/>
    </row>
    <row r="801">
      <c r="M801" s="10"/>
    </row>
    <row r="802">
      <c r="M802" s="10"/>
    </row>
    <row r="803">
      <c r="M803" s="10"/>
    </row>
    <row r="804">
      <c r="M804" s="10"/>
    </row>
    <row r="805">
      <c r="M805" s="10"/>
    </row>
    <row r="806">
      <c r="M806" s="10"/>
    </row>
    <row r="807">
      <c r="M807" s="10"/>
    </row>
    <row r="808">
      <c r="M808" s="10"/>
    </row>
    <row r="809">
      <c r="M809" s="10"/>
    </row>
    <row r="810">
      <c r="M810" s="10"/>
    </row>
    <row r="811">
      <c r="M811" s="10"/>
    </row>
    <row r="812">
      <c r="M812" s="10"/>
    </row>
    <row r="813">
      <c r="M813" s="10"/>
    </row>
    <row r="814">
      <c r="M814" s="10"/>
    </row>
    <row r="815">
      <c r="M815" s="10"/>
    </row>
    <row r="816">
      <c r="M816" s="10"/>
    </row>
    <row r="817">
      <c r="M817" s="10"/>
    </row>
    <row r="818">
      <c r="M818" s="10"/>
    </row>
    <row r="819">
      <c r="M819" s="10"/>
    </row>
    <row r="820">
      <c r="M820" s="10"/>
    </row>
    <row r="821">
      <c r="M821" s="10"/>
    </row>
    <row r="822">
      <c r="M822" s="10"/>
    </row>
    <row r="823">
      <c r="M823" s="10"/>
    </row>
    <row r="824">
      <c r="M824" s="10"/>
    </row>
    <row r="825">
      <c r="M825" s="10"/>
    </row>
    <row r="826">
      <c r="M826" s="10"/>
    </row>
    <row r="827">
      <c r="M827" s="10"/>
    </row>
    <row r="828">
      <c r="M828" s="10"/>
    </row>
    <row r="829">
      <c r="M829" s="10"/>
    </row>
    <row r="830">
      <c r="M830" s="10"/>
    </row>
    <row r="831">
      <c r="M831" s="10"/>
    </row>
    <row r="832">
      <c r="M832" s="10"/>
    </row>
    <row r="833">
      <c r="M833" s="10"/>
    </row>
    <row r="834">
      <c r="M834" s="10"/>
    </row>
    <row r="835">
      <c r="M835" s="10"/>
    </row>
    <row r="836">
      <c r="M836" s="10"/>
    </row>
    <row r="837">
      <c r="M837" s="10"/>
    </row>
    <row r="838">
      <c r="M838" s="10"/>
    </row>
    <row r="839">
      <c r="M839" s="10"/>
    </row>
    <row r="840">
      <c r="M840" s="10"/>
    </row>
    <row r="841">
      <c r="M841" s="10"/>
    </row>
    <row r="842">
      <c r="M842" s="10"/>
    </row>
    <row r="843">
      <c r="M843" s="10"/>
    </row>
    <row r="844">
      <c r="M844" s="10"/>
    </row>
    <row r="845">
      <c r="M845" s="10"/>
    </row>
    <row r="846">
      <c r="M846" s="10"/>
    </row>
    <row r="847">
      <c r="M847" s="10"/>
    </row>
    <row r="848">
      <c r="M848" s="10"/>
    </row>
    <row r="849">
      <c r="M849" s="10"/>
    </row>
    <row r="850">
      <c r="M850" s="10"/>
    </row>
    <row r="851">
      <c r="M851" s="10"/>
    </row>
    <row r="852">
      <c r="M852" s="10"/>
    </row>
    <row r="853">
      <c r="M853" s="10"/>
    </row>
    <row r="854">
      <c r="M854" s="10"/>
    </row>
    <row r="855">
      <c r="M855" s="10"/>
    </row>
    <row r="856">
      <c r="M856" s="10"/>
    </row>
    <row r="857">
      <c r="M857" s="10"/>
    </row>
    <row r="858">
      <c r="M858" s="10"/>
    </row>
    <row r="859">
      <c r="M859" s="10"/>
    </row>
    <row r="860">
      <c r="M860" s="10"/>
    </row>
    <row r="861">
      <c r="M861" s="10"/>
    </row>
    <row r="862">
      <c r="M862" s="10"/>
    </row>
    <row r="863">
      <c r="M863" s="10"/>
    </row>
    <row r="864">
      <c r="M864" s="10"/>
    </row>
    <row r="865">
      <c r="M865" s="10"/>
    </row>
    <row r="866">
      <c r="M866" s="10"/>
    </row>
    <row r="867">
      <c r="M867" s="10"/>
    </row>
    <row r="868">
      <c r="M868" s="10"/>
    </row>
    <row r="869">
      <c r="M869" s="10"/>
    </row>
    <row r="870">
      <c r="M870" s="10"/>
    </row>
    <row r="871">
      <c r="M871" s="10"/>
    </row>
    <row r="872">
      <c r="M872" s="10"/>
    </row>
    <row r="873">
      <c r="M873" s="10"/>
    </row>
    <row r="874">
      <c r="M874" s="10"/>
    </row>
    <row r="875">
      <c r="M875" s="10"/>
    </row>
    <row r="876">
      <c r="M876" s="10"/>
    </row>
    <row r="877">
      <c r="M877" s="10"/>
    </row>
    <row r="878">
      <c r="M878" s="10"/>
    </row>
    <row r="879">
      <c r="M879" s="10"/>
    </row>
    <row r="880">
      <c r="M880" s="10"/>
    </row>
    <row r="881">
      <c r="M881" s="10"/>
    </row>
    <row r="882">
      <c r="M882" s="10"/>
    </row>
    <row r="883">
      <c r="M883" s="10"/>
    </row>
    <row r="884">
      <c r="M884" s="10"/>
    </row>
    <row r="885">
      <c r="M885" s="10"/>
    </row>
    <row r="886">
      <c r="M886" s="10"/>
    </row>
    <row r="887">
      <c r="M887" s="10"/>
    </row>
    <row r="888">
      <c r="M888" s="10"/>
    </row>
    <row r="889">
      <c r="M889" s="10"/>
    </row>
    <row r="890">
      <c r="M890" s="10"/>
    </row>
    <row r="891">
      <c r="M891" s="10"/>
    </row>
    <row r="892">
      <c r="M892" s="10"/>
    </row>
    <row r="893">
      <c r="M893" s="10"/>
    </row>
    <row r="894">
      <c r="M894" s="10"/>
    </row>
    <row r="895">
      <c r="M895" s="10"/>
    </row>
    <row r="896">
      <c r="M896" s="10"/>
    </row>
    <row r="897">
      <c r="M897" s="10"/>
    </row>
    <row r="898">
      <c r="M898" s="10"/>
    </row>
    <row r="899">
      <c r="M899" s="10"/>
    </row>
    <row r="900">
      <c r="M900" s="10"/>
    </row>
    <row r="901">
      <c r="M901" s="10"/>
    </row>
    <row r="902">
      <c r="M902" s="10"/>
    </row>
    <row r="903">
      <c r="M903" s="10"/>
    </row>
    <row r="904">
      <c r="M904" s="10"/>
    </row>
    <row r="905">
      <c r="M905" s="10"/>
    </row>
    <row r="906">
      <c r="M906" s="10"/>
    </row>
    <row r="907">
      <c r="M907" s="10"/>
    </row>
    <row r="908">
      <c r="M908" s="10"/>
    </row>
    <row r="909">
      <c r="M909" s="10"/>
    </row>
    <row r="910">
      <c r="M910" s="10"/>
    </row>
    <row r="911">
      <c r="M911" s="10"/>
    </row>
    <row r="912">
      <c r="M912" s="10"/>
    </row>
    <row r="913">
      <c r="M913" s="10"/>
    </row>
    <row r="914">
      <c r="M914" s="10"/>
    </row>
    <row r="915">
      <c r="M915" s="10"/>
    </row>
    <row r="916">
      <c r="M916" s="10"/>
    </row>
    <row r="917">
      <c r="M917" s="10"/>
    </row>
    <row r="918">
      <c r="M918" s="10"/>
    </row>
    <row r="919">
      <c r="M919" s="10"/>
    </row>
    <row r="920">
      <c r="M920" s="10"/>
    </row>
    <row r="921">
      <c r="M921" s="10"/>
    </row>
    <row r="922">
      <c r="M922" s="10"/>
    </row>
    <row r="923">
      <c r="M923" s="10"/>
    </row>
    <row r="924">
      <c r="M924" s="10"/>
    </row>
    <row r="925">
      <c r="M925" s="10"/>
    </row>
    <row r="926">
      <c r="M926" s="10"/>
    </row>
    <row r="927">
      <c r="M927" s="10"/>
    </row>
    <row r="928">
      <c r="M928" s="10"/>
    </row>
    <row r="929">
      <c r="M929" s="10"/>
    </row>
    <row r="930">
      <c r="M930" s="10"/>
    </row>
    <row r="931">
      <c r="M931" s="10"/>
    </row>
    <row r="932">
      <c r="M932" s="10"/>
    </row>
    <row r="933">
      <c r="M933" s="10"/>
    </row>
    <row r="934">
      <c r="M934" s="10"/>
    </row>
    <row r="935">
      <c r="M935" s="10"/>
    </row>
    <row r="936">
      <c r="M936" s="10"/>
    </row>
    <row r="937">
      <c r="M937" s="10"/>
    </row>
    <row r="938">
      <c r="M938" s="10"/>
    </row>
    <row r="939">
      <c r="M939" s="10"/>
    </row>
    <row r="940">
      <c r="M940" s="10"/>
    </row>
    <row r="941">
      <c r="M941" s="10"/>
    </row>
    <row r="942">
      <c r="M942" s="10"/>
    </row>
    <row r="943">
      <c r="M943" s="10"/>
    </row>
    <row r="944">
      <c r="M944" s="10"/>
    </row>
    <row r="945">
      <c r="M945" s="10"/>
    </row>
    <row r="946">
      <c r="M946" s="10"/>
    </row>
    <row r="947">
      <c r="M947" s="10"/>
    </row>
    <row r="948">
      <c r="M948" s="10"/>
    </row>
    <row r="949">
      <c r="M949" s="10"/>
    </row>
    <row r="950">
      <c r="M950" s="10"/>
    </row>
    <row r="951">
      <c r="M951" s="10"/>
    </row>
    <row r="952">
      <c r="M952" s="10"/>
    </row>
    <row r="953">
      <c r="M953" s="10"/>
    </row>
    <row r="954">
      <c r="M954" s="10"/>
    </row>
    <row r="955">
      <c r="M955" s="10"/>
    </row>
    <row r="956">
      <c r="M956" s="10"/>
    </row>
    <row r="957">
      <c r="M957" s="10"/>
    </row>
    <row r="958">
      <c r="M958" s="10"/>
    </row>
    <row r="959">
      <c r="M959" s="10"/>
    </row>
    <row r="960">
      <c r="M960" s="10"/>
    </row>
    <row r="961">
      <c r="M961" s="10"/>
    </row>
    <row r="962">
      <c r="M962" s="10"/>
    </row>
    <row r="963">
      <c r="M963" s="10"/>
    </row>
    <row r="964">
      <c r="M964" s="10"/>
    </row>
    <row r="965">
      <c r="M965" s="10"/>
    </row>
    <row r="966">
      <c r="M966" s="10"/>
    </row>
    <row r="967">
      <c r="M967" s="10"/>
    </row>
    <row r="968">
      <c r="M968" s="10"/>
    </row>
    <row r="969">
      <c r="M969" s="10"/>
    </row>
    <row r="970">
      <c r="M970" s="10"/>
    </row>
    <row r="971">
      <c r="M971" s="10"/>
    </row>
    <row r="972">
      <c r="M972" s="10"/>
    </row>
    <row r="973">
      <c r="M973" s="10"/>
    </row>
    <row r="974">
      <c r="M974" s="10"/>
    </row>
    <row r="975">
      <c r="M975" s="10"/>
    </row>
    <row r="976">
      <c r="M976" s="10"/>
    </row>
    <row r="977">
      <c r="M977" s="10"/>
    </row>
    <row r="978">
      <c r="M978" s="10"/>
    </row>
    <row r="979">
      <c r="M979" s="10"/>
    </row>
    <row r="980">
      <c r="M980" s="10"/>
    </row>
    <row r="981">
      <c r="M981" s="10"/>
    </row>
    <row r="982">
      <c r="M982" s="10"/>
    </row>
    <row r="983">
      <c r="M983" s="10"/>
    </row>
    <row r="984">
      <c r="M984" s="10"/>
    </row>
    <row r="985">
      <c r="M985" s="10"/>
    </row>
    <row r="986">
      <c r="M986" s="10"/>
    </row>
    <row r="987">
      <c r="M987" s="10"/>
    </row>
    <row r="988">
      <c r="M988" s="10"/>
    </row>
    <row r="989">
      <c r="M989" s="10"/>
    </row>
    <row r="990">
      <c r="M990" s="10"/>
    </row>
    <row r="991">
      <c r="M991" s="10"/>
    </row>
    <row r="992">
      <c r="M992" s="10"/>
    </row>
    <row r="993">
      <c r="M993" s="10"/>
    </row>
    <row r="994">
      <c r="M994" s="10"/>
    </row>
    <row r="995">
      <c r="M995" s="10"/>
    </row>
    <row r="996">
      <c r="M996" s="10"/>
    </row>
    <row r="997">
      <c r="M997" s="10"/>
    </row>
    <row r="998">
      <c r="M998" s="10"/>
    </row>
    <row r="999">
      <c r="M999" s="10"/>
    </row>
    <row r="1000">
      <c r="M1000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3" t="s">
        <v>23</v>
      </c>
    </row>
    <row r="2">
      <c r="A2" s="6" t="s">
        <v>41</v>
      </c>
      <c r="B2" s="7" t="str">
        <f>vlookup($A2,Users!$B$1:$H1000,3,false)</f>
        <v>Vishnu</v>
      </c>
      <c r="C2" s="7" t="str">
        <f>vlookup($A2,Users!$B$1:$H1000,6,false)</f>
        <v>Lakeside</v>
      </c>
      <c r="D2" s="7">
        <f>vlookup($C2,Teams!$B:$D,2,false)</f>
        <v>5</v>
      </c>
      <c r="E2" s="7">
        <f t="shared" ref="E2:E207" si="1">D2*4</f>
        <v>20</v>
      </c>
      <c r="F2" s="7">
        <f>countifs(Raw!$D$1:$D1000,$A2,Raw!$C$1:$C1000,4,Raw!$J$1:$J1000,"E")+countifs(Raw!$D$1:$D1000,$A2,Raw!$C$1:$C1000,14,Raw!$J$1:$J1000,"E")</f>
        <v>11</v>
      </c>
      <c r="G2" s="7">
        <f>countifs(Raw!$D$1:$D1000,$A2,Raw!$C$1:$C1000,0,Raw!$J$1:$J1000,"E")</f>
        <v>1</v>
      </c>
      <c r="H2" s="7">
        <f>countifs(Raw!$D$1:$D1000,$A2,Raw!$C$1:$C1000,-4,Raw!$J$1:$J1000,"E")</f>
        <v>0</v>
      </c>
      <c r="I2" s="7">
        <f t="shared" ref="I2:I207" si="2">F2+G2+H2</f>
        <v>12</v>
      </c>
      <c r="J2" s="8">
        <f t="shared" ref="J2:J207" si="3">I2/E2</f>
        <v>0.6</v>
      </c>
      <c r="K2" s="8">
        <f t="shared" ref="K2:K207" si="4">iferror(F2/I2,0)</f>
        <v>0.9166666667</v>
      </c>
      <c r="L2" s="7">
        <f t="shared" ref="L2:L207" si="5">4*F2-4*H2</f>
        <v>44</v>
      </c>
      <c r="M2" s="9">
        <f t="shared" ref="M2:M207" si="6">L2/D2</f>
        <v>8.8</v>
      </c>
    </row>
    <row r="3">
      <c r="A3" s="6" t="s">
        <v>166</v>
      </c>
      <c r="B3" s="7" t="str">
        <f>vlookup($A3,Users!$B$1:$H1000,3,false)</f>
        <v>Alex</v>
      </c>
      <c r="C3" s="7" t="str">
        <f>vlookup($A3,Users!$B$1:$H1000,6,false)</f>
        <v>NoHo</v>
      </c>
      <c r="D3" s="7">
        <f>vlookup($C3,Teams!$B:$D,2,false)</f>
        <v>10</v>
      </c>
      <c r="E3" s="7">
        <f t="shared" si="1"/>
        <v>40</v>
      </c>
      <c r="F3" s="7">
        <f>countifs(Raw!$D$1:$D1000,$A3,Raw!$C$1:$C1000,4,Raw!$J$1:$J1000,"E")+countifs(Raw!$D$1:$D1000,$A3,Raw!$C$1:$C1000,14,Raw!$J$1:$J1000,"E")</f>
        <v>22</v>
      </c>
      <c r="G3" s="7">
        <f>countifs(Raw!$D$1:$D1000,$A3,Raw!$C$1:$C1000,0,Raw!$J$1:$J1000,"E")</f>
        <v>9</v>
      </c>
      <c r="H3" s="7">
        <f>countifs(Raw!$D$1:$D1000,$A3,Raw!$C$1:$C1000,-4,Raw!$J$1:$J1000,"E")</f>
        <v>2</v>
      </c>
      <c r="I3" s="7">
        <f t="shared" si="2"/>
        <v>33</v>
      </c>
      <c r="J3" s="8">
        <f t="shared" si="3"/>
        <v>0.825</v>
      </c>
      <c r="K3" s="8">
        <f t="shared" si="4"/>
        <v>0.6666666667</v>
      </c>
      <c r="L3" s="7">
        <f t="shared" si="5"/>
        <v>80</v>
      </c>
      <c r="M3" s="9">
        <f t="shared" si="6"/>
        <v>8</v>
      </c>
    </row>
    <row r="4">
      <c r="A4" s="6" t="s">
        <v>19</v>
      </c>
      <c r="B4" s="7" t="str">
        <f>vlookup($A4,Users!$B$1:$H1000,3,false)</f>
        <v>Emmy</v>
      </c>
      <c r="C4" s="7" t="str">
        <f>vlookup($A4,Users!$B$1:$H1000,6,false)</f>
        <v>Davidson</v>
      </c>
      <c r="D4" s="7">
        <f>vlookup($C4,Teams!$B:$D,2,false)</f>
        <v>6</v>
      </c>
      <c r="E4" s="7">
        <f t="shared" si="1"/>
        <v>24</v>
      </c>
      <c r="F4" s="7">
        <f>countifs(Raw!$D$1:$D1000,$A4,Raw!$C$1:$C1000,4,Raw!$J$1:$J1000,"E")+countifs(Raw!$D$1:$D1000,$A4,Raw!$C$1:$C1000,14,Raw!$J$1:$J1000,"E")</f>
        <v>12</v>
      </c>
      <c r="G4" s="7">
        <f>countifs(Raw!$D$1:$D1000,$A4,Raw!$C$1:$C1000,0,Raw!$J$1:$J1000,"E")</f>
        <v>4</v>
      </c>
      <c r="H4" s="7">
        <f>countifs(Raw!$D$1:$D1000,$A4,Raw!$C$1:$C1000,-4,Raw!$J$1:$J1000,"E")</f>
        <v>1</v>
      </c>
      <c r="I4" s="7">
        <f t="shared" si="2"/>
        <v>17</v>
      </c>
      <c r="J4" s="8">
        <f t="shared" si="3"/>
        <v>0.7083333333</v>
      </c>
      <c r="K4" s="8">
        <f t="shared" si="4"/>
        <v>0.7058823529</v>
      </c>
      <c r="L4" s="7">
        <f t="shared" si="5"/>
        <v>44</v>
      </c>
      <c r="M4" s="9">
        <f t="shared" si="6"/>
        <v>7.333333333</v>
      </c>
    </row>
    <row r="5">
      <c r="A5" s="6" t="s">
        <v>137</v>
      </c>
      <c r="B5" s="7" t="str">
        <f>vlookup($A5,Users!$B$1:$H1000,3,false)</f>
        <v>Daniel</v>
      </c>
      <c r="C5" s="7" t="str">
        <f>vlookup($A5,Users!$B$1:$H1000,6,false)</f>
        <v>Lexington B</v>
      </c>
      <c r="D5" s="7">
        <f>vlookup($C5,Teams!$B:$D,2,false)</f>
        <v>6</v>
      </c>
      <c r="E5" s="7">
        <f t="shared" si="1"/>
        <v>24</v>
      </c>
      <c r="F5" s="7">
        <f>countifs(Raw!$D$1:$D1000,$A5,Raw!$C$1:$C1000,4,Raw!$J$1:$J1000,"E")+countifs(Raw!$D$1:$D1000,$A5,Raw!$C$1:$C1000,14,Raw!$J$1:$J1000,"E")</f>
        <v>13</v>
      </c>
      <c r="G5" s="7">
        <f>countifs(Raw!$D$1:$D1000,$A5,Raw!$C$1:$C1000,0,Raw!$J$1:$J1000,"E")</f>
        <v>6</v>
      </c>
      <c r="H5" s="7">
        <f>countifs(Raw!$D$1:$D1000,$A5,Raw!$C$1:$C1000,-4,Raw!$J$1:$J1000,"E")</f>
        <v>2</v>
      </c>
      <c r="I5" s="7">
        <f t="shared" si="2"/>
        <v>21</v>
      </c>
      <c r="J5" s="8">
        <f t="shared" si="3"/>
        <v>0.875</v>
      </c>
      <c r="K5" s="8">
        <f t="shared" si="4"/>
        <v>0.619047619</v>
      </c>
      <c r="L5" s="7">
        <f t="shared" si="5"/>
        <v>44</v>
      </c>
      <c r="M5" s="9">
        <f t="shared" si="6"/>
        <v>7.333333333</v>
      </c>
    </row>
    <row r="6">
      <c r="A6" s="6" t="s">
        <v>183</v>
      </c>
      <c r="B6" s="7" t="str">
        <f>vlookup($A6,Users!$B$1:$H1000,3,false)</f>
        <v>Thaddeus</v>
      </c>
      <c r="C6" s="7" t="str">
        <f>vlookup($A6,Users!$B$1:$H1000,6,false)</f>
        <v>Venice</v>
      </c>
      <c r="D6" s="7">
        <f>vlookup($C6,Teams!$B:$D,2,false)</f>
        <v>5</v>
      </c>
      <c r="E6" s="7">
        <f t="shared" si="1"/>
        <v>20</v>
      </c>
      <c r="F6" s="7">
        <f>countifs(Raw!$D$1:$D1000,$A6,Raw!$C$1:$C1000,4,Raw!$J$1:$J1000,"E")+countifs(Raw!$D$1:$D1000,$A6,Raw!$C$1:$C1000,14,Raw!$J$1:$J1000,"E")</f>
        <v>9</v>
      </c>
      <c r="G6" s="7">
        <f>countifs(Raw!$D$1:$D1000,$A6,Raw!$C$1:$C1000,0,Raw!$J$1:$J1000,"E")</f>
        <v>4</v>
      </c>
      <c r="H6" s="7">
        <f>countifs(Raw!$D$1:$D1000,$A6,Raw!$C$1:$C1000,-4,Raw!$J$1:$J1000,"E")</f>
        <v>1</v>
      </c>
      <c r="I6" s="7">
        <f t="shared" si="2"/>
        <v>14</v>
      </c>
      <c r="J6" s="8">
        <f t="shared" si="3"/>
        <v>0.7</v>
      </c>
      <c r="K6" s="8">
        <f t="shared" si="4"/>
        <v>0.6428571429</v>
      </c>
      <c r="L6" s="7">
        <f t="shared" si="5"/>
        <v>32</v>
      </c>
      <c r="M6" s="9">
        <f t="shared" si="6"/>
        <v>6.4</v>
      </c>
    </row>
    <row r="7">
      <c r="A7" s="6" t="s">
        <v>191</v>
      </c>
      <c r="B7" s="7" t="str">
        <f>vlookup($A7,Users!$B$1:$H1000,3,false)</f>
        <v>Harsh</v>
      </c>
      <c r="C7" s="7" t="str">
        <f>vlookup($A7,Users!$B$1:$H1000,6,false)</f>
        <v>Green Hope</v>
      </c>
      <c r="D7" s="7">
        <f>vlookup($C7,Teams!$B:$D,2,false)</f>
        <v>5</v>
      </c>
      <c r="E7" s="7">
        <f t="shared" si="1"/>
        <v>20</v>
      </c>
      <c r="F7" s="7">
        <f>countifs(Raw!$D$1:$D1000,$A7,Raw!$C$1:$C1000,4,Raw!$J$1:$J1000,"E")+countifs(Raw!$D$1:$D1000,$A7,Raw!$C$1:$C1000,14,Raw!$J$1:$J1000,"E")</f>
        <v>8</v>
      </c>
      <c r="G7" s="7">
        <f>countifs(Raw!$D$1:$D1000,$A7,Raw!$C$1:$C1000,0,Raw!$J$1:$J1000,"E")</f>
        <v>6</v>
      </c>
      <c r="H7" s="7">
        <f>countifs(Raw!$D$1:$D1000,$A7,Raw!$C$1:$C1000,-4,Raw!$J$1:$J1000,"E")</f>
        <v>0</v>
      </c>
      <c r="I7" s="7">
        <f t="shared" si="2"/>
        <v>14</v>
      </c>
      <c r="J7" s="8">
        <f t="shared" si="3"/>
        <v>0.7</v>
      </c>
      <c r="K7" s="8">
        <f t="shared" si="4"/>
        <v>0.5714285714</v>
      </c>
      <c r="L7" s="7">
        <f t="shared" si="5"/>
        <v>32</v>
      </c>
      <c r="M7" s="9">
        <f t="shared" si="6"/>
        <v>6.4</v>
      </c>
    </row>
    <row r="8">
      <c r="A8" s="6" t="s">
        <v>30</v>
      </c>
      <c r="B8" s="7" t="str">
        <f>vlookup($A8,Users!$B$1:$H1000,3,false)</f>
        <v>Joshua</v>
      </c>
      <c r="C8" s="7" t="str">
        <f>vlookup($A8,Users!$B$1:$H1000,6,false)</f>
        <v>Brookfield</v>
      </c>
      <c r="D8" s="7">
        <f>vlookup($C8,Teams!$B:$D,2,false)</f>
        <v>7</v>
      </c>
      <c r="E8" s="7">
        <f t="shared" si="1"/>
        <v>28</v>
      </c>
      <c r="F8" s="7">
        <f>countifs(Raw!$D$1:$D1000,$A8,Raw!$C$1:$C1000,4,Raw!$J$1:$J1000,"E")+countifs(Raw!$D$1:$D1000,$A8,Raw!$C$1:$C1000,14,Raw!$J$1:$J1000,"E")</f>
        <v>11</v>
      </c>
      <c r="G8" s="7">
        <f>countifs(Raw!$D$1:$D1000,$A8,Raw!$C$1:$C1000,0,Raw!$J$1:$J1000,"E")</f>
        <v>4</v>
      </c>
      <c r="H8" s="7">
        <f>countifs(Raw!$D$1:$D1000,$A8,Raw!$C$1:$C1000,-4,Raw!$J$1:$J1000,"E")</f>
        <v>0</v>
      </c>
      <c r="I8" s="7">
        <f t="shared" si="2"/>
        <v>15</v>
      </c>
      <c r="J8" s="8">
        <f t="shared" si="3"/>
        <v>0.5357142857</v>
      </c>
      <c r="K8" s="8">
        <f t="shared" si="4"/>
        <v>0.7333333333</v>
      </c>
      <c r="L8" s="7">
        <f t="shared" si="5"/>
        <v>44</v>
      </c>
      <c r="M8" s="9">
        <f t="shared" si="6"/>
        <v>6.285714286</v>
      </c>
    </row>
    <row r="9">
      <c r="A9" s="6" t="s">
        <v>50</v>
      </c>
      <c r="B9" s="7" t="str">
        <f>vlookup($A9,Users!$B$1:$H1000,3,false)</f>
        <v>Ryan</v>
      </c>
      <c r="C9" s="7" t="str">
        <f>vlookup($A9,Users!$B$1:$H1000,6,false)</f>
        <v>Iolani</v>
      </c>
      <c r="D9" s="7">
        <f>vlookup($C9,Teams!$B:$D,2,false)</f>
        <v>5</v>
      </c>
      <c r="E9" s="7">
        <f t="shared" si="1"/>
        <v>20</v>
      </c>
      <c r="F9" s="7">
        <f>countifs(Raw!$D$1:$D1000,$A9,Raw!$C$1:$C1000,4,Raw!$J$1:$J1000,"E")+countifs(Raw!$D$1:$D1000,$A9,Raw!$C$1:$C1000,14,Raw!$J$1:$J1000,"E")</f>
        <v>7</v>
      </c>
      <c r="G9" s="7">
        <f>countifs(Raw!$D$1:$D1000,$A9,Raw!$C$1:$C1000,0,Raw!$J$1:$J1000,"E")</f>
        <v>2</v>
      </c>
      <c r="H9" s="7">
        <f>countifs(Raw!$D$1:$D1000,$A9,Raw!$C$1:$C1000,-4,Raw!$J$1:$J1000,"E")</f>
        <v>0</v>
      </c>
      <c r="I9" s="7">
        <f t="shared" si="2"/>
        <v>9</v>
      </c>
      <c r="J9" s="8">
        <f t="shared" si="3"/>
        <v>0.45</v>
      </c>
      <c r="K9" s="8">
        <f t="shared" si="4"/>
        <v>0.7777777778</v>
      </c>
      <c r="L9" s="7">
        <f t="shared" si="5"/>
        <v>28</v>
      </c>
      <c r="M9" s="9">
        <f t="shared" si="6"/>
        <v>5.6</v>
      </c>
    </row>
    <row r="10">
      <c r="A10" s="6" t="s">
        <v>63</v>
      </c>
      <c r="B10" s="7" t="str">
        <f>vlookup($A10,Users!$B$1:$H1000,3,false)</f>
        <v>Michael</v>
      </c>
      <c r="C10" s="7" t="str">
        <f>vlookup($A10,Users!$B$1:$H1000,6,false)</f>
        <v>Collierville</v>
      </c>
      <c r="D10" s="7">
        <f>vlookup($C10,Teams!$B:$D,2,false)</f>
        <v>5</v>
      </c>
      <c r="E10" s="7">
        <f t="shared" si="1"/>
        <v>20</v>
      </c>
      <c r="F10" s="7">
        <f>countifs(Raw!$D$1:$D1000,$A10,Raw!$C$1:$C1000,4,Raw!$J$1:$J1000,"E")+countifs(Raw!$D$1:$D1000,$A10,Raw!$C$1:$C1000,14,Raw!$J$1:$J1000,"E")</f>
        <v>7</v>
      </c>
      <c r="G10" s="7">
        <f>countifs(Raw!$D$1:$D1000,$A10,Raw!$C$1:$C1000,0,Raw!$J$1:$J1000,"E")</f>
        <v>8</v>
      </c>
      <c r="H10" s="7">
        <f>countifs(Raw!$D$1:$D1000,$A10,Raw!$C$1:$C1000,-4,Raw!$J$1:$J1000,"E")</f>
        <v>0</v>
      </c>
      <c r="I10" s="7">
        <f t="shared" si="2"/>
        <v>15</v>
      </c>
      <c r="J10" s="8">
        <f t="shared" si="3"/>
        <v>0.75</v>
      </c>
      <c r="K10" s="8">
        <f t="shared" si="4"/>
        <v>0.4666666667</v>
      </c>
      <c r="L10" s="7">
        <f t="shared" si="5"/>
        <v>28</v>
      </c>
      <c r="M10" s="9">
        <f t="shared" si="6"/>
        <v>5.6</v>
      </c>
    </row>
    <row r="11">
      <c r="A11" s="6" t="s">
        <v>67</v>
      </c>
      <c r="B11" s="7" t="str">
        <f>vlookup($A11,Users!$B$1:$H1000,3,false)</f>
        <v>Elias</v>
      </c>
      <c r="C11" s="7" t="str">
        <f>vlookup($A11,Users!$B$1:$H1000,6,false)</f>
        <v>ASFA</v>
      </c>
      <c r="D11" s="7">
        <f>vlookup($C11,Teams!$B:$D,2,false)</f>
        <v>5</v>
      </c>
      <c r="E11" s="7">
        <f t="shared" si="1"/>
        <v>20</v>
      </c>
      <c r="F11" s="7">
        <f>countifs(Raw!$D$1:$D1000,$A11,Raw!$C$1:$C1000,4,Raw!$J$1:$J1000,"E")+countifs(Raw!$D$1:$D1000,$A11,Raw!$C$1:$C1000,14,Raw!$J$1:$J1000,"E")</f>
        <v>8</v>
      </c>
      <c r="G11" s="7">
        <f>countifs(Raw!$D$1:$D1000,$A11,Raw!$C$1:$C1000,0,Raw!$J$1:$J1000,"E")</f>
        <v>7</v>
      </c>
      <c r="H11" s="7">
        <f>countifs(Raw!$D$1:$D1000,$A11,Raw!$C$1:$C1000,-4,Raw!$J$1:$J1000,"E")</f>
        <v>1</v>
      </c>
      <c r="I11" s="7">
        <f t="shared" si="2"/>
        <v>16</v>
      </c>
      <c r="J11" s="8">
        <f t="shared" si="3"/>
        <v>0.8</v>
      </c>
      <c r="K11" s="8">
        <f t="shared" si="4"/>
        <v>0.5</v>
      </c>
      <c r="L11" s="7">
        <f t="shared" si="5"/>
        <v>28</v>
      </c>
      <c r="M11" s="9">
        <f t="shared" si="6"/>
        <v>5.6</v>
      </c>
    </row>
    <row r="12">
      <c r="A12" s="6" t="s">
        <v>123</v>
      </c>
      <c r="B12" s="7" t="str">
        <f>vlookup($A12,Users!$B$1:$H1000,3,false)</f>
        <v>Flora</v>
      </c>
      <c r="C12" s="7" t="str">
        <f>vlookup($A12,Users!$B$1:$H1000,6,false)</f>
        <v>Canyon Crest</v>
      </c>
      <c r="D12" s="7">
        <f>vlookup($C12,Teams!$B:$D,2,false)</f>
        <v>5</v>
      </c>
      <c r="E12" s="7">
        <f t="shared" si="1"/>
        <v>20</v>
      </c>
      <c r="F12" s="7">
        <f>countifs(Raw!$D$1:$D1000,$A12,Raw!$C$1:$C1000,4,Raw!$J$1:$J1000,"E")+countifs(Raw!$D$1:$D1000,$A12,Raw!$C$1:$C1000,14,Raw!$J$1:$J1000,"E")</f>
        <v>9</v>
      </c>
      <c r="G12" s="7">
        <f>countifs(Raw!$D$1:$D1000,$A12,Raw!$C$1:$C1000,0,Raw!$J$1:$J1000,"E")</f>
        <v>1</v>
      </c>
      <c r="H12" s="7">
        <f>countifs(Raw!$D$1:$D1000,$A12,Raw!$C$1:$C1000,-4,Raw!$J$1:$J1000,"E")</f>
        <v>2</v>
      </c>
      <c r="I12" s="7">
        <f t="shared" si="2"/>
        <v>12</v>
      </c>
      <c r="J12" s="8">
        <f t="shared" si="3"/>
        <v>0.6</v>
      </c>
      <c r="K12" s="8">
        <f t="shared" si="4"/>
        <v>0.75</v>
      </c>
      <c r="L12" s="7">
        <f t="shared" si="5"/>
        <v>28</v>
      </c>
      <c r="M12" s="9">
        <f t="shared" si="6"/>
        <v>5.6</v>
      </c>
    </row>
    <row r="13">
      <c r="A13" s="6" t="s">
        <v>92</v>
      </c>
      <c r="B13" s="7" t="str">
        <f>vlookup($A13,Users!$B$1:$H1000,3,false)</f>
        <v>Edward</v>
      </c>
      <c r="C13" s="7" t="str">
        <f>vlookup($A13,Users!$B$1:$H1000,6,false)</f>
        <v>Shen</v>
      </c>
      <c r="D13" s="7">
        <f>vlookup($C13,Teams!$B:$D,2,false)</f>
        <v>5</v>
      </c>
      <c r="E13" s="7">
        <f t="shared" si="1"/>
        <v>20</v>
      </c>
      <c r="F13" s="7">
        <f>countifs(Raw!$D$1:$D1000,$A13,Raw!$C$1:$C1000,4,Raw!$J$1:$J1000,"E")+countifs(Raw!$D$1:$D1000,$A13,Raw!$C$1:$C1000,14,Raw!$J$1:$J1000,"E")</f>
        <v>8</v>
      </c>
      <c r="G13" s="7">
        <f>countifs(Raw!$D$1:$D1000,$A13,Raw!$C$1:$C1000,0,Raw!$J$1:$J1000,"E")</f>
        <v>6</v>
      </c>
      <c r="H13" s="7">
        <f>countifs(Raw!$D$1:$D1000,$A13,Raw!$C$1:$C1000,-4,Raw!$J$1:$J1000,"E")</f>
        <v>1</v>
      </c>
      <c r="I13" s="7">
        <f t="shared" si="2"/>
        <v>15</v>
      </c>
      <c r="J13" s="8">
        <f t="shared" si="3"/>
        <v>0.75</v>
      </c>
      <c r="K13" s="8">
        <f t="shared" si="4"/>
        <v>0.5333333333</v>
      </c>
      <c r="L13" s="7">
        <f t="shared" si="5"/>
        <v>28</v>
      </c>
      <c r="M13" s="9">
        <f t="shared" si="6"/>
        <v>5.6</v>
      </c>
    </row>
    <row r="14">
      <c r="A14" s="6" t="s">
        <v>56</v>
      </c>
      <c r="B14" s="7" t="str">
        <f>vlookup($A14,Users!$B$1:$H1000,3,false)</f>
        <v>Vedang</v>
      </c>
      <c r="C14" s="7" t="str">
        <f>vlookup($A14,Users!$B$1:$H1000,6,false)</f>
        <v>Enloe B</v>
      </c>
      <c r="D14" s="7">
        <f>vlookup($C14,Teams!$B:$D,2,false)</f>
        <v>7</v>
      </c>
      <c r="E14" s="7">
        <f t="shared" si="1"/>
        <v>28</v>
      </c>
      <c r="F14" s="7">
        <f>countifs(Raw!$D$1:$D1000,$A14,Raw!$C$1:$C1000,4,Raw!$J$1:$J1000,"E")+countifs(Raw!$D$1:$D1000,$A14,Raw!$C$1:$C1000,14,Raw!$J$1:$J1000,"E")</f>
        <v>9</v>
      </c>
      <c r="G14" s="7">
        <f>countifs(Raw!$D$1:$D1000,$A14,Raw!$C$1:$C1000,0,Raw!$J$1:$J1000,"E")</f>
        <v>1</v>
      </c>
      <c r="H14" s="7">
        <f>countifs(Raw!$D$1:$D1000,$A14,Raw!$C$1:$C1000,-4,Raw!$J$1:$J1000,"E")</f>
        <v>0</v>
      </c>
      <c r="I14" s="7">
        <f t="shared" si="2"/>
        <v>10</v>
      </c>
      <c r="J14" s="8">
        <f t="shared" si="3"/>
        <v>0.3571428571</v>
      </c>
      <c r="K14" s="8">
        <f t="shared" si="4"/>
        <v>0.9</v>
      </c>
      <c r="L14" s="7">
        <f t="shared" si="5"/>
        <v>36</v>
      </c>
      <c r="M14" s="9">
        <f t="shared" si="6"/>
        <v>5.142857143</v>
      </c>
    </row>
    <row r="15">
      <c r="A15" s="6" t="s">
        <v>40</v>
      </c>
      <c r="B15" s="7" t="str">
        <f>vlookup($A15,Users!$B$1:$H1000,3,false)</f>
        <v>Andrey</v>
      </c>
      <c r="C15" s="7" t="str">
        <f>vlookup($A15,Users!$B$1:$H1000,6,false)</f>
        <v>Buchholz A</v>
      </c>
      <c r="D15" s="7">
        <f>vlookup($C15,Teams!$B:$D,2,false)</f>
        <v>5</v>
      </c>
      <c r="E15" s="7">
        <f t="shared" si="1"/>
        <v>20</v>
      </c>
      <c r="F15" s="7">
        <f>countifs(Raw!$D$1:$D1000,$A15,Raw!$C$1:$C1000,4,Raw!$J$1:$J1000,"E")+countifs(Raw!$D$1:$D1000,$A15,Raw!$C$1:$C1000,14,Raw!$J$1:$J1000,"E")</f>
        <v>7</v>
      </c>
      <c r="G15" s="7">
        <f>countifs(Raw!$D$1:$D1000,$A15,Raw!$C$1:$C1000,0,Raw!$J$1:$J1000,"E")</f>
        <v>2</v>
      </c>
      <c r="H15" s="7">
        <f>countifs(Raw!$D$1:$D1000,$A15,Raw!$C$1:$C1000,-4,Raw!$J$1:$J1000,"E")</f>
        <v>1</v>
      </c>
      <c r="I15" s="7">
        <f t="shared" si="2"/>
        <v>10</v>
      </c>
      <c r="J15" s="8">
        <f t="shared" si="3"/>
        <v>0.5</v>
      </c>
      <c r="K15" s="8">
        <f t="shared" si="4"/>
        <v>0.7</v>
      </c>
      <c r="L15" s="7">
        <f t="shared" si="5"/>
        <v>24</v>
      </c>
      <c r="M15" s="9">
        <f t="shared" si="6"/>
        <v>4.8</v>
      </c>
    </row>
    <row r="16">
      <c r="A16" s="6" t="s">
        <v>73</v>
      </c>
      <c r="B16" s="7" t="str">
        <f>vlookup($A16,Users!$B$1:$H1000,3,false)</f>
        <v>Ray</v>
      </c>
      <c r="C16" s="7" t="str">
        <f>vlookup($A16,Users!$B$1:$H1000,6,false)</f>
        <v>Middleton</v>
      </c>
      <c r="D16" s="7">
        <f>vlookup($C16,Teams!$B:$D,2,false)</f>
        <v>5</v>
      </c>
      <c r="E16" s="7">
        <f t="shared" si="1"/>
        <v>20</v>
      </c>
      <c r="F16" s="7">
        <f>countifs(Raw!$D$1:$D1000,$A16,Raw!$C$1:$C1000,4,Raw!$J$1:$J1000,"E")+countifs(Raw!$D$1:$D1000,$A16,Raw!$C$1:$C1000,14,Raw!$J$1:$J1000,"E")</f>
        <v>6</v>
      </c>
      <c r="G16" s="7">
        <f>countifs(Raw!$D$1:$D1000,$A16,Raw!$C$1:$C1000,0,Raw!$J$1:$J1000,"E")</f>
        <v>2</v>
      </c>
      <c r="H16" s="7">
        <f>countifs(Raw!$D$1:$D1000,$A16,Raw!$C$1:$C1000,-4,Raw!$J$1:$J1000,"E")</f>
        <v>0</v>
      </c>
      <c r="I16" s="7">
        <f t="shared" si="2"/>
        <v>8</v>
      </c>
      <c r="J16" s="8">
        <f t="shared" si="3"/>
        <v>0.4</v>
      </c>
      <c r="K16" s="8">
        <f t="shared" si="4"/>
        <v>0.75</v>
      </c>
      <c r="L16" s="7">
        <f t="shared" si="5"/>
        <v>24</v>
      </c>
      <c r="M16" s="9">
        <f t="shared" si="6"/>
        <v>4.8</v>
      </c>
    </row>
    <row r="17">
      <c r="A17" s="6" t="s">
        <v>101</v>
      </c>
      <c r="B17" s="7" t="str">
        <f>vlookup($A17,Users!$B$1:$H1000,3,false)</f>
        <v>Rohit</v>
      </c>
      <c r="C17" s="7" t="str">
        <f>vlookup($A17,Users!$B$1:$H1000,6,false)</f>
        <v>Enloe A</v>
      </c>
      <c r="D17" s="7">
        <f>vlookup($C17,Teams!$B:$D,2,false)</f>
        <v>5</v>
      </c>
      <c r="E17" s="7">
        <f t="shared" si="1"/>
        <v>20</v>
      </c>
      <c r="F17" s="7">
        <f>countifs(Raw!$D$1:$D1000,$A17,Raw!$C$1:$C1000,4,Raw!$J$1:$J1000,"E")+countifs(Raw!$D$1:$D1000,$A17,Raw!$C$1:$C1000,14,Raw!$J$1:$J1000,"E")</f>
        <v>9</v>
      </c>
      <c r="G17" s="7">
        <f>countifs(Raw!$D$1:$D1000,$A17,Raw!$C$1:$C1000,0,Raw!$J$1:$J1000,"E")</f>
        <v>0</v>
      </c>
      <c r="H17" s="7">
        <f>countifs(Raw!$D$1:$D1000,$A17,Raw!$C$1:$C1000,-4,Raw!$J$1:$J1000,"E")</f>
        <v>3</v>
      </c>
      <c r="I17" s="7">
        <f t="shared" si="2"/>
        <v>12</v>
      </c>
      <c r="J17" s="8">
        <f t="shared" si="3"/>
        <v>0.6</v>
      </c>
      <c r="K17" s="8">
        <f t="shared" si="4"/>
        <v>0.75</v>
      </c>
      <c r="L17" s="7">
        <f t="shared" si="5"/>
        <v>24</v>
      </c>
      <c r="M17" s="9">
        <f t="shared" si="6"/>
        <v>4.8</v>
      </c>
    </row>
    <row r="18">
      <c r="A18" s="6" t="s">
        <v>79</v>
      </c>
      <c r="B18" s="7" t="str">
        <f>vlookup($A18,Users!$B$1:$H1000,3,false)</f>
        <v>David</v>
      </c>
      <c r="C18" s="7" t="str">
        <f>vlookup($A18,Users!$B$1:$H1000,6,false)</f>
        <v>Lexington A</v>
      </c>
      <c r="D18" s="7">
        <f>vlookup($C18,Teams!$B:$D,2,false)</f>
        <v>7</v>
      </c>
      <c r="E18" s="7">
        <f t="shared" si="1"/>
        <v>28</v>
      </c>
      <c r="F18" s="7">
        <f>countifs(Raw!$D$1:$D1000,$A18,Raw!$C$1:$C1000,4,Raw!$J$1:$J1000,"E")+countifs(Raw!$D$1:$D1000,$A18,Raw!$C$1:$C1000,14,Raw!$J$1:$J1000,"E")</f>
        <v>10</v>
      </c>
      <c r="G18" s="7">
        <f>countifs(Raw!$D$1:$D1000,$A18,Raw!$C$1:$C1000,0,Raw!$J$1:$J1000,"E")</f>
        <v>3</v>
      </c>
      <c r="H18" s="7">
        <f>countifs(Raw!$D$1:$D1000,$A18,Raw!$C$1:$C1000,-4,Raw!$J$1:$J1000,"E")</f>
        <v>2</v>
      </c>
      <c r="I18" s="7">
        <f t="shared" si="2"/>
        <v>15</v>
      </c>
      <c r="J18" s="8">
        <f t="shared" si="3"/>
        <v>0.5357142857</v>
      </c>
      <c r="K18" s="8">
        <f t="shared" si="4"/>
        <v>0.6666666667</v>
      </c>
      <c r="L18" s="7">
        <f t="shared" si="5"/>
        <v>32</v>
      </c>
      <c r="M18" s="9">
        <f t="shared" si="6"/>
        <v>4.571428571</v>
      </c>
    </row>
    <row r="19">
      <c r="A19" s="6" t="s">
        <v>46</v>
      </c>
      <c r="B19" s="7" t="str">
        <f>vlookup($A19,Users!$B$1:$H1000,3,false)</f>
        <v>Aldric</v>
      </c>
      <c r="C19" s="7" t="str">
        <f>vlookup($A19,Users!$B$1:$H1000,6,false)</f>
        <v>WWPN</v>
      </c>
      <c r="D19" s="7">
        <f>vlookup($C19,Teams!$B:$D,2,false)</f>
        <v>5</v>
      </c>
      <c r="E19" s="7">
        <f t="shared" si="1"/>
        <v>20</v>
      </c>
      <c r="F19" s="7">
        <f>countifs(Raw!$D$1:$D1000,$A19,Raw!$C$1:$C1000,4,Raw!$J$1:$J1000,"E")+countifs(Raw!$D$1:$D1000,$A19,Raw!$C$1:$C1000,14,Raw!$J$1:$J1000,"E")</f>
        <v>6</v>
      </c>
      <c r="G19" s="7">
        <f>countifs(Raw!$D$1:$D1000,$A19,Raw!$C$1:$C1000,0,Raw!$J$1:$J1000,"E")</f>
        <v>2</v>
      </c>
      <c r="H19" s="7">
        <f>countifs(Raw!$D$1:$D1000,$A19,Raw!$C$1:$C1000,-4,Raw!$J$1:$J1000,"E")</f>
        <v>1</v>
      </c>
      <c r="I19" s="7">
        <f t="shared" si="2"/>
        <v>9</v>
      </c>
      <c r="J19" s="8">
        <f t="shared" si="3"/>
        <v>0.45</v>
      </c>
      <c r="K19" s="8">
        <f t="shared" si="4"/>
        <v>0.6666666667</v>
      </c>
      <c r="L19" s="7">
        <f t="shared" si="5"/>
        <v>20</v>
      </c>
      <c r="M19" s="9">
        <f t="shared" si="6"/>
        <v>4</v>
      </c>
    </row>
    <row r="20">
      <c r="A20" s="6" t="s">
        <v>47</v>
      </c>
      <c r="B20" s="7" t="str">
        <f>vlookup($A20,Users!$B$1:$H1000,3,false)</f>
        <v>Allison</v>
      </c>
      <c r="C20" s="7" t="str">
        <f>vlookup($A20,Users!$B$1:$H1000,6,false)</f>
        <v>Iolani</v>
      </c>
      <c r="D20" s="7">
        <f>vlookup($C20,Teams!$B:$D,2,false)</f>
        <v>5</v>
      </c>
      <c r="E20" s="7">
        <f t="shared" si="1"/>
        <v>20</v>
      </c>
      <c r="F20" s="7">
        <f>countifs(Raw!$D$1:$D1000,$A20,Raw!$C$1:$C1000,4,Raw!$J$1:$J1000,"E")+countifs(Raw!$D$1:$D1000,$A20,Raw!$C$1:$C1000,14,Raw!$J$1:$J1000,"E")</f>
        <v>5</v>
      </c>
      <c r="G20" s="7">
        <f>countifs(Raw!$D$1:$D1000,$A20,Raw!$C$1:$C1000,0,Raw!$J$1:$J1000,"E")</f>
        <v>2</v>
      </c>
      <c r="H20" s="7">
        <f>countifs(Raw!$D$1:$D1000,$A20,Raw!$C$1:$C1000,-4,Raw!$J$1:$J1000,"E")</f>
        <v>0</v>
      </c>
      <c r="I20" s="7">
        <f t="shared" si="2"/>
        <v>7</v>
      </c>
      <c r="J20" s="8">
        <f t="shared" si="3"/>
        <v>0.35</v>
      </c>
      <c r="K20" s="8">
        <f t="shared" si="4"/>
        <v>0.7142857143</v>
      </c>
      <c r="L20" s="7">
        <f t="shared" si="5"/>
        <v>20</v>
      </c>
      <c r="M20" s="9">
        <f t="shared" si="6"/>
        <v>4</v>
      </c>
    </row>
    <row r="21">
      <c r="A21" s="6" t="s">
        <v>109</v>
      </c>
      <c r="B21" s="7" t="str">
        <f>vlookup($A21,Users!$B$1:$H1000,3,false)</f>
        <v>Samuel</v>
      </c>
      <c r="C21" s="7" t="str">
        <f>vlookup($A21,Users!$B$1:$H1000,6,false)</f>
        <v>Lynbrook</v>
      </c>
      <c r="D21" s="7">
        <f>vlookup($C21,Teams!$B:$D,2,false)</f>
        <v>5</v>
      </c>
      <c r="E21" s="7">
        <f t="shared" si="1"/>
        <v>20</v>
      </c>
      <c r="F21" s="7">
        <f>countifs(Raw!$D$1:$D1000,$A21,Raw!$C$1:$C1000,4,Raw!$J$1:$J1000,"E")+countifs(Raw!$D$1:$D1000,$A21,Raw!$C$1:$C1000,14,Raw!$J$1:$J1000,"E")</f>
        <v>7</v>
      </c>
      <c r="G21" s="7">
        <f>countifs(Raw!$D$1:$D1000,$A21,Raw!$C$1:$C1000,0,Raw!$J$1:$J1000,"E")</f>
        <v>1</v>
      </c>
      <c r="H21" s="7">
        <f>countifs(Raw!$D$1:$D1000,$A21,Raw!$C$1:$C1000,-4,Raw!$J$1:$J1000,"E")</f>
        <v>2</v>
      </c>
      <c r="I21" s="7">
        <f t="shared" si="2"/>
        <v>10</v>
      </c>
      <c r="J21" s="8">
        <f t="shared" si="3"/>
        <v>0.5</v>
      </c>
      <c r="K21" s="8">
        <f t="shared" si="4"/>
        <v>0.7</v>
      </c>
      <c r="L21" s="7">
        <f t="shared" si="5"/>
        <v>20</v>
      </c>
      <c r="M21" s="9">
        <f t="shared" si="6"/>
        <v>4</v>
      </c>
    </row>
    <row r="22">
      <c r="A22" s="6" t="s">
        <v>160</v>
      </c>
      <c r="B22" s="7" t="str">
        <f>vlookup($A22,Users!$B$1:$H1000,3,false)</f>
        <v>Rishabh</v>
      </c>
      <c r="C22" s="7" t="str">
        <f>vlookup($A22,Users!$B$1:$H1000,6,false)</f>
        <v>Interlake A</v>
      </c>
      <c r="D22" s="7">
        <f>vlookup($C22,Teams!$B:$D,2,false)</f>
        <v>6</v>
      </c>
      <c r="E22" s="7">
        <f t="shared" si="1"/>
        <v>24</v>
      </c>
      <c r="F22" s="7">
        <f>countifs(Raw!$D$1:$D1000,$A22,Raw!$C$1:$C1000,4,Raw!$J$1:$J1000,"E")+countifs(Raw!$D$1:$D1000,$A22,Raw!$C$1:$C1000,14,Raw!$J$1:$J1000,"E")</f>
        <v>8</v>
      </c>
      <c r="G22" s="7">
        <f>countifs(Raw!$D$1:$D1000,$A22,Raw!$C$1:$C1000,0,Raw!$J$1:$J1000,"E")</f>
        <v>5</v>
      </c>
      <c r="H22" s="7">
        <f>countifs(Raw!$D$1:$D1000,$A22,Raw!$C$1:$C1000,-4,Raw!$J$1:$J1000,"E")</f>
        <v>2</v>
      </c>
      <c r="I22" s="7">
        <f t="shared" si="2"/>
        <v>15</v>
      </c>
      <c r="J22" s="8">
        <f t="shared" si="3"/>
        <v>0.625</v>
      </c>
      <c r="K22" s="8">
        <f t="shared" si="4"/>
        <v>0.5333333333</v>
      </c>
      <c r="L22" s="7">
        <f t="shared" si="5"/>
        <v>24</v>
      </c>
      <c r="M22" s="9">
        <f t="shared" si="6"/>
        <v>4</v>
      </c>
    </row>
    <row r="23">
      <c r="A23" s="6" t="s">
        <v>190</v>
      </c>
      <c r="B23" s="7" t="str">
        <f>vlookup($A23,Users!$B$1:$H1000,3,false)</f>
        <v>Wendy</v>
      </c>
      <c r="C23" s="7" t="str">
        <f>vlookup($A23,Users!$B$1:$H1000,6,false)</f>
        <v>University</v>
      </c>
      <c r="D23" s="7">
        <f>vlookup($C23,Teams!$B:$D,2,false)</f>
        <v>8</v>
      </c>
      <c r="E23" s="7">
        <f t="shared" si="1"/>
        <v>32</v>
      </c>
      <c r="F23" s="7">
        <f>countifs(Raw!$D$1:$D1000,$A23,Raw!$C$1:$C1000,4,Raw!$J$1:$J1000,"E")+countifs(Raw!$D$1:$D1000,$A23,Raw!$C$1:$C1000,14,Raw!$J$1:$J1000,"E")</f>
        <v>8</v>
      </c>
      <c r="G23" s="7">
        <f>countifs(Raw!$D$1:$D1000,$A23,Raw!$C$1:$C1000,0,Raw!$J$1:$J1000,"E")</f>
        <v>1</v>
      </c>
      <c r="H23" s="7">
        <f>countifs(Raw!$D$1:$D1000,$A23,Raw!$C$1:$C1000,-4,Raw!$J$1:$J1000,"E")</f>
        <v>0</v>
      </c>
      <c r="I23" s="7">
        <f t="shared" si="2"/>
        <v>9</v>
      </c>
      <c r="J23" s="8">
        <f t="shared" si="3"/>
        <v>0.28125</v>
      </c>
      <c r="K23" s="8">
        <f t="shared" si="4"/>
        <v>0.8888888889</v>
      </c>
      <c r="L23" s="7">
        <f t="shared" si="5"/>
        <v>32</v>
      </c>
      <c r="M23" s="9">
        <f t="shared" si="6"/>
        <v>4</v>
      </c>
    </row>
    <row r="24">
      <c r="A24" s="6" t="s">
        <v>57</v>
      </c>
      <c r="B24" s="7" t="str">
        <f>vlookup($A24,Users!$B$1:$H1000,3,false)</f>
        <v>Yufei</v>
      </c>
      <c r="C24" s="7" t="str">
        <f>vlookup($A24,Users!$B$1:$H1000,6,false)</f>
        <v>University</v>
      </c>
      <c r="D24" s="7">
        <f>vlookup($C24,Teams!$B:$D,2,false)</f>
        <v>8</v>
      </c>
      <c r="E24" s="7">
        <f t="shared" si="1"/>
        <v>32</v>
      </c>
      <c r="F24" s="7">
        <f>countifs(Raw!$D$1:$D1000,$A24,Raw!$C$1:$C1000,4,Raw!$J$1:$J1000,"E")+countifs(Raw!$D$1:$D1000,$A24,Raw!$C$1:$C1000,14,Raw!$J$1:$J1000,"E")</f>
        <v>10</v>
      </c>
      <c r="G24" s="7">
        <f>countifs(Raw!$D$1:$D1000,$A24,Raw!$C$1:$C1000,0,Raw!$J$1:$J1000,"E")</f>
        <v>5</v>
      </c>
      <c r="H24" s="7">
        <f>countifs(Raw!$D$1:$D1000,$A24,Raw!$C$1:$C1000,-4,Raw!$J$1:$J1000,"E")</f>
        <v>3</v>
      </c>
      <c r="I24" s="7">
        <f t="shared" si="2"/>
        <v>18</v>
      </c>
      <c r="J24" s="8">
        <f t="shared" si="3"/>
        <v>0.5625</v>
      </c>
      <c r="K24" s="8">
        <f t="shared" si="4"/>
        <v>0.5555555556</v>
      </c>
      <c r="L24" s="7">
        <f t="shared" si="5"/>
        <v>28</v>
      </c>
      <c r="M24" s="9">
        <f t="shared" si="6"/>
        <v>3.5</v>
      </c>
    </row>
    <row r="25">
      <c r="A25" s="6" t="s">
        <v>70</v>
      </c>
      <c r="B25" s="7" t="str">
        <f>vlookup($A25,Users!$B$1:$H1000,3,false)</f>
        <v>Harry</v>
      </c>
      <c r="C25" s="7" t="str">
        <f>vlookup($A25,Users!$B$1:$H1000,6,false)</f>
        <v>Middleton</v>
      </c>
      <c r="D25" s="7">
        <f>vlookup($C25,Teams!$B:$D,2,false)</f>
        <v>5</v>
      </c>
      <c r="E25" s="7">
        <f t="shared" si="1"/>
        <v>20</v>
      </c>
      <c r="F25" s="7">
        <f>countifs(Raw!$D$1:$D1000,$A25,Raw!$C$1:$C1000,4,Raw!$J$1:$J1000,"E")+countifs(Raw!$D$1:$D1000,$A25,Raw!$C$1:$C1000,14,Raw!$J$1:$J1000,"E")</f>
        <v>4</v>
      </c>
      <c r="G25" s="7">
        <f>countifs(Raw!$D$1:$D1000,$A25,Raw!$C$1:$C1000,0,Raw!$J$1:$J1000,"E")</f>
        <v>2</v>
      </c>
      <c r="H25" s="7">
        <f>countifs(Raw!$D$1:$D1000,$A25,Raw!$C$1:$C1000,-4,Raw!$J$1:$J1000,"E")</f>
        <v>0</v>
      </c>
      <c r="I25" s="7">
        <f t="shared" si="2"/>
        <v>6</v>
      </c>
      <c r="J25" s="8">
        <f t="shared" si="3"/>
        <v>0.3</v>
      </c>
      <c r="K25" s="8">
        <f t="shared" si="4"/>
        <v>0.6666666667</v>
      </c>
      <c r="L25" s="7">
        <f t="shared" si="5"/>
        <v>16</v>
      </c>
      <c r="M25" s="9">
        <f t="shared" si="6"/>
        <v>3.2</v>
      </c>
    </row>
    <row r="26">
      <c r="A26" s="6" t="s">
        <v>125</v>
      </c>
      <c r="B26" s="7" t="str">
        <f>vlookup($A26,Users!$B$1:$H1000,3,false)</f>
        <v>Mason</v>
      </c>
      <c r="C26" s="7" t="str">
        <f>vlookup($A26,Users!$B$1:$H1000,6,false)</f>
        <v>Westminster</v>
      </c>
      <c r="D26" s="7">
        <f>vlookup($C26,Teams!$B:$D,2,false)</f>
        <v>5</v>
      </c>
      <c r="E26" s="7">
        <f t="shared" si="1"/>
        <v>20</v>
      </c>
      <c r="F26" s="7">
        <f>countifs(Raw!$D$1:$D1000,$A26,Raw!$C$1:$C1000,4,Raw!$J$1:$J1000,"E")+countifs(Raw!$D$1:$D1000,$A26,Raw!$C$1:$C1000,14,Raw!$J$1:$J1000,"E")</f>
        <v>6</v>
      </c>
      <c r="G26" s="7">
        <f>countifs(Raw!$D$1:$D1000,$A26,Raw!$C$1:$C1000,0,Raw!$J$1:$J1000,"E")</f>
        <v>5</v>
      </c>
      <c r="H26" s="7">
        <f>countifs(Raw!$D$1:$D1000,$A26,Raw!$C$1:$C1000,-4,Raw!$J$1:$J1000,"E")</f>
        <v>2</v>
      </c>
      <c r="I26" s="7">
        <f t="shared" si="2"/>
        <v>13</v>
      </c>
      <c r="J26" s="8">
        <f t="shared" si="3"/>
        <v>0.65</v>
      </c>
      <c r="K26" s="8">
        <f t="shared" si="4"/>
        <v>0.4615384615</v>
      </c>
      <c r="L26" s="7">
        <f t="shared" si="5"/>
        <v>16</v>
      </c>
      <c r="M26" s="9">
        <f t="shared" si="6"/>
        <v>3.2</v>
      </c>
    </row>
    <row r="27">
      <c r="A27" s="6" t="s">
        <v>173</v>
      </c>
      <c r="B27" s="7" t="str">
        <f>vlookup($A27,Users!$B$1:$H1000,3,false)</f>
        <v>Andy</v>
      </c>
      <c r="C27" s="7" t="str">
        <f>vlookup($A27,Users!$B$1:$H1000,6,false)</f>
        <v>Seven Lakes</v>
      </c>
      <c r="D27" s="7">
        <f>vlookup($C27,Teams!$B:$D,2,false)</f>
        <v>5</v>
      </c>
      <c r="E27" s="7">
        <f t="shared" si="1"/>
        <v>20</v>
      </c>
      <c r="F27" s="7">
        <f>countifs(Raw!$D$1:$D1000,$A27,Raw!$C$1:$C1000,4,Raw!$J$1:$J1000,"E")+countifs(Raw!$D$1:$D1000,$A27,Raw!$C$1:$C1000,14,Raw!$J$1:$J1000,"E")</f>
        <v>4</v>
      </c>
      <c r="G27" s="7">
        <f>countifs(Raw!$D$1:$D1000,$A27,Raw!$C$1:$C1000,0,Raw!$J$1:$J1000,"E")</f>
        <v>5</v>
      </c>
      <c r="H27" s="7">
        <f>countifs(Raw!$D$1:$D1000,$A27,Raw!$C$1:$C1000,-4,Raw!$J$1:$J1000,"E")</f>
        <v>0</v>
      </c>
      <c r="I27" s="7">
        <f t="shared" si="2"/>
        <v>9</v>
      </c>
      <c r="J27" s="8">
        <f t="shared" si="3"/>
        <v>0.45</v>
      </c>
      <c r="K27" s="8">
        <f t="shared" si="4"/>
        <v>0.4444444444</v>
      </c>
      <c r="L27" s="7">
        <f t="shared" si="5"/>
        <v>16</v>
      </c>
      <c r="M27" s="9">
        <f t="shared" si="6"/>
        <v>3.2</v>
      </c>
    </row>
    <row r="28">
      <c r="A28" s="6" t="s">
        <v>181</v>
      </c>
      <c r="B28" s="7" t="str">
        <f>vlookup($A28,Users!$B$1:$H1000,3,false)</f>
        <v>Michael</v>
      </c>
      <c r="C28" s="7" t="str">
        <f>vlookup($A28,Users!$B$1:$H1000,6,false)</f>
        <v>Buchholz B</v>
      </c>
      <c r="D28" s="7">
        <f>vlookup($C28,Teams!$B:$D,2,false)</f>
        <v>5</v>
      </c>
      <c r="E28" s="7">
        <f t="shared" si="1"/>
        <v>20</v>
      </c>
      <c r="F28" s="7">
        <f>countifs(Raw!$D$1:$D1000,$A28,Raw!$C$1:$C1000,4,Raw!$J$1:$J1000,"E")+countifs(Raw!$D$1:$D1000,$A28,Raw!$C$1:$C1000,14,Raw!$J$1:$J1000,"E")</f>
        <v>4</v>
      </c>
      <c r="G28" s="7">
        <f>countifs(Raw!$D$1:$D1000,$A28,Raw!$C$1:$C1000,0,Raw!$J$1:$J1000,"E")</f>
        <v>2</v>
      </c>
      <c r="H28" s="7">
        <f>countifs(Raw!$D$1:$D1000,$A28,Raw!$C$1:$C1000,-4,Raw!$J$1:$J1000,"E")</f>
        <v>0</v>
      </c>
      <c r="I28" s="7">
        <f t="shared" si="2"/>
        <v>6</v>
      </c>
      <c r="J28" s="8">
        <f t="shared" si="3"/>
        <v>0.3</v>
      </c>
      <c r="K28" s="8">
        <f t="shared" si="4"/>
        <v>0.6666666667</v>
      </c>
      <c r="L28" s="7">
        <f t="shared" si="5"/>
        <v>16</v>
      </c>
      <c r="M28" s="9">
        <f t="shared" si="6"/>
        <v>3.2</v>
      </c>
    </row>
    <row r="29">
      <c r="A29" s="6" t="s">
        <v>185</v>
      </c>
      <c r="B29" s="7" t="str">
        <f>vlookup($A29,Users!$B$1:$H1000,3,false)</f>
        <v>Joseph</v>
      </c>
      <c r="C29" s="7" t="str">
        <f>vlookup($A29,Users!$B$1:$H1000,6,false)</f>
        <v>RMHS</v>
      </c>
      <c r="D29" s="7">
        <f>vlookup($C29,Teams!$B:$D,2,false)</f>
        <v>5</v>
      </c>
      <c r="E29" s="7">
        <f t="shared" si="1"/>
        <v>20</v>
      </c>
      <c r="F29" s="7">
        <f>countifs(Raw!$D$1:$D1000,$A29,Raw!$C$1:$C1000,4,Raw!$J$1:$J1000,"E")+countifs(Raw!$D$1:$D1000,$A29,Raw!$C$1:$C1000,14,Raw!$J$1:$J1000,"E")</f>
        <v>4</v>
      </c>
      <c r="G29" s="7">
        <f>countifs(Raw!$D$1:$D1000,$A29,Raw!$C$1:$C1000,0,Raw!$J$1:$J1000,"E")</f>
        <v>5</v>
      </c>
      <c r="H29" s="7">
        <f>countifs(Raw!$D$1:$D1000,$A29,Raw!$C$1:$C1000,-4,Raw!$J$1:$J1000,"E")</f>
        <v>0</v>
      </c>
      <c r="I29" s="7">
        <f t="shared" si="2"/>
        <v>9</v>
      </c>
      <c r="J29" s="8">
        <f t="shared" si="3"/>
        <v>0.45</v>
      </c>
      <c r="K29" s="8">
        <f t="shared" si="4"/>
        <v>0.4444444444</v>
      </c>
      <c r="L29" s="7">
        <f t="shared" si="5"/>
        <v>16</v>
      </c>
      <c r="M29" s="9">
        <f t="shared" si="6"/>
        <v>3.2</v>
      </c>
    </row>
    <row r="30">
      <c r="A30" s="6" t="s">
        <v>201</v>
      </c>
      <c r="B30" s="7" t="str">
        <f>vlookup($A30,Users!$B$1:$H1000,3,false)</f>
        <v>Jack</v>
      </c>
      <c r="C30" s="7" t="str">
        <f>vlookup($A30,Users!$B$1:$H1000,6,false)</f>
        <v>AHS Broward</v>
      </c>
      <c r="D30" s="7">
        <f>vlookup($C30,Teams!$B:$D,2,false)</f>
        <v>5</v>
      </c>
      <c r="E30" s="7">
        <f t="shared" si="1"/>
        <v>20</v>
      </c>
      <c r="F30" s="7">
        <f>countifs(Raw!$D$1:$D1000,$A30,Raw!$C$1:$C1000,4,Raw!$J$1:$J1000,"E")+countifs(Raw!$D$1:$D1000,$A30,Raw!$C$1:$C1000,14,Raw!$J$1:$J1000,"E")</f>
        <v>4</v>
      </c>
      <c r="G30" s="7">
        <f>countifs(Raw!$D$1:$D1000,$A30,Raw!$C$1:$C1000,0,Raw!$J$1:$J1000,"E")</f>
        <v>3</v>
      </c>
      <c r="H30" s="7">
        <f>countifs(Raw!$D$1:$D1000,$A30,Raw!$C$1:$C1000,-4,Raw!$J$1:$J1000,"E")</f>
        <v>0</v>
      </c>
      <c r="I30" s="7">
        <f t="shared" si="2"/>
        <v>7</v>
      </c>
      <c r="J30" s="8">
        <f t="shared" si="3"/>
        <v>0.35</v>
      </c>
      <c r="K30" s="8">
        <f t="shared" si="4"/>
        <v>0.5714285714</v>
      </c>
      <c r="L30" s="7">
        <f t="shared" si="5"/>
        <v>16</v>
      </c>
      <c r="M30" s="9">
        <f t="shared" si="6"/>
        <v>3.2</v>
      </c>
    </row>
    <row r="31">
      <c r="A31" s="6" t="s">
        <v>208</v>
      </c>
      <c r="B31" s="7" t="str">
        <f>vlookup($A31,Users!$B$1:$H1000,3,false)</f>
        <v>Dingjia</v>
      </c>
      <c r="C31" s="7" t="str">
        <f>vlookup($A31,Users!$B$1:$H1000,6,false)</f>
        <v>Naperville North</v>
      </c>
      <c r="D31" s="7">
        <f>vlookup($C31,Teams!$B:$D,2,false)</f>
        <v>5</v>
      </c>
      <c r="E31" s="7">
        <f t="shared" si="1"/>
        <v>20</v>
      </c>
      <c r="F31" s="7">
        <f>countifs(Raw!$D$1:$D1000,$A31,Raw!$C$1:$C1000,4,Raw!$J$1:$J1000,"E")+countifs(Raw!$D$1:$D1000,$A31,Raw!$C$1:$C1000,14,Raw!$J$1:$J1000,"E")</f>
        <v>4</v>
      </c>
      <c r="G31" s="7">
        <f>countifs(Raw!$D$1:$D1000,$A31,Raw!$C$1:$C1000,0,Raw!$J$1:$J1000,"E")</f>
        <v>4</v>
      </c>
      <c r="H31" s="7">
        <f>countifs(Raw!$D$1:$D1000,$A31,Raw!$C$1:$C1000,-4,Raw!$J$1:$J1000,"E")</f>
        <v>0</v>
      </c>
      <c r="I31" s="7">
        <f t="shared" si="2"/>
        <v>8</v>
      </c>
      <c r="J31" s="8">
        <f t="shared" si="3"/>
        <v>0.4</v>
      </c>
      <c r="K31" s="8">
        <f t="shared" si="4"/>
        <v>0.5</v>
      </c>
      <c r="L31" s="7">
        <f t="shared" si="5"/>
        <v>16</v>
      </c>
      <c r="M31" s="9">
        <f t="shared" si="6"/>
        <v>3.2</v>
      </c>
    </row>
    <row r="32">
      <c r="A32" s="6" t="s">
        <v>204</v>
      </c>
      <c r="B32" s="7" t="str">
        <f>vlookup($A32,Users!$B$1:$H1000,3,false)</f>
        <v>Justin</v>
      </c>
      <c r="C32" s="7" t="str">
        <f>vlookup($A32,Users!$B$1:$H1000,6,false)</f>
        <v>Blair A</v>
      </c>
      <c r="D32" s="7">
        <f>vlookup($C32,Teams!$B:$D,2,false)</f>
        <v>9</v>
      </c>
      <c r="E32" s="7">
        <f t="shared" si="1"/>
        <v>36</v>
      </c>
      <c r="F32" s="7">
        <f>countifs(Raw!$D$1:$D1000,$A32,Raw!$C$1:$C1000,4,Raw!$J$1:$J1000,"E")+countifs(Raw!$D$1:$D1000,$A32,Raw!$C$1:$C1000,14,Raw!$J$1:$J1000,"E")</f>
        <v>9</v>
      </c>
      <c r="G32" s="7">
        <f>countifs(Raw!$D$1:$D1000,$A32,Raw!$C$1:$C1000,0,Raw!$J$1:$J1000,"E")</f>
        <v>6</v>
      </c>
      <c r="H32" s="7">
        <f>countifs(Raw!$D$1:$D1000,$A32,Raw!$C$1:$C1000,-4,Raw!$J$1:$J1000,"E")</f>
        <v>2</v>
      </c>
      <c r="I32" s="7">
        <f t="shared" si="2"/>
        <v>17</v>
      </c>
      <c r="J32" s="8">
        <f t="shared" si="3"/>
        <v>0.4722222222</v>
      </c>
      <c r="K32" s="8">
        <f t="shared" si="4"/>
        <v>0.5294117647</v>
      </c>
      <c r="L32" s="7">
        <f t="shared" si="5"/>
        <v>28</v>
      </c>
      <c r="M32" s="9">
        <f t="shared" si="6"/>
        <v>3.111111111</v>
      </c>
    </row>
    <row r="33">
      <c r="A33" s="6" t="s">
        <v>130</v>
      </c>
      <c r="B33" s="7" t="str">
        <f>vlookup($A33,Users!$B$1:$H1000,3,false)</f>
        <v>Aashray</v>
      </c>
      <c r="C33" s="7" t="str">
        <f>vlookup($A33,Users!$B$1:$H1000,6,false)</f>
        <v>Tesla STEM</v>
      </c>
      <c r="D33" s="7">
        <f>vlookup($C33,Teams!$B:$D,2,false)</f>
        <v>8</v>
      </c>
      <c r="E33" s="7">
        <f t="shared" si="1"/>
        <v>32</v>
      </c>
      <c r="F33" s="7">
        <f>countifs(Raw!$D$1:$D1000,$A33,Raw!$C$1:$C1000,4,Raw!$J$1:$J1000,"E")+countifs(Raw!$D$1:$D1000,$A33,Raw!$C$1:$C1000,14,Raw!$J$1:$J1000,"E")</f>
        <v>8</v>
      </c>
      <c r="G33" s="7">
        <f>countifs(Raw!$D$1:$D1000,$A33,Raw!$C$1:$C1000,0,Raw!$J$1:$J1000,"E")</f>
        <v>5</v>
      </c>
      <c r="H33" s="7">
        <f>countifs(Raw!$D$1:$D1000,$A33,Raw!$C$1:$C1000,-4,Raw!$J$1:$J1000,"E")</f>
        <v>2</v>
      </c>
      <c r="I33" s="7">
        <f t="shared" si="2"/>
        <v>15</v>
      </c>
      <c r="J33" s="8">
        <f t="shared" si="3"/>
        <v>0.46875</v>
      </c>
      <c r="K33" s="8">
        <f t="shared" si="4"/>
        <v>0.5333333333</v>
      </c>
      <c r="L33" s="7">
        <f t="shared" si="5"/>
        <v>24</v>
      </c>
      <c r="M33" s="9">
        <f t="shared" si="6"/>
        <v>3</v>
      </c>
    </row>
    <row r="34">
      <c r="A34" s="6" t="s">
        <v>31</v>
      </c>
      <c r="B34" s="7" t="str">
        <f>vlookup($A34,Users!$B$1:$H1000,3,false)</f>
        <v>Anurag</v>
      </c>
      <c r="C34" s="7" t="str">
        <f>vlookup($A34,Users!$B$1:$H1000,6,false)</f>
        <v>Centennial</v>
      </c>
      <c r="D34" s="7">
        <f>vlookup($C34,Teams!$B:$D,2,false)</f>
        <v>11</v>
      </c>
      <c r="E34" s="7">
        <f t="shared" si="1"/>
        <v>44</v>
      </c>
      <c r="F34" s="7">
        <f>countifs(Raw!$D$1:$D1000,$A34,Raw!$C$1:$C1000,4,Raw!$J$1:$J1000,"E")+countifs(Raw!$D$1:$D1000,$A34,Raw!$C$1:$C1000,14,Raw!$J$1:$J1000,"E")</f>
        <v>9</v>
      </c>
      <c r="G34" s="7">
        <f>countifs(Raw!$D$1:$D1000,$A34,Raw!$C$1:$C1000,0,Raw!$J$1:$J1000,"E")</f>
        <v>12</v>
      </c>
      <c r="H34" s="7">
        <f>countifs(Raw!$D$1:$D1000,$A34,Raw!$C$1:$C1000,-4,Raw!$J$1:$J1000,"E")</f>
        <v>2</v>
      </c>
      <c r="I34" s="7">
        <f t="shared" si="2"/>
        <v>23</v>
      </c>
      <c r="J34" s="8">
        <f t="shared" si="3"/>
        <v>0.5227272727</v>
      </c>
      <c r="K34" s="8">
        <f t="shared" si="4"/>
        <v>0.3913043478</v>
      </c>
      <c r="L34" s="7">
        <f t="shared" si="5"/>
        <v>28</v>
      </c>
      <c r="M34" s="9">
        <f t="shared" si="6"/>
        <v>2.545454545</v>
      </c>
    </row>
    <row r="35">
      <c r="A35" s="6" t="s">
        <v>39</v>
      </c>
      <c r="B35" s="7" t="str">
        <f>vlookup($A35,Users!$B$1:$H1000,3,false)</f>
        <v>Emmanuel</v>
      </c>
      <c r="C35" s="7" t="str">
        <f>vlookup($A35,Users!$B$1:$H1000,6,false)</f>
        <v>Buchholz A</v>
      </c>
      <c r="D35" s="7">
        <f>vlookup($C35,Teams!$B:$D,2,false)</f>
        <v>5</v>
      </c>
      <c r="E35" s="7">
        <f t="shared" si="1"/>
        <v>20</v>
      </c>
      <c r="F35" s="7">
        <f>countifs(Raw!$D$1:$D1000,$A35,Raw!$C$1:$C1000,4,Raw!$J$1:$J1000,"E")+countifs(Raw!$D$1:$D1000,$A35,Raw!$C$1:$C1000,14,Raw!$J$1:$J1000,"E")</f>
        <v>3</v>
      </c>
      <c r="G35" s="7">
        <f>countifs(Raw!$D$1:$D1000,$A35,Raw!$C$1:$C1000,0,Raw!$J$1:$J1000,"E")</f>
        <v>2</v>
      </c>
      <c r="H35" s="7">
        <f>countifs(Raw!$D$1:$D1000,$A35,Raw!$C$1:$C1000,-4,Raw!$J$1:$J1000,"E")</f>
        <v>0</v>
      </c>
      <c r="I35" s="7">
        <f t="shared" si="2"/>
        <v>5</v>
      </c>
      <c r="J35" s="8">
        <f t="shared" si="3"/>
        <v>0.25</v>
      </c>
      <c r="K35" s="8">
        <f t="shared" si="4"/>
        <v>0.6</v>
      </c>
      <c r="L35" s="7">
        <f t="shared" si="5"/>
        <v>12</v>
      </c>
      <c r="M35" s="9">
        <f t="shared" si="6"/>
        <v>2.4</v>
      </c>
    </row>
    <row r="36">
      <c r="A36" s="6" t="s">
        <v>81</v>
      </c>
      <c r="B36" s="7" t="str">
        <f>vlookup($A36,Users!$B$1:$H1000,3,false)</f>
        <v>Abheek</v>
      </c>
      <c r="C36" s="7" t="str">
        <f>vlookup($A36,Users!$B$1:$H1000,6,false)</f>
        <v>Ladue</v>
      </c>
      <c r="D36" s="7">
        <f>vlookup($C36,Teams!$B:$D,2,false)</f>
        <v>5</v>
      </c>
      <c r="E36" s="7">
        <f t="shared" si="1"/>
        <v>20</v>
      </c>
      <c r="F36" s="7">
        <f>countifs(Raw!$D$1:$D1000,$A36,Raw!$C$1:$C1000,4,Raw!$J$1:$J1000,"E")+countifs(Raw!$D$1:$D1000,$A36,Raw!$C$1:$C1000,14,Raw!$J$1:$J1000,"E")</f>
        <v>3</v>
      </c>
      <c r="G36" s="7">
        <f>countifs(Raw!$D$1:$D1000,$A36,Raw!$C$1:$C1000,0,Raw!$J$1:$J1000,"E")</f>
        <v>3</v>
      </c>
      <c r="H36" s="7">
        <f>countifs(Raw!$D$1:$D1000,$A36,Raw!$C$1:$C1000,-4,Raw!$J$1:$J1000,"E")</f>
        <v>0</v>
      </c>
      <c r="I36" s="7">
        <f t="shared" si="2"/>
        <v>6</v>
      </c>
      <c r="J36" s="8">
        <f t="shared" si="3"/>
        <v>0.3</v>
      </c>
      <c r="K36" s="8">
        <f t="shared" si="4"/>
        <v>0.5</v>
      </c>
      <c r="L36" s="7">
        <f t="shared" si="5"/>
        <v>12</v>
      </c>
      <c r="M36" s="9">
        <f t="shared" si="6"/>
        <v>2.4</v>
      </c>
    </row>
    <row r="37">
      <c r="A37" s="6" t="s">
        <v>126</v>
      </c>
      <c r="B37" s="7" t="str">
        <f>vlookup($A37,Users!$B$1:$H1000,3,false)</f>
        <v>Andrew</v>
      </c>
      <c r="C37" s="7" t="str">
        <f>vlookup($A37,Users!$B$1:$H1000,6,false)</f>
        <v>Naperville North</v>
      </c>
      <c r="D37" s="7">
        <f>vlookup($C37,Teams!$B:$D,2,false)</f>
        <v>5</v>
      </c>
      <c r="E37" s="7">
        <f t="shared" si="1"/>
        <v>20</v>
      </c>
      <c r="F37" s="7">
        <f>countifs(Raw!$D$1:$D1000,$A37,Raw!$C$1:$C1000,4,Raw!$J$1:$J1000,"E")+countifs(Raw!$D$1:$D1000,$A37,Raw!$C$1:$C1000,14,Raw!$J$1:$J1000,"E")</f>
        <v>3</v>
      </c>
      <c r="G37" s="7">
        <f>countifs(Raw!$D$1:$D1000,$A37,Raw!$C$1:$C1000,0,Raw!$J$1:$J1000,"E")</f>
        <v>0</v>
      </c>
      <c r="H37" s="7">
        <f>countifs(Raw!$D$1:$D1000,$A37,Raw!$C$1:$C1000,-4,Raw!$J$1:$J1000,"E")</f>
        <v>0</v>
      </c>
      <c r="I37" s="7">
        <f t="shared" si="2"/>
        <v>3</v>
      </c>
      <c r="J37" s="8">
        <f t="shared" si="3"/>
        <v>0.15</v>
      </c>
      <c r="K37" s="8">
        <f t="shared" si="4"/>
        <v>1</v>
      </c>
      <c r="L37" s="7">
        <f t="shared" si="5"/>
        <v>12</v>
      </c>
      <c r="M37" s="9">
        <f t="shared" si="6"/>
        <v>2.4</v>
      </c>
    </row>
    <row r="38">
      <c r="A38" s="6" t="s">
        <v>75</v>
      </c>
      <c r="B38" s="7" t="str">
        <f>vlookup($A38,Users!$B$1:$H1000,3,false)</f>
        <v>Connor</v>
      </c>
      <c r="C38" s="7" t="str">
        <f>vlookup($A38,Users!$B$1:$H1000,6,false)</f>
        <v>NoHo B</v>
      </c>
      <c r="D38" s="7">
        <f>vlookup($C38,Teams!$B:$D,2,false)</f>
        <v>5</v>
      </c>
      <c r="E38" s="7">
        <f t="shared" si="1"/>
        <v>20</v>
      </c>
      <c r="F38" s="7">
        <f>countifs(Raw!$D$1:$D1000,$A38,Raw!$C$1:$C1000,4,Raw!$J$1:$J1000,"E")+countifs(Raw!$D$1:$D1000,$A38,Raw!$C$1:$C1000,14,Raw!$J$1:$J1000,"E")</f>
        <v>5</v>
      </c>
      <c r="G38" s="7">
        <f>countifs(Raw!$D$1:$D1000,$A38,Raw!$C$1:$C1000,0,Raw!$J$1:$J1000,"E")</f>
        <v>4</v>
      </c>
      <c r="H38" s="7">
        <f>countifs(Raw!$D$1:$D1000,$A38,Raw!$C$1:$C1000,-4,Raw!$J$1:$J1000,"E")</f>
        <v>2</v>
      </c>
      <c r="I38" s="7">
        <f t="shared" si="2"/>
        <v>11</v>
      </c>
      <c r="J38" s="8">
        <f t="shared" si="3"/>
        <v>0.55</v>
      </c>
      <c r="K38" s="8">
        <f t="shared" si="4"/>
        <v>0.4545454545</v>
      </c>
      <c r="L38" s="7">
        <f t="shared" si="5"/>
        <v>12</v>
      </c>
      <c r="M38" s="9">
        <f t="shared" si="6"/>
        <v>2.4</v>
      </c>
    </row>
    <row r="39">
      <c r="A39" s="6" t="s">
        <v>176</v>
      </c>
      <c r="B39" s="7" t="str">
        <f>vlookup($A39,Users!$B$1:$H1000,3,false)</f>
        <v>Chris</v>
      </c>
      <c r="C39" s="7" t="str">
        <f>vlookup($A39,Users!$B$1:$H1000,6,false)</f>
        <v>Troy</v>
      </c>
      <c r="D39" s="7">
        <f>vlookup($C39,Teams!$B:$D,2,false)</f>
        <v>5</v>
      </c>
      <c r="E39" s="7">
        <f t="shared" si="1"/>
        <v>20</v>
      </c>
      <c r="F39" s="7">
        <f>countifs(Raw!$D$1:$D1000,$A39,Raw!$C$1:$C1000,4,Raw!$J$1:$J1000,"E")+countifs(Raw!$D$1:$D1000,$A39,Raw!$C$1:$C1000,14,Raw!$J$1:$J1000,"E")</f>
        <v>3</v>
      </c>
      <c r="G39" s="7">
        <f>countifs(Raw!$D$1:$D1000,$A39,Raw!$C$1:$C1000,0,Raw!$J$1:$J1000,"E")</f>
        <v>4</v>
      </c>
      <c r="H39" s="7">
        <f>countifs(Raw!$D$1:$D1000,$A39,Raw!$C$1:$C1000,-4,Raw!$J$1:$J1000,"E")</f>
        <v>0</v>
      </c>
      <c r="I39" s="7">
        <f t="shared" si="2"/>
        <v>7</v>
      </c>
      <c r="J39" s="8">
        <f t="shared" si="3"/>
        <v>0.35</v>
      </c>
      <c r="K39" s="8">
        <f t="shared" si="4"/>
        <v>0.4285714286</v>
      </c>
      <c r="L39" s="7">
        <f t="shared" si="5"/>
        <v>12</v>
      </c>
      <c r="M39" s="9">
        <f t="shared" si="6"/>
        <v>2.4</v>
      </c>
    </row>
    <row r="40">
      <c r="A40" s="6" t="s">
        <v>178</v>
      </c>
      <c r="B40" s="7" t="str">
        <f>vlookup($A40,Users!$B$1:$H1000,3,false)</f>
        <v>Melinda</v>
      </c>
      <c r="C40" s="7" t="str">
        <f>vlookup($A40,Users!$B$1:$H1000,6,false)</f>
        <v>Troy</v>
      </c>
      <c r="D40" s="7">
        <f>vlookup($C40,Teams!$B:$D,2,false)</f>
        <v>5</v>
      </c>
      <c r="E40" s="7">
        <f t="shared" si="1"/>
        <v>20</v>
      </c>
      <c r="F40" s="7">
        <f>countifs(Raw!$D$1:$D1000,$A40,Raw!$C$1:$C1000,4,Raw!$J$1:$J1000,"E")+countifs(Raw!$D$1:$D1000,$A40,Raw!$C$1:$C1000,14,Raw!$J$1:$J1000,"E")</f>
        <v>3</v>
      </c>
      <c r="G40" s="7">
        <f>countifs(Raw!$D$1:$D1000,$A40,Raw!$C$1:$C1000,0,Raw!$J$1:$J1000,"E")</f>
        <v>1</v>
      </c>
      <c r="H40" s="7">
        <f>countifs(Raw!$D$1:$D1000,$A40,Raw!$C$1:$C1000,-4,Raw!$J$1:$J1000,"E")</f>
        <v>0</v>
      </c>
      <c r="I40" s="7">
        <f t="shared" si="2"/>
        <v>4</v>
      </c>
      <c r="J40" s="8">
        <f t="shared" si="3"/>
        <v>0.2</v>
      </c>
      <c r="K40" s="8">
        <f t="shared" si="4"/>
        <v>0.75</v>
      </c>
      <c r="L40" s="7">
        <f t="shared" si="5"/>
        <v>12</v>
      </c>
      <c r="M40" s="9">
        <f t="shared" si="6"/>
        <v>2.4</v>
      </c>
    </row>
    <row r="41">
      <c r="A41" s="6" t="s">
        <v>188</v>
      </c>
      <c r="B41" s="7" t="str">
        <f>vlookup($A41,Users!$B$1:$H1000,3,false)</f>
        <v>Michael</v>
      </c>
      <c r="C41" s="7" t="str">
        <f>vlookup($A41,Users!$B$1:$H1000,6,false)</f>
        <v>Venice</v>
      </c>
      <c r="D41" s="7">
        <f>vlookup($C41,Teams!$B:$D,2,false)</f>
        <v>5</v>
      </c>
      <c r="E41" s="7">
        <f t="shared" si="1"/>
        <v>20</v>
      </c>
      <c r="F41" s="7">
        <f>countifs(Raw!$D$1:$D1000,$A41,Raw!$C$1:$C1000,4,Raw!$J$1:$J1000,"E")+countifs(Raw!$D$1:$D1000,$A41,Raw!$C$1:$C1000,14,Raw!$J$1:$J1000,"E")</f>
        <v>3</v>
      </c>
      <c r="G41" s="7">
        <f>countifs(Raw!$D$1:$D1000,$A41,Raw!$C$1:$C1000,0,Raw!$J$1:$J1000,"E")</f>
        <v>1</v>
      </c>
      <c r="H41" s="7">
        <f>countifs(Raw!$D$1:$D1000,$A41,Raw!$C$1:$C1000,-4,Raw!$J$1:$J1000,"E")</f>
        <v>0</v>
      </c>
      <c r="I41" s="7">
        <f t="shared" si="2"/>
        <v>4</v>
      </c>
      <c r="J41" s="8">
        <f t="shared" si="3"/>
        <v>0.2</v>
      </c>
      <c r="K41" s="8">
        <f t="shared" si="4"/>
        <v>0.75</v>
      </c>
      <c r="L41" s="7">
        <f t="shared" si="5"/>
        <v>12</v>
      </c>
      <c r="M41" s="9">
        <f t="shared" si="6"/>
        <v>2.4</v>
      </c>
    </row>
    <row r="42">
      <c r="A42" s="6" t="s">
        <v>193</v>
      </c>
      <c r="B42" s="7" t="str">
        <f>vlookup($A42,Users!$B$1:$H1000,3,false)</f>
        <v>Alex</v>
      </c>
      <c r="C42" s="7" t="str">
        <f>vlookup($A42,Users!$B$1:$H1000,6,false)</f>
        <v>Green Hope</v>
      </c>
      <c r="D42" s="7">
        <f>vlookup($C42,Teams!$B:$D,2,false)</f>
        <v>5</v>
      </c>
      <c r="E42" s="7">
        <f t="shared" si="1"/>
        <v>20</v>
      </c>
      <c r="F42" s="7">
        <f>countifs(Raw!$D$1:$D1000,$A42,Raw!$C$1:$C1000,4,Raw!$J$1:$J1000,"E")+countifs(Raw!$D$1:$D1000,$A42,Raw!$C$1:$C1000,14,Raw!$J$1:$J1000,"E")</f>
        <v>3</v>
      </c>
      <c r="G42" s="7">
        <f>countifs(Raw!$D$1:$D1000,$A42,Raw!$C$1:$C1000,0,Raw!$J$1:$J1000,"E")</f>
        <v>0</v>
      </c>
      <c r="H42" s="7">
        <f>countifs(Raw!$D$1:$D1000,$A42,Raw!$C$1:$C1000,-4,Raw!$J$1:$J1000,"E")</f>
        <v>0</v>
      </c>
      <c r="I42" s="7">
        <f t="shared" si="2"/>
        <v>3</v>
      </c>
      <c r="J42" s="8">
        <f t="shared" si="3"/>
        <v>0.15</v>
      </c>
      <c r="K42" s="8">
        <f t="shared" si="4"/>
        <v>1</v>
      </c>
      <c r="L42" s="7">
        <f t="shared" si="5"/>
        <v>12</v>
      </c>
      <c r="M42" s="9">
        <f t="shared" si="6"/>
        <v>2.4</v>
      </c>
    </row>
    <row r="43">
      <c r="A43" s="6" t="s">
        <v>54</v>
      </c>
      <c r="B43" s="7" t="str">
        <f>vlookup($A43,Users!$B$1:$H1000,3,false)</f>
        <v>Kaiwen</v>
      </c>
      <c r="C43" s="7" t="str">
        <f>vlookup($A43,Users!$B$1:$H1000,6,false)</f>
        <v>Enloe B</v>
      </c>
      <c r="D43" s="7">
        <f>vlookup($C43,Teams!$B:$D,2,false)</f>
        <v>7</v>
      </c>
      <c r="E43" s="7">
        <f t="shared" si="1"/>
        <v>28</v>
      </c>
      <c r="F43" s="7">
        <f>countifs(Raw!$D$1:$D1000,$A43,Raw!$C$1:$C1000,4,Raw!$J$1:$J1000,"E")+countifs(Raw!$D$1:$D1000,$A43,Raw!$C$1:$C1000,14,Raw!$J$1:$J1000,"E")</f>
        <v>4</v>
      </c>
      <c r="G43" s="7">
        <f>countifs(Raw!$D$1:$D1000,$A43,Raw!$C$1:$C1000,0,Raw!$J$1:$J1000,"E")</f>
        <v>0</v>
      </c>
      <c r="H43" s="7">
        <f>countifs(Raw!$D$1:$D1000,$A43,Raw!$C$1:$C1000,-4,Raw!$J$1:$J1000,"E")</f>
        <v>0</v>
      </c>
      <c r="I43" s="7">
        <f t="shared" si="2"/>
        <v>4</v>
      </c>
      <c r="J43" s="8">
        <f t="shared" si="3"/>
        <v>0.1428571429</v>
      </c>
      <c r="K43" s="8">
        <f t="shared" si="4"/>
        <v>1</v>
      </c>
      <c r="L43" s="7">
        <f t="shared" si="5"/>
        <v>16</v>
      </c>
      <c r="M43" s="9">
        <f t="shared" si="6"/>
        <v>2.285714286</v>
      </c>
    </row>
    <row r="44">
      <c r="A44" s="6" t="s">
        <v>61</v>
      </c>
      <c r="B44" s="7" t="str">
        <f>vlookup($A44,Users!$B$1:$H1000,3,false)</f>
        <v>Viraj</v>
      </c>
      <c r="C44" s="7" t="str">
        <f>vlookup($A44,Users!$B$1:$H1000,6,false)</f>
        <v>Dulles</v>
      </c>
      <c r="D44" s="7">
        <f>vlookup($C44,Teams!$B:$D,2,false)</f>
        <v>9</v>
      </c>
      <c r="E44" s="7">
        <f t="shared" si="1"/>
        <v>36</v>
      </c>
      <c r="F44" s="7">
        <f>countifs(Raw!$D$1:$D1000,$A44,Raw!$C$1:$C1000,4,Raw!$J$1:$J1000,"E")+countifs(Raw!$D$1:$D1000,$A44,Raw!$C$1:$C1000,14,Raw!$J$1:$J1000,"E")</f>
        <v>6</v>
      </c>
      <c r="G44" s="7">
        <f>countifs(Raw!$D$1:$D1000,$A44,Raw!$C$1:$C1000,0,Raw!$J$1:$J1000,"E")</f>
        <v>1</v>
      </c>
      <c r="H44" s="7">
        <f>countifs(Raw!$D$1:$D1000,$A44,Raw!$C$1:$C1000,-4,Raw!$J$1:$J1000,"E")</f>
        <v>1</v>
      </c>
      <c r="I44" s="7">
        <f t="shared" si="2"/>
        <v>8</v>
      </c>
      <c r="J44" s="8">
        <f t="shared" si="3"/>
        <v>0.2222222222</v>
      </c>
      <c r="K44" s="8">
        <f t="shared" si="4"/>
        <v>0.75</v>
      </c>
      <c r="L44" s="7">
        <f t="shared" si="5"/>
        <v>20</v>
      </c>
      <c r="M44" s="9">
        <f t="shared" si="6"/>
        <v>2.222222222</v>
      </c>
    </row>
    <row r="45">
      <c r="A45" s="6" t="s">
        <v>90</v>
      </c>
      <c r="B45" s="7" t="str">
        <f>vlookup($A45,Users!$B$1:$H1000,3,false)</f>
        <v>Jerry</v>
      </c>
      <c r="C45" s="7" t="str">
        <f>vlookup($A45,Users!$B$1:$H1000,6,false)</f>
        <v>MSJ</v>
      </c>
      <c r="D45" s="7">
        <f>vlookup($C45,Teams!$B:$D,2,false)</f>
        <v>8</v>
      </c>
      <c r="E45" s="7">
        <f t="shared" si="1"/>
        <v>32</v>
      </c>
      <c r="F45" s="7">
        <f>countifs(Raw!$D$1:$D1000,$A45,Raw!$C$1:$C1000,4,Raw!$J$1:$J1000,"E")+countifs(Raw!$D$1:$D1000,$A45,Raw!$C$1:$C1000,14,Raw!$J$1:$J1000,"E")</f>
        <v>6</v>
      </c>
      <c r="G45" s="7">
        <f>countifs(Raw!$D$1:$D1000,$A45,Raw!$C$1:$C1000,0,Raw!$J$1:$J1000,"E")</f>
        <v>4</v>
      </c>
      <c r="H45" s="7">
        <f>countifs(Raw!$D$1:$D1000,$A45,Raw!$C$1:$C1000,-4,Raw!$J$1:$J1000,"E")</f>
        <v>2</v>
      </c>
      <c r="I45" s="7">
        <f t="shared" si="2"/>
        <v>12</v>
      </c>
      <c r="J45" s="8">
        <f t="shared" si="3"/>
        <v>0.375</v>
      </c>
      <c r="K45" s="8">
        <f t="shared" si="4"/>
        <v>0.5</v>
      </c>
      <c r="L45" s="7">
        <f t="shared" si="5"/>
        <v>16</v>
      </c>
      <c r="M45" s="9">
        <f t="shared" si="6"/>
        <v>2</v>
      </c>
    </row>
    <row r="46">
      <c r="A46" s="6" t="s">
        <v>117</v>
      </c>
      <c r="B46" s="7" t="str">
        <f>vlookup($A46,Users!$B$1:$H1000,3,false)</f>
        <v>Darrien</v>
      </c>
      <c r="C46" s="7" t="str">
        <f>vlookup($A46,Users!$B$1:$H1000,6,false)</f>
        <v>Interlake B</v>
      </c>
      <c r="D46" s="7">
        <f>vlookup($C46,Teams!$B:$D,2,false)</f>
        <v>6</v>
      </c>
      <c r="E46" s="7">
        <f t="shared" si="1"/>
        <v>24</v>
      </c>
      <c r="F46" s="7">
        <f>countifs(Raw!$D$1:$D1000,$A46,Raw!$C$1:$C1000,4,Raw!$J$1:$J1000,"E")+countifs(Raw!$D$1:$D1000,$A46,Raw!$C$1:$C1000,14,Raw!$J$1:$J1000,"E")</f>
        <v>4</v>
      </c>
      <c r="G46" s="7">
        <f>countifs(Raw!$D$1:$D1000,$A46,Raw!$C$1:$C1000,0,Raw!$J$1:$J1000,"E")</f>
        <v>9</v>
      </c>
      <c r="H46" s="7">
        <f>countifs(Raw!$D$1:$D1000,$A46,Raw!$C$1:$C1000,-4,Raw!$J$1:$J1000,"E")</f>
        <v>1</v>
      </c>
      <c r="I46" s="7">
        <f t="shared" si="2"/>
        <v>14</v>
      </c>
      <c r="J46" s="8">
        <f t="shared" si="3"/>
        <v>0.5833333333</v>
      </c>
      <c r="K46" s="8">
        <f t="shared" si="4"/>
        <v>0.2857142857</v>
      </c>
      <c r="L46" s="7">
        <f t="shared" si="5"/>
        <v>12</v>
      </c>
      <c r="M46" s="9">
        <f t="shared" si="6"/>
        <v>2</v>
      </c>
    </row>
    <row r="47">
      <c r="A47" s="6" t="s">
        <v>62</v>
      </c>
      <c r="B47" s="7" t="str">
        <f>vlookup($A47,Users!$B$1:$H1000,3,false)</f>
        <v>Shlok</v>
      </c>
      <c r="C47" s="7" t="str">
        <f>vlookup($A47,Users!$B$1:$H1000,6,false)</f>
        <v>Dulles</v>
      </c>
      <c r="D47" s="7">
        <f>vlookup($C47,Teams!$B:$D,2,false)</f>
        <v>9</v>
      </c>
      <c r="E47" s="7">
        <f t="shared" si="1"/>
        <v>36</v>
      </c>
      <c r="F47" s="7">
        <f>countifs(Raw!$D$1:$D1000,$A47,Raw!$C$1:$C1000,4,Raw!$J$1:$J1000,"E")+countifs(Raw!$D$1:$D1000,$A47,Raw!$C$1:$C1000,14,Raw!$J$1:$J1000,"E")</f>
        <v>5</v>
      </c>
      <c r="G47" s="7">
        <f>countifs(Raw!$D$1:$D1000,$A47,Raw!$C$1:$C1000,0,Raw!$J$1:$J1000,"E")</f>
        <v>3</v>
      </c>
      <c r="H47" s="7">
        <f>countifs(Raw!$D$1:$D1000,$A47,Raw!$C$1:$C1000,-4,Raw!$J$1:$J1000,"E")</f>
        <v>1</v>
      </c>
      <c r="I47" s="7">
        <f t="shared" si="2"/>
        <v>9</v>
      </c>
      <c r="J47" s="8">
        <f t="shared" si="3"/>
        <v>0.25</v>
      </c>
      <c r="K47" s="8">
        <f t="shared" si="4"/>
        <v>0.5555555556</v>
      </c>
      <c r="L47" s="7">
        <f t="shared" si="5"/>
        <v>16</v>
      </c>
      <c r="M47" s="9">
        <f t="shared" si="6"/>
        <v>1.777777778</v>
      </c>
    </row>
    <row r="48">
      <c r="A48" s="6" t="s">
        <v>65</v>
      </c>
      <c r="B48" s="7" t="str">
        <f>vlookup($A48,Users!$B$1:$H1000,3,false)</f>
        <v>Rushil</v>
      </c>
      <c r="C48" s="7" t="str">
        <f>vlookup($A48,Users!$B$1:$H1000,6,false)</f>
        <v>Dulles</v>
      </c>
      <c r="D48" s="7">
        <f>vlookup($C48,Teams!$B:$D,2,false)</f>
        <v>9</v>
      </c>
      <c r="E48" s="7">
        <f t="shared" si="1"/>
        <v>36</v>
      </c>
      <c r="F48" s="7">
        <f>countifs(Raw!$D$1:$D1000,$A48,Raw!$C$1:$C1000,4,Raw!$J$1:$J1000,"E")+countifs(Raw!$D$1:$D1000,$A48,Raw!$C$1:$C1000,14,Raw!$J$1:$J1000,"E")</f>
        <v>4</v>
      </c>
      <c r="G48" s="7">
        <f>countifs(Raw!$D$1:$D1000,$A48,Raw!$C$1:$C1000,0,Raw!$J$1:$J1000,"E")</f>
        <v>2</v>
      </c>
      <c r="H48" s="7">
        <f>countifs(Raw!$D$1:$D1000,$A48,Raw!$C$1:$C1000,-4,Raw!$J$1:$J1000,"E")</f>
        <v>0</v>
      </c>
      <c r="I48" s="7">
        <f t="shared" si="2"/>
        <v>6</v>
      </c>
      <c r="J48" s="8">
        <f t="shared" si="3"/>
        <v>0.1666666667</v>
      </c>
      <c r="K48" s="8">
        <f t="shared" si="4"/>
        <v>0.6666666667</v>
      </c>
      <c r="L48" s="7">
        <f t="shared" si="5"/>
        <v>16</v>
      </c>
      <c r="M48" s="9">
        <f t="shared" si="6"/>
        <v>1.777777778</v>
      </c>
    </row>
    <row r="49">
      <c r="A49" s="6" t="s">
        <v>96</v>
      </c>
      <c r="B49" s="7" t="str">
        <f>vlookup($A49,Users!$B$1:$H1000,3,false)</f>
        <v>Caleb</v>
      </c>
      <c r="C49" s="7" t="str">
        <f>vlookup($A49,Users!$B$1:$H1000,6,false)</f>
        <v>Blair A</v>
      </c>
      <c r="D49" s="7">
        <f>vlookup($C49,Teams!$B:$D,2,false)</f>
        <v>9</v>
      </c>
      <c r="E49" s="7">
        <f t="shared" si="1"/>
        <v>36</v>
      </c>
      <c r="F49" s="7">
        <f>countifs(Raw!$D$1:$D1000,$A49,Raw!$C$1:$C1000,4,Raw!$J$1:$J1000,"E")+countifs(Raw!$D$1:$D1000,$A49,Raw!$C$1:$C1000,14,Raw!$J$1:$J1000,"E")</f>
        <v>6</v>
      </c>
      <c r="G49" s="7">
        <f>countifs(Raw!$D$1:$D1000,$A49,Raw!$C$1:$C1000,0,Raw!$J$1:$J1000,"E")</f>
        <v>0</v>
      </c>
      <c r="H49" s="7">
        <f>countifs(Raw!$D$1:$D1000,$A49,Raw!$C$1:$C1000,-4,Raw!$J$1:$J1000,"E")</f>
        <v>2</v>
      </c>
      <c r="I49" s="7">
        <f t="shared" si="2"/>
        <v>8</v>
      </c>
      <c r="J49" s="8">
        <f t="shared" si="3"/>
        <v>0.2222222222</v>
      </c>
      <c r="K49" s="8">
        <f t="shared" si="4"/>
        <v>0.75</v>
      </c>
      <c r="L49" s="7">
        <f t="shared" si="5"/>
        <v>16</v>
      </c>
      <c r="M49" s="9">
        <f t="shared" si="6"/>
        <v>1.777777778</v>
      </c>
    </row>
    <row r="50">
      <c r="A50" s="6" t="s">
        <v>59</v>
      </c>
      <c r="B50" s="7" t="str">
        <f>vlookup($A50,Users!$B$1:$H1000,3,false)</f>
        <v>Sukrith</v>
      </c>
      <c r="C50" s="7" t="str">
        <f>vlookup($A50,Users!$B$1:$H1000,6,false)</f>
        <v>Enloe B</v>
      </c>
      <c r="D50" s="7">
        <f>vlookup($C50,Teams!$B:$D,2,false)</f>
        <v>7</v>
      </c>
      <c r="E50" s="7">
        <f t="shared" si="1"/>
        <v>28</v>
      </c>
      <c r="F50" s="7">
        <f>countifs(Raw!$D$1:$D1000,$A50,Raw!$C$1:$C1000,4,Raw!$J$1:$J1000,"E")+countifs(Raw!$D$1:$D1000,$A50,Raw!$C$1:$C1000,14,Raw!$J$1:$J1000,"E")</f>
        <v>3</v>
      </c>
      <c r="G50" s="7">
        <f>countifs(Raw!$D$1:$D1000,$A50,Raw!$C$1:$C1000,0,Raw!$J$1:$J1000,"E")</f>
        <v>1</v>
      </c>
      <c r="H50" s="7">
        <f>countifs(Raw!$D$1:$D1000,$A50,Raw!$C$1:$C1000,-4,Raw!$J$1:$J1000,"E")</f>
        <v>0</v>
      </c>
      <c r="I50" s="7">
        <f t="shared" si="2"/>
        <v>4</v>
      </c>
      <c r="J50" s="8">
        <f t="shared" si="3"/>
        <v>0.1428571429</v>
      </c>
      <c r="K50" s="8">
        <f t="shared" si="4"/>
        <v>0.75</v>
      </c>
      <c r="L50" s="7">
        <f t="shared" si="5"/>
        <v>12</v>
      </c>
      <c r="M50" s="9">
        <f t="shared" si="6"/>
        <v>1.714285714</v>
      </c>
    </row>
    <row r="51">
      <c r="A51" s="6" t="s">
        <v>196</v>
      </c>
      <c r="B51" s="7" t="str">
        <f>vlookup($A51,Users!$B$1:$H1000,3,false)</f>
        <v>Angelina</v>
      </c>
      <c r="C51" s="7" t="str">
        <f>vlookup($A51,Users!$B$1:$H1000,6,false)</f>
        <v>Enloe B</v>
      </c>
      <c r="D51" s="7">
        <f>vlookup($C51,Teams!$B:$D,2,false)</f>
        <v>7</v>
      </c>
      <c r="E51" s="7">
        <f t="shared" si="1"/>
        <v>28</v>
      </c>
      <c r="F51" s="7">
        <f>countifs(Raw!$D$1:$D1000,$A51,Raw!$C$1:$C1000,4,Raw!$J$1:$J1000,"E")+countifs(Raw!$D$1:$D1000,$A51,Raw!$C$1:$C1000,14,Raw!$J$1:$J1000,"E")</f>
        <v>3</v>
      </c>
      <c r="G51" s="7">
        <f>countifs(Raw!$D$1:$D1000,$A51,Raw!$C$1:$C1000,0,Raw!$J$1:$J1000,"E")</f>
        <v>0</v>
      </c>
      <c r="H51" s="7">
        <f>countifs(Raw!$D$1:$D1000,$A51,Raw!$C$1:$C1000,-4,Raw!$J$1:$J1000,"E")</f>
        <v>0</v>
      </c>
      <c r="I51" s="7">
        <f t="shared" si="2"/>
        <v>3</v>
      </c>
      <c r="J51" s="8">
        <f t="shared" si="3"/>
        <v>0.1071428571</v>
      </c>
      <c r="K51" s="8">
        <f t="shared" si="4"/>
        <v>1</v>
      </c>
      <c r="L51" s="7">
        <f t="shared" si="5"/>
        <v>12</v>
      </c>
      <c r="M51" s="9">
        <f t="shared" si="6"/>
        <v>1.714285714</v>
      </c>
    </row>
    <row r="52">
      <c r="A52" s="6" t="s">
        <v>38</v>
      </c>
      <c r="B52" s="7" t="str">
        <f>vlookup($A52,Users!$B$1:$H1000,3,false)</f>
        <v>Madhav</v>
      </c>
      <c r="C52" s="7" t="str">
        <f>vlookup($A52,Users!$B$1:$H1000,6,false)</f>
        <v>NCSSM B</v>
      </c>
      <c r="D52" s="7">
        <f>vlookup($C52,Teams!$B:$D,2,false)</f>
        <v>5</v>
      </c>
      <c r="E52" s="7">
        <f t="shared" si="1"/>
        <v>20</v>
      </c>
      <c r="F52" s="7">
        <f>countifs(Raw!$D$1:$D1000,$A52,Raw!$C$1:$C1000,4,Raw!$J$1:$J1000,"E")+countifs(Raw!$D$1:$D1000,$A52,Raw!$C$1:$C1000,14,Raw!$J$1:$J1000,"E")</f>
        <v>2</v>
      </c>
      <c r="G52" s="7">
        <f>countifs(Raw!$D$1:$D1000,$A52,Raw!$C$1:$C1000,0,Raw!$J$1:$J1000,"E")</f>
        <v>6</v>
      </c>
      <c r="H52" s="7">
        <f>countifs(Raw!$D$1:$D1000,$A52,Raw!$C$1:$C1000,-4,Raw!$J$1:$J1000,"E")</f>
        <v>0</v>
      </c>
      <c r="I52" s="7">
        <f t="shared" si="2"/>
        <v>8</v>
      </c>
      <c r="J52" s="8">
        <f t="shared" si="3"/>
        <v>0.4</v>
      </c>
      <c r="K52" s="8">
        <f t="shared" si="4"/>
        <v>0.25</v>
      </c>
      <c r="L52" s="7">
        <f t="shared" si="5"/>
        <v>8</v>
      </c>
      <c r="M52" s="9">
        <f t="shared" si="6"/>
        <v>1.6</v>
      </c>
    </row>
    <row r="53">
      <c r="A53" s="6" t="s">
        <v>43</v>
      </c>
      <c r="B53" s="7" t="str">
        <f>vlookup($A53,Users!$B$1:$H1000,3,false)</f>
        <v>Evan</v>
      </c>
      <c r="C53" s="7" t="str">
        <f>vlookup($A53,Users!$B$1:$H1000,6,false)</f>
        <v>Blair C</v>
      </c>
      <c r="D53" s="7">
        <f>vlookup($C53,Teams!$B:$D,2,false)</f>
        <v>5</v>
      </c>
      <c r="E53" s="7">
        <f t="shared" si="1"/>
        <v>20</v>
      </c>
      <c r="F53" s="7">
        <f>countifs(Raw!$D$1:$D1000,$A53,Raw!$C$1:$C1000,4,Raw!$J$1:$J1000,"E")+countifs(Raw!$D$1:$D1000,$A53,Raw!$C$1:$C1000,14,Raw!$J$1:$J1000,"E")</f>
        <v>3</v>
      </c>
      <c r="G53" s="7">
        <f>countifs(Raw!$D$1:$D1000,$A53,Raw!$C$1:$C1000,0,Raw!$J$1:$J1000,"E")</f>
        <v>8</v>
      </c>
      <c r="H53" s="7">
        <f>countifs(Raw!$D$1:$D1000,$A53,Raw!$C$1:$C1000,-4,Raw!$J$1:$J1000,"E")</f>
        <v>1</v>
      </c>
      <c r="I53" s="7">
        <f t="shared" si="2"/>
        <v>12</v>
      </c>
      <c r="J53" s="8">
        <f t="shared" si="3"/>
        <v>0.6</v>
      </c>
      <c r="K53" s="8">
        <f t="shared" si="4"/>
        <v>0.25</v>
      </c>
      <c r="L53" s="7">
        <f t="shared" si="5"/>
        <v>8</v>
      </c>
      <c r="M53" s="9">
        <f t="shared" si="6"/>
        <v>1.6</v>
      </c>
    </row>
    <row r="54">
      <c r="A54" s="6" t="s">
        <v>86</v>
      </c>
      <c r="B54" s="7" t="str">
        <f>vlookup($A54,Users!$B$1:$H1000,3,false)</f>
        <v>Yuvan</v>
      </c>
      <c r="C54" s="7" t="str">
        <f>vlookup($A54,Users!$B$1:$H1000,6,false)</f>
        <v>Ladue</v>
      </c>
      <c r="D54" s="7">
        <f>vlookup($C54,Teams!$B:$D,2,false)</f>
        <v>5</v>
      </c>
      <c r="E54" s="7">
        <f t="shared" si="1"/>
        <v>20</v>
      </c>
      <c r="F54" s="7">
        <f>countifs(Raw!$D$1:$D1000,$A54,Raw!$C$1:$C1000,4,Raw!$J$1:$J1000,"E")+countifs(Raw!$D$1:$D1000,$A54,Raw!$C$1:$C1000,14,Raw!$J$1:$J1000,"E")</f>
        <v>2</v>
      </c>
      <c r="G54" s="7">
        <f>countifs(Raw!$D$1:$D1000,$A54,Raw!$C$1:$C1000,0,Raw!$J$1:$J1000,"E")</f>
        <v>0</v>
      </c>
      <c r="H54" s="7">
        <f>countifs(Raw!$D$1:$D1000,$A54,Raw!$C$1:$C1000,-4,Raw!$J$1:$J1000,"E")</f>
        <v>0</v>
      </c>
      <c r="I54" s="7">
        <f t="shared" si="2"/>
        <v>2</v>
      </c>
      <c r="J54" s="8">
        <f t="shared" si="3"/>
        <v>0.1</v>
      </c>
      <c r="K54" s="8">
        <f t="shared" si="4"/>
        <v>1</v>
      </c>
      <c r="L54" s="7">
        <f t="shared" si="5"/>
        <v>8</v>
      </c>
      <c r="M54" s="9">
        <f t="shared" si="6"/>
        <v>1.6</v>
      </c>
    </row>
    <row r="55">
      <c r="A55" s="6" t="s">
        <v>115</v>
      </c>
      <c r="B55" s="7" t="str">
        <f>vlookup($A55,Users!$B$1:$H1000,3,false)</f>
        <v>Mir</v>
      </c>
      <c r="C55" s="7" t="str">
        <f>vlookup($A55,Users!$B$1:$H1000,6,false)</f>
        <v>Pullman</v>
      </c>
      <c r="D55" s="7">
        <f>vlookup($C55,Teams!$B:$D,2,false)</f>
        <v>5</v>
      </c>
      <c r="E55" s="7">
        <f t="shared" si="1"/>
        <v>20</v>
      </c>
      <c r="F55" s="7">
        <f>countifs(Raw!$D$1:$D1000,$A55,Raw!$C$1:$C1000,4,Raw!$J$1:$J1000,"E")+countifs(Raw!$D$1:$D1000,$A55,Raw!$C$1:$C1000,14,Raw!$J$1:$J1000,"E")</f>
        <v>2</v>
      </c>
      <c r="G55" s="7">
        <f>countifs(Raw!$D$1:$D1000,$A55,Raw!$C$1:$C1000,0,Raw!$J$1:$J1000,"E")</f>
        <v>1</v>
      </c>
      <c r="H55" s="7">
        <f>countifs(Raw!$D$1:$D1000,$A55,Raw!$C$1:$C1000,-4,Raw!$J$1:$J1000,"E")</f>
        <v>0</v>
      </c>
      <c r="I55" s="7">
        <f t="shared" si="2"/>
        <v>3</v>
      </c>
      <c r="J55" s="8">
        <f t="shared" si="3"/>
        <v>0.15</v>
      </c>
      <c r="K55" s="8">
        <f t="shared" si="4"/>
        <v>0.6666666667</v>
      </c>
      <c r="L55" s="7">
        <f t="shared" si="5"/>
        <v>8</v>
      </c>
      <c r="M55" s="9">
        <f t="shared" si="6"/>
        <v>1.6</v>
      </c>
    </row>
    <row r="56">
      <c r="A56" s="6" t="s">
        <v>116</v>
      </c>
      <c r="B56" s="7" t="str">
        <f>vlookup($A56,Users!$B$1:$H1000,3,false)</f>
        <v>Jasper</v>
      </c>
      <c r="C56" s="7" t="str">
        <f>vlookup($A56,Users!$B$1:$H1000,6,false)</f>
        <v>Pullman</v>
      </c>
      <c r="D56" s="7">
        <f>vlookup($C56,Teams!$B:$D,2,false)</f>
        <v>5</v>
      </c>
      <c r="E56" s="7">
        <f t="shared" si="1"/>
        <v>20</v>
      </c>
      <c r="F56" s="7">
        <f>countifs(Raw!$D$1:$D1000,$A56,Raw!$C$1:$C1000,4,Raw!$J$1:$J1000,"E")+countifs(Raw!$D$1:$D1000,$A56,Raw!$C$1:$C1000,14,Raw!$J$1:$J1000,"E")</f>
        <v>2</v>
      </c>
      <c r="G56" s="7">
        <f>countifs(Raw!$D$1:$D1000,$A56,Raw!$C$1:$C1000,0,Raw!$J$1:$J1000,"E")</f>
        <v>2</v>
      </c>
      <c r="H56" s="7">
        <f>countifs(Raw!$D$1:$D1000,$A56,Raw!$C$1:$C1000,-4,Raw!$J$1:$J1000,"E")</f>
        <v>0</v>
      </c>
      <c r="I56" s="7">
        <f t="shared" si="2"/>
        <v>4</v>
      </c>
      <c r="J56" s="8">
        <f t="shared" si="3"/>
        <v>0.2</v>
      </c>
      <c r="K56" s="8">
        <f t="shared" si="4"/>
        <v>0.5</v>
      </c>
      <c r="L56" s="7">
        <f t="shared" si="5"/>
        <v>8</v>
      </c>
      <c r="M56" s="9">
        <f t="shared" si="6"/>
        <v>1.6</v>
      </c>
    </row>
    <row r="57">
      <c r="A57" s="6" t="s">
        <v>127</v>
      </c>
      <c r="B57" s="7" t="str">
        <f>vlookup($A57,Users!$B$1:$H1000,3,false)</f>
        <v>Kai</v>
      </c>
      <c r="C57" s="7" t="str">
        <f>vlookup($A57,Users!$B$1:$H1000,6,false)</f>
        <v>Naperville North</v>
      </c>
      <c r="D57" s="7">
        <f>vlookup($C57,Teams!$B:$D,2,false)</f>
        <v>5</v>
      </c>
      <c r="E57" s="7">
        <f t="shared" si="1"/>
        <v>20</v>
      </c>
      <c r="F57" s="7">
        <f>countifs(Raw!$D$1:$D1000,$A57,Raw!$C$1:$C1000,4,Raw!$J$1:$J1000,"E")+countifs(Raw!$D$1:$D1000,$A57,Raw!$C$1:$C1000,14,Raw!$J$1:$J1000,"E")</f>
        <v>2</v>
      </c>
      <c r="G57" s="7">
        <f>countifs(Raw!$D$1:$D1000,$A57,Raw!$C$1:$C1000,0,Raw!$J$1:$J1000,"E")</f>
        <v>0</v>
      </c>
      <c r="H57" s="7">
        <f>countifs(Raw!$D$1:$D1000,$A57,Raw!$C$1:$C1000,-4,Raw!$J$1:$J1000,"E")</f>
        <v>0</v>
      </c>
      <c r="I57" s="7">
        <f t="shared" si="2"/>
        <v>2</v>
      </c>
      <c r="J57" s="8">
        <f t="shared" si="3"/>
        <v>0.1</v>
      </c>
      <c r="K57" s="8">
        <f t="shared" si="4"/>
        <v>1</v>
      </c>
      <c r="L57" s="7">
        <f t="shared" si="5"/>
        <v>8</v>
      </c>
      <c r="M57" s="9">
        <f t="shared" si="6"/>
        <v>1.6</v>
      </c>
    </row>
    <row r="58">
      <c r="A58" s="6" t="s">
        <v>131</v>
      </c>
      <c r="B58" s="7" t="str">
        <f>vlookup($A58,Users!$B$1:$H1000,3,false)</f>
        <v>Jake</v>
      </c>
      <c r="C58" s="7" t="str">
        <f>vlookup($A58,Users!$B$1:$H1000,6,false)</f>
        <v>Cupertino</v>
      </c>
      <c r="D58" s="7">
        <f>vlookup($C58,Teams!$B:$D,2,false)</f>
        <v>5</v>
      </c>
      <c r="E58" s="7">
        <f t="shared" si="1"/>
        <v>20</v>
      </c>
      <c r="F58" s="7">
        <f>countifs(Raw!$D$1:$D1000,$A58,Raw!$C$1:$C1000,4,Raw!$J$1:$J1000,"E")+countifs(Raw!$D$1:$D1000,$A58,Raw!$C$1:$C1000,14,Raw!$J$1:$J1000,"E")</f>
        <v>3</v>
      </c>
      <c r="G58" s="7">
        <f>countifs(Raw!$D$1:$D1000,$A58,Raw!$C$1:$C1000,0,Raw!$J$1:$J1000,"E")</f>
        <v>2</v>
      </c>
      <c r="H58" s="7">
        <f>countifs(Raw!$D$1:$D1000,$A58,Raw!$C$1:$C1000,-4,Raw!$J$1:$J1000,"E")</f>
        <v>1</v>
      </c>
      <c r="I58" s="7">
        <f t="shared" si="2"/>
        <v>6</v>
      </c>
      <c r="J58" s="8">
        <f t="shared" si="3"/>
        <v>0.3</v>
      </c>
      <c r="K58" s="8">
        <f t="shared" si="4"/>
        <v>0.5</v>
      </c>
      <c r="L58" s="7">
        <f t="shared" si="5"/>
        <v>8</v>
      </c>
      <c r="M58" s="9">
        <f t="shared" si="6"/>
        <v>1.6</v>
      </c>
    </row>
    <row r="59">
      <c r="A59" s="6" t="s">
        <v>132</v>
      </c>
      <c r="B59" s="7" t="str">
        <f>vlookup($A59,Users!$B$1:$H1000,3,false)</f>
        <v>Aaditya</v>
      </c>
      <c r="C59" s="7" t="str">
        <f>vlookup($A59,Users!$B$1:$H1000,6,false)</f>
        <v>Cupertino</v>
      </c>
      <c r="D59" s="7">
        <f>vlookup($C59,Teams!$B:$D,2,false)</f>
        <v>5</v>
      </c>
      <c r="E59" s="7">
        <f t="shared" si="1"/>
        <v>20</v>
      </c>
      <c r="F59" s="7">
        <f>countifs(Raw!$D$1:$D1000,$A59,Raw!$C$1:$C1000,4,Raw!$J$1:$J1000,"E")+countifs(Raw!$D$1:$D1000,$A59,Raw!$C$1:$C1000,14,Raw!$J$1:$J1000,"E")</f>
        <v>3</v>
      </c>
      <c r="G59" s="7">
        <f>countifs(Raw!$D$1:$D1000,$A59,Raw!$C$1:$C1000,0,Raw!$J$1:$J1000,"E")</f>
        <v>3</v>
      </c>
      <c r="H59" s="7">
        <f>countifs(Raw!$D$1:$D1000,$A59,Raw!$C$1:$C1000,-4,Raw!$J$1:$J1000,"E")</f>
        <v>1</v>
      </c>
      <c r="I59" s="7">
        <f t="shared" si="2"/>
        <v>7</v>
      </c>
      <c r="J59" s="8">
        <f t="shared" si="3"/>
        <v>0.35</v>
      </c>
      <c r="K59" s="8">
        <f t="shared" si="4"/>
        <v>0.4285714286</v>
      </c>
      <c r="L59" s="7">
        <f t="shared" si="5"/>
        <v>8</v>
      </c>
      <c r="M59" s="9">
        <f t="shared" si="6"/>
        <v>1.6</v>
      </c>
    </row>
    <row r="60">
      <c r="A60" s="6" t="s">
        <v>146</v>
      </c>
      <c r="B60" s="7" t="str">
        <f>vlookup($A60,Users!$B$1:$H1000,3,false)</f>
        <v>Sharvaa</v>
      </c>
      <c r="C60" s="7" t="str">
        <f>vlookup($A60,Users!$B$1:$H1000,6,false)</f>
        <v>AHS Broward</v>
      </c>
      <c r="D60" s="7">
        <f>vlookup($C60,Teams!$B:$D,2,false)</f>
        <v>5</v>
      </c>
      <c r="E60" s="7">
        <f t="shared" si="1"/>
        <v>20</v>
      </c>
      <c r="F60" s="7">
        <f>countifs(Raw!$D$1:$D1000,$A60,Raw!$C$1:$C1000,4,Raw!$J$1:$J1000,"E")+countifs(Raw!$D$1:$D1000,$A60,Raw!$C$1:$C1000,14,Raw!$J$1:$J1000,"E")</f>
        <v>2</v>
      </c>
      <c r="G60" s="7">
        <f>countifs(Raw!$D$1:$D1000,$A60,Raw!$C$1:$C1000,0,Raw!$J$1:$J1000,"E")</f>
        <v>3</v>
      </c>
      <c r="H60" s="7">
        <f>countifs(Raw!$D$1:$D1000,$A60,Raw!$C$1:$C1000,-4,Raw!$J$1:$J1000,"E")</f>
        <v>0</v>
      </c>
      <c r="I60" s="7">
        <f t="shared" si="2"/>
        <v>5</v>
      </c>
      <c r="J60" s="8">
        <f t="shared" si="3"/>
        <v>0.25</v>
      </c>
      <c r="K60" s="8">
        <f t="shared" si="4"/>
        <v>0.4</v>
      </c>
      <c r="L60" s="7">
        <f t="shared" si="5"/>
        <v>8</v>
      </c>
      <c r="M60" s="9">
        <f t="shared" si="6"/>
        <v>1.6</v>
      </c>
    </row>
    <row r="61">
      <c r="A61" s="6" t="s">
        <v>148</v>
      </c>
      <c r="B61" s="7" t="str">
        <f>vlookup($A61,Users!$B$1:$H1000,3,false)</f>
        <v>Anagh</v>
      </c>
      <c r="C61" s="7" t="str">
        <f>vlookup($A61,Users!$B$1:$H1000,6,false)</f>
        <v>JP Stevens</v>
      </c>
      <c r="D61" s="7">
        <f>vlookup($C61,Teams!$B:$D,2,false)</f>
        <v>5</v>
      </c>
      <c r="E61" s="7">
        <f t="shared" si="1"/>
        <v>20</v>
      </c>
      <c r="F61" s="7">
        <f>countifs(Raw!$D$1:$D1000,$A61,Raw!$C$1:$C1000,4,Raw!$J$1:$J1000,"E")+countifs(Raw!$D$1:$D1000,$A61,Raw!$C$1:$C1000,14,Raw!$J$1:$J1000,"E")</f>
        <v>2</v>
      </c>
      <c r="G61" s="7">
        <f>countifs(Raw!$D$1:$D1000,$A61,Raw!$C$1:$C1000,0,Raw!$J$1:$J1000,"E")</f>
        <v>4</v>
      </c>
      <c r="H61" s="7">
        <f>countifs(Raw!$D$1:$D1000,$A61,Raw!$C$1:$C1000,-4,Raw!$J$1:$J1000,"E")</f>
        <v>0</v>
      </c>
      <c r="I61" s="7">
        <f t="shared" si="2"/>
        <v>6</v>
      </c>
      <c r="J61" s="8">
        <f t="shared" si="3"/>
        <v>0.3</v>
      </c>
      <c r="K61" s="8">
        <f t="shared" si="4"/>
        <v>0.3333333333</v>
      </c>
      <c r="L61" s="7">
        <f t="shared" si="5"/>
        <v>8</v>
      </c>
      <c r="M61" s="9">
        <f t="shared" si="6"/>
        <v>1.6</v>
      </c>
    </row>
    <row r="62">
      <c r="A62" s="6" t="s">
        <v>158</v>
      </c>
      <c r="B62" s="7" t="str">
        <f>vlookup($A62,Users!$B$1:$H1000,3,false)</f>
        <v>Eric</v>
      </c>
      <c r="C62" s="7" t="str">
        <f>vlookup($A62,Users!$B$1:$H1000,6,false)</f>
        <v>Wayzata</v>
      </c>
      <c r="D62" s="7">
        <f>vlookup($C62,Teams!$B:$D,2,false)</f>
        <v>5</v>
      </c>
      <c r="E62" s="7">
        <f t="shared" si="1"/>
        <v>20</v>
      </c>
      <c r="F62" s="7">
        <f>countifs(Raw!$D$1:$D1000,$A62,Raw!$C$1:$C1000,4,Raw!$J$1:$J1000,"E")+countifs(Raw!$D$1:$D1000,$A62,Raw!$C$1:$C1000,14,Raw!$J$1:$J1000,"E")</f>
        <v>3</v>
      </c>
      <c r="G62" s="7">
        <f>countifs(Raw!$D$1:$D1000,$A62,Raw!$C$1:$C1000,0,Raw!$J$1:$J1000,"E")</f>
        <v>3</v>
      </c>
      <c r="H62" s="7">
        <f>countifs(Raw!$D$1:$D1000,$A62,Raw!$C$1:$C1000,-4,Raw!$J$1:$J1000,"E")</f>
        <v>1</v>
      </c>
      <c r="I62" s="7">
        <f t="shared" si="2"/>
        <v>7</v>
      </c>
      <c r="J62" s="8">
        <f t="shared" si="3"/>
        <v>0.35</v>
      </c>
      <c r="K62" s="8">
        <f t="shared" si="4"/>
        <v>0.4285714286</v>
      </c>
      <c r="L62" s="7">
        <f t="shared" si="5"/>
        <v>8</v>
      </c>
      <c r="M62" s="9">
        <f t="shared" si="6"/>
        <v>1.6</v>
      </c>
    </row>
    <row r="63">
      <c r="A63" s="6" t="s">
        <v>179</v>
      </c>
      <c r="B63" s="7" t="str">
        <f>vlookup($A63,Users!$B$1:$H1000,3,false)</f>
        <v>Aditya</v>
      </c>
      <c r="C63" s="7" t="str">
        <f>vlookup($A63,Users!$B$1:$H1000,6,false)</f>
        <v>Troy</v>
      </c>
      <c r="D63" s="7">
        <f>vlookup($C63,Teams!$B:$D,2,false)</f>
        <v>5</v>
      </c>
      <c r="E63" s="7">
        <f t="shared" si="1"/>
        <v>20</v>
      </c>
      <c r="F63" s="7">
        <f>countifs(Raw!$D$1:$D1000,$A63,Raw!$C$1:$C1000,4,Raw!$J$1:$J1000,"E")+countifs(Raw!$D$1:$D1000,$A63,Raw!$C$1:$C1000,14,Raw!$J$1:$J1000,"E")</f>
        <v>2</v>
      </c>
      <c r="G63" s="7">
        <f>countifs(Raw!$D$1:$D1000,$A63,Raw!$C$1:$C1000,0,Raw!$J$1:$J1000,"E")</f>
        <v>0</v>
      </c>
      <c r="H63" s="7">
        <f>countifs(Raw!$D$1:$D1000,$A63,Raw!$C$1:$C1000,-4,Raw!$J$1:$J1000,"E")</f>
        <v>0</v>
      </c>
      <c r="I63" s="7">
        <f t="shared" si="2"/>
        <v>2</v>
      </c>
      <c r="J63" s="8">
        <f t="shared" si="3"/>
        <v>0.1</v>
      </c>
      <c r="K63" s="8">
        <f t="shared" si="4"/>
        <v>1</v>
      </c>
      <c r="L63" s="7">
        <f t="shared" si="5"/>
        <v>8</v>
      </c>
      <c r="M63" s="9">
        <f t="shared" si="6"/>
        <v>1.6</v>
      </c>
    </row>
    <row r="64">
      <c r="A64" s="6" t="s">
        <v>195</v>
      </c>
      <c r="B64" s="7" t="str">
        <f>vlookup($A64,Users!$B$1:$H1000,3,false)</f>
        <v>Cedric</v>
      </c>
      <c r="C64" s="7" t="str">
        <f>vlookup($A64,Users!$B$1:$H1000,6,false)</f>
        <v>PRISMS</v>
      </c>
      <c r="D64" s="7">
        <f>vlookup($C64,Teams!$B:$D,2,false)</f>
        <v>5</v>
      </c>
      <c r="E64" s="7">
        <f t="shared" si="1"/>
        <v>20</v>
      </c>
      <c r="F64" s="7">
        <f>countifs(Raw!$D$1:$D1000,$A64,Raw!$C$1:$C1000,4,Raw!$J$1:$J1000,"E")+countifs(Raw!$D$1:$D1000,$A64,Raw!$C$1:$C1000,14,Raw!$J$1:$J1000,"E")</f>
        <v>2</v>
      </c>
      <c r="G64" s="7">
        <f>countifs(Raw!$D$1:$D1000,$A64,Raw!$C$1:$C1000,0,Raw!$J$1:$J1000,"E")</f>
        <v>0</v>
      </c>
      <c r="H64" s="7">
        <f>countifs(Raw!$D$1:$D1000,$A64,Raw!$C$1:$C1000,-4,Raw!$J$1:$J1000,"E")</f>
        <v>0</v>
      </c>
      <c r="I64" s="7">
        <f t="shared" si="2"/>
        <v>2</v>
      </c>
      <c r="J64" s="8">
        <f t="shared" si="3"/>
        <v>0.1</v>
      </c>
      <c r="K64" s="8">
        <f t="shared" si="4"/>
        <v>1</v>
      </c>
      <c r="L64" s="7">
        <f t="shared" si="5"/>
        <v>8</v>
      </c>
      <c r="M64" s="9">
        <f t="shared" si="6"/>
        <v>1.6</v>
      </c>
    </row>
    <row r="65">
      <c r="A65" s="6" t="s">
        <v>223</v>
      </c>
      <c r="B65" s="7" t="str">
        <f>vlookup($A65,Users!$B$1:$H1000,3,false)</f>
        <v>Alex</v>
      </c>
      <c r="C65" s="7" t="str">
        <f>vlookup($A65,Users!$B$1:$H1000,6,false)</f>
        <v>Niskayuna</v>
      </c>
      <c r="D65" s="7">
        <f>vlookup($C65,Teams!$B:$D,2,false)</f>
        <v>5</v>
      </c>
      <c r="E65" s="7">
        <f t="shared" si="1"/>
        <v>20</v>
      </c>
      <c r="F65" s="7">
        <f>countifs(Raw!$D$1:$D1000,$A65,Raw!$C$1:$C1000,4,Raw!$J$1:$J1000,"E")+countifs(Raw!$D$1:$D1000,$A65,Raw!$C$1:$C1000,14,Raw!$J$1:$J1000,"E")</f>
        <v>2</v>
      </c>
      <c r="G65" s="7">
        <f>countifs(Raw!$D$1:$D1000,$A65,Raw!$C$1:$C1000,0,Raw!$J$1:$J1000,"E")</f>
        <v>1</v>
      </c>
      <c r="H65" s="7">
        <f>countifs(Raw!$D$1:$D1000,$A65,Raw!$C$1:$C1000,-4,Raw!$J$1:$J1000,"E")</f>
        <v>0</v>
      </c>
      <c r="I65" s="7">
        <f t="shared" si="2"/>
        <v>3</v>
      </c>
      <c r="J65" s="8">
        <f t="shared" si="3"/>
        <v>0.15</v>
      </c>
      <c r="K65" s="8">
        <f t="shared" si="4"/>
        <v>0.6666666667</v>
      </c>
      <c r="L65" s="7">
        <f t="shared" si="5"/>
        <v>8</v>
      </c>
      <c r="M65" s="9">
        <f t="shared" si="6"/>
        <v>1.6</v>
      </c>
    </row>
    <row r="66">
      <c r="A66" s="6" t="s">
        <v>55</v>
      </c>
      <c r="B66" s="7" t="str">
        <f>vlookup($A66,Users!$B$1:$H1000,3,false)</f>
        <v>Ryan</v>
      </c>
      <c r="C66" s="7" t="str">
        <f>vlookup($A66,Users!$B$1:$H1000,6,false)</f>
        <v>Centennial</v>
      </c>
      <c r="D66" s="7">
        <f>vlookup($C66,Teams!$B:$D,2,false)</f>
        <v>11</v>
      </c>
      <c r="E66" s="7">
        <f t="shared" si="1"/>
        <v>44</v>
      </c>
      <c r="F66" s="7">
        <f>countifs(Raw!$D$1:$D1000,$A66,Raw!$C$1:$C1000,4,Raw!$J$1:$J1000,"E")+countifs(Raw!$D$1:$D1000,$A66,Raw!$C$1:$C1000,14,Raw!$J$1:$J1000,"E")</f>
        <v>6</v>
      </c>
      <c r="G66" s="7">
        <f>countifs(Raw!$D$1:$D1000,$A66,Raw!$C$1:$C1000,0,Raw!$J$1:$J1000,"E")</f>
        <v>4</v>
      </c>
      <c r="H66" s="7">
        <f>countifs(Raw!$D$1:$D1000,$A66,Raw!$C$1:$C1000,-4,Raw!$J$1:$J1000,"E")</f>
        <v>2</v>
      </c>
      <c r="I66" s="7">
        <f t="shared" si="2"/>
        <v>12</v>
      </c>
      <c r="J66" s="8">
        <f t="shared" si="3"/>
        <v>0.2727272727</v>
      </c>
      <c r="K66" s="8">
        <f t="shared" si="4"/>
        <v>0.5</v>
      </c>
      <c r="L66" s="7">
        <f t="shared" si="5"/>
        <v>16</v>
      </c>
      <c r="M66" s="9">
        <f t="shared" si="6"/>
        <v>1.454545455</v>
      </c>
    </row>
    <row r="67">
      <c r="A67" s="6" t="s">
        <v>106</v>
      </c>
      <c r="B67" s="7" t="str">
        <f>vlookup($A67,Users!$B$1:$H1000,3,false)</f>
        <v>Aditya</v>
      </c>
      <c r="C67" s="7" t="str">
        <f>vlookup($A67,Users!$B$1:$H1000,6,false)</f>
        <v>Mira Loma</v>
      </c>
      <c r="D67" s="7">
        <f>vlookup($C67,Teams!$B:$D,2,false)</f>
        <v>11</v>
      </c>
      <c r="E67" s="7">
        <f t="shared" si="1"/>
        <v>44</v>
      </c>
      <c r="F67" s="7">
        <f>countifs(Raw!$D$1:$D1000,$A67,Raw!$C$1:$C1000,4,Raw!$J$1:$J1000,"E")+countifs(Raw!$D$1:$D1000,$A67,Raw!$C$1:$C1000,14,Raw!$J$1:$J1000,"E")</f>
        <v>7</v>
      </c>
      <c r="G67" s="7">
        <f>countifs(Raw!$D$1:$D1000,$A67,Raw!$C$1:$C1000,0,Raw!$J$1:$J1000,"E")</f>
        <v>16</v>
      </c>
      <c r="H67" s="7">
        <f>countifs(Raw!$D$1:$D1000,$A67,Raw!$C$1:$C1000,-4,Raw!$J$1:$J1000,"E")</f>
        <v>3</v>
      </c>
      <c r="I67" s="7">
        <f t="shared" si="2"/>
        <v>26</v>
      </c>
      <c r="J67" s="8">
        <f t="shared" si="3"/>
        <v>0.5909090909</v>
      </c>
      <c r="K67" s="8">
        <f t="shared" si="4"/>
        <v>0.2692307692</v>
      </c>
      <c r="L67" s="7">
        <f t="shared" si="5"/>
        <v>16</v>
      </c>
      <c r="M67" s="9">
        <f t="shared" si="6"/>
        <v>1.454545455</v>
      </c>
    </row>
    <row r="68">
      <c r="A68" s="6" t="s">
        <v>119</v>
      </c>
      <c r="B68" s="7" t="str">
        <f>vlookup($A68,Users!$B$1:$H1000,3,false)</f>
        <v>Shiv</v>
      </c>
      <c r="C68" s="7" t="str">
        <f>vlookup($A68,Users!$B$1:$H1000,6,false)</f>
        <v>Interlake B</v>
      </c>
      <c r="D68" s="7">
        <f>vlookup($C68,Teams!$B:$D,2,false)</f>
        <v>6</v>
      </c>
      <c r="E68" s="7">
        <f t="shared" si="1"/>
        <v>24</v>
      </c>
      <c r="F68" s="7">
        <f>countifs(Raw!$D$1:$D1000,$A68,Raw!$C$1:$C1000,4,Raw!$J$1:$J1000,"E")+countifs(Raw!$D$1:$D1000,$A68,Raw!$C$1:$C1000,14,Raw!$J$1:$J1000,"E")</f>
        <v>2</v>
      </c>
      <c r="G68" s="7">
        <f>countifs(Raw!$D$1:$D1000,$A68,Raw!$C$1:$C1000,0,Raw!$J$1:$J1000,"E")</f>
        <v>0</v>
      </c>
      <c r="H68" s="7">
        <f>countifs(Raw!$D$1:$D1000,$A68,Raw!$C$1:$C1000,-4,Raw!$J$1:$J1000,"E")</f>
        <v>0</v>
      </c>
      <c r="I68" s="7">
        <f t="shared" si="2"/>
        <v>2</v>
      </c>
      <c r="J68" s="8">
        <f t="shared" si="3"/>
        <v>0.08333333333</v>
      </c>
      <c r="K68" s="8">
        <f t="shared" si="4"/>
        <v>1</v>
      </c>
      <c r="L68" s="7">
        <f t="shared" si="5"/>
        <v>8</v>
      </c>
      <c r="M68" s="9">
        <f t="shared" si="6"/>
        <v>1.333333333</v>
      </c>
    </row>
    <row r="69">
      <c r="A69" s="6" t="s">
        <v>80</v>
      </c>
      <c r="B69" s="7" t="str">
        <f>vlookup($A69,Users!$B$1:$H1000,3,false)</f>
        <v>Evin</v>
      </c>
      <c r="C69" s="7" t="str">
        <f>vlookup($A69,Users!$B$1:$H1000,6,false)</f>
        <v>Lexington A</v>
      </c>
      <c r="D69" s="7">
        <f>vlookup($C69,Teams!$B:$D,2,false)</f>
        <v>7</v>
      </c>
      <c r="E69" s="7">
        <f t="shared" si="1"/>
        <v>28</v>
      </c>
      <c r="F69" s="7">
        <f>countifs(Raw!$D$1:$D1000,$A69,Raw!$C$1:$C1000,4,Raw!$J$1:$J1000,"E")+countifs(Raw!$D$1:$D1000,$A69,Raw!$C$1:$C1000,14,Raw!$J$1:$J1000,"E")</f>
        <v>3</v>
      </c>
      <c r="G69" s="7">
        <f>countifs(Raw!$D$1:$D1000,$A69,Raw!$C$1:$C1000,0,Raw!$J$1:$J1000,"E")</f>
        <v>2</v>
      </c>
      <c r="H69" s="7">
        <f>countifs(Raw!$D$1:$D1000,$A69,Raw!$C$1:$C1000,-4,Raw!$J$1:$J1000,"E")</f>
        <v>1</v>
      </c>
      <c r="I69" s="7">
        <f t="shared" si="2"/>
        <v>6</v>
      </c>
      <c r="J69" s="8">
        <f t="shared" si="3"/>
        <v>0.2142857143</v>
      </c>
      <c r="K69" s="8">
        <f t="shared" si="4"/>
        <v>0.5</v>
      </c>
      <c r="L69" s="7">
        <f t="shared" si="5"/>
        <v>8</v>
      </c>
      <c r="M69" s="9">
        <f t="shared" si="6"/>
        <v>1.142857143</v>
      </c>
    </row>
    <row r="70">
      <c r="A70" s="6" t="s">
        <v>84</v>
      </c>
      <c r="B70" s="7" t="str">
        <f>vlookup($A70,Users!$B$1:$H1000,3,false)</f>
        <v>Shreyas</v>
      </c>
      <c r="C70" s="7" t="str">
        <f>vlookup($A70,Users!$B$1:$H1000,6,false)</f>
        <v>Lexington A</v>
      </c>
      <c r="D70" s="7">
        <f>vlookup($C70,Teams!$B:$D,2,false)</f>
        <v>7</v>
      </c>
      <c r="E70" s="7">
        <f t="shared" si="1"/>
        <v>28</v>
      </c>
      <c r="F70" s="7">
        <f>countifs(Raw!$D$1:$D1000,$A70,Raw!$C$1:$C1000,4,Raw!$J$1:$J1000,"E")+countifs(Raw!$D$1:$D1000,$A70,Raw!$C$1:$C1000,14,Raw!$J$1:$J1000,"E")</f>
        <v>2</v>
      </c>
      <c r="G70" s="7">
        <f>countifs(Raw!$D$1:$D1000,$A70,Raw!$C$1:$C1000,0,Raw!$J$1:$J1000,"E")</f>
        <v>2</v>
      </c>
      <c r="H70" s="7">
        <f>countifs(Raw!$D$1:$D1000,$A70,Raw!$C$1:$C1000,-4,Raw!$J$1:$J1000,"E")</f>
        <v>0</v>
      </c>
      <c r="I70" s="7">
        <f t="shared" si="2"/>
        <v>4</v>
      </c>
      <c r="J70" s="8">
        <f t="shared" si="3"/>
        <v>0.1428571429</v>
      </c>
      <c r="K70" s="8">
        <f t="shared" si="4"/>
        <v>0.5</v>
      </c>
      <c r="L70" s="7">
        <f t="shared" si="5"/>
        <v>8</v>
      </c>
      <c r="M70" s="9">
        <f t="shared" si="6"/>
        <v>1.142857143</v>
      </c>
    </row>
    <row r="71">
      <c r="A71" s="6" t="s">
        <v>152</v>
      </c>
      <c r="B71" s="7" t="str">
        <f>vlookup($A71,Users!$B$1:$H1000,3,false)</f>
        <v>Avanesh</v>
      </c>
      <c r="C71" s="7" t="str">
        <f>vlookup($A71,Users!$B$1:$H1000,6,false)</f>
        <v>NCSSM A</v>
      </c>
      <c r="D71" s="7">
        <f>vlookup($C71,Teams!$B:$D,2,false)</f>
        <v>7</v>
      </c>
      <c r="E71" s="7">
        <f t="shared" si="1"/>
        <v>28</v>
      </c>
      <c r="F71" s="7">
        <f>countifs(Raw!$D$1:$D1000,$A71,Raw!$C$1:$C1000,4,Raw!$J$1:$J1000,"E")+countifs(Raw!$D$1:$D1000,$A71,Raw!$C$1:$C1000,14,Raw!$J$1:$J1000,"E")</f>
        <v>2</v>
      </c>
      <c r="G71" s="7">
        <f>countifs(Raw!$D$1:$D1000,$A71,Raw!$C$1:$C1000,0,Raw!$J$1:$J1000,"E")</f>
        <v>3</v>
      </c>
      <c r="H71" s="7">
        <f>countifs(Raw!$D$1:$D1000,$A71,Raw!$C$1:$C1000,-4,Raw!$J$1:$J1000,"E")</f>
        <v>0</v>
      </c>
      <c r="I71" s="7">
        <f t="shared" si="2"/>
        <v>5</v>
      </c>
      <c r="J71" s="8">
        <f t="shared" si="3"/>
        <v>0.1785714286</v>
      </c>
      <c r="K71" s="8">
        <f t="shared" si="4"/>
        <v>0.4</v>
      </c>
      <c r="L71" s="7">
        <f t="shared" si="5"/>
        <v>8</v>
      </c>
      <c r="M71" s="9">
        <f t="shared" si="6"/>
        <v>1.142857143</v>
      </c>
    </row>
    <row r="72">
      <c r="A72" s="6" t="s">
        <v>153</v>
      </c>
      <c r="B72" s="7" t="str">
        <f>vlookup($A72,Users!$B$1:$H1000,3,false)</f>
        <v>Nikhil</v>
      </c>
      <c r="C72" s="7" t="str">
        <f>vlookup($A72,Users!$B$1:$H1000,6,false)</f>
        <v>NCSSM A</v>
      </c>
      <c r="D72" s="7">
        <f>vlookup($C72,Teams!$B:$D,2,false)</f>
        <v>7</v>
      </c>
      <c r="E72" s="7">
        <f t="shared" si="1"/>
        <v>28</v>
      </c>
      <c r="F72" s="7">
        <f>countifs(Raw!$D$1:$D1000,$A72,Raw!$C$1:$C1000,4,Raw!$J$1:$J1000,"E")+countifs(Raw!$D$1:$D1000,$A72,Raw!$C$1:$C1000,14,Raw!$J$1:$J1000,"E")</f>
        <v>3</v>
      </c>
      <c r="G72" s="7">
        <f>countifs(Raw!$D$1:$D1000,$A72,Raw!$C$1:$C1000,0,Raw!$J$1:$J1000,"E")</f>
        <v>5</v>
      </c>
      <c r="H72" s="7">
        <f>countifs(Raw!$D$1:$D1000,$A72,Raw!$C$1:$C1000,-4,Raw!$J$1:$J1000,"E")</f>
        <v>1</v>
      </c>
      <c r="I72" s="7">
        <f t="shared" si="2"/>
        <v>9</v>
      </c>
      <c r="J72" s="8">
        <f t="shared" si="3"/>
        <v>0.3214285714</v>
      </c>
      <c r="K72" s="8">
        <f t="shared" si="4"/>
        <v>0.3333333333</v>
      </c>
      <c r="L72" s="7">
        <f t="shared" si="5"/>
        <v>8</v>
      </c>
      <c r="M72" s="9">
        <f t="shared" si="6"/>
        <v>1.142857143</v>
      </c>
    </row>
    <row r="73">
      <c r="A73" s="6" t="s">
        <v>154</v>
      </c>
      <c r="B73" s="7" t="str">
        <f>vlookup($A73,Users!$B$1:$H1000,3,false)</f>
        <v>Aditya</v>
      </c>
      <c r="C73" s="7" t="str">
        <f>vlookup($A73,Users!$B$1:$H1000,6,false)</f>
        <v>NCSSM A</v>
      </c>
      <c r="D73" s="7">
        <f>vlookup($C73,Teams!$B:$D,2,false)</f>
        <v>7</v>
      </c>
      <c r="E73" s="7">
        <f t="shared" si="1"/>
        <v>28</v>
      </c>
      <c r="F73" s="7">
        <f>countifs(Raw!$D$1:$D1000,$A73,Raw!$C$1:$C1000,4,Raw!$J$1:$J1000,"E")+countifs(Raw!$D$1:$D1000,$A73,Raw!$C$1:$C1000,14,Raw!$J$1:$J1000,"E")</f>
        <v>2</v>
      </c>
      <c r="G73" s="7">
        <f>countifs(Raw!$D$1:$D1000,$A73,Raw!$C$1:$C1000,0,Raw!$J$1:$J1000,"E")</f>
        <v>1</v>
      </c>
      <c r="H73" s="7">
        <f>countifs(Raw!$D$1:$D1000,$A73,Raw!$C$1:$C1000,-4,Raw!$J$1:$J1000,"E")</f>
        <v>0</v>
      </c>
      <c r="I73" s="7">
        <f t="shared" si="2"/>
        <v>3</v>
      </c>
      <c r="J73" s="8">
        <f t="shared" si="3"/>
        <v>0.1071428571</v>
      </c>
      <c r="K73" s="8">
        <f t="shared" si="4"/>
        <v>0.6666666667</v>
      </c>
      <c r="L73" s="7">
        <f t="shared" si="5"/>
        <v>8</v>
      </c>
      <c r="M73" s="9">
        <f t="shared" si="6"/>
        <v>1.142857143</v>
      </c>
    </row>
    <row r="74">
      <c r="A74" s="6" t="s">
        <v>87</v>
      </c>
      <c r="B74" s="7" t="str">
        <f>vlookup($A74,Users!$B$1:$H1000,3,false)</f>
        <v>Sahas</v>
      </c>
      <c r="C74" s="7" t="str">
        <f>vlookup($A74,Users!$B$1:$H1000,6,false)</f>
        <v>MSJ</v>
      </c>
      <c r="D74" s="7">
        <f>vlookup($C74,Teams!$B:$D,2,false)</f>
        <v>8</v>
      </c>
      <c r="E74" s="7">
        <f t="shared" si="1"/>
        <v>32</v>
      </c>
      <c r="F74" s="7">
        <f>countifs(Raw!$D$1:$D1000,$A74,Raw!$C$1:$C1000,4,Raw!$J$1:$J1000,"E")+countifs(Raw!$D$1:$D1000,$A74,Raw!$C$1:$C1000,14,Raw!$J$1:$J1000,"E")</f>
        <v>4</v>
      </c>
      <c r="G74" s="7">
        <f>countifs(Raw!$D$1:$D1000,$A74,Raw!$C$1:$C1000,0,Raw!$J$1:$J1000,"E")</f>
        <v>4</v>
      </c>
      <c r="H74" s="7">
        <f>countifs(Raw!$D$1:$D1000,$A74,Raw!$C$1:$C1000,-4,Raw!$J$1:$J1000,"E")</f>
        <v>2</v>
      </c>
      <c r="I74" s="7">
        <f t="shared" si="2"/>
        <v>10</v>
      </c>
      <c r="J74" s="8">
        <f t="shared" si="3"/>
        <v>0.3125</v>
      </c>
      <c r="K74" s="8">
        <f t="shared" si="4"/>
        <v>0.4</v>
      </c>
      <c r="L74" s="7">
        <f t="shared" si="5"/>
        <v>8</v>
      </c>
      <c r="M74" s="9">
        <f t="shared" si="6"/>
        <v>1</v>
      </c>
    </row>
    <row r="75">
      <c r="A75" s="6" t="s">
        <v>88</v>
      </c>
      <c r="B75" s="7" t="str">
        <f>vlookup($A75,Users!$B$1:$H1000,3,false)</f>
        <v>Samuel</v>
      </c>
      <c r="C75" s="7" t="str">
        <f>vlookup($A75,Users!$B$1:$H1000,6,false)</f>
        <v>MSJ</v>
      </c>
      <c r="D75" s="7">
        <f>vlookup($C75,Teams!$B:$D,2,false)</f>
        <v>8</v>
      </c>
      <c r="E75" s="7">
        <f t="shared" si="1"/>
        <v>32</v>
      </c>
      <c r="F75" s="7">
        <f>countifs(Raw!$D$1:$D1000,$A75,Raw!$C$1:$C1000,4,Raw!$J$1:$J1000,"E")+countifs(Raw!$D$1:$D1000,$A75,Raw!$C$1:$C1000,14,Raw!$J$1:$J1000,"E")</f>
        <v>3</v>
      </c>
      <c r="G75" s="7">
        <f>countifs(Raw!$D$1:$D1000,$A75,Raw!$C$1:$C1000,0,Raw!$J$1:$J1000,"E")</f>
        <v>1</v>
      </c>
      <c r="H75" s="7">
        <f>countifs(Raw!$D$1:$D1000,$A75,Raw!$C$1:$C1000,-4,Raw!$J$1:$J1000,"E")</f>
        <v>1</v>
      </c>
      <c r="I75" s="7">
        <f t="shared" si="2"/>
        <v>5</v>
      </c>
      <c r="J75" s="8">
        <f t="shared" si="3"/>
        <v>0.15625</v>
      </c>
      <c r="K75" s="8">
        <f t="shared" si="4"/>
        <v>0.6</v>
      </c>
      <c r="L75" s="7">
        <f t="shared" si="5"/>
        <v>8</v>
      </c>
      <c r="M75" s="9">
        <f t="shared" si="6"/>
        <v>1</v>
      </c>
    </row>
    <row r="76">
      <c r="A76" s="6" t="s">
        <v>36</v>
      </c>
      <c r="B76" s="7" t="str">
        <f>vlookup($A76,Users!$B$1:$H1000,3,false)</f>
        <v>Edward</v>
      </c>
      <c r="C76" s="7" t="str">
        <f>vlookup($A76,Users!$B$1:$H1000,6,false)</f>
        <v>NCSSM B</v>
      </c>
      <c r="D76" s="7">
        <f>vlookup($C76,Teams!$B:$D,2,false)</f>
        <v>5</v>
      </c>
      <c r="E76" s="7">
        <f t="shared" si="1"/>
        <v>20</v>
      </c>
      <c r="F76" s="7">
        <f>countifs(Raw!$D$1:$D1000,$A76,Raw!$C$1:$C1000,4,Raw!$J$1:$J1000,"E")+countifs(Raw!$D$1:$D1000,$A76,Raw!$C$1:$C1000,14,Raw!$J$1:$J1000,"E")</f>
        <v>2</v>
      </c>
      <c r="G76" s="7">
        <f>countifs(Raw!$D$1:$D1000,$A76,Raw!$C$1:$C1000,0,Raw!$J$1:$J1000,"E")</f>
        <v>1</v>
      </c>
      <c r="H76" s="7">
        <f>countifs(Raw!$D$1:$D1000,$A76,Raw!$C$1:$C1000,-4,Raw!$J$1:$J1000,"E")</f>
        <v>1</v>
      </c>
      <c r="I76" s="7">
        <f t="shared" si="2"/>
        <v>4</v>
      </c>
      <c r="J76" s="8">
        <f t="shared" si="3"/>
        <v>0.2</v>
      </c>
      <c r="K76" s="8">
        <f t="shared" si="4"/>
        <v>0.5</v>
      </c>
      <c r="L76" s="7">
        <f t="shared" si="5"/>
        <v>4</v>
      </c>
      <c r="M76" s="9">
        <f t="shared" si="6"/>
        <v>0.8</v>
      </c>
    </row>
    <row r="77">
      <c r="A77" s="6" t="s">
        <v>42</v>
      </c>
      <c r="B77" s="7" t="str">
        <f>vlookup($A77,Users!$B$1:$H1000,3,false)</f>
        <v>Gugan</v>
      </c>
      <c r="C77" s="7" t="str">
        <f>vlookup($A77,Users!$B$1:$H1000,6,false)</f>
        <v>Blair C</v>
      </c>
      <c r="D77" s="7">
        <f>vlookup($C77,Teams!$B:$D,2,false)</f>
        <v>5</v>
      </c>
      <c r="E77" s="7">
        <f t="shared" si="1"/>
        <v>20</v>
      </c>
      <c r="F77" s="7">
        <f>countifs(Raw!$D$1:$D1000,$A77,Raw!$C$1:$C1000,4,Raw!$J$1:$J1000,"E")+countifs(Raw!$D$1:$D1000,$A77,Raw!$C$1:$C1000,14,Raw!$J$1:$J1000,"E")</f>
        <v>1</v>
      </c>
      <c r="G77" s="7">
        <f>countifs(Raw!$D$1:$D1000,$A77,Raw!$C$1:$C1000,0,Raw!$J$1:$J1000,"E")</f>
        <v>0</v>
      </c>
      <c r="H77" s="7">
        <f>countifs(Raw!$D$1:$D1000,$A77,Raw!$C$1:$C1000,-4,Raw!$J$1:$J1000,"E")</f>
        <v>0</v>
      </c>
      <c r="I77" s="7">
        <f t="shared" si="2"/>
        <v>1</v>
      </c>
      <c r="J77" s="8">
        <f t="shared" si="3"/>
        <v>0.05</v>
      </c>
      <c r="K77" s="8">
        <f t="shared" si="4"/>
        <v>1</v>
      </c>
      <c r="L77" s="7">
        <f t="shared" si="5"/>
        <v>4</v>
      </c>
      <c r="M77" s="9">
        <f t="shared" si="6"/>
        <v>0.8</v>
      </c>
    </row>
    <row r="78">
      <c r="A78" s="6" t="s">
        <v>48</v>
      </c>
      <c r="B78" s="7" t="str">
        <f>vlookup($A78,Users!$B$1:$H1000,3,false)</f>
        <v>Shreyash</v>
      </c>
      <c r="C78" s="7" t="str">
        <f>vlookup($A78,Users!$B$1:$H1000,6,false)</f>
        <v>WWPN</v>
      </c>
      <c r="D78" s="7">
        <f>vlookup($C78,Teams!$B:$D,2,false)</f>
        <v>5</v>
      </c>
      <c r="E78" s="7">
        <f t="shared" si="1"/>
        <v>20</v>
      </c>
      <c r="F78" s="7">
        <f>countifs(Raw!$D$1:$D1000,$A78,Raw!$C$1:$C1000,4,Raw!$J$1:$J1000,"E")+countifs(Raw!$D$1:$D1000,$A78,Raw!$C$1:$C1000,14,Raw!$J$1:$J1000,"E")</f>
        <v>1</v>
      </c>
      <c r="G78" s="7">
        <f>countifs(Raw!$D$1:$D1000,$A78,Raw!$C$1:$C1000,0,Raw!$J$1:$J1000,"E")</f>
        <v>1</v>
      </c>
      <c r="H78" s="7">
        <f>countifs(Raw!$D$1:$D1000,$A78,Raw!$C$1:$C1000,-4,Raw!$J$1:$J1000,"E")</f>
        <v>0</v>
      </c>
      <c r="I78" s="7">
        <f t="shared" si="2"/>
        <v>2</v>
      </c>
      <c r="J78" s="8">
        <f t="shared" si="3"/>
        <v>0.1</v>
      </c>
      <c r="K78" s="8">
        <f t="shared" si="4"/>
        <v>0.5</v>
      </c>
      <c r="L78" s="7">
        <f t="shared" si="5"/>
        <v>4</v>
      </c>
      <c r="M78" s="9">
        <f t="shared" si="6"/>
        <v>0.8</v>
      </c>
    </row>
    <row r="79">
      <c r="A79" s="6" t="s">
        <v>66</v>
      </c>
      <c r="B79" s="7" t="str">
        <f>vlookup($A79,Users!$B$1:$H1000,3,false)</f>
        <v>Davis</v>
      </c>
      <c r="C79" s="7" t="str">
        <f>vlookup($A79,Users!$B$1:$H1000,6,false)</f>
        <v>Collierville</v>
      </c>
      <c r="D79" s="7">
        <f>vlookup($C79,Teams!$B:$D,2,false)</f>
        <v>5</v>
      </c>
      <c r="E79" s="7">
        <f t="shared" si="1"/>
        <v>20</v>
      </c>
      <c r="F79" s="7">
        <f>countifs(Raw!$D$1:$D1000,$A79,Raw!$C$1:$C1000,4,Raw!$J$1:$J1000,"E")+countifs(Raw!$D$1:$D1000,$A79,Raw!$C$1:$C1000,14,Raw!$J$1:$J1000,"E")</f>
        <v>1</v>
      </c>
      <c r="G79" s="7">
        <f>countifs(Raw!$D$1:$D1000,$A79,Raw!$C$1:$C1000,0,Raw!$J$1:$J1000,"E")</f>
        <v>0</v>
      </c>
      <c r="H79" s="7">
        <f>countifs(Raw!$D$1:$D1000,$A79,Raw!$C$1:$C1000,-4,Raw!$J$1:$J1000,"E")</f>
        <v>0</v>
      </c>
      <c r="I79" s="7">
        <f t="shared" si="2"/>
        <v>1</v>
      </c>
      <c r="J79" s="8">
        <f t="shared" si="3"/>
        <v>0.05</v>
      </c>
      <c r="K79" s="8">
        <f t="shared" si="4"/>
        <v>1</v>
      </c>
      <c r="L79" s="7">
        <f t="shared" si="5"/>
        <v>4</v>
      </c>
      <c r="M79" s="9">
        <f t="shared" si="6"/>
        <v>0.8</v>
      </c>
    </row>
    <row r="80">
      <c r="A80" s="6" t="s">
        <v>71</v>
      </c>
      <c r="B80" s="7" t="str">
        <f>vlookup($A80,Users!$B$1:$H1000,3,false)</f>
        <v>Mihir</v>
      </c>
      <c r="C80" s="7" t="str">
        <f>vlookup($A80,Users!$B$1:$H1000,6,false)</f>
        <v>Niskayuna</v>
      </c>
      <c r="D80" s="7">
        <f>vlookup($C80,Teams!$B:$D,2,false)</f>
        <v>5</v>
      </c>
      <c r="E80" s="7">
        <f t="shared" si="1"/>
        <v>20</v>
      </c>
      <c r="F80" s="7">
        <f>countifs(Raw!$D$1:$D1000,$A80,Raw!$C$1:$C1000,4,Raw!$J$1:$J1000,"E")+countifs(Raw!$D$1:$D1000,$A80,Raw!$C$1:$C1000,14,Raw!$J$1:$J1000,"E")</f>
        <v>1</v>
      </c>
      <c r="G80" s="7">
        <f>countifs(Raw!$D$1:$D1000,$A80,Raw!$C$1:$C1000,0,Raw!$J$1:$J1000,"E")</f>
        <v>8</v>
      </c>
      <c r="H80" s="7">
        <f>countifs(Raw!$D$1:$D1000,$A80,Raw!$C$1:$C1000,-4,Raw!$J$1:$J1000,"E")</f>
        <v>0</v>
      </c>
      <c r="I80" s="7">
        <f t="shared" si="2"/>
        <v>9</v>
      </c>
      <c r="J80" s="8">
        <f t="shared" si="3"/>
        <v>0.45</v>
      </c>
      <c r="K80" s="8">
        <f t="shared" si="4"/>
        <v>0.1111111111</v>
      </c>
      <c r="L80" s="7">
        <f t="shared" si="5"/>
        <v>4</v>
      </c>
      <c r="M80" s="9">
        <f t="shared" si="6"/>
        <v>0.8</v>
      </c>
    </row>
    <row r="81">
      <c r="A81" s="6" t="s">
        <v>72</v>
      </c>
      <c r="B81" s="7" t="str">
        <f>vlookup($A81,Users!$B$1:$H1000,3,false)</f>
        <v>Owen</v>
      </c>
      <c r="C81" s="7" t="str">
        <f>vlookup($A81,Users!$B$1:$H1000,6,false)</f>
        <v>Middleton</v>
      </c>
      <c r="D81" s="7">
        <f>vlookup($C81,Teams!$B:$D,2,false)</f>
        <v>5</v>
      </c>
      <c r="E81" s="7">
        <f t="shared" si="1"/>
        <v>20</v>
      </c>
      <c r="F81" s="7">
        <f>countifs(Raw!$D$1:$D1000,$A81,Raw!$C$1:$C1000,4,Raw!$J$1:$J1000,"E")+countifs(Raw!$D$1:$D1000,$A81,Raw!$C$1:$C1000,14,Raw!$J$1:$J1000,"E")</f>
        <v>1</v>
      </c>
      <c r="G81" s="7">
        <f>countifs(Raw!$D$1:$D1000,$A81,Raw!$C$1:$C1000,0,Raw!$J$1:$J1000,"E")</f>
        <v>0</v>
      </c>
      <c r="H81" s="7">
        <f>countifs(Raw!$D$1:$D1000,$A81,Raw!$C$1:$C1000,-4,Raw!$J$1:$J1000,"E")</f>
        <v>0</v>
      </c>
      <c r="I81" s="7">
        <f t="shared" si="2"/>
        <v>1</v>
      </c>
      <c r="J81" s="8">
        <f t="shared" si="3"/>
        <v>0.05</v>
      </c>
      <c r="K81" s="8">
        <f t="shared" si="4"/>
        <v>1</v>
      </c>
      <c r="L81" s="7">
        <f t="shared" si="5"/>
        <v>4</v>
      </c>
      <c r="M81" s="9">
        <f t="shared" si="6"/>
        <v>0.8</v>
      </c>
    </row>
    <row r="82">
      <c r="A82" s="6" t="s">
        <v>82</v>
      </c>
      <c r="B82" s="7" t="str">
        <f>vlookup($A82,Users!$B$1:$H1000,3,false)</f>
        <v>Rohan</v>
      </c>
      <c r="C82" s="7" t="str">
        <f>vlookup($A82,Users!$B$1:$H1000,6,false)</f>
        <v>Ladue</v>
      </c>
      <c r="D82" s="7">
        <f>vlookup($C82,Teams!$B:$D,2,false)</f>
        <v>5</v>
      </c>
      <c r="E82" s="7">
        <f t="shared" si="1"/>
        <v>20</v>
      </c>
      <c r="F82" s="7">
        <f>countifs(Raw!$D$1:$D1000,$A82,Raw!$C$1:$C1000,4,Raw!$J$1:$J1000,"E")+countifs(Raw!$D$1:$D1000,$A82,Raw!$C$1:$C1000,14,Raw!$J$1:$J1000,"E")</f>
        <v>1</v>
      </c>
      <c r="G82" s="7">
        <f>countifs(Raw!$D$1:$D1000,$A82,Raw!$C$1:$C1000,0,Raw!$J$1:$J1000,"E")</f>
        <v>0</v>
      </c>
      <c r="H82" s="7">
        <f>countifs(Raw!$D$1:$D1000,$A82,Raw!$C$1:$C1000,-4,Raw!$J$1:$J1000,"E")</f>
        <v>0</v>
      </c>
      <c r="I82" s="7">
        <f t="shared" si="2"/>
        <v>1</v>
      </c>
      <c r="J82" s="8">
        <f t="shared" si="3"/>
        <v>0.05</v>
      </c>
      <c r="K82" s="8">
        <f t="shared" si="4"/>
        <v>1</v>
      </c>
      <c r="L82" s="7">
        <f t="shared" si="5"/>
        <v>4</v>
      </c>
      <c r="M82" s="9">
        <f t="shared" si="6"/>
        <v>0.8</v>
      </c>
    </row>
    <row r="83">
      <c r="A83" s="6" t="s">
        <v>85</v>
      </c>
      <c r="B83" s="7" t="str">
        <f>vlookup($A83,Users!$B$1:$H1000,3,false)</f>
        <v>Aditya</v>
      </c>
      <c r="C83" s="7" t="str">
        <f>vlookup($A83,Users!$B$1:$H1000,6,false)</f>
        <v>Ladue</v>
      </c>
      <c r="D83" s="7">
        <f>vlookup($C83,Teams!$B:$D,2,false)</f>
        <v>5</v>
      </c>
      <c r="E83" s="7">
        <f t="shared" si="1"/>
        <v>20</v>
      </c>
      <c r="F83" s="7">
        <f>countifs(Raw!$D$1:$D1000,$A83,Raw!$C$1:$C1000,4,Raw!$J$1:$J1000,"E")+countifs(Raw!$D$1:$D1000,$A83,Raw!$C$1:$C1000,14,Raw!$J$1:$J1000,"E")</f>
        <v>1</v>
      </c>
      <c r="G83" s="7">
        <f>countifs(Raw!$D$1:$D1000,$A83,Raw!$C$1:$C1000,0,Raw!$J$1:$J1000,"E")</f>
        <v>1</v>
      </c>
      <c r="H83" s="7">
        <f>countifs(Raw!$D$1:$D1000,$A83,Raw!$C$1:$C1000,-4,Raw!$J$1:$J1000,"E")</f>
        <v>0</v>
      </c>
      <c r="I83" s="7">
        <f t="shared" si="2"/>
        <v>2</v>
      </c>
      <c r="J83" s="8">
        <f t="shared" si="3"/>
        <v>0.1</v>
      </c>
      <c r="K83" s="8">
        <f t="shared" si="4"/>
        <v>0.5</v>
      </c>
      <c r="L83" s="7">
        <f t="shared" si="5"/>
        <v>4</v>
      </c>
      <c r="M83" s="9">
        <f t="shared" si="6"/>
        <v>0.8</v>
      </c>
    </row>
    <row r="84">
      <c r="A84" s="6" t="s">
        <v>105</v>
      </c>
      <c r="B84" s="7" t="str">
        <f>vlookup($A84,Users!$B$1:$H1000,3,false)</f>
        <v>Colin</v>
      </c>
      <c r="C84" s="7" t="str">
        <f>vlookup($A84,Users!$B$1:$H1000,6,false)</f>
        <v>Enloe A</v>
      </c>
      <c r="D84" s="7">
        <f>vlookup($C84,Teams!$B:$D,2,false)</f>
        <v>5</v>
      </c>
      <c r="E84" s="7">
        <f t="shared" si="1"/>
        <v>20</v>
      </c>
      <c r="F84" s="7">
        <f>countifs(Raw!$D$1:$D1000,$A84,Raw!$C$1:$C1000,4,Raw!$J$1:$J1000,"E")+countifs(Raw!$D$1:$D1000,$A84,Raw!$C$1:$C1000,14,Raw!$J$1:$J1000,"E")</f>
        <v>1</v>
      </c>
      <c r="G84" s="7">
        <f>countifs(Raw!$D$1:$D1000,$A84,Raw!$C$1:$C1000,0,Raw!$J$1:$J1000,"E")</f>
        <v>1</v>
      </c>
      <c r="H84" s="7">
        <f>countifs(Raw!$D$1:$D1000,$A84,Raw!$C$1:$C1000,-4,Raw!$J$1:$J1000,"E")</f>
        <v>0</v>
      </c>
      <c r="I84" s="7">
        <f t="shared" si="2"/>
        <v>2</v>
      </c>
      <c r="J84" s="8">
        <f t="shared" si="3"/>
        <v>0.1</v>
      </c>
      <c r="K84" s="8">
        <f t="shared" si="4"/>
        <v>0.5</v>
      </c>
      <c r="L84" s="7">
        <f t="shared" si="5"/>
        <v>4</v>
      </c>
      <c r="M84" s="9">
        <f t="shared" si="6"/>
        <v>0.8</v>
      </c>
    </row>
    <row r="85">
      <c r="A85" s="6" t="s">
        <v>112</v>
      </c>
      <c r="B85" s="7" t="str">
        <f>vlookup($A85,Users!$B$1:$H1000,3,false)</f>
        <v>David</v>
      </c>
      <c r="C85" s="7" t="str">
        <f>vlookup($A85,Users!$B$1:$H1000,6,false)</f>
        <v>Lynbrook</v>
      </c>
      <c r="D85" s="7">
        <f>vlookup($C85,Teams!$B:$D,2,false)</f>
        <v>5</v>
      </c>
      <c r="E85" s="7">
        <f t="shared" si="1"/>
        <v>20</v>
      </c>
      <c r="F85" s="7">
        <f>countifs(Raw!$D$1:$D1000,$A85,Raw!$C$1:$C1000,4,Raw!$J$1:$J1000,"E")+countifs(Raw!$D$1:$D1000,$A85,Raw!$C$1:$C1000,14,Raw!$J$1:$J1000,"E")</f>
        <v>1</v>
      </c>
      <c r="G85" s="7">
        <f>countifs(Raw!$D$1:$D1000,$A85,Raw!$C$1:$C1000,0,Raw!$J$1:$J1000,"E")</f>
        <v>0</v>
      </c>
      <c r="H85" s="7">
        <f>countifs(Raw!$D$1:$D1000,$A85,Raw!$C$1:$C1000,-4,Raw!$J$1:$J1000,"E")</f>
        <v>0</v>
      </c>
      <c r="I85" s="7">
        <f t="shared" si="2"/>
        <v>1</v>
      </c>
      <c r="J85" s="8">
        <f t="shared" si="3"/>
        <v>0.05</v>
      </c>
      <c r="K85" s="8">
        <f t="shared" si="4"/>
        <v>1</v>
      </c>
      <c r="L85" s="7">
        <f t="shared" si="5"/>
        <v>4</v>
      </c>
      <c r="M85" s="9">
        <f t="shared" si="6"/>
        <v>0.8</v>
      </c>
    </row>
    <row r="86">
      <c r="A86" s="6" t="s">
        <v>145</v>
      </c>
      <c r="B86" s="7" t="str">
        <f>vlookup($A86,Users!$B$1:$H1000,3,false)</f>
        <v>Sanshray</v>
      </c>
      <c r="C86" s="7" t="str">
        <f>vlookup($A86,Users!$B$1:$H1000,6,false)</f>
        <v>AHS Broward</v>
      </c>
      <c r="D86" s="7">
        <f>vlookup($C86,Teams!$B:$D,2,false)</f>
        <v>5</v>
      </c>
      <c r="E86" s="7">
        <f t="shared" si="1"/>
        <v>20</v>
      </c>
      <c r="F86" s="7">
        <f>countifs(Raw!$D$1:$D1000,$A86,Raw!$C$1:$C1000,4,Raw!$J$1:$J1000,"E")+countifs(Raw!$D$1:$D1000,$A86,Raw!$C$1:$C1000,14,Raw!$J$1:$J1000,"E")</f>
        <v>1</v>
      </c>
      <c r="G86" s="7">
        <f>countifs(Raw!$D$1:$D1000,$A86,Raw!$C$1:$C1000,0,Raw!$J$1:$J1000,"E")</f>
        <v>1</v>
      </c>
      <c r="H86" s="7">
        <f>countifs(Raw!$D$1:$D1000,$A86,Raw!$C$1:$C1000,-4,Raw!$J$1:$J1000,"E")</f>
        <v>0</v>
      </c>
      <c r="I86" s="7">
        <f t="shared" si="2"/>
        <v>2</v>
      </c>
      <c r="J86" s="8">
        <f t="shared" si="3"/>
        <v>0.1</v>
      </c>
      <c r="K86" s="8">
        <f t="shared" si="4"/>
        <v>0.5</v>
      </c>
      <c r="L86" s="7">
        <f t="shared" si="5"/>
        <v>4</v>
      </c>
      <c r="M86" s="9">
        <f t="shared" si="6"/>
        <v>0.8</v>
      </c>
    </row>
    <row r="87">
      <c r="A87" s="6" t="s">
        <v>150</v>
      </c>
      <c r="B87" s="7" t="str">
        <f>vlookup($A87,Users!$B$1:$H1000,3,false)</f>
        <v>Alan</v>
      </c>
      <c r="C87" s="7" t="str">
        <f>vlookup($A87,Users!$B$1:$H1000,6,false)</f>
        <v>AHS Broward</v>
      </c>
      <c r="D87" s="7">
        <f>vlookup($C87,Teams!$B:$D,2,false)</f>
        <v>5</v>
      </c>
      <c r="E87" s="7">
        <f t="shared" si="1"/>
        <v>20</v>
      </c>
      <c r="F87" s="7">
        <f>countifs(Raw!$D$1:$D1000,$A87,Raw!$C$1:$C1000,4,Raw!$J$1:$J1000,"E")+countifs(Raw!$D$1:$D1000,$A87,Raw!$C$1:$C1000,14,Raw!$J$1:$J1000,"E")</f>
        <v>1</v>
      </c>
      <c r="G87" s="7">
        <f>countifs(Raw!$D$1:$D1000,$A87,Raw!$C$1:$C1000,0,Raw!$J$1:$J1000,"E")</f>
        <v>0</v>
      </c>
      <c r="H87" s="7">
        <f>countifs(Raw!$D$1:$D1000,$A87,Raw!$C$1:$C1000,-4,Raw!$J$1:$J1000,"E")</f>
        <v>0</v>
      </c>
      <c r="I87" s="7">
        <f t="shared" si="2"/>
        <v>1</v>
      </c>
      <c r="J87" s="8">
        <f t="shared" si="3"/>
        <v>0.05</v>
      </c>
      <c r="K87" s="8">
        <f t="shared" si="4"/>
        <v>1</v>
      </c>
      <c r="L87" s="7">
        <f t="shared" si="5"/>
        <v>4</v>
      </c>
      <c r="M87" s="9">
        <f t="shared" si="6"/>
        <v>0.8</v>
      </c>
    </row>
    <row r="88">
      <c r="A88" s="6" t="s">
        <v>157</v>
      </c>
      <c r="B88" s="7" t="str">
        <f>vlookup($A88,Users!$B$1:$H1000,3,false)</f>
        <v>Khoi</v>
      </c>
      <c r="C88" s="7" t="str">
        <f>vlookup($A88,Users!$B$1:$H1000,6,false)</f>
        <v>Wayzata</v>
      </c>
      <c r="D88" s="7">
        <f>vlookup($C88,Teams!$B:$D,2,false)</f>
        <v>5</v>
      </c>
      <c r="E88" s="7">
        <f t="shared" si="1"/>
        <v>20</v>
      </c>
      <c r="F88" s="7">
        <f>countifs(Raw!$D$1:$D1000,$A88,Raw!$C$1:$C1000,4,Raw!$J$1:$J1000,"E")+countifs(Raw!$D$1:$D1000,$A88,Raw!$C$1:$C1000,14,Raw!$J$1:$J1000,"E")</f>
        <v>1</v>
      </c>
      <c r="G88" s="7">
        <f>countifs(Raw!$D$1:$D1000,$A88,Raw!$C$1:$C1000,0,Raw!$J$1:$J1000,"E")</f>
        <v>0</v>
      </c>
      <c r="H88" s="7">
        <f>countifs(Raw!$D$1:$D1000,$A88,Raw!$C$1:$C1000,-4,Raw!$J$1:$J1000,"E")</f>
        <v>0</v>
      </c>
      <c r="I88" s="7">
        <f t="shared" si="2"/>
        <v>1</v>
      </c>
      <c r="J88" s="8">
        <f t="shared" si="3"/>
        <v>0.05</v>
      </c>
      <c r="K88" s="8">
        <f t="shared" si="4"/>
        <v>1</v>
      </c>
      <c r="L88" s="7">
        <f t="shared" si="5"/>
        <v>4</v>
      </c>
      <c r="M88" s="9">
        <f t="shared" si="6"/>
        <v>0.8</v>
      </c>
    </row>
    <row r="89">
      <c r="A89" s="6" t="s">
        <v>163</v>
      </c>
      <c r="B89" s="7" t="str">
        <f>vlookup($A89,Users!$B$1:$H1000,3,false)</f>
        <v>Aneesh</v>
      </c>
      <c r="C89" s="7" t="str">
        <f>vlookup($A89,Users!$B$1:$H1000,6,false)</f>
        <v>Wayzata</v>
      </c>
      <c r="D89" s="7">
        <f>vlookup($C89,Teams!$B:$D,2,false)</f>
        <v>5</v>
      </c>
      <c r="E89" s="7">
        <f t="shared" si="1"/>
        <v>20</v>
      </c>
      <c r="F89" s="7">
        <f>countifs(Raw!$D$1:$D1000,$A89,Raw!$C$1:$C1000,4,Raw!$J$1:$J1000,"E")+countifs(Raw!$D$1:$D1000,$A89,Raw!$C$1:$C1000,14,Raw!$J$1:$J1000,"E")</f>
        <v>1</v>
      </c>
      <c r="G89" s="7">
        <f>countifs(Raw!$D$1:$D1000,$A89,Raw!$C$1:$C1000,0,Raw!$J$1:$J1000,"E")</f>
        <v>2</v>
      </c>
      <c r="H89" s="7">
        <f>countifs(Raw!$D$1:$D1000,$A89,Raw!$C$1:$C1000,-4,Raw!$J$1:$J1000,"E")</f>
        <v>0</v>
      </c>
      <c r="I89" s="7">
        <f t="shared" si="2"/>
        <v>3</v>
      </c>
      <c r="J89" s="8">
        <f t="shared" si="3"/>
        <v>0.15</v>
      </c>
      <c r="K89" s="8">
        <f t="shared" si="4"/>
        <v>0.3333333333</v>
      </c>
      <c r="L89" s="7">
        <f t="shared" si="5"/>
        <v>4</v>
      </c>
      <c r="M89" s="9">
        <f t="shared" si="6"/>
        <v>0.8</v>
      </c>
    </row>
    <row r="90">
      <c r="A90" s="6" t="s">
        <v>170</v>
      </c>
      <c r="B90" s="7" t="str">
        <f>vlookup($A90,Users!$B$1:$H1000,3,false)</f>
        <v>Phoenix</v>
      </c>
      <c r="C90" s="7" t="str">
        <f>vlookup($A90,Users!$B$1:$H1000,6,false)</f>
        <v>Seven Lakes</v>
      </c>
      <c r="D90" s="7">
        <f>vlookup($C90,Teams!$B:$D,2,false)</f>
        <v>5</v>
      </c>
      <c r="E90" s="7">
        <f t="shared" si="1"/>
        <v>20</v>
      </c>
      <c r="F90" s="7">
        <f>countifs(Raw!$D$1:$D1000,$A90,Raw!$C$1:$C1000,4,Raw!$J$1:$J1000,"E")+countifs(Raw!$D$1:$D1000,$A90,Raw!$C$1:$C1000,14,Raw!$J$1:$J1000,"E")</f>
        <v>1</v>
      </c>
      <c r="G90" s="7">
        <f>countifs(Raw!$D$1:$D1000,$A90,Raw!$C$1:$C1000,0,Raw!$J$1:$J1000,"E")</f>
        <v>1</v>
      </c>
      <c r="H90" s="7">
        <f>countifs(Raw!$D$1:$D1000,$A90,Raw!$C$1:$C1000,-4,Raw!$J$1:$J1000,"E")</f>
        <v>0</v>
      </c>
      <c r="I90" s="7">
        <f t="shared" si="2"/>
        <v>2</v>
      </c>
      <c r="J90" s="8">
        <f t="shared" si="3"/>
        <v>0.1</v>
      </c>
      <c r="K90" s="8">
        <f t="shared" si="4"/>
        <v>0.5</v>
      </c>
      <c r="L90" s="7">
        <f t="shared" si="5"/>
        <v>4</v>
      </c>
      <c r="M90" s="9">
        <f t="shared" si="6"/>
        <v>0.8</v>
      </c>
    </row>
    <row r="91">
      <c r="A91" s="6" t="s">
        <v>212</v>
      </c>
      <c r="B91" s="7" t="str">
        <f>vlookup($A91,Users!$B$1:$H1000,3,false)</f>
        <v>Penelope</v>
      </c>
      <c r="C91" s="7" t="str">
        <f>vlookup($A91,Users!$B$1:$H1000,6,false)</f>
        <v>NoHo B</v>
      </c>
      <c r="D91" s="7">
        <f>vlookup($C91,Teams!$B:$D,2,false)</f>
        <v>5</v>
      </c>
      <c r="E91" s="7">
        <f t="shared" si="1"/>
        <v>20</v>
      </c>
      <c r="F91" s="7">
        <f>countifs(Raw!$D$1:$D1000,$A91,Raw!$C$1:$C1000,4,Raw!$J$1:$J1000,"E")+countifs(Raw!$D$1:$D1000,$A91,Raw!$C$1:$C1000,14,Raw!$J$1:$J1000,"E")</f>
        <v>1</v>
      </c>
      <c r="G91" s="7">
        <f>countifs(Raw!$D$1:$D1000,$A91,Raw!$C$1:$C1000,0,Raw!$J$1:$J1000,"E")</f>
        <v>1</v>
      </c>
      <c r="H91" s="7">
        <f>countifs(Raw!$D$1:$D1000,$A91,Raw!$C$1:$C1000,-4,Raw!$J$1:$J1000,"E")</f>
        <v>0</v>
      </c>
      <c r="I91" s="7">
        <f t="shared" si="2"/>
        <v>2</v>
      </c>
      <c r="J91" s="8">
        <f t="shared" si="3"/>
        <v>0.1</v>
      </c>
      <c r="K91" s="8">
        <f t="shared" si="4"/>
        <v>0.5</v>
      </c>
      <c r="L91" s="7">
        <f t="shared" si="5"/>
        <v>4</v>
      </c>
      <c r="M91" s="9">
        <f t="shared" si="6"/>
        <v>0.8</v>
      </c>
    </row>
    <row r="92">
      <c r="A92" s="6" t="s">
        <v>214</v>
      </c>
      <c r="B92" s="7" t="str">
        <f>vlookup($A92,Users!$B$1:$H1000,3,false)</f>
        <v>Rishabh</v>
      </c>
      <c r="C92" s="7" t="str">
        <f>vlookup($A92,Users!$B$1:$H1000,6,false)</f>
        <v>NoHo B</v>
      </c>
      <c r="D92" s="7">
        <f>vlookup($C92,Teams!$B:$D,2,false)</f>
        <v>5</v>
      </c>
      <c r="E92" s="7">
        <f t="shared" si="1"/>
        <v>20</v>
      </c>
      <c r="F92" s="7">
        <f>countifs(Raw!$D$1:$D1000,$A92,Raw!$C$1:$C1000,4,Raw!$J$1:$J1000,"E")+countifs(Raw!$D$1:$D1000,$A92,Raw!$C$1:$C1000,14,Raw!$J$1:$J1000,"E")</f>
        <v>1</v>
      </c>
      <c r="G92" s="7">
        <f>countifs(Raw!$D$1:$D1000,$A92,Raw!$C$1:$C1000,0,Raw!$J$1:$J1000,"E")</f>
        <v>1</v>
      </c>
      <c r="H92" s="7">
        <f>countifs(Raw!$D$1:$D1000,$A92,Raw!$C$1:$C1000,-4,Raw!$J$1:$J1000,"E")</f>
        <v>0</v>
      </c>
      <c r="I92" s="7">
        <f t="shared" si="2"/>
        <v>2</v>
      </c>
      <c r="J92" s="8">
        <f t="shared" si="3"/>
        <v>0.1</v>
      </c>
      <c r="K92" s="8">
        <f t="shared" si="4"/>
        <v>0.5</v>
      </c>
      <c r="L92" s="7">
        <f t="shared" si="5"/>
        <v>4</v>
      </c>
      <c r="M92" s="9">
        <f t="shared" si="6"/>
        <v>0.8</v>
      </c>
    </row>
    <row r="93">
      <c r="A93" s="6" t="s">
        <v>219</v>
      </c>
      <c r="B93" s="7" t="str">
        <f>vlookup($A93,Users!$B$1:$H1000,3,false)</f>
        <v>Vijay</v>
      </c>
      <c r="C93" s="7" t="str">
        <f>vlookup($A93,Users!$B$1:$H1000,6,false)</f>
        <v>Buchholz B</v>
      </c>
      <c r="D93" s="7">
        <f>vlookup($C93,Teams!$B:$D,2,false)</f>
        <v>5</v>
      </c>
      <c r="E93" s="7">
        <f t="shared" si="1"/>
        <v>20</v>
      </c>
      <c r="F93" s="7">
        <f>countifs(Raw!$D$1:$D1000,$A93,Raw!$C$1:$C1000,4,Raw!$J$1:$J1000,"E")+countifs(Raw!$D$1:$D1000,$A93,Raw!$C$1:$C1000,14,Raw!$J$1:$J1000,"E")</f>
        <v>1</v>
      </c>
      <c r="G93" s="7">
        <f>countifs(Raw!$D$1:$D1000,$A93,Raw!$C$1:$C1000,0,Raw!$J$1:$J1000,"E")</f>
        <v>0</v>
      </c>
      <c r="H93" s="7">
        <f>countifs(Raw!$D$1:$D1000,$A93,Raw!$C$1:$C1000,-4,Raw!$J$1:$J1000,"E")</f>
        <v>0</v>
      </c>
      <c r="I93" s="7">
        <f t="shared" si="2"/>
        <v>1</v>
      </c>
      <c r="J93" s="8">
        <f t="shared" si="3"/>
        <v>0.05</v>
      </c>
      <c r="K93" s="8">
        <f t="shared" si="4"/>
        <v>1</v>
      </c>
      <c r="L93" s="7">
        <f t="shared" si="5"/>
        <v>4</v>
      </c>
      <c r="M93" s="9">
        <f t="shared" si="6"/>
        <v>0.8</v>
      </c>
    </row>
    <row r="94">
      <c r="A94" s="6" t="s">
        <v>228</v>
      </c>
      <c r="B94" s="7" t="str">
        <f>vlookup($A94,Users!$B$1:$H1000,3,false)</f>
        <v>Rohan</v>
      </c>
      <c r="C94" s="7" t="str">
        <f>vlookup($A94,Users!$B$1:$H1000,6,false)</f>
        <v>Cupertino</v>
      </c>
      <c r="D94" s="7">
        <f>vlookup($C94,Teams!$B:$D,2,false)</f>
        <v>5</v>
      </c>
      <c r="E94" s="7">
        <f t="shared" si="1"/>
        <v>20</v>
      </c>
      <c r="F94" s="7">
        <f>countifs(Raw!$D$1:$D1000,$A94,Raw!$C$1:$C1000,4,Raw!$J$1:$J1000,"E")+countifs(Raw!$D$1:$D1000,$A94,Raw!$C$1:$C1000,14,Raw!$J$1:$J1000,"E")</f>
        <v>1</v>
      </c>
      <c r="G94" s="7">
        <f>countifs(Raw!$D$1:$D1000,$A94,Raw!$C$1:$C1000,0,Raw!$J$1:$J1000,"E")</f>
        <v>1</v>
      </c>
      <c r="H94" s="7">
        <f>countifs(Raw!$D$1:$D1000,$A94,Raw!$C$1:$C1000,-4,Raw!$J$1:$J1000,"E")</f>
        <v>0</v>
      </c>
      <c r="I94" s="7">
        <f t="shared" si="2"/>
        <v>2</v>
      </c>
      <c r="J94" s="8">
        <f t="shared" si="3"/>
        <v>0.1</v>
      </c>
      <c r="K94" s="8">
        <f t="shared" si="4"/>
        <v>0.5</v>
      </c>
      <c r="L94" s="7">
        <f t="shared" si="5"/>
        <v>4</v>
      </c>
      <c r="M94" s="9">
        <f t="shared" si="6"/>
        <v>0.8</v>
      </c>
    </row>
    <row r="95">
      <c r="A95" s="6" t="s">
        <v>107</v>
      </c>
      <c r="B95" s="7" t="str">
        <f>vlookup($A95,Users!$B$1:$H1000,3,false)</f>
        <v>Nipun</v>
      </c>
      <c r="C95" s="7" t="str">
        <f>vlookup($A95,Users!$B$1:$H1000,6,false)</f>
        <v>Mira Loma</v>
      </c>
      <c r="D95" s="7">
        <f>vlookup($C95,Teams!$B:$D,2,false)</f>
        <v>11</v>
      </c>
      <c r="E95" s="7">
        <f t="shared" si="1"/>
        <v>44</v>
      </c>
      <c r="F95" s="7">
        <f>countifs(Raw!$D$1:$D1000,$A95,Raw!$C$1:$C1000,4,Raw!$J$1:$J1000,"E")+countifs(Raw!$D$1:$D1000,$A95,Raw!$C$1:$C1000,14,Raw!$J$1:$J1000,"E")</f>
        <v>2</v>
      </c>
      <c r="G95" s="7">
        <f>countifs(Raw!$D$1:$D1000,$A95,Raw!$C$1:$C1000,0,Raw!$J$1:$J1000,"E")</f>
        <v>0</v>
      </c>
      <c r="H95" s="7">
        <f>countifs(Raw!$D$1:$D1000,$A95,Raw!$C$1:$C1000,-4,Raw!$J$1:$J1000,"E")</f>
        <v>0</v>
      </c>
      <c r="I95" s="7">
        <f t="shared" si="2"/>
        <v>2</v>
      </c>
      <c r="J95" s="8">
        <f t="shared" si="3"/>
        <v>0.04545454545</v>
      </c>
      <c r="K95" s="8">
        <f t="shared" si="4"/>
        <v>1</v>
      </c>
      <c r="L95" s="7">
        <f t="shared" si="5"/>
        <v>8</v>
      </c>
      <c r="M95" s="9">
        <f t="shared" si="6"/>
        <v>0.7272727273</v>
      </c>
    </row>
    <row r="96">
      <c r="A96" s="6" t="s">
        <v>35</v>
      </c>
      <c r="B96" s="7" t="str">
        <f>vlookup($A96,Users!$B$1:$H1000,3,false)</f>
        <v>Akshansh</v>
      </c>
      <c r="C96" s="7" t="str">
        <f>vlookup($A96,Users!$B$1:$H1000,6,false)</f>
        <v>Davidson</v>
      </c>
      <c r="D96" s="7">
        <f>vlookup($C96,Teams!$B:$D,2,false)</f>
        <v>6</v>
      </c>
      <c r="E96" s="7">
        <f t="shared" si="1"/>
        <v>24</v>
      </c>
      <c r="F96" s="7">
        <f>countifs(Raw!$D$1:$D1000,$A96,Raw!$C$1:$C1000,4,Raw!$J$1:$J1000,"E")+countifs(Raw!$D$1:$D1000,$A96,Raw!$C$1:$C1000,14,Raw!$J$1:$J1000,"E")</f>
        <v>1</v>
      </c>
      <c r="G96" s="7">
        <f>countifs(Raw!$D$1:$D1000,$A96,Raw!$C$1:$C1000,0,Raw!$J$1:$J1000,"E")</f>
        <v>2</v>
      </c>
      <c r="H96" s="7">
        <f>countifs(Raw!$D$1:$D1000,$A96,Raw!$C$1:$C1000,-4,Raw!$J$1:$J1000,"E")</f>
        <v>0</v>
      </c>
      <c r="I96" s="7">
        <f t="shared" si="2"/>
        <v>3</v>
      </c>
      <c r="J96" s="8">
        <f t="shared" si="3"/>
        <v>0.125</v>
      </c>
      <c r="K96" s="8">
        <f t="shared" si="4"/>
        <v>0.3333333333</v>
      </c>
      <c r="L96" s="7">
        <f t="shared" si="5"/>
        <v>4</v>
      </c>
      <c r="M96" s="9">
        <f t="shared" si="6"/>
        <v>0.6666666667</v>
      </c>
    </row>
    <row r="97">
      <c r="A97" s="6" t="s">
        <v>140</v>
      </c>
      <c r="B97" s="7" t="str">
        <f>vlookup($A97,Users!$B$1:$H1000,3,false)</f>
        <v>Tanmay</v>
      </c>
      <c r="C97" s="7" t="str">
        <f>vlookup($A97,Users!$B$1:$H1000,6,false)</f>
        <v>Lexington B</v>
      </c>
      <c r="D97" s="7">
        <f>vlookup($C97,Teams!$B:$D,2,false)</f>
        <v>6</v>
      </c>
      <c r="E97" s="7">
        <f t="shared" si="1"/>
        <v>24</v>
      </c>
      <c r="F97" s="7">
        <f>countifs(Raw!$D$1:$D1000,$A97,Raw!$C$1:$C1000,4,Raw!$J$1:$J1000,"E")+countifs(Raw!$D$1:$D1000,$A97,Raw!$C$1:$C1000,14,Raw!$J$1:$J1000,"E")</f>
        <v>1</v>
      </c>
      <c r="G97" s="7">
        <f>countifs(Raw!$D$1:$D1000,$A97,Raw!$C$1:$C1000,0,Raw!$J$1:$J1000,"E")</f>
        <v>0</v>
      </c>
      <c r="H97" s="7">
        <f>countifs(Raw!$D$1:$D1000,$A97,Raw!$C$1:$C1000,-4,Raw!$J$1:$J1000,"E")</f>
        <v>0</v>
      </c>
      <c r="I97" s="7">
        <f t="shared" si="2"/>
        <v>1</v>
      </c>
      <c r="J97" s="8">
        <f t="shared" si="3"/>
        <v>0.04166666667</v>
      </c>
      <c r="K97" s="8">
        <f t="shared" si="4"/>
        <v>1</v>
      </c>
      <c r="L97" s="7">
        <f t="shared" si="5"/>
        <v>4</v>
      </c>
      <c r="M97" s="9">
        <f t="shared" si="6"/>
        <v>0.6666666667</v>
      </c>
    </row>
    <row r="98">
      <c r="A98" s="6" t="s">
        <v>161</v>
      </c>
      <c r="B98" s="7" t="str">
        <f>vlookup($A98,Users!$B$1:$H1000,3,false)</f>
        <v>Owen</v>
      </c>
      <c r="C98" s="7" t="str">
        <f>vlookup($A98,Users!$B$1:$H1000,6,false)</f>
        <v>Interlake A</v>
      </c>
      <c r="D98" s="7">
        <f>vlookup($C98,Teams!$B:$D,2,false)</f>
        <v>6</v>
      </c>
      <c r="E98" s="7">
        <f t="shared" si="1"/>
        <v>24</v>
      </c>
      <c r="F98" s="7">
        <f>countifs(Raw!$D$1:$D1000,$A98,Raw!$C$1:$C1000,4,Raw!$J$1:$J1000,"E")+countifs(Raw!$D$1:$D1000,$A98,Raw!$C$1:$C1000,14,Raw!$J$1:$J1000,"E")</f>
        <v>1</v>
      </c>
      <c r="G98" s="7">
        <f>countifs(Raw!$D$1:$D1000,$A98,Raw!$C$1:$C1000,0,Raw!$J$1:$J1000,"E")</f>
        <v>0</v>
      </c>
      <c r="H98" s="7">
        <f>countifs(Raw!$D$1:$D1000,$A98,Raw!$C$1:$C1000,-4,Raw!$J$1:$J1000,"E")</f>
        <v>0</v>
      </c>
      <c r="I98" s="7">
        <f t="shared" si="2"/>
        <v>1</v>
      </c>
      <c r="J98" s="8">
        <f t="shared" si="3"/>
        <v>0.04166666667</v>
      </c>
      <c r="K98" s="8">
        <f t="shared" si="4"/>
        <v>1</v>
      </c>
      <c r="L98" s="7">
        <f t="shared" si="5"/>
        <v>4</v>
      </c>
      <c r="M98" s="9">
        <f t="shared" si="6"/>
        <v>0.6666666667</v>
      </c>
    </row>
    <row r="99">
      <c r="A99" s="6" t="s">
        <v>162</v>
      </c>
      <c r="B99" s="7" t="str">
        <f>vlookup($A99,Users!$B$1:$H1000,3,false)</f>
        <v>Julian</v>
      </c>
      <c r="C99" s="7" t="str">
        <f>vlookup($A99,Users!$B$1:$H1000,6,false)</f>
        <v>Interlake A</v>
      </c>
      <c r="D99" s="7">
        <f>vlookup($C99,Teams!$B:$D,2,false)</f>
        <v>6</v>
      </c>
      <c r="E99" s="7">
        <f t="shared" si="1"/>
        <v>24</v>
      </c>
      <c r="F99" s="7">
        <f>countifs(Raw!$D$1:$D1000,$A99,Raw!$C$1:$C1000,4,Raw!$J$1:$J1000,"E")+countifs(Raw!$D$1:$D1000,$A99,Raw!$C$1:$C1000,14,Raw!$J$1:$J1000,"E")</f>
        <v>1</v>
      </c>
      <c r="G99" s="7">
        <f>countifs(Raw!$D$1:$D1000,$A99,Raw!$C$1:$C1000,0,Raw!$J$1:$J1000,"E")</f>
        <v>0</v>
      </c>
      <c r="H99" s="7">
        <f>countifs(Raw!$D$1:$D1000,$A99,Raw!$C$1:$C1000,-4,Raw!$J$1:$J1000,"E")</f>
        <v>0</v>
      </c>
      <c r="I99" s="7">
        <f t="shared" si="2"/>
        <v>1</v>
      </c>
      <c r="J99" s="8">
        <f t="shared" si="3"/>
        <v>0.04166666667</v>
      </c>
      <c r="K99" s="8">
        <f t="shared" si="4"/>
        <v>1</v>
      </c>
      <c r="L99" s="7">
        <f t="shared" si="5"/>
        <v>4</v>
      </c>
      <c r="M99" s="9">
        <f t="shared" si="6"/>
        <v>0.6666666667</v>
      </c>
    </row>
    <row r="100">
      <c r="A100" s="6" t="s">
        <v>177</v>
      </c>
      <c r="B100" s="7" t="str">
        <f>vlookup($A100,Users!$B$1:$H1000,3,false)</f>
        <v>Kartik</v>
      </c>
      <c r="C100" s="7" t="str">
        <f>vlookup($A100,Users!$B$1:$H1000,6,false)</f>
        <v>Brookfield</v>
      </c>
      <c r="D100" s="7">
        <f>vlookup($C100,Teams!$B:$D,2,false)</f>
        <v>7</v>
      </c>
      <c r="E100" s="7">
        <f t="shared" si="1"/>
        <v>28</v>
      </c>
      <c r="F100" s="7">
        <f>countifs(Raw!$D$1:$D1000,$A100,Raw!$C$1:$C1000,4,Raw!$J$1:$J1000,"E")+countifs(Raw!$D$1:$D1000,$A100,Raw!$C$1:$C1000,14,Raw!$J$1:$J1000,"E")</f>
        <v>1</v>
      </c>
      <c r="G100" s="7">
        <f>countifs(Raw!$D$1:$D1000,$A100,Raw!$C$1:$C1000,0,Raw!$J$1:$J1000,"E")</f>
        <v>1</v>
      </c>
      <c r="H100" s="7">
        <f>countifs(Raw!$D$1:$D1000,$A100,Raw!$C$1:$C1000,-4,Raw!$J$1:$J1000,"E")</f>
        <v>0</v>
      </c>
      <c r="I100" s="7">
        <f t="shared" si="2"/>
        <v>2</v>
      </c>
      <c r="J100" s="8">
        <f t="shared" si="3"/>
        <v>0.07142857143</v>
      </c>
      <c r="K100" s="8">
        <f t="shared" si="4"/>
        <v>0.5</v>
      </c>
      <c r="L100" s="7">
        <f t="shared" si="5"/>
        <v>4</v>
      </c>
      <c r="M100" s="9">
        <f t="shared" si="6"/>
        <v>0.5714285714</v>
      </c>
    </row>
    <row r="101">
      <c r="A101" s="6" t="s">
        <v>89</v>
      </c>
      <c r="B101" s="7" t="str">
        <f>vlookup($A101,Users!$B$1:$H1000,3,false)</f>
        <v>Gokulanath</v>
      </c>
      <c r="C101" s="7" t="str">
        <f>vlookup($A101,Users!$B$1:$H1000,6,false)</f>
        <v>MSJ</v>
      </c>
      <c r="D101" s="7">
        <f>vlookup($C101,Teams!$B:$D,2,false)</f>
        <v>8</v>
      </c>
      <c r="E101" s="7">
        <f t="shared" si="1"/>
        <v>32</v>
      </c>
      <c r="F101" s="7">
        <f>countifs(Raw!$D$1:$D1000,$A101,Raw!$C$1:$C1000,4,Raw!$J$1:$J1000,"E")+countifs(Raw!$D$1:$D1000,$A101,Raw!$C$1:$C1000,14,Raw!$J$1:$J1000,"E")</f>
        <v>1</v>
      </c>
      <c r="G101" s="7">
        <f>countifs(Raw!$D$1:$D1000,$A101,Raw!$C$1:$C1000,0,Raw!$J$1:$J1000,"E")</f>
        <v>0</v>
      </c>
      <c r="H101" s="7">
        <f>countifs(Raw!$D$1:$D1000,$A101,Raw!$C$1:$C1000,-4,Raw!$J$1:$J1000,"E")</f>
        <v>0</v>
      </c>
      <c r="I101" s="7">
        <f t="shared" si="2"/>
        <v>1</v>
      </c>
      <c r="J101" s="8">
        <f t="shared" si="3"/>
        <v>0.03125</v>
      </c>
      <c r="K101" s="8">
        <f t="shared" si="4"/>
        <v>1</v>
      </c>
      <c r="L101" s="7">
        <f t="shared" si="5"/>
        <v>4</v>
      </c>
      <c r="M101" s="9">
        <f t="shared" si="6"/>
        <v>0.5</v>
      </c>
    </row>
    <row r="102">
      <c r="A102" s="6" t="s">
        <v>133</v>
      </c>
      <c r="B102" s="7" t="str">
        <f>vlookup($A102,Users!$B$1:$H1000,3,false)</f>
        <v>Evan</v>
      </c>
      <c r="C102" s="7" t="str">
        <f>vlookup($A102,Users!$B$1:$H1000,6,false)</f>
        <v>Tesla STEM</v>
      </c>
      <c r="D102" s="7">
        <f>vlookup($C102,Teams!$B:$D,2,false)</f>
        <v>8</v>
      </c>
      <c r="E102" s="7">
        <f t="shared" si="1"/>
        <v>32</v>
      </c>
      <c r="F102" s="7">
        <f>countifs(Raw!$D$1:$D1000,$A102,Raw!$C$1:$C1000,4,Raw!$J$1:$J1000,"E")+countifs(Raw!$D$1:$D1000,$A102,Raw!$C$1:$C1000,14,Raw!$J$1:$J1000,"E")</f>
        <v>1</v>
      </c>
      <c r="G102" s="7">
        <f>countifs(Raw!$D$1:$D1000,$A102,Raw!$C$1:$C1000,0,Raw!$J$1:$J1000,"E")</f>
        <v>1</v>
      </c>
      <c r="H102" s="7">
        <f>countifs(Raw!$D$1:$D1000,$A102,Raw!$C$1:$C1000,-4,Raw!$J$1:$J1000,"E")</f>
        <v>0</v>
      </c>
      <c r="I102" s="7">
        <f t="shared" si="2"/>
        <v>2</v>
      </c>
      <c r="J102" s="8">
        <f t="shared" si="3"/>
        <v>0.0625</v>
      </c>
      <c r="K102" s="8">
        <f t="shared" si="4"/>
        <v>0.5</v>
      </c>
      <c r="L102" s="7">
        <f t="shared" si="5"/>
        <v>4</v>
      </c>
      <c r="M102" s="9">
        <f t="shared" si="6"/>
        <v>0.5</v>
      </c>
    </row>
    <row r="103">
      <c r="A103" s="6" t="s">
        <v>108</v>
      </c>
      <c r="B103" s="7" t="str">
        <f>vlookup($A103,Users!$B$1:$H1000,3,false)</f>
        <v>Shohom</v>
      </c>
      <c r="C103" s="7" t="str">
        <f>vlookup($A103,Users!$B$1:$H1000,6,false)</f>
        <v>Mira Loma</v>
      </c>
      <c r="D103" s="7">
        <f>vlookup($C103,Teams!$B:$D,2,false)</f>
        <v>11</v>
      </c>
      <c r="E103" s="7">
        <f t="shared" si="1"/>
        <v>44</v>
      </c>
      <c r="F103" s="7">
        <f>countifs(Raw!$D$1:$D1000,$A103,Raw!$C$1:$C1000,4,Raw!$J$1:$J1000,"E")+countifs(Raw!$D$1:$D1000,$A103,Raw!$C$1:$C1000,14,Raw!$J$1:$J1000,"E")</f>
        <v>1</v>
      </c>
      <c r="G103" s="7">
        <f>countifs(Raw!$D$1:$D1000,$A103,Raw!$C$1:$C1000,0,Raw!$J$1:$J1000,"E")</f>
        <v>4</v>
      </c>
      <c r="H103" s="7">
        <f>countifs(Raw!$D$1:$D1000,$A103,Raw!$C$1:$C1000,-4,Raw!$J$1:$J1000,"E")</f>
        <v>0</v>
      </c>
      <c r="I103" s="7">
        <f t="shared" si="2"/>
        <v>5</v>
      </c>
      <c r="J103" s="8">
        <f t="shared" si="3"/>
        <v>0.1136363636</v>
      </c>
      <c r="K103" s="8">
        <f t="shared" si="4"/>
        <v>0.2</v>
      </c>
      <c r="L103" s="7">
        <f t="shared" si="5"/>
        <v>4</v>
      </c>
      <c r="M103" s="9">
        <f t="shared" si="6"/>
        <v>0.3636363636</v>
      </c>
    </row>
    <row r="104">
      <c r="A104" s="6" t="s">
        <v>33</v>
      </c>
      <c r="B104" s="7" t="str">
        <f>vlookup($A104,Users!$B$1:$H1000,3,false)</f>
        <v>Ethan</v>
      </c>
      <c r="C104" s="7" t="str">
        <f>vlookup($A104,Users!$B$1:$H1000,6,false)</f>
        <v>Davidson</v>
      </c>
      <c r="D104" s="7">
        <f>vlookup($C104,Teams!$B:$D,2,false)</f>
        <v>6</v>
      </c>
      <c r="E104" s="7">
        <f t="shared" si="1"/>
        <v>24</v>
      </c>
      <c r="F104" s="7">
        <f>countifs(Raw!$D$1:$D1000,$A104,Raw!$C$1:$C1000,4,Raw!$J$1:$J1000,"E")+countifs(Raw!$D$1:$D1000,$A104,Raw!$C$1:$C1000,14,Raw!$J$1:$J1000,"E")</f>
        <v>0</v>
      </c>
      <c r="G104" s="7">
        <f>countifs(Raw!$D$1:$D1000,$A104,Raw!$C$1:$C1000,0,Raw!$J$1:$J1000,"E")</f>
        <v>0</v>
      </c>
      <c r="H104" s="7">
        <f>countifs(Raw!$D$1:$D1000,$A104,Raw!$C$1:$C1000,-4,Raw!$J$1:$J1000,"E")</f>
        <v>0</v>
      </c>
      <c r="I104" s="7">
        <f t="shared" si="2"/>
        <v>0</v>
      </c>
      <c r="J104" s="8">
        <f t="shared" si="3"/>
        <v>0</v>
      </c>
      <c r="K104" s="8">
        <f t="shared" si="4"/>
        <v>0</v>
      </c>
      <c r="L104" s="7">
        <f t="shared" si="5"/>
        <v>0</v>
      </c>
      <c r="M104" s="9">
        <f t="shared" si="6"/>
        <v>0</v>
      </c>
    </row>
    <row r="105">
      <c r="A105" s="6" t="s">
        <v>34</v>
      </c>
      <c r="B105" s="7" t="str">
        <f>vlookup($A105,Users!$B$1:$H1000,3,false)</f>
        <v>Vikas</v>
      </c>
      <c r="C105" s="7" t="str">
        <f>vlookup($A105,Users!$B$1:$H1000,6,false)</f>
        <v>NCSSM B</v>
      </c>
      <c r="D105" s="7">
        <f>vlookup($C105,Teams!$B:$D,2,false)</f>
        <v>5</v>
      </c>
      <c r="E105" s="7">
        <f t="shared" si="1"/>
        <v>20</v>
      </c>
      <c r="F105" s="7">
        <f>countifs(Raw!$D$1:$D1000,$A105,Raw!$C$1:$C1000,4,Raw!$J$1:$J1000,"E")+countifs(Raw!$D$1:$D1000,$A105,Raw!$C$1:$C1000,14,Raw!$J$1:$J1000,"E")</f>
        <v>0</v>
      </c>
      <c r="G105" s="7">
        <f>countifs(Raw!$D$1:$D1000,$A105,Raw!$C$1:$C1000,0,Raw!$J$1:$J1000,"E")</f>
        <v>0</v>
      </c>
      <c r="H105" s="7">
        <f>countifs(Raw!$D$1:$D1000,$A105,Raw!$C$1:$C1000,-4,Raw!$J$1:$J1000,"E")</f>
        <v>0</v>
      </c>
      <c r="I105" s="7">
        <f t="shared" si="2"/>
        <v>0</v>
      </c>
      <c r="J105" s="8">
        <f t="shared" si="3"/>
        <v>0</v>
      </c>
      <c r="K105" s="8">
        <f t="shared" si="4"/>
        <v>0</v>
      </c>
      <c r="L105" s="7">
        <f t="shared" si="5"/>
        <v>0</v>
      </c>
      <c r="M105" s="9">
        <f t="shared" si="6"/>
        <v>0</v>
      </c>
    </row>
    <row r="106">
      <c r="A106" s="6" t="s">
        <v>37</v>
      </c>
      <c r="B106" s="7" t="str">
        <f>vlookup($A106,Users!$B$1:$H1000,3,false)</f>
        <v>Yajur</v>
      </c>
      <c r="C106" s="7" t="str">
        <f>vlookup($A106,Users!$B$1:$H1000,6,false)</f>
        <v>Davidson</v>
      </c>
      <c r="D106" s="7">
        <f>vlookup($C106,Teams!$B:$D,2,false)</f>
        <v>6</v>
      </c>
      <c r="E106" s="7">
        <f t="shared" si="1"/>
        <v>24</v>
      </c>
      <c r="F106" s="7">
        <f>countifs(Raw!$D$1:$D1000,$A106,Raw!$C$1:$C1000,4,Raw!$J$1:$J1000,"E")+countifs(Raw!$D$1:$D1000,$A106,Raw!$C$1:$C1000,14,Raw!$J$1:$J1000,"E")</f>
        <v>0</v>
      </c>
      <c r="G106" s="7">
        <f>countifs(Raw!$D$1:$D1000,$A106,Raw!$C$1:$C1000,0,Raw!$J$1:$J1000,"E")</f>
        <v>0</v>
      </c>
      <c r="H106" s="7">
        <f>countifs(Raw!$D$1:$D1000,$A106,Raw!$C$1:$C1000,-4,Raw!$J$1:$J1000,"E")</f>
        <v>0</v>
      </c>
      <c r="I106" s="7">
        <f t="shared" si="2"/>
        <v>0</v>
      </c>
      <c r="J106" s="8">
        <f t="shared" si="3"/>
        <v>0</v>
      </c>
      <c r="K106" s="8">
        <f t="shared" si="4"/>
        <v>0</v>
      </c>
      <c r="L106" s="7">
        <f t="shared" si="5"/>
        <v>0</v>
      </c>
      <c r="M106" s="9">
        <f t="shared" si="6"/>
        <v>0</v>
      </c>
    </row>
    <row r="107">
      <c r="A107" s="6" t="s">
        <v>44</v>
      </c>
      <c r="B107" s="7" t="str">
        <f>vlookup($A107,Users!$B$1:$H1000,3,false)</f>
        <v>Nicholas</v>
      </c>
      <c r="C107" s="7" t="str">
        <f>vlookup($A107,Users!$B$1:$H1000,6,false)</f>
        <v>Buchholz A</v>
      </c>
      <c r="D107" s="7">
        <f>vlookup($C107,Teams!$B:$D,2,false)</f>
        <v>5</v>
      </c>
      <c r="E107" s="7">
        <f t="shared" si="1"/>
        <v>20</v>
      </c>
      <c r="F107" s="7">
        <f>countifs(Raw!$D$1:$D1000,$A107,Raw!$C$1:$C1000,4,Raw!$J$1:$J1000,"E")+countifs(Raw!$D$1:$D1000,$A107,Raw!$C$1:$C1000,14,Raw!$J$1:$J1000,"E")</f>
        <v>0</v>
      </c>
      <c r="G107" s="7">
        <f>countifs(Raw!$D$1:$D1000,$A107,Raw!$C$1:$C1000,0,Raw!$J$1:$J1000,"E")</f>
        <v>0</v>
      </c>
      <c r="H107" s="7">
        <f>countifs(Raw!$D$1:$D1000,$A107,Raw!$C$1:$C1000,-4,Raw!$J$1:$J1000,"E")</f>
        <v>0</v>
      </c>
      <c r="I107" s="7">
        <f t="shared" si="2"/>
        <v>0</v>
      </c>
      <c r="J107" s="8">
        <f t="shared" si="3"/>
        <v>0</v>
      </c>
      <c r="K107" s="8">
        <f t="shared" si="4"/>
        <v>0</v>
      </c>
      <c r="L107" s="7">
        <f t="shared" si="5"/>
        <v>0</v>
      </c>
      <c r="M107" s="9">
        <f t="shared" si="6"/>
        <v>0</v>
      </c>
    </row>
    <row r="108">
      <c r="A108" s="6" t="s">
        <v>45</v>
      </c>
      <c r="B108" s="7" t="str">
        <f>vlookup($A108,Users!$B$1:$H1000,3,false)</f>
        <v>Ahan</v>
      </c>
      <c r="C108" s="7" t="str">
        <f>vlookup($A108,Users!$B$1:$H1000,6,false)</f>
        <v>Buchholz A</v>
      </c>
      <c r="D108" s="7">
        <f>vlookup($C108,Teams!$B:$D,2,false)</f>
        <v>5</v>
      </c>
      <c r="E108" s="7">
        <f t="shared" si="1"/>
        <v>20</v>
      </c>
      <c r="F108" s="7">
        <f>countifs(Raw!$D$1:$D1000,$A108,Raw!$C$1:$C1000,4,Raw!$J$1:$J1000,"E")+countifs(Raw!$D$1:$D1000,$A108,Raw!$C$1:$C1000,14,Raw!$J$1:$J1000,"E")</f>
        <v>0</v>
      </c>
      <c r="G108" s="7">
        <f>countifs(Raw!$D$1:$D1000,$A108,Raw!$C$1:$C1000,0,Raw!$J$1:$J1000,"E")</f>
        <v>1</v>
      </c>
      <c r="H108" s="7">
        <f>countifs(Raw!$D$1:$D1000,$A108,Raw!$C$1:$C1000,-4,Raw!$J$1:$J1000,"E")</f>
        <v>0</v>
      </c>
      <c r="I108" s="7">
        <f t="shared" si="2"/>
        <v>1</v>
      </c>
      <c r="J108" s="8">
        <f t="shared" si="3"/>
        <v>0.05</v>
      </c>
      <c r="K108" s="8">
        <f t="shared" si="4"/>
        <v>0</v>
      </c>
      <c r="L108" s="7">
        <f t="shared" si="5"/>
        <v>0</v>
      </c>
      <c r="M108" s="9">
        <f t="shared" si="6"/>
        <v>0</v>
      </c>
    </row>
    <row r="109">
      <c r="A109" s="6" t="s">
        <v>49</v>
      </c>
      <c r="B109" s="7" t="str">
        <f>vlookup($A109,Users!$B$1:$H1000,3,false)</f>
        <v>Arjun</v>
      </c>
      <c r="C109" s="7" t="str">
        <f>vlookup($A109,Users!$B$1:$H1000,6,false)</f>
        <v>WWPN</v>
      </c>
      <c r="D109" s="7">
        <f>vlookup($C109,Teams!$B:$D,2,false)</f>
        <v>5</v>
      </c>
      <c r="E109" s="7">
        <f t="shared" si="1"/>
        <v>20</v>
      </c>
      <c r="F109" s="7">
        <f>countifs(Raw!$D$1:$D1000,$A109,Raw!$C$1:$C1000,4,Raw!$J$1:$J1000,"E")+countifs(Raw!$D$1:$D1000,$A109,Raw!$C$1:$C1000,14,Raw!$J$1:$J1000,"E")</f>
        <v>0</v>
      </c>
      <c r="G109" s="7">
        <f>countifs(Raw!$D$1:$D1000,$A109,Raw!$C$1:$C1000,0,Raw!$J$1:$J1000,"E")</f>
        <v>2</v>
      </c>
      <c r="H109" s="7">
        <f>countifs(Raw!$D$1:$D1000,$A109,Raw!$C$1:$C1000,-4,Raw!$J$1:$J1000,"E")</f>
        <v>0</v>
      </c>
      <c r="I109" s="7">
        <f t="shared" si="2"/>
        <v>2</v>
      </c>
      <c r="J109" s="8">
        <f t="shared" si="3"/>
        <v>0.1</v>
      </c>
      <c r="K109" s="8">
        <f t="shared" si="4"/>
        <v>0</v>
      </c>
      <c r="L109" s="7">
        <f t="shared" si="5"/>
        <v>0</v>
      </c>
      <c r="M109" s="9">
        <f t="shared" si="6"/>
        <v>0</v>
      </c>
    </row>
    <row r="110">
      <c r="A110" s="6" t="s">
        <v>51</v>
      </c>
      <c r="B110" s="7" t="str">
        <f>vlookup($A110,Users!$B$1:$H1000,3,false)</f>
        <v>Krutharth</v>
      </c>
      <c r="C110" s="7" t="str">
        <f>vlookup($A110,Users!$B$1:$H1000,6,false)</f>
        <v>WWPN</v>
      </c>
      <c r="D110" s="7">
        <f>vlookup($C110,Teams!$B:$D,2,false)</f>
        <v>5</v>
      </c>
      <c r="E110" s="7">
        <f t="shared" si="1"/>
        <v>20</v>
      </c>
      <c r="F110" s="7">
        <f>countifs(Raw!$D$1:$D1000,$A110,Raw!$C$1:$C1000,4,Raw!$J$1:$J1000,"E")+countifs(Raw!$D$1:$D1000,$A110,Raw!$C$1:$C1000,14,Raw!$J$1:$J1000,"E")</f>
        <v>0</v>
      </c>
      <c r="G110" s="7">
        <f>countifs(Raw!$D$1:$D1000,$A110,Raw!$C$1:$C1000,0,Raw!$J$1:$J1000,"E")</f>
        <v>1</v>
      </c>
      <c r="H110" s="7">
        <f>countifs(Raw!$D$1:$D1000,$A110,Raw!$C$1:$C1000,-4,Raw!$J$1:$J1000,"E")</f>
        <v>0</v>
      </c>
      <c r="I110" s="7">
        <f t="shared" si="2"/>
        <v>1</v>
      </c>
      <c r="J110" s="8">
        <f t="shared" si="3"/>
        <v>0.05</v>
      </c>
      <c r="K110" s="8">
        <f t="shared" si="4"/>
        <v>0</v>
      </c>
      <c r="L110" s="7">
        <f t="shared" si="5"/>
        <v>0</v>
      </c>
      <c r="M110" s="9">
        <f t="shared" si="6"/>
        <v>0</v>
      </c>
    </row>
    <row r="111">
      <c r="A111" s="6" t="s">
        <v>52</v>
      </c>
      <c r="B111" s="7" t="str">
        <f>vlookup($A111,Users!$B$1:$H1000,3,false)</f>
        <v>Keisuke</v>
      </c>
      <c r="C111" s="7" t="str">
        <f>vlookup($A111,Users!$B$1:$H1000,6,false)</f>
        <v>Iolani</v>
      </c>
      <c r="D111" s="7">
        <f>vlookup($C111,Teams!$B:$D,2,false)</f>
        <v>5</v>
      </c>
      <c r="E111" s="7">
        <f t="shared" si="1"/>
        <v>20</v>
      </c>
      <c r="F111" s="7">
        <f>countifs(Raw!$D$1:$D1000,$A111,Raw!$C$1:$C1000,4,Raw!$J$1:$J1000,"E")+countifs(Raw!$D$1:$D1000,$A111,Raw!$C$1:$C1000,14,Raw!$J$1:$J1000,"E")</f>
        <v>0</v>
      </c>
      <c r="G111" s="7">
        <f>countifs(Raw!$D$1:$D1000,$A111,Raw!$C$1:$C1000,0,Raw!$J$1:$J1000,"E")</f>
        <v>0</v>
      </c>
      <c r="H111" s="7">
        <f>countifs(Raw!$D$1:$D1000,$A111,Raw!$C$1:$C1000,-4,Raw!$J$1:$J1000,"E")</f>
        <v>0</v>
      </c>
      <c r="I111" s="7">
        <f t="shared" si="2"/>
        <v>0</v>
      </c>
      <c r="J111" s="8">
        <f t="shared" si="3"/>
        <v>0</v>
      </c>
      <c r="K111" s="8">
        <f t="shared" si="4"/>
        <v>0</v>
      </c>
      <c r="L111" s="7">
        <f t="shared" si="5"/>
        <v>0</v>
      </c>
      <c r="M111" s="9">
        <f t="shared" si="6"/>
        <v>0</v>
      </c>
    </row>
    <row r="112">
      <c r="A112" s="6" t="s">
        <v>53</v>
      </c>
      <c r="B112" s="7" t="str">
        <f>vlookup($A112,Users!$B$1:$H1000,3,false)</f>
        <v>Rithik</v>
      </c>
      <c r="C112" s="7" t="str">
        <f>vlookup($A112,Users!$B$1:$H1000,6,false)</f>
        <v>WWPN</v>
      </c>
      <c r="D112" s="7">
        <f>vlookup($C112,Teams!$B:$D,2,false)</f>
        <v>5</v>
      </c>
      <c r="E112" s="7">
        <f t="shared" si="1"/>
        <v>20</v>
      </c>
      <c r="F112" s="7">
        <f>countifs(Raw!$D$1:$D1000,$A112,Raw!$C$1:$C1000,4,Raw!$J$1:$J1000,"E")+countifs(Raw!$D$1:$D1000,$A112,Raw!$C$1:$C1000,14,Raw!$J$1:$J1000,"E")</f>
        <v>0</v>
      </c>
      <c r="G112" s="7">
        <f>countifs(Raw!$D$1:$D1000,$A112,Raw!$C$1:$C1000,0,Raw!$J$1:$J1000,"E")</f>
        <v>0</v>
      </c>
      <c r="H112" s="7">
        <f>countifs(Raw!$D$1:$D1000,$A112,Raw!$C$1:$C1000,-4,Raw!$J$1:$J1000,"E")</f>
        <v>0</v>
      </c>
      <c r="I112" s="7">
        <f t="shared" si="2"/>
        <v>0</v>
      </c>
      <c r="J112" s="8">
        <f t="shared" si="3"/>
        <v>0</v>
      </c>
      <c r="K112" s="8">
        <f t="shared" si="4"/>
        <v>0</v>
      </c>
      <c r="L112" s="7">
        <f t="shared" si="5"/>
        <v>0</v>
      </c>
      <c r="M112" s="9">
        <f t="shared" si="6"/>
        <v>0</v>
      </c>
    </row>
    <row r="113">
      <c r="A113" s="6" t="s">
        <v>58</v>
      </c>
      <c r="B113" s="7" t="str">
        <f>vlookup($A113,Users!$B$1:$H1000,3,false)</f>
        <v>Jerry</v>
      </c>
      <c r="C113" s="7" t="str">
        <f>vlookup($A113,Users!$B$1:$H1000,6,false)</f>
        <v>Enloe B</v>
      </c>
      <c r="D113" s="7">
        <f>vlookup($C113,Teams!$B:$D,2,false)</f>
        <v>7</v>
      </c>
      <c r="E113" s="7">
        <f t="shared" si="1"/>
        <v>28</v>
      </c>
      <c r="F113" s="7">
        <f>countifs(Raw!$D$1:$D1000,$A113,Raw!$C$1:$C1000,4,Raw!$J$1:$J1000,"E")+countifs(Raw!$D$1:$D1000,$A113,Raw!$C$1:$C1000,14,Raw!$J$1:$J1000,"E")</f>
        <v>0</v>
      </c>
      <c r="G113" s="7">
        <f>countifs(Raw!$D$1:$D1000,$A113,Raw!$C$1:$C1000,0,Raw!$J$1:$J1000,"E")</f>
        <v>0</v>
      </c>
      <c r="H113" s="7">
        <f>countifs(Raw!$D$1:$D1000,$A113,Raw!$C$1:$C1000,-4,Raw!$J$1:$J1000,"E")</f>
        <v>0</v>
      </c>
      <c r="I113" s="7">
        <f t="shared" si="2"/>
        <v>0</v>
      </c>
      <c r="J113" s="8">
        <f t="shared" si="3"/>
        <v>0</v>
      </c>
      <c r="K113" s="8">
        <f t="shared" si="4"/>
        <v>0</v>
      </c>
      <c r="L113" s="7">
        <f t="shared" si="5"/>
        <v>0</v>
      </c>
      <c r="M113" s="9">
        <f t="shared" si="6"/>
        <v>0</v>
      </c>
    </row>
    <row r="114">
      <c r="A114" s="6" t="s">
        <v>60</v>
      </c>
      <c r="B114" s="7" t="str">
        <f>vlookup($A114,Users!$B$1:$H1000,3,false)</f>
        <v>Ryan</v>
      </c>
      <c r="C114" s="7" t="str">
        <f>vlookup($A114,Users!$B$1:$H1000,6,false)</f>
        <v>Centennial</v>
      </c>
      <c r="D114" s="7">
        <f>vlookup($C114,Teams!$B:$D,2,false)</f>
        <v>11</v>
      </c>
      <c r="E114" s="7">
        <f t="shared" si="1"/>
        <v>44</v>
      </c>
      <c r="F114" s="7">
        <f>countifs(Raw!$D$1:$D1000,$A114,Raw!$C$1:$C1000,4,Raw!$J$1:$J1000,"E")+countifs(Raw!$D$1:$D1000,$A114,Raw!$C$1:$C1000,14,Raw!$J$1:$J1000,"E")</f>
        <v>0</v>
      </c>
      <c r="G114" s="7">
        <f>countifs(Raw!$D$1:$D1000,$A114,Raw!$C$1:$C1000,0,Raw!$J$1:$J1000,"E")</f>
        <v>0</v>
      </c>
      <c r="H114" s="7">
        <f>countifs(Raw!$D$1:$D1000,$A114,Raw!$C$1:$C1000,-4,Raw!$J$1:$J1000,"E")</f>
        <v>0</v>
      </c>
      <c r="I114" s="7">
        <f t="shared" si="2"/>
        <v>0</v>
      </c>
      <c r="J114" s="8">
        <f t="shared" si="3"/>
        <v>0</v>
      </c>
      <c r="K114" s="8">
        <f t="shared" si="4"/>
        <v>0</v>
      </c>
      <c r="L114" s="7">
        <f t="shared" si="5"/>
        <v>0</v>
      </c>
      <c r="M114" s="9">
        <f t="shared" si="6"/>
        <v>0</v>
      </c>
    </row>
    <row r="115">
      <c r="A115" s="6" t="s">
        <v>64</v>
      </c>
      <c r="B115" s="7" t="str">
        <f>vlookup($A115,Users!$B$1:$H1000,3,false)</f>
        <v>Jeeval</v>
      </c>
      <c r="C115" s="7" t="str">
        <f>vlookup($A115,Users!$B$1:$H1000,6,false)</f>
        <v>Collierville</v>
      </c>
      <c r="D115" s="7">
        <f>vlookup($C115,Teams!$B:$D,2,false)</f>
        <v>5</v>
      </c>
      <c r="E115" s="7">
        <f t="shared" si="1"/>
        <v>20</v>
      </c>
      <c r="F115" s="7">
        <f>countifs(Raw!$D$1:$D1000,$A115,Raw!$C$1:$C1000,4,Raw!$J$1:$J1000,"E")+countifs(Raw!$D$1:$D1000,$A115,Raw!$C$1:$C1000,14,Raw!$J$1:$J1000,"E")</f>
        <v>0</v>
      </c>
      <c r="G115" s="7">
        <f>countifs(Raw!$D$1:$D1000,$A115,Raw!$C$1:$C1000,0,Raw!$J$1:$J1000,"E")</f>
        <v>0</v>
      </c>
      <c r="H115" s="7">
        <f>countifs(Raw!$D$1:$D1000,$A115,Raw!$C$1:$C1000,-4,Raw!$J$1:$J1000,"E")</f>
        <v>0</v>
      </c>
      <c r="I115" s="7">
        <f t="shared" si="2"/>
        <v>0</v>
      </c>
      <c r="J115" s="8">
        <f t="shared" si="3"/>
        <v>0</v>
      </c>
      <c r="K115" s="8">
        <f t="shared" si="4"/>
        <v>0</v>
      </c>
      <c r="L115" s="7">
        <f t="shared" si="5"/>
        <v>0</v>
      </c>
      <c r="M115" s="9">
        <f t="shared" si="6"/>
        <v>0</v>
      </c>
    </row>
    <row r="116">
      <c r="A116" s="6" t="s">
        <v>68</v>
      </c>
      <c r="B116" s="7" t="str">
        <f>vlookup($A116,Users!$B$1:$H1000,3,false)</f>
        <v>Krish</v>
      </c>
      <c r="C116" s="7" t="str">
        <f>vlookup($A116,Users!$B$1:$H1000,6,false)</f>
        <v>Collierville</v>
      </c>
      <c r="D116" s="7">
        <f>vlookup($C116,Teams!$B:$D,2,false)</f>
        <v>5</v>
      </c>
      <c r="E116" s="7">
        <f t="shared" si="1"/>
        <v>20</v>
      </c>
      <c r="F116" s="7">
        <f>countifs(Raw!$D$1:$D1000,$A116,Raw!$C$1:$C1000,4,Raw!$J$1:$J1000,"E")+countifs(Raw!$D$1:$D1000,$A116,Raw!$C$1:$C1000,14,Raw!$J$1:$J1000,"E")</f>
        <v>0</v>
      </c>
      <c r="G116" s="7">
        <f>countifs(Raw!$D$1:$D1000,$A116,Raw!$C$1:$C1000,0,Raw!$J$1:$J1000,"E")</f>
        <v>0</v>
      </c>
      <c r="H116" s="7">
        <f>countifs(Raw!$D$1:$D1000,$A116,Raw!$C$1:$C1000,-4,Raw!$J$1:$J1000,"E")</f>
        <v>0</v>
      </c>
      <c r="I116" s="7">
        <f t="shared" si="2"/>
        <v>0</v>
      </c>
      <c r="J116" s="8">
        <f t="shared" si="3"/>
        <v>0</v>
      </c>
      <c r="K116" s="8">
        <f t="shared" si="4"/>
        <v>0</v>
      </c>
      <c r="L116" s="7">
        <f t="shared" si="5"/>
        <v>0</v>
      </c>
      <c r="M116" s="9">
        <f t="shared" si="6"/>
        <v>0</v>
      </c>
    </row>
    <row r="117">
      <c r="A117" s="6" t="s">
        <v>69</v>
      </c>
      <c r="B117" s="7" t="str">
        <f>vlookup($A117,Users!$B$1:$H1000,3,false)</f>
        <v>Harris</v>
      </c>
      <c r="C117" s="7" t="str">
        <f>vlookup($A117,Users!$B$1:$H1000,6,false)</f>
        <v>Collierville</v>
      </c>
      <c r="D117" s="7">
        <f>vlookup($C117,Teams!$B:$D,2,false)</f>
        <v>5</v>
      </c>
      <c r="E117" s="7">
        <f t="shared" si="1"/>
        <v>20</v>
      </c>
      <c r="F117" s="7">
        <f>countifs(Raw!$D$1:$D1000,$A117,Raw!$C$1:$C1000,4,Raw!$J$1:$J1000,"E")+countifs(Raw!$D$1:$D1000,$A117,Raw!$C$1:$C1000,14,Raw!$J$1:$J1000,"E")</f>
        <v>0</v>
      </c>
      <c r="G117" s="7">
        <f>countifs(Raw!$D$1:$D1000,$A117,Raw!$C$1:$C1000,0,Raw!$J$1:$J1000,"E")</f>
        <v>0</v>
      </c>
      <c r="H117" s="7">
        <f>countifs(Raw!$D$1:$D1000,$A117,Raw!$C$1:$C1000,-4,Raw!$J$1:$J1000,"E")</f>
        <v>0</v>
      </c>
      <c r="I117" s="7">
        <f t="shared" si="2"/>
        <v>0</v>
      </c>
      <c r="J117" s="8">
        <f t="shared" si="3"/>
        <v>0</v>
      </c>
      <c r="K117" s="8">
        <f t="shared" si="4"/>
        <v>0</v>
      </c>
      <c r="L117" s="7">
        <f t="shared" si="5"/>
        <v>0</v>
      </c>
      <c r="M117" s="9">
        <f t="shared" si="6"/>
        <v>0</v>
      </c>
    </row>
    <row r="118">
      <c r="A118" s="6" t="s">
        <v>74</v>
      </c>
      <c r="B118" s="7" t="str">
        <f>vlookup($A118,Users!$B$1:$H1000,3,false)</f>
        <v>Iris</v>
      </c>
      <c r="C118" s="7" t="str">
        <f>vlookup($A118,Users!$B$1:$H1000,6,false)</f>
        <v>Niskayuna</v>
      </c>
      <c r="D118" s="7">
        <f>vlookup($C118,Teams!$B:$D,2,false)</f>
        <v>5</v>
      </c>
      <c r="E118" s="7">
        <f t="shared" si="1"/>
        <v>20</v>
      </c>
      <c r="F118" s="7">
        <f>countifs(Raw!$D$1:$D1000,$A118,Raw!$C$1:$C1000,4,Raw!$J$1:$J1000,"E")+countifs(Raw!$D$1:$D1000,$A118,Raw!$C$1:$C1000,14,Raw!$J$1:$J1000,"E")</f>
        <v>0</v>
      </c>
      <c r="G118" s="7">
        <f>countifs(Raw!$D$1:$D1000,$A118,Raw!$C$1:$C1000,0,Raw!$J$1:$J1000,"E")</f>
        <v>0</v>
      </c>
      <c r="H118" s="7">
        <f>countifs(Raw!$D$1:$D1000,$A118,Raw!$C$1:$C1000,-4,Raw!$J$1:$J1000,"E")</f>
        <v>0</v>
      </c>
      <c r="I118" s="7">
        <f t="shared" si="2"/>
        <v>0</v>
      </c>
      <c r="J118" s="8">
        <f t="shared" si="3"/>
        <v>0</v>
      </c>
      <c r="K118" s="8">
        <f t="shared" si="4"/>
        <v>0</v>
      </c>
      <c r="L118" s="7">
        <f t="shared" si="5"/>
        <v>0</v>
      </c>
      <c r="M118" s="9">
        <f t="shared" si="6"/>
        <v>0</v>
      </c>
    </row>
    <row r="119">
      <c r="A119" s="6" t="s">
        <v>76</v>
      </c>
      <c r="B119" s="7" t="str">
        <f>vlookup($A119,Users!$B$1:$H1000,3,false)</f>
        <v>Oscar</v>
      </c>
      <c r="C119" s="7" t="str">
        <f>vlookup($A119,Users!$B$1:$H1000,6,false)</f>
        <v>Niskayuna</v>
      </c>
      <c r="D119" s="7">
        <f>vlookup($C119,Teams!$B:$D,2,false)</f>
        <v>5</v>
      </c>
      <c r="E119" s="7">
        <f t="shared" si="1"/>
        <v>20</v>
      </c>
      <c r="F119" s="7">
        <f>countifs(Raw!$D$1:$D1000,$A119,Raw!$C$1:$C1000,4,Raw!$J$1:$J1000,"E")+countifs(Raw!$D$1:$D1000,$A119,Raw!$C$1:$C1000,14,Raw!$J$1:$J1000,"E")</f>
        <v>0</v>
      </c>
      <c r="G119" s="7">
        <f>countifs(Raw!$D$1:$D1000,$A119,Raw!$C$1:$C1000,0,Raw!$J$1:$J1000,"E")</f>
        <v>1</v>
      </c>
      <c r="H119" s="7">
        <f>countifs(Raw!$D$1:$D1000,$A119,Raw!$C$1:$C1000,-4,Raw!$J$1:$J1000,"E")</f>
        <v>0</v>
      </c>
      <c r="I119" s="7">
        <f t="shared" si="2"/>
        <v>1</v>
      </c>
      <c r="J119" s="8">
        <f t="shared" si="3"/>
        <v>0.05</v>
      </c>
      <c r="K119" s="8">
        <f t="shared" si="4"/>
        <v>0</v>
      </c>
      <c r="L119" s="7">
        <f t="shared" si="5"/>
        <v>0</v>
      </c>
      <c r="M119" s="9">
        <f t="shared" si="6"/>
        <v>0</v>
      </c>
    </row>
    <row r="120">
      <c r="A120" s="6" t="s">
        <v>77</v>
      </c>
      <c r="B120" s="7" t="str">
        <f>vlookup($A120,Users!$B$1:$H1000,3,false)</f>
        <v>Arjun</v>
      </c>
      <c r="C120" s="7" t="str">
        <f>vlookup($A120,Users!$B$1:$H1000,6,false)</f>
        <v>Niskayuna</v>
      </c>
      <c r="D120" s="7">
        <f>vlookup($C120,Teams!$B:$D,2,false)</f>
        <v>5</v>
      </c>
      <c r="E120" s="7">
        <f t="shared" si="1"/>
        <v>20</v>
      </c>
      <c r="F120" s="7">
        <f>countifs(Raw!$D$1:$D1000,$A120,Raw!$C$1:$C1000,4,Raw!$J$1:$J1000,"E")+countifs(Raw!$D$1:$D1000,$A120,Raw!$C$1:$C1000,14,Raw!$J$1:$J1000,"E")</f>
        <v>0</v>
      </c>
      <c r="G120" s="7">
        <f>countifs(Raw!$D$1:$D1000,$A120,Raw!$C$1:$C1000,0,Raw!$J$1:$J1000,"E")</f>
        <v>0</v>
      </c>
      <c r="H120" s="7">
        <f>countifs(Raw!$D$1:$D1000,$A120,Raw!$C$1:$C1000,-4,Raw!$J$1:$J1000,"E")</f>
        <v>0</v>
      </c>
      <c r="I120" s="7">
        <f t="shared" si="2"/>
        <v>0</v>
      </c>
      <c r="J120" s="8">
        <f t="shared" si="3"/>
        <v>0</v>
      </c>
      <c r="K120" s="8">
        <f t="shared" si="4"/>
        <v>0</v>
      </c>
      <c r="L120" s="7">
        <f t="shared" si="5"/>
        <v>0</v>
      </c>
      <c r="M120" s="9">
        <f t="shared" si="6"/>
        <v>0</v>
      </c>
    </row>
    <row r="121">
      <c r="A121" s="6" t="s">
        <v>78</v>
      </c>
      <c r="B121" s="7" t="str">
        <f>vlookup($A121,Users!$B$1:$H1000,3,false)</f>
        <v>Aaron</v>
      </c>
      <c r="C121" s="7" t="str">
        <f>vlookup($A121,Users!$B$1:$H1000,6,false)</f>
        <v>Ladue</v>
      </c>
      <c r="D121" s="7">
        <f>vlookup($C121,Teams!$B:$D,2,false)</f>
        <v>5</v>
      </c>
      <c r="E121" s="7">
        <f t="shared" si="1"/>
        <v>20</v>
      </c>
      <c r="F121" s="7">
        <f>countifs(Raw!$D$1:$D1000,$A121,Raw!$C$1:$C1000,4,Raw!$J$1:$J1000,"E")+countifs(Raw!$D$1:$D1000,$A121,Raw!$C$1:$C1000,14,Raw!$J$1:$J1000,"E")</f>
        <v>0</v>
      </c>
      <c r="G121" s="7">
        <f>countifs(Raw!$D$1:$D1000,$A121,Raw!$C$1:$C1000,0,Raw!$J$1:$J1000,"E")</f>
        <v>0</v>
      </c>
      <c r="H121" s="7">
        <f>countifs(Raw!$D$1:$D1000,$A121,Raw!$C$1:$C1000,-4,Raw!$J$1:$J1000,"E")</f>
        <v>0</v>
      </c>
      <c r="I121" s="7">
        <f t="shared" si="2"/>
        <v>0</v>
      </c>
      <c r="J121" s="8">
        <f t="shared" si="3"/>
        <v>0</v>
      </c>
      <c r="K121" s="8">
        <f t="shared" si="4"/>
        <v>0</v>
      </c>
      <c r="L121" s="7">
        <f t="shared" si="5"/>
        <v>0</v>
      </c>
      <c r="M121" s="9">
        <f t="shared" si="6"/>
        <v>0</v>
      </c>
    </row>
    <row r="122">
      <c r="A122" s="6" t="s">
        <v>83</v>
      </c>
      <c r="B122" s="7" t="str">
        <f>vlookup($A122,Users!$B$1:$H1000,3,false)</f>
        <v>Anuprabha</v>
      </c>
      <c r="C122" s="7" t="str">
        <f>vlookup($A122,Users!$B$1:$H1000,6,false)</f>
        <v>Lexington A</v>
      </c>
      <c r="D122" s="7">
        <f>vlookup($C122,Teams!$B:$D,2,false)</f>
        <v>7</v>
      </c>
      <c r="E122" s="7">
        <f t="shared" si="1"/>
        <v>28</v>
      </c>
      <c r="F122" s="7">
        <f>countifs(Raw!$D$1:$D1000,$A122,Raw!$C$1:$C1000,4,Raw!$J$1:$J1000,"E")+countifs(Raw!$D$1:$D1000,$A122,Raw!$C$1:$C1000,14,Raw!$J$1:$J1000,"E")</f>
        <v>0</v>
      </c>
      <c r="G122" s="7">
        <f>countifs(Raw!$D$1:$D1000,$A122,Raw!$C$1:$C1000,0,Raw!$J$1:$J1000,"E")</f>
        <v>0</v>
      </c>
      <c r="H122" s="7">
        <f>countifs(Raw!$D$1:$D1000,$A122,Raw!$C$1:$C1000,-4,Raw!$J$1:$J1000,"E")</f>
        <v>0</v>
      </c>
      <c r="I122" s="7">
        <f t="shared" si="2"/>
        <v>0</v>
      </c>
      <c r="J122" s="8">
        <f t="shared" si="3"/>
        <v>0</v>
      </c>
      <c r="K122" s="8">
        <f t="shared" si="4"/>
        <v>0</v>
      </c>
      <c r="L122" s="7">
        <f t="shared" si="5"/>
        <v>0</v>
      </c>
      <c r="M122" s="9">
        <f t="shared" si="6"/>
        <v>0</v>
      </c>
    </row>
    <row r="123">
      <c r="A123" s="6" t="s">
        <v>91</v>
      </c>
      <c r="B123" s="7" t="str">
        <f>vlookup($A123,Users!$B$1:$H1000,3,false)</f>
        <v>Annie</v>
      </c>
      <c r="C123" s="7" t="str">
        <f>vlookup($A123,Users!$B$1:$H1000,6,false)</f>
        <v>MSJ</v>
      </c>
      <c r="D123" s="7">
        <f>vlookup($C123,Teams!$B:$D,2,false)</f>
        <v>8</v>
      </c>
      <c r="E123" s="7">
        <f t="shared" si="1"/>
        <v>32</v>
      </c>
      <c r="F123" s="7">
        <f>countifs(Raw!$D$1:$D1000,$A123,Raw!$C$1:$C1000,4,Raw!$J$1:$J1000,"E")+countifs(Raw!$D$1:$D1000,$A123,Raw!$C$1:$C1000,14,Raw!$J$1:$J1000,"E")</f>
        <v>0</v>
      </c>
      <c r="G123" s="7">
        <f>countifs(Raw!$D$1:$D1000,$A123,Raw!$C$1:$C1000,0,Raw!$J$1:$J1000,"E")</f>
        <v>0</v>
      </c>
      <c r="H123" s="7">
        <f>countifs(Raw!$D$1:$D1000,$A123,Raw!$C$1:$C1000,-4,Raw!$J$1:$J1000,"E")</f>
        <v>0</v>
      </c>
      <c r="I123" s="7">
        <f t="shared" si="2"/>
        <v>0</v>
      </c>
      <c r="J123" s="8">
        <f t="shared" si="3"/>
        <v>0</v>
      </c>
      <c r="K123" s="8">
        <f t="shared" si="4"/>
        <v>0</v>
      </c>
      <c r="L123" s="7">
        <f t="shared" si="5"/>
        <v>0</v>
      </c>
      <c r="M123" s="9">
        <f t="shared" si="6"/>
        <v>0</v>
      </c>
    </row>
    <row r="124">
      <c r="A124" s="6" t="s">
        <v>93</v>
      </c>
      <c r="B124" s="7" t="str">
        <f>vlookup($A124,Users!$B$1:$H1000,3,false)</f>
        <v>Josh</v>
      </c>
      <c r="C124" s="7" t="str">
        <f>vlookup($A124,Users!$B$1:$H1000,6,false)</f>
        <v>PRISMS</v>
      </c>
      <c r="D124" s="7">
        <f>vlookup($C124,Teams!$B:$D,2,false)</f>
        <v>5</v>
      </c>
      <c r="E124" s="7">
        <f t="shared" si="1"/>
        <v>20</v>
      </c>
      <c r="F124" s="7">
        <f>countifs(Raw!$D$1:$D1000,$A124,Raw!$C$1:$C1000,4,Raw!$J$1:$J1000,"E")+countifs(Raw!$D$1:$D1000,$A124,Raw!$C$1:$C1000,14,Raw!$J$1:$J1000,"E")</f>
        <v>4</v>
      </c>
      <c r="G124" s="7">
        <f>countifs(Raw!$D$1:$D1000,$A124,Raw!$C$1:$C1000,0,Raw!$J$1:$J1000,"E")</f>
        <v>1</v>
      </c>
      <c r="H124" s="7">
        <f>countifs(Raw!$D$1:$D1000,$A124,Raw!$C$1:$C1000,-4,Raw!$J$1:$J1000,"E")</f>
        <v>4</v>
      </c>
      <c r="I124" s="7">
        <f t="shared" si="2"/>
        <v>9</v>
      </c>
      <c r="J124" s="8">
        <f t="shared" si="3"/>
        <v>0.45</v>
      </c>
      <c r="K124" s="8">
        <f t="shared" si="4"/>
        <v>0.4444444444</v>
      </c>
      <c r="L124" s="7">
        <f t="shared" si="5"/>
        <v>0</v>
      </c>
      <c r="M124" s="9">
        <f t="shared" si="6"/>
        <v>0</v>
      </c>
    </row>
    <row r="125">
      <c r="A125" s="6" t="s">
        <v>94</v>
      </c>
      <c r="B125" s="7" t="str">
        <f>vlookup($A125,Users!$B$1:$H1000,3,false)</f>
        <v>Felicity</v>
      </c>
      <c r="C125" s="7" t="str">
        <f>vlookup($A125,Users!$B$1:$H1000,6,false)</f>
        <v>PRISMS</v>
      </c>
      <c r="D125" s="7">
        <f>vlookup($C125,Teams!$B:$D,2,false)</f>
        <v>5</v>
      </c>
      <c r="E125" s="7">
        <f t="shared" si="1"/>
        <v>20</v>
      </c>
      <c r="F125" s="7">
        <f>countifs(Raw!$D$1:$D1000,$A125,Raw!$C$1:$C1000,4,Raw!$J$1:$J1000,"E")+countifs(Raw!$D$1:$D1000,$A125,Raw!$C$1:$C1000,14,Raw!$J$1:$J1000,"E")</f>
        <v>0</v>
      </c>
      <c r="G125" s="7">
        <f>countifs(Raw!$D$1:$D1000,$A125,Raw!$C$1:$C1000,0,Raw!$J$1:$J1000,"E")</f>
        <v>0</v>
      </c>
      <c r="H125" s="7">
        <f>countifs(Raw!$D$1:$D1000,$A125,Raw!$C$1:$C1000,-4,Raw!$J$1:$J1000,"E")</f>
        <v>0</v>
      </c>
      <c r="I125" s="7">
        <f t="shared" si="2"/>
        <v>0</v>
      </c>
      <c r="J125" s="8">
        <f t="shared" si="3"/>
        <v>0</v>
      </c>
      <c r="K125" s="8">
        <f t="shared" si="4"/>
        <v>0</v>
      </c>
      <c r="L125" s="7">
        <f t="shared" si="5"/>
        <v>0</v>
      </c>
      <c r="M125" s="9">
        <f t="shared" si="6"/>
        <v>0</v>
      </c>
    </row>
    <row r="126">
      <c r="A126" s="6" t="s">
        <v>97</v>
      </c>
      <c r="B126" s="7" t="str">
        <f>vlookup($A126,Users!$B$1:$H1000,3,false)</f>
        <v>Jonathan</v>
      </c>
      <c r="C126" s="7" t="str">
        <f>vlookup($A126,Users!$B$1:$H1000,6,false)</f>
        <v>Blair B</v>
      </c>
      <c r="D126" s="7">
        <f>vlookup($C126,Teams!$B:$D,2,false)</f>
        <v>5</v>
      </c>
      <c r="E126" s="7">
        <f t="shared" si="1"/>
        <v>20</v>
      </c>
      <c r="F126" s="7">
        <f>countifs(Raw!$D$1:$D1000,$A126,Raw!$C$1:$C1000,4,Raw!$J$1:$J1000,"E")+countifs(Raw!$D$1:$D1000,$A126,Raw!$C$1:$C1000,14,Raw!$J$1:$J1000,"E")</f>
        <v>0</v>
      </c>
      <c r="G126" s="7">
        <f>countifs(Raw!$D$1:$D1000,$A126,Raw!$C$1:$C1000,0,Raw!$J$1:$J1000,"E")</f>
        <v>2</v>
      </c>
      <c r="H126" s="7">
        <f>countifs(Raw!$D$1:$D1000,$A126,Raw!$C$1:$C1000,-4,Raw!$J$1:$J1000,"E")</f>
        <v>0</v>
      </c>
      <c r="I126" s="7">
        <f t="shared" si="2"/>
        <v>2</v>
      </c>
      <c r="J126" s="8">
        <f t="shared" si="3"/>
        <v>0.1</v>
      </c>
      <c r="K126" s="8">
        <f t="shared" si="4"/>
        <v>0</v>
      </c>
      <c r="L126" s="7">
        <f t="shared" si="5"/>
        <v>0</v>
      </c>
      <c r="M126" s="9">
        <f t="shared" si="6"/>
        <v>0</v>
      </c>
    </row>
    <row r="127">
      <c r="A127" s="6" t="s">
        <v>98</v>
      </c>
      <c r="B127" s="7" t="str">
        <f>vlookup($A127,Users!$B$1:$H1000,3,false)</f>
        <v>Rishi</v>
      </c>
      <c r="C127" s="7" t="str">
        <f>vlookup($A127,Users!$B$1:$H1000,6,false)</f>
        <v>ASFA</v>
      </c>
      <c r="D127" s="7">
        <f>vlookup($C127,Teams!$B:$D,2,false)</f>
        <v>5</v>
      </c>
      <c r="E127" s="7">
        <f t="shared" si="1"/>
        <v>20</v>
      </c>
      <c r="F127" s="7">
        <f>countifs(Raw!$D$1:$D1000,$A127,Raw!$C$1:$C1000,4,Raw!$J$1:$J1000,"E")+countifs(Raw!$D$1:$D1000,$A127,Raw!$C$1:$C1000,14,Raw!$J$1:$J1000,"E")</f>
        <v>0</v>
      </c>
      <c r="G127" s="7">
        <f>countifs(Raw!$D$1:$D1000,$A127,Raw!$C$1:$C1000,0,Raw!$J$1:$J1000,"E")</f>
        <v>0</v>
      </c>
      <c r="H127" s="7">
        <f>countifs(Raw!$D$1:$D1000,$A127,Raw!$C$1:$C1000,-4,Raw!$J$1:$J1000,"E")</f>
        <v>0</v>
      </c>
      <c r="I127" s="7">
        <f t="shared" si="2"/>
        <v>0</v>
      </c>
      <c r="J127" s="8">
        <f t="shared" si="3"/>
        <v>0</v>
      </c>
      <c r="K127" s="8">
        <f t="shared" si="4"/>
        <v>0</v>
      </c>
      <c r="L127" s="7">
        <f t="shared" si="5"/>
        <v>0</v>
      </c>
      <c r="M127" s="9">
        <f t="shared" si="6"/>
        <v>0</v>
      </c>
    </row>
    <row r="128">
      <c r="A128" s="6" t="s">
        <v>99</v>
      </c>
      <c r="B128" s="7" t="str">
        <f>vlookup($A128,Users!$B$1:$H1000,3,false)</f>
        <v>Daniel</v>
      </c>
      <c r="C128" s="7" t="str">
        <f>vlookup($A128,Users!$B$1:$H1000,6,false)</f>
        <v>ASFA</v>
      </c>
      <c r="D128" s="7">
        <f>vlookup($C128,Teams!$B:$D,2,false)</f>
        <v>5</v>
      </c>
      <c r="E128" s="7">
        <f t="shared" si="1"/>
        <v>20</v>
      </c>
      <c r="F128" s="7">
        <f>countifs(Raw!$D$1:$D1000,$A128,Raw!$C$1:$C1000,4,Raw!$J$1:$J1000,"E")+countifs(Raw!$D$1:$D1000,$A128,Raw!$C$1:$C1000,14,Raw!$J$1:$J1000,"E")</f>
        <v>0</v>
      </c>
      <c r="G128" s="7">
        <f>countifs(Raw!$D$1:$D1000,$A128,Raw!$C$1:$C1000,0,Raw!$J$1:$J1000,"E")</f>
        <v>0</v>
      </c>
      <c r="H128" s="7">
        <f>countifs(Raw!$D$1:$D1000,$A128,Raw!$C$1:$C1000,-4,Raw!$J$1:$J1000,"E")</f>
        <v>0</v>
      </c>
      <c r="I128" s="7">
        <f t="shared" si="2"/>
        <v>0</v>
      </c>
      <c r="J128" s="8">
        <f t="shared" si="3"/>
        <v>0</v>
      </c>
      <c r="K128" s="8">
        <f t="shared" si="4"/>
        <v>0</v>
      </c>
      <c r="L128" s="7">
        <f t="shared" si="5"/>
        <v>0</v>
      </c>
      <c r="M128" s="9">
        <f t="shared" si="6"/>
        <v>0</v>
      </c>
    </row>
    <row r="129">
      <c r="A129" s="6" t="s">
        <v>100</v>
      </c>
      <c r="B129" s="7" t="str">
        <f>vlookup($A129,Users!$B$1:$H1000,3,false)</f>
        <v>Dexter</v>
      </c>
      <c r="C129" s="7" t="str">
        <f>vlookup($A129,Users!$B$1:$H1000,6,false)</f>
        <v>ASFA</v>
      </c>
      <c r="D129" s="7">
        <f>vlookup($C129,Teams!$B:$D,2,false)</f>
        <v>5</v>
      </c>
      <c r="E129" s="7">
        <f t="shared" si="1"/>
        <v>20</v>
      </c>
      <c r="F129" s="7">
        <f>countifs(Raw!$D$1:$D1000,$A129,Raw!$C$1:$C1000,4,Raw!$J$1:$J1000,"E")+countifs(Raw!$D$1:$D1000,$A129,Raw!$C$1:$C1000,14,Raw!$J$1:$J1000,"E")</f>
        <v>0</v>
      </c>
      <c r="G129" s="7">
        <f>countifs(Raw!$D$1:$D1000,$A129,Raw!$C$1:$C1000,0,Raw!$J$1:$J1000,"E")</f>
        <v>0</v>
      </c>
      <c r="H129" s="7">
        <f>countifs(Raw!$D$1:$D1000,$A129,Raw!$C$1:$C1000,-4,Raw!$J$1:$J1000,"E")</f>
        <v>0</v>
      </c>
      <c r="I129" s="7">
        <f t="shared" si="2"/>
        <v>0</v>
      </c>
      <c r="J129" s="8">
        <f t="shared" si="3"/>
        <v>0</v>
      </c>
      <c r="K129" s="8">
        <f t="shared" si="4"/>
        <v>0</v>
      </c>
      <c r="L129" s="7">
        <f t="shared" si="5"/>
        <v>0</v>
      </c>
      <c r="M129" s="9">
        <f t="shared" si="6"/>
        <v>0</v>
      </c>
    </row>
    <row r="130">
      <c r="A130" s="6" t="s">
        <v>102</v>
      </c>
      <c r="B130" s="7" t="str">
        <f>vlookup($A130,Users!$B$1:$H1000,3,false)</f>
        <v>Brian</v>
      </c>
      <c r="C130" s="7" t="str">
        <f>vlookup($A130,Users!$B$1:$H1000,6,false)</f>
        <v>Enloe A</v>
      </c>
      <c r="D130" s="7">
        <f>vlookup($C130,Teams!$B:$D,2,false)</f>
        <v>5</v>
      </c>
      <c r="E130" s="7">
        <f t="shared" si="1"/>
        <v>20</v>
      </c>
      <c r="F130" s="7">
        <f>countifs(Raw!$D$1:$D1000,$A130,Raw!$C$1:$C1000,4,Raw!$J$1:$J1000,"E")+countifs(Raw!$D$1:$D1000,$A130,Raw!$C$1:$C1000,14,Raw!$J$1:$J1000,"E")</f>
        <v>2</v>
      </c>
      <c r="G130" s="7">
        <f>countifs(Raw!$D$1:$D1000,$A130,Raw!$C$1:$C1000,0,Raw!$J$1:$J1000,"E")</f>
        <v>0</v>
      </c>
      <c r="H130" s="7">
        <f>countifs(Raw!$D$1:$D1000,$A130,Raw!$C$1:$C1000,-4,Raw!$J$1:$J1000,"E")</f>
        <v>2</v>
      </c>
      <c r="I130" s="7">
        <f t="shared" si="2"/>
        <v>4</v>
      </c>
      <c r="J130" s="8">
        <f t="shared" si="3"/>
        <v>0.2</v>
      </c>
      <c r="K130" s="8">
        <f t="shared" si="4"/>
        <v>0.5</v>
      </c>
      <c r="L130" s="7">
        <f t="shared" si="5"/>
        <v>0</v>
      </c>
      <c r="M130" s="9">
        <f t="shared" si="6"/>
        <v>0</v>
      </c>
    </row>
    <row r="131">
      <c r="A131" s="6" t="s">
        <v>103</v>
      </c>
      <c r="B131" s="7" t="str">
        <f>vlookup($A131,Users!$B$1:$H1000,3,false)</f>
        <v>Rishabh</v>
      </c>
      <c r="C131" s="7" t="str">
        <f>vlookup($A131,Users!$B$1:$H1000,6,false)</f>
        <v>Enloe A</v>
      </c>
      <c r="D131" s="7">
        <f>vlookup($C131,Teams!$B:$D,2,false)</f>
        <v>5</v>
      </c>
      <c r="E131" s="7">
        <f t="shared" si="1"/>
        <v>20</v>
      </c>
      <c r="F131" s="7">
        <f>countifs(Raw!$D$1:$D1000,$A131,Raw!$C$1:$C1000,4,Raw!$J$1:$J1000,"E")+countifs(Raw!$D$1:$D1000,$A131,Raw!$C$1:$C1000,14,Raw!$J$1:$J1000,"E")</f>
        <v>0</v>
      </c>
      <c r="G131" s="7">
        <f>countifs(Raw!$D$1:$D1000,$A131,Raw!$C$1:$C1000,0,Raw!$J$1:$J1000,"E")</f>
        <v>0</v>
      </c>
      <c r="H131" s="7">
        <f>countifs(Raw!$D$1:$D1000,$A131,Raw!$C$1:$C1000,-4,Raw!$J$1:$J1000,"E")</f>
        <v>0</v>
      </c>
      <c r="I131" s="7">
        <f t="shared" si="2"/>
        <v>0</v>
      </c>
      <c r="J131" s="8">
        <f t="shared" si="3"/>
        <v>0</v>
      </c>
      <c r="K131" s="8">
        <f t="shared" si="4"/>
        <v>0</v>
      </c>
      <c r="L131" s="7">
        <f t="shared" si="5"/>
        <v>0</v>
      </c>
      <c r="M131" s="9">
        <f t="shared" si="6"/>
        <v>0</v>
      </c>
    </row>
    <row r="132">
      <c r="A132" s="6" t="s">
        <v>104</v>
      </c>
      <c r="B132" s="7" t="str">
        <f>vlookup($A132,Users!$B$1:$H1000,3,false)</f>
        <v>Sarthak</v>
      </c>
      <c r="C132" s="7" t="str">
        <f>vlookup($A132,Users!$B$1:$H1000,6,false)</f>
        <v>Mira Loma</v>
      </c>
      <c r="D132" s="7">
        <f>vlookup($C132,Teams!$B:$D,2,false)</f>
        <v>11</v>
      </c>
      <c r="E132" s="7">
        <f t="shared" si="1"/>
        <v>44</v>
      </c>
      <c r="F132" s="7">
        <f>countifs(Raw!$D$1:$D1000,$A132,Raw!$C$1:$C1000,4,Raw!$J$1:$J1000,"E")+countifs(Raw!$D$1:$D1000,$A132,Raw!$C$1:$C1000,14,Raw!$J$1:$J1000,"E")</f>
        <v>0</v>
      </c>
      <c r="G132" s="7">
        <f>countifs(Raw!$D$1:$D1000,$A132,Raw!$C$1:$C1000,0,Raw!$J$1:$J1000,"E")</f>
        <v>0</v>
      </c>
      <c r="H132" s="7">
        <f>countifs(Raw!$D$1:$D1000,$A132,Raw!$C$1:$C1000,-4,Raw!$J$1:$J1000,"E")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9">
        <f t="shared" si="6"/>
        <v>0</v>
      </c>
    </row>
    <row r="133">
      <c r="A133" s="6" t="s">
        <v>110</v>
      </c>
      <c r="B133" s="7" t="str">
        <f>vlookup($A133,Users!$B$1:$H1000,3,false)</f>
        <v>Sohil</v>
      </c>
      <c r="C133" s="7" t="str">
        <f>vlookup($A133,Users!$B$1:$H1000,6,false)</f>
        <v>Lynbrook</v>
      </c>
      <c r="D133" s="7">
        <f>vlookup($C133,Teams!$B:$D,2,false)</f>
        <v>5</v>
      </c>
      <c r="E133" s="7">
        <f t="shared" si="1"/>
        <v>20</v>
      </c>
      <c r="F133" s="7">
        <f>countifs(Raw!$D$1:$D1000,$A133,Raw!$C$1:$C1000,4,Raw!$J$1:$J1000,"E")+countifs(Raw!$D$1:$D1000,$A133,Raw!$C$1:$C1000,14,Raw!$J$1:$J1000,"E")</f>
        <v>0</v>
      </c>
      <c r="G133" s="7">
        <f>countifs(Raw!$D$1:$D1000,$A133,Raw!$C$1:$C1000,0,Raw!$J$1:$J1000,"E")</f>
        <v>0</v>
      </c>
      <c r="H133" s="7">
        <f>countifs(Raw!$D$1:$D1000,$A133,Raw!$C$1:$C1000,-4,Raw!$J$1:$J1000,"E")</f>
        <v>0</v>
      </c>
      <c r="I133" s="7">
        <f t="shared" si="2"/>
        <v>0</v>
      </c>
      <c r="J133" s="8">
        <f t="shared" si="3"/>
        <v>0</v>
      </c>
      <c r="K133" s="8">
        <f t="shared" si="4"/>
        <v>0</v>
      </c>
      <c r="L133" s="7">
        <f t="shared" si="5"/>
        <v>0</v>
      </c>
      <c r="M133" s="9">
        <f t="shared" si="6"/>
        <v>0</v>
      </c>
    </row>
    <row r="134">
      <c r="A134" s="6" t="s">
        <v>111</v>
      </c>
      <c r="B134" s="7" t="str">
        <f>vlookup($A134,Users!$B$1:$H1000,3,false)</f>
        <v>Aditya</v>
      </c>
      <c r="C134" s="7" t="str">
        <f>vlookup($A134,Users!$B$1:$H1000,6,false)</f>
        <v>Pullman</v>
      </c>
      <c r="D134" s="7">
        <f>vlookup($C134,Teams!$B:$D,2,false)</f>
        <v>5</v>
      </c>
      <c r="E134" s="7">
        <f t="shared" si="1"/>
        <v>20</v>
      </c>
      <c r="F134" s="7">
        <f>countifs(Raw!$D$1:$D1000,$A134,Raw!$C$1:$C1000,4,Raw!$J$1:$J1000,"E")+countifs(Raw!$D$1:$D1000,$A134,Raw!$C$1:$C1000,14,Raw!$J$1:$J1000,"E")</f>
        <v>0</v>
      </c>
      <c r="G134" s="7">
        <f>countifs(Raw!$D$1:$D1000,$A134,Raw!$C$1:$C1000,0,Raw!$J$1:$J1000,"E")</f>
        <v>0</v>
      </c>
      <c r="H134" s="7">
        <f>countifs(Raw!$D$1:$D1000,$A134,Raw!$C$1:$C1000,-4,Raw!$J$1:$J1000,"E")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9">
        <f t="shared" si="6"/>
        <v>0</v>
      </c>
    </row>
    <row r="135">
      <c r="A135" s="6" t="s">
        <v>113</v>
      </c>
      <c r="B135" s="7" t="str">
        <f>vlookup($A135,Users!$B$1:$H1000,3,false)</f>
        <v>Antone</v>
      </c>
      <c r="C135" s="7" t="str">
        <f>vlookup($A135,Users!$B$1:$H1000,6,false)</f>
        <v>Lynbrook</v>
      </c>
      <c r="D135" s="7">
        <f>vlookup($C135,Teams!$B:$D,2,false)</f>
        <v>5</v>
      </c>
      <c r="E135" s="7">
        <f t="shared" si="1"/>
        <v>20</v>
      </c>
      <c r="F135" s="7">
        <f>countifs(Raw!$D$1:$D1000,$A135,Raw!$C$1:$C1000,4,Raw!$J$1:$J1000,"E")+countifs(Raw!$D$1:$D1000,$A135,Raw!$C$1:$C1000,14,Raw!$J$1:$J1000,"E")</f>
        <v>0</v>
      </c>
      <c r="G135" s="7">
        <f>countifs(Raw!$D$1:$D1000,$A135,Raw!$C$1:$C1000,0,Raw!$J$1:$J1000,"E")</f>
        <v>0</v>
      </c>
      <c r="H135" s="7">
        <f>countifs(Raw!$D$1:$D1000,$A135,Raw!$C$1:$C1000,-4,Raw!$J$1:$J1000,"E")</f>
        <v>0</v>
      </c>
      <c r="I135" s="7">
        <f t="shared" si="2"/>
        <v>0</v>
      </c>
      <c r="J135" s="8">
        <f t="shared" si="3"/>
        <v>0</v>
      </c>
      <c r="K135" s="8">
        <f t="shared" si="4"/>
        <v>0</v>
      </c>
      <c r="L135" s="7">
        <f t="shared" si="5"/>
        <v>0</v>
      </c>
      <c r="M135" s="9">
        <f t="shared" si="6"/>
        <v>0</v>
      </c>
    </row>
    <row r="136">
      <c r="A136" s="6" t="s">
        <v>114</v>
      </c>
      <c r="B136" s="7" t="str">
        <f>vlookup($A136,Users!$B$1:$H1000,3,false)</f>
        <v>William</v>
      </c>
      <c r="C136" s="7" t="str">
        <f>vlookup($A136,Users!$B$1:$H1000,6,false)</f>
        <v>Pullman</v>
      </c>
      <c r="D136" s="7">
        <f>vlookup($C136,Teams!$B:$D,2,false)</f>
        <v>5</v>
      </c>
      <c r="E136" s="7">
        <f t="shared" si="1"/>
        <v>20</v>
      </c>
      <c r="F136" s="7">
        <f>countifs(Raw!$D$1:$D1000,$A136,Raw!$C$1:$C1000,4,Raw!$J$1:$J1000,"E")+countifs(Raw!$D$1:$D1000,$A136,Raw!$C$1:$C1000,14,Raw!$J$1:$J1000,"E")</f>
        <v>0</v>
      </c>
      <c r="G136" s="7">
        <f>countifs(Raw!$D$1:$D1000,$A136,Raw!$C$1:$C1000,0,Raw!$J$1:$J1000,"E")</f>
        <v>1</v>
      </c>
      <c r="H136" s="7">
        <f>countifs(Raw!$D$1:$D1000,$A136,Raw!$C$1:$C1000,-4,Raw!$J$1:$J1000,"E")</f>
        <v>0</v>
      </c>
      <c r="I136" s="7">
        <f t="shared" si="2"/>
        <v>1</v>
      </c>
      <c r="J136" s="8">
        <f t="shared" si="3"/>
        <v>0.05</v>
      </c>
      <c r="K136" s="8">
        <f t="shared" si="4"/>
        <v>0</v>
      </c>
      <c r="L136" s="7">
        <f t="shared" si="5"/>
        <v>0</v>
      </c>
      <c r="M136" s="9">
        <f t="shared" si="6"/>
        <v>0</v>
      </c>
    </row>
    <row r="137">
      <c r="A137" s="6" t="s">
        <v>118</v>
      </c>
      <c r="B137" s="7" t="str">
        <f>vlookup($A137,Users!$B$1:$H1000,3,false)</f>
        <v>Tristan</v>
      </c>
      <c r="C137" s="7" t="str">
        <f>vlookup($A137,Users!$B$1:$H1000,6,false)</f>
        <v>Interlake B</v>
      </c>
      <c r="D137" s="7">
        <f>vlookup($C137,Teams!$B:$D,2,false)</f>
        <v>6</v>
      </c>
      <c r="E137" s="7">
        <f t="shared" si="1"/>
        <v>24</v>
      </c>
      <c r="F137" s="7">
        <f>countifs(Raw!$D$1:$D1000,$A137,Raw!$C$1:$C1000,4,Raw!$J$1:$J1000,"E")+countifs(Raw!$D$1:$D1000,$A137,Raw!$C$1:$C1000,14,Raw!$J$1:$J1000,"E")</f>
        <v>0</v>
      </c>
      <c r="G137" s="7">
        <f>countifs(Raw!$D$1:$D1000,$A137,Raw!$C$1:$C1000,0,Raw!$J$1:$J1000,"E")</f>
        <v>0</v>
      </c>
      <c r="H137" s="7">
        <f>countifs(Raw!$D$1:$D1000,$A137,Raw!$C$1:$C1000,-4,Raw!$J$1:$J1000,"E")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9">
        <f t="shared" si="6"/>
        <v>0</v>
      </c>
    </row>
    <row r="138">
      <c r="A138" s="6" t="s">
        <v>120</v>
      </c>
      <c r="B138" s="7" t="str">
        <f>vlookup($A138,Users!$B$1:$H1000,3,false)</f>
        <v>Grace</v>
      </c>
      <c r="C138" s="7" t="str">
        <f>vlookup($A138,Users!$B$1:$H1000,6,false)</f>
        <v>Interlake B</v>
      </c>
      <c r="D138" s="7">
        <f>vlookup($C138,Teams!$B:$D,2,false)</f>
        <v>6</v>
      </c>
      <c r="E138" s="7">
        <f t="shared" si="1"/>
        <v>24</v>
      </c>
      <c r="F138" s="7">
        <f>countifs(Raw!$D$1:$D1000,$A138,Raw!$C$1:$C1000,4,Raw!$J$1:$J1000,"E")+countifs(Raw!$D$1:$D1000,$A138,Raw!$C$1:$C1000,14,Raw!$J$1:$J1000,"E")</f>
        <v>0</v>
      </c>
      <c r="G138" s="7">
        <f>countifs(Raw!$D$1:$D1000,$A138,Raw!$C$1:$C1000,0,Raw!$J$1:$J1000,"E")</f>
        <v>0</v>
      </c>
      <c r="H138" s="7">
        <f>countifs(Raw!$D$1:$D1000,$A138,Raw!$C$1:$C1000,-4,Raw!$J$1:$J1000,"E")</f>
        <v>0</v>
      </c>
      <c r="I138" s="7">
        <f t="shared" si="2"/>
        <v>0</v>
      </c>
      <c r="J138" s="8">
        <f t="shared" si="3"/>
        <v>0</v>
      </c>
      <c r="K138" s="8">
        <f t="shared" si="4"/>
        <v>0</v>
      </c>
      <c r="L138" s="7">
        <f t="shared" si="5"/>
        <v>0</v>
      </c>
      <c r="M138" s="9">
        <f t="shared" si="6"/>
        <v>0</v>
      </c>
    </row>
    <row r="139">
      <c r="A139" s="6" t="s">
        <v>121</v>
      </c>
      <c r="B139" s="7" t="str">
        <f>vlookup($A139,Users!$B$1:$H1000,3,false)</f>
        <v>Austin</v>
      </c>
      <c r="C139" s="7" t="str">
        <f>vlookup($A139,Users!$B$1:$H1000,6,false)</f>
        <v>Canyon Crest</v>
      </c>
      <c r="D139" s="7">
        <f>vlookup($C139,Teams!$B:$D,2,false)</f>
        <v>5</v>
      </c>
      <c r="E139" s="7">
        <f t="shared" si="1"/>
        <v>20</v>
      </c>
      <c r="F139" s="7">
        <f>countifs(Raw!$D$1:$D1000,$A139,Raw!$C$1:$C1000,4,Raw!$J$1:$J1000,"E")+countifs(Raw!$D$1:$D1000,$A139,Raw!$C$1:$C1000,14,Raw!$J$1:$J1000,"E")</f>
        <v>0</v>
      </c>
      <c r="G139" s="7">
        <f>countifs(Raw!$D$1:$D1000,$A139,Raw!$C$1:$C1000,0,Raw!$J$1:$J1000,"E")</f>
        <v>0</v>
      </c>
      <c r="H139" s="7">
        <f>countifs(Raw!$D$1:$D1000,$A139,Raw!$C$1:$C1000,-4,Raw!$J$1:$J1000,"E")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9">
        <f t="shared" si="6"/>
        <v>0</v>
      </c>
    </row>
    <row r="140">
      <c r="A140" s="6" t="s">
        <v>122</v>
      </c>
      <c r="B140" s="7" t="str">
        <f>vlookup($A140,Users!$B$1:$H1000,3,false)</f>
        <v>Nihal</v>
      </c>
      <c r="C140" s="7" t="str">
        <f>vlookup($A140,Users!$B$1:$H1000,6,false)</f>
        <v>Interlake B</v>
      </c>
      <c r="D140" s="7">
        <f>vlookup($C140,Teams!$B:$D,2,false)</f>
        <v>6</v>
      </c>
      <c r="E140" s="7">
        <f t="shared" si="1"/>
        <v>24</v>
      </c>
      <c r="F140" s="7">
        <f>countifs(Raw!$D$1:$D1000,$A140,Raw!$C$1:$C1000,4,Raw!$J$1:$J1000,"E")+countifs(Raw!$D$1:$D1000,$A140,Raw!$C$1:$C1000,14,Raw!$J$1:$J1000,"E")</f>
        <v>0</v>
      </c>
      <c r="G140" s="7">
        <f>countifs(Raw!$D$1:$D1000,$A140,Raw!$C$1:$C1000,0,Raw!$J$1:$J1000,"E")</f>
        <v>0</v>
      </c>
      <c r="H140" s="7">
        <f>countifs(Raw!$D$1:$D1000,$A140,Raw!$C$1:$C1000,-4,Raw!$J$1:$J1000,"E")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9">
        <f t="shared" si="6"/>
        <v>0</v>
      </c>
    </row>
    <row r="141">
      <c r="A141" s="6" t="s">
        <v>124</v>
      </c>
      <c r="B141" s="7" t="str">
        <f>vlookup($A141,Users!$B$1:$H1000,3,false)</f>
        <v>Alex</v>
      </c>
      <c r="C141" s="7" t="str">
        <f>vlookup($A141,Users!$B$1:$H1000,6,false)</f>
        <v>Canyon Crest</v>
      </c>
      <c r="D141" s="7">
        <f>vlookup($C141,Teams!$B:$D,2,false)</f>
        <v>5</v>
      </c>
      <c r="E141" s="7">
        <f t="shared" si="1"/>
        <v>20</v>
      </c>
      <c r="F141" s="7">
        <f>countifs(Raw!$D$1:$D1000,$A141,Raw!$C$1:$C1000,4,Raw!$J$1:$J1000,"E")+countifs(Raw!$D$1:$D1000,$A141,Raw!$C$1:$C1000,14,Raw!$J$1:$J1000,"E")</f>
        <v>0</v>
      </c>
      <c r="G141" s="7">
        <f>countifs(Raw!$D$1:$D1000,$A141,Raw!$C$1:$C1000,0,Raw!$J$1:$J1000,"E")</f>
        <v>0</v>
      </c>
      <c r="H141" s="7">
        <f>countifs(Raw!$D$1:$D1000,$A141,Raw!$C$1:$C1000,-4,Raw!$J$1:$J1000,"E")</f>
        <v>0</v>
      </c>
      <c r="I141" s="7">
        <f t="shared" si="2"/>
        <v>0</v>
      </c>
      <c r="J141" s="8">
        <f t="shared" si="3"/>
        <v>0</v>
      </c>
      <c r="K141" s="8">
        <f t="shared" si="4"/>
        <v>0</v>
      </c>
      <c r="L141" s="7">
        <f t="shared" si="5"/>
        <v>0</v>
      </c>
      <c r="M141" s="9">
        <f t="shared" si="6"/>
        <v>0</v>
      </c>
    </row>
    <row r="142">
      <c r="A142" s="6" t="s">
        <v>128</v>
      </c>
      <c r="B142" s="7" t="str">
        <f>vlookup($A142,Users!$B$1:$H1000,3,false)</f>
        <v>Chris</v>
      </c>
      <c r="C142" s="7" t="str">
        <f>vlookup($A142,Users!$B$1:$H1000,6,false)</f>
        <v>Westminster</v>
      </c>
      <c r="D142" s="7">
        <f>vlookup($C142,Teams!$B:$D,2,false)</f>
        <v>5</v>
      </c>
      <c r="E142" s="7">
        <f t="shared" si="1"/>
        <v>20</v>
      </c>
      <c r="F142" s="7">
        <f>countifs(Raw!$D$1:$D1000,$A142,Raw!$C$1:$C1000,4,Raw!$J$1:$J1000,"E")+countifs(Raw!$D$1:$D1000,$A142,Raw!$C$1:$C1000,14,Raw!$J$1:$J1000,"E")</f>
        <v>0</v>
      </c>
      <c r="G142" s="7">
        <f>countifs(Raw!$D$1:$D1000,$A142,Raw!$C$1:$C1000,0,Raw!$J$1:$J1000,"E")</f>
        <v>0</v>
      </c>
      <c r="H142" s="7">
        <f>countifs(Raw!$D$1:$D1000,$A142,Raw!$C$1:$C1000,-4,Raw!$J$1:$J1000,"E")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9">
        <f t="shared" si="6"/>
        <v>0</v>
      </c>
    </row>
    <row r="143">
      <c r="A143" s="6" t="s">
        <v>129</v>
      </c>
      <c r="B143" s="7" t="str">
        <f>vlookup($A143,Users!$B$1:$H1000,3,false)</f>
        <v>Luke</v>
      </c>
      <c r="C143" s="7" t="str">
        <f>vlookup($A143,Users!$B$1:$H1000,6,false)</f>
        <v>Westminster</v>
      </c>
      <c r="D143" s="7">
        <f>vlookup($C143,Teams!$B:$D,2,false)</f>
        <v>5</v>
      </c>
      <c r="E143" s="7">
        <f t="shared" si="1"/>
        <v>20</v>
      </c>
      <c r="F143" s="7">
        <f>countifs(Raw!$D$1:$D1000,$A143,Raw!$C$1:$C1000,4,Raw!$J$1:$J1000,"E")+countifs(Raw!$D$1:$D1000,$A143,Raw!$C$1:$C1000,14,Raw!$J$1:$J1000,"E")</f>
        <v>0</v>
      </c>
      <c r="G143" s="7">
        <f>countifs(Raw!$D$1:$D1000,$A143,Raw!$C$1:$C1000,0,Raw!$J$1:$J1000,"E")</f>
        <v>0</v>
      </c>
      <c r="H143" s="7">
        <f>countifs(Raw!$D$1:$D1000,$A143,Raw!$C$1:$C1000,-4,Raw!$J$1:$J1000,"E")</f>
        <v>0</v>
      </c>
      <c r="I143" s="7">
        <f t="shared" si="2"/>
        <v>0</v>
      </c>
      <c r="J143" s="8">
        <f t="shared" si="3"/>
        <v>0</v>
      </c>
      <c r="K143" s="8">
        <f t="shared" si="4"/>
        <v>0</v>
      </c>
      <c r="L143" s="7">
        <f t="shared" si="5"/>
        <v>0</v>
      </c>
      <c r="M143" s="9">
        <f t="shared" si="6"/>
        <v>0</v>
      </c>
    </row>
    <row r="144">
      <c r="A144" s="6" t="s">
        <v>134</v>
      </c>
      <c r="B144" s="7" t="str">
        <f>vlookup($A144,Users!$B$1:$H1000,3,false)</f>
        <v>Sami</v>
      </c>
      <c r="C144" s="7" t="str">
        <f>vlookup($A144,Users!$B$1:$H1000,6,false)</f>
        <v>Tesla STEM</v>
      </c>
      <c r="D144" s="7">
        <f>vlookup($C144,Teams!$B:$D,2,false)</f>
        <v>8</v>
      </c>
      <c r="E144" s="7">
        <f t="shared" si="1"/>
        <v>32</v>
      </c>
      <c r="F144" s="7">
        <f>countifs(Raw!$D$1:$D1000,$A144,Raw!$C$1:$C1000,4,Raw!$J$1:$J1000,"E")+countifs(Raw!$D$1:$D1000,$A144,Raw!$C$1:$C1000,14,Raw!$J$1:$J1000,"E")</f>
        <v>0</v>
      </c>
      <c r="G144" s="7">
        <f>countifs(Raw!$D$1:$D1000,$A144,Raw!$C$1:$C1000,0,Raw!$J$1:$J1000,"E")</f>
        <v>1</v>
      </c>
      <c r="H144" s="7">
        <f>countifs(Raw!$D$1:$D1000,$A144,Raw!$C$1:$C1000,-4,Raw!$J$1:$J1000,"E")</f>
        <v>0</v>
      </c>
      <c r="I144" s="7">
        <f t="shared" si="2"/>
        <v>1</v>
      </c>
      <c r="J144" s="8">
        <f t="shared" si="3"/>
        <v>0.03125</v>
      </c>
      <c r="K144" s="8">
        <f t="shared" si="4"/>
        <v>0</v>
      </c>
      <c r="L144" s="7">
        <f t="shared" si="5"/>
        <v>0</v>
      </c>
      <c r="M144" s="9">
        <f t="shared" si="6"/>
        <v>0</v>
      </c>
    </row>
    <row r="145">
      <c r="A145" s="6" t="s">
        <v>135</v>
      </c>
      <c r="B145" s="7" t="str">
        <f>vlookup($A145,Users!$B$1:$H1000,3,false)</f>
        <v>Sebi</v>
      </c>
      <c r="C145" s="7" t="str">
        <f>vlookup($A145,Users!$B$1:$H1000,6,false)</f>
        <v>Tesla STEM</v>
      </c>
      <c r="D145" s="7">
        <f>vlookup($C145,Teams!$B:$D,2,false)</f>
        <v>8</v>
      </c>
      <c r="E145" s="7">
        <f t="shared" si="1"/>
        <v>32</v>
      </c>
      <c r="F145" s="7">
        <f>countifs(Raw!$D$1:$D1000,$A145,Raw!$C$1:$C1000,4,Raw!$J$1:$J1000,"E")+countifs(Raw!$D$1:$D1000,$A145,Raw!$C$1:$C1000,14,Raw!$J$1:$J1000,"E")</f>
        <v>0</v>
      </c>
      <c r="G145" s="7">
        <f>countifs(Raw!$D$1:$D1000,$A145,Raw!$C$1:$C1000,0,Raw!$J$1:$J1000,"E")</f>
        <v>1</v>
      </c>
      <c r="H145" s="7">
        <f>countifs(Raw!$D$1:$D1000,$A145,Raw!$C$1:$C1000,-4,Raw!$J$1:$J1000,"E")</f>
        <v>0</v>
      </c>
      <c r="I145" s="7">
        <f t="shared" si="2"/>
        <v>1</v>
      </c>
      <c r="J145" s="8">
        <f t="shared" si="3"/>
        <v>0.03125</v>
      </c>
      <c r="K145" s="8">
        <f t="shared" si="4"/>
        <v>0</v>
      </c>
      <c r="L145" s="7">
        <f t="shared" si="5"/>
        <v>0</v>
      </c>
      <c r="M145" s="9">
        <f t="shared" si="6"/>
        <v>0</v>
      </c>
    </row>
    <row r="146">
      <c r="A146" s="6" t="s">
        <v>136</v>
      </c>
      <c r="B146" s="7" t="str">
        <f>vlookup($A146,Users!$B$1:$H1000,3,false)</f>
        <v>Aditi</v>
      </c>
      <c r="C146" s="7" t="str">
        <f>vlookup($A146,Users!$B$1:$H1000,6,false)</f>
        <v>Cupertino</v>
      </c>
      <c r="D146" s="7">
        <f>vlookup($C146,Teams!$B:$D,2,false)</f>
        <v>5</v>
      </c>
      <c r="E146" s="7">
        <f t="shared" si="1"/>
        <v>20</v>
      </c>
      <c r="F146" s="7">
        <f>countifs(Raw!$D$1:$D1000,$A146,Raw!$C$1:$C1000,4,Raw!$J$1:$J1000,"E")+countifs(Raw!$D$1:$D1000,$A146,Raw!$C$1:$C1000,14,Raw!$J$1:$J1000,"E")</f>
        <v>0</v>
      </c>
      <c r="G146" s="7">
        <f>countifs(Raw!$D$1:$D1000,$A146,Raw!$C$1:$C1000,0,Raw!$J$1:$J1000,"E")</f>
        <v>0</v>
      </c>
      <c r="H146" s="7">
        <f>countifs(Raw!$D$1:$D1000,$A146,Raw!$C$1:$C1000,-4,Raw!$J$1:$J1000,"E")</f>
        <v>0</v>
      </c>
      <c r="I146" s="7">
        <f t="shared" si="2"/>
        <v>0</v>
      </c>
      <c r="J146" s="8">
        <f t="shared" si="3"/>
        <v>0</v>
      </c>
      <c r="K146" s="8">
        <f t="shared" si="4"/>
        <v>0</v>
      </c>
      <c r="L146" s="7">
        <f t="shared" si="5"/>
        <v>0</v>
      </c>
      <c r="M146" s="9">
        <f t="shared" si="6"/>
        <v>0</v>
      </c>
    </row>
    <row r="147">
      <c r="A147" s="6" t="s">
        <v>138</v>
      </c>
      <c r="B147" s="7" t="str">
        <f>vlookup($A147,Users!$B$1:$H1000,3,false)</f>
        <v>Jerry</v>
      </c>
      <c r="C147" s="7" t="str">
        <f>vlookup($A147,Users!$B$1:$H1000,6,false)</f>
        <v>Lexington B</v>
      </c>
      <c r="D147" s="7">
        <f>vlookup($C147,Teams!$B:$D,2,false)</f>
        <v>6</v>
      </c>
      <c r="E147" s="7">
        <f t="shared" si="1"/>
        <v>24</v>
      </c>
      <c r="F147" s="7">
        <f>countifs(Raw!$D$1:$D1000,$A147,Raw!$C$1:$C1000,4,Raw!$J$1:$J1000,"E")+countifs(Raw!$D$1:$D1000,$A147,Raw!$C$1:$C1000,14,Raw!$J$1:$J1000,"E")</f>
        <v>0</v>
      </c>
      <c r="G147" s="7">
        <f>countifs(Raw!$D$1:$D1000,$A147,Raw!$C$1:$C1000,0,Raw!$J$1:$J1000,"E")</f>
        <v>0</v>
      </c>
      <c r="H147" s="7">
        <f>countifs(Raw!$D$1:$D1000,$A147,Raw!$C$1:$C1000,-4,Raw!$J$1:$J1000,"E")</f>
        <v>0</v>
      </c>
      <c r="I147" s="7">
        <f t="shared" si="2"/>
        <v>0</v>
      </c>
      <c r="J147" s="8">
        <f t="shared" si="3"/>
        <v>0</v>
      </c>
      <c r="K147" s="8">
        <f t="shared" si="4"/>
        <v>0</v>
      </c>
      <c r="L147" s="7">
        <f t="shared" si="5"/>
        <v>0</v>
      </c>
      <c r="M147" s="9">
        <f t="shared" si="6"/>
        <v>0</v>
      </c>
    </row>
    <row r="148">
      <c r="A148" s="6" t="s">
        <v>139</v>
      </c>
      <c r="B148" s="7" t="str">
        <f>vlookup($A148,Users!$B$1:$H1000,3,false)</f>
        <v>Anthony</v>
      </c>
      <c r="C148" s="7" t="str">
        <f>vlookup($A148,Users!$B$1:$H1000,6,false)</f>
        <v>Shen</v>
      </c>
      <c r="D148" s="7">
        <f>vlookup($C148,Teams!$B:$D,2,false)</f>
        <v>5</v>
      </c>
      <c r="E148" s="7">
        <f t="shared" si="1"/>
        <v>20</v>
      </c>
      <c r="F148" s="7">
        <f>countifs(Raw!$D$1:$D1000,$A148,Raw!$C$1:$C1000,4,Raw!$J$1:$J1000,"E")+countifs(Raw!$D$1:$D1000,$A148,Raw!$C$1:$C1000,14,Raw!$J$1:$J1000,"E")</f>
        <v>0</v>
      </c>
      <c r="G148" s="7">
        <f>countifs(Raw!$D$1:$D1000,$A148,Raw!$C$1:$C1000,0,Raw!$J$1:$J1000,"E")</f>
        <v>0</v>
      </c>
      <c r="H148" s="7">
        <f>countifs(Raw!$D$1:$D1000,$A148,Raw!$C$1:$C1000,-4,Raw!$J$1:$J1000,"E")</f>
        <v>0</v>
      </c>
      <c r="I148" s="7">
        <f t="shared" si="2"/>
        <v>0</v>
      </c>
      <c r="J148" s="8">
        <f t="shared" si="3"/>
        <v>0</v>
      </c>
      <c r="K148" s="8">
        <f t="shared" si="4"/>
        <v>0</v>
      </c>
      <c r="L148" s="7">
        <f t="shared" si="5"/>
        <v>0</v>
      </c>
      <c r="M148" s="9">
        <f t="shared" si="6"/>
        <v>0</v>
      </c>
    </row>
    <row r="149">
      <c r="A149" s="6" t="s">
        <v>141</v>
      </c>
      <c r="B149" s="7" t="str">
        <f>vlookup($A149,Users!$B$1:$H1000,3,false)</f>
        <v>Tony</v>
      </c>
      <c r="C149" s="7" t="str">
        <f>vlookup($A149,Users!$B$1:$H1000,6,false)</f>
        <v>Shen</v>
      </c>
      <c r="D149" s="7">
        <f>vlookup($C149,Teams!$B:$D,2,false)</f>
        <v>5</v>
      </c>
      <c r="E149" s="7">
        <f t="shared" si="1"/>
        <v>20</v>
      </c>
      <c r="F149" s="7">
        <f>countifs(Raw!$D$1:$D1000,$A149,Raw!$C$1:$C1000,4,Raw!$J$1:$J1000,"E")+countifs(Raw!$D$1:$D1000,$A149,Raw!$C$1:$C1000,14,Raw!$J$1:$J1000,"E")</f>
        <v>0</v>
      </c>
      <c r="G149" s="7">
        <f>countifs(Raw!$D$1:$D1000,$A149,Raw!$C$1:$C1000,0,Raw!$J$1:$J1000,"E")</f>
        <v>1</v>
      </c>
      <c r="H149" s="7">
        <f>countifs(Raw!$D$1:$D1000,$A149,Raw!$C$1:$C1000,-4,Raw!$J$1:$J1000,"E")</f>
        <v>0</v>
      </c>
      <c r="I149" s="7">
        <f t="shared" si="2"/>
        <v>1</v>
      </c>
      <c r="J149" s="8">
        <f t="shared" si="3"/>
        <v>0.05</v>
      </c>
      <c r="K149" s="8">
        <f t="shared" si="4"/>
        <v>0</v>
      </c>
      <c r="L149" s="7">
        <f t="shared" si="5"/>
        <v>0</v>
      </c>
      <c r="M149" s="9">
        <f t="shared" si="6"/>
        <v>0</v>
      </c>
    </row>
    <row r="150">
      <c r="A150" s="6" t="s">
        <v>142</v>
      </c>
      <c r="B150" s="7" t="str">
        <f>vlookup($A150,Users!$B$1:$H1000,3,false)</f>
        <v>Aditya</v>
      </c>
      <c r="C150" s="7" t="str">
        <f>vlookup($A150,Users!$B$1:$H1000,6,false)</f>
        <v>Shen</v>
      </c>
      <c r="D150" s="7">
        <f>vlookup($C150,Teams!$B:$D,2,false)</f>
        <v>5</v>
      </c>
      <c r="E150" s="7">
        <f t="shared" si="1"/>
        <v>20</v>
      </c>
      <c r="F150" s="7">
        <f>countifs(Raw!$D$1:$D1000,$A150,Raw!$C$1:$C1000,4,Raw!$J$1:$J1000,"E")+countifs(Raw!$D$1:$D1000,$A150,Raw!$C$1:$C1000,14,Raw!$J$1:$J1000,"E")</f>
        <v>0</v>
      </c>
      <c r="G150" s="7">
        <f>countifs(Raw!$D$1:$D1000,$A150,Raw!$C$1:$C1000,0,Raw!$J$1:$J1000,"E")</f>
        <v>0</v>
      </c>
      <c r="H150" s="7">
        <f>countifs(Raw!$D$1:$D1000,$A150,Raw!$C$1:$C1000,-4,Raw!$J$1:$J1000,"E")</f>
        <v>0</v>
      </c>
      <c r="I150" s="7">
        <f t="shared" si="2"/>
        <v>0</v>
      </c>
      <c r="J150" s="8">
        <f t="shared" si="3"/>
        <v>0</v>
      </c>
      <c r="K150" s="8">
        <f t="shared" si="4"/>
        <v>0</v>
      </c>
      <c r="L150" s="7">
        <f t="shared" si="5"/>
        <v>0</v>
      </c>
      <c r="M150" s="9">
        <f t="shared" si="6"/>
        <v>0</v>
      </c>
    </row>
    <row r="151">
      <c r="A151" s="6" t="s">
        <v>143</v>
      </c>
      <c r="B151" s="7" t="str">
        <f>vlookup($A151,Users!$B$1:$H1000,3,false)</f>
        <v>Andrew</v>
      </c>
      <c r="C151" s="7" t="str">
        <f>vlookup($A151,Users!$B$1:$H1000,6,false)</f>
        <v>Shen</v>
      </c>
      <c r="D151" s="7">
        <f>vlookup($C151,Teams!$B:$D,2,false)</f>
        <v>5</v>
      </c>
      <c r="E151" s="7">
        <f t="shared" si="1"/>
        <v>20</v>
      </c>
      <c r="F151" s="7">
        <f>countifs(Raw!$D$1:$D1000,$A151,Raw!$C$1:$C1000,4,Raw!$J$1:$J1000,"E")+countifs(Raw!$D$1:$D1000,$A151,Raw!$C$1:$C1000,14,Raw!$J$1:$J1000,"E")</f>
        <v>0</v>
      </c>
      <c r="G151" s="7">
        <f>countifs(Raw!$D$1:$D1000,$A151,Raw!$C$1:$C1000,0,Raw!$J$1:$J1000,"E")</f>
        <v>0</v>
      </c>
      <c r="H151" s="7">
        <f>countifs(Raw!$D$1:$D1000,$A151,Raw!$C$1:$C1000,-4,Raw!$J$1:$J1000,"E")</f>
        <v>0</v>
      </c>
      <c r="I151" s="7">
        <f t="shared" si="2"/>
        <v>0</v>
      </c>
      <c r="J151" s="8">
        <f t="shared" si="3"/>
        <v>0</v>
      </c>
      <c r="K151" s="8">
        <f t="shared" si="4"/>
        <v>0</v>
      </c>
      <c r="L151" s="7">
        <f t="shared" si="5"/>
        <v>0</v>
      </c>
      <c r="M151" s="9">
        <f t="shared" si="6"/>
        <v>0</v>
      </c>
    </row>
    <row r="152">
      <c r="A152" s="6" t="s">
        <v>144</v>
      </c>
      <c r="B152" s="7" t="str">
        <f>vlookup($A152,Users!$B$1:$H1000,3,false)</f>
        <v>William</v>
      </c>
      <c r="C152" s="7" t="str">
        <f>vlookup($A152,Users!$B$1:$H1000,6,false)</f>
        <v>Lexington B</v>
      </c>
      <c r="D152" s="7">
        <f>vlookup($C152,Teams!$B:$D,2,false)</f>
        <v>6</v>
      </c>
      <c r="E152" s="7">
        <f t="shared" si="1"/>
        <v>24</v>
      </c>
      <c r="F152" s="7">
        <f>countifs(Raw!$D$1:$D1000,$A152,Raw!$C$1:$C1000,4,Raw!$J$1:$J1000,"E")+countifs(Raw!$D$1:$D1000,$A152,Raw!$C$1:$C1000,14,Raw!$J$1:$J1000,"E")</f>
        <v>0</v>
      </c>
      <c r="G152" s="7">
        <f>countifs(Raw!$D$1:$D1000,$A152,Raw!$C$1:$C1000,0,Raw!$J$1:$J1000,"E")</f>
        <v>0</v>
      </c>
      <c r="H152" s="7">
        <f>countifs(Raw!$D$1:$D1000,$A152,Raw!$C$1:$C1000,-4,Raw!$J$1:$J1000,"E")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9">
        <f t="shared" si="6"/>
        <v>0</v>
      </c>
    </row>
    <row r="153">
      <c r="A153" s="6" t="s">
        <v>147</v>
      </c>
      <c r="B153" s="7" t="str">
        <f>vlookup($A153,Users!$B$1:$H1000,3,false)</f>
        <v>Om</v>
      </c>
      <c r="C153" s="7" t="str">
        <f>vlookup($A153,Users!$B$1:$H1000,6,false)</f>
        <v>JP Stevens</v>
      </c>
      <c r="D153" s="7">
        <f>vlookup($C153,Teams!$B:$D,2,false)</f>
        <v>5</v>
      </c>
      <c r="E153" s="7">
        <f t="shared" si="1"/>
        <v>20</v>
      </c>
      <c r="F153" s="7">
        <f>countifs(Raw!$D$1:$D1000,$A153,Raw!$C$1:$C1000,4,Raw!$J$1:$J1000,"E")+countifs(Raw!$D$1:$D1000,$A153,Raw!$C$1:$C1000,14,Raw!$J$1:$J1000,"E")</f>
        <v>0</v>
      </c>
      <c r="G153" s="7">
        <f>countifs(Raw!$D$1:$D1000,$A153,Raw!$C$1:$C1000,0,Raw!$J$1:$J1000,"E")</f>
        <v>5</v>
      </c>
      <c r="H153" s="7">
        <f>countifs(Raw!$D$1:$D1000,$A153,Raw!$C$1:$C1000,-4,Raw!$J$1:$J1000,"E")</f>
        <v>0</v>
      </c>
      <c r="I153" s="7">
        <f t="shared" si="2"/>
        <v>5</v>
      </c>
      <c r="J153" s="8">
        <f t="shared" si="3"/>
        <v>0.25</v>
      </c>
      <c r="K153" s="8">
        <f t="shared" si="4"/>
        <v>0</v>
      </c>
      <c r="L153" s="7">
        <f t="shared" si="5"/>
        <v>0</v>
      </c>
      <c r="M153" s="9">
        <f t="shared" si="6"/>
        <v>0</v>
      </c>
    </row>
    <row r="154">
      <c r="A154" s="6" t="s">
        <v>149</v>
      </c>
      <c r="B154" s="7" t="str">
        <f>vlookup($A154,Users!$B$1:$H1000,3,false)</f>
        <v>Rithvik</v>
      </c>
      <c r="C154" s="7" t="str">
        <f>vlookup($A154,Users!$B$1:$H1000,6,false)</f>
        <v>AHS Broward</v>
      </c>
      <c r="D154" s="7">
        <f>vlookup($C154,Teams!$B:$D,2,false)</f>
        <v>5</v>
      </c>
      <c r="E154" s="7">
        <f t="shared" si="1"/>
        <v>20</v>
      </c>
      <c r="F154" s="7">
        <f>countifs(Raw!$D$1:$D1000,$A154,Raw!$C$1:$C1000,4,Raw!$J$1:$J1000,"E")+countifs(Raw!$D$1:$D1000,$A154,Raw!$C$1:$C1000,14,Raw!$J$1:$J1000,"E")</f>
        <v>0</v>
      </c>
      <c r="G154" s="7">
        <f>countifs(Raw!$D$1:$D1000,$A154,Raw!$C$1:$C1000,0,Raw!$J$1:$J1000,"E")</f>
        <v>0</v>
      </c>
      <c r="H154" s="7">
        <f>countifs(Raw!$D$1:$D1000,$A154,Raw!$C$1:$C1000,-4,Raw!$J$1:$J1000,"E")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9">
        <f t="shared" si="6"/>
        <v>0</v>
      </c>
    </row>
    <row r="155">
      <c r="A155" s="6" t="s">
        <v>151</v>
      </c>
      <c r="B155" s="7" t="str">
        <f>vlookup($A155,Users!$B$1:$H1000,3,false)</f>
        <v>Eli</v>
      </c>
      <c r="C155" s="7" t="str">
        <f>vlookup($A155,Users!$B$1:$H1000,6,false)</f>
        <v>NCSSM A</v>
      </c>
      <c r="D155" s="7">
        <f>vlookup($C155,Teams!$B:$D,2,false)</f>
        <v>7</v>
      </c>
      <c r="E155" s="7">
        <f t="shared" si="1"/>
        <v>28</v>
      </c>
      <c r="F155" s="7">
        <f>countifs(Raw!$D$1:$D1000,$A155,Raw!$C$1:$C1000,4,Raw!$J$1:$J1000,"E")+countifs(Raw!$D$1:$D1000,$A155,Raw!$C$1:$C1000,14,Raw!$J$1:$J1000,"E")</f>
        <v>0</v>
      </c>
      <c r="G155" s="7">
        <f>countifs(Raw!$D$1:$D1000,$A155,Raw!$C$1:$C1000,0,Raw!$J$1:$J1000,"E")</f>
        <v>0</v>
      </c>
      <c r="H155" s="7">
        <f>countifs(Raw!$D$1:$D1000,$A155,Raw!$C$1:$C1000,-4,Raw!$J$1:$J1000,"E")</f>
        <v>0</v>
      </c>
      <c r="I155" s="7">
        <f t="shared" si="2"/>
        <v>0</v>
      </c>
      <c r="J155" s="8">
        <f t="shared" si="3"/>
        <v>0</v>
      </c>
      <c r="K155" s="8">
        <f t="shared" si="4"/>
        <v>0</v>
      </c>
      <c r="L155" s="7">
        <f t="shared" si="5"/>
        <v>0</v>
      </c>
      <c r="M155" s="9">
        <f t="shared" si="6"/>
        <v>0</v>
      </c>
    </row>
    <row r="156">
      <c r="A156" s="6" t="s">
        <v>164</v>
      </c>
      <c r="B156" s="7" t="str">
        <f>vlookup($A156,Users!$B$1:$H1000,3,false)</f>
        <v>Daniel</v>
      </c>
      <c r="C156" s="7" t="str">
        <f>vlookup($A156,Users!$B$1:$H1000,6,false)</f>
        <v>Interlake A</v>
      </c>
      <c r="D156" s="7">
        <f>vlookup($C156,Teams!$B:$D,2,false)</f>
        <v>6</v>
      </c>
      <c r="E156" s="7">
        <f t="shared" si="1"/>
        <v>24</v>
      </c>
      <c r="F156" s="7">
        <f>countifs(Raw!$D$1:$D1000,$A156,Raw!$C$1:$C1000,4,Raw!$J$1:$J1000,"E")+countifs(Raw!$D$1:$D1000,$A156,Raw!$C$1:$C1000,14,Raw!$J$1:$J1000,"E")</f>
        <v>0</v>
      </c>
      <c r="G156" s="7">
        <f>countifs(Raw!$D$1:$D1000,$A156,Raw!$C$1:$C1000,0,Raw!$J$1:$J1000,"E")</f>
        <v>0</v>
      </c>
      <c r="H156" s="7">
        <f>countifs(Raw!$D$1:$D1000,$A156,Raw!$C$1:$C1000,-4,Raw!$J$1:$J1000,"E")</f>
        <v>0</v>
      </c>
      <c r="I156" s="7">
        <f t="shared" si="2"/>
        <v>0</v>
      </c>
      <c r="J156" s="8">
        <f t="shared" si="3"/>
        <v>0</v>
      </c>
      <c r="K156" s="8">
        <f t="shared" si="4"/>
        <v>0</v>
      </c>
      <c r="L156" s="7">
        <f t="shared" si="5"/>
        <v>0</v>
      </c>
      <c r="M156" s="9">
        <f t="shared" si="6"/>
        <v>0</v>
      </c>
    </row>
    <row r="157">
      <c r="A157" s="6" t="s">
        <v>165</v>
      </c>
      <c r="B157" s="7" t="str">
        <f>vlookup($A157,Users!$B$1:$H1000,3,false)</f>
        <v>Cindy</v>
      </c>
      <c r="C157" s="7" t="str">
        <f>vlookup($A157,Users!$B$1:$H1000,6,false)</f>
        <v>Interlake A</v>
      </c>
      <c r="D157" s="7">
        <f>vlookup($C157,Teams!$B:$D,2,false)</f>
        <v>6</v>
      </c>
      <c r="E157" s="7">
        <f t="shared" si="1"/>
        <v>24</v>
      </c>
      <c r="F157" s="7">
        <f>countifs(Raw!$D$1:$D1000,$A157,Raw!$C$1:$C1000,4,Raw!$J$1:$J1000,"E")+countifs(Raw!$D$1:$D1000,$A157,Raw!$C$1:$C1000,14,Raw!$J$1:$J1000,"E")</f>
        <v>0</v>
      </c>
      <c r="G157" s="7">
        <f>countifs(Raw!$D$1:$D1000,$A157,Raw!$C$1:$C1000,0,Raw!$J$1:$J1000,"E")</f>
        <v>0</v>
      </c>
      <c r="H157" s="7">
        <f>countifs(Raw!$D$1:$D1000,$A157,Raw!$C$1:$C1000,-4,Raw!$J$1:$J1000,"E")</f>
        <v>0</v>
      </c>
      <c r="I157" s="7">
        <f t="shared" si="2"/>
        <v>0</v>
      </c>
      <c r="J157" s="8">
        <f t="shared" si="3"/>
        <v>0</v>
      </c>
      <c r="K157" s="8">
        <f t="shared" si="4"/>
        <v>0</v>
      </c>
      <c r="L157" s="7">
        <f t="shared" si="5"/>
        <v>0</v>
      </c>
      <c r="M157" s="9">
        <f t="shared" si="6"/>
        <v>0</v>
      </c>
    </row>
    <row r="158">
      <c r="A158" s="6" t="s">
        <v>167</v>
      </c>
      <c r="B158" s="7" t="str">
        <f>vlookup($A158,Users!$B$1:$H1000,3,false)</f>
        <v>Boheng</v>
      </c>
      <c r="C158" s="7" t="str">
        <f>vlookup($A158,Users!$B$1:$H1000,6,false)</f>
        <v>NoHo</v>
      </c>
      <c r="D158" s="7">
        <f>vlookup($C158,Teams!$B:$D,2,false)</f>
        <v>10</v>
      </c>
      <c r="E158" s="7">
        <f t="shared" si="1"/>
        <v>40</v>
      </c>
      <c r="F158" s="7">
        <f>countifs(Raw!$D$1:$D1000,$A158,Raw!$C$1:$C1000,4,Raw!$J$1:$J1000,"E")+countifs(Raw!$D$1:$D1000,$A158,Raw!$C$1:$C1000,14,Raw!$J$1:$J1000,"E")</f>
        <v>0</v>
      </c>
      <c r="G158" s="7">
        <f>countifs(Raw!$D$1:$D1000,$A158,Raw!$C$1:$C1000,0,Raw!$J$1:$J1000,"E")</f>
        <v>0</v>
      </c>
      <c r="H158" s="7">
        <f>countifs(Raw!$D$1:$D1000,$A158,Raw!$C$1:$C1000,-4,Raw!$J$1:$J1000,"E")</f>
        <v>0</v>
      </c>
      <c r="I158" s="7">
        <f t="shared" si="2"/>
        <v>0</v>
      </c>
      <c r="J158" s="8">
        <f t="shared" si="3"/>
        <v>0</v>
      </c>
      <c r="K158" s="8">
        <f t="shared" si="4"/>
        <v>0</v>
      </c>
      <c r="L158" s="7">
        <f t="shared" si="5"/>
        <v>0</v>
      </c>
      <c r="M158" s="9">
        <f t="shared" si="6"/>
        <v>0</v>
      </c>
    </row>
    <row r="159">
      <c r="A159" s="6" t="s">
        <v>168</v>
      </c>
      <c r="B159" s="7" t="str">
        <f>vlookup($A159,Users!$B$1:$H1000,3,false)</f>
        <v>Michael</v>
      </c>
      <c r="C159" s="7" t="str">
        <f>vlookup($A159,Users!$B$1:$H1000,6,false)</f>
        <v>Seven Lakes</v>
      </c>
      <c r="D159" s="7">
        <f>vlookup($C159,Teams!$B:$D,2,false)</f>
        <v>5</v>
      </c>
      <c r="E159" s="7">
        <f t="shared" si="1"/>
        <v>20</v>
      </c>
      <c r="F159" s="7">
        <f>countifs(Raw!$D$1:$D1000,$A159,Raw!$C$1:$C1000,4,Raw!$J$1:$J1000,"E")+countifs(Raw!$D$1:$D1000,$A159,Raw!$C$1:$C1000,14,Raw!$J$1:$J1000,"E")</f>
        <v>0</v>
      </c>
      <c r="G159" s="7">
        <f>countifs(Raw!$D$1:$D1000,$A159,Raw!$C$1:$C1000,0,Raw!$J$1:$J1000,"E")</f>
        <v>0</v>
      </c>
      <c r="H159" s="7">
        <f>countifs(Raw!$D$1:$D1000,$A159,Raw!$C$1:$C1000,-4,Raw!$J$1:$J1000,"E")</f>
        <v>0</v>
      </c>
      <c r="I159" s="7">
        <f t="shared" si="2"/>
        <v>0</v>
      </c>
      <c r="J159" s="8">
        <f t="shared" si="3"/>
        <v>0</v>
      </c>
      <c r="K159" s="8">
        <f t="shared" si="4"/>
        <v>0</v>
      </c>
      <c r="L159" s="7">
        <f t="shared" si="5"/>
        <v>0</v>
      </c>
      <c r="M159" s="9">
        <f t="shared" si="6"/>
        <v>0</v>
      </c>
    </row>
    <row r="160">
      <c r="A160" s="6" t="s">
        <v>169</v>
      </c>
      <c r="B160" s="7" t="str">
        <f>vlookup($A160,Users!$B$1:$H1000,3,false)</f>
        <v>Adeline</v>
      </c>
      <c r="C160" s="7" t="str">
        <f>vlookup($A160,Users!$B$1:$H1000,6,false)</f>
        <v>NoHo</v>
      </c>
      <c r="D160" s="7">
        <f>vlookup($C160,Teams!$B:$D,2,false)</f>
        <v>10</v>
      </c>
      <c r="E160" s="7">
        <f t="shared" si="1"/>
        <v>40</v>
      </c>
      <c r="F160" s="7">
        <f>countifs(Raw!$D$1:$D1000,$A160,Raw!$C$1:$C1000,4,Raw!$J$1:$J1000,"E")+countifs(Raw!$D$1:$D1000,$A160,Raw!$C$1:$C1000,14,Raw!$J$1:$J1000,"E")</f>
        <v>0</v>
      </c>
      <c r="G160" s="7">
        <f>countifs(Raw!$D$1:$D1000,$A160,Raw!$C$1:$C1000,0,Raw!$J$1:$J1000,"E")</f>
        <v>0</v>
      </c>
      <c r="H160" s="7">
        <f>countifs(Raw!$D$1:$D1000,$A160,Raw!$C$1:$C1000,-4,Raw!$J$1:$J1000,"E")</f>
        <v>0</v>
      </c>
      <c r="I160" s="7">
        <f t="shared" si="2"/>
        <v>0</v>
      </c>
      <c r="J160" s="8">
        <f t="shared" si="3"/>
        <v>0</v>
      </c>
      <c r="K160" s="8">
        <f t="shared" si="4"/>
        <v>0</v>
      </c>
      <c r="L160" s="7">
        <f t="shared" si="5"/>
        <v>0</v>
      </c>
      <c r="M160" s="9">
        <f t="shared" si="6"/>
        <v>0</v>
      </c>
    </row>
    <row r="161">
      <c r="A161" s="6" t="s">
        <v>171</v>
      </c>
      <c r="B161" s="7" t="str">
        <f>vlookup($A161,Users!$B$1:$H1000,3,false)</f>
        <v>Richard</v>
      </c>
      <c r="C161" s="7" t="str">
        <f>vlookup($A161,Users!$B$1:$H1000,6,false)</f>
        <v>NoHo</v>
      </c>
      <c r="D161" s="7">
        <f>vlookup($C161,Teams!$B:$D,2,false)</f>
        <v>10</v>
      </c>
      <c r="E161" s="7">
        <f t="shared" si="1"/>
        <v>40</v>
      </c>
      <c r="F161" s="7">
        <f>countifs(Raw!$D$1:$D1000,$A161,Raw!$C$1:$C1000,4,Raw!$J$1:$J1000,"E")+countifs(Raw!$D$1:$D1000,$A161,Raw!$C$1:$C1000,14,Raw!$J$1:$J1000,"E")</f>
        <v>0</v>
      </c>
      <c r="G161" s="7">
        <f>countifs(Raw!$D$1:$D1000,$A161,Raw!$C$1:$C1000,0,Raw!$J$1:$J1000,"E")</f>
        <v>1</v>
      </c>
      <c r="H161" s="7">
        <f>countifs(Raw!$D$1:$D1000,$A161,Raw!$C$1:$C1000,-4,Raw!$J$1:$J1000,"E")</f>
        <v>0</v>
      </c>
      <c r="I161" s="7">
        <f t="shared" si="2"/>
        <v>1</v>
      </c>
      <c r="J161" s="8">
        <f t="shared" si="3"/>
        <v>0.025</v>
      </c>
      <c r="K161" s="8">
        <f t="shared" si="4"/>
        <v>0</v>
      </c>
      <c r="L161" s="7">
        <f t="shared" si="5"/>
        <v>0</v>
      </c>
      <c r="M161" s="9">
        <f t="shared" si="6"/>
        <v>0</v>
      </c>
    </row>
    <row r="162">
      <c r="A162" s="6" t="s">
        <v>172</v>
      </c>
      <c r="B162" s="7" t="str">
        <f>vlookup($A162,Users!$B$1:$H1000,3,false)</f>
        <v>Vishal</v>
      </c>
      <c r="C162" s="7" t="str">
        <f>vlookup($A162,Users!$B$1:$H1000,6,false)</f>
        <v>Seven Lakes</v>
      </c>
      <c r="D162" s="7">
        <f>vlookup($C162,Teams!$B:$D,2,false)</f>
        <v>5</v>
      </c>
      <c r="E162" s="7">
        <f t="shared" si="1"/>
        <v>20</v>
      </c>
      <c r="F162" s="7">
        <f>countifs(Raw!$D$1:$D1000,$A162,Raw!$C$1:$C1000,4,Raw!$J$1:$J1000,"E")+countifs(Raw!$D$1:$D1000,$A162,Raw!$C$1:$C1000,14,Raw!$J$1:$J1000,"E")</f>
        <v>0</v>
      </c>
      <c r="G162" s="7">
        <f>countifs(Raw!$D$1:$D1000,$A162,Raw!$C$1:$C1000,0,Raw!$J$1:$J1000,"E")</f>
        <v>1</v>
      </c>
      <c r="H162" s="7">
        <f>countifs(Raw!$D$1:$D1000,$A162,Raw!$C$1:$C1000,-4,Raw!$J$1:$J1000,"E")</f>
        <v>0</v>
      </c>
      <c r="I162" s="7">
        <f t="shared" si="2"/>
        <v>1</v>
      </c>
      <c r="J162" s="8">
        <f t="shared" si="3"/>
        <v>0.05</v>
      </c>
      <c r="K162" s="8">
        <f t="shared" si="4"/>
        <v>0</v>
      </c>
      <c r="L162" s="7">
        <f t="shared" si="5"/>
        <v>0</v>
      </c>
      <c r="M162" s="9">
        <f t="shared" si="6"/>
        <v>0</v>
      </c>
    </row>
    <row r="163">
      <c r="A163" s="6" t="s">
        <v>174</v>
      </c>
      <c r="B163" s="7" t="str">
        <f>vlookup($A163,Users!$B$1:$H1000,3,false)</f>
        <v>Jason</v>
      </c>
      <c r="C163" s="7" t="str">
        <f>vlookup($A163,Users!$B$1:$H1000,6,false)</f>
        <v>Troy</v>
      </c>
      <c r="D163" s="7">
        <f>vlookup($C163,Teams!$B:$D,2,false)</f>
        <v>5</v>
      </c>
      <c r="E163" s="7">
        <f t="shared" si="1"/>
        <v>20</v>
      </c>
      <c r="F163" s="7">
        <f>countifs(Raw!$D$1:$D1000,$A163,Raw!$C$1:$C1000,4,Raw!$J$1:$J1000,"E")+countifs(Raw!$D$1:$D1000,$A163,Raw!$C$1:$C1000,14,Raw!$J$1:$J1000,"E")</f>
        <v>0</v>
      </c>
      <c r="G163" s="7">
        <f>countifs(Raw!$D$1:$D1000,$A163,Raw!$C$1:$C1000,0,Raw!$J$1:$J1000,"E")</f>
        <v>0</v>
      </c>
      <c r="H163" s="7">
        <f>countifs(Raw!$D$1:$D1000,$A163,Raw!$C$1:$C1000,-4,Raw!$J$1:$J1000,"E")</f>
        <v>0</v>
      </c>
      <c r="I163" s="7">
        <f t="shared" si="2"/>
        <v>0</v>
      </c>
      <c r="J163" s="8">
        <f t="shared" si="3"/>
        <v>0</v>
      </c>
      <c r="K163" s="8">
        <f t="shared" si="4"/>
        <v>0</v>
      </c>
      <c r="L163" s="7">
        <f t="shared" si="5"/>
        <v>0</v>
      </c>
      <c r="M163" s="9">
        <f t="shared" si="6"/>
        <v>0</v>
      </c>
    </row>
    <row r="164">
      <c r="A164" s="6" t="s">
        <v>175</v>
      </c>
      <c r="B164" s="7" t="str">
        <f>vlookup($A164,Users!$B$1:$H1000,3,false)</f>
        <v>Gordon</v>
      </c>
      <c r="C164" s="7" t="str">
        <f>vlookup($A164,Users!$B$1:$H1000,6,false)</f>
        <v>Troy</v>
      </c>
      <c r="D164" s="7">
        <f>vlookup($C164,Teams!$B:$D,2,false)</f>
        <v>5</v>
      </c>
      <c r="E164" s="7">
        <f t="shared" si="1"/>
        <v>20</v>
      </c>
      <c r="F164" s="7">
        <f>countifs(Raw!$D$1:$D1000,$A164,Raw!$C$1:$C1000,4,Raw!$J$1:$J1000,"E")+countifs(Raw!$D$1:$D1000,$A164,Raw!$C$1:$C1000,14,Raw!$J$1:$J1000,"E")</f>
        <v>0</v>
      </c>
      <c r="G164" s="7">
        <f>countifs(Raw!$D$1:$D1000,$A164,Raw!$C$1:$C1000,0,Raw!$J$1:$J1000,"E")</f>
        <v>1</v>
      </c>
      <c r="H164" s="7">
        <f>countifs(Raw!$D$1:$D1000,$A164,Raw!$C$1:$C1000,-4,Raw!$J$1:$J1000,"E")</f>
        <v>0</v>
      </c>
      <c r="I164" s="7">
        <f t="shared" si="2"/>
        <v>1</v>
      </c>
      <c r="J164" s="8">
        <f t="shared" si="3"/>
        <v>0.05</v>
      </c>
      <c r="K164" s="8">
        <f t="shared" si="4"/>
        <v>0</v>
      </c>
      <c r="L164" s="7">
        <f t="shared" si="5"/>
        <v>0</v>
      </c>
      <c r="M164" s="9">
        <f t="shared" si="6"/>
        <v>0</v>
      </c>
    </row>
    <row r="165">
      <c r="A165" s="6" t="s">
        <v>180</v>
      </c>
      <c r="B165" s="7" t="str">
        <f>vlookup($A165,Users!$B$1:$H1000,3,false)</f>
        <v>Stephen</v>
      </c>
      <c r="C165" s="7" t="str">
        <f>vlookup($A165,Users!$B$1:$H1000,6,false)</f>
        <v>Blair A</v>
      </c>
      <c r="D165" s="7">
        <f>vlookup($C165,Teams!$B:$D,2,false)</f>
        <v>9</v>
      </c>
      <c r="E165" s="7">
        <f t="shared" si="1"/>
        <v>36</v>
      </c>
      <c r="F165" s="7">
        <f>countifs(Raw!$D$1:$D1000,$A165,Raw!$C$1:$C1000,4,Raw!$J$1:$J1000,"E")+countifs(Raw!$D$1:$D1000,$A165,Raw!$C$1:$C1000,14,Raw!$J$1:$J1000,"E")</f>
        <v>1</v>
      </c>
      <c r="G165" s="7">
        <f>countifs(Raw!$D$1:$D1000,$A165,Raw!$C$1:$C1000,0,Raw!$J$1:$J1000,"E")</f>
        <v>2</v>
      </c>
      <c r="H165" s="7">
        <f>countifs(Raw!$D$1:$D1000,$A165,Raw!$C$1:$C1000,-4,Raw!$J$1:$J1000,"E")</f>
        <v>1</v>
      </c>
      <c r="I165" s="7">
        <f t="shared" si="2"/>
        <v>4</v>
      </c>
      <c r="J165" s="8">
        <f t="shared" si="3"/>
        <v>0.1111111111</v>
      </c>
      <c r="K165" s="8">
        <f t="shared" si="4"/>
        <v>0.25</v>
      </c>
      <c r="L165" s="7">
        <f t="shared" si="5"/>
        <v>0</v>
      </c>
      <c r="M165" s="9">
        <f t="shared" si="6"/>
        <v>0</v>
      </c>
    </row>
    <row r="166">
      <c r="A166" s="6" t="s">
        <v>182</v>
      </c>
      <c r="B166" s="7" t="str">
        <f>vlookup($A166,Users!$B$1:$H1000,3,false)</f>
        <v>Abhinav</v>
      </c>
      <c r="C166" s="7" t="str">
        <f>vlookup($A166,Users!$B$1:$H1000,6,false)</f>
        <v>Buchholz B</v>
      </c>
      <c r="D166" s="7">
        <f>vlookup($C166,Teams!$B:$D,2,false)</f>
        <v>5</v>
      </c>
      <c r="E166" s="7">
        <f t="shared" si="1"/>
        <v>20</v>
      </c>
      <c r="F166" s="7">
        <f>countifs(Raw!$D$1:$D1000,$A166,Raw!$C$1:$C1000,4,Raw!$J$1:$J1000,"E")+countifs(Raw!$D$1:$D1000,$A166,Raw!$C$1:$C1000,14,Raw!$J$1:$J1000,"E")</f>
        <v>1</v>
      </c>
      <c r="G166" s="7">
        <f>countifs(Raw!$D$1:$D1000,$A166,Raw!$C$1:$C1000,0,Raw!$J$1:$J1000,"E")</f>
        <v>0</v>
      </c>
      <c r="H166" s="7">
        <f>countifs(Raw!$D$1:$D1000,$A166,Raw!$C$1:$C1000,-4,Raw!$J$1:$J1000,"E")</f>
        <v>1</v>
      </c>
      <c r="I166" s="7">
        <f t="shared" si="2"/>
        <v>2</v>
      </c>
      <c r="J166" s="8">
        <f t="shared" si="3"/>
        <v>0.1</v>
      </c>
      <c r="K166" s="8">
        <f t="shared" si="4"/>
        <v>0.5</v>
      </c>
      <c r="L166" s="7">
        <f t="shared" si="5"/>
        <v>0</v>
      </c>
      <c r="M166" s="9">
        <f t="shared" si="6"/>
        <v>0</v>
      </c>
    </row>
    <row r="167">
      <c r="A167" s="6" t="s">
        <v>184</v>
      </c>
      <c r="B167" s="7" t="str">
        <f>vlookup($A167,Users!$B$1:$H1000,3,false)</f>
        <v>Annie</v>
      </c>
      <c r="C167" s="7" t="str">
        <f>vlookup($A167,Users!$B$1:$H1000,6,false)</f>
        <v>RMHS</v>
      </c>
      <c r="D167" s="7">
        <f>vlookup($C167,Teams!$B:$D,2,false)</f>
        <v>5</v>
      </c>
      <c r="E167" s="7">
        <f t="shared" si="1"/>
        <v>20</v>
      </c>
      <c r="F167" s="7">
        <f>countifs(Raw!$D$1:$D1000,$A167,Raw!$C$1:$C1000,4,Raw!$J$1:$J1000,"E")+countifs(Raw!$D$1:$D1000,$A167,Raw!$C$1:$C1000,14,Raw!$J$1:$J1000,"E")</f>
        <v>0</v>
      </c>
      <c r="G167" s="7">
        <f>countifs(Raw!$D$1:$D1000,$A167,Raw!$C$1:$C1000,0,Raw!$J$1:$J1000,"E")</f>
        <v>0</v>
      </c>
      <c r="H167" s="7">
        <f>countifs(Raw!$D$1:$D1000,$A167,Raw!$C$1:$C1000,-4,Raw!$J$1:$J1000,"E")</f>
        <v>0</v>
      </c>
      <c r="I167" s="7">
        <f t="shared" si="2"/>
        <v>0</v>
      </c>
      <c r="J167" s="8">
        <f t="shared" si="3"/>
        <v>0</v>
      </c>
      <c r="K167" s="8">
        <f t="shared" si="4"/>
        <v>0</v>
      </c>
      <c r="L167" s="7">
        <f t="shared" si="5"/>
        <v>0</v>
      </c>
      <c r="M167" s="9">
        <f t="shared" si="6"/>
        <v>0</v>
      </c>
    </row>
    <row r="168">
      <c r="A168" s="6" t="s">
        <v>186</v>
      </c>
      <c r="B168" s="7" t="str">
        <f>vlookup($A168,Users!$B$1:$H1000,3,false)</f>
        <v>Lidia</v>
      </c>
      <c r="C168" s="7" t="str">
        <f>vlookup($A168,Users!$B$1:$H1000,6,false)</f>
        <v>Venice</v>
      </c>
      <c r="D168" s="7">
        <f>vlookup($C168,Teams!$B:$D,2,false)</f>
        <v>5</v>
      </c>
      <c r="E168" s="7">
        <f t="shared" si="1"/>
        <v>20</v>
      </c>
      <c r="F168" s="7">
        <f>countifs(Raw!$D$1:$D1000,$A168,Raw!$C$1:$C1000,4,Raw!$J$1:$J1000,"E")+countifs(Raw!$D$1:$D1000,$A168,Raw!$C$1:$C1000,14,Raw!$J$1:$J1000,"E")</f>
        <v>0</v>
      </c>
      <c r="G168" s="7">
        <f>countifs(Raw!$D$1:$D1000,$A168,Raw!$C$1:$C1000,0,Raw!$J$1:$J1000,"E")</f>
        <v>0</v>
      </c>
      <c r="H168" s="7">
        <f>countifs(Raw!$D$1:$D1000,$A168,Raw!$C$1:$C1000,-4,Raw!$J$1:$J1000,"E")</f>
        <v>0</v>
      </c>
      <c r="I168" s="7">
        <f t="shared" si="2"/>
        <v>0</v>
      </c>
      <c r="J168" s="8">
        <f t="shared" si="3"/>
        <v>0</v>
      </c>
      <c r="K168" s="8">
        <f t="shared" si="4"/>
        <v>0</v>
      </c>
      <c r="L168" s="7">
        <f t="shared" si="5"/>
        <v>0</v>
      </c>
      <c r="M168" s="9">
        <f t="shared" si="6"/>
        <v>0</v>
      </c>
    </row>
    <row r="169">
      <c r="A169" s="6" t="s">
        <v>187</v>
      </c>
      <c r="B169" s="7" t="str">
        <f>vlookup($A169,Users!$B$1:$H1000,3,false)</f>
        <v>Fateh</v>
      </c>
      <c r="C169" s="7" t="str">
        <f>vlookup($A169,Users!$B$1:$H1000,6,false)</f>
        <v>Venice</v>
      </c>
      <c r="D169" s="7">
        <f>vlookup($C169,Teams!$B:$D,2,false)</f>
        <v>5</v>
      </c>
      <c r="E169" s="7">
        <f t="shared" si="1"/>
        <v>20</v>
      </c>
      <c r="F169" s="7">
        <f>countifs(Raw!$D$1:$D1000,$A169,Raw!$C$1:$C1000,4,Raw!$J$1:$J1000,"E")+countifs(Raw!$D$1:$D1000,$A169,Raw!$C$1:$C1000,14,Raw!$J$1:$J1000,"E")</f>
        <v>0</v>
      </c>
      <c r="G169" s="7">
        <f>countifs(Raw!$D$1:$D1000,$A169,Raw!$C$1:$C1000,0,Raw!$J$1:$J1000,"E")</f>
        <v>0</v>
      </c>
      <c r="H169" s="7">
        <f>countifs(Raw!$D$1:$D1000,$A169,Raw!$C$1:$C1000,-4,Raw!$J$1:$J1000,"E")</f>
        <v>0</v>
      </c>
      <c r="I169" s="7">
        <f t="shared" si="2"/>
        <v>0</v>
      </c>
      <c r="J169" s="8">
        <f t="shared" si="3"/>
        <v>0</v>
      </c>
      <c r="K169" s="8">
        <f t="shared" si="4"/>
        <v>0</v>
      </c>
      <c r="L169" s="7">
        <f t="shared" si="5"/>
        <v>0</v>
      </c>
      <c r="M169" s="9">
        <f t="shared" si="6"/>
        <v>0</v>
      </c>
    </row>
    <row r="170">
      <c r="A170" s="6" t="s">
        <v>189</v>
      </c>
      <c r="B170" s="7" t="str">
        <f>vlookup($A170,Users!$B$1:$H1000,3,false)</f>
        <v>Vincent</v>
      </c>
      <c r="C170" s="7" t="str">
        <f>vlookup($A170,Users!$B$1:$H1000,6,false)</f>
        <v>RMHS</v>
      </c>
      <c r="D170" s="7">
        <f>vlookup($C170,Teams!$B:$D,2,false)</f>
        <v>5</v>
      </c>
      <c r="E170" s="7">
        <f t="shared" si="1"/>
        <v>20</v>
      </c>
      <c r="F170" s="7">
        <f>countifs(Raw!$D$1:$D1000,$A170,Raw!$C$1:$C1000,4,Raw!$J$1:$J1000,"E")+countifs(Raw!$D$1:$D1000,$A170,Raw!$C$1:$C1000,14,Raw!$J$1:$J1000,"E")</f>
        <v>0</v>
      </c>
      <c r="G170" s="7">
        <f>countifs(Raw!$D$1:$D1000,$A170,Raw!$C$1:$C1000,0,Raw!$J$1:$J1000,"E")</f>
        <v>2</v>
      </c>
      <c r="H170" s="7">
        <f>countifs(Raw!$D$1:$D1000,$A170,Raw!$C$1:$C1000,-4,Raw!$J$1:$J1000,"E")</f>
        <v>0</v>
      </c>
      <c r="I170" s="7">
        <f t="shared" si="2"/>
        <v>2</v>
      </c>
      <c r="J170" s="8">
        <f t="shared" si="3"/>
        <v>0.1</v>
      </c>
      <c r="K170" s="8">
        <f t="shared" si="4"/>
        <v>0</v>
      </c>
      <c r="L170" s="7">
        <f t="shared" si="5"/>
        <v>0</v>
      </c>
      <c r="M170" s="9">
        <f t="shared" si="6"/>
        <v>0</v>
      </c>
    </row>
    <row r="171">
      <c r="A171" s="6" t="s">
        <v>192</v>
      </c>
      <c r="B171" s="7" t="str">
        <f>vlookup($A171,Users!$B$1:$H1000,3,false)</f>
        <v>Erik</v>
      </c>
      <c r="C171" s="7" t="str">
        <f>vlookup($A171,Users!$B$1:$H1000,6,false)</f>
        <v>Green Hope</v>
      </c>
      <c r="D171" s="7">
        <f>vlookup($C171,Teams!$B:$D,2,false)</f>
        <v>5</v>
      </c>
      <c r="E171" s="7">
        <f t="shared" si="1"/>
        <v>20</v>
      </c>
      <c r="F171" s="7">
        <f>countifs(Raw!$D$1:$D1000,$A171,Raw!$C$1:$C1000,4,Raw!$J$1:$J1000,"E")+countifs(Raw!$D$1:$D1000,$A171,Raw!$C$1:$C1000,14,Raw!$J$1:$J1000,"E")</f>
        <v>0</v>
      </c>
      <c r="G171" s="7">
        <f>countifs(Raw!$D$1:$D1000,$A171,Raw!$C$1:$C1000,0,Raw!$J$1:$J1000,"E")</f>
        <v>0</v>
      </c>
      <c r="H171" s="7">
        <f>countifs(Raw!$D$1:$D1000,$A171,Raw!$C$1:$C1000,-4,Raw!$J$1:$J1000,"E")</f>
        <v>0</v>
      </c>
      <c r="I171" s="7">
        <f t="shared" si="2"/>
        <v>0</v>
      </c>
      <c r="J171" s="8">
        <f t="shared" si="3"/>
        <v>0</v>
      </c>
      <c r="K171" s="8">
        <f t="shared" si="4"/>
        <v>0</v>
      </c>
      <c r="L171" s="7">
        <f t="shared" si="5"/>
        <v>0</v>
      </c>
      <c r="M171" s="9">
        <f t="shared" si="6"/>
        <v>0</v>
      </c>
    </row>
    <row r="172">
      <c r="A172" s="6" t="s">
        <v>194</v>
      </c>
      <c r="B172" s="7" t="str">
        <f>vlookup($A172,Users!$B$1:$H1000,3,false)</f>
        <v>Feodor</v>
      </c>
      <c r="C172" s="7" t="str">
        <f>vlookup($A172,Users!$B$1:$H1000,6,false)</f>
        <v>University</v>
      </c>
      <c r="D172" s="7">
        <f>vlookup($C172,Teams!$B:$D,2,false)</f>
        <v>8</v>
      </c>
      <c r="E172" s="7">
        <f t="shared" si="1"/>
        <v>32</v>
      </c>
      <c r="F172" s="7">
        <f>countifs(Raw!$D$1:$D1000,$A172,Raw!$C$1:$C1000,4,Raw!$J$1:$J1000,"E")+countifs(Raw!$D$1:$D1000,$A172,Raw!$C$1:$C1000,14,Raw!$J$1:$J1000,"E")</f>
        <v>0</v>
      </c>
      <c r="G172" s="7">
        <f>countifs(Raw!$D$1:$D1000,$A172,Raw!$C$1:$C1000,0,Raw!$J$1:$J1000,"E")</f>
        <v>0</v>
      </c>
      <c r="H172" s="7">
        <f>countifs(Raw!$D$1:$D1000,$A172,Raw!$C$1:$C1000,-4,Raw!$J$1:$J1000,"E")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9">
        <f t="shared" si="6"/>
        <v>0</v>
      </c>
    </row>
    <row r="173">
      <c r="A173" s="6" t="s">
        <v>197</v>
      </c>
      <c r="B173" s="7" t="str">
        <f>vlookup($A173,Users!$B$1:$H1000,3,false)</f>
        <v>Kian</v>
      </c>
      <c r="C173" s="7" t="str">
        <f>vlookup($A173,Users!$B$1:$H1000,6,false)</f>
        <v>Blair C</v>
      </c>
      <c r="D173" s="7">
        <f>vlookup($C173,Teams!$B:$D,2,false)</f>
        <v>5</v>
      </c>
      <c r="E173" s="7">
        <f t="shared" si="1"/>
        <v>20</v>
      </c>
      <c r="F173" s="7">
        <f>countifs(Raw!$D$1:$D1000,$A173,Raw!$C$1:$C1000,4,Raw!$J$1:$J1000,"E")+countifs(Raw!$D$1:$D1000,$A173,Raw!$C$1:$C1000,14,Raw!$J$1:$J1000,"E")</f>
        <v>0</v>
      </c>
      <c r="G173" s="7">
        <f>countifs(Raw!$D$1:$D1000,$A173,Raw!$C$1:$C1000,0,Raw!$J$1:$J1000,"E")</f>
        <v>0</v>
      </c>
      <c r="H173" s="7">
        <f>countifs(Raw!$D$1:$D1000,$A173,Raw!$C$1:$C1000,-4,Raw!$J$1:$J1000,"E")</f>
        <v>0</v>
      </c>
      <c r="I173" s="7">
        <f t="shared" si="2"/>
        <v>0</v>
      </c>
      <c r="J173" s="8">
        <f t="shared" si="3"/>
        <v>0</v>
      </c>
      <c r="K173" s="8">
        <f t="shared" si="4"/>
        <v>0</v>
      </c>
      <c r="L173" s="7">
        <f t="shared" si="5"/>
        <v>0</v>
      </c>
      <c r="M173" s="9">
        <f t="shared" si="6"/>
        <v>0</v>
      </c>
    </row>
    <row r="174">
      <c r="A174" s="6" t="s">
        <v>198</v>
      </c>
      <c r="B174" s="7" t="str">
        <f>vlookup($A174,Users!$B$1:$H1000,3,false)</f>
        <v>Chaewoon</v>
      </c>
      <c r="C174" s="7" t="str">
        <f>vlookup($A174,Users!$B$1:$H1000,6,false)</f>
        <v>Blair C</v>
      </c>
      <c r="D174" s="7">
        <f>vlookup($C174,Teams!$B:$D,2,false)</f>
        <v>5</v>
      </c>
      <c r="E174" s="7">
        <f t="shared" si="1"/>
        <v>20</v>
      </c>
      <c r="F174" s="7">
        <f>countifs(Raw!$D$1:$D1000,$A174,Raw!$C$1:$C1000,4,Raw!$J$1:$J1000,"E")+countifs(Raw!$D$1:$D1000,$A174,Raw!$C$1:$C1000,14,Raw!$J$1:$J1000,"E")</f>
        <v>0</v>
      </c>
      <c r="G174" s="7">
        <f>countifs(Raw!$D$1:$D1000,$A174,Raw!$C$1:$C1000,0,Raw!$J$1:$J1000,"E")</f>
        <v>0</v>
      </c>
      <c r="H174" s="7">
        <f>countifs(Raw!$D$1:$D1000,$A174,Raw!$C$1:$C1000,-4,Raw!$J$1:$J1000,"E")</f>
        <v>0</v>
      </c>
      <c r="I174" s="7">
        <f t="shared" si="2"/>
        <v>0</v>
      </c>
      <c r="J174" s="8">
        <f t="shared" si="3"/>
        <v>0</v>
      </c>
      <c r="K174" s="8">
        <f t="shared" si="4"/>
        <v>0</v>
      </c>
      <c r="L174" s="7">
        <f t="shared" si="5"/>
        <v>0</v>
      </c>
      <c r="M174" s="9">
        <f t="shared" si="6"/>
        <v>0</v>
      </c>
    </row>
    <row r="175">
      <c r="A175" s="6" t="s">
        <v>199</v>
      </c>
      <c r="B175" s="7" t="str">
        <f>vlookup($A175,Users!$B$1:$H1000,3,false)</f>
        <v>Justin</v>
      </c>
      <c r="C175" s="7" t="str">
        <f>vlookup($A175,Users!$B$1:$H1000,6,false)</f>
        <v>Iolani</v>
      </c>
      <c r="D175" s="7">
        <f>vlookup($C175,Teams!$B:$D,2,false)</f>
        <v>5</v>
      </c>
      <c r="E175" s="7">
        <f t="shared" si="1"/>
        <v>20</v>
      </c>
      <c r="F175" s="7">
        <f>countifs(Raw!$D$1:$D1000,$A175,Raw!$C$1:$C1000,4,Raw!$J$1:$J1000,"E")+countifs(Raw!$D$1:$D1000,$A175,Raw!$C$1:$C1000,14,Raw!$J$1:$J1000,"E")</f>
        <v>0</v>
      </c>
      <c r="G175" s="7">
        <f>countifs(Raw!$D$1:$D1000,$A175,Raw!$C$1:$C1000,0,Raw!$J$1:$J1000,"E")</f>
        <v>0</v>
      </c>
      <c r="H175" s="7">
        <f>countifs(Raw!$D$1:$D1000,$A175,Raw!$C$1:$C1000,-4,Raw!$J$1:$J1000,"E")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9">
        <f t="shared" si="6"/>
        <v>0</v>
      </c>
    </row>
    <row r="176">
      <c r="A176" s="6" t="s">
        <v>200</v>
      </c>
      <c r="B176" s="7" t="str">
        <f>vlookup($A176,Users!$B$1:$H1000,3,false)</f>
        <v>Albert</v>
      </c>
      <c r="C176" s="7" t="str">
        <f>vlookup($A176,Users!$B$1:$H1000,6,false)</f>
        <v>Westminster</v>
      </c>
      <c r="D176" s="7">
        <f>vlookup($C176,Teams!$B:$D,2,false)</f>
        <v>5</v>
      </c>
      <c r="E176" s="7">
        <f t="shared" si="1"/>
        <v>20</v>
      </c>
      <c r="F176" s="7">
        <f>countifs(Raw!$D$1:$D1000,$A176,Raw!$C$1:$C1000,4,Raw!$J$1:$J1000,"E")+countifs(Raw!$D$1:$D1000,$A176,Raw!$C$1:$C1000,14,Raw!$J$1:$J1000,"E")</f>
        <v>0</v>
      </c>
      <c r="G176" s="7">
        <f>countifs(Raw!$D$1:$D1000,$A176,Raw!$C$1:$C1000,0,Raw!$J$1:$J1000,"E")</f>
        <v>1</v>
      </c>
      <c r="H176" s="7">
        <f>countifs(Raw!$D$1:$D1000,$A176,Raw!$C$1:$C1000,-4,Raw!$J$1:$J1000,"E")</f>
        <v>0</v>
      </c>
      <c r="I176" s="7">
        <f t="shared" si="2"/>
        <v>1</v>
      </c>
      <c r="J176" s="8">
        <f t="shared" si="3"/>
        <v>0.05</v>
      </c>
      <c r="K176" s="8">
        <f t="shared" si="4"/>
        <v>0</v>
      </c>
      <c r="L176" s="7">
        <f t="shared" si="5"/>
        <v>0</v>
      </c>
      <c r="M176" s="9">
        <f t="shared" si="6"/>
        <v>0</v>
      </c>
    </row>
    <row r="177">
      <c r="A177" s="6" t="s">
        <v>202</v>
      </c>
      <c r="B177" s="7" t="str">
        <f>vlookup($A177,Users!$B$1:$H1000,3,false)</f>
        <v>Pranjal</v>
      </c>
      <c r="C177" s="7" t="str">
        <f>vlookup($A177,Users!$B$1:$H1000,6,false)</f>
        <v>Lynbrook</v>
      </c>
      <c r="D177" s="7">
        <f>vlookup($C177,Teams!$B:$D,2,false)</f>
        <v>5</v>
      </c>
      <c r="E177" s="7">
        <f t="shared" si="1"/>
        <v>20</v>
      </c>
      <c r="F177" s="7">
        <f>countifs(Raw!$D$1:$D1000,$A177,Raw!$C$1:$C1000,4,Raw!$J$1:$J1000,"E")+countifs(Raw!$D$1:$D1000,$A177,Raw!$C$1:$C1000,14,Raw!$J$1:$J1000,"E")</f>
        <v>0</v>
      </c>
      <c r="G177" s="7">
        <f>countifs(Raw!$D$1:$D1000,$A177,Raw!$C$1:$C1000,0,Raw!$J$1:$J1000,"E")</f>
        <v>0</v>
      </c>
      <c r="H177" s="7">
        <f>countifs(Raw!$D$1:$D1000,$A177,Raw!$C$1:$C1000,-4,Raw!$J$1:$J1000,"E")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9">
        <f t="shared" si="6"/>
        <v>0</v>
      </c>
    </row>
    <row r="178">
      <c r="A178" s="6" t="s">
        <v>203</v>
      </c>
      <c r="B178" s="7" t="str">
        <f>vlookup($A178,Users!$B$1:$H1000,3,false)</f>
        <v>Varun</v>
      </c>
      <c r="C178" s="7" t="str">
        <f>vlookup($A178,Users!$B$1:$H1000,6,false)</f>
        <v>Green Hope</v>
      </c>
      <c r="D178" s="7">
        <f>vlookup($C178,Teams!$B:$D,2,false)</f>
        <v>5</v>
      </c>
      <c r="E178" s="7">
        <f t="shared" si="1"/>
        <v>20</v>
      </c>
      <c r="F178" s="7">
        <f>countifs(Raw!$D$1:$D1000,$A178,Raw!$C$1:$C1000,4,Raw!$J$1:$J1000,"E")+countifs(Raw!$D$1:$D1000,$A178,Raw!$C$1:$C1000,14,Raw!$J$1:$J1000,"E")</f>
        <v>0</v>
      </c>
      <c r="G178" s="7">
        <f>countifs(Raw!$D$1:$D1000,$A178,Raw!$C$1:$C1000,0,Raw!$J$1:$J1000,"E")</f>
        <v>1</v>
      </c>
      <c r="H178" s="7">
        <f>countifs(Raw!$D$1:$D1000,$A178,Raw!$C$1:$C1000,-4,Raw!$J$1:$J1000,"E")</f>
        <v>0</v>
      </c>
      <c r="I178" s="7">
        <f t="shared" si="2"/>
        <v>1</v>
      </c>
      <c r="J178" s="8">
        <f t="shared" si="3"/>
        <v>0.05</v>
      </c>
      <c r="K178" s="8">
        <f t="shared" si="4"/>
        <v>0</v>
      </c>
      <c r="L178" s="7">
        <f t="shared" si="5"/>
        <v>0</v>
      </c>
      <c r="M178" s="9">
        <f t="shared" si="6"/>
        <v>0</v>
      </c>
    </row>
    <row r="179">
      <c r="A179" s="6" t="s">
        <v>205</v>
      </c>
      <c r="B179" s="7" t="str">
        <f>vlookup($A179,Users!$B$1:$H1000,3,false)</f>
        <v>Julianne</v>
      </c>
      <c r="C179" s="7" t="str">
        <f>vlookup($A179,Users!$B$1:$H1000,6,false)</f>
        <v>University</v>
      </c>
      <c r="D179" s="7">
        <f>vlookup($C179,Teams!$B:$D,2,false)</f>
        <v>8</v>
      </c>
      <c r="E179" s="7">
        <f t="shared" si="1"/>
        <v>32</v>
      </c>
      <c r="F179" s="7">
        <f>countifs(Raw!$D$1:$D1000,$A179,Raw!$C$1:$C1000,4,Raw!$J$1:$J1000,"E")+countifs(Raw!$D$1:$D1000,$A179,Raw!$C$1:$C1000,14,Raw!$J$1:$J1000,"E")</f>
        <v>0</v>
      </c>
      <c r="G179" s="7">
        <f>countifs(Raw!$D$1:$D1000,$A179,Raw!$C$1:$C1000,0,Raw!$J$1:$J1000,"E")</f>
        <v>0</v>
      </c>
      <c r="H179" s="7">
        <f>countifs(Raw!$D$1:$D1000,$A179,Raw!$C$1:$C1000,-4,Raw!$J$1:$J1000,"E")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9">
        <f t="shared" si="6"/>
        <v>0</v>
      </c>
    </row>
    <row r="180">
      <c r="A180" s="6" t="s">
        <v>206</v>
      </c>
      <c r="B180" s="7" t="str">
        <f>vlookup($A180,Users!$B$1:$H1000,3,false)</f>
        <v>Rishi</v>
      </c>
      <c r="C180" s="7" t="str">
        <f>vlookup($A180,Users!$B$1:$H1000,6,false)</f>
        <v>Buchholz B</v>
      </c>
      <c r="D180" s="7">
        <f>vlookup($C180,Teams!$B:$D,2,false)</f>
        <v>5</v>
      </c>
      <c r="E180" s="7">
        <f t="shared" si="1"/>
        <v>20</v>
      </c>
      <c r="F180" s="7">
        <f>countifs(Raw!$D$1:$D1000,$A180,Raw!$C$1:$C1000,4,Raw!$J$1:$J1000,"E")+countifs(Raw!$D$1:$D1000,$A180,Raw!$C$1:$C1000,14,Raw!$J$1:$J1000,"E")</f>
        <v>0</v>
      </c>
      <c r="G180" s="7">
        <f>countifs(Raw!$D$1:$D1000,$A180,Raw!$C$1:$C1000,0,Raw!$J$1:$J1000,"E")</f>
        <v>0</v>
      </c>
      <c r="H180" s="7">
        <f>countifs(Raw!$D$1:$D1000,$A180,Raw!$C$1:$C1000,-4,Raw!$J$1:$J1000,"E")</f>
        <v>0</v>
      </c>
      <c r="I180" s="7">
        <f t="shared" si="2"/>
        <v>0</v>
      </c>
      <c r="J180" s="8">
        <f t="shared" si="3"/>
        <v>0</v>
      </c>
      <c r="K180" s="8">
        <f t="shared" si="4"/>
        <v>0</v>
      </c>
      <c r="L180" s="7">
        <f t="shared" si="5"/>
        <v>0</v>
      </c>
      <c r="M180" s="9">
        <f t="shared" si="6"/>
        <v>0</v>
      </c>
    </row>
    <row r="181">
      <c r="A181" s="6" t="s">
        <v>207</v>
      </c>
      <c r="B181" s="7" t="str">
        <f>vlookup($A181,Users!$B$1:$H1000,3,false)</f>
        <v>Laurie</v>
      </c>
      <c r="C181" s="7" t="str">
        <f>vlookup($A181,Users!$B$1:$H1000,6,false)</f>
        <v>Buchholz B</v>
      </c>
      <c r="D181" s="7">
        <f>vlookup($C181,Teams!$B:$D,2,false)</f>
        <v>5</v>
      </c>
      <c r="E181" s="7">
        <f t="shared" si="1"/>
        <v>20</v>
      </c>
      <c r="F181" s="7">
        <f>countifs(Raw!$D$1:$D1000,$A181,Raw!$C$1:$C1000,4,Raw!$J$1:$J1000,"E")+countifs(Raw!$D$1:$D1000,$A181,Raw!$C$1:$C1000,14,Raw!$J$1:$J1000,"E")</f>
        <v>0</v>
      </c>
      <c r="G181" s="7">
        <f>countifs(Raw!$D$1:$D1000,$A181,Raw!$C$1:$C1000,0,Raw!$J$1:$J1000,"E")</f>
        <v>0</v>
      </c>
      <c r="H181" s="7">
        <f>countifs(Raw!$D$1:$D1000,$A181,Raw!$C$1:$C1000,-4,Raw!$J$1:$J1000,"E")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9">
        <f t="shared" si="6"/>
        <v>0</v>
      </c>
    </row>
    <row r="182">
      <c r="A182" s="6" t="s">
        <v>210</v>
      </c>
      <c r="B182" s="7" t="str">
        <f>vlookup($A182,Users!$B$1:$H1000,3,false)</f>
        <v>Aidan</v>
      </c>
      <c r="C182" s="7" t="str">
        <f>vlookup($A182,Users!$B$1:$H1000,6,false)</f>
        <v>Seven Lakes</v>
      </c>
      <c r="D182" s="7">
        <f>vlookup($C182,Teams!$B:$D,2,false)</f>
        <v>5</v>
      </c>
      <c r="E182" s="7">
        <f t="shared" si="1"/>
        <v>20</v>
      </c>
      <c r="F182" s="7">
        <f>countifs(Raw!$D$1:$D1000,$A182,Raw!$C$1:$C1000,4,Raw!$J$1:$J1000,"E")+countifs(Raw!$D$1:$D1000,$A182,Raw!$C$1:$C1000,14,Raw!$J$1:$J1000,"E")</f>
        <v>0</v>
      </c>
      <c r="G182" s="7">
        <f>countifs(Raw!$D$1:$D1000,$A182,Raw!$C$1:$C1000,0,Raw!$J$1:$J1000,"E")</f>
        <v>0</v>
      </c>
      <c r="H182" s="7">
        <f>countifs(Raw!$D$1:$D1000,$A182,Raw!$C$1:$C1000,-4,Raw!$J$1:$J1000,"E")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9">
        <f t="shared" si="6"/>
        <v>0</v>
      </c>
    </row>
    <row r="183">
      <c r="A183" s="6" t="s">
        <v>211</v>
      </c>
      <c r="B183" s="7" t="str">
        <f>vlookup($A183,Users!$B$1:$H1000,3,false)</f>
        <v>Aryan</v>
      </c>
      <c r="C183" s="7" t="str">
        <f>vlookup($A183,Users!$B$1:$H1000,6,false)</f>
        <v>JP Stevens</v>
      </c>
      <c r="D183" s="7">
        <f>vlookup($C183,Teams!$B:$D,2,false)</f>
        <v>5</v>
      </c>
      <c r="E183" s="7">
        <f t="shared" si="1"/>
        <v>20</v>
      </c>
      <c r="F183" s="7">
        <f>countifs(Raw!$D$1:$D1000,$A183,Raw!$C$1:$C1000,4,Raw!$J$1:$J1000,"E")+countifs(Raw!$D$1:$D1000,$A183,Raw!$C$1:$C1000,14,Raw!$J$1:$J1000,"E")</f>
        <v>0</v>
      </c>
      <c r="G183" s="7">
        <f>countifs(Raw!$D$1:$D1000,$A183,Raw!$C$1:$C1000,0,Raw!$J$1:$J1000,"E")</f>
        <v>0</v>
      </c>
      <c r="H183" s="7">
        <f>countifs(Raw!$D$1:$D1000,$A183,Raw!$C$1:$C1000,-4,Raw!$J$1:$J1000,"E")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9">
        <f t="shared" si="6"/>
        <v>0</v>
      </c>
    </row>
    <row r="184">
      <c r="A184" s="6" t="s">
        <v>213</v>
      </c>
      <c r="B184" s="7" t="str">
        <f>vlookup($A184,Users!$B$1:$H1000,3,false)</f>
        <v>Pranesh</v>
      </c>
      <c r="C184" s="7" t="str">
        <f>vlookup($A184,Users!$B$1:$H1000,6,false)</f>
        <v>JP Stevens</v>
      </c>
      <c r="D184" s="7">
        <f>vlookup($C184,Teams!$B:$D,2,false)</f>
        <v>5</v>
      </c>
      <c r="E184" s="7">
        <f t="shared" si="1"/>
        <v>20</v>
      </c>
      <c r="F184" s="7">
        <f>countifs(Raw!$D$1:$D1000,$A184,Raw!$C$1:$C1000,4,Raw!$J$1:$J1000,"E")+countifs(Raw!$D$1:$D1000,$A184,Raw!$C$1:$C1000,14,Raw!$J$1:$J1000,"E")</f>
        <v>0</v>
      </c>
      <c r="G184" s="7">
        <f>countifs(Raw!$D$1:$D1000,$A184,Raw!$C$1:$C1000,0,Raw!$J$1:$J1000,"E")</f>
        <v>1</v>
      </c>
      <c r="H184" s="7">
        <f>countifs(Raw!$D$1:$D1000,$A184,Raw!$C$1:$C1000,-4,Raw!$J$1:$J1000,"E")</f>
        <v>0</v>
      </c>
      <c r="I184" s="7">
        <f t="shared" si="2"/>
        <v>1</v>
      </c>
      <c r="J184" s="8">
        <f t="shared" si="3"/>
        <v>0.05</v>
      </c>
      <c r="K184" s="8">
        <f t="shared" si="4"/>
        <v>0</v>
      </c>
      <c r="L184" s="7">
        <f t="shared" si="5"/>
        <v>0</v>
      </c>
      <c r="M184" s="9">
        <f t="shared" si="6"/>
        <v>0</v>
      </c>
    </row>
    <row r="185">
      <c r="A185" s="6" t="s">
        <v>215</v>
      </c>
      <c r="B185" s="7" t="str">
        <f>vlookup($A185,Users!$B$1:$H1000,3,false)</f>
        <v>Emily</v>
      </c>
      <c r="C185" s="7" t="str">
        <f>vlookup($A185,Users!$B$1:$H1000,6,false)</f>
        <v>Centennial</v>
      </c>
      <c r="D185" s="7">
        <f>vlookup($C185,Teams!$B:$D,2,false)</f>
        <v>11</v>
      </c>
      <c r="E185" s="7">
        <f t="shared" si="1"/>
        <v>44</v>
      </c>
      <c r="F185" s="7">
        <f>countifs(Raw!$D$1:$D1000,$A185,Raw!$C$1:$C1000,4,Raw!$J$1:$J1000,"E")+countifs(Raw!$D$1:$D1000,$A185,Raw!$C$1:$C1000,14,Raw!$J$1:$J1000,"E")</f>
        <v>0</v>
      </c>
      <c r="G185" s="7">
        <f>countifs(Raw!$D$1:$D1000,$A185,Raw!$C$1:$C1000,0,Raw!$J$1:$J1000,"E")</f>
        <v>1</v>
      </c>
      <c r="H185" s="7">
        <f>countifs(Raw!$D$1:$D1000,$A185,Raw!$C$1:$C1000,-4,Raw!$J$1:$J1000,"E")</f>
        <v>0</v>
      </c>
      <c r="I185" s="7">
        <f t="shared" si="2"/>
        <v>1</v>
      </c>
      <c r="J185" s="8">
        <f t="shared" si="3"/>
        <v>0.02272727273</v>
      </c>
      <c r="K185" s="8">
        <f t="shared" si="4"/>
        <v>0</v>
      </c>
      <c r="L185" s="7">
        <f t="shared" si="5"/>
        <v>0</v>
      </c>
      <c r="M185" s="9">
        <f t="shared" si="6"/>
        <v>0</v>
      </c>
    </row>
    <row r="186">
      <c r="A186" s="6" t="s">
        <v>216</v>
      </c>
      <c r="B186" s="7" t="str">
        <f>vlookup($A186,Users!$B$1:$H1000,3,false)</f>
        <v>Nikhil</v>
      </c>
      <c r="C186" s="7" t="str">
        <f>vlookup($A186,Users!$B$1:$H1000,6,false)</f>
        <v>Enloe A</v>
      </c>
      <c r="D186" s="7">
        <f>vlookup($C186,Teams!$B:$D,2,false)</f>
        <v>5</v>
      </c>
      <c r="E186" s="7">
        <f t="shared" si="1"/>
        <v>20</v>
      </c>
      <c r="F186" s="7">
        <f>countifs(Raw!$D$1:$D1000,$A186,Raw!$C$1:$C1000,4,Raw!$J$1:$J1000,"E")+countifs(Raw!$D$1:$D1000,$A186,Raw!$C$1:$C1000,14,Raw!$J$1:$J1000,"E")</f>
        <v>0</v>
      </c>
      <c r="G186" s="7">
        <f>countifs(Raw!$D$1:$D1000,$A186,Raw!$C$1:$C1000,0,Raw!$J$1:$J1000,"E")</f>
        <v>0</v>
      </c>
      <c r="H186" s="7">
        <f>countifs(Raw!$D$1:$D1000,$A186,Raw!$C$1:$C1000,-4,Raw!$J$1:$J1000,"E")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9">
        <f t="shared" si="6"/>
        <v>0</v>
      </c>
    </row>
    <row r="187">
      <c r="A187" s="6" t="s">
        <v>217</v>
      </c>
      <c r="B187" s="7" t="str">
        <f>vlookup($A187,Users!$B$1:$H1000,3,false)</f>
        <v>Vaidehi</v>
      </c>
      <c r="C187" s="7" t="str">
        <f>vlookup($A187,Users!$B$1:$H1000,6,false)</f>
        <v>Brookfield</v>
      </c>
      <c r="D187" s="7">
        <f>vlookup($C187,Teams!$B:$D,2,false)</f>
        <v>7</v>
      </c>
      <c r="E187" s="7">
        <f t="shared" si="1"/>
        <v>28</v>
      </c>
      <c r="F187" s="7">
        <f>countifs(Raw!$D$1:$D1000,$A187,Raw!$C$1:$C1000,4,Raw!$J$1:$J1000,"E")+countifs(Raw!$D$1:$D1000,$A187,Raw!$C$1:$C1000,14,Raw!$J$1:$J1000,"E")</f>
        <v>0</v>
      </c>
      <c r="G187" s="7">
        <f>countifs(Raw!$D$1:$D1000,$A187,Raw!$C$1:$C1000,0,Raw!$J$1:$J1000,"E")</f>
        <v>2</v>
      </c>
      <c r="H187" s="7">
        <f>countifs(Raw!$D$1:$D1000,$A187,Raw!$C$1:$C1000,-4,Raw!$J$1:$J1000,"E")</f>
        <v>0</v>
      </c>
      <c r="I187" s="7">
        <f t="shared" si="2"/>
        <v>2</v>
      </c>
      <c r="J187" s="8">
        <f t="shared" si="3"/>
        <v>0.07142857143</v>
      </c>
      <c r="K187" s="8">
        <f t="shared" si="4"/>
        <v>0</v>
      </c>
      <c r="L187" s="7">
        <f t="shared" si="5"/>
        <v>0</v>
      </c>
      <c r="M187" s="9">
        <f t="shared" si="6"/>
        <v>0</v>
      </c>
    </row>
    <row r="188">
      <c r="A188" s="6" t="s">
        <v>218</v>
      </c>
      <c r="B188" s="7" t="str">
        <f>vlookup($A188,Users!$B$1:$H1000,3,false)</f>
        <v>Michael</v>
      </c>
      <c r="C188" s="7" t="str">
        <f>vlookup($A188,Users!$B$1:$H1000,6,false)</f>
        <v>Lakeside</v>
      </c>
      <c r="D188" s="7">
        <f>vlookup($C188,Teams!$B:$D,2,false)</f>
        <v>5</v>
      </c>
      <c r="E188" s="7">
        <f t="shared" si="1"/>
        <v>20</v>
      </c>
      <c r="F188" s="7">
        <f>countifs(Raw!$D$1:$D1000,$A188,Raw!$C$1:$C1000,4,Raw!$J$1:$J1000,"E")+countifs(Raw!$D$1:$D1000,$A188,Raw!$C$1:$C1000,14,Raw!$J$1:$J1000,"E")</f>
        <v>0</v>
      </c>
      <c r="G188" s="7">
        <f>countifs(Raw!$D$1:$D1000,$A188,Raw!$C$1:$C1000,0,Raw!$J$1:$J1000,"E")</f>
        <v>0</v>
      </c>
      <c r="H188" s="7">
        <f>countifs(Raw!$D$1:$D1000,$A188,Raw!$C$1:$C1000,-4,Raw!$J$1:$J1000,"E")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9">
        <f t="shared" si="6"/>
        <v>0</v>
      </c>
    </row>
    <row r="189">
      <c r="A189" s="6" t="s">
        <v>220</v>
      </c>
      <c r="B189" s="7" t="str">
        <f>vlookup($A189,Users!$B$1:$H1000,3,false)</f>
        <v>Claire</v>
      </c>
      <c r="C189" s="7" t="str">
        <f>vlookup($A189,Users!$B$1:$H1000,6,false)</f>
        <v>Naperville North</v>
      </c>
      <c r="D189" s="7">
        <f>vlookup($C189,Teams!$B:$D,2,false)</f>
        <v>5</v>
      </c>
      <c r="E189" s="7">
        <f t="shared" si="1"/>
        <v>20</v>
      </c>
      <c r="F189" s="7">
        <f>countifs(Raw!$D$1:$D1000,$A189,Raw!$C$1:$C1000,4,Raw!$J$1:$J1000,"E")+countifs(Raw!$D$1:$D1000,$A189,Raw!$C$1:$C1000,14,Raw!$J$1:$J1000,"E")</f>
        <v>0</v>
      </c>
      <c r="G189" s="7">
        <f>countifs(Raw!$D$1:$D1000,$A189,Raw!$C$1:$C1000,0,Raw!$J$1:$J1000,"E")</f>
        <v>0</v>
      </c>
      <c r="H189" s="7">
        <f>countifs(Raw!$D$1:$D1000,$A189,Raw!$C$1:$C1000,-4,Raw!$J$1:$J1000,"E")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9">
        <f t="shared" si="6"/>
        <v>0</v>
      </c>
    </row>
    <row r="190">
      <c r="A190" s="6" t="s">
        <v>221</v>
      </c>
      <c r="B190" s="7" t="str">
        <f>vlookup($A190,Users!$B$1:$H1000,3,false)</f>
        <v>Arnav</v>
      </c>
      <c r="C190" s="7" t="str">
        <f>vlookup($A190,Users!$B$1:$H1000,6,false)</f>
        <v>NCSSM B</v>
      </c>
      <c r="D190" s="7">
        <f>vlookup($C190,Teams!$B:$D,2,false)</f>
        <v>5</v>
      </c>
      <c r="E190" s="7">
        <f t="shared" si="1"/>
        <v>20</v>
      </c>
      <c r="F190" s="7">
        <f>countifs(Raw!$D$1:$D1000,$A190,Raw!$C$1:$C1000,4,Raw!$J$1:$J1000,"E")+countifs(Raw!$D$1:$D1000,$A190,Raw!$C$1:$C1000,14,Raw!$J$1:$J1000,"E")</f>
        <v>0</v>
      </c>
      <c r="G190" s="7">
        <f>countifs(Raw!$D$1:$D1000,$A190,Raw!$C$1:$C1000,0,Raw!$J$1:$J1000,"E")</f>
        <v>0</v>
      </c>
      <c r="H190" s="7">
        <f>countifs(Raw!$D$1:$D1000,$A190,Raw!$C$1:$C1000,-4,Raw!$J$1:$J1000,"E")</f>
        <v>0</v>
      </c>
      <c r="I190" s="7">
        <f t="shared" si="2"/>
        <v>0</v>
      </c>
      <c r="J190" s="8">
        <f t="shared" si="3"/>
        <v>0</v>
      </c>
      <c r="K190" s="8">
        <f t="shared" si="4"/>
        <v>0</v>
      </c>
      <c r="L190" s="7">
        <f t="shared" si="5"/>
        <v>0</v>
      </c>
      <c r="M190" s="9">
        <f t="shared" si="6"/>
        <v>0</v>
      </c>
    </row>
    <row r="191">
      <c r="A191" s="6" t="s">
        <v>222</v>
      </c>
      <c r="B191" s="7" t="str">
        <f>vlookup($A191,Users!$B$1:$H1000,3,false)</f>
        <v>Nathan</v>
      </c>
      <c r="C191" s="7" t="str">
        <f>vlookup($A191,Users!$B$1:$H1000,6,false)</f>
        <v>University</v>
      </c>
      <c r="D191" s="7">
        <f>vlookup($C191,Teams!$B:$D,2,false)</f>
        <v>8</v>
      </c>
      <c r="E191" s="7">
        <f t="shared" si="1"/>
        <v>32</v>
      </c>
      <c r="F191" s="7">
        <f>countifs(Raw!$D$1:$D1000,$A191,Raw!$C$1:$C1000,4,Raw!$J$1:$J1000,"E")+countifs(Raw!$D$1:$D1000,$A191,Raw!$C$1:$C1000,14,Raw!$J$1:$J1000,"E")</f>
        <v>0</v>
      </c>
      <c r="G191" s="7">
        <f>countifs(Raw!$D$1:$D1000,$A191,Raw!$C$1:$C1000,0,Raw!$J$1:$J1000,"E")</f>
        <v>0</v>
      </c>
      <c r="H191" s="7">
        <f>countifs(Raw!$D$1:$D1000,$A191,Raw!$C$1:$C1000,-4,Raw!$J$1:$J1000,"E")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9">
        <f t="shared" si="6"/>
        <v>0</v>
      </c>
    </row>
    <row r="192">
      <c r="A192" s="6" t="s">
        <v>224</v>
      </c>
      <c r="B192" s="7" t="str">
        <f>vlookup($A192,Users!$B$1:$H1000,3,false)</f>
        <v>Ricky</v>
      </c>
      <c r="C192" s="7" t="str">
        <f>vlookup($A192,Users!$B$1:$H1000,6,false)</f>
        <v>Blair C</v>
      </c>
      <c r="D192" s="7">
        <f>vlookup($C192,Teams!$B:$D,2,false)</f>
        <v>5</v>
      </c>
      <c r="E192" s="7">
        <f t="shared" si="1"/>
        <v>20</v>
      </c>
      <c r="F192" s="7">
        <f>countifs(Raw!$D$1:$D1000,$A192,Raw!$C$1:$C1000,4,Raw!$J$1:$J1000,"E")+countifs(Raw!$D$1:$D1000,$A192,Raw!$C$1:$C1000,14,Raw!$J$1:$J1000,"E")</f>
        <v>0</v>
      </c>
      <c r="G192" s="7">
        <f>countifs(Raw!$D$1:$D1000,$A192,Raw!$C$1:$C1000,0,Raw!$J$1:$J1000,"E")</f>
        <v>0</v>
      </c>
      <c r="H192" s="7">
        <f>countifs(Raw!$D$1:$D1000,$A192,Raw!$C$1:$C1000,-4,Raw!$J$1:$J1000,"E")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9">
        <f t="shared" si="6"/>
        <v>0</v>
      </c>
    </row>
    <row r="193">
      <c r="A193" s="6" t="s">
        <v>225</v>
      </c>
      <c r="B193" s="7" t="str">
        <f>vlookup($A193,Users!$B$1:$H1000,3,false)</f>
        <v>Arif</v>
      </c>
      <c r="C193" s="7" t="str">
        <f>vlookup($A193,Users!$B$1:$H1000,6,false)</f>
        <v>Centennial</v>
      </c>
      <c r="D193" s="7">
        <f>vlookup($C193,Teams!$B:$D,2,false)</f>
        <v>11</v>
      </c>
      <c r="E193" s="7">
        <f t="shared" si="1"/>
        <v>44</v>
      </c>
      <c r="F193" s="7">
        <f>countifs(Raw!$D$1:$D1000,$A193,Raw!$C$1:$C1000,4,Raw!$J$1:$J1000,"E")+countifs(Raw!$D$1:$D1000,$A193,Raw!$C$1:$C1000,14,Raw!$J$1:$J1000,"E")</f>
        <v>0</v>
      </c>
      <c r="G193" s="7">
        <f>countifs(Raw!$D$1:$D1000,$A193,Raw!$C$1:$C1000,0,Raw!$J$1:$J1000,"E")</f>
        <v>0</v>
      </c>
      <c r="H193" s="7">
        <f>countifs(Raw!$D$1:$D1000,$A193,Raw!$C$1:$C1000,-4,Raw!$J$1:$J1000,"E")</f>
        <v>0</v>
      </c>
      <c r="I193" s="7">
        <f t="shared" si="2"/>
        <v>0</v>
      </c>
      <c r="J193" s="8">
        <f t="shared" si="3"/>
        <v>0</v>
      </c>
      <c r="K193" s="8">
        <f t="shared" si="4"/>
        <v>0</v>
      </c>
      <c r="L193" s="7">
        <f t="shared" si="5"/>
        <v>0</v>
      </c>
      <c r="M193" s="9">
        <f t="shared" si="6"/>
        <v>0</v>
      </c>
    </row>
    <row r="194">
      <c r="A194" s="6" t="s">
        <v>226</v>
      </c>
      <c r="B194" s="7" t="str">
        <f>vlookup($A194,Users!$B$1:$H1000,3,false)</f>
        <v>Jeffery</v>
      </c>
      <c r="C194" s="7" t="str">
        <f>vlookup($A194,Users!$B$1:$H1000,6,false)</f>
        <v>Naperville North</v>
      </c>
      <c r="D194" s="7">
        <f>vlookup($C194,Teams!$B:$D,2,false)</f>
        <v>5</v>
      </c>
      <c r="E194" s="7">
        <f t="shared" si="1"/>
        <v>20</v>
      </c>
      <c r="F194" s="7">
        <f>countifs(Raw!$D$1:$D1000,$A194,Raw!$C$1:$C1000,4,Raw!$J$1:$J1000,"E")+countifs(Raw!$D$1:$D1000,$A194,Raw!$C$1:$C1000,14,Raw!$J$1:$J1000,"E")</f>
        <v>0</v>
      </c>
      <c r="G194" s="7">
        <f>countifs(Raw!$D$1:$D1000,$A194,Raw!$C$1:$C1000,0,Raw!$J$1:$J1000,"E")</f>
        <v>0</v>
      </c>
      <c r="H194" s="7">
        <f>countifs(Raw!$D$1:$D1000,$A194,Raw!$C$1:$C1000,-4,Raw!$J$1:$J1000,"E")</f>
        <v>0</v>
      </c>
      <c r="I194" s="7">
        <f t="shared" si="2"/>
        <v>0</v>
      </c>
      <c r="J194" s="8">
        <f t="shared" si="3"/>
        <v>0</v>
      </c>
      <c r="K194" s="8">
        <f t="shared" si="4"/>
        <v>0</v>
      </c>
      <c r="L194" s="7">
        <f t="shared" si="5"/>
        <v>0</v>
      </c>
      <c r="M194" s="9">
        <f t="shared" si="6"/>
        <v>0</v>
      </c>
    </row>
    <row r="195">
      <c r="A195" s="6" t="s">
        <v>227</v>
      </c>
      <c r="B195" s="7" t="str">
        <f>vlookup($A195,Users!$B$1:$H1000,3,false)</f>
        <v>Leo</v>
      </c>
      <c r="C195" s="7" t="str">
        <f>vlookup($A195,Users!$B$1:$H1000,6,false)</f>
        <v>Green Hope</v>
      </c>
      <c r="D195" s="7">
        <f>vlookup($C195,Teams!$B:$D,2,false)</f>
        <v>5</v>
      </c>
      <c r="E195" s="7">
        <f t="shared" si="1"/>
        <v>20</v>
      </c>
      <c r="F195" s="7">
        <f>countifs(Raw!$D$1:$D1000,$A195,Raw!$C$1:$C1000,4,Raw!$J$1:$J1000,"E")+countifs(Raw!$D$1:$D1000,$A195,Raw!$C$1:$C1000,14,Raw!$J$1:$J1000,"E")</f>
        <v>0</v>
      </c>
      <c r="G195" s="7">
        <f>countifs(Raw!$D$1:$D1000,$A195,Raw!$C$1:$C1000,0,Raw!$J$1:$J1000,"E")</f>
        <v>0</v>
      </c>
      <c r="H195" s="7">
        <f>countifs(Raw!$D$1:$D1000,$A195,Raw!$C$1:$C1000,-4,Raw!$J$1:$J1000,"E")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9">
        <f t="shared" si="6"/>
        <v>0</v>
      </c>
    </row>
    <row r="196">
      <c r="A196" s="6" t="s">
        <v>229</v>
      </c>
      <c r="B196" s="7" t="str">
        <f>vlookup($A196,Users!$B$1:$H1000,3,false)</f>
        <v>Kira</v>
      </c>
      <c r="C196" s="7" t="str">
        <f>vlookup($A196,Users!$B$1:$H1000,6,false)</f>
        <v>Lexington B</v>
      </c>
      <c r="D196" s="7">
        <f>vlookup($C196,Teams!$B:$D,2,false)</f>
        <v>6</v>
      </c>
      <c r="E196" s="7">
        <f t="shared" si="1"/>
        <v>24</v>
      </c>
      <c r="F196" s="7">
        <f>countifs(Raw!$D$1:$D1000,$A196,Raw!$C$1:$C1000,4,Raw!$J$1:$J1000,"E")+countifs(Raw!$D$1:$D1000,$A196,Raw!$C$1:$C1000,14,Raw!$J$1:$J1000,"E")</f>
        <v>0</v>
      </c>
      <c r="G196" s="7">
        <f>countifs(Raw!$D$1:$D1000,$A196,Raw!$C$1:$C1000,0,Raw!$J$1:$J1000,"E")</f>
        <v>0</v>
      </c>
      <c r="H196" s="7">
        <f>countifs(Raw!$D$1:$D1000,$A196,Raw!$C$1:$C1000,-4,Raw!$J$1:$J1000,"E")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9">
        <f t="shared" si="6"/>
        <v>0</v>
      </c>
    </row>
    <row r="197">
      <c r="A197" s="6" t="s">
        <v>230</v>
      </c>
      <c r="B197" s="7" t="str">
        <f>vlookup($A197,Users!$B$1:$H1000,3,false)</f>
        <v>Tejas</v>
      </c>
      <c r="C197" s="7" t="str">
        <f>vlookup($A197,Users!$B$1:$H1000,6,false)</f>
        <v>Tesla STEM</v>
      </c>
      <c r="D197" s="7">
        <f>vlookup($C197,Teams!$B:$D,2,false)</f>
        <v>8</v>
      </c>
      <c r="E197" s="7">
        <f t="shared" si="1"/>
        <v>32</v>
      </c>
      <c r="F197" s="7">
        <f>countifs(Raw!$D$1:$D1000,$A197,Raw!$C$1:$C1000,4,Raw!$J$1:$J1000,"E")+countifs(Raw!$D$1:$D1000,$A197,Raw!$C$1:$C1000,14,Raw!$J$1:$J1000,"E")</f>
        <v>0</v>
      </c>
      <c r="G197" s="7">
        <f>countifs(Raw!$D$1:$D1000,$A197,Raw!$C$1:$C1000,0,Raw!$J$1:$J1000,"E")</f>
        <v>0</v>
      </c>
      <c r="H197" s="7">
        <f>countifs(Raw!$D$1:$D1000,$A197,Raw!$C$1:$C1000,-4,Raw!$J$1:$J1000,"E")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9">
        <f t="shared" si="6"/>
        <v>0</v>
      </c>
    </row>
    <row r="198">
      <c r="A198" s="6" t="s">
        <v>231</v>
      </c>
      <c r="B198" s="7" t="str">
        <f>vlookup($A198,Users!$B$1:$H1000,3,false)</f>
        <v>Alex</v>
      </c>
      <c r="C198" s="7" t="str">
        <f>vlookup($A198,Users!$B$1:$H1000,6,false)</f>
        <v>Canyon Crest</v>
      </c>
      <c r="D198" s="7">
        <f>vlookup($C198,Teams!$B:$D,2,false)</f>
        <v>5</v>
      </c>
      <c r="E198" s="7">
        <f t="shared" si="1"/>
        <v>20</v>
      </c>
      <c r="F198" s="7">
        <f>countifs(Raw!$D$1:$D1000,$A198,Raw!$C$1:$C1000,4,Raw!$J$1:$J1000,"E")+countifs(Raw!$D$1:$D1000,$A198,Raw!$C$1:$C1000,14,Raw!$J$1:$J1000,"E")</f>
        <v>0</v>
      </c>
      <c r="G198" s="7">
        <f>countifs(Raw!$D$1:$D1000,$A198,Raw!$C$1:$C1000,0,Raw!$J$1:$J1000,"E")</f>
        <v>0</v>
      </c>
      <c r="H198" s="7">
        <f>countifs(Raw!$D$1:$D1000,$A198,Raw!$C$1:$C1000,-4,Raw!$J$1:$J1000,"E")</f>
        <v>0</v>
      </c>
      <c r="I198" s="7">
        <f t="shared" si="2"/>
        <v>0</v>
      </c>
      <c r="J198" s="8">
        <f t="shared" si="3"/>
        <v>0</v>
      </c>
      <c r="K198" s="8">
        <f t="shared" si="4"/>
        <v>0</v>
      </c>
      <c r="L198" s="7">
        <f t="shared" si="5"/>
        <v>0</v>
      </c>
      <c r="M198" s="9">
        <f t="shared" si="6"/>
        <v>0</v>
      </c>
    </row>
    <row r="199">
      <c r="A199" s="6" t="s">
        <v>232</v>
      </c>
      <c r="B199" s="7" t="str">
        <f>vlookup($A199,Users!$B$1:$H1000,3,false)</f>
        <v>Damon</v>
      </c>
      <c r="C199" s="7" t="str">
        <f>vlookup($A199,Users!$B$1:$H1000,6,false)</f>
        <v>Lexington A</v>
      </c>
      <c r="D199" s="7">
        <f>vlookup($C199,Teams!$B:$D,2,false)</f>
        <v>7</v>
      </c>
      <c r="E199" s="7">
        <f t="shared" si="1"/>
        <v>28</v>
      </c>
      <c r="F199" s="7">
        <f>countifs(Raw!$D$1:$D1000,$A199,Raw!$C$1:$C1000,4,Raw!$J$1:$J1000,"E")+countifs(Raw!$D$1:$D1000,$A199,Raw!$C$1:$C1000,14,Raw!$J$1:$J1000,"E")</f>
        <v>0</v>
      </c>
      <c r="G199" s="7">
        <f>countifs(Raw!$D$1:$D1000,$A199,Raw!$C$1:$C1000,0,Raw!$J$1:$J1000,"E")</f>
        <v>0</v>
      </c>
      <c r="H199" s="7">
        <f>countifs(Raw!$D$1:$D1000,$A199,Raw!$C$1:$C1000,-4,Raw!$J$1:$J1000,"E")</f>
        <v>0</v>
      </c>
      <c r="I199" s="7">
        <f t="shared" si="2"/>
        <v>0</v>
      </c>
      <c r="J199" s="8">
        <f t="shared" si="3"/>
        <v>0</v>
      </c>
      <c r="K199" s="8">
        <f t="shared" si="4"/>
        <v>0</v>
      </c>
      <c r="L199" s="7">
        <f t="shared" si="5"/>
        <v>0</v>
      </c>
      <c r="M199" s="9">
        <f t="shared" si="6"/>
        <v>0</v>
      </c>
    </row>
    <row r="200">
      <c r="A200" s="6" t="s">
        <v>233</v>
      </c>
      <c r="B200" s="7" t="str">
        <f>vlookup($A200,Users!$B$1:$H1000,3,false)</f>
        <v>Harish</v>
      </c>
      <c r="C200" s="7" t="str">
        <f>vlookup($A200,Users!$B$1:$H1000,6,false)</f>
        <v>Mira Loma</v>
      </c>
      <c r="D200" s="7">
        <f>vlookup($C200,Teams!$B:$D,2,false)</f>
        <v>11</v>
      </c>
      <c r="E200" s="7">
        <f t="shared" si="1"/>
        <v>44</v>
      </c>
      <c r="F200" s="7">
        <f>countifs(Raw!$D$1:$D1000,$A200,Raw!$C$1:$C1000,4,Raw!$J$1:$J1000,"E")+countifs(Raw!$D$1:$D1000,$A200,Raw!$C$1:$C1000,14,Raw!$J$1:$J1000,"E")</f>
        <v>0</v>
      </c>
      <c r="G200" s="7">
        <f>countifs(Raw!$D$1:$D1000,$A200,Raw!$C$1:$C1000,0,Raw!$J$1:$J1000,"E")</f>
        <v>0</v>
      </c>
      <c r="H200" s="7">
        <f>countifs(Raw!$D$1:$D1000,$A200,Raw!$C$1:$C1000,-4,Raw!$J$1:$J1000,"E")</f>
        <v>0</v>
      </c>
      <c r="I200" s="7">
        <f t="shared" si="2"/>
        <v>0</v>
      </c>
      <c r="J200" s="8">
        <f t="shared" si="3"/>
        <v>0</v>
      </c>
      <c r="K200" s="8">
        <f t="shared" si="4"/>
        <v>0</v>
      </c>
      <c r="L200" s="7">
        <f t="shared" si="5"/>
        <v>0</v>
      </c>
      <c r="M200" s="9">
        <f t="shared" si="6"/>
        <v>0</v>
      </c>
    </row>
    <row r="201">
      <c r="A201" s="6" t="s">
        <v>234</v>
      </c>
      <c r="B201" s="7" t="str">
        <f>vlookup($A201,Users!$B$1:$H1000,3,false)</f>
        <v>Anant</v>
      </c>
      <c r="C201" s="7" t="str">
        <f>vlookup($A201,Users!$B$1:$H1000,6,false)</f>
        <v>Dulles</v>
      </c>
      <c r="D201" s="7">
        <f>vlookup($C201,Teams!$B:$D,2,false)</f>
        <v>9</v>
      </c>
      <c r="E201" s="7">
        <f t="shared" si="1"/>
        <v>36</v>
      </c>
      <c r="F201" s="7">
        <f>countifs(Raw!$D$1:$D1000,$A201,Raw!$C$1:$C1000,4,Raw!$J$1:$J1000,"E")+countifs(Raw!$D$1:$D1000,$A201,Raw!$C$1:$C1000,14,Raw!$J$1:$J1000,"E")</f>
        <v>0</v>
      </c>
      <c r="G201" s="7">
        <f>countifs(Raw!$D$1:$D1000,$A201,Raw!$C$1:$C1000,0,Raw!$J$1:$J1000,"E")</f>
        <v>0</v>
      </c>
      <c r="H201" s="7">
        <f>countifs(Raw!$D$1:$D1000,$A201,Raw!$C$1:$C1000,-4,Raw!$J$1:$J1000,"E")</f>
        <v>0</v>
      </c>
      <c r="I201" s="7">
        <f t="shared" si="2"/>
        <v>0</v>
      </c>
      <c r="J201" s="8">
        <f t="shared" si="3"/>
        <v>0</v>
      </c>
      <c r="K201" s="8">
        <f t="shared" si="4"/>
        <v>0</v>
      </c>
      <c r="L201" s="7">
        <f t="shared" si="5"/>
        <v>0</v>
      </c>
      <c r="M201" s="9">
        <f t="shared" si="6"/>
        <v>0</v>
      </c>
    </row>
    <row r="202">
      <c r="A202" s="6" t="s">
        <v>235</v>
      </c>
      <c r="B202" s="7" t="str">
        <f>vlookup($A202,Users!$B$1:$H1000,3,false)</f>
        <v>Daniel</v>
      </c>
      <c r="C202" s="7" t="str">
        <f>vlookup($A202,Users!$B$1:$H1000,6,false)</f>
        <v>NoHo</v>
      </c>
      <c r="D202" s="7">
        <f>vlookup($C202,Teams!$B:$D,2,false)</f>
        <v>10</v>
      </c>
      <c r="E202" s="7">
        <f t="shared" si="1"/>
        <v>40</v>
      </c>
      <c r="F202" s="7">
        <f>countifs(Raw!$D$1:$D1000,$A202,Raw!$C$1:$C1000,4,Raw!$J$1:$J1000,"E")+countifs(Raw!$D$1:$D1000,$A202,Raw!$C$1:$C1000,14,Raw!$J$1:$J1000,"E")</f>
        <v>0</v>
      </c>
      <c r="G202" s="7">
        <f>countifs(Raw!$D$1:$D1000,$A202,Raw!$C$1:$C1000,0,Raw!$J$1:$J1000,"E")</f>
        <v>0</v>
      </c>
      <c r="H202" s="7">
        <f>countifs(Raw!$D$1:$D1000,$A202,Raw!$C$1:$C1000,-4,Raw!$J$1:$J1000,"E")</f>
        <v>0</v>
      </c>
      <c r="I202" s="7">
        <f t="shared" si="2"/>
        <v>0</v>
      </c>
      <c r="J202" s="8">
        <f t="shared" si="3"/>
        <v>0</v>
      </c>
      <c r="K202" s="8">
        <f t="shared" si="4"/>
        <v>0</v>
      </c>
      <c r="L202" s="7">
        <f t="shared" si="5"/>
        <v>0</v>
      </c>
      <c r="M202" s="9">
        <f t="shared" si="6"/>
        <v>0</v>
      </c>
    </row>
    <row r="203">
      <c r="A203" s="6" t="s">
        <v>209</v>
      </c>
      <c r="B203" s="7" t="str">
        <f>vlookup($A203,Users!$B$1:$H1000,3,false)</f>
        <v>Justin</v>
      </c>
      <c r="C203" s="7" t="str">
        <f>vlookup($A203,Users!$B$1:$H1000,6,false)</f>
        <v>Dulles</v>
      </c>
      <c r="D203" s="7">
        <f>vlookup($C203,Teams!$B:$D,2,false)</f>
        <v>9</v>
      </c>
      <c r="E203" s="7">
        <f t="shared" si="1"/>
        <v>36</v>
      </c>
      <c r="F203" s="7">
        <f>countifs(Raw!$D$1:$D1000,$A203,Raw!$C$1:$C1000,4,Raw!$J$1:$J1000,"E")+countifs(Raw!$D$1:$D1000,$A203,Raw!$C$1:$C1000,14,Raw!$J$1:$J1000,"E")</f>
        <v>0</v>
      </c>
      <c r="G203" s="7">
        <f>countifs(Raw!$D$1:$D1000,$A203,Raw!$C$1:$C1000,0,Raw!$J$1:$J1000,"E")</f>
        <v>0</v>
      </c>
      <c r="H203" s="7">
        <f>countifs(Raw!$D$1:$D1000,$A203,Raw!$C$1:$C1000,-4,Raw!$J$1:$J1000,"E")</f>
        <v>1</v>
      </c>
      <c r="I203" s="7">
        <f t="shared" si="2"/>
        <v>1</v>
      </c>
      <c r="J203" s="8">
        <f t="shared" si="3"/>
        <v>0.02777777778</v>
      </c>
      <c r="K203" s="8">
        <f t="shared" si="4"/>
        <v>0</v>
      </c>
      <c r="L203" s="7">
        <f t="shared" si="5"/>
        <v>-4</v>
      </c>
      <c r="M203" s="9">
        <f t="shared" si="6"/>
        <v>-0.4444444444</v>
      </c>
    </row>
    <row r="204">
      <c r="A204" s="6" t="s">
        <v>155</v>
      </c>
      <c r="B204" s="7" t="str">
        <f>vlookup($A204,Users!$B$1:$H1000,3,false)</f>
        <v>Bo</v>
      </c>
      <c r="C204" s="7" t="str">
        <f>vlookup($A204,Users!$B$1:$H1000,6,false)</f>
        <v>NCSSM A</v>
      </c>
      <c r="D204" s="7">
        <f>vlookup($C204,Teams!$B:$D,2,false)</f>
        <v>7</v>
      </c>
      <c r="E204" s="7">
        <f t="shared" si="1"/>
        <v>28</v>
      </c>
      <c r="F204" s="7">
        <f>countifs(Raw!$D$1:$D1000,$A204,Raw!$C$1:$C1000,4,Raw!$J$1:$J1000,"E")+countifs(Raw!$D$1:$D1000,$A204,Raw!$C$1:$C1000,14,Raw!$J$1:$J1000,"E")</f>
        <v>0</v>
      </c>
      <c r="G204" s="7">
        <f>countifs(Raw!$D$1:$D1000,$A204,Raw!$C$1:$C1000,0,Raw!$J$1:$J1000,"E")</f>
        <v>2</v>
      </c>
      <c r="H204" s="7">
        <f>countifs(Raw!$D$1:$D1000,$A204,Raw!$C$1:$C1000,-4,Raw!$J$1:$J1000,"E")</f>
        <v>1</v>
      </c>
      <c r="I204" s="7">
        <f t="shared" si="2"/>
        <v>3</v>
      </c>
      <c r="J204" s="8">
        <f t="shared" si="3"/>
        <v>0.1071428571</v>
      </c>
      <c r="K204" s="8">
        <f t="shared" si="4"/>
        <v>0</v>
      </c>
      <c r="L204" s="7">
        <f t="shared" si="5"/>
        <v>-4</v>
      </c>
      <c r="M204" s="9">
        <f t="shared" si="6"/>
        <v>-0.5714285714</v>
      </c>
    </row>
    <row r="205">
      <c r="A205" s="6" t="s">
        <v>95</v>
      </c>
      <c r="B205" s="7" t="str">
        <f>vlookup($A205,Users!$B$1:$H1000,3,false)</f>
        <v>Rohan</v>
      </c>
      <c r="C205" s="7" t="str">
        <f>vlookup($A205,Users!$B$1:$H1000,6,false)</f>
        <v>Lakeside</v>
      </c>
      <c r="D205" s="7">
        <f>vlookup($C205,Teams!$B:$D,2,false)</f>
        <v>5</v>
      </c>
      <c r="E205" s="7">
        <f t="shared" si="1"/>
        <v>20</v>
      </c>
      <c r="F205" s="7">
        <f>countifs(Raw!$D$1:$D1000,$A205,Raw!$C$1:$C1000,4,Raw!$J$1:$J1000,"E")+countifs(Raw!$D$1:$D1000,$A205,Raw!$C$1:$C1000,14,Raw!$J$1:$J1000,"E")</f>
        <v>0</v>
      </c>
      <c r="G205" s="7">
        <f>countifs(Raw!$D$1:$D1000,$A205,Raw!$C$1:$C1000,0,Raw!$J$1:$J1000,"E")</f>
        <v>0</v>
      </c>
      <c r="H205" s="7">
        <f>countifs(Raw!$D$1:$D1000,$A205,Raw!$C$1:$C1000,-4,Raw!$J$1:$J1000,"E")</f>
        <v>1</v>
      </c>
      <c r="I205" s="7">
        <f t="shared" si="2"/>
        <v>1</v>
      </c>
      <c r="J205" s="8">
        <f t="shared" si="3"/>
        <v>0.05</v>
      </c>
      <c r="K205" s="8">
        <f t="shared" si="4"/>
        <v>0</v>
      </c>
      <c r="L205" s="7">
        <f t="shared" si="5"/>
        <v>-4</v>
      </c>
      <c r="M205" s="9">
        <f t="shared" si="6"/>
        <v>-0.8</v>
      </c>
    </row>
    <row r="206">
      <c r="A206" s="6" t="s">
        <v>156</v>
      </c>
      <c r="B206" s="7" t="str">
        <f>vlookup($A206,Users!$B$1:$H1000,3,false)</f>
        <v>Danny</v>
      </c>
      <c r="C206" s="7" t="str">
        <f>vlookup($A206,Users!$B$1:$H1000,6,false)</f>
        <v>NoHo B</v>
      </c>
      <c r="D206" s="7">
        <f>vlookup($C206,Teams!$B:$D,2,false)</f>
        <v>5</v>
      </c>
      <c r="E206" s="7">
        <f t="shared" si="1"/>
        <v>20</v>
      </c>
      <c r="F206" s="7">
        <f>countifs(Raw!$D$1:$D1000,$A206,Raw!$C$1:$C1000,4,Raw!$J$1:$J1000,"E")+countifs(Raw!$D$1:$D1000,$A206,Raw!$C$1:$C1000,14,Raw!$J$1:$J1000,"E")</f>
        <v>0</v>
      </c>
      <c r="G206" s="7">
        <f>countifs(Raw!$D$1:$D1000,$A206,Raw!$C$1:$C1000,0,Raw!$J$1:$J1000,"E")</f>
        <v>0</v>
      </c>
      <c r="H206" s="7">
        <f>countifs(Raw!$D$1:$D1000,$A206,Raw!$C$1:$C1000,-4,Raw!$J$1:$J1000,"E")</f>
        <v>1</v>
      </c>
      <c r="I206" s="7">
        <f t="shared" si="2"/>
        <v>1</v>
      </c>
      <c r="J206" s="8">
        <f t="shared" si="3"/>
        <v>0.05</v>
      </c>
      <c r="K206" s="8">
        <f t="shared" si="4"/>
        <v>0</v>
      </c>
      <c r="L206" s="7">
        <f t="shared" si="5"/>
        <v>-4</v>
      </c>
      <c r="M206" s="9">
        <f t="shared" si="6"/>
        <v>-0.8</v>
      </c>
    </row>
    <row r="207">
      <c r="A207" s="6" t="s">
        <v>159</v>
      </c>
      <c r="B207" s="7" t="str">
        <f>vlookup($A207,Users!$B$1:$H1000,3,false)</f>
        <v>Samarth</v>
      </c>
      <c r="C207" s="7" t="str">
        <f>vlookup($A207,Users!$B$1:$H1000,6,false)</f>
        <v>Wayzata</v>
      </c>
      <c r="D207" s="7">
        <f>vlookup($C207,Teams!$B:$D,2,false)</f>
        <v>5</v>
      </c>
      <c r="E207" s="7">
        <f t="shared" si="1"/>
        <v>20</v>
      </c>
      <c r="F207" s="7">
        <f>countifs(Raw!$D$1:$D1000,$A207,Raw!$C$1:$C1000,4,Raw!$J$1:$J1000,"E")+countifs(Raw!$D$1:$D1000,$A207,Raw!$C$1:$C1000,14,Raw!$J$1:$J1000,"E")</f>
        <v>1</v>
      </c>
      <c r="G207" s="7">
        <f>countifs(Raw!$D$1:$D1000,$A207,Raw!$C$1:$C1000,0,Raw!$J$1:$J1000,"E")</f>
        <v>1</v>
      </c>
      <c r="H207" s="7">
        <f>countifs(Raw!$D$1:$D1000,$A207,Raw!$C$1:$C1000,-4,Raw!$J$1:$J1000,"E")</f>
        <v>2</v>
      </c>
      <c r="I207" s="7">
        <f t="shared" si="2"/>
        <v>4</v>
      </c>
      <c r="J207" s="8">
        <f t="shared" si="3"/>
        <v>0.2</v>
      </c>
      <c r="K207" s="8">
        <f t="shared" si="4"/>
        <v>0.25</v>
      </c>
      <c r="L207" s="7">
        <f t="shared" si="5"/>
        <v>-4</v>
      </c>
      <c r="M207" s="9">
        <f t="shared" si="6"/>
        <v>-0.8</v>
      </c>
    </row>
    <row r="208">
      <c r="A208" s="24"/>
      <c r="B208" s="24"/>
      <c r="C208" s="24"/>
      <c r="D208" s="12"/>
      <c r="E208" s="12"/>
      <c r="F208" s="12"/>
      <c r="G208" s="12"/>
      <c r="H208" s="12"/>
      <c r="I208" s="12"/>
      <c r="J208" s="13"/>
      <c r="K208" s="13"/>
      <c r="L208" s="12"/>
      <c r="M208" s="25"/>
    </row>
    <row r="209">
      <c r="A209" s="24"/>
      <c r="B209" s="24"/>
      <c r="C209" s="24"/>
      <c r="D209" s="12"/>
      <c r="E209" s="12"/>
      <c r="F209" s="12"/>
      <c r="G209" s="12"/>
      <c r="H209" s="12"/>
      <c r="I209" s="12"/>
      <c r="J209" s="13"/>
      <c r="K209" s="13"/>
      <c r="L209" s="12"/>
      <c r="M209" s="25"/>
    </row>
    <row r="210">
      <c r="A210" s="24"/>
      <c r="B210" s="24"/>
      <c r="C210" s="24"/>
      <c r="D210" s="12"/>
      <c r="E210" s="12"/>
      <c r="F210" s="12"/>
      <c r="G210" s="12"/>
      <c r="H210" s="12"/>
      <c r="I210" s="12"/>
      <c r="J210" s="13"/>
      <c r="K210" s="13"/>
      <c r="L210" s="12"/>
      <c r="M210" s="25"/>
    </row>
    <row r="211">
      <c r="A211" s="24"/>
      <c r="B211" s="24"/>
      <c r="C211" s="24"/>
      <c r="D211" s="12"/>
      <c r="E211" s="12"/>
      <c r="F211" s="12"/>
      <c r="G211" s="12"/>
      <c r="H211" s="12"/>
      <c r="I211" s="12"/>
      <c r="J211" s="13"/>
      <c r="K211" s="13"/>
      <c r="L211" s="12"/>
      <c r="M211" s="25"/>
    </row>
    <row r="212">
      <c r="A212" s="24"/>
      <c r="B212" s="24"/>
      <c r="C212" s="24"/>
      <c r="D212" s="12"/>
      <c r="E212" s="12"/>
      <c r="F212" s="12"/>
      <c r="G212" s="12"/>
      <c r="H212" s="12"/>
      <c r="I212" s="12"/>
      <c r="J212" s="13"/>
      <c r="K212" s="13"/>
      <c r="L212" s="12"/>
      <c r="M212" s="25"/>
    </row>
    <row r="213">
      <c r="A213" s="24"/>
      <c r="B213" s="24"/>
      <c r="C213" s="24"/>
      <c r="D213" s="12"/>
      <c r="E213" s="12"/>
      <c r="F213" s="12"/>
      <c r="G213" s="12"/>
      <c r="H213" s="12"/>
      <c r="I213" s="12"/>
      <c r="J213" s="13"/>
      <c r="K213" s="13"/>
      <c r="L213" s="12"/>
      <c r="M213" s="25"/>
    </row>
    <row r="214">
      <c r="A214" s="24"/>
      <c r="B214" s="24"/>
      <c r="C214" s="24"/>
      <c r="D214" s="12"/>
      <c r="E214" s="12"/>
      <c r="F214" s="12"/>
      <c r="G214" s="12"/>
      <c r="H214" s="12"/>
      <c r="I214" s="12"/>
      <c r="J214" s="13"/>
      <c r="K214" s="13"/>
      <c r="L214" s="12"/>
      <c r="M214" s="25"/>
    </row>
    <row r="215">
      <c r="A215" s="24"/>
      <c r="B215" s="24"/>
      <c r="C215" s="24"/>
      <c r="D215" s="12"/>
      <c r="E215" s="12"/>
      <c r="F215" s="12"/>
      <c r="G215" s="12"/>
      <c r="H215" s="12"/>
      <c r="I215" s="12"/>
      <c r="J215" s="13"/>
      <c r="K215" s="13"/>
      <c r="L215" s="12"/>
      <c r="M215" s="25"/>
    </row>
    <row r="216">
      <c r="A216" s="24"/>
      <c r="B216" s="24"/>
      <c r="C216" s="24"/>
      <c r="D216" s="12"/>
      <c r="E216" s="12"/>
      <c r="F216" s="12"/>
      <c r="G216" s="12"/>
      <c r="H216" s="12"/>
      <c r="I216" s="12"/>
      <c r="J216" s="13"/>
      <c r="K216" s="13"/>
      <c r="L216" s="12"/>
      <c r="M216" s="25"/>
    </row>
    <row r="217">
      <c r="A217" s="24"/>
      <c r="B217" s="24"/>
      <c r="C217" s="24"/>
      <c r="D217" s="12"/>
      <c r="E217" s="12"/>
      <c r="F217" s="12"/>
      <c r="G217" s="12"/>
      <c r="H217" s="12"/>
      <c r="I217" s="12"/>
      <c r="J217" s="13"/>
      <c r="K217" s="13"/>
      <c r="L217" s="12"/>
      <c r="M217" s="25"/>
    </row>
    <row r="218">
      <c r="A218" s="24"/>
      <c r="B218" s="24"/>
      <c r="C218" s="24"/>
      <c r="D218" s="12"/>
      <c r="E218" s="12"/>
      <c r="F218" s="12"/>
      <c r="G218" s="12"/>
      <c r="H218" s="12"/>
      <c r="I218" s="12"/>
      <c r="J218" s="13"/>
      <c r="K218" s="13"/>
      <c r="L218" s="12"/>
      <c r="M218" s="25"/>
    </row>
    <row r="219">
      <c r="A219" s="24"/>
      <c r="B219" s="24"/>
      <c r="C219" s="24"/>
      <c r="D219" s="12"/>
      <c r="E219" s="12"/>
      <c r="F219" s="12"/>
      <c r="G219" s="12"/>
      <c r="H219" s="12"/>
      <c r="I219" s="12"/>
      <c r="J219" s="13"/>
      <c r="K219" s="13"/>
      <c r="L219" s="12"/>
      <c r="M219" s="25"/>
    </row>
    <row r="220">
      <c r="A220" s="24"/>
      <c r="B220" s="24"/>
      <c r="C220" s="24"/>
      <c r="D220" s="12"/>
      <c r="E220" s="12"/>
      <c r="F220" s="12"/>
      <c r="G220" s="12"/>
      <c r="H220" s="12"/>
      <c r="I220" s="12"/>
      <c r="J220" s="13"/>
      <c r="K220" s="13"/>
      <c r="L220" s="12"/>
      <c r="M220" s="25"/>
    </row>
    <row r="221">
      <c r="A221" s="24"/>
      <c r="B221" s="24"/>
      <c r="C221" s="24"/>
      <c r="D221" s="12"/>
      <c r="E221" s="12"/>
      <c r="F221" s="12"/>
      <c r="G221" s="12"/>
      <c r="H221" s="12"/>
      <c r="I221" s="12"/>
      <c r="J221" s="13"/>
      <c r="K221" s="13"/>
      <c r="L221" s="12"/>
      <c r="M221" s="25"/>
    </row>
    <row r="222">
      <c r="A222" s="24"/>
      <c r="B222" s="24"/>
      <c r="C222" s="24"/>
      <c r="D222" s="12"/>
      <c r="E222" s="12"/>
      <c r="F222" s="12"/>
      <c r="G222" s="12"/>
      <c r="H222" s="12"/>
      <c r="I222" s="12"/>
      <c r="J222" s="13"/>
      <c r="K222" s="13"/>
      <c r="L222" s="12"/>
      <c r="M222" s="25"/>
    </row>
    <row r="223">
      <c r="A223" s="24"/>
      <c r="B223" s="24"/>
      <c r="C223" s="24"/>
      <c r="D223" s="12"/>
      <c r="E223" s="12"/>
      <c r="F223" s="12"/>
      <c r="G223" s="12"/>
      <c r="H223" s="12"/>
      <c r="I223" s="12"/>
      <c r="J223" s="13"/>
      <c r="K223" s="13"/>
      <c r="L223" s="12"/>
      <c r="M223" s="25"/>
    </row>
    <row r="224">
      <c r="A224" s="24"/>
      <c r="B224" s="24"/>
      <c r="C224" s="24"/>
      <c r="D224" s="12"/>
      <c r="E224" s="12"/>
      <c r="F224" s="12"/>
      <c r="G224" s="12"/>
      <c r="H224" s="12"/>
      <c r="I224" s="12"/>
      <c r="J224" s="13"/>
      <c r="K224" s="13"/>
      <c r="L224" s="12"/>
      <c r="M224" s="25"/>
    </row>
    <row r="225">
      <c r="A225" s="24"/>
      <c r="B225" s="24"/>
      <c r="C225" s="24"/>
      <c r="D225" s="12"/>
      <c r="E225" s="12"/>
      <c r="F225" s="12"/>
      <c r="G225" s="12"/>
      <c r="H225" s="12"/>
      <c r="I225" s="12"/>
      <c r="J225" s="13"/>
      <c r="K225" s="13"/>
      <c r="L225" s="12"/>
      <c r="M225" s="25"/>
    </row>
    <row r="226">
      <c r="A226" s="24"/>
      <c r="B226" s="24"/>
      <c r="C226" s="24"/>
      <c r="D226" s="12"/>
      <c r="E226" s="12"/>
      <c r="F226" s="12"/>
      <c r="G226" s="12"/>
      <c r="H226" s="12"/>
      <c r="I226" s="12"/>
      <c r="J226" s="13"/>
      <c r="K226" s="13"/>
      <c r="L226" s="12"/>
      <c r="M226" s="25"/>
    </row>
    <row r="227">
      <c r="A227" s="24"/>
      <c r="B227" s="24"/>
      <c r="C227" s="24"/>
      <c r="D227" s="12"/>
      <c r="E227" s="12"/>
      <c r="F227" s="12"/>
      <c r="G227" s="12"/>
      <c r="H227" s="12"/>
      <c r="I227" s="12"/>
      <c r="J227" s="13"/>
      <c r="K227" s="13"/>
      <c r="L227" s="12"/>
      <c r="M227" s="25"/>
    </row>
    <row r="228">
      <c r="A228" s="24"/>
      <c r="B228" s="24"/>
      <c r="C228" s="24"/>
      <c r="D228" s="12"/>
      <c r="E228" s="12"/>
      <c r="F228" s="12"/>
      <c r="G228" s="12"/>
      <c r="H228" s="12"/>
      <c r="I228" s="12"/>
      <c r="J228" s="13"/>
      <c r="K228" s="13"/>
      <c r="L228" s="12"/>
      <c r="M228" s="25"/>
    </row>
    <row r="229">
      <c r="A229" s="24"/>
      <c r="B229" s="24"/>
      <c r="C229" s="24"/>
      <c r="D229" s="12"/>
      <c r="E229" s="12"/>
      <c r="F229" s="12"/>
      <c r="G229" s="12"/>
      <c r="H229" s="12"/>
      <c r="I229" s="12"/>
      <c r="J229" s="13"/>
      <c r="K229" s="13"/>
      <c r="L229" s="12"/>
      <c r="M229" s="25"/>
    </row>
    <row r="230">
      <c r="A230" s="24"/>
      <c r="B230" s="24"/>
      <c r="C230" s="24"/>
      <c r="D230" s="12"/>
      <c r="E230" s="12"/>
      <c r="F230" s="12"/>
      <c r="G230" s="12"/>
      <c r="H230" s="12"/>
      <c r="I230" s="12"/>
      <c r="J230" s="13"/>
      <c r="K230" s="13"/>
      <c r="L230" s="12"/>
      <c r="M230" s="25"/>
    </row>
    <row r="231">
      <c r="A231" s="24"/>
      <c r="B231" s="24"/>
      <c r="C231" s="24"/>
      <c r="D231" s="12"/>
      <c r="E231" s="12"/>
      <c r="F231" s="12"/>
      <c r="G231" s="12"/>
      <c r="H231" s="12"/>
      <c r="I231" s="12"/>
      <c r="J231" s="13"/>
      <c r="K231" s="13"/>
      <c r="L231" s="12"/>
      <c r="M231" s="25"/>
    </row>
    <row r="232">
      <c r="A232" s="24"/>
      <c r="B232" s="24"/>
      <c r="C232" s="24"/>
      <c r="D232" s="12"/>
      <c r="E232" s="12"/>
      <c r="F232" s="12"/>
      <c r="G232" s="12"/>
      <c r="H232" s="12"/>
      <c r="I232" s="12"/>
      <c r="J232" s="13"/>
      <c r="K232" s="13"/>
      <c r="L232" s="12"/>
      <c r="M232" s="25"/>
    </row>
    <row r="233">
      <c r="A233" s="24"/>
      <c r="B233" s="24"/>
      <c r="C233" s="24"/>
      <c r="D233" s="12"/>
      <c r="E233" s="12"/>
      <c r="F233" s="12"/>
      <c r="G233" s="12"/>
      <c r="H233" s="12"/>
      <c r="I233" s="12"/>
      <c r="J233" s="13"/>
      <c r="K233" s="13"/>
      <c r="L233" s="12"/>
      <c r="M233" s="25"/>
    </row>
    <row r="234">
      <c r="A234" s="24"/>
      <c r="B234" s="24"/>
      <c r="C234" s="24"/>
      <c r="D234" s="12"/>
      <c r="E234" s="12"/>
      <c r="F234" s="12"/>
      <c r="G234" s="12"/>
      <c r="H234" s="12"/>
      <c r="I234" s="12"/>
      <c r="J234" s="13"/>
      <c r="K234" s="13"/>
      <c r="L234" s="12"/>
      <c r="M234" s="25"/>
    </row>
    <row r="235">
      <c r="A235" s="24"/>
      <c r="B235" s="24"/>
      <c r="C235" s="24"/>
      <c r="D235" s="12"/>
      <c r="E235" s="12"/>
      <c r="F235" s="12"/>
      <c r="G235" s="12"/>
      <c r="H235" s="12"/>
      <c r="I235" s="12"/>
      <c r="J235" s="13"/>
      <c r="K235" s="13"/>
      <c r="L235" s="12"/>
      <c r="M235" s="25"/>
    </row>
    <row r="236">
      <c r="A236" s="24"/>
      <c r="B236" s="24"/>
      <c r="C236" s="24"/>
      <c r="D236" s="12"/>
      <c r="E236" s="12"/>
      <c r="F236" s="12"/>
      <c r="G236" s="12"/>
      <c r="H236" s="12"/>
      <c r="I236" s="12"/>
      <c r="J236" s="13"/>
      <c r="K236" s="13"/>
      <c r="L236" s="12"/>
      <c r="M236" s="25"/>
    </row>
    <row r="237">
      <c r="A237" s="24"/>
      <c r="B237" s="24"/>
      <c r="C237" s="24"/>
      <c r="D237" s="12"/>
      <c r="E237" s="12"/>
      <c r="F237" s="12"/>
      <c r="G237" s="12"/>
      <c r="H237" s="12"/>
      <c r="I237" s="12"/>
      <c r="J237" s="13"/>
      <c r="K237" s="13"/>
      <c r="L237" s="12"/>
      <c r="M237" s="25"/>
    </row>
    <row r="238">
      <c r="A238" s="24"/>
      <c r="B238" s="24"/>
      <c r="C238" s="24"/>
      <c r="D238" s="12"/>
      <c r="E238" s="12"/>
      <c r="F238" s="12"/>
      <c r="G238" s="12"/>
      <c r="H238" s="12"/>
      <c r="I238" s="12"/>
      <c r="J238" s="13"/>
      <c r="K238" s="13"/>
      <c r="L238" s="12"/>
      <c r="M238" s="25"/>
    </row>
    <row r="239">
      <c r="A239" s="24"/>
      <c r="B239" s="24"/>
      <c r="C239" s="24"/>
      <c r="D239" s="12"/>
      <c r="E239" s="12"/>
      <c r="F239" s="12"/>
      <c r="G239" s="12"/>
      <c r="H239" s="12"/>
      <c r="I239" s="12"/>
      <c r="J239" s="13"/>
      <c r="K239" s="13"/>
      <c r="L239" s="12"/>
      <c r="M239" s="25"/>
    </row>
    <row r="240">
      <c r="A240" s="24"/>
      <c r="B240" s="24"/>
      <c r="C240" s="24"/>
      <c r="D240" s="12"/>
      <c r="E240" s="12"/>
      <c r="F240" s="12"/>
      <c r="G240" s="12"/>
      <c r="H240" s="12"/>
      <c r="I240" s="12"/>
      <c r="J240" s="13"/>
      <c r="K240" s="13"/>
      <c r="L240" s="12"/>
      <c r="M240" s="25"/>
    </row>
    <row r="241">
      <c r="A241" s="24"/>
      <c r="B241" s="24"/>
      <c r="C241" s="24"/>
      <c r="D241" s="12"/>
      <c r="E241" s="12"/>
      <c r="F241" s="12"/>
      <c r="G241" s="12"/>
      <c r="H241" s="12"/>
      <c r="I241" s="12"/>
      <c r="J241" s="13"/>
      <c r="K241" s="13"/>
      <c r="L241" s="12"/>
      <c r="M241" s="25"/>
    </row>
    <row r="242">
      <c r="A242" s="24"/>
      <c r="B242" s="24"/>
      <c r="C242" s="24"/>
      <c r="D242" s="12"/>
      <c r="E242" s="12"/>
      <c r="F242" s="12"/>
      <c r="G242" s="12"/>
      <c r="H242" s="12"/>
      <c r="I242" s="12"/>
      <c r="J242" s="13"/>
      <c r="K242" s="13"/>
      <c r="L242" s="12"/>
      <c r="M242" s="25"/>
    </row>
    <row r="243">
      <c r="A243" s="24"/>
      <c r="B243" s="24"/>
      <c r="C243" s="24"/>
      <c r="D243" s="12"/>
      <c r="E243" s="12"/>
      <c r="F243" s="12"/>
      <c r="G243" s="12"/>
      <c r="H243" s="12"/>
      <c r="I243" s="12"/>
      <c r="J243" s="13"/>
      <c r="K243" s="13"/>
      <c r="L243" s="12"/>
      <c r="M243" s="25"/>
    </row>
    <row r="244">
      <c r="A244" s="24"/>
      <c r="B244" s="24"/>
      <c r="C244" s="24"/>
      <c r="D244" s="12"/>
      <c r="E244" s="12"/>
      <c r="F244" s="12"/>
      <c r="G244" s="12"/>
      <c r="H244" s="12"/>
      <c r="I244" s="12"/>
      <c r="J244" s="13"/>
      <c r="K244" s="13"/>
      <c r="L244" s="12"/>
      <c r="M244" s="25"/>
    </row>
    <row r="245">
      <c r="A245" s="24"/>
      <c r="B245" s="24"/>
      <c r="C245" s="24"/>
      <c r="D245" s="12"/>
      <c r="E245" s="12"/>
      <c r="F245" s="12"/>
      <c r="G245" s="12"/>
      <c r="H245" s="12"/>
      <c r="I245" s="12"/>
      <c r="J245" s="13"/>
      <c r="K245" s="13"/>
      <c r="L245" s="12"/>
      <c r="M245" s="25"/>
    </row>
    <row r="246">
      <c r="A246" s="24"/>
      <c r="B246" s="24"/>
      <c r="C246" s="24"/>
      <c r="D246" s="12"/>
      <c r="E246" s="12"/>
      <c r="F246" s="12"/>
      <c r="G246" s="12"/>
      <c r="H246" s="12"/>
      <c r="I246" s="12"/>
      <c r="J246" s="13"/>
      <c r="K246" s="13"/>
      <c r="L246" s="12"/>
      <c r="M246" s="25"/>
    </row>
    <row r="247">
      <c r="A247" s="24"/>
      <c r="B247" s="24"/>
      <c r="C247" s="24"/>
      <c r="D247" s="12"/>
      <c r="E247" s="12"/>
      <c r="F247" s="12"/>
      <c r="G247" s="12"/>
      <c r="H247" s="12"/>
      <c r="I247" s="12"/>
      <c r="J247" s="13"/>
      <c r="K247" s="13"/>
      <c r="L247" s="12"/>
      <c r="M247" s="25"/>
    </row>
    <row r="248">
      <c r="A248" s="24"/>
      <c r="B248" s="24"/>
      <c r="C248" s="24"/>
      <c r="D248" s="12"/>
      <c r="E248" s="12"/>
      <c r="F248" s="12"/>
      <c r="G248" s="12"/>
      <c r="H248" s="12"/>
      <c r="I248" s="12"/>
      <c r="J248" s="13"/>
      <c r="K248" s="13"/>
      <c r="L248" s="12"/>
      <c r="M248" s="25"/>
    </row>
    <row r="249">
      <c r="A249" s="24"/>
      <c r="B249" s="24"/>
      <c r="C249" s="24"/>
      <c r="D249" s="12"/>
      <c r="E249" s="12"/>
      <c r="F249" s="12"/>
      <c r="G249" s="12"/>
      <c r="H249" s="12"/>
      <c r="I249" s="12"/>
      <c r="J249" s="13"/>
      <c r="K249" s="13"/>
      <c r="L249" s="12"/>
      <c r="M249" s="25"/>
    </row>
    <row r="250">
      <c r="A250" s="24"/>
      <c r="B250" s="24"/>
      <c r="C250" s="24"/>
      <c r="D250" s="12"/>
      <c r="E250" s="12"/>
      <c r="F250" s="12"/>
      <c r="G250" s="12"/>
      <c r="H250" s="12"/>
      <c r="I250" s="12"/>
      <c r="J250" s="13"/>
      <c r="K250" s="13"/>
      <c r="L250" s="12"/>
      <c r="M250" s="25"/>
    </row>
    <row r="251">
      <c r="A251" s="24"/>
      <c r="B251" s="24"/>
      <c r="C251" s="24"/>
      <c r="D251" s="12"/>
      <c r="E251" s="12"/>
      <c r="F251" s="12"/>
      <c r="G251" s="12"/>
      <c r="H251" s="12"/>
      <c r="I251" s="12"/>
      <c r="J251" s="13"/>
      <c r="K251" s="13"/>
      <c r="L251" s="12"/>
      <c r="M251" s="25"/>
    </row>
    <row r="252">
      <c r="A252" s="24"/>
      <c r="B252" s="24"/>
      <c r="C252" s="24"/>
      <c r="D252" s="12"/>
      <c r="E252" s="12"/>
      <c r="F252" s="12"/>
      <c r="G252" s="12"/>
      <c r="H252" s="12"/>
      <c r="I252" s="12"/>
      <c r="J252" s="13"/>
      <c r="K252" s="13"/>
      <c r="L252" s="12"/>
      <c r="M252" s="25"/>
    </row>
    <row r="253">
      <c r="A253" s="24"/>
      <c r="B253" s="24"/>
      <c r="C253" s="24"/>
      <c r="D253" s="12"/>
      <c r="E253" s="12"/>
      <c r="F253" s="12"/>
      <c r="G253" s="12"/>
      <c r="H253" s="12"/>
      <c r="I253" s="12"/>
      <c r="J253" s="13"/>
      <c r="K253" s="13"/>
      <c r="L253" s="12"/>
      <c r="M253" s="25"/>
    </row>
    <row r="254">
      <c r="A254" s="24"/>
      <c r="B254" s="24"/>
      <c r="C254" s="24"/>
      <c r="D254" s="12"/>
      <c r="E254" s="12"/>
      <c r="F254" s="12"/>
      <c r="G254" s="12"/>
      <c r="H254" s="12"/>
      <c r="I254" s="12"/>
      <c r="J254" s="13"/>
      <c r="K254" s="13"/>
      <c r="L254" s="12"/>
      <c r="M254" s="25"/>
    </row>
    <row r="255">
      <c r="A255" s="24"/>
      <c r="B255" s="24"/>
      <c r="C255" s="24"/>
      <c r="D255" s="12"/>
      <c r="E255" s="12"/>
      <c r="F255" s="12"/>
      <c r="G255" s="12"/>
      <c r="H255" s="12"/>
      <c r="I255" s="12"/>
      <c r="J255" s="13"/>
      <c r="K255" s="13"/>
      <c r="L255" s="12"/>
      <c r="M255" s="25"/>
    </row>
    <row r="256">
      <c r="A256" s="24"/>
      <c r="B256" s="24"/>
      <c r="C256" s="24"/>
      <c r="D256" s="12"/>
      <c r="E256" s="12"/>
      <c r="F256" s="12"/>
      <c r="G256" s="12"/>
      <c r="H256" s="12"/>
      <c r="I256" s="12"/>
      <c r="J256" s="13"/>
      <c r="K256" s="13"/>
      <c r="L256" s="12"/>
      <c r="M256" s="25"/>
    </row>
    <row r="257">
      <c r="A257" s="24"/>
      <c r="B257" s="24"/>
      <c r="C257" s="24"/>
      <c r="D257" s="12"/>
      <c r="E257" s="12"/>
      <c r="F257" s="12"/>
      <c r="G257" s="12"/>
      <c r="H257" s="12"/>
      <c r="I257" s="12"/>
      <c r="J257" s="13"/>
      <c r="K257" s="13"/>
      <c r="L257" s="12"/>
      <c r="M257" s="25"/>
    </row>
    <row r="258">
      <c r="A258" s="24"/>
      <c r="B258" s="24"/>
      <c r="C258" s="24"/>
      <c r="D258" s="12"/>
      <c r="E258" s="12"/>
      <c r="F258" s="12"/>
      <c r="G258" s="12"/>
      <c r="H258" s="12"/>
      <c r="I258" s="12"/>
      <c r="J258" s="13"/>
      <c r="K258" s="13"/>
      <c r="L258" s="12"/>
      <c r="M258" s="25"/>
    </row>
    <row r="259">
      <c r="A259" s="24"/>
      <c r="B259" s="24"/>
      <c r="C259" s="24"/>
      <c r="D259" s="12"/>
      <c r="E259" s="12"/>
      <c r="F259" s="12"/>
      <c r="G259" s="12"/>
      <c r="H259" s="12"/>
      <c r="I259" s="12"/>
      <c r="J259" s="13"/>
      <c r="K259" s="13"/>
      <c r="L259" s="12"/>
      <c r="M259" s="25"/>
    </row>
    <row r="260">
      <c r="A260" s="24"/>
      <c r="B260" s="24"/>
      <c r="C260" s="24"/>
      <c r="D260" s="12"/>
      <c r="E260" s="12"/>
      <c r="F260" s="12"/>
      <c r="G260" s="12"/>
      <c r="H260" s="12"/>
      <c r="I260" s="12"/>
      <c r="J260" s="13"/>
      <c r="K260" s="13"/>
      <c r="L260" s="12"/>
      <c r="M260" s="25"/>
    </row>
    <row r="261">
      <c r="A261" s="24"/>
      <c r="B261" s="24"/>
      <c r="C261" s="24"/>
      <c r="D261" s="12"/>
      <c r="E261" s="12"/>
      <c r="F261" s="12"/>
      <c r="G261" s="12"/>
      <c r="H261" s="12"/>
      <c r="I261" s="12"/>
      <c r="J261" s="13"/>
      <c r="K261" s="13"/>
      <c r="L261" s="12"/>
      <c r="M261" s="25"/>
    </row>
    <row r="262">
      <c r="A262" s="24"/>
      <c r="B262" s="24"/>
      <c r="C262" s="24"/>
      <c r="D262" s="12"/>
      <c r="E262" s="12"/>
      <c r="F262" s="12"/>
      <c r="G262" s="12"/>
      <c r="H262" s="12"/>
      <c r="I262" s="12"/>
      <c r="J262" s="13"/>
      <c r="K262" s="13"/>
      <c r="L262" s="12"/>
      <c r="M262" s="25"/>
    </row>
    <row r="263">
      <c r="A263" s="24"/>
      <c r="B263" s="24"/>
      <c r="C263" s="24"/>
      <c r="D263" s="12"/>
      <c r="E263" s="12"/>
      <c r="F263" s="12"/>
      <c r="G263" s="12"/>
      <c r="H263" s="12"/>
      <c r="I263" s="12"/>
      <c r="J263" s="13"/>
      <c r="K263" s="13"/>
      <c r="L263" s="12"/>
      <c r="M263" s="25"/>
    </row>
    <row r="264">
      <c r="A264" s="24"/>
      <c r="B264" s="24"/>
      <c r="C264" s="24"/>
      <c r="D264" s="12"/>
      <c r="E264" s="12"/>
      <c r="F264" s="12"/>
      <c r="G264" s="12"/>
      <c r="H264" s="12"/>
      <c r="I264" s="12"/>
      <c r="J264" s="13"/>
      <c r="K264" s="13"/>
      <c r="L264" s="12"/>
      <c r="M264" s="25"/>
    </row>
    <row r="265">
      <c r="A265" s="24"/>
      <c r="B265" s="24"/>
      <c r="C265" s="24"/>
      <c r="D265" s="12"/>
      <c r="E265" s="12"/>
      <c r="F265" s="12"/>
      <c r="G265" s="12"/>
      <c r="H265" s="12"/>
      <c r="I265" s="12"/>
      <c r="J265" s="13"/>
      <c r="K265" s="13"/>
      <c r="L265" s="12"/>
      <c r="M265" s="25"/>
    </row>
    <row r="266">
      <c r="A266" s="24"/>
      <c r="B266" s="24"/>
      <c r="C266" s="24"/>
      <c r="D266" s="12"/>
      <c r="E266" s="12"/>
      <c r="F266" s="12"/>
      <c r="G266" s="12"/>
      <c r="H266" s="12"/>
      <c r="I266" s="12"/>
      <c r="J266" s="13"/>
      <c r="K266" s="13"/>
      <c r="L266" s="12"/>
      <c r="M266" s="25"/>
    </row>
    <row r="267">
      <c r="A267" s="24"/>
      <c r="B267" s="24"/>
      <c r="C267" s="24"/>
      <c r="D267" s="12"/>
      <c r="E267" s="12"/>
      <c r="F267" s="12"/>
      <c r="G267" s="12"/>
      <c r="H267" s="12"/>
      <c r="I267" s="12"/>
      <c r="J267" s="13"/>
      <c r="K267" s="13"/>
      <c r="L267" s="12"/>
      <c r="M267" s="25"/>
    </row>
    <row r="268">
      <c r="A268" s="24"/>
      <c r="B268" s="24"/>
      <c r="C268" s="24"/>
      <c r="D268" s="12"/>
      <c r="E268" s="12"/>
      <c r="F268" s="12"/>
      <c r="G268" s="12"/>
      <c r="H268" s="12"/>
      <c r="I268" s="12"/>
      <c r="J268" s="13"/>
      <c r="K268" s="13"/>
      <c r="L268" s="12"/>
      <c r="M268" s="25"/>
    </row>
    <row r="269">
      <c r="A269" s="24"/>
      <c r="B269" s="24"/>
      <c r="C269" s="24"/>
      <c r="D269" s="12"/>
      <c r="E269" s="12"/>
      <c r="F269" s="12"/>
      <c r="G269" s="12"/>
      <c r="H269" s="12"/>
      <c r="I269" s="12"/>
      <c r="J269" s="13"/>
      <c r="K269" s="13"/>
      <c r="L269" s="12"/>
      <c r="M269" s="25"/>
    </row>
    <row r="270">
      <c r="A270" s="24"/>
      <c r="B270" s="24"/>
      <c r="C270" s="24"/>
      <c r="D270" s="12"/>
      <c r="E270" s="12"/>
      <c r="F270" s="12"/>
      <c r="G270" s="12"/>
      <c r="H270" s="12"/>
      <c r="I270" s="12"/>
      <c r="J270" s="13"/>
      <c r="K270" s="13"/>
      <c r="L270" s="12"/>
      <c r="M270" s="25"/>
    </row>
    <row r="271">
      <c r="A271" s="24"/>
      <c r="B271" s="24"/>
      <c r="C271" s="24"/>
      <c r="D271" s="12"/>
      <c r="E271" s="12"/>
      <c r="F271" s="12"/>
      <c r="G271" s="12"/>
      <c r="H271" s="12"/>
      <c r="I271" s="12"/>
      <c r="J271" s="13"/>
      <c r="K271" s="13"/>
      <c r="L271" s="12"/>
      <c r="M271" s="25"/>
    </row>
    <row r="272">
      <c r="A272" s="24"/>
      <c r="B272" s="24"/>
      <c r="C272" s="24"/>
      <c r="D272" s="12"/>
      <c r="E272" s="12"/>
      <c r="F272" s="12"/>
      <c r="G272" s="12"/>
      <c r="H272" s="12"/>
      <c r="I272" s="12"/>
      <c r="J272" s="13"/>
      <c r="K272" s="13"/>
      <c r="L272" s="12"/>
      <c r="M272" s="25"/>
    </row>
    <row r="273">
      <c r="A273" s="24"/>
      <c r="B273" s="24"/>
      <c r="C273" s="24"/>
      <c r="D273" s="12"/>
      <c r="E273" s="12"/>
      <c r="F273" s="12"/>
      <c r="G273" s="12"/>
      <c r="H273" s="12"/>
      <c r="I273" s="12"/>
      <c r="J273" s="13"/>
      <c r="K273" s="13"/>
      <c r="L273" s="12"/>
      <c r="M273" s="25"/>
    </row>
    <row r="274">
      <c r="A274" s="24"/>
      <c r="B274" s="24"/>
      <c r="C274" s="24"/>
      <c r="D274" s="12"/>
      <c r="E274" s="12"/>
      <c r="F274" s="12"/>
      <c r="G274" s="12"/>
      <c r="H274" s="12"/>
      <c r="I274" s="12"/>
      <c r="J274" s="13"/>
      <c r="K274" s="13"/>
      <c r="L274" s="12"/>
      <c r="M274" s="25"/>
    </row>
    <row r="275">
      <c r="A275" s="24"/>
      <c r="B275" s="24"/>
      <c r="C275" s="24"/>
      <c r="D275" s="12"/>
      <c r="E275" s="12"/>
      <c r="F275" s="12"/>
      <c r="G275" s="12"/>
      <c r="H275" s="12"/>
      <c r="I275" s="12"/>
      <c r="J275" s="13"/>
      <c r="K275" s="13"/>
      <c r="L275" s="12"/>
      <c r="M275" s="25"/>
    </row>
    <row r="276">
      <c r="A276" s="24"/>
      <c r="B276" s="24"/>
      <c r="C276" s="24"/>
      <c r="D276" s="12"/>
      <c r="E276" s="12"/>
      <c r="F276" s="12"/>
      <c r="G276" s="12"/>
      <c r="H276" s="12"/>
      <c r="I276" s="12"/>
      <c r="J276" s="13"/>
      <c r="K276" s="13"/>
      <c r="L276" s="12"/>
      <c r="M276" s="25"/>
    </row>
    <row r="277">
      <c r="A277" s="24"/>
      <c r="B277" s="24"/>
      <c r="C277" s="24"/>
      <c r="D277" s="12"/>
      <c r="E277" s="12"/>
      <c r="F277" s="12"/>
      <c r="G277" s="12"/>
      <c r="H277" s="12"/>
      <c r="I277" s="12"/>
      <c r="J277" s="13"/>
      <c r="K277" s="13"/>
      <c r="L277" s="12"/>
      <c r="M277" s="25"/>
    </row>
    <row r="278">
      <c r="A278" s="24"/>
      <c r="B278" s="24"/>
      <c r="C278" s="24"/>
      <c r="D278" s="12"/>
      <c r="E278" s="12"/>
      <c r="F278" s="12"/>
      <c r="G278" s="12"/>
      <c r="H278" s="12"/>
      <c r="I278" s="12"/>
      <c r="J278" s="13"/>
      <c r="K278" s="13"/>
      <c r="L278" s="12"/>
      <c r="M278" s="25"/>
    </row>
    <row r="279">
      <c r="A279" s="24"/>
      <c r="B279" s="24"/>
      <c r="C279" s="24"/>
      <c r="D279" s="12"/>
      <c r="E279" s="12"/>
      <c r="F279" s="12"/>
      <c r="G279" s="12"/>
      <c r="H279" s="12"/>
      <c r="I279" s="12"/>
      <c r="J279" s="13"/>
      <c r="K279" s="13"/>
      <c r="L279" s="12"/>
      <c r="M279" s="25"/>
    </row>
    <row r="280">
      <c r="A280" s="24"/>
      <c r="B280" s="24"/>
      <c r="C280" s="24"/>
      <c r="D280" s="12"/>
      <c r="E280" s="12"/>
      <c r="F280" s="12"/>
      <c r="G280" s="12"/>
      <c r="H280" s="12"/>
      <c r="I280" s="12"/>
      <c r="J280" s="13"/>
      <c r="K280" s="13"/>
      <c r="L280" s="12"/>
      <c r="M280" s="25"/>
    </row>
    <row r="281">
      <c r="A281" s="24"/>
      <c r="B281" s="24"/>
      <c r="C281" s="24"/>
      <c r="D281" s="12"/>
      <c r="E281" s="12"/>
      <c r="F281" s="12"/>
      <c r="G281" s="12"/>
      <c r="H281" s="12"/>
      <c r="I281" s="12"/>
      <c r="J281" s="13"/>
      <c r="K281" s="13"/>
      <c r="L281" s="12"/>
      <c r="M281" s="25"/>
    </row>
    <row r="282">
      <c r="A282" s="24"/>
      <c r="B282" s="24"/>
      <c r="C282" s="24"/>
      <c r="D282" s="12"/>
      <c r="E282" s="12"/>
      <c r="F282" s="12"/>
      <c r="G282" s="12"/>
      <c r="H282" s="12"/>
      <c r="I282" s="12"/>
      <c r="J282" s="13"/>
      <c r="K282" s="13"/>
      <c r="L282" s="12"/>
      <c r="M282" s="25"/>
    </row>
    <row r="283">
      <c r="A283" s="24"/>
      <c r="B283" s="24"/>
      <c r="C283" s="24"/>
      <c r="D283" s="12"/>
      <c r="E283" s="12"/>
      <c r="F283" s="12"/>
      <c r="G283" s="12"/>
      <c r="H283" s="12"/>
      <c r="I283" s="12"/>
      <c r="J283" s="13"/>
      <c r="K283" s="13"/>
      <c r="L283" s="12"/>
      <c r="M283" s="25"/>
    </row>
    <row r="284">
      <c r="A284" s="24"/>
      <c r="B284" s="24"/>
      <c r="C284" s="24"/>
      <c r="D284" s="12"/>
      <c r="E284" s="12"/>
      <c r="F284" s="12"/>
      <c r="G284" s="12"/>
      <c r="H284" s="12"/>
      <c r="I284" s="12"/>
      <c r="J284" s="13"/>
      <c r="K284" s="13"/>
      <c r="L284" s="12"/>
      <c r="M284" s="25"/>
    </row>
    <row r="285">
      <c r="A285" s="24"/>
      <c r="B285" s="24"/>
      <c r="C285" s="24"/>
      <c r="D285" s="12"/>
      <c r="E285" s="12"/>
      <c r="F285" s="12"/>
      <c r="G285" s="12"/>
      <c r="H285" s="12"/>
      <c r="I285" s="12"/>
      <c r="J285" s="13"/>
      <c r="K285" s="13"/>
      <c r="L285" s="12"/>
      <c r="M285" s="25"/>
    </row>
    <row r="286">
      <c r="A286" s="24"/>
      <c r="B286" s="24"/>
      <c r="C286" s="24"/>
      <c r="D286" s="12"/>
      <c r="E286" s="12"/>
      <c r="F286" s="12"/>
      <c r="G286" s="12"/>
      <c r="H286" s="12"/>
      <c r="I286" s="12"/>
      <c r="J286" s="13"/>
      <c r="K286" s="13"/>
      <c r="L286" s="12"/>
      <c r="M286" s="25"/>
    </row>
    <row r="287">
      <c r="A287" s="24"/>
      <c r="B287" s="24"/>
      <c r="C287" s="24"/>
      <c r="D287" s="12"/>
      <c r="E287" s="12"/>
      <c r="F287" s="12"/>
      <c r="G287" s="12"/>
      <c r="H287" s="12"/>
      <c r="I287" s="12"/>
      <c r="J287" s="13"/>
      <c r="K287" s="13"/>
      <c r="L287" s="12"/>
      <c r="M287" s="25"/>
    </row>
    <row r="288">
      <c r="A288" s="24"/>
      <c r="B288" s="24"/>
      <c r="C288" s="24"/>
      <c r="D288" s="12"/>
      <c r="E288" s="12"/>
      <c r="F288" s="12"/>
      <c r="G288" s="12"/>
      <c r="H288" s="12"/>
      <c r="I288" s="12"/>
      <c r="J288" s="13"/>
      <c r="K288" s="13"/>
      <c r="L288" s="12"/>
      <c r="M288" s="25"/>
    </row>
    <row r="289">
      <c r="A289" s="24"/>
      <c r="B289" s="24"/>
      <c r="C289" s="24"/>
      <c r="D289" s="12"/>
      <c r="E289" s="12"/>
      <c r="F289" s="12"/>
      <c r="G289" s="12"/>
      <c r="H289" s="12"/>
      <c r="I289" s="12"/>
      <c r="J289" s="13"/>
      <c r="K289" s="13"/>
      <c r="L289" s="12"/>
      <c r="M289" s="25"/>
    </row>
    <row r="290">
      <c r="A290" s="24"/>
      <c r="B290" s="24"/>
      <c r="C290" s="24"/>
      <c r="D290" s="12"/>
      <c r="E290" s="12"/>
      <c r="F290" s="12"/>
      <c r="G290" s="12"/>
      <c r="H290" s="12"/>
      <c r="I290" s="12"/>
      <c r="J290" s="13"/>
      <c r="K290" s="13"/>
      <c r="L290" s="12"/>
      <c r="M290" s="25"/>
    </row>
    <row r="291">
      <c r="A291" s="24"/>
      <c r="B291" s="24"/>
      <c r="C291" s="24"/>
      <c r="D291" s="12"/>
      <c r="E291" s="12"/>
      <c r="F291" s="12"/>
      <c r="G291" s="12"/>
      <c r="H291" s="12"/>
      <c r="I291" s="12"/>
      <c r="J291" s="13"/>
      <c r="K291" s="13"/>
      <c r="L291" s="12"/>
      <c r="M291" s="25"/>
    </row>
    <row r="292">
      <c r="A292" s="24"/>
      <c r="B292" s="24"/>
      <c r="C292" s="24"/>
      <c r="D292" s="12"/>
      <c r="E292" s="12"/>
      <c r="F292" s="12"/>
      <c r="G292" s="12"/>
      <c r="H292" s="12"/>
      <c r="I292" s="12"/>
      <c r="J292" s="13"/>
      <c r="K292" s="13"/>
      <c r="L292" s="12"/>
      <c r="M292" s="25"/>
    </row>
    <row r="293">
      <c r="A293" s="24"/>
      <c r="B293" s="24"/>
      <c r="C293" s="24"/>
      <c r="D293" s="12"/>
      <c r="E293" s="12"/>
      <c r="F293" s="12"/>
      <c r="G293" s="12"/>
      <c r="H293" s="12"/>
      <c r="I293" s="12"/>
      <c r="J293" s="13"/>
      <c r="K293" s="13"/>
      <c r="L293" s="12"/>
      <c r="M293" s="25"/>
    </row>
    <row r="294">
      <c r="A294" s="24"/>
      <c r="B294" s="24"/>
      <c r="C294" s="24"/>
      <c r="D294" s="12"/>
      <c r="E294" s="12"/>
      <c r="F294" s="12"/>
      <c r="G294" s="12"/>
      <c r="H294" s="12"/>
      <c r="I294" s="12"/>
      <c r="J294" s="13"/>
      <c r="K294" s="13"/>
      <c r="L294" s="12"/>
      <c r="M294" s="25"/>
    </row>
    <row r="295">
      <c r="A295" s="24"/>
      <c r="B295" s="24"/>
      <c r="C295" s="24"/>
      <c r="D295" s="12"/>
      <c r="E295" s="12"/>
      <c r="F295" s="12"/>
      <c r="G295" s="12"/>
      <c r="H295" s="12"/>
      <c r="I295" s="12"/>
      <c r="J295" s="13"/>
      <c r="K295" s="13"/>
      <c r="L295" s="12"/>
      <c r="M295" s="25"/>
    </row>
    <row r="296">
      <c r="A296" s="24"/>
      <c r="B296" s="24"/>
      <c r="C296" s="24"/>
      <c r="D296" s="12"/>
      <c r="E296" s="12"/>
      <c r="F296" s="12"/>
      <c r="G296" s="12"/>
      <c r="H296" s="12"/>
      <c r="I296" s="12"/>
      <c r="J296" s="13"/>
      <c r="K296" s="13"/>
      <c r="L296" s="12"/>
      <c r="M296" s="25"/>
    </row>
    <row r="297">
      <c r="A297" s="24"/>
      <c r="B297" s="24"/>
      <c r="C297" s="24"/>
      <c r="D297" s="12"/>
      <c r="E297" s="12"/>
      <c r="F297" s="12"/>
      <c r="G297" s="12"/>
      <c r="H297" s="12"/>
      <c r="I297" s="12"/>
      <c r="J297" s="13"/>
      <c r="K297" s="13"/>
      <c r="L297" s="12"/>
      <c r="M297" s="25"/>
    </row>
    <row r="298">
      <c r="A298" s="24"/>
      <c r="B298" s="24"/>
      <c r="C298" s="24"/>
      <c r="D298" s="12"/>
      <c r="E298" s="12"/>
      <c r="F298" s="12"/>
      <c r="G298" s="12"/>
      <c r="H298" s="12"/>
      <c r="I298" s="12"/>
      <c r="J298" s="13"/>
      <c r="K298" s="13"/>
      <c r="L298" s="12"/>
      <c r="M298" s="25"/>
    </row>
    <row r="299">
      <c r="A299" s="24"/>
      <c r="B299" s="24"/>
      <c r="C299" s="24"/>
      <c r="D299" s="12"/>
      <c r="E299" s="12"/>
      <c r="F299" s="12"/>
      <c r="G299" s="12"/>
      <c r="H299" s="12"/>
      <c r="I299" s="12"/>
      <c r="J299" s="13"/>
      <c r="K299" s="13"/>
      <c r="L299" s="12"/>
      <c r="M299" s="25"/>
    </row>
    <row r="300">
      <c r="A300" s="24"/>
      <c r="B300" s="24"/>
      <c r="C300" s="24"/>
      <c r="D300" s="12"/>
      <c r="E300" s="12"/>
      <c r="F300" s="12"/>
      <c r="G300" s="12"/>
      <c r="H300" s="12"/>
      <c r="I300" s="12"/>
      <c r="J300" s="13"/>
      <c r="K300" s="13"/>
      <c r="L300" s="12"/>
      <c r="M300" s="25"/>
    </row>
    <row r="301">
      <c r="A301" s="24"/>
      <c r="B301" s="24"/>
      <c r="C301" s="24"/>
      <c r="D301" s="12"/>
      <c r="E301" s="12"/>
      <c r="F301" s="12"/>
      <c r="G301" s="12"/>
      <c r="H301" s="12"/>
      <c r="I301" s="12"/>
      <c r="J301" s="13"/>
      <c r="K301" s="13"/>
      <c r="L301" s="12"/>
      <c r="M301" s="25"/>
    </row>
    <row r="302">
      <c r="A302" s="24"/>
      <c r="B302" s="24"/>
      <c r="C302" s="24"/>
      <c r="D302" s="12"/>
      <c r="E302" s="12"/>
      <c r="F302" s="12"/>
      <c r="G302" s="12"/>
      <c r="H302" s="12"/>
      <c r="I302" s="12"/>
      <c r="J302" s="13"/>
      <c r="K302" s="13"/>
      <c r="L302" s="12"/>
      <c r="M302" s="25"/>
    </row>
    <row r="303">
      <c r="A303" s="24"/>
      <c r="B303" s="24"/>
      <c r="C303" s="24"/>
      <c r="D303" s="12"/>
      <c r="E303" s="12"/>
      <c r="F303" s="12"/>
      <c r="G303" s="12"/>
      <c r="H303" s="12"/>
      <c r="I303" s="12"/>
      <c r="J303" s="13"/>
      <c r="K303" s="13"/>
      <c r="L303" s="12"/>
      <c r="M303" s="25"/>
    </row>
    <row r="304">
      <c r="A304" s="24"/>
      <c r="B304" s="24"/>
      <c r="C304" s="24"/>
      <c r="D304" s="12"/>
      <c r="E304" s="12"/>
      <c r="F304" s="12"/>
      <c r="G304" s="12"/>
      <c r="H304" s="12"/>
      <c r="I304" s="12"/>
      <c r="J304" s="13"/>
      <c r="K304" s="13"/>
      <c r="L304" s="12"/>
      <c r="M304" s="25"/>
    </row>
    <row r="305">
      <c r="A305" s="24"/>
      <c r="B305" s="24"/>
      <c r="C305" s="24"/>
      <c r="D305" s="12"/>
      <c r="E305" s="12"/>
      <c r="F305" s="12"/>
      <c r="G305" s="12"/>
      <c r="H305" s="12"/>
      <c r="I305" s="12"/>
      <c r="J305" s="13"/>
      <c r="K305" s="13"/>
      <c r="L305" s="12"/>
      <c r="M305" s="25"/>
    </row>
    <row r="306">
      <c r="A306" s="24"/>
      <c r="B306" s="24"/>
      <c r="C306" s="24"/>
      <c r="D306" s="12"/>
      <c r="E306" s="12"/>
      <c r="F306" s="12"/>
      <c r="G306" s="12"/>
      <c r="H306" s="12"/>
      <c r="I306" s="12"/>
      <c r="J306" s="13"/>
      <c r="K306" s="13"/>
      <c r="L306" s="12"/>
      <c r="M306" s="25"/>
    </row>
    <row r="307">
      <c r="A307" s="24"/>
      <c r="B307" s="24"/>
      <c r="C307" s="24"/>
      <c r="D307" s="12"/>
      <c r="E307" s="12"/>
      <c r="F307" s="12"/>
      <c r="G307" s="12"/>
      <c r="H307" s="12"/>
      <c r="I307" s="12"/>
      <c r="J307" s="13"/>
      <c r="K307" s="13"/>
      <c r="L307" s="12"/>
      <c r="M307" s="25"/>
    </row>
    <row r="308">
      <c r="A308" s="24"/>
      <c r="B308" s="24"/>
      <c r="C308" s="24"/>
      <c r="D308" s="12"/>
      <c r="E308" s="12"/>
      <c r="F308" s="12"/>
      <c r="G308" s="12"/>
      <c r="H308" s="12"/>
      <c r="I308" s="12"/>
      <c r="J308" s="13"/>
      <c r="K308" s="13"/>
      <c r="L308" s="12"/>
      <c r="M308" s="25"/>
    </row>
    <row r="309">
      <c r="A309" s="24"/>
      <c r="B309" s="24"/>
      <c r="C309" s="24"/>
      <c r="D309" s="12"/>
      <c r="E309" s="12"/>
      <c r="F309" s="12"/>
      <c r="G309" s="12"/>
      <c r="H309" s="12"/>
      <c r="I309" s="12"/>
      <c r="J309" s="13"/>
      <c r="K309" s="13"/>
      <c r="L309" s="12"/>
      <c r="M309" s="25"/>
    </row>
    <row r="310">
      <c r="A310" s="24"/>
      <c r="B310" s="24"/>
      <c r="C310" s="24"/>
      <c r="D310" s="12"/>
      <c r="E310" s="12"/>
      <c r="F310" s="12"/>
      <c r="G310" s="12"/>
      <c r="H310" s="12"/>
      <c r="I310" s="12"/>
      <c r="J310" s="13"/>
      <c r="K310" s="13"/>
      <c r="L310" s="12"/>
      <c r="M310" s="25"/>
    </row>
    <row r="311">
      <c r="A311" s="24"/>
      <c r="B311" s="24"/>
      <c r="C311" s="24"/>
      <c r="D311" s="12"/>
      <c r="E311" s="12"/>
      <c r="F311" s="12"/>
      <c r="G311" s="12"/>
      <c r="H311" s="12"/>
      <c r="I311" s="12"/>
      <c r="J311" s="13"/>
      <c r="K311" s="13"/>
      <c r="L311" s="12"/>
      <c r="M311" s="25"/>
    </row>
    <row r="312">
      <c r="A312" s="24"/>
      <c r="B312" s="24"/>
      <c r="C312" s="24"/>
      <c r="D312" s="12"/>
      <c r="E312" s="12"/>
      <c r="F312" s="12"/>
      <c r="G312" s="12"/>
      <c r="H312" s="12"/>
      <c r="I312" s="12"/>
      <c r="J312" s="13"/>
      <c r="K312" s="13"/>
      <c r="L312" s="12"/>
      <c r="M312" s="25"/>
    </row>
    <row r="313">
      <c r="A313" s="24"/>
      <c r="B313" s="24"/>
      <c r="C313" s="24"/>
      <c r="D313" s="12"/>
      <c r="E313" s="12"/>
      <c r="F313" s="12"/>
      <c r="G313" s="12"/>
      <c r="H313" s="12"/>
      <c r="I313" s="12"/>
      <c r="J313" s="13"/>
      <c r="K313" s="13"/>
      <c r="L313" s="12"/>
      <c r="M313" s="25"/>
    </row>
    <row r="314">
      <c r="A314" s="24"/>
      <c r="B314" s="24"/>
      <c r="C314" s="24"/>
      <c r="D314" s="12"/>
      <c r="E314" s="12"/>
      <c r="F314" s="12"/>
      <c r="G314" s="12"/>
      <c r="H314" s="12"/>
      <c r="I314" s="12"/>
      <c r="J314" s="13"/>
      <c r="K314" s="13"/>
      <c r="L314" s="12"/>
      <c r="M314" s="25"/>
    </row>
    <row r="315">
      <c r="A315" s="24"/>
      <c r="B315" s="24"/>
      <c r="C315" s="24"/>
      <c r="D315" s="12"/>
      <c r="E315" s="12"/>
      <c r="F315" s="12"/>
      <c r="G315" s="12"/>
      <c r="H315" s="12"/>
      <c r="I315" s="12"/>
      <c r="J315" s="13"/>
      <c r="K315" s="13"/>
      <c r="L315" s="12"/>
      <c r="M315" s="25"/>
    </row>
    <row r="316">
      <c r="A316" s="24"/>
      <c r="B316" s="24"/>
      <c r="C316" s="24"/>
      <c r="D316" s="12"/>
      <c r="E316" s="12"/>
      <c r="F316" s="12"/>
      <c r="G316" s="12"/>
      <c r="H316" s="12"/>
      <c r="I316" s="12"/>
      <c r="J316" s="13"/>
      <c r="K316" s="13"/>
      <c r="L316" s="12"/>
      <c r="M316" s="25"/>
    </row>
    <row r="317">
      <c r="A317" s="24"/>
      <c r="B317" s="24"/>
      <c r="C317" s="24"/>
      <c r="D317" s="12"/>
      <c r="E317" s="12"/>
      <c r="F317" s="12"/>
      <c r="G317" s="12"/>
      <c r="H317" s="12"/>
      <c r="I317" s="12"/>
      <c r="J317" s="13"/>
      <c r="K317" s="13"/>
      <c r="L317" s="12"/>
      <c r="M317" s="25"/>
    </row>
    <row r="318">
      <c r="A318" s="24"/>
      <c r="B318" s="24"/>
      <c r="C318" s="24"/>
      <c r="D318" s="12"/>
      <c r="E318" s="12"/>
      <c r="F318" s="12"/>
      <c r="G318" s="12"/>
      <c r="H318" s="12"/>
      <c r="I318" s="12"/>
      <c r="J318" s="13"/>
      <c r="K318" s="13"/>
      <c r="L318" s="12"/>
      <c r="M318" s="25"/>
    </row>
    <row r="319">
      <c r="A319" s="24"/>
      <c r="B319" s="24"/>
      <c r="C319" s="24"/>
      <c r="D319" s="12"/>
      <c r="E319" s="12"/>
      <c r="F319" s="12"/>
      <c r="G319" s="12"/>
      <c r="H319" s="12"/>
      <c r="I319" s="12"/>
      <c r="J319" s="13"/>
      <c r="K319" s="13"/>
      <c r="L319" s="12"/>
      <c r="M319" s="25"/>
    </row>
    <row r="320">
      <c r="A320" s="24"/>
      <c r="B320" s="24"/>
      <c r="C320" s="24"/>
      <c r="D320" s="12"/>
      <c r="E320" s="12"/>
      <c r="F320" s="12"/>
      <c r="G320" s="12"/>
      <c r="H320" s="12"/>
      <c r="I320" s="12"/>
      <c r="J320" s="13"/>
      <c r="K320" s="13"/>
      <c r="L320" s="12"/>
      <c r="M320" s="25"/>
    </row>
    <row r="321">
      <c r="A321" s="24"/>
      <c r="B321" s="24"/>
      <c r="C321" s="24"/>
      <c r="D321" s="12"/>
      <c r="E321" s="12"/>
      <c r="F321" s="12"/>
      <c r="G321" s="12"/>
      <c r="H321" s="12"/>
      <c r="I321" s="12"/>
      <c r="J321" s="13"/>
      <c r="K321" s="13"/>
      <c r="L321" s="12"/>
      <c r="M321" s="25"/>
    </row>
    <row r="322">
      <c r="A322" s="24"/>
      <c r="B322" s="24"/>
      <c r="C322" s="24"/>
      <c r="D322" s="12"/>
      <c r="E322" s="12"/>
      <c r="F322" s="12"/>
      <c r="G322" s="12"/>
      <c r="H322" s="12"/>
      <c r="I322" s="12"/>
      <c r="J322" s="13"/>
      <c r="K322" s="13"/>
      <c r="L322" s="12"/>
      <c r="M322" s="25"/>
    </row>
    <row r="323">
      <c r="A323" s="24"/>
      <c r="B323" s="24"/>
      <c r="C323" s="24"/>
      <c r="D323" s="12"/>
      <c r="E323" s="12"/>
      <c r="F323" s="12"/>
      <c r="G323" s="12"/>
      <c r="H323" s="12"/>
      <c r="I323" s="12"/>
      <c r="J323" s="13"/>
      <c r="K323" s="13"/>
      <c r="L323" s="12"/>
      <c r="M323" s="25"/>
    </row>
    <row r="324">
      <c r="A324" s="24"/>
      <c r="B324" s="24"/>
      <c r="C324" s="24"/>
      <c r="D324" s="12"/>
      <c r="E324" s="12"/>
      <c r="F324" s="12"/>
      <c r="G324" s="12"/>
      <c r="H324" s="12"/>
      <c r="I324" s="12"/>
      <c r="J324" s="13"/>
      <c r="K324" s="13"/>
      <c r="L324" s="12"/>
      <c r="M324" s="25"/>
    </row>
    <row r="325">
      <c r="A325" s="24"/>
      <c r="B325" s="24"/>
      <c r="C325" s="24"/>
      <c r="D325" s="12"/>
      <c r="E325" s="12"/>
      <c r="F325" s="12"/>
      <c r="G325" s="12"/>
      <c r="H325" s="12"/>
      <c r="I325" s="12"/>
      <c r="J325" s="13"/>
      <c r="K325" s="13"/>
      <c r="L325" s="12"/>
      <c r="M325" s="25"/>
    </row>
    <row r="326">
      <c r="A326" s="24"/>
      <c r="B326" s="24"/>
      <c r="C326" s="24"/>
      <c r="D326" s="12"/>
      <c r="E326" s="12"/>
      <c r="F326" s="12"/>
      <c r="G326" s="12"/>
      <c r="H326" s="12"/>
      <c r="I326" s="12"/>
      <c r="J326" s="13"/>
      <c r="K326" s="13"/>
      <c r="L326" s="12"/>
      <c r="M326" s="25"/>
    </row>
    <row r="327">
      <c r="A327" s="24"/>
      <c r="B327" s="24"/>
      <c r="C327" s="24"/>
      <c r="D327" s="12"/>
      <c r="E327" s="12"/>
      <c r="F327" s="12"/>
      <c r="G327" s="12"/>
      <c r="H327" s="12"/>
      <c r="I327" s="12"/>
      <c r="J327" s="13"/>
      <c r="K327" s="13"/>
      <c r="L327" s="12"/>
      <c r="M327" s="25"/>
    </row>
    <row r="328">
      <c r="A328" s="24"/>
      <c r="B328" s="24"/>
      <c r="C328" s="24"/>
      <c r="D328" s="12"/>
      <c r="E328" s="12"/>
      <c r="F328" s="12"/>
      <c r="G328" s="12"/>
      <c r="H328" s="12"/>
      <c r="I328" s="12"/>
      <c r="J328" s="13"/>
      <c r="K328" s="13"/>
      <c r="L328" s="12"/>
      <c r="M328" s="25"/>
    </row>
    <row r="329">
      <c r="A329" s="24"/>
      <c r="B329" s="24"/>
      <c r="C329" s="24"/>
      <c r="D329" s="12"/>
      <c r="E329" s="12"/>
      <c r="F329" s="12"/>
      <c r="G329" s="12"/>
      <c r="H329" s="12"/>
      <c r="I329" s="12"/>
      <c r="J329" s="13"/>
      <c r="K329" s="13"/>
      <c r="L329" s="12"/>
      <c r="M329" s="25"/>
    </row>
    <row r="330">
      <c r="A330" s="24"/>
      <c r="B330" s="24"/>
      <c r="C330" s="24"/>
      <c r="D330" s="12"/>
      <c r="E330" s="12"/>
      <c r="F330" s="12"/>
      <c r="G330" s="12"/>
      <c r="H330" s="12"/>
      <c r="I330" s="12"/>
      <c r="J330" s="13"/>
      <c r="K330" s="13"/>
      <c r="L330" s="12"/>
      <c r="M330" s="25"/>
    </row>
    <row r="331">
      <c r="A331" s="24"/>
      <c r="B331" s="24"/>
      <c r="C331" s="24"/>
      <c r="D331" s="12"/>
      <c r="E331" s="12"/>
      <c r="F331" s="12"/>
      <c r="G331" s="12"/>
      <c r="H331" s="12"/>
      <c r="I331" s="12"/>
      <c r="J331" s="13"/>
      <c r="K331" s="13"/>
      <c r="L331" s="12"/>
      <c r="M331" s="25"/>
    </row>
    <row r="332">
      <c r="A332" s="24"/>
      <c r="B332" s="24"/>
      <c r="C332" s="24"/>
      <c r="D332" s="12"/>
      <c r="E332" s="12"/>
      <c r="F332" s="12"/>
      <c r="G332" s="12"/>
      <c r="H332" s="12"/>
      <c r="I332" s="12"/>
      <c r="J332" s="13"/>
      <c r="K332" s="13"/>
      <c r="L332" s="12"/>
      <c r="M332" s="25"/>
    </row>
    <row r="333">
      <c r="A333" s="24"/>
      <c r="B333" s="24"/>
      <c r="C333" s="24"/>
      <c r="D333" s="12"/>
      <c r="E333" s="12"/>
      <c r="F333" s="12"/>
      <c r="G333" s="12"/>
      <c r="H333" s="12"/>
      <c r="I333" s="12"/>
      <c r="J333" s="13"/>
      <c r="K333" s="13"/>
      <c r="L333" s="12"/>
      <c r="M333" s="25"/>
    </row>
    <row r="334">
      <c r="A334" s="24"/>
      <c r="B334" s="24"/>
      <c r="C334" s="24"/>
      <c r="D334" s="12"/>
      <c r="E334" s="12"/>
      <c r="F334" s="12"/>
      <c r="G334" s="12"/>
      <c r="H334" s="12"/>
      <c r="I334" s="12"/>
      <c r="J334" s="13"/>
      <c r="K334" s="13"/>
      <c r="L334" s="12"/>
      <c r="M334" s="25"/>
    </row>
    <row r="335">
      <c r="A335" s="24"/>
      <c r="B335" s="24"/>
      <c r="C335" s="24"/>
      <c r="D335" s="12"/>
      <c r="E335" s="12"/>
      <c r="F335" s="12"/>
      <c r="G335" s="12"/>
      <c r="H335" s="12"/>
      <c r="I335" s="12"/>
      <c r="J335" s="13"/>
      <c r="K335" s="13"/>
      <c r="L335" s="12"/>
      <c r="M335" s="25"/>
    </row>
    <row r="336">
      <c r="A336" s="24"/>
      <c r="B336" s="24"/>
      <c r="C336" s="24"/>
      <c r="D336" s="12"/>
      <c r="E336" s="12"/>
      <c r="F336" s="12"/>
      <c r="G336" s="12"/>
      <c r="H336" s="12"/>
      <c r="I336" s="12"/>
      <c r="J336" s="13"/>
      <c r="K336" s="13"/>
      <c r="L336" s="12"/>
      <c r="M336" s="25"/>
    </row>
    <row r="337">
      <c r="A337" s="24"/>
      <c r="B337" s="24"/>
      <c r="C337" s="24"/>
      <c r="D337" s="12"/>
      <c r="E337" s="12"/>
      <c r="F337" s="12"/>
      <c r="G337" s="12"/>
      <c r="H337" s="12"/>
      <c r="I337" s="12"/>
      <c r="J337" s="13"/>
      <c r="K337" s="13"/>
      <c r="L337" s="12"/>
      <c r="M337" s="25"/>
    </row>
    <row r="338">
      <c r="A338" s="24"/>
      <c r="B338" s="24"/>
      <c r="C338" s="24"/>
      <c r="D338" s="12"/>
      <c r="E338" s="12"/>
      <c r="F338" s="12"/>
      <c r="G338" s="12"/>
      <c r="H338" s="12"/>
      <c r="I338" s="12"/>
      <c r="J338" s="13"/>
      <c r="K338" s="13"/>
      <c r="L338" s="12"/>
      <c r="M338" s="25"/>
    </row>
    <row r="339">
      <c r="A339" s="24"/>
      <c r="B339" s="24"/>
      <c r="C339" s="24"/>
      <c r="D339" s="12"/>
      <c r="E339" s="12"/>
      <c r="F339" s="12"/>
      <c r="G339" s="12"/>
      <c r="H339" s="12"/>
      <c r="I339" s="12"/>
      <c r="J339" s="13"/>
      <c r="K339" s="13"/>
      <c r="L339" s="12"/>
      <c r="M339" s="25"/>
    </row>
    <row r="340">
      <c r="A340" s="24"/>
      <c r="B340" s="24"/>
      <c r="C340" s="24"/>
      <c r="D340" s="12"/>
      <c r="E340" s="12"/>
      <c r="F340" s="12"/>
      <c r="G340" s="12"/>
      <c r="H340" s="12"/>
      <c r="I340" s="12"/>
      <c r="J340" s="13"/>
      <c r="K340" s="13"/>
      <c r="L340" s="12"/>
      <c r="M340" s="25"/>
    </row>
    <row r="341">
      <c r="A341" s="24"/>
      <c r="B341" s="24"/>
      <c r="C341" s="24"/>
      <c r="D341" s="12"/>
      <c r="E341" s="12"/>
      <c r="F341" s="12"/>
      <c r="G341" s="12"/>
      <c r="H341" s="12"/>
      <c r="I341" s="12"/>
      <c r="J341" s="13"/>
      <c r="K341" s="13"/>
      <c r="L341" s="12"/>
      <c r="M341" s="25"/>
    </row>
    <row r="342">
      <c r="A342" s="24"/>
      <c r="B342" s="24"/>
      <c r="C342" s="24"/>
      <c r="D342" s="12"/>
      <c r="E342" s="12"/>
      <c r="F342" s="12"/>
      <c r="G342" s="12"/>
      <c r="H342" s="12"/>
      <c r="I342" s="12"/>
      <c r="J342" s="13"/>
      <c r="K342" s="13"/>
      <c r="L342" s="12"/>
      <c r="M342" s="25"/>
    </row>
    <row r="343">
      <c r="A343" s="24"/>
      <c r="B343" s="24"/>
      <c r="C343" s="24"/>
      <c r="D343" s="12"/>
      <c r="E343" s="12"/>
      <c r="F343" s="12"/>
      <c r="G343" s="12"/>
      <c r="H343" s="12"/>
      <c r="I343" s="12"/>
      <c r="J343" s="13"/>
      <c r="K343" s="13"/>
      <c r="L343" s="12"/>
      <c r="M343" s="25"/>
    </row>
    <row r="344">
      <c r="A344" s="24"/>
      <c r="B344" s="24"/>
      <c r="C344" s="24"/>
      <c r="D344" s="12"/>
      <c r="E344" s="12"/>
      <c r="F344" s="12"/>
      <c r="G344" s="12"/>
      <c r="H344" s="12"/>
      <c r="I344" s="12"/>
      <c r="J344" s="13"/>
      <c r="K344" s="13"/>
      <c r="L344" s="12"/>
      <c r="M344" s="25"/>
    </row>
    <row r="345">
      <c r="A345" s="24"/>
      <c r="B345" s="24"/>
      <c r="C345" s="24"/>
      <c r="D345" s="12"/>
      <c r="E345" s="12"/>
      <c r="F345" s="12"/>
      <c r="G345" s="12"/>
      <c r="H345" s="12"/>
      <c r="I345" s="12"/>
      <c r="J345" s="13"/>
      <c r="K345" s="13"/>
      <c r="L345" s="12"/>
      <c r="M345" s="25"/>
    </row>
    <row r="346">
      <c r="A346" s="24"/>
      <c r="B346" s="24"/>
      <c r="C346" s="24"/>
      <c r="D346" s="12"/>
      <c r="E346" s="12"/>
      <c r="F346" s="12"/>
      <c r="G346" s="12"/>
      <c r="H346" s="12"/>
      <c r="I346" s="12"/>
      <c r="J346" s="13"/>
      <c r="K346" s="13"/>
      <c r="L346" s="12"/>
      <c r="M346" s="25"/>
    </row>
    <row r="347">
      <c r="A347" s="24"/>
      <c r="B347" s="24"/>
      <c r="C347" s="24"/>
      <c r="D347" s="12"/>
      <c r="E347" s="12"/>
      <c r="F347" s="12"/>
      <c r="G347" s="12"/>
      <c r="H347" s="12"/>
      <c r="I347" s="12"/>
      <c r="J347" s="13"/>
      <c r="K347" s="13"/>
      <c r="L347" s="12"/>
      <c r="M347" s="25"/>
    </row>
    <row r="348">
      <c r="A348" s="24"/>
      <c r="B348" s="24"/>
      <c r="C348" s="24"/>
      <c r="D348" s="12"/>
      <c r="E348" s="12"/>
      <c r="F348" s="12"/>
      <c r="G348" s="12"/>
      <c r="H348" s="12"/>
      <c r="I348" s="12"/>
      <c r="J348" s="13"/>
      <c r="K348" s="13"/>
      <c r="L348" s="12"/>
      <c r="M348" s="25"/>
    </row>
    <row r="349">
      <c r="A349" s="24"/>
      <c r="B349" s="24"/>
      <c r="C349" s="24"/>
      <c r="D349" s="12"/>
      <c r="E349" s="12"/>
      <c r="F349" s="12"/>
      <c r="G349" s="12"/>
      <c r="H349" s="12"/>
      <c r="I349" s="12"/>
      <c r="J349" s="13"/>
      <c r="K349" s="13"/>
      <c r="L349" s="12"/>
      <c r="M349" s="25"/>
    </row>
    <row r="350">
      <c r="A350" s="24"/>
      <c r="B350" s="24"/>
      <c r="C350" s="24"/>
      <c r="D350" s="12"/>
      <c r="E350" s="12"/>
      <c r="F350" s="12"/>
      <c r="G350" s="12"/>
      <c r="H350" s="12"/>
      <c r="I350" s="12"/>
      <c r="J350" s="13"/>
      <c r="K350" s="13"/>
      <c r="L350" s="12"/>
      <c r="M350" s="25"/>
    </row>
    <row r="351">
      <c r="A351" s="24"/>
      <c r="B351" s="24"/>
      <c r="C351" s="24"/>
      <c r="D351" s="12"/>
      <c r="E351" s="12"/>
      <c r="F351" s="12"/>
      <c r="G351" s="12"/>
      <c r="H351" s="12"/>
      <c r="I351" s="12"/>
      <c r="J351" s="13"/>
      <c r="K351" s="13"/>
      <c r="L351" s="12"/>
      <c r="M351" s="25"/>
    </row>
    <row r="352">
      <c r="A352" s="24"/>
      <c r="B352" s="24"/>
      <c r="C352" s="24"/>
      <c r="D352" s="12"/>
      <c r="E352" s="12"/>
      <c r="F352" s="12"/>
      <c r="G352" s="12"/>
      <c r="H352" s="12"/>
      <c r="I352" s="12"/>
      <c r="J352" s="13"/>
      <c r="K352" s="13"/>
      <c r="L352" s="12"/>
      <c r="M352" s="25"/>
    </row>
    <row r="353">
      <c r="A353" s="24"/>
      <c r="B353" s="24"/>
      <c r="C353" s="24"/>
      <c r="D353" s="12"/>
      <c r="E353" s="12"/>
      <c r="F353" s="12"/>
      <c r="G353" s="12"/>
      <c r="H353" s="12"/>
      <c r="I353" s="12"/>
      <c r="J353" s="13"/>
      <c r="K353" s="13"/>
      <c r="L353" s="12"/>
      <c r="M353" s="25"/>
    </row>
    <row r="354">
      <c r="A354" s="24"/>
      <c r="B354" s="24"/>
      <c r="C354" s="24"/>
      <c r="D354" s="12"/>
      <c r="E354" s="12"/>
      <c r="F354" s="12"/>
      <c r="G354" s="12"/>
      <c r="H354" s="12"/>
      <c r="I354" s="12"/>
      <c r="J354" s="13"/>
      <c r="K354" s="13"/>
      <c r="L354" s="12"/>
      <c r="M354" s="25"/>
    </row>
    <row r="355">
      <c r="A355" s="24"/>
      <c r="B355" s="24"/>
      <c r="C355" s="24"/>
      <c r="D355" s="12"/>
      <c r="E355" s="12"/>
      <c r="F355" s="12"/>
      <c r="G355" s="12"/>
      <c r="H355" s="12"/>
      <c r="I355" s="12"/>
      <c r="J355" s="13"/>
      <c r="K355" s="13"/>
      <c r="L355" s="12"/>
      <c r="M355" s="25"/>
    </row>
    <row r="356">
      <c r="A356" s="24"/>
      <c r="B356" s="24"/>
      <c r="C356" s="24"/>
      <c r="D356" s="12"/>
      <c r="E356" s="12"/>
      <c r="F356" s="12"/>
      <c r="G356" s="12"/>
      <c r="H356" s="12"/>
      <c r="I356" s="12"/>
      <c r="J356" s="13"/>
      <c r="K356" s="13"/>
      <c r="L356" s="12"/>
      <c r="M356" s="25"/>
    </row>
    <row r="357">
      <c r="A357" s="24"/>
      <c r="B357" s="24"/>
      <c r="C357" s="24"/>
      <c r="D357" s="12"/>
      <c r="E357" s="12"/>
      <c r="F357" s="12"/>
      <c r="G357" s="12"/>
      <c r="H357" s="12"/>
      <c r="I357" s="12"/>
      <c r="J357" s="13"/>
      <c r="K357" s="13"/>
      <c r="L357" s="12"/>
      <c r="M357" s="25"/>
    </row>
    <row r="358">
      <c r="A358" s="24"/>
      <c r="B358" s="24"/>
      <c r="C358" s="24"/>
      <c r="D358" s="12"/>
      <c r="E358" s="12"/>
      <c r="F358" s="12"/>
      <c r="G358" s="12"/>
      <c r="H358" s="12"/>
      <c r="I358" s="12"/>
      <c r="J358" s="13"/>
      <c r="K358" s="13"/>
      <c r="L358" s="12"/>
      <c r="M358" s="25"/>
    </row>
    <row r="359">
      <c r="A359" s="24"/>
      <c r="B359" s="24"/>
      <c r="C359" s="24"/>
      <c r="D359" s="12"/>
      <c r="E359" s="12"/>
      <c r="F359" s="12"/>
      <c r="G359" s="12"/>
      <c r="H359" s="12"/>
      <c r="I359" s="12"/>
      <c r="J359" s="13"/>
      <c r="K359" s="13"/>
      <c r="L359" s="12"/>
      <c r="M359" s="25"/>
    </row>
    <row r="360">
      <c r="A360" s="24"/>
      <c r="B360" s="24"/>
      <c r="C360" s="24"/>
      <c r="D360" s="12"/>
      <c r="E360" s="12"/>
      <c r="F360" s="12"/>
      <c r="G360" s="12"/>
      <c r="H360" s="12"/>
      <c r="I360" s="12"/>
      <c r="J360" s="13"/>
      <c r="K360" s="13"/>
      <c r="L360" s="12"/>
      <c r="M360" s="25"/>
    </row>
    <row r="361">
      <c r="A361" s="24"/>
      <c r="B361" s="24"/>
      <c r="C361" s="24"/>
      <c r="D361" s="12"/>
      <c r="E361" s="12"/>
      <c r="F361" s="12"/>
      <c r="G361" s="12"/>
      <c r="H361" s="12"/>
      <c r="I361" s="12"/>
      <c r="J361" s="13"/>
      <c r="K361" s="13"/>
      <c r="L361" s="12"/>
      <c r="M361" s="25"/>
    </row>
    <row r="362">
      <c r="A362" s="24"/>
      <c r="B362" s="24"/>
      <c r="C362" s="24"/>
      <c r="D362" s="12"/>
      <c r="E362" s="12"/>
      <c r="F362" s="12"/>
      <c r="G362" s="12"/>
      <c r="H362" s="12"/>
      <c r="I362" s="12"/>
      <c r="J362" s="13"/>
      <c r="K362" s="13"/>
      <c r="L362" s="12"/>
      <c r="M362" s="25"/>
    </row>
    <row r="363">
      <c r="A363" s="24"/>
      <c r="B363" s="24"/>
      <c r="C363" s="24"/>
      <c r="D363" s="12"/>
      <c r="E363" s="12"/>
      <c r="F363" s="12"/>
      <c r="G363" s="12"/>
      <c r="H363" s="12"/>
      <c r="I363" s="12"/>
      <c r="J363" s="13"/>
      <c r="K363" s="13"/>
      <c r="L363" s="12"/>
      <c r="M363" s="25"/>
    </row>
    <row r="364">
      <c r="A364" s="24"/>
      <c r="B364" s="24"/>
      <c r="C364" s="24"/>
      <c r="D364" s="12"/>
      <c r="E364" s="12"/>
      <c r="F364" s="12"/>
      <c r="G364" s="12"/>
      <c r="H364" s="12"/>
      <c r="I364" s="12"/>
      <c r="J364" s="13"/>
      <c r="K364" s="13"/>
      <c r="L364" s="12"/>
      <c r="M364" s="25"/>
    </row>
    <row r="365">
      <c r="A365" s="24"/>
      <c r="B365" s="24"/>
      <c r="C365" s="24"/>
      <c r="D365" s="12"/>
      <c r="E365" s="12"/>
      <c r="F365" s="12"/>
      <c r="G365" s="12"/>
      <c r="H365" s="12"/>
      <c r="I365" s="12"/>
      <c r="J365" s="13"/>
      <c r="K365" s="13"/>
      <c r="L365" s="12"/>
      <c r="M365" s="25"/>
    </row>
    <row r="366">
      <c r="A366" s="24"/>
      <c r="B366" s="24"/>
      <c r="C366" s="24"/>
      <c r="D366" s="12"/>
      <c r="E366" s="12"/>
      <c r="F366" s="12"/>
      <c r="G366" s="12"/>
      <c r="H366" s="12"/>
      <c r="I366" s="12"/>
      <c r="J366" s="13"/>
      <c r="K366" s="13"/>
      <c r="L366" s="12"/>
      <c r="M366" s="25"/>
    </row>
    <row r="367">
      <c r="A367" s="24"/>
      <c r="B367" s="24"/>
      <c r="C367" s="24"/>
      <c r="D367" s="12"/>
      <c r="E367" s="12"/>
      <c r="F367" s="12"/>
      <c r="G367" s="12"/>
      <c r="H367" s="12"/>
      <c r="I367" s="12"/>
      <c r="J367" s="13"/>
      <c r="K367" s="13"/>
      <c r="L367" s="12"/>
      <c r="M367" s="25"/>
    </row>
    <row r="368">
      <c r="A368" s="24"/>
      <c r="B368" s="24"/>
      <c r="C368" s="24"/>
      <c r="D368" s="12"/>
      <c r="E368" s="12"/>
      <c r="F368" s="12"/>
      <c r="G368" s="12"/>
      <c r="H368" s="12"/>
      <c r="I368" s="12"/>
      <c r="J368" s="13"/>
      <c r="K368" s="13"/>
      <c r="L368" s="12"/>
      <c r="M368" s="25"/>
    </row>
    <row r="369">
      <c r="A369" s="24"/>
      <c r="B369" s="24"/>
      <c r="C369" s="24"/>
      <c r="D369" s="12"/>
      <c r="E369" s="12"/>
      <c r="F369" s="12"/>
      <c r="G369" s="12"/>
      <c r="H369" s="12"/>
      <c r="I369" s="12"/>
      <c r="J369" s="13"/>
      <c r="K369" s="13"/>
      <c r="L369" s="12"/>
      <c r="M369" s="25"/>
    </row>
    <row r="370">
      <c r="A370" s="24"/>
      <c r="B370" s="24"/>
      <c r="C370" s="24"/>
      <c r="D370" s="12"/>
      <c r="E370" s="12"/>
      <c r="F370" s="12"/>
      <c r="G370" s="12"/>
      <c r="H370" s="12"/>
      <c r="I370" s="12"/>
      <c r="J370" s="13"/>
      <c r="K370" s="13"/>
      <c r="L370" s="12"/>
      <c r="M370" s="25"/>
    </row>
    <row r="371">
      <c r="A371" s="24"/>
      <c r="B371" s="24"/>
      <c r="C371" s="24"/>
      <c r="D371" s="12"/>
      <c r="E371" s="12"/>
      <c r="F371" s="12"/>
      <c r="G371" s="12"/>
      <c r="H371" s="12"/>
      <c r="I371" s="12"/>
      <c r="J371" s="13"/>
      <c r="K371" s="13"/>
      <c r="L371" s="12"/>
      <c r="M371" s="25"/>
    </row>
    <row r="372">
      <c r="A372" s="24"/>
      <c r="B372" s="24"/>
      <c r="C372" s="24"/>
      <c r="D372" s="12"/>
      <c r="E372" s="12"/>
      <c r="F372" s="12"/>
      <c r="G372" s="12"/>
      <c r="H372" s="12"/>
      <c r="I372" s="12"/>
      <c r="J372" s="13"/>
      <c r="K372" s="13"/>
      <c r="L372" s="12"/>
      <c r="M372" s="25"/>
    </row>
    <row r="373">
      <c r="A373" s="24"/>
      <c r="B373" s="24"/>
      <c r="C373" s="24"/>
      <c r="D373" s="12"/>
      <c r="E373" s="12"/>
      <c r="F373" s="12"/>
      <c r="G373" s="12"/>
      <c r="H373" s="12"/>
      <c r="I373" s="12"/>
      <c r="J373" s="13"/>
      <c r="K373" s="13"/>
      <c r="L373" s="12"/>
      <c r="M373" s="25"/>
    </row>
    <row r="374">
      <c r="A374" s="24"/>
      <c r="B374" s="24"/>
      <c r="C374" s="24"/>
      <c r="D374" s="12"/>
      <c r="E374" s="12"/>
      <c r="F374" s="12"/>
      <c r="G374" s="12"/>
      <c r="H374" s="12"/>
      <c r="I374" s="12"/>
      <c r="J374" s="13"/>
      <c r="K374" s="13"/>
      <c r="L374" s="12"/>
      <c r="M374" s="25"/>
    </row>
    <row r="375">
      <c r="A375" s="24"/>
      <c r="B375" s="24"/>
      <c r="C375" s="24"/>
      <c r="D375" s="12"/>
      <c r="E375" s="12"/>
      <c r="F375" s="12"/>
      <c r="G375" s="12"/>
      <c r="H375" s="12"/>
      <c r="I375" s="12"/>
      <c r="J375" s="13"/>
      <c r="K375" s="13"/>
      <c r="L375" s="12"/>
      <c r="M375" s="25"/>
    </row>
    <row r="376">
      <c r="A376" s="24"/>
      <c r="B376" s="24"/>
      <c r="C376" s="24"/>
      <c r="D376" s="12"/>
      <c r="E376" s="12"/>
      <c r="F376" s="12"/>
      <c r="G376" s="12"/>
      <c r="H376" s="12"/>
      <c r="I376" s="12"/>
      <c r="J376" s="13"/>
      <c r="K376" s="13"/>
      <c r="L376" s="12"/>
      <c r="M376" s="25"/>
    </row>
    <row r="377">
      <c r="A377" s="24"/>
      <c r="B377" s="24"/>
      <c r="C377" s="24"/>
      <c r="D377" s="12"/>
      <c r="E377" s="12"/>
      <c r="F377" s="12"/>
      <c r="G377" s="12"/>
      <c r="H377" s="12"/>
      <c r="I377" s="12"/>
      <c r="J377" s="13"/>
      <c r="K377" s="13"/>
      <c r="L377" s="12"/>
      <c r="M377" s="25"/>
    </row>
    <row r="378">
      <c r="A378" s="24"/>
      <c r="B378" s="24"/>
      <c r="C378" s="24"/>
      <c r="D378" s="12"/>
      <c r="E378" s="12"/>
      <c r="F378" s="12"/>
      <c r="G378" s="12"/>
      <c r="H378" s="12"/>
      <c r="I378" s="12"/>
      <c r="J378" s="13"/>
      <c r="K378" s="13"/>
      <c r="L378" s="12"/>
      <c r="M378" s="25"/>
    </row>
    <row r="379">
      <c r="A379" s="24"/>
      <c r="B379" s="24"/>
      <c r="C379" s="24"/>
      <c r="D379" s="12"/>
      <c r="E379" s="12"/>
      <c r="F379" s="12"/>
      <c r="G379" s="12"/>
      <c r="H379" s="12"/>
      <c r="I379" s="12"/>
      <c r="J379" s="13"/>
      <c r="K379" s="13"/>
      <c r="L379" s="12"/>
      <c r="M379" s="25"/>
    </row>
    <row r="380">
      <c r="A380" s="24"/>
      <c r="B380" s="24"/>
      <c r="C380" s="24"/>
      <c r="D380" s="12"/>
      <c r="E380" s="12"/>
      <c r="F380" s="12"/>
      <c r="G380" s="12"/>
      <c r="H380" s="12"/>
      <c r="I380" s="12"/>
      <c r="J380" s="13"/>
      <c r="K380" s="13"/>
      <c r="L380" s="12"/>
      <c r="M380" s="25"/>
    </row>
    <row r="381">
      <c r="A381" s="24"/>
      <c r="B381" s="24"/>
      <c r="C381" s="24"/>
      <c r="D381" s="12"/>
      <c r="E381" s="12"/>
      <c r="F381" s="12"/>
      <c r="G381" s="12"/>
      <c r="H381" s="12"/>
      <c r="I381" s="12"/>
      <c r="J381" s="13"/>
      <c r="K381" s="13"/>
      <c r="L381" s="12"/>
      <c r="M381" s="25"/>
    </row>
    <row r="382">
      <c r="A382" s="24"/>
      <c r="B382" s="24"/>
      <c r="C382" s="24"/>
      <c r="D382" s="12"/>
      <c r="E382" s="12"/>
      <c r="F382" s="12"/>
      <c r="G382" s="12"/>
      <c r="H382" s="12"/>
      <c r="I382" s="12"/>
      <c r="J382" s="13"/>
      <c r="K382" s="13"/>
      <c r="L382" s="12"/>
      <c r="M382" s="25"/>
    </row>
    <row r="383">
      <c r="A383" s="24"/>
      <c r="B383" s="24"/>
      <c r="C383" s="24"/>
      <c r="D383" s="12"/>
      <c r="E383" s="12"/>
      <c r="F383" s="12"/>
      <c r="G383" s="12"/>
      <c r="H383" s="12"/>
      <c r="I383" s="12"/>
      <c r="J383" s="13"/>
      <c r="K383" s="13"/>
      <c r="L383" s="12"/>
      <c r="M383" s="25"/>
    </row>
    <row r="384">
      <c r="A384" s="24"/>
      <c r="B384" s="24"/>
      <c r="C384" s="24"/>
      <c r="D384" s="12"/>
      <c r="E384" s="12"/>
      <c r="F384" s="12"/>
      <c r="G384" s="12"/>
      <c r="H384" s="12"/>
      <c r="I384" s="12"/>
      <c r="J384" s="13"/>
      <c r="K384" s="13"/>
      <c r="L384" s="12"/>
      <c r="M384" s="25"/>
    </row>
    <row r="385">
      <c r="A385" s="24"/>
      <c r="B385" s="24"/>
      <c r="C385" s="24"/>
      <c r="D385" s="12"/>
      <c r="E385" s="12"/>
      <c r="F385" s="12"/>
      <c r="G385" s="12"/>
      <c r="H385" s="12"/>
      <c r="I385" s="12"/>
      <c r="J385" s="13"/>
      <c r="K385" s="13"/>
      <c r="L385" s="12"/>
      <c r="M385" s="25"/>
    </row>
    <row r="386">
      <c r="A386" s="24"/>
      <c r="B386" s="24"/>
      <c r="C386" s="24"/>
      <c r="D386" s="12"/>
      <c r="E386" s="12"/>
      <c r="F386" s="12"/>
      <c r="G386" s="12"/>
      <c r="H386" s="12"/>
      <c r="I386" s="12"/>
      <c r="J386" s="13"/>
      <c r="K386" s="13"/>
      <c r="L386" s="12"/>
      <c r="M386" s="25"/>
    </row>
    <row r="387">
      <c r="A387" s="24"/>
      <c r="B387" s="24"/>
      <c r="C387" s="24"/>
      <c r="D387" s="12"/>
      <c r="E387" s="12"/>
      <c r="F387" s="12"/>
      <c r="G387" s="12"/>
      <c r="H387" s="12"/>
      <c r="I387" s="12"/>
      <c r="J387" s="13"/>
      <c r="K387" s="13"/>
      <c r="L387" s="12"/>
      <c r="M387" s="25"/>
    </row>
    <row r="388">
      <c r="A388" s="24"/>
      <c r="B388" s="24"/>
      <c r="C388" s="24"/>
      <c r="D388" s="12"/>
      <c r="E388" s="12"/>
      <c r="F388" s="12"/>
      <c r="G388" s="12"/>
      <c r="H388" s="12"/>
      <c r="I388" s="12"/>
      <c r="J388" s="13"/>
      <c r="K388" s="13"/>
      <c r="L388" s="12"/>
      <c r="M388" s="25"/>
    </row>
    <row r="389">
      <c r="A389" s="24"/>
      <c r="B389" s="24"/>
      <c r="C389" s="24"/>
      <c r="D389" s="12"/>
      <c r="E389" s="12"/>
      <c r="F389" s="12"/>
      <c r="G389" s="12"/>
      <c r="H389" s="12"/>
      <c r="I389" s="12"/>
      <c r="J389" s="13"/>
      <c r="K389" s="13"/>
      <c r="L389" s="12"/>
      <c r="M389" s="25"/>
    </row>
    <row r="390">
      <c r="A390" s="24"/>
      <c r="B390" s="24"/>
      <c r="C390" s="24"/>
      <c r="D390" s="12"/>
      <c r="E390" s="12"/>
      <c r="F390" s="12"/>
      <c r="G390" s="12"/>
      <c r="H390" s="12"/>
      <c r="I390" s="12"/>
      <c r="J390" s="13"/>
      <c r="K390" s="13"/>
      <c r="L390" s="12"/>
      <c r="M390" s="25"/>
    </row>
    <row r="391">
      <c r="A391" s="24"/>
      <c r="B391" s="24"/>
      <c r="C391" s="24"/>
      <c r="D391" s="12"/>
      <c r="E391" s="12"/>
      <c r="F391" s="12"/>
      <c r="G391" s="12"/>
      <c r="H391" s="12"/>
      <c r="I391" s="12"/>
      <c r="J391" s="13"/>
      <c r="K391" s="13"/>
      <c r="L391" s="12"/>
      <c r="M391" s="25"/>
    </row>
    <row r="392">
      <c r="A392" s="24"/>
      <c r="B392" s="24"/>
      <c r="C392" s="24"/>
      <c r="D392" s="12"/>
      <c r="E392" s="12"/>
      <c r="F392" s="12"/>
      <c r="G392" s="12"/>
      <c r="H392" s="12"/>
      <c r="I392" s="12"/>
      <c r="J392" s="13"/>
      <c r="K392" s="13"/>
      <c r="L392" s="12"/>
      <c r="M392" s="25"/>
    </row>
    <row r="393">
      <c r="A393" s="24"/>
      <c r="B393" s="24"/>
      <c r="C393" s="24"/>
      <c r="D393" s="12"/>
      <c r="E393" s="12"/>
      <c r="F393" s="12"/>
      <c r="G393" s="12"/>
      <c r="H393" s="12"/>
      <c r="I393" s="12"/>
      <c r="J393" s="13"/>
      <c r="K393" s="13"/>
      <c r="L393" s="12"/>
      <c r="M393" s="25"/>
    </row>
    <row r="394">
      <c r="A394" s="24"/>
      <c r="B394" s="24"/>
      <c r="C394" s="24"/>
      <c r="D394" s="12"/>
      <c r="E394" s="12"/>
      <c r="F394" s="12"/>
      <c r="G394" s="12"/>
      <c r="H394" s="12"/>
      <c r="I394" s="12"/>
      <c r="J394" s="13"/>
      <c r="K394" s="13"/>
      <c r="L394" s="12"/>
      <c r="M394" s="25"/>
    </row>
    <row r="395">
      <c r="A395" s="24"/>
      <c r="B395" s="24"/>
      <c r="C395" s="24"/>
      <c r="D395" s="12"/>
      <c r="E395" s="12"/>
      <c r="F395" s="12"/>
      <c r="G395" s="12"/>
      <c r="H395" s="12"/>
      <c r="I395" s="12"/>
      <c r="J395" s="13"/>
      <c r="K395" s="13"/>
      <c r="L395" s="12"/>
      <c r="M395" s="25"/>
    </row>
    <row r="396">
      <c r="A396" s="24"/>
      <c r="B396" s="24"/>
      <c r="C396" s="24"/>
      <c r="D396" s="12"/>
      <c r="E396" s="12"/>
      <c r="F396" s="12"/>
      <c r="G396" s="12"/>
      <c r="H396" s="12"/>
      <c r="I396" s="12"/>
      <c r="J396" s="13"/>
      <c r="K396" s="13"/>
      <c r="L396" s="12"/>
      <c r="M396" s="25"/>
    </row>
    <row r="397">
      <c r="A397" s="24"/>
      <c r="B397" s="24"/>
      <c r="C397" s="24"/>
      <c r="D397" s="12"/>
      <c r="E397" s="12"/>
      <c r="F397" s="12"/>
      <c r="G397" s="12"/>
      <c r="H397" s="12"/>
      <c r="I397" s="12"/>
      <c r="J397" s="13"/>
      <c r="K397" s="13"/>
      <c r="L397" s="12"/>
      <c r="M397" s="25"/>
    </row>
    <row r="398">
      <c r="A398" s="24"/>
      <c r="B398" s="24"/>
      <c r="C398" s="24"/>
      <c r="D398" s="12"/>
      <c r="E398" s="12"/>
      <c r="F398" s="12"/>
      <c r="G398" s="12"/>
      <c r="H398" s="12"/>
      <c r="I398" s="12"/>
      <c r="J398" s="13"/>
      <c r="K398" s="13"/>
      <c r="L398" s="12"/>
      <c r="M398" s="25"/>
    </row>
    <row r="399">
      <c r="A399" s="24"/>
      <c r="B399" s="24"/>
      <c r="C399" s="24"/>
      <c r="D399" s="12"/>
      <c r="E399" s="12"/>
      <c r="F399" s="12"/>
      <c r="G399" s="12"/>
      <c r="H399" s="12"/>
      <c r="I399" s="12"/>
      <c r="J399" s="13"/>
      <c r="K399" s="13"/>
      <c r="L399" s="12"/>
      <c r="M399" s="25"/>
    </row>
    <row r="400">
      <c r="A400" s="24"/>
      <c r="B400" s="24"/>
      <c r="C400" s="24"/>
      <c r="D400" s="12"/>
      <c r="E400" s="12"/>
      <c r="F400" s="12"/>
      <c r="G400" s="12"/>
      <c r="H400" s="12"/>
      <c r="I400" s="12"/>
      <c r="J400" s="13"/>
      <c r="K400" s="13"/>
      <c r="L400" s="12"/>
      <c r="M400" s="25"/>
    </row>
    <row r="401">
      <c r="A401" s="24"/>
      <c r="B401" s="24"/>
      <c r="C401" s="24"/>
      <c r="D401" s="12"/>
      <c r="E401" s="12"/>
      <c r="F401" s="12"/>
      <c r="G401" s="12"/>
      <c r="H401" s="12"/>
      <c r="I401" s="12"/>
      <c r="J401" s="13"/>
      <c r="K401" s="13"/>
      <c r="L401" s="12"/>
      <c r="M401" s="25"/>
    </row>
    <row r="402">
      <c r="A402" s="24"/>
      <c r="B402" s="24"/>
      <c r="C402" s="24"/>
      <c r="D402" s="12"/>
      <c r="E402" s="12"/>
      <c r="F402" s="12"/>
      <c r="G402" s="12"/>
      <c r="H402" s="12"/>
      <c r="I402" s="12"/>
      <c r="J402" s="13"/>
      <c r="K402" s="13"/>
      <c r="L402" s="12"/>
      <c r="M402" s="25"/>
    </row>
    <row r="403">
      <c r="A403" s="24"/>
      <c r="B403" s="24"/>
      <c r="C403" s="24"/>
      <c r="D403" s="12"/>
      <c r="E403" s="12"/>
      <c r="F403" s="12"/>
      <c r="G403" s="12"/>
      <c r="H403" s="12"/>
      <c r="I403" s="12"/>
      <c r="J403" s="13"/>
      <c r="K403" s="13"/>
      <c r="L403" s="12"/>
      <c r="M403" s="25"/>
    </row>
    <row r="404">
      <c r="A404" s="24"/>
      <c r="B404" s="24"/>
      <c r="C404" s="24"/>
      <c r="D404" s="12"/>
      <c r="E404" s="12"/>
      <c r="F404" s="12"/>
      <c r="G404" s="12"/>
      <c r="H404" s="12"/>
      <c r="I404" s="12"/>
      <c r="J404" s="13"/>
      <c r="K404" s="13"/>
      <c r="L404" s="12"/>
      <c r="M404" s="25"/>
    </row>
    <row r="405">
      <c r="A405" s="24"/>
      <c r="B405" s="24"/>
      <c r="C405" s="24"/>
      <c r="D405" s="12"/>
      <c r="E405" s="12"/>
      <c r="F405" s="12"/>
      <c r="G405" s="12"/>
      <c r="H405" s="12"/>
      <c r="I405" s="12"/>
      <c r="J405" s="13"/>
      <c r="K405" s="13"/>
      <c r="L405" s="12"/>
      <c r="M405" s="25"/>
    </row>
    <row r="406">
      <c r="A406" s="24"/>
      <c r="B406" s="24"/>
      <c r="C406" s="24"/>
      <c r="D406" s="12"/>
      <c r="E406" s="12"/>
      <c r="F406" s="12"/>
      <c r="G406" s="12"/>
      <c r="H406" s="12"/>
      <c r="I406" s="12"/>
      <c r="J406" s="13"/>
      <c r="K406" s="13"/>
      <c r="L406" s="12"/>
      <c r="M406" s="25"/>
    </row>
    <row r="407">
      <c r="A407" s="24"/>
      <c r="B407" s="24"/>
      <c r="C407" s="24"/>
      <c r="D407" s="12"/>
      <c r="E407" s="12"/>
      <c r="F407" s="12"/>
      <c r="G407" s="12"/>
      <c r="H407" s="12"/>
      <c r="I407" s="12"/>
      <c r="J407" s="13"/>
      <c r="K407" s="13"/>
      <c r="L407" s="12"/>
      <c r="M407" s="25"/>
    </row>
    <row r="408">
      <c r="A408" s="24"/>
      <c r="B408" s="24"/>
      <c r="C408" s="24"/>
      <c r="D408" s="12"/>
      <c r="E408" s="12"/>
      <c r="F408" s="12"/>
      <c r="G408" s="12"/>
      <c r="H408" s="12"/>
      <c r="I408" s="12"/>
      <c r="J408" s="13"/>
      <c r="K408" s="13"/>
      <c r="L408" s="12"/>
      <c r="M408" s="25"/>
    </row>
    <row r="409">
      <c r="A409" s="24"/>
      <c r="B409" s="24"/>
      <c r="C409" s="24"/>
      <c r="D409" s="12"/>
      <c r="E409" s="12"/>
      <c r="F409" s="12"/>
      <c r="G409" s="12"/>
      <c r="H409" s="12"/>
      <c r="I409" s="12"/>
      <c r="J409" s="13"/>
      <c r="K409" s="13"/>
      <c r="L409" s="12"/>
      <c r="M409" s="25"/>
    </row>
    <row r="410">
      <c r="A410" s="24"/>
      <c r="B410" s="24"/>
      <c r="C410" s="24"/>
      <c r="D410" s="12"/>
      <c r="E410" s="12"/>
      <c r="F410" s="12"/>
      <c r="G410" s="12"/>
      <c r="H410" s="12"/>
      <c r="I410" s="12"/>
      <c r="J410" s="13"/>
      <c r="K410" s="13"/>
      <c r="L410" s="12"/>
      <c r="M410" s="25"/>
    </row>
    <row r="411">
      <c r="A411" s="24"/>
      <c r="B411" s="24"/>
      <c r="C411" s="24"/>
      <c r="D411" s="12"/>
      <c r="E411" s="12"/>
      <c r="F411" s="12"/>
      <c r="G411" s="12"/>
      <c r="H411" s="12"/>
      <c r="I411" s="12"/>
      <c r="J411" s="13"/>
      <c r="K411" s="13"/>
      <c r="L411" s="12"/>
      <c r="M411" s="25"/>
    </row>
    <row r="412">
      <c r="A412" s="24"/>
      <c r="B412" s="24"/>
      <c r="C412" s="24"/>
      <c r="D412" s="12"/>
      <c r="E412" s="12"/>
      <c r="F412" s="12"/>
      <c r="G412" s="12"/>
      <c r="H412" s="12"/>
      <c r="I412" s="12"/>
      <c r="J412" s="13"/>
      <c r="K412" s="13"/>
      <c r="L412" s="12"/>
      <c r="M412" s="25"/>
    </row>
    <row r="413">
      <c r="A413" s="24"/>
      <c r="B413" s="24"/>
      <c r="C413" s="24"/>
      <c r="D413" s="12"/>
      <c r="E413" s="12"/>
      <c r="F413" s="12"/>
      <c r="G413" s="12"/>
      <c r="H413" s="12"/>
      <c r="I413" s="12"/>
      <c r="J413" s="13"/>
      <c r="K413" s="13"/>
      <c r="L413" s="12"/>
      <c r="M413" s="25"/>
    </row>
    <row r="414">
      <c r="A414" s="24"/>
      <c r="B414" s="24"/>
      <c r="C414" s="24"/>
      <c r="D414" s="12"/>
      <c r="E414" s="12"/>
      <c r="F414" s="12"/>
      <c r="G414" s="12"/>
      <c r="H414" s="12"/>
      <c r="I414" s="12"/>
      <c r="J414" s="13"/>
      <c r="K414" s="13"/>
      <c r="L414" s="12"/>
      <c r="M414" s="25"/>
    </row>
    <row r="415">
      <c r="A415" s="24"/>
      <c r="B415" s="24"/>
      <c r="C415" s="24"/>
      <c r="D415" s="12"/>
      <c r="E415" s="12"/>
      <c r="F415" s="12"/>
      <c r="G415" s="12"/>
      <c r="H415" s="12"/>
      <c r="I415" s="12"/>
      <c r="J415" s="13"/>
      <c r="K415" s="13"/>
      <c r="L415" s="12"/>
      <c r="M415" s="25"/>
    </row>
    <row r="416">
      <c r="A416" s="24"/>
      <c r="B416" s="24"/>
      <c r="C416" s="24"/>
      <c r="D416" s="12"/>
      <c r="E416" s="12"/>
      <c r="F416" s="12"/>
      <c r="G416" s="12"/>
      <c r="H416" s="12"/>
      <c r="I416" s="12"/>
      <c r="J416" s="13"/>
      <c r="K416" s="13"/>
      <c r="L416" s="12"/>
      <c r="M416" s="25"/>
    </row>
    <row r="417">
      <c r="A417" s="24"/>
      <c r="B417" s="24"/>
      <c r="C417" s="24"/>
      <c r="D417" s="12"/>
      <c r="E417" s="12"/>
      <c r="F417" s="12"/>
      <c r="G417" s="12"/>
      <c r="H417" s="12"/>
      <c r="I417" s="12"/>
      <c r="J417" s="13"/>
      <c r="K417" s="13"/>
      <c r="L417" s="12"/>
      <c r="M417" s="25"/>
    </row>
    <row r="418">
      <c r="A418" s="24"/>
      <c r="B418" s="24"/>
      <c r="C418" s="24"/>
      <c r="D418" s="12"/>
      <c r="E418" s="12"/>
      <c r="F418" s="12"/>
      <c r="G418" s="12"/>
      <c r="H418" s="12"/>
      <c r="I418" s="12"/>
      <c r="J418" s="13"/>
      <c r="K418" s="13"/>
      <c r="L418" s="12"/>
      <c r="M418" s="25"/>
    </row>
    <row r="419">
      <c r="A419" s="24"/>
      <c r="B419" s="24"/>
      <c r="C419" s="24"/>
      <c r="D419" s="12"/>
      <c r="E419" s="12"/>
      <c r="F419" s="12"/>
      <c r="G419" s="12"/>
      <c r="H419" s="12"/>
      <c r="I419" s="12"/>
      <c r="J419" s="13"/>
      <c r="K419" s="13"/>
      <c r="L419" s="12"/>
      <c r="M419" s="25"/>
    </row>
    <row r="420">
      <c r="A420" s="24"/>
      <c r="B420" s="24"/>
      <c r="C420" s="24"/>
      <c r="D420" s="12"/>
      <c r="E420" s="12"/>
      <c r="F420" s="12"/>
      <c r="G420" s="12"/>
      <c r="H420" s="12"/>
      <c r="I420" s="12"/>
      <c r="J420" s="13"/>
      <c r="K420" s="13"/>
      <c r="L420" s="12"/>
      <c r="M420" s="25"/>
    </row>
    <row r="421">
      <c r="A421" s="24"/>
      <c r="B421" s="24"/>
      <c r="C421" s="24"/>
      <c r="D421" s="12"/>
      <c r="E421" s="12"/>
      <c r="F421" s="12"/>
      <c r="G421" s="12"/>
      <c r="H421" s="12"/>
      <c r="I421" s="12"/>
      <c r="J421" s="13"/>
      <c r="K421" s="13"/>
      <c r="L421" s="12"/>
      <c r="M421" s="25"/>
    </row>
    <row r="422">
      <c r="A422" s="24"/>
      <c r="B422" s="24"/>
      <c r="C422" s="24"/>
      <c r="D422" s="12"/>
      <c r="E422" s="12"/>
      <c r="F422" s="12"/>
      <c r="G422" s="12"/>
      <c r="H422" s="12"/>
      <c r="I422" s="12"/>
      <c r="J422" s="13"/>
      <c r="K422" s="13"/>
      <c r="L422" s="12"/>
      <c r="M422" s="25"/>
    </row>
    <row r="423">
      <c r="A423" s="24"/>
      <c r="B423" s="24"/>
      <c r="C423" s="24"/>
      <c r="D423" s="12"/>
      <c r="E423" s="12"/>
      <c r="F423" s="12"/>
      <c r="G423" s="12"/>
      <c r="H423" s="12"/>
      <c r="I423" s="12"/>
      <c r="J423" s="13"/>
      <c r="K423" s="13"/>
      <c r="L423" s="12"/>
      <c r="M423" s="25"/>
    </row>
    <row r="424">
      <c r="A424" s="24"/>
      <c r="B424" s="24"/>
      <c r="C424" s="24"/>
      <c r="D424" s="12"/>
      <c r="E424" s="12"/>
      <c r="F424" s="12"/>
      <c r="G424" s="12"/>
      <c r="H424" s="12"/>
      <c r="I424" s="12"/>
      <c r="J424" s="13"/>
      <c r="K424" s="13"/>
      <c r="L424" s="12"/>
      <c r="M424" s="25"/>
    </row>
    <row r="425">
      <c r="A425" s="24"/>
      <c r="B425" s="24"/>
      <c r="C425" s="24"/>
      <c r="D425" s="12"/>
      <c r="E425" s="12"/>
      <c r="F425" s="12"/>
      <c r="G425" s="12"/>
      <c r="H425" s="12"/>
      <c r="I425" s="12"/>
      <c r="J425" s="13"/>
      <c r="K425" s="13"/>
      <c r="L425" s="12"/>
      <c r="M425" s="25"/>
    </row>
    <row r="426">
      <c r="A426" s="24"/>
      <c r="B426" s="24"/>
      <c r="C426" s="24"/>
      <c r="D426" s="12"/>
      <c r="E426" s="12"/>
      <c r="F426" s="12"/>
      <c r="G426" s="12"/>
      <c r="H426" s="12"/>
      <c r="I426" s="12"/>
      <c r="J426" s="13"/>
      <c r="K426" s="13"/>
      <c r="L426" s="12"/>
      <c r="M426" s="25"/>
    </row>
    <row r="427">
      <c r="A427" s="24"/>
      <c r="B427" s="24"/>
      <c r="C427" s="24"/>
      <c r="D427" s="12"/>
      <c r="E427" s="12"/>
      <c r="F427" s="12"/>
      <c r="G427" s="12"/>
      <c r="H427" s="12"/>
      <c r="I427" s="12"/>
      <c r="J427" s="13"/>
      <c r="K427" s="13"/>
      <c r="L427" s="12"/>
      <c r="M427" s="25"/>
    </row>
    <row r="428">
      <c r="A428" s="24"/>
      <c r="B428" s="24"/>
      <c r="C428" s="24"/>
      <c r="D428" s="12"/>
      <c r="E428" s="12"/>
      <c r="F428" s="12"/>
      <c r="G428" s="12"/>
      <c r="H428" s="12"/>
      <c r="I428" s="12"/>
      <c r="J428" s="13"/>
      <c r="K428" s="13"/>
      <c r="L428" s="12"/>
      <c r="M428" s="25"/>
    </row>
    <row r="429">
      <c r="A429" s="24"/>
      <c r="B429" s="24"/>
      <c r="C429" s="24"/>
      <c r="D429" s="12"/>
      <c r="E429" s="12"/>
      <c r="F429" s="12"/>
      <c r="G429" s="12"/>
      <c r="H429" s="12"/>
      <c r="I429" s="12"/>
      <c r="J429" s="13"/>
      <c r="K429" s="13"/>
      <c r="L429" s="12"/>
      <c r="M429" s="25"/>
    </row>
    <row r="430">
      <c r="A430" s="24"/>
      <c r="B430" s="24"/>
      <c r="C430" s="24"/>
      <c r="D430" s="12"/>
      <c r="E430" s="12"/>
      <c r="F430" s="12"/>
      <c r="G430" s="12"/>
      <c r="H430" s="12"/>
      <c r="I430" s="12"/>
      <c r="J430" s="13"/>
      <c r="K430" s="13"/>
      <c r="L430" s="12"/>
      <c r="M430" s="25"/>
    </row>
    <row r="431">
      <c r="A431" s="24"/>
      <c r="B431" s="24"/>
      <c r="C431" s="24"/>
      <c r="D431" s="12"/>
      <c r="E431" s="12"/>
      <c r="F431" s="12"/>
      <c r="G431" s="12"/>
      <c r="H431" s="12"/>
      <c r="I431" s="12"/>
      <c r="J431" s="13"/>
      <c r="K431" s="13"/>
      <c r="L431" s="12"/>
      <c r="M431" s="25"/>
    </row>
    <row r="432">
      <c r="A432" s="24"/>
      <c r="B432" s="24"/>
      <c r="C432" s="24"/>
      <c r="D432" s="12"/>
      <c r="E432" s="12"/>
      <c r="F432" s="12"/>
      <c r="G432" s="12"/>
      <c r="H432" s="12"/>
      <c r="I432" s="12"/>
      <c r="J432" s="13"/>
      <c r="K432" s="13"/>
      <c r="L432" s="12"/>
      <c r="M432" s="25"/>
    </row>
    <row r="433">
      <c r="A433" s="24"/>
      <c r="B433" s="24"/>
      <c r="C433" s="24"/>
      <c r="D433" s="12"/>
      <c r="E433" s="12"/>
      <c r="F433" s="12"/>
      <c r="G433" s="12"/>
      <c r="H433" s="12"/>
      <c r="I433" s="12"/>
      <c r="J433" s="13"/>
      <c r="K433" s="13"/>
      <c r="L433" s="12"/>
      <c r="M433" s="25"/>
    </row>
    <row r="434">
      <c r="A434" s="24"/>
      <c r="B434" s="24"/>
      <c r="C434" s="24"/>
      <c r="D434" s="12"/>
      <c r="E434" s="12"/>
      <c r="F434" s="12"/>
      <c r="G434" s="12"/>
      <c r="H434" s="12"/>
      <c r="I434" s="12"/>
      <c r="J434" s="13"/>
      <c r="K434" s="13"/>
      <c r="L434" s="12"/>
      <c r="M434" s="25"/>
    </row>
    <row r="435">
      <c r="A435" s="24"/>
      <c r="B435" s="24"/>
      <c r="C435" s="24"/>
      <c r="D435" s="12"/>
      <c r="E435" s="12"/>
      <c r="F435" s="12"/>
      <c r="G435" s="12"/>
      <c r="H435" s="12"/>
      <c r="I435" s="12"/>
      <c r="J435" s="13"/>
      <c r="K435" s="13"/>
      <c r="L435" s="12"/>
      <c r="M435" s="25"/>
    </row>
    <row r="436">
      <c r="A436" s="24"/>
      <c r="B436" s="24"/>
      <c r="C436" s="24"/>
      <c r="D436" s="12"/>
      <c r="E436" s="12"/>
      <c r="F436" s="12"/>
      <c r="G436" s="12"/>
      <c r="H436" s="12"/>
      <c r="I436" s="12"/>
      <c r="J436" s="13"/>
      <c r="K436" s="13"/>
      <c r="L436" s="12"/>
      <c r="M436" s="25"/>
    </row>
    <row r="437">
      <c r="A437" s="24"/>
      <c r="B437" s="24"/>
      <c r="C437" s="24"/>
      <c r="D437" s="12"/>
      <c r="E437" s="12"/>
      <c r="F437" s="12"/>
      <c r="G437" s="12"/>
      <c r="H437" s="12"/>
      <c r="I437" s="12"/>
      <c r="J437" s="13"/>
      <c r="K437" s="13"/>
      <c r="L437" s="12"/>
      <c r="M437" s="25"/>
    </row>
    <row r="438">
      <c r="A438" s="24"/>
      <c r="B438" s="24"/>
      <c r="C438" s="24"/>
      <c r="D438" s="12"/>
      <c r="E438" s="12"/>
      <c r="F438" s="12"/>
      <c r="G438" s="12"/>
      <c r="H438" s="12"/>
      <c r="I438" s="12"/>
      <c r="J438" s="13"/>
      <c r="K438" s="13"/>
      <c r="L438" s="12"/>
      <c r="M438" s="25"/>
    </row>
    <row r="439">
      <c r="A439" s="24"/>
      <c r="B439" s="24"/>
      <c r="C439" s="24"/>
      <c r="D439" s="12"/>
      <c r="E439" s="12"/>
      <c r="F439" s="12"/>
      <c r="G439" s="12"/>
      <c r="H439" s="12"/>
      <c r="I439" s="12"/>
      <c r="J439" s="13"/>
      <c r="K439" s="13"/>
      <c r="L439" s="12"/>
      <c r="M439" s="25"/>
    </row>
    <row r="440">
      <c r="A440" s="24"/>
      <c r="B440" s="24"/>
      <c r="C440" s="24"/>
      <c r="D440" s="12"/>
      <c r="E440" s="12"/>
      <c r="F440" s="12"/>
      <c r="G440" s="12"/>
      <c r="H440" s="12"/>
      <c r="I440" s="12"/>
      <c r="J440" s="13"/>
      <c r="K440" s="13"/>
      <c r="L440" s="12"/>
      <c r="M440" s="25"/>
    </row>
    <row r="441">
      <c r="A441" s="24"/>
      <c r="B441" s="24"/>
      <c r="C441" s="24"/>
      <c r="D441" s="12"/>
      <c r="E441" s="12"/>
      <c r="F441" s="12"/>
      <c r="G441" s="12"/>
      <c r="H441" s="12"/>
      <c r="I441" s="12"/>
      <c r="J441" s="13"/>
      <c r="K441" s="13"/>
      <c r="L441" s="12"/>
      <c r="M441" s="25"/>
    </row>
    <row r="442">
      <c r="A442" s="24"/>
      <c r="B442" s="24"/>
      <c r="C442" s="24"/>
      <c r="D442" s="12"/>
      <c r="E442" s="12"/>
      <c r="F442" s="12"/>
      <c r="G442" s="12"/>
      <c r="H442" s="12"/>
      <c r="I442" s="12"/>
      <c r="J442" s="13"/>
      <c r="K442" s="13"/>
      <c r="L442" s="12"/>
      <c r="M442" s="25"/>
    </row>
    <row r="443">
      <c r="A443" s="24"/>
      <c r="B443" s="24"/>
      <c r="C443" s="24"/>
      <c r="D443" s="12"/>
      <c r="E443" s="12"/>
      <c r="F443" s="12"/>
      <c r="G443" s="12"/>
      <c r="H443" s="12"/>
      <c r="I443" s="12"/>
      <c r="J443" s="13"/>
      <c r="K443" s="13"/>
      <c r="L443" s="12"/>
      <c r="M443" s="25"/>
    </row>
    <row r="444">
      <c r="A444" s="24"/>
      <c r="B444" s="24"/>
      <c r="C444" s="24"/>
      <c r="D444" s="12"/>
      <c r="E444" s="12"/>
      <c r="F444" s="12"/>
      <c r="G444" s="12"/>
      <c r="H444" s="12"/>
      <c r="I444" s="12"/>
      <c r="J444" s="13"/>
      <c r="K444" s="13"/>
      <c r="L444" s="12"/>
      <c r="M444" s="25"/>
    </row>
    <row r="445">
      <c r="A445" s="24"/>
      <c r="B445" s="24"/>
      <c r="C445" s="24"/>
      <c r="D445" s="12"/>
      <c r="E445" s="12"/>
      <c r="F445" s="12"/>
      <c r="G445" s="12"/>
      <c r="H445" s="12"/>
      <c r="I445" s="12"/>
      <c r="J445" s="13"/>
      <c r="K445" s="13"/>
      <c r="L445" s="12"/>
      <c r="M445" s="25"/>
    </row>
    <row r="446">
      <c r="A446" s="24"/>
      <c r="B446" s="24"/>
      <c r="C446" s="24"/>
      <c r="D446" s="12"/>
      <c r="E446" s="12"/>
      <c r="F446" s="12"/>
      <c r="G446" s="12"/>
      <c r="H446" s="12"/>
      <c r="I446" s="12"/>
      <c r="J446" s="13"/>
      <c r="K446" s="13"/>
      <c r="L446" s="12"/>
      <c r="M446" s="25"/>
    </row>
    <row r="447">
      <c r="A447" s="24"/>
      <c r="B447" s="24"/>
      <c r="C447" s="24"/>
      <c r="D447" s="12"/>
      <c r="E447" s="12"/>
      <c r="F447" s="12"/>
      <c r="G447" s="12"/>
      <c r="H447" s="12"/>
      <c r="I447" s="12"/>
      <c r="J447" s="13"/>
      <c r="K447" s="13"/>
      <c r="L447" s="12"/>
      <c r="M447" s="25"/>
    </row>
    <row r="448">
      <c r="A448" s="24"/>
      <c r="B448" s="24"/>
      <c r="C448" s="24"/>
      <c r="D448" s="12"/>
      <c r="E448" s="12"/>
      <c r="F448" s="12"/>
      <c r="G448" s="12"/>
      <c r="H448" s="12"/>
      <c r="I448" s="12"/>
      <c r="J448" s="13"/>
      <c r="K448" s="13"/>
      <c r="L448" s="12"/>
      <c r="M448" s="25"/>
    </row>
    <row r="449">
      <c r="A449" s="24"/>
      <c r="B449" s="24"/>
      <c r="C449" s="24"/>
      <c r="D449" s="12"/>
      <c r="E449" s="12"/>
      <c r="F449" s="12"/>
      <c r="G449" s="12"/>
      <c r="H449" s="12"/>
      <c r="I449" s="12"/>
      <c r="J449" s="13"/>
      <c r="K449" s="13"/>
      <c r="L449" s="12"/>
      <c r="M449" s="25"/>
    </row>
    <row r="450">
      <c r="A450" s="24"/>
      <c r="B450" s="24"/>
      <c r="C450" s="24"/>
      <c r="D450" s="12"/>
      <c r="E450" s="12"/>
      <c r="F450" s="12"/>
      <c r="G450" s="12"/>
      <c r="H450" s="12"/>
      <c r="I450" s="12"/>
      <c r="J450" s="13"/>
      <c r="K450" s="13"/>
      <c r="L450" s="12"/>
      <c r="M450" s="25"/>
    </row>
    <row r="451">
      <c r="A451" s="24"/>
      <c r="B451" s="24"/>
      <c r="C451" s="24"/>
      <c r="D451" s="12"/>
      <c r="E451" s="12"/>
      <c r="F451" s="12"/>
      <c r="G451" s="12"/>
      <c r="H451" s="12"/>
      <c r="I451" s="12"/>
      <c r="J451" s="13"/>
      <c r="K451" s="13"/>
      <c r="L451" s="12"/>
      <c r="M451" s="25"/>
    </row>
    <row r="452">
      <c r="A452" s="24"/>
      <c r="B452" s="24"/>
      <c r="C452" s="24"/>
      <c r="D452" s="12"/>
      <c r="E452" s="12"/>
      <c r="F452" s="12"/>
      <c r="G452" s="12"/>
      <c r="H452" s="12"/>
      <c r="I452" s="12"/>
      <c r="J452" s="13"/>
      <c r="K452" s="13"/>
      <c r="L452" s="12"/>
      <c r="M452" s="25"/>
    </row>
    <row r="453">
      <c r="A453" s="24"/>
      <c r="B453" s="24"/>
      <c r="C453" s="24"/>
      <c r="D453" s="12"/>
      <c r="E453" s="12"/>
      <c r="F453" s="12"/>
      <c r="G453" s="12"/>
      <c r="H453" s="12"/>
      <c r="I453" s="12"/>
      <c r="J453" s="13"/>
      <c r="K453" s="13"/>
      <c r="L453" s="12"/>
      <c r="M453" s="25"/>
    </row>
    <row r="454">
      <c r="A454" s="24"/>
      <c r="B454" s="24"/>
      <c r="C454" s="24"/>
      <c r="D454" s="12"/>
      <c r="E454" s="12"/>
      <c r="F454" s="12"/>
      <c r="G454" s="12"/>
      <c r="H454" s="12"/>
      <c r="I454" s="12"/>
      <c r="J454" s="13"/>
      <c r="K454" s="13"/>
      <c r="L454" s="12"/>
      <c r="M454" s="25"/>
    </row>
    <row r="455">
      <c r="A455" s="24"/>
      <c r="B455" s="24"/>
      <c r="C455" s="24"/>
      <c r="D455" s="12"/>
      <c r="E455" s="12"/>
      <c r="F455" s="12"/>
      <c r="G455" s="12"/>
      <c r="H455" s="12"/>
      <c r="I455" s="12"/>
      <c r="J455" s="13"/>
      <c r="K455" s="13"/>
      <c r="L455" s="12"/>
      <c r="M455" s="25"/>
    </row>
    <row r="456">
      <c r="A456" s="24"/>
      <c r="B456" s="24"/>
      <c r="C456" s="24"/>
      <c r="D456" s="12"/>
      <c r="E456" s="12"/>
      <c r="F456" s="12"/>
      <c r="G456" s="12"/>
      <c r="H456" s="12"/>
      <c r="I456" s="12"/>
      <c r="J456" s="13"/>
      <c r="K456" s="13"/>
      <c r="L456" s="12"/>
      <c r="M456" s="25"/>
    </row>
    <row r="457">
      <c r="A457" s="24"/>
      <c r="B457" s="24"/>
      <c r="C457" s="24"/>
      <c r="D457" s="12"/>
      <c r="E457" s="12"/>
      <c r="F457" s="12"/>
      <c r="G457" s="12"/>
      <c r="H457" s="12"/>
      <c r="I457" s="12"/>
      <c r="J457" s="13"/>
      <c r="K457" s="13"/>
      <c r="L457" s="12"/>
      <c r="M457" s="25"/>
    </row>
    <row r="458">
      <c r="A458" s="24"/>
      <c r="B458" s="24"/>
      <c r="C458" s="24"/>
      <c r="D458" s="12"/>
      <c r="E458" s="12"/>
      <c r="F458" s="12"/>
      <c r="G458" s="12"/>
      <c r="H458" s="12"/>
      <c r="I458" s="12"/>
      <c r="J458" s="13"/>
      <c r="K458" s="13"/>
      <c r="L458" s="12"/>
      <c r="M458" s="25"/>
    </row>
    <row r="459">
      <c r="M459" s="10"/>
    </row>
    <row r="460">
      <c r="M460" s="10"/>
    </row>
    <row r="461">
      <c r="M461" s="10"/>
    </row>
    <row r="462">
      <c r="M462" s="10"/>
    </row>
    <row r="463">
      <c r="M463" s="10"/>
    </row>
    <row r="464">
      <c r="M464" s="10"/>
    </row>
    <row r="465">
      <c r="M465" s="10"/>
    </row>
    <row r="466">
      <c r="M466" s="10"/>
    </row>
    <row r="467">
      <c r="M467" s="10"/>
    </row>
    <row r="468">
      <c r="M468" s="10"/>
    </row>
    <row r="469">
      <c r="M469" s="10"/>
    </row>
    <row r="470">
      <c r="M470" s="10"/>
    </row>
    <row r="471">
      <c r="M471" s="10"/>
    </row>
    <row r="472">
      <c r="M472" s="10"/>
    </row>
    <row r="473">
      <c r="M473" s="10"/>
    </row>
    <row r="474">
      <c r="M474" s="10"/>
    </row>
    <row r="475">
      <c r="M475" s="10"/>
    </row>
    <row r="476">
      <c r="M476" s="10"/>
    </row>
    <row r="477">
      <c r="M477" s="10"/>
    </row>
    <row r="478">
      <c r="M478" s="10"/>
    </row>
    <row r="479">
      <c r="M479" s="10"/>
    </row>
    <row r="480">
      <c r="M480" s="10"/>
    </row>
    <row r="481">
      <c r="M481" s="10"/>
    </row>
    <row r="482">
      <c r="M482" s="10"/>
    </row>
    <row r="483">
      <c r="M483" s="10"/>
    </row>
    <row r="484">
      <c r="M484" s="10"/>
    </row>
    <row r="485">
      <c r="M485" s="10"/>
    </row>
    <row r="486">
      <c r="M486" s="10"/>
    </row>
    <row r="487">
      <c r="M487" s="10"/>
    </row>
    <row r="488">
      <c r="M488" s="10"/>
    </row>
    <row r="489">
      <c r="M489" s="10"/>
    </row>
    <row r="490">
      <c r="M490" s="10"/>
    </row>
    <row r="491">
      <c r="M491" s="10"/>
    </row>
    <row r="492">
      <c r="M492" s="10"/>
    </row>
    <row r="493">
      <c r="M493" s="10"/>
    </row>
    <row r="494">
      <c r="M494" s="10"/>
    </row>
    <row r="495">
      <c r="M495" s="10"/>
    </row>
    <row r="496">
      <c r="M496" s="10"/>
    </row>
    <row r="497">
      <c r="M497" s="10"/>
    </row>
    <row r="498">
      <c r="M498" s="10"/>
    </row>
    <row r="499">
      <c r="M499" s="10"/>
    </row>
    <row r="500">
      <c r="M500" s="10"/>
    </row>
    <row r="501">
      <c r="M501" s="10"/>
    </row>
    <row r="502">
      <c r="M502" s="10"/>
    </row>
    <row r="503">
      <c r="M503" s="10"/>
    </row>
    <row r="504">
      <c r="M504" s="10"/>
    </row>
    <row r="505">
      <c r="M505" s="10"/>
    </row>
    <row r="506">
      <c r="M506" s="10"/>
    </row>
    <row r="507">
      <c r="M507" s="10"/>
    </row>
    <row r="508">
      <c r="M508" s="10"/>
    </row>
    <row r="509">
      <c r="M509" s="10"/>
    </row>
    <row r="510">
      <c r="M510" s="10"/>
    </row>
    <row r="511">
      <c r="M511" s="10"/>
    </row>
    <row r="512">
      <c r="M512" s="10"/>
    </row>
    <row r="513">
      <c r="M513" s="10"/>
    </row>
    <row r="514">
      <c r="M514" s="10"/>
    </row>
    <row r="515">
      <c r="M515" s="10"/>
    </row>
    <row r="516">
      <c r="M516" s="10"/>
    </row>
    <row r="517">
      <c r="M517" s="10"/>
    </row>
    <row r="518">
      <c r="M518" s="10"/>
    </row>
    <row r="519">
      <c r="M519" s="10"/>
    </row>
    <row r="520">
      <c r="M520" s="10"/>
    </row>
    <row r="521">
      <c r="M521" s="10"/>
    </row>
    <row r="522">
      <c r="M522" s="10"/>
    </row>
    <row r="523">
      <c r="M523" s="10"/>
    </row>
    <row r="524">
      <c r="M524" s="10"/>
    </row>
    <row r="525">
      <c r="M525" s="10"/>
    </row>
    <row r="526">
      <c r="M526" s="10"/>
    </row>
    <row r="527">
      <c r="M527" s="10"/>
    </row>
    <row r="528">
      <c r="M528" s="10"/>
    </row>
    <row r="529">
      <c r="M529" s="10"/>
    </row>
    <row r="530">
      <c r="M530" s="10"/>
    </row>
    <row r="531">
      <c r="M531" s="10"/>
    </row>
    <row r="532">
      <c r="M532" s="10"/>
    </row>
    <row r="533">
      <c r="M533" s="10"/>
    </row>
    <row r="534">
      <c r="M534" s="10"/>
    </row>
    <row r="535">
      <c r="M535" s="10"/>
    </row>
    <row r="536">
      <c r="M536" s="10"/>
    </row>
    <row r="537">
      <c r="M537" s="10"/>
    </row>
    <row r="538">
      <c r="M538" s="10"/>
    </row>
    <row r="539">
      <c r="M539" s="10"/>
    </row>
    <row r="540">
      <c r="M540" s="10"/>
    </row>
    <row r="541">
      <c r="M541" s="10"/>
    </row>
    <row r="542">
      <c r="M542" s="10"/>
    </row>
    <row r="543">
      <c r="M543" s="10"/>
    </row>
    <row r="544">
      <c r="M544" s="10"/>
    </row>
    <row r="545">
      <c r="M545" s="10"/>
    </row>
    <row r="546">
      <c r="M546" s="10"/>
    </row>
    <row r="547">
      <c r="M547" s="10"/>
    </row>
    <row r="548">
      <c r="M548" s="10"/>
    </row>
    <row r="549">
      <c r="M549" s="10"/>
    </row>
    <row r="550">
      <c r="M550" s="10"/>
    </row>
    <row r="551">
      <c r="M551" s="10"/>
    </row>
    <row r="552">
      <c r="M552" s="10"/>
    </row>
    <row r="553">
      <c r="M553" s="10"/>
    </row>
    <row r="554">
      <c r="M554" s="10"/>
    </row>
    <row r="555">
      <c r="M555" s="10"/>
    </row>
    <row r="556">
      <c r="M556" s="10"/>
    </row>
    <row r="557">
      <c r="M557" s="10"/>
    </row>
    <row r="558">
      <c r="M558" s="10"/>
    </row>
    <row r="559">
      <c r="M559" s="10"/>
    </row>
    <row r="560">
      <c r="M560" s="10"/>
    </row>
    <row r="561">
      <c r="M561" s="10"/>
    </row>
    <row r="562">
      <c r="M562" s="10"/>
    </row>
    <row r="563">
      <c r="M563" s="10"/>
    </row>
    <row r="564">
      <c r="M564" s="10"/>
    </row>
    <row r="565">
      <c r="M565" s="10"/>
    </row>
    <row r="566">
      <c r="M566" s="10"/>
    </row>
    <row r="567">
      <c r="M567" s="10"/>
    </row>
    <row r="568">
      <c r="M568" s="10"/>
    </row>
    <row r="569">
      <c r="M569" s="10"/>
    </row>
    <row r="570">
      <c r="M570" s="10"/>
    </row>
    <row r="571">
      <c r="M571" s="10"/>
    </row>
    <row r="572">
      <c r="M572" s="10"/>
    </row>
    <row r="573">
      <c r="M573" s="10"/>
    </row>
    <row r="574">
      <c r="M574" s="10"/>
    </row>
    <row r="575">
      <c r="M575" s="10"/>
    </row>
    <row r="576">
      <c r="M576" s="10"/>
    </row>
    <row r="577">
      <c r="M577" s="10"/>
    </row>
    <row r="578">
      <c r="M578" s="10"/>
    </row>
    <row r="579">
      <c r="M579" s="10"/>
    </row>
    <row r="580">
      <c r="M580" s="10"/>
    </row>
    <row r="581">
      <c r="M581" s="10"/>
    </row>
    <row r="582">
      <c r="M582" s="10"/>
    </row>
    <row r="583">
      <c r="M583" s="10"/>
    </row>
    <row r="584">
      <c r="M584" s="10"/>
    </row>
    <row r="585">
      <c r="M585" s="10"/>
    </row>
    <row r="586">
      <c r="M586" s="10"/>
    </row>
    <row r="587">
      <c r="M587" s="10"/>
    </row>
    <row r="588">
      <c r="M588" s="10"/>
    </row>
    <row r="589">
      <c r="M589" s="10"/>
    </row>
    <row r="590">
      <c r="M590" s="10"/>
    </row>
    <row r="591">
      <c r="M591" s="10"/>
    </row>
    <row r="592">
      <c r="M592" s="10"/>
    </row>
    <row r="593">
      <c r="M593" s="10"/>
    </row>
    <row r="594">
      <c r="M594" s="10"/>
    </row>
    <row r="595">
      <c r="M595" s="10"/>
    </row>
    <row r="596">
      <c r="M596" s="10"/>
    </row>
    <row r="597">
      <c r="M597" s="10"/>
    </row>
    <row r="598">
      <c r="M598" s="10"/>
    </row>
    <row r="599">
      <c r="M599" s="10"/>
    </row>
    <row r="600">
      <c r="M600" s="10"/>
    </row>
    <row r="601">
      <c r="M601" s="10"/>
    </row>
    <row r="602">
      <c r="M602" s="10"/>
    </row>
    <row r="603">
      <c r="M603" s="10"/>
    </row>
    <row r="604">
      <c r="M604" s="10"/>
    </row>
    <row r="605">
      <c r="M605" s="10"/>
    </row>
    <row r="606">
      <c r="M606" s="10"/>
    </row>
    <row r="607">
      <c r="M607" s="10"/>
    </row>
    <row r="608">
      <c r="M608" s="10"/>
    </row>
    <row r="609">
      <c r="M609" s="10"/>
    </row>
    <row r="610">
      <c r="M610" s="10"/>
    </row>
    <row r="611">
      <c r="M611" s="10"/>
    </row>
    <row r="612">
      <c r="M612" s="10"/>
    </row>
    <row r="613">
      <c r="M613" s="10"/>
    </row>
    <row r="614">
      <c r="M614" s="10"/>
    </row>
    <row r="615">
      <c r="M615" s="10"/>
    </row>
    <row r="616">
      <c r="M616" s="10"/>
    </row>
    <row r="617">
      <c r="M617" s="10"/>
    </row>
    <row r="618">
      <c r="M618" s="10"/>
    </row>
    <row r="619">
      <c r="M619" s="10"/>
    </row>
    <row r="620">
      <c r="M620" s="10"/>
    </row>
    <row r="621">
      <c r="M621" s="10"/>
    </row>
    <row r="622">
      <c r="M622" s="10"/>
    </row>
    <row r="623">
      <c r="M623" s="10"/>
    </row>
    <row r="624">
      <c r="M624" s="10"/>
    </row>
    <row r="625">
      <c r="M625" s="10"/>
    </row>
    <row r="626">
      <c r="M626" s="10"/>
    </row>
    <row r="627">
      <c r="M627" s="10"/>
    </row>
    <row r="628">
      <c r="M628" s="10"/>
    </row>
    <row r="629">
      <c r="M629" s="10"/>
    </row>
    <row r="630">
      <c r="M630" s="10"/>
    </row>
    <row r="631">
      <c r="M631" s="10"/>
    </row>
    <row r="632">
      <c r="M632" s="10"/>
    </row>
    <row r="633">
      <c r="M633" s="10"/>
    </row>
    <row r="634">
      <c r="M634" s="10"/>
    </row>
    <row r="635">
      <c r="M635" s="10"/>
    </row>
    <row r="636">
      <c r="M636" s="10"/>
    </row>
    <row r="637">
      <c r="M637" s="10"/>
    </row>
    <row r="638">
      <c r="M638" s="10"/>
    </row>
    <row r="639">
      <c r="M639" s="10"/>
    </row>
    <row r="640">
      <c r="M640" s="10"/>
    </row>
    <row r="641">
      <c r="M641" s="10"/>
    </row>
    <row r="642">
      <c r="M642" s="10"/>
    </row>
    <row r="643">
      <c r="M643" s="10"/>
    </row>
    <row r="644">
      <c r="M644" s="10"/>
    </row>
    <row r="645">
      <c r="M645" s="10"/>
    </row>
    <row r="646">
      <c r="M646" s="10"/>
    </row>
    <row r="647">
      <c r="M647" s="10"/>
    </row>
    <row r="648">
      <c r="M648" s="10"/>
    </row>
    <row r="649">
      <c r="M649" s="10"/>
    </row>
    <row r="650">
      <c r="M650" s="10"/>
    </row>
    <row r="651">
      <c r="M651" s="10"/>
    </row>
    <row r="652">
      <c r="M652" s="10"/>
    </row>
    <row r="653">
      <c r="M653" s="10"/>
    </row>
    <row r="654">
      <c r="M654" s="10"/>
    </row>
    <row r="655">
      <c r="M655" s="10"/>
    </row>
    <row r="656">
      <c r="M656" s="10"/>
    </row>
    <row r="657">
      <c r="M657" s="10"/>
    </row>
    <row r="658">
      <c r="M658" s="10"/>
    </row>
    <row r="659">
      <c r="M659" s="10"/>
    </row>
    <row r="660">
      <c r="M660" s="10"/>
    </row>
    <row r="661">
      <c r="M661" s="10"/>
    </row>
    <row r="662">
      <c r="M662" s="10"/>
    </row>
    <row r="663">
      <c r="M663" s="10"/>
    </row>
    <row r="664">
      <c r="M664" s="10"/>
    </row>
    <row r="665">
      <c r="M665" s="10"/>
    </row>
    <row r="666">
      <c r="M666" s="10"/>
    </row>
    <row r="667">
      <c r="M667" s="10"/>
    </row>
    <row r="668">
      <c r="M668" s="10"/>
    </row>
    <row r="669">
      <c r="M669" s="10"/>
    </row>
    <row r="670">
      <c r="M670" s="10"/>
    </row>
    <row r="671">
      <c r="M671" s="10"/>
    </row>
    <row r="672">
      <c r="M672" s="10"/>
    </row>
    <row r="673">
      <c r="M673" s="10"/>
    </row>
    <row r="674">
      <c r="M674" s="10"/>
    </row>
    <row r="675">
      <c r="M675" s="10"/>
    </row>
    <row r="676">
      <c r="M676" s="10"/>
    </row>
    <row r="677">
      <c r="M677" s="10"/>
    </row>
    <row r="678">
      <c r="M678" s="10"/>
    </row>
    <row r="679">
      <c r="M679" s="10"/>
    </row>
    <row r="680">
      <c r="M680" s="10"/>
    </row>
    <row r="681">
      <c r="M681" s="10"/>
    </row>
    <row r="682">
      <c r="M682" s="10"/>
    </row>
    <row r="683">
      <c r="M683" s="10"/>
    </row>
    <row r="684">
      <c r="M684" s="10"/>
    </row>
    <row r="685">
      <c r="M685" s="10"/>
    </row>
    <row r="686">
      <c r="M686" s="10"/>
    </row>
    <row r="687">
      <c r="M687" s="10"/>
    </row>
    <row r="688">
      <c r="M688" s="10"/>
    </row>
    <row r="689">
      <c r="M689" s="10"/>
    </row>
    <row r="690">
      <c r="M690" s="10"/>
    </row>
    <row r="691">
      <c r="M691" s="10"/>
    </row>
    <row r="692">
      <c r="M692" s="10"/>
    </row>
    <row r="693">
      <c r="M693" s="10"/>
    </row>
    <row r="694">
      <c r="M694" s="10"/>
    </row>
    <row r="695">
      <c r="M695" s="10"/>
    </row>
    <row r="696">
      <c r="M696" s="10"/>
    </row>
    <row r="697">
      <c r="M697" s="10"/>
    </row>
    <row r="698">
      <c r="M698" s="10"/>
    </row>
    <row r="699">
      <c r="M699" s="10"/>
    </row>
    <row r="700">
      <c r="M700" s="10"/>
    </row>
    <row r="701">
      <c r="M701" s="10"/>
    </row>
    <row r="702">
      <c r="M702" s="10"/>
    </row>
    <row r="703">
      <c r="M703" s="10"/>
    </row>
    <row r="704">
      <c r="M704" s="10"/>
    </row>
    <row r="705">
      <c r="M705" s="10"/>
    </row>
    <row r="706">
      <c r="M706" s="10"/>
    </row>
    <row r="707">
      <c r="M707" s="10"/>
    </row>
    <row r="708">
      <c r="M708" s="10"/>
    </row>
    <row r="709">
      <c r="M709" s="10"/>
    </row>
    <row r="710">
      <c r="M710" s="10"/>
    </row>
    <row r="711">
      <c r="M711" s="10"/>
    </row>
    <row r="712">
      <c r="M712" s="10"/>
    </row>
    <row r="713">
      <c r="M713" s="10"/>
    </row>
    <row r="714">
      <c r="M714" s="10"/>
    </row>
    <row r="715">
      <c r="M715" s="10"/>
    </row>
    <row r="716">
      <c r="M716" s="10"/>
    </row>
    <row r="717">
      <c r="M717" s="10"/>
    </row>
    <row r="718">
      <c r="M718" s="10"/>
    </row>
    <row r="719">
      <c r="M719" s="10"/>
    </row>
    <row r="720">
      <c r="M720" s="10"/>
    </row>
    <row r="721">
      <c r="M721" s="10"/>
    </row>
    <row r="722">
      <c r="M722" s="10"/>
    </row>
    <row r="723">
      <c r="M723" s="10"/>
    </row>
    <row r="724">
      <c r="M724" s="10"/>
    </row>
    <row r="725">
      <c r="M725" s="10"/>
    </row>
    <row r="726">
      <c r="M726" s="10"/>
    </row>
    <row r="727">
      <c r="M727" s="10"/>
    </row>
    <row r="728">
      <c r="M728" s="10"/>
    </row>
    <row r="729">
      <c r="M729" s="10"/>
    </row>
    <row r="730">
      <c r="M730" s="10"/>
    </row>
    <row r="731">
      <c r="M731" s="10"/>
    </row>
    <row r="732">
      <c r="M732" s="10"/>
    </row>
    <row r="733">
      <c r="M733" s="10"/>
    </row>
    <row r="734">
      <c r="M734" s="10"/>
    </row>
    <row r="735">
      <c r="M735" s="10"/>
    </row>
    <row r="736">
      <c r="M736" s="10"/>
    </row>
    <row r="737">
      <c r="M737" s="10"/>
    </row>
    <row r="738">
      <c r="M738" s="10"/>
    </row>
    <row r="739">
      <c r="M739" s="10"/>
    </row>
    <row r="740">
      <c r="M740" s="10"/>
    </row>
    <row r="741">
      <c r="M741" s="10"/>
    </row>
    <row r="742">
      <c r="M742" s="10"/>
    </row>
    <row r="743">
      <c r="M743" s="10"/>
    </row>
    <row r="744">
      <c r="M744" s="10"/>
    </row>
    <row r="745">
      <c r="M745" s="10"/>
    </row>
    <row r="746">
      <c r="M746" s="10"/>
    </row>
    <row r="747">
      <c r="M747" s="10"/>
    </row>
    <row r="748">
      <c r="M748" s="10"/>
    </row>
    <row r="749">
      <c r="M749" s="10"/>
    </row>
    <row r="750">
      <c r="M750" s="10"/>
    </row>
    <row r="751">
      <c r="M751" s="10"/>
    </row>
    <row r="752">
      <c r="M752" s="10"/>
    </row>
    <row r="753">
      <c r="M753" s="10"/>
    </row>
    <row r="754">
      <c r="M754" s="10"/>
    </row>
    <row r="755">
      <c r="M755" s="10"/>
    </row>
    <row r="756">
      <c r="M756" s="10"/>
    </row>
    <row r="757">
      <c r="M757" s="10"/>
    </row>
    <row r="758">
      <c r="M758" s="10"/>
    </row>
    <row r="759">
      <c r="M759" s="10"/>
    </row>
    <row r="760">
      <c r="M760" s="10"/>
    </row>
    <row r="761">
      <c r="M761" s="10"/>
    </row>
    <row r="762">
      <c r="M762" s="10"/>
    </row>
    <row r="763">
      <c r="M763" s="10"/>
    </row>
    <row r="764">
      <c r="M764" s="10"/>
    </row>
    <row r="765">
      <c r="M765" s="10"/>
    </row>
    <row r="766">
      <c r="M766" s="10"/>
    </row>
    <row r="767">
      <c r="M767" s="10"/>
    </row>
    <row r="768">
      <c r="M768" s="10"/>
    </row>
    <row r="769">
      <c r="M769" s="10"/>
    </row>
    <row r="770">
      <c r="M770" s="10"/>
    </row>
    <row r="771">
      <c r="M771" s="10"/>
    </row>
    <row r="772">
      <c r="M772" s="10"/>
    </row>
    <row r="773">
      <c r="M773" s="10"/>
    </row>
    <row r="774">
      <c r="M774" s="10"/>
    </row>
    <row r="775">
      <c r="M775" s="10"/>
    </row>
    <row r="776">
      <c r="M776" s="10"/>
    </row>
    <row r="777">
      <c r="M777" s="10"/>
    </row>
    <row r="778">
      <c r="M778" s="10"/>
    </row>
    <row r="779">
      <c r="M779" s="10"/>
    </row>
    <row r="780">
      <c r="M780" s="10"/>
    </row>
    <row r="781">
      <c r="M781" s="10"/>
    </row>
    <row r="782">
      <c r="M782" s="10"/>
    </row>
    <row r="783">
      <c r="M783" s="10"/>
    </row>
    <row r="784">
      <c r="M784" s="10"/>
    </row>
    <row r="785">
      <c r="M785" s="10"/>
    </row>
    <row r="786">
      <c r="M786" s="10"/>
    </row>
    <row r="787">
      <c r="M787" s="10"/>
    </row>
    <row r="788">
      <c r="M788" s="10"/>
    </row>
    <row r="789">
      <c r="M789" s="10"/>
    </row>
    <row r="790">
      <c r="M790" s="10"/>
    </row>
    <row r="791">
      <c r="M791" s="10"/>
    </row>
    <row r="792">
      <c r="M792" s="10"/>
    </row>
    <row r="793">
      <c r="M793" s="10"/>
    </row>
    <row r="794">
      <c r="M794" s="10"/>
    </row>
    <row r="795">
      <c r="M795" s="10"/>
    </row>
    <row r="796">
      <c r="M796" s="10"/>
    </row>
    <row r="797">
      <c r="M797" s="10"/>
    </row>
    <row r="798">
      <c r="M798" s="10"/>
    </row>
    <row r="799">
      <c r="M799" s="10"/>
    </row>
    <row r="800">
      <c r="M800" s="10"/>
    </row>
    <row r="801">
      <c r="M801" s="10"/>
    </row>
    <row r="802">
      <c r="M802" s="10"/>
    </row>
    <row r="803">
      <c r="M803" s="10"/>
    </row>
    <row r="804">
      <c r="M804" s="10"/>
    </row>
    <row r="805">
      <c r="M805" s="10"/>
    </row>
    <row r="806">
      <c r="M806" s="10"/>
    </row>
    <row r="807">
      <c r="M807" s="10"/>
    </row>
    <row r="808">
      <c r="M808" s="10"/>
    </row>
    <row r="809">
      <c r="M809" s="10"/>
    </row>
    <row r="810">
      <c r="M810" s="10"/>
    </row>
    <row r="811">
      <c r="M811" s="10"/>
    </row>
    <row r="812">
      <c r="M812" s="10"/>
    </row>
    <row r="813">
      <c r="M813" s="10"/>
    </row>
    <row r="814">
      <c r="M814" s="10"/>
    </row>
    <row r="815">
      <c r="M815" s="10"/>
    </row>
    <row r="816">
      <c r="M816" s="10"/>
    </row>
    <row r="817">
      <c r="M817" s="10"/>
    </row>
    <row r="818">
      <c r="M818" s="10"/>
    </row>
    <row r="819">
      <c r="M819" s="10"/>
    </row>
    <row r="820">
      <c r="M820" s="10"/>
    </row>
    <row r="821">
      <c r="M821" s="10"/>
    </row>
    <row r="822">
      <c r="M822" s="10"/>
    </row>
    <row r="823">
      <c r="M823" s="10"/>
    </row>
    <row r="824">
      <c r="M824" s="10"/>
    </row>
    <row r="825">
      <c r="M825" s="10"/>
    </row>
    <row r="826">
      <c r="M826" s="10"/>
    </row>
    <row r="827">
      <c r="M827" s="10"/>
    </row>
    <row r="828">
      <c r="M828" s="10"/>
    </row>
    <row r="829">
      <c r="M829" s="10"/>
    </row>
    <row r="830">
      <c r="M830" s="10"/>
    </row>
    <row r="831">
      <c r="M831" s="10"/>
    </row>
    <row r="832">
      <c r="M832" s="10"/>
    </row>
    <row r="833">
      <c r="M833" s="10"/>
    </row>
    <row r="834">
      <c r="M834" s="10"/>
    </row>
    <row r="835">
      <c r="M835" s="10"/>
    </row>
    <row r="836">
      <c r="M836" s="10"/>
    </row>
    <row r="837">
      <c r="M837" s="10"/>
    </row>
    <row r="838">
      <c r="M838" s="10"/>
    </row>
    <row r="839">
      <c r="M839" s="10"/>
    </row>
    <row r="840">
      <c r="M840" s="10"/>
    </row>
    <row r="841">
      <c r="M841" s="10"/>
    </row>
    <row r="842">
      <c r="M842" s="10"/>
    </row>
    <row r="843">
      <c r="M843" s="10"/>
    </row>
    <row r="844">
      <c r="M844" s="10"/>
    </row>
    <row r="845">
      <c r="M845" s="10"/>
    </row>
    <row r="846">
      <c r="M846" s="10"/>
    </row>
    <row r="847">
      <c r="M847" s="10"/>
    </row>
    <row r="848">
      <c r="M848" s="10"/>
    </row>
    <row r="849">
      <c r="M849" s="10"/>
    </row>
    <row r="850">
      <c r="M850" s="10"/>
    </row>
    <row r="851">
      <c r="M851" s="10"/>
    </row>
    <row r="852">
      <c r="M852" s="10"/>
    </row>
    <row r="853">
      <c r="M853" s="10"/>
    </row>
    <row r="854">
      <c r="M854" s="10"/>
    </row>
    <row r="855">
      <c r="M855" s="10"/>
    </row>
    <row r="856">
      <c r="M856" s="10"/>
    </row>
    <row r="857">
      <c r="M857" s="10"/>
    </row>
    <row r="858">
      <c r="M858" s="10"/>
    </row>
    <row r="859">
      <c r="M859" s="10"/>
    </row>
    <row r="860">
      <c r="M860" s="10"/>
    </row>
    <row r="861">
      <c r="M861" s="10"/>
    </row>
    <row r="862">
      <c r="M862" s="10"/>
    </row>
    <row r="863">
      <c r="M863" s="10"/>
    </row>
    <row r="864">
      <c r="M864" s="10"/>
    </row>
    <row r="865">
      <c r="M865" s="10"/>
    </row>
    <row r="866">
      <c r="M866" s="10"/>
    </row>
    <row r="867">
      <c r="M867" s="10"/>
    </row>
    <row r="868">
      <c r="M868" s="10"/>
    </row>
    <row r="869">
      <c r="M869" s="10"/>
    </row>
    <row r="870">
      <c r="M870" s="10"/>
    </row>
    <row r="871">
      <c r="M871" s="10"/>
    </row>
    <row r="872">
      <c r="M872" s="10"/>
    </row>
    <row r="873">
      <c r="M873" s="10"/>
    </row>
    <row r="874">
      <c r="M874" s="10"/>
    </row>
    <row r="875">
      <c r="M875" s="10"/>
    </row>
    <row r="876">
      <c r="M876" s="10"/>
    </row>
    <row r="877">
      <c r="M877" s="10"/>
    </row>
    <row r="878">
      <c r="M878" s="10"/>
    </row>
    <row r="879">
      <c r="M879" s="10"/>
    </row>
    <row r="880">
      <c r="M880" s="10"/>
    </row>
    <row r="881">
      <c r="M881" s="10"/>
    </row>
    <row r="882">
      <c r="M882" s="10"/>
    </row>
    <row r="883">
      <c r="M883" s="10"/>
    </row>
    <row r="884">
      <c r="M884" s="10"/>
    </row>
    <row r="885">
      <c r="M885" s="10"/>
    </row>
    <row r="886">
      <c r="M886" s="10"/>
    </row>
    <row r="887">
      <c r="M887" s="10"/>
    </row>
    <row r="888">
      <c r="M888" s="10"/>
    </row>
    <row r="889">
      <c r="M889" s="10"/>
    </row>
    <row r="890">
      <c r="M890" s="10"/>
    </row>
    <row r="891">
      <c r="M891" s="10"/>
    </row>
    <row r="892">
      <c r="M892" s="10"/>
    </row>
    <row r="893">
      <c r="M893" s="10"/>
    </row>
    <row r="894">
      <c r="M894" s="10"/>
    </row>
    <row r="895">
      <c r="M895" s="10"/>
    </row>
    <row r="896">
      <c r="M896" s="10"/>
    </row>
    <row r="897">
      <c r="M897" s="10"/>
    </row>
    <row r="898">
      <c r="M898" s="10"/>
    </row>
    <row r="899">
      <c r="M899" s="10"/>
    </row>
    <row r="900">
      <c r="M900" s="10"/>
    </row>
    <row r="901">
      <c r="M901" s="10"/>
    </row>
    <row r="902">
      <c r="M902" s="10"/>
    </row>
    <row r="903">
      <c r="M903" s="10"/>
    </row>
    <row r="904">
      <c r="M904" s="10"/>
    </row>
    <row r="905">
      <c r="M905" s="10"/>
    </row>
    <row r="906">
      <c r="M906" s="10"/>
    </row>
    <row r="907">
      <c r="M907" s="10"/>
    </row>
    <row r="908">
      <c r="M908" s="10"/>
    </row>
    <row r="909">
      <c r="M909" s="10"/>
    </row>
    <row r="910">
      <c r="M910" s="10"/>
    </row>
    <row r="911">
      <c r="M911" s="10"/>
    </row>
    <row r="912">
      <c r="M912" s="10"/>
    </row>
    <row r="913">
      <c r="M913" s="10"/>
    </row>
    <row r="914">
      <c r="M914" s="10"/>
    </row>
    <row r="915">
      <c r="M915" s="10"/>
    </row>
    <row r="916">
      <c r="M916" s="10"/>
    </row>
    <row r="917">
      <c r="M917" s="10"/>
    </row>
    <row r="918">
      <c r="M918" s="10"/>
    </row>
    <row r="919">
      <c r="M919" s="10"/>
    </row>
    <row r="920">
      <c r="M920" s="10"/>
    </row>
    <row r="921">
      <c r="M921" s="10"/>
    </row>
    <row r="922">
      <c r="M922" s="10"/>
    </row>
    <row r="923">
      <c r="M923" s="10"/>
    </row>
    <row r="924">
      <c r="M924" s="10"/>
    </row>
    <row r="925">
      <c r="M925" s="10"/>
    </row>
    <row r="926">
      <c r="M926" s="10"/>
    </row>
    <row r="927">
      <c r="M927" s="10"/>
    </row>
    <row r="928">
      <c r="M928" s="10"/>
    </row>
    <row r="929">
      <c r="M929" s="10"/>
    </row>
    <row r="930">
      <c r="M930" s="10"/>
    </row>
    <row r="931">
      <c r="M931" s="10"/>
    </row>
    <row r="932">
      <c r="M932" s="10"/>
    </row>
    <row r="933">
      <c r="M933" s="10"/>
    </row>
    <row r="934">
      <c r="M934" s="10"/>
    </row>
    <row r="935">
      <c r="M935" s="10"/>
    </row>
    <row r="936">
      <c r="M936" s="10"/>
    </row>
    <row r="937">
      <c r="M937" s="10"/>
    </row>
    <row r="938">
      <c r="M938" s="10"/>
    </row>
    <row r="939">
      <c r="M939" s="10"/>
    </row>
    <row r="940">
      <c r="M940" s="10"/>
    </row>
    <row r="941">
      <c r="M941" s="10"/>
    </row>
    <row r="942">
      <c r="M942" s="10"/>
    </row>
    <row r="943">
      <c r="M943" s="10"/>
    </row>
    <row r="944">
      <c r="M944" s="10"/>
    </row>
    <row r="945">
      <c r="M945" s="10"/>
    </row>
    <row r="946">
      <c r="M946" s="10"/>
    </row>
    <row r="947">
      <c r="M947" s="10"/>
    </row>
    <row r="948">
      <c r="M948" s="10"/>
    </row>
    <row r="949">
      <c r="M949" s="10"/>
    </row>
    <row r="950">
      <c r="M950" s="10"/>
    </row>
    <row r="951">
      <c r="M951" s="10"/>
    </row>
    <row r="952">
      <c r="M952" s="10"/>
    </row>
    <row r="953">
      <c r="M953" s="10"/>
    </row>
    <row r="954">
      <c r="M954" s="10"/>
    </row>
    <row r="955">
      <c r="M955" s="10"/>
    </row>
    <row r="956">
      <c r="M956" s="10"/>
    </row>
    <row r="957">
      <c r="M957" s="10"/>
    </row>
    <row r="958">
      <c r="M958" s="10"/>
    </row>
    <row r="959">
      <c r="M959" s="10"/>
    </row>
    <row r="960">
      <c r="M960" s="10"/>
    </row>
    <row r="961">
      <c r="M961" s="10"/>
    </row>
    <row r="962">
      <c r="M962" s="10"/>
    </row>
    <row r="963">
      <c r="M963" s="10"/>
    </row>
    <row r="964">
      <c r="M964" s="10"/>
    </row>
    <row r="965">
      <c r="M965" s="10"/>
    </row>
    <row r="966">
      <c r="M966" s="10"/>
    </row>
    <row r="967">
      <c r="M967" s="10"/>
    </row>
    <row r="968">
      <c r="M968" s="10"/>
    </row>
    <row r="969">
      <c r="M969" s="10"/>
    </row>
    <row r="970">
      <c r="M970" s="10"/>
    </row>
    <row r="971">
      <c r="M971" s="10"/>
    </row>
    <row r="972">
      <c r="M972" s="10"/>
    </row>
    <row r="973">
      <c r="M973" s="10"/>
    </row>
    <row r="974">
      <c r="M974" s="10"/>
    </row>
    <row r="975">
      <c r="M975" s="10"/>
    </row>
    <row r="976">
      <c r="M976" s="10"/>
    </row>
    <row r="977">
      <c r="M977" s="10"/>
    </row>
    <row r="978">
      <c r="M978" s="10"/>
    </row>
    <row r="979">
      <c r="M979" s="10"/>
    </row>
    <row r="980">
      <c r="M980" s="10"/>
    </row>
    <row r="981">
      <c r="M981" s="10"/>
    </row>
    <row r="982">
      <c r="M982" s="10"/>
    </row>
    <row r="983">
      <c r="M983" s="10"/>
    </row>
    <row r="984">
      <c r="M984" s="10"/>
    </row>
    <row r="985">
      <c r="M985" s="10"/>
    </row>
    <row r="986">
      <c r="M986" s="10"/>
    </row>
    <row r="987">
      <c r="M987" s="10"/>
    </row>
    <row r="988">
      <c r="M988" s="10"/>
    </row>
    <row r="989">
      <c r="M989" s="10"/>
    </row>
    <row r="990">
      <c r="M990" s="10"/>
    </row>
    <row r="991">
      <c r="M991" s="10"/>
    </row>
    <row r="992">
      <c r="M992" s="10"/>
    </row>
    <row r="993">
      <c r="M993" s="10"/>
    </row>
    <row r="994">
      <c r="M994" s="10"/>
    </row>
    <row r="995">
      <c r="M995" s="10"/>
    </row>
    <row r="996">
      <c r="M996" s="10"/>
    </row>
    <row r="997">
      <c r="M997" s="10"/>
    </row>
    <row r="998">
      <c r="M998" s="10"/>
    </row>
    <row r="999">
      <c r="M999" s="10"/>
    </row>
    <row r="1000">
      <c r="M1000" s="1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3" t="s">
        <v>23</v>
      </c>
    </row>
    <row r="2">
      <c r="A2" s="6" t="s">
        <v>51</v>
      </c>
      <c r="B2" s="7" t="str">
        <f>vlookup($A2,Users!$B$1:$H1000,3,false)</f>
        <v>Krutharth</v>
      </c>
      <c r="C2" s="7" t="str">
        <f>vlookup($A2,Users!$B$1:$H1000,6,false)</f>
        <v>WWPN</v>
      </c>
      <c r="D2" s="7">
        <f>vlookup($C2,Teams!$B:$D,2,false)</f>
        <v>5</v>
      </c>
      <c r="E2" s="7">
        <f t="shared" ref="E2:E207" si="1">D2*4</f>
        <v>20</v>
      </c>
      <c r="F2" s="7">
        <f>countifs(Raw!$D$1:$D1000,$A2,Raw!$C$1:$C1000,4,Raw!$J$1:$J1000,"B")+countifs(Raw!$D$1:$D1000,$A2,Raw!$C$1:$C1000,14,Raw!$J$1:$J1000,"B")</f>
        <v>14</v>
      </c>
      <c r="G2" s="7">
        <f>countifs(Raw!$D$1:$D1000,$A2,Raw!$C$1:$C1000,0,Raw!$J$1:$J1000,"B")</f>
        <v>1</v>
      </c>
      <c r="H2" s="7">
        <f>countifs(Raw!$D$1:$D1000,$A2,Raw!$C$1:$C1000,-4,Raw!$J$1:$J1000,"B")</f>
        <v>1</v>
      </c>
      <c r="I2" s="7">
        <f t="shared" ref="I2:I207" si="2">F2+G2+H2</f>
        <v>16</v>
      </c>
      <c r="J2" s="8">
        <f t="shared" ref="J2:J207" si="3">I2/E2</f>
        <v>0.8</v>
      </c>
      <c r="K2" s="8">
        <f t="shared" ref="K2:K207" si="4">iferror(F2/I2,0)</f>
        <v>0.875</v>
      </c>
      <c r="L2" s="7">
        <f t="shared" ref="L2:L207" si="5">4*F2-4*H2</f>
        <v>52</v>
      </c>
      <c r="M2" s="9">
        <f t="shared" ref="M2:M207" si="6">L2/D2</f>
        <v>10.4</v>
      </c>
    </row>
    <row r="3">
      <c r="A3" s="6" t="s">
        <v>163</v>
      </c>
      <c r="B3" s="7" t="str">
        <f>vlookup($A3,Users!$B$1:$H1000,3,false)</f>
        <v>Aneesh</v>
      </c>
      <c r="C3" s="7" t="str">
        <f>vlookup($A3,Users!$B$1:$H1000,6,false)</f>
        <v>Wayzata</v>
      </c>
      <c r="D3" s="7">
        <f>vlookup($C3,Teams!$B:$D,2,false)</f>
        <v>5</v>
      </c>
      <c r="E3" s="7">
        <f t="shared" si="1"/>
        <v>20</v>
      </c>
      <c r="F3" s="7">
        <f>countifs(Raw!$D$1:$D1000,$A3,Raw!$C$1:$C1000,4,Raw!$J$1:$J1000,"B")+countifs(Raw!$D$1:$D1000,$A3,Raw!$C$1:$C1000,14,Raw!$J$1:$J1000,"B")</f>
        <v>13</v>
      </c>
      <c r="G3" s="7">
        <f>countifs(Raw!$D$1:$D1000,$A3,Raw!$C$1:$C1000,0,Raw!$J$1:$J1000,"B")</f>
        <v>1</v>
      </c>
      <c r="H3" s="7">
        <f>countifs(Raw!$D$1:$D1000,$A3,Raw!$C$1:$C1000,-4,Raw!$J$1:$J1000,"B")</f>
        <v>0</v>
      </c>
      <c r="I3" s="7">
        <f t="shared" si="2"/>
        <v>14</v>
      </c>
      <c r="J3" s="8">
        <f t="shared" si="3"/>
        <v>0.7</v>
      </c>
      <c r="K3" s="8">
        <f t="shared" si="4"/>
        <v>0.9285714286</v>
      </c>
      <c r="L3" s="7">
        <f t="shared" si="5"/>
        <v>52</v>
      </c>
      <c r="M3" s="9">
        <f t="shared" si="6"/>
        <v>10.4</v>
      </c>
    </row>
    <row r="4">
      <c r="A4" s="6" t="s">
        <v>132</v>
      </c>
      <c r="B4" s="7" t="str">
        <f>vlookup($A4,Users!$B$1:$H1000,3,false)</f>
        <v>Aaditya</v>
      </c>
      <c r="C4" s="7" t="str">
        <f>vlookup($A4,Users!$B$1:$H1000,6,false)</f>
        <v>Cupertino</v>
      </c>
      <c r="D4" s="7">
        <f>vlookup($C4,Teams!$B:$D,2,false)</f>
        <v>5</v>
      </c>
      <c r="E4" s="7">
        <f t="shared" si="1"/>
        <v>20</v>
      </c>
      <c r="F4" s="7">
        <f>countifs(Raw!$D$1:$D1000,$A4,Raw!$C$1:$C1000,4,Raw!$J$1:$J1000,"B")+countifs(Raw!$D$1:$D1000,$A4,Raw!$C$1:$C1000,14,Raw!$J$1:$J1000,"B")</f>
        <v>11</v>
      </c>
      <c r="G4" s="7">
        <f>countifs(Raw!$D$1:$D1000,$A4,Raw!$C$1:$C1000,0,Raw!$J$1:$J1000,"B")</f>
        <v>2</v>
      </c>
      <c r="H4" s="7">
        <f>countifs(Raw!$D$1:$D1000,$A4,Raw!$C$1:$C1000,-4,Raw!$J$1:$J1000,"B")</f>
        <v>0</v>
      </c>
      <c r="I4" s="7">
        <f t="shared" si="2"/>
        <v>13</v>
      </c>
      <c r="J4" s="8">
        <f t="shared" si="3"/>
        <v>0.65</v>
      </c>
      <c r="K4" s="8">
        <f t="shared" si="4"/>
        <v>0.8461538462</v>
      </c>
      <c r="L4" s="7">
        <f t="shared" si="5"/>
        <v>44</v>
      </c>
      <c r="M4" s="9">
        <f t="shared" si="6"/>
        <v>8.8</v>
      </c>
    </row>
    <row r="5">
      <c r="A5" s="6" t="s">
        <v>171</v>
      </c>
      <c r="B5" s="7" t="str">
        <f>vlookup($A5,Users!$B$1:$H1000,3,false)</f>
        <v>Richard</v>
      </c>
      <c r="C5" s="7" t="str">
        <f>vlookup($A5,Users!$B$1:$H1000,6,false)</f>
        <v>NoHo</v>
      </c>
      <c r="D5" s="7">
        <f>vlookup($C5,Teams!$B:$D,2,false)</f>
        <v>10</v>
      </c>
      <c r="E5" s="7">
        <f t="shared" si="1"/>
        <v>40</v>
      </c>
      <c r="F5" s="7">
        <f>countifs(Raw!$D$1:$D1000,$A5,Raw!$C$1:$C1000,4,Raw!$J$1:$J1000,"B")+countifs(Raw!$D$1:$D1000,$A5,Raw!$C$1:$C1000,14,Raw!$J$1:$J1000,"B")</f>
        <v>22</v>
      </c>
      <c r="G5" s="7">
        <f>countifs(Raw!$D$1:$D1000,$A5,Raw!$C$1:$C1000,0,Raw!$J$1:$J1000,"B")</f>
        <v>6</v>
      </c>
      <c r="H5" s="7">
        <f>countifs(Raw!$D$1:$D1000,$A5,Raw!$C$1:$C1000,-4,Raw!$J$1:$J1000,"B")</f>
        <v>1</v>
      </c>
      <c r="I5" s="7">
        <f t="shared" si="2"/>
        <v>29</v>
      </c>
      <c r="J5" s="8">
        <f t="shared" si="3"/>
        <v>0.725</v>
      </c>
      <c r="K5" s="8">
        <f t="shared" si="4"/>
        <v>0.7586206897</v>
      </c>
      <c r="L5" s="7">
        <f t="shared" si="5"/>
        <v>84</v>
      </c>
      <c r="M5" s="9">
        <f t="shared" si="6"/>
        <v>8.4</v>
      </c>
    </row>
    <row r="6">
      <c r="A6" s="6" t="s">
        <v>106</v>
      </c>
      <c r="B6" s="7" t="str">
        <f>vlookup($A6,Users!$B$1:$H1000,3,false)</f>
        <v>Aditya</v>
      </c>
      <c r="C6" s="7" t="str">
        <f>vlookup($A6,Users!$B$1:$H1000,6,false)</f>
        <v>Mira Loma</v>
      </c>
      <c r="D6" s="7">
        <f>vlookup($C6,Teams!$B:$D,2,false)</f>
        <v>11</v>
      </c>
      <c r="E6" s="7">
        <f t="shared" si="1"/>
        <v>44</v>
      </c>
      <c r="F6" s="7">
        <f>countifs(Raw!$D$1:$D1000,$A6,Raw!$C$1:$C1000,4,Raw!$J$1:$J1000,"B")+countifs(Raw!$D$1:$D1000,$A6,Raw!$C$1:$C1000,14,Raw!$J$1:$J1000,"B")</f>
        <v>28</v>
      </c>
      <c r="G6" s="7">
        <f>countifs(Raw!$D$1:$D1000,$A6,Raw!$C$1:$C1000,0,Raw!$J$1:$J1000,"B")</f>
        <v>6</v>
      </c>
      <c r="H6" s="7">
        <f>countifs(Raw!$D$1:$D1000,$A6,Raw!$C$1:$C1000,-4,Raw!$J$1:$J1000,"B")</f>
        <v>5</v>
      </c>
      <c r="I6" s="7">
        <f t="shared" si="2"/>
        <v>39</v>
      </c>
      <c r="J6" s="8">
        <f t="shared" si="3"/>
        <v>0.8863636364</v>
      </c>
      <c r="K6" s="8">
        <f t="shared" si="4"/>
        <v>0.7179487179</v>
      </c>
      <c r="L6" s="7">
        <f t="shared" si="5"/>
        <v>92</v>
      </c>
      <c r="M6" s="9">
        <f t="shared" si="6"/>
        <v>8.363636364</v>
      </c>
    </row>
    <row r="7">
      <c r="A7" s="6" t="s">
        <v>120</v>
      </c>
      <c r="B7" s="7" t="str">
        <f>vlookup($A7,Users!$B$1:$H1000,3,false)</f>
        <v>Grace</v>
      </c>
      <c r="C7" s="7" t="str">
        <f>vlookup($A7,Users!$B$1:$H1000,6,false)</f>
        <v>Interlake B</v>
      </c>
      <c r="D7" s="7">
        <f>vlookup($C7,Teams!$B:$D,2,false)</f>
        <v>6</v>
      </c>
      <c r="E7" s="7">
        <f t="shared" si="1"/>
        <v>24</v>
      </c>
      <c r="F7" s="7">
        <f>countifs(Raw!$D$1:$D1000,$A7,Raw!$C$1:$C1000,4,Raw!$J$1:$J1000,"B")+countifs(Raw!$D$1:$D1000,$A7,Raw!$C$1:$C1000,14,Raw!$J$1:$J1000,"B")</f>
        <v>12</v>
      </c>
      <c r="G7" s="7">
        <f>countifs(Raw!$D$1:$D1000,$A7,Raw!$C$1:$C1000,0,Raw!$J$1:$J1000,"B")</f>
        <v>5</v>
      </c>
      <c r="H7" s="7">
        <f>countifs(Raw!$D$1:$D1000,$A7,Raw!$C$1:$C1000,-4,Raw!$J$1:$J1000,"B")</f>
        <v>1</v>
      </c>
      <c r="I7" s="7">
        <f t="shared" si="2"/>
        <v>18</v>
      </c>
      <c r="J7" s="8">
        <f t="shared" si="3"/>
        <v>0.75</v>
      </c>
      <c r="K7" s="8">
        <f t="shared" si="4"/>
        <v>0.6666666667</v>
      </c>
      <c r="L7" s="7">
        <f t="shared" si="5"/>
        <v>44</v>
      </c>
      <c r="M7" s="9">
        <f t="shared" si="6"/>
        <v>7.333333333</v>
      </c>
    </row>
    <row r="8">
      <c r="A8" s="6" t="s">
        <v>40</v>
      </c>
      <c r="B8" s="7" t="str">
        <f>vlookup($A8,Users!$B$1:$H1000,3,false)</f>
        <v>Andrey</v>
      </c>
      <c r="C8" s="7" t="str">
        <f>vlookup($A8,Users!$B$1:$H1000,6,false)</f>
        <v>Buchholz A</v>
      </c>
      <c r="D8" s="7">
        <f>vlookup($C8,Teams!$B:$D,2,false)</f>
        <v>5</v>
      </c>
      <c r="E8" s="7">
        <f t="shared" si="1"/>
        <v>20</v>
      </c>
      <c r="F8" s="7">
        <f>countifs(Raw!$D$1:$D1000,$A8,Raw!$C$1:$C1000,4,Raw!$J$1:$J1000,"B")+countifs(Raw!$D$1:$D1000,$A8,Raw!$C$1:$C1000,14,Raw!$J$1:$J1000,"B")</f>
        <v>13</v>
      </c>
      <c r="G8" s="7">
        <f>countifs(Raw!$D$1:$D1000,$A8,Raw!$C$1:$C1000,0,Raw!$J$1:$J1000,"B")</f>
        <v>1</v>
      </c>
      <c r="H8" s="7">
        <f>countifs(Raw!$D$1:$D1000,$A8,Raw!$C$1:$C1000,-4,Raw!$J$1:$J1000,"B")</f>
        <v>4</v>
      </c>
      <c r="I8" s="7">
        <f t="shared" si="2"/>
        <v>18</v>
      </c>
      <c r="J8" s="8">
        <f t="shared" si="3"/>
        <v>0.9</v>
      </c>
      <c r="K8" s="8">
        <f t="shared" si="4"/>
        <v>0.7222222222</v>
      </c>
      <c r="L8" s="7">
        <f t="shared" si="5"/>
        <v>36</v>
      </c>
      <c r="M8" s="9">
        <f t="shared" si="6"/>
        <v>7.2</v>
      </c>
    </row>
    <row r="9">
      <c r="A9" s="6" t="s">
        <v>72</v>
      </c>
      <c r="B9" s="7" t="str">
        <f>vlookup($A9,Users!$B$1:$H1000,3,false)</f>
        <v>Owen</v>
      </c>
      <c r="C9" s="7" t="str">
        <f>vlookup($A9,Users!$B$1:$H1000,6,false)</f>
        <v>Middleton</v>
      </c>
      <c r="D9" s="7">
        <f>vlookup($C9,Teams!$B:$D,2,false)</f>
        <v>5</v>
      </c>
      <c r="E9" s="7">
        <f t="shared" si="1"/>
        <v>20</v>
      </c>
      <c r="F9" s="7">
        <f>countifs(Raw!$D$1:$D1000,$A9,Raw!$C$1:$C1000,4,Raw!$J$1:$J1000,"B")+countifs(Raw!$D$1:$D1000,$A9,Raw!$C$1:$C1000,14,Raw!$J$1:$J1000,"B")</f>
        <v>10</v>
      </c>
      <c r="G9" s="7">
        <f>countifs(Raw!$D$1:$D1000,$A9,Raw!$C$1:$C1000,0,Raw!$J$1:$J1000,"B")</f>
        <v>2</v>
      </c>
      <c r="H9" s="7">
        <f>countifs(Raw!$D$1:$D1000,$A9,Raw!$C$1:$C1000,-4,Raw!$J$1:$J1000,"B")</f>
        <v>1</v>
      </c>
      <c r="I9" s="7">
        <f t="shared" si="2"/>
        <v>13</v>
      </c>
      <c r="J9" s="8">
        <f t="shared" si="3"/>
        <v>0.65</v>
      </c>
      <c r="K9" s="8">
        <f t="shared" si="4"/>
        <v>0.7692307692</v>
      </c>
      <c r="L9" s="7">
        <f t="shared" si="5"/>
        <v>36</v>
      </c>
      <c r="M9" s="9">
        <f t="shared" si="6"/>
        <v>7.2</v>
      </c>
    </row>
    <row r="10">
      <c r="A10" s="6" t="s">
        <v>103</v>
      </c>
      <c r="B10" s="7" t="str">
        <f>vlookup($A10,Users!$B$1:$H1000,3,false)</f>
        <v>Rishabh</v>
      </c>
      <c r="C10" s="7" t="str">
        <f>vlookup($A10,Users!$B$1:$H1000,6,false)</f>
        <v>Enloe A</v>
      </c>
      <c r="D10" s="7">
        <f>vlookup($C10,Teams!$B:$D,2,false)</f>
        <v>5</v>
      </c>
      <c r="E10" s="7">
        <f t="shared" si="1"/>
        <v>20</v>
      </c>
      <c r="F10" s="7">
        <f>countifs(Raw!$D$1:$D1000,$A10,Raw!$C$1:$C1000,4,Raw!$J$1:$J1000,"B")+countifs(Raw!$D$1:$D1000,$A10,Raw!$C$1:$C1000,14,Raw!$J$1:$J1000,"B")</f>
        <v>10</v>
      </c>
      <c r="G10" s="7">
        <f>countifs(Raw!$D$1:$D1000,$A10,Raw!$C$1:$C1000,0,Raw!$J$1:$J1000,"B")</f>
        <v>2</v>
      </c>
      <c r="H10" s="7">
        <f>countifs(Raw!$D$1:$D1000,$A10,Raw!$C$1:$C1000,-4,Raw!$J$1:$J1000,"B")</f>
        <v>1</v>
      </c>
      <c r="I10" s="7">
        <f t="shared" si="2"/>
        <v>13</v>
      </c>
      <c r="J10" s="8">
        <f t="shared" si="3"/>
        <v>0.65</v>
      </c>
      <c r="K10" s="8">
        <f t="shared" si="4"/>
        <v>0.7692307692</v>
      </c>
      <c r="L10" s="7">
        <f t="shared" si="5"/>
        <v>36</v>
      </c>
      <c r="M10" s="9">
        <f t="shared" si="6"/>
        <v>7.2</v>
      </c>
    </row>
    <row r="11">
      <c r="A11" s="6" t="s">
        <v>92</v>
      </c>
      <c r="B11" s="7" t="str">
        <f>vlookup($A11,Users!$B$1:$H1000,3,false)</f>
        <v>Edward</v>
      </c>
      <c r="C11" s="7" t="str">
        <f>vlookup($A11,Users!$B$1:$H1000,6,false)</f>
        <v>Shen</v>
      </c>
      <c r="D11" s="7">
        <f>vlookup($C11,Teams!$B:$D,2,false)</f>
        <v>5</v>
      </c>
      <c r="E11" s="7">
        <f t="shared" si="1"/>
        <v>20</v>
      </c>
      <c r="F11" s="7">
        <f>countifs(Raw!$D$1:$D1000,$A11,Raw!$C$1:$C1000,4,Raw!$J$1:$J1000,"B")+countifs(Raw!$D$1:$D1000,$A11,Raw!$C$1:$C1000,14,Raw!$J$1:$J1000,"B")</f>
        <v>9</v>
      </c>
      <c r="G11" s="7">
        <f>countifs(Raw!$D$1:$D1000,$A11,Raw!$C$1:$C1000,0,Raw!$J$1:$J1000,"B")</f>
        <v>1</v>
      </c>
      <c r="H11" s="7">
        <f>countifs(Raw!$D$1:$D1000,$A11,Raw!$C$1:$C1000,-4,Raw!$J$1:$J1000,"B")</f>
        <v>0</v>
      </c>
      <c r="I11" s="7">
        <f t="shared" si="2"/>
        <v>10</v>
      </c>
      <c r="J11" s="8">
        <f t="shared" si="3"/>
        <v>0.5</v>
      </c>
      <c r="K11" s="8">
        <f t="shared" si="4"/>
        <v>0.9</v>
      </c>
      <c r="L11" s="7">
        <f t="shared" si="5"/>
        <v>36</v>
      </c>
      <c r="M11" s="9">
        <f t="shared" si="6"/>
        <v>7.2</v>
      </c>
    </row>
    <row r="12">
      <c r="A12" s="6" t="s">
        <v>186</v>
      </c>
      <c r="B12" s="7" t="str">
        <f>vlookup($A12,Users!$B$1:$H1000,3,false)</f>
        <v>Lidia</v>
      </c>
      <c r="C12" s="7" t="str">
        <f>vlookup($A12,Users!$B$1:$H1000,6,false)</f>
        <v>Venice</v>
      </c>
      <c r="D12" s="7">
        <f>vlookup($C12,Teams!$B:$D,2,false)</f>
        <v>5</v>
      </c>
      <c r="E12" s="7">
        <f t="shared" si="1"/>
        <v>20</v>
      </c>
      <c r="F12" s="7">
        <f>countifs(Raw!$D$1:$D1000,$A12,Raw!$C$1:$C1000,4,Raw!$J$1:$J1000,"B")+countifs(Raw!$D$1:$D1000,$A12,Raw!$C$1:$C1000,14,Raw!$J$1:$J1000,"B")</f>
        <v>10</v>
      </c>
      <c r="G12" s="7">
        <f>countifs(Raw!$D$1:$D1000,$A12,Raw!$C$1:$C1000,0,Raw!$J$1:$J1000,"B")</f>
        <v>1</v>
      </c>
      <c r="H12" s="7">
        <f>countifs(Raw!$D$1:$D1000,$A12,Raw!$C$1:$C1000,-4,Raw!$J$1:$J1000,"B")</f>
        <v>1</v>
      </c>
      <c r="I12" s="7">
        <f t="shared" si="2"/>
        <v>12</v>
      </c>
      <c r="J12" s="8">
        <f t="shared" si="3"/>
        <v>0.6</v>
      </c>
      <c r="K12" s="8">
        <f t="shared" si="4"/>
        <v>0.8333333333</v>
      </c>
      <c r="L12" s="7">
        <f t="shared" si="5"/>
        <v>36</v>
      </c>
      <c r="M12" s="9">
        <f t="shared" si="6"/>
        <v>7.2</v>
      </c>
    </row>
    <row r="13">
      <c r="A13" s="6" t="s">
        <v>57</v>
      </c>
      <c r="B13" s="7" t="str">
        <f>vlookup($A13,Users!$B$1:$H1000,3,false)</f>
        <v>Yufei</v>
      </c>
      <c r="C13" s="7" t="str">
        <f>vlookup($A13,Users!$B$1:$H1000,6,false)</f>
        <v>University</v>
      </c>
      <c r="D13" s="7">
        <f>vlookup($C13,Teams!$B:$D,2,false)</f>
        <v>8</v>
      </c>
      <c r="E13" s="7">
        <f t="shared" si="1"/>
        <v>32</v>
      </c>
      <c r="F13" s="7">
        <f>countifs(Raw!$D$1:$D1000,$A13,Raw!$C$1:$C1000,4,Raw!$J$1:$J1000,"B")+countifs(Raw!$D$1:$D1000,$A13,Raw!$C$1:$C1000,14,Raw!$J$1:$J1000,"B")</f>
        <v>17</v>
      </c>
      <c r="G13" s="7">
        <f>countifs(Raw!$D$1:$D1000,$A13,Raw!$C$1:$C1000,0,Raw!$J$1:$J1000,"B")</f>
        <v>5</v>
      </c>
      <c r="H13" s="7">
        <f>countifs(Raw!$D$1:$D1000,$A13,Raw!$C$1:$C1000,-4,Raw!$J$1:$J1000,"B")</f>
        <v>3</v>
      </c>
      <c r="I13" s="7">
        <f t="shared" si="2"/>
        <v>25</v>
      </c>
      <c r="J13" s="8">
        <f t="shared" si="3"/>
        <v>0.78125</v>
      </c>
      <c r="K13" s="8">
        <f t="shared" si="4"/>
        <v>0.68</v>
      </c>
      <c r="L13" s="7">
        <f t="shared" si="5"/>
        <v>56</v>
      </c>
      <c r="M13" s="9">
        <f t="shared" si="6"/>
        <v>7</v>
      </c>
    </row>
    <row r="14">
      <c r="A14" s="6" t="s">
        <v>96</v>
      </c>
      <c r="B14" s="7" t="str">
        <f>vlookup($A14,Users!$B$1:$H1000,3,false)</f>
        <v>Caleb</v>
      </c>
      <c r="C14" s="7" t="str">
        <f>vlookup($A14,Users!$B$1:$H1000,6,false)</f>
        <v>Blair A</v>
      </c>
      <c r="D14" s="7">
        <f>vlookup($C14,Teams!$B:$D,2,false)</f>
        <v>9</v>
      </c>
      <c r="E14" s="7">
        <f t="shared" si="1"/>
        <v>36</v>
      </c>
      <c r="F14" s="7">
        <f>countifs(Raw!$D$1:$D1000,$A14,Raw!$C$1:$C1000,4,Raw!$J$1:$J1000,"B")+countifs(Raw!$D$1:$D1000,$A14,Raw!$C$1:$C1000,14,Raw!$J$1:$J1000,"B")</f>
        <v>20</v>
      </c>
      <c r="G14" s="7">
        <f>countifs(Raw!$D$1:$D1000,$A14,Raw!$C$1:$C1000,0,Raw!$J$1:$J1000,"B")</f>
        <v>8</v>
      </c>
      <c r="H14" s="7">
        <f>countifs(Raw!$D$1:$D1000,$A14,Raw!$C$1:$C1000,-4,Raw!$J$1:$J1000,"B")</f>
        <v>5</v>
      </c>
      <c r="I14" s="7">
        <f t="shared" si="2"/>
        <v>33</v>
      </c>
      <c r="J14" s="8">
        <f t="shared" si="3"/>
        <v>0.9166666667</v>
      </c>
      <c r="K14" s="8">
        <f t="shared" si="4"/>
        <v>0.6060606061</v>
      </c>
      <c r="L14" s="7">
        <f t="shared" si="5"/>
        <v>60</v>
      </c>
      <c r="M14" s="9">
        <f t="shared" si="6"/>
        <v>6.666666667</v>
      </c>
    </row>
    <row r="15">
      <c r="A15" s="6" t="s">
        <v>172</v>
      </c>
      <c r="B15" s="7" t="str">
        <f>vlookup($A15,Users!$B$1:$H1000,3,false)</f>
        <v>Vishal</v>
      </c>
      <c r="C15" s="7" t="str">
        <f>vlookup($A15,Users!$B$1:$H1000,6,false)</f>
        <v>Seven Lakes</v>
      </c>
      <c r="D15" s="7">
        <f>vlookup($C15,Teams!$B:$D,2,false)</f>
        <v>5</v>
      </c>
      <c r="E15" s="7">
        <f t="shared" si="1"/>
        <v>20</v>
      </c>
      <c r="F15" s="7">
        <f>countifs(Raw!$D$1:$D1000,$A15,Raw!$C$1:$C1000,4,Raw!$J$1:$J1000,"B")+countifs(Raw!$D$1:$D1000,$A15,Raw!$C$1:$C1000,14,Raw!$J$1:$J1000,"B")</f>
        <v>10</v>
      </c>
      <c r="G15" s="7">
        <f>countifs(Raw!$D$1:$D1000,$A15,Raw!$C$1:$C1000,0,Raw!$J$1:$J1000,"B")</f>
        <v>1</v>
      </c>
      <c r="H15" s="7">
        <f>countifs(Raw!$D$1:$D1000,$A15,Raw!$C$1:$C1000,-4,Raw!$J$1:$J1000,"B")</f>
        <v>2</v>
      </c>
      <c r="I15" s="7">
        <f t="shared" si="2"/>
        <v>13</v>
      </c>
      <c r="J15" s="8">
        <f t="shared" si="3"/>
        <v>0.65</v>
      </c>
      <c r="K15" s="8">
        <f t="shared" si="4"/>
        <v>0.7692307692</v>
      </c>
      <c r="L15" s="7">
        <f t="shared" si="5"/>
        <v>32</v>
      </c>
      <c r="M15" s="9">
        <f t="shared" si="6"/>
        <v>6.4</v>
      </c>
    </row>
    <row r="16">
      <c r="A16" s="6" t="s">
        <v>71</v>
      </c>
      <c r="B16" s="7" t="str">
        <f>vlookup($A16,Users!$B$1:$H1000,3,false)</f>
        <v>Mihir</v>
      </c>
      <c r="C16" s="7" t="str">
        <f>vlookup($A16,Users!$B$1:$H1000,6,false)</f>
        <v>Niskayuna</v>
      </c>
      <c r="D16" s="7">
        <f>vlookup($C16,Teams!$B:$D,2,false)</f>
        <v>5</v>
      </c>
      <c r="E16" s="7">
        <f t="shared" si="1"/>
        <v>20</v>
      </c>
      <c r="F16" s="7">
        <f>countifs(Raw!$D$1:$D1000,$A16,Raw!$C$1:$C1000,4,Raw!$J$1:$J1000,"B")+countifs(Raw!$D$1:$D1000,$A16,Raw!$C$1:$C1000,14,Raw!$J$1:$J1000,"B")</f>
        <v>7</v>
      </c>
      <c r="G16" s="7">
        <f>countifs(Raw!$D$1:$D1000,$A16,Raw!$C$1:$C1000,0,Raw!$J$1:$J1000,"B")</f>
        <v>4</v>
      </c>
      <c r="H16" s="7">
        <f>countifs(Raw!$D$1:$D1000,$A16,Raw!$C$1:$C1000,-4,Raw!$J$1:$J1000,"B")</f>
        <v>0</v>
      </c>
      <c r="I16" s="7">
        <f t="shared" si="2"/>
        <v>11</v>
      </c>
      <c r="J16" s="8">
        <f t="shared" si="3"/>
        <v>0.55</v>
      </c>
      <c r="K16" s="8">
        <f t="shared" si="4"/>
        <v>0.6363636364</v>
      </c>
      <c r="L16" s="7">
        <f t="shared" si="5"/>
        <v>28</v>
      </c>
      <c r="M16" s="9">
        <f t="shared" si="6"/>
        <v>5.6</v>
      </c>
    </row>
    <row r="17">
      <c r="A17" s="6" t="s">
        <v>125</v>
      </c>
      <c r="B17" s="7" t="str">
        <f>vlookup($A17,Users!$B$1:$H1000,3,false)</f>
        <v>Mason</v>
      </c>
      <c r="C17" s="7" t="str">
        <f>vlookup($A17,Users!$B$1:$H1000,6,false)</f>
        <v>Westminster</v>
      </c>
      <c r="D17" s="7">
        <f>vlookup($C17,Teams!$B:$D,2,false)</f>
        <v>5</v>
      </c>
      <c r="E17" s="7">
        <f t="shared" si="1"/>
        <v>20</v>
      </c>
      <c r="F17" s="7">
        <f>countifs(Raw!$D$1:$D1000,$A17,Raw!$C$1:$C1000,4,Raw!$J$1:$J1000,"B")+countifs(Raw!$D$1:$D1000,$A17,Raw!$C$1:$C1000,14,Raw!$J$1:$J1000,"B")</f>
        <v>10</v>
      </c>
      <c r="G17" s="7">
        <f>countifs(Raw!$D$1:$D1000,$A17,Raw!$C$1:$C1000,0,Raw!$J$1:$J1000,"B")</f>
        <v>4</v>
      </c>
      <c r="H17" s="7">
        <f>countifs(Raw!$D$1:$D1000,$A17,Raw!$C$1:$C1000,-4,Raw!$J$1:$J1000,"B")</f>
        <v>3</v>
      </c>
      <c r="I17" s="7">
        <f t="shared" si="2"/>
        <v>17</v>
      </c>
      <c r="J17" s="8">
        <f t="shared" si="3"/>
        <v>0.85</v>
      </c>
      <c r="K17" s="8">
        <f t="shared" si="4"/>
        <v>0.5882352941</v>
      </c>
      <c r="L17" s="7">
        <f t="shared" si="5"/>
        <v>28</v>
      </c>
      <c r="M17" s="9">
        <f t="shared" si="6"/>
        <v>5.6</v>
      </c>
    </row>
    <row r="18">
      <c r="A18" s="6" t="s">
        <v>149</v>
      </c>
      <c r="B18" s="7" t="str">
        <f>vlookup($A18,Users!$B$1:$H1000,3,false)</f>
        <v>Rithvik</v>
      </c>
      <c r="C18" s="7" t="str">
        <f>vlookup($A18,Users!$B$1:$H1000,6,false)</f>
        <v>AHS Broward</v>
      </c>
      <c r="D18" s="7">
        <f>vlookup($C18,Teams!$B:$D,2,false)</f>
        <v>5</v>
      </c>
      <c r="E18" s="7">
        <f t="shared" si="1"/>
        <v>20</v>
      </c>
      <c r="F18" s="7">
        <f>countifs(Raw!$D$1:$D1000,$A18,Raw!$C$1:$C1000,4,Raw!$J$1:$J1000,"B")+countifs(Raw!$D$1:$D1000,$A18,Raw!$C$1:$C1000,14,Raw!$J$1:$J1000,"B")</f>
        <v>7</v>
      </c>
      <c r="G18" s="7">
        <f>countifs(Raw!$D$1:$D1000,$A18,Raw!$C$1:$C1000,0,Raw!$J$1:$J1000,"B")</f>
        <v>3</v>
      </c>
      <c r="H18" s="7">
        <f>countifs(Raw!$D$1:$D1000,$A18,Raw!$C$1:$C1000,-4,Raw!$J$1:$J1000,"B")</f>
        <v>0</v>
      </c>
      <c r="I18" s="7">
        <f t="shared" si="2"/>
        <v>10</v>
      </c>
      <c r="J18" s="8">
        <f t="shared" si="3"/>
        <v>0.5</v>
      </c>
      <c r="K18" s="8">
        <f t="shared" si="4"/>
        <v>0.7</v>
      </c>
      <c r="L18" s="7">
        <f t="shared" si="5"/>
        <v>28</v>
      </c>
      <c r="M18" s="9">
        <f t="shared" si="6"/>
        <v>5.6</v>
      </c>
    </row>
    <row r="19">
      <c r="A19" s="6" t="s">
        <v>178</v>
      </c>
      <c r="B19" s="7" t="str">
        <f>vlookup($A19,Users!$B$1:$H1000,3,false)</f>
        <v>Melinda</v>
      </c>
      <c r="C19" s="7" t="str">
        <f>vlookup($A19,Users!$B$1:$H1000,6,false)</f>
        <v>Troy</v>
      </c>
      <c r="D19" s="7">
        <f>vlookup($C19,Teams!$B:$D,2,false)</f>
        <v>5</v>
      </c>
      <c r="E19" s="7">
        <f t="shared" si="1"/>
        <v>20</v>
      </c>
      <c r="F19" s="7">
        <f>countifs(Raw!$D$1:$D1000,$A19,Raw!$C$1:$C1000,4,Raw!$J$1:$J1000,"B")+countifs(Raw!$D$1:$D1000,$A19,Raw!$C$1:$C1000,14,Raw!$J$1:$J1000,"B")</f>
        <v>10</v>
      </c>
      <c r="G19" s="7">
        <f>countifs(Raw!$D$1:$D1000,$A19,Raw!$C$1:$C1000,0,Raw!$J$1:$J1000,"B")</f>
        <v>2</v>
      </c>
      <c r="H19" s="7">
        <f>countifs(Raw!$D$1:$D1000,$A19,Raw!$C$1:$C1000,-4,Raw!$J$1:$J1000,"B")</f>
        <v>3</v>
      </c>
      <c r="I19" s="7">
        <f t="shared" si="2"/>
        <v>15</v>
      </c>
      <c r="J19" s="8">
        <f t="shared" si="3"/>
        <v>0.75</v>
      </c>
      <c r="K19" s="8">
        <f t="shared" si="4"/>
        <v>0.6666666667</v>
      </c>
      <c r="L19" s="7">
        <f t="shared" si="5"/>
        <v>28</v>
      </c>
      <c r="M19" s="9">
        <f t="shared" si="6"/>
        <v>5.6</v>
      </c>
    </row>
    <row r="20">
      <c r="A20" s="6" t="s">
        <v>165</v>
      </c>
      <c r="B20" s="7" t="str">
        <f>vlookup($A20,Users!$B$1:$H1000,3,false)</f>
        <v>Cindy</v>
      </c>
      <c r="C20" s="7" t="str">
        <f>vlookup($A20,Users!$B$1:$H1000,6,false)</f>
        <v>Interlake A</v>
      </c>
      <c r="D20" s="7">
        <f>vlookup($C20,Teams!$B:$D,2,false)</f>
        <v>6</v>
      </c>
      <c r="E20" s="7">
        <f t="shared" si="1"/>
        <v>24</v>
      </c>
      <c r="F20" s="7">
        <f>countifs(Raw!$D$1:$D1000,$A20,Raw!$C$1:$C1000,4,Raw!$J$1:$J1000,"B")+countifs(Raw!$D$1:$D1000,$A20,Raw!$C$1:$C1000,14,Raw!$J$1:$J1000,"B")</f>
        <v>10</v>
      </c>
      <c r="G20" s="7">
        <f>countifs(Raw!$D$1:$D1000,$A20,Raw!$C$1:$C1000,0,Raw!$J$1:$J1000,"B")</f>
        <v>6</v>
      </c>
      <c r="H20" s="7">
        <f>countifs(Raw!$D$1:$D1000,$A20,Raw!$C$1:$C1000,-4,Raw!$J$1:$J1000,"B")</f>
        <v>2</v>
      </c>
      <c r="I20" s="7">
        <f t="shared" si="2"/>
        <v>18</v>
      </c>
      <c r="J20" s="8">
        <f t="shared" si="3"/>
        <v>0.75</v>
      </c>
      <c r="K20" s="8">
        <f t="shared" si="4"/>
        <v>0.5555555556</v>
      </c>
      <c r="L20" s="7">
        <f t="shared" si="5"/>
        <v>32</v>
      </c>
      <c r="M20" s="9">
        <f t="shared" si="6"/>
        <v>5.333333333</v>
      </c>
    </row>
    <row r="21">
      <c r="A21" s="6" t="s">
        <v>207</v>
      </c>
      <c r="B21" s="7" t="str">
        <f>vlookup($A21,Users!$B$1:$H1000,3,false)</f>
        <v>Laurie</v>
      </c>
      <c r="C21" s="7" t="str">
        <f>vlookup($A21,Users!$B$1:$H1000,6,false)</f>
        <v>Buchholz B</v>
      </c>
      <c r="D21" s="7">
        <f>vlookup($C21,Teams!$B:$D,2,false)</f>
        <v>5</v>
      </c>
      <c r="E21" s="7">
        <f t="shared" si="1"/>
        <v>20</v>
      </c>
      <c r="F21" s="7">
        <f>countifs(Raw!$D$1:$D1000,$A21,Raw!$C$1:$C1000,4,Raw!$J$1:$J1000,"B")+countifs(Raw!$D$1:$D1000,$A21,Raw!$C$1:$C1000,14,Raw!$J$1:$J1000,"B")</f>
        <v>6</v>
      </c>
      <c r="G21" s="7">
        <f>countifs(Raw!$D$1:$D1000,$A21,Raw!$C$1:$C1000,0,Raw!$J$1:$J1000,"B")</f>
        <v>3</v>
      </c>
      <c r="H21" s="7">
        <f>countifs(Raw!$D$1:$D1000,$A21,Raw!$C$1:$C1000,-4,Raw!$J$1:$J1000,"B")</f>
        <v>0</v>
      </c>
      <c r="I21" s="7">
        <f t="shared" si="2"/>
        <v>9</v>
      </c>
      <c r="J21" s="8">
        <f t="shared" si="3"/>
        <v>0.45</v>
      </c>
      <c r="K21" s="8">
        <f t="shared" si="4"/>
        <v>0.6666666667</v>
      </c>
      <c r="L21" s="7">
        <f t="shared" si="5"/>
        <v>24</v>
      </c>
      <c r="M21" s="9">
        <f t="shared" si="6"/>
        <v>4.8</v>
      </c>
    </row>
    <row r="22">
      <c r="A22" s="6" t="s">
        <v>30</v>
      </c>
      <c r="B22" s="7" t="str">
        <f>vlookup($A22,Users!$B$1:$H1000,3,false)</f>
        <v>Joshua</v>
      </c>
      <c r="C22" s="7" t="str">
        <f>vlookup($A22,Users!$B$1:$H1000,6,false)</f>
        <v>Brookfield</v>
      </c>
      <c r="D22" s="7">
        <f>vlookup($C22,Teams!$B:$D,2,false)</f>
        <v>7</v>
      </c>
      <c r="E22" s="7">
        <f t="shared" si="1"/>
        <v>28</v>
      </c>
      <c r="F22" s="7">
        <f>countifs(Raw!$D$1:$D1000,$A22,Raw!$C$1:$C1000,4,Raw!$J$1:$J1000,"B")+countifs(Raw!$D$1:$D1000,$A22,Raw!$C$1:$C1000,14,Raw!$J$1:$J1000,"B")</f>
        <v>8</v>
      </c>
      <c r="G22" s="7">
        <f>countifs(Raw!$D$1:$D1000,$A22,Raw!$C$1:$C1000,0,Raw!$J$1:$J1000,"B")</f>
        <v>6</v>
      </c>
      <c r="H22" s="7">
        <f>countifs(Raw!$D$1:$D1000,$A22,Raw!$C$1:$C1000,-4,Raw!$J$1:$J1000,"B")</f>
        <v>0</v>
      </c>
      <c r="I22" s="7">
        <f t="shared" si="2"/>
        <v>14</v>
      </c>
      <c r="J22" s="8">
        <f t="shared" si="3"/>
        <v>0.5</v>
      </c>
      <c r="K22" s="8">
        <f t="shared" si="4"/>
        <v>0.5714285714</v>
      </c>
      <c r="L22" s="7">
        <f t="shared" si="5"/>
        <v>32</v>
      </c>
      <c r="M22" s="9">
        <f t="shared" si="6"/>
        <v>4.571428571</v>
      </c>
    </row>
    <row r="23">
      <c r="A23" s="6" t="s">
        <v>89</v>
      </c>
      <c r="B23" s="7" t="str">
        <f>vlookup($A23,Users!$B$1:$H1000,3,false)</f>
        <v>Gokulanath</v>
      </c>
      <c r="C23" s="7" t="str">
        <f>vlookup($A23,Users!$B$1:$H1000,6,false)</f>
        <v>MSJ</v>
      </c>
      <c r="D23" s="7">
        <f>vlookup($C23,Teams!$B:$D,2,false)</f>
        <v>8</v>
      </c>
      <c r="E23" s="7">
        <f t="shared" si="1"/>
        <v>32</v>
      </c>
      <c r="F23" s="7">
        <f>countifs(Raw!$D$1:$D1000,$A23,Raw!$C$1:$C1000,4,Raw!$J$1:$J1000,"B")+countifs(Raw!$D$1:$D1000,$A23,Raw!$C$1:$C1000,14,Raw!$J$1:$J1000,"B")</f>
        <v>10</v>
      </c>
      <c r="G23" s="7">
        <f>countifs(Raw!$D$1:$D1000,$A23,Raw!$C$1:$C1000,0,Raw!$J$1:$J1000,"B")</f>
        <v>6</v>
      </c>
      <c r="H23" s="7">
        <f>countifs(Raw!$D$1:$D1000,$A23,Raw!$C$1:$C1000,-4,Raw!$J$1:$J1000,"B")</f>
        <v>2</v>
      </c>
      <c r="I23" s="7">
        <f t="shared" si="2"/>
        <v>18</v>
      </c>
      <c r="J23" s="8">
        <f t="shared" si="3"/>
        <v>0.5625</v>
      </c>
      <c r="K23" s="8">
        <f t="shared" si="4"/>
        <v>0.5555555556</v>
      </c>
      <c r="L23" s="7">
        <f t="shared" si="5"/>
        <v>32</v>
      </c>
      <c r="M23" s="9">
        <f t="shared" si="6"/>
        <v>4</v>
      </c>
    </row>
    <row r="24">
      <c r="A24" s="6" t="s">
        <v>41</v>
      </c>
      <c r="B24" s="7" t="str">
        <f>vlookup($A24,Users!$B$1:$H1000,3,false)</f>
        <v>Vishnu</v>
      </c>
      <c r="C24" s="7" t="str">
        <f>vlookup($A24,Users!$B$1:$H1000,6,false)</f>
        <v>Lakeside</v>
      </c>
      <c r="D24" s="7">
        <f>vlookup($C24,Teams!$B:$D,2,false)</f>
        <v>5</v>
      </c>
      <c r="E24" s="7">
        <f t="shared" si="1"/>
        <v>20</v>
      </c>
      <c r="F24" s="7">
        <f>countifs(Raw!$D$1:$D1000,$A24,Raw!$C$1:$C1000,4,Raw!$J$1:$J1000,"B")+countifs(Raw!$D$1:$D1000,$A24,Raw!$C$1:$C1000,14,Raw!$J$1:$J1000,"B")</f>
        <v>5</v>
      </c>
      <c r="G24" s="7">
        <f>countifs(Raw!$D$1:$D1000,$A24,Raw!$C$1:$C1000,0,Raw!$J$1:$J1000,"B")</f>
        <v>6</v>
      </c>
      <c r="H24" s="7">
        <f>countifs(Raw!$D$1:$D1000,$A24,Raw!$C$1:$C1000,-4,Raw!$J$1:$J1000,"B")</f>
        <v>0</v>
      </c>
      <c r="I24" s="7">
        <f t="shared" si="2"/>
        <v>11</v>
      </c>
      <c r="J24" s="8">
        <f t="shared" si="3"/>
        <v>0.55</v>
      </c>
      <c r="K24" s="8">
        <f t="shared" si="4"/>
        <v>0.4545454545</v>
      </c>
      <c r="L24" s="7">
        <f t="shared" si="5"/>
        <v>20</v>
      </c>
      <c r="M24" s="9">
        <f t="shared" si="6"/>
        <v>4</v>
      </c>
    </row>
    <row r="25">
      <c r="A25" s="6" t="s">
        <v>185</v>
      </c>
      <c r="B25" s="7" t="str">
        <f>vlookup($A25,Users!$B$1:$H1000,3,false)</f>
        <v>Joseph</v>
      </c>
      <c r="C25" s="7" t="str">
        <f>vlookup($A25,Users!$B$1:$H1000,6,false)</f>
        <v>RMHS</v>
      </c>
      <c r="D25" s="7">
        <f>vlookup($C25,Teams!$B:$D,2,false)</f>
        <v>5</v>
      </c>
      <c r="E25" s="7">
        <f t="shared" si="1"/>
        <v>20</v>
      </c>
      <c r="F25" s="7">
        <f>countifs(Raw!$D$1:$D1000,$A25,Raw!$C$1:$C1000,4,Raw!$J$1:$J1000,"B")+countifs(Raw!$D$1:$D1000,$A25,Raw!$C$1:$C1000,14,Raw!$J$1:$J1000,"B")</f>
        <v>8</v>
      </c>
      <c r="G25" s="7">
        <f>countifs(Raw!$D$1:$D1000,$A25,Raw!$C$1:$C1000,0,Raw!$J$1:$J1000,"B")</f>
        <v>3</v>
      </c>
      <c r="H25" s="7">
        <f>countifs(Raw!$D$1:$D1000,$A25,Raw!$C$1:$C1000,-4,Raw!$J$1:$J1000,"B")</f>
        <v>3</v>
      </c>
      <c r="I25" s="7">
        <f t="shared" si="2"/>
        <v>14</v>
      </c>
      <c r="J25" s="8">
        <f t="shared" si="3"/>
        <v>0.7</v>
      </c>
      <c r="K25" s="8">
        <f t="shared" si="4"/>
        <v>0.5714285714</v>
      </c>
      <c r="L25" s="7">
        <f t="shared" si="5"/>
        <v>20</v>
      </c>
      <c r="M25" s="9">
        <f t="shared" si="6"/>
        <v>4</v>
      </c>
    </row>
    <row r="26">
      <c r="A26" s="6" t="s">
        <v>58</v>
      </c>
      <c r="B26" s="7" t="str">
        <f>vlookup($A26,Users!$B$1:$H1000,3,false)</f>
        <v>Jerry</v>
      </c>
      <c r="C26" s="7" t="str">
        <f>vlookup($A26,Users!$B$1:$H1000,6,false)</f>
        <v>Enloe B</v>
      </c>
      <c r="D26" s="7">
        <f>vlookup($C26,Teams!$B:$D,2,false)</f>
        <v>7</v>
      </c>
      <c r="E26" s="7">
        <f t="shared" si="1"/>
        <v>28</v>
      </c>
      <c r="F26" s="7">
        <f>countifs(Raw!$D$1:$D1000,$A26,Raw!$C$1:$C1000,4,Raw!$J$1:$J1000,"B")+countifs(Raw!$D$1:$D1000,$A26,Raw!$C$1:$C1000,14,Raw!$J$1:$J1000,"B")</f>
        <v>8</v>
      </c>
      <c r="G26" s="7">
        <f>countifs(Raw!$D$1:$D1000,$A26,Raw!$C$1:$C1000,0,Raw!$J$1:$J1000,"B")</f>
        <v>8</v>
      </c>
      <c r="H26" s="7">
        <f>countifs(Raw!$D$1:$D1000,$A26,Raw!$C$1:$C1000,-4,Raw!$J$1:$J1000,"B")</f>
        <v>2</v>
      </c>
      <c r="I26" s="7">
        <f t="shared" si="2"/>
        <v>18</v>
      </c>
      <c r="J26" s="8">
        <f t="shared" si="3"/>
        <v>0.6428571429</v>
      </c>
      <c r="K26" s="8">
        <f t="shared" si="4"/>
        <v>0.4444444444</v>
      </c>
      <c r="L26" s="7">
        <f t="shared" si="5"/>
        <v>24</v>
      </c>
      <c r="M26" s="9">
        <f t="shared" si="6"/>
        <v>3.428571429</v>
      </c>
    </row>
    <row r="27">
      <c r="A27" s="6" t="s">
        <v>37</v>
      </c>
      <c r="B27" s="7" t="str">
        <f>vlookup($A27,Users!$B$1:$H1000,3,false)</f>
        <v>Yajur</v>
      </c>
      <c r="C27" s="7" t="str">
        <f>vlookup($A27,Users!$B$1:$H1000,6,false)</f>
        <v>Davidson</v>
      </c>
      <c r="D27" s="7">
        <f>vlookup($C27,Teams!$B:$D,2,false)</f>
        <v>6</v>
      </c>
      <c r="E27" s="7">
        <f t="shared" si="1"/>
        <v>24</v>
      </c>
      <c r="F27" s="7">
        <f>countifs(Raw!$D$1:$D1000,$A27,Raw!$C$1:$C1000,4,Raw!$J$1:$J1000,"B")+countifs(Raw!$D$1:$D1000,$A27,Raw!$C$1:$C1000,14,Raw!$J$1:$J1000,"B")</f>
        <v>8</v>
      </c>
      <c r="G27" s="7">
        <f>countifs(Raw!$D$1:$D1000,$A27,Raw!$C$1:$C1000,0,Raw!$J$1:$J1000,"B")</f>
        <v>6</v>
      </c>
      <c r="H27" s="7">
        <f>countifs(Raw!$D$1:$D1000,$A27,Raw!$C$1:$C1000,-4,Raw!$J$1:$J1000,"B")</f>
        <v>3</v>
      </c>
      <c r="I27" s="7">
        <f t="shared" si="2"/>
        <v>17</v>
      </c>
      <c r="J27" s="8">
        <f t="shared" si="3"/>
        <v>0.7083333333</v>
      </c>
      <c r="K27" s="8">
        <f t="shared" si="4"/>
        <v>0.4705882353</v>
      </c>
      <c r="L27" s="7">
        <f t="shared" si="5"/>
        <v>20</v>
      </c>
      <c r="M27" s="9">
        <f t="shared" si="6"/>
        <v>3.333333333</v>
      </c>
    </row>
    <row r="28">
      <c r="A28" s="6" t="s">
        <v>68</v>
      </c>
      <c r="B28" s="7" t="str">
        <f>vlookup($A28,Users!$B$1:$H1000,3,false)</f>
        <v>Krish</v>
      </c>
      <c r="C28" s="7" t="str">
        <f>vlookup($A28,Users!$B$1:$H1000,6,false)</f>
        <v>Collierville</v>
      </c>
      <c r="D28" s="7">
        <f>vlookup($C28,Teams!$B:$D,2,false)</f>
        <v>5</v>
      </c>
      <c r="E28" s="7">
        <f t="shared" si="1"/>
        <v>20</v>
      </c>
      <c r="F28" s="7">
        <f>countifs(Raw!$D$1:$D1000,$A28,Raw!$C$1:$C1000,4,Raw!$J$1:$J1000,"B")+countifs(Raw!$D$1:$D1000,$A28,Raw!$C$1:$C1000,14,Raw!$J$1:$J1000,"B")</f>
        <v>4</v>
      </c>
      <c r="G28" s="7">
        <f>countifs(Raw!$D$1:$D1000,$A28,Raw!$C$1:$C1000,0,Raw!$J$1:$J1000,"B")</f>
        <v>1</v>
      </c>
      <c r="H28" s="7">
        <f>countifs(Raw!$D$1:$D1000,$A28,Raw!$C$1:$C1000,-4,Raw!$J$1:$J1000,"B")</f>
        <v>0</v>
      </c>
      <c r="I28" s="7">
        <f t="shared" si="2"/>
        <v>5</v>
      </c>
      <c r="J28" s="8">
        <f t="shared" si="3"/>
        <v>0.25</v>
      </c>
      <c r="K28" s="8">
        <f t="shared" si="4"/>
        <v>0.8</v>
      </c>
      <c r="L28" s="7">
        <f t="shared" si="5"/>
        <v>16</v>
      </c>
      <c r="M28" s="9">
        <f t="shared" si="6"/>
        <v>3.2</v>
      </c>
    </row>
    <row r="29">
      <c r="A29" s="6" t="s">
        <v>113</v>
      </c>
      <c r="B29" s="7" t="str">
        <f>vlookup($A29,Users!$B$1:$H1000,3,false)</f>
        <v>Antone</v>
      </c>
      <c r="C29" s="7" t="str">
        <f>vlookup($A29,Users!$B$1:$H1000,6,false)</f>
        <v>Lynbrook</v>
      </c>
      <c r="D29" s="7">
        <f>vlookup($C29,Teams!$B:$D,2,false)</f>
        <v>5</v>
      </c>
      <c r="E29" s="7">
        <f t="shared" si="1"/>
        <v>20</v>
      </c>
      <c r="F29" s="7">
        <f>countifs(Raw!$D$1:$D1000,$A29,Raw!$C$1:$C1000,4,Raw!$J$1:$J1000,"B")+countifs(Raw!$D$1:$D1000,$A29,Raw!$C$1:$C1000,14,Raw!$J$1:$J1000,"B")</f>
        <v>5</v>
      </c>
      <c r="G29" s="7">
        <f>countifs(Raw!$D$1:$D1000,$A29,Raw!$C$1:$C1000,0,Raw!$J$1:$J1000,"B")</f>
        <v>3</v>
      </c>
      <c r="H29" s="7">
        <f>countifs(Raw!$D$1:$D1000,$A29,Raw!$C$1:$C1000,-4,Raw!$J$1:$J1000,"B")</f>
        <v>1</v>
      </c>
      <c r="I29" s="7">
        <f t="shared" si="2"/>
        <v>9</v>
      </c>
      <c r="J29" s="8">
        <f t="shared" si="3"/>
        <v>0.45</v>
      </c>
      <c r="K29" s="8">
        <f t="shared" si="4"/>
        <v>0.5555555556</v>
      </c>
      <c r="L29" s="7">
        <f t="shared" si="5"/>
        <v>16</v>
      </c>
      <c r="M29" s="9">
        <f t="shared" si="6"/>
        <v>3.2</v>
      </c>
    </row>
    <row r="30">
      <c r="A30" s="6" t="s">
        <v>192</v>
      </c>
      <c r="B30" s="7" t="str">
        <f>vlookup($A30,Users!$B$1:$H1000,3,false)</f>
        <v>Erik</v>
      </c>
      <c r="C30" s="7" t="str">
        <f>vlookup($A30,Users!$B$1:$H1000,6,false)</f>
        <v>Green Hope</v>
      </c>
      <c r="D30" s="7">
        <f>vlookup($C30,Teams!$B:$D,2,false)</f>
        <v>5</v>
      </c>
      <c r="E30" s="7">
        <f t="shared" si="1"/>
        <v>20</v>
      </c>
      <c r="F30" s="7">
        <f>countifs(Raw!$D$1:$D1000,$A30,Raw!$C$1:$C1000,4,Raw!$J$1:$J1000,"B")+countifs(Raw!$D$1:$D1000,$A30,Raw!$C$1:$C1000,14,Raw!$J$1:$J1000,"B")</f>
        <v>5</v>
      </c>
      <c r="G30" s="7">
        <f>countifs(Raw!$D$1:$D1000,$A30,Raw!$C$1:$C1000,0,Raw!$J$1:$J1000,"B")</f>
        <v>6</v>
      </c>
      <c r="H30" s="7">
        <f>countifs(Raw!$D$1:$D1000,$A30,Raw!$C$1:$C1000,-4,Raw!$J$1:$J1000,"B")</f>
        <v>1</v>
      </c>
      <c r="I30" s="7">
        <f t="shared" si="2"/>
        <v>12</v>
      </c>
      <c r="J30" s="8">
        <f t="shared" si="3"/>
        <v>0.6</v>
      </c>
      <c r="K30" s="8">
        <f t="shared" si="4"/>
        <v>0.4166666667</v>
      </c>
      <c r="L30" s="7">
        <f t="shared" si="5"/>
        <v>16</v>
      </c>
      <c r="M30" s="9">
        <f t="shared" si="6"/>
        <v>3.2</v>
      </c>
    </row>
    <row r="31">
      <c r="A31" s="6" t="s">
        <v>152</v>
      </c>
      <c r="B31" s="7" t="str">
        <f>vlookup($A31,Users!$B$1:$H1000,3,false)</f>
        <v>Avanesh</v>
      </c>
      <c r="C31" s="7" t="str">
        <f>vlookup($A31,Users!$B$1:$H1000,6,false)</f>
        <v>NCSSM A</v>
      </c>
      <c r="D31" s="7">
        <f>vlookup($C31,Teams!$B:$D,2,false)</f>
        <v>7</v>
      </c>
      <c r="E31" s="7">
        <f t="shared" si="1"/>
        <v>28</v>
      </c>
      <c r="F31" s="7">
        <f>countifs(Raw!$D$1:$D1000,$A31,Raw!$C$1:$C1000,4,Raw!$J$1:$J1000,"B")+countifs(Raw!$D$1:$D1000,$A31,Raw!$C$1:$C1000,14,Raw!$J$1:$J1000,"B")</f>
        <v>8</v>
      </c>
      <c r="G31" s="7">
        <f>countifs(Raw!$D$1:$D1000,$A31,Raw!$C$1:$C1000,0,Raw!$J$1:$J1000,"B")</f>
        <v>5</v>
      </c>
      <c r="H31" s="7">
        <f>countifs(Raw!$D$1:$D1000,$A31,Raw!$C$1:$C1000,-4,Raw!$J$1:$J1000,"B")</f>
        <v>3</v>
      </c>
      <c r="I31" s="7">
        <f t="shared" si="2"/>
        <v>16</v>
      </c>
      <c r="J31" s="8">
        <f t="shared" si="3"/>
        <v>0.5714285714</v>
      </c>
      <c r="K31" s="8">
        <f t="shared" si="4"/>
        <v>0.5</v>
      </c>
      <c r="L31" s="7">
        <f t="shared" si="5"/>
        <v>20</v>
      </c>
      <c r="M31" s="9">
        <f t="shared" si="6"/>
        <v>2.857142857</v>
      </c>
    </row>
    <row r="32">
      <c r="A32" s="6" t="s">
        <v>50</v>
      </c>
      <c r="B32" s="7" t="str">
        <f>vlookup($A32,Users!$B$1:$H1000,3,false)</f>
        <v>Ryan</v>
      </c>
      <c r="C32" s="7" t="str">
        <f>vlookup($A32,Users!$B$1:$H1000,6,false)</f>
        <v>Iolani</v>
      </c>
      <c r="D32" s="7">
        <f>vlookup($C32,Teams!$B:$D,2,false)</f>
        <v>5</v>
      </c>
      <c r="E32" s="7">
        <f t="shared" si="1"/>
        <v>20</v>
      </c>
      <c r="F32" s="7">
        <f>countifs(Raw!$D$1:$D1000,$A32,Raw!$C$1:$C1000,4,Raw!$J$1:$J1000,"B")+countifs(Raw!$D$1:$D1000,$A32,Raw!$C$1:$C1000,14,Raw!$J$1:$J1000,"B")</f>
        <v>3</v>
      </c>
      <c r="G32" s="7">
        <f>countifs(Raw!$D$1:$D1000,$A32,Raw!$C$1:$C1000,0,Raw!$J$1:$J1000,"B")</f>
        <v>7</v>
      </c>
      <c r="H32" s="7">
        <f>countifs(Raw!$D$1:$D1000,$A32,Raw!$C$1:$C1000,-4,Raw!$J$1:$J1000,"B")</f>
        <v>0</v>
      </c>
      <c r="I32" s="7">
        <f t="shared" si="2"/>
        <v>10</v>
      </c>
      <c r="J32" s="8">
        <f t="shared" si="3"/>
        <v>0.5</v>
      </c>
      <c r="K32" s="8">
        <f t="shared" si="4"/>
        <v>0.3</v>
      </c>
      <c r="L32" s="7">
        <f t="shared" si="5"/>
        <v>12</v>
      </c>
      <c r="M32" s="9">
        <f t="shared" si="6"/>
        <v>2.4</v>
      </c>
    </row>
    <row r="33">
      <c r="A33" s="6" t="s">
        <v>82</v>
      </c>
      <c r="B33" s="7" t="str">
        <f>vlookup($A33,Users!$B$1:$H1000,3,false)</f>
        <v>Rohan</v>
      </c>
      <c r="C33" s="7" t="str">
        <f>vlookup($A33,Users!$B$1:$H1000,6,false)</f>
        <v>Ladue</v>
      </c>
      <c r="D33" s="7">
        <f>vlookup($C33,Teams!$B:$D,2,false)</f>
        <v>5</v>
      </c>
      <c r="E33" s="7">
        <f t="shared" si="1"/>
        <v>20</v>
      </c>
      <c r="F33" s="7">
        <f>countifs(Raw!$D$1:$D1000,$A33,Raw!$C$1:$C1000,4,Raw!$J$1:$J1000,"B")+countifs(Raw!$D$1:$D1000,$A33,Raw!$C$1:$C1000,14,Raw!$J$1:$J1000,"B")</f>
        <v>3</v>
      </c>
      <c r="G33" s="7">
        <f>countifs(Raw!$D$1:$D1000,$A33,Raw!$C$1:$C1000,0,Raw!$J$1:$J1000,"B")</f>
        <v>4</v>
      </c>
      <c r="H33" s="7">
        <f>countifs(Raw!$D$1:$D1000,$A33,Raw!$C$1:$C1000,-4,Raw!$J$1:$J1000,"B")</f>
        <v>0</v>
      </c>
      <c r="I33" s="7">
        <f t="shared" si="2"/>
        <v>7</v>
      </c>
      <c r="J33" s="8">
        <f t="shared" si="3"/>
        <v>0.35</v>
      </c>
      <c r="K33" s="8">
        <f t="shared" si="4"/>
        <v>0.4285714286</v>
      </c>
      <c r="L33" s="7">
        <f t="shared" si="5"/>
        <v>12</v>
      </c>
      <c r="M33" s="9">
        <f t="shared" si="6"/>
        <v>2.4</v>
      </c>
    </row>
    <row r="34">
      <c r="A34" s="6" t="s">
        <v>85</v>
      </c>
      <c r="B34" s="7" t="str">
        <f>vlookup($A34,Users!$B$1:$H1000,3,false)</f>
        <v>Aditya</v>
      </c>
      <c r="C34" s="7" t="str">
        <f>vlookup($A34,Users!$B$1:$H1000,6,false)</f>
        <v>Ladue</v>
      </c>
      <c r="D34" s="7">
        <f>vlookup($C34,Teams!$B:$D,2,false)</f>
        <v>5</v>
      </c>
      <c r="E34" s="7">
        <f t="shared" si="1"/>
        <v>20</v>
      </c>
      <c r="F34" s="7">
        <f>countifs(Raw!$D$1:$D1000,$A34,Raw!$C$1:$C1000,4,Raw!$J$1:$J1000,"B")+countifs(Raw!$D$1:$D1000,$A34,Raw!$C$1:$C1000,14,Raw!$J$1:$J1000,"B")</f>
        <v>3</v>
      </c>
      <c r="G34" s="7">
        <f>countifs(Raw!$D$1:$D1000,$A34,Raw!$C$1:$C1000,0,Raw!$J$1:$J1000,"B")</f>
        <v>1</v>
      </c>
      <c r="H34" s="7">
        <f>countifs(Raw!$D$1:$D1000,$A34,Raw!$C$1:$C1000,-4,Raw!$J$1:$J1000,"B")</f>
        <v>0</v>
      </c>
      <c r="I34" s="7">
        <f t="shared" si="2"/>
        <v>4</v>
      </c>
      <c r="J34" s="8">
        <f t="shared" si="3"/>
        <v>0.2</v>
      </c>
      <c r="K34" s="8">
        <f t="shared" si="4"/>
        <v>0.75</v>
      </c>
      <c r="L34" s="7">
        <f t="shared" si="5"/>
        <v>12</v>
      </c>
      <c r="M34" s="9">
        <f t="shared" si="6"/>
        <v>2.4</v>
      </c>
    </row>
    <row r="35">
      <c r="A35" s="6" t="s">
        <v>97</v>
      </c>
      <c r="B35" s="7" t="str">
        <f>vlookup($A35,Users!$B$1:$H1000,3,false)</f>
        <v>Jonathan</v>
      </c>
      <c r="C35" s="7" t="str">
        <f>vlookup($A35,Users!$B$1:$H1000,6,false)</f>
        <v>Blair B</v>
      </c>
      <c r="D35" s="7">
        <f>vlookup($C35,Teams!$B:$D,2,false)</f>
        <v>5</v>
      </c>
      <c r="E35" s="7">
        <f t="shared" si="1"/>
        <v>20</v>
      </c>
      <c r="F35" s="7">
        <f>countifs(Raw!$D$1:$D1000,$A35,Raw!$C$1:$C1000,4,Raw!$J$1:$J1000,"B")+countifs(Raw!$D$1:$D1000,$A35,Raw!$C$1:$C1000,14,Raw!$J$1:$J1000,"B")</f>
        <v>3</v>
      </c>
      <c r="G35" s="7">
        <f>countifs(Raw!$D$1:$D1000,$A35,Raw!$C$1:$C1000,0,Raw!$J$1:$J1000,"B")</f>
        <v>0</v>
      </c>
      <c r="H35" s="7">
        <f>countifs(Raw!$D$1:$D1000,$A35,Raw!$C$1:$C1000,-4,Raw!$J$1:$J1000,"B")</f>
        <v>0</v>
      </c>
      <c r="I35" s="7">
        <f t="shared" si="2"/>
        <v>3</v>
      </c>
      <c r="J35" s="8">
        <f t="shared" si="3"/>
        <v>0.15</v>
      </c>
      <c r="K35" s="8">
        <f t="shared" si="4"/>
        <v>1</v>
      </c>
      <c r="L35" s="7">
        <f t="shared" si="5"/>
        <v>12</v>
      </c>
      <c r="M35" s="9">
        <f t="shared" si="6"/>
        <v>2.4</v>
      </c>
    </row>
    <row r="36">
      <c r="A36" s="6" t="s">
        <v>145</v>
      </c>
      <c r="B36" s="7" t="str">
        <f>vlookup($A36,Users!$B$1:$H1000,3,false)</f>
        <v>Sanshray</v>
      </c>
      <c r="C36" s="7" t="str">
        <f>vlookup($A36,Users!$B$1:$H1000,6,false)</f>
        <v>AHS Broward</v>
      </c>
      <c r="D36" s="7">
        <f>vlookup($C36,Teams!$B:$D,2,false)</f>
        <v>5</v>
      </c>
      <c r="E36" s="7">
        <f t="shared" si="1"/>
        <v>20</v>
      </c>
      <c r="F36" s="7">
        <f>countifs(Raw!$D$1:$D1000,$A36,Raw!$C$1:$C1000,4,Raw!$J$1:$J1000,"B")+countifs(Raw!$D$1:$D1000,$A36,Raw!$C$1:$C1000,14,Raw!$J$1:$J1000,"B")</f>
        <v>3</v>
      </c>
      <c r="G36" s="7">
        <f>countifs(Raw!$D$1:$D1000,$A36,Raw!$C$1:$C1000,0,Raw!$J$1:$J1000,"B")</f>
        <v>2</v>
      </c>
      <c r="H36" s="7">
        <f>countifs(Raw!$D$1:$D1000,$A36,Raw!$C$1:$C1000,-4,Raw!$J$1:$J1000,"B")</f>
        <v>0</v>
      </c>
      <c r="I36" s="7">
        <f t="shared" si="2"/>
        <v>5</v>
      </c>
      <c r="J36" s="8">
        <f t="shared" si="3"/>
        <v>0.25</v>
      </c>
      <c r="K36" s="8">
        <f t="shared" si="4"/>
        <v>0.6</v>
      </c>
      <c r="L36" s="7">
        <f t="shared" si="5"/>
        <v>12</v>
      </c>
      <c r="M36" s="9">
        <f t="shared" si="6"/>
        <v>2.4</v>
      </c>
    </row>
    <row r="37">
      <c r="A37" s="6" t="s">
        <v>56</v>
      </c>
      <c r="B37" s="7" t="str">
        <f>vlookup($A37,Users!$B$1:$H1000,3,false)</f>
        <v>Vedang</v>
      </c>
      <c r="C37" s="7" t="str">
        <f>vlookup($A37,Users!$B$1:$H1000,6,false)</f>
        <v>Enloe B</v>
      </c>
      <c r="D37" s="7">
        <f>vlookup($C37,Teams!$B:$D,2,false)</f>
        <v>7</v>
      </c>
      <c r="E37" s="7">
        <f t="shared" si="1"/>
        <v>28</v>
      </c>
      <c r="F37" s="7">
        <f>countifs(Raw!$D$1:$D1000,$A37,Raw!$C$1:$C1000,4,Raw!$J$1:$J1000,"B")+countifs(Raw!$D$1:$D1000,$A37,Raw!$C$1:$C1000,14,Raw!$J$1:$J1000,"B")</f>
        <v>5</v>
      </c>
      <c r="G37" s="7">
        <f>countifs(Raw!$D$1:$D1000,$A37,Raw!$C$1:$C1000,0,Raw!$J$1:$J1000,"B")</f>
        <v>0</v>
      </c>
      <c r="H37" s="7">
        <f>countifs(Raw!$D$1:$D1000,$A37,Raw!$C$1:$C1000,-4,Raw!$J$1:$J1000,"B")</f>
        <v>1</v>
      </c>
      <c r="I37" s="7">
        <f t="shared" si="2"/>
        <v>6</v>
      </c>
      <c r="J37" s="8">
        <f t="shared" si="3"/>
        <v>0.2142857143</v>
      </c>
      <c r="K37" s="8">
        <f t="shared" si="4"/>
        <v>0.8333333333</v>
      </c>
      <c r="L37" s="7">
        <f t="shared" si="5"/>
        <v>16</v>
      </c>
      <c r="M37" s="9">
        <f t="shared" si="6"/>
        <v>2.285714286</v>
      </c>
    </row>
    <row r="38">
      <c r="A38" s="6" t="s">
        <v>31</v>
      </c>
      <c r="B38" s="7" t="str">
        <f>vlookup($A38,Users!$B$1:$H1000,3,false)</f>
        <v>Anurag</v>
      </c>
      <c r="C38" s="7" t="str">
        <f>vlookup($A38,Users!$B$1:$H1000,6,false)</f>
        <v>Centennial</v>
      </c>
      <c r="D38" s="7">
        <f>vlookup($C38,Teams!$B:$D,2,false)</f>
        <v>11</v>
      </c>
      <c r="E38" s="7">
        <f t="shared" si="1"/>
        <v>44</v>
      </c>
      <c r="F38" s="7">
        <f>countifs(Raw!$D$1:$D1000,$A38,Raw!$C$1:$C1000,4,Raw!$J$1:$J1000,"B")+countifs(Raw!$D$1:$D1000,$A38,Raw!$C$1:$C1000,14,Raw!$J$1:$J1000,"B")</f>
        <v>11</v>
      </c>
      <c r="G38" s="7">
        <f>countifs(Raw!$D$1:$D1000,$A38,Raw!$C$1:$C1000,0,Raw!$J$1:$J1000,"B")</f>
        <v>11</v>
      </c>
      <c r="H38" s="7">
        <f>countifs(Raw!$D$1:$D1000,$A38,Raw!$C$1:$C1000,-4,Raw!$J$1:$J1000,"B")</f>
        <v>5</v>
      </c>
      <c r="I38" s="7">
        <f t="shared" si="2"/>
        <v>27</v>
      </c>
      <c r="J38" s="8">
        <f t="shared" si="3"/>
        <v>0.6136363636</v>
      </c>
      <c r="K38" s="8">
        <f t="shared" si="4"/>
        <v>0.4074074074</v>
      </c>
      <c r="L38" s="7">
        <f t="shared" si="5"/>
        <v>24</v>
      </c>
      <c r="M38" s="9">
        <f t="shared" si="6"/>
        <v>2.181818182</v>
      </c>
    </row>
    <row r="39">
      <c r="A39" s="6" t="s">
        <v>232</v>
      </c>
      <c r="B39" s="7" t="str">
        <f>vlookup($A39,Users!$B$1:$H1000,3,false)</f>
        <v>Damon</v>
      </c>
      <c r="C39" s="7" t="str">
        <f>vlookup($A39,Users!$B$1:$H1000,6,false)</f>
        <v>Lexington A</v>
      </c>
      <c r="D39" s="7">
        <f>vlookup($C39,Teams!$B:$D,2,false)</f>
        <v>7</v>
      </c>
      <c r="E39" s="7">
        <f t="shared" si="1"/>
        <v>28</v>
      </c>
      <c r="F39" s="7">
        <f>countifs(Raw!$D$1:$D1000,$A39,Raw!$C$1:$C1000,4,Raw!$J$1:$J1000,"B")+countifs(Raw!$D$1:$D1000,$A39,Raw!$C$1:$C1000,14,Raw!$J$1:$J1000,"B")</f>
        <v>4</v>
      </c>
      <c r="G39" s="7">
        <f>countifs(Raw!$D$1:$D1000,$A39,Raw!$C$1:$C1000,0,Raw!$J$1:$J1000,"B")</f>
        <v>2</v>
      </c>
      <c r="H39" s="7">
        <f>countifs(Raw!$D$1:$D1000,$A39,Raw!$C$1:$C1000,-4,Raw!$J$1:$J1000,"B")</f>
        <v>1</v>
      </c>
      <c r="I39" s="7">
        <f t="shared" si="2"/>
        <v>7</v>
      </c>
      <c r="J39" s="8">
        <f t="shared" si="3"/>
        <v>0.25</v>
      </c>
      <c r="K39" s="8">
        <f t="shared" si="4"/>
        <v>0.5714285714</v>
      </c>
      <c r="L39" s="7">
        <f t="shared" si="5"/>
        <v>12</v>
      </c>
      <c r="M39" s="9">
        <f t="shared" si="6"/>
        <v>1.714285714</v>
      </c>
    </row>
    <row r="40">
      <c r="A40" s="6" t="s">
        <v>95</v>
      </c>
      <c r="B40" s="7" t="str">
        <f>vlookup($A40,Users!$B$1:$H1000,3,false)</f>
        <v>Rohan</v>
      </c>
      <c r="C40" s="7" t="str">
        <f>vlookup($A40,Users!$B$1:$H1000,6,false)</f>
        <v>Lakeside</v>
      </c>
      <c r="D40" s="7">
        <f>vlookup($C40,Teams!$B:$D,2,false)</f>
        <v>5</v>
      </c>
      <c r="E40" s="7">
        <f t="shared" si="1"/>
        <v>20</v>
      </c>
      <c r="F40" s="7">
        <f>countifs(Raw!$D$1:$D1000,$A40,Raw!$C$1:$C1000,4,Raw!$J$1:$J1000,"B")+countifs(Raw!$D$1:$D1000,$A40,Raw!$C$1:$C1000,14,Raw!$J$1:$J1000,"B")</f>
        <v>2</v>
      </c>
      <c r="G40" s="7">
        <f>countifs(Raw!$D$1:$D1000,$A40,Raw!$C$1:$C1000,0,Raw!$J$1:$J1000,"B")</f>
        <v>0</v>
      </c>
      <c r="H40" s="7">
        <f>countifs(Raw!$D$1:$D1000,$A40,Raw!$C$1:$C1000,-4,Raw!$J$1:$J1000,"B")</f>
        <v>0</v>
      </c>
      <c r="I40" s="7">
        <f t="shared" si="2"/>
        <v>2</v>
      </c>
      <c r="J40" s="8">
        <f t="shared" si="3"/>
        <v>0.1</v>
      </c>
      <c r="K40" s="8">
        <f t="shared" si="4"/>
        <v>1</v>
      </c>
      <c r="L40" s="7">
        <f t="shared" si="5"/>
        <v>8</v>
      </c>
      <c r="M40" s="9">
        <f t="shared" si="6"/>
        <v>1.6</v>
      </c>
    </row>
    <row r="41">
      <c r="A41" s="6" t="s">
        <v>99</v>
      </c>
      <c r="B41" s="7" t="str">
        <f>vlookup($A41,Users!$B$1:$H1000,3,false)</f>
        <v>Daniel</v>
      </c>
      <c r="C41" s="7" t="str">
        <f>vlookup($A41,Users!$B$1:$H1000,6,false)</f>
        <v>ASFA</v>
      </c>
      <c r="D41" s="7">
        <f>vlookup($C41,Teams!$B:$D,2,false)</f>
        <v>5</v>
      </c>
      <c r="E41" s="7">
        <f t="shared" si="1"/>
        <v>20</v>
      </c>
      <c r="F41" s="7">
        <f>countifs(Raw!$D$1:$D1000,$A41,Raw!$C$1:$C1000,4,Raw!$J$1:$J1000,"B")+countifs(Raw!$D$1:$D1000,$A41,Raw!$C$1:$C1000,14,Raw!$J$1:$J1000,"B")</f>
        <v>2</v>
      </c>
      <c r="G41" s="7">
        <f>countifs(Raw!$D$1:$D1000,$A41,Raw!$C$1:$C1000,0,Raw!$J$1:$J1000,"B")</f>
        <v>3</v>
      </c>
      <c r="H41" s="7">
        <f>countifs(Raw!$D$1:$D1000,$A41,Raw!$C$1:$C1000,-4,Raw!$J$1:$J1000,"B")</f>
        <v>0</v>
      </c>
      <c r="I41" s="7">
        <f t="shared" si="2"/>
        <v>5</v>
      </c>
      <c r="J41" s="8">
        <f t="shared" si="3"/>
        <v>0.25</v>
      </c>
      <c r="K41" s="8">
        <f t="shared" si="4"/>
        <v>0.4</v>
      </c>
      <c r="L41" s="7">
        <f t="shared" si="5"/>
        <v>8</v>
      </c>
      <c r="M41" s="9">
        <f t="shared" si="6"/>
        <v>1.6</v>
      </c>
    </row>
    <row r="42">
      <c r="A42" s="6" t="s">
        <v>112</v>
      </c>
      <c r="B42" s="7" t="str">
        <f>vlookup($A42,Users!$B$1:$H1000,3,false)</f>
        <v>David</v>
      </c>
      <c r="C42" s="7" t="str">
        <f>vlookup($A42,Users!$B$1:$H1000,6,false)</f>
        <v>Lynbrook</v>
      </c>
      <c r="D42" s="7">
        <f>vlookup($C42,Teams!$B:$D,2,false)</f>
        <v>5</v>
      </c>
      <c r="E42" s="7">
        <f t="shared" si="1"/>
        <v>20</v>
      </c>
      <c r="F42" s="7">
        <f>countifs(Raw!$D$1:$D1000,$A42,Raw!$C$1:$C1000,4,Raw!$J$1:$J1000,"B")+countifs(Raw!$D$1:$D1000,$A42,Raw!$C$1:$C1000,14,Raw!$J$1:$J1000,"B")</f>
        <v>2</v>
      </c>
      <c r="G42" s="7">
        <f>countifs(Raw!$D$1:$D1000,$A42,Raw!$C$1:$C1000,0,Raw!$J$1:$J1000,"B")</f>
        <v>1</v>
      </c>
      <c r="H42" s="7">
        <f>countifs(Raw!$D$1:$D1000,$A42,Raw!$C$1:$C1000,-4,Raw!$J$1:$J1000,"B")</f>
        <v>0</v>
      </c>
      <c r="I42" s="7">
        <f t="shared" si="2"/>
        <v>3</v>
      </c>
      <c r="J42" s="8">
        <f t="shared" si="3"/>
        <v>0.15</v>
      </c>
      <c r="K42" s="8">
        <f t="shared" si="4"/>
        <v>0.6666666667</v>
      </c>
      <c r="L42" s="7">
        <f t="shared" si="5"/>
        <v>8</v>
      </c>
      <c r="M42" s="9">
        <f t="shared" si="6"/>
        <v>1.6</v>
      </c>
    </row>
    <row r="43">
      <c r="A43" s="6" t="s">
        <v>115</v>
      </c>
      <c r="B43" s="7" t="str">
        <f>vlookup($A43,Users!$B$1:$H1000,3,false)</f>
        <v>Mir</v>
      </c>
      <c r="C43" s="7" t="str">
        <f>vlookup($A43,Users!$B$1:$H1000,6,false)</f>
        <v>Pullman</v>
      </c>
      <c r="D43" s="7">
        <f>vlookup($C43,Teams!$B:$D,2,false)</f>
        <v>5</v>
      </c>
      <c r="E43" s="7">
        <f t="shared" si="1"/>
        <v>20</v>
      </c>
      <c r="F43" s="7">
        <f>countifs(Raw!$D$1:$D1000,$A43,Raw!$C$1:$C1000,4,Raw!$J$1:$J1000,"B")+countifs(Raw!$D$1:$D1000,$A43,Raw!$C$1:$C1000,14,Raw!$J$1:$J1000,"B")</f>
        <v>2</v>
      </c>
      <c r="G43" s="7">
        <f>countifs(Raw!$D$1:$D1000,$A43,Raw!$C$1:$C1000,0,Raw!$J$1:$J1000,"B")</f>
        <v>0</v>
      </c>
      <c r="H43" s="7">
        <f>countifs(Raw!$D$1:$D1000,$A43,Raw!$C$1:$C1000,-4,Raw!$J$1:$J1000,"B")</f>
        <v>0</v>
      </c>
      <c r="I43" s="7">
        <f t="shared" si="2"/>
        <v>2</v>
      </c>
      <c r="J43" s="8">
        <f t="shared" si="3"/>
        <v>0.1</v>
      </c>
      <c r="K43" s="8">
        <f t="shared" si="4"/>
        <v>1</v>
      </c>
      <c r="L43" s="7">
        <f t="shared" si="5"/>
        <v>8</v>
      </c>
      <c r="M43" s="9">
        <f t="shared" si="6"/>
        <v>1.6</v>
      </c>
    </row>
    <row r="44">
      <c r="A44" s="6" t="s">
        <v>123</v>
      </c>
      <c r="B44" s="7" t="str">
        <f>vlookup($A44,Users!$B$1:$H1000,3,false)</f>
        <v>Flora</v>
      </c>
      <c r="C44" s="7" t="str">
        <f>vlookup($A44,Users!$B$1:$H1000,6,false)</f>
        <v>Canyon Crest</v>
      </c>
      <c r="D44" s="7">
        <f>vlookup($C44,Teams!$B:$D,2,false)</f>
        <v>5</v>
      </c>
      <c r="E44" s="7">
        <f t="shared" si="1"/>
        <v>20</v>
      </c>
      <c r="F44" s="7">
        <f>countifs(Raw!$D$1:$D1000,$A44,Raw!$C$1:$C1000,4,Raw!$J$1:$J1000,"B")+countifs(Raw!$D$1:$D1000,$A44,Raw!$C$1:$C1000,14,Raw!$J$1:$J1000,"B")</f>
        <v>2</v>
      </c>
      <c r="G44" s="7">
        <f>countifs(Raw!$D$1:$D1000,$A44,Raw!$C$1:$C1000,0,Raw!$J$1:$J1000,"B")</f>
        <v>3</v>
      </c>
      <c r="H44" s="7">
        <f>countifs(Raw!$D$1:$D1000,$A44,Raw!$C$1:$C1000,-4,Raw!$J$1:$J1000,"B")</f>
        <v>0</v>
      </c>
      <c r="I44" s="7">
        <f t="shared" si="2"/>
        <v>5</v>
      </c>
      <c r="J44" s="8">
        <f t="shared" si="3"/>
        <v>0.25</v>
      </c>
      <c r="K44" s="8">
        <f t="shared" si="4"/>
        <v>0.4</v>
      </c>
      <c r="L44" s="7">
        <f t="shared" si="5"/>
        <v>8</v>
      </c>
      <c r="M44" s="9">
        <f t="shared" si="6"/>
        <v>1.6</v>
      </c>
    </row>
    <row r="45">
      <c r="A45" s="6" t="s">
        <v>126</v>
      </c>
      <c r="B45" s="7" t="str">
        <f>vlookup($A45,Users!$B$1:$H1000,3,false)</f>
        <v>Andrew</v>
      </c>
      <c r="C45" s="7" t="str">
        <f>vlookup($A45,Users!$B$1:$H1000,6,false)</f>
        <v>Naperville North</v>
      </c>
      <c r="D45" s="7">
        <f>vlookup($C45,Teams!$B:$D,2,false)</f>
        <v>5</v>
      </c>
      <c r="E45" s="7">
        <f t="shared" si="1"/>
        <v>20</v>
      </c>
      <c r="F45" s="7">
        <f>countifs(Raw!$D$1:$D1000,$A45,Raw!$C$1:$C1000,4,Raw!$J$1:$J1000,"B")+countifs(Raw!$D$1:$D1000,$A45,Raw!$C$1:$C1000,14,Raw!$J$1:$J1000,"B")</f>
        <v>2</v>
      </c>
      <c r="G45" s="7">
        <f>countifs(Raw!$D$1:$D1000,$A45,Raw!$C$1:$C1000,0,Raw!$J$1:$J1000,"B")</f>
        <v>1</v>
      </c>
      <c r="H45" s="7">
        <f>countifs(Raw!$D$1:$D1000,$A45,Raw!$C$1:$C1000,-4,Raw!$J$1:$J1000,"B")</f>
        <v>0</v>
      </c>
      <c r="I45" s="7">
        <f t="shared" si="2"/>
        <v>3</v>
      </c>
      <c r="J45" s="8">
        <f t="shared" si="3"/>
        <v>0.15</v>
      </c>
      <c r="K45" s="8">
        <f t="shared" si="4"/>
        <v>0.6666666667</v>
      </c>
      <c r="L45" s="7">
        <f t="shared" si="5"/>
        <v>8</v>
      </c>
      <c r="M45" s="9">
        <f t="shared" si="6"/>
        <v>1.6</v>
      </c>
    </row>
    <row r="46">
      <c r="A46" s="6" t="s">
        <v>136</v>
      </c>
      <c r="B46" s="7" t="str">
        <f>vlookup($A46,Users!$B$1:$H1000,3,false)</f>
        <v>Aditi</v>
      </c>
      <c r="C46" s="7" t="str">
        <f>vlookup($A46,Users!$B$1:$H1000,6,false)</f>
        <v>Cupertino</v>
      </c>
      <c r="D46" s="7">
        <f>vlookup($C46,Teams!$B:$D,2,false)</f>
        <v>5</v>
      </c>
      <c r="E46" s="7">
        <f t="shared" si="1"/>
        <v>20</v>
      </c>
      <c r="F46" s="7">
        <f>countifs(Raw!$D$1:$D1000,$A46,Raw!$C$1:$C1000,4,Raw!$J$1:$J1000,"B")+countifs(Raw!$D$1:$D1000,$A46,Raw!$C$1:$C1000,14,Raw!$J$1:$J1000,"B")</f>
        <v>2</v>
      </c>
      <c r="G46" s="7">
        <f>countifs(Raw!$D$1:$D1000,$A46,Raw!$C$1:$C1000,0,Raw!$J$1:$J1000,"B")</f>
        <v>1</v>
      </c>
      <c r="H46" s="7">
        <f>countifs(Raw!$D$1:$D1000,$A46,Raw!$C$1:$C1000,-4,Raw!$J$1:$J1000,"B")</f>
        <v>0</v>
      </c>
      <c r="I46" s="7">
        <f t="shared" si="2"/>
        <v>3</v>
      </c>
      <c r="J46" s="8">
        <f t="shared" si="3"/>
        <v>0.15</v>
      </c>
      <c r="K46" s="8">
        <f t="shared" si="4"/>
        <v>0.6666666667</v>
      </c>
      <c r="L46" s="7">
        <f t="shared" si="5"/>
        <v>8</v>
      </c>
      <c r="M46" s="9">
        <f t="shared" si="6"/>
        <v>1.6</v>
      </c>
    </row>
    <row r="47">
      <c r="A47" s="6" t="s">
        <v>141</v>
      </c>
      <c r="B47" s="7" t="str">
        <f>vlookup($A47,Users!$B$1:$H1000,3,false)</f>
        <v>Tony</v>
      </c>
      <c r="C47" s="7" t="str">
        <f>vlookup($A47,Users!$B$1:$H1000,6,false)</f>
        <v>Shen</v>
      </c>
      <c r="D47" s="7">
        <f>vlookup($C47,Teams!$B:$D,2,false)</f>
        <v>5</v>
      </c>
      <c r="E47" s="7">
        <f t="shared" si="1"/>
        <v>20</v>
      </c>
      <c r="F47" s="7">
        <f>countifs(Raw!$D$1:$D1000,$A47,Raw!$C$1:$C1000,4,Raw!$J$1:$J1000,"B")+countifs(Raw!$D$1:$D1000,$A47,Raw!$C$1:$C1000,14,Raw!$J$1:$J1000,"B")</f>
        <v>3</v>
      </c>
      <c r="G47" s="7">
        <f>countifs(Raw!$D$1:$D1000,$A47,Raw!$C$1:$C1000,0,Raw!$J$1:$J1000,"B")</f>
        <v>0</v>
      </c>
      <c r="H47" s="7">
        <f>countifs(Raw!$D$1:$D1000,$A47,Raw!$C$1:$C1000,-4,Raw!$J$1:$J1000,"B")</f>
        <v>1</v>
      </c>
      <c r="I47" s="7">
        <f t="shared" si="2"/>
        <v>4</v>
      </c>
      <c r="J47" s="8">
        <f t="shared" si="3"/>
        <v>0.2</v>
      </c>
      <c r="K47" s="8">
        <f t="shared" si="4"/>
        <v>0.75</v>
      </c>
      <c r="L47" s="7">
        <f t="shared" si="5"/>
        <v>8</v>
      </c>
      <c r="M47" s="9">
        <f t="shared" si="6"/>
        <v>1.6</v>
      </c>
    </row>
    <row r="48">
      <c r="A48" s="6" t="s">
        <v>148</v>
      </c>
      <c r="B48" s="7" t="str">
        <f>vlookup($A48,Users!$B$1:$H1000,3,false)</f>
        <v>Anagh</v>
      </c>
      <c r="C48" s="7" t="str">
        <f>vlookup($A48,Users!$B$1:$H1000,6,false)</f>
        <v>JP Stevens</v>
      </c>
      <c r="D48" s="7">
        <f>vlookup($C48,Teams!$B:$D,2,false)</f>
        <v>5</v>
      </c>
      <c r="E48" s="7">
        <f t="shared" si="1"/>
        <v>20</v>
      </c>
      <c r="F48" s="7">
        <f>countifs(Raw!$D$1:$D1000,$A48,Raw!$C$1:$C1000,4,Raw!$J$1:$J1000,"B")+countifs(Raw!$D$1:$D1000,$A48,Raw!$C$1:$C1000,14,Raw!$J$1:$J1000,"B")</f>
        <v>2</v>
      </c>
      <c r="G48" s="7">
        <f>countifs(Raw!$D$1:$D1000,$A48,Raw!$C$1:$C1000,0,Raw!$J$1:$J1000,"B")</f>
        <v>1</v>
      </c>
      <c r="H48" s="7">
        <f>countifs(Raw!$D$1:$D1000,$A48,Raw!$C$1:$C1000,-4,Raw!$J$1:$J1000,"B")</f>
        <v>0</v>
      </c>
      <c r="I48" s="7">
        <f t="shared" si="2"/>
        <v>3</v>
      </c>
      <c r="J48" s="8">
        <f t="shared" si="3"/>
        <v>0.15</v>
      </c>
      <c r="K48" s="8">
        <f t="shared" si="4"/>
        <v>0.6666666667</v>
      </c>
      <c r="L48" s="7">
        <f t="shared" si="5"/>
        <v>8</v>
      </c>
      <c r="M48" s="9">
        <f t="shared" si="6"/>
        <v>1.6</v>
      </c>
    </row>
    <row r="49">
      <c r="A49" s="6" t="s">
        <v>75</v>
      </c>
      <c r="B49" s="7" t="str">
        <f>vlookup($A49,Users!$B$1:$H1000,3,false)</f>
        <v>Connor</v>
      </c>
      <c r="C49" s="7" t="str">
        <f>vlookup($A49,Users!$B$1:$H1000,6,false)</f>
        <v>NoHo B</v>
      </c>
      <c r="D49" s="7">
        <f>vlookup($C49,Teams!$B:$D,2,false)</f>
        <v>5</v>
      </c>
      <c r="E49" s="7">
        <f t="shared" si="1"/>
        <v>20</v>
      </c>
      <c r="F49" s="7">
        <f>countifs(Raw!$D$1:$D1000,$A49,Raw!$C$1:$C1000,4,Raw!$J$1:$J1000,"B")+countifs(Raw!$D$1:$D1000,$A49,Raw!$C$1:$C1000,14,Raw!$J$1:$J1000,"B")</f>
        <v>2</v>
      </c>
      <c r="G49" s="7">
        <f>countifs(Raw!$D$1:$D1000,$A49,Raw!$C$1:$C1000,0,Raw!$J$1:$J1000,"B")</f>
        <v>2</v>
      </c>
      <c r="H49" s="7">
        <f>countifs(Raw!$D$1:$D1000,$A49,Raw!$C$1:$C1000,-4,Raw!$J$1:$J1000,"B")</f>
        <v>0</v>
      </c>
      <c r="I49" s="7">
        <f t="shared" si="2"/>
        <v>4</v>
      </c>
      <c r="J49" s="8">
        <f t="shared" si="3"/>
        <v>0.2</v>
      </c>
      <c r="K49" s="8">
        <f t="shared" si="4"/>
        <v>0.5</v>
      </c>
      <c r="L49" s="7">
        <f t="shared" si="5"/>
        <v>8</v>
      </c>
      <c r="M49" s="9">
        <f t="shared" si="6"/>
        <v>1.6</v>
      </c>
    </row>
    <row r="50">
      <c r="A50" s="6" t="s">
        <v>156</v>
      </c>
      <c r="B50" s="7" t="str">
        <f>vlookup($A50,Users!$B$1:$H1000,3,false)</f>
        <v>Danny</v>
      </c>
      <c r="C50" s="7" t="str">
        <f>vlookup($A50,Users!$B$1:$H1000,6,false)</f>
        <v>NoHo B</v>
      </c>
      <c r="D50" s="7">
        <f>vlookup($C50,Teams!$B:$D,2,false)</f>
        <v>5</v>
      </c>
      <c r="E50" s="7">
        <f t="shared" si="1"/>
        <v>20</v>
      </c>
      <c r="F50" s="7">
        <f>countifs(Raw!$D$1:$D1000,$A50,Raw!$C$1:$C1000,4,Raw!$J$1:$J1000,"B")+countifs(Raw!$D$1:$D1000,$A50,Raw!$C$1:$C1000,14,Raw!$J$1:$J1000,"B")</f>
        <v>2</v>
      </c>
      <c r="G50" s="7">
        <f>countifs(Raw!$D$1:$D1000,$A50,Raw!$C$1:$C1000,0,Raw!$J$1:$J1000,"B")</f>
        <v>0</v>
      </c>
      <c r="H50" s="7">
        <f>countifs(Raw!$D$1:$D1000,$A50,Raw!$C$1:$C1000,-4,Raw!$J$1:$J1000,"B")</f>
        <v>0</v>
      </c>
      <c r="I50" s="7">
        <f t="shared" si="2"/>
        <v>2</v>
      </c>
      <c r="J50" s="8">
        <f t="shared" si="3"/>
        <v>0.1</v>
      </c>
      <c r="K50" s="8">
        <f t="shared" si="4"/>
        <v>1</v>
      </c>
      <c r="L50" s="7">
        <f t="shared" si="5"/>
        <v>8</v>
      </c>
      <c r="M50" s="9">
        <f t="shared" si="6"/>
        <v>1.6</v>
      </c>
    </row>
    <row r="51">
      <c r="A51" s="6" t="s">
        <v>157</v>
      </c>
      <c r="B51" s="7" t="str">
        <f>vlookup($A51,Users!$B$1:$H1000,3,false)</f>
        <v>Khoi</v>
      </c>
      <c r="C51" s="7" t="str">
        <f>vlookup($A51,Users!$B$1:$H1000,6,false)</f>
        <v>Wayzata</v>
      </c>
      <c r="D51" s="7">
        <f>vlookup($C51,Teams!$B:$D,2,false)</f>
        <v>5</v>
      </c>
      <c r="E51" s="7">
        <f t="shared" si="1"/>
        <v>20</v>
      </c>
      <c r="F51" s="7">
        <f>countifs(Raw!$D$1:$D1000,$A51,Raw!$C$1:$C1000,4,Raw!$J$1:$J1000,"B")+countifs(Raw!$D$1:$D1000,$A51,Raw!$C$1:$C1000,14,Raw!$J$1:$J1000,"B")</f>
        <v>2</v>
      </c>
      <c r="G51" s="7">
        <f>countifs(Raw!$D$1:$D1000,$A51,Raw!$C$1:$C1000,0,Raw!$J$1:$J1000,"B")</f>
        <v>0</v>
      </c>
      <c r="H51" s="7">
        <f>countifs(Raw!$D$1:$D1000,$A51,Raw!$C$1:$C1000,-4,Raw!$J$1:$J1000,"B")</f>
        <v>0</v>
      </c>
      <c r="I51" s="7">
        <f t="shared" si="2"/>
        <v>2</v>
      </c>
      <c r="J51" s="8">
        <f t="shared" si="3"/>
        <v>0.1</v>
      </c>
      <c r="K51" s="8">
        <f t="shared" si="4"/>
        <v>1</v>
      </c>
      <c r="L51" s="7">
        <f t="shared" si="5"/>
        <v>8</v>
      </c>
      <c r="M51" s="9">
        <f t="shared" si="6"/>
        <v>1.6</v>
      </c>
    </row>
    <row r="52">
      <c r="A52" s="6" t="s">
        <v>214</v>
      </c>
      <c r="B52" s="7" t="str">
        <f>vlookup($A52,Users!$B$1:$H1000,3,false)</f>
        <v>Rishabh</v>
      </c>
      <c r="C52" s="7" t="str">
        <f>vlookup($A52,Users!$B$1:$H1000,6,false)</f>
        <v>NoHo B</v>
      </c>
      <c r="D52" s="7">
        <f>vlookup($C52,Teams!$B:$D,2,false)</f>
        <v>5</v>
      </c>
      <c r="E52" s="7">
        <f t="shared" si="1"/>
        <v>20</v>
      </c>
      <c r="F52" s="7">
        <f>countifs(Raw!$D$1:$D1000,$A52,Raw!$C$1:$C1000,4,Raw!$J$1:$J1000,"B")+countifs(Raw!$D$1:$D1000,$A52,Raw!$C$1:$C1000,14,Raw!$J$1:$J1000,"B")</f>
        <v>2</v>
      </c>
      <c r="G52" s="7">
        <f>countifs(Raw!$D$1:$D1000,$A52,Raw!$C$1:$C1000,0,Raw!$J$1:$J1000,"B")</f>
        <v>3</v>
      </c>
      <c r="H52" s="7">
        <f>countifs(Raw!$D$1:$D1000,$A52,Raw!$C$1:$C1000,-4,Raw!$J$1:$J1000,"B")</f>
        <v>0</v>
      </c>
      <c r="I52" s="7">
        <f t="shared" si="2"/>
        <v>5</v>
      </c>
      <c r="J52" s="8">
        <f t="shared" si="3"/>
        <v>0.25</v>
      </c>
      <c r="K52" s="8">
        <f t="shared" si="4"/>
        <v>0.4</v>
      </c>
      <c r="L52" s="7">
        <f t="shared" si="5"/>
        <v>8</v>
      </c>
      <c r="M52" s="9">
        <f t="shared" si="6"/>
        <v>1.6</v>
      </c>
    </row>
    <row r="53">
      <c r="A53" s="6" t="s">
        <v>35</v>
      </c>
      <c r="B53" s="7" t="str">
        <f>vlookup($A53,Users!$B$1:$H1000,3,false)</f>
        <v>Akshansh</v>
      </c>
      <c r="C53" s="7" t="str">
        <f>vlookup($A53,Users!$B$1:$H1000,6,false)</f>
        <v>Davidson</v>
      </c>
      <c r="D53" s="7">
        <f>vlookup($C53,Teams!$B:$D,2,false)</f>
        <v>6</v>
      </c>
      <c r="E53" s="7">
        <f t="shared" si="1"/>
        <v>24</v>
      </c>
      <c r="F53" s="7">
        <f>countifs(Raw!$D$1:$D1000,$A53,Raw!$C$1:$C1000,4,Raw!$J$1:$J1000,"B")+countifs(Raw!$D$1:$D1000,$A53,Raw!$C$1:$C1000,14,Raw!$J$1:$J1000,"B")</f>
        <v>2</v>
      </c>
      <c r="G53" s="7">
        <f>countifs(Raw!$D$1:$D1000,$A53,Raw!$C$1:$C1000,0,Raw!$J$1:$J1000,"B")</f>
        <v>1</v>
      </c>
      <c r="H53" s="7">
        <f>countifs(Raw!$D$1:$D1000,$A53,Raw!$C$1:$C1000,-4,Raw!$J$1:$J1000,"B")</f>
        <v>0</v>
      </c>
      <c r="I53" s="7">
        <f t="shared" si="2"/>
        <v>3</v>
      </c>
      <c r="J53" s="8">
        <f t="shared" si="3"/>
        <v>0.125</v>
      </c>
      <c r="K53" s="8">
        <f t="shared" si="4"/>
        <v>0.6666666667</v>
      </c>
      <c r="L53" s="7">
        <f t="shared" si="5"/>
        <v>8</v>
      </c>
      <c r="M53" s="9">
        <f t="shared" si="6"/>
        <v>1.333333333</v>
      </c>
    </row>
    <row r="54">
      <c r="A54" s="6" t="s">
        <v>61</v>
      </c>
      <c r="B54" s="7" t="str">
        <f>vlookup($A54,Users!$B$1:$H1000,3,false)</f>
        <v>Viraj</v>
      </c>
      <c r="C54" s="7" t="str">
        <f>vlookup($A54,Users!$B$1:$H1000,6,false)</f>
        <v>Dulles</v>
      </c>
      <c r="D54" s="7">
        <f>vlookup($C54,Teams!$B:$D,2,false)</f>
        <v>9</v>
      </c>
      <c r="E54" s="7">
        <f t="shared" si="1"/>
        <v>36</v>
      </c>
      <c r="F54" s="7">
        <f>countifs(Raw!$D$1:$D1000,$A54,Raw!$C$1:$C1000,4,Raw!$J$1:$J1000,"B")+countifs(Raw!$D$1:$D1000,$A54,Raw!$C$1:$C1000,14,Raw!$J$1:$J1000,"B")</f>
        <v>4</v>
      </c>
      <c r="G54" s="7">
        <f>countifs(Raw!$D$1:$D1000,$A54,Raw!$C$1:$C1000,0,Raw!$J$1:$J1000,"B")</f>
        <v>1</v>
      </c>
      <c r="H54" s="7">
        <f>countifs(Raw!$D$1:$D1000,$A54,Raw!$C$1:$C1000,-4,Raw!$J$1:$J1000,"B")</f>
        <v>1</v>
      </c>
      <c r="I54" s="7">
        <f t="shared" si="2"/>
        <v>6</v>
      </c>
      <c r="J54" s="8">
        <f t="shared" si="3"/>
        <v>0.1666666667</v>
      </c>
      <c r="K54" s="8">
        <f t="shared" si="4"/>
        <v>0.6666666667</v>
      </c>
      <c r="L54" s="7">
        <f t="shared" si="5"/>
        <v>12</v>
      </c>
      <c r="M54" s="9">
        <f t="shared" si="6"/>
        <v>1.333333333</v>
      </c>
    </row>
    <row r="55">
      <c r="A55" s="6" t="s">
        <v>137</v>
      </c>
      <c r="B55" s="7" t="str">
        <f>vlookup($A55,Users!$B$1:$H1000,3,false)</f>
        <v>Daniel</v>
      </c>
      <c r="C55" s="7" t="str">
        <f>vlookup($A55,Users!$B$1:$H1000,6,false)</f>
        <v>Lexington B</v>
      </c>
      <c r="D55" s="7">
        <f>vlookup($C55,Teams!$B:$D,2,false)</f>
        <v>6</v>
      </c>
      <c r="E55" s="7">
        <f t="shared" si="1"/>
        <v>24</v>
      </c>
      <c r="F55" s="7">
        <f>countifs(Raw!$D$1:$D1000,$A55,Raw!$C$1:$C1000,4,Raw!$J$1:$J1000,"B")+countifs(Raw!$D$1:$D1000,$A55,Raw!$C$1:$C1000,14,Raw!$J$1:$J1000,"B")</f>
        <v>2</v>
      </c>
      <c r="G55" s="7">
        <f>countifs(Raw!$D$1:$D1000,$A55,Raw!$C$1:$C1000,0,Raw!$J$1:$J1000,"B")</f>
        <v>3</v>
      </c>
      <c r="H55" s="7">
        <f>countifs(Raw!$D$1:$D1000,$A55,Raw!$C$1:$C1000,-4,Raw!$J$1:$J1000,"B")</f>
        <v>0</v>
      </c>
      <c r="I55" s="7">
        <f t="shared" si="2"/>
        <v>5</v>
      </c>
      <c r="J55" s="8">
        <f t="shared" si="3"/>
        <v>0.2083333333</v>
      </c>
      <c r="K55" s="8">
        <f t="shared" si="4"/>
        <v>0.4</v>
      </c>
      <c r="L55" s="7">
        <f t="shared" si="5"/>
        <v>8</v>
      </c>
      <c r="M55" s="9">
        <f t="shared" si="6"/>
        <v>1.333333333</v>
      </c>
    </row>
    <row r="56">
      <c r="A56" s="6" t="s">
        <v>80</v>
      </c>
      <c r="B56" s="7" t="str">
        <f>vlookup($A56,Users!$B$1:$H1000,3,false)</f>
        <v>Evin</v>
      </c>
      <c r="C56" s="7" t="str">
        <f>vlookup($A56,Users!$B$1:$H1000,6,false)</f>
        <v>Lexington A</v>
      </c>
      <c r="D56" s="7">
        <f>vlookup($C56,Teams!$B:$D,2,false)</f>
        <v>7</v>
      </c>
      <c r="E56" s="7">
        <f t="shared" si="1"/>
        <v>28</v>
      </c>
      <c r="F56" s="7">
        <f>countifs(Raw!$D$1:$D1000,$A56,Raw!$C$1:$C1000,4,Raw!$J$1:$J1000,"B")+countifs(Raw!$D$1:$D1000,$A56,Raw!$C$1:$C1000,14,Raw!$J$1:$J1000,"B")</f>
        <v>2</v>
      </c>
      <c r="G56" s="7">
        <f>countifs(Raw!$D$1:$D1000,$A56,Raw!$C$1:$C1000,0,Raw!$J$1:$J1000,"B")</f>
        <v>0</v>
      </c>
      <c r="H56" s="7">
        <f>countifs(Raw!$D$1:$D1000,$A56,Raw!$C$1:$C1000,-4,Raw!$J$1:$J1000,"B")</f>
        <v>0</v>
      </c>
      <c r="I56" s="7">
        <f t="shared" si="2"/>
        <v>2</v>
      </c>
      <c r="J56" s="8">
        <f t="shared" si="3"/>
        <v>0.07142857143</v>
      </c>
      <c r="K56" s="8">
        <f t="shared" si="4"/>
        <v>1</v>
      </c>
      <c r="L56" s="7">
        <f t="shared" si="5"/>
        <v>8</v>
      </c>
      <c r="M56" s="9">
        <f t="shared" si="6"/>
        <v>1.142857143</v>
      </c>
    </row>
    <row r="57">
      <c r="A57" s="6" t="s">
        <v>155</v>
      </c>
      <c r="B57" s="7" t="str">
        <f>vlookup($A57,Users!$B$1:$H1000,3,false)</f>
        <v>Bo</v>
      </c>
      <c r="C57" s="7" t="str">
        <f>vlookup($A57,Users!$B$1:$H1000,6,false)</f>
        <v>NCSSM A</v>
      </c>
      <c r="D57" s="7">
        <f>vlookup($C57,Teams!$B:$D,2,false)</f>
        <v>7</v>
      </c>
      <c r="E57" s="7">
        <f t="shared" si="1"/>
        <v>28</v>
      </c>
      <c r="F57" s="7">
        <f>countifs(Raw!$D$1:$D1000,$A57,Raw!$C$1:$C1000,4,Raw!$J$1:$J1000,"B")+countifs(Raw!$D$1:$D1000,$A57,Raw!$C$1:$C1000,14,Raw!$J$1:$J1000,"B")</f>
        <v>2</v>
      </c>
      <c r="G57" s="7">
        <f>countifs(Raw!$D$1:$D1000,$A57,Raw!$C$1:$C1000,0,Raw!$J$1:$J1000,"B")</f>
        <v>3</v>
      </c>
      <c r="H57" s="7">
        <f>countifs(Raw!$D$1:$D1000,$A57,Raw!$C$1:$C1000,-4,Raw!$J$1:$J1000,"B")</f>
        <v>0</v>
      </c>
      <c r="I57" s="7">
        <f t="shared" si="2"/>
        <v>5</v>
      </c>
      <c r="J57" s="8">
        <f t="shared" si="3"/>
        <v>0.1785714286</v>
      </c>
      <c r="K57" s="8">
        <f t="shared" si="4"/>
        <v>0.4</v>
      </c>
      <c r="L57" s="7">
        <f t="shared" si="5"/>
        <v>8</v>
      </c>
      <c r="M57" s="9">
        <f t="shared" si="6"/>
        <v>1.142857143</v>
      </c>
    </row>
    <row r="58">
      <c r="A58" s="6" t="s">
        <v>43</v>
      </c>
      <c r="B58" s="7" t="str">
        <f>vlookup($A58,Users!$B$1:$H1000,3,false)</f>
        <v>Evan</v>
      </c>
      <c r="C58" s="7" t="str">
        <f>vlookup($A58,Users!$B$1:$H1000,6,false)</f>
        <v>Blair C</v>
      </c>
      <c r="D58" s="7">
        <f>vlookup($C58,Teams!$B:$D,2,false)</f>
        <v>5</v>
      </c>
      <c r="E58" s="7">
        <f t="shared" si="1"/>
        <v>20</v>
      </c>
      <c r="F58" s="7">
        <f>countifs(Raw!$D$1:$D1000,$A58,Raw!$C$1:$C1000,4,Raw!$J$1:$J1000,"B")+countifs(Raw!$D$1:$D1000,$A58,Raw!$C$1:$C1000,14,Raw!$J$1:$J1000,"B")</f>
        <v>1</v>
      </c>
      <c r="G58" s="7">
        <f>countifs(Raw!$D$1:$D1000,$A58,Raw!$C$1:$C1000,0,Raw!$J$1:$J1000,"B")</f>
        <v>1</v>
      </c>
      <c r="H58" s="7">
        <f>countifs(Raw!$D$1:$D1000,$A58,Raw!$C$1:$C1000,-4,Raw!$J$1:$J1000,"B")</f>
        <v>0</v>
      </c>
      <c r="I58" s="7">
        <f t="shared" si="2"/>
        <v>2</v>
      </c>
      <c r="J58" s="8">
        <f t="shared" si="3"/>
        <v>0.1</v>
      </c>
      <c r="K58" s="8">
        <f t="shared" si="4"/>
        <v>0.5</v>
      </c>
      <c r="L58" s="7">
        <f t="shared" si="5"/>
        <v>4</v>
      </c>
      <c r="M58" s="9">
        <f t="shared" si="6"/>
        <v>0.8</v>
      </c>
    </row>
    <row r="59">
      <c r="A59" s="6" t="s">
        <v>70</v>
      </c>
      <c r="B59" s="7" t="str">
        <f>vlookup($A59,Users!$B$1:$H1000,3,false)</f>
        <v>Harry</v>
      </c>
      <c r="C59" s="7" t="str">
        <f>vlookup($A59,Users!$B$1:$H1000,6,false)</f>
        <v>Middleton</v>
      </c>
      <c r="D59" s="7">
        <f>vlookup($C59,Teams!$B:$D,2,false)</f>
        <v>5</v>
      </c>
      <c r="E59" s="7">
        <f t="shared" si="1"/>
        <v>20</v>
      </c>
      <c r="F59" s="7">
        <f>countifs(Raw!$D$1:$D1000,$A59,Raw!$C$1:$C1000,4,Raw!$J$1:$J1000,"B")+countifs(Raw!$D$1:$D1000,$A59,Raw!$C$1:$C1000,14,Raw!$J$1:$J1000,"B")</f>
        <v>1</v>
      </c>
      <c r="G59" s="7">
        <f>countifs(Raw!$D$1:$D1000,$A59,Raw!$C$1:$C1000,0,Raw!$J$1:$J1000,"B")</f>
        <v>0</v>
      </c>
      <c r="H59" s="7">
        <f>countifs(Raw!$D$1:$D1000,$A59,Raw!$C$1:$C1000,-4,Raw!$J$1:$J1000,"B")</f>
        <v>0</v>
      </c>
      <c r="I59" s="7">
        <f t="shared" si="2"/>
        <v>1</v>
      </c>
      <c r="J59" s="8">
        <f t="shared" si="3"/>
        <v>0.05</v>
      </c>
      <c r="K59" s="8">
        <f t="shared" si="4"/>
        <v>1</v>
      </c>
      <c r="L59" s="7">
        <f t="shared" si="5"/>
        <v>4</v>
      </c>
      <c r="M59" s="9">
        <f t="shared" si="6"/>
        <v>0.8</v>
      </c>
    </row>
    <row r="60">
      <c r="A60" s="6" t="s">
        <v>73</v>
      </c>
      <c r="B60" s="7" t="str">
        <f>vlookup($A60,Users!$B$1:$H1000,3,false)</f>
        <v>Ray</v>
      </c>
      <c r="C60" s="7" t="str">
        <f>vlookup($A60,Users!$B$1:$H1000,6,false)</f>
        <v>Middleton</v>
      </c>
      <c r="D60" s="7">
        <f>vlookup($C60,Teams!$B:$D,2,false)</f>
        <v>5</v>
      </c>
      <c r="E60" s="7">
        <f t="shared" si="1"/>
        <v>20</v>
      </c>
      <c r="F60" s="7">
        <f>countifs(Raw!$D$1:$D1000,$A60,Raw!$C$1:$C1000,4,Raw!$J$1:$J1000,"B")+countifs(Raw!$D$1:$D1000,$A60,Raw!$C$1:$C1000,14,Raw!$J$1:$J1000,"B")</f>
        <v>2</v>
      </c>
      <c r="G60" s="7">
        <f>countifs(Raw!$D$1:$D1000,$A60,Raw!$C$1:$C1000,0,Raw!$J$1:$J1000,"B")</f>
        <v>0</v>
      </c>
      <c r="H60" s="7">
        <f>countifs(Raw!$D$1:$D1000,$A60,Raw!$C$1:$C1000,-4,Raw!$J$1:$J1000,"B")</f>
        <v>1</v>
      </c>
      <c r="I60" s="7">
        <f t="shared" si="2"/>
        <v>3</v>
      </c>
      <c r="J60" s="8">
        <f t="shared" si="3"/>
        <v>0.15</v>
      </c>
      <c r="K60" s="8">
        <f t="shared" si="4"/>
        <v>0.6666666667</v>
      </c>
      <c r="L60" s="7">
        <f t="shared" si="5"/>
        <v>4</v>
      </c>
      <c r="M60" s="9">
        <f t="shared" si="6"/>
        <v>0.8</v>
      </c>
    </row>
    <row r="61">
      <c r="A61" s="6" t="s">
        <v>74</v>
      </c>
      <c r="B61" s="7" t="str">
        <f>vlookup($A61,Users!$B$1:$H1000,3,false)</f>
        <v>Iris</v>
      </c>
      <c r="C61" s="7" t="str">
        <f>vlookup($A61,Users!$B$1:$H1000,6,false)</f>
        <v>Niskayuna</v>
      </c>
      <c r="D61" s="7">
        <f>vlookup($C61,Teams!$B:$D,2,false)</f>
        <v>5</v>
      </c>
      <c r="E61" s="7">
        <f t="shared" si="1"/>
        <v>20</v>
      </c>
      <c r="F61" s="7">
        <f>countifs(Raw!$D$1:$D1000,$A61,Raw!$C$1:$C1000,4,Raw!$J$1:$J1000,"B")+countifs(Raw!$D$1:$D1000,$A61,Raw!$C$1:$C1000,14,Raw!$J$1:$J1000,"B")</f>
        <v>1</v>
      </c>
      <c r="G61" s="7">
        <f>countifs(Raw!$D$1:$D1000,$A61,Raw!$C$1:$C1000,0,Raw!$J$1:$J1000,"B")</f>
        <v>0</v>
      </c>
      <c r="H61" s="7">
        <f>countifs(Raw!$D$1:$D1000,$A61,Raw!$C$1:$C1000,-4,Raw!$J$1:$J1000,"B")</f>
        <v>0</v>
      </c>
      <c r="I61" s="7">
        <f t="shared" si="2"/>
        <v>1</v>
      </c>
      <c r="J61" s="8">
        <f t="shared" si="3"/>
        <v>0.05</v>
      </c>
      <c r="K61" s="8">
        <f t="shared" si="4"/>
        <v>1</v>
      </c>
      <c r="L61" s="7">
        <f t="shared" si="5"/>
        <v>4</v>
      </c>
      <c r="M61" s="9">
        <f t="shared" si="6"/>
        <v>0.8</v>
      </c>
    </row>
    <row r="62">
      <c r="A62" s="6" t="s">
        <v>77</v>
      </c>
      <c r="B62" s="7" t="str">
        <f>vlookup($A62,Users!$B$1:$H1000,3,false)</f>
        <v>Arjun</v>
      </c>
      <c r="C62" s="7" t="str">
        <f>vlookup($A62,Users!$B$1:$H1000,6,false)</f>
        <v>Niskayuna</v>
      </c>
      <c r="D62" s="7">
        <f>vlookup($C62,Teams!$B:$D,2,false)</f>
        <v>5</v>
      </c>
      <c r="E62" s="7">
        <f t="shared" si="1"/>
        <v>20</v>
      </c>
      <c r="F62" s="7">
        <f>countifs(Raw!$D$1:$D1000,$A62,Raw!$C$1:$C1000,4,Raw!$J$1:$J1000,"B")+countifs(Raw!$D$1:$D1000,$A62,Raw!$C$1:$C1000,14,Raw!$J$1:$J1000,"B")</f>
        <v>1</v>
      </c>
      <c r="G62" s="7">
        <f>countifs(Raw!$D$1:$D1000,$A62,Raw!$C$1:$C1000,0,Raw!$J$1:$J1000,"B")</f>
        <v>0</v>
      </c>
      <c r="H62" s="7">
        <f>countifs(Raw!$D$1:$D1000,$A62,Raw!$C$1:$C1000,-4,Raw!$J$1:$J1000,"B")</f>
        <v>0</v>
      </c>
      <c r="I62" s="7">
        <f t="shared" si="2"/>
        <v>1</v>
      </c>
      <c r="J62" s="8">
        <f t="shared" si="3"/>
        <v>0.05</v>
      </c>
      <c r="K62" s="8">
        <f t="shared" si="4"/>
        <v>1</v>
      </c>
      <c r="L62" s="7">
        <f t="shared" si="5"/>
        <v>4</v>
      </c>
      <c r="M62" s="9">
        <f t="shared" si="6"/>
        <v>0.8</v>
      </c>
    </row>
    <row r="63">
      <c r="A63" s="6" t="s">
        <v>86</v>
      </c>
      <c r="B63" s="7" t="str">
        <f>vlookup($A63,Users!$B$1:$H1000,3,false)</f>
        <v>Yuvan</v>
      </c>
      <c r="C63" s="7" t="str">
        <f>vlookup($A63,Users!$B$1:$H1000,6,false)</f>
        <v>Ladue</v>
      </c>
      <c r="D63" s="7">
        <f>vlookup($C63,Teams!$B:$D,2,false)</f>
        <v>5</v>
      </c>
      <c r="E63" s="7">
        <f t="shared" si="1"/>
        <v>20</v>
      </c>
      <c r="F63" s="7">
        <f>countifs(Raw!$D$1:$D1000,$A63,Raw!$C$1:$C1000,4,Raw!$J$1:$J1000,"B")+countifs(Raw!$D$1:$D1000,$A63,Raw!$C$1:$C1000,14,Raw!$J$1:$J1000,"B")</f>
        <v>1</v>
      </c>
      <c r="G63" s="7">
        <f>countifs(Raw!$D$1:$D1000,$A63,Raw!$C$1:$C1000,0,Raw!$J$1:$J1000,"B")</f>
        <v>0</v>
      </c>
      <c r="H63" s="7">
        <f>countifs(Raw!$D$1:$D1000,$A63,Raw!$C$1:$C1000,-4,Raw!$J$1:$J1000,"B")</f>
        <v>0</v>
      </c>
      <c r="I63" s="7">
        <f t="shared" si="2"/>
        <v>1</v>
      </c>
      <c r="J63" s="8">
        <f t="shared" si="3"/>
        <v>0.05</v>
      </c>
      <c r="K63" s="8">
        <f t="shared" si="4"/>
        <v>1</v>
      </c>
      <c r="L63" s="7">
        <f t="shared" si="5"/>
        <v>4</v>
      </c>
      <c r="M63" s="9">
        <f t="shared" si="6"/>
        <v>0.8</v>
      </c>
    </row>
    <row r="64">
      <c r="A64" s="6" t="s">
        <v>93</v>
      </c>
      <c r="B64" s="7" t="str">
        <f>vlookup($A64,Users!$B$1:$H1000,3,false)</f>
        <v>Josh</v>
      </c>
      <c r="C64" s="7" t="str">
        <f>vlookup($A64,Users!$B$1:$H1000,6,false)</f>
        <v>PRISMS</v>
      </c>
      <c r="D64" s="7">
        <f>vlookup($C64,Teams!$B:$D,2,false)</f>
        <v>5</v>
      </c>
      <c r="E64" s="7">
        <f t="shared" si="1"/>
        <v>20</v>
      </c>
      <c r="F64" s="7">
        <f>countifs(Raw!$D$1:$D1000,$A64,Raw!$C$1:$C1000,4,Raw!$J$1:$J1000,"B")+countifs(Raw!$D$1:$D1000,$A64,Raw!$C$1:$C1000,14,Raw!$J$1:$J1000,"B")</f>
        <v>1</v>
      </c>
      <c r="G64" s="7">
        <f>countifs(Raw!$D$1:$D1000,$A64,Raw!$C$1:$C1000,0,Raw!$J$1:$J1000,"B")</f>
        <v>5</v>
      </c>
      <c r="H64" s="7">
        <f>countifs(Raw!$D$1:$D1000,$A64,Raw!$C$1:$C1000,-4,Raw!$J$1:$J1000,"B")</f>
        <v>0</v>
      </c>
      <c r="I64" s="7">
        <f t="shared" si="2"/>
        <v>6</v>
      </c>
      <c r="J64" s="8">
        <f t="shared" si="3"/>
        <v>0.3</v>
      </c>
      <c r="K64" s="8">
        <f t="shared" si="4"/>
        <v>0.1666666667</v>
      </c>
      <c r="L64" s="7">
        <f t="shared" si="5"/>
        <v>4</v>
      </c>
      <c r="M64" s="9">
        <f t="shared" si="6"/>
        <v>0.8</v>
      </c>
    </row>
    <row r="65">
      <c r="A65" s="6" t="s">
        <v>109</v>
      </c>
      <c r="B65" s="7" t="str">
        <f>vlookup($A65,Users!$B$1:$H1000,3,false)</f>
        <v>Samuel</v>
      </c>
      <c r="C65" s="7" t="str">
        <f>vlookup($A65,Users!$B$1:$H1000,6,false)</f>
        <v>Lynbrook</v>
      </c>
      <c r="D65" s="7">
        <f>vlookup($C65,Teams!$B:$D,2,false)</f>
        <v>5</v>
      </c>
      <c r="E65" s="7">
        <f t="shared" si="1"/>
        <v>20</v>
      </c>
      <c r="F65" s="7">
        <f>countifs(Raw!$D$1:$D1000,$A65,Raw!$C$1:$C1000,4,Raw!$J$1:$J1000,"B")+countifs(Raw!$D$1:$D1000,$A65,Raw!$C$1:$C1000,14,Raw!$J$1:$J1000,"B")</f>
        <v>1</v>
      </c>
      <c r="G65" s="7">
        <f>countifs(Raw!$D$1:$D1000,$A65,Raw!$C$1:$C1000,0,Raw!$J$1:$J1000,"B")</f>
        <v>0</v>
      </c>
      <c r="H65" s="7">
        <f>countifs(Raw!$D$1:$D1000,$A65,Raw!$C$1:$C1000,-4,Raw!$J$1:$J1000,"B")</f>
        <v>0</v>
      </c>
      <c r="I65" s="7">
        <f t="shared" si="2"/>
        <v>1</v>
      </c>
      <c r="J65" s="8">
        <f t="shared" si="3"/>
        <v>0.05</v>
      </c>
      <c r="K65" s="8">
        <f t="shared" si="4"/>
        <v>1</v>
      </c>
      <c r="L65" s="7">
        <f t="shared" si="5"/>
        <v>4</v>
      </c>
      <c r="M65" s="9">
        <f t="shared" si="6"/>
        <v>0.8</v>
      </c>
    </row>
    <row r="66">
      <c r="A66" s="6" t="s">
        <v>121</v>
      </c>
      <c r="B66" s="7" t="str">
        <f>vlookup($A66,Users!$B$1:$H1000,3,false)</f>
        <v>Austin</v>
      </c>
      <c r="C66" s="7" t="str">
        <f>vlookup($A66,Users!$B$1:$H1000,6,false)</f>
        <v>Canyon Crest</v>
      </c>
      <c r="D66" s="7">
        <f>vlookup($C66,Teams!$B:$D,2,false)</f>
        <v>5</v>
      </c>
      <c r="E66" s="7">
        <f t="shared" si="1"/>
        <v>20</v>
      </c>
      <c r="F66" s="7">
        <f>countifs(Raw!$D$1:$D1000,$A66,Raw!$C$1:$C1000,4,Raw!$J$1:$J1000,"B")+countifs(Raw!$D$1:$D1000,$A66,Raw!$C$1:$C1000,14,Raw!$J$1:$J1000,"B")</f>
        <v>1</v>
      </c>
      <c r="G66" s="7">
        <f>countifs(Raw!$D$1:$D1000,$A66,Raw!$C$1:$C1000,0,Raw!$J$1:$J1000,"B")</f>
        <v>1</v>
      </c>
      <c r="H66" s="7">
        <f>countifs(Raw!$D$1:$D1000,$A66,Raw!$C$1:$C1000,-4,Raw!$J$1:$J1000,"B")</f>
        <v>0</v>
      </c>
      <c r="I66" s="7">
        <f t="shared" si="2"/>
        <v>2</v>
      </c>
      <c r="J66" s="8">
        <f t="shared" si="3"/>
        <v>0.1</v>
      </c>
      <c r="K66" s="8">
        <f t="shared" si="4"/>
        <v>0.5</v>
      </c>
      <c r="L66" s="7">
        <f t="shared" si="5"/>
        <v>4</v>
      </c>
      <c r="M66" s="9">
        <f t="shared" si="6"/>
        <v>0.8</v>
      </c>
    </row>
    <row r="67">
      <c r="A67" s="6" t="s">
        <v>191</v>
      </c>
      <c r="B67" s="7" t="str">
        <f>vlookup($A67,Users!$B$1:$H1000,3,false)</f>
        <v>Harsh</v>
      </c>
      <c r="C67" s="7" t="str">
        <f>vlookup($A67,Users!$B$1:$H1000,6,false)</f>
        <v>Green Hope</v>
      </c>
      <c r="D67" s="7">
        <f>vlookup($C67,Teams!$B:$D,2,false)</f>
        <v>5</v>
      </c>
      <c r="E67" s="7">
        <f t="shared" si="1"/>
        <v>20</v>
      </c>
      <c r="F67" s="7">
        <f>countifs(Raw!$D$1:$D1000,$A67,Raw!$C$1:$C1000,4,Raw!$J$1:$J1000,"B")+countifs(Raw!$D$1:$D1000,$A67,Raw!$C$1:$C1000,14,Raw!$J$1:$J1000,"B")</f>
        <v>1</v>
      </c>
      <c r="G67" s="7">
        <f>countifs(Raw!$D$1:$D1000,$A67,Raw!$C$1:$C1000,0,Raw!$J$1:$J1000,"B")</f>
        <v>0</v>
      </c>
      <c r="H67" s="7">
        <f>countifs(Raw!$D$1:$D1000,$A67,Raw!$C$1:$C1000,-4,Raw!$J$1:$J1000,"B")</f>
        <v>0</v>
      </c>
      <c r="I67" s="7">
        <f t="shared" si="2"/>
        <v>1</v>
      </c>
      <c r="J67" s="8">
        <f t="shared" si="3"/>
        <v>0.05</v>
      </c>
      <c r="K67" s="8">
        <f t="shared" si="4"/>
        <v>1</v>
      </c>
      <c r="L67" s="7">
        <f t="shared" si="5"/>
        <v>4</v>
      </c>
      <c r="M67" s="9">
        <f t="shared" si="6"/>
        <v>0.8</v>
      </c>
    </row>
    <row r="68">
      <c r="A68" s="6" t="s">
        <v>221</v>
      </c>
      <c r="B68" s="7" t="str">
        <f>vlookup($A68,Users!$B$1:$H1000,3,false)</f>
        <v>Arnav</v>
      </c>
      <c r="C68" s="7" t="str">
        <f>vlookup($A68,Users!$B$1:$H1000,6,false)</f>
        <v>NCSSM B</v>
      </c>
      <c r="D68" s="7">
        <f>vlookup($C68,Teams!$B:$D,2,false)</f>
        <v>5</v>
      </c>
      <c r="E68" s="7">
        <f t="shared" si="1"/>
        <v>20</v>
      </c>
      <c r="F68" s="7">
        <f>countifs(Raw!$D$1:$D1000,$A68,Raw!$C$1:$C1000,4,Raw!$J$1:$J1000,"B")+countifs(Raw!$D$1:$D1000,$A68,Raw!$C$1:$C1000,14,Raw!$J$1:$J1000,"B")</f>
        <v>1</v>
      </c>
      <c r="G68" s="7">
        <f>countifs(Raw!$D$1:$D1000,$A68,Raw!$C$1:$C1000,0,Raw!$J$1:$J1000,"B")</f>
        <v>0</v>
      </c>
      <c r="H68" s="7">
        <f>countifs(Raw!$D$1:$D1000,$A68,Raw!$C$1:$C1000,-4,Raw!$J$1:$J1000,"B")</f>
        <v>0</v>
      </c>
      <c r="I68" s="7">
        <f t="shared" si="2"/>
        <v>1</v>
      </c>
      <c r="J68" s="8">
        <f t="shared" si="3"/>
        <v>0.05</v>
      </c>
      <c r="K68" s="8">
        <f t="shared" si="4"/>
        <v>1</v>
      </c>
      <c r="L68" s="7">
        <f t="shared" si="5"/>
        <v>4</v>
      </c>
      <c r="M68" s="9">
        <f t="shared" si="6"/>
        <v>0.8</v>
      </c>
    </row>
    <row r="69">
      <c r="A69" s="6" t="s">
        <v>231</v>
      </c>
      <c r="B69" s="7" t="str">
        <f>vlookup($A69,Users!$B$1:$H1000,3,false)</f>
        <v>Alex</v>
      </c>
      <c r="C69" s="7" t="str">
        <f>vlookup($A69,Users!$B$1:$H1000,6,false)</f>
        <v>Canyon Crest</v>
      </c>
      <c r="D69" s="7">
        <f>vlookup($C69,Teams!$B:$D,2,false)</f>
        <v>5</v>
      </c>
      <c r="E69" s="7">
        <f t="shared" si="1"/>
        <v>20</v>
      </c>
      <c r="F69" s="7">
        <f>countifs(Raw!$D$1:$D1000,$A69,Raw!$C$1:$C1000,4,Raw!$J$1:$J1000,"B")+countifs(Raw!$D$1:$D1000,$A69,Raw!$C$1:$C1000,14,Raw!$J$1:$J1000,"B")</f>
        <v>1</v>
      </c>
      <c r="G69" s="7">
        <f>countifs(Raw!$D$1:$D1000,$A69,Raw!$C$1:$C1000,0,Raw!$J$1:$J1000,"B")</f>
        <v>0</v>
      </c>
      <c r="H69" s="7">
        <f>countifs(Raw!$D$1:$D1000,$A69,Raw!$C$1:$C1000,-4,Raw!$J$1:$J1000,"B")</f>
        <v>0</v>
      </c>
      <c r="I69" s="7">
        <f t="shared" si="2"/>
        <v>1</v>
      </c>
      <c r="J69" s="8">
        <f t="shared" si="3"/>
        <v>0.05</v>
      </c>
      <c r="K69" s="8">
        <f t="shared" si="4"/>
        <v>1</v>
      </c>
      <c r="L69" s="7">
        <f t="shared" si="5"/>
        <v>4</v>
      </c>
      <c r="M69" s="9">
        <f t="shared" si="6"/>
        <v>0.8</v>
      </c>
    </row>
    <row r="70">
      <c r="A70" s="6" t="s">
        <v>107</v>
      </c>
      <c r="B70" s="7" t="str">
        <f>vlookup($A70,Users!$B$1:$H1000,3,false)</f>
        <v>Nipun</v>
      </c>
      <c r="C70" s="7" t="str">
        <f>vlookup($A70,Users!$B$1:$H1000,6,false)</f>
        <v>Mira Loma</v>
      </c>
      <c r="D70" s="7">
        <f>vlookup($C70,Teams!$B:$D,2,false)</f>
        <v>11</v>
      </c>
      <c r="E70" s="7">
        <f t="shared" si="1"/>
        <v>44</v>
      </c>
      <c r="F70" s="7">
        <f>countifs(Raw!$D$1:$D1000,$A70,Raw!$C$1:$C1000,4,Raw!$J$1:$J1000,"B")+countifs(Raw!$D$1:$D1000,$A70,Raw!$C$1:$C1000,14,Raw!$J$1:$J1000,"B")</f>
        <v>2</v>
      </c>
      <c r="G70" s="7">
        <f>countifs(Raw!$D$1:$D1000,$A70,Raw!$C$1:$C1000,0,Raw!$J$1:$J1000,"B")</f>
        <v>0</v>
      </c>
      <c r="H70" s="7">
        <f>countifs(Raw!$D$1:$D1000,$A70,Raw!$C$1:$C1000,-4,Raw!$J$1:$J1000,"B")</f>
        <v>0</v>
      </c>
      <c r="I70" s="7">
        <f t="shared" si="2"/>
        <v>2</v>
      </c>
      <c r="J70" s="8">
        <f t="shared" si="3"/>
        <v>0.04545454545</v>
      </c>
      <c r="K70" s="8">
        <f t="shared" si="4"/>
        <v>1</v>
      </c>
      <c r="L70" s="7">
        <f t="shared" si="5"/>
        <v>8</v>
      </c>
      <c r="M70" s="9">
        <f t="shared" si="6"/>
        <v>0.7272727273</v>
      </c>
    </row>
    <row r="71">
      <c r="A71" s="6" t="s">
        <v>215</v>
      </c>
      <c r="B71" s="7" t="str">
        <f>vlookup($A71,Users!$B$1:$H1000,3,false)</f>
        <v>Emily</v>
      </c>
      <c r="C71" s="7" t="str">
        <f>vlookup($A71,Users!$B$1:$H1000,6,false)</f>
        <v>Centennial</v>
      </c>
      <c r="D71" s="7">
        <f>vlookup($C71,Teams!$B:$D,2,false)</f>
        <v>11</v>
      </c>
      <c r="E71" s="7">
        <f t="shared" si="1"/>
        <v>44</v>
      </c>
      <c r="F71" s="7">
        <f>countifs(Raw!$D$1:$D1000,$A71,Raw!$C$1:$C1000,4,Raw!$J$1:$J1000,"B")+countifs(Raw!$D$1:$D1000,$A71,Raw!$C$1:$C1000,14,Raw!$J$1:$J1000,"B")</f>
        <v>2</v>
      </c>
      <c r="G71" s="7">
        <f>countifs(Raw!$D$1:$D1000,$A71,Raw!$C$1:$C1000,0,Raw!$J$1:$J1000,"B")</f>
        <v>2</v>
      </c>
      <c r="H71" s="7">
        <f>countifs(Raw!$D$1:$D1000,$A71,Raw!$C$1:$C1000,-4,Raw!$J$1:$J1000,"B")</f>
        <v>0</v>
      </c>
      <c r="I71" s="7">
        <f t="shared" si="2"/>
        <v>4</v>
      </c>
      <c r="J71" s="8">
        <f t="shared" si="3"/>
        <v>0.09090909091</v>
      </c>
      <c r="K71" s="8">
        <f t="shared" si="4"/>
        <v>0.5</v>
      </c>
      <c r="L71" s="7">
        <f t="shared" si="5"/>
        <v>8</v>
      </c>
      <c r="M71" s="9">
        <f t="shared" si="6"/>
        <v>0.7272727273</v>
      </c>
    </row>
    <row r="72">
      <c r="A72" s="6" t="s">
        <v>19</v>
      </c>
      <c r="B72" s="7" t="str">
        <f>vlookup($A72,Users!$B$1:$H1000,3,false)</f>
        <v>Emmy</v>
      </c>
      <c r="C72" s="7" t="str">
        <f>vlookup($A72,Users!$B$1:$H1000,6,false)</f>
        <v>Davidson</v>
      </c>
      <c r="D72" s="7">
        <f>vlookup($C72,Teams!$B:$D,2,false)</f>
        <v>6</v>
      </c>
      <c r="E72" s="7">
        <f t="shared" si="1"/>
        <v>24</v>
      </c>
      <c r="F72" s="7">
        <f>countifs(Raw!$D$1:$D1000,$A72,Raw!$C$1:$C1000,4,Raw!$J$1:$J1000,"B")+countifs(Raw!$D$1:$D1000,$A72,Raw!$C$1:$C1000,14,Raw!$J$1:$J1000,"B")</f>
        <v>1</v>
      </c>
      <c r="G72" s="7">
        <f>countifs(Raw!$D$1:$D1000,$A72,Raw!$C$1:$C1000,0,Raw!$J$1:$J1000,"B")</f>
        <v>0</v>
      </c>
      <c r="H72" s="7">
        <f>countifs(Raw!$D$1:$D1000,$A72,Raw!$C$1:$C1000,-4,Raw!$J$1:$J1000,"B")</f>
        <v>0</v>
      </c>
      <c r="I72" s="7">
        <f t="shared" si="2"/>
        <v>1</v>
      </c>
      <c r="J72" s="8">
        <f t="shared" si="3"/>
        <v>0.04166666667</v>
      </c>
      <c r="K72" s="8">
        <f t="shared" si="4"/>
        <v>1</v>
      </c>
      <c r="L72" s="7">
        <f t="shared" si="5"/>
        <v>4</v>
      </c>
      <c r="M72" s="9">
        <f t="shared" si="6"/>
        <v>0.6666666667</v>
      </c>
    </row>
    <row r="73">
      <c r="A73" s="6" t="s">
        <v>117</v>
      </c>
      <c r="B73" s="7" t="str">
        <f>vlookup($A73,Users!$B$1:$H1000,3,false)</f>
        <v>Darrien</v>
      </c>
      <c r="C73" s="7" t="str">
        <f>vlookup($A73,Users!$B$1:$H1000,6,false)</f>
        <v>Interlake B</v>
      </c>
      <c r="D73" s="7">
        <f>vlookup($C73,Teams!$B:$D,2,false)</f>
        <v>6</v>
      </c>
      <c r="E73" s="7">
        <f t="shared" si="1"/>
        <v>24</v>
      </c>
      <c r="F73" s="7">
        <f>countifs(Raw!$D$1:$D1000,$A73,Raw!$C$1:$C1000,4,Raw!$J$1:$J1000,"B")+countifs(Raw!$D$1:$D1000,$A73,Raw!$C$1:$C1000,14,Raw!$J$1:$J1000,"B")</f>
        <v>1</v>
      </c>
      <c r="G73" s="7">
        <f>countifs(Raw!$D$1:$D1000,$A73,Raw!$C$1:$C1000,0,Raw!$J$1:$J1000,"B")</f>
        <v>0</v>
      </c>
      <c r="H73" s="7">
        <f>countifs(Raw!$D$1:$D1000,$A73,Raw!$C$1:$C1000,-4,Raw!$J$1:$J1000,"B")</f>
        <v>0</v>
      </c>
      <c r="I73" s="7">
        <f t="shared" si="2"/>
        <v>1</v>
      </c>
      <c r="J73" s="8">
        <f t="shared" si="3"/>
        <v>0.04166666667</v>
      </c>
      <c r="K73" s="8">
        <f t="shared" si="4"/>
        <v>1</v>
      </c>
      <c r="L73" s="7">
        <f t="shared" si="5"/>
        <v>4</v>
      </c>
      <c r="M73" s="9">
        <f t="shared" si="6"/>
        <v>0.6666666667</v>
      </c>
    </row>
    <row r="74">
      <c r="A74" s="6" t="s">
        <v>144</v>
      </c>
      <c r="B74" s="7" t="str">
        <f>vlookup($A74,Users!$B$1:$H1000,3,false)</f>
        <v>William</v>
      </c>
      <c r="C74" s="7" t="str">
        <f>vlookup($A74,Users!$B$1:$H1000,6,false)</f>
        <v>Lexington B</v>
      </c>
      <c r="D74" s="7">
        <f>vlookup($C74,Teams!$B:$D,2,false)</f>
        <v>6</v>
      </c>
      <c r="E74" s="7">
        <f t="shared" si="1"/>
        <v>24</v>
      </c>
      <c r="F74" s="7">
        <f>countifs(Raw!$D$1:$D1000,$A74,Raw!$C$1:$C1000,4,Raw!$J$1:$J1000,"B")+countifs(Raw!$D$1:$D1000,$A74,Raw!$C$1:$C1000,14,Raw!$J$1:$J1000,"B")</f>
        <v>1</v>
      </c>
      <c r="G74" s="7">
        <f>countifs(Raw!$D$1:$D1000,$A74,Raw!$C$1:$C1000,0,Raw!$J$1:$J1000,"B")</f>
        <v>2</v>
      </c>
      <c r="H74" s="7">
        <f>countifs(Raw!$D$1:$D1000,$A74,Raw!$C$1:$C1000,-4,Raw!$J$1:$J1000,"B")</f>
        <v>0</v>
      </c>
      <c r="I74" s="7">
        <f t="shared" si="2"/>
        <v>3</v>
      </c>
      <c r="J74" s="8">
        <f t="shared" si="3"/>
        <v>0.125</v>
      </c>
      <c r="K74" s="8">
        <f t="shared" si="4"/>
        <v>0.3333333333</v>
      </c>
      <c r="L74" s="7">
        <f t="shared" si="5"/>
        <v>4</v>
      </c>
      <c r="M74" s="9">
        <f t="shared" si="6"/>
        <v>0.6666666667</v>
      </c>
    </row>
    <row r="75">
      <c r="A75" s="6" t="s">
        <v>83</v>
      </c>
      <c r="B75" s="7" t="str">
        <f>vlookup($A75,Users!$B$1:$H1000,3,false)</f>
        <v>Anuprabha</v>
      </c>
      <c r="C75" s="7" t="str">
        <f>vlookup($A75,Users!$B$1:$H1000,6,false)</f>
        <v>Lexington A</v>
      </c>
      <c r="D75" s="7">
        <f>vlookup($C75,Teams!$B:$D,2,false)</f>
        <v>7</v>
      </c>
      <c r="E75" s="7">
        <f t="shared" si="1"/>
        <v>28</v>
      </c>
      <c r="F75" s="7">
        <f>countifs(Raw!$D$1:$D1000,$A75,Raw!$C$1:$C1000,4,Raw!$J$1:$J1000,"B")+countifs(Raw!$D$1:$D1000,$A75,Raw!$C$1:$C1000,14,Raw!$J$1:$J1000,"B")</f>
        <v>1</v>
      </c>
      <c r="G75" s="7">
        <f>countifs(Raw!$D$1:$D1000,$A75,Raw!$C$1:$C1000,0,Raw!$J$1:$J1000,"B")</f>
        <v>4</v>
      </c>
      <c r="H75" s="7">
        <f>countifs(Raw!$D$1:$D1000,$A75,Raw!$C$1:$C1000,-4,Raw!$J$1:$J1000,"B")</f>
        <v>0</v>
      </c>
      <c r="I75" s="7">
        <f t="shared" si="2"/>
        <v>5</v>
      </c>
      <c r="J75" s="8">
        <f t="shared" si="3"/>
        <v>0.1785714286</v>
      </c>
      <c r="K75" s="8">
        <f t="shared" si="4"/>
        <v>0.2</v>
      </c>
      <c r="L75" s="7">
        <f t="shared" si="5"/>
        <v>4</v>
      </c>
      <c r="M75" s="9">
        <f t="shared" si="6"/>
        <v>0.5714285714</v>
      </c>
    </row>
    <row r="76">
      <c r="A76" s="6" t="s">
        <v>84</v>
      </c>
      <c r="B76" s="7" t="str">
        <f>vlookup($A76,Users!$B$1:$H1000,3,false)</f>
        <v>Shreyas</v>
      </c>
      <c r="C76" s="7" t="str">
        <f>vlookup($A76,Users!$B$1:$H1000,6,false)</f>
        <v>Lexington A</v>
      </c>
      <c r="D76" s="7">
        <f>vlookup($C76,Teams!$B:$D,2,false)</f>
        <v>7</v>
      </c>
      <c r="E76" s="7">
        <f t="shared" si="1"/>
        <v>28</v>
      </c>
      <c r="F76" s="7">
        <f>countifs(Raw!$D$1:$D1000,$A76,Raw!$C$1:$C1000,4,Raw!$J$1:$J1000,"B")+countifs(Raw!$D$1:$D1000,$A76,Raw!$C$1:$C1000,14,Raw!$J$1:$J1000,"B")</f>
        <v>1</v>
      </c>
      <c r="G76" s="7">
        <f>countifs(Raw!$D$1:$D1000,$A76,Raw!$C$1:$C1000,0,Raw!$J$1:$J1000,"B")</f>
        <v>1</v>
      </c>
      <c r="H76" s="7">
        <f>countifs(Raw!$D$1:$D1000,$A76,Raw!$C$1:$C1000,-4,Raw!$J$1:$J1000,"B")</f>
        <v>0</v>
      </c>
      <c r="I76" s="7">
        <f t="shared" si="2"/>
        <v>2</v>
      </c>
      <c r="J76" s="8">
        <f t="shared" si="3"/>
        <v>0.07142857143</v>
      </c>
      <c r="K76" s="8">
        <f t="shared" si="4"/>
        <v>0.5</v>
      </c>
      <c r="L76" s="7">
        <f t="shared" si="5"/>
        <v>4</v>
      </c>
      <c r="M76" s="9">
        <f t="shared" si="6"/>
        <v>0.5714285714</v>
      </c>
    </row>
    <row r="77">
      <c r="A77" s="6" t="s">
        <v>87</v>
      </c>
      <c r="B77" s="7" t="str">
        <f>vlookup($A77,Users!$B$1:$H1000,3,false)</f>
        <v>Sahas</v>
      </c>
      <c r="C77" s="7" t="str">
        <f>vlookup($A77,Users!$B$1:$H1000,6,false)</f>
        <v>MSJ</v>
      </c>
      <c r="D77" s="7">
        <f>vlookup($C77,Teams!$B:$D,2,false)</f>
        <v>8</v>
      </c>
      <c r="E77" s="7">
        <f t="shared" si="1"/>
        <v>32</v>
      </c>
      <c r="F77" s="7">
        <f>countifs(Raw!$D$1:$D1000,$A77,Raw!$C$1:$C1000,4,Raw!$J$1:$J1000,"B")+countifs(Raw!$D$1:$D1000,$A77,Raw!$C$1:$C1000,14,Raw!$J$1:$J1000,"B")</f>
        <v>1</v>
      </c>
      <c r="G77" s="7">
        <f>countifs(Raw!$D$1:$D1000,$A77,Raw!$C$1:$C1000,0,Raw!$J$1:$J1000,"B")</f>
        <v>0</v>
      </c>
      <c r="H77" s="7">
        <f>countifs(Raw!$D$1:$D1000,$A77,Raw!$C$1:$C1000,-4,Raw!$J$1:$J1000,"B")</f>
        <v>0</v>
      </c>
      <c r="I77" s="7">
        <f t="shared" si="2"/>
        <v>1</v>
      </c>
      <c r="J77" s="8">
        <f t="shared" si="3"/>
        <v>0.03125</v>
      </c>
      <c r="K77" s="8">
        <f t="shared" si="4"/>
        <v>1</v>
      </c>
      <c r="L77" s="7">
        <f t="shared" si="5"/>
        <v>4</v>
      </c>
      <c r="M77" s="9">
        <f t="shared" si="6"/>
        <v>0.5</v>
      </c>
    </row>
    <row r="78">
      <c r="A78" s="6" t="s">
        <v>88</v>
      </c>
      <c r="B78" s="7" t="str">
        <f>vlookup($A78,Users!$B$1:$H1000,3,false)</f>
        <v>Samuel</v>
      </c>
      <c r="C78" s="7" t="str">
        <f>vlookup($A78,Users!$B$1:$H1000,6,false)</f>
        <v>MSJ</v>
      </c>
      <c r="D78" s="7">
        <f>vlookup($C78,Teams!$B:$D,2,false)</f>
        <v>8</v>
      </c>
      <c r="E78" s="7">
        <f t="shared" si="1"/>
        <v>32</v>
      </c>
      <c r="F78" s="7">
        <f>countifs(Raw!$D$1:$D1000,$A78,Raw!$C$1:$C1000,4,Raw!$J$1:$J1000,"B")+countifs(Raw!$D$1:$D1000,$A78,Raw!$C$1:$C1000,14,Raw!$J$1:$J1000,"B")</f>
        <v>1</v>
      </c>
      <c r="G78" s="7">
        <f>countifs(Raw!$D$1:$D1000,$A78,Raw!$C$1:$C1000,0,Raw!$J$1:$J1000,"B")</f>
        <v>1</v>
      </c>
      <c r="H78" s="7">
        <f>countifs(Raw!$D$1:$D1000,$A78,Raw!$C$1:$C1000,-4,Raw!$J$1:$J1000,"B")</f>
        <v>0</v>
      </c>
      <c r="I78" s="7">
        <f t="shared" si="2"/>
        <v>2</v>
      </c>
      <c r="J78" s="8">
        <f t="shared" si="3"/>
        <v>0.0625</v>
      </c>
      <c r="K78" s="8">
        <f t="shared" si="4"/>
        <v>0.5</v>
      </c>
      <c r="L78" s="7">
        <f t="shared" si="5"/>
        <v>4</v>
      </c>
      <c r="M78" s="9">
        <f t="shared" si="6"/>
        <v>0.5</v>
      </c>
    </row>
    <row r="79">
      <c r="A79" s="6" t="s">
        <v>133</v>
      </c>
      <c r="B79" s="7" t="str">
        <f>vlookup($A79,Users!$B$1:$H1000,3,false)</f>
        <v>Evan</v>
      </c>
      <c r="C79" s="7" t="str">
        <f>vlookup($A79,Users!$B$1:$H1000,6,false)</f>
        <v>Tesla STEM</v>
      </c>
      <c r="D79" s="7">
        <f>vlookup($C79,Teams!$B:$D,2,false)</f>
        <v>8</v>
      </c>
      <c r="E79" s="7">
        <f t="shared" si="1"/>
        <v>32</v>
      </c>
      <c r="F79" s="7">
        <f>countifs(Raw!$D$1:$D1000,$A79,Raw!$C$1:$C1000,4,Raw!$J$1:$J1000,"B")+countifs(Raw!$D$1:$D1000,$A79,Raw!$C$1:$C1000,14,Raw!$J$1:$J1000,"B")</f>
        <v>1</v>
      </c>
      <c r="G79" s="7">
        <f>countifs(Raw!$D$1:$D1000,$A79,Raw!$C$1:$C1000,0,Raw!$J$1:$J1000,"B")</f>
        <v>0</v>
      </c>
      <c r="H79" s="7">
        <f>countifs(Raw!$D$1:$D1000,$A79,Raw!$C$1:$C1000,-4,Raw!$J$1:$J1000,"B")</f>
        <v>0</v>
      </c>
      <c r="I79" s="7">
        <f t="shared" si="2"/>
        <v>1</v>
      </c>
      <c r="J79" s="8">
        <f t="shared" si="3"/>
        <v>0.03125</v>
      </c>
      <c r="K79" s="8">
        <f t="shared" si="4"/>
        <v>1</v>
      </c>
      <c r="L79" s="7">
        <f t="shared" si="5"/>
        <v>4</v>
      </c>
      <c r="M79" s="9">
        <f t="shared" si="6"/>
        <v>0.5</v>
      </c>
    </row>
    <row r="80">
      <c r="A80" s="6" t="s">
        <v>205</v>
      </c>
      <c r="B80" s="7" t="str">
        <f>vlookup($A80,Users!$B$1:$H1000,3,false)</f>
        <v>Julianne</v>
      </c>
      <c r="C80" s="7" t="str">
        <f>vlookup($A80,Users!$B$1:$H1000,6,false)</f>
        <v>University</v>
      </c>
      <c r="D80" s="7">
        <f>vlookup($C80,Teams!$B:$D,2,false)</f>
        <v>8</v>
      </c>
      <c r="E80" s="7">
        <f t="shared" si="1"/>
        <v>32</v>
      </c>
      <c r="F80" s="7">
        <f>countifs(Raw!$D$1:$D1000,$A80,Raw!$C$1:$C1000,4,Raw!$J$1:$J1000,"B")+countifs(Raw!$D$1:$D1000,$A80,Raw!$C$1:$C1000,14,Raw!$J$1:$J1000,"B")</f>
        <v>1</v>
      </c>
      <c r="G80" s="7">
        <f>countifs(Raw!$D$1:$D1000,$A80,Raw!$C$1:$C1000,0,Raw!$J$1:$J1000,"B")</f>
        <v>0</v>
      </c>
      <c r="H80" s="7">
        <f>countifs(Raw!$D$1:$D1000,$A80,Raw!$C$1:$C1000,-4,Raw!$J$1:$J1000,"B")</f>
        <v>0</v>
      </c>
      <c r="I80" s="7">
        <f t="shared" si="2"/>
        <v>1</v>
      </c>
      <c r="J80" s="8">
        <f t="shared" si="3"/>
        <v>0.03125</v>
      </c>
      <c r="K80" s="8">
        <f t="shared" si="4"/>
        <v>1</v>
      </c>
      <c r="L80" s="7">
        <f t="shared" si="5"/>
        <v>4</v>
      </c>
      <c r="M80" s="9">
        <f t="shared" si="6"/>
        <v>0.5</v>
      </c>
    </row>
    <row r="81">
      <c r="A81" s="6" t="s">
        <v>230</v>
      </c>
      <c r="B81" s="7" t="str">
        <f>vlookup($A81,Users!$B$1:$H1000,3,false)</f>
        <v>Tejas</v>
      </c>
      <c r="C81" s="7" t="str">
        <f>vlookup($A81,Users!$B$1:$H1000,6,false)</f>
        <v>Tesla STEM</v>
      </c>
      <c r="D81" s="7">
        <f>vlookup($C81,Teams!$B:$D,2,false)</f>
        <v>8</v>
      </c>
      <c r="E81" s="7">
        <f t="shared" si="1"/>
        <v>32</v>
      </c>
      <c r="F81" s="7">
        <f>countifs(Raw!$D$1:$D1000,$A81,Raw!$C$1:$C1000,4,Raw!$J$1:$J1000,"B")+countifs(Raw!$D$1:$D1000,$A81,Raw!$C$1:$C1000,14,Raw!$J$1:$J1000,"B")</f>
        <v>1</v>
      </c>
      <c r="G81" s="7">
        <f>countifs(Raw!$D$1:$D1000,$A81,Raw!$C$1:$C1000,0,Raw!$J$1:$J1000,"B")</f>
        <v>5</v>
      </c>
      <c r="H81" s="7">
        <f>countifs(Raw!$D$1:$D1000,$A81,Raw!$C$1:$C1000,-4,Raw!$J$1:$J1000,"B")</f>
        <v>0</v>
      </c>
      <c r="I81" s="7">
        <f t="shared" si="2"/>
        <v>6</v>
      </c>
      <c r="J81" s="8">
        <f t="shared" si="3"/>
        <v>0.1875</v>
      </c>
      <c r="K81" s="8">
        <f t="shared" si="4"/>
        <v>0.1666666667</v>
      </c>
      <c r="L81" s="7">
        <f t="shared" si="5"/>
        <v>4</v>
      </c>
      <c r="M81" s="9">
        <f t="shared" si="6"/>
        <v>0.5</v>
      </c>
    </row>
    <row r="82">
      <c r="A82" s="6" t="s">
        <v>209</v>
      </c>
      <c r="B82" s="7" t="str">
        <f>vlookup($A82,Users!$B$1:$H1000,3,false)</f>
        <v>Justin</v>
      </c>
      <c r="C82" s="7" t="str">
        <f>vlookup($A82,Users!$B$1:$H1000,6,false)</f>
        <v>Dulles</v>
      </c>
      <c r="D82" s="7">
        <f>vlookup($C82,Teams!$B:$D,2,false)</f>
        <v>9</v>
      </c>
      <c r="E82" s="7">
        <f t="shared" si="1"/>
        <v>36</v>
      </c>
      <c r="F82" s="7">
        <f>countifs(Raw!$D$1:$D1000,$A82,Raw!$C$1:$C1000,4,Raw!$J$1:$J1000,"B")+countifs(Raw!$D$1:$D1000,$A82,Raw!$C$1:$C1000,14,Raw!$J$1:$J1000,"B")</f>
        <v>5</v>
      </c>
      <c r="G82" s="7">
        <f>countifs(Raw!$D$1:$D1000,$A82,Raw!$C$1:$C1000,0,Raw!$J$1:$J1000,"B")</f>
        <v>6</v>
      </c>
      <c r="H82" s="7">
        <f>countifs(Raw!$D$1:$D1000,$A82,Raw!$C$1:$C1000,-4,Raw!$J$1:$J1000,"B")</f>
        <v>4</v>
      </c>
      <c r="I82" s="7">
        <f t="shared" si="2"/>
        <v>15</v>
      </c>
      <c r="J82" s="8">
        <f t="shared" si="3"/>
        <v>0.4166666667</v>
      </c>
      <c r="K82" s="8">
        <f t="shared" si="4"/>
        <v>0.3333333333</v>
      </c>
      <c r="L82" s="7">
        <f t="shared" si="5"/>
        <v>4</v>
      </c>
      <c r="M82" s="9">
        <f t="shared" si="6"/>
        <v>0.4444444444</v>
      </c>
    </row>
    <row r="83">
      <c r="A83" s="6" t="s">
        <v>167</v>
      </c>
      <c r="B83" s="7" t="str">
        <f>vlookup($A83,Users!$B$1:$H1000,3,false)</f>
        <v>Boheng</v>
      </c>
      <c r="C83" s="7" t="str">
        <f>vlookup($A83,Users!$B$1:$H1000,6,false)</f>
        <v>NoHo</v>
      </c>
      <c r="D83" s="7">
        <f>vlookup($C83,Teams!$B:$D,2,false)</f>
        <v>10</v>
      </c>
      <c r="E83" s="7">
        <f t="shared" si="1"/>
        <v>40</v>
      </c>
      <c r="F83" s="7">
        <f>countifs(Raw!$D$1:$D1000,$A83,Raw!$C$1:$C1000,4,Raw!$J$1:$J1000,"B")+countifs(Raw!$D$1:$D1000,$A83,Raw!$C$1:$C1000,14,Raw!$J$1:$J1000,"B")</f>
        <v>1</v>
      </c>
      <c r="G83" s="7">
        <f>countifs(Raw!$D$1:$D1000,$A83,Raw!$C$1:$C1000,0,Raw!$J$1:$J1000,"B")</f>
        <v>0</v>
      </c>
      <c r="H83" s="7">
        <f>countifs(Raw!$D$1:$D1000,$A83,Raw!$C$1:$C1000,-4,Raw!$J$1:$J1000,"B")</f>
        <v>0</v>
      </c>
      <c r="I83" s="7">
        <f t="shared" si="2"/>
        <v>1</v>
      </c>
      <c r="J83" s="8">
        <f t="shared" si="3"/>
        <v>0.025</v>
      </c>
      <c r="K83" s="8">
        <f t="shared" si="4"/>
        <v>1</v>
      </c>
      <c r="L83" s="7">
        <f t="shared" si="5"/>
        <v>4</v>
      </c>
      <c r="M83" s="9">
        <f t="shared" si="6"/>
        <v>0.4</v>
      </c>
    </row>
    <row r="84">
      <c r="A84" s="6" t="s">
        <v>104</v>
      </c>
      <c r="B84" s="7" t="str">
        <f>vlookup($A84,Users!$B$1:$H1000,3,false)</f>
        <v>Sarthak</v>
      </c>
      <c r="C84" s="7" t="str">
        <f>vlookup($A84,Users!$B$1:$H1000,6,false)</f>
        <v>Mira Loma</v>
      </c>
      <c r="D84" s="7">
        <f>vlookup($C84,Teams!$B:$D,2,false)</f>
        <v>11</v>
      </c>
      <c r="E84" s="7">
        <f t="shared" si="1"/>
        <v>44</v>
      </c>
      <c r="F84" s="7">
        <f>countifs(Raw!$D$1:$D1000,$A84,Raw!$C$1:$C1000,4,Raw!$J$1:$J1000,"B")+countifs(Raw!$D$1:$D1000,$A84,Raw!$C$1:$C1000,14,Raw!$J$1:$J1000,"B")</f>
        <v>1</v>
      </c>
      <c r="G84" s="7">
        <f>countifs(Raw!$D$1:$D1000,$A84,Raw!$C$1:$C1000,0,Raw!$J$1:$J1000,"B")</f>
        <v>0</v>
      </c>
      <c r="H84" s="7">
        <f>countifs(Raw!$D$1:$D1000,$A84,Raw!$C$1:$C1000,-4,Raw!$J$1:$J1000,"B")</f>
        <v>0</v>
      </c>
      <c r="I84" s="7">
        <f t="shared" si="2"/>
        <v>1</v>
      </c>
      <c r="J84" s="8">
        <f t="shared" si="3"/>
        <v>0.02272727273</v>
      </c>
      <c r="K84" s="8">
        <f t="shared" si="4"/>
        <v>1</v>
      </c>
      <c r="L84" s="7">
        <f t="shared" si="5"/>
        <v>4</v>
      </c>
      <c r="M84" s="9">
        <f t="shared" si="6"/>
        <v>0.3636363636</v>
      </c>
    </row>
    <row r="85">
      <c r="A85" s="6" t="s">
        <v>33</v>
      </c>
      <c r="B85" s="7" t="str">
        <f>vlookup($A85,Users!$B$1:$H1000,3,false)</f>
        <v>Ethan</v>
      </c>
      <c r="C85" s="7" t="str">
        <f>vlookup($A85,Users!$B$1:$H1000,6,false)</f>
        <v>Davidson</v>
      </c>
      <c r="D85" s="7">
        <f>vlookup($C85,Teams!$B:$D,2,false)</f>
        <v>6</v>
      </c>
      <c r="E85" s="7">
        <f t="shared" si="1"/>
        <v>24</v>
      </c>
      <c r="F85" s="7">
        <f>countifs(Raw!$D$1:$D1000,$A85,Raw!$C$1:$C1000,4,Raw!$J$1:$J1000,"B")+countifs(Raw!$D$1:$D1000,$A85,Raw!$C$1:$C1000,14,Raw!$J$1:$J1000,"B")</f>
        <v>0</v>
      </c>
      <c r="G85" s="7">
        <f>countifs(Raw!$D$1:$D1000,$A85,Raw!$C$1:$C1000,0,Raw!$J$1:$J1000,"B")</f>
        <v>0</v>
      </c>
      <c r="H85" s="7">
        <f>countifs(Raw!$D$1:$D1000,$A85,Raw!$C$1:$C1000,-4,Raw!$J$1:$J1000,"B")</f>
        <v>0</v>
      </c>
      <c r="I85" s="7">
        <f t="shared" si="2"/>
        <v>0</v>
      </c>
      <c r="J85" s="8">
        <f t="shared" si="3"/>
        <v>0</v>
      </c>
      <c r="K85" s="8">
        <f t="shared" si="4"/>
        <v>0</v>
      </c>
      <c r="L85" s="7">
        <f t="shared" si="5"/>
        <v>0</v>
      </c>
      <c r="M85" s="9">
        <f t="shared" si="6"/>
        <v>0</v>
      </c>
    </row>
    <row r="86">
      <c r="A86" s="6" t="s">
        <v>34</v>
      </c>
      <c r="B86" s="7" t="str">
        <f>vlookup($A86,Users!$B$1:$H1000,3,false)</f>
        <v>Vikas</v>
      </c>
      <c r="C86" s="7" t="str">
        <f>vlookup($A86,Users!$B$1:$H1000,6,false)</f>
        <v>NCSSM B</v>
      </c>
      <c r="D86" s="7">
        <f>vlookup($C86,Teams!$B:$D,2,false)</f>
        <v>5</v>
      </c>
      <c r="E86" s="7">
        <f t="shared" si="1"/>
        <v>20</v>
      </c>
      <c r="F86" s="7">
        <f>countifs(Raw!$D$1:$D1000,$A86,Raw!$C$1:$C1000,4,Raw!$J$1:$J1000,"B")+countifs(Raw!$D$1:$D1000,$A86,Raw!$C$1:$C1000,14,Raw!$J$1:$J1000,"B")</f>
        <v>0</v>
      </c>
      <c r="G86" s="7">
        <f>countifs(Raw!$D$1:$D1000,$A86,Raw!$C$1:$C1000,0,Raw!$J$1:$J1000,"B")</f>
        <v>0</v>
      </c>
      <c r="H86" s="7">
        <f>countifs(Raw!$D$1:$D1000,$A86,Raw!$C$1:$C1000,-4,Raw!$J$1:$J1000,"B")</f>
        <v>0</v>
      </c>
      <c r="I86" s="7">
        <f t="shared" si="2"/>
        <v>0</v>
      </c>
      <c r="J86" s="8">
        <f t="shared" si="3"/>
        <v>0</v>
      </c>
      <c r="K86" s="8">
        <f t="shared" si="4"/>
        <v>0</v>
      </c>
      <c r="L86" s="7">
        <f t="shared" si="5"/>
        <v>0</v>
      </c>
      <c r="M86" s="9">
        <f t="shared" si="6"/>
        <v>0</v>
      </c>
    </row>
    <row r="87">
      <c r="A87" s="6" t="s">
        <v>39</v>
      </c>
      <c r="B87" s="7" t="str">
        <f>vlookup($A87,Users!$B$1:$H1000,3,false)</f>
        <v>Emmanuel</v>
      </c>
      <c r="C87" s="7" t="str">
        <f>vlookup($A87,Users!$B$1:$H1000,6,false)</f>
        <v>Buchholz A</v>
      </c>
      <c r="D87" s="7">
        <f>vlookup($C87,Teams!$B:$D,2,false)</f>
        <v>5</v>
      </c>
      <c r="E87" s="7">
        <f t="shared" si="1"/>
        <v>20</v>
      </c>
      <c r="F87" s="7">
        <f>countifs(Raw!$D$1:$D1000,$A87,Raw!$C$1:$C1000,4,Raw!$J$1:$J1000,"B")+countifs(Raw!$D$1:$D1000,$A87,Raw!$C$1:$C1000,14,Raw!$J$1:$J1000,"B")</f>
        <v>0</v>
      </c>
      <c r="G87" s="7">
        <f>countifs(Raw!$D$1:$D1000,$A87,Raw!$C$1:$C1000,0,Raw!$J$1:$J1000,"B")</f>
        <v>0</v>
      </c>
      <c r="H87" s="7">
        <f>countifs(Raw!$D$1:$D1000,$A87,Raw!$C$1:$C1000,-4,Raw!$J$1:$J1000,"B")</f>
        <v>0</v>
      </c>
      <c r="I87" s="7">
        <f t="shared" si="2"/>
        <v>0</v>
      </c>
      <c r="J87" s="8">
        <f t="shared" si="3"/>
        <v>0</v>
      </c>
      <c r="K87" s="8">
        <f t="shared" si="4"/>
        <v>0</v>
      </c>
      <c r="L87" s="7">
        <f t="shared" si="5"/>
        <v>0</v>
      </c>
      <c r="M87" s="9">
        <f t="shared" si="6"/>
        <v>0</v>
      </c>
    </row>
    <row r="88">
      <c r="A88" s="6" t="s">
        <v>42</v>
      </c>
      <c r="B88" s="7" t="str">
        <f>vlookup($A88,Users!$B$1:$H1000,3,false)</f>
        <v>Gugan</v>
      </c>
      <c r="C88" s="7" t="str">
        <f>vlookup($A88,Users!$B$1:$H1000,6,false)</f>
        <v>Blair C</v>
      </c>
      <c r="D88" s="7">
        <f>vlookup($C88,Teams!$B:$D,2,false)</f>
        <v>5</v>
      </c>
      <c r="E88" s="7">
        <f t="shared" si="1"/>
        <v>20</v>
      </c>
      <c r="F88" s="7">
        <f>countifs(Raw!$D$1:$D1000,$A88,Raw!$C$1:$C1000,4,Raw!$J$1:$J1000,"B")+countifs(Raw!$D$1:$D1000,$A88,Raw!$C$1:$C1000,14,Raw!$J$1:$J1000,"B")</f>
        <v>0</v>
      </c>
      <c r="G88" s="7">
        <f>countifs(Raw!$D$1:$D1000,$A88,Raw!$C$1:$C1000,0,Raw!$J$1:$J1000,"B")</f>
        <v>3</v>
      </c>
      <c r="H88" s="7">
        <f>countifs(Raw!$D$1:$D1000,$A88,Raw!$C$1:$C1000,-4,Raw!$J$1:$J1000,"B")</f>
        <v>0</v>
      </c>
      <c r="I88" s="7">
        <f t="shared" si="2"/>
        <v>3</v>
      </c>
      <c r="J88" s="8">
        <f t="shared" si="3"/>
        <v>0.15</v>
      </c>
      <c r="K88" s="8">
        <f t="shared" si="4"/>
        <v>0</v>
      </c>
      <c r="L88" s="7">
        <f t="shared" si="5"/>
        <v>0</v>
      </c>
      <c r="M88" s="9">
        <f t="shared" si="6"/>
        <v>0</v>
      </c>
    </row>
    <row r="89">
      <c r="A89" s="6" t="s">
        <v>44</v>
      </c>
      <c r="B89" s="7" t="str">
        <f>vlookup($A89,Users!$B$1:$H1000,3,false)</f>
        <v>Nicholas</v>
      </c>
      <c r="C89" s="7" t="str">
        <f>vlookup($A89,Users!$B$1:$H1000,6,false)</f>
        <v>Buchholz A</v>
      </c>
      <c r="D89" s="7">
        <f>vlookup($C89,Teams!$B:$D,2,false)</f>
        <v>5</v>
      </c>
      <c r="E89" s="7">
        <f t="shared" si="1"/>
        <v>20</v>
      </c>
      <c r="F89" s="7">
        <f>countifs(Raw!$D$1:$D1000,$A89,Raw!$C$1:$C1000,4,Raw!$J$1:$J1000,"B")+countifs(Raw!$D$1:$D1000,$A89,Raw!$C$1:$C1000,14,Raw!$J$1:$J1000,"B")</f>
        <v>0</v>
      </c>
      <c r="G89" s="7">
        <f>countifs(Raw!$D$1:$D1000,$A89,Raw!$C$1:$C1000,0,Raw!$J$1:$J1000,"B")</f>
        <v>0</v>
      </c>
      <c r="H89" s="7">
        <f>countifs(Raw!$D$1:$D1000,$A89,Raw!$C$1:$C1000,-4,Raw!$J$1:$J1000,"B")</f>
        <v>0</v>
      </c>
      <c r="I89" s="7">
        <f t="shared" si="2"/>
        <v>0</v>
      </c>
      <c r="J89" s="8">
        <f t="shared" si="3"/>
        <v>0</v>
      </c>
      <c r="K89" s="8">
        <f t="shared" si="4"/>
        <v>0</v>
      </c>
      <c r="L89" s="7">
        <f t="shared" si="5"/>
        <v>0</v>
      </c>
      <c r="M89" s="9">
        <f t="shared" si="6"/>
        <v>0</v>
      </c>
    </row>
    <row r="90">
      <c r="A90" s="6" t="s">
        <v>45</v>
      </c>
      <c r="B90" s="7" t="str">
        <f>vlookup($A90,Users!$B$1:$H1000,3,false)</f>
        <v>Ahan</v>
      </c>
      <c r="C90" s="7" t="str">
        <f>vlookup($A90,Users!$B$1:$H1000,6,false)</f>
        <v>Buchholz A</v>
      </c>
      <c r="D90" s="7">
        <f>vlookup($C90,Teams!$B:$D,2,false)</f>
        <v>5</v>
      </c>
      <c r="E90" s="7">
        <f t="shared" si="1"/>
        <v>20</v>
      </c>
      <c r="F90" s="7">
        <f>countifs(Raw!$D$1:$D1000,$A90,Raw!$C$1:$C1000,4,Raw!$J$1:$J1000,"B")+countifs(Raw!$D$1:$D1000,$A90,Raw!$C$1:$C1000,14,Raw!$J$1:$J1000,"B")</f>
        <v>0</v>
      </c>
      <c r="G90" s="7">
        <f>countifs(Raw!$D$1:$D1000,$A90,Raw!$C$1:$C1000,0,Raw!$J$1:$J1000,"B")</f>
        <v>0</v>
      </c>
      <c r="H90" s="7">
        <f>countifs(Raw!$D$1:$D1000,$A90,Raw!$C$1:$C1000,-4,Raw!$J$1:$J1000,"B")</f>
        <v>0</v>
      </c>
      <c r="I90" s="7">
        <f t="shared" si="2"/>
        <v>0</v>
      </c>
      <c r="J90" s="8">
        <f t="shared" si="3"/>
        <v>0</v>
      </c>
      <c r="K90" s="8">
        <f t="shared" si="4"/>
        <v>0</v>
      </c>
      <c r="L90" s="7">
        <f t="shared" si="5"/>
        <v>0</v>
      </c>
      <c r="M90" s="9">
        <f t="shared" si="6"/>
        <v>0</v>
      </c>
    </row>
    <row r="91">
      <c r="A91" s="6" t="s">
        <v>46</v>
      </c>
      <c r="B91" s="7" t="str">
        <f>vlookup($A91,Users!$B$1:$H1000,3,false)</f>
        <v>Aldric</v>
      </c>
      <c r="C91" s="7" t="str">
        <f>vlookup($A91,Users!$B$1:$H1000,6,false)</f>
        <v>WWPN</v>
      </c>
      <c r="D91" s="7">
        <f>vlookup($C91,Teams!$B:$D,2,false)</f>
        <v>5</v>
      </c>
      <c r="E91" s="7">
        <f t="shared" si="1"/>
        <v>20</v>
      </c>
      <c r="F91" s="7">
        <f>countifs(Raw!$D$1:$D1000,$A91,Raw!$C$1:$C1000,4,Raw!$J$1:$J1000,"B")+countifs(Raw!$D$1:$D1000,$A91,Raw!$C$1:$C1000,14,Raw!$J$1:$J1000,"B")</f>
        <v>0</v>
      </c>
      <c r="G91" s="7">
        <f>countifs(Raw!$D$1:$D1000,$A91,Raw!$C$1:$C1000,0,Raw!$J$1:$J1000,"B")</f>
        <v>0</v>
      </c>
      <c r="H91" s="7">
        <f>countifs(Raw!$D$1:$D1000,$A91,Raw!$C$1:$C1000,-4,Raw!$J$1:$J1000,"B")</f>
        <v>0</v>
      </c>
      <c r="I91" s="7">
        <f t="shared" si="2"/>
        <v>0</v>
      </c>
      <c r="J91" s="8">
        <f t="shared" si="3"/>
        <v>0</v>
      </c>
      <c r="K91" s="8">
        <f t="shared" si="4"/>
        <v>0</v>
      </c>
      <c r="L91" s="7">
        <f t="shared" si="5"/>
        <v>0</v>
      </c>
      <c r="M91" s="9">
        <f t="shared" si="6"/>
        <v>0</v>
      </c>
    </row>
    <row r="92">
      <c r="A92" s="6" t="s">
        <v>47</v>
      </c>
      <c r="B92" s="7" t="str">
        <f>vlookup($A92,Users!$B$1:$H1000,3,false)</f>
        <v>Allison</v>
      </c>
      <c r="C92" s="7" t="str">
        <f>vlookup($A92,Users!$B$1:$H1000,6,false)</f>
        <v>Iolani</v>
      </c>
      <c r="D92" s="7">
        <f>vlookup($C92,Teams!$B:$D,2,false)</f>
        <v>5</v>
      </c>
      <c r="E92" s="7">
        <f t="shared" si="1"/>
        <v>20</v>
      </c>
      <c r="F92" s="7">
        <f>countifs(Raw!$D$1:$D1000,$A92,Raw!$C$1:$C1000,4,Raw!$J$1:$J1000,"B")+countifs(Raw!$D$1:$D1000,$A92,Raw!$C$1:$C1000,14,Raw!$J$1:$J1000,"B")</f>
        <v>0</v>
      </c>
      <c r="G92" s="7">
        <f>countifs(Raw!$D$1:$D1000,$A92,Raw!$C$1:$C1000,0,Raw!$J$1:$J1000,"B")</f>
        <v>0</v>
      </c>
      <c r="H92" s="7">
        <f>countifs(Raw!$D$1:$D1000,$A92,Raw!$C$1:$C1000,-4,Raw!$J$1:$J1000,"B")</f>
        <v>0</v>
      </c>
      <c r="I92" s="7">
        <f t="shared" si="2"/>
        <v>0</v>
      </c>
      <c r="J92" s="8">
        <f t="shared" si="3"/>
        <v>0</v>
      </c>
      <c r="K92" s="8">
        <f t="shared" si="4"/>
        <v>0</v>
      </c>
      <c r="L92" s="7">
        <f t="shared" si="5"/>
        <v>0</v>
      </c>
      <c r="M92" s="9">
        <f t="shared" si="6"/>
        <v>0</v>
      </c>
    </row>
    <row r="93">
      <c r="A93" s="6" t="s">
        <v>48</v>
      </c>
      <c r="B93" s="7" t="str">
        <f>vlookup($A93,Users!$B$1:$H1000,3,false)</f>
        <v>Shreyash</v>
      </c>
      <c r="C93" s="7" t="str">
        <f>vlookup($A93,Users!$B$1:$H1000,6,false)</f>
        <v>WWPN</v>
      </c>
      <c r="D93" s="7">
        <f>vlookup($C93,Teams!$B:$D,2,false)</f>
        <v>5</v>
      </c>
      <c r="E93" s="7">
        <f t="shared" si="1"/>
        <v>20</v>
      </c>
      <c r="F93" s="7">
        <f>countifs(Raw!$D$1:$D1000,$A93,Raw!$C$1:$C1000,4,Raw!$J$1:$J1000,"B")+countifs(Raw!$D$1:$D1000,$A93,Raw!$C$1:$C1000,14,Raw!$J$1:$J1000,"B")</f>
        <v>0</v>
      </c>
      <c r="G93" s="7">
        <f>countifs(Raw!$D$1:$D1000,$A93,Raw!$C$1:$C1000,0,Raw!$J$1:$J1000,"B")</f>
        <v>0</v>
      </c>
      <c r="H93" s="7">
        <f>countifs(Raw!$D$1:$D1000,$A93,Raw!$C$1:$C1000,-4,Raw!$J$1:$J1000,"B")</f>
        <v>0</v>
      </c>
      <c r="I93" s="7">
        <f t="shared" si="2"/>
        <v>0</v>
      </c>
      <c r="J93" s="8">
        <f t="shared" si="3"/>
        <v>0</v>
      </c>
      <c r="K93" s="8">
        <f t="shared" si="4"/>
        <v>0</v>
      </c>
      <c r="L93" s="7">
        <f t="shared" si="5"/>
        <v>0</v>
      </c>
      <c r="M93" s="9">
        <f t="shared" si="6"/>
        <v>0</v>
      </c>
    </row>
    <row r="94">
      <c r="A94" s="6" t="s">
        <v>49</v>
      </c>
      <c r="B94" s="7" t="str">
        <f>vlookup($A94,Users!$B$1:$H1000,3,false)</f>
        <v>Arjun</v>
      </c>
      <c r="C94" s="7" t="str">
        <f>vlookup($A94,Users!$B$1:$H1000,6,false)</f>
        <v>WWPN</v>
      </c>
      <c r="D94" s="7">
        <f>vlookup($C94,Teams!$B:$D,2,false)</f>
        <v>5</v>
      </c>
      <c r="E94" s="7">
        <f t="shared" si="1"/>
        <v>20</v>
      </c>
      <c r="F94" s="7">
        <f>countifs(Raw!$D$1:$D1000,$A94,Raw!$C$1:$C1000,4,Raw!$J$1:$J1000,"B")+countifs(Raw!$D$1:$D1000,$A94,Raw!$C$1:$C1000,14,Raw!$J$1:$J1000,"B")</f>
        <v>0</v>
      </c>
      <c r="G94" s="7">
        <f>countifs(Raw!$D$1:$D1000,$A94,Raw!$C$1:$C1000,0,Raw!$J$1:$J1000,"B")</f>
        <v>0</v>
      </c>
      <c r="H94" s="7">
        <f>countifs(Raw!$D$1:$D1000,$A94,Raw!$C$1:$C1000,-4,Raw!$J$1:$J1000,"B")</f>
        <v>0</v>
      </c>
      <c r="I94" s="7">
        <f t="shared" si="2"/>
        <v>0</v>
      </c>
      <c r="J94" s="8">
        <f t="shared" si="3"/>
        <v>0</v>
      </c>
      <c r="K94" s="8">
        <f t="shared" si="4"/>
        <v>0</v>
      </c>
      <c r="L94" s="7">
        <f t="shared" si="5"/>
        <v>0</v>
      </c>
      <c r="M94" s="9">
        <f t="shared" si="6"/>
        <v>0</v>
      </c>
    </row>
    <row r="95">
      <c r="A95" s="6" t="s">
        <v>52</v>
      </c>
      <c r="B95" s="7" t="str">
        <f>vlookup($A95,Users!$B$1:$H1000,3,false)</f>
        <v>Keisuke</v>
      </c>
      <c r="C95" s="7" t="str">
        <f>vlookup($A95,Users!$B$1:$H1000,6,false)</f>
        <v>Iolani</v>
      </c>
      <c r="D95" s="7">
        <f>vlookup($C95,Teams!$B:$D,2,false)</f>
        <v>5</v>
      </c>
      <c r="E95" s="7">
        <f t="shared" si="1"/>
        <v>20</v>
      </c>
      <c r="F95" s="7">
        <f>countifs(Raw!$D$1:$D1000,$A95,Raw!$C$1:$C1000,4,Raw!$J$1:$J1000,"B")+countifs(Raw!$D$1:$D1000,$A95,Raw!$C$1:$C1000,14,Raw!$J$1:$J1000,"B")</f>
        <v>0</v>
      </c>
      <c r="G95" s="7">
        <f>countifs(Raw!$D$1:$D1000,$A95,Raw!$C$1:$C1000,0,Raw!$J$1:$J1000,"B")</f>
        <v>0</v>
      </c>
      <c r="H95" s="7">
        <f>countifs(Raw!$D$1:$D1000,$A95,Raw!$C$1:$C1000,-4,Raw!$J$1:$J1000,"B")</f>
        <v>0</v>
      </c>
      <c r="I95" s="7">
        <f t="shared" si="2"/>
        <v>0</v>
      </c>
      <c r="J95" s="8">
        <f t="shared" si="3"/>
        <v>0</v>
      </c>
      <c r="K95" s="8">
        <f t="shared" si="4"/>
        <v>0</v>
      </c>
      <c r="L95" s="7">
        <f t="shared" si="5"/>
        <v>0</v>
      </c>
      <c r="M95" s="9">
        <f t="shared" si="6"/>
        <v>0</v>
      </c>
    </row>
    <row r="96">
      <c r="A96" s="6" t="s">
        <v>53</v>
      </c>
      <c r="B96" s="7" t="str">
        <f>vlookup($A96,Users!$B$1:$H1000,3,false)</f>
        <v>Rithik</v>
      </c>
      <c r="C96" s="7" t="str">
        <f>vlookup($A96,Users!$B$1:$H1000,6,false)</f>
        <v>WWPN</v>
      </c>
      <c r="D96" s="7">
        <f>vlookup($C96,Teams!$B:$D,2,false)</f>
        <v>5</v>
      </c>
      <c r="E96" s="7">
        <f t="shared" si="1"/>
        <v>20</v>
      </c>
      <c r="F96" s="7">
        <f>countifs(Raw!$D$1:$D1000,$A96,Raw!$C$1:$C1000,4,Raw!$J$1:$J1000,"B")+countifs(Raw!$D$1:$D1000,$A96,Raw!$C$1:$C1000,14,Raw!$J$1:$J1000,"B")</f>
        <v>0</v>
      </c>
      <c r="G96" s="7">
        <f>countifs(Raw!$D$1:$D1000,$A96,Raw!$C$1:$C1000,0,Raw!$J$1:$J1000,"B")</f>
        <v>0</v>
      </c>
      <c r="H96" s="7">
        <f>countifs(Raw!$D$1:$D1000,$A96,Raw!$C$1:$C1000,-4,Raw!$J$1:$J1000,"B")</f>
        <v>0</v>
      </c>
      <c r="I96" s="7">
        <f t="shared" si="2"/>
        <v>0</v>
      </c>
      <c r="J96" s="8">
        <f t="shared" si="3"/>
        <v>0</v>
      </c>
      <c r="K96" s="8">
        <f t="shared" si="4"/>
        <v>0</v>
      </c>
      <c r="L96" s="7">
        <f t="shared" si="5"/>
        <v>0</v>
      </c>
      <c r="M96" s="9">
        <f t="shared" si="6"/>
        <v>0</v>
      </c>
    </row>
    <row r="97">
      <c r="A97" s="6" t="s">
        <v>54</v>
      </c>
      <c r="B97" s="7" t="str">
        <f>vlookup($A97,Users!$B$1:$H1000,3,false)</f>
        <v>Kaiwen</v>
      </c>
      <c r="C97" s="7" t="str">
        <f>vlookup($A97,Users!$B$1:$H1000,6,false)</f>
        <v>Enloe B</v>
      </c>
      <c r="D97" s="7">
        <f>vlookup($C97,Teams!$B:$D,2,false)</f>
        <v>7</v>
      </c>
      <c r="E97" s="7">
        <f t="shared" si="1"/>
        <v>28</v>
      </c>
      <c r="F97" s="7">
        <f>countifs(Raw!$D$1:$D1000,$A97,Raw!$C$1:$C1000,4,Raw!$J$1:$J1000,"B")+countifs(Raw!$D$1:$D1000,$A97,Raw!$C$1:$C1000,14,Raw!$J$1:$J1000,"B")</f>
        <v>0</v>
      </c>
      <c r="G97" s="7">
        <f>countifs(Raw!$D$1:$D1000,$A97,Raw!$C$1:$C1000,0,Raw!$J$1:$J1000,"B")</f>
        <v>0</v>
      </c>
      <c r="H97" s="7">
        <f>countifs(Raw!$D$1:$D1000,$A97,Raw!$C$1:$C1000,-4,Raw!$J$1:$J1000,"B")</f>
        <v>0</v>
      </c>
      <c r="I97" s="7">
        <f t="shared" si="2"/>
        <v>0</v>
      </c>
      <c r="J97" s="8">
        <f t="shared" si="3"/>
        <v>0</v>
      </c>
      <c r="K97" s="8">
        <f t="shared" si="4"/>
        <v>0</v>
      </c>
      <c r="L97" s="7">
        <f t="shared" si="5"/>
        <v>0</v>
      </c>
      <c r="M97" s="9">
        <f t="shared" si="6"/>
        <v>0</v>
      </c>
    </row>
    <row r="98">
      <c r="A98" s="6" t="s">
        <v>55</v>
      </c>
      <c r="B98" s="7" t="str">
        <f>vlookup($A98,Users!$B$1:$H1000,3,false)</f>
        <v>Ryan</v>
      </c>
      <c r="C98" s="7" t="str">
        <f>vlookup($A98,Users!$B$1:$H1000,6,false)</f>
        <v>Centennial</v>
      </c>
      <c r="D98" s="7">
        <f>vlookup($C98,Teams!$B:$D,2,false)</f>
        <v>11</v>
      </c>
      <c r="E98" s="7">
        <f t="shared" si="1"/>
        <v>44</v>
      </c>
      <c r="F98" s="7">
        <f>countifs(Raw!$D$1:$D1000,$A98,Raw!$C$1:$C1000,4,Raw!$J$1:$J1000,"B")+countifs(Raw!$D$1:$D1000,$A98,Raw!$C$1:$C1000,14,Raw!$J$1:$J1000,"B")</f>
        <v>0</v>
      </c>
      <c r="G98" s="7">
        <f>countifs(Raw!$D$1:$D1000,$A98,Raw!$C$1:$C1000,0,Raw!$J$1:$J1000,"B")</f>
        <v>0</v>
      </c>
      <c r="H98" s="7">
        <f>countifs(Raw!$D$1:$D1000,$A98,Raw!$C$1:$C1000,-4,Raw!$J$1:$J1000,"B")</f>
        <v>0</v>
      </c>
      <c r="I98" s="7">
        <f t="shared" si="2"/>
        <v>0</v>
      </c>
      <c r="J98" s="8">
        <f t="shared" si="3"/>
        <v>0</v>
      </c>
      <c r="K98" s="8">
        <f t="shared" si="4"/>
        <v>0</v>
      </c>
      <c r="L98" s="7">
        <f t="shared" si="5"/>
        <v>0</v>
      </c>
      <c r="M98" s="9">
        <f t="shared" si="6"/>
        <v>0</v>
      </c>
    </row>
    <row r="99">
      <c r="A99" s="6" t="s">
        <v>59</v>
      </c>
      <c r="B99" s="7" t="str">
        <f>vlookup($A99,Users!$B$1:$H1000,3,false)</f>
        <v>Sukrith</v>
      </c>
      <c r="C99" s="7" t="str">
        <f>vlookup($A99,Users!$B$1:$H1000,6,false)</f>
        <v>Enloe B</v>
      </c>
      <c r="D99" s="7">
        <f>vlookup($C99,Teams!$B:$D,2,false)</f>
        <v>7</v>
      </c>
      <c r="E99" s="7">
        <f t="shared" si="1"/>
        <v>28</v>
      </c>
      <c r="F99" s="7">
        <f>countifs(Raw!$D$1:$D1000,$A99,Raw!$C$1:$C1000,4,Raw!$J$1:$J1000,"B")+countifs(Raw!$D$1:$D1000,$A99,Raw!$C$1:$C1000,14,Raw!$J$1:$J1000,"B")</f>
        <v>0</v>
      </c>
      <c r="G99" s="7">
        <f>countifs(Raw!$D$1:$D1000,$A99,Raw!$C$1:$C1000,0,Raw!$J$1:$J1000,"B")</f>
        <v>0</v>
      </c>
      <c r="H99" s="7">
        <f>countifs(Raw!$D$1:$D1000,$A99,Raw!$C$1:$C1000,-4,Raw!$J$1:$J1000,"B")</f>
        <v>0</v>
      </c>
      <c r="I99" s="7">
        <f t="shared" si="2"/>
        <v>0</v>
      </c>
      <c r="J99" s="8">
        <f t="shared" si="3"/>
        <v>0</v>
      </c>
      <c r="K99" s="8">
        <f t="shared" si="4"/>
        <v>0</v>
      </c>
      <c r="L99" s="7">
        <f t="shared" si="5"/>
        <v>0</v>
      </c>
      <c r="M99" s="9">
        <f t="shared" si="6"/>
        <v>0</v>
      </c>
    </row>
    <row r="100">
      <c r="A100" s="6" t="s">
        <v>60</v>
      </c>
      <c r="B100" s="7" t="str">
        <f>vlookup($A100,Users!$B$1:$H1000,3,false)</f>
        <v>Ryan</v>
      </c>
      <c r="C100" s="7" t="str">
        <f>vlookup($A100,Users!$B$1:$H1000,6,false)</f>
        <v>Centennial</v>
      </c>
      <c r="D100" s="7">
        <f>vlookup($C100,Teams!$B:$D,2,false)</f>
        <v>11</v>
      </c>
      <c r="E100" s="7">
        <f t="shared" si="1"/>
        <v>44</v>
      </c>
      <c r="F100" s="7">
        <f>countifs(Raw!$D$1:$D1000,$A100,Raw!$C$1:$C1000,4,Raw!$J$1:$J1000,"B")+countifs(Raw!$D$1:$D1000,$A100,Raw!$C$1:$C1000,14,Raw!$J$1:$J1000,"B")</f>
        <v>0</v>
      </c>
      <c r="G100" s="7">
        <f>countifs(Raw!$D$1:$D1000,$A100,Raw!$C$1:$C1000,0,Raw!$J$1:$J1000,"B")</f>
        <v>0</v>
      </c>
      <c r="H100" s="7">
        <f>countifs(Raw!$D$1:$D1000,$A100,Raw!$C$1:$C1000,-4,Raw!$J$1:$J1000,"B")</f>
        <v>0</v>
      </c>
      <c r="I100" s="7">
        <f t="shared" si="2"/>
        <v>0</v>
      </c>
      <c r="J100" s="8">
        <f t="shared" si="3"/>
        <v>0</v>
      </c>
      <c r="K100" s="8">
        <f t="shared" si="4"/>
        <v>0</v>
      </c>
      <c r="L100" s="7">
        <f t="shared" si="5"/>
        <v>0</v>
      </c>
      <c r="M100" s="9">
        <f t="shared" si="6"/>
        <v>0</v>
      </c>
    </row>
    <row r="101">
      <c r="A101" s="6" t="s">
        <v>62</v>
      </c>
      <c r="B101" s="7" t="str">
        <f>vlookup($A101,Users!$B$1:$H1000,3,false)</f>
        <v>Shlok</v>
      </c>
      <c r="C101" s="7" t="str">
        <f>vlookup($A101,Users!$B$1:$H1000,6,false)</f>
        <v>Dulles</v>
      </c>
      <c r="D101" s="7">
        <f>vlookup($C101,Teams!$B:$D,2,false)</f>
        <v>9</v>
      </c>
      <c r="E101" s="7">
        <f t="shared" si="1"/>
        <v>36</v>
      </c>
      <c r="F101" s="7">
        <f>countifs(Raw!$D$1:$D1000,$A101,Raw!$C$1:$C1000,4,Raw!$J$1:$J1000,"B")+countifs(Raw!$D$1:$D1000,$A101,Raw!$C$1:$C1000,14,Raw!$J$1:$J1000,"B")</f>
        <v>0</v>
      </c>
      <c r="G101" s="7">
        <f>countifs(Raw!$D$1:$D1000,$A101,Raw!$C$1:$C1000,0,Raw!$J$1:$J1000,"B")</f>
        <v>0</v>
      </c>
      <c r="H101" s="7">
        <f>countifs(Raw!$D$1:$D1000,$A101,Raw!$C$1:$C1000,-4,Raw!$J$1:$J1000,"B")</f>
        <v>0</v>
      </c>
      <c r="I101" s="7">
        <f t="shared" si="2"/>
        <v>0</v>
      </c>
      <c r="J101" s="8">
        <f t="shared" si="3"/>
        <v>0</v>
      </c>
      <c r="K101" s="8">
        <f t="shared" si="4"/>
        <v>0</v>
      </c>
      <c r="L101" s="7">
        <f t="shared" si="5"/>
        <v>0</v>
      </c>
      <c r="M101" s="9">
        <f t="shared" si="6"/>
        <v>0</v>
      </c>
    </row>
    <row r="102">
      <c r="A102" s="6" t="s">
        <v>63</v>
      </c>
      <c r="B102" s="7" t="str">
        <f>vlookup($A102,Users!$B$1:$H1000,3,false)</f>
        <v>Michael</v>
      </c>
      <c r="C102" s="7" t="str">
        <f>vlookup($A102,Users!$B$1:$H1000,6,false)</f>
        <v>Collierville</v>
      </c>
      <c r="D102" s="7">
        <f>vlookup($C102,Teams!$B:$D,2,false)</f>
        <v>5</v>
      </c>
      <c r="E102" s="7">
        <f t="shared" si="1"/>
        <v>20</v>
      </c>
      <c r="F102" s="7">
        <f>countifs(Raw!$D$1:$D1000,$A102,Raw!$C$1:$C1000,4,Raw!$J$1:$J1000,"B")+countifs(Raw!$D$1:$D1000,$A102,Raw!$C$1:$C1000,14,Raw!$J$1:$J1000,"B")</f>
        <v>0</v>
      </c>
      <c r="G102" s="7">
        <f>countifs(Raw!$D$1:$D1000,$A102,Raw!$C$1:$C1000,0,Raw!$J$1:$J1000,"B")</f>
        <v>0</v>
      </c>
      <c r="H102" s="7">
        <f>countifs(Raw!$D$1:$D1000,$A102,Raw!$C$1:$C1000,-4,Raw!$J$1:$J1000,"B")</f>
        <v>0</v>
      </c>
      <c r="I102" s="7">
        <f t="shared" si="2"/>
        <v>0</v>
      </c>
      <c r="J102" s="8">
        <f t="shared" si="3"/>
        <v>0</v>
      </c>
      <c r="K102" s="8">
        <f t="shared" si="4"/>
        <v>0</v>
      </c>
      <c r="L102" s="7">
        <f t="shared" si="5"/>
        <v>0</v>
      </c>
      <c r="M102" s="9">
        <f t="shared" si="6"/>
        <v>0</v>
      </c>
    </row>
    <row r="103">
      <c r="A103" s="6" t="s">
        <v>64</v>
      </c>
      <c r="B103" s="7" t="str">
        <f>vlookup($A103,Users!$B$1:$H1000,3,false)</f>
        <v>Jeeval</v>
      </c>
      <c r="C103" s="7" t="str">
        <f>vlookup($A103,Users!$B$1:$H1000,6,false)</f>
        <v>Collierville</v>
      </c>
      <c r="D103" s="7">
        <f>vlookup($C103,Teams!$B:$D,2,false)</f>
        <v>5</v>
      </c>
      <c r="E103" s="7">
        <f t="shared" si="1"/>
        <v>20</v>
      </c>
      <c r="F103" s="7">
        <f>countifs(Raw!$D$1:$D1000,$A103,Raw!$C$1:$C1000,4,Raw!$J$1:$J1000,"B")+countifs(Raw!$D$1:$D1000,$A103,Raw!$C$1:$C1000,14,Raw!$J$1:$J1000,"B")</f>
        <v>0</v>
      </c>
      <c r="G103" s="7">
        <f>countifs(Raw!$D$1:$D1000,$A103,Raw!$C$1:$C1000,0,Raw!$J$1:$J1000,"B")</f>
        <v>1</v>
      </c>
      <c r="H103" s="7">
        <f>countifs(Raw!$D$1:$D1000,$A103,Raw!$C$1:$C1000,-4,Raw!$J$1:$J1000,"B")</f>
        <v>0</v>
      </c>
      <c r="I103" s="7">
        <f t="shared" si="2"/>
        <v>1</v>
      </c>
      <c r="J103" s="8">
        <f t="shared" si="3"/>
        <v>0.05</v>
      </c>
      <c r="K103" s="8">
        <f t="shared" si="4"/>
        <v>0</v>
      </c>
      <c r="L103" s="7">
        <f t="shared" si="5"/>
        <v>0</v>
      </c>
      <c r="M103" s="9">
        <f t="shared" si="6"/>
        <v>0</v>
      </c>
    </row>
    <row r="104">
      <c r="A104" s="6" t="s">
        <v>65</v>
      </c>
      <c r="B104" s="7" t="str">
        <f>vlookup($A104,Users!$B$1:$H1000,3,false)</f>
        <v>Rushil</v>
      </c>
      <c r="C104" s="7" t="str">
        <f>vlookup($A104,Users!$B$1:$H1000,6,false)</f>
        <v>Dulles</v>
      </c>
      <c r="D104" s="7">
        <f>vlookup($C104,Teams!$B:$D,2,false)</f>
        <v>9</v>
      </c>
      <c r="E104" s="7">
        <f t="shared" si="1"/>
        <v>36</v>
      </c>
      <c r="F104" s="7">
        <f>countifs(Raw!$D$1:$D1000,$A104,Raw!$C$1:$C1000,4,Raw!$J$1:$J1000,"B")+countifs(Raw!$D$1:$D1000,$A104,Raw!$C$1:$C1000,14,Raw!$J$1:$J1000,"B")</f>
        <v>0</v>
      </c>
      <c r="G104" s="7">
        <f>countifs(Raw!$D$1:$D1000,$A104,Raw!$C$1:$C1000,0,Raw!$J$1:$J1000,"B")</f>
        <v>0</v>
      </c>
      <c r="H104" s="7">
        <f>countifs(Raw!$D$1:$D1000,$A104,Raw!$C$1:$C1000,-4,Raw!$J$1:$J1000,"B")</f>
        <v>0</v>
      </c>
      <c r="I104" s="7">
        <f t="shared" si="2"/>
        <v>0</v>
      </c>
      <c r="J104" s="8">
        <f t="shared" si="3"/>
        <v>0</v>
      </c>
      <c r="K104" s="8">
        <f t="shared" si="4"/>
        <v>0</v>
      </c>
      <c r="L104" s="7">
        <f t="shared" si="5"/>
        <v>0</v>
      </c>
      <c r="M104" s="9">
        <f t="shared" si="6"/>
        <v>0</v>
      </c>
    </row>
    <row r="105">
      <c r="A105" s="6" t="s">
        <v>66</v>
      </c>
      <c r="B105" s="7" t="str">
        <f>vlookup($A105,Users!$B$1:$H1000,3,false)</f>
        <v>Davis</v>
      </c>
      <c r="C105" s="7" t="str">
        <f>vlookup($A105,Users!$B$1:$H1000,6,false)</f>
        <v>Collierville</v>
      </c>
      <c r="D105" s="7">
        <f>vlookup($C105,Teams!$B:$D,2,false)</f>
        <v>5</v>
      </c>
      <c r="E105" s="7">
        <f t="shared" si="1"/>
        <v>20</v>
      </c>
      <c r="F105" s="7">
        <f>countifs(Raw!$D$1:$D1000,$A105,Raw!$C$1:$C1000,4,Raw!$J$1:$J1000,"B")+countifs(Raw!$D$1:$D1000,$A105,Raw!$C$1:$C1000,14,Raw!$J$1:$J1000,"B")</f>
        <v>0</v>
      </c>
      <c r="G105" s="7">
        <f>countifs(Raw!$D$1:$D1000,$A105,Raw!$C$1:$C1000,0,Raw!$J$1:$J1000,"B")</f>
        <v>1</v>
      </c>
      <c r="H105" s="7">
        <f>countifs(Raw!$D$1:$D1000,$A105,Raw!$C$1:$C1000,-4,Raw!$J$1:$J1000,"B")</f>
        <v>0</v>
      </c>
      <c r="I105" s="7">
        <f t="shared" si="2"/>
        <v>1</v>
      </c>
      <c r="J105" s="8">
        <f t="shared" si="3"/>
        <v>0.05</v>
      </c>
      <c r="K105" s="8">
        <f t="shared" si="4"/>
        <v>0</v>
      </c>
      <c r="L105" s="7">
        <f t="shared" si="5"/>
        <v>0</v>
      </c>
      <c r="M105" s="9">
        <f t="shared" si="6"/>
        <v>0</v>
      </c>
    </row>
    <row r="106">
      <c r="A106" s="6" t="s">
        <v>69</v>
      </c>
      <c r="B106" s="7" t="str">
        <f>vlookup($A106,Users!$B$1:$H1000,3,false)</f>
        <v>Harris</v>
      </c>
      <c r="C106" s="7" t="str">
        <f>vlookup($A106,Users!$B$1:$H1000,6,false)</f>
        <v>Collierville</v>
      </c>
      <c r="D106" s="7">
        <f>vlookup($C106,Teams!$B:$D,2,false)</f>
        <v>5</v>
      </c>
      <c r="E106" s="7">
        <f t="shared" si="1"/>
        <v>20</v>
      </c>
      <c r="F106" s="7">
        <f>countifs(Raw!$D$1:$D1000,$A106,Raw!$C$1:$C1000,4,Raw!$J$1:$J1000,"B")+countifs(Raw!$D$1:$D1000,$A106,Raw!$C$1:$C1000,14,Raw!$J$1:$J1000,"B")</f>
        <v>0</v>
      </c>
      <c r="G106" s="7">
        <f>countifs(Raw!$D$1:$D1000,$A106,Raw!$C$1:$C1000,0,Raw!$J$1:$J1000,"B")</f>
        <v>0</v>
      </c>
      <c r="H106" s="7">
        <f>countifs(Raw!$D$1:$D1000,$A106,Raw!$C$1:$C1000,-4,Raw!$J$1:$J1000,"B")</f>
        <v>0</v>
      </c>
      <c r="I106" s="7">
        <f t="shared" si="2"/>
        <v>0</v>
      </c>
      <c r="J106" s="8">
        <f t="shared" si="3"/>
        <v>0</v>
      </c>
      <c r="K106" s="8">
        <f t="shared" si="4"/>
        <v>0</v>
      </c>
      <c r="L106" s="7">
        <f t="shared" si="5"/>
        <v>0</v>
      </c>
      <c r="M106" s="9">
        <f t="shared" si="6"/>
        <v>0</v>
      </c>
    </row>
    <row r="107">
      <c r="A107" s="6" t="s">
        <v>76</v>
      </c>
      <c r="B107" s="7" t="str">
        <f>vlookup($A107,Users!$B$1:$H1000,3,false)</f>
        <v>Oscar</v>
      </c>
      <c r="C107" s="7" t="str">
        <f>vlookup($A107,Users!$B$1:$H1000,6,false)</f>
        <v>Niskayuna</v>
      </c>
      <c r="D107" s="7">
        <f>vlookup($C107,Teams!$B:$D,2,false)</f>
        <v>5</v>
      </c>
      <c r="E107" s="7">
        <f t="shared" si="1"/>
        <v>20</v>
      </c>
      <c r="F107" s="7">
        <f>countifs(Raw!$D$1:$D1000,$A107,Raw!$C$1:$C1000,4,Raw!$J$1:$J1000,"B")+countifs(Raw!$D$1:$D1000,$A107,Raw!$C$1:$C1000,14,Raw!$J$1:$J1000,"B")</f>
        <v>0</v>
      </c>
      <c r="G107" s="7">
        <f>countifs(Raw!$D$1:$D1000,$A107,Raw!$C$1:$C1000,0,Raw!$J$1:$J1000,"B")</f>
        <v>1</v>
      </c>
      <c r="H107" s="7">
        <f>countifs(Raw!$D$1:$D1000,$A107,Raw!$C$1:$C1000,-4,Raw!$J$1:$J1000,"B")</f>
        <v>0</v>
      </c>
      <c r="I107" s="7">
        <f t="shared" si="2"/>
        <v>1</v>
      </c>
      <c r="J107" s="8">
        <f t="shared" si="3"/>
        <v>0.05</v>
      </c>
      <c r="K107" s="8">
        <f t="shared" si="4"/>
        <v>0</v>
      </c>
      <c r="L107" s="7">
        <f t="shared" si="5"/>
        <v>0</v>
      </c>
      <c r="M107" s="9">
        <f t="shared" si="6"/>
        <v>0</v>
      </c>
    </row>
    <row r="108">
      <c r="A108" s="6" t="s">
        <v>78</v>
      </c>
      <c r="B108" s="7" t="str">
        <f>vlookup($A108,Users!$B$1:$H1000,3,false)</f>
        <v>Aaron</v>
      </c>
      <c r="C108" s="7" t="str">
        <f>vlookup($A108,Users!$B$1:$H1000,6,false)</f>
        <v>Ladue</v>
      </c>
      <c r="D108" s="7">
        <f>vlookup($C108,Teams!$B:$D,2,false)</f>
        <v>5</v>
      </c>
      <c r="E108" s="7">
        <f t="shared" si="1"/>
        <v>20</v>
      </c>
      <c r="F108" s="7">
        <f>countifs(Raw!$D$1:$D1000,$A108,Raw!$C$1:$C1000,4,Raw!$J$1:$J1000,"B")+countifs(Raw!$D$1:$D1000,$A108,Raw!$C$1:$C1000,14,Raw!$J$1:$J1000,"B")</f>
        <v>0</v>
      </c>
      <c r="G108" s="7">
        <f>countifs(Raw!$D$1:$D1000,$A108,Raw!$C$1:$C1000,0,Raw!$J$1:$J1000,"B")</f>
        <v>1</v>
      </c>
      <c r="H108" s="7">
        <f>countifs(Raw!$D$1:$D1000,$A108,Raw!$C$1:$C1000,-4,Raw!$J$1:$J1000,"B")</f>
        <v>0</v>
      </c>
      <c r="I108" s="7">
        <f t="shared" si="2"/>
        <v>1</v>
      </c>
      <c r="J108" s="8">
        <f t="shared" si="3"/>
        <v>0.05</v>
      </c>
      <c r="K108" s="8">
        <f t="shared" si="4"/>
        <v>0</v>
      </c>
      <c r="L108" s="7">
        <f t="shared" si="5"/>
        <v>0</v>
      </c>
      <c r="M108" s="9">
        <f t="shared" si="6"/>
        <v>0</v>
      </c>
    </row>
    <row r="109">
      <c r="A109" s="6" t="s">
        <v>79</v>
      </c>
      <c r="B109" s="7" t="str">
        <f>vlookup($A109,Users!$B$1:$H1000,3,false)</f>
        <v>David</v>
      </c>
      <c r="C109" s="7" t="str">
        <f>vlookup($A109,Users!$B$1:$H1000,6,false)</f>
        <v>Lexington A</v>
      </c>
      <c r="D109" s="7">
        <f>vlookup($C109,Teams!$B:$D,2,false)</f>
        <v>7</v>
      </c>
      <c r="E109" s="7">
        <f t="shared" si="1"/>
        <v>28</v>
      </c>
      <c r="F109" s="7">
        <f>countifs(Raw!$D$1:$D1000,$A109,Raw!$C$1:$C1000,4,Raw!$J$1:$J1000,"B")+countifs(Raw!$D$1:$D1000,$A109,Raw!$C$1:$C1000,14,Raw!$J$1:$J1000,"B")</f>
        <v>0</v>
      </c>
      <c r="G109" s="7">
        <f>countifs(Raw!$D$1:$D1000,$A109,Raw!$C$1:$C1000,0,Raw!$J$1:$J1000,"B")</f>
        <v>1</v>
      </c>
      <c r="H109" s="7">
        <f>countifs(Raw!$D$1:$D1000,$A109,Raw!$C$1:$C1000,-4,Raw!$J$1:$J1000,"B")</f>
        <v>0</v>
      </c>
      <c r="I109" s="7">
        <f t="shared" si="2"/>
        <v>1</v>
      </c>
      <c r="J109" s="8">
        <f t="shared" si="3"/>
        <v>0.03571428571</v>
      </c>
      <c r="K109" s="8">
        <f t="shared" si="4"/>
        <v>0</v>
      </c>
      <c r="L109" s="7">
        <f t="shared" si="5"/>
        <v>0</v>
      </c>
      <c r="M109" s="9">
        <f t="shared" si="6"/>
        <v>0</v>
      </c>
    </row>
    <row r="110">
      <c r="A110" s="6" t="s">
        <v>81</v>
      </c>
      <c r="B110" s="7" t="str">
        <f>vlookup($A110,Users!$B$1:$H1000,3,false)</f>
        <v>Abheek</v>
      </c>
      <c r="C110" s="7" t="str">
        <f>vlookup($A110,Users!$B$1:$H1000,6,false)</f>
        <v>Ladue</v>
      </c>
      <c r="D110" s="7">
        <f>vlookup($C110,Teams!$B:$D,2,false)</f>
        <v>5</v>
      </c>
      <c r="E110" s="7">
        <f t="shared" si="1"/>
        <v>20</v>
      </c>
      <c r="F110" s="7">
        <f>countifs(Raw!$D$1:$D1000,$A110,Raw!$C$1:$C1000,4,Raw!$J$1:$J1000,"B")+countifs(Raw!$D$1:$D1000,$A110,Raw!$C$1:$C1000,14,Raw!$J$1:$J1000,"B")</f>
        <v>0</v>
      </c>
      <c r="G110" s="7">
        <f>countifs(Raw!$D$1:$D1000,$A110,Raw!$C$1:$C1000,0,Raw!$J$1:$J1000,"B")</f>
        <v>0</v>
      </c>
      <c r="H110" s="7">
        <f>countifs(Raw!$D$1:$D1000,$A110,Raw!$C$1:$C1000,-4,Raw!$J$1:$J1000,"B")</f>
        <v>0</v>
      </c>
      <c r="I110" s="7">
        <f t="shared" si="2"/>
        <v>0</v>
      </c>
      <c r="J110" s="8">
        <f t="shared" si="3"/>
        <v>0</v>
      </c>
      <c r="K110" s="8">
        <f t="shared" si="4"/>
        <v>0</v>
      </c>
      <c r="L110" s="7">
        <f t="shared" si="5"/>
        <v>0</v>
      </c>
      <c r="M110" s="9">
        <f t="shared" si="6"/>
        <v>0</v>
      </c>
    </row>
    <row r="111">
      <c r="A111" s="6" t="s">
        <v>90</v>
      </c>
      <c r="B111" s="7" t="str">
        <f>vlookup($A111,Users!$B$1:$H1000,3,false)</f>
        <v>Jerry</v>
      </c>
      <c r="C111" s="7" t="str">
        <f>vlookup($A111,Users!$B$1:$H1000,6,false)</f>
        <v>MSJ</v>
      </c>
      <c r="D111" s="7">
        <f>vlookup($C111,Teams!$B:$D,2,false)</f>
        <v>8</v>
      </c>
      <c r="E111" s="7">
        <f t="shared" si="1"/>
        <v>32</v>
      </c>
      <c r="F111" s="7">
        <f>countifs(Raw!$D$1:$D1000,$A111,Raw!$C$1:$C1000,4,Raw!$J$1:$J1000,"B")+countifs(Raw!$D$1:$D1000,$A111,Raw!$C$1:$C1000,14,Raw!$J$1:$J1000,"B")</f>
        <v>0</v>
      </c>
      <c r="G111" s="7">
        <f>countifs(Raw!$D$1:$D1000,$A111,Raw!$C$1:$C1000,0,Raw!$J$1:$J1000,"B")</f>
        <v>2</v>
      </c>
      <c r="H111" s="7">
        <f>countifs(Raw!$D$1:$D1000,$A111,Raw!$C$1:$C1000,-4,Raw!$J$1:$J1000,"B")</f>
        <v>0</v>
      </c>
      <c r="I111" s="7">
        <f t="shared" si="2"/>
        <v>2</v>
      </c>
      <c r="J111" s="8">
        <f t="shared" si="3"/>
        <v>0.0625</v>
      </c>
      <c r="K111" s="8">
        <f t="shared" si="4"/>
        <v>0</v>
      </c>
      <c r="L111" s="7">
        <f t="shared" si="5"/>
        <v>0</v>
      </c>
      <c r="M111" s="9">
        <f t="shared" si="6"/>
        <v>0</v>
      </c>
    </row>
    <row r="112">
      <c r="A112" s="6" t="s">
        <v>91</v>
      </c>
      <c r="B112" s="7" t="str">
        <f>vlookup($A112,Users!$B$1:$H1000,3,false)</f>
        <v>Annie</v>
      </c>
      <c r="C112" s="7" t="str">
        <f>vlookup($A112,Users!$B$1:$H1000,6,false)</f>
        <v>MSJ</v>
      </c>
      <c r="D112" s="7">
        <f>vlookup($C112,Teams!$B:$D,2,false)</f>
        <v>8</v>
      </c>
      <c r="E112" s="7">
        <f t="shared" si="1"/>
        <v>32</v>
      </c>
      <c r="F112" s="7">
        <f>countifs(Raw!$D$1:$D1000,$A112,Raw!$C$1:$C1000,4,Raw!$J$1:$J1000,"B")+countifs(Raw!$D$1:$D1000,$A112,Raw!$C$1:$C1000,14,Raw!$J$1:$J1000,"B")</f>
        <v>0</v>
      </c>
      <c r="G112" s="7">
        <f>countifs(Raw!$D$1:$D1000,$A112,Raw!$C$1:$C1000,0,Raw!$J$1:$J1000,"B")</f>
        <v>0</v>
      </c>
      <c r="H112" s="7">
        <f>countifs(Raw!$D$1:$D1000,$A112,Raw!$C$1:$C1000,-4,Raw!$J$1:$J1000,"B")</f>
        <v>0</v>
      </c>
      <c r="I112" s="7">
        <f t="shared" si="2"/>
        <v>0</v>
      </c>
      <c r="J112" s="8">
        <f t="shared" si="3"/>
        <v>0</v>
      </c>
      <c r="K112" s="8">
        <f t="shared" si="4"/>
        <v>0</v>
      </c>
      <c r="L112" s="7">
        <f t="shared" si="5"/>
        <v>0</v>
      </c>
      <c r="M112" s="9">
        <f t="shared" si="6"/>
        <v>0</v>
      </c>
    </row>
    <row r="113">
      <c r="A113" s="6" t="s">
        <v>94</v>
      </c>
      <c r="B113" s="7" t="str">
        <f>vlookup($A113,Users!$B$1:$H1000,3,false)</f>
        <v>Felicity</v>
      </c>
      <c r="C113" s="7" t="str">
        <f>vlookup($A113,Users!$B$1:$H1000,6,false)</f>
        <v>PRISMS</v>
      </c>
      <c r="D113" s="7">
        <f>vlookup($C113,Teams!$B:$D,2,false)</f>
        <v>5</v>
      </c>
      <c r="E113" s="7">
        <f t="shared" si="1"/>
        <v>20</v>
      </c>
      <c r="F113" s="7">
        <f>countifs(Raw!$D$1:$D1000,$A113,Raw!$C$1:$C1000,4,Raw!$J$1:$J1000,"B")+countifs(Raw!$D$1:$D1000,$A113,Raw!$C$1:$C1000,14,Raw!$J$1:$J1000,"B")</f>
        <v>0</v>
      </c>
      <c r="G113" s="7">
        <f>countifs(Raw!$D$1:$D1000,$A113,Raw!$C$1:$C1000,0,Raw!$J$1:$J1000,"B")</f>
        <v>1</v>
      </c>
      <c r="H113" s="7">
        <f>countifs(Raw!$D$1:$D1000,$A113,Raw!$C$1:$C1000,-4,Raw!$J$1:$J1000,"B")</f>
        <v>0</v>
      </c>
      <c r="I113" s="7">
        <f t="shared" si="2"/>
        <v>1</v>
      </c>
      <c r="J113" s="8">
        <f t="shared" si="3"/>
        <v>0.05</v>
      </c>
      <c r="K113" s="8">
        <f t="shared" si="4"/>
        <v>0</v>
      </c>
      <c r="L113" s="7">
        <f t="shared" si="5"/>
        <v>0</v>
      </c>
      <c r="M113" s="9">
        <f t="shared" si="6"/>
        <v>0</v>
      </c>
    </row>
    <row r="114">
      <c r="A114" s="6" t="s">
        <v>67</v>
      </c>
      <c r="B114" s="7" t="str">
        <f>vlookup($A114,Users!$B$1:$H1000,3,false)</f>
        <v>Elias</v>
      </c>
      <c r="C114" s="7" t="str">
        <f>vlookup($A114,Users!$B$1:$H1000,6,false)</f>
        <v>ASFA</v>
      </c>
      <c r="D114" s="7">
        <f>vlookup($C114,Teams!$B:$D,2,false)</f>
        <v>5</v>
      </c>
      <c r="E114" s="7">
        <f t="shared" si="1"/>
        <v>20</v>
      </c>
      <c r="F114" s="7">
        <f>countifs(Raw!$D$1:$D1000,$A114,Raw!$C$1:$C1000,4,Raw!$J$1:$J1000,"B")+countifs(Raw!$D$1:$D1000,$A114,Raw!$C$1:$C1000,14,Raw!$J$1:$J1000,"B")</f>
        <v>1</v>
      </c>
      <c r="G114" s="7">
        <f>countifs(Raw!$D$1:$D1000,$A114,Raw!$C$1:$C1000,0,Raw!$J$1:$J1000,"B")</f>
        <v>1</v>
      </c>
      <c r="H114" s="7">
        <f>countifs(Raw!$D$1:$D1000,$A114,Raw!$C$1:$C1000,-4,Raw!$J$1:$J1000,"B")</f>
        <v>1</v>
      </c>
      <c r="I114" s="7">
        <f t="shared" si="2"/>
        <v>3</v>
      </c>
      <c r="J114" s="8">
        <f t="shared" si="3"/>
        <v>0.15</v>
      </c>
      <c r="K114" s="8">
        <f t="shared" si="4"/>
        <v>0.3333333333</v>
      </c>
      <c r="L114" s="7">
        <f t="shared" si="5"/>
        <v>0</v>
      </c>
      <c r="M114" s="9">
        <f t="shared" si="6"/>
        <v>0</v>
      </c>
    </row>
    <row r="115">
      <c r="A115" s="6" t="s">
        <v>98</v>
      </c>
      <c r="B115" s="7" t="str">
        <f>vlookup($A115,Users!$B$1:$H1000,3,false)</f>
        <v>Rishi</v>
      </c>
      <c r="C115" s="7" t="str">
        <f>vlookup($A115,Users!$B$1:$H1000,6,false)</f>
        <v>ASFA</v>
      </c>
      <c r="D115" s="7">
        <f>vlookup($C115,Teams!$B:$D,2,false)</f>
        <v>5</v>
      </c>
      <c r="E115" s="7">
        <f t="shared" si="1"/>
        <v>20</v>
      </c>
      <c r="F115" s="7">
        <f>countifs(Raw!$D$1:$D1000,$A115,Raw!$C$1:$C1000,4,Raw!$J$1:$J1000,"B")+countifs(Raw!$D$1:$D1000,$A115,Raw!$C$1:$C1000,14,Raw!$J$1:$J1000,"B")</f>
        <v>0</v>
      </c>
      <c r="G115" s="7">
        <f>countifs(Raw!$D$1:$D1000,$A115,Raw!$C$1:$C1000,0,Raw!$J$1:$J1000,"B")</f>
        <v>1</v>
      </c>
      <c r="H115" s="7">
        <f>countifs(Raw!$D$1:$D1000,$A115,Raw!$C$1:$C1000,-4,Raw!$J$1:$J1000,"B")</f>
        <v>0</v>
      </c>
      <c r="I115" s="7">
        <f t="shared" si="2"/>
        <v>1</v>
      </c>
      <c r="J115" s="8">
        <f t="shared" si="3"/>
        <v>0.05</v>
      </c>
      <c r="K115" s="8">
        <f t="shared" si="4"/>
        <v>0</v>
      </c>
      <c r="L115" s="7">
        <f t="shared" si="5"/>
        <v>0</v>
      </c>
      <c r="M115" s="9">
        <f t="shared" si="6"/>
        <v>0</v>
      </c>
    </row>
    <row r="116">
      <c r="A116" s="6" t="s">
        <v>100</v>
      </c>
      <c r="B116" s="7" t="str">
        <f>vlookup($A116,Users!$B$1:$H1000,3,false)</f>
        <v>Dexter</v>
      </c>
      <c r="C116" s="7" t="str">
        <f>vlookup($A116,Users!$B$1:$H1000,6,false)</f>
        <v>ASFA</v>
      </c>
      <c r="D116" s="7">
        <f>vlookup($C116,Teams!$B:$D,2,false)</f>
        <v>5</v>
      </c>
      <c r="E116" s="7">
        <f t="shared" si="1"/>
        <v>20</v>
      </c>
      <c r="F116" s="7">
        <f>countifs(Raw!$D$1:$D1000,$A116,Raw!$C$1:$C1000,4,Raw!$J$1:$J1000,"B")+countifs(Raw!$D$1:$D1000,$A116,Raw!$C$1:$C1000,14,Raw!$J$1:$J1000,"B")</f>
        <v>0</v>
      </c>
      <c r="G116" s="7">
        <f>countifs(Raw!$D$1:$D1000,$A116,Raw!$C$1:$C1000,0,Raw!$J$1:$J1000,"B")</f>
        <v>0</v>
      </c>
      <c r="H116" s="7">
        <f>countifs(Raw!$D$1:$D1000,$A116,Raw!$C$1:$C1000,-4,Raw!$J$1:$J1000,"B")</f>
        <v>0</v>
      </c>
      <c r="I116" s="7">
        <f t="shared" si="2"/>
        <v>0</v>
      </c>
      <c r="J116" s="8">
        <f t="shared" si="3"/>
        <v>0</v>
      </c>
      <c r="K116" s="8">
        <f t="shared" si="4"/>
        <v>0</v>
      </c>
      <c r="L116" s="7">
        <f t="shared" si="5"/>
        <v>0</v>
      </c>
      <c r="M116" s="9">
        <f t="shared" si="6"/>
        <v>0</v>
      </c>
    </row>
    <row r="117">
      <c r="A117" s="6" t="s">
        <v>101</v>
      </c>
      <c r="B117" s="7" t="str">
        <f>vlookup($A117,Users!$B$1:$H1000,3,false)</f>
        <v>Rohit</v>
      </c>
      <c r="C117" s="7" t="str">
        <f>vlookup($A117,Users!$B$1:$H1000,6,false)</f>
        <v>Enloe A</v>
      </c>
      <c r="D117" s="7">
        <f>vlookup($C117,Teams!$B:$D,2,false)</f>
        <v>5</v>
      </c>
      <c r="E117" s="7">
        <f t="shared" si="1"/>
        <v>20</v>
      </c>
      <c r="F117" s="7">
        <f>countifs(Raw!$D$1:$D1000,$A117,Raw!$C$1:$C1000,4,Raw!$J$1:$J1000,"B")+countifs(Raw!$D$1:$D1000,$A117,Raw!$C$1:$C1000,14,Raw!$J$1:$J1000,"B")</f>
        <v>0</v>
      </c>
      <c r="G117" s="7">
        <f>countifs(Raw!$D$1:$D1000,$A117,Raw!$C$1:$C1000,0,Raw!$J$1:$J1000,"B")</f>
        <v>0</v>
      </c>
      <c r="H117" s="7">
        <f>countifs(Raw!$D$1:$D1000,$A117,Raw!$C$1:$C1000,-4,Raw!$J$1:$J1000,"B")</f>
        <v>0</v>
      </c>
      <c r="I117" s="7">
        <f t="shared" si="2"/>
        <v>0</v>
      </c>
      <c r="J117" s="8">
        <f t="shared" si="3"/>
        <v>0</v>
      </c>
      <c r="K117" s="8">
        <f t="shared" si="4"/>
        <v>0</v>
      </c>
      <c r="L117" s="7">
        <f t="shared" si="5"/>
        <v>0</v>
      </c>
      <c r="M117" s="9">
        <f t="shared" si="6"/>
        <v>0</v>
      </c>
    </row>
    <row r="118">
      <c r="A118" s="6" t="s">
        <v>102</v>
      </c>
      <c r="B118" s="7" t="str">
        <f>vlookup($A118,Users!$B$1:$H1000,3,false)</f>
        <v>Brian</v>
      </c>
      <c r="C118" s="7" t="str">
        <f>vlookup($A118,Users!$B$1:$H1000,6,false)</f>
        <v>Enloe A</v>
      </c>
      <c r="D118" s="7">
        <f>vlookup($C118,Teams!$B:$D,2,false)</f>
        <v>5</v>
      </c>
      <c r="E118" s="7">
        <f t="shared" si="1"/>
        <v>20</v>
      </c>
      <c r="F118" s="7">
        <f>countifs(Raw!$D$1:$D1000,$A118,Raw!$C$1:$C1000,4,Raw!$J$1:$J1000,"B")+countifs(Raw!$D$1:$D1000,$A118,Raw!$C$1:$C1000,14,Raw!$J$1:$J1000,"B")</f>
        <v>0</v>
      </c>
      <c r="G118" s="7">
        <f>countifs(Raw!$D$1:$D1000,$A118,Raw!$C$1:$C1000,0,Raw!$J$1:$J1000,"B")</f>
        <v>0</v>
      </c>
      <c r="H118" s="7">
        <f>countifs(Raw!$D$1:$D1000,$A118,Raw!$C$1:$C1000,-4,Raw!$J$1:$J1000,"B")</f>
        <v>0</v>
      </c>
      <c r="I118" s="7">
        <f t="shared" si="2"/>
        <v>0</v>
      </c>
      <c r="J118" s="8">
        <f t="shared" si="3"/>
        <v>0</v>
      </c>
      <c r="K118" s="8">
        <f t="shared" si="4"/>
        <v>0</v>
      </c>
      <c r="L118" s="7">
        <f t="shared" si="5"/>
        <v>0</v>
      </c>
      <c r="M118" s="9">
        <f t="shared" si="6"/>
        <v>0</v>
      </c>
    </row>
    <row r="119">
      <c r="A119" s="6" t="s">
        <v>105</v>
      </c>
      <c r="B119" s="7" t="str">
        <f>vlookup($A119,Users!$B$1:$H1000,3,false)</f>
        <v>Colin</v>
      </c>
      <c r="C119" s="7" t="str">
        <f>vlookup($A119,Users!$B$1:$H1000,6,false)</f>
        <v>Enloe A</v>
      </c>
      <c r="D119" s="7">
        <f>vlookup($C119,Teams!$B:$D,2,false)</f>
        <v>5</v>
      </c>
      <c r="E119" s="7">
        <f t="shared" si="1"/>
        <v>20</v>
      </c>
      <c r="F119" s="7">
        <f>countifs(Raw!$D$1:$D1000,$A119,Raw!$C$1:$C1000,4,Raw!$J$1:$J1000,"B")+countifs(Raw!$D$1:$D1000,$A119,Raw!$C$1:$C1000,14,Raw!$J$1:$J1000,"B")</f>
        <v>0</v>
      </c>
      <c r="G119" s="7">
        <f>countifs(Raw!$D$1:$D1000,$A119,Raw!$C$1:$C1000,0,Raw!$J$1:$J1000,"B")</f>
        <v>0</v>
      </c>
      <c r="H119" s="7">
        <f>countifs(Raw!$D$1:$D1000,$A119,Raw!$C$1:$C1000,-4,Raw!$J$1:$J1000,"B")</f>
        <v>0</v>
      </c>
      <c r="I119" s="7">
        <f t="shared" si="2"/>
        <v>0</v>
      </c>
      <c r="J119" s="8">
        <f t="shared" si="3"/>
        <v>0</v>
      </c>
      <c r="K119" s="8">
        <f t="shared" si="4"/>
        <v>0</v>
      </c>
      <c r="L119" s="7">
        <f t="shared" si="5"/>
        <v>0</v>
      </c>
      <c r="M119" s="9">
        <f t="shared" si="6"/>
        <v>0</v>
      </c>
    </row>
    <row r="120">
      <c r="A120" s="6" t="s">
        <v>108</v>
      </c>
      <c r="B120" s="7" t="str">
        <f>vlookup($A120,Users!$B$1:$H1000,3,false)</f>
        <v>Shohom</v>
      </c>
      <c r="C120" s="7" t="str">
        <f>vlookup($A120,Users!$B$1:$H1000,6,false)</f>
        <v>Mira Loma</v>
      </c>
      <c r="D120" s="7">
        <f>vlookup($C120,Teams!$B:$D,2,false)</f>
        <v>11</v>
      </c>
      <c r="E120" s="7">
        <f t="shared" si="1"/>
        <v>44</v>
      </c>
      <c r="F120" s="7">
        <f>countifs(Raw!$D$1:$D1000,$A120,Raw!$C$1:$C1000,4,Raw!$J$1:$J1000,"B")+countifs(Raw!$D$1:$D1000,$A120,Raw!$C$1:$C1000,14,Raw!$J$1:$J1000,"B")</f>
        <v>0</v>
      </c>
      <c r="G120" s="7">
        <f>countifs(Raw!$D$1:$D1000,$A120,Raw!$C$1:$C1000,0,Raw!$J$1:$J1000,"B")</f>
        <v>0</v>
      </c>
      <c r="H120" s="7">
        <f>countifs(Raw!$D$1:$D1000,$A120,Raw!$C$1:$C1000,-4,Raw!$J$1:$J1000,"B")</f>
        <v>0</v>
      </c>
      <c r="I120" s="7">
        <f t="shared" si="2"/>
        <v>0</v>
      </c>
      <c r="J120" s="8">
        <f t="shared" si="3"/>
        <v>0</v>
      </c>
      <c r="K120" s="8">
        <f t="shared" si="4"/>
        <v>0</v>
      </c>
      <c r="L120" s="7">
        <f t="shared" si="5"/>
        <v>0</v>
      </c>
      <c r="M120" s="9">
        <f t="shared" si="6"/>
        <v>0</v>
      </c>
    </row>
    <row r="121">
      <c r="A121" s="6" t="s">
        <v>110</v>
      </c>
      <c r="B121" s="7" t="str">
        <f>vlookup($A121,Users!$B$1:$H1000,3,false)</f>
        <v>Sohil</v>
      </c>
      <c r="C121" s="7" t="str">
        <f>vlookup($A121,Users!$B$1:$H1000,6,false)</f>
        <v>Lynbrook</v>
      </c>
      <c r="D121" s="7">
        <f>vlookup($C121,Teams!$B:$D,2,false)</f>
        <v>5</v>
      </c>
      <c r="E121" s="7">
        <f t="shared" si="1"/>
        <v>20</v>
      </c>
      <c r="F121" s="7">
        <f>countifs(Raw!$D$1:$D1000,$A121,Raw!$C$1:$C1000,4,Raw!$J$1:$J1000,"B")+countifs(Raw!$D$1:$D1000,$A121,Raw!$C$1:$C1000,14,Raw!$J$1:$J1000,"B")</f>
        <v>1</v>
      </c>
      <c r="G121" s="7">
        <f>countifs(Raw!$D$1:$D1000,$A121,Raw!$C$1:$C1000,0,Raw!$J$1:$J1000,"B")</f>
        <v>0</v>
      </c>
      <c r="H121" s="7">
        <f>countifs(Raw!$D$1:$D1000,$A121,Raw!$C$1:$C1000,-4,Raw!$J$1:$J1000,"B")</f>
        <v>1</v>
      </c>
      <c r="I121" s="7">
        <f t="shared" si="2"/>
        <v>2</v>
      </c>
      <c r="J121" s="8">
        <f t="shared" si="3"/>
        <v>0.1</v>
      </c>
      <c r="K121" s="8">
        <f t="shared" si="4"/>
        <v>0.5</v>
      </c>
      <c r="L121" s="7">
        <f t="shared" si="5"/>
        <v>0</v>
      </c>
      <c r="M121" s="9">
        <f t="shared" si="6"/>
        <v>0</v>
      </c>
    </row>
    <row r="122">
      <c r="A122" s="6" t="s">
        <v>111</v>
      </c>
      <c r="B122" s="7" t="str">
        <f>vlookup($A122,Users!$B$1:$H1000,3,false)</f>
        <v>Aditya</v>
      </c>
      <c r="C122" s="7" t="str">
        <f>vlookup($A122,Users!$B$1:$H1000,6,false)</f>
        <v>Pullman</v>
      </c>
      <c r="D122" s="7">
        <f>vlookup($C122,Teams!$B:$D,2,false)</f>
        <v>5</v>
      </c>
      <c r="E122" s="7">
        <f t="shared" si="1"/>
        <v>20</v>
      </c>
      <c r="F122" s="7">
        <f>countifs(Raw!$D$1:$D1000,$A122,Raw!$C$1:$C1000,4,Raw!$J$1:$J1000,"B")+countifs(Raw!$D$1:$D1000,$A122,Raw!$C$1:$C1000,14,Raw!$J$1:$J1000,"B")</f>
        <v>0</v>
      </c>
      <c r="G122" s="7">
        <f>countifs(Raw!$D$1:$D1000,$A122,Raw!$C$1:$C1000,0,Raw!$J$1:$J1000,"B")</f>
        <v>2</v>
      </c>
      <c r="H122" s="7">
        <f>countifs(Raw!$D$1:$D1000,$A122,Raw!$C$1:$C1000,-4,Raw!$J$1:$J1000,"B")</f>
        <v>0</v>
      </c>
      <c r="I122" s="7">
        <f t="shared" si="2"/>
        <v>2</v>
      </c>
      <c r="J122" s="8">
        <f t="shared" si="3"/>
        <v>0.1</v>
      </c>
      <c r="K122" s="8">
        <f t="shared" si="4"/>
        <v>0</v>
      </c>
      <c r="L122" s="7">
        <f t="shared" si="5"/>
        <v>0</v>
      </c>
      <c r="M122" s="9">
        <f t="shared" si="6"/>
        <v>0</v>
      </c>
    </row>
    <row r="123">
      <c r="A123" s="6" t="s">
        <v>116</v>
      </c>
      <c r="B123" s="7" t="str">
        <f>vlookup($A123,Users!$B$1:$H1000,3,false)</f>
        <v>Jasper</v>
      </c>
      <c r="C123" s="7" t="str">
        <f>vlookup($A123,Users!$B$1:$H1000,6,false)</f>
        <v>Pullman</v>
      </c>
      <c r="D123" s="7">
        <f>vlookup($C123,Teams!$B:$D,2,false)</f>
        <v>5</v>
      </c>
      <c r="E123" s="7">
        <f t="shared" si="1"/>
        <v>20</v>
      </c>
      <c r="F123" s="7">
        <f>countifs(Raw!$D$1:$D1000,$A123,Raw!$C$1:$C1000,4,Raw!$J$1:$J1000,"B")+countifs(Raw!$D$1:$D1000,$A123,Raw!$C$1:$C1000,14,Raw!$J$1:$J1000,"B")</f>
        <v>0</v>
      </c>
      <c r="G123" s="7">
        <f>countifs(Raw!$D$1:$D1000,$A123,Raw!$C$1:$C1000,0,Raw!$J$1:$J1000,"B")</f>
        <v>1</v>
      </c>
      <c r="H123" s="7">
        <f>countifs(Raw!$D$1:$D1000,$A123,Raw!$C$1:$C1000,-4,Raw!$J$1:$J1000,"B")</f>
        <v>0</v>
      </c>
      <c r="I123" s="7">
        <f t="shared" si="2"/>
        <v>1</v>
      </c>
      <c r="J123" s="8">
        <f t="shared" si="3"/>
        <v>0.05</v>
      </c>
      <c r="K123" s="8">
        <f t="shared" si="4"/>
        <v>0</v>
      </c>
      <c r="L123" s="7">
        <f t="shared" si="5"/>
        <v>0</v>
      </c>
      <c r="M123" s="9">
        <f t="shared" si="6"/>
        <v>0</v>
      </c>
    </row>
    <row r="124">
      <c r="A124" s="6" t="s">
        <v>118</v>
      </c>
      <c r="B124" s="7" t="str">
        <f>vlookup($A124,Users!$B$1:$H1000,3,false)</f>
        <v>Tristan</v>
      </c>
      <c r="C124" s="7" t="str">
        <f>vlookup($A124,Users!$B$1:$H1000,6,false)</f>
        <v>Interlake B</v>
      </c>
      <c r="D124" s="7">
        <f>vlookup($C124,Teams!$B:$D,2,false)</f>
        <v>6</v>
      </c>
      <c r="E124" s="7">
        <f t="shared" si="1"/>
        <v>24</v>
      </c>
      <c r="F124" s="7">
        <f>countifs(Raw!$D$1:$D1000,$A124,Raw!$C$1:$C1000,4,Raw!$J$1:$J1000,"B")+countifs(Raw!$D$1:$D1000,$A124,Raw!$C$1:$C1000,14,Raw!$J$1:$J1000,"B")</f>
        <v>0</v>
      </c>
      <c r="G124" s="7">
        <f>countifs(Raw!$D$1:$D1000,$A124,Raw!$C$1:$C1000,0,Raw!$J$1:$J1000,"B")</f>
        <v>0</v>
      </c>
      <c r="H124" s="7">
        <f>countifs(Raw!$D$1:$D1000,$A124,Raw!$C$1:$C1000,-4,Raw!$J$1:$J1000,"B")</f>
        <v>0</v>
      </c>
      <c r="I124" s="7">
        <f t="shared" si="2"/>
        <v>0</v>
      </c>
      <c r="J124" s="8">
        <f t="shared" si="3"/>
        <v>0</v>
      </c>
      <c r="K124" s="8">
        <f t="shared" si="4"/>
        <v>0</v>
      </c>
      <c r="L124" s="7">
        <f t="shared" si="5"/>
        <v>0</v>
      </c>
      <c r="M124" s="9">
        <f t="shared" si="6"/>
        <v>0</v>
      </c>
    </row>
    <row r="125">
      <c r="A125" s="6" t="s">
        <v>119</v>
      </c>
      <c r="B125" s="7" t="str">
        <f>vlookup($A125,Users!$B$1:$H1000,3,false)</f>
        <v>Shiv</v>
      </c>
      <c r="C125" s="7" t="str">
        <f>vlookup($A125,Users!$B$1:$H1000,6,false)</f>
        <v>Interlake B</v>
      </c>
      <c r="D125" s="7">
        <f>vlookup($C125,Teams!$B:$D,2,false)</f>
        <v>6</v>
      </c>
      <c r="E125" s="7">
        <f t="shared" si="1"/>
        <v>24</v>
      </c>
      <c r="F125" s="7">
        <f>countifs(Raw!$D$1:$D1000,$A125,Raw!$C$1:$C1000,4,Raw!$J$1:$J1000,"B")+countifs(Raw!$D$1:$D1000,$A125,Raw!$C$1:$C1000,14,Raw!$J$1:$J1000,"B")</f>
        <v>0</v>
      </c>
      <c r="G125" s="7">
        <f>countifs(Raw!$D$1:$D1000,$A125,Raw!$C$1:$C1000,0,Raw!$J$1:$J1000,"B")</f>
        <v>1</v>
      </c>
      <c r="H125" s="7">
        <f>countifs(Raw!$D$1:$D1000,$A125,Raw!$C$1:$C1000,-4,Raw!$J$1:$J1000,"B")</f>
        <v>0</v>
      </c>
      <c r="I125" s="7">
        <f t="shared" si="2"/>
        <v>1</v>
      </c>
      <c r="J125" s="8">
        <f t="shared" si="3"/>
        <v>0.04166666667</v>
      </c>
      <c r="K125" s="8">
        <f t="shared" si="4"/>
        <v>0</v>
      </c>
      <c r="L125" s="7">
        <f t="shared" si="5"/>
        <v>0</v>
      </c>
      <c r="M125" s="9">
        <f t="shared" si="6"/>
        <v>0</v>
      </c>
    </row>
    <row r="126">
      <c r="A126" s="6" t="s">
        <v>122</v>
      </c>
      <c r="B126" s="7" t="str">
        <f>vlookup($A126,Users!$B$1:$H1000,3,false)</f>
        <v>Nihal</v>
      </c>
      <c r="C126" s="7" t="str">
        <f>vlookup($A126,Users!$B$1:$H1000,6,false)</f>
        <v>Interlake B</v>
      </c>
      <c r="D126" s="7">
        <f>vlookup($C126,Teams!$B:$D,2,false)</f>
        <v>6</v>
      </c>
      <c r="E126" s="7">
        <f t="shared" si="1"/>
        <v>24</v>
      </c>
      <c r="F126" s="7">
        <f>countifs(Raw!$D$1:$D1000,$A126,Raw!$C$1:$C1000,4,Raw!$J$1:$J1000,"B")+countifs(Raw!$D$1:$D1000,$A126,Raw!$C$1:$C1000,14,Raw!$J$1:$J1000,"B")</f>
        <v>0</v>
      </c>
      <c r="G126" s="7">
        <f>countifs(Raw!$D$1:$D1000,$A126,Raw!$C$1:$C1000,0,Raw!$J$1:$J1000,"B")</f>
        <v>0</v>
      </c>
      <c r="H126" s="7">
        <f>countifs(Raw!$D$1:$D1000,$A126,Raw!$C$1:$C1000,-4,Raw!$J$1:$J1000,"B")</f>
        <v>0</v>
      </c>
      <c r="I126" s="7">
        <f t="shared" si="2"/>
        <v>0</v>
      </c>
      <c r="J126" s="8">
        <f t="shared" si="3"/>
        <v>0</v>
      </c>
      <c r="K126" s="8">
        <f t="shared" si="4"/>
        <v>0</v>
      </c>
      <c r="L126" s="7">
        <f t="shared" si="5"/>
        <v>0</v>
      </c>
      <c r="M126" s="9">
        <f t="shared" si="6"/>
        <v>0</v>
      </c>
    </row>
    <row r="127">
      <c r="A127" s="6" t="s">
        <v>124</v>
      </c>
      <c r="B127" s="7" t="str">
        <f>vlookup($A127,Users!$B$1:$H1000,3,false)</f>
        <v>Alex</v>
      </c>
      <c r="C127" s="7" t="str">
        <f>vlookup($A127,Users!$B$1:$H1000,6,false)</f>
        <v>Canyon Crest</v>
      </c>
      <c r="D127" s="7">
        <f>vlookup($C127,Teams!$B:$D,2,false)</f>
        <v>5</v>
      </c>
      <c r="E127" s="7">
        <f t="shared" si="1"/>
        <v>20</v>
      </c>
      <c r="F127" s="7">
        <f>countifs(Raw!$D$1:$D1000,$A127,Raw!$C$1:$C1000,4,Raw!$J$1:$J1000,"B")+countifs(Raw!$D$1:$D1000,$A127,Raw!$C$1:$C1000,14,Raw!$J$1:$J1000,"B")</f>
        <v>0</v>
      </c>
      <c r="G127" s="7">
        <f>countifs(Raw!$D$1:$D1000,$A127,Raw!$C$1:$C1000,0,Raw!$J$1:$J1000,"B")</f>
        <v>0</v>
      </c>
      <c r="H127" s="7">
        <f>countifs(Raw!$D$1:$D1000,$A127,Raw!$C$1:$C1000,-4,Raw!$J$1:$J1000,"B")</f>
        <v>0</v>
      </c>
      <c r="I127" s="7">
        <f t="shared" si="2"/>
        <v>0</v>
      </c>
      <c r="J127" s="8">
        <f t="shared" si="3"/>
        <v>0</v>
      </c>
      <c r="K127" s="8">
        <f t="shared" si="4"/>
        <v>0</v>
      </c>
      <c r="L127" s="7">
        <f t="shared" si="5"/>
        <v>0</v>
      </c>
      <c r="M127" s="9">
        <f t="shared" si="6"/>
        <v>0</v>
      </c>
    </row>
    <row r="128">
      <c r="A128" s="6" t="s">
        <v>127</v>
      </c>
      <c r="B128" s="7" t="str">
        <f>vlookup($A128,Users!$B$1:$H1000,3,false)</f>
        <v>Kai</v>
      </c>
      <c r="C128" s="7" t="str">
        <f>vlookup($A128,Users!$B$1:$H1000,6,false)</f>
        <v>Naperville North</v>
      </c>
      <c r="D128" s="7">
        <f>vlookup($C128,Teams!$B:$D,2,false)</f>
        <v>5</v>
      </c>
      <c r="E128" s="7">
        <f t="shared" si="1"/>
        <v>20</v>
      </c>
      <c r="F128" s="7">
        <f>countifs(Raw!$D$1:$D1000,$A128,Raw!$C$1:$C1000,4,Raw!$J$1:$J1000,"B")+countifs(Raw!$D$1:$D1000,$A128,Raw!$C$1:$C1000,14,Raw!$J$1:$J1000,"B")</f>
        <v>0</v>
      </c>
      <c r="G128" s="7">
        <f>countifs(Raw!$D$1:$D1000,$A128,Raw!$C$1:$C1000,0,Raw!$J$1:$J1000,"B")</f>
        <v>0</v>
      </c>
      <c r="H128" s="7">
        <f>countifs(Raw!$D$1:$D1000,$A128,Raw!$C$1:$C1000,-4,Raw!$J$1:$J1000,"B")</f>
        <v>0</v>
      </c>
      <c r="I128" s="7">
        <f t="shared" si="2"/>
        <v>0</v>
      </c>
      <c r="J128" s="8">
        <f t="shared" si="3"/>
        <v>0</v>
      </c>
      <c r="K128" s="8">
        <f t="shared" si="4"/>
        <v>0</v>
      </c>
      <c r="L128" s="7">
        <f t="shared" si="5"/>
        <v>0</v>
      </c>
      <c r="M128" s="9">
        <f t="shared" si="6"/>
        <v>0</v>
      </c>
    </row>
    <row r="129">
      <c r="A129" s="6" t="s">
        <v>128</v>
      </c>
      <c r="B129" s="7" t="str">
        <f>vlookup($A129,Users!$B$1:$H1000,3,false)</f>
        <v>Chris</v>
      </c>
      <c r="C129" s="7" t="str">
        <f>vlookup($A129,Users!$B$1:$H1000,6,false)</f>
        <v>Westminster</v>
      </c>
      <c r="D129" s="7">
        <f>vlookup($C129,Teams!$B:$D,2,false)</f>
        <v>5</v>
      </c>
      <c r="E129" s="7">
        <f t="shared" si="1"/>
        <v>20</v>
      </c>
      <c r="F129" s="7">
        <f>countifs(Raw!$D$1:$D1000,$A129,Raw!$C$1:$C1000,4,Raw!$J$1:$J1000,"B")+countifs(Raw!$D$1:$D1000,$A129,Raw!$C$1:$C1000,14,Raw!$J$1:$J1000,"B")</f>
        <v>0</v>
      </c>
      <c r="G129" s="7">
        <f>countifs(Raw!$D$1:$D1000,$A129,Raw!$C$1:$C1000,0,Raw!$J$1:$J1000,"B")</f>
        <v>0</v>
      </c>
      <c r="H129" s="7">
        <f>countifs(Raw!$D$1:$D1000,$A129,Raw!$C$1:$C1000,-4,Raw!$J$1:$J1000,"B")</f>
        <v>0</v>
      </c>
      <c r="I129" s="7">
        <f t="shared" si="2"/>
        <v>0</v>
      </c>
      <c r="J129" s="8">
        <f t="shared" si="3"/>
        <v>0</v>
      </c>
      <c r="K129" s="8">
        <f t="shared" si="4"/>
        <v>0</v>
      </c>
      <c r="L129" s="7">
        <f t="shared" si="5"/>
        <v>0</v>
      </c>
      <c r="M129" s="9">
        <f t="shared" si="6"/>
        <v>0</v>
      </c>
    </row>
    <row r="130">
      <c r="A130" s="6" t="s">
        <v>129</v>
      </c>
      <c r="B130" s="7" t="str">
        <f>vlookup($A130,Users!$B$1:$H1000,3,false)</f>
        <v>Luke</v>
      </c>
      <c r="C130" s="7" t="str">
        <f>vlookup($A130,Users!$B$1:$H1000,6,false)</f>
        <v>Westminster</v>
      </c>
      <c r="D130" s="7">
        <f>vlookup($C130,Teams!$B:$D,2,false)</f>
        <v>5</v>
      </c>
      <c r="E130" s="7">
        <f t="shared" si="1"/>
        <v>20</v>
      </c>
      <c r="F130" s="7">
        <f>countifs(Raw!$D$1:$D1000,$A130,Raw!$C$1:$C1000,4,Raw!$J$1:$J1000,"B")+countifs(Raw!$D$1:$D1000,$A130,Raw!$C$1:$C1000,14,Raw!$J$1:$J1000,"B")</f>
        <v>0</v>
      </c>
      <c r="G130" s="7">
        <f>countifs(Raw!$D$1:$D1000,$A130,Raw!$C$1:$C1000,0,Raw!$J$1:$J1000,"B")</f>
        <v>0</v>
      </c>
      <c r="H130" s="7">
        <f>countifs(Raw!$D$1:$D1000,$A130,Raw!$C$1:$C1000,-4,Raw!$J$1:$J1000,"B")</f>
        <v>0</v>
      </c>
      <c r="I130" s="7">
        <f t="shared" si="2"/>
        <v>0</v>
      </c>
      <c r="J130" s="8">
        <f t="shared" si="3"/>
        <v>0</v>
      </c>
      <c r="K130" s="8">
        <f t="shared" si="4"/>
        <v>0</v>
      </c>
      <c r="L130" s="7">
        <f t="shared" si="5"/>
        <v>0</v>
      </c>
      <c r="M130" s="9">
        <f t="shared" si="6"/>
        <v>0</v>
      </c>
    </row>
    <row r="131">
      <c r="A131" s="6" t="s">
        <v>130</v>
      </c>
      <c r="B131" s="7" t="str">
        <f>vlookup($A131,Users!$B$1:$H1000,3,false)</f>
        <v>Aashray</v>
      </c>
      <c r="C131" s="7" t="str">
        <f>vlookup($A131,Users!$B$1:$H1000,6,false)</f>
        <v>Tesla STEM</v>
      </c>
      <c r="D131" s="7">
        <f>vlookup($C131,Teams!$B:$D,2,false)</f>
        <v>8</v>
      </c>
      <c r="E131" s="7">
        <f t="shared" si="1"/>
        <v>32</v>
      </c>
      <c r="F131" s="7">
        <f>countifs(Raw!$D$1:$D1000,$A131,Raw!$C$1:$C1000,4,Raw!$J$1:$J1000,"B")+countifs(Raw!$D$1:$D1000,$A131,Raw!$C$1:$C1000,14,Raw!$J$1:$J1000,"B")</f>
        <v>0</v>
      </c>
      <c r="G131" s="7">
        <f>countifs(Raw!$D$1:$D1000,$A131,Raw!$C$1:$C1000,0,Raw!$J$1:$J1000,"B")</f>
        <v>2</v>
      </c>
      <c r="H131" s="7">
        <f>countifs(Raw!$D$1:$D1000,$A131,Raw!$C$1:$C1000,-4,Raw!$J$1:$J1000,"B")</f>
        <v>0</v>
      </c>
      <c r="I131" s="7">
        <f t="shared" si="2"/>
        <v>2</v>
      </c>
      <c r="J131" s="8">
        <f t="shared" si="3"/>
        <v>0.0625</v>
      </c>
      <c r="K131" s="8">
        <f t="shared" si="4"/>
        <v>0</v>
      </c>
      <c r="L131" s="7">
        <f t="shared" si="5"/>
        <v>0</v>
      </c>
      <c r="M131" s="9">
        <f t="shared" si="6"/>
        <v>0</v>
      </c>
    </row>
    <row r="132">
      <c r="A132" s="6" t="s">
        <v>131</v>
      </c>
      <c r="B132" s="7" t="str">
        <f>vlookup($A132,Users!$B$1:$H1000,3,false)</f>
        <v>Jake</v>
      </c>
      <c r="C132" s="7" t="str">
        <f>vlookup($A132,Users!$B$1:$H1000,6,false)</f>
        <v>Cupertino</v>
      </c>
      <c r="D132" s="7">
        <f>vlookup($C132,Teams!$B:$D,2,false)</f>
        <v>5</v>
      </c>
      <c r="E132" s="7">
        <f t="shared" si="1"/>
        <v>20</v>
      </c>
      <c r="F132" s="7">
        <f>countifs(Raw!$D$1:$D1000,$A132,Raw!$C$1:$C1000,4,Raw!$J$1:$J1000,"B")+countifs(Raw!$D$1:$D1000,$A132,Raw!$C$1:$C1000,14,Raw!$J$1:$J1000,"B")</f>
        <v>0</v>
      </c>
      <c r="G132" s="7">
        <f>countifs(Raw!$D$1:$D1000,$A132,Raw!$C$1:$C1000,0,Raw!$J$1:$J1000,"B")</f>
        <v>0</v>
      </c>
      <c r="H132" s="7">
        <f>countifs(Raw!$D$1:$D1000,$A132,Raw!$C$1:$C1000,-4,Raw!$J$1:$J1000,"B")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9">
        <f t="shared" si="6"/>
        <v>0</v>
      </c>
    </row>
    <row r="133">
      <c r="A133" s="6" t="s">
        <v>134</v>
      </c>
      <c r="B133" s="7" t="str">
        <f>vlookup($A133,Users!$B$1:$H1000,3,false)</f>
        <v>Sami</v>
      </c>
      <c r="C133" s="7" t="str">
        <f>vlookup($A133,Users!$B$1:$H1000,6,false)</f>
        <v>Tesla STEM</v>
      </c>
      <c r="D133" s="7">
        <f>vlookup($C133,Teams!$B:$D,2,false)</f>
        <v>8</v>
      </c>
      <c r="E133" s="7">
        <f t="shared" si="1"/>
        <v>32</v>
      </c>
      <c r="F133" s="7">
        <f>countifs(Raw!$D$1:$D1000,$A133,Raw!$C$1:$C1000,4,Raw!$J$1:$J1000,"B")+countifs(Raw!$D$1:$D1000,$A133,Raw!$C$1:$C1000,14,Raw!$J$1:$J1000,"B")</f>
        <v>1</v>
      </c>
      <c r="G133" s="7">
        <f>countifs(Raw!$D$1:$D1000,$A133,Raw!$C$1:$C1000,0,Raw!$J$1:$J1000,"B")</f>
        <v>6</v>
      </c>
      <c r="H133" s="7">
        <f>countifs(Raw!$D$1:$D1000,$A133,Raw!$C$1:$C1000,-4,Raw!$J$1:$J1000,"B")</f>
        <v>1</v>
      </c>
      <c r="I133" s="7">
        <f t="shared" si="2"/>
        <v>8</v>
      </c>
      <c r="J133" s="8">
        <f t="shared" si="3"/>
        <v>0.25</v>
      </c>
      <c r="K133" s="8">
        <f t="shared" si="4"/>
        <v>0.125</v>
      </c>
      <c r="L133" s="7">
        <f t="shared" si="5"/>
        <v>0</v>
      </c>
      <c r="M133" s="9">
        <f t="shared" si="6"/>
        <v>0</v>
      </c>
    </row>
    <row r="134">
      <c r="A134" s="6" t="s">
        <v>135</v>
      </c>
      <c r="B134" s="7" t="str">
        <f>vlookup($A134,Users!$B$1:$H1000,3,false)</f>
        <v>Sebi</v>
      </c>
      <c r="C134" s="7" t="str">
        <f>vlookup($A134,Users!$B$1:$H1000,6,false)</f>
        <v>Tesla STEM</v>
      </c>
      <c r="D134" s="7">
        <f>vlookup($C134,Teams!$B:$D,2,false)</f>
        <v>8</v>
      </c>
      <c r="E134" s="7">
        <f t="shared" si="1"/>
        <v>32</v>
      </c>
      <c r="F134" s="7">
        <f>countifs(Raw!$D$1:$D1000,$A134,Raw!$C$1:$C1000,4,Raw!$J$1:$J1000,"B")+countifs(Raw!$D$1:$D1000,$A134,Raw!$C$1:$C1000,14,Raw!$J$1:$J1000,"B")</f>
        <v>0</v>
      </c>
      <c r="G134" s="7">
        <f>countifs(Raw!$D$1:$D1000,$A134,Raw!$C$1:$C1000,0,Raw!$J$1:$J1000,"B")</f>
        <v>0</v>
      </c>
      <c r="H134" s="7">
        <f>countifs(Raw!$D$1:$D1000,$A134,Raw!$C$1:$C1000,-4,Raw!$J$1:$J1000,"B")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9">
        <f t="shared" si="6"/>
        <v>0</v>
      </c>
    </row>
    <row r="135">
      <c r="A135" s="6" t="s">
        <v>138</v>
      </c>
      <c r="B135" s="7" t="str">
        <f>vlookup($A135,Users!$B$1:$H1000,3,false)</f>
        <v>Jerry</v>
      </c>
      <c r="C135" s="7" t="str">
        <f>vlookup($A135,Users!$B$1:$H1000,6,false)</f>
        <v>Lexington B</v>
      </c>
      <c r="D135" s="7">
        <f>vlookup($C135,Teams!$B:$D,2,false)</f>
        <v>6</v>
      </c>
      <c r="E135" s="7">
        <f t="shared" si="1"/>
        <v>24</v>
      </c>
      <c r="F135" s="7">
        <f>countifs(Raw!$D$1:$D1000,$A135,Raw!$C$1:$C1000,4,Raw!$J$1:$J1000,"B")+countifs(Raw!$D$1:$D1000,$A135,Raw!$C$1:$C1000,14,Raw!$J$1:$J1000,"B")</f>
        <v>3</v>
      </c>
      <c r="G135" s="7">
        <f>countifs(Raw!$D$1:$D1000,$A135,Raw!$C$1:$C1000,0,Raw!$J$1:$J1000,"B")</f>
        <v>8</v>
      </c>
      <c r="H135" s="7">
        <f>countifs(Raw!$D$1:$D1000,$A135,Raw!$C$1:$C1000,-4,Raw!$J$1:$J1000,"B")</f>
        <v>3</v>
      </c>
      <c r="I135" s="7">
        <f t="shared" si="2"/>
        <v>14</v>
      </c>
      <c r="J135" s="8">
        <f t="shared" si="3"/>
        <v>0.5833333333</v>
      </c>
      <c r="K135" s="8">
        <f t="shared" si="4"/>
        <v>0.2142857143</v>
      </c>
      <c r="L135" s="7">
        <f t="shared" si="5"/>
        <v>0</v>
      </c>
      <c r="M135" s="9">
        <f t="shared" si="6"/>
        <v>0</v>
      </c>
    </row>
    <row r="136">
      <c r="A136" s="6" t="s">
        <v>139</v>
      </c>
      <c r="B136" s="7" t="str">
        <f>vlookup($A136,Users!$B$1:$H1000,3,false)</f>
        <v>Anthony</v>
      </c>
      <c r="C136" s="7" t="str">
        <f>vlookup($A136,Users!$B$1:$H1000,6,false)</f>
        <v>Shen</v>
      </c>
      <c r="D136" s="7">
        <f>vlookup($C136,Teams!$B:$D,2,false)</f>
        <v>5</v>
      </c>
      <c r="E136" s="7">
        <f t="shared" si="1"/>
        <v>20</v>
      </c>
      <c r="F136" s="7">
        <f>countifs(Raw!$D$1:$D1000,$A136,Raw!$C$1:$C1000,4,Raw!$J$1:$J1000,"B")+countifs(Raw!$D$1:$D1000,$A136,Raw!$C$1:$C1000,14,Raw!$J$1:$J1000,"B")</f>
        <v>0</v>
      </c>
      <c r="G136" s="7">
        <f>countifs(Raw!$D$1:$D1000,$A136,Raw!$C$1:$C1000,0,Raw!$J$1:$J1000,"B")</f>
        <v>0</v>
      </c>
      <c r="H136" s="7">
        <f>countifs(Raw!$D$1:$D1000,$A136,Raw!$C$1:$C1000,-4,Raw!$J$1:$J1000,"B")</f>
        <v>0</v>
      </c>
      <c r="I136" s="7">
        <f t="shared" si="2"/>
        <v>0</v>
      </c>
      <c r="J136" s="8">
        <f t="shared" si="3"/>
        <v>0</v>
      </c>
      <c r="K136" s="8">
        <f t="shared" si="4"/>
        <v>0</v>
      </c>
      <c r="L136" s="7">
        <f t="shared" si="5"/>
        <v>0</v>
      </c>
      <c r="M136" s="9">
        <f t="shared" si="6"/>
        <v>0</v>
      </c>
    </row>
    <row r="137">
      <c r="A137" s="6" t="s">
        <v>140</v>
      </c>
      <c r="B137" s="7" t="str">
        <f>vlookup($A137,Users!$B$1:$H1000,3,false)</f>
        <v>Tanmay</v>
      </c>
      <c r="C137" s="7" t="str">
        <f>vlookup($A137,Users!$B$1:$H1000,6,false)</f>
        <v>Lexington B</v>
      </c>
      <c r="D137" s="7">
        <f>vlookup($C137,Teams!$B:$D,2,false)</f>
        <v>6</v>
      </c>
      <c r="E137" s="7">
        <f t="shared" si="1"/>
        <v>24</v>
      </c>
      <c r="F137" s="7">
        <f>countifs(Raw!$D$1:$D1000,$A137,Raw!$C$1:$C1000,4,Raw!$J$1:$J1000,"B")+countifs(Raw!$D$1:$D1000,$A137,Raw!$C$1:$C1000,14,Raw!$J$1:$J1000,"B")</f>
        <v>0</v>
      </c>
      <c r="G137" s="7">
        <f>countifs(Raw!$D$1:$D1000,$A137,Raw!$C$1:$C1000,0,Raw!$J$1:$J1000,"B")</f>
        <v>0</v>
      </c>
      <c r="H137" s="7">
        <f>countifs(Raw!$D$1:$D1000,$A137,Raw!$C$1:$C1000,-4,Raw!$J$1:$J1000,"B")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9">
        <f t="shared" si="6"/>
        <v>0</v>
      </c>
    </row>
    <row r="138">
      <c r="A138" s="6" t="s">
        <v>142</v>
      </c>
      <c r="B138" s="7" t="str">
        <f>vlookup($A138,Users!$B$1:$H1000,3,false)</f>
        <v>Aditya</v>
      </c>
      <c r="C138" s="7" t="str">
        <f>vlookup($A138,Users!$B$1:$H1000,6,false)</f>
        <v>Shen</v>
      </c>
      <c r="D138" s="7">
        <f>vlookup($C138,Teams!$B:$D,2,false)</f>
        <v>5</v>
      </c>
      <c r="E138" s="7">
        <f t="shared" si="1"/>
        <v>20</v>
      </c>
      <c r="F138" s="7">
        <f>countifs(Raw!$D$1:$D1000,$A138,Raw!$C$1:$C1000,4,Raw!$J$1:$J1000,"B")+countifs(Raw!$D$1:$D1000,$A138,Raw!$C$1:$C1000,14,Raw!$J$1:$J1000,"B")</f>
        <v>0</v>
      </c>
      <c r="G138" s="7">
        <f>countifs(Raw!$D$1:$D1000,$A138,Raw!$C$1:$C1000,0,Raw!$J$1:$J1000,"B")</f>
        <v>0</v>
      </c>
      <c r="H138" s="7">
        <f>countifs(Raw!$D$1:$D1000,$A138,Raw!$C$1:$C1000,-4,Raw!$J$1:$J1000,"B")</f>
        <v>0</v>
      </c>
      <c r="I138" s="7">
        <f t="shared" si="2"/>
        <v>0</v>
      </c>
      <c r="J138" s="8">
        <f t="shared" si="3"/>
        <v>0</v>
      </c>
      <c r="K138" s="8">
        <f t="shared" si="4"/>
        <v>0</v>
      </c>
      <c r="L138" s="7">
        <f t="shared" si="5"/>
        <v>0</v>
      </c>
      <c r="M138" s="9">
        <f t="shared" si="6"/>
        <v>0</v>
      </c>
    </row>
    <row r="139">
      <c r="A139" s="6" t="s">
        <v>143</v>
      </c>
      <c r="B139" s="7" t="str">
        <f>vlookup($A139,Users!$B$1:$H1000,3,false)</f>
        <v>Andrew</v>
      </c>
      <c r="C139" s="7" t="str">
        <f>vlookup($A139,Users!$B$1:$H1000,6,false)</f>
        <v>Shen</v>
      </c>
      <c r="D139" s="7">
        <f>vlookup($C139,Teams!$B:$D,2,false)</f>
        <v>5</v>
      </c>
      <c r="E139" s="7">
        <f t="shared" si="1"/>
        <v>20</v>
      </c>
      <c r="F139" s="7">
        <f>countifs(Raw!$D$1:$D1000,$A139,Raw!$C$1:$C1000,4,Raw!$J$1:$J1000,"B")+countifs(Raw!$D$1:$D1000,$A139,Raw!$C$1:$C1000,14,Raw!$J$1:$J1000,"B")</f>
        <v>0</v>
      </c>
      <c r="G139" s="7">
        <f>countifs(Raw!$D$1:$D1000,$A139,Raw!$C$1:$C1000,0,Raw!$J$1:$J1000,"B")</f>
        <v>0</v>
      </c>
      <c r="H139" s="7">
        <f>countifs(Raw!$D$1:$D1000,$A139,Raw!$C$1:$C1000,-4,Raw!$J$1:$J1000,"B")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9">
        <f t="shared" si="6"/>
        <v>0</v>
      </c>
    </row>
    <row r="140">
      <c r="A140" s="6" t="s">
        <v>146</v>
      </c>
      <c r="B140" s="7" t="str">
        <f>vlookup($A140,Users!$B$1:$H1000,3,false)</f>
        <v>Sharvaa</v>
      </c>
      <c r="C140" s="7" t="str">
        <f>vlookup($A140,Users!$B$1:$H1000,6,false)</f>
        <v>AHS Broward</v>
      </c>
      <c r="D140" s="7">
        <f>vlookup($C140,Teams!$B:$D,2,false)</f>
        <v>5</v>
      </c>
      <c r="E140" s="7">
        <f t="shared" si="1"/>
        <v>20</v>
      </c>
      <c r="F140" s="7">
        <f>countifs(Raw!$D$1:$D1000,$A140,Raw!$C$1:$C1000,4,Raw!$J$1:$J1000,"B")+countifs(Raw!$D$1:$D1000,$A140,Raw!$C$1:$C1000,14,Raw!$J$1:$J1000,"B")</f>
        <v>0</v>
      </c>
      <c r="G140" s="7">
        <f>countifs(Raw!$D$1:$D1000,$A140,Raw!$C$1:$C1000,0,Raw!$J$1:$J1000,"B")</f>
        <v>0</v>
      </c>
      <c r="H140" s="7">
        <f>countifs(Raw!$D$1:$D1000,$A140,Raw!$C$1:$C1000,-4,Raw!$J$1:$J1000,"B")</f>
        <v>0</v>
      </c>
      <c r="I140" s="7">
        <f t="shared" si="2"/>
        <v>0</v>
      </c>
      <c r="J140" s="8">
        <f t="shared" si="3"/>
        <v>0</v>
      </c>
      <c r="K140" s="8">
        <f t="shared" si="4"/>
        <v>0</v>
      </c>
      <c r="L140" s="7">
        <f t="shared" si="5"/>
        <v>0</v>
      </c>
      <c r="M140" s="9">
        <f t="shared" si="6"/>
        <v>0</v>
      </c>
    </row>
    <row r="141">
      <c r="A141" s="6" t="s">
        <v>147</v>
      </c>
      <c r="B141" s="7" t="str">
        <f>vlookup($A141,Users!$B$1:$H1000,3,false)</f>
        <v>Om</v>
      </c>
      <c r="C141" s="7" t="str">
        <f>vlookup($A141,Users!$B$1:$H1000,6,false)</f>
        <v>JP Stevens</v>
      </c>
      <c r="D141" s="7">
        <f>vlookup($C141,Teams!$B:$D,2,false)</f>
        <v>5</v>
      </c>
      <c r="E141" s="7">
        <f t="shared" si="1"/>
        <v>20</v>
      </c>
      <c r="F141" s="7">
        <f>countifs(Raw!$D$1:$D1000,$A141,Raw!$C$1:$C1000,4,Raw!$J$1:$J1000,"B")+countifs(Raw!$D$1:$D1000,$A141,Raw!$C$1:$C1000,14,Raw!$J$1:$J1000,"B")</f>
        <v>1</v>
      </c>
      <c r="G141" s="7">
        <f>countifs(Raw!$D$1:$D1000,$A141,Raw!$C$1:$C1000,0,Raw!$J$1:$J1000,"B")</f>
        <v>2</v>
      </c>
      <c r="H141" s="7">
        <f>countifs(Raw!$D$1:$D1000,$A141,Raw!$C$1:$C1000,-4,Raw!$J$1:$J1000,"B")</f>
        <v>1</v>
      </c>
      <c r="I141" s="7">
        <f t="shared" si="2"/>
        <v>4</v>
      </c>
      <c r="J141" s="8">
        <f t="shared" si="3"/>
        <v>0.2</v>
      </c>
      <c r="K141" s="8">
        <f t="shared" si="4"/>
        <v>0.25</v>
      </c>
      <c r="L141" s="7">
        <f t="shared" si="5"/>
        <v>0</v>
      </c>
      <c r="M141" s="9">
        <f t="shared" si="6"/>
        <v>0</v>
      </c>
    </row>
    <row r="142">
      <c r="A142" s="6" t="s">
        <v>150</v>
      </c>
      <c r="B142" s="7" t="str">
        <f>vlookup($A142,Users!$B$1:$H1000,3,false)</f>
        <v>Alan</v>
      </c>
      <c r="C142" s="7" t="str">
        <f>vlookup($A142,Users!$B$1:$H1000,6,false)</f>
        <v>AHS Broward</v>
      </c>
      <c r="D142" s="7">
        <f>vlookup($C142,Teams!$B:$D,2,false)</f>
        <v>5</v>
      </c>
      <c r="E142" s="7">
        <f t="shared" si="1"/>
        <v>20</v>
      </c>
      <c r="F142" s="7">
        <f>countifs(Raw!$D$1:$D1000,$A142,Raw!$C$1:$C1000,4,Raw!$J$1:$J1000,"B")+countifs(Raw!$D$1:$D1000,$A142,Raw!$C$1:$C1000,14,Raw!$J$1:$J1000,"B")</f>
        <v>0</v>
      </c>
      <c r="G142" s="7">
        <f>countifs(Raw!$D$1:$D1000,$A142,Raw!$C$1:$C1000,0,Raw!$J$1:$J1000,"B")</f>
        <v>0</v>
      </c>
      <c r="H142" s="7">
        <f>countifs(Raw!$D$1:$D1000,$A142,Raw!$C$1:$C1000,-4,Raw!$J$1:$J1000,"B")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9">
        <f t="shared" si="6"/>
        <v>0</v>
      </c>
    </row>
    <row r="143">
      <c r="A143" s="6" t="s">
        <v>151</v>
      </c>
      <c r="B143" s="7" t="str">
        <f>vlookup($A143,Users!$B$1:$H1000,3,false)</f>
        <v>Eli</v>
      </c>
      <c r="C143" s="7" t="str">
        <f>vlookup($A143,Users!$B$1:$H1000,6,false)</f>
        <v>NCSSM A</v>
      </c>
      <c r="D143" s="7">
        <f>vlookup($C143,Teams!$B:$D,2,false)</f>
        <v>7</v>
      </c>
      <c r="E143" s="7">
        <f t="shared" si="1"/>
        <v>28</v>
      </c>
      <c r="F143" s="7">
        <f>countifs(Raw!$D$1:$D1000,$A143,Raw!$C$1:$C1000,4,Raw!$J$1:$J1000,"B")+countifs(Raw!$D$1:$D1000,$A143,Raw!$C$1:$C1000,14,Raw!$J$1:$J1000,"B")</f>
        <v>0</v>
      </c>
      <c r="G143" s="7">
        <f>countifs(Raw!$D$1:$D1000,$A143,Raw!$C$1:$C1000,0,Raw!$J$1:$J1000,"B")</f>
        <v>1</v>
      </c>
      <c r="H143" s="7">
        <f>countifs(Raw!$D$1:$D1000,$A143,Raw!$C$1:$C1000,-4,Raw!$J$1:$J1000,"B")</f>
        <v>0</v>
      </c>
      <c r="I143" s="7">
        <f t="shared" si="2"/>
        <v>1</v>
      </c>
      <c r="J143" s="8">
        <f t="shared" si="3"/>
        <v>0.03571428571</v>
      </c>
      <c r="K143" s="8">
        <f t="shared" si="4"/>
        <v>0</v>
      </c>
      <c r="L143" s="7">
        <f t="shared" si="5"/>
        <v>0</v>
      </c>
      <c r="M143" s="9">
        <f t="shared" si="6"/>
        <v>0</v>
      </c>
    </row>
    <row r="144">
      <c r="A144" s="6" t="s">
        <v>153</v>
      </c>
      <c r="B144" s="7" t="str">
        <f>vlookup($A144,Users!$B$1:$H1000,3,false)</f>
        <v>Nikhil</v>
      </c>
      <c r="C144" s="7" t="str">
        <f>vlookup($A144,Users!$B$1:$H1000,6,false)</f>
        <v>NCSSM A</v>
      </c>
      <c r="D144" s="7">
        <f>vlookup($C144,Teams!$B:$D,2,false)</f>
        <v>7</v>
      </c>
      <c r="E144" s="7">
        <f t="shared" si="1"/>
        <v>28</v>
      </c>
      <c r="F144" s="7">
        <f>countifs(Raw!$D$1:$D1000,$A144,Raw!$C$1:$C1000,4,Raw!$J$1:$J1000,"B")+countifs(Raw!$D$1:$D1000,$A144,Raw!$C$1:$C1000,14,Raw!$J$1:$J1000,"B")</f>
        <v>0</v>
      </c>
      <c r="G144" s="7">
        <f>countifs(Raw!$D$1:$D1000,$A144,Raw!$C$1:$C1000,0,Raw!$J$1:$J1000,"B")</f>
        <v>0</v>
      </c>
      <c r="H144" s="7">
        <f>countifs(Raw!$D$1:$D1000,$A144,Raw!$C$1:$C1000,-4,Raw!$J$1:$J1000,"B")</f>
        <v>0</v>
      </c>
      <c r="I144" s="7">
        <f t="shared" si="2"/>
        <v>0</v>
      </c>
      <c r="J144" s="8">
        <f t="shared" si="3"/>
        <v>0</v>
      </c>
      <c r="K144" s="8">
        <f t="shared" si="4"/>
        <v>0</v>
      </c>
      <c r="L144" s="7">
        <f t="shared" si="5"/>
        <v>0</v>
      </c>
      <c r="M144" s="9">
        <f t="shared" si="6"/>
        <v>0</v>
      </c>
    </row>
    <row r="145">
      <c r="A145" s="6" t="s">
        <v>154</v>
      </c>
      <c r="B145" s="7" t="str">
        <f>vlookup($A145,Users!$B$1:$H1000,3,false)</f>
        <v>Aditya</v>
      </c>
      <c r="C145" s="7" t="str">
        <f>vlookup($A145,Users!$B$1:$H1000,6,false)</f>
        <v>NCSSM A</v>
      </c>
      <c r="D145" s="7">
        <f>vlookup($C145,Teams!$B:$D,2,false)</f>
        <v>7</v>
      </c>
      <c r="E145" s="7">
        <f t="shared" si="1"/>
        <v>28</v>
      </c>
      <c r="F145" s="7">
        <f>countifs(Raw!$D$1:$D1000,$A145,Raw!$C$1:$C1000,4,Raw!$J$1:$J1000,"B")+countifs(Raw!$D$1:$D1000,$A145,Raw!$C$1:$C1000,14,Raw!$J$1:$J1000,"B")</f>
        <v>0</v>
      </c>
      <c r="G145" s="7">
        <f>countifs(Raw!$D$1:$D1000,$A145,Raw!$C$1:$C1000,0,Raw!$J$1:$J1000,"B")</f>
        <v>0</v>
      </c>
      <c r="H145" s="7">
        <f>countifs(Raw!$D$1:$D1000,$A145,Raw!$C$1:$C1000,-4,Raw!$J$1:$J1000,"B")</f>
        <v>0</v>
      </c>
      <c r="I145" s="7">
        <f t="shared" si="2"/>
        <v>0</v>
      </c>
      <c r="J145" s="8">
        <f t="shared" si="3"/>
        <v>0</v>
      </c>
      <c r="K145" s="8">
        <f t="shared" si="4"/>
        <v>0</v>
      </c>
      <c r="L145" s="7">
        <f t="shared" si="5"/>
        <v>0</v>
      </c>
      <c r="M145" s="9">
        <f t="shared" si="6"/>
        <v>0</v>
      </c>
    </row>
    <row r="146">
      <c r="A146" s="6" t="s">
        <v>158</v>
      </c>
      <c r="B146" s="7" t="str">
        <f>vlookup($A146,Users!$B$1:$H1000,3,false)</f>
        <v>Eric</v>
      </c>
      <c r="C146" s="7" t="str">
        <f>vlookup($A146,Users!$B$1:$H1000,6,false)</f>
        <v>Wayzata</v>
      </c>
      <c r="D146" s="7">
        <f>vlookup($C146,Teams!$B:$D,2,false)</f>
        <v>5</v>
      </c>
      <c r="E146" s="7">
        <f t="shared" si="1"/>
        <v>20</v>
      </c>
      <c r="F146" s="7">
        <f>countifs(Raw!$D$1:$D1000,$A146,Raw!$C$1:$C1000,4,Raw!$J$1:$J1000,"B")+countifs(Raw!$D$1:$D1000,$A146,Raw!$C$1:$C1000,14,Raw!$J$1:$J1000,"B")</f>
        <v>0</v>
      </c>
      <c r="G146" s="7">
        <f>countifs(Raw!$D$1:$D1000,$A146,Raw!$C$1:$C1000,0,Raw!$J$1:$J1000,"B")</f>
        <v>0</v>
      </c>
      <c r="H146" s="7">
        <f>countifs(Raw!$D$1:$D1000,$A146,Raw!$C$1:$C1000,-4,Raw!$J$1:$J1000,"B")</f>
        <v>0</v>
      </c>
      <c r="I146" s="7">
        <f t="shared" si="2"/>
        <v>0</v>
      </c>
      <c r="J146" s="8">
        <f t="shared" si="3"/>
        <v>0</v>
      </c>
      <c r="K146" s="8">
        <f t="shared" si="4"/>
        <v>0</v>
      </c>
      <c r="L146" s="7">
        <f t="shared" si="5"/>
        <v>0</v>
      </c>
      <c r="M146" s="9">
        <f t="shared" si="6"/>
        <v>0</v>
      </c>
    </row>
    <row r="147">
      <c r="A147" s="6" t="s">
        <v>160</v>
      </c>
      <c r="B147" s="7" t="str">
        <f>vlookup($A147,Users!$B$1:$H1000,3,false)</f>
        <v>Rishabh</v>
      </c>
      <c r="C147" s="7" t="str">
        <f>vlookup($A147,Users!$B$1:$H1000,6,false)</f>
        <v>Interlake A</v>
      </c>
      <c r="D147" s="7">
        <f>vlookup($C147,Teams!$B:$D,2,false)</f>
        <v>6</v>
      </c>
      <c r="E147" s="7">
        <f t="shared" si="1"/>
        <v>24</v>
      </c>
      <c r="F147" s="7">
        <f>countifs(Raw!$D$1:$D1000,$A147,Raw!$C$1:$C1000,4,Raw!$J$1:$J1000,"B")+countifs(Raw!$D$1:$D1000,$A147,Raw!$C$1:$C1000,14,Raw!$J$1:$J1000,"B")</f>
        <v>0</v>
      </c>
      <c r="G147" s="7">
        <f>countifs(Raw!$D$1:$D1000,$A147,Raw!$C$1:$C1000,0,Raw!$J$1:$J1000,"B")</f>
        <v>0</v>
      </c>
      <c r="H147" s="7">
        <f>countifs(Raw!$D$1:$D1000,$A147,Raw!$C$1:$C1000,-4,Raw!$J$1:$J1000,"B")</f>
        <v>0</v>
      </c>
      <c r="I147" s="7">
        <f t="shared" si="2"/>
        <v>0</v>
      </c>
      <c r="J147" s="8">
        <f t="shared" si="3"/>
        <v>0</v>
      </c>
      <c r="K147" s="8">
        <f t="shared" si="4"/>
        <v>0</v>
      </c>
      <c r="L147" s="7">
        <f t="shared" si="5"/>
        <v>0</v>
      </c>
      <c r="M147" s="9">
        <f t="shared" si="6"/>
        <v>0</v>
      </c>
    </row>
    <row r="148">
      <c r="A148" s="6" t="s">
        <v>161</v>
      </c>
      <c r="B148" s="7" t="str">
        <f>vlookup($A148,Users!$B$1:$H1000,3,false)</f>
        <v>Owen</v>
      </c>
      <c r="C148" s="7" t="str">
        <f>vlookup($A148,Users!$B$1:$H1000,6,false)</f>
        <v>Interlake A</v>
      </c>
      <c r="D148" s="7">
        <f>vlookup($C148,Teams!$B:$D,2,false)</f>
        <v>6</v>
      </c>
      <c r="E148" s="7">
        <f t="shared" si="1"/>
        <v>24</v>
      </c>
      <c r="F148" s="7">
        <f>countifs(Raw!$D$1:$D1000,$A148,Raw!$C$1:$C1000,4,Raw!$J$1:$J1000,"B")+countifs(Raw!$D$1:$D1000,$A148,Raw!$C$1:$C1000,14,Raw!$J$1:$J1000,"B")</f>
        <v>0</v>
      </c>
      <c r="G148" s="7">
        <f>countifs(Raw!$D$1:$D1000,$A148,Raw!$C$1:$C1000,0,Raw!$J$1:$J1000,"B")</f>
        <v>0</v>
      </c>
      <c r="H148" s="7">
        <f>countifs(Raw!$D$1:$D1000,$A148,Raw!$C$1:$C1000,-4,Raw!$J$1:$J1000,"B")</f>
        <v>0</v>
      </c>
      <c r="I148" s="7">
        <f t="shared" si="2"/>
        <v>0</v>
      </c>
      <c r="J148" s="8">
        <f t="shared" si="3"/>
        <v>0</v>
      </c>
      <c r="K148" s="8">
        <f t="shared" si="4"/>
        <v>0</v>
      </c>
      <c r="L148" s="7">
        <f t="shared" si="5"/>
        <v>0</v>
      </c>
      <c r="M148" s="9">
        <f t="shared" si="6"/>
        <v>0</v>
      </c>
    </row>
    <row r="149">
      <c r="A149" s="6" t="s">
        <v>162</v>
      </c>
      <c r="B149" s="7" t="str">
        <f>vlookup($A149,Users!$B$1:$H1000,3,false)</f>
        <v>Julian</v>
      </c>
      <c r="C149" s="7" t="str">
        <f>vlookup($A149,Users!$B$1:$H1000,6,false)</f>
        <v>Interlake A</v>
      </c>
      <c r="D149" s="7">
        <f>vlookup($C149,Teams!$B:$D,2,false)</f>
        <v>6</v>
      </c>
      <c r="E149" s="7">
        <f t="shared" si="1"/>
        <v>24</v>
      </c>
      <c r="F149" s="7">
        <f>countifs(Raw!$D$1:$D1000,$A149,Raw!$C$1:$C1000,4,Raw!$J$1:$J1000,"B")+countifs(Raw!$D$1:$D1000,$A149,Raw!$C$1:$C1000,14,Raw!$J$1:$J1000,"B")</f>
        <v>0</v>
      </c>
      <c r="G149" s="7">
        <f>countifs(Raw!$D$1:$D1000,$A149,Raw!$C$1:$C1000,0,Raw!$J$1:$J1000,"B")</f>
        <v>0</v>
      </c>
      <c r="H149" s="7">
        <f>countifs(Raw!$D$1:$D1000,$A149,Raw!$C$1:$C1000,-4,Raw!$J$1:$J1000,"B")</f>
        <v>0</v>
      </c>
      <c r="I149" s="7">
        <f t="shared" si="2"/>
        <v>0</v>
      </c>
      <c r="J149" s="8">
        <f t="shared" si="3"/>
        <v>0</v>
      </c>
      <c r="K149" s="8">
        <f t="shared" si="4"/>
        <v>0</v>
      </c>
      <c r="L149" s="7">
        <f t="shared" si="5"/>
        <v>0</v>
      </c>
      <c r="M149" s="9">
        <f t="shared" si="6"/>
        <v>0</v>
      </c>
    </row>
    <row r="150">
      <c r="A150" s="6" t="s">
        <v>164</v>
      </c>
      <c r="B150" s="7" t="str">
        <f>vlookup($A150,Users!$B$1:$H1000,3,false)</f>
        <v>Daniel</v>
      </c>
      <c r="C150" s="7" t="str">
        <f>vlookup($A150,Users!$B$1:$H1000,6,false)</f>
        <v>Interlake A</v>
      </c>
      <c r="D150" s="7">
        <f>vlookup($C150,Teams!$B:$D,2,false)</f>
        <v>6</v>
      </c>
      <c r="E150" s="7">
        <f t="shared" si="1"/>
        <v>24</v>
      </c>
      <c r="F150" s="7">
        <f>countifs(Raw!$D$1:$D1000,$A150,Raw!$C$1:$C1000,4,Raw!$J$1:$J1000,"B")+countifs(Raw!$D$1:$D1000,$A150,Raw!$C$1:$C1000,14,Raw!$J$1:$J1000,"B")</f>
        <v>0</v>
      </c>
      <c r="G150" s="7">
        <f>countifs(Raw!$D$1:$D1000,$A150,Raw!$C$1:$C1000,0,Raw!$J$1:$J1000,"B")</f>
        <v>0</v>
      </c>
      <c r="H150" s="7">
        <f>countifs(Raw!$D$1:$D1000,$A150,Raw!$C$1:$C1000,-4,Raw!$J$1:$J1000,"B")</f>
        <v>0</v>
      </c>
      <c r="I150" s="7">
        <f t="shared" si="2"/>
        <v>0</v>
      </c>
      <c r="J150" s="8">
        <f t="shared" si="3"/>
        <v>0</v>
      </c>
      <c r="K150" s="8">
        <f t="shared" si="4"/>
        <v>0</v>
      </c>
      <c r="L150" s="7">
        <f t="shared" si="5"/>
        <v>0</v>
      </c>
      <c r="M150" s="9">
        <f t="shared" si="6"/>
        <v>0</v>
      </c>
    </row>
    <row r="151">
      <c r="A151" s="6" t="s">
        <v>168</v>
      </c>
      <c r="B151" s="7" t="str">
        <f>vlookup($A151,Users!$B$1:$H1000,3,false)</f>
        <v>Michael</v>
      </c>
      <c r="C151" s="7" t="str">
        <f>vlookup($A151,Users!$B$1:$H1000,6,false)</f>
        <v>Seven Lakes</v>
      </c>
      <c r="D151" s="7">
        <f>vlookup($C151,Teams!$B:$D,2,false)</f>
        <v>5</v>
      </c>
      <c r="E151" s="7">
        <f t="shared" si="1"/>
        <v>20</v>
      </c>
      <c r="F151" s="7">
        <f>countifs(Raw!$D$1:$D1000,$A151,Raw!$C$1:$C1000,4,Raw!$J$1:$J1000,"B")+countifs(Raw!$D$1:$D1000,$A151,Raw!$C$1:$C1000,14,Raw!$J$1:$J1000,"B")</f>
        <v>0</v>
      </c>
      <c r="G151" s="7">
        <f>countifs(Raw!$D$1:$D1000,$A151,Raw!$C$1:$C1000,0,Raw!$J$1:$J1000,"B")</f>
        <v>0</v>
      </c>
      <c r="H151" s="7">
        <f>countifs(Raw!$D$1:$D1000,$A151,Raw!$C$1:$C1000,-4,Raw!$J$1:$J1000,"B")</f>
        <v>0</v>
      </c>
      <c r="I151" s="7">
        <f t="shared" si="2"/>
        <v>0</v>
      </c>
      <c r="J151" s="8">
        <f t="shared" si="3"/>
        <v>0</v>
      </c>
      <c r="K151" s="8">
        <f t="shared" si="4"/>
        <v>0</v>
      </c>
      <c r="L151" s="7">
        <f t="shared" si="5"/>
        <v>0</v>
      </c>
      <c r="M151" s="9">
        <f t="shared" si="6"/>
        <v>0</v>
      </c>
    </row>
    <row r="152">
      <c r="A152" s="6" t="s">
        <v>169</v>
      </c>
      <c r="B152" s="7" t="str">
        <f>vlookup($A152,Users!$B$1:$H1000,3,false)</f>
        <v>Adeline</v>
      </c>
      <c r="C152" s="7" t="str">
        <f>vlookup($A152,Users!$B$1:$H1000,6,false)</f>
        <v>NoHo</v>
      </c>
      <c r="D152" s="7">
        <f>vlookup($C152,Teams!$B:$D,2,false)</f>
        <v>10</v>
      </c>
      <c r="E152" s="7">
        <f t="shared" si="1"/>
        <v>40</v>
      </c>
      <c r="F152" s="7">
        <f>countifs(Raw!$D$1:$D1000,$A152,Raw!$C$1:$C1000,4,Raw!$J$1:$J1000,"B")+countifs(Raw!$D$1:$D1000,$A152,Raw!$C$1:$C1000,14,Raw!$J$1:$J1000,"B")</f>
        <v>0</v>
      </c>
      <c r="G152" s="7">
        <f>countifs(Raw!$D$1:$D1000,$A152,Raw!$C$1:$C1000,0,Raw!$J$1:$J1000,"B")</f>
        <v>0</v>
      </c>
      <c r="H152" s="7">
        <f>countifs(Raw!$D$1:$D1000,$A152,Raw!$C$1:$C1000,-4,Raw!$J$1:$J1000,"B")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9">
        <f t="shared" si="6"/>
        <v>0</v>
      </c>
    </row>
    <row r="153">
      <c r="A153" s="6" t="s">
        <v>173</v>
      </c>
      <c r="B153" s="7" t="str">
        <f>vlookup($A153,Users!$B$1:$H1000,3,false)</f>
        <v>Andy</v>
      </c>
      <c r="C153" s="7" t="str">
        <f>vlookup($A153,Users!$B$1:$H1000,6,false)</f>
        <v>Seven Lakes</v>
      </c>
      <c r="D153" s="7">
        <f>vlookup($C153,Teams!$B:$D,2,false)</f>
        <v>5</v>
      </c>
      <c r="E153" s="7">
        <f t="shared" si="1"/>
        <v>20</v>
      </c>
      <c r="F153" s="7">
        <f>countifs(Raw!$D$1:$D1000,$A153,Raw!$C$1:$C1000,4,Raw!$J$1:$J1000,"B")+countifs(Raw!$D$1:$D1000,$A153,Raw!$C$1:$C1000,14,Raw!$J$1:$J1000,"B")</f>
        <v>0</v>
      </c>
      <c r="G153" s="7">
        <f>countifs(Raw!$D$1:$D1000,$A153,Raw!$C$1:$C1000,0,Raw!$J$1:$J1000,"B")</f>
        <v>0</v>
      </c>
      <c r="H153" s="7">
        <f>countifs(Raw!$D$1:$D1000,$A153,Raw!$C$1:$C1000,-4,Raw!$J$1:$J1000,"B")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9">
        <f t="shared" si="6"/>
        <v>0</v>
      </c>
    </row>
    <row r="154">
      <c r="A154" s="6" t="s">
        <v>175</v>
      </c>
      <c r="B154" s="7" t="str">
        <f>vlookup($A154,Users!$B$1:$H1000,3,false)</f>
        <v>Gordon</v>
      </c>
      <c r="C154" s="7" t="str">
        <f>vlookup($A154,Users!$B$1:$H1000,6,false)</f>
        <v>Troy</v>
      </c>
      <c r="D154" s="7">
        <f>vlookup($C154,Teams!$B:$D,2,false)</f>
        <v>5</v>
      </c>
      <c r="E154" s="7">
        <f t="shared" si="1"/>
        <v>20</v>
      </c>
      <c r="F154" s="7">
        <f>countifs(Raw!$D$1:$D1000,$A154,Raw!$C$1:$C1000,4,Raw!$J$1:$J1000,"B")+countifs(Raw!$D$1:$D1000,$A154,Raw!$C$1:$C1000,14,Raw!$J$1:$J1000,"B")</f>
        <v>0</v>
      </c>
      <c r="G154" s="7">
        <f>countifs(Raw!$D$1:$D1000,$A154,Raw!$C$1:$C1000,0,Raw!$J$1:$J1000,"B")</f>
        <v>0</v>
      </c>
      <c r="H154" s="7">
        <f>countifs(Raw!$D$1:$D1000,$A154,Raw!$C$1:$C1000,-4,Raw!$J$1:$J1000,"B")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9">
        <f t="shared" si="6"/>
        <v>0</v>
      </c>
    </row>
    <row r="155">
      <c r="A155" s="6" t="s">
        <v>176</v>
      </c>
      <c r="B155" s="7" t="str">
        <f>vlookup($A155,Users!$B$1:$H1000,3,false)</f>
        <v>Chris</v>
      </c>
      <c r="C155" s="7" t="str">
        <f>vlookup($A155,Users!$B$1:$H1000,6,false)</f>
        <v>Troy</v>
      </c>
      <c r="D155" s="7">
        <f>vlookup($C155,Teams!$B:$D,2,false)</f>
        <v>5</v>
      </c>
      <c r="E155" s="7">
        <f t="shared" si="1"/>
        <v>20</v>
      </c>
      <c r="F155" s="7">
        <f>countifs(Raw!$D$1:$D1000,$A155,Raw!$C$1:$C1000,4,Raw!$J$1:$J1000,"B")+countifs(Raw!$D$1:$D1000,$A155,Raw!$C$1:$C1000,14,Raw!$J$1:$J1000,"B")</f>
        <v>0</v>
      </c>
      <c r="G155" s="7">
        <f>countifs(Raw!$D$1:$D1000,$A155,Raw!$C$1:$C1000,0,Raw!$J$1:$J1000,"B")</f>
        <v>0</v>
      </c>
      <c r="H155" s="7">
        <f>countifs(Raw!$D$1:$D1000,$A155,Raw!$C$1:$C1000,-4,Raw!$J$1:$J1000,"B")</f>
        <v>0</v>
      </c>
      <c r="I155" s="7">
        <f t="shared" si="2"/>
        <v>0</v>
      </c>
      <c r="J155" s="8">
        <f t="shared" si="3"/>
        <v>0</v>
      </c>
      <c r="K155" s="8">
        <f t="shared" si="4"/>
        <v>0</v>
      </c>
      <c r="L155" s="7">
        <f t="shared" si="5"/>
        <v>0</v>
      </c>
      <c r="M155" s="9">
        <f t="shared" si="6"/>
        <v>0</v>
      </c>
    </row>
    <row r="156">
      <c r="A156" s="6" t="s">
        <v>177</v>
      </c>
      <c r="B156" s="7" t="str">
        <f>vlookup($A156,Users!$B$1:$H1000,3,false)</f>
        <v>Kartik</v>
      </c>
      <c r="C156" s="7" t="str">
        <f>vlookup($A156,Users!$B$1:$H1000,6,false)</f>
        <v>Brookfield</v>
      </c>
      <c r="D156" s="7">
        <f>vlookup($C156,Teams!$B:$D,2,false)</f>
        <v>7</v>
      </c>
      <c r="E156" s="7">
        <f t="shared" si="1"/>
        <v>28</v>
      </c>
      <c r="F156" s="7">
        <f>countifs(Raw!$D$1:$D1000,$A156,Raw!$C$1:$C1000,4,Raw!$J$1:$J1000,"B")+countifs(Raw!$D$1:$D1000,$A156,Raw!$C$1:$C1000,14,Raw!$J$1:$J1000,"B")</f>
        <v>0</v>
      </c>
      <c r="G156" s="7">
        <f>countifs(Raw!$D$1:$D1000,$A156,Raw!$C$1:$C1000,0,Raw!$J$1:$J1000,"B")</f>
        <v>1</v>
      </c>
      <c r="H156" s="7">
        <f>countifs(Raw!$D$1:$D1000,$A156,Raw!$C$1:$C1000,-4,Raw!$J$1:$J1000,"B")</f>
        <v>0</v>
      </c>
      <c r="I156" s="7">
        <f t="shared" si="2"/>
        <v>1</v>
      </c>
      <c r="J156" s="8">
        <f t="shared" si="3"/>
        <v>0.03571428571</v>
      </c>
      <c r="K156" s="8">
        <f t="shared" si="4"/>
        <v>0</v>
      </c>
      <c r="L156" s="7">
        <f t="shared" si="5"/>
        <v>0</v>
      </c>
      <c r="M156" s="9">
        <f t="shared" si="6"/>
        <v>0</v>
      </c>
    </row>
    <row r="157">
      <c r="A157" s="6" t="s">
        <v>179</v>
      </c>
      <c r="B157" s="7" t="str">
        <f>vlookup($A157,Users!$B$1:$H1000,3,false)</f>
        <v>Aditya</v>
      </c>
      <c r="C157" s="7" t="str">
        <f>vlookup($A157,Users!$B$1:$H1000,6,false)</f>
        <v>Troy</v>
      </c>
      <c r="D157" s="7">
        <f>vlookup($C157,Teams!$B:$D,2,false)</f>
        <v>5</v>
      </c>
      <c r="E157" s="7">
        <f t="shared" si="1"/>
        <v>20</v>
      </c>
      <c r="F157" s="7">
        <f>countifs(Raw!$D$1:$D1000,$A157,Raw!$C$1:$C1000,4,Raw!$J$1:$J1000,"B")+countifs(Raw!$D$1:$D1000,$A157,Raw!$C$1:$C1000,14,Raw!$J$1:$J1000,"B")</f>
        <v>0</v>
      </c>
      <c r="G157" s="7">
        <f>countifs(Raw!$D$1:$D1000,$A157,Raw!$C$1:$C1000,0,Raw!$J$1:$J1000,"B")</f>
        <v>0</v>
      </c>
      <c r="H157" s="7">
        <f>countifs(Raw!$D$1:$D1000,$A157,Raw!$C$1:$C1000,-4,Raw!$J$1:$J1000,"B")</f>
        <v>0</v>
      </c>
      <c r="I157" s="7">
        <f t="shared" si="2"/>
        <v>0</v>
      </c>
      <c r="J157" s="8">
        <f t="shared" si="3"/>
        <v>0</v>
      </c>
      <c r="K157" s="8">
        <f t="shared" si="4"/>
        <v>0</v>
      </c>
      <c r="L157" s="7">
        <f t="shared" si="5"/>
        <v>0</v>
      </c>
      <c r="M157" s="9">
        <f t="shared" si="6"/>
        <v>0</v>
      </c>
    </row>
    <row r="158">
      <c r="A158" s="6" t="s">
        <v>180</v>
      </c>
      <c r="B158" s="7" t="str">
        <f>vlookup($A158,Users!$B$1:$H1000,3,false)</f>
        <v>Stephen</v>
      </c>
      <c r="C158" s="7" t="str">
        <f>vlookup($A158,Users!$B$1:$H1000,6,false)</f>
        <v>Blair A</v>
      </c>
      <c r="D158" s="7">
        <f>vlookup($C158,Teams!$B:$D,2,false)</f>
        <v>9</v>
      </c>
      <c r="E158" s="7">
        <f t="shared" si="1"/>
        <v>36</v>
      </c>
      <c r="F158" s="7">
        <f>countifs(Raw!$D$1:$D1000,$A158,Raw!$C$1:$C1000,4,Raw!$J$1:$J1000,"B")+countifs(Raw!$D$1:$D1000,$A158,Raw!$C$1:$C1000,14,Raw!$J$1:$J1000,"B")</f>
        <v>0</v>
      </c>
      <c r="G158" s="7">
        <f>countifs(Raw!$D$1:$D1000,$A158,Raw!$C$1:$C1000,0,Raw!$J$1:$J1000,"B")</f>
        <v>0</v>
      </c>
      <c r="H158" s="7">
        <f>countifs(Raw!$D$1:$D1000,$A158,Raw!$C$1:$C1000,-4,Raw!$J$1:$J1000,"B")</f>
        <v>0</v>
      </c>
      <c r="I158" s="7">
        <f t="shared" si="2"/>
        <v>0</v>
      </c>
      <c r="J158" s="8">
        <f t="shared" si="3"/>
        <v>0</v>
      </c>
      <c r="K158" s="8">
        <f t="shared" si="4"/>
        <v>0</v>
      </c>
      <c r="L158" s="7">
        <f t="shared" si="5"/>
        <v>0</v>
      </c>
      <c r="M158" s="9">
        <f t="shared" si="6"/>
        <v>0</v>
      </c>
    </row>
    <row r="159">
      <c r="A159" s="6" t="s">
        <v>182</v>
      </c>
      <c r="B159" s="7" t="str">
        <f>vlookup($A159,Users!$B$1:$H1000,3,false)</f>
        <v>Abhinav</v>
      </c>
      <c r="C159" s="7" t="str">
        <f>vlookup($A159,Users!$B$1:$H1000,6,false)</f>
        <v>Buchholz B</v>
      </c>
      <c r="D159" s="7">
        <f>vlookup($C159,Teams!$B:$D,2,false)</f>
        <v>5</v>
      </c>
      <c r="E159" s="7">
        <f t="shared" si="1"/>
        <v>20</v>
      </c>
      <c r="F159" s="7">
        <f>countifs(Raw!$D$1:$D1000,$A159,Raw!$C$1:$C1000,4,Raw!$J$1:$J1000,"B")+countifs(Raw!$D$1:$D1000,$A159,Raw!$C$1:$C1000,14,Raw!$J$1:$J1000,"B")</f>
        <v>0</v>
      </c>
      <c r="G159" s="7">
        <f>countifs(Raw!$D$1:$D1000,$A159,Raw!$C$1:$C1000,0,Raw!$J$1:$J1000,"B")</f>
        <v>0</v>
      </c>
      <c r="H159" s="7">
        <f>countifs(Raw!$D$1:$D1000,$A159,Raw!$C$1:$C1000,-4,Raw!$J$1:$J1000,"B")</f>
        <v>0</v>
      </c>
      <c r="I159" s="7">
        <f t="shared" si="2"/>
        <v>0</v>
      </c>
      <c r="J159" s="8">
        <f t="shared" si="3"/>
        <v>0</v>
      </c>
      <c r="K159" s="8">
        <f t="shared" si="4"/>
        <v>0</v>
      </c>
      <c r="L159" s="7">
        <f t="shared" si="5"/>
        <v>0</v>
      </c>
      <c r="M159" s="9">
        <f t="shared" si="6"/>
        <v>0</v>
      </c>
    </row>
    <row r="160">
      <c r="A160" s="6" t="s">
        <v>183</v>
      </c>
      <c r="B160" s="7" t="str">
        <f>vlookup($A160,Users!$B$1:$H1000,3,false)</f>
        <v>Thaddeus</v>
      </c>
      <c r="C160" s="7" t="str">
        <f>vlookup($A160,Users!$B$1:$H1000,6,false)</f>
        <v>Venice</v>
      </c>
      <c r="D160" s="7">
        <f>vlookup($C160,Teams!$B:$D,2,false)</f>
        <v>5</v>
      </c>
      <c r="E160" s="7">
        <f t="shared" si="1"/>
        <v>20</v>
      </c>
      <c r="F160" s="7">
        <f>countifs(Raw!$D$1:$D1000,$A160,Raw!$C$1:$C1000,4,Raw!$J$1:$J1000,"B")+countifs(Raw!$D$1:$D1000,$A160,Raw!$C$1:$C1000,14,Raw!$J$1:$J1000,"B")</f>
        <v>0</v>
      </c>
      <c r="G160" s="7">
        <f>countifs(Raw!$D$1:$D1000,$A160,Raw!$C$1:$C1000,0,Raw!$J$1:$J1000,"B")</f>
        <v>0</v>
      </c>
      <c r="H160" s="7">
        <f>countifs(Raw!$D$1:$D1000,$A160,Raw!$C$1:$C1000,-4,Raw!$J$1:$J1000,"B")</f>
        <v>0</v>
      </c>
      <c r="I160" s="7">
        <f t="shared" si="2"/>
        <v>0</v>
      </c>
      <c r="J160" s="8">
        <f t="shared" si="3"/>
        <v>0</v>
      </c>
      <c r="K160" s="8">
        <f t="shared" si="4"/>
        <v>0</v>
      </c>
      <c r="L160" s="7">
        <f t="shared" si="5"/>
        <v>0</v>
      </c>
      <c r="M160" s="9">
        <f t="shared" si="6"/>
        <v>0</v>
      </c>
    </row>
    <row r="161">
      <c r="A161" s="6" t="s">
        <v>184</v>
      </c>
      <c r="B161" s="7" t="str">
        <f>vlookup($A161,Users!$B$1:$H1000,3,false)</f>
        <v>Annie</v>
      </c>
      <c r="C161" s="7" t="str">
        <f>vlookup($A161,Users!$B$1:$H1000,6,false)</f>
        <v>RMHS</v>
      </c>
      <c r="D161" s="7">
        <f>vlookup($C161,Teams!$B:$D,2,false)</f>
        <v>5</v>
      </c>
      <c r="E161" s="7">
        <f t="shared" si="1"/>
        <v>20</v>
      </c>
      <c r="F161" s="7">
        <f>countifs(Raw!$D$1:$D1000,$A161,Raw!$C$1:$C1000,4,Raw!$J$1:$J1000,"B")+countifs(Raw!$D$1:$D1000,$A161,Raw!$C$1:$C1000,14,Raw!$J$1:$J1000,"B")</f>
        <v>0</v>
      </c>
      <c r="G161" s="7">
        <f>countifs(Raw!$D$1:$D1000,$A161,Raw!$C$1:$C1000,0,Raw!$J$1:$J1000,"B")</f>
        <v>0</v>
      </c>
      <c r="H161" s="7">
        <f>countifs(Raw!$D$1:$D1000,$A161,Raw!$C$1:$C1000,-4,Raw!$J$1:$J1000,"B")</f>
        <v>0</v>
      </c>
      <c r="I161" s="7">
        <f t="shared" si="2"/>
        <v>0</v>
      </c>
      <c r="J161" s="8">
        <f t="shared" si="3"/>
        <v>0</v>
      </c>
      <c r="K161" s="8">
        <f t="shared" si="4"/>
        <v>0</v>
      </c>
      <c r="L161" s="7">
        <f t="shared" si="5"/>
        <v>0</v>
      </c>
      <c r="M161" s="9">
        <f t="shared" si="6"/>
        <v>0</v>
      </c>
    </row>
    <row r="162">
      <c r="A162" s="6" t="s">
        <v>187</v>
      </c>
      <c r="B162" s="7" t="str">
        <f>vlookup($A162,Users!$B$1:$H1000,3,false)</f>
        <v>Fateh</v>
      </c>
      <c r="C162" s="7" t="str">
        <f>vlookup($A162,Users!$B$1:$H1000,6,false)</f>
        <v>Venice</v>
      </c>
      <c r="D162" s="7">
        <f>vlookup($C162,Teams!$B:$D,2,false)</f>
        <v>5</v>
      </c>
      <c r="E162" s="7">
        <f t="shared" si="1"/>
        <v>20</v>
      </c>
      <c r="F162" s="7">
        <f>countifs(Raw!$D$1:$D1000,$A162,Raw!$C$1:$C1000,4,Raw!$J$1:$J1000,"B")+countifs(Raw!$D$1:$D1000,$A162,Raw!$C$1:$C1000,14,Raw!$J$1:$J1000,"B")</f>
        <v>0</v>
      </c>
      <c r="G162" s="7">
        <f>countifs(Raw!$D$1:$D1000,$A162,Raw!$C$1:$C1000,0,Raw!$J$1:$J1000,"B")</f>
        <v>0</v>
      </c>
      <c r="H162" s="7">
        <f>countifs(Raw!$D$1:$D1000,$A162,Raw!$C$1:$C1000,-4,Raw!$J$1:$J1000,"B")</f>
        <v>0</v>
      </c>
      <c r="I162" s="7">
        <f t="shared" si="2"/>
        <v>0</v>
      </c>
      <c r="J162" s="8">
        <f t="shared" si="3"/>
        <v>0</v>
      </c>
      <c r="K162" s="8">
        <f t="shared" si="4"/>
        <v>0</v>
      </c>
      <c r="L162" s="7">
        <f t="shared" si="5"/>
        <v>0</v>
      </c>
      <c r="M162" s="9">
        <f t="shared" si="6"/>
        <v>0</v>
      </c>
    </row>
    <row r="163">
      <c r="A163" s="6" t="s">
        <v>188</v>
      </c>
      <c r="B163" s="7" t="str">
        <f>vlookup($A163,Users!$B$1:$H1000,3,false)</f>
        <v>Michael</v>
      </c>
      <c r="C163" s="7" t="str">
        <f>vlookup($A163,Users!$B$1:$H1000,6,false)</f>
        <v>Venice</v>
      </c>
      <c r="D163" s="7">
        <f>vlookup($C163,Teams!$B:$D,2,false)</f>
        <v>5</v>
      </c>
      <c r="E163" s="7">
        <f t="shared" si="1"/>
        <v>20</v>
      </c>
      <c r="F163" s="7">
        <f>countifs(Raw!$D$1:$D1000,$A163,Raw!$C$1:$C1000,4,Raw!$J$1:$J1000,"B")+countifs(Raw!$D$1:$D1000,$A163,Raw!$C$1:$C1000,14,Raw!$J$1:$J1000,"B")</f>
        <v>0</v>
      </c>
      <c r="G163" s="7">
        <f>countifs(Raw!$D$1:$D1000,$A163,Raw!$C$1:$C1000,0,Raw!$J$1:$J1000,"B")</f>
        <v>0</v>
      </c>
      <c r="H163" s="7">
        <f>countifs(Raw!$D$1:$D1000,$A163,Raw!$C$1:$C1000,-4,Raw!$J$1:$J1000,"B")</f>
        <v>0</v>
      </c>
      <c r="I163" s="7">
        <f t="shared" si="2"/>
        <v>0</v>
      </c>
      <c r="J163" s="8">
        <f t="shared" si="3"/>
        <v>0</v>
      </c>
      <c r="K163" s="8">
        <f t="shared" si="4"/>
        <v>0</v>
      </c>
      <c r="L163" s="7">
        <f t="shared" si="5"/>
        <v>0</v>
      </c>
      <c r="M163" s="9">
        <f t="shared" si="6"/>
        <v>0</v>
      </c>
    </row>
    <row r="164">
      <c r="A164" s="6" t="s">
        <v>189</v>
      </c>
      <c r="B164" s="7" t="str">
        <f>vlookup($A164,Users!$B$1:$H1000,3,false)</f>
        <v>Vincent</v>
      </c>
      <c r="C164" s="7" t="str">
        <f>vlookup($A164,Users!$B$1:$H1000,6,false)</f>
        <v>RMHS</v>
      </c>
      <c r="D164" s="7">
        <f>vlookup($C164,Teams!$B:$D,2,false)</f>
        <v>5</v>
      </c>
      <c r="E164" s="7">
        <f t="shared" si="1"/>
        <v>20</v>
      </c>
      <c r="F164" s="7">
        <f>countifs(Raw!$D$1:$D1000,$A164,Raw!$C$1:$C1000,4,Raw!$J$1:$J1000,"B")+countifs(Raw!$D$1:$D1000,$A164,Raw!$C$1:$C1000,14,Raw!$J$1:$J1000,"B")</f>
        <v>0</v>
      </c>
      <c r="G164" s="7">
        <f>countifs(Raw!$D$1:$D1000,$A164,Raw!$C$1:$C1000,0,Raw!$J$1:$J1000,"B")</f>
        <v>0</v>
      </c>
      <c r="H164" s="7">
        <f>countifs(Raw!$D$1:$D1000,$A164,Raw!$C$1:$C1000,-4,Raw!$J$1:$J1000,"B")</f>
        <v>0</v>
      </c>
      <c r="I164" s="7">
        <f t="shared" si="2"/>
        <v>0</v>
      </c>
      <c r="J164" s="8">
        <f t="shared" si="3"/>
        <v>0</v>
      </c>
      <c r="K164" s="8">
        <f t="shared" si="4"/>
        <v>0</v>
      </c>
      <c r="L164" s="7">
        <f t="shared" si="5"/>
        <v>0</v>
      </c>
      <c r="M164" s="9">
        <f t="shared" si="6"/>
        <v>0</v>
      </c>
    </row>
    <row r="165">
      <c r="A165" s="6" t="s">
        <v>190</v>
      </c>
      <c r="B165" s="7" t="str">
        <f>vlookup($A165,Users!$B$1:$H1000,3,false)</f>
        <v>Wendy</v>
      </c>
      <c r="C165" s="7" t="str">
        <f>vlookup($A165,Users!$B$1:$H1000,6,false)</f>
        <v>University</v>
      </c>
      <c r="D165" s="7">
        <f>vlookup($C165,Teams!$B:$D,2,false)</f>
        <v>8</v>
      </c>
      <c r="E165" s="7">
        <f t="shared" si="1"/>
        <v>32</v>
      </c>
      <c r="F165" s="7">
        <f>countifs(Raw!$D$1:$D1000,$A165,Raw!$C$1:$C1000,4,Raw!$J$1:$J1000,"B")+countifs(Raw!$D$1:$D1000,$A165,Raw!$C$1:$C1000,14,Raw!$J$1:$J1000,"B")</f>
        <v>0</v>
      </c>
      <c r="G165" s="7">
        <f>countifs(Raw!$D$1:$D1000,$A165,Raw!$C$1:$C1000,0,Raw!$J$1:$J1000,"B")</f>
        <v>0</v>
      </c>
      <c r="H165" s="7">
        <f>countifs(Raw!$D$1:$D1000,$A165,Raw!$C$1:$C1000,-4,Raw!$J$1:$J1000,"B")</f>
        <v>0</v>
      </c>
      <c r="I165" s="7">
        <f t="shared" si="2"/>
        <v>0</v>
      </c>
      <c r="J165" s="8">
        <f t="shared" si="3"/>
        <v>0</v>
      </c>
      <c r="K165" s="8">
        <f t="shared" si="4"/>
        <v>0</v>
      </c>
      <c r="L165" s="7">
        <f t="shared" si="5"/>
        <v>0</v>
      </c>
      <c r="M165" s="9">
        <f t="shared" si="6"/>
        <v>0</v>
      </c>
    </row>
    <row r="166">
      <c r="A166" s="6" t="s">
        <v>193</v>
      </c>
      <c r="B166" s="7" t="str">
        <f>vlookup($A166,Users!$B$1:$H1000,3,false)</f>
        <v>Alex</v>
      </c>
      <c r="C166" s="7" t="str">
        <f>vlookup($A166,Users!$B$1:$H1000,6,false)</f>
        <v>Green Hope</v>
      </c>
      <c r="D166" s="7">
        <f>vlookup($C166,Teams!$B:$D,2,false)</f>
        <v>5</v>
      </c>
      <c r="E166" s="7">
        <f t="shared" si="1"/>
        <v>20</v>
      </c>
      <c r="F166" s="7">
        <f>countifs(Raw!$D$1:$D1000,$A166,Raw!$C$1:$C1000,4,Raw!$J$1:$J1000,"B")+countifs(Raw!$D$1:$D1000,$A166,Raw!$C$1:$C1000,14,Raw!$J$1:$J1000,"B")</f>
        <v>0</v>
      </c>
      <c r="G166" s="7">
        <f>countifs(Raw!$D$1:$D1000,$A166,Raw!$C$1:$C1000,0,Raw!$J$1:$J1000,"B")</f>
        <v>1</v>
      </c>
      <c r="H166" s="7">
        <f>countifs(Raw!$D$1:$D1000,$A166,Raw!$C$1:$C1000,-4,Raw!$J$1:$J1000,"B")</f>
        <v>0</v>
      </c>
      <c r="I166" s="7">
        <f t="shared" si="2"/>
        <v>1</v>
      </c>
      <c r="J166" s="8">
        <f t="shared" si="3"/>
        <v>0.05</v>
      </c>
      <c r="K166" s="8">
        <f t="shared" si="4"/>
        <v>0</v>
      </c>
      <c r="L166" s="7">
        <f t="shared" si="5"/>
        <v>0</v>
      </c>
      <c r="M166" s="9">
        <f t="shared" si="6"/>
        <v>0</v>
      </c>
    </row>
    <row r="167">
      <c r="A167" s="6" t="s">
        <v>194</v>
      </c>
      <c r="B167" s="7" t="str">
        <f>vlookup($A167,Users!$B$1:$H1000,3,false)</f>
        <v>Feodor</v>
      </c>
      <c r="C167" s="7" t="str">
        <f>vlookup($A167,Users!$B$1:$H1000,6,false)</f>
        <v>University</v>
      </c>
      <c r="D167" s="7">
        <f>vlookup($C167,Teams!$B:$D,2,false)</f>
        <v>8</v>
      </c>
      <c r="E167" s="7">
        <f t="shared" si="1"/>
        <v>32</v>
      </c>
      <c r="F167" s="7">
        <f>countifs(Raw!$D$1:$D1000,$A167,Raw!$C$1:$C1000,4,Raw!$J$1:$J1000,"B")+countifs(Raw!$D$1:$D1000,$A167,Raw!$C$1:$C1000,14,Raw!$J$1:$J1000,"B")</f>
        <v>0</v>
      </c>
      <c r="G167" s="7">
        <f>countifs(Raw!$D$1:$D1000,$A167,Raw!$C$1:$C1000,0,Raw!$J$1:$J1000,"B")</f>
        <v>0</v>
      </c>
      <c r="H167" s="7">
        <f>countifs(Raw!$D$1:$D1000,$A167,Raw!$C$1:$C1000,-4,Raw!$J$1:$J1000,"B")</f>
        <v>0</v>
      </c>
      <c r="I167" s="7">
        <f t="shared" si="2"/>
        <v>0</v>
      </c>
      <c r="J167" s="8">
        <f t="shared" si="3"/>
        <v>0</v>
      </c>
      <c r="K167" s="8">
        <f t="shared" si="4"/>
        <v>0</v>
      </c>
      <c r="L167" s="7">
        <f t="shared" si="5"/>
        <v>0</v>
      </c>
      <c r="M167" s="9">
        <f t="shared" si="6"/>
        <v>0</v>
      </c>
    </row>
    <row r="168">
      <c r="A168" s="6" t="s">
        <v>195</v>
      </c>
      <c r="B168" s="7" t="str">
        <f>vlookup($A168,Users!$B$1:$H1000,3,false)</f>
        <v>Cedric</v>
      </c>
      <c r="C168" s="7" t="str">
        <f>vlookup($A168,Users!$B$1:$H1000,6,false)</f>
        <v>PRISMS</v>
      </c>
      <c r="D168" s="7">
        <f>vlookup($C168,Teams!$B:$D,2,false)</f>
        <v>5</v>
      </c>
      <c r="E168" s="7">
        <f t="shared" si="1"/>
        <v>20</v>
      </c>
      <c r="F168" s="7">
        <f>countifs(Raw!$D$1:$D1000,$A168,Raw!$C$1:$C1000,4,Raw!$J$1:$J1000,"B")+countifs(Raw!$D$1:$D1000,$A168,Raw!$C$1:$C1000,14,Raw!$J$1:$J1000,"B")</f>
        <v>0</v>
      </c>
      <c r="G168" s="7">
        <f>countifs(Raw!$D$1:$D1000,$A168,Raw!$C$1:$C1000,0,Raw!$J$1:$J1000,"B")</f>
        <v>0</v>
      </c>
      <c r="H168" s="7">
        <f>countifs(Raw!$D$1:$D1000,$A168,Raw!$C$1:$C1000,-4,Raw!$J$1:$J1000,"B")</f>
        <v>0</v>
      </c>
      <c r="I168" s="7">
        <f t="shared" si="2"/>
        <v>0</v>
      </c>
      <c r="J168" s="8">
        <f t="shared" si="3"/>
        <v>0</v>
      </c>
      <c r="K168" s="8">
        <f t="shared" si="4"/>
        <v>0</v>
      </c>
      <c r="L168" s="7">
        <f t="shared" si="5"/>
        <v>0</v>
      </c>
      <c r="M168" s="9">
        <f t="shared" si="6"/>
        <v>0</v>
      </c>
    </row>
    <row r="169">
      <c r="A169" s="6" t="s">
        <v>196</v>
      </c>
      <c r="B169" s="7" t="str">
        <f>vlookup($A169,Users!$B$1:$H1000,3,false)</f>
        <v>Angelina</v>
      </c>
      <c r="C169" s="7" t="str">
        <f>vlookup($A169,Users!$B$1:$H1000,6,false)</f>
        <v>Enloe B</v>
      </c>
      <c r="D169" s="7">
        <f>vlookup($C169,Teams!$B:$D,2,false)</f>
        <v>7</v>
      </c>
      <c r="E169" s="7">
        <f t="shared" si="1"/>
        <v>28</v>
      </c>
      <c r="F169" s="7">
        <f>countifs(Raw!$D$1:$D1000,$A169,Raw!$C$1:$C1000,4,Raw!$J$1:$J1000,"B")+countifs(Raw!$D$1:$D1000,$A169,Raw!$C$1:$C1000,14,Raw!$J$1:$J1000,"B")</f>
        <v>0</v>
      </c>
      <c r="G169" s="7">
        <f>countifs(Raw!$D$1:$D1000,$A169,Raw!$C$1:$C1000,0,Raw!$J$1:$J1000,"B")</f>
        <v>0</v>
      </c>
      <c r="H169" s="7">
        <f>countifs(Raw!$D$1:$D1000,$A169,Raw!$C$1:$C1000,-4,Raw!$J$1:$J1000,"B")</f>
        <v>0</v>
      </c>
      <c r="I169" s="7">
        <f t="shared" si="2"/>
        <v>0</v>
      </c>
      <c r="J169" s="8">
        <f t="shared" si="3"/>
        <v>0</v>
      </c>
      <c r="K169" s="8">
        <f t="shared" si="4"/>
        <v>0</v>
      </c>
      <c r="L169" s="7">
        <f t="shared" si="5"/>
        <v>0</v>
      </c>
      <c r="M169" s="9">
        <f t="shared" si="6"/>
        <v>0</v>
      </c>
    </row>
    <row r="170">
      <c r="A170" s="6" t="s">
        <v>197</v>
      </c>
      <c r="B170" s="7" t="str">
        <f>vlookup($A170,Users!$B$1:$H1000,3,false)</f>
        <v>Kian</v>
      </c>
      <c r="C170" s="7" t="str">
        <f>vlookup($A170,Users!$B$1:$H1000,6,false)</f>
        <v>Blair C</v>
      </c>
      <c r="D170" s="7">
        <f>vlookup($C170,Teams!$B:$D,2,false)</f>
        <v>5</v>
      </c>
      <c r="E170" s="7">
        <f t="shared" si="1"/>
        <v>20</v>
      </c>
      <c r="F170" s="7">
        <f>countifs(Raw!$D$1:$D1000,$A170,Raw!$C$1:$C1000,4,Raw!$J$1:$J1000,"B")+countifs(Raw!$D$1:$D1000,$A170,Raw!$C$1:$C1000,14,Raw!$J$1:$J1000,"B")</f>
        <v>1</v>
      </c>
      <c r="G170" s="7">
        <f>countifs(Raw!$D$1:$D1000,$A170,Raw!$C$1:$C1000,0,Raw!$J$1:$J1000,"B")</f>
        <v>3</v>
      </c>
      <c r="H170" s="7">
        <f>countifs(Raw!$D$1:$D1000,$A170,Raw!$C$1:$C1000,-4,Raw!$J$1:$J1000,"B")</f>
        <v>1</v>
      </c>
      <c r="I170" s="7">
        <f t="shared" si="2"/>
        <v>5</v>
      </c>
      <c r="J170" s="8">
        <f t="shared" si="3"/>
        <v>0.25</v>
      </c>
      <c r="K170" s="8">
        <f t="shared" si="4"/>
        <v>0.2</v>
      </c>
      <c r="L170" s="7">
        <f t="shared" si="5"/>
        <v>0</v>
      </c>
      <c r="M170" s="9">
        <f t="shared" si="6"/>
        <v>0</v>
      </c>
    </row>
    <row r="171">
      <c r="A171" s="6" t="s">
        <v>198</v>
      </c>
      <c r="B171" s="7" t="str">
        <f>vlookup($A171,Users!$B$1:$H1000,3,false)</f>
        <v>Chaewoon</v>
      </c>
      <c r="C171" s="7" t="str">
        <f>vlookup($A171,Users!$B$1:$H1000,6,false)</f>
        <v>Blair C</v>
      </c>
      <c r="D171" s="7">
        <f>vlookup($C171,Teams!$B:$D,2,false)</f>
        <v>5</v>
      </c>
      <c r="E171" s="7">
        <f t="shared" si="1"/>
        <v>20</v>
      </c>
      <c r="F171" s="7">
        <f>countifs(Raw!$D$1:$D1000,$A171,Raw!$C$1:$C1000,4,Raw!$J$1:$J1000,"B")+countifs(Raw!$D$1:$D1000,$A171,Raw!$C$1:$C1000,14,Raw!$J$1:$J1000,"B")</f>
        <v>0</v>
      </c>
      <c r="G171" s="7">
        <f>countifs(Raw!$D$1:$D1000,$A171,Raw!$C$1:$C1000,0,Raw!$J$1:$J1000,"B")</f>
        <v>0</v>
      </c>
      <c r="H171" s="7">
        <f>countifs(Raw!$D$1:$D1000,$A171,Raw!$C$1:$C1000,-4,Raw!$J$1:$J1000,"B")</f>
        <v>0</v>
      </c>
      <c r="I171" s="7">
        <f t="shared" si="2"/>
        <v>0</v>
      </c>
      <c r="J171" s="8">
        <f t="shared" si="3"/>
        <v>0</v>
      </c>
      <c r="K171" s="8">
        <f t="shared" si="4"/>
        <v>0</v>
      </c>
      <c r="L171" s="7">
        <f t="shared" si="5"/>
        <v>0</v>
      </c>
      <c r="M171" s="9">
        <f t="shared" si="6"/>
        <v>0</v>
      </c>
    </row>
    <row r="172">
      <c r="A172" s="6" t="s">
        <v>200</v>
      </c>
      <c r="B172" s="7" t="str">
        <f>vlookup($A172,Users!$B$1:$H1000,3,false)</f>
        <v>Albert</v>
      </c>
      <c r="C172" s="7" t="str">
        <f>vlookup($A172,Users!$B$1:$H1000,6,false)</f>
        <v>Westminster</v>
      </c>
      <c r="D172" s="7">
        <f>vlookup($C172,Teams!$B:$D,2,false)</f>
        <v>5</v>
      </c>
      <c r="E172" s="7">
        <f t="shared" si="1"/>
        <v>20</v>
      </c>
      <c r="F172" s="7">
        <f>countifs(Raw!$D$1:$D1000,$A172,Raw!$C$1:$C1000,4,Raw!$J$1:$J1000,"B")+countifs(Raw!$D$1:$D1000,$A172,Raw!$C$1:$C1000,14,Raw!$J$1:$J1000,"B")</f>
        <v>0</v>
      </c>
      <c r="G172" s="7">
        <f>countifs(Raw!$D$1:$D1000,$A172,Raw!$C$1:$C1000,0,Raw!$J$1:$J1000,"B")</f>
        <v>0</v>
      </c>
      <c r="H172" s="7">
        <f>countifs(Raw!$D$1:$D1000,$A172,Raw!$C$1:$C1000,-4,Raw!$J$1:$J1000,"B")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9">
        <f t="shared" si="6"/>
        <v>0</v>
      </c>
    </row>
    <row r="173">
      <c r="A173" s="6" t="s">
        <v>201</v>
      </c>
      <c r="B173" s="7" t="str">
        <f>vlookup($A173,Users!$B$1:$H1000,3,false)</f>
        <v>Jack</v>
      </c>
      <c r="C173" s="7" t="str">
        <f>vlookup($A173,Users!$B$1:$H1000,6,false)</f>
        <v>AHS Broward</v>
      </c>
      <c r="D173" s="7">
        <f>vlookup($C173,Teams!$B:$D,2,false)</f>
        <v>5</v>
      </c>
      <c r="E173" s="7">
        <f t="shared" si="1"/>
        <v>20</v>
      </c>
      <c r="F173" s="7">
        <f>countifs(Raw!$D$1:$D1000,$A173,Raw!$C$1:$C1000,4,Raw!$J$1:$J1000,"B")+countifs(Raw!$D$1:$D1000,$A173,Raw!$C$1:$C1000,14,Raw!$J$1:$J1000,"B")</f>
        <v>0</v>
      </c>
      <c r="G173" s="7">
        <f>countifs(Raw!$D$1:$D1000,$A173,Raw!$C$1:$C1000,0,Raw!$J$1:$J1000,"B")</f>
        <v>1</v>
      </c>
      <c r="H173" s="7">
        <f>countifs(Raw!$D$1:$D1000,$A173,Raw!$C$1:$C1000,-4,Raw!$J$1:$J1000,"B")</f>
        <v>0</v>
      </c>
      <c r="I173" s="7">
        <f t="shared" si="2"/>
        <v>1</v>
      </c>
      <c r="J173" s="8">
        <f t="shared" si="3"/>
        <v>0.05</v>
      </c>
      <c r="K173" s="8">
        <f t="shared" si="4"/>
        <v>0</v>
      </c>
      <c r="L173" s="7">
        <f t="shared" si="5"/>
        <v>0</v>
      </c>
      <c r="M173" s="9">
        <f t="shared" si="6"/>
        <v>0</v>
      </c>
    </row>
    <row r="174">
      <c r="A174" s="6" t="s">
        <v>202</v>
      </c>
      <c r="B174" s="7" t="str">
        <f>vlookup($A174,Users!$B$1:$H1000,3,false)</f>
        <v>Pranjal</v>
      </c>
      <c r="C174" s="7" t="str">
        <f>vlookup($A174,Users!$B$1:$H1000,6,false)</f>
        <v>Lynbrook</v>
      </c>
      <c r="D174" s="7">
        <f>vlookup($C174,Teams!$B:$D,2,false)</f>
        <v>5</v>
      </c>
      <c r="E174" s="7">
        <f t="shared" si="1"/>
        <v>20</v>
      </c>
      <c r="F174" s="7">
        <f>countifs(Raw!$D$1:$D1000,$A174,Raw!$C$1:$C1000,4,Raw!$J$1:$J1000,"B")+countifs(Raw!$D$1:$D1000,$A174,Raw!$C$1:$C1000,14,Raw!$J$1:$J1000,"B")</f>
        <v>0</v>
      </c>
      <c r="G174" s="7">
        <f>countifs(Raw!$D$1:$D1000,$A174,Raw!$C$1:$C1000,0,Raw!$J$1:$J1000,"B")</f>
        <v>0</v>
      </c>
      <c r="H174" s="7">
        <f>countifs(Raw!$D$1:$D1000,$A174,Raw!$C$1:$C1000,-4,Raw!$J$1:$J1000,"B")</f>
        <v>0</v>
      </c>
      <c r="I174" s="7">
        <f t="shared" si="2"/>
        <v>0</v>
      </c>
      <c r="J174" s="8">
        <f t="shared" si="3"/>
        <v>0</v>
      </c>
      <c r="K174" s="8">
        <f t="shared" si="4"/>
        <v>0</v>
      </c>
      <c r="L174" s="7">
        <f t="shared" si="5"/>
        <v>0</v>
      </c>
      <c r="M174" s="9">
        <f t="shared" si="6"/>
        <v>0</v>
      </c>
    </row>
    <row r="175">
      <c r="A175" s="6" t="s">
        <v>203</v>
      </c>
      <c r="B175" s="7" t="str">
        <f>vlookup($A175,Users!$B$1:$H1000,3,false)</f>
        <v>Varun</v>
      </c>
      <c r="C175" s="7" t="str">
        <f>vlookup($A175,Users!$B$1:$H1000,6,false)</f>
        <v>Green Hope</v>
      </c>
      <c r="D175" s="7">
        <f>vlookup($C175,Teams!$B:$D,2,false)</f>
        <v>5</v>
      </c>
      <c r="E175" s="7">
        <f t="shared" si="1"/>
        <v>20</v>
      </c>
      <c r="F175" s="7">
        <f>countifs(Raw!$D$1:$D1000,$A175,Raw!$C$1:$C1000,4,Raw!$J$1:$J1000,"B")+countifs(Raw!$D$1:$D1000,$A175,Raw!$C$1:$C1000,14,Raw!$J$1:$J1000,"B")</f>
        <v>0</v>
      </c>
      <c r="G175" s="7">
        <f>countifs(Raw!$D$1:$D1000,$A175,Raw!$C$1:$C1000,0,Raw!$J$1:$J1000,"B")</f>
        <v>0</v>
      </c>
      <c r="H175" s="7">
        <f>countifs(Raw!$D$1:$D1000,$A175,Raw!$C$1:$C1000,-4,Raw!$J$1:$J1000,"B")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9">
        <f t="shared" si="6"/>
        <v>0</v>
      </c>
    </row>
    <row r="176">
      <c r="A176" s="6" t="s">
        <v>204</v>
      </c>
      <c r="B176" s="7" t="str">
        <f>vlookup($A176,Users!$B$1:$H1000,3,false)</f>
        <v>Justin</v>
      </c>
      <c r="C176" s="7" t="str">
        <f>vlookup($A176,Users!$B$1:$H1000,6,false)</f>
        <v>Blair A</v>
      </c>
      <c r="D176" s="7">
        <f>vlookup($C176,Teams!$B:$D,2,false)</f>
        <v>9</v>
      </c>
      <c r="E176" s="7">
        <f t="shared" si="1"/>
        <v>36</v>
      </c>
      <c r="F176" s="7">
        <f>countifs(Raw!$D$1:$D1000,$A176,Raw!$C$1:$C1000,4,Raw!$J$1:$J1000,"B")+countifs(Raw!$D$1:$D1000,$A176,Raw!$C$1:$C1000,14,Raw!$J$1:$J1000,"B")</f>
        <v>0</v>
      </c>
      <c r="G176" s="7">
        <f>countifs(Raw!$D$1:$D1000,$A176,Raw!$C$1:$C1000,0,Raw!$J$1:$J1000,"B")</f>
        <v>0</v>
      </c>
      <c r="H176" s="7">
        <f>countifs(Raw!$D$1:$D1000,$A176,Raw!$C$1:$C1000,-4,Raw!$J$1:$J1000,"B")</f>
        <v>0</v>
      </c>
      <c r="I176" s="7">
        <f t="shared" si="2"/>
        <v>0</v>
      </c>
      <c r="J176" s="8">
        <f t="shared" si="3"/>
        <v>0</v>
      </c>
      <c r="K176" s="8">
        <f t="shared" si="4"/>
        <v>0</v>
      </c>
      <c r="L176" s="7">
        <f t="shared" si="5"/>
        <v>0</v>
      </c>
      <c r="M176" s="9">
        <f t="shared" si="6"/>
        <v>0</v>
      </c>
    </row>
    <row r="177">
      <c r="A177" s="6" t="s">
        <v>206</v>
      </c>
      <c r="B177" s="7" t="str">
        <f>vlookup($A177,Users!$B$1:$H1000,3,false)</f>
        <v>Rishi</v>
      </c>
      <c r="C177" s="7" t="str">
        <f>vlookup($A177,Users!$B$1:$H1000,6,false)</f>
        <v>Buchholz B</v>
      </c>
      <c r="D177" s="7">
        <f>vlookup($C177,Teams!$B:$D,2,false)</f>
        <v>5</v>
      </c>
      <c r="E177" s="7">
        <f t="shared" si="1"/>
        <v>20</v>
      </c>
      <c r="F177" s="7">
        <f>countifs(Raw!$D$1:$D1000,$A177,Raw!$C$1:$C1000,4,Raw!$J$1:$J1000,"B")+countifs(Raw!$D$1:$D1000,$A177,Raw!$C$1:$C1000,14,Raw!$J$1:$J1000,"B")</f>
        <v>0</v>
      </c>
      <c r="G177" s="7">
        <f>countifs(Raw!$D$1:$D1000,$A177,Raw!$C$1:$C1000,0,Raw!$J$1:$J1000,"B")</f>
        <v>0</v>
      </c>
      <c r="H177" s="7">
        <f>countifs(Raw!$D$1:$D1000,$A177,Raw!$C$1:$C1000,-4,Raw!$J$1:$J1000,"B")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9">
        <f t="shared" si="6"/>
        <v>0</v>
      </c>
    </row>
    <row r="178">
      <c r="A178" s="6" t="s">
        <v>208</v>
      </c>
      <c r="B178" s="7" t="str">
        <f>vlookup($A178,Users!$B$1:$H1000,3,false)</f>
        <v>Dingjia</v>
      </c>
      <c r="C178" s="7" t="str">
        <f>vlookup($A178,Users!$B$1:$H1000,6,false)</f>
        <v>Naperville North</v>
      </c>
      <c r="D178" s="7">
        <f>vlookup($C178,Teams!$B:$D,2,false)</f>
        <v>5</v>
      </c>
      <c r="E178" s="7">
        <f t="shared" si="1"/>
        <v>20</v>
      </c>
      <c r="F178" s="7">
        <f>countifs(Raw!$D$1:$D1000,$A178,Raw!$C$1:$C1000,4,Raw!$J$1:$J1000,"B")+countifs(Raw!$D$1:$D1000,$A178,Raw!$C$1:$C1000,14,Raw!$J$1:$J1000,"B")</f>
        <v>0</v>
      </c>
      <c r="G178" s="7">
        <f>countifs(Raw!$D$1:$D1000,$A178,Raw!$C$1:$C1000,0,Raw!$J$1:$J1000,"B")</f>
        <v>1</v>
      </c>
      <c r="H178" s="7">
        <f>countifs(Raw!$D$1:$D1000,$A178,Raw!$C$1:$C1000,-4,Raw!$J$1:$J1000,"B")</f>
        <v>0</v>
      </c>
      <c r="I178" s="7">
        <f t="shared" si="2"/>
        <v>1</v>
      </c>
      <c r="J178" s="8">
        <f t="shared" si="3"/>
        <v>0.05</v>
      </c>
      <c r="K178" s="8">
        <f t="shared" si="4"/>
        <v>0</v>
      </c>
      <c r="L178" s="7">
        <f t="shared" si="5"/>
        <v>0</v>
      </c>
      <c r="M178" s="9">
        <f t="shared" si="6"/>
        <v>0</v>
      </c>
    </row>
    <row r="179">
      <c r="A179" s="6" t="s">
        <v>210</v>
      </c>
      <c r="B179" s="7" t="str">
        <f>vlookup($A179,Users!$B$1:$H1000,3,false)</f>
        <v>Aidan</v>
      </c>
      <c r="C179" s="7" t="str">
        <f>vlookup($A179,Users!$B$1:$H1000,6,false)</f>
        <v>Seven Lakes</v>
      </c>
      <c r="D179" s="7">
        <f>vlookup($C179,Teams!$B:$D,2,false)</f>
        <v>5</v>
      </c>
      <c r="E179" s="7">
        <f t="shared" si="1"/>
        <v>20</v>
      </c>
      <c r="F179" s="7">
        <f>countifs(Raw!$D$1:$D1000,$A179,Raw!$C$1:$C1000,4,Raw!$J$1:$J1000,"B")+countifs(Raw!$D$1:$D1000,$A179,Raw!$C$1:$C1000,14,Raw!$J$1:$J1000,"B")</f>
        <v>0</v>
      </c>
      <c r="G179" s="7">
        <f>countifs(Raw!$D$1:$D1000,$A179,Raw!$C$1:$C1000,0,Raw!$J$1:$J1000,"B")</f>
        <v>0</v>
      </c>
      <c r="H179" s="7">
        <f>countifs(Raw!$D$1:$D1000,$A179,Raw!$C$1:$C1000,-4,Raw!$J$1:$J1000,"B")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9">
        <f t="shared" si="6"/>
        <v>0</v>
      </c>
    </row>
    <row r="180">
      <c r="A180" s="6" t="s">
        <v>211</v>
      </c>
      <c r="B180" s="7" t="str">
        <f>vlookup($A180,Users!$B$1:$H1000,3,false)</f>
        <v>Aryan</v>
      </c>
      <c r="C180" s="7" t="str">
        <f>vlookup($A180,Users!$B$1:$H1000,6,false)</f>
        <v>JP Stevens</v>
      </c>
      <c r="D180" s="7">
        <f>vlookup($C180,Teams!$B:$D,2,false)</f>
        <v>5</v>
      </c>
      <c r="E180" s="7">
        <f t="shared" si="1"/>
        <v>20</v>
      </c>
      <c r="F180" s="7">
        <f>countifs(Raw!$D$1:$D1000,$A180,Raw!$C$1:$C1000,4,Raw!$J$1:$J1000,"B")+countifs(Raw!$D$1:$D1000,$A180,Raw!$C$1:$C1000,14,Raw!$J$1:$J1000,"B")</f>
        <v>0</v>
      </c>
      <c r="G180" s="7">
        <f>countifs(Raw!$D$1:$D1000,$A180,Raw!$C$1:$C1000,0,Raw!$J$1:$J1000,"B")</f>
        <v>1</v>
      </c>
      <c r="H180" s="7">
        <f>countifs(Raw!$D$1:$D1000,$A180,Raw!$C$1:$C1000,-4,Raw!$J$1:$J1000,"B")</f>
        <v>0</v>
      </c>
      <c r="I180" s="7">
        <f t="shared" si="2"/>
        <v>1</v>
      </c>
      <c r="J180" s="8">
        <f t="shared" si="3"/>
        <v>0.05</v>
      </c>
      <c r="K180" s="8">
        <f t="shared" si="4"/>
        <v>0</v>
      </c>
      <c r="L180" s="7">
        <f t="shared" si="5"/>
        <v>0</v>
      </c>
      <c r="M180" s="9">
        <f t="shared" si="6"/>
        <v>0</v>
      </c>
    </row>
    <row r="181">
      <c r="A181" s="6" t="s">
        <v>212</v>
      </c>
      <c r="B181" s="7" t="str">
        <f>vlookup($A181,Users!$B$1:$H1000,3,false)</f>
        <v>Penelope</v>
      </c>
      <c r="C181" s="7" t="str">
        <f>vlookup($A181,Users!$B$1:$H1000,6,false)</f>
        <v>NoHo B</v>
      </c>
      <c r="D181" s="7">
        <f>vlookup($C181,Teams!$B:$D,2,false)</f>
        <v>5</v>
      </c>
      <c r="E181" s="7">
        <f t="shared" si="1"/>
        <v>20</v>
      </c>
      <c r="F181" s="7">
        <f>countifs(Raw!$D$1:$D1000,$A181,Raw!$C$1:$C1000,4,Raw!$J$1:$J1000,"B")+countifs(Raw!$D$1:$D1000,$A181,Raw!$C$1:$C1000,14,Raw!$J$1:$J1000,"B")</f>
        <v>0</v>
      </c>
      <c r="G181" s="7">
        <f>countifs(Raw!$D$1:$D1000,$A181,Raw!$C$1:$C1000,0,Raw!$J$1:$J1000,"B")</f>
        <v>0</v>
      </c>
      <c r="H181" s="7">
        <f>countifs(Raw!$D$1:$D1000,$A181,Raw!$C$1:$C1000,-4,Raw!$J$1:$J1000,"B")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9">
        <f t="shared" si="6"/>
        <v>0</v>
      </c>
    </row>
    <row r="182">
      <c r="A182" s="6" t="s">
        <v>213</v>
      </c>
      <c r="B182" s="7" t="str">
        <f>vlookup($A182,Users!$B$1:$H1000,3,false)</f>
        <v>Pranesh</v>
      </c>
      <c r="C182" s="7" t="str">
        <f>vlookup($A182,Users!$B$1:$H1000,6,false)</f>
        <v>JP Stevens</v>
      </c>
      <c r="D182" s="7">
        <f>vlookup($C182,Teams!$B:$D,2,false)</f>
        <v>5</v>
      </c>
      <c r="E182" s="7">
        <f t="shared" si="1"/>
        <v>20</v>
      </c>
      <c r="F182" s="7">
        <f>countifs(Raw!$D$1:$D1000,$A182,Raw!$C$1:$C1000,4,Raw!$J$1:$J1000,"B")+countifs(Raw!$D$1:$D1000,$A182,Raw!$C$1:$C1000,14,Raw!$J$1:$J1000,"B")</f>
        <v>0</v>
      </c>
      <c r="G182" s="7">
        <f>countifs(Raw!$D$1:$D1000,$A182,Raw!$C$1:$C1000,0,Raw!$J$1:$J1000,"B")</f>
        <v>0</v>
      </c>
      <c r="H182" s="7">
        <f>countifs(Raw!$D$1:$D1000,$A182,Raw!$C$1:$C1000,-4,Raw!$J$1:$J1000,"B")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9">
        <f t="shared" si="6"/>
        <v>0</v>
      </c>
    </row>
    <row r="183">
      <c r="A183" s="6" t="s">
        <v>216</v>
      </c>
      <c r="B183" s="7" t="str">
        <f>vlookup($A183,Users!$B$1:$H1000,3,false)</f>
        <v>Nikhil</v>
      </c>
      <c r="C183" s="7" t="str">
        <f>vlookup($A183,Users!$B$1:$H1000,6,false)</f>
        <v>Enloe A</v>
      </c>
      <c r="D183" s="7">
        <f>vlookup($C183,Teams!$B:$D,2,false)</f>
        <v>5</v>
      </c>
      <c r="E183" s="7">
        <f t="shared" si="1"/>
        <v>20</v>
      </c>
      <c r="F183" s="7">
        <f>countifs(Raw!$D$1:$D1000,$A183,Raw!$C$1:$C1000,4,Raw!$J$1:$J1000,"B")+countifs(Raw!$D$1:$D1000,$A183,Raw!$C$1:$C1000,14,Raw!$J$1:$J1000,"B")</f>
        <v>0</v>
      </c>
      <c r="G183" s="7">
        <f>countifs(Raw!$D$1:$D1000,$A183,Raw!$C$1:$C1000,0,Raw!$J$1:$J1000,"B")</f>
        <v>0</v>
      </c>
      <c r="H183" s="7">
        <f>countifs(Raw!$D$1:$D1000,$A183,Raw!$C$1:$C1000,-4,Raw!$J$1:$J1000,"B")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9">
        <f t="shared" si="6"/>
        <v>0</v>
      </c>
    </row>
    <row r="184">
      <c r="A184" s="6" t="s">
        <v>217</v>
      </c>
      <c r="B184" s="7" t="str">
        <f>vlookup($A184,Users!$B$1:$H1000,3,false)</f>
        <v>Vaidehi</v>
      </c>
      <c r="C184" s="7" t="str">
        <f>vlookup($A184,Users!$B$1:$H1000,6,false)</f>
        <v>Brookfield</v>
      </c>
      <c r="D184" s="7">
        <f>vlookup($C184,Teams!$B:$D,2,false)</f>
        <v>7</v>
      </c>
      <c r="E184" s="7">
        <f t="shared" si="1"/>
        <v>28</v>
      </c>
      <c r="F184" s="7">
        <f>countifs(Raw!$D$1:$D1000,$A184,Raw!$C$1:$C1000,4,Raw!$J$1:$J1000,"B")+countifs(Raw!$D$1:$D1000,$A184,Raw!$C$1:$C1000,14,Raw!$J$1:$J1000,"B")</f>
        <v>0</v>
      </c>
      <c r="G184" s="7">
        <f>countifs(Raw!$D$1:$D1000,$A184,Raw!$C$1:$C1000,0,Raw!$J$1:$J1000,"B")</f>
        <v>0</v>
      </c>
      <c r="H184" s="7">
        <f>countifs(Raw!$D$1:$D1000,$A184,Raw!$C$1:$C1000,-4,Raw!$J$1:$J1000,"B")</f>
        <v>0</v>
      </c>
      <c r="I184" s="7">
        <f t="shared" si="2"/>
        <v>0</v>
      </c>
      <c r="J184" s="8">
        <f t="shared" si="3"/>
        <v>0</v>
      </c>
      <c r="K184" s="8">
        <f t="shared" si="4"/>
        <v>0</v>
      </c>
      <c r="L184" s="7">
        <f t="shared" si="5"/>
        <v>0</v>
      </c>
      <c r="M184" s="9">
        <f t="shared" si="6"/>
        <v>0</v>
      </c>
    </row>
    <row r="185">
      <c r="A185" s="6" t="s">
        <v>218</v>
      </c>
      <c r="B185" s="7" t="str">
        <f>vlookup($A185,Users!$B$1:$H1000,3,false)</f>
        <v>Michael</v>
      </c>
      <c r="C185" s="7" t="str">
        <f>vlookup($A185,Users!$B$1:$H1000,6,false)</f>
        <v>Lakeside</v>
      </c>
      <c r="D185" s="7">
        <f>vlookup($C185,Teams!$B:$D,2,false)</f>
        <v>5</v>
      </c>
      <c r="E185" s="7">
        <f t="shared" si="1"/>
        <v>20</v>
      </c>
      <c r="F185" s="7">
        <f>countifs(Raw!$D$1:$D1000,$A185,Raw!$C$1:$C1000,4,Raw!$J$1:$J1000,"B")+countifs(Raw!$D$1:$D1000,$A185,Raw!$C$1:$C1000,14,Raw!$J$1:$J1000,"B")</f>
        <v>0</v>
      </c>
      <c r="G185" s="7">
        <f>countifs(Raw!$D$1:$D1000,$A185,Raw!$C$1:$C1000,0,Raw!$J$1:$J1000,"B")</f>
        <v>0</v>
      </c>
      <c r="H185" s="7">
        <f>countifs(Raw!$D$1:$D1000,$A185,Raw!$C$1:$C1000,-4,Raw!$J$1:$J1000,"B")</f>
        <v>0</v>
      </c>
      <c r="I185" s="7">
        <f t="shared" si="2"/>
        <v>0</v>
      </c>
      <c r="J185" s="8">
        <f t="shared" si="3"/>
        <v>0</v>
      </c>
      <c r="K185" s="8">
        <f t="shared" si="4"/>
        <v>0</v>
      </c>
      <c r="L185" s="7">
        <f t="shared" si="5"/>
        <v>0</v>
      </c>
      <c r="M185" s="9">
        <f t="shared" si="6"/>
        <v>0</v>
      </c>
    </row>
    <row r="186">
      <c r="A186" s="6" t="s">
        <v>219</v>
      </c>
      <c r="B186" s="7" t="str">
        <f>vlookup($A186,Users!$B$1:$H1000,3,false)</f>
        <v>Vijay</v>
      </c>
      <c r="C186" s="7" t="str">
        <f>vlookup($A186,Users!$B$1:$H1000,6,false)</f>
        <v>Buchholz B</v>
      </c>
      <c r="D186" s="7">
        <f>vlookup($C186,Teams!$B:$D,2,false)</f>
        <v>5</v>
      </c>
      <c r="E186" s="7">
        <f t="shared" si="1"/>
        <v>20</v>
      </c>
      <c r="F186" s="7">
        <f>countifs(Raw!$D$1:$D1000,$A186,Raw!$C$1:$C1000,4,Raw!$J$1:$J1000,"B")+countifs(Raw!$D$1:$D1000,$A186,Raw!$C$1:$C1000,14,Raw!$J$1:$J1000,"B")</f>
        <v>0</v>
      </c>
      <c r="G186" s="7">
        <f>countifs(Raw!$D$1:$D1000,$A186,Raw!$C$1:$C1000,0,Raw!$J$1:$J1000,"B")</f>
        <v>0</v>
      </c>
      <c r="H186" s="7">
        <f>countifs(Raw!$D$1:$D1000,$A186,Raw!$C$1:$C1000,-4,Raw!$J$1:$J1000,"B")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9">
        <f t="shared" si="6"/>
        <v>0</v>
      </c>
    </row>
    <row r="187">
      <c r="A187" s="6" t="s">
        <v>220</v>
      </c>
      <c r="B187" s="7" t="str">
        <f>vlookup($A187,Users!$B$1:$H1000,3,false)</f>
        <v>Claire</v>
      </c>
      <c r="C187" s="7" t="str">
        <f>vlookup($A187,Users!$B$1:$H1000,6,false)</f>
        <v>Naperville North</v>
      </c>
      <c r="D187" s="7">
        <f>vlookup($C187,Teams!$B:$D,2,false)</f>
        <v>5</v>
      </c>
      <c r="E187" s="7">
        <f t="shared" si="1"/>
        <v>20</v>
      </c>
      <c r="F187" s="7">
        <f>countifs(Raw!$D$1:$D1000,$A187,Raw!$C$1:$C1000,4,Raw!$J$1:$J1000,"B")+countifs(Raw!$D$1:$D1000,$A187,Raw!$C$1:$C1000,14,Raw!$J$1:$J1000,"B")</f>
        <v>0</v>
      </c>
      <c r="G187" s="7">
        <f>countifs(Raw!$D$1:$D1000,$A187,Raw!$C$1:$C1000,0,Raw!$J$1:$J1000,"B")</f>
        <v>3</v>
      </c>
      <c r="H187" s="7">
        <f>countifs(Raw!$D$1:$D1000,$A187,Raw!$C$1:$C1000,-4,Raw!$J$1:$J1000,"B")</f>
        <v>0</v>
      </c>
      <c r="I187" s="7">
        <f t="shared" si="2"/>
        <v>3</v>
      </c>
      <c r="J187" s="8">
        <f t="shared" si="3"/>
        <v>0.15</v>
      </c>
      <c r="K187" s="8">
        <f t="shared" si="4"/>
        <v>0</v>
      </c>
      <c r="L187" s="7">
        <f t="shared" si="5"/>
        <v>0</v>
      </c>
      <c r="M187" s="9">
        <f t="shared" si="6"/>
        <v>0</v>
      </c>
    </row>
    <row r="188">
      <c r="A188" s="6" t="s">
        <v>222</v>
      </c>
      <c r="B188" s="7" t="str">
        <f>vlookup($A188,Users!$B$1:$H1000,3,false)</f>
        <v>Nathan</v>
      </c>
      <c r="C188" s="7" t="str">
        <f>vlookup($A188,Users!$B$1:$H1000,6,false)</f>
        <v>University</v>
      </c>
      <c r="D188" s="7">
        <f>vlookup($C188,Teams!$B:$D,2,false)</f>
        <v>8</v>
      </c>
      <c r="E188" s="7">
        <f t="shared" si="1"/>
        <v>32</v>
      </c>
      <c r="F188" s="7">
        <f>countifs(Raw!$D$1:$D1000,$A188,Raw!$C$1:$C1000,4,Raw!$J$1:$J1000,"B")+countifs(Raw!$D$1:$D1000,$A188,Raw!$C$1:$C1000,14,Raw!$J$1:$J1000,"B")</f>
        <v>0</v>
      </c>
      <c r="G188" s="7">
        <f>countifs(Raw!$D$1:$D1000,$A188,Raw!$C$1:$C1000,0,Raw!$J$1:$J1000,"B")</f>
        <v>0</v>
      </c>
      <c r="H188" s="7">
        <f>countifs(Raw!$D$1:$D1000,$A188,Raw!$C$1:$C1000,-4,Raw!$J$1:$J1000,"B")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9">
        <f t="shared" si="6"/>
        <v>0</v>
      </c>
    </row>
    <row r="189">
      <c r="A189" s="6" t="s">
        <v>223</v>
      </c>
      <c r="B189" s="7" t="str">
        <f>vlookup($A189,Users!$B$1:$H1000,3,false)</f>
        <v>Alex</v>
      </c>
      <c r="C189" s="7" t="str">
        <f>vlookup($A189,Users!$B$1:$H1000,6,false)</f>
        <v>Niskayuna</v>
      </c>
      <c r="D189" s="7">
        <f>vlookup($C189,Teams!$B:$D,2,false)</f>
        <v>5</v>
      </c>
      <c r="E189" s="7">
        <f t="shared" si="1"/>
        <v>20</v>
      </c>
      <c r="F189" s="7">
        <f>countifs(Raw!$D$1:$D1000,$A189,Raw!$C$1:$C1000,4,Raw!$J$1:$J1000,"B")+countifs(Raw!$D$1:$D1000,$A189,Raw!$C$1:$C1000,14,Raw!$J$1:$J1000,"B")</f>
        <v>0</v>
      </c>
      <c r="G189" s="7">
        <f>countifs(Raw!$D$1:$D1000,$A189,Raw!$C$1:$C1000,0,Raw!$J$1:$J1000,"B")</f>
        <v>0</v>
      </c>
      <c r="H189" s="7">
        <f>countifs(Raw!$D$1:$D1000,$A189,Raw!$C$1:$C1000,-4,Raw!$J$1:$J1000,"B")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9">
        <f t="shared" si="6"/>
        <v>0</v>
      </c>
    </row>
    <row r="190">
      <c r="A190" s="6" t="s">
        <v>224</v>
      </c>
      <c r="B190" s="7" t="str">
        <f>vlookup($A190,Users!$B$1:$H1000,3,false)</f>
        <v>Ricky</v>
      </c>
      <c r="C190" s="7" t="str">
        <f>vlookup($A190,Users!$B$1:$H1000,6,false)</f>
        <v>Blair C</v>
      </c>
      <c r="D190" s="7">
        <f>vlookup($C190,Teams!$B:$D,2,false)</f>
        <v>5</v>
      </c>
      <c r="E190" s="7">
        <f t="shared" si="1"/>
        <v>20</v>
      </c>
      <c r="F190" s="7">
        <f>countifs(Raw!$D$1:$D1000,$A190,Raw!$C$1:$C1000,4,Raw!$J$1:$J1000,"B")+countifs(Raw!$D$1:$D1000,$A190,Raw!$C$1:$C1000,14,Raw!$J$1:$J1000,"B")</f>
        <v>0</v>
      </c>
      <c r="G190" s="7">
        <f>countifs(Raw!$D$1:$D1000,$A190,Raw!$C$1:$C1000,0,Raw!$J$1:$J1000,"B")</f>
        <v>1</v>
      </c>
      <c r="H190" s="7">
        <f>countifs(Raw!$D$1:$D1000,$A190,Raw!$C$1:$C1000,-4,Raw!$J$1:$J1000,"B")</f>
        <v>0</v>
      </c>
      <c r="I190" s="7">
        <f t="shared" si="2"/>
        <v>1</v>
      </c>
      <c r="J190" s="8">
        <f t="shared" si="3"/>
        <v>0.05</v>
      </c>
      <c r="K190" s="8">
        <f t="shared" si="4"/>
        <v>0</v>
      </c>
      <c r="L190" s="7">
        <f t="shared" si="5"/>
        <v>0</v>
      </c>
      <c r="M190" s="9">
        <f t="shared" si="6"/>
        <v>0</v>
      </c>
    </row>
    <row r="191">
      <c r="A191" s="6" t="s">
        <v>225</v>
      </c>
      <c r="B191" s="7" t="str">
        <f>vlookup($A191,Users!$B$1:$H1000,3,false)</f>
        <v>Arif</v>
      </c>
      <c r="C191" s="7" t="str">
        <f>vlookup($A191,Users!$B$1:$H1000,6,false)</f>
        <v>Centennial</v>
      </c>
      <c r="D191" s="7">
        <f>vlookup($C191,Teams!$B:$D,2,false)</f>
        <v>11</v>
      </c>
      <c r="E191" s="7">
        <f t="shared" si="1"/>
        <v>44</v>
      </c>
      <c r="F191" s="7">
        <f>countifs(Raw!$D$1:$D1000,$A191,Raw!$C$1:$C1000,4,Raw!$J$1:$J1000,"B")+countifs(Raw!$D$1:$D1000,$A191,Raw!$C$1:$C1000,14,Raw!$J$1:$J1000,"B")</f>
        <v>0</v>
      </c>
      <c r="G191" s="7">
        <f>countifs(Raw!$D$1:$D1000,$A191,Raw!$C$1:$C1000,0,Raw!$J$1:$J1000,"B")</f>
        <v>0</v>
      </c>
      <c r="H191" s="7">
        <f>countifs(Raw!$D$1:$D1000,$A191,Raw!$C$1:$C1000,-4,Raw!$J$1:$J1000,"B")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9">
        <f t="shared" si="6"/>
        <v>0</v>
      </c>
    </row>
    <row r="192">
      <c r="A192" s="6" t="s">
        <v>226</v>
      </c>
      <c r="B192" s="7" t="str">
        <f>vlookup($A192,Users!$B$1:$H1000,3,false)</f>
        <v>Jeffery</v>
      </c>
      <c r="C192" s="7" t="str">
        <f>vlookup($A192,Users!$B$1:$H1000,6,false)</f>
        <v>Naperville North</v>
      </c>
      <c r="D192" s="7">
        <f>vlookup($C192,Teams!$B:$D,2,false)</f>
        <v>5</v>
      </c>
      <c r="E192" s="7">
        <f t="shared" si="1"/>
        <v>20</v>
      </c>
      <c r="F192" s="7">
        <f>countifs(Raw!$D$1:$D1000,$A192,Raw!$C$1:$C1000,4,Raw!$J$1:$J1000,"B")+countifs(Raw!$D$1:$D1000,$A192,Raw!$C$1:$C1000,14,Raw!$J$1:$J1000,"B")</f>
        <v>0</v>
      </c>
      <c r="G192" s="7">
        <f>countifs(Raw!$D$1:$D1000,$A192,Raw!$C$1:$C1000,0,Raw!$J$1:$J1000,"B")</f>
        <v>0</v>
      </c>
      <c r="H192" s="7">
        <f>countifs(Raw!$D$1:$D1000,$A192,Raw!$C$1:$C1000,-4,Raw!$J$1:$J1000,"B")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9">
        <f t="shared" si="6"/>
        <v>0</v>
      </c>
    </row>
    <row r="193">
      <c r="A193" s="6" t="s">
        <v>227</v>
      </c>
      <c r="B193" s="7" t="str">
        <f>vlookup($A193,Users!$B$1:$H1000,3,false)</f>
        <v>Leo</v>
      </c>
      <c r="C193" s="7" t="str">
        <f>vlookup($A193,Users!$B$1:$H1000,6,false)</f>
        <v>Green Hope</v>
      </c>
      <c r="D193" s="7">
        <f>vlookup($C193,Teams!$B:$D,2,false)</f>
        <v>5</v>
      </c>
      <c r="E193" s="7">
        <f t="shared" si="1"/>
        <v>20</v>
      </c>
      <c r="F193" s="7">
        <f>countifs(Raw!$D$1:$D1000,$A193,Raw!$C$1:$C1000,4,Raw!$J$1:$J1000,"B")+countifs(Raw!$D$1:$D1000,$A193,Raw!$C$1:$C1000,14,Raw!$J$1:$J1000,"B")</f>
        <v>0</v>
      </c>
      <c r="G193" s="7">
        <f>countifs(Raw!$D$1:$D1000,$A193,Raw!$C$1:$C1000,0,Raw!$J$1:$J1000,"B")</f>
        <v>0</v>
      </c>
      <c r="H193" s="7">
        <f>countifs(Raw!$D$1:$D1000,$A193,Raw!$C$1:$C1000,-4,Raw!$J$1:$J1000,"B")</f>
        <v>0</v>
      </c>
      <c r="I193" s="7">
        <f t="shared" si="2"/>
        <v>0</v>
      </c>
      <c r="J193" s="8">
        <f t="shared" si="3"/>
        <v>0</v>
      </c>
      <c r="K193" s="8">
        <f t="shared" si="4"/>
        <v>0</v>
      </c>
      <c r="L193" s="7">
        <f t="shared" si="5"/>
        <v>0</v>
      </c>
      <c r="M193" s="9">
        <f t="shared" si="6"/>
        <v>0</v>
      </c>
    </row>
    <row r="194">
      <c r="A194" s="6" t="s">
        <v>228</v>
      </c>
      <c r="B194" s="7" t="str">
        <f>vlookup($A194,Users!$B$1:$H1000,3,false)</f>
        <v>Rohan</v>
      </c>
      <c r="C194" s="7" t="str">
        <f>vlookup($A194,Users!$B$1:$H1000,6,false)</f>
        <v>Cupertino</v>
      </c>
      <c r="D194" s="7">
        <f>vlookup($C194,Teams!$B:$D,2,false)</f>
        <v>5</v>
      </c>
      <c r="E194" s="7">
        <f t="shared" si="1"/>
        <v>20</v>
      </c>
      <c r="F194" s="7">
        <f>countifs(Raw!$D$1:$D1000,$A194,Raw!$C$1:$C1000,4,Raw!$J$1:$J1000,"B")+countifs(Raw!$D$1:$D1000,$A194,Raw!$C$1:$C1000,14,Raw!$J$1:$J1000,"B")</f>
        <v>0</v>
      </c>
      <c r="G194" s="7">
        <f>countifs(Raw!$D$1:$D1000,$A194,Raw!$C$1:$C1000,0,Raw!$J$1:$J1000,"B")</f>
        <v>1</v>
      </c>
      <c r="H194" s="7">
        <f>countifs(Raw!$D$1:$D1000,$A194,Raw!$C$1:$C1000,-4,Raw!$J$1:$J1000,"B")</f>
        <v>0</v>
      </c>
      <c r="I194" s="7">
        <f t="shared" si="2"/>
        <v>1</v>
      </c>
      <c r="J194" s="8">
        <f t="shared" si="3"/>
        <v>0.05</v>
      </c>
      <c r="K194" s="8">
        <f t="shared" si="4"/>
        <v>0</v>
      </c>
      <c r="L194" s="7">
        <f t="shared" si="5"/>
        <v>0</v>
      </c>
      <c r="M194" s="9">
        <f t="shared" si="6"/>
        <v>0</v>
      </c>
    </row>
    <row r="195">
      <c r="A195" s="6" t="s">
        <v>229</v>
      </c>
      <c r="B195" s="7" t="str">
        <f>vlookup($A195,Users!$B$1:$H1000,3,false)</f>
        <v>Kira</v>
      </c>
      <c r="C195" s="7" t="str">
        <f>vlookup($A195,Users!$B$1:$H1000,6,false)</f>
        <v>Lexington B</v>
      </c>
      <c r="D195" s="7">
        <f>vlookup($C195,Teams!$B:$D,2,false)</f>
        <v>6</v>
      </c>
      <c r="E195" s="7">
        <f t="shared" si="1"/>
        <v>24</v>
      </c>
      <c r="F195" s="7">
        <f>countifs(Raw!$D$1:$D1000,$A195,Raw!$C$1:$C1000,4,Raw!$J$1:$J1000,"B")+countifs(Raw!$D$1:$D1000,$A195,Raw!$C$1:$C1000,14,Raw!$J$1:$J1000,"B")</f>
        <v>0</v>
      </c>
      <c r="G195" s="7">
        <f>countifs(Raw!$D$1:$D1000,$A195,Raw!$C$1:$C1000,0,Raw!$J$1:$J1000,"B")</f>
        <v>0</v>
      </c>
      <c r="H195" s="7">
        <f>countifs(Raw!$D$1:$D1000,$A195,Raw!$C$1:$C1000,-4,Raw!$J$1:$J1000,"B")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9">
        <f t="shared" si="6"/>
        <v>0</v>
      </c>
    </row>
    <row r="196">
      <c r="A196" s="6" t="s">
        <v>233</v>
      </c>
      <c r="B196" s="7" t="str">
        <f>vlookup($A196,Users!$B$1:$H1000,3,false)</f>
        <v>Harish</v>
      </c>
      <c r="C196" s="7" t="str">
        <f>vlookup($A196,Users!$B$1:$H1000,6,false)</f>
        <v>Mira Loma</v>
      </c>
      <c r="D196" s="7">
        <f>vlookup($C196,Teams!$B:$D,2,false)</f>
        <v>11</v>
      </c>
      <c r="E196" s="7">
        <f t="shared" si="1"/>
        <v>44</v>
      </c>
      <c r="F196" s="7">
        <f>countifs(Raw!$D$1:$D1000,$A196,Raw!$C$1:$C1000,4,Raw!$J$1:$J1000,"B")+countifs(Raw!$D$1:$D1000,$A196,Raw!$C$1:$C1000,14,Raw!$J$1:$J1000,"B")</f>
        <v>0</v>
      </c>
      <c r="G196" s="7">
        <f>countifs(Raw!$D$1:$D1000,$A196,Raw!$C$1:$C1000,0,Raw!$J$1:$J1000,"B")</f>
        <v>0</v>
      </c>
      <c r="H196" s="7">
        <f>countifs(Raw!$D$1:$D1000,$A196,Raw!$C$1:$C1000,-4,Raw!$J$1:$J1000,"B")</f>
        <v>0</v>
      </c>
      <c r="I196" s="7">
        <f t="shared" si="2"/>
        <v>0</v>
      </c>
      <c r="J196" s="8">
        <f t="shared" si="3"/>
        <v>0</v>
      </c>
      <c r="K196" s="8">
        <f t="shared" si="4"/>
        <v>0</v>
      </c>
      <c r="L196" s="7">
        <f t="shared" si="5"/>
        <v>0</v>
      </c>
      <c r="M196" s="9">
        <f t="shared" si="6"/>
        <v>0</v>
      </c>
    </row>
    <row r="197">
      <c r="A197" s="6" t="s">
        <v>234</v>
      </c>
      <c r="B197" s="7" t="str">
        <f>vlookup($A197,Users!$B$1:$H1000,3,false)</f>
        <v>Anant</v>
      </c>
      <c r="C197" s="7" t="str">
        <f>vlookup($A197,Users!$B$1:$H1000,6,false)</f>
        <v>Dulles</v>
      </c>
      <c r="D197" s="7">
        <f>vlookup($C197,Teams!$B:$D,2,false)</f>
        <v>9</v>
      </c>
      <c r="E197" s="7">
        <f t="shared" si="1"/>
        <v>36</v>
      </c>
      <c r="F197" s="7">
        <f>countifs(Raw!$D$1:$D1000,$A197,Raw!$C$1:$C1000,4,Raw!$J$1:$J1000,"B")+countifs(Raw!$D$1:$D1000,$A197,Raw!$C$1:$C1000,14,Raw!$J$1:$J1000,"B")</f>
        <v>0</v>
      </c>
      <c r="G197" s="7">
        <f>countifs(Raw!$D$1:$D1000,$A197,Raw!$C$1:$C1000,0,Raw!$J$1:$J1000,"B")</f>
        <v>0</v>
      </c>
      <c r="H197" s="7">
        <f>countifs(Raw!$D$1:$D1000,$A197,Raw!$C$1:$C1000,-4,Raw!$J$1:$J1000,"B")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9">
        <f t="shared" si="6"/>
        <v>0</v>
      </c>
    </row>
    <row r="198">
      <c r="A198" s="6" t="s">
        <v>235</v>
      </c>
      <c r="B198" s="7" t="str">
        <f>vlookup($A198,Users!$B$1:$H1000,3,false)</f>
        <v>Daniel</v>
      </c>
      <c r="C198" s="7" t="str">
        <f>vlookup($A198,Users!$B$1:$H1000,6,false)</f>
        <v>NoHo</v>
      </c>
      <c r="D198" s="7">
        <f>vlookup($C198,Teams!$B:$D,2,false)</f>
        <v>10</v>
      </c>
      <c r="E198" s="7">
        <f t="shared" si="1"/>
        <v>40</v>
      </c>
      <c r="F198" s="7">
        <f>countifs(Raw!$D$1:$D1000,$A198,Raw!$C$1:$C1000,4,Raw!$J$1:$J1000,"B")+countifs(Raw!$D$1:$D1000,$A198,Raw!$C$1:$C1000,14,Raw!$J$1:$J1000,"B")</f>
        <v>0</v>
      </c>
      <c r="G198" s="7">
        <f>countifs(Raw!$D$1:$D1000,$A198,Raw!$C$1:$C1000,0,Raw!$J$1:$J1000,"B")</f>
        <v>0</v>
      </c>
      <c r="H198" s="7">
        <f>countifs(Raw!$D$1:$D1000,$A198,Raw!$C$1:$C1000,-4,Raw!$J$1:$J1000,"B")</f>
        <v>0</v>
      </c>
      <c r="I198" s="7">
        <f t="shared" si="2"/>
        <v>0</v>
      </c>
      <c r="J198" s="8">
        <f t="shared" si="3"/>
        <v>0</v>
      </c>
      <c r="K198" s="8">
        <f t="shared" si="4"/>
        <v>0</v>
      </c>
      <c r="L198" s="7">
        <f t="shared" si="5"/>
        <v>0</v>
      </c>
      <c r="M198" s="9">
        <f t="shared" si="6"/>
        <v>0</v>
      </c>
    </row>
    <row r="199">
      <c r="A199" s="6" t="s">
        <v>36</v>
      </c>
      <c r="B199" s="7" t="str">
        <f>vlookup($A199,Users!$B$1:$H1000,3,false)</f>
        <v>Edward</v>
      </c>
      <c r="C199" s="7" t="str">
        <f>vlookup($A199,Users!$B$1:$H1000,6,false)</f>
        <v>NCSSM B</v>
      </c>
      <c r="D199" s="7">
        <f>vlookup($C199,Teams!$B:$D,2,false)</f>
        <v>5</v>
      </c>
      <c r="E199" s="7">
        <f t="shared" si="1"/>
        <v>20</v>
      </c>
      <c r="F199" s="7">
        <f>countifs(Raw!$D$1:$D1000,$A199,Raw!$C$1:$C1000,4,Raw!$J$1:$J1000,"B")+countifs(Raw!$D$1:$D1000,$A199,Raw!$C$1:$C1000,14,Raw!$J$1:$J1000,"B")</f>
        <v>0</v>
      </c>
      <c r="G199" s="7">
        <f>countifs(Raw!$D$1:$D1000,$A199,Raw!$C$1:$C1000,0,Raw!$J$1:$J1000,"B")</f>
        <v>0</v>
      </c>
      <c r="H199" s="7">
        <f>countifs(Raw!$D$1:$D1000,$A199,Raw!$C$1:$C1000,-4,Raw!$J$1:$J1000,"B")</f>
        <v>1</v>
      </c>
      <c r="I199" s="7">
        <f t="shared" si="2"/>
        <v>1</v>
      </c>
      <c r="J199" s="8">
        <f t="shared" si="3"/>
        <v>0.05</v>
      </c>
      <c r="K199" s="8">
        <f t="shared" si="4"/>
        <v>0</v>
      </c>
      <c r="L199" s="7">
        <f t="shared" si="5"/>
        <v>-4</v>
      </c>
      <c r="M199" s="9">
        <f t="shared" si="6"/>
        <v>-0.8</v>
      </c>
    </row>
    <row r="200">
      <c r="A200" s="6" t="s">
        <v>38</v>
      </c>
      <c r="B200" s="7" t="str">
        <f>vlookup($A200,Users!$B$1:$H1000,3,false)</f>
        <v>Madhav</v>
      </c>
      <c r="C200" s="7" t="str">
        <f>vlookup($A200,Users!$B$1:$H1000,6,false)</f>
        <v>NCSSM B</v>
      </c>
      <c r="D200" s="7">
        <f>vlookup($C200,Teams!$B:$D,2,false)</f>
        <v>5</v>
      </c>
      <c r="E200" s="7">
        <f t="shared" si="1"/>
        <v>20</v>
      </c>
      <c r="F200" s="7">
        <f>countifs(Raw!$D$1:$D1000,$A200,Raw!$C$1:$C1000,4,Raw!$J$1:$J1000,"B")+countifs(Raw!$D$1:$D1000,$A200,Raw!$C$1:$C1000,14,Raw!$J$1:$J1000,"B")</f>
        <v>3</v>
      </c>
      <c r="G200" s="7">
        <f>countifs(Raw!$D$1:$D1000,$A200,Raw!$C$1:$C1000,0,Raw!$J$1:$J1000,"B")</f>
        <v>2</v>
      </c>
      <c r="H200" s="7">
        <f>countifs(Raw!$D$1:$D1000,$A200,Raw!$C$1:$C1000,-4,Raw!$J$1:$J1000,"B")</f>
        <v>4</v>
      </c>
      <c r="I200" s="7">
        <f t="shared" si="2"/>
        <v>9</v>
      </c>
      <c r="J200" s="8">
        <f t="shared" si="3"/>
        <v>0.45</v>
      </c>
      <c r="K200" s="8">
        <f t="shared" si="4"/>
        <v>0.3333333333</v>
      </c>
      <c r="L200" s="7">
        <f t="shared" si="5"/>
        <v>-4</v>
      </c>
      <c r="M200" s="9">
        <f t="shared" si="6"/>
        <v>-0.8</v>
      </c>
    </row>
    <row r="201">
      <c r="A201" s="6" t="s">
        <v>114</v>
      </c>
      <c r="B201" s="7" t="str">
        <f>vlookup($A201,Users!$B$1:$H1000,3,false)</f>
        <v>William</v>
      </c>
      <c r="C201" s="7" t="str">
        <f>vlookup($A201,Users!$B$1:$H1000,6,false)</f>
        <v>Pullman</v>
      </c>
      <c r="D201" s="7">
        <f>vlookup($C201,Teams!$B:$D,2,false)</f>
        <v>5</v>
      </c>
      <c r="E201" s="7">
        <f t="shared" si="1"/>
        <v>20</v>
      </c>
      <c r="F201" s="7">
        <f>countifs(Raw!$D$1:$D1000,$A201,Raw!$C$1:$C1000,4,Raw!$J$1:$J1000,"B")+countifs(Raw!$D$1:$D1000,$A201,Raw!$C$1:$C1000,14,Raw!$J$1:$J1000,"B")</f>
        <v>0</v>
      </c>
      <c r="G201" s="7">
        <f>countifs(Raw!$D$1:$D1000,$A201,Raw!$C$1:$C1000,0,Raw!$J$1:$J1000,"B")</f>
        <v>1</v>
      </c>
      <c r="H201" s="7">
        <f>countifs(Raw!$D$1:$D1000,$A201,Raw!$C$1:$C1000,-4,Raw!$J$1:$J1000,"B")</f>
        <v>1</v>
      </c>
      <c r="I201" s="7">
        <f t="shared" si="2"/>
        <v>2</v>
      </c>
      <c r="J201" s="8">
        <f t="shared" si="3"/>
        <v>0.1</v>
      </c>
      <c r="K201" s="8">
        <f t="shared" si="4"/>
        <v>0</v>
      </c>
      <c r="L201" s="7">
        <f t="shared" si="5"/>
        <v>-4</v>
      </c>
      <c r="M201" s="9">
        <f t="shared" si="6"/>
        <v>-0.8</v>
      </c>
    </row>
    <row r="202">
      <c r="A202" s="6" t="s">
        <v>159</v>
      </c>
      <c r="B202" s="7" t="str">
        <f>vlookup($A202,Users!$B$1:$H1000,3,false)</f>
        <v>Samarth</v>
      </c>
      <c r="C202" s="7" t="str">
        <f>vlookup($A202,Users!$B$1:$H1000,6,false)</f>
        <v>Wayzata</v>
      </c>
      <c r="D202" s="7">
        <f>vlookup($C202,Teams!$B:$D,2,false)</f>
        <v>5</v>
      </c>
      <c r="E202" s="7">
        <f t="shared" si="1"/>
        <v>20</v>
      </c>
      <c r="F202" s="7">
        <f>countifs(Raw!$D$1:$D1000,$A202,Raw!$C$1:$C1000,4,Raw!$J$1:$J1000,"B")+countifs(Raw!$D$1:$D1000,$A202,Raw!$C$1:$C1000,14,Raw!$J$1:$J1000,"B")</f>
        <v>1</v>
      </c>
      <c r="G202" s="7">
        <f>countifs(Raw!$D$1:$D1000,$A202,Raw!$C$1:$C1000,0,Raw!$J$1:$J1000,"B")</f>
        <v>0</v>
      </c>
      <c r="H202" s="7">
        <f>countifs(Raw!$D$1:$D1000,$A202,Raw!$C$1:$C1000,-4,Raw!$J$1:$J1000,"B")</f>
        <v>2</v>
      </c>
      <c r="I202" s="7">
        <f t="shared" si="2"/>
        <v>3</v>
      </c>
      <c r="J202" s="8">
        <f t="shared" si="3"/>
        <v>0.15</v>
      </c>
      <c r="K202" s="8">
        <f t="shared" si="4"/>
        <v>0.3333333333</v>
      </c>
      <c r="L202" s="7">
        <f t="shared" si="5"/>
        <v>-4</v>
      </c>
      <c r="M202" s="9">
        <f t="shared" si="6"/>
        <v>-0.8</v>
      </c>
    </row>
    <row r="203">
      <c r="A203" s="6" t="s">
        <v>166</v>
      </c>
      <c r="B203" s="7" t="str">
        <f>vlookup($A203,Users!$B$1:$H1000,3,false)</f>
        <v>Alex</v>
      </c>
      <c r="C203" s="7" t="str">
        <f>vlookup($A203,Users!$B$1:$H1000,6,false)</f>
        <v>NoHo</v>
      </c>
      <c r="D203" s="7">
        <f>vlookup($C203,Teams!$B:$D,2,false)</f>
        <v>10</v>
      </c>
      <c r="E203" s="7">
        <f t="shared" si="1"/>
        <v>40</v>
      </c>
      <c r="F203" s="7">
        <f>countifs(Raw!$D$1:$D1000,$A203,Raw!$C$1:$C1000,4,Raw!$J$1:$J1000,"B")+countifs(Raw!$D$1:$D1000,$A203,Raw!$C$1:$C1000,14,Raw!$J$1:$J1000,"B")</f>
        <v>0</v>
      </c>
      <c r="G203" s="7">
        <f>countifs(Raw!$D$1:$D1000,$A203,Raw!$C$1:$C1000,0,Raw!$J$1:$J1000,"B")</f>
        <v>1</v>
      </c>
      <c r="H203" s="7">
        <f>countifs(Raw!$D$1:$D1000,$A203,Raw!$C$1:$C1000,-4,Raw!$J$1:$J1000,"B")</f>
        <v>2</v>
      </c>
      <c r="I203" s="7">
        <f t="shared" si="2"/>
        <v>3</v>
      </c>
      <c r="J203" s="8">
        <f t="shared" si="3"/>
        <v>0.075</v>
      </c>
      <c r="K203" s="8">
        <f t="shared" si="4"/>
        <v>0</v>
      </c>
      <c r="L203" s="7">
        <f t="shared" si="5"/>
        <v>-8</v>
      </c>
      <c r="M203" s="9">
        <f t="shared" si="6"/>
        <v>-0.8</v>
      </c>
    </row>
    <row r="204">
      <c r="A204" s="6" t="s">
        <v>170</v>
      </c>
      <c r="B204" s="7" t="str">
        <f>vlookup($A204,Users!$B$1:$H1000,3,false)</f>
        <v>Phoenix</v>
      </c>
      <c r="C204" s="7" t="str">
        <f>vlookup($A204,Users!$B$1:$H1000,6,false)</f>
        <v>Seven Lakes</v>
      </c>
      <c r="D204" s="7">
        <f>vlookup($C204,Teams!$B:$D,2,false)</f>
        <v>5</v>
      </c>
      <c r="E204" s="7">
        <f t="shared" si="1"/>
        <v>20</v>
      </c>
      <c r="F204" s="7">
        <f>countifs(Raw!$D$1:$D1000,$A204,Raw!$C$1:$C1000,4,Raw!$J$1:$J1000,"B")+countifs(Raw!$D$1:$D1000,$A204,Raw!$C$1:$C1000,14,Raw!$J$1:$J1000,"B")</f>
        <v>0</v>
      </c>
      <c r="G204" s="7">
        <f>countifs(Raw!$D$1:$D1000,$A204,Raw!$C$1:$C1000,0,Raw!$J$1:$J1000,"B")</f>
        <v>0</v>
      </c>
      <c r="H204" s="7">
        <f>countifs(Raw!$D$1:$D1000,$A204,Raw!$C$1:$C1000,-4,Raw!$J$1:$J1000,"B")</f>
        <v>1</v>
      </c>
      <c r="I204" s="7">
        <f t="shared" si="2"/>
        <v>1</v>
      </c>
      <c r="J204" s="8">
        <f t="shared" si="3"/>
        <v>0.05</v>
      </c>
      <c r="K204" s="8">
        <f t="shared" si="4"/>
        <v>0</v>
      </c>
      <c r="L204" s="7">
        <f t="shared" si="5"/>
        <v>-4</v>
      </c>
      <c r="M204" s="9">
        <f t="shared" si="6"/>
        <v>-0.8</v>
      </c>
    </row>
    <row r="205">
      <c r="A205" s="6" t="s">
        <v>174</v>
      </c>
      <c r="B205" s="7" t="str">
        <f>vlookup($A205,Users!$B$1:$H1000,3,false)</f>
        <v>Jason</v>
      </c>
      <c r="C205" s="7" t="str">
        <f>vlookup($A205,Users!$B$1:$H1000,6,false)</f>
        <v>Troy</v>
      </c>
      <c r="D205" s="7">
        <f>vlookup($C205,Teams!$B:$D,2,false)</f>
        <v>5</v>
      </c>
      <c r="E205" s="7">
        <f t="shared" si="1"/>
        <v>20</v>
      </c>
      <c r="F205" s="7">
        <f>countifs(Raw!$D$1:$D1000,$A205,Raw!$C$1:$C1000,4,Raw!$J$1:$J1000,"B")+countifs(Raw!$D$1:$D1000,$A205,Raw!$C$1:$C1000,14,Raw!$J$1:$J1000,"B")</f>
        <v>0</v>
      </c>
      <c r="G205" s="7">
        <f>countifs(Raw!$D$1:$D1000,$A205,Raw!$C$1:$C1000,0,Raw!$J$1:$J1000,"B")</f>
        <v>0</v>
      </c>
      <c r="H205" s="7">
        <f>countifs(Raw!$D$1:$D1000,$A205,Raw!$C$1:$C1000,-4,Raw!$J$1:$J1000,"B")</f>
        <v>1</v>
      </c>
      <c r="I205" s="7">
        <f t="shared" si="2"/>
        <v>1</v>
      </c>
      <c r="J205" s="8">
        <f t="shared" si="3"/>
        <v>0.05</v>
      </c>
      <c r="K205" s="8">
        <f t="shared" si="4"/>
        <v>0</v>
      </c>
      <c r="L205" s="7">
        <f t="shared" si="5"/>
        <v>-4</v>
      </c>
      <c r="M205" s="9">
        <f t="shared" si="6"/>
        <v>-0.8</v>
      </c>
    </row>
    <row r="206">
      <c r="A206" s="6" t="s">
        <v>181</v>
      </c>
      <c r="B206" s="7" t="str">
        <f>vlookup($A206,Users!$B$1:$H1000,3,false)</f>
        <v>Michael</v>
      </c>
      <c r="C206" s="7" t="str">
        <f>vlookup($A206,Users!$B$1:$H1000,6,false)</f>
        <v>Buchholz B</v>
      </c>
      <c r="D206" s="7">
        <f>vlookup($C206,Teams!$B:$D,2,false)</f>
        <v>5</v>
      </c>
      <c r="E206" s="7">
        <f t="shared" si="1"/>
        <v>20</v>
      </c>
      <c r="F206" s="7">
        <f>countifs(Raw!$D$1:$D1000,$A206,Raw!$C$1:$C1000,4,Raw!$J$1:$J1000,"B")+countifs(Raw!$D$1:$D1000,$A206,Raw!$C$1:$C1000,14,Raw!$J$1:$J1000,"B")</f>
        <v>0</v>
      </c>
      <c r="G206" s="7">
        <f>countifs(Raw!$D$1:$D1000,$A206,Raw!$C$1:$C1000,0,Raw!$J$1:$J1000,"B")</f>
        <v>0</v>
      </c>
      <c r="H206" s="7">
        <f>countifs(Raw!$D$1:$D1000,$A206,Raw!$C$1:$C1000,-4,Raw!$J$1:$J1000,"B")</f>
        <v>1</v>
      </c>
      <c r="I206" s="7">
        <f t="shared" si="2"/>
        <v>1</v>
      </c>
      <c r="J206" s="8">
        <f t="shared" si="3"/>
        <v>0.05</v>
      </c>
      <c r="K206" s="8">
        <f t="shared" si="4"/>
        <v>0</v>
      </c>
      <c r="L206" s="7">
        <f t="shared" si="5"/>
        <v>-4</v>
      </c>
      <c r="M206" s="9">
        <f t="shared" si="6"/>
        <v>-0.8</v>
      </c>
    </row>
    <row r="207">
      <c r="A207" s="6" t="s">
        <v>199</v>
      </c>
      <c r="B207" s="7" t="str">
        <f>vlookup($A207,Users!$B$1:$H1000,3,false)</f>
        <v>Justin</v>
      </c>
      <c r="C207" s="7" t="str">
        <f>vlookup($A207,Users!$B$1:$H1000,6,false)</f>
        <v>Iolani</v>
      </c>
      <c r="D207" s="7">
        <f>vlookup($C207,Teams!$B:$D,2,false)</f>
        <v>5</v>
      </c>
      <c r="E207" s="7">
        <f t="shared" si="1"/>
        <v>20</v>
      </c>
      <c r="F207" s="7">
        <f>countifs(Raw!$D$1:$D1000,$A207,Raw!$C$1:$C1000,4,Raw!$J$1:$J1000,"B")+countifs(Raw!$D$1:$D1000,$A207,Raw!$C$1:$C1000,14,Raw!$J$1:$J1000,"B")</f>
        <v>0</v>
      </c>
      <c r="G207" s="7">
        <f>countifs(Raw!$D$1:$D1000,$A207,Raw!$C$1:$C1000,0,Raw!$J$1:$J1000,"B")</f>
        <v>1</v>
      </c>
      <c r="H207" s="7">
        <f>countifs(Raw!$D$1:$D1000,$A207,Raw!$C$1:$C1000,-4,Raw!$J$1:$J1000,"B")</f>
        <v>1</v>
      </c>
      <c r="I207" s="7">
        <f t="shared" si="2"/>
        <v>2</v>
      </c>
      <c r="J207" s="8">
        <f t="shared" si="3"/>
        <v>0.1</v>
      </c>
      <c r="K207" s="8">
        <f t="shared" si="4"/>
        <v>0</v>
      </c>
      <c r="L207" s="7">
        <f t="shared" si="5"/>
        <v>-4</v>
      </c>
      <c r="M207" s="9">
        <f t="shared" si="6"/>
        <v>-0.8</v>
      </c>
    </row>
    <row r="208">
      <c r="A208" s="24"/>
      <c r="B208" s="24"/>
      <c r="C208" s="24"/>
      <c r="D208" s="12"/>
      <c r="E208" s="12"/>
      <c r="F208" s="12"/>
      <c r="G208" s="12"/>
      <c r="H208" s="12"/>
      <c r="I208" s="12"/>
      <c r="J208" s="13"/>
      <c r="K208" s="13"/>
      <c r="L208" s="12"/>
      <c r="M208" s="25"/>
    </row>
    <row r="209">
      <c r="A209" s="24"/>
      <c r="B209" s="24"/>
      <c r="C209" s="24"/>
      <c r="D209" s="12"/>
      <c r="E209" s="12"/>
      <c r="F209" s="12"/>
      <c r="G209" s="12"/>
      <c r="H209" s="12"/>
      <c r="I209" s="12"/>
      <c r="J209" s="13"/>
      <c r="K209" s="13"/>
      <c r="L209" s="12"/>
      <c r="M209" s="25"/>
    </row>
    <row r="210">
      <c r="A210" s="24"/>
      <c r="B210" s="24"/>
      <c r="C210" s="24"/>
      <c r="D210" s="12"/>
      <c r="E210" s="12"/>
      <c r="F210" s="12"/>
      <c r="G210" s="12"/>
      <c r="H210" s="12"/>
      <c r="I210" s="12"/>
      <c r="J210" s="13"/>
      <c r="K210" s="13"/>
      <c r="L210" s="12"/>
      <c r="M210" s="25"/>
    </row>
    <row r="211">
      <c r="A211" s="24"/>
      <c r="B211" s="24"/>
      <c r="C211" s="24"/>
      <c r="D211" s="12"/>
      <c r="E211" s="12"/>
      <c r="F211" s="12"/>
      <c r="G211" s="12"/>
      <c r="H211" s="12"/>
      <c r="I211" s="12"/>
      <c r="J211" s="13"/>
      <c r="K211" s="13"/>
      <c r="L211" s="12"/>
      <c r="M211" s="25"/>
    </row>
    <row r="212">
      <c r="A212" s="24"/>
      <c r="B212" s="24"/>
      <c r="C212" s="24"/>
      <c r="D212" s="12"/>
      <c r="E212" s="12"/>
      <c r="F212" s="12"/>
      <c r="G212" s="12"/>
      <c r="H212" s="12"/>
      <c r="I212" s="12"/>
      <c r="J212" s="13"/>
      <c r="K212" s="13"/>
      <c r="L212" s="12"/>
      <c r="M212" s="25"/>
    </row>
    <row r="213">
      <c r="A213" s="24"/>
      <c r="B213" s="24"/>
      <c r="C213" s="24"/>
      <c r="D213" s="12"/>
      <c r="E213" s="12"/>
      <c r="F213" s="12"/>
      <c r="G213" s="12"/>
      <c r="H213" s="12"/>
      <c r="I213" s="12"/>
      <c r="J213" s="13"/>
      <c r="K213" s="13"/>
      <c r="L213" s="12"/>
      <c r="M213" s="25"/>
    </row>
    <row r="214">
      <c r="A214" s="24"/>
      <c r="B214" s="24"/>
      <c r="C214" s="24"/>
      <c r="D214" s="12"/>
      <c r="E214" s="12"/>
      <c r="F214" s="12"/>
      <c r="G214" s="12"/>
      <c r="H214" s="12"/>
      <c r="I214" s="12"/>
      <c r="J214" s="13"/>
      <c r="K214" s="13"/>
      <c r="L214" s="12"/>
      <c r="M214" s="25"/>
    </row>
    <row r="215">
      <c r="A215" s="24"/>
      <c r="B215" s="24"/>
      <c r="C215" s="24"/>
      <c r="D215" s="12"/>
      <c r="E215" s="12"/>
      <c r="F215" s="12"/>
      <c r="G215" s="12"/>
      <c r="H215" s="12"/>
      <c r="I215" s="12"/>
      <c r="J215" s="13"/>
      <c r="K215" s="13"/>
      <c r="L215" s="12"/>
      <c r="M215" s="25"/>
    </row>
    <row r="216">
      <c r="A216" s="24"/>
      <c r="B216" s="24"/>
      <c r="C216" s="24"/>
      <c r="D216" s="12"/>
      <c r="E216" s="12"/>
      <c r="F216" s="12"/>
      <c r="G216" s="12"/>
      <c r="H216" s="12"/>
      <c r="I216" s="12"/>
      <c r="J216" s="13"/>
      <c r="K216" s="13"/>
      <c r="L216" s="12"/>
      <c r="M216" s="25"/>
    </row>
    <row r="217">
      <c r="A217" s="24"/>
      <c r="B217" s="24"/>
      <c r="C217" s="24"/>
      <c r="D217" s="12"/>
      <c r="E217" s="12"/>
      <c r="F217" s="12"/>
      <c r="G217" s="12"/>
      <c r="H217" s="12"/>
      <c r="I217" s="12"/>
      <c r="J217" s="13"/>
      <c r="K217" s="13"/>
      <c r="L217" s="12"/>
      <c r="M217" s="25"/>
    </row>
    <row r="218">
      <c r="A218" s="24"/>
      <c r="B218" s="24"/>
      <c r="C218" s="24"/>
      <c r="D218" s="12"/>
      <c r="E218" s="12"/>
      <c r="F218" s="12"/>
      <c r="G218" s="12"/>
      <c r="H218" s="12"/>
      <c r="I218" s="12"/>
      <c r="J218" s="13"/>
      <c r="K218" s="13"/>
      <c r="L218" s="12"/>
      <c r="M218" s="25"/>
    </row>
    <row r="219">
      <c r="A219" s="24"/>
      <c r="B219" s="24"/>
      <c r="C219" s="24"/>
      <c r="D219" s="12"/>
      <c r="E219" s="12"/>
      <c r="F219" s="12"/>
      <c r="G219" s="12"/>
      <c r="H219" s="12"/>
      <c r="I219" s="12"/>
      <c r="J219" s="13"/>
      <c r="K219" s="13"/>
      <c r="L219" s="12"/>
      <c r="M219" s="25"/>
    </row>
    <row r="220">
      <c r="A220" s="24"/>
      <c r="B220" s="24"/>
      <c r="C220" s="24"/>
      <c r="D220" s="12"/>
      <c r="E220" s="12"/>
      <c r="F220" s="12"/>
      <c r="G220" s="12"/>
      <c r="H220" s="12"/>
      <c r="I220" s="12"/>
      <c r="J220" s="13"/>
      <c r="K220" s="13"/>
      <c r="L220" s="12"/>
      <c r="M220" s="25"/>
    </row>
    <row r="221">
      <c r="A221" s="24"/>
      <c r="B221" s="24"/>
      <c r="C221" s="24"/>
      <c r="D221" s="12"/>
      <c r="E221" s="12"/>
      <c r="F221" s="12"/>
      <c r="G221" s="12"/>
      <c r="H221" s="12"/>
      <c r="I221" s="12"/>
      <c r="J221" s="13"/>
      <c r="K221" s="13"/>
      <c r="L221" s="12"/>
      <c r="M221" s="25"/>
    </row>
    <row r="222">
      <c r="A222" s="24"/>
      <c r="B222" s="24"/>
      <c r="C222" s="24"/>
      <c r="D222" s="12"/>
      <c r="E222" s="12"/>
      <c r="F222" s="12"/>
      <c r="G222" s="12"/>
      <c r="H222" s="12"/>
      <c r="I222" s="12"/>
      <c r="J222" s="13"/>
      <c r="K222" s="13"/>
      <c r="L222" s="12"/>
      <c r="M222" s="25"/>
    </row>
    <row r="223">
      <c r="A223" s="24"/>
      <c r="B223" s="24"/>
      <c r="C223" s="24"/>
      <c r="D223" s="12"/>
      <c r="E223" s="12"/>
      <c r="F223" s="12"/>
      <c r="G223" s="12"/>
      <c r="H223" s="12"/>
      <c r="I223" s="12"/>
      <c r="J223" s="13"/>
      <c r="K223" s="13"/>
      <c r="L223" s="12"/>
      <c r="M223" s="25"/>
    </row>
    <row r="224">
      <c r="A224" s="24"/>
      <c r="B224" s="24"/>
      <c r="C224" s="24"/>
      <c r="D224" s="12"/>
      <c r="E224" s="12"/>
      <c r="F224" s="12"/>
      <c r="G224" s="12"/>
      <c r="H224" s="12"/>
      <c r="I224" s="12"/>
      <c r="J224" s="13"/>
      <c r="K224" s="13"/>
      <c r="L224" s="12"/>
      <c r="M224" s="25"/>
    </row>
    <row r="225">
      <c r="A225" s="24"/>
      <c r="B225" s="24"/>
      <c r="C225" s="24"/>
      <c r="D225" s="12"/>
      <c r="E225" s="12"/>
      <c r="F225" s="12"/>
      <c r="G225" s="12"/>
      <c r="H225" s="12"/>
      <c r="I225" s="12"/>
      <c r="J225" s="13"/>
      <c r="K225" s="13"/>
      <c r="L225" s="12"/>
      <c r="M225" s="25"/>
    </row>
    <row r="226">
      <c r="A226" s="24"/>
      <c r="B226" s="24"/>
      <c r="C226" s="24"/>
      <c r="D226" s="12"/>
      <c r="E226" s="12"/>
      <c r="F226" s="12"/>
      <c r="G226" s="12"/>
      <c r="H226" s="12"/>
      <c r="I226" s="12"/>
      <c r="J226" s="13"/>
      <c r="K226" s="13"/>
      <c r="L226" s="12"/>
      <c r="M226" s="25"/>
    </row>
    <row r="227">
      <c r="A227" s="24"/>
      <c r="B227" s="24"/>
      <c r="C227" s="24"/>
      <c r="D227" s="12"/>
      <c r="E227" s="12"/>
      <c r="F227" s="12"/>
      <c r="G227" s="12"/>
      <c r="H227" s="12"/>
      <c r="I227" s="12"/>
      <c r="J227" s="13"/>
      <c r="K227" s="13"/>
      <c r="L227" s="12"/>
      <c r="M227" s="25"/>
    </row>
    <row r="228">
      <c r="A228" s="24"/>
      <c r="B228" s="24"/>
      <c r="C228" s="24"/>
      <c r="D228" s="12"/>
      <c r="E228" s="12"/>
      <c r="F228" s="12"/>
      <c r="G228" s="12"/>
      <c r="H228" s="12"/>
      <c r="I228" s="12"/>
      <c r="J228" s="13"/>
      <c r="K228" s="13"/>
      <c r="L228" s="12"/>
      <c r="M228" s="25"/>
    </row>
    <row r="229">
      <c r="A229" s="24"/>
      <c r="B229" s="24"/>
      <c r="C229" s="24"/>
      <c r="D229" s="12"/>
      <c r="E229" s="12"/>
      <c r="F229" s="12"/>
      <c r="G229" s="12"/>
      <c r="H229" s="12"/>
      <c r="I229" s="12"/>
      <c r="J229" s="13"/>
      <c r="K229" s="13"/>
      <c r="L229" s="12"/>
      <c r="M229" s="25"/>
    </row>
    <row r="230">
      <c r="A230" s="24"/>
      <c r="B230" s="24"/>
      <c r="C230" s="24"/>
      <c r="D230" s="12"/>
      <c r="E230" s="12"/>
      <c r="F230" s="12"/>
      <c r="G230" s="12"/>
      <c r="H230" s="12"/>
      <c r="I230" s="12"/>
      <c r="J230" s="13"/>
      <c r="K230" s="13"/>
      <c r="L230" s="12"/>
      <c r="M230" s="25"/>
    </row>
    <row r="231">
      <c r="A231" s="24"/>
      <c r="B231" s="24"/>
      <c r="C231" s="24"/>
      <c r="D231" s="12"/>
      <c r="E231" s="12"/>
      <c r="F231" s="12"/>
      <c r="G231" s="12"/>
      <c r="H231" s="12"/>
      <c r="I231" s="12"/>
      <c r="J231" s="13"/>
      <c r="K231" s="13"/>
      <c r="L231" s="12"/>
      <c r="M231" s="25"/>
    </row>
    <row r="232">
      <c r="A232" s="24"/>
      <c r="B232" s="24"/>
      <c r="C232" s="24"/>
      <c r="D232" s="12"/>
      <c r="E232" s="12"/>
      <c r="F232" s="12"/>
      <c r="G232" s="12"/>
      <c r="H232" s="12"/>
      <c r="I232" s="12"/>
      <c r="J232" s="13"/>
      <c r="K232" s="13"/>
      <c r="L232" s="12"/>
      <c r="M232" s="25"/>
    </row>
    <row r="233">
      <c r="A233" s="24"/>
      <c r="B233" s="24"/>
      <c r="C233" s="24"/>
      <c r="D233" s="12"/>
      <c r="E233" s="12"/>
      <c r="F233" s="12"/>
      <c r="G233" s="12"/>
      <c r="H233" s="12"/>
      <c r="I233" s="12"/>
      <c r="J233" s="13"/>
      <c r="K233" s="13"/>
      <c r="L233" s="12"/>
      <c r="M233" s="25"/>
    </row>
    <row r="234">
      <c r="A234" s="24"/>
      <c r="B234" s="24"/>
      <c r="C234" s="24"/>
      <c r="D234" s="12"/>
      <c r="E234" s="12"/>
      <c r="F234" s="12"/>
      <c r="G234" s="12"/>
      <c r="H234" s="12"/>
      <c r="I234" s="12"/>
      <c r="J234" s="13"/>
      <c r="K234" s="13"/>
      <c r="L234" s="12"/>
      <c r="M234" s="25"/>
    </row>
    <row r="235">
      <c r="A235" s="24"/>
      <c r="B235" s="24"/>
      <c r="C235" s="24"/>
      <c r="D235" s="12"/>
      <c r="E235" s="12"/>
      <c r="F235" s="12"/>
      <c r="G235" s="12"/>
      <c r="H235" s="12"/>
      <c r="I235" s="12"/>
      <c r="J235" s="13"/>
      <c r="K235" s="13"/>
      <c r="L235" s="12"/>
      <c r="M235" s="25"/>
    </row>
    <row r="236">
      <c r="A236" s="24"/>
      <c r="B236" s="24"/>
      <c r="C236" s="24"/>
      <c r="D236" s="12"/>
      <c r="E236" s="12"/>
      <c r="F236" s="12"/>
      <c r="G236" s="12"/>
      <c r="H236" s="12"/>
      <c r="I236" s="12"/>
      <c r="J236" s="13"/>
      <c r="K236" s="13"/>
      <c r="L236" s="12"/>
      <c r="M236" s="25"/>
    </row>
    <row r="237">
      <c r="A237" s="24"/>
      <c r="B237" s="24"/>
      <c r="C237" s="24"/>
      <c r="D237" s="12"/>
      <c r="E237" s="12"/>
      <c r="F237" s="12"/>
      <c r="G237" s="12"/>
      <c r="H237" s="12"/>
      <c r="I237" s="12"/>
      <c r="J237" s="13"/>
      <c r="K237" s="13"/>
      <c r="L237" s="12"/>
      <c r="M237" s="25"/>
    </row>
    <row r="238">
      <c r="A238" s="24"/>
      <c r="B238" s="24"/>
      <c r="C238" s="24"/>
      <c r="D238" s="12"/>
      <c r="E238" s="12"/>
      <c r="F238" s="12"/>
      <c r="G238" s="12"/>
      <c r="H238" s="12"/>
      <c r="I238" s="12"/>
      <c r="J238" s="13"/>
      <c r="K238" s="13"/>
      <c r="L238" s="12"/>
      <c r="M238" s="25"/>
    </row>
    <row r="239">
      <c r="A239" s="24"/>
      <c r="B239" s="24"/>
      <c r="C239" s="24"/>
      <c r="D239" s="12"/>
      <c r="E239" s="12"/>
      <c r="F239" s="12"/>
      <c r="G239" s="12"/>
      <c r="H239" s="12"/>
      <c r="I239" s="12"/>
      <c r="J239" s="13"/>
      <c r="K239" s="13"/>
      <c r="L239" s="12"/>
      <c r="M239" s="25"/>
    </row>
    <row r="240">
      <c r="A240" s="24"/>
      <c r="B240" s="24"/>
      <c r="C240" s="24"/>
      <c r="D240" s="12"/>
      <c r="E240" s="12"/>
      <c r="F240" s="12"/>
      <c r="G240" s="12"/>
      <c r="H240" s="12"/>
      <c r="I240" s="12"/>
      <c r="J240" s="13"/>
      <c r="K240" s="13"/>
      <c r="L240" s="12"/>
      <c r="M240" s="25"/>
    </row>
    <row r="241">
      <c r="A241" s="24"/>
      <c r="B241" s="24"/>
      <c r="C241" s="24"/>
      <c r="D241" s="12"/>
      <c r="E241" s="12"/>
      <c r="F241" s="12"/>
      <c r="G241" s="12"/>
      <c r="H241" s="12"/>
      <c r="I241" s="12"/>
      <c r="J241" s="13"/>
      <c r="K241" s="13"/>
      <c r="L241" s="12"/>
      <c r="M241" s="25"/>
    </row>
    <row r="242">
      <c r="A242" s="24"/>
      <c r="B242" s="24"/>
      <c r="C242" s="24"/>
      <c r="D242" s="12"/>
      <c r="E242" s="12"/>
      <c r="F242" s="12"/>
      <c r="G242" s="12"/>
      <c r="H242" s="12"/>
      <c r="I242" s="12"/>
      <c r="J242" s="13"/>
      <c r="K242" s="13"/>
      <c r="L242" s="12"/>
      <c r="M242" s="25"/>
    </row>
    <row r="243">
      <c r="A243" s="24"/>
      <c r="B243" s="24"/>
      <c r="C243" s="24"/>
      <c r="D243" s="12"/>
      <c r="E243" s="12"/>
      <c r="F243" s="12"/>
      <c r="G243" s="12"/>
      <c r="H243" s="12"/>
      <c r="I243" s="12"/>
      <c r="J243" s="13"/>
      <c r="K243" s="13"/>
      <c r="L243" s="12"/>
      <c r="M243" s="25"/>
    </row>
    <row r="244">
      <c r="A244" s="24"/>
      <c r="B244" s="24"/>
      <c r="C244" s="24"/>
      <c r="D244" s="12"/>
      <c r="E244" s="12"/>
      <c r="F244" s="12"/>
      <c r="G244" s="12"/>
      <c r="H244" s="12"/>
      <c r="I244" s="12"/>
      <c r="J244" s="13"/>
      <c r="K244" s="13"/>
      <c r="L244" s="12"/>
      <c r="M244" s="25"/>
    </row>
    <row r="245">
      <c r="A245" s="24"/>
      <c r="B245" s="24"/>
      <c r="C245" s="24"/>
      <c r="D245" s="12"/>
      <c r="E245" s="12"/>
      <c r="F245" s="12"/>
      <c r="G245" s="12"/>
      <c r="H245" s="12"/>
      <c r="I245" s="12"/>
      <c r="J245" s="13"/>
      <c r="K245" s="13"/>
      <c r="L245" s="12"/>
      <c r="M245" s="25"/>
    </row>
    <row r="246">
      <c r="A246" s="24"/>
      <c r="B246" s="24"/>
      <c r="C246" s="24"/>
      <c r="D246" s="12"/>
      <c r="E246" s="12"/>
      <c r="F246" s="12"/>
      <c r="G246" s="12"/>
      <c r="H246" s="12"/>
      <c r="I246" s="12"/>
      <c r="J246" s="13"/>
      <c r="K246" s="13"/>
      <c r="L246" s="12"/>
      <c r="M246" s="25"/>
    </row>
    <row r="247">
      <c r="A247" s="24"/>
      <c r="B247" s="24"/>
      <c r="C247" s="24"/>
      <c r="D247" s="12"/>
      <c r="E247" s="12"/>
      <c r="F247" s="12"/>
      <c r="G247" s="12"/>
      <c r="H247" s="12"/>
      <c r="I247" s="12"/>
      <c r="J247" s="13"/>
      <c r="K247" s="13"/>
      <c r="L247" s="12"/>
      <c r="M247" s="25"/>
    </row>
    <row r="248">
      <c r="A248" s="24"/>
      <c r="B248" s="24"/>
      <c r="C248" s="24"/>
      <c r="D248" s="12"/>
      <c r="E248" s="12"/>
      <c r="F248" s="12"/>
      <c r="G248" s="12"/>
      <c r="H248" s="12"/>
      <c r="I248" s="12"/>
      <c r="J248" s="13"/>
      <c r="K248" s="13"/>
      <c r="L248" s="12"/>
      <c r="M248" s="25"/>
    </row>
    <row r="249">
      <c r="A249" s="24"/>
      <c r="B249" s="24"/>
      <c r="C249" s="24"/>
      <c r="D249" s="12"/>
      <c r="E249" s="12"/>
      <c r="F249" s="12"/>
      <c r="G249" s="12"/>
      <c r="H249" s="12"/>
      <c r="I249" s="12"/>
      <c r="J249" s="13"/>
      <c r="K249" s="13"/>
      <c r="L249" s="12"/>
      <c r="M249" s="25"/>
    </row>
    <row r="250">
      <c r="A250" s="24"/>
      <c r="B250" s="24"/>
      <c r="C250" s="24"/>
      <c r="D250" s="12"/>
      <c r="E250" s="12"/>
      <c r="F250" s="12"/>
      <c r="G250" s="12"/>
      <c r="H250" s="12"/>
      <c r="I250" s="12"/>
      <c r="J250" s="13"/>
      <c r="K250" s="13"/>
      <c r="L250" s="12"/>
      <c r="M250" s="25"/>
    </row>
    <row r="251">
      <c r="A251" s="24"/>
      <c r="B251" s="24"/>
      <c r="C251" s="24"/>
      <c r="D251" s="12"/>
      <c r="E251" s="12"/>
      <c r="F251" s="12"/>
      <c r="G251" s="12"/>
      <c r="H251" s="12"/>
      <c r="I251" s="12"/>
      <c r="J251" s="13"/>
      <c r="K251" s="13"/>
      <c r="L251" s="12"/>
      <c r="M251" s="25"/>
    </row>
    <row r="252">
      <c r="A252" s="24"/>
      <c r="B252" s="24"/>
      <c r="C252" s="24"/>
      <c r="D252" s="12"/>
      <c r="E252" s="12"/>
      <c r="F252" s="12"/>
      <c r="G252" s="12"/>
      <c r="H252" s="12"/>
      <c r="I252" s="12"/>
      <c r="J252" s="13"/>
      <c r="K252" s="13"/>
      <c r="L252" s="12"/>
      <c r="M252" s="25"/>
    </row>
    <row r="253">
      <c r="A253" s="24"/>
      <c r="B253" s="24"/>
      <c r="C253" s="24"/>
      <c r="D253" s="12"/>
      <c r="E253" s="12"/>
      <c r="F253" s="12"/>
      <c r="G253" s="12"/>
      <c r="H253" s="12"/>
      <c r="I253" s="12"/>
      <c r="J253" s="13"/>
      <c r="K253" s="13"/>
      <c r="L253" s="12"/>
      <c r="M253" s="25"/>
    </row>
    <row r="254">
      <c r="A254" s="24"/>
      <c r="B254" s="24"/>
      <c r="C254" s="24"/>
      <c r="D254" s="12"/>
      <c r="E254" s="12"/>
      <c r="F254" s="12"/>
      <c r="G254" s="12"/>
      <c r="H254" s="12"/>
      <c r="I254" s="12"/>
      <c r="J254" s="13"/>
      <c r="K254" s="13"/>
      <c r="L254" s="12"/>
      <c r="M254" s="25"/>
    </row>
    <row r="255">
      <c r="A255" s="24"/>
      <c r="B255" s="24"/>
      <c r="C255" s="24"/>
      <c r="D255" s="12"/>
      <c r="E255" s="12"/>
      <c r="F255" s="12"/>
      <c r="G255" s="12"/>
      <c r="H255" s="12"/>
      <c r="I255" s="12"/>
      <c r="J255" s="13"/>
      <c r="K255" s="13"/>
      <c r="L255" s="12"/>
      <c r="M255" s="25"/>
    </row>
    <row r="256">
      <c r="A256" s="24"/>
      <c r="B256" s="24"/>
      <c r="C256" s="24"/>
      <c r="D256" s="12"/>
      <c r="E256" s="12"/>
      <c r="F256" s="12"/>
      <c r="G256" s="12"/>
      <c r="H256" s="12"/>
      <c r="I256" s="12"/>
      <c r="J256" s="13"/>
      <c r="K256" s="13"/>
      <c r="L256" s="12"/>
      <c r="M256" s="25"/>
    </row>
    <row r="257">
      <c r="A257" s="24"/>
      <c r="B257" s="24"/>
      <c r="C257" s="24"/>
      <c r="D257" s="12"/>
      <c r="E257" s="12"/>
      <c r="F257" s="12"/>
      <c r="G257" s="12"/>
      <c r="H257" s="12"/>
      <c r="I257" s="12"/>
      <c r="J257" s="13"/>
      <c r="K257" s="13"/>
      <c r="L257" s="12"/>
      <c r="M257" s="25"/>
    </row>
    <row r="258">
      <c r="A258" s="24"/>
      <c r="B258" s="24"/>
      <c r="C258" s="24"/>
      <c r="D258" s="12"/>
      <c r="E258" s="12"/>
      <c r="F258" s="12"/>
      <c r="G258" s="12"/>
      <c r="H258" s="12"/>
      <c r="I258" s="12"/>
      <c r="J258" s="13"/>
      <c r="K258" s="13"/>
      <c r="L258" s="12"/>
      <c r="M258" s="25"/>
    </row>
    <row r="259">
      <c r="A259" s="24"/>
      <c r="B259" s="24"/>
      <c r="C259" s="24"/>
      <c r="D259" s="12"/>
      <c r="E259" s="12"/>
      <c r="F259" s="12"/>
      <c r="G259" s="12"/>
      <c r="H259" s="12"/>
      <c r="I259" s="12"/>
      <c r="J259" s="13"/>
      <c r="K259" s="13"/>
      <c r="L259" s="12"/>
      <c r="M259" s="25"/>
    </row>
    <row r="260">
      <c r="A260" s="24"/>
      <c r="B260" s="24"/>
      <c r="C260" s="24"/>
      <c r="D260" s="12"/>
      <c r="E260" s="12"/>
      <c r="F260" s="12"/>
      <c r="G260" s="12"/>
      <c r="H260" s="12"/>
      <c r="I260" s="12"/>
      <c r="J260" s="13"/>
      <c r="K260" s="13"/>
      <c r="L260" s="12"/>
      <c r="M260" s="25"/>
    </row>
    <row r="261">
      <c r="A261" s="24"/>
      <c r="B261" s="24"/>
      <c r="C261" s="24"/>
      <c r="D261" s="12"/>
      <c r="E261" s="12"/>
      <c r="F261" s="12"/>
      <c r="G261" s="12"/>
      <c r="H261" s="12"/>
      <c r="I261" s="12"/>
      <c r="J261" s="13"/>
      <c r="K261" s="13"/>
      <c r="L261" s="12"/>
      <c r="M261" s="25"/>
    </row>
    <row r="262">
      <c r="A262" s="24"/>
      <c r="B262" s="24"/>
      <c r="C262" s="24"/>
      <c r="D262" s="12"/>
      <c r="E262" s="12"/>
      <c r="F262" s="12"/>
      <c r="G262" s="12"/>
      <c r="H262" s="12"/>
      <c r="I262" s="12"/>
      <c r="J262" s="13"/>
      <c r="K262" s="13"/>
      <c r="L262" s="12"/>
      <c r="M262" s="25"/>
    </row>
    <row r="263">
      <c r="A263" s="24"/>
      <c r="B263" s="24"/>
      <c r="C263" s="24"/>
      <c r="D263" s="12"/>
      <c r="E263" s="12"/>
      <c r="F263" s="12"/>
      <c r="G263" s="12"/>
      <c r="H263" s="12"/>
      <c r="I263" s="12"/>
      <c r="J263" s="13"/>
      <c r="K263" s="13"/>
      <c r="L263" s="12"/>
      <c r="M263" s="25"/>
    </row>
    <row r="264">
      <c r="A264" s="24"/>
      <c r="B264" s="24"/>
      <c r="C264" s="24"/>
      <c r="D264" s="12"/>
      <c r="E264" s="12"/>
      <c r="F264" s="12"/>
      <c r="G264" s="12"/>
      <c r="H264" s="12"/>
      <c r="I264" s="12"/>
      <c r="J264" s="13"/>
      <c r="K264" s="13"/>
      <c r="L264" s="12"/>
      <c r="M264" s="25"/>
    </row>
    <row r="265">
      <c r="A265" s="24"/>
      <c r="B265" s="24"/>
      <c r="C265" s="24"/>
      <c r="D265" s="12"/>
      <c r="E265" s="12"/>
      <c r="F265" s="12"/>
      <c r="G265" s="12"/>
      <c r="H265" s="12"/>
      <c r="I265" s="12"/>
      <c r="J265" s="13"/>
      <c r="K265" s="13"/>
      <c r="L265" s="12"/>
      <c r="M265" s="25"/>
    </row>
    <row r="266">
      <c r="A266" s="24"/>
      <c r="B266" s="24"/>
      <c r="C266" s="24"/>
      <c r="D266" s="12"/>
      <c r="E266" s="12"/>
      <c r="F266" s="12"/>
      <c r="G266" s="12"/>
      <c r="H266" s="12"/>
      <c r="I266" s="12"/>
      <c r="J266" s="13"/>
      <c r="K266" s="13"/>
      <c r="L266" s="12"/>
      <c r="M266" s="25"/>
    </row>
    <row r="267">
      <c r="A267" s="24"/>
      <c r="B267" s="24"/>
      <c r="C267" s="24"/>
      <c r="D267" s="12"/>
      <c r="E267" s="12"/>
      <c r="F267" s="12"/>
      <c r="G267" s="12"/>
      <c r="H267" s="12"/>
      <c r="I267" s="12"/>
      <c r="J267" s="13"/>
      <c r="K267" s="13"/>
      <c r="L267" s="12"/>
      <c r="M267" s="25"/>
    </row>
    <row r="268">
      <c r="A268" s="24"/>
      <c r="B268" s="24"/>
      <c r="C268" s="24"/>
      <c r="D268" s="12"/>
      <c r="E268" s="12"/>
      <c r="F268" s="12"/>
      <c r="G268" s="12"/>
      <c r="H268" s="12"/>
      <c r="I268" s="12"/>
      <c r="J268" s="13"/>
      <c r="K268" s="13"/>
      <c r="L268" s="12"/>
      <c r="M268" s="25"/>
    </row>
    <row r="269">
      <c r="A269" s="24"/>
      <c r="B269" s="24"/>
      <c r="C269" s="24"/>
      <c r="D269" s="12"/>
      <c r="E269" s="12"/>
      <c r="F269" s="12"/>
      <c r="G269" s="12"/>
      <c r="H269" s="12"/>
      <c r="I269" s="12"/>
      <c r="J269" s="13"/>
      <c r="K269" s="13"/>
      <c r="L269" s="12"/>
      <c r="M269" s="25"/>
    </row>
    <row r="270">
      <c r="A270" s="24"/>
      <c r="B270" s="24"/>
      <c r="C270" s="24"/>
      <c r="D270" s="12"/>
      <c r="E270" s="12"/>
      <c r="F270" s="12"/>
      <c r="G270" s="12"/>
      <c r="H270" s="12"/>
      <c r="I270" s="12"/>
      <c r="J270" s="13"/>
      <c r="K270" s="13"/>
      <c r="L270" s="12"/>
      <c r="M270" s="25"/>
    </row>
    <row r="271">
      <c r="A271" s="24"/>
      <c r="B271" s="24"/>
      <c r="C271" s="24"/>
      <c r="D271" s="12"/>
      <c r="E271" s="12"/>
      <c r="F271" s="12"/>
      <c r="G271" s="12"/>
      <c r="H271" s="12"/>
      <c r="I271" s="12"/>
      <c r="J271" s="13"/>
      <c r="K271" s="13"/>
      <c r="L271" s="12"/>
      <c r="M271" s="25"/>
    </row>
    <row r="272">
      <c r="A272" s="24"/>
      <c r="B272" s="24"/>
      <c r="C272" s="24"/>
      <c r="D272" s="12"/>
      <c r="E272" s="12"/>
      <c r="F272" s="12"/>
      <c r="G272" s="12"/>
      <c r="H272" s="12"/>
      <c r="I272" s="12"/>
      <c r="J272" s="13"/>
      <c r="K272" s="13"/>
      <c r="L272" s="12"/>
      <c r="M272" s="25"/>
    </row>
    <row r="273">
      <c r="A273" s="24"/>
      <c r="B273" s="24"/>
      <c r="C273" s="24"/>
      <c r="D273" s="12"/>
      <c r="E273" s="12"/>
      <c r="F273" s="12"/>
      <c r="G273" s="12"/>
      <c r="H273" s="12"/>
      <c r="I273" s="12"/>
      <c r="J273" s="13"/>
      <c r="K273" s="13"/>
      <c r="L273" s="12"/>
      <c r="M273" s="25"/>
    </row>
    <row r="274">
      <c r="A274" s="24"/>
      <c r="B274" s="24"/>
      <c r="C274" s="24"/>
      <c r="D274" s="12"/>
      <c r="E274" s="12"/>
      <c r="F274" s="12"/>
      <c r="G274" s="12"/>
      <c r="H274" s="12"/>
      <c r="I274" s="12"/>
      <c r="J274" s="13"/>
      <c r="K274" s="13"/>
      <c r="L274" s="12"/>
      <c r="M274" s="25"/>
    </row>
    <row r="275">
      <c r="A275" s="24"/>
      <c r="B275" s="24"/>
      <c r="C275" s="24"/>
      <c r="D275" s="12"/>
      <c r="E275" s="12"/>
      <c r="F275" s="12"/>
      <c r="G275" s="12"/>
      <c r="H275" s="12"/>
      <c r="I275" s="12"/>
      <c r="J275" s="13"/>
      <c r="K275" s="13"/>
      <c r="L275" s="12"/>
      <c r="M275" s="25"/>
    </row>
    <row r="276">
      <c r="A276" s="24"/>
      <c r="B276" s="24"/>
      <c r="C276" s="24"/>
      <c r="D276" s="12"/>
      <c r="E276" s="12"/>
      <c r="F276" s="12"/>
      <c r="G276" s="12"/>
      <c r="H276" s="12"/>
      <c r="I276" s="12"/>
      <c r="J276" s="13"/>
      <c r="K276" s="13"/>
      <c r="L276" s="12"/>
      <c r="M276" s="25"/>
    </row>
    <row r="277">
      <c r="A277" s="24"/>
      <c r="B277" s="24"/>
      <c r="C277" s="24"/>
      <c r="D277" s="12"/>
      <c r="E277" s="12"/>
      <c r="F277" s="12"/>
      <c r="G277" s="12"/>
      <c r="H277" s="12"/>
      <c r="I277" s="12"/>
      <c r="J277" s="13"/>
      <c r="K277" s="13"/>
      <c r="L277" s="12"/>
      <c r="M277" s="25"/>
    </row>
    <row r="278">
      <c r="A278" s="24"/>
      <c r="B278" s="24"/>
      <c r="C278" s="24"/>
      <c r="D278" s="12"/>
      <c r="E278" s="12"/>
      <c r="F278" s="12"/>
      <c r="G278" s="12"/>
      <c r="H278" s="12"/>
      <c r="I278" s="12"/>
      <c r="J278" s="13"/>
      <c r="K278" s="13"/>
      <c r="L278" s="12"/>
      <c r="M278" s="25"/>
    </row>
    <row r="279">
      <c r="A279" s="24"/>
      <c r="B279" s="24"/>
      <c r="C279" s="24"/>
      <c r="D279" s="12"/>
      <c r="E279" s="12"/>
      <c r="F279" s="12"/>
      <c r="G279" s="12"/>
      <c r="H279" s="12"/>
      <c r="I279" s="12"/>
      <c r="J279" s="13"/>
      <c r="K279" s="13"/>
      <c r="L279" s="12"/>
      <c r="M279" s="25"/>
    </row>
    <row r="280">
      <c r="A280" s="24"/>
      <c r="B280" s="24"/>
      <c r="C280" s="24"/>
      <c r="D280" s="12"/>
      <c r="E280" s="12"/>
      <c r="F280" s="12"/>
      <c r="G280" s="12"/>
      <c r="H280" s="12"/>
      <c r="I280" s="12"/>
      <c r="J280" s="13"/>
      <c r="K280" s="13"/>
      <c r="L280" s="12"/>
      <c r="M280" s="25"/>
    </row>
    <row r="281">
      <c r="A281" s="24"/>
      <c r="B281" s="24"/>
      <c r="C281" s="24"/>
      <c r="D281" s="12"/>
      <c r="E281" s="12"/>
      <c r="F281" s="12"/>
      <c r="G281" s="12"/>
      <c r="H281" s="12"/>
      <c r="I281" s="12"/>
      <c r="J281" s="13"/>
      <c r="K281" s="13"/>
      <c r="L281" s="12"/>
      <c r="M281" s="25"/>
    </row>
    <row r="282">
      <c r="A282" s="24"/>
      <c r="B282" s="24"/>
      <c r="C282" s="24"/>
      <c r="D282" s="12"/>
      <c r="E282" s="12"/>
      <c r="F282" s="12"/>
      <c r="G282" s="12"/>
      <c r="H282" s="12"/>
      <c r="I282" s="12"/>
      <c r="J282" s="13"/>
      <c r="K282" s="13"/>
      <c r="L282" s="12"/>
      <c r="M282" s="25"/>
    </row>
    <row r="283">
      <c r="A283" s="24"/>
      <c r="B283" s="24"/>
      <c r="C283" s="24"/>
      <c r="D283" s="12"/>
      <c r="E283" s="12"/>
      <c r="F283" s="12"/>
      <c r="G283" s="12"/>
      <c r="H283" s="12"/>
      <c r="I283" s="12"/>
      <c r="J283" s="13"/>
      <c r="K283" s="13"/>
      <c r="L283" s="12"/>
      <c r="M283" s="25"/>
    </row>
    <row r="284">
      <c r="A284" s="24"/>
      <c r="B284" s="24"/>
      <c r="C284" s="24"/>
      <c r="D284" s="12"/>
      <c r="E284" s="12"/>
      <c r="F284" s="12"/>
      <c r="G284" s="12"/>
      <c r="H284" s="12"/>
      <c r="I284" s="12"/>
      <c r="J284" s="13"/>
      <c r="K284" s="13"/>
      <c r="L284" s="12"/>
      <c r="M284" s="25"/>
    </row>
    <row r="285">
      <c r="A285" s="24"/>
      <c r="B285" s="24"/>
      <c r="C285" s="24"/>
      <c r="D285" s="12"/>
      <c r="E285" s="12"/>
      <c r="F285" s="12"/>
      <c r="G285" s="12"/>
      <c r="H285" s="12"/>
      <c r="I285" s="12"/>
      <c r="J285" s="13"/>
      <c r="K285" s="13"/>
      <c r="L285" s="12"/>
      <c r="M285" s="25"/>
    </row>
    <row r="286">
      <c r="A286" s="24"/>
      <c r="B286" s="24"/>
      <c r="C286" s="24"/>
      <c r="D286" s="12"/>
      <c r="E286" s="12"/>
      <c r="F286" s="12"/>
      <c r="G286" s="12"/>
      <c r="H286" s="12"/>
      <c r="I286" s="12"/>
      <c r="J286" s="13"/>
      <c r="K286" s="13"/>
      <c r="L286" s="12"/>
      <c r="M286" s="25"/>
    </row>
    <row r="287">
      <c r="A287" s="24"/>
      <c r="B287" s="24"/>
      <c r="C287" s="24"/>
      <c r="D287" s="12"/>
      <c r="E287" s="12"/>
      <c r="F287" s="12"/>
      <c r="G287" s="12"/>
      <c r="H287" s="12"/>
      <c r="I287" s="12"/>
      <c r="J287" s="13"/>
      <c r="K287" s="13"/>
      <c r="L287" s="12"/>
      <c r="M287" s="25"/>
    </row>
    <row r="288">
      <c r="A288" s="24"/>
      <c r="B288" s="24"/>
      <c r="C288" s="24"/>
      <c r="D288" s="12"/>
      <c r="E288" s="12"/>
      <c r="F288" s="12"/>
      <c r="G288" s="12"/>
      <c r="H288" s="12"/>
      <c r="I288" s="12"/>
      <c r="J288" s="13"/>
      <c r="K288" s="13"/>
      <c r="L288" s="12"/>
      <c r="M288" s="25"/>
    </row>
    <row r="289">
      <c r="A289" s="24"/>
      <c r="B289" s="24"/>
      <c r="C289" s="24"/>
      <c r="D289" s="12"/>
      <c r="E289" s="12"/>
      <c r="F289" s="12"/>
      <c r="G289" s="12"/>
      <c r="H289" s="12"/>
      <c r="I289" s="12"/>
      <c r="J289" s="13"/>
      <c r="K289" s="13"/>
      <c r="L289" s="12"/>
      <c r="M289" s="25"/>
    </row>
    <row r="290">
      <c r="A290" s="24"/>
      <c r="B290" s="24"/>
      <c r="C290" s="24"/>
      <c r="D290" s="12"/>
      <c r="E290" s="12"/>
      <c r="F290" s="12"/>
      <c r="G290" s="12"/>
      <c r="H290" s="12"/>
      <c r="I290" s="12"/>
      <c r="J290" s="13"/>
      <c r="K290" s="13"/>
      <c r="L290" s="12"/>
      <c r="M290" s="25"/>
    </row>
    <row r="291">
      <c r="A291" s="24"/>
      <c r="B291" s="24"/>
      <c r="C291" s="24"/>
      <c r="D291" s="12"/>
      <c r="E291" s="12"/>
      <c r="F291" s="12"/>
      <c r="G291" s="12"/>
      <c r="H291" s="12"/>
      <c r="I291" s="12"/>
      <c r="J291" s="13"/>
      <c r="K291" s="13"/>
      <c r="L291" s="12"/>
      <c r="M291" s="25"/>
    </row>
    <row r="292">
      <c r="A292" s="24"/>
      <c r="B292" s="24"/>
      <c r="C292" s="24"/>
      <c r="D292" s="12"/>
      <c r="E292" s="12"/>
      <c r="F292" s="12"/>
      <c r="G292" s="12"/>
      <c r="H292" s="12"/>
      <c r="I292" s="12"/>
      <c r="J292" s="13"/>
      <c r="K292" s="13"/>
      <c r="L292" s="12"/>
      <c r="M292" s="25"/>
    </row>
    <row r="293">
      <c r="A293" s="24"/>
      <c r="B293" s="24"/>
      <c r="C293" s="24"/>
      <c r="D293" s="12"/>
      <c r="E293" s="12"/>
      <c r="F293" s="12"/>
      <c r="G293" s="12"/>
      <c r="H293" s="12"/>
      <c r="I293" s="12"/>
      <c r="J293" s="13"/>
      <c r="K293" s="13"/>
      <c r="L293" s="12"/>
      <c r="M293" s="25"/>
    </row>
    <row r="294">
      <c r="A294" s="24"/>
      <c r="B294" s="24"/>
      <c r="C294" s="24"/>
      <c r="D294" s="12"/>
      <c r="E294" s="12"/>
      <c r="F294" s="12"/>
      <c r="G294" s="12"/>
      <c r="H294" s="12"/>
      <c r="I294" s="12"/>
      <c r="J294" s="13"/>
      <c r="K294" s="13"/>
      <c r="L294" s="12"/>
      <c r="M294" s="25"/>
    </row>
    <row r="295">
      <c r="A295" s="24"/>
      <c r="B295" s="24"/>
      <c r="C295" s="24"/>
      <c r="D295" s="12"/>
      <c r="E295" s="12"/>
      <c r="F295" s="12"/>
      <c r="G295" s="12"/>
      <c r="H295" s="12"/>
      <c r="I295" s="12"/>
      <c r="J295" s="13"/>
      <c r="K295" s="13"/>
      <c r="L295" s="12"/>
      <c r="M295" s="25"/>
    </row>
    <row r="296">
      <c r="A296" s="24"/>
      <c r="B296" s="24"/>
      <c r="C296" s="24"/>
      <c r="D296" s="12"/>
      <c r="E296" s="12"/>
      <c r="F296" s="12"/>
      <c r="G296" s="12"/>
      <c r="H296" s="12"/>
      <c r="I296" s="12"/>
      <c r="J296" s="13"/>
      <c r="K296" s="13"/>
      <c r="L296" s="12"/>
      <c r="M296" s="25"/>
    </row>
    <row r="297">
      <c r="A297" s="24"/>
      <c r="B297" s="24"/>
      <c r="C297" s="24"/>
      <c r="D297" s="12"/>
      <c r="E297" s="12"/>
      <c r="F297" s="12"/>
      <c r="G297" s="12"/>
      <c r="H297" s="12"/>
      <c r="I297" s="12"/>
      <c r="J297" s="13"/>
      <c r="K297" s="13"/>
      <c r="L297" s="12"/>
      <c r="M297" s="25"/>
    </row>
    <row r="298">
      <c r="A298" s="24"/>
      <c r="B298" s="24"/>
      <c r="C298" s="24"/>
      <c r="D298" s="12"/>
      <c r="E298" s="12"/>
      <c r="F298" s="12"/>
      <c r="G298" s="12"/>
      <c r="H298" s="12"/>
      <c r="I298" s="12"/>
      <c r="J298" s="13"/>
      <c r="K298" s="13"/>
      <c r="L298" s="12"/>
      <c r="M298" s="25"/>
    </row>
    <row r="299">
      <c r="A299" s="24"/>
      <c r="B299" s="24"/>
      <c r="C299" s="24"/>
      <c r="D299" s="12"/>
      <c r="E299" s="12"/>
      <c r="F299" s="12"/>
      <c r="G299" s="12"/>
      <c r="H299" s="12"/>
      <c r="I299" s="12"/>
      <c r="J299" s="13"/>
      <c r="K299" s="13"/>
      <c r="L299" s="12"/>
      <c r="M299" s="25"/>
    </row>
    <row r="300">
      <c r="A300" s="24"/>
      <c r="B300" s="24"/>
      <c r="C300" s="24"/>
      <c r="D300" s="12"/>
      <c r="E300" s="12"/>
      <c r="F300" s="12"/>
      <c r="G300" s="12"/>
      <c r="H300" s="12"/>
      <c r="I300" s="12"/>
      <c r="J300" s="13"/>
      <c r="K300" s="13"/>
      <c r="L300" s="12"/>
      <c r="M300" s="25"/>
    </row>
    <row r="301">
      <c r="A301" s="24"/>
      <c r="B301" s="24"/>
      <c r="C301" s="24"/>
      <c r="D301" s="12"/>
      <c r="E301" s="12"/>
      <c r="F301" s="12"/>
      <c r="G301" s="12"/>
      <c r="H301" s="12"/>
      <c r="I301" s="12"/>
      <c r="J301" s="13"/>
      <c r="K301" s="13"/>
      <c r="L301" s="12"/>
      <c r="M301" s="25"/>
    </row>
    <row r="302">
      <c r="A302" s="24"/>
      <c r="B302" s="24"/>
      <c r="C302" s="24"/>
      <c r="D302" s="12"/>
      <c r="E302" s="12"/>
      <c r="F302" s="12"/>
      <c r="G302" s="12"/>
      <c r="H302" s="12"/>
      <c r="I302" s="12"/>
      <c r="J302" s="13"/>
      <c r="K302" s="13"/>
      <c r="L302" s="12"/>
      <c r="M302" s="25"/>
    </row>
    <row r="303">
      <c r="A303" s="24"/>
      <c r="B303" s="24"/>
      <c r="C303" s="24"/>
      <c r="D303" s="12"/>
      <c r="E303" s="12"/>
      <c r="F303" s="12"/>
      <c r="G303" s="12"/>
      <c r="H303" s="12"/>
      <c r="I303" s="12"/>
      <c r="J303" s="13"/>
      <c r="K303" s="13"/>
      <c r="L303" s="12"/>
      <c r="M303" s="25"/>
    </row>
    <row r="304">
      <c r="A304" s="24"/>
      <c r="B304" s="24"/>
      <c r="C304" s="24"/>
      <c r="D304" s="12"/>
      <c r="E304" s="12"/>
      <c r="F304" s="12"/>
      <c r="G304" s="12"/>
      <c r="H304" s="12"/>
      <c r="I304" s="12"/>
      <c r="J304" s="13"/>
      <c r="K304" s="13"/>
      <c r="L304" s="12"/>
      <c r="M304" s="25"/>
    </row>
    <row r="305">
      <c r="A305" s="24"/>
      <c r="B305" s="24"/>
      <c r="C305" s="24"/>
      <c r="D305" s="12"/>
      <c r="E305" s="12"/>
      <c r="F305" s="12"/>
      <c r="G305" s="12"/>
      <c r="H305" s="12"/>
      <c r="I305" s="12"/>
      <c r="J305" s="13"/>
      <c r="K305" s="13"/>
      <c r="L305" s="12"/>
      <c r="M305" s="25"/>
    </row>
    <row r="306">
      <c r="A306" s="24"/>
      <c r="B306" s="24"/>
      <c r="C306" s="24"/>
      <c r="D306" s="12"/>
      <c r="E306" s="12"/>
      <c r="F306" s="12"/>
      <c r="G306" s="12"/>
      <c r="H306" s="12"/>
      <c r="I306" s="12"/>
      <c r="J306" s="13"/>
      <c r="K306" s="13"/>
      <c r="L306" s="12"/>
      <c r="M306" s="25"/>
    </row>
    <row r="307">
      <c r="A307" s="24"/>
      <c r="B307" s="24"/>
      <c r="C307" s="24"/>
      <c r="D307" s="12"/>
      <c r="E307" s="12"/>
      <c r="F307" s="12"/>
      <c r="G307" s="12"/>
      <c r="H307" s="12"/>
      <c r="I307" s="12"/>
      <c r="J307" s="13"/>
      <c r="K307" s="13"/>
      <c r="L307" s="12"/>
      <c r="M307" s="25"/>
    </row>
    <row r="308">
      <c r="A308" s="24"/>
      <c r="B308" s="24"/>
      <c r="C308" s="24"/>
      <c r="D308" s="12"/>
      <c r="E308" s="12"/>
      <c r="F308" s="12"/>
      <c r="G308" s="12"/>
      <c r="H308" s="12"/>
      <c r="I308" s="12"/>
      <c r="J308" s="13"/>
      <c r="K308" s="13"/>
      <c r="L308" s="12"/>
      <c r="M308" s="25"/>
    </row>
    <row r="309">
      <c r="A309" s="24"/>
      <c r="B309" s="24"/>
      <c r="C309" s="24"/>
      <c r="D309" s="12"/>
      <c r="E309" s="12"/>
      <c r="F309" s="12"/>
      <c r="G309" s="12"/>
      <c r="H309" s="12"/>
      <c r="I309" s="12"/>
      <c r="J309" s="13"/>
      <c r="K309" s="13"/>
      <c r="L309" s="12"/>
      <c r="M309" s="25"/>
    </row>
    <row r="310">
      <c r="A310" s="24"/>
      <c r="B310" s="24"/>
      <c r="C310" s="24"/>
      <c r="D310" s="12"/>
      <c r="E310" s="12"/>
      <c r="F310" s="12"/>
      <c r="G310" s="12"/>
      <c r="H310" s="12"/>
      <c r="I310" s="12"/>
      <c r="J310" s="13"/>
      <c r="K310" s="13"/>
      <c r="L310" s="12"/>
      <c r="M310" s="25"/>
    </row>
    <row r="311">
      <c r="A311" s="24"/>
      <c r="B311" s="24"/>
      <c r="C311" s="24"/>
      <c r="D311" s="12"/>
      <c r="E311" s="12"/>
      <c r="F311" s="12"/>
      <c r="G311" s="12"/>
      <c r="H311" s="12"/>
      <c r="I311" s="12"/>
      <c r="J311" s="13"/>
      <c r="K311" s="13"/>
      <c r="L311" s="12"/>
      <c r="M311" s="25"/>
    </row>
    <row r="312">
      <c r="A312" s="24"/>
      <c r="B312" s="24"/>
      <c r="C312" s="24"/>
      <c r="D312" s="12"/>
      <c r="E312" s="12"/>
      <c r="F312" s="12"/>
      <c r="G312" s="12"/>
      <c r="H312" s="12"/>
      <c r="I312" s="12"/>
      <c r="J312" s="13"/>
      <c r="K312" s="13"/>
      <c r="L312" s="12"/>
      <c r="M312" s="25"/>
    </row>
    <row r="313">
      <c r="A313" s="24"/>
      <c r="B313" s="24"/>
      <c r="C313" s="24"/>
      <c r="D313" s="12"/>
      <c r="E313" s="12"/>
      <c r="F313" s="12"/>
      <c r="G313" s="12"/>
      <c r="H313" s="12"/>
      <c r="I313" s="12"/>
      <c r="J313" s="13"/>
      <c r="K313" s="13"/>
      <c r="L313" s="12"/>
      <c r="M313" s="25"/>
    </row>
    <row r="314">
      <c r="A314" s="24"/>
      <c r="B314" s="24"/>
      <c r="C314" s="24"/>
      <c r="D314" s="12"/>
      <c r="E314" s="12"/>
      <c r="F314" s="12"/>
      <c r="G314" s="12"/>
      <c r="H314" s="12"/>
      <c r="I314" s="12"/>
      <c r="J314" s="13"/>
      <c r="K314" s="13"/>
      <c r="L314" s="12"/>
      <c r="M314" s="25"/>
    </row>
    <row r="315">
      <c r="A315" s="24"/>
      <c r="B315" s="24"/>
      <c r="C315" s="24"/>
      <c r="D315" s="12"/>
      <c r="E315" s="12"/>
      <c r="F315" s="12"/>
      <c r="G315" s="12"/>
      <c r="H315" s="12"/>
      <c r="I315" s="12"/>
      <c r="J315" s="13"/>
      <c r="K315" s="13"/>
      <c r="L315" s="12"/>
      <c r="M315" s="25"/>
    </row>
    <row r="316">
      <c r="A316" s="24"/>
      <c r="B316" s="24"/>
      <c r="C316" s="24"/>
      <c r="D316" s="12"/>
      <c r="E316" s="12"/>
      <c r="F316" s="12"/>
      <c r="G316" s="12"/>
      <c r="H316" s="12"/>
      <c r="I316" s="12"/>
      <c r="J316" s="13"/>
      <c r="K316" s="13"/>
      <c r="L316" s="12"/>
      <c r="M316" s="25"/>
    </row>
    <row r="317">
      <c r="A317" s="24"/>
      <c r="B317" s="24"/>
      <c r="C317" s="24"/>
      <c r="D317" s="12"/>
      <c r="E317" s="12"/>
      <c r="F317" s="12"/>
      <c r="G317" s="12"/>
      <c r="H317" s="12"/>
      <c r="I317" s="12"/>
      <c r="J317" s="13"/>
      <c r="K317" s="13"/>
      <c r="L317" s="12"/>
      <c r="M317" s="25"/>
    </row>
    <row r="318">
      <c r="A318" s="24"/>
      <c r="B318" s="24"/>
      <c r="C318" s="24"/>
      <c r="D318" s="12"/>
      <c r="E318" s="12"/>
      <c r="F318" s="12"/>
      <c r="G318" s="12"/>
      <c r="H318" s="12"/>
      <c r="I318" s="12"/>
      <c r="J318" s="13"/>
      <c r="K318" s="13"/>
      <c r="L318" s="12"/>
      <c r="M318" s="25"/>
    </row>
    <row r="319">
      <c r="A319" s="24"/>
      <c r="B319" s="24"/>
      <c r="C319" s="24"/>
      <c r="D319" s="12"/>
      <c r="E319" s="12"/>
      <c r="F319" s="12"/>
      <c r="G319" s="12"/>
      <c r="H319" s="12"/>
      <c r="I319" s="12"/>
      <c r="J319" s="13"/>
      <c r="K319" s="13"/>
      <c r="L319" s="12"/>
      <c r="M319" s="25"/>
    </row>
    <row r="320">
      <c r="A320" s="24"/>
      <c r="B320" s="24"/>
      <c r="C320" s="24"/>
      <c r="D320" s="12"/>
      <c r="E320" s="12"/>
      <c r="F320" s="12"/>
      <c r="G320" s="12"/>
      <c r="H320" s="12"/>
      <c r="I320" s="12"/>
      <c r="J320" s="13"/>
      <c r="K320" s="13"/>
      <c r="L320" s="12"/>
      <c r="M320" s="25"/>
    </row>
    <row r="321">
      <c r="A321" s="24"/>
      <c r="B321" s="24"/>
      <c r="C321" s="24"/>
      <c r="D321" s="12"/>
      <c r="E321" s="12"/>
      <c r="F321" s="12"/>
      <c r="G321" s="12"/>
      <c r="H321" s="12"/>
      <c r="I321" s="12"/>
      <c r="J321" s="13"/>
      <c r="K321" s="13"/>
      <c r="L321" s="12"/>
      <c r="M321" s="25"/>
    </row>
    <row r="322">
      <c r="A322" s="24"/>
      <c r="B322" s="24"/>
      <c r="C322" s="24"/>
      <c r="D322" s="12"/>
      <c r="E322" s="12"/>
      <c r="F322" s="12"/>
      <c r="G322" s="12"/>
      <c r="H322" s="12"/>
      <c r="I322" s="12"/>
      <c r="J322" s="13"/>
      <c r="K322" s="13"/>
      <c r="L322" s="12"/>
      <c r="M322" s="25"/>
    </row>
    <row r="323">
      <c r="A323" s="24"/>
      <c r="B323" s="24"/>
      <c r="C323" s="24"/>
      <c r="D323" s="12"/>
      <c r="E323" s="12"/>
      <c r="F323" s="12"/>
      <c r="G323" s="12"/>
      <c r="H323" s="12"/>
      <c r="I323" s="12"/>
      <c r="J323" s="13"/>
      <c r="K323" s="13"/>
      <c r="L323" s="12"/>
      <c r="M323" s="25"/>
    </row>
    <row r="324">
      <c r="A324" s="24"/>
      <c r="B324" s="24"/>
      <c r="C324" s="24"/>
      <c r="D324" s="12"/>
      <c r="E324" s="12"/>
      <c r="F324" s="12"/>
      <c r="G324" s="12"/>
      <c r="H324" s="12"/>
      <c r="I324" s="12"/>
      <c r="J324" s="13"/>
      <c r="K324" s="13"/>
      <c r="L324" s="12"/>
      <c r="M324" s="25"/>
    </row>
    <row r="325">
      <c r="A325" s="24"/>
      <c r="B325" s="24"/>
      <c r="C325" s="24"/>
      <c r="D325" s="12"/>
      <c r="E325" s="12"/>
      <c r="F325" s="12"/>
      <c r="G325" s="12"/>
      <c r="H325" s="12"/>
      <c r="I325" s="12"/>
      <c r="J325" s="13"/>
      <c r="K325" s="13"/>
      <c r="L325" s="12"/>
      <c r="M325" s="25"/>
    </row>
    <row r="326">
      <c r="A326" s="24"/>
      <c r="B326" s="24"/>
      <c r="C326" s="24"/>
      <c r="D326" s="12"/>
      <c r="E326" s="12"/>
      <c r="F326" s="12"/>
      <c r="G326" s="12"/>
      <c r="H326" s="12"/>
      <c r="I326" s="12"/>
      <c r="J326" s="13"/>
      <c r="K326" s="13"/>
      <c r="L326" s="12"/>
      <c r="M326" s="25"/>
    </row>
    <row r="327">
      <c r="A327" s="24"/>
      <c r="B327" s="24"/>
      <c r="C327" s="24"/>
      <c r="D327" s="12"/>
      <c r="E327" s="12"/>
      <c r="F327" s="12"/>
      <c r="G327" s="12"/>
      <c r="H327" s="12"/>
      <c r="I327" s="12"/>
      <c r="J327" s="13"/>
      <c r="K327" s="13"/>
      <c r="L327" s="12"/>
      <c r="M327" s="25"/>
    </row>
    <row r="328">
      <c r="A328" s="24"/>
      <c r="B328" s="24"/>
      <c r="C328" s="24"/>
      <c r="D328" s="12"/>
      <c r="E328" s="12"/>
      <c r="F328" s="12"/>
      <c r="G328" s="12"/>
      <c r="H328" s="12"/>
      <c r="I328" s="12"/>
      <c r="J328" s="13"/>
      <c r="K328" s="13"/>
      <c r="L328" s="12"/>
      <c r="M328" s="25"/>
    </row>
    <row r="329">
      <c r="A329" s="24"/>
      <c r="B329" s="24"/>
      <c r="C329" s="24"/>
      <c r="D329" s="12"/>
      <c r="E329" s="12"/>
      <c r="F329" s="12"/>
      <c r="G329" s="12"/>
      <c r="H329" s="12"/>
      <c r="I329" s="12"/>
      <c r="J329" s="13"/>
      <c r="K329" s="13"/>
      <c r="L329" s="12"/>
      <c r="M329" s="25"/>
    </row>
    <row r="330">
      <c r="A330" s="24"/>
      <c r="B330" s="24"/>
      <c r="C330" s="24"/>
      <c r="D330" s="12"/>
      <c r="E330" s="12"/>
      <c r="F330" s="12"/>
      <c r="G330" s="12"/>
      <c r="H330" s="12"/>
      <c r="I330" s="12"/>
      <c r="J330" s="13"/>
      <c r="K330" s="13"/>
      <c r="L330" s="12"/>
      <c r="M330" s="25"/>
    </row>
    <row r="331">
      <c r="A331" s="24"/>
      <c r="B331" s="24"/>
      <c r="C331" s="24"/>
      <c r="D331" s="12"/>
      <c r="E331" s="12"/>
      <c r="F331" s="12"/>
      <c r="G331" s="12"/>
      <c r="H331" s="12"/>
      <c r="I331" s="12"/>
      <c r="J331" s="13"/>
      <c r="K331" s="13"/>
      <c r="L331" s="12"/>
      <c r="M331" s="25"/>
    </row>
    <row r="332">
      <c r="A332" s="24"/>
      <c r="B332" s="24"/>
      <c r="C332" s="24"/>
      <c r="D332" s="12"/>
      <c r="E332" s="12"/>
      <c r="F332" s="12"/>
      <c r="G332" s="12"/>
      <c r="H332" s="12"/>
      <c r="I332" s="12"/>
      <c r="J332" s="13"/>
      <c r="K332" s="13"/>
      <c r="L332" s="12"/>
      <c r="M332" s="25"/>
    </row>
    <row r="333">
      <c r="A333" s="24"/>
      <c r="B333" s="24"/>
      <c r="C333" s="24"/>
      <c r="D333" s="12"/>
      <c r="E333" s="12"/>
      <c r="F333" s="12"/>
      <c r="G333" s="12"/>
      <c r="H333" s="12"/>
      <c r="I333" s="12"/>
      <c r="J333" s="13"/>
      <c r="K333" s="13"/>
      <c r="L333" s="12"/>
      <c r="M333" s="25"/>
    </row>
    <row r="334">
      <c r="A334" s="24"/>
      <c r="B334" s="24"/>
      <c r="C334" s="24"/>
      <c r="D334" s="12"/>
      <c r="E334" s="12"/>
      <c r="F334" s="12"/>
      <c r="G334" s="12"/>
      <c r="H334" s="12"/>
      <c r="I334" s="12"/>
      <c r="J334" s="13"/>
      <c r="K334" s="13"/>
      <c r="L334" s="12"/>
      <c r="M334" s="25"/>
    </row>
    <row r="335">
      <c r="A335" s="24"/>
      <c r="B335" s="24"/>
      <c r="C335" s="24"/>
      <c r="D335" s="12"/>
      <c r="E335" s="12"/>
      <c r="F335" s="12"/>
      <c r="G335" s="12"/>
      <c r="H335" s="12"/>
      <c r="I335" s="12"/>
      <c r="J335" s="13"/>
      <c r="K335" s="13"/>
      <c r="L335" s="12"/>
      <c r="M335" s="25"/>
    </row>
    <row r="336">
      <c r="A336" s="24"/>
      <c r="B336" s="24"/>
      <c r="C336" s="24"/>
      <c r="D336" s="12"/>
      <c r="E336" s="12"/>
      <c r="F336" s="12"/>
      <c r="G336" s="12"/>
      <c r="H336" s="12"/>
      <c r="I336" s="12"/>
      <c r="J336" s="13"/>
      <c r="K336" s="13"/>
      <c r="L336" s="12"/>
      <c r="M336" s="25"/>
    </row>
    <row r="337">
      <c r="A337" s="24"/>
      <c r="B337" s="24"/>
      <c r="C337" s="24"/>
      <c r="D337" s="12"/>
      <c r="E337" s="12"/>
      <c r="F337" s="12"/>
      <c r="G337" s="12"/>
      <c r="H337" s="12"/>
      <c r="I337" s="12"/>
      <c r="J337" s="13"/>
      <c r="K337" s="13"/>
      <c r="L337" s="12"/>
      <c r="M337" s="25"/>
    </row>
    <row r="338">
      <c r="A338" s="24"/>
      <c r="B338" s="24"/>
      <c r="C338" s="24"/>
      <c r="D338" s="12"/>
      <c r="E338" s="12"/>
      <c r="F338" s="12"/>
      <c r="G338" s="12"/>
      <c r="H338" s="12"/>
      <c r="I338" s="12"/>
      <c r="J338" s="13"/>
      <c r="K338" s="13"/>
      <c r="L338" s="12"/>
      <c r="M338" s="25"/>
    </row>
    <row r="339">
      <c r="A339" s="24"/>
      <c r="B339" s="24"/>
      <c r="C339" s="24"/>
      <c r="D339" s="12"/>
      <c r="E339" s="12"/>
      <c r="F339" s="12"/>
      <c r="G339" s="12"/>
      <c r="H339" s="12"/>
      <c r="I339" s="12"/>
      <c r="J339" s="13"/>
      <c r="K339" s="13"/>
      <c r="L339" s="12"/>
      <c r="M339" s="25"/>
    </row>
    <row r="340">
      <c r="A340" s="24"/>
      <c r="B340" s="24"/>
      <c r="C340" s="24"/>
      <c r="D340" s="12"/>
      <c r="E340" s="12"/>
      <c r="F340" s="12"/>
      <c r="G340" s="12"/>
      <c r="H340" s="12"/>
      <c r="I340" s="12"/>
      <c r="J340" s="13"/>
      <c r="K340" s="13"/>
      <c r="L340" s="12"/>
      <c r="M340" s="25"/>
    </row>
    <row r="341">
      <c r="A341" s="24"/>
      <c r="B341" s="24"/>
      <c r="C341" s="24"/>
      <c r="D341" s="12"/>
      <c r="E341" s="12"/>
      <c r="F341" s="12"/>
      <c r="G341" s="12"/>
      <c r="H341" s="12"/>
      <c r="I341" s="12"/>
      <c r="J341" s="13"/>
      <c r="K341" s="13"/>
      <c r="L341" s="12"/>
      <c r="M341" s="25"/>
    </row>
    <row r="342">
      <c r="A342" s="24"/>
      <c r="B342" s="24"/>
      <c r="C342" s="24"/>
      <c r="D342" s="12"/>
      <c r="E342" s="12"/>
      <c r="F342" s="12"/>
      <c r="G342" s="12"/>
      <c r="H342" s="12"/>
      <c r="I342" s="12"/>
      <c r="J342" s="13"/>
      <c r="K342" s="13"/>
      <c r="L342" s="12"/>
      <c r="M342" s="25"/>
    </row>
    <row r="343">
      <c r="A343" s="24"/>
      <c r="B343" s="24"/>
      <c r="C343" s="24"/>
      <c r="D343" s="12"/>
      <c r="E343" s="12"/>
      <c r="F343" s="12"/>
      <c r="G343" s="12"/>
      <c r="H343" s="12"/>
      <c r="I343" s="12"/>
      <c r="J343" s="13"/>
      <c r="K343" s="13"/>
      <c r="L343" s="12"/>
      <c r="M343" s="25"/>
    </row>
    <row r="344">
      <c r="A344" s="24"/>
      <c r="B344" s="24"/>
      <c r="C344" s="24"/>
      <c r="D344" s="12"/>
      <c r="E344" s="12"/>
      <c r="F344" s="12"/>
      <c r="G344" s="12"/>
      <c r="H344" s="12"/>
      <c r="I344" s="12"/>
      <c r="J344" s="13"/>
      <c r="K344" s="13"/>
      <c r="L344" s="12"/>
      <c r="M344" s="25"/>
    </row>
    <row r="345">
      <c r="A345" s="24"/>
      <c r="B345" s="24"/>
      <c r="C345" s="24"/>
      <c r="D345" s="12"/>
      <c r="E345" s="12"/>
      <c r="F345" s="12"/>
      <c r="G345" s="12"/>
      <c r="H345" s="12"/>
      <c r="I345" s="12"/>
      <c r="J345" s="13"/>
      <c r="K345" s="13"/>
      <c r="L345" s="12"/>
      <c r="M345" s="25"/>
    </row>
    <row r="346">
      <c r="A346" s="24"/>
      <c r="B346" s="24"/>
      <c r="C346" s="24"/>
      <c r="D346" s="12"/>
      <c r="E346" s="12"/>
      <c r="F346" s="12"/>
      <c r="G346" s="12"/>
      <c r="H346" s="12"/>
      <c r="I346" s="12"/>
      <c r="J346" s="13"/>
      <c r="K346" s="13"/>
      <c r="L346" s="12"/>
      <c r="M346" s="25"/>
    </row>
    <row r="347">
      <c r="A347" s="24"/>
      <c r="B347" s="24"/>
      <c r="C347" s="24"/>
      <c r="D347" s="12"/>
      <c r="E347" s="12"/>
      <c r="F347" s="12"/>
      <c r="G347" s="12"/>
      <c r="H347" s="12"/>
      <c r="I347" s="12"/>
      <c r="J347" s="13"/>
      <c r="K347" s="13"/>
      <c r="L347" s="12"/>
      <c r="M347" s="25"/>
    </row>
    <row r="348">
      <c r="A348" s="24"/>
      <c r="B348" s="24"/>
      <c r="C348" s="24"/>
      <c r="D348" s="12"/>
      <c r="E348" s="12"/>
      <c r="F348" s="12"/>
      <c r="G348" s="12"/>
      <c r="H348" s="12"/>
      <c r="I348" s="12"/>
      <c r="J348" s="13"/>
      <c r="K348" s="13"/>
      <c r="L348" s="12"/>
      <c r="M348" s="25"/>
    </row>
    <row r="349">
      <c r="A349" s="24"/>
      <c r="B349" s="24"/>
      <c r="C349" s="24"/>
      <c r="D349" s="12"/>
      <c r="E349" s="12"/>
      <c r="F349" s="12"/>
      <c r="G349" s="12"/>
      <c r="H349" s="12"/>
      <c r="I349" s="12"/>
      <c r="J349" s="13"/>
      <c r="K349" s="13"/>
      <c r="L349" s="12"/>
      <c r="M349" s="25"/>
    </row>
    <row r="350">
      <c r="A350" s="24"/>
      <c r="B350" s="24"/>
      <c r="C350" s="24"/>
      <c r="D350" s="12"/>
      <c r="E350" s="12"/>
      <c r="F350" s="12"/>
      <c r="G350" s="12"/>
      <c r="H350" s="12"/>
      <c r="I350" s="12"/>
      <c r="J350" s="13"/>
      <c r="K350" s="13"/>
      <c r="L350" s="12"/>
      <c r="M350" s="25"/>
    </row>
    <row r="351">
      <c r="A351" s="24"/>
      <c r="B351" s="24"/>
      <c r="C351" s="24"/>
      <c r="D351" s="12"/>
      <c r="E351" s="12"/>
      <c r="F351" s="12"/>
      <c r="G351" s="12"/>
      <c r="H351" s="12"/>
      <c r="I351" s="12"/>
      <c r="J351" s="13"/>
      <c r="K351" s="13"/>
      <c r="L351" s="12"/>
      <c r="M351" s="25"/>
    </row>
    <row r="352">
      <c r="A352" s="24"/>
      <c r="B352" s="24"/>
      <c r="C352" s="24"/>
      <c r="D352" s="12"/>
      <c r="E352" s="12"/>
      <c r="F352" s="12"/>
      <c r="G352" s="12"/>
      <c r="H352" s="12"/>
      <c r="I352" s="12"/>
      <c r="J352" s="13"/>
      <c r="K352" s="13"/>
      <c r="L352" s="12"/>
      <c r="M352" s="25"/>
    </row>
    <row r="353">
      <c r="A353" s="24"/>
      <c r="B353" s="24"/>
      <c r="C353" s="24"/>
      <c r="D353" s="12"/>
      <c r="E353" s="12"/>
      <c r="F353" s="12"/>
      <c r="G353" s="12"/>
      <c r="H353" s="12"/>
      <c r="I353" s="12"/>
      <c r="J353" s="13"/>
      <c r="K353" s="13"/>
      <c r="L353" s="12"/>
      <c r="M353" s="25"/>
    </row>
    <row r="354">
      <c r="A354" s="24"/>
      <c r="B354" s="24"/>
      <c r="C354" s="24"/>
      <c r="D354" s="12"/>
      <c r="E354" s="12"/>
      <c r="F354" s="12"/>
      <c r="G354" s="12"/>
      <c r="H354" s="12"/>
      <c r="I354" s="12"/>
      <c r="J354" s="13"/>
      <c r="K354" s="13"/>
      <c r="L354" s="12"/>
      <c r="M354" s="25"/>
    </row>
    <row r="355">
      <c r="A355" s="24"/>
      <c r="B355" s="24"/>
      <c r="C355" s="24"/>
      <c r="D355" s="12"/>
      <c r="E355" s="12"/>
      <c r="F355" s="12"/>
      <c r="G355" s="12"/>
      <c r="H355" s="12"/>
      <c r="I355" s="12"/>
      <c r="J355" s="13"/>
      <c r="K355" s="13"/>
      <c r="L355" s="12"/>
      <c r="M355" s="25"/>
    </row>
    <row r="356">
      <c r="A356" s="24"/>
      <c r="B356" s="24"/>
      <c r="C356" s="24"/>
      <c r="D356" s="12"/>
      <c r="E356" s="12"/>
      <c r="F356" s="12"/>
      <c r="G356" s="12"/>
      <c r="H356" s="12"/>
      <c r="I356" s="12"/>
      <c r="J356" s="13"/>
      <c r="K356" s="13"/>
      <c r="L356" s="12"/>
      <c r="M356" s="25"/>
    </row>
    <row r="357">
      <c r="A357" s="24"/>
      <c r="B357" s="24"/>
      <c r="C357" s="24"/>
      <c r="D357" s="12"/>
      <c r="E357" s="12"/>
      <c r="F357" s="12"/>
      <c r="G357" s="12"/>
      <c r="H357" s="12"/>
      <c r="I357" s="12"/>
      <c r="J357" s="13"/>
      <c r="K357" s="13"/>
      <c r="L357" s="12"/>
      <c r="M357" s="25"/>
    </row>
    <row r="358">
      <c r="A358" s="24"/>
      <c r="B358" s="24"/>
      <c r="C358" s="24"/>
      <c r="D358" s="12"/>
      <c r="E358" s="12"/>
      <c r="F358" s="12"/>
      <c r="G358" s="12"/>
      <c r="H358" s="12"/>
      <c r="I358" s="12"/>
      <c r="J358" s="13"/>
      <c r="K358" s="13"/>
      <c r="L358" s="12"/>
      <c r="M358" s="25"/>
    </row>
    <row r="359">
      <c r="A359" s="24"/>
      <c r="B359" s="24"/>
      <c r="C359" s="24"/>
      <c r="D359" s="12"/>
      <c r="E359" s="12"/>
      <c r="F359" s="12"/>
      <c r="G359" s="12"/>
      <c r="H359" s="12"/>
      <c r="I359" s="12"/>
      <c r="J359" s="13"/>
      <c r="K359" s="13"/>
      <c r="L359" s="12"/>
      <c r="M359" s="25"/>
    </row>
    <row r="360">
      <c r="A360" s="24"/>
      <c r="B360" s="24"/>
      <c r="C360" s="24"/>
      <c r="D360" s="12"/>
      <c r="E360" s="12"/>
      <c r="F360" s="12"/>
      <c r="G360" s="12"/>
      <c r="H360" s="12"/>
      <c r="I360" s="12"/>
      <c r="J360" s="13"/>
      <c r="K360" s="13"/>
      <c r="L360" s="12"/>
      <c r="M360" s="25"/>
    </row>
    <row r="361">
      <c r="A361" s="24"/>
      <c r="B361" s="24"/>
      <c r="C361" s="24"/>
      <c r="D361" s="12"/>
      <c r="E361" s="12"/>
      <c r="F361" s="12"/>
      <c r="G361" s="12"/>
      <c r="H361" s="12"/>
      <c r="I361" s="12"/>
      <c r="J361" s="13"/>
      <c r="K361" s="13"/>
      <c r="L361" s="12"/>
      <c r="M361" s="25"/>
    </row>
    <row r="362">
      <c r="A362" s="24"/>
      <c r="B362" s="24"/>
      <c r="C362" s="24"/>
      <c r="D362" s="12"/>
      <c r="E362" s="12"/>
      <c r="F362" s="12"/>
      <c r="G362" s="12"/>
      <c r="H362" s="12"/>
      <c r="I362" s="12"/>
      <c r="J362" s="13"/>
      <c r="K362" s="13"/>
      <c r="L362" s="12"/>
      <c r="M362" s="25"/>
    </row>
    <row r="363">
      <c r="A363" s="24"/>
      <c r="B363" s="24"/>
      <c r="C363" s="24"/>
      <c r="D363" s="12"/>
      <c r="E363" s="12"/>
      <c r="F363" s="12"/>
      <c r="G363" s="12"/>
      <c r="H363" s="12"/>
      <c r="I363" s="12"/>
      <c r="J363" s="13"/>
      <c r="K363" s="13"/>
      <c r="L363" s="12"/>
      <c r="M363" s="25"/>
    </row>
    <row r="364">
      <c r="A364" s="24"/>
      <c r="B364" s="24"/>
      <c r="C364" s="24"/>
      <c r="D364" s="12"/>
      <c r="E364" s="12"/>
      <c r="F364" s="12"/>
      <c r="G364" s="12"/>
      <c r="H364" s="12"/>
      <c r="I364" s="12"/>
      <c r="J364" s="13"/>
      <c r="K364" s="13"/>
      <c r="L364" s="12"/>
      <c r="M364" s="25"/>
    </row>
    <row r="365">
      <c r="A365" s="24"/>
      <c r="B365" s="24"/>
      <c r="C365" s="24"/>
      <c r="D365" s="12"/>
      <c r="E365" s="12"/>
      <c r="F365" s="12"/>
      <c r="G365" s="12"/>
      <c r="H365" s="12"/>
      <c r="I365" s="12"/>
      <c r="J365" s="13"/>
      <c r="K365" s="13"/>
      <c r="L365" s="12"/>
      <c r="M365" s="25"/>
    </row>
    <row r="366">
      <c r="A366" s="24"/>
      <c r="B366" s="24"/>
      <c r="C366" s="24"/>
      <c r="D366" s="12"/>
      <c r="E366" s="12"/>
      <c r="F366" s="12"/>
      <c r="G366" s="12"/>
      <c r="H366" s="12"/>
      <c r="I366" s="12"/>
      <c r="J366" s="13"/>
      <c r="K366" s="13"/>
      <c r="L366" s="12"/>
      <c r="M366" s="25"/>
    </row>
    <row r="367">
      <c r="A367" s="24"/>
      <c r="B367" s="24"/>
      <c r="C367" s="24"/>
      <c r="D367" s="12"/>
      <c r="E367" s="12"/>
      <c r="F367" s="12"/>
      <c r="G367" s="12"/>
      <c r="H367" s="12"/>
      <c r="I367" s="12"/>
      <c r="J367" s="13"/>
      <c r="K367" s="13"/>
      <c r="L367" s="12"/>
      <c r="M367" s="25"/>
    </row>
    <row r="368">
      <c r="A368" s="24"/>
      <c r="B368" s="24"/>
      <c r="C368" s="24"/>
      <c r="D368" s="12"/>
      <c r="E368" s="12"/>
      <c r="F368" s="12"/>
      <c r="G368" s="12"/>
      <c r="H368" s="12"/>
      <c r="I368" s="12"/>
      <c r="J368" s="13"/>
      <c r="K368" s="13"/>
      <c r="L368" s="12"/>
      <c r="M368" s="25"/>
    </row>
    <row r="369">
      <c r="A369" s="24"/>
      <c r="B369" s="24"/>
      <c r="C369" s="24"/>
      <c r="D369" s="12"/>
      <c r="E369" s="12"/>
      <c r="F369" s="12"/>
      <c r="G369" s="12"/>
      <c r="H369" s="12"/>
      <c r="I369" s="12"/>
      <c r="J369" s="13"/>
      <c r="K369" s="13"/>
      <c r="L369" s="12"/>
      <c r="M369" s="25"/>
    </row>
    <row r="370">
      <c r="A370" s="24"/>
      <c r="B370" s="24"/>
      <c r="C370" s="24"/>
      <c r="D370" s="12"/>
      <c r="E370" s="12"/>
      <c r="F370" s="12"/>
      <c r="G370" s="12"/>
      <c r="H370" s="12"/>
      <c r="I370" s="12"/>
      <c r="J370" s="13"/>
      <c r="K370" s="13"/>
      <c r="L370" s="12"/>
      <c r="M370" s="25"/>
    </row>
    <row r="371">
      <c r="A371" s="24"/>
      <c r="B371" s="24"/>
      <c r="C371" s="24"/>
      <c r="D371" s="12"/>
      <c r="E371" s="12"/>
      <c r="F371" s="12"/>
      <c r="G371" s="12"/>
      <c r="H371" s="12"/>
      <c r="I371" s="12"/>
      <c r="J371" s="13"/>
      <c r="K371" s="13"/>
      <c r="L371" s="12"/>
      <c r="M371" s="25"/>
    </row>
    <row r="372">
      <c r="A372" s="24"/>
      <c r="B372" s="24"/>
      <c r="C372" s="24"/>
      <c r="D372" s="12"/>
      <c r="E372" s="12"/>
      <c r="F372" s="12"/>
      <c r="G372" s="12"/>
      <c r="H372" s="12"/>
      <c r="I372" s="12"/>
      <c r="J372" s="13"/>
      <c r="K372" s="13"/>
      <c r="L372" s="12"/>
      <c r="M372" s="25"/>
    </row>
    <row r="373">
      <c r="A373" s="24"/>
      <c r="B373" s="24"/>
      <c r="C373" s="24"/>
      <c r="D373" s="12"/>
      <c r="E373" s="12"/>
      <c r="F373" s="12"/>
      <c r="G373" s="12"/>
      <c r="H373" s="12"/>
      <c r="I373" s="12"/>
      <c r="J373" s="13"/>
      <c r="K373" s="13"/>
      <c r="L373" s="12"/>
      <c r="M373" s="25"/>
    </row>
    <row r="374">
      <c r="A374" s="24"/>
      <c r="B374" s="24"/>
      <c r="C374" s="24"/>
      <c r="D374" s="12"/>
      <c r="E374" s="12"/>
      <c r="F374" s="12"/>
      <c r="G374" s="12"/>
      <c r="H374" s="12"/>
      <c r="I374" s="12"/>
      <c r="J374" s="13"/>
      <c r="K374" s="13"/>
      <c r="L374" s="12"/>
      <c r="M374" s="25"/>
    </row>
    <row r="375">
      <c r="A375" s="24"/>
      <c r="B375" s="24"/>
      <c r="C375" s="24"/>
      <c r="D375" s="12"/>
      <c r="E375" s="12"/>
      <c r="F375" s="12"/>
      <c r="G375" s="12"/>
      <c r="H375" s="12"/>
      <c r="I375" s="12"/>
      <c r="J375" s="13"/>
      <c r="K375" s="13"/>
      <c r="L375" s="12"/>
      <c r="M375" s="25"/>
    </row>
    <row r="376">
      <c r="A376" s="24"/>
      <c r="B376" s="24"/>
      <c r="C376" s="24"/>
      <c r="D376" s="12"/>
      <c r="E376" s="12"/>
      <c r="F376" s="12"/>
      <c r="G376" s="12"/>
      <c r="H376" s="12"/>
      <c r="I376" s="12"/>
      <c r="J376" s="13"/>
      <c r="K376" s="13"/>
      <c r="L376" s="12"/>
      <c r="M376" s="25"/>
    </row>
    <row r="377">
      <c r="A377" s="24"/>
      <c r="B377" s="24"/>
      <c r="C377" s="24"/>
      <c r="D377" s="12"/>
      <c r="E377" s="12"/>
      <c r="F377" s="12"/>
      <c r="G377" s="12"/>
      <c r="H377" s="12"/>
      <c r="I377" s="12"/>
      <c r="J377" s="13"/>
      <c r="K377" s="13"/>
      <c r="L377" s="12"/>
      <c r="M377" s="25"/>
    </row>
    <row r="378">
      <c r="A378" s="24"/>
      <c r="B378" s="24"/>
      <c r="C378" s="24"/>
      <c r="D378" s="12"/>
      <c r="E378" s="12"/>
      <c r="F378" s="12"/>
      <c r="G378" s="12"/>
      <c r="H378" s="12"/>
      <c r="I378" s="12"/>
      <c r="J378" s="13"/>
      <c r="K378" s="13"/>
      <c r="L378" s="12"/>
      <c r="M378" s="25"/>
    </row>
    <row r="379">
      <c r="A379" s="24"/>
      <c r="B379" s="24"/>
      <c r="C379" s="24"/>
      <c r="D379" s="12"/>
      <c r="E379" s="12"/>
      <c r="F379" s="12"/>
      <c r="G379" s="12"/>
      <c r="H379" s="12"/>
      <c r="I379" s="12"/>
      <c r="J379" s="13"/>
      <c r="K379" s="13"/>
      <c r="L379" s="12"/>
      <c r="M379" s="25"/>
    </row>
    <row r="380">
      <c r="A380" s="24"/>
      <c r="B380" s="24"/>
      <c r="C380" s="24"/>
      <c r="D380" s="12"/>
      <c r="E380" s="12"/>
      <c r="F380" s="12"/>
      <c r="G380" s="12"/>
      <c r="H380" s="12"/>
      <c r="I380" s="12"/>
      <c r="J380" s="13"/>
      <c r="K380" s="13"/>
      <c r="L380" s="12"/>
      <c r="M380" s="25"/>
    </row>
    <row r="381">
      <c r="A381" s="24"/>
      <c r="B381" s="24"/>
      <c r="C381" s="24"/>
      <c r="D381" s="12"/>
      <c r="E381" s="12"/>
      <c r="F381" s="12"/>
      <c r="G381" s="12"/>
      <c r="H381" s="12"/>
      <c r="I381" s="12"/>
      <c r="J381" s="13"/>
      <c r="K381" s="13"/>
      <c r="L381" s="12"/>
      <c r="M381" s="25"/>
    </row>
    <row r="382">
      <c r="A382" s="24"/>
      <c r="B382" s="24"/>
      <c r="C382" s="24"/>
      <c r="D382" s="12"/>
      <c r="E382" s="12"/>
      <c r="F382" s="12"/>
      <c r="G382" s="12"/>
      <c r="H382" s="12"/>
      <c r="I382" s="12"/>
      <c r="J382" s="13"/>
      <c r="K382" s="13"/>
      <c r="L382" s="12"/>
      <c r="M382" s="25"/>
    </row>
    <row r="383">
      <c r="A383" s="24"/>
      <c r="B383" s="24"/>
      <c r="C383" s="24"/>
      <c r="D383" s="12"/>
      <c r="E383" s="12"/>
      <c r="F383" s="12"/>
      <c r="G383" s="12"/>
      <c r="H383" s="12"/>
      <c r="I383" s="12"/>
      <c r="J383" s="13"/>
      <c r="K383" s="13"/>
      <c r="L383" s="12"/>
      <c r="M383" s="25"/>
    </row>
    <row r="384">
      <c r="A384" s="24"/>
      <c r="B384" s="24"/>
      <c r="C384" s="24"/>
      <c r="D384" s="12"/>
      <c r="E384" s="12"/>
      <c r="F384" s="12"/>
      <c r="G384" s="12"/>
      <c r="H384" s="12"/>
      <c r="I384" s="12"/>
      <c r="J384" s="13"/>
      <c r="K384" s="13"/>
      <c r="L384" s="12"/>
      <c r="M384" s="25"/>
    </row>
    <row r="385">
      <c r="A385" s="24"/>
      <c r="B385" s="24"/>
      <c r="C385" s="24"/>
      <c r="D385" s="12"/>
      <c r="E385" s="12"/>
      <c r="F385" s="12"/>
      <c r="G385" s="12"/>
      <c r="H385" s="12"/>
      <c r="I385" s="12"/>
      <c r="J385" s="13"/>
      <c r="K385" s="13"/>
      <c r="L385" s="12"/>
      <c r="M385" s="25"/>
    </row>
    <row r="386">
      <c r="A386" s="24"/>
      <c r="B386" s="24"/>
      <c r="C386" s="24"/>
      <c r="D386" s="12"/>
      <c r="E386" s="12"/>
      <c r="F386" s="12"/>
      <c r="G386" s="12"/>
      <c r="H386" s="12"/>
      <c r="I386" s="12"/>
      <c r="J386" s="13"/>
      <c r="K386" s="13"/>
      <c r="L386" s="12"/>
      <c r="M386" s="25"/>
    </row>
    <row r="387">
      <c r="A387" s="24"/>
      <c r="B387" s="24"/>
      <c r="C387" s="24"/>
      <c r="D387" s="12"/>
      <c r="E387" s="12"/>
      <c r="F387" s="12"/>
      <c r="G387" s="12"/>
      <c r="H387" s="12"/>
      <c r="I387" s="12"/>
      <c r="J387" s="13"/>
      <c r="K387" s="13"/>
      <c r="L387" s="12"/>
      <c r="M387" s="25"/>
    </row>
    <row r="388">
      <c r="A388" s="24"/>
      <c r="B388" s="24"/>
      <c r="C388" s="24"/>
      <c r="D388" s="12"/>
      <c r="E388" s="12"/>
      <c r="F388" s="12"/>
      <c r="G388" s="12"/>
      <c r="H388" s="12"/>
      <c r="I388" s="12"/>
      <c r="J388" s="13"/>
      <c r="K388" s="13"/>
      <c r="L388" s="12"/>
      <c r="M388" s="25"/>
    </row>
    <row r="389">
      <c r="A389" s="24"/>
      <c r="B389" s="24"/>
      <c r="C389" s="24"/>
      <c r="D389" s="12"/>
      <c r="E389" s="12"/>
      <c r="F389" s="12"/>
      <c r="G389" s="12"/>
      <c r="H389" s="12"/>
      <c r="I389" s="12"/>
      <c r="J389" s="13"/>
      <c r="K389" s="13"/>
      <c r="L389" s="12"/>
      <c r="M389" s="25"/>
    </row>
    <row r="390">
      <c r="A390" s="24"/>
      <c r="B390" s="24"/>
      <c r="C390" s="24"/>
      <c r="D390" s="12"/>
      <c r="E390" s="12"/>
      <c r="F390" s="12"/>
      <c r="G390" s="12"/>
      <c r="H390" s="12"/>
      <c r="I390" s="12"/>
      <c r="J390" s="13"/>
      <c r="K390" s="13"/>
      <c r="L390" s="12"/>
      <c r="M390" s="25"/>
    </row>
    <row r="391">
      <c r="A391" s="24"/>
      <c r="B391" s="24"/>
      <c r="C391" s="24"/>
      <c r="D391" s="12"/>
      <c r="E391" s="12"/>
      <c r="F391" s="12"/>
      <c r="G391" s="12"/>
      <c r="H391" s="12"/>
      <c r="I391" s="12"/>
      <c r="J391" s="13"/>
      <c r="K391" s="13"/>
      <c r="L391" s="12"/>
      <c r="M391" s="25"/>
    </row>
    <row r="392">
      <c r="A392" s="24"/>
      <c r="B392" s="24"/>
      <c r="C392" s="24"/>
      <c r="D392" s="12"/>
      <c r="E392" s="12"/>
      <c r="F392" s="12"/>
      <c r="G392" s="12"/>
      <c r="H392" s="12"/>
      <c r="I392" s="12"/>
      <c r="J392" s="13"/>
      <c r="K392" s="13"/>
      <c r="L392" s="12"/>
      <c r="M392" s="25"/>
    </row>
    <row r="393">
      <c r="A393" s="24"/>
      <c r="B393" s="24"/>
      <c r="C393" s="24"/>
      <c r="D393" s="12"/>
      <c r="E393" s="12"/>
      <c r="F393" s="12"/>
      <c r="G393" s="12"/>
      <c r="H393" s="12"/>
      <c r="I393" s="12"/>
      <c r="J393" s="13"/>
      <c r="K393" s="13"/>
      <c r="L393" s="12"/>
      <c r="M393" s="25"/>
    </row>
    <row r="394">
      <c r="A394" s="24"/>
      <c r="B394" s="24"/>
      <c r="C394" s="24"/>
      <c r="D394" s="12"/>
      <c r="E394" s="12"/>
      <c r="F394" s="12"/>
      <c r="G394" s="12"/>
      <c r="H394" s="12"/>
      <c r="I394" s="12"/>
      <c r="J394" s="13"/>
      <c r="K394" s="13"/>
      <c r="L394" s="12"/>
      <c r="M394" s="25"/>
    </row>
    <row r="395">
      <c r="A395" s="24"/>
      <c r="B395" s="24"/>
      <c r="C395" s="24"/>
      <c r="D395" s="12"/>
      <c r="E395" s="12"/>
      <c r="F395" s="12"/>
      <c r="G395" s="12"/>
      <c r="H395" s="12"/>
      <c r="I395" s="12"/>
      <c r="J395" s="13"/>
      <c r="K395" s="13"/>
      <c r="L395" s="12"/>
      <c r="M395" s="25"/>
    </row>
    <row r="396">
      <c r="A396" s="24"/>
      <c r="B396" s="24"/>
      <c r="C396" s="24"/>
      <c r="D396" s="12"/>
      <c r="E396" s="12"/>
      <c r="F396" s="12"/>
      <c r="G396" s="12"/>
      <c r="H396" s="12"/>
      <c r="I396" s="12"/>
      <c r="J396" s="13"/>
      <c r="K396" s="13"/>
      <c r="L396" s="12"/>
      <c r="M396" s="25"/>
    </row>
    <row r="397">
      <c r="A397" s="24"/>
      <c r="B397" s="24"/>
      <c r="C397" s="24"/>
      <c r="D397" s="12"/>
      <c r="E397" s="12"/>
      <c r="F397" s="12"/>
      <c r="G397" s="12"/>
      <c r="H397" s="12"/>
      <c r="I397" s="12"/>
      <c r="J397" s="13"/>
      <c r="K397" s="13"/>
      <c r="L397" s="12"/>
      <c r="M397" s="25"/>
    </row>
    <row r="398">
      <c r="A398" s="24"/>
      <c r="B398" s="24"/>
      <c r="C398" s="24"/>
      <c r="D398" s="12"/>
      <c r="E398" s="12"/>
      <c r="F398" s="12"/>
      <c r="G398" s="12"/>
      <c r="H398" s="12"/>
      <c r="I398" s="12"/>
      <c r="J398" s="13"/>
      <c r="K398" s="13"/>
      <c r="L398" s="12"/>
      <c r="M398" s="25"/>
    </row>
    <row r="399">
      <c r="A399" s="24"/>
      <c r="B399" s="24"/>
      <c r="C399" s="24"/>
      <c r="D399" s="12"/>
      <c r="E399" s="12"/>
      <c r="F399" s="12"/>
      <c r="G399" s="12"/>
      <c r="H399" s="12"/>
      <c r="I399" s="12"/>
      <c r="J399" s="13"/>
      <c r="K399" s="13"/>
      <c r="L399" s="12"/>
      <c r="M399" s="25"/>
    </row>
    <row r="400">
      <c r="A400" s="24"/>
      <c r="B400" s="24"/>
      <c r="C400" s="24"/>
      <c r="D400" s="12"/>
      <c r="E400" s="12"/>
      <c r="F400" s="12"/>
      <c r="G400" s="12"/>
      <c r="H400" s="12"/>
      <c r="I400" s="12"/>
      <c r="J400" s="13"/>
      <c r="K400" s="13"/>
      <c r="L400" s="12"/>
      <c r="M400" s="25"/>
    </row>
    <row r="401">
      <c r="A401" s="24"/>
      <c r="B401" s="24"/>
      <c r="C401" s="24"/>
      <c r="D401" s="12"/>
      <c r="E401" s="12"/>
      <c r="F401" s="12"/>
      <c r="G401" s="12"/>
      <c r="H401" s="12"/>
      <c r="I401" s="12"/>
      <c r="J401" s="13"/>
      <c r="K401" s="13"/>
      <c r="L401" s="12"/>
      <c r="M401" s="25"/>
    </row>
    <row r="402">
      <c r="A402" s="24"/>
      <c r="B402" s="24"/>
      <c r="C402" s="24"/>
      <c r="D402" s="12"/>
      <c r="E402" s="12"/>
      <c r="F402" s="12"/>
      <c r="G402" s="12"/>
      <c r="H402" s="12"/>
      <c r="I402" s="12"/>
      <c r="J402" s="13"/>
      <c r="K402" s="13"/>
      <c r="L402" s="12"/>
      <c r="M402" s="25"/>
    </row>
    <row r="403">
      <c r="A403" s="24"/>
      <c r="B403" s="24"/>
      <c r="C403" s="24"/>
      <c r="D403" s="12"/>
      <c r="E403" s="12"/>
      <c r="F403" s="12"/>
      <c r="G403" s="12"/>
      <c r="H403" s="12"/>
      <c r="I403" s="12"/>
      <c r="J403" s="13"/>
      <c r="K403" s="13"/>
      <c r="L403" s="12"/>
      <c r="M403" s="25"/>
    </row>
    <row r="404">
      <c r="A404" s="24"/>
      <c r="B404" s="24"/>
      <c r="C404" s="24"/>
      <c r="D404" s="12"/>
      <c r="E404" s="12"/>
      <c r="F404" s="12"/>
      <c r="G404" s="12"/>
      <c r="H404" s="12"/>
      <c r="I404" s="12"/>
      <c r="J404" s="13"/>
      <c r="K404" s="13"/>
      <c r="L404" s="12"/>
      <c r="M404" s="25"/>
    </row>
    <row r="405">
      <c r="A405" s="24"/>
      <c r="B405" s="24"/>
      <c r="C405" s="24"/>
      <c r="D405" s="12"/>
      <c r="E405" s="12"/>
      <c r="F405" s="12"/>
      <c r="G405" s="12"/>
      <c r="H405" s="12"/>
      <c r="I405" s="12"/>
      <c r="J405" s="13"/>
      <c r="K405" s="13"/>
      <c r="L405" s="12"/>
      <c r="M405" s="25"/>
    </row>
    <row r="406">
      <c r="A406" s="24"/>
      <c r="B406" s="24"/>
      <c r="C406" s="24"/>
      <c r="D406" s="12"/>
      <c r="E406" s="12"/>
      <c r="F406" s="12"/>
      <c r="G406" s="12"/>
      <c r="H406" s="12"/>
      <c r="I406" s="12"/>
      <c r="J406" s="13"/>
      <c r="K406" s="13"/>
      <c r="L406" s="12"/>
      <c r="M406" s="25"/>
    </row>
    <row r="407">
      <c r="A407" s="24"/>
      <c r="B407" s="24"/>
      <c r="C407" s="24"/>
      <c r="D407" s="12"/>
      <c r="E407" s="12"/>
      <c r="F407" s="12"/>
      <c r="G407" s="12"/>
      <c r="H407" s="12"/>
      <c r="I407" s="12"/>
      <c r="J407" s="13"/>
      <c r="K407" s="13"/>
      <c r="L407" s="12"/>
      <c r="M407" s="25"/>
    </row>
    <row r="408">
      <c r="A408" s="24"/>
      <c r="B408" s="24"/>
      <c r="C408" s="24"/>
      <c r="D408" s="12"/>
      <c r="E408" s="12"/>
      <c r="F408" s="12"/>
      <c r="G408" s="12"/>
      <c r="H408" s="12"/>
      <c r="I408" s="12"/>
      <c r="J408" s="13"/>
      <c r="K408" s="13"/>
      <c r="L408" s="12"/>
      <c r="M408" s="25"/>
    </row>
    <row r="409">
      <c r="A409" s="24"/>
      <c r="B409" s="24"/>
      <c r="C409" s="24"/>
      <c r="D409" s="12"/>
      <c r="E409" s="12"/>
      <c r="F409" s="12"/>
      <c r="G409" s="12"/>
      <c r="H409" s="12"/>
      <c r="I409" s="12"/>
      <c r="J409" s="13"/>
      <c r="K409" s="13"/>
      <c r="L409" s="12"/>
      <c r="M409" s="25"/>
    </row>
    <row r="410">
      <c r="A410" s="24"/>
      <c r="B410" s="24"/>
      <c r="C410" s="24"/>
      <c r="D410" s="12"/>
      <c r="E410" s="12"/>
      <c r="F410" s="12"/>
      <c r="G410" s="12"/>
      <c r="H410" s="12"/>
      <c r="I410" s="12"/>
      <c r="J410" s="13"/>
      <c r="K410" s="13"/>
      <c r="L410" s="12"/>
      <c r="M410" s="25"/>
    </row>
    <row r="411">
      <c r="A411" s="24"/>
      <c r="B411" s="24"/>
      <c r="C411" s="24"/>
      <c r="D411" s="12"/>
      <c r="E411" s="12"/>
      <c r="F411" s="12"/>
      <c r="G411" s="12"/>
      <c r="H411" s="12"/>
      <c r="I411" s="12"/>
      <c r="J411" s="13"/>
      <c r="K411" s="13"/>
      <c r="L411" s="12"/>
      <c r="M411" s="25"/>
    </row>
    <row r="412">
      <c r="A412" s="24"/>
      <c r="B412" s="24"/>
      <c r="C412" s="24"/>
      <c r="D412" s="12"/>
      <c r="E412" s="12"/>
      <c r="F412" s="12"/>
      <c r="G412" s="12"/>
      <c r="H412" s="12"/>
      <c r="I412" s="12"/>
      <c r="J412" s="13"/>
      <c r="K412" s="13"/>
      <c r="L412" s="12"/>
      <c r="M412" s="25"/>
    </row>
    <row r="413">
      <c r="A413" s="24"/>
      <c r="B413" s="24"/>
      <c r="C413" s="24"/>
      <c r="D413" s="12"/>
      <c r="E413" s="12"/>
      <c r="F413" s="12"/>
      <c r="G413" s="12"/>
      <c r="H413" s="12"/>
      <c r="I413" s="12"/>
      <c r="J413" s="13"/>
      <c r="K413" s="13"/>
      <c r="L413" s="12"/>
      <c r="M413" s="25"/>
    </row>
    <row r="414">
      <c r="A414" s="24"/>
      <c r="B414" s="24"/>
      <c r="C414" s="24"/>
      <c r="D414" s="12"/>
      <c r="E414" s="12"/>
      <c r="F414" s="12"/>
      <c r="G414" s="12"/>
      <c r="H414" s="12"/>
      <c r="I414" s="12"/>
      <c r="J414" s="13"/>
      <c r="K414" s="13"/>
      <c r="L414" s="12"/>
      <c r="M414" s="25"/>
    </row>
    <row r="415">
      <c r="A415" s="24"/>
      <c r="B415" s="24"/>
      <c r="C415" s="24"/>
      <c r="D415" s="12"/>
      <c r="E415" s="12"/>
      <c r="F415" s="12"/>
      <c r="G415" s="12"/>
      <c r="H415" s="12"/>
      <c r="I415" s="12"/>
      <c r="J415" s="13"/>
      <c r="K415" s="13"/>
      <c r="L415" s="12"/>
      <c r="M415" s="25"/>
    </row>
    <row r="416">
      <c r="A416" s="24"/>
      <c r="B416" s="24"/>
      <c r="C416" s="24"/>
      <c r="D416" s="12"/>
      <c r="E416" s="12"/>
      <c r="F416" s="12"/>
      <c r="G416" s="12"/>
      <c r="H416" s="12"/>
      <c r="I416" s="12"/>
      <c r="J416" s="13"/>
      <c r="K416" s="13"/>
      <c r="L416" s="12"/>
      <c r="M416" s="25"/>
    </row>
    <row r="417">
      <c r="A417" s="24"/>
      <c r="B417" s="24"/>
      <c r="C417" s="24"/>
      <c r="D417" s="12"/>
      <c r="E417" s="12"/>
      <c r="F417" s="12"/>
      <c r="G417" s="12"/>
      <c r="H417" s="12"/>
      <c r="I417" s="12"/>
      <c r="J417" s="13"/>
      <c r="K417" s="13"/>
      <c r="L417" s="12"/>
      <c r="M417" s="25"/>
    </row>
    <row r="418">
      <c r="A418" s="24"/>
      <c r="B418" s="24"/>
      <c r="C418" s="24"/>
      <c r="D418" s="12"/>
      <c r="E418" s="12"/>
      <c r="F418" s="12"/>
      <c r="G418" s="12"/>
      <c r="H418" s="12"/>
      <c r="I418" s="12"/>
      <c r="J418" s="13"/>
      <c r="K418" s="13"/>
      <c r="L418" s="12"/>
      <c r="M418" s="25"/>
    </row>
    <row r="419">
      <c r="A419" s="24"/>
      <c r="B419" s="24"/>
      <c r="C419" s="24"/>
      <c r="D419" s="12"/>
      <c r="E419" s="12"/>
      <c r="F419" s="12"/>
      <c r="G419" s="12"/>
      <c r="H419" s="12"/>
      <c r="I419" s="12"/>
      <c r="J419" s="13"/>
      <c r="K419" s="13"/>
      <c r="L419" s="12"/>
      <c r="M419" s="25"/>
    </row>
    <row r="420">
      <c r="A420" s="24"/>
      <c r="B420" s="24"/>
      <c r="C420" s="24"/>
      <c r="D420" s="12"/>
      <c r="E420" s="12"/>
      <c r="F420" s="12"/>
      <c r="G420" s="12"/>
      <c r="H420" s="12"/>
      <c r="I420" s="12"/>
      <c r="J420" s="13"/>
      <c r="K420" s="13"/>
      <c r="L420" s="12"/>
      <c r="M420" s="25"/>
    </row>
    <row r="421">
      <c r="A421" s="24"/>
      <c r="B421" s="24"/>
      <c r="C421" s="24"/>
      <c r="D421" s="12"/>
      <c r="E421" s="12"/>
      <c r="F421" s="12"/>
      <c r="G421" s="12"/>
      <c r="H421" s="12"/>
      <c r="I421" s="12"/>
      <c r="J421" s="13"/>
      <c r="K421" s="13"/>
      <c r="L421" s="12"/>
      <c r="M421" s="25"/>
    </row>
    <row r="422">
      <c r="A422" s="24"/>
      <c r="B422" s="24"/>
      <c r="C422" s="24"/>
      <c r="D422" s="12"/>
      <c r="E422" s="12"/>
      <c r="F422" s="12"/>
      <c r="G422" s="12"/>
      <c r="H422" s="12"/>
      <c r="I422" s="12"/>
      <c r="J422" s="13"/>
      <c r="K422" s="13"/>
      <c r="L422" s="12"/>
      <c r="M422" s="25"/>
    </row>
    <row r="423">
      <c r="A423" s="24"/>
      <c r="B423" s="24"/>
      <c r="C423" s="24"/>
      <c r="D423" s="12"/>
      <c r="E423" s="12"/>
      <c r="F423" s="12"/>
      <c r="G423" s="12"/>
      <c r="H423" s="12"/>
      <c r="I423" s="12"/>
      <c r="J423" s="13"/>
      <c r="K423" s="13"/>
      <c r="L423" s="12"/>
      <c r="M423" s="25"/>
    </row>
    <row r="424">
      <c r="A424" s="24"/>
      <c r="B424" s="24"/>
      <c r="C424" s="24"/>
      <c r="D424" s="12"/>
      <c r="E424" s="12"/>
      <c r="F424" s="12"/>
      <c r="G424" s="12"/>
      <c r="H424" s="12"/>
      <c r="I424" s="12"/>
      <c r="J424" s="13"/>
      <c r="K424" s="13"/>
      <c r="L424" s="12"/>
      <c r="M424" s="25"/>
    </row>
    <row r="425">
      <c r="A425" s="24"/>
      <c r="B425" s="24"/>
      <c r="C425" s="24"/>
      <c r="D425" s="12"/>
      <c r="E425" s="12"/>
      <c r="F425" s="12"/>
      <c r="G425" s="12"/>
      <c r="H425" s="12"/>
      <c r="I425" s="12"/>
      <c r="J425" s="13"/>
      <c r="K425" s="13"/>
      <c r="L425" s="12"/>
      <c r="M425" s="25"/>
    </row>
    <row r="426">
      <c r="A426" s="24"/>
      <c r="B426" s="24"/>
      <c r="C426" s="24"/>
      <c r="D426" s="12"/>
      <c r="E426" s="12"/>
      <c r="F426" s="12"/>
      <c r="G426" s="12"/>
      <c r="H426" s="12"/>
      <c r="I426" s="12"/>
      <c r="J426" s="13"/>
      <c r="K426" s="13"/>
      <c r="L426" s="12"/>
      <c r="M426" s="25"/>
    </row>
    <row r="427">
      <c r="A427" s="24"/>
      <c r="B427" s="24"/>
      <c r="C427" s="24"/>
      <c r="D427" s="12"/>
      <c r="E427" s="12"/>
      <c r="F427" s="12"/>
      <c r="G427" s="12"/>
      <c r="H427" s="12"/>
      <c r="I427" s="12"/>
      <c r="J427" s="13"/>
      <c r="K427" s="13"/>
      <c r="L427" s="12"/>
      <c r="M427" s="25"/>
    </row>
    <row r="428">
      <c r="A428" s="24"/>
      <c r="B428" s="24"/>
      <c r="C428" s="24"/>
      <c r="D428" s="12"/>
      <c r="E428" s="12"/>
      <c r="F428" s="12"/>
      <c r="G428" s="12"/>
      <c r="H428" s="12"/>
      <c r="I428" s="12"/>
      <c r="J428" s="13"/>
      <c r="K428" s="13"/>
      <c r="L428" s="12"/>
      <c r="M428" s="25"/>
    </row>
    <row r="429">
      <c r="A429" s="24"/>
      <c r="B429" s="24"/>
      <c r="C429" s="24"/>
      <c r="D429" s="12"/>
      <c r="E429" s="12"/>
      <c r="F429" s="12"/>
      <c r="G429" s="12"/>
      <c r="H429" s="12"/>
      <c r="I429" s="12"/>
      <c r="J429" s="13"/>
      <c r="K429" s="13"/>
      <c r="L429" s="12"/>
      <c r="M429" s="25"/>
    </row>
    <row r="430">
      <c r="A430" s="24"/>
      <c r="B430" s="24"/>
      <c r="C430" s="24"/>
      <c r="D430" s="12"/>
      <c r="E430" s="12"/>
      <c r="F430" s="12"/>
      <c r="G430" s="12"/>
      <c r="H430" s="12"/>
      <c r="I430" s="12"/>
      <c r="J430" s="13"/>
      <c r="K430" s="13"/>
      <c r="L430" s="12"/>
      <c r="M430" s="25"/>
    </row>
    <row r="431">
      <c r="A431" s="24"/>
      <c r="B431" s="24"/>
      <c r="C431" s="24"/>
      <c r="D431" s="12"/>
      <c r="E431" s="12"/>
      <c r="F431" s="12"/>
      <c r="G431" s="12"/>
      <c r="H431" s="12"/>
      <c r="I431" s="12"/>
      <c r="J431" s="13"/>
      <c r="K431" s="13"/>
      <c r="L431" s="12"/>
      <c r="M431" s="25"/>
    </row>
    <row r="432">
      <c r="A432" s="24"/>
      <c r="B432" s="24"/>
      <c r="C432" s="24"/>
      <c r="D432" s="12"/>
      <c r="E432" s="12"/>
      <c r="F432" s="12"/>
      <c r="G432" s="12"/>
      <c r="H432" s="12"/>
      <c r="I432" s="12"/>
      <c r="J432" s="13"/>
      <c r="K432" s="13"/>
      <c r="L432" s="12"/>
      <c r="M432" s="25"/>
    </row>
    <row r="433">
      <c r="A433" s="24"/>
      <c r="B433" s="24"/>
      <c r="C433" s="24"/>
      <c r="D433" s="12"/>
      <c r="E433" s="12"/>
      <c r="F433" s="12"/>
      <c r="G433" s="12"/>
      <c r="H433" s="12"/>
      <c r="I433" s="12"/>
      <c r="J433" s="13"/>
      <c r="K433" s="13"/>
      <c r="L433" s="12"/>
      <c r="M433" s="25"/>
    </row>
    <row r="434">
      <c r="A434" s="24"/>
      <c r="B434" s="24"/>
      <c r="C434" s="24"/>
      <c r="D434" s="12"/>
      <c r="E434" s="12"/>
      <c r="F434" s="12"/>
      <c r="G434" s="12"/>
      <c r="H434" s="12"/>
      <c r="I434" s="12"/>
      <c r="J434" s="13"/>
      <c r="K434" s="13"/>
      <c r="L434" s="12"/>
      <c r="M434" s="25"/>
    </row>
    <row r="435">
      <c r="A435" s="24"/>
      <c r="B435" s="24"/>
      <c r="C435" s="24"/>
      <c r="D435" s="12"/>
      <c r="E435" s="12"/>
      <c r="F435" s="12"/>
      <c r="G435" s="12"/>
      <c r="H435" s="12"/>
      <c r="I435" s="12"/>
      <c r="J435" s="13"/>
      <c r="K435" s="13"/>
      <c r="L435" s="12"/>
      <c r="M435" s="25"/>
    </row>
    <row r="436">
      <c r="A436" s="24"/>
      <c r="B436" s="24"/>
      <c r="C436" s="24"/>
      <c r="D436" s="12"/>
      <c r="E436" s="12"/>
      <c r="F436" s="12"/>
      <c r="G436" s="12"/>
      <c r="H436" s="12"/>
      <c r="I436" s="12"/>
      <c r="J436" s="13"/>
      <c r="K436" s="13"/>
      <c r="L436" s="12"/>
      <c r="M436" s="25"/>
    </row>
    <row r="437">
      <c r="A437" s="24"/>
      <c r="B437" s="24"/>
      <c r="C437" s="24"/>
      <c r="D437" s="12"/>
      <c r="E437" s="12"/>
      <c r="F437" s="12"/>
      <c r="G437" s="12"/>
      <c r="H437" s="12"/>
      <c r="I437" s="12"/>
      <c r="J437" s="13"/>
      <c r="K437" s="13"/>
      <c r="L437" s="12"/>
      <c r="M437" s="25"/>
    </row>
    <row r="438">
      <c r="A438" s="24"/>
      <c r="B438" s="24"/>
      <c r="C438" s="24"/>
      <c r="D438" s="12"/>
      <c r="E438" s="12"/>
      <c r="F438" s="12"/>
      <c r="G438" s="12"/>
      <c r="H438" s="12"/>
      <c r="I438" s="12"/>
      <c r="J438" s="13"/>
      <c r="K438" s="13"/>
      <c r="L438" s="12"/>
      <c r="M438" s="25"/>
    </row>
    <row r="439">
      <c r="A439" s="24"/>
      <c r="B439" s="24"/>
      <c r="C439" s="24"/>
      <c r="D439" s="12"/>
      <c r="E439" s="12"/>
      <c r="F439" s="12"/>
      <c r="G439" s="12"/>
      <c r="H439" s="12"/>
      <c r="I439" s="12"/>
      <c r="J439" s="13"/>
      <c r="K439" s="13"/>
      <c r="L439" s="12"/>
      <c r="M439" s="25"/>
    </row>
    <row r="440">
      <c r="A440" s="24"/>
      <c r="B440" s="24"/>
      <c r="C440" s="24"/>
      <c r="D440" s="12"/>
      <c r="E440" s="12"/>
      <c r="F440" s="12"/>
      <c r="G440" s="12"/>
      <c r="H440" s="12"/>
      <c r="I440" s="12"/>
      <c r="J440" s="13"/>
      <c r="K440" s="13"/>
      <c r="L440" s="12"/>
      <c r="M440" s="25"/>
    </row>
    <row r="441">
      <c r="A441" s="24"/>
      <c r="B441" s="24"/>
      <c r="C441" s="24"/>
      <c r="D441" s="12"/>
      <c r="E441" s="12"/>
      <c r="F441" s="12"/>
      <c r="G441" s="12"/>
      <c r="H441" s="12"/>
      <c r="I441" s="12"/>
      <c r="J441" s="13"/>
      <c r="K441" s="13"/>
      <c r="L441" s="12"/>
      <c r="M441" s="25"/>
    </row>
    <row r="442">
      <c r="A442" s="24"/>
      <c r="B442" s="24"/>
      <c r="C442" s="24"/>
      <c r="D442" s="12"/>
      <c r="E442" s="12"/>
      <c r="F442" s="12"/>
      <c r="G442" s="12"/>
      <c r="H442" s="12"/>
      <c r="I442" s="12"/>
      <c r="J442" s="13"/>
      <c r="K442" s="13"/>
      <c r="L442" s="12"/>
      <c r="M442" s="25"/>
    </row>
    <row r="443">
      <c r="A443" s="24"/>
      <c r="B443" s="24"/>
      <c r="C443" s="24"/>
      <c r="D443" s="12"/>
      <c r="E443" s="12"/>
      <c r="F443" s="12"/>
      <c r="G443" s="12"/>
      <c r="H443" s="12"/>
      <c r="I443" s="12"/>
      <c r="J443" s="13"/>
      <c r="K443" s="13"/>
      <c r="L443" s="12"/>
      <c r="M443" s="25"/>
    </row>
    <row r="444">
      <c r="A444" s="24"/>
      <c r="B444" s="24"/>
      <c r="C444" s="24"/>
      <c r="D444" s="12"/>
      <c r="E444" s="12"/>
      <c r="F444" s="12"/>
      <c r="G444" s="12"/>
      <c r="H444" s="12"/>
      <c r="I444" s="12"/>
      <c r="J444" s="13"/>
      <c r="K444" s="13"/>
      <c r="L444" s="12"/>
      <c r="M444" s="25"/>
    </row>
    <row r="445">
      <c r="A445" s="24"/>
      <c r="B445" s="24"/>
      <c r="C445" s="24"/>
      <c r="D445" s="12"/>
      <c r="E445" s="12"/>
      <c r="F445" s="12"/>
      <c r="G445" s="12"/>
      <c r="H445" s="12"/>
      <c r="I445" s="12"/>
      <c r="J445" s="13"/>
      <c r="K445" s="13"/>
      <c r="L445" s="12"/>
      <c r="M445" s="25"/>
    </row>
    <row r="446">
      <c r="A446" s="24"/>
      <c r="B446" s="24"/>
      <c r="C446" s="24"/>
      <c r="D446" s="12"/>
      <c r="E446" s="12"/>
      <c r="F446" s="12"/>
      <c r="G446" s="12"/>
      <c r="H446" s="12"/>
      <c r="I446" s="12"/>
      <c r="J446" s="13"/>
      <c r="K446" s="13"/>
      <c r="L446" s="12"/>
      <c r="M446" s="25"/>
    </row>
    <row r="447">
      <c r="A447" s="24"/>
      <c r="B447" s="24"/>
      <c r="C447" s="24"/>
      <c r="D447" s="12"/>
      <c r="E447" s="12"/>
      <c r="F447" s="12"/>
      <c r="G447" s="12"/>
      <c r="H447" s="12"/>
      <c r="I447" s="12"/>
      <c r="J447" s="13"/>
      <c r="K447" s="13"/>
      <c r="L447" s="12"/>
      <c r="M447" s="25"/>
    </row>
    <row r="448">
      <c r="A448" s="24"/>
      <c r="B448" s="24"/>
      <c r="C448" s="24"/>
      <c r="D448" s="12"/>
      <c r="E448" s="12"/>
      <c r="F448" s="12"/>
      <c r="G448" s="12"/>
      <c r="H448" s="12"/>
      <c r="I448" s="12"/>
      <c r="J448" s="13"/>
      <c r="K448" s="13"/>
      <c r="L448" s="12"/>
      <c r="M448" s="25"/>
    </row>
    <row r="449">
      <c r="A449" s="24"/>
      <c r="B449" s="24"/>
      <c r="C449" s="24"/>
      <c r="D449" s="12"/>
      <c r="E449" s="12"/>
      <c r="F449" s="12"/>
      <c r="G449" s="12"/>
      <c r="H449" s="12"/>
      <c r="I449" s="12"/>
      <c r="J449" s="13"/>
      <c r="K449" s="13"/>
      <c r="L449" s="12"/>
      <c r="M449" s="25"/>
    </row>
    <row r="450">
      <c r="A450" s="24"/>
      <c r="B450" s="24"/>
      <c r="C450" s="24"/>
      <c r="D450" s="12"/>
      <c r="E450" s="12"/>
      <c r="F450" s="12"/>
      <c r="G450" s="12"/>
      <c r="H450" s="12"/>
      <c r="I450" s="12"/>
      <c r="J450" s="13"/>
      <c r="K450" s="13"/>
      <c r="L450" s="12"/>
      <c r="M450" s="25"/>
    </row>
    <row r="451">
      <c r="A451" s="24"/>
      <c r="B451" s="24"/>
      <c r="C451" s="24"/>
      <c r="D451" s="12"/>
      <c r="E451" s="12"/>
      <c r="F451" s="12"/>
      <c r="G451" s="12"/>
      <c r="H451" s="12"/>
      <c r="I451" s="12"/>
      <c r="J451" s="13"/>
      <c r="K451" s="13"/>
      <c r="L451" s="12"/>
      <c r="M451" s="25"/>
    </row>
    <row r="452">
      <c r="A452" s="24"/>
      <c r="B452" s="24"/>
      <c r="C452" s="24"/>
      <c r="D452" s="12"/>
      <c r="E452" s="12"/>
      <c r="F452" s="12"/>
      <c r="G452" s="12"/>
      <c r="H452" s="12"/>
      <c r="I452" s="12"/>
      <c r="J452" s="13"/>
      <c r="K452" s="13"/>
      <c r="L452" s="12"/>
      <c r="M452" s="25"/>
    </row>
    <row r="453">
      <c r="A453" s="24"/>
      <c r="B453" s="24"/>
      <c r="C453" s="24"/>
      <c r="D453" s="12"/>
      <c r="E453" s="12"/>
      <c r="F453" s="12"/>
      <c r="G453" s="12"/>
      <c r="H453" s="12"/>
      <c r="I453" s="12"/>
      <c r="J453" s="13"/>
      <c r="K453" s="13"/>
      <c r="L453" s="12"/>
      <c r="M453" s="25"/>
    </row>
    <row r="454">
      <c r="A454" s="24"/>
      <c r="B454" s="24"/>
      <c r="C454" s="24"/>
      <c r="D454" s="12"/>
      <c r="E454" s="12"/>
      <c r="F454" s="12"/>
      <c r="G454" s="12"/>
      <c r="H454" s="12"/>
      <c r="I454" s="12"/>
      <c r="J454" s="13"/>
      <c r="K454" s="13"/>
      <c r="L454" s="12"/>
      <c r="M454" s="25"/>
    </row>
    <row r="455">
      <c r="A455" s="24"/>
      <c r="B455" s="24"/>
      <c r="C455" s="24"/>
      <c r="D455" s="12"/>
      <c r="E455" s="12"/>
      <c r="F455" s="12"/>
      <c r="G455" s="12"/>
      <c r="H455" s="12"/>
      <c r="I455" s="12"/>
      <c r="J455" s="13"/>
      <c r="K455" s="13"/>
      <c r="L455" s="12"/>
      <c r="M455" s="25"/>
    </row>
    <row r="456">
      <c r="A456" s="24"/>
      <c r="B456" s="24"/>
      <c r="C456" s="24"/>
      <c r="D456" s="12"/>
      <c r="E456" s="12"/>
      <c r="F456" s="12"/>
      <c r="G456" s="12"/>
      <c r="H456" s="12"/>
      <c r="I456" s="12"/>
      <c r="J456" s="13"/>
      <c r="K456" s="13"/>
      <c r="L456" s="12"/>
      <c r="M456" s="25"/>
    </row>
    <row r="457">
      <c r="A457" s="24"/>
      <c r="B457" s="24"/>
      <c r="C457" s="24"/>
      <c r="D457" s="12"/>
      <c r="E457" s="12"/>
      <c r="F457" s="12"/>
      <c r="G457" s="12"/>
      <c r="H457" s="12"/>
      <c r="I457" s="12"/>
      <c r="J457" s="13"/>
      <c r="K457" s="13"/>
      <c r="L457" s="12"/>
      <c r="M457" s="25"/>
    </row>
    <row r="458">
      <c r="A458" s="24"/>
      <c r="B458" s="24"/>
      <c r="C458" s="24"/>
      <c r="D458" s="12"/>
      <c r="E458" s="12"/>
      <c r="F458" s="12"/>
      <c r="G458" s="12"/>
      <c r="H458" s="12"/>
      <c r="I458" s="12"/>
      <c r="J458" s="13"/>
      <c r="K458" s="13"/>
      <c r="L458" s="12"/>
      <c r="M458" s="25"/>
    </row>
    <row r="459">
      <c r="M459" s="10"/>
    </row>
    <row r="460">
      <c r="M460" s="10"/>
    </row>
    <row r="461">
      <c r="M461" s="10"/>
    </row>
    <row r="462">
      <c r="M462" s="10"/>
    </row>
    <row r="463">
      <c r="M463" s="10"/>
    </row>
    <row r="464">
      <c r="M464" s="10"/>
    </row>
    <row r="465">
      <c r="M465" s="10"/>
    </row>
    <row r="466">
      <c r="M466" s="10"/>
    </row>
    <row r="467">
      <c r="M467" s="10"/>
    </row>
    <row r="468">
      <c r="M468" s="10"/>
    </row>
    <row r="469">
      <c r="M469" s="10"/>
    </row>
    <row r="470">
      <c r="M470" s="10"/>
    </row>
    <row r="471">
      <c r="M471" s="10"/>
    </row>
    <row r="472">
      <c r="M472" s="10"/>
    </row>
    <row r="473">
      <c r="M473" s="10"/>
    </row>
    <row r="474">
      <c r="M474" s="10"/>
    </row>
    <row r="475">
      <c r="M475" s="10"/>
    </row>
    <row r="476">
      <c r="M476" s="10"/>
    </row>
    <row r="477">
      <c r="M477" s="10"/>
    </row>
    <row r="478">
      <c r="M478" s="10"/>
    </row>
    <row r="479">
      <c r="M479" s="10"/>
    </row>
    <row r="480">
      <c r="M480" s="10"/>
    </row>
    <row r="481">
      <c r="M481" s="10"/>
    </row>
    <row r="482">
      <c r="M482" s="10"/>
    </row>
    <row r="483">
      <c r="M483" s="10"/>
    </row>
    <row r="484">
      <c r="M484" s="10"/>
    </row>
    <row r="485">
      <c r="M485" s="10"/>
    </row>
    <row r="486">
      <c r="M486" s="10"/>
    </row>
    <row r="487">
      <c r="M487" s="10"/>
    </row>
    <row r="488">
      <c r="M488" s="10"/>
    </row>
    <row r="489">
      <c r="M489" s="10"/>
    </row>
    <row r="490">
      <c r="M490" s="10"/>
    </row>
    <row r="491">
      <c r="M491" s="10"/>
    </row>
    <row r="492">
      <c r="M492" s="10"/>
    </row>
    <row r="493">
      <c r="M493" s="10"/>
    </row>
    <row r="494">
      <c r="M494" s="10"/>
    </row>
    <row r="495">
      <c r="M495" s="10"/>
    </row>
    <row r="496">
      <c r="M496" s="10"/>
    </row>
    <row r="497">
      <c r="M497" s="10"/>
    </row>
    <row r="498">
      <c r="M498" s="10"/>
    </row>
    <row r="499">
      <c r="M499" s="10"/>
    </row>
    <row r="500">
      <c r="M500" s="10"/>
    </row>
    <row r="501">
      <c r="M501" s="10"/>
    </row>
    <row r="502">
      <c r="M502" s="10"/>
    </row>
    <row r="503">
      <c r="M503" s="10"/>
    </row>
    <row r="504">
      <c r="M504" s="10"/>
    </row>
    <row r="505">
      <c r="M505" s="10"/>
    </row>
    <row r="506">
      <c r="M506" s="10"/>
    </row>
    <row r="507">
      <c r="M507" s="10"/>
    </row>
    <row r="508">
      <c r="M508" s="10"/>
    </row>
    <row r="509">
      <c r="M509" s="10"/>
    </row>
    <row r="510">
      <c r="M510" s="10"/>
    </row>
    <row r="511">
      <c r="M511" s="10"/>
    </row>
    <row r="512">
      <c r="M512" s="10"/>
    </row>
    <row r="513">
      <c r="M513" s="10"/>
    </row>
    <row r="514">
      <c r="M514" s="10"/>
    </row>
    <row r="515">
      <c r="M515" s="10"/>
    </row>
    <row r="516">
      <c r="M516" s="10"/>
    </row>
    <row r="517">
      <c r="M517" s="10"/>
    </row>
    <row r="518">
      <c r="M518" s="10"/>
    </row>
    <row r="519">
      <c r="M519" s="10"/>
    </row>
    <row r="520">
      <c r="M520" s="10"/>
    </row>
    <row r="521">
      <c r="M521" s="10"/>
    </row>
    <row r="522">
      <c r="M522" s="10"/>
    </row>
    <row r="523">
      <c r="M523" s="10"/>
    </row>
    <row r="524">
      <c r="M524" s="10"/>
    </row>
    <row r="525">
      <c r="M525" s="10"/>
    </row>
    <row r="526">
      <c r="M526" s="10"/>
    </row>
    <row r="527">
      <c r="M527" s="10"/>
    </row>
    <row r="528">
      <c r="M528" s="10"/>
    </row>
    <row r="529">
      <c r="M529" s="10"/>
    </row>
    <row r="530">
      <c r="M530" s="10"/>
    </row>
    <row r="531">
      <c r="M531" s="10"/>
    </row>
    <row r="532">
      <c r="M532" s="10"/>
    </row>
    <row r="533">
      <c r="M533" s="10"/>
    </row>
    <row r="534">
      <c r="M534" s="10"/>
    </row>
    <row r="535">
      <c r="M535" s="10"/>
    </row>
    <row r="536">
      <c r="M536" s="10"/>
    </row>
    <row r="537">
      <c r="M537" s="10"/>
    </row>
    <row r="538">
      <c r="M538" s="10"/>
    </row>
    <row r="539">
      <c r="M539" s="10"/>
    </row>
    <row r="540">
      <c r="M540" s="10"/>
    </row>
    <row r="541">
      <c r="M541" s="10"/>
    </row>
    <row r="542">
      <c r="M542" s="10"/>
    </row>
    <row r="543">
      <c r="M543" s="10"/>
    </row>
    <row r="544">
      <c r="M544" s="10"/>
    </row>
    <row r="545">
      <c r="M545" s="10"/>
    </row>
    <row r="546">
      <c r="M546" s="10"/>
    </row>
    <row r="547">
      <c r="M547" s="10"/>
    </row>
    <row r="548">
      <c r="M548" s="10"/>
    </row>
    <row r="549">
      <c r="M549" s="10"/>
    </row>
    <row r="550">
      <c r="M550" s="10"/>
    </row>
    <row r="551">
      <c r="M551" s="10"/>
    </row>
    <row r="552">
      <c r="M552" s="10"/>
    </row>
    <row r="553">
      <c r="M553" s="10"/>
    </row>
    <row r="554">
      <c r="M554" s="10"/>
    </row>
    <row r="555">
      <c r="M555" s="10"/>
    </row>
    <row r="556">
      <c r="M556" s="10"/>
    </row>
    <row r="557">
      <c r="M557" s="10"/>
    </row>
    <row r="558">
      <c r="M558" s="10"/>
    </row>
    <row r="559">
      <c r="M559" s="10"/>
    </row>
    <row r="560">
      <c r="M560" s="10"/>
    </row>
    <row r="561">
      <c r="M561" s="10"/>
    </row>
    <row r="562">
      <c r="M562" s="10"/>
    </row>
    <row r="563">
      <c r="M563" s="10"/>
    </row>
    <row r="564">
      <c r="M564" s="10"/>
    </row>
    <row r="565">
      <c r="M565" s="10"/>
    </row>
    <row r="566">
      <c r="M566" s="10"/>
    </row>
    <row r="567">
      <c r="M567" s="10"/>
    </row>
    <row r="568">
      <c r="M568" s="10"/>
    </row>
    <row r="569">
      <c r="M569" s="10"/>
    </row>
    <row r="570">
      <c r="M570" s="10"/>
    </row>
    <row r="571">
      <c r="M571" s="10"/>
    </row>
    <row r="572">
      <c r="M572" s="10"/>
    </row>
    <row r="573">
      <c r="M573" s="10"/>
    </row>
    <row r="574">
      <c r="M574" s="10"/>
    </row>
    <row r="575">
      <c r="M575" s="10"/>
    </row>
    <row r="576">
      <c r="M576" s="10"/>
    </row>
    <row r="577">
      <c r="M577" s="10"/>
    </row>
    <row r="578">
      <c r="M578" s="10"/>
    </row>
    <row r="579">
      <c r="M579" s="10"/>
    </row>
    <row r="580">
      <c r="M580" s="10"/>
    </row>
    <row r="581">
      <c r="M581" s="10"/>
    </row>
    <row r="582">
      <c r="M582" s="10"/>
    </row>
    <row r="583">
      <c r="M583" s="10"/>
    </row>
    <row r="584">
      <c r="M584" s="10"/>
    </row>
    <row r="585">
      <c r="M585" s="10"/>
    </row>
    <row r="586">
      <c r="M586" s="10"/>
    </row>
    <row r="587">
      <c r="M587" s="10"/>
    </row>
    <row r="588">
      <c r="M588" s="10"/>
    </row>
    <row r="589">
      <c r="M589" s="10"/>
    </row>
    <row r="590">
      <c r="M590" s="10"/>
    </row>
    <row r="591">
      <c r="M591" s="10"/>
    </row>
    <row r="592">
      <c r="M592" s="10"/>
    </row>
    <row r="593">
      <c r="M593" s="10"/>
    </row>
    <row r="594">
      <c r="M594" s="10"/>
    </row>
    <row r="595">
      <c r="M595" s="10"/>
    </row>
    <row r="596">
      <c r="M596" s="10"/>
    </row>
    <row r="597">
      <c r="M597" s="10"/>
    </row>
    <row r="598">
      <c r="M598" s="10"/>
    </row>
    <row r="599">
      <c r="M599" s="10"/>
    </row>
    <row r="600">
      <c r="M600" s="10"/>
    </row>
    <row r="601">
      <c r="M601" s="10"/>
    </row>
    <row r="602">
      <c r="M602" s="10"/>
    </row>
    <row r="603">
      <c r="M603" s="10"/>
    </row>
    <row r="604">
      <c r="M604" s="10"/>
    </row>
    <row r="605">
      <c r="M605" s="10"/>
    </row>
    <row r="606">
      <c r="M606" s="10"/>
    </row>
    <row r="607">
      <c r="M607" s="10"/>
    </row>
    <row r="608">
      <c r="M608" s="10"/>
    </row>
    <row r="609">
      <c r="M609" s="10"/>
    </row>
    <row r="610">
      <c r="M610" s="10"/>
    </row>
    <row r="611">
      <c r="M611" s="10"/>
    </row>
    <row r="612">
      <c r="M612" s="10"/>
    </row>
    <row r="613">
      <c r="M613" s="10"/>
    </row>
    <row r="614">
      <c r="M614" s="10"/>
    </row>
    <row r="615">
      <c r="M615" s="10"/>
    </row>
    <row r="616">
      <c r="M616" s="10"/>
    </row>
    <row r="617">
      <c r="M617" s="10"/>
    </row>
    <row r="618">
      <c r="M618" s="10"/>
    </row>
    <row r="619">
      <c r="M619" s="10"/>
    </row>
    <row r="620">
      <c r="M620" s="10"/>
    </row>
    <row r="621">
      <c r="M621" s="10"/>
    </row>
    <row r="622">
      <c r="M622" s="10"/>
    </row>
    <row r="623">
      <c r="M623" s="10"/>
    </row>
    <row r="624">
      <c r="M624" s="10"/>
    </row>
    <row r="625">
      <c r="M625" s="10"/>
    </row>
    <row r="626">
      <c r="M626" s="10"/>
    </row>
    <row r="627">
      <c r="M627" s="10"/>
    </row>
    <row r="628">
      <c r="M628" s="10"/>
    </row>
    <row r="629">
      <c r="M629" s="10"/>
    </row>
    <row r="630">
      <c r="M630" s="10"/>
    </row>
    <row r="631">
      <c r="M631" s="10"/>
    </row>
    <row r="632">
      <c r="M632" s="10"/>
    </row>
    <row r="633">
      <c r="M633" s="10"/>
    </row>
    <row r="634">
      <c r="M634" s="10"/>
    </row>
    <row r="635">
      <c r="M635" s="10"/>
    </row>
    <row r="636">
      <c r="M636" s="10"/>
    </row>
    <row r="637">
      <c r="M637" s="10"/>
    </row>
    <row r="638">
      <c r="M638" s="10"/>
    </row>
    <row r="639">
      <c r="M639" s="10"/>
    </row>
    <row r="640">
      <c r="M640" s="10"/>
    </row>
    <row r="641">
      <c r="M641" s="10"/>
    </row>
    <row r="642">
      <c r="M642" s="10"/>
    </row>
    <row r="643">
      <c r="M643" s="10"/>
    </row>
    <row r="644">
      <c r="M644" s="10"/>
    </row>
    <row r="645">
      <c r="M645" s="10"/>
    </row>
    <row r="646">
      <c r="M646" s="10"/>
    </row>
    <row r="647">
      <c r="M647" s="10"/>
    </row>
    <row r="648">
      <c r="M648" s="10"/>
    </row>
    <row r="649">
      <c r="M649" s="10"/>
    </row>
    <row r="650">
      <c r="M650" s="10"/>
    </row>
    <row r="651">
      <c r="M651" s="10"/>
    </row>
    <row r="652">
      <c r="M652" s="10"/>
    </row>
    <row r="653">
      <c r="M653" s="10"/>
    </row>
    <row r="654">
      <c r="M654" s="10"/>
    </row>
    <row r="655">
      <c r="M655" s="10"/>
    </row>
    <row r="656">
      <c r="M656" s="10"/>
    </row>
    <row r="657">
      <c r="M657" s="10"/>
    </row>
    <row r="658">
      <c r="M658" s="10"/>
    </row>
    <row r="659">
      <c r="M659" s="10"/>
    </row>
    <row r="660">
      <c r="M660" s="10"/>
    </row>
    <row r="661">
      <c r="M661" s="10"/>
    </row>
    <row r="662">
      <c r="M662" s="10"/>
    </row>
    <row r="663">
      <c r="M663" s="10"/>
    </row>
    <row r="664">
      <c r="M664" s="10"/>
    </row>
    <row r="665">
      <c r="M665" s="10"/>
    </row>
    <row r="666">
      <c r="M666" s="10"/>
    </row>
    <row r="667">
      <c r="M667" s="10"/>
    </row>
    <row r="668">
      <c r="M668" s="10"/>
    </row>
    <row r="669">
      <c r="M669" s="10"/>
    </row>
    <row r="670">
      <c r="M670" s="10"/>
    </row>
    <row r="671">
      <c r="M671" s="10"/>
    </row>
    <row r="672">
      <c r="M672" s="10"/>
    </row>
    <row r="673">
      <c r="M673" s="10"/>
    </row>
    <row r="674">
      <c r="M674" s="10"/>
    </row>
    <row r="675">
      <c r="M675" s="10"/>
    </row>
    <row r="676">
      <c r="M676" s="10"/>
    </row>
    <row r="677">
      <c r="M677" s="10"/>
    </row>
    <row r="678">
      <c r="M678" s="10"/>
    </row>
    <row r="679">
      <c r="M679" s="10"/>
    </row>
    <row r="680">
      <c r="M680" s="10"/>
    </row>
    <row r="681">
      <c r="M681" s="10"/>
    </row>
    <row r="682">
      <c r="M682" s="10"/>
    </row>
    <row r="683">
      <c r="M683" s="10"/>
    </row>
    <row r="684">
      <c r="M684" s="10"/>
    </row>
    <row r="685">
      <c r="M685" s="10"/>
    </row>
    <row r="686">
      <c r="M686" s="10"/>
    </row>
    <row r="687">
      <c r="M687" s="10"/>
    </row>
    <row r="688">
      <c r="M688" s="10"/>
    </row>
    <row r="689">
      <c r="M689" s="10"/>
    </row>
    <row r="690">
      <c r="M690" s="10"/>
    </row>
    <row r="691">
      <c r="M691" s="10"/>
    </row>
    <row r="692">
      <c r="M692" s="10"/>
    </row>
    <row r="693">
      <c r="M693" s="10"/>
    </row>
    <row r="694">
      <c r="M694" s="10"/>
    </row>
    <row r="695">
      <c r="M695" s="10"/>
    </row>
    <row r="696">
      <c r="M696" s="10"/>
    </row>
    <row r="697">
      <c r="M697" s="10"/>
    </row>
    <row r="698">
      <c r="M698" s="10"/>
    </row>
    <row r="699">
      <c r="M699" s="10"/>
    </row>
    <row r="700">
      <c r="M700" s="10"/>
    </row>
    <row r="701">
      <c r="M701" s="10"/>
    </row>
    <row r="702">
      <c r="M702" s="10"/>
    </row>
    <row r="703">
      <c r="M703" s="10"/>
    </row>
    <row r="704">
      <c r="M704" s="10"/>
    </row>
    <row r="705">
      <c r="M705" s="10"/>
    </row>
    <row r="706">
      <c r="M706" s="10"/>
    </row>
    <row r="707">
      <c r="M707" s="10"/>
    </row>
    <row r="708">
      <c r="M708" s="10"/>
    </row>
    <row r="709">
      <c r="M709" s="10"/>
    </row>
    <row r="710">
      <c r="M710" s="10"/>
    </row>
    <row r="711">
      <c r="M711" s="10"/>
    </row>
    <row r="712">
      <c r="M712" s="10"/>
    </row>
    <row r="713">
      <c r="M713" s="10"/>
    </row>
    <row r="714">
      <c r="M714" s="10"/>
    </row>
    <row r="715">
      <c r="M715" s="10"/>
    </row>
    <row r="716">
      <c r="M716" s="10"/>
    </row>
    <row r="717">
      <c r="M717" s="10"/>
    </row>
    <row r="718">
      <c r="M718" s="10"/>
    </row>
    <row r="719">
      <c r="M719" s="10"/>
    </row>
    <row r="720">
      <c r="M720" s="10"/>
    </row>
    <row r="721">
      <c r="M721" s="10"/>
    </row>
    <row r="722">
      <c r="M722" s="10"/>
    </row>
    <row r="723">
      <c r="M723" s="10"/>
    </row>
    <row r="724">
      <c r="M724" s="10"/>
    </row>
    <row r="725">
      <c r="M725" s="10"/>
    </row>
    <row r="726">
      <c r="M726" s="10"/>
    </row>
    <row r="727">
      <c r="M727" s="10"/>
    </row>
    <row r="728">
      <c r="M728" s="10"/>
    </row>
    <row r="729">
      <c r="M729" s="10"/>
    </row>
    <row r="730">
      <c r="M730" s="10"/>
    </row>
    <row r="731">
      <c r="M731" s="10"/>
    </row>
    <row r="732">
      <c r="M732" s="10"/>
    </row>
    <row r="733">
      <c r="M733" s="10"/>
    </row>
    <row r="734">
      <c r="M734" s="10"/>
    </row>
    <row r="735">
      <c r="M735" s="10"/>
    </row>
    <row r="736">
      <c r="M736" s="10"/>
    </row>
    <row r="737">
      <c r="M737" s="10"/>
    </row>
    <row r="738">
      <c r="M738" s="10"/>
    </row>
    <row r="739">
      <c r="M739" s="10"/>
    </row>
    <row r="740">
      <c r="M740" s="10"/>
    </row>
    <row r="741">
      <c r="M741" s="10"/>
    </row>
    <row r="742">
      <c r="M742" s="10"/>
    </row>
    <row r="743">
      <c r="M743" s="10"/>
    </row>
    <row r="744">
      <c r="M744" s="10"/>
    </row>
    <row r="745">
      <c r="M745" s="10"/>
    </row>
    <row r="746">
      <c r="M746" s="10"/>
    </row>
    <row r="747">
      <c r="M747" s="10"/>
    </row>
    <row r="748">
      <c r="M748" s="10"/>
    </row>
    <row r="749">
      <c r="M749" s="10"/>
    </row>
    <row r="750">
      <c r="M750" s="10"/>
    </row>
    <row r="751">
      <c r="M751" s="10"/>
    </row>
    <row r="752">
      <c r="M752" s="10"/>
    </row>
    <row r="753">
      <c r="M753" s="10"/>
    </row>
    <row r="754">
      <c r="M754" s="10"/>
    </row>
    <row r="755">
      <c r="M755" s="10"/>
    </row>
    <row r="756">
      <c r="M756" s="10"/>
    </row>
    <row r="757">
      <c r="M757" s="10"/>
    </row>
    <row r="758">
      <c r="M758" s="10"/>
    </row>
    <row r="759">
      <c r="M759" s="10"/>
    </row>
    <row r="760">
      <c r="M760" s="10"/>
    </row>
    <row r="761">
      <c r="M761" s="10"/>
    </row>
    <row r="762">
      <c r="M762" s="10"/>
    </row>
    <row r="763">
      <c r="M763" s="10"/>
    </row>
    <row r="764">
      <c r="M764" s="10"/>
    </row>
    <row r="765">
      <c r="M765" s="10"/>
    </row>
    <row r="766">
      <c r="M766" s="10"/>
    </row>
    <row r="767">
      <c r="M767" s="10"/>
    </row>
    <row r="768">
      <c r="M768" s="10"/>
    </row>
    <row r="769">
      <c r="M769" s="10"/>
    </row>
    <row r="770">
      <c r="M770" s="10"/>
    </row>
    <row r="771">
      <c r="M771" s="10"/>
    </row>
    <row r="772">
      <c r="M772" s="10"/>
    </row>
    <row r="773">
      <c r="M773" s="10"/>
    </row>
    <row r="774">
      <c r="M774" s="10"/>
    </row>
    <row r="775">
      <c r="M775" s="10"/>
    </row>
    <row r="776">
      <c r="M776" s="10"/>
    </row>
    <row r="777">
      <c r="M777" s="10"/>
    </row>
    <row r="778">
      <c r="M778" s="10"/>
    </row>
    <row r="779">
      <c r="M779" s="10"/>
    </row>
    <row r="780">
      <c r="M780" s="10"/>
    </row>
    <row r="781">
      <c r="M781" s="10"/>
    </row>
    <row r="782">
      <c r="M782" s="10"/>
    </row>
    <row r="783">
      <c r="M783" s="10"/>
    </row>
    <row r="784">
      <c r="M784" s="10"/>
    </row>
    <row r="785">
      <c r="M785" s="10"/>
    </row>
    <row r="786">
      <c r="M786" s="10"/>
    </row>
    <row r="787">
      <c r="M787" s="10"/>
    </row>
    <row r="788">
      <c r="M788" s="10"/>
    </row>
    <row r="789">
      <c r="M789" s="10"/>
    </row>
    <row r="790">
      <c r="M790" s="10"/>
    </row>
    <row r="791">
      <c r="M791" s="10"/>
    </row>
    <row r="792">
      <c r="M792" s="10"/>
    </row>
    <row r="793">
      <c r="M793" s="10"/>
    </row>
    <row r="794">
      <c r="M794" s="10"/>
    </row>
    <row r="795">
      <c r="M795" s="10"/>
    </row>
    <row r="796">
      <c r="M796" s="10"/>
    </row>
    <row r="797">
      <c r="M797" s="10"/>
    </row>
    <row r="798">
      <c r="M798" s="10"/>
    </row>
    <row r="799">
      <c r="M799" s="10"/>
    </row>
    <row r="800">
      <c r="M800" s="10"/>
    </row>
    <row r="801">
      <c r="M801" s="10"/>
    </row>
    <row r="802">
      <c r="M802" s="10"/>
    </row>
    <row r="803">
      <c r="M803" s="10"/>
    </row>
    <row r="804">
      <c r="M804" s="10"/>
    </row>
    <row r="805">
      <c r="M805" s="10"/>
    </row>
    <row r="806">
      <c r="M806" s="10"/>
    </row>
    <row r="807">
      <c r="M807" s="10"/>
    </row>
    <row r="808">
      <c r="M808" s="10"/>
    </row>
    <row r="809">
      <c r="M809" s="10"/>
    </row>
    <row r="810">
      <c r="M810" s="10"/>
    </row>
    <row r="811">
      <c r="M811" s="10"/>
    </row>
    <row r="812">
      <c r="M812" s="10"/>
    </row>
    <row r="813">
      <c r="M813" s="10"/>
    </row>
    <row r="814">
      <c r="M814" s="10"/>
    </row>
    <row r="815">
      <c r="M815" s="10"/>
    </row>
    <row r="816">
      <c r="M816" s="10"/>
    </row>
    <row r="817">
      <c r="M817" s="10"/>
    </row>
    <row r="818">
      <c r="M818" s="10"/>
    </row>
    <row r="819">
      <c r="M819" s="10"/>
    </row>
    <row r="820">
      <c r="M820" s="10"/>
    </row>
    <row r="821">
      <c r="M821" s="10"/>
    </row>
    <row r="822">
      <c r="M822" s="10"/>
    </row>
    <row r="823">
      <c r="M823" s="10"/>
    </row>
    <row r="824">
      <c r="M824" s="10"/>
    </row>
    <row r="825">
      <c r="M825" s="10"/>
    </row>
    <row r="826">
      <c r="M826" s="10"/>
    </row>
    <row r="827">
      <c r="M827" s="10"/>
    </row>
    <row r="828">
      <c r="M828" s="10"/>
    </row>
    <row r="829">
      <c r="M829" s="10"/>
    </row>
    <row r="830">
      <c r="M830" s="10"/>
    </row>
    <row r="831">
      <c r="M831" s="10"/>
    </row>
    <row r="832">
      <c r="M832" s="10"/>
    </row>
    <row r="833">
      <c r="M833" s="10"/>
    </row>
    <row r="834">
      <c r="M834" s="10"/>
    </row>
    <row r="835">
      <c r="M835" s="10"/>
    </row>
    <row r="836">
      <c r="M836" s="10"/>
    </row>
    <row r="837">
      <c r="M837" s="10"/>
    </row>
    <row r="838">
      <c r="M838" s="10"/>
    </row>
    <row r="839">
      <c r="M839" s="10"/>
    </row>
    <row r="840">
      <c r="M840" s="10"/>
    </row>
    <row r="841">
      <c r="M841" s="10"/>
    </row>
    <row r="842">
      <c r="M842" s="10"/>
    </row>
    <row r="843">
      <c r="M843" s="10"/>
    </row>
    <row r="844">
      <c r="M844" s="10"/>
    </row>
    <row r="845">
      <c r="M845" s="10"/>
    </row>
    <row r="846">
      <c r="M846" s="10"/>
    </row>
    <row r="847">
      <c r="M847" s="10"/>
    </row>
    <row r="848">
      <c r="M848" s="10"/>
    </row>
    <row r="849">
      <c r="M849" s="10"/>
    </row>
    <row r="850">
      <c r="M850" s="10"/>
    </row>
    <row r="851">
      <c r="M851" s="10"/>
    </row>
    <row r="852">
      <c r="M852" s="10"/>
    </row>
    <row r="853">
      <c r="M853" s="10"/>
    </row>
    <row r="854">
      <c r="M854" s="10"/>
    </row>
    <row r="855">
      <c r="M855" s="10"/>
    </row>
    <row r="856">
      <c r="M856" s="10"/>
    </row>
    <row r="857">
      <c r="M857" s="10"/>
    </row>
    <row r="858">
      <c r="M858" s="10"/>
    </row>
    <row r="859">
      <c r="M859" s="10"/>
    </row>
    <row r="860">
      <c r="M860" s="10"/>
    </row>
    <row r="861">
      <c r="M861" s="10"/>
    </row>
    <row r="862">
      <c r="M862" s="10"/>
    </row>
    <row r="863">
      <c r="M863" s="10"/>
    </row>
    <row r="864">
      <c r="M864" s="10"/>
    </row>
    <row r="865">
      <c r="M865" s="10"/>
    </row>
    <row r="866">
      <c r="M866" s="10"/>
    </row>
    <row r="867">
      <c r="M867" s="10"/>
    </row>
    <row r="868">
      <c r="M868" s="10"/>
    </row>
    <row r="869">
      <c r="M869" s="10"/>
    </row>
    <row r="870">
      <c r="M870" s="10"/>
    </row>
    <row r="871">
      <c r="M871" s="10"/>
    </row>
    <row r="872">
      <c r="M872" s="10"/>
    </row>
    <row r="873">
      <c r="M873" s="10"/>
    </row>
    <row r="874">
      <c r="M874" s="10"/>
    </row>
    <row r="875">
      <c r="M875" s="10"/>
    </row>
    <row r="876">
      <c r="M876" s="10"/>
    </row>
    <row r="877">
      <c r="M877" s="10"/>
    </row>
    <row r="878">
      <c r="M878" s="10"/>
    </row>
    <row r="879">
      <c r="M879" s="10"/>
    </row>
    <row r="880">
      <c r="M880" s="10"/>
    </row>
    <row r="881">
      <c r="M881" s="10"/>
    </row>
    <row r="882">
      <c r="M882" s="10"/>
    </row>
    <row r="883">
      <c r="M883" s="10"/>
    </row>
    <row r="884">
      <c r="M884" s="10"/>
    </row>
    <row r="885">
      <c r="M885" s="10"/>
    </row>
    <row r="886">
      <c r="M886" s="10"/>
    </row>
    <row r="887">
      <c r="M887" s="10"/>
    </row>
    <row r="888">
      <c r="M888" s="10"/>
    </row>
    <row r="889">
      <c r="M889" s="10"/>
    </row>
    <row r="890">
      <c r="M890" s="10"/>
    </row>
    <row r="891">
      <c r="M891" s="10"/>
    </row>
    <row r="892">
      <c r="M892" s="10"/>
    </row>
    <row r="893">
      <c r="M893" s="10"/>
    </row>
    <row r="894">
      <c r="M894" s="10"/>
    </row>
    <row r="895">
      <c r="M895" s="10"/>
    </row>
    <row r="896">
      <c r="M896" s="10"/>
    </row>
    <row r="897">
      <c r="M897" s="10"/>
    </row>
    <row r="898">
      <c r="M898" s="10"/>
    </row>
    <row r="899">
      <c r="M899" s="10"/>
    </row>
    <row r="900">
      <c r="M900" s="10"/>
    </row>
    <row r="901">
      <c r="M901" s="10"/>
    </row>
    <row r="902">
      <c r="M902" s="10"/>
    </row>
    <row r="903">
      <c r="M903" s="10"/>
    </row>
    <row r="904">
      <c r="M904" s="10"/>
    </row>
    <row r="905">
      <c r="M905" s="10"/>
    </row>
    <row r="906">
      <c r="M906" s="10"/>
    </row>
    <row r="907">
      <c r="M907" s="10"/>
    </row>
    <row r="908">
      <c r="M908" s="10"/>
    </row>
    <row r="909">
      <c r="M909" s="10"/>
    </row>
    <row r="910">
      <c r="M910" s="10"/>
    </row>
    <row r="911">
      <c r="M911" s="10"/>
    </row>
    <row r="912">
      <c r="M912" s="10"/>
    </row>
    <row r="913">
      <c r="M913" s="10"/>
    </row>
    <row r="914">
      <c r="M914" s="10"/>
    </row>
    <row r="915">
      <c r="M915" s="10"/>
    </row>
    <row r="916">
      <c r="M916" s="10"/>
    </row>
    <row r="917">
      <c r="M917" s="10"/>
    </row>
    <row r="918">
      <c r="M918" s="10"/>
    </row>
    <row r="919">
      <c r="M919" s="10"/>
    </row>
    <row r="920">
      <c r="M920" s="10"/>
    </row>
    <row r="921">
      <c r="M921" s="10"/>
    </row>
    <row r="922">
      <c r="M922" s="10"/>
    </row>
    <row r="923">
      <c r="M923" s="10"/>
    </row>
    <row r="924">
      <c r="M924" s="10"/>
    </row>
    <row r="925">
      <c r="M925" s="10"/>
    </row>
    <row r="926">
      <c r="M926" s="10"/>
    </row>
    <row r="927">
      <c r="M927" s="10"/>
    </row>
    <row r="928">
      <c r="M928" s="10"/>
    </row>
    <row r="929">
      <c r="M929" s="10"/>
    </row>
    <row r="930">
      <c r="M930" s="10"/>
    </row>
    <row r="931">
      <c r="M931" s="10"/>
    </row>
    <row r="932">
      <c r="M932" s="10"/>
    </row>
    <row r="933">
      <c r="M933" s="10"/>
    </row>
    <row r="934">
      <c r="M934" s="10"/>
    </row>
    <row r="935">
      <c r="M935" s="10"/>
    </row>
    <row r="936">
      <c r="M936" s="10"/>
    </row>
    <row r="937">
      <c r="M937" s="10"/>
    </row>
    <row r="938">
      <c r="M938" s="10"/>
    </row>
    <row r="939">
      <c r="M939" s="10"/>
    </row>
    <row r="940">
      <c r="M940" s="10"/>
    </row>
    <row r="941">
      <c r="M941" s="10"/>
    </row>
    <row r="942">
      <c r="M942" s="10"/>
    </row>
    <row r="943">
      <c r="M943" s="10"/>
    </row>
    <row r="944">
      <c r="M944" s="10"/>
    </row>
    <row r="945">
      <c r="M945" s="10"/>
    </row>
    <row r="946">
      <c r="M946" s="10"/>
    </row>
    <row r="947">
      <c r="M947" s="10"/>
    </row>
    <row r="948">
      <c r="M948" s="10"/>
    </row>
    <row r="949">
      <c r="M949" s="10"/>
    </row>
    <row r="950">
      <c r="M950" s="10"/>
    </row>
    <row r="951">
      <c r="M951" s="10"/>
    </row>
    <row r="952">
      <c r="M952" s="10"/>
    </row>
    <row r="953">
      <c r="M953" s="10"/>
    </row>
    <row r="954">
      <c r="M954" s="10"/>
    </row>
    <row r="955">
      <c r="M955" s="10"/>
    </row>
    <row r="956">
      <c r="M956" s="10"/>
    </row>
    <row r="957">
      <c r="M957" s="10"/>
    </row>
    <row r="958">
      <c r="M958" s="10"/>
    </row>
    <row r="959">
      <c r="M959" s="10"/>
    </row>
    <row r="960">
      <c r="M960" s="10"/>
    </row>
    <row r="961">
      <c r="M961" s="10"/>
    </row>
    <row r="962">
      <c r="M962" s="10"/>
    </row>
    <row r="963">
      <c r="M963" s="10"/>
    </row>
    <row r="964">
      <c r="M964" s="10"/>
    </row>
    <row r="965">
      <c r="M965" s="10"/>
    </row>
    <row r="966">
      <c r="M966" s="10"/>
    </row>
    <row r="967">
      <c r="M967" s="10"/>
    </row>
    <row r="968">
      <c r="M968" s="10"/>
    </row>
    <row r="969">
      <c r="M969" s="10"/>
    </row>
    <row r="970">
      <c r="M970" s="10"/>
    </row>
    <row r="971">
      <c r="M971" s="10"/>
    </row>
    <row r="972">
      <c r="M972" s="10"/>
    </row>
    <row r="973">
      <c r="M973" s="10"/>
    </row>
    <row r="974">
      <c r="M974" s="10"/>
    </row>
    <row r="975">
      <c r="M975" s="10"/>
    </row>
    <row r="976">
      <c r="M976" s="10"/>
    </row>
    <row r="977">
      <c r="M977" s="10"/>
    </row>
    <row r="978">
      <c r="M978" s="10"/>
    </row>
    <row r="979">
      <c r="M979" s="10"/>
    </row>
    <row r="980">
      <c r="M980" s="10"/>
    </row>
    <row r="981">
      <c r="M981" s="10"/>
    </row>
    <row r="982">
      <c r="M982" s="10"/>
    </row>
    <row r="983">
      <c r="M983" s="10"/>
    </row>
    <row r="984">
      <c r="M984" s="10"/>
    </row>
    <row r="985">
      <c r="M985" s="10"/>
    </row>
    <row r="986">
      <c r="M986" s="10"/>
    </row>
    <row r="987">
      <c r="M987" s="10"/>
    </row>
    <row r="988">
      <c r="M988" s="10"/>
    </row>
    <row r="989">
      <c r="M989" s="10"/>
    </row>
    <row r="990">
      <c r="M990" s="10"/>
    </row>
    <row r="991">
      <c r="M991" s="10"/>
    </row>
    <row r="992">
      <c r="M992" s="10"/>
    </row>
    <row r="993">
      <c r="M993" s="10"/>
    </row>
    <row r="994">
      <c r="M994" s="10"/>
    </row>
    <row r="995">
      <c r="M995" s="10"/>
    </row>
    <row r="996">
      <c r="M996" s="10"/>
    </row>
    <row r="997">
      <c r="M997" s="10"/>
    </row>
    <row r="998">
      <c r="M998" s="10"/>
    </row>
    <row r="999">
      <c r="M999" s="10"/>
    </row>
    <row r="1000">
      <c r="M1000" s="1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18</v>
      </c>
      <c r="J1" s="2" t="s">
        <v>20</v>
      </c>
      <c r="K1" s="2" t="s">
        <v>21</v>
      </c>
      <c r="L1" s="1" t="s">
        <v>22</v>
      </c>
      <c r="M1" s="3" t="s">
        <v>23</v>
      </c>
    </row>
    <row r="2">
      <c r="A2" s="6" t="s">
        <v>105</v>
      </c>
      <c r="B2" s="7" t="str">
        <f>vlookup($A2,Users!$B$1:$H1000,3,false)</f>
        <v>Colin</v>
      </c>
      <c r="C2" s="7" t="str">
        <f>vlookup($A2,Users!$B$1:$H1000,6,false)</f>
        <v>Enloe A</v>
      </c>
      <c r="D2" s="7">
        <f>vlookup($C2,Teams!$B:$D,2,false)</f>
        <v>5</v>
      </c>
      <c r="E2" s="7">
        <f t="shared" ref="E2:E207" si="1">D2*4</f>
        <v>20</v>
      </c>
      <c r="F2" s="7">
        <f>countifs(Raw!$D$1:$D1000,$A2,Raw!$C$1:$C1000,4,Raw!$J$1:$J1000,"P")+countifs(Raw!$D$1:$D1000,$A2,Raw!$C$1:$C1000,14,Raw!$J$1:$J1000,"P")</f>
        <v>12</v>
      </c>
      <c r="G2" s="7">
        <f>countifs(Raw!$D$1:$D1000,$A2,Raw!$C$1:$C1000,0,Raw!$J$1:$J1000,"P")</f>
        <v>2</v>
      </c>
      <c r="H2" s="7">
        <f>countifs(Raw!$D$1:$D1000,$A2,Raw!$C$1:$C1000,-4,Raw!$J$1:$J1000,"P")</f>
        <v>1</v>
      </c>
      <c r="I2" s="7">
        <f t="shared" ref="I2:I207" si="2">F2+G2+H2</f>
        <v>15</v>
      </c>
      <c r="J2" s="8">
        <f t="shared" ref="J2:J207" si="3">I2/E2</f>
        <v>0.75</v>
      </c>
      <c r="K2" s="8">
        <f t="shared" ref="K2:K207" si="4">iferror(F2/I2,0)</f>
        <v>0.8</v>
      </c>
      <c r="L2" s="7">
        <f t="shared" ref="L2:L207" si="5">4*F2-4*H2</f>
        <v>44</v>
      </c>
      <c r="M2" s="9">
        <f t="shared" ref="M2:M207" si="6">L2/D2</f>
        <v>8.8</v>
      </c>
    </row>
    <row r="3">
      <c r="A3" s="6" t="s">
        <v>30</v>
      </c>
      <c r="B3" s="7" t="str">
        <f>vlookup($A3,Users!$B$1:$H1000,3,false)</f>
        <v>Joshua</v>
      </c>
      <c r="C3" s="7" t="str">
        <f>vlookup($A3,Users!$B$1:$H1000,6,false)</f>
        <v>Brookfield</v>
      </c>
      <c r="D3" s="7">
        <f>vlookup($C3,Teams!$B:$D,2,false)</f>
        <v>7</v>
      </c>
      <c r="E3" s="7">
        <f t="shared" si="1"/>
        <v>28</v>
      </c>
      <c r="F3" s="7">
        <f>countifs(Raw!$D$1:$D1000,$A3,Raw!$C$1:$C1000,4,Raw!$J$1:$J1000,"P")+countifs(Raw!$D$1:$D1000,$A3,Raw!$C$1:$C1000,14,Raw!$J$1:$J1000,"P")</f>
        <v>14</v>
      </c>
      <c r="G3" s="7">
        <f>countifs(Raw!$D$1:$D1000,$A3,Raw!$C$1:$C1000,0,Raw!$J$1:$J1000,"P")</f>
        <v>4</v>
      </c>
      <c r="H3" s="7">
        <f>countifs(Raw!$D$1:$D1000,$A3,Raw!$C$1:$C1000,-4,Raw!$J$1:$J1000,"P")</f>
        <v>0</v>
      </c>
      <c r="I3" s="7">
        <f t="shared" si="2"/>
        <v>18</v>
      </c>
      <c r="J3" s="8">
        <f t="shared" si="3"/>
        <v>0.6428571429</v>
      </c>
      <c r="K3" s="8">
        <f t="shared" si="4"/>
        <v>0.7777777778</v>
      </c>
      <c r="L3" s="7">
        <f t="shared" si="5"/>
        <v>56</v>
      </c>
      <c r="M3" s="9">
        <f t="shared" si="6"/>
        <v>8</v>
      </c>
    </row>
    <row r="4">
      <c r="A4" s="6" t="s">
        <v>80</v>
      </c>
      <c r="B4" s="7" t="str">
        <f>vlookup($A4,Users!$B$1:$H1000,3,false)</f>
        <v>Evin</v>
      </c>
      <c r="C4" s="7" t="str">
        <f>vlookup($A4,Users!$B$1:$H1000,6,false)</f>
        <v>Lexington A</v>
      </c>
      <c r="D4" s="7">
        <f>vlookup($C4,Teams!$B:$D,2,false)</f>
        <v>7</v>
      </c>
      <c r="E4" s="7">
        <f t="shared" si="1"/>
        <v>28</v>
      </c>
      <c r="F4" s="7">
        <f>countifs(Raw!$D$1:$D1000,$A4,Raw!$C$1:$C1000,4,Raw!$J$1:$J1000,"P")+countifs(Raw!$D$1:$D1000,$A4,Raw!$C$1:$C1000,14,Raw!$J$1:$J1000,"P")</f>
        <v>14</v>
      </c>
      <c r="G4" s="7">
        <f>countifs(Raw!$D$1:$D1000,$A4,Raw!$C$1:$C1000,0,Raw!$J$1:$J1000,"P")</f>
        <v>3</v>
      </c>
      <c r="H4" s="7">
        <f>countifs(Raw!$D$1:$D1000,$A4,Raw!$C$1:$C1000,-4,Raw!$J$1:$J1000,"P")</f>
        <v>1</v>
      </c>
      <c r="I4" s="7">
        <f t="shared" si="2"/>
        <v>18</v>
      </c>
      <c r="J4" s="8">
        <f t="shared" si="3"/>
        <v>0.6428571429</v>
      </c>
      <c r="K4" s="8">
        <f t="shared" si="4"/>
        <v>0.7777777778</v>
      </c>
      <c r="L4" s="7">
        <f t="shared" si="5"/>
        <v>52</v>
      </c>
      <c r="M4" s="9">
        <f t="shared" si="6"/>
        <v>7.428571429</v>
      </c>
    </row>
    <row r="5">
      <c r="A5" s="6" t="s">
        <v>131</v>
      </c>
      <c r="B5" s="7" t="str">
        <f>vlookup($A5,Users!$B$1:$H1000,3,false)</f>
        <v>Jake</v>
      </c>
      <c r="C5" s="7" t="str">
        <f>vlookup($A5,Users!$B$1:$H1000,6,false)</f>
        <v>Cupertino</v>
      </c>
      <c r="D5" s="7">
        <f>vlookup($C5,Teams!$B:$D,2,false)</f>
        <v>5</v>
      </c>
      <c r="E5" s="7">
        <f t="shared" si="1"/>
        <v>20</v>
      </c>
      <c r="F5" s="7">
        <f>countifs(Raw!$D$1:$D1000,$A5,Raw!$C$1:$C1000,4,Raw!$J$1:$J1000,"P")+countifs(Raw!$D$1:$D1000,$A5,Raw!$C$1:$C1000,14,Raw!$J$1:$J1000,"P")</f>
        <v>8</v>
      </c>
      <c r="G5" s="7">
        <f>countifs(Raw!$D$1:$D1000,$A5,Raw!$C$1:$C1000,0,Raw!$J$1:$J1000,"P")</f>
        <v>3</v>
      </c>
      <c r="H5" s="7">
        <f>countifs(Raw!$D$1:$D1000,$A5,Raw!$C$1:$C1000,-4,Raw!$J$1:$J1000,"P")</f>
        <v>0</v>
      </c>
      <c r="I5" s="7">
        <f t="shared" si="2"/>
        <v>11</v>
      </c>
      <c r="J5" s="8">
        <f t="shared" si="3"/>
        <v>0.55</v>
      </c>
      <c r="K5" s="8">
        <f t="shared" si="4"/>
        <v>0.7272727273</v>
      </c>
      <c r="L5" s="7">
        <f t="shared" si="5"/>
        <v>32</v>
      </c>
      <c r="M5" s="9">
        <f t="shared" si="6"/>
        <v>6.4</v>
      </c>
    </row>
    <row r="6">
      <c r="A6" s="6" t="s">
        <v>54</v>
      </c>
      <c r="B6" s="7" t="str">
        <f>vlookup($A6,Users!$B$1:$H1000,3,false)</f>
        <v>Kaiwen</v>
      </c>
      <c r="C6" s="7" t="str">
        <f>vlookup($A6,Users!$B$1:$H1000,6,false)</f>
        <v>Enloe B</v>
      </c>
      <c r="D6" s="7">
        <f>vlookup($C6,Teams!$B:$D,2,false)</f>
        <v>7</v>
      </c>
      <c r="E6" s="7">
        <f t="shared" si="1"/>
        <v>28</v>
      </c>
      <c r="F6" s="7">
        <f>countifs(Raw!$D$1:$D1000,$A6,Raw!$C$1:$C1000,4,Raw!$J$1:$J1000,"P")+countifs(Raw!$D$1:$D1000,$A6,Raw!$C$1:$C1000,14,Raw!$J$1:$J1000,"P")</f>
        <v>12</v>
      </c>
      <c r="G6" s="7">
        <f>countifs(Raw!$D$1:$D1000,$A6,Raw!$C$1:$C1000,0,Raw!$J$1:$J1000,"P")</f>
        <v>5</v>
      </c>
      <c r="H6" s="7">
        <f>countifs(Raw!$D$1:$D1000,$A6,Raw!$C$1:$C1000,-4,Raw!$J$1:$J1000,"P")</f>
        <v>1</v>
      </c>
      <c r="I6" s="7">
        <f t="shared" si="2"/>
        <v>18</v>
      </c>
      <c r="J6" s="8">
        <f t="shared" si="3"/>
        <v>0.6428571429</v>
      </c>
      <c r="K6" s="8">
        <f t="shared" si="4"/>
        <v>0.6666666667</v>
      </c>
      <c r="L6" s="7">
        <f t="shared" si="5"/>
        <v>44</v>
      </c>
      <c r="M6" s="9">
        <f t="shared" si="6"/>
        <v>6.285714286</v>
      </c>
    </row>
    <row r="7">
      <c r="A7" s="6" t="s">
        <v>140</v>
      </c>
      <c r="B7" s="7" t="str">
        <f>vlookup($A7,Users!$B$1:$H1000,3,false)</f>
        <v>Tanmay</v>
      </c>
      <c r="C7" s="7" t="str">
        <f>vlookup($A7,Users!$B$1:$H1000,6,false)</f>
        <v>Lexington B</v>
      </c>
      <c r="D7" s="7">
        <f>vlookup($C7,Teams!$B:$D,2,false)</f>
        <v>6</v>
      </c>
      <c r="E7" s="7">
        <f t="shared" si="1"/>
        <v>24</v>
      </c>
      <c r="F7" s="7">
        <f>countifs(Raw!$D$1:$D1000,$A7,Raw!$C$1:$C1000,4,Raw!$J$1:$J1000,"P")+countifs(Raw!$D$1:$D1000,$A7,Raw!$C$1:$C1000,14,Raw!$J$1:$J1000,"P")</f>
        <v>9</v>
      </c>
      <c r="G7" s="7">
        <f>countifs(Raw!$D$1:$D1000,$A7,Raw!$C$1:$C1000,0,Raw!$J$1:$J1000,"P")</f>
        <v>3</v>
      </c>
      <c r="H7" s="7">
        <f>countifs(Raw!$D$1:$D1000,$A7,Raw!$C$1:$C1000,-4,Raw!$J$1:$J1000,"P")</f>
        <v>0</v>
      </c>
      <c r="I7" s="7">
        <f t="shared" si="2"/>
        <v>12</v>
      </c>
      <c r="J7" s="8">
        <f t="shared" si="3"/>
        <v>0.5</v>
      </c>
      <c r="K7" s="8">
        <f t="shared" si="4"/>
        <v>0.75</v>
      </c>
      <c r="L7" s="7">
        <f t="shared" si="5"/>
        <v>36</v>
      </c>
      <c r="M7" s="9">
        <f t="shared" si="6"/>
        <v>6</v>
      </c>
    </row>
    <row r="8">
      <c r="A8" s="6" t="s">
        <v>154</v>
      </c>
      <c r="B8" s="7" t="str">
        <f>vlookup($A8,Users!$B$1:$H1000,3,false)</f>
        <v>Aditya</v>
      </c>
      <c r="C8" s="7" t="str">
        <f>vlookup($A8,Users!$B$1:$H1000,6,false)</f>
        <v>NCSSM A</v>
      </c>
      <c r="D8" s="7">
        <f>vlookup($C8,Teams!$B:$D,2,false)</f>
        <v>7</v>
      </c>
      <c r="E8" s="7">
        <f t="shared" si="1"/>
        <v>28</v>
      </c>
      <c r="F8" s="7">
        <f>countifs(Raw!$D$1:$D1000,$A8,Raw!$C$1:$C1000,4,Raw!$J$1:$J1000,"P")+countifs(Raw!$D$1:$D1000,$A8,Raw!$C$1:$C1000,14,Raw!$J$1:$J1000,"P")</f>
        <v>11</v>
      </c>
      <c r="G8" s="7">
        <f>countifs(Raw!$D$1:$D1000,$A8,Raw!$C$1:$C1000,0,Raw!$J$1:$J1000,"P")</f>
        <v>4</v>
      </c>
      <c r="H8" s="7">
        <f>countifs(Raw!$D$1:$D1000,$A8,Raw!$C$1:$C1000,-4,Raw!$J$1:$J1000,"P")</f>
        <v>1</v>
      </c>
      <c r="I8" s="7">
        <f t="shared" si="2"/>
        <v>16</v>
      </c>
      <c r="J8" s="8">
        <f t="shared" si="3"/>
        <v>0.5714285714</v>
      </c>
      <c r="K8" s="8">
        <f t="shared" si="4"/>
        <v>0.6875</v>
      </c>
      <c r="L8" s="7">
        <f t="shared" si="5"/>
        <v>40</v>
      </c>
      <c r="M8" s="9">
        <f t="shared" si="6"/>
        <v>5.714285714</v>
      </c>
    </row>
    <row r="9">
      <c r="A9" s="6" t="s">
        <v>127</v>
      </c>
      <c r="B9" s="7" t="str">
        <f>vlookup($A9,Users!$B$1:$H1000,3,false)</f>
        <v>Kai</v>
      </c>
      <c r="C9" s="7" t="str">
        <f>vlookup($A9,Users!$B$1:$H1000,6,false)</f>
        <v>Naperville North</v>
      </c>
      <c r="D9" s="7">
        <f>vlookup($C9,Teams!$B:$D,2,false)</f>
        <v>5</v>
      </c>
      <c r="E9" s="7">
        <f t="shared" si="1"/>
        <v>20</v>
      </c>
      <c r="F9" s="7">
        <f>countifs(Raw!$D$1:$D1000,$A9,Raw!$C$1:$C1000,4,Raw!$J$1:$J1000,"P")+countifs(Raw!$D$1:$D1000,$A9,Raw!$C$1:$C1000,14,Raw!$J$1:$J1000,"P")</f>
        <v>7</v>
      </c>
      <c r="G9" s="7">
        <f>countifs(Raw!$D$1:$D1000,$A9,Raw!$C$1:$C1000,0,Raw!$J$1:$J1000,"P")</f>
        <v>2</v>
      </c>
      <c r="H9" s="7">
        <f>countifs(Raw!$D$1:$D1000,$A9,Raw!$C$1:$C1000,-4,Raw!$J$1:$J1000,"P")</f>
        <v>0</v>
      </c>
      <c r="I9" s="7">
        <f t="shared" si="2"/>
        <v>9</v>
      </c>
      <c r="J9" s="8">
        <f t="shared" si="3"/>
        <v>0.45</v>
      </c>
      <c r="K9" s="8">
        <f t="shared" si="4"/>
        <v>0.7777777778</v>
      </c>
      <c r="L9" s="7">
        <f t="shared" si="5"/>
        <v>28</v>
      </c>
      <c r="M9" s="9">
        <f t="shared" si="6"/>
        <v>5.6</v>
      </c>
    </row>
    <row r="10">
      <c r="A10" s="6" t="s">
        <v>167</v>
      </c>
      <c r="B10" s="7" t="str">
        <f>vlookup($A10,Users!$B$1:$H1000,3,false)</f>
        <v>Boheng</v>
      </c>
      <c r="C10" s="7" t="str">
        <f>vlookup($A10,Users!$B$1:$H1000,6,false)</f>
        <v>NoHo</v>
      </c>
      <c r="D10" s="7">
        <f>vlookup($C10,Teams!$B:$D,2,false)</f>
        <v>10</v>
      </c>
      <c r="E10" s="7">
        <f t="shared" si="1"/>
        <v>40</v>
      </c>
      <c r="F10" s="7">
        <f>countifs(Raw!$D$1:$D1000,$A10,Raw!$C$1:$C1000,4,Raw!$J$1:$J1000,"P")+countifs(Raw!$D$1:$D1000,$A10,Raw!$C$1:$C1000,14,Raw!$J$1:$J1000,"P")</f>
        <v>14</v>
      </c>
      <c r="G10" s="7">
        <f>countifs(Raw!$D$1:$D1000,$A10,Raw!$C$1:$C1000,0,Raw!$J$1:$J1000,"P")</f>
        <v>10</v>
      </c>
      <c r="H10" s="7">
        <f>countifs(Raw!$D$1:$D1000,$A10,Raw!$C$1:$C1000,-4,Raw!$J$1:$J1000,"P")</f>
        <v>0</v>
      </c>
      <c r="I10" s="7">
        <f t="shared" si="2"/>
        <v>24</v>
      </c>
      <c r="J10" s="8">
        <f t="shared" si="3"/>
        <v>0.6</v>
      </c>
      <c r="K10" s="8">
        <f t="shared" si="4"/>
        <v>0.5833333333</v>
      </c>
      <c r="L10" s="7">
        <f t="shared" si="5"/>
        <v>56</v>
      </c>
      <c r="M10" s="9">
        <f t="shared" si="6"/>
        <v>5.6</v>
      </c>
    </row>
    <row r="11">
      <c r="A11" s="6" t="s">
        <v>191</v>
      </c>
      <c r="B11" s="7" t="str">
        <f>vlookup($A11,Users!$B$1:$H1000,3,false)</f>
        <v>Harsh</v>
      </c>
      <c r="C11" s="7" t="str">
        <f>vlookup($A11,Users!$B$1:$H1000,6,false)</f>
        <v>Green Hope</v>
      </c>
      <c r="D11" s="7">
        <f>vlookup($C11,Teams!$B:$D,2,false)</f>
        <v>5</v>
      </c>
      <c r="E11" s="7">
        <f t="shared" si="1"/>
        <v>20</v>
      </c>
      <c r="F11" s="7">
        <f>countifs(Raw!$D$1:$D1000,$A11,Raw!$C$1:$C1000,4,Raw!$J$1:$J1000,"P")+countifs(Raw!$D$1:$D1000,$A11,Raw!$C$1:$C1000,14,Raw!$J$1:$J1000,"P")</f>
        <v>8</v>
      </c>
      <c r="G11" s="7">
        <f>countifs(Raw!$D$1:$D1000,$A11,Raw!$C$1:$C1000,0,Raw!$J$1:$J1000,"P")</f>
        <v>1</v>
      </c>
      <c r="H11" s="7">
        <f>countifs(Raw!$D$1:$D1000,$A11,Raw!$C$1:$C1000,-4,Raw!$J$1:$J1000,"P")</f>
        <v>1</v>
      </c>
      <c r="I11" s="7">
        <f t="shared" si="2"/>
        <v>10</v>
      </c>
      <c r="J11" s="8">
        <f t="shared" si="3"/>
        <v>0.5</v>
      </c>
      <c r="K11" s="8">
        <f t="shared" si="4"/>
        <v>0.8</v>
      </c>
      <c r="L11" s="7">
        <f t="shared" si="5"/>
        <v>28</v>
      </c>
      <c r="M11" s="9">
        <f t="shared" si="6"/>
        <v>5.6</v>
      </c>
    </row>
    <row r="12">
      <c r="A12" s="6" t="s">
        <v>88</v>
      </c>
      <c r="B12" s="7" t="str">
        <f>vlookup($A12,Users!$B$1:$H1000,3,false)</f>
        <v>Samuel</v>
      </c>
      <c r="C12" s="7" t="str">
        <f>vlookup($A12,Users!$B$1:$H1000,6,false)</f>
        <v>MSJ</v>
      </c>
      <c r="D12" s="7">
        <f>vlookup($C12,Teams!$B:$D,2,false)</f>
        <v>8</v>
      </c>
      <c r="E12" s="7">
        <f t="shared" si="1"/>
        <v>32</v>
      </c>
      <c r="F12" s="7">
        <f>countifs(Raw!$D$1:$D1000,$A12,Raw!$C$1:$C1000,4,Raw!$J$1:$J1000,"P")+countifs(Raw!$D$1:$D1000,$A12,Raw!$C$1:$C1000,14,Raw!$J$1:$J1000,"P")</f>
        <v>12</v>
      </c>
      <c r="G12" s="7">
        <f>countifs(Raw!$D$1:$D1000,$A12,Raw!$C$1:$C1000,0,Raw!$J$1:$J1000,"P")</f>
        <v>6</v>
      </c>
      <c r="H12" s="7">
        <f>countifs(Raw!$D$1:$D1000,$A12,Raw!$C$1:$C1000,-4,Raw!$J$1:$J1000,"P")</f>
        <v>2</v>
      </c>
      <c r="I12" s="7">
        <f t="shared" si="2"/>
        <v>20</v>
      </c>
      <c r="J12" s="8">
        <f t="shared" si="3"/>
        <v>0.625</v>
      </c>
      <c r="K12" s="8">
        <f t="shared" si="4"/>
        <v>0.6</v>
      </c>
      <c r="L12" s="7">
        <f t="shared" si="5"/>
        <v>40</v>
      </c>
      <c r="M12" s="9">
        <f t="shared" si="6"/>
        <v>5</v>
      </c>
    </row>
    <row r="13">
      <c r="A13" s="6" t="s">
        <v>36</v>
      </c>
      <c r="B13" s="7" t="str">
        <f>vlookup($A13,Users!$B$1:$H1000,3,false)</f>
        <v>Edward</v>
      </c>
      <c r="C13" s="7" t="str">
        <f>vlookup($A13,Users!$B$1:$H1000,6,false)</f>
        <v>NCSSM B</v>
      </c>
      <c r="D13" s="7">
        <f>vlookup($C13,Teams!$B:$D,2,false)</f>
        <v>5</v>
      </c>
      <c r="E13" s="7">
        <f t="shared" si="1"/>
        <v>20</v>
      </c>
      <c r="F13" s="7">
        <f>countifs(Raw!$D$1:$D1000,$A13,Raw!$C$1:$C1000,4,Raw!$J$1:$J1000,"P")+countifs(Raw!$D$1:$D1000,$A13,Raw!$C$1:$C1000,14,Raw!$J$1:$J1000,"P")</f>
        <v>7</v>
      </c>
      <c r="G13" s="7">
        <f>countifs(Raw!$D$1:$D1000,$A13,Raw!$C$1:$C1000,0,Raw!$J$1:$J1000,"P")</f>
        <v>3</v>
      </c>
      <c r="H13" s="7">
        <f>countifs(Raw!$D$1:$D1000,$A13,Raw!$C$1:$C1000,-4,Raw!$J$1:$J1000,"P")</f>
        <v>1</v>
      </c>
      <c r="I13" s="7">
        <f t="shared" si="2"/>
        <v>11</v>
      </c>
      <c r="J13" s="8">
        <f t="shared" si="3"/>
        <v>0.55</v>
      </c>
      <c r="K13" s="8">
        <f t="shared" si="4"/>
        <v>0.6363636364</v>
      </c>
      <c r="L13" s="7">
        <f t="shared" si="5"/>
        <v>24</v>
      </c>
      <c r="M13" s="9">
        <f t="shared" si="6"/>
        <v>4.8</v>
      </c>
    </row>
    <row r="14">
      <c r="A14" s="6" t="s">
        <v>42</v>
      </c>
      <c r="B14" s="7" t="str">
        <f>vlookup($A14,Users!$B$1:$H1000,3,false)</f>
        <v>Gugan</v>
      </c>
      <c r="C14" s="7" t="str">
        <f>vlookup($A14,Users!$B$1:$H1000,6,false)</f>
        <v>Blair C</v>
      </c>
      <c r="D14" s="7">
        <f>vlookup($C14,Teams!$B:$D,2,false)</f>
        <v>5</v>
      </c>
      <c r="E14" s="7">
        <f t="shared" si="1"/>
        <v>20</v>
      </c>
      <c r="F14" s="7">
        <f>countifs(Raw!$D$1:$D1000,$A14,Raw!$C$1:$C1000,4,Raw!$J$1:$J1000,"P")+countifs(Raw!$D$1:$D1000,$A14,Raw!$C$1:$C1000,14,Raw!$J$1:$J1000,"P")</f>
        <v>6</v>
      </c>
      <c r="G14" s="7">
        <f>countifs(Raw!$D$1:$D1000,$A14,Raw!$C$1:$C1000,0,Raw!$J$1:$J1000,"P")</f>
        <v>2</v>
      </c>
      <c r="H14" s="7">
        <f>countifs(Raw!$D$1:$D1000,$A14,Raw!$C$1:$C1000,-4,Raw!$J$1:$J1000,"P")</f>
        <v>0</v>
      </c>
      <c r="I14" s="7">
        <f t="shared" si="2"/>
        <v>8</v>
      </c>
      <c r="J14" s="8">
        <f t="shared" si="3"/>
        <v>0.4</v>
      </c>
      <c r="K14" s="8">
        <f t="shared" si="4"/>
        <v>0.75</v>
      </c>
      <c r="L14" s="7">
        <f t="shared" si="5"/>
        <v>24</v>
      </c>
      <c r="M14" s="9">
        <f t="shared" si="6"/>
        <v>4.8</v>
      </c>
    </row>
    <row r="15">
      <c r="A15" s="6" t="s">
        <v>150</v>
      </c>
      <c r="B15" s="7" t="str">
        <f>vlookup($A15,Users!$B$1:$H1000,3,false)</f>
        <v>Alan</v>
      </c>
      <c r="C15" s="7" t="str">
        <f>vlookup($A15,Users!$B$1:$H1000,6,false)</f>
        <v>AHS Broward</v>
      </c>
      <c r="D15" s="7">
        <f>vlookup($C15,Teams!$B:$D,2,false)</f>
        <v>5</v>
      </c>
      <c r="E15" s="7">
        <f t="shared" si="1"/>
        <v>20</v>
      </c>
      <c r="F15" s="7">
        <f>countifs(Raw!$D$1:$D1000,$A15,Raw!$C$1:$C1000,4,Raw!$J$1:$J1000,"P")+countifs(Raw!$D$1:$D1000,$A15,Raw!$C$1:$C1000,14,Raw!$J$1:$J1000,"P")</f>
        <v>6</v>
      </c>
      <c r="G15" s="7">
        <f>countifs(Raw!$D$1:$D1000,$A15,Raw!$C$1:$C1000,0,Raw!$J$1:$J1000,"P")</f>
        <v>2</v>
      </c>
      <c r="H15" s="7">
        <f>countifs(Raw!$D$1:$D1000,$A15,Raw!$C$1:$C1000,-4,Raw!$J$1:$J1000,"P")</f>
        <v>0</v>
      </c>
      <c r="I15" s="7">
        <f t="shared" si="2"/>
        <v>8</v>
      </c>
      <c r="J15" s="8">
        <f t="shared" si="3"/>
        <v>0.4</v>
      </c>
      <c r="K15" s="8">
        <f t="shared" si="4"/>
        <v>0.75</v>
      </c>
      <c r="L15" s="7">
        <f t="shared" si="5"/>
        <v>24</v>
      </c>
      <c r="M15" s="9">
        <f t="shared" si="6"/>
        <v>4.8</v>
      </c>
    </row>
    <row r="16">
      <c r="A16" s="6" t="s">
        <v>75</v>
      </c>
      <c r="B16" s="7" t="str">
        <f>vlookup($A16,Users!$B$1:$H1000,3,false)</f>
        <v>Connor</v>
      </c>
      <c r="C16" s="7" t="str">
        <f>vlookup($A16,Users!$B$1:$H1000,6,false)</f>
        <v>NoHo B</v>
      </c>
      <c r="D16" s="7">
        <f>vlookup($C16,Teams!$B:$D,2,false)</f>
        <v>5</v>
      </c>
      <c r="E16" s="7">
        <f t="shared" si="1"/>
        <v>20</v>
      </c>
      <c r="F16" s="7">
        <f>countifs(Raw!$D$1:$D1000,$A16,Raw!$C$1:$C1000,4,Raw!$J$1:$J1000,"P")+countifs(Raw!$D$1:$D1000,$A16,Raw!$C$1:$C1000,14,Raw!$J$1:$J1000,"P")</f>
        <v>6</v>
      </c>
      <c r="G16" s="7">
        <f>countifs(Raw!$D$1:$D1000,$A16,Raw!$C$1:$C1000,0,Raw!$J$1:$J1000,"P")</f>
        <v>3</v>
      </c>
      <c r="H16" s="7">
        <f>countifs(Raw!$D$1:$D1000,$A16,Raw!$C$1:$C1000,-4,Raw!$J$1:$J1000,"P")</f>
        <v>0</v>
      </c>
      <c r="I16" s="7">
        <f t="shared" si="2"/>
        <v>9</v>
      </c>
      <c r="J16" s="8">
        <f t="shared" si="3"/>
        <v>0.45</v>
      </c>
      <c r="K16" s="8">
        <f t="shared" si="4"/>
        <v>0.6666666667</v>
      </c>
      <c r="L16" s="7">
        <f t="shared" si="5"/>
        <v>24</v>
      </c>
      <c r="M16" s="9">
        <f t="shared" si="6"/>
        <v>4.8</v>
      </c>
    </row>
    <row r="17">
      <c r="A17" s="6" t="s">
        <v>202</v>
      </c>
      <c r="B17" s="7" t="str">
        <f>vlookup($A17,Users!$B$1:$H1000,3,false)</f>
        <v>Pranjal</v>
      </c>
      <c r="C17" s="7" t="str">
        <f>vlookup($A17,Users!$B$1:$H1000,6,false)</f>
        <v>Lynbrook</v>
      </c>
      <c r="D17" s="7">
        <f>vlookup($C17,Teams!$B:$D,2,false)</f>
        <v>5</v>
      </c>
      <c r="E17" s="7">
        <f t="shared" si="1"/>
        <v>20</v>
      </c>
      <c r="F17" s="7">
        <f>countifs(Raw!$D$1:$D1000,$A17,Raw!$C$1:$C1000,4,Raw!$J$1:$J1000,"P")+countifs(Raw!$D$1:$D1000,$A17,Raw!$C$1:$C1000,14,Raw!$J$1:$J1000,"P")</f>
        <v>6</v>
      </c>
      <c r="G17" s="7">
        <f>countifs(Raw!$D$1:$D1000,$A17,Raw!$C$1:$C1000,0,Raw!$J$1:$J1000,"P")</f>
        <v>0</v>
      </c>
      <c r="H17" s="7">
        <f>countifs(Raw!$D$1:$D1000,$A17,Raw!$C$1:$C1000,-4,Raw!$J$1:$J1000,"P")</f>
        <v>0</v>
      </c>
      <c r="I17" s="7">
        <f t="shared" si="2"/>
        <v>6</v>
      </c>
      <c r="J17" s="8">
        <f t="shared" si="3"/>
        <v>0.3</v>
      </c>
      <c r="K17" s="8">
        <f t="shared" si="4"/>
        <v>1</v>
      </c>
      <c r="L17" s="7">
        <f t="shared" si="5"/>
        <v>24</v>
      </c>
      <c r="M17" s="9">
        <f t="shared" si="6"/>
        <v>4.8</v>
      </c>
    </row>
    <row r="18">
      <c r="A18" s="6" t="s">
        <v>31</v>
      </c>
      <c r="B18" s="7" t="str">
        <f>vlookup($A18,Users!$B$1:$H1000,3,false)</f>
        <v>Anurag</v>
      </c>
      <c r="C18" s="7" t="str">
        <f>vlookup($A18,Users!$B$1:$H1000,6,false)</f>
        <v>Centennial</v>
      </c>
      <c r="D18" s="7">
        <f>vlookup($C18,Teams!$B:$D,2,false)</f>
        <v>11</v>
      </c>
      <c r="E18" s="7">
        <f t="shared" si="1"/>
        <v>44</v>
      </c>
      <c r="F18" s="7">
        <f>countifs(Raw!$D$1:$D1000,$A18,Raw!$C$1:$C1000,4,Raw!$J$1:$J1000,"P")+countifs(Raw!$D$1:$D1000,$A18,Raw!$C$1:$C1000,14,Raw!$J$1:$J1000,"P")</f>
        <v>15</v>
      </c>
      <c r="G18" s="7">
        <f>countifs(Raw!$D$1:$D1000,$A18,Raw!$C$1:$C1000,0,Raw!$J$1:$J1000,"P")</f>
        <v>14</v>
      </c>
      <c r="H18" s="7">
        <f>countifs(Raw!$D$1:$D1000,$A18,Raw!$C$1:$C1000,-4,Raw!$J$1:$J1000,"P")</f>
        <v>2</v>
      </c>
      <c r="I18" s="7">
        <f t="shared" si="2"/>
        <v>31</v>
      </c>
      <c r="J18" s="8">
        <f t="shared" si="3"/>
        <v>0.7045454545</v>
      </c>
      <c r="K18" s="8">
        <f t="shared" si="4"/>
        <v>0.4838709677</v>
      </c>
      <c r="L18" s="7">
        <f t="shared" si="5"/>
        <v>52</v>
      </c>
      <c r="M18" s="9">
        <f t="shared" si="6"/>
        <v>4.727272727</v>
      </c>
    </row>
    <row r="19">
      <c r="A19" s="6" t="s">
        <v>133</v>
      </c>
      <c r="B19" s="7" t="str">
        <f>vlookup($A19,Users!$B$1:$H1000,3,false)</f>
        <v>Evan</v>
      </c>
      <c r="C19" s="7" t="str">
        <f>vlookup($A19,Users!$B$1:$H1000,6,false)</f>
        <v>Tesla STEM</v>
      </c>
      <c r="D19" s="7">
        <f>vlookup($C19,Teams!$B:$D,2,false)</f>
        <v>8</v>
      </c>
      <c r="E19" s="7">
        <f t="shared" si="1"/>
        <v>32</v>
      </c>
      <c r="F19" s="7">
        <f>countifs(Raw!$D$1:$D1000,$A19,Raw!$C$1:$C1000,4,Raw!$J$1:$J1000,"P")+countifs(Raw!$D$1:$D1000,$A19,Raw!$C$1:$C1000,14,Raw!$J$1:$J1000,"P")</f>
        <v>9</v>
      </c>
      <c r="G19" s="7">
        <f>countifs(Raw!$D$1:$D1000,$A19,Raw!$C$1:$C1000,0,Raw!$J$1:$J1000,"P")</f>
        <v>3</v>
      </c>
      <c r="H19" s="7">
        <f>countifs(Raw!$D$1:$D1000,$A19,Raw!$C$1:$C1000,-4,Raw!$J$1:$J1000,"P")</f>
        <v>0</v>
      </c>
      <c r="I19" s="7">
        <f t="shared" si="2"/>
        <v>12</v>
      </c>
      <c r="J19" s="8">
        <f t="shared" si="3"/>
        <v>0.375</v>
      </c>
      <c r="K19" s="8">
        <f t="shared" si="4"/>
        <v>0.75</v>
      </c>
      <c r="L19" s="7">
        <f t="shared" si="5"/>
        <v>36</v>
      </c>
      <c r="M19" s="9">
        <f t="shared" si="6"/>
        <v>4.5</v>
      </c>
    </row>
    <row r="20">
      <c r="A20" s="6" t="s">
        <v>61</v>
      </c>
      <c r="B20" s="7" t="str">
        <f>vlookup($A20,Users!$B$1:$H1000,3,false)</f>
        <v>Viraj</v>
      </c>
      <c r="C20" s="7" t="str">
        <f>vlookup($A20,Users!$B$1:$H1000,6,false)</f>
        <v>Dulles</v>
      </c>
      <c r="D20" s="7">
        <f>vlookup($C20,Teams!$B:$D,2,false)</f>
        <v>9</v>
      </c>
      <c r="E20" s="7">
        <f t="shared" si="1"/>
        <v>36</v>
      </c>
      <c r="F20" s="7">
        <f>countifs(Raw!$D$1:$D1000,$A20,Raw!$C$1:$C1000,4,Raw!$J$1:$J1000,"P")+countifs(Raw!$D$1:$D1000,$A20,Raw!$C$1:$C1000,14,Raw!$J$1:$J1000,"P")</f>
        <v>10</v>
      </c>
      <c r="G20" s="7">
        <f>countifs(Raw!$D$1:$D1000,$A20,Raw!$C$1:$C1000,0,Raw!$J$1:$J1000,"P")</f>
        <v>2</v>
      </c>
      <c r="H20" s="7">
        <f>countifs(Raw!$D$1:$D1000,$A20,Raw!$C$1:$C1000,-4,Raw!$J$1:$J1000,"P")</f>
        <v>0</v>
      </c>
      <c r="I20" s="7">
        <f t="shared" si="2"/>
        <v>12</v>
      </c>
      <c r="J20" s="8">
        <f t="shared" si="3"/>
        <v>0.3333333333</v>
      </c>
      <c r="K20" s="8">
        <f t="shared" si="4"/>
        <v>0.8333333333</v>
      </c>
      <c r="L20" s="7">
        <f t="shared" si="5"/>
        <v>40</v>
      </c>
      <c r="M20" s="9">
        <f t="shared" si="6"/>
        <v>4.444444444</v>
      </c>
    </row>
    <row r="21">
      <c r="A21" s="6" t="s">
        <v>46</v>
      </c>
      <c r="B21" s="7" t="str">
        <f>vlookup($A21,Users!$B$1:$H1000,3,false)</f>
        <v>Aldric</v>
      </c>
      <c r="C21" s="7" t="str">
        <f>vlookup($A21,Users!$B$1:$H1000,6,false)</f>
        <v>WWPN</v>
      </c>
      <c r="D21" s="7">
        <f>vlookup($C21,Teams!$B:$D,2,false)</f>
        <v>5</v>
      </c>
      <c r="E21" s="7">
        <f t="shared" si="1"/>
        <v>20</v>
      </c>
      <c r="F21" s="7">
        <f>countifs(Raw!$D$1:$D1000,$A21,Raw!$C$1:$C1000,4,Raw!$J$1:$J1000,"P")+countifs(Raw!$D$1:$D1000,$A21,Raw!$C$1:$C1000,14,Raw!$J$1:$J1000,"P")</f>
        <v>6</v>
      </c>
      <c r="G21" s="7">
        <f>countifs(Raw!$D$1:$D1000,$A21,Raw!$C$1:$C1000,0,Raw!$J$1:$J1000,"P")</f>
        <v>1</v>
      </c>
      <c r="H21" s="7">
        <f>countifs(Raw!$D$1:$D1000,$A21,Raw!$C$1:$C1000,-4,Raw!$J$1:$J1000,"P")</f>
        <v>1</v>
      </c>
      <c r="I21" s="7">
        <f t="shared" si="2"/>
        <v>8</v>
      </c>
      <c r="J21" s="8">
        <f t="shared" si="3"/>
        <v>0.4</v>
      </c>
      <c r="K21" s="8">
        <f t="shared" si="4"/>
        <v>0.75</v>
      </c>
      <c r="L21" s="7">
        <f t="shared" si="5"/>
        <v>20</v>
      </c>
      <c r="M21" s="9">
        <f t="shared" si="6"/>
        <v>4</v>
      </c>
    </row>
    <row r="22">
      <c r="A22" s="6" t="s">
        <v>65</v>
      </c>
      <c r="B22" s="7" t="str">
        <f>vlookup($A22,Users!$B$1:$H1000,3,false)</f>
        <v>Rushil</v>
      </c>
      <c r="C22" s="7" t="str">
        <f>vlookup($A22,Users!$B$1:$H1000,6,false)</f>
        <v>Dulles</v>
      </c>
      <c r="D22" s="7">
        <f>vlookup($C22,Teams!$B:$D,2,false)</f>
        <v>9</v>
      </c>
      <c r="E22" s="7">
        <f t="shared" si="1"/>
        <v>36</v>
      </c>
      <c r="F22" s="7">
        <f>countifs(Raw!$D$1:$D1000,$A22,Raw!$C$1:$C1000,4,Raw!$J$1:$J1000,"P")+countifs(Raw!$D$1:$D1000,$A22,Raw!$C$1:$C1000,14,Raw!$J$1:$J1000,"P")</f>
        <v>9</v>
      </c>
      <c r="G22" s="7">
        <f>countifs(Raw!$D$1:$D1000,$A22,Raw!$C$1:$C1000,0,Raw!$J$1:$J1000,"P")</f>
        <v>4</v>
      </c>
      <c r="H22" s="7">
        <f>countifs(Raw!$D$1:$D1000,$A22,Raw!$C$1:$C1000,-4,Raw!$J$1:$J1000,"P")</f>
        <v>0</v>
      </c>
      <c r="I22" s="7">
        <f t="shared" si="2"/>
        <v>13</v>
      </c>
      <c r="J22" s="8">
        <f t="shared" si="3"/>
        <v>0.3611111111</v>
      </c>
      <c r="K22" s="8">
        <f t="shared" si="4"/>
        <v>0.6923076923</v>
      </c>
      <c r="L22" s="7">
        <f t="shared" si="5"/>
        <v>36</v>
      </c>
      <c r="M22" s="9">
        <f t="shared" si="6"/>
        <v>4</v>
      </c>
    </row>
    <row r="23">
      <c r="A23" s="6" t="s">
        <v>41</v>
      </c>
      <c r="B23" s="7" t="str">
        <f>vlookup($A23,Users!$B$1:$H1000,3,false)</f>
        <v>Vishnu</v>
      </c>
      <c r="C23" s="7" t="str">
        <f>vlookup($A23,Users!$B$1:$H1000,6,false)</f>
        <v>Lakeside</v>
      </c>
      <c r="D23" s="7">
        <f>vlookup($C23,Teams!$B:$D,2,false)</f>
        <v>5</v>
      </c>
      <c r="E23" s="7">
        <f t="shared" si="1"/>
        <v>20</v>
      </c>
      <c r="F23" s="7">
        <f>countifs(Raw!$D$1:$D1000,$A23,Raw!$C$1:$C1000,4,Raw!$J$1:$J1000,"P")+countifs(Raw!$D$1:$D1000,$A23,Raw!$C$1:$C1000,14,Raw!$J$1:$J1000,"P")</f>
        <v>5</v>
      </c>
      <c r="G23" s="7">
        <f>countifs(Raw!$D$1:$D1000,$A23,Raw!$C$1:$C1000,0,Raw!$J$1:$J1000,"P")</f>
        <v>1</v>
      </c>
      <c r="H23" s="7">
        <f>countifs(Raw!$D$1:$D1000,$A23,Raw!$C$1:$C1000,-4,Raw!$J$1:$J1000,"P")</f>
        <v>0</v>
      </c>
      <c r="I23" s="7">
        <f t="shared" si="2"/>
        <v>6</v>
      </c>
      <c r="J23" s="8">
        <f t="shared" si="3"/>
        <v>0.3</v>
      </c>
      <c r="K23" s="8">
        <f t="shared" si="4"/>
        <v>0.8333333333</v>
      </c>
      <c r="L23" s="7">
        <f t="shared" si="5"/>
        <v>20</v>
      </c>
      <c r="M23" s="9">
        <f t="shared" si="6"/>
        <v>4</v>
      </c>
    </row>
    <row r="24">
      <c r="A24" s="6" t="s">
        <v>134</v>
      </c>
      <c r="B24" s="7" t="str">
        <f>vlookup($A24,Users!$B$1:$H1000,3,false)</f>
        <v>Sami</v>
      </c>
      <c r="C24" s="7" t="str">
        <f>vlookup($A24,Users!$B$1:$H1000,6,false)</f>
        <v>Tesla STEM</v>
      </c>
      <c r="D24" s="7">
        <f>vlookup($C24,Teams!$B:$D,2,false)</f>
        <v>8</v>
      </c>
      <c r="E24" s="7">
        <f t="shared" si="1"/>
        <v>32</v>
      </c>
      <c r="F24" s="7">
        <f>countifs(Raw!$D$1:$D1000,$A24,Raw!$C$1:$C1000,4,Raw!$J$1:$J1000,"P")+countifs(Raw!$D$1:$D1000,$A24,Raw!$C$1:$C1000,14,Raw!$J$1:$J1000,"P")</f>
        <v>8</v>
      </c>
      <c r="G24" s="7">
        <f>countifs(Raw!$D$1:$D1000,$A24,Raw!$C$1:$C1000,0,Raw!$J$1:$J1000,"P")</f>
        <v>2</v>
      </c>
      <c r="H24" s="7">
        <f>countifs(Raw!$D$1:$D1000,$A24,Raw!$C$1:$C1000,-4,Raw!$J$1:$J1000,"P")</f>
        <v>0</v>
      </c>
      <c r="I24" s="7">
        <f t="shared" si="2"/>
        <v>10</v>
      </c>
      <c r="J24" s="8">
        <f t="shared" si="3"/>
        <v>0.3125</v>
      </c>
      <c r="K24" s="8">
        <f t="shared" si="4"/>
        <v>0.8</v>
      </c>
      <c r="L24" s="7">
        <f t="shared" si="5"/>
        <v>32</v>
      </c>
      <c r="M24" s="9">
        <f t="shared" si="6"/>
        <v>4</v>
      </c>
    </row>
    <row r="25">
      <c r="A25" s="6" t="s">
        <v>104</v>
      </c>
      <c r="B25" s="7" t="str">
        <f>vlookup($A25,Users!$B$1:$H1000,3,false)</f>
        <v>Sarthak</v>
      </c>
      <c r="C25" s="7" t="str">
        <f>vlookup($A25,Users!$B$1:$H1000,6,false)</f>
        <v>Mira Loma</v>
      </c>
      <c r="D25" s="7">
        <f>vlookup($C25,Teams!$B:$D,2,false)</f>
        <v>11</v>
      </c>
      <c r="E25" s="7">
        <f t="shared" si="1"/>
        <v>44</v>
      </c>
      <c r="F25" s="7">
        <f>countifs(Raw!$D$1:$D1000,$A25,Raw!$C$1:$C1000,4,Raw!$J$1:$J1000,"P")+countifs(Raw!$D$1:$D1000,$A25,Raw!$C$1:$C1000,14,Raw!$J$1:$J1000,"P")</f>
        <v>10</v>
      </c>
      <c r="G25" s="7">
        <f>countifs(Raw!$D$1:$D1000,$A25,Raw!$C$1:$C1000,0,Raw!$J$1:$J1000,"P")</f>
        <v>3</v>
      </c>
      <c r="H25" s="7">
        <f>countifs(Raw!$D$1:$D1000,$A25,Raw!$C$1:$C1000,-4,Raw!$J$1:$J1000,"P")</f>
        <v>0</v>
      </c>
      <c r="I25" s="7">
        <f t="shared" si="2"/>
        <v>13</v>
      </c>
      <c r="J25" s="8">
        <f t="shared" si="3"/>
        <v>0.2954545455</v>
      </c>
      <c r="K25" s="8">
        <f t="shared" si="4"/>
        <v>0.7692307692</v>
      </c>
      <c r="L25" s="7">
        <f t="shared" si="5"/>
        <v>40</v>
      </c>
      <c r="M25" s="9">
        <f t="shared" si="6"/>
        <v>3.636363636</v>
      </c>
    </row>
    <row r="26">
      <c r="A26" s="6" t="s">
        <v>33</v>
      </c>
      <c r="B26" s="7" t="str">
        <f>vlookup($A26,Users!$B$1:$H1000,3,false)</f>
        <v>Ethan</v>
      </c>
      <c r="C26" s="7" t="str">
        <f>vlookup($A26,Users!$B$1:$H1000,6,false)</f>
        <v>Davidson</v>
      </c>
      <c r="D26" s="7">
        <f>vlookup($C26,Teams!$B:$D,2,false)</f>
        <v>6</v>
      </c>
      <c r="E26" s="7">
        <f t="shared" si="1"/>
        <v>24</v>
      </c>
      <c r="F26" s="7">
        <f>countifs(Raw!$D$1:$D1000,$A26,Raw!$C$1:$C1000,4,Raw!$J$1:$J1000,"P")+countifs(Raw!$D$1:$D1000,$A26,Raw!$C$1:$C1000,14,Raw!$J$1:$J1000,"P")</f>
        <v>5</v>
      </c>
      <c r="G26" s="7">
        <f>countifs(Raw!$D$1:$D1000,$A26,Raw!$C$1:$C1000,0,Raw!$J$1:$J1000,"P")</f>
        <v>0</v>
      </c>
      <c r="H26" s="7">
        <f>countifs(Raw!$D$1:$D1000,$A26,Raw!$C$1:$C1000,-4,Raw!$J$1:$J1000,"P")</f>
        <v>0</v>
      </c>
      <c r="I26" s="7">
        <f t="shared" si="2"/>
        <v>5</v>
      </c>
      <c r="J26" s="8">
        <f t="shared" si="3"/>
        <v>0.2083333333</v>
      </c>
      <c r="K26" s="8">
        <f t="shared" si="4"/>
        <v>1</v>
      </c>
      <c r="L26" s="7">
        <f t="shared" si="5"/>
        <v>20</v>
      </c>
      <c r="M26" s="9">
        <f t="shared" si="6"/>
        <v>3.333333333</v>
      </c>
    </row>
    <row r="27">
      <c r="A27" s="6" t="s">
        <v>47</v>
      </c>
      <c r="B27" s="7" t="str">
        <f>vlookup($A27,Users!$B$1:$H1000,3,false)</f>
        <v>Allison</v>
      </c>
      <c r="C27" s="7" t="str">
        <f>vlookup($A27,Users!$B$1:$H1000,6,false)</f>
        <v>Iolani</v>
      </c>
      <c r="D27" s="7">
        <f>vlookup($C27,Teams!$B:$D,2,false)</f>
        <v>5</v>
      </c>
      <c r="E27" s="7">
        <f t="shared" si="1"/>
        <v>20</v>
      </c>
      <c r="F27" s="7">
        <f>countifs(Raw!$D$1:$D1000,$A27,Raw!$C$1:$C1000,4,Raw!$J$1:$J1000,"P")+countifs(Raw!$D$1:$D1000,$A27,Raw!$C$1:$C1000,14,Raw!$J$1:$J1000,"P")</f>
        <v>4</v>
      </c>
      <c r="G27" s="7">
        <f>countifs(Raw!$D$1:$D1000,$A27,Raw!$C$1:$C1000,0,Raw!$J$1:$J1000,"P")</f>
        <v>3</v>
      </c>
      <c r="H27" s="7">
        <f>countifs(Raw!$D$1:$D1000,$A27,Raw!$C$1:$C1000,-4,Raw!$J$1:$J1000,"P")</f>
        <v>0</v>
      </c>
      <c r="I27" s="7">
        <f t="shared" si="2"/>
        <v>7</v>
      </c>
      <c r="J27" s="8">
        <f t="shared" si="3"/>
        <v>0.35</v>
      </c>
      <c r="K27" s="8">
        <f t="shared" si="4"/>
        <v>0.5714285714</v>
      </c>
      <c r="L27" s="7">
        <f t="shared" si="5"/>
        <v>16</v>
      </c>
      <c r="M27" s="9">
        <f t="shared" si="6"/>
        <v>3.2</v>
      </c>
    </row>
    <row r="28">
      <c r="A28" s="6" t="s">
        <v>50</v>
      </c>
      <c r="B28" s="7" t="str">
        <f>vlookup($A28,Users!$B$1:$H1000,3,false)</f>
        <v>Ryan</v>
      </c>
      <c r="C28" s="7" t="str">
        <f>vlookup($A28,Users!$B$1:$H1000,6,false)</f>
        <v>Iolani</v>
      </c>
      <c r="D28" s="7">
        <f>vlookup($C28,Teams!$B:$D,2,false)</f>
        <v>5</v>
      </c>
      <c r="E28" s="7">
        <f t="shared" si="1"/>
        <v>20</v>
      </c>
      <c r="F28" s="7">
        <f>countifs(Raw!$D$1:$D1000,$A28,Raw!$C$1:$C1000,4,Raw!$J$1:$J1000,"P")+countifs(Raw!$D$1:$D1000,$A28,Raw!$C$1:$C1000,14,Raw!$J$1:$J1000,"P")</f>
        <v>4</v>
      </c>
      <c r="G28" s="7">
        <f>countifs(Raw!$D$1:$D1000,$A28,Raw!$C$1:$C1000,0,Raw!$J$1:$J1000,"P")</f>
        <v>2</v>
      </c>
      <c r="H28" s="7">
        <f>countifs(Raw!$D$1:$D1000,$A28,Raw!$C$1:$C1000,-4,Raw!$J$1:$J1000,"P")</f>
        <v>0</v>
      </c>
      <c r="I28" s="7">
        <f t="shared" si="2"/>
        <v>6</v>
      </c>
      <c r="J28" s="8">
        <f t="shared" si="3"/>
        <v>0.3</v>
      </c>
      <c r="K28" s="8">
        <f t="shared" si="4"/>
        <v>0.6666666667</v>
      </c>
      <c r="L28" s="7">
        <f t="shared" si="5"/>
        <v>16</v>
      </c>
      <c r="M28" s="9">
        <f t="shared" si="6"/>
        <v>3.2</v>
      </c>
    </row>
    <row r="29">
      <c r="A29" s="6" t="s">
        <v>123</v>
      </c>
      <c r="B29" s="7" t="str">
        <f>vlookup($A29,Users!$B$1:$H1000,3,false)</f>
        <v>Flora</v>
      </c>
      <c r="C29" s="7" t="str">
        <f>vlookup($A29,Users!$B$1:$H1000,6,false)</f>
        <v>Canyon Crest</v>
      </c>
      <c r="D29" s="7">
        <f>vlookup($C29,Teams!$B:$D,2,false)</f>
        <v>5</v>
      </c>
      <c r="E29" s="7">
        <f t="shared" si="1"/>
        <v>20</v>
      </c>
      <c r="F29" s="7">
        <f>countifs(Raw!$D$1:$D1000,$A29,Raw!$C$1:$C1000,4,Raw!$J$1:$J1000,"P")+countifs(Raw!$D$1:$D1000,$A29,Raw!$C$1:$C1000,14,Raw!$J$1:$J1000,"P")</f>
        <v>4</v>
      </c>
      <c r="G29" s="7">
        <f>countifs(Raw!$D$1:$D1000,$A29,Raw!$C$1:$C1000,0,Raw!$J$1:$J1000,"P")</f>
        <v>2</v>
      </c>
      <c r="H29" s="7">
        <f>countifs(Raw!$D$1:$D1000,$A29,Raw!$C$1:$C1000,-4,Raw!$J$1:$J1000,"P")</f>
        <v>0</v>
      </c>
      <c r="I29" s="7">
        <f t="shared" si="2"/>
        <v>6</v>
      </c>
      <c r="J29" s="8">
        <f t="shared" si="3"/>
        <v>0.3</v>
      </c>
      <c r="K29" s="8">
        <f t="shared" si="4"/>
        <v>0.6666666667</v>
      </c>
      <c r="L29" s="7">
        <f t="shared" si="5"/>
        <v>16</v>
      </c>
      <c r="M29" s="9">
        <f t="shared" si="6"/>
        <v>3.2</v>
      </c>
    </row>
    <row r="30">
      <c r="A30" s="6" t="s">
        <v>125</v>
      </c>
      <c r="B30" s="7" t="str">
        <f>vlookup($A30,Users!$B$1:$H1000,3,false)</f>
        <v>Mason</v>
      </c>
      <c r="C30" s="7" t="str">
        <f>vlookup($A30,Users!$B$1:$H1000,6,false)</f>
        <v>Westminster</v>
      </c>
      <c r="D30" s="7">
        <f>vlookup($C30,Teams!$B:$D,2,false)</f>
        <v>5</v>
      </c>
      <c r="E30" s="7">
        <f t="shared" si="1"/>
        <v>20</v>
      </c>
      <c r="F30" s="7">
        <f>countifs(Raw!$D$1:$D1000,$A30,Raw!$C$1:$C1000,4,Raw!$J$1:$J1000,"P")+countifs(Raw!$D$1:$D1000,$A30,Raw!$C$1:$C1000,14,Raw!$J$1:$J1000,"P")</f>
        <v>4</v>
      </c>
      <c r="G30" s="7">
        <f>countifs(Raw!$D$1:$D1000,$A30,Raw!$C$1:$C1000,0,Raw!$J$1:$J1000,"P")</f>
        <v>1</v>
      </c>
      <c r="H30" s="7">
        <f>countifs(Raw!$D$1:$D1000,$A30,Raw!$C$1:$C1000,-4,Raw!$J$1:$J1000,"P")</f>
        <v>0</v>
      </c>
      <c r="I30" s="7">
        <f t="shared" si="2"/>
        <v>5</v>
      </c>
      <c r="J30" s="8">
        <f t="shared" si="3"/>
        <v>0.25</v>
      </c>
      <c r="K30" s="8">
        <f t="shared" si="4"/>
        <v>0.8</v>
      </c>
      <c r="L30" s="7">
        <f t="shared" si="5"/>
        <v>16</v>
      </c>
      <c r="M30" s="9">
        <f t="shared" si="6"/>
        <v>3.2</v>
      </c>
    </row>
    <row r="31">
      <c r="A31" s="6" t="s">
        <v>92</v>
      </c>
      <c r="B31" s="7" t="str">
        <f>vlookup($A31,Users!$B$1:$H1000,3,false)</f>
        <v>Edward</v>
      </c>
      <c r="C31" s="7" t="str">
        <f>vlookup($A31,Users!$B$1:$H1000,6,false)</f>
        <v>Shen</v>
      </c>
      <c r="D31" s="7">
        <f>vlookup($C31,Teams!$B:$D,2,false)</f>
        <v>5</v>
      </c>
      <c r="E31" s="7">
        <f t="shared" si="1"/>
        <v>20</v>
      </c>
      <c r="F31" s="7">
        <f>countifs(Raw!$D$1:$D1000,$A31,Raw!$C$1:$C1000,4,Raw!$J$1:$J1000,"P")+countifs(Raw!$D$1:$D1000,$A31,Raw!$C$1:$C1000,14,Raw!$J$1:$J1000,"P")</f>
        <v>4</v>
      </c>
      <c r="G31" s="7">
        <f>countifs(Raw!$D$1:$D1000,$A31,Raw!$C$1:$C1000,0,Raw!$J$1:$J1000,"P")</f>
        <v>3</v>
      </c>
      <c r="H31" s="7">
        <f>countifs(Raw!$D$1:$D1000,$A31,Raw!$C$1:$C1000,-4,Raw!$J$1:$J1000,"P")</f>
        <v>0</v>
      </c>
      <c r="I31" s="7">
        <f t="shared" si="2"/>
        <v>7</v>
      </c>
      <c r="J31" s="8">
        <f t="shared" si="3"/>
        <v>0.35</v>
      </c>
      <c r="K31" s="8">
        <f t="shared" si="4"/>
        <v>0.5714285714</v>
      </c>
      <c r="L31" s="7">
        <f t="shared" si="5"/>
        <v>16</v>
      </c>
      <c r="M31" s="9">
        <f t="shared" si="6"/>
        <v>3.2</v>
      </c>
    </row>
    <row r="32">
      <c r="A32" s="6" t="s">
        <v>185</v>
      </c>
      <c r="B32" s="7" t="str">
        <f>vlookup($A32,Users!$B$1:$H1000,3,false)</f>
        <v>Joseph</v>
      </c>
      <c r="C32" s="7" t="str">
        <f>vlookup($A32,Users!$B$1:$H1000,6,false)</f>
        <v>RMHS</v>
      </c>
      <c r="D32" s="7">
        <f>vlookup($C32,Teams!$B:$D,2,false)</f>
        <v>5</v>
      </c>
      <c r="E32" s="7">
        <f t="shared" si="1"/>
        <v>20</v>
      </c>
      <c r="F32" s="7">
        <f>countifs(Raw!$D$1:$D1000,$A32,Raw!$C$1:$C1000,4,Raw!$J$1:$J1000,"P")+countifs(Raw!$D$1:$D1000,$A32,Raw!$C$1:$C1000,14,Raw!$J$1:$J1000,"P")</f>
        <v>4</v>
      </c>
      <c r="G32" s="7">
        <f>countifs(Raw!$D$1:$D1000,$A32,Raw!$C$1:$C1000,0,Raw!$J$1:$J1000,"P")</f>
        <v>3</v>
      </c>
      <c r="H32" s="7">
        <f>countifs(Raw!$D$1:$D1000,$A32,Raw!$C$1:$C1000,-4,Raw!$J$1:$J1000,"P")</f>
        <v>0</v>
      </c>
      <c r="I32" s="7">
        <f t="shared" si="2"/>
        <v>7</v>
      </c>
      <c r="J32" s="8">
        <f t="shared" si="3"/>
        <v>0.35</v>
      </c>
      <c r="K32" s="8">
        <f t="shared" si="4"/>
        <v>0.5714285714</v>
      </c>
      <c r="L32" s="7">
        <f t="shared" si="5"/>
        <v>16</v>
      </c>
      <c r="M32" s="9">
        <f t="shared" si="6"/>
        <v>3.2</v>
      </c>
    </row>
    <row r="33">
      <c r="A33" s="6" t="s">
        <v>187</v>
      </c>
      <c r="B33" s="7" t="str">
        <f>vlookup($A33,Users!$B$1:$H1000,3,false)</f>
        <v>Fateh</v>
      </c>
      <c r="C33" s="7" t="str">
        <f>vlookup($A33,Users!$B$1:$H1000,6,false)</f>
        <v>Venice</v>
      </c>
      <c r="D33" s="7">
        <f>vlookup($C33,Teams!$B:$D,2,false)</f>
        <v>5</v>
      </c>
      <c r="E33" s="7">
        <f t="shared" si="1"/>
        <v>20</v>
      </c>
      <c r="F33" s="7">
        <f>countifs(Raw!$D$1:$D1000,$A33,Raw!$C$1:$C1000,4,Raw!$J$1:$J1000,"P")+countifs(Raw!$D$1:$D1000,$A33,Raw!$C$1:$C1000,14,Raw!$J$1:$J1000,"P")</f>
        <v>4</v>
      </c>
      <c r="G33" s="7">
        <f>countifs(Raw!$D$1:$D1000,$A33,Raw!$C$1:$C1000,0,Raw!$J$1:$J1000,"P")</f>
        <v>4</v>
      </c>
      <c r="H33" s="7">
        <f>countifs(Raw!$D$1:$D1000,$A33,Raw!$C$1:$C1000,-4,Raw!$J$1:$J1000,"P")</f>
        <v>0</v>
      </c>
      <c r="I33" s="7">
        <f t="shared" si="2"/>
        <v>8</v>
      </c>
      <c r="J33" s="8">
        <f t="shared" si="3"/>
        <v>0.4</v>
      </c>
      <c r="K33" s="8">
        <f t="shared" si="4"/>
        <v>0.5</v>
      </c>
      <c r="L33" s="7">
        <f t="shared" si="5"/>
        <v>16</v>
      </c>
      <c r="M33" s="9">
        <f t="shared" si="6"/>
        <v>3.2</v>
      </c>
    </row>
    <row r="34">
      <c r="A34" s="6" t="s">
        <v>57</v>
      </c>
      <c r="B34" s="7" t="str">
        <f>vlookup($A34,Users!$B$1:$H1000,3,false)</f>
        <v>Yufei</v>
      </c>
      <c r="C34" s="7" t="str">
        <f>vlookup($A34,Users!$B$1:$H1000,6,false)</f>
        <v>University</v>
      </c>
      <c r="D34" s="7">
        <f>vlookup($C34,Teams!$B:$D,2,false)</f>
        <v>8</v>
      </c>
      <c r="E34" s="7">
        <f t="shared" si="1"/>
        <v>32</v>
      </c>
      <c r="F34" s="7">
        <f>countifs(Raw!$D$1:$D1000,$A34,Raw!$C$1:$C1000,4,Raw!$J$1:$J1000,"P")+countifs(Raw!$D$1:$D1000,$A34,Raw!$C$1:$C1000,14,Raw!$J$1:$J1000,"P")</f>
        <v>7</v>
      </c>
      <c r="G34" s="7">
        <f>countifs(Raw!$D$1:$D1000,$A34,Raw!$C$1:$C1000,0,Raw!$J$1:$J1000,"P")</f>
        <v>3</v>
      </c>
      <c r="H34" s="7">
        <f>countifs(Raw!$D$1:$D1000,$A34,Raw!$C$1:$C1000,-4,Raw!$J$1:$J1000,"P")</f>
        <v>1</v>
      </c>
      <c r="I34" s="7">
        <f t="shared" si="2"/>
        <v>11</v>
      </c>
      <c r="J34" s="8">
        <f t="shared" si="3"/>
        <v>0.34375</v>
      </c>
      <c r="K34" s="8">
        <f t="shared" si="4"/>
        <v>0.6363636364</v>
      </c>
      <c r="L34" s="7">
        <f t="shared" si="5"/>
        <v>24</v>
      </c>
      <c r="M34" s="9">
        <f t="shared" si="6"/>
        <v>3</v>
      </c>
    </row>
    <row r="35">
      <c r="A35" s="6" t="s">
        <v>164</v>
      </c>
      <c r="B35" s="7" t="str">
        <f>vlookup($A35,Users!$B$1:$H1000,3,false)</f>
        <v>Daniel</v>
      </c>
      <c r="C35" s="7" t="str">
        <f>vlookup($A35,Users!$B$1:$H1000,6,false)</f>
        <v>Interlake A</v>
      </c>
      <c r="D35" s="7">
        <f>vlookup($C35,Teams!$B:$D,2,false)</f>
        <v>6</v>
      </c>
      <c r="E35" s="7">
        <f t="shared" si="1"/>
        <v>24</v>
      </c>
      <c r="F35" s="7">
        <f>countifs(Raw!$D$1:$D1000,$A35,Raw!$C$1:$C1000,4,Raw!$J$1:$J1000,"P")+countifs(Raw!$D$1:$D1000,$A35,Raw!$C$1:$C1000,14,Raw!$J$1:$J1000,"P")</f>
        <v>7</v>
      </c>
      <c r="G35" s="7">
        <f>countifs(Raw!$D$1:$D1000,$A35,Raw!$C$1:$C1000,0,Raw!$J$1:$J1000,"P")</f>
        <v>5</v>
      </c>
      <c r="H35" s="7">
        <f>countifs(Raw!$D$1:$D1000,$A35,Raw!$C$1:$C1000,-4,Raw!$J$1:$J1000,"P")</f>
        <v>3</v>
      </c>
      <c r="I35" s="7">
        <f t="shared" si="2"/>
        <v>15</v>
      </c>
      <c r="J35" s="8">
        <f t="shared" si="3"/>
        <v>0.625</v>
      </c>
      <c r="K35" s="8">
        <f t="shared" si="4"/>
        <v>0.4666666667</v>
      </c>
      <c r="L35" s="7">
        <f t="shared" si="5"/>
        <v>16</v>
      </c>
      <c r="M35" s="9">
        <f t="shared" si="6"/>
        <v>2.666666667</v>
      </c>
    </row>
    <row r="36">
      <c r="A36" s="6" t="s">
        <v>180</v>
      </c>
      <c r="B36" s="7" t="str">
        <f>vlookup($A36,Users!$B$1:$H1000,3,false)</f>
        <v>Stephen</v>
      </c>
      <c r="C36" s="7" t="str">
        <f>vlookup($A36,Users!$B$1:$H1000,6,false)</f>
        <v>Blair A</v>
      </c>
      <c r="D36" s="7">
        <f>vlookup($C36,Teams!$B:$D,2,false)</f>
        <v>9</v>
      </c>
      <c r="E36" s="7">
        <f t="shared" si="1"/>
        <v>36</v>
      </c>
      <c r="F36" s="7">
        <f>countifs(Raw!$D$1:$D1000,$A36,Raw!$C$1:$C1000,4,Raw!$J$1:$J1000,"P")+countifs(Raw!$D$1:$D1000,$A36,Raw!$C$1:$C1000,14,Raw!$J$1:$J1000,"P")</f>
        <v>8</v>
      </c>
      <c r="G36" s="7">
        <f>countifs(Raw!$D$1:$D1000,$A36,Raw!$C$1:$C1000,0,Raw!$J$1:$J1000,"P")</f>
        <v>5</v>
      </c>
      <c r="H36" s="7">
        <f>countifs(Raw!$D$1:$D1000,$A36,Raw!$C$1:$C1000,-4,Raw!$J$1:$J1000,"P")</f>
        <v>2</v>
      </c>
      <c r="I36" s="7">
        <f t="shared" si="2"/>
        <v>15</v>
      </c>
      <c r="J36" s="8">
        <f t="shared" si="3"/>
        <v>0.4166666667</v>
      </c>
      <c r="K36" s="8">
        <f t="shared" si="4"/>
        <v>0.5333333333</v>
      </c>
      <c r="L36" s="7">
        <f t="shared" si="5"/>
        <v>24</v>
      </c>
      <c r="M36" s="9">
        <f t="shared" si="6"/>
        <v>2.666666667</v>
      </c>
    </row>
    <row r="37">
      <c r="A37" s="6" t="s">
        <v>204</v>
      </c>
      <c r="B37" s="7" t="str">
        <f>vlookup($A37,Users!$B$1:$H1000,3,false)</f>
        <v>Justin</v>
      </c>
      <c r="C37" s="7" t="str">
        <f>vlookup($A37,Users!$B$1:$H1000,6,false)</f>
        <v>Blair A</v>
      </c>
      <c r="D37" s="7">
        <f>vlookup($C37,Teams!$B:$D,2,false)</f>
        <v>9</v>
      </c>
      <c r="E37" s="7">
        <f t="shared" si="1"/>
        <v>36</v>
      </c>
      <c r="F37" s="7">
        <f>countifs(Raw!$D$1:$D1000,$A37,Raw!$C$1:$C1000,4,Raw!$J$1:$J1000,"P")+countifs(Raw!$D$1:$D1000,$A37,Raw!$C$1:$C1000,14,Raw!$J$1:$J1000,"P")</f>
        <v>6</v>
      </c>
      <c r="G37" s="7">
        <f>countifs(Raw!$D$1:$D1000,$A37,Raw!$C$1:$C1000,0,Raw!$J$1:$J1000,"P")</f>
        <v>2</v>
      </c>
      <c r="H37" s="7">
        <f>countifs(Raw!$D$1:$D1000,$A37,Raw!$C$1:$C1000,-4,Raw!$J$1:$J1000,"P")</f>
        <v>0</v>
      </c>
      <c r="I37" s="7">
        <f t="shared" si="2"/>
        <v>8</v>
      </c>
      <c r="J37" s="8">
        <f t="shared" si="3"/>
        <v>0.2222222222</v>
      </c>
      <c r="K37" s="8">
        <f t="shared" si="4"/>
        <v>0.75</v>
      </c>
      <c r="L37" s="7">
        <f t="shared" si="5"/>
        <v>24</v>
      </c>
      <c r="M37" s="9">
        <f t="shared" si="6"/>
        <v>2.666666667</v>
      </c>
    </row>
    <row r="38">
      <c r="A38" s="6" t="s">
        <v>194</v>
      </c>
      <c r="B38" s="7" t="str">
        <f>vlookup($A38,Users!$B$1:$H1000,3,false)</f>
        <v>Feodor</v>
      </c>
      <c r="C38" s="7" t="str">
        <f>vlookup($A38,Users!$B$1:$H1000,6,false)</f>
        <v>University</v>
      </c>
      <c r="D38" s="7">
        <f>vlookup($C38,Teams!$B:$D,2,false)</f>
        <v>8</v>
      </c>
      <c r="E38" s="7">
        <f t="shared" si="1"/>
        <v>32</v>
      </c>
      <c r="F38" s="7">
        <f>countifs(Raw!$D$1:$D1000,$A38,Raw!$C$1:$C1000,4,Raw!$J$1:$J1000,"P")+countifs(Raw!$D$1:$D1000,$A38,Raw!$C$1:$C1000,14,Raw!$J$1:$J1000,"P")</f>
        <v>7</v>
      </c>
      <c r="G38" s="7">
        <f>countifs(Raw!$D$1:$D1000,$A38,Raw!$C$1:$C1000,0,Raw!$J$1:$J1000,"P")</f>
        <v>3</v>
      </c>
      <c r="H38" s="7">
        <f>countifs(Raw!$D$1:$D1000,$A38,Raw!$C$1:$C1000,-4,Raw!$J$1:$J1000,"P")</f>
        <v>2</v>
      </c>
      <c r="I38" s="7">
        <f t="shared" si="2"/>
        <v>12</v>
      </c>
      <c r="J38" s="8">
        <f t="shared" si="3"/>
        <v>0.375</v>
      </c>
      <c r="K38" s="8">
        <f t="shared" si="4"/>
        <v>0.5833333333</v>
      </c>
      <c r="L38" s="7">
        <f t="shared" si="5"/>
        <v>20</v>
      </c>
      <c r="M38" s="9">
        <f t="shared" si="6"/>
        <v>2.5</v>
      </c>
    </row>
    <row r="39">
      <c r="A39" s="6" t="s">
        <v>73</v>
      </c>
      <c r="B39" s="7" t="str">
        <f>vlookup($A39,Users!$B$1:$H1000,3,false)</f>
        <v>Ray</v>
      </c>
      <c r="C39" s="7" t="str">
        <f>vlookup($A39,Users!$B$1:$H1000,6,false)</f>
        <v>Middleton</v>
      </c>
      <c r="D39" s="7">
        <f>vlookup($C39,Teams!$B:$D,2,false)</f>
        <v>5</v>
      </c>
      <c r="E39" s="7">
        <f t="shared" si="1"/>
        <v>20</v>
      </c>
      <c r="F39" s="7">
        <f>countifs(Raw!$D$1:$D1000,$A39,Raw!$C$1:$C1000,4,Raw!$J$1:$J1000,"P")+countifs(Raw!$D$1:$D1000,$A39,Raw!$C$1:$C1000,14,Raw!$J$1:$J1000,"P")</f>
        <v>5</v>
      </c>
      <c r="G39" s="7">
        <f>countifs(Raw!$D$1:$D1000,$A39,Raw!$C$1:$C1000,0,Raw!$J$1:$J1000,"P")</f>
        <v>2</v>
      </c>
      <c r="H39" s="7">
        <f>countifs(Raw!$D$1:$D1000,$A39,Raw!$C$1:$C1000,-4,Raw!$J$1:$J1000,"P")</f>
        <v>2</v>
      </c>
      <c r="I39" s="7">
        <f t="shared" si="2"/>
        <v>9</v>
      </c>
      <c r="J39" s="8">
        <f t="shared" si="3"/>
        <v>0.45</v>
      </c>
      <c r="K39" s="8">
        <f t="shared" si="4"/>
        <v>0.5555555556</v>
      </c>
      <c r="L39" s="7">
        <f t="shared" si="5"/>
        <v>12</v>
      </c>
      <c r="M39" s="9">
        <f t="shared" si="6"/>
        <v>2.4</v>
      </c>
    </row>
    <row r="40">
      <c r="A40" s="6" t="s">
        <v>85</v>
      </c>
      <c r="B40" s="7" t="str">
        <f>vlookup($A40,Users!$B$1:$H1000,3,false)</f>
        <v>Aditya</v>
      </c>
      <c r="C40" s="7" t="str">
        <f>vlookup($A40,Users!$B$1:$H1000,6,false)</f>
        <v>Ladue</v>
      </c>
      <c r="D40" s="7">
        <f>vlookup($C40,Teams!$B:$D,2,false)</f>
        <v>5</v>
      </c>
      <c r="E40" s="7">
        <f t="shared" si="1"/>
        <v>20</v>
      </c>
      <c r="F40" s="7">
        <f>countifs(Raw!$D$1:$D1000,$A40,Raw!$C$1:$C1000,4,Raw!$J$1:$J1000,"P")+countifs(Raw!$D$1:$D1000,$A40,Raw!$C$1:$C1000,14,Raw!$J$1:$J1000,"P")</f>
        <v>3</v>
      </c>
      <c r="G40" s="7">
        <f>countifs(Raw!$D$1:$D1000,$A40,Raw!$C$1:$C1000,0,Raw!$J$1:$J1000,"P")</f>
        <v>3</v>
      </c>
      <c r="H40" s="7">
        <f>countifs(Raw!$D$1:$D1000,$A40,Raw!$C$1:$C1000,-4,Raw!$J$1:$J1000,"P")</f>
        <v>0</v>
      </c>
      <c r="I40" s="7">
        <f t="shared" si="2"/>
        <v>6</v>
      </c>
      <c r="J40" s="8">
        <f t="shared" si="3"/>
        <v>0.3</v>
      </c>
      <c r="K40" s="8">
        <f t="shared" si="4"/>
        <v>0.5</v>
      </c>
      <c r="L40" s="7">
        <f t="shared" si="5"/>
        <v>12</v>
      </c>
      <c r="M40" s="9">
        <f t="shared" si="6"/>
        <v>2.4</v>
      </c>
    </row>
    <row r="41">
      <c r="A41" s="6" t="s">
        <v>93</v>
      </c>
      <c r="B41" s="7" t="str">
        <f>vlookup($A41,Users!$B$1:$H1000,3,false)</f>
        <v>Josh</v>
      </c>
      <c r="C41" s="7" t="str">
        <f>vlookup($A41,Users!$B$1:$H1000,6,false)</f>
        <v>PRISMS</v>
      </c>
      <c r="D41" s="7">
        <f>vlookup($C41,Teams!$B:$D,2,false)</f>
        <v>5</v>
      </c>
      <c r="E41" s="7">
        <f t="shared" si="1"/>
        <v>20</v>
      </c>
      <c r="F41" s="7">
        <f>countifs(Raw!$D$1:$D1000,$A41,Raw!$C$1:$C1000,4,Raw!$J$1:$J1000,"P")+countifs(Raw!$D$1:$D1000,$A41,Raw!$C$1:$C1000,14,Raw!$J$1:$J1000,"P")</f>
        <v>3</v>
      </c>
      <c r="G41" s="7">
        <f>countifs(Raw!$D$1:$D1000,$A41,Raw!$C$1:$C1000,0,Raw!$J$1:$J1000,"P")</f>
        <v>3</v>
      </c>
      <c r="H41" s="7">
        <f>countifs(Raw!$D$1:$D1000,$A41,Raw!$C$1:$C1000,-4,Raw!$J$1:$J1000,"P")</f>
        <v>0</v>
      </c>
      <c r="I41" s="7">
        <f t="shared" si="2"/>
        <v>6</v>
      </c>
      <c r="J41" s="8">
        <f t="shared" si="3"/>
        <v>0.3</v>
      </c>
      <c r="K41" s="8">
        <f t="shared" si="4"/>
        <v>0.5</v>
      </c>
      <c r="L41" s="7">
        <f t="shared" si="5"/>
        <v>12</v>
      </c>
      <c r="M41" s="9">
        <f t="shared" si="6"/>
        <v>2.4</v>
      </c>
    </row>
    <row r="42">
      <c r="A42" s="6" t="s">
        <v>111</v>
      </c>
      <c r="B42" s="7" t="str">
        <f>vlookup($A42,Users!$B$1:$H1000,3,false)</f>
        <v>Aditya</v>
      </c>
      <c r="C42" s="7" t="str">
        <f>vlookup($A42,Users!$B$1:$H1000,6,false)</f>
        <v>Pullman</v>
      </c>
      <c r="D42" s="7">
        <f>vlookup($C42,Teams!$B:$D,2,false)</f>
        <v>5</v>
      </c>
      <c r="E42" s="7">
        <f t="shared" si="1"/>
        <v>20</v>
      </c>
      <c r="F42" s="7">
        <f>countifs(Raw!$D$1:$D1000,$A42,Raw!$C$1:$C1000,4,Raw!$J$1:$J1000,"P")+countifs(Raw!$D$1:$D1000,$A42,Raw!$C$1:$C1000,14,Raw!$J$1:$J1000,"P")</f>
        <v>3</v>
      </c>
      <c r="G42" s="7">
        <f>countifs(Raw!$D$1:$D1000,$A42,Raw!$C$1:$C1000,0,Raw!$J$1:$J1000,"P")</f>
        <v>2</v>
      </c>
      <c r="H42" s="7">
        <f>countifs(Raw!$D$1:$D1000,$A42,Raw!$C$1:$C1000,-4,Raw!$J$1:$J1000,"P")</f>
        <v>0</v>
      </c>
      <c r="I42" s="7">
        <f t="shared" si="2"/>
        <v>5</v>
      </c>
      <c r="J42" s="8">
        <f t="shared" si="3"/>
        <v>0.25</v>
      </c>
      <c r="K42" s="8">
        <f t="shared" si="4"/>
        <v>0.6</v>
      </c>
      <c r="L42" s="7">
        <f t="shared" si="5"/>
        <v>12</v>
      </c>
      <c r="M42" s="9">
        <f t="shared" si="6"/>
        <v>2.4</v>
      </c>
    </row>
    <row r="43">
      <c r="A43" s="6" t="s">
        <v>148</v>
      </c>
      <c r="B43" s="7" t="str">
        <f>vlookup($A43,Users!$B$1:$H1000,3,false)</f>
        <v>Anagh</v>
      </c>
      <c r="C43" s="7" t="str">
        <f>vlookup($A43,Users!$B$1:$H1000,6,false)</f>
        <v>JP Stevens</v>
      </c>
      <c r="D43" s="7">
        <f>vlookup($C43,Teams!$B:$D,2,false)</f>
        <v>5</v>
      </c>
      <c r="E43" s="7">
        <f t="shared" si="1"/>
        <v>20</v>
      </c>
      <c r="F43" s="7">
        <f>countifs(Raw!$D$1:$D1000,$A43,Raw!$C$1:$C1000,4,Raw!$J$1:$J1000,"P")+countifs(Raw!$D$1:$D1000,$A43,Raw!$C$1:$C1000,14,Raw!$J$1:$J1000,"P")</f>
        <v>3</v>
      </c>
      <c r="G43" s="7">
        <f>countifs(Raw!$D$1:$D1000,$A43,Raw!$C$1:$C1000,0,Raw!$J$1:$J1000,"P")</f>
        <v>1</v>
      </c>
      <c r="H43" s="7">
        <f>countifs(Raw!$D$1:$D1000,$A43,Raw!$C$1:$C1000,-4,Raw!$J$1:$J1000,"P")</f>
        <v>0</v>
      </c>
      <c r="I43" s="7">
        <f t="shared" si="2"/>
        <v>4</v>
      </c>
      <c r="J43" s="8">
        <f t="shared" si="3"/>
        <v>0.2</v>
      </c>
      <c r="K43" s="8">
        <f t="shared" si="4"/>
        <v>0.75</v>
      </c>
      <c r="L43" s="7">
        <f t="shared" si="5"/>
        <v>12</v>
      </c>
      <c r="M43" s="9">
        <f t="shared" si="6"/>
        <v>2.4</v>
      </c>
    </row>
    <row r="44">
      <c r="A44" s="6" t="s">
        <v>158</v>
      </c>
      <c r="B44" s="7" t="str">
        <f>vlookup($A44,Users!$B$1:$H1000,3,false)</f>
        <v>Eric</v>
      </c>
      <c r="C44" s="7" t="str">
        <f>vlookup($A44,Users!$B$1:$H1000,6,false)</f>
        <v>Wayzata</v>
      </c>
      <c r="D44" s="7">
        <f>vlookup($C44,Teams!$B:$D,2,false)</f>
        <v>5</v>
      </c>
      <c r="E44" s="7">
        <f t="shared" si="1"/>
        <v>20</v>
      </c>
      <c r="F44" s="7">
        <f>countifs(Raw!$D$1:$D1000,$A44,Raw!$C$1:$C1000,4,Raw!$J$1:$J1000,"P")+countifs(Raw!$D$1:$D1000,$A44,Raw!$C$1:$C1000,14,Raw!$J$1:$J1000,"P")</f>
        <v>3</v>
      </c>
      <c r="G44" s="7">
        <f>countifs(Raw!$D$1:$D1000,$A44,Raw!$C$1:$C1000,0,Raw!$J$1:$J1000,"P")</f>
        <v>1</v>
      </c>
      <c r="H44" s="7">
        <f>countifs(Raw!$D$1:$D1000,$A44,Raw!$C$1:$C1000,-4,Raw!$J$1:$J1000,"P")</f>
        <v>0</v>
      </c>
      <c r="I44" s="7">
        <f t="shared" si="2"/>
        <v>4</v>
      </c>
      <c r="J44" s="8">
        <f t="shared" si="3"/>
        <v>0.2</v>
      </c>
      <c r="K44" s="8">
        <f t="shared" si="4"/>
        <v>0.75</v>
      </c>
      <c r="L44" s="7">
        <f t="shared" si="5"/>
        <v>12</v>
      </c>
      <c r="M44" s="9">
        <f t="shared" si="6"/>
        <v>2.4</v>
      </c>
    </row>
    <row r="45">
      <c r="A45" s="6" t="s">
        <v>177</v>
      </c>
      <c r="B45" s="7" t="str">
        <f>vlookup($A45,Users!$B$1:$H1000,3,false)</f>
        <v>Kartik</v>
      </c>
      <c r="C45" s="7" t="str">
        <f>vlookup($A45,Users!$B$1:$H1000,6,false)</f>
        <v>Brookfield</v>
      </c>
      <c r="D45" s="7">
        <f>vlookup($C45,Teams!$B:$D,2,false)</f>
        <v>7</v>
      </c>
      <c r="E45" s="7">
        <f t="shared" si="1"/>
        <v>28</v>
      </c>
      <c r="F45" s="7">
        <f>countifs(Raw!$D$1:$D1000,$A45,Raw!$C$1:$C1000,4,Raw!$J$1:$J1000,"P")+countifs(Raw!$D$1:$D1000,$A45,Raw!$C$1:$C1000,14,Raw!$J$1:$J1000,"P")</f>
        <v>4</v>
      </c>
      <c r="G45" s="7">
        <f>countifs(Raw!$D$1:$D1000,$A45,Raw!$C$1:$C1000,0,Raw!$J$1:$J1000,"P")</f>
        <v>1</v>
      </c>
      <c r="H45" s="7">
        <f>countifs(Raw!$D$1:$D1000,$A45,Raw!$C$1:$C1000,-4,Raw!$J$1:$J1000,"P")</f>
        <v>0</v>
      </c>
      <c r="I45" s="7">
        <f t="shared" si="2"/>
        <v>5</v>
      </c>
      <c r="J45" s="8">
        <f t="shared" si="3"/>
        <v>0.1785714286</v>
      </c>
      <c r="K45" s="8">
        <f t="shared" si="4"/>
        <v>0.8</v>
      </c>
      <c r="L45" s="7">
        <f t="shared" si="5"/>
        <v>16</v>
      </c>
      <c r="M45" s="9">
        <f t="shared" si="6"/>
        <v>2.285714286</v>
      </c>
    </row>
    <row r="46">
      <c r="A46" s="6" t="s">
        <v>19</v>
      </c>
      <c r="B46" s="7" t="str">
        <f>vlookup($A46,Users!$B$1:$H1000,3,false)</f>
        <v>Emmy</v>
      </c>
      <c r="C46" s="7" t="str">
        <f>vlookup($A46,Users!$B$1:$H1000,6,false)</f>
        <v>Davidson</v>
      </c>
      <c r="D46" s="7">
        <f>vlookup($C46,Teams!$B:$D,2,false)</f>
        <v>6</v>
      </c>
      <c r="E46" s="7">
        <f t="shared" si="1"/>
        <v>24</v>
      </c>
      <c r="F46" s="7">
        <f>countifs(Raw!$D$1:$D1000,$A46,Raw!$C$1:$C1000,4,Raw!$J$1:$J1000,"P")+countifs(Raw!$D$1:$D1000,$A46,Raw!$C$1:$C1000,14,Raw!$J$1:$J1000,"P")</f>
        <v>4</v>
      </c>
      <c r="G46" s="7">
        <f>countifs(Raw!$D$1:$D1000,$A46,Raw!$C$1:$C1000,0,Raw!$J$1:$J1000,"P")</f>
        <v>0</v>
      </c>
      <c r="H46" s="7">
        <f>countifs(Raw!$D$1:$D1000,$A46,Raw!$C$1:$C1000,-4,Raw!$J$1:$J1000,"P")</f>
        <v>1</v>
      </c>
      <c r="I46" s="7">
        <f t="shared" si="2"/>
        <v>5</v>
      </c>
      <c r="J46" s="8">
        <f t="shared" si="3"/>
        <v>0.2083333333</v>
      </c>
      <c r="K46" s="8">
        <f t="shared" si="4"/>
        <v>0.8</v>
      </c>
      <c r="L46" s="7">
        <f t="shared" si="5"/>
        <v>12</v>
      </c>
      <c r="M46" s="9">
        <f t="shared" si="6"/>
        <v>2</v>
      </c>
    </row>
    <row r="47">
      <c r="A47" s="6" t="s">
        <v>35</v>
      </c>
      <c r="B47" s="7" t="str">
        <f>vlookup($A47,Users!$B$1:$H1000,3,false)</f>
        <v>Akshansh</v>
      </c>
      <c r="C47" s="7" t="str">
        <f>vlookup($A47,Users!$B$1:$H1000,6,false)</f>
        <v>Davidson</v>
      </c>
      <c r="D47" s="7">
        <f>vlookup($C47,Teams!$B:$D,2,false)</f>
        <v>6</v>
      </c>
      <c r="E47" s="7">
        <f t="shared" si="1"/>
        <v>24</v>
      </c>
      <c r="F47" s="7">
        <f>countifs(Raw!$D$1:$D1000,$A47,Raw!$C$1:$C1000,4,Raw!$J$1:$J1000,"P")+countifs(Raw!$D$1:$D1000,$A47,Raw!$C$1:$C1000,14,Raw!$J$1:$J1000,"P")</f>
        <v>3</v>
      </c>
      <c r="G47" s="7">
        <f>countifs(Raw!$D$1:$D1000,$A47,Raw!$C$1:$C1000,0,Raw!$J$1:$J1000,"P")</f>
        <v>6</v>
      </c>
      <c r="H47" s="7">
        <f>countifs(Raw!$D$1:$D1000,$A47,Raw!$C$1:$C1000,-4,Raw!$J$1:$J1000,"P")</f>
        <v>0</v>
      </c>
      <c r="I47" s="7">
        <f t="shared" si="2"/>
        <v>9</v>
      </c>
      <c r="J47" s="8">
        <f t="shared" si="3"/>
        <v>0.375</v>
      </c>
      <c r="K47" s="8">
        <f t="shared" si="4"/>
        <v>0.3333333333</v>
      </c>
      <c r="L47" s="7">
        <f t="shared" si="5"/>
        <v>12</v>
      </c>
      <c r="M47" s="9">
        <f t="shared" si="6"/>
        <v>2</v>
      </c>
    </row>
    <row r="48">
      <c r="A48" s="6" t="s">
        <v>118</v>
      </c>
      <c r="B48" s="7" t="str">
        <f>vlookup($A48,Users!$B$1:$H1000,3,false)</f>
        <v>Tristan</v>
      </c>
      <c r="C48" s="7" t="str">
        <f>vlookup($A48,Users!$B$1:$H1000,6,false)</f>
        <v>Interlake B</v>
      </c>
      <c r="D48" s="7">
        <f>vlookup($C48,Teams!$B:$D,2,false)</f>
        <v>6</v>
      </c>
      <c r="E48" s="7">
        <f t="shared" si="1"/>
        <v>24</v>
      </c>
      <c r="F48" s="7">
        <f>countifs(Raw!$D$1:$D1000,$A48,Raw!$C$1:$C1000,4,Raw!$J$1:$J1000,"P")+countifs(Raw!$D$1:$D1000,$A48,Raw!$C$1:$C1000,14,Raw!$J$1:$J1000,"P")</f>
        <v>3</v>
      </c>
      <c r="G48" s="7">
        <f>countifs(Raw!$D$1:$D1000,$A48,Raw!$C$1:$C1000,0,Raw!$J$1:$J1000,"P")</f>
        <v>6</v>
      </c>
      <c r="H48" s="7">
        <f>countifs(Raw!$D$1:$D1000,$A48,Raw!$C$1:$C1000,-4,Raw!$J$1:$J1000,"P")</f>
        <v>0</v>
      </c>
      <c r="I48" s="7">
        <f t="shared" si="2"/>
        <v>9</v>
      </c>
      <c r="J48" s="8">
        <f t="shared" si="3"/>
        <v>0.375</v>
      </c>
      <c r="K48" s="8">
        <f t="shared" si="4"/>
        <v>0.3333333333</v>
      </c>
      <c r="L48" s="7">
        <f t="shared" si="5"/>
        <v>12</v>
      </c>
      <c r="M48" s="9">
        <f t="shared" si="6"/>
        <v>2</v>
      </c>
    </row>
    <row r="49">
      <c r="A49" s="6" t="s">
        <v>119</v>
      </c>
      <c r="B49" s="7" t="str">
        <f>vlookup($A49,Users!$B$1:$H1000,3,false)</f>
        <v>Shiv</v>
      </c>
      <c r="C49" s="7" t="str">
        <f>vlookup($A49,Users!$B$1:$H1000,6,false)</f>
        <v>Interlake B</v>
      </c>
      <c r="D49" s="7">
        <f>vlookup($C49,Teams!$B:$D,2,false)</f>
        <v>6</v>
      </c>
      <c r="E49" s="7">
        <f t="shared" si="1"/>
        <v>24</v>
      </c>
      <c r="F49" s="7">
        <f>countifs(Raw!$D$1:$D1000,$A49,Raw!$C$1:$C1000,4,Raw!$J$1:$J1000,"P")+countifs(Raw!$D$1:$D1000,$A49,Raw!$C$1:$C1000,14,Raw!$J$1:$J1000,"P")</f>
        <v>4</v>
      </c>
      <c r="G49" s="7">
        <f>countifs(Raw!$D$1:$D1000,$A49,Raw!$C$1:$C1000,0,Raw!$J$1:$J1000,"P")</f>
        <v>2</v>
      </c>
      <c r="H49" s="7">
        <f>countifs(Raw!$D$1:$D1000,$A49,Raw!$C$1:$C1000,-4,Raw!$J$1:$J1000,"P")</f>
        <v>1</v>
      </c>
      <c r="I49" s="7">
        <f t="shared" si="2"/>
        <v>7</v>
      </c>
      <c r="J49" s="8">
        <f t="shared" si="3"/>
        <v>0.2916666667</v>
      </c>
      <c r="K49" s="8">
        <f t="shared" si="4"/>
        <v>0.5714285714</v>
      </c>
      <c r="L49" s="7">
        <f t="shared" si="5"/>
        <v>12</v>
      </c>
      <c r="M49" s="9">
        <f t="shared" si="6"/>
        <v>2</v>
      </c>
    </row>
    <row r="50">
      <c r="A50" s="6" t="s">
        <v>45</v>
      </c>
      <c r="B50" s="7" t="str">
        <f>vlookup($A50,Users!$B$1:$H1000,3,false)</f>
        <v>Ahan</v>
      </c>
      <c r="C50" s="7" t="str">
        <f>vlookup($A50,Users!$B$1:$H1000,6,false)</f>
        <v>Buchholz A</v>
      </c>
      <c r="D50" s="7">
        <f>vlookup($C50,Teams!$B:$D,2,false)</f>
        <v>5</v>
      </c>
      <c r="E50" s="7">
        <f t="shared" si="1"/>
        <v>20</v>
      </c>
      <c r="F50" s="7">
        <f>countifs(Raw!$D$1:$D1000,$A50,Raw!$C$1:$C1000,4,Raw!$J$1:$J1000,"P")+countifs(Raw!$D$1:$D1000,$A50,Raw!$C$1:$C1000,14,Raw!$J$1:$J1000,"P")</f>
        <v>4</v>
      </c>
      <c r="G50" s="7">
        <f>countifs(Raw!$D$1:$D1000,$A50,Raw!$C$1:$C1000,0,Raw!$J$1:$J1000,"P")</f>
        <v>1</v>
      </c>
      <c r="H50" s="7">
        <f>countifs(Raw!$D$1:$D1000,$A50,Raw!$C$1:$C1000,-4,Raw!$J$1:$J1000,"P")</f>
        <v>2</v>
      </c>
      <c r="I50" s="7">
        <f t="shared" si="2"/>
        <v>7</v>
      </c>
      <c r="J50" s="8">
        <f t="shared" si="3"/>
        <v>0.35</v>
      </c>
      <c r="K50" s="8">
        <f t="shared" si="4"/>
        <v>0.5714285714</v>
      </c>
      <c r="L50" s="7">
        <f t="shared" si="5"/>
        <v>8</v>
      </c>
      <c r="M50" s="9">
        <f t="shared" si="6"/>
        <v>1.6</v>
      </c>
    </row>
    <row r="51">
      <c r="A51" s="6" t="s">
        <v>63</v>
      </c>
      <c r="B51" s="7" t="str">
        <f>vlookup($A51,Users!$B$1:$H1000,3,false)</f>
        <v>Michael</v>
      </c>
      <c r="C51" s="7" t="str">
        <f>vlookup($A51,Users!$B$1:$H1000,6,false)</f>
        <v>Collierville</v>
      </c>
      <c r="D51" s="7">
        <f>vlookup($C51,Teams!$B:$D,2,false)</f>
        <v>5</v>
      </c>
      <c r="E51" s="7">
        <f t="shared" si="1"/>
        <v>20</v>
      </c>
      <c r="F51" s="7">
        <f>countifs(Raw!$D$1:$D1000,$A51,Raw!$C$1:$C1000,4,Raw!$J$1:$J1000,"P")+countifs(Raw!$D$1:$D1000,$A51,Raw!$C$1:$C1000,14,Raw!$J$1:$J1000,"P")</f>
        <v>2</v>
      </c>
      <c r="G51" s="7">
        <f>countifs(Raw!$D$1:$D1000,$A51,Raw!$C$1:$C1000,0,Raw!$J$1:$J1000,"P")</f>
        <v>2</v>
      </c>
      <c r="H51" s="7">
        <f>countifs(Raw!$D$1:$D1000,$A51,Raw!$C$1:$C1000,-4,Raw!$J$1:$J1000,"P")</f>
        <v>0</v>
      </c>
      <c r="I51" s="7">
        <f t="shared" si="2"/>
        <v>4</v>
      </c>
      <c r="J51" s="8">
        <f t="shared" si="3"/>
        <v>0.2</v>
      </c>
      <c r="K51" s="8">
        <f t="shared" si="4"/>
        <v>0.5</v>
      </c>
      <c r="L51" s="7">
        <f t="shared" si="5"/>
        <v>8</v>
      </c>
      <c r="M51" s="9">
        <f t="shared" si="6"/>
        <v>1.6</v>
      </c>
    </row>
    <row r="52">
      <c r="A52" s="6" t="s">
        <v>77</v>
      </c>
      <c r="B52" s="7" t="str">
        <f>vlookup($A52,Users!$B$1:$H1000,3,false)</f>
        <v>Arjun</v>
      </c>
      <c r="C52" s="7" t="str">
        <f>vlookup($A52,Users!$B$1:$H1000,6,false)</f>
        <v>Niskayuna</v>
      </c>
      <c r="D52" s="7">
        <f>vlookup($C52,Teams!$B:$D,2,false)</f>
        <v>5</v>
      </c>
      <c r="E52" s="7">
        <f t="shared" si="1"/>
        <v>20</v>
      </c>
      <c r="F52" s="7">
        <f>countifs(Raw!$D$1:$D1000,$A52,Raw!$C$1:$C1000,4,Raw!$J$1:$J1000,"P")+countifs(Raw!$D$1:$D1000,$A52,Raw!$C$1:$C1000,14,Raw!$J$1:$J1000,"P")</f>
        <v>2</v>
      </c>
      <c r="G52" s="7">
        <f>countifs(Raw!$D$1:$D1000,$A52,Raw!$C$1:$C1000,0,Raw!$J$1:$J1000,"P")</f>
        <v>1</v>
      </c>
      <c r="H52" s="7">
        <f>countifs(Raw!$D$1:$D1000,$A52,Raw!$C$1:$C1000,-4,Raw!$J$1:$J1000,"P")</f>
        <v>0</v>
      </c>
      <c r="I52" s="7">
        <f t="shared" si="2"/>
        <v>3</v>
      </c>
      <c r="J52" s="8">
        <f t="shared" si="3"/>
        <v>0.15</v>
      </c>
      <c r="K52" s="8">
        <f t="shared" si="4"/>
        <v>0.6666666667</v>
      </c>
      <c r="L52" s="7">
        <f t="shared" si="5"/>
        <v>8</v>
      </c>
      <c r="M52" s="9">
        <f t="shared" si="6"/>
        <v>1.6</v>
      </c>
    </row>
    <row r="53">
      <c r="A53" s="6" t="s">
        <v>81</v>
      </c>
      <c r="B53" s="7" t="str">
        <f>vlookup($A53,Users!$B$1:$H1000,3,false)</f>
        <v>Abheek</v>
      </c>
      <c r="C53" s="7" t="str">
        <f>vlookup($A53,Users!$B$1:$H1000,6,false)</f>
        <v>Ladue</v>
      </c>
      <c r="D53" s="7">
        <f>vlookup($C53,Teams!$B:$D,2,false)</f>
        <v>5</v>
      </c>
      <c r="E53" s="7">
        <f t="shared" si="1"/>
        <v>20</v>
      </c>
      <c r="F53" s="7">
        <f>countifs(Raw!$D$1:$D1000,$A53,Raw!$C$1:$C1000,4,Raw!$J$1:$J1000,"P")+countifs(Raw!$D$1:$D1000,$A53,Raw!$C$1:$C1000,14,Raw!$J$1:$J1000,"P")</f>
        <v>2</v>
      </c>
      <c r="G53" s="7">
        <f>countifs(Raw!$D$1:$D1000,$A53,Raw!$C$1:$C1000,0,Raw!$J$1:$J1000,"P")</f>
        <v>0</v>
      </c>
      <c r="H53" s="7">
        <f>countifs(Raw!$D$1:$D1000,$A53,Raw!$C$1:$C1000,-4,Raw!$J$1:$J1000,"P")</f>
        <v>0</v>
      </c>
      <c r="I53" s="7">
        <f t="shared" si="2"/>
        <v>2</v>
      </c>
      <c r="J53" s="8">
        <f t="shared" si="3"/>
        <v>0.1</v>
      </c>
      <c r="K53" s="8">
        <f t="shared" si="4"/>
        <v>1</v>
      </c>
      <c r="L53" s="7">
        <f t="shared" si="5"/>
        <v>8</v>
      </c>
      <c r="M53" s="9">
        <f t="shared" si="6"/>
        <v>1.6</v>
      </c>
    </row>
    <row r="54">
      <c r="A54" s="6" t="s">
        <v>82</v>
      </c>
      <c r="B54" s="7" t="str">
        <f>vlookup($A54,Users!$B$1:$H1000,3,false)</f>
        <v>Rohan</v>
      </c>
      <c r="C54" s="7" t="str">
        <f>vlookup($A54,Users!$B$1:$H1000,6,false)</f>
        <v>Ladue</v>
      </c>
      <c r="D54" s="7">
        <f>vlookup($C54,Teams!$B:$D,2,false)</f>
        <v>5</v>
      </c>
      <c r="E54" s="7">
        <f t="shared" si="1"/>
        <v>20</v>
      </c>
      <c r="F54" s="7">
        <f>countifs(Raw!$D$1:$D1000,$A54,Raw!$C$1:$C1000,4,Raw!$J$1:$J1000,"P")+countifs(Raw!$D$1:$D1000,$A54,Raw!$C$1:$C1000,14,Raw!$J$1:$J1000,"P")</f>
        <v>2</v>
      </c>
      <c r="G54" s="7">
        <f>countifs(Raw!$D$1:$D1000,$A54,Raw!$C$1:$C1000,0,Raw!$J$1:$J1000,"P")</f>
        <v>1</v>
      </c>
      <c r="H54" s="7">
        <f>countifs(Raw!$D$1:$D1000,$A54,Raw!$C$1:$C1000,-4,Raw!$J$1:$J1000,"P")</f>
        <v>0</v>
      </c>
      <c r="I54" s="7">
        <f t="shared" si="2"/>
        <v>3</v>
      </c>
      <c r="J54" s="8">
        <f t="shared" si="3"/>
        <v>0.15</v>
      </c>
      <c r="K54" s="8">
        <f t="shared" si="4"/>
        <v>0.6666666667</v>
      </c>
      <c r="L54" s="7">
        <f t="shared" si="5"/>
        <v>8</v>
      </c>
      <c r="M54" s="9">
        <f t="shared" si="6"/>
        <v>1.6</v>
      </c>
    </row>
    <row r="55">
      <c r="A55" s="6" t="s">
        <v>110</v>
      </c>
      <c r="B55" s="7" t="str">
        <f>vlookup($A55,Users!$B$1:$H1000,3,false)</f>
        <v>Sohil</v>
      </c>
      <c r="C55" s="7" t="str">
        <f>vlookup($A55,Users!$B$1:$H1000,6,false)</f>
        <v>Lynbrook</v>
      </c>
      <c r="D55" s="7">
        <f>vlookup($C55,Teams!$B:$D,2,false)</f>
        <v>5</v>
      </c>
      <c r="E55" s="7">
        <f t="shared" si="1"/>
        <v>20</v>
      </c>
      <c r="F55" s="7">
        <f>countifs(Raw!$D$1:$D1000,$A55,Raw!$C$1:$C1000,4,Raw!$J$1:$J1000,"P")+countifs(Raw!$D$1:$D1000,$A55,Raw!$C$1:$C1000,14,Raw!$J$1:$J1000,"P")</f>
        <v>3</v>
      </c>
      <c r="G55" s="7">
        <f>countifs(Raw!$D$1:$D1000,$A55,Raw!$C$1:$C1000,0,Raw!$J$1:$J1000,"P")</f>
        <v>1</v>
      </c>
      <c r="H55" s="7">
        <f>countifs(Raw!$D$1:$D1000,$A55,Raw!$C$1:$C1000,-4,Raw!$J$1:$J1000,"P")</f>
        <v>1</v>
      </c>
      <c r="I55" s="7">
        <f t="shared" si="2"/>
        <v>5</v>
      </c>
      <c r="J55" s="8">
        <f t="shared" si="3"/>
        <v>0.25</v>
      </c>
      <c r="K55" s="8">
        <f t="shared" si="4"/>
        <v>0.6</v>
      </c>
      <c r="L55" s="7">
        <f t="shared" si="5"/>
        <v>8</v>
      </c>
      <c r="M55" s="9">
        <f t="shared" si="6"/>
        <v>1.6</v>
      </c>
    </row>
    <row r="56">
      <c r="A56" s="6" t="s">
        <v>112</v>
      </c>
      <c r="B56" s="7" t="str">
        <f>vlookup($A56,Users!$B$1:$H1000,3,false)</f>
        <v>David</v>
      </c>
      <c r="C56" s="7" t="str">
        <f>vlookup($A56,Users!$B$1:$H1000,6,false)</f>
        <v>Lynbrook</v>
      </c>
      <c r="D56" s="7">
        <f>vlookup($C56,Teams!$B:$D,2,false)</f>
        <v>5</v>
      </c>
      <c r="E56" s="7">
        <f t="shared" si="1"/>
        <v>20</v>
      </c>
      <c r="F56" s="7">
        <f>countifs(Raw!$D$1:$D1000,$A56,Raw!$C$1:$C1000,4,Raw!$J$1:$J1000,"P")+countifs(Raw!$D$1:$D1000,$A56,Raw!$C$1:$C1000,14,Raw!$J$1:$J1000,"P")</f>
        <v>2</v>
      </c>
      <c r="G56" s="7">
        <f>countifs(Raw!$D$1:$D1000,$A56,Raw!$C$1:$C1000,0,Raw!$J$1:$J1000,"P")</f>
        <v>1</v>
      </c>
      <c r="H56" s="7">
        <f>countifs(Raw!$D$1:$D1000,$A56,Raw!$C$1:$C1000,-4,Raw!$J$1:$J1000,"P")</f>
        <v>0</v>
      </c>
      <c r="I56" s="7">
        <f t="shared" si="2"/>
        <v>3</v>
      </c>
      <c r="J56" s="8">
        <f t="shared" si="3"/>
        <v>0.15</v>
      </c>
      <c r="K56" s="8">
        <f t="shared" si="4"/>
        <v>0.6666666667</v>
      </c>
      <c r="L56" s="7">
        <f t="shared" si="5"/>
        <v>8</v>
      </c>
      <c r="M56" s="9">
        <f t="shared" si="6"/>
        <v>1.6</v>
      </c>
    </row>
    <row r="57">
      <c r="A57" s="6" t="s">
        <v>126</v>
      </c>
      <c r="B57" s="7" t="str">
        <f>vlookup($A57,Users!$B$1:$H1000,3,false)</f>
        <v>Andrew</v>
      </c>
      <c r="C57" s="7" t="str">
        <f>vlookup($A57,Users!$B$1:$H1000,6,false)</f>
        <v>Naperville North</v>
      </c>
      <c r="D57" s="7">
        <f>vlookup($C57,Teams!$B:$D,2,false)</f>
        <v>5</v>
      </c>
      <c r="E57" s="7">
        <f t="shared" si="1"/>
        <v>20</v>
      </c>
      <c r="F57" s="7">
        <f>countifs(Raw!$D$1:$D1000,$A57,Raw!$C$1:$C1000,4,Raw!$J$1:$J1000,"P")+countifs(Raw!$D$1:$D1000,$A57,Raw!$C$1:$C1000,14,Raw!$J$1:$J1000,"P")</f>
        <v>3</v>
      </c>
      <c r="G57" s="7">
        <f>countifs(Raw!$D$1:$D1000,$A57,Raw!$C$1:$C1000,0,Raw!$J$1:$J1000,"P")</f>
        <v>0</v>
      </c>
      <c r="H57" s="7">
        <f>countifs(Raw!$D$1:$D1000,$A57,Raw!$C$1:$C1000,-4,Raw!$J$1:$J1000,"P")</f>
        <v>1</v>
      </c>
      <c r="I57" s="7">
        <f t="shared" si="2"/>
        <v>4</v>
      </c>
      <c r="J57" s="8">
        <f t="shared" si="3"/>
        <v>0.2</v>
      </c>
      <c r="K57" s="8">
        <f t="shared" si="4"/>
        <v>0.75</v>
      </c>
      <c r="L57" s="7">
        <f t="shared" si="5"/>
        <v>8</v>
      </c>
      <c r="M57" s="9">
        <f t="shared" si="6"/>
        <v>1.6</v>
      </c>
    </row>
    <row r="58">
      <c r="A58" s="6" t="s">
        <v>128</v>
      </c>
      <c r="B58" s="7" t="str">
        <f>vlookup($A58,Users!$B$1:$H1000,3,false)</f>
        <v>Chris</v>
      </c>
      <c r="C58" s="7" t="str">
        <f>vlookup($A58,Users!$B$1:$H1000,6,false)</f>
        <v>Westminster</v>
      </c>
      <c r="D58" s="7">
        <f>vlookup($C58,Teams!$B:$D,2,false)</f>
        <v>5</v>
      </c>
      <c r="E58" s="7">
        <f t="shared" si="1"/>
        <v>20</v>
      </c>
      <c r="F58" s="7">
        <f>countifs(Raw!$D$1:$D1000,$A58,Raw!$C$1:$C1000,4,Raw!$J$1:$J1000,"P")+countifs(Raw!$D$1:$D1000,$A58,Raw!$C$1:$C1000,14,Raw!$J$1:$J1000,"P")</f>
        <v>5</v>
      </c>
      <c r="G58" s="7">
        <f>countifs(Raw!$D$1:$D1000,$A58,Raw!$C$1:$C1000,0,Raw!$J$1:$J1000,"P")</f>
        <v>2</v>
      </c>
      <c r="H58" s="7">
        <f>countifs(Raw!$D$1:$D1000,$A58,Raw!$C$1:$C1000,-4,Raw!$J$1:$J1000,"P")</f>
        <v>3</v>
      </c>
      <c r="I58" s="7">
        <f t="shared" si="2"/>
        <v>10</v>
      </c>
      <c r="J58" s="8">
        <f t="shared" si="3"/>
        <v>0.5</v>
      </c>
      <c r="K58" s="8">
        <f t="shared" si="4"/>
        <v>0.5</v>
      </c>
      <c r="L58" s="7">
        <f t="shared" si="5"/>
        <v>8</v>
      </c>
      <c r="M58" s="9">
        <f t="shared" si="6"/>
        <v>1.6</v>
      </c>
    </row>
    <row r="59">
      <c r="A59" s="6" t="s">
        <v>139</v>
      </c>
      <c r="B59" s="7" t="str">
        <f>vlookup($A59,Users!$B$1:$H1000,3,false)</f>
        <v>Anthony</v>
      </c>
      <c r="C59" s="7" t="str">
        <f>vlookup($A59,Users!$B$1:$H1000,6,false)</f>
        <v>Shen</v>
      </c>
      <c r="D59" s="7">
        <f>vlookup($C59,Teams!$B:$D,2,false)</f>
        <v>5</v>
      </c>
      <c r="E59" s="7">
        <f t="shared" si="1"/>
        <v>20</v>
      </c>
      <c r="F59" s="7">
        <f>countifs(Raw!$D$1:$D1000,$A59,Raw!$C$1:$C1000,4,Raw!$J$1:$J1000,"P")+countifs(Raw!$D$1:$D1000,$A59,Raw!$C$1:$C1000,14,Raw!$J$1:$J1000,"P")</f>
        <v>2</v>
      </c>
      <c r="G59" s="7">
        <f>countifs(Raw!$D$1:$D1000,$A59,Raw!$C$1:$C1000,0,Raw!$J$1:$J1000,"P")</f>
        <v>0</v>
      </c>
      <c r="H59" s="7">
        <f>countifs(Raw!$D$1:$D1000,$A59,Raw!$C$1:$C1000,-4,Raw!$J$1:$J1000,"P")</f>
        <v>0</v>
      </c>
      <c r="I59" s="7">
        <f t="shared" si="2"/>
        <v>2</v>
      </c>
      <c r="J59" s="8">
        <f t="shared" si="3"/>
        <v>0.1</v>
      </c>
      <c r="K59" s="8">
        <f t="shared" si="4"/>
        <v>1</v>
      </c>
      <c r="L59" s="7">
        <f t="shared" si="5"/>
        <v>8</v>
      </c>
      <c r="M59" s="9">
        <f t="shared" si="6"/>
        <v>1.6</v>
      </c>
    </row>
    <row r="60">
      <c r="A60" s="6" t="s">
        <v>146</v>
      </c>
      <c r="B60" s="7" t="str">
        <f>vlookup($A60,Users!$B$1:$H1000,3,false)</f>
        <v>Sharvaa</v>
      </c>
      <c r="C60" s="7" t="str">
        <f>vlookup($A60,Users!$B$1:$H1000,6,false)</f>
        <v>AHS Broward</v>
      </c>
      <c r="D60" s="7">
        <f>vlookup($C60,Teams!$B:$D,2,false)</f>
        <v>5</v>
      </c>
      <c r="E60" s="7">
        <f t="shared" si="1"/>
        <v>20</v>
      </c>
      <c r="F60" s="7">
        <f>countifs(Raw!$D$1:$D1000,$A60,Raw!$C$1:$C1000,4,Raw!$J$1:$J1000,"P")+countifs(Raw!$D$1:$D1000,$A60,Raw!$C$1:$C1000,14,Raw!$J$1:$J1000,"P")</f>
        <v>2</v>
      </c>
      <c r="G60" s="7">
        <f>countifs(Raw!$D$1:$D1000,$A60,Raw!$C$1:$C1000,0,Raw!$J$1:$J1000,"P")</f>
        <v>1</v>
      </c>
      <c r="H60" s="7">
        <f>countifs(Raw!$D$1:$D1000,$A60,Raw!$C$1:$C1000,-4,Raw!$J$1:$J1000,"P")</f>
        <v>0</v>
      </c>
      <c r="I60" s="7">
        <f t="shared" si="2"/>
        <v>3</v>
      </c>
      <c r="J60" s="8">
        <f t="shared" si="3"/>
        <v>0.15</v>
      </c>
      <c r="K60" s="8">
        <f t="shared" si="4"/>
        <v>0.6666666667</v>
      </c>
      <c r="L60" s="7">
        <f t="shared" si="5"/>
        <v>8</v>
      </c>
      <c r="M60" s="9">
        <f t="shared" si="6"/>
        <v>1.6</v>
      </c>
    </row>
    <row r="61">
      <c r="A61" s="6" t="s">
        <v>170</v>
      </c>
      <c r="B61" s="7" t="str">
        <f>vlookup($A61,Users!$B$1:$H1000,3,false)</f>
        <v>Phoenix</v>
      </c>
      <c r="C61" s="7" t="str">
        <f>vlookup($A61,Users!$B$1:$H1000,6,false)</f>
        <v>Seven Lakes</v>
      </c>
      <c r="D61" s="7">
        <f>vlookup($C61,Teams!$B:$D,2,false)</f>
        <v>5</v>
      </c>
      <c r="E61" s="7">
        <f t="shared" si="1"/>
        <v>20</v>
      </c>
      <c r="F61" s="7">
        <f>countifs(Raw!$D$1:$D1000,$A61,Raw!$C$1:$C1000,4,Raw!$J$1:$J1000,"P")+countifs(Raw!$D$1:$D1000,$A61,Raw!$C$1:$C1000,14,Raw!$J$1:$J1000,"P")</f>
        <v>4</v>
      </c>
      <c r="G61" s="7">
        <f>countifs(Raw!$D$1:$D1000,$A61,Raw!$C$1:$C1000,0,Raw!$J$1:$J1000,"P")</f>
        <v>1</v>
      </c>
      <c r="H61" s="7">
        <f>countifs(Raw!$D$1:$D1000,$A61,Raw!$C$1:$C1000,-4,Raw!$J$1:$J1000,"P")</f>
        <v>2</v>
      </c>
      <c r="I61" s="7">
        <f t="shared" si="2"/>
        <v>7</v>
      </c>
      <c r="J61" s="8">
        <f t="shared" si="3"/>
        <v>0.35</v>
      </c>
      <c r="K61" s="8">
        <f t="shared" si="4"/>
        <v>0.5714285714</v>
      </c>
      <c r="L61" s="7">
        <f t="shared" si="5"/>
        <v>8</v>
      </c>
      <c r="M61" s="9">
        <f t="shared" si="6"/>
        <v>1.6</v>
      </c>
    </row>
    <row r="62">
      <c r="A62" s="6" t="s">
        <v>108</v>
      </c>
      <c r="B62" s="7" t="str">
        <f>vlookup($A62,Users!$B$1:$H1000,3,false)</f>
        <v>Shohom</v>
      </c>
      <c r="C62" s="7" t="str">
        <f>vlookup($A62,Users!$B$1:$H1000,6,false)</f>
        <v>Mira Loma</v>
      </c>
      <c r="D62" s="7">
        <f>vlookup($C62,Teams!$B:$D,2,false)</f>
        <v>11</v>
      </c>
      <c r="E62" s="7">
        <f t="shared" si="1"/>
        <v>44</v>
      </c>
      <c r="F62" s="7">
        <f>countifs(Raw!$D$1:$D1000,$A62,Raw!$C$1:$C1000,4,Raw!$J$1:$J1000,"P")+countifs(Raw!$D$1:$D1000,$A62,Raw!$C$1:$C1000,14,Raw!$J$1:$J1000,"P")</f>
        <v>4</v>
      </c>
      <c r="G62" s="7">
        <f>countifs(Raw!$D$1:$D1000,$A62,Raw!$C$1:$C1000,0,Raw!$J$1:$J1000,"P")</f>
        <v>1</v>
      </c>
      <c r="H62" s="7">
        <f>countifs(Raw!$D$1:$D1000,$A62,Raw!$C$1:$C1000,-4,Raw!$J$1:$J1000,"P")</f>
        <v>0</v>
      </c>
      <c r="I62" s="7">
        <f t="shared" si="2"/>
        <v>5</v>
      </c>
      <c r="J62" s="8">
        <f t="shared" si="3"/>
        <v>0.1136363636</v>
      </c>
      <c r="K62" s="8">
        <f t="shared" si="4"/>
        <v>0.8</v>
      </c>
      <c r="L62" s="7">
        <f t="shared" si="5"/>
        <v>16</v>
      </c>
      <c r="M62" s="9">
        <f t="shared" si="6"/>
        <v>1.454545455</v>
      </c>
    </row>
    <row r="63">
      <c r="A63" s="6" t="s">
        <v>137</v>
      </c>
      <c r="B63" s="7" t="str">
        <f>vlookup($A63,Users!$B$1:$H1000,3,false)</f>
        <v>Daniel</v>
      </c>
      <c r="C63" s="7" t="str">
        <f>vlookup($A63,Users!$B$1:$H1000,6,false)</f>
        <v>Lexington B</v>
      </c>
      <c r="D63" s="7">
        <f>vlookup($C63,Teams!$B:$D,2,false)</f>
        <v>6</v>
      </c>
      <c r="E63" s="7">
        <f t="shared" si="1"/>
        <v>24</v>
      </c>
      <c r="F63" s="7">
        <f>countifs(Raw!$D$1:$D1000,$A63,Raw!$C$1:$C1000,4,Raw!$J$1:$J1000,"P")+countifs(Raw!$D$1:$D1000,$A63,Raw!$C$1:$C1000,14,Raw!$J$1:$J1000,"P")</f>
        <v>2</v>
      </c>
      <c r="G63" s="7">
        <f>countifs(Raw!$D$1:$D1000,$A63,Raw!$C$1:$C1000,0,Raw!$J$1:$J1000,"P")</f>
        <v>0</v>
      </c>
      <c r="H63" s="7">
        <f>countifs(Raw!$D$1:$D1000,$A63,Raw!$C$1:$C1000,-4,Raw!$J$1:$J1000,"P")</f>
        <v>0</v>
      </c>
      <c r="I63" s="7">
        <f t="shared" si="2"/>
        <v>2</v>
      </c>
      <c r="J63" s="8">
        <f t="shared" si="3"/>
        <v>0.08333333333</v>
      </c>
      <c r="K63" s="8">
        <f t="shared" si="4"/>
        <v>1</v>
      </c>
      <c r="L63" s="7">
        <f t="shared" si="5"/>
        <v>8</v>
      </c>
      <c r="M63" s="9">
        <f t="shared" si="6"/>
        <v>1.333333333</v>
      </c>
    </row>
    <row r="64">
      <c r="A64" s="6" t="s">
        <v>161</v>
      </c>
      <c r="B64" s="7" t="str">
        <f>vlookup($A64,Users!$B$1:$H1000,3,false)</f>
        <v>Owen</v>
      </c>
      <c r="C64" s="7" t="str">
        <f>vlookup($A64,Users!$B$1:$H1000,6,false)</f>
        <v>Interlake A</v>
      </c>
      <c r="D64" s="7">
        <f>vlookup($C64,Teams!$B:$D,2,false)</f>
        <v>6</v>
      </c>
      <c r="E64" s="7">
        <f t="shared" si="1"/>
        <v>24</v>
      </c>
      <c r="F64" s="7">
        <f>countifs(Raw!$D$1:$D1000,$A64,Raw!$C$1:$C1000,4,Raw!$J$1:$J1000,"P")+countifs(Raw!$D$1:$D1000,$A64,Raw!$C$1:$C1000,14,Raw!$J$1:$J1000,"P")</f>
        <v>2</v>
      </c>
      <c r="G64" s="7">
        <f>countifs(Raw!$D$1:$D1000,$A64,Raw!$C$1:$C1000,0,Raw!$J$1:$J1000,"P")</f>
        <v>2</v>
      </c>
      <c r="H64" s="7">
        <f>countifs(Raw!$D$1:$D1000,$A64,Raw!$C$1:$C1000,-4,Raw!$J$1:$J1000,"P")</f>
        <v>0</v>
      </c>
      <c r="I64" s="7">
        <f t="shared" si="2"/>
        <v>4</v>
      </c>
      <c r="J64" s="8">
        <f t="shared" si="3"/>
        <v>0.1666666667</v>
      </c>
      <c r="K64" s="8">
        <f t="shared" si="4"/>
        <v>0.5</v>
      </c>
      <c r="L64" s="7">
        <f t="shared" si="5"/>
        <v>8</v>
      </c>
      <c r="M64" s="9">
        <f t="shared" si="6"/>
        <v>1.333333333</v>
      </c>
    </row>
    <row r="65">
      <c r="A65" s="6" t="s">
        <v>166</v>
      </c>
      <c r="B65" s="7" t="str">
        <f>vlookup($A65,Users!$B$1:$H1000,3,false)</f>
        <v>Alex</v>
      </c>
      <c r="C65" s="7" t="str">
        <f>vlookup($A65,Users!$B$1:$H1000,6,false)</f>
        <v>NoHo</v>
      </c>
      <c r="D65" s="7">
        <f>vlookup($C65,Teams!$B:$D,2,false)</f>
        <v>10</v>
      </c>
      <c r="E65" s="7">
        <f t="shared" si="1"/>
        <v>40</v>
      </c>
      <c r="F65" s="7">
        <f>countifs(Raw!$D$1:$D1000,$A65,Raw!$C$1:$C1000,4,Raw!$J$1:$J1000,"P")+countifs(Raw!$D$1:$D1000,$A65,Raw!$C$1:$C1000,14,Raw!$J$1:$J1000,"P")</f>
        <v>4</v>
      </c>
      <c r="G65" s="7">
        <f>countifs(Raw!$D$1:$D1000,$A65,Raw!$C$1:$C1000,0,Raw!$J$1:$J1000,"P")</f>
        <v>1</v>
      </c>
      <c r="H65" s="7">
        <f>countifs(Raw!$D$1:$D1000,$A65,Raw!$C$1:$C1000,-4,Raw!$J$1:$J1000,"P")</f>
        <v>1</v>
      </c>
      <c r="I65" s="7">
        <f t="shared" si="2"/>
        <v>6</v>
      </c>
      <c r="J65" s="8">
        <f t="shared" si="3"/>
        <v>0.15</v>
      </c>
      <c r="K65" s="8">
        <f t="shared" si="4"/>
        <v>0.6666666667</v>
      </c>
      <c r="L65" s="7">
        <f t="shared" si="5"/>
        <v>12</v>
      </c>
      <c r="M65" s="9">
        <f t="shared" si="6"/>
        <v>1.2</v>
      </c>
    </row>
    <row r="66">
      <c r="A66" s="6" t="s">
        <v>171</v>
      </c>
      <c r="B66" s="7" t="str">
        <f>vlookup($A66,Users!$B$1:$H1000,3,false)</f>
        <v>Richard</v>
      </c>
      <c r="C66" s="7" t="str">
        <f>vlookup($A66,Users!$B$1:$H1000,6,false)</f>
        <v>NoHo</v>
      </c>
      <c r="D66" s="7">
        <f>vlookup($C66,Teams!$B:$D,2,false)</f>
        <v>10</v>
      </c>
      <c r="E66" s="7">
        <f t="shared" si="1"/>
        <v>40</v>
      </c>
      <c r="F66" s="7">
        <f>countifs(Raw!$D$1:$D1000,$A66,Raw!$C$1:$C1000,4,Raw!$J$1:$J1000,"P")+countifs(Raw!$D$1:$D1000,$A66,Raw!$C$1:$C1000,14,Raw!$J$1:$J1000,"P")</f>
        <v>3</v>
      </c>
      <c r="G66" s="7">
        <f>countifs(Raw!$D$1:$D1000,$A66,Raw!$C$1:$C1000,0,Raw!$J$1:$J1000,"P")</f>
        <v>0</v>
      </c>
      <c r="H66" s="7">
        <f>countifs(Raw!$D$1:$D1000,$A66,Raw!$C$1:$C1000,-4,Raw!$J$1:$J1000,"P")</f>
        <v>0</v>
      </c>
      <c r="I66" s="7">
        <f t="shared" si="2"/>
        <v>3</v>
      </c>
      <c r="J66" s="8">
        <f t="shared" si="3"/>
        <v>0.075</v>
      </c>
      <c r="K66" s="8">
        <f t="shared" si="4"/>
        <v>1</v>
      </c>
      <c r="L66" s="7">
        <f t="shared" si="5"/>
        <v>12</v>
      </c>
      <c r="M66" s="9">
        <f t="shared" si="6"/>
        <v>1.2</v>
      </c>
    </row>
    <row r="67">
      <c r="A67" s="6" t="s">
        <v>83</v>
      </c>
      <c r="B67" s="7" t="str">
        <f>vlookup($A67,Users!$B$1:$H1000,3,false)</f>
        <v>Anuprabha</v>
      </c>
      <c r="C67" s="7" t="str">
        <f>vlookup($A67,Users!$B$1:$H1000,6,false)</f>
        <v>Lexington A</v>
      </c>
      <c r="D67" s="7">
        <f>vlookup($C67,Teams!$B:$D,2,false)</f>
        <v>7</v>
      </c>
      <c r="E67" s="7">
        <f t="shared" si="1"/>
        <v>28</v>
      </c>
      <c r="F67" s="7">
        <f>countifs(Raw!$D$1:$D1000,$A67,Raw!$C$1:$C1000,4,Raw!$J$1:$J1000,"P")+countifs(Raw!$D$1:$D1000,$A67,Raw!$C$1:$C1000,14,Raw!$J$1:$J1000,"P")</f>
        <v>2</v>
      </c>
      <c r="G67" s="7">
        <f>countifs(Raw!$D$1:$D1000,$A67,Raw!$C$1:$C1000,0,Raw!$J$1:$J1000,"P")</f>
        <v>0</v>
      </c>
      <c r="H67" s="7">
        <f>countifs(Raw!$D$1:$D1000,$A67,Raw!$C$1:$C1000,-4,Raw!$J$1:$J1000,"P")</f>
        <v>0</v>
      </c>
      <c r="I67" s="7">
        <f t="shared" si="2"/>
        <v>2</v>
      </c>
      <c r="J67" s="8">
        <f t="shared" si="3"/>
        <v>0.07142857143</v>
      </c>
      <c r="K67" s="8">
        <f t="shared" si="4"/>
        <v>1</v>
      </c>
      <c r="L67" s="7">
        <f t="shared" si="5"/>
        <v>8</v>
      </c>
      <c r="M67" s="9">
        <f t="shared" si="6"/>
        <v>1.142857143</v>
      </c>
    </row>
    <row r="68">
      <c r="A68" s="6" t="s">
        <v>90</v>
      </c>
      <c r="B68" s="7" t="str">
        <f>vlookup($A68,Users!$B$1:$H1000,3,false)</f>
        <v>Jerry</v>
      </c>
      <c r="C68" s="7" t="str">
        <f>vlookup($A68,Users!$B$1:$H1000,6,false)</f>
        <v>MSJ</v>
      </c>
      <c r="D68" s="7">
        <f>vlookup($C68,Teams!$B:$D,2,false)</f>
        <v>8</v>
      </c>
      <c r="E68" s="7">
        <f t="shared" si="1"/>
        <v>32</v>
      </c>
      <c r="F68" s="7">
        <f>countifs(Raw!$D$1:$D1000,$A68,Raw!$C$1:$C1000,4,Raw!$J$1:$J1000,"P")+countifs(Raw!$D$1:$D1000,$A68,Raw!$C$1:$C1000,14,Raw!$J$1:$J1000,"P")</f>
        <v>2</v>
      </c>
      <c r="G68" s="7">
        <f>countifs(Raw!$D$1:$D1000,$A68,Raw!$C$1:$C1000,0,Raw!$J$1:$J1000,"P")</f>
        <v>1</v>
      </c>
      <c r="H68" s="7">
        <f>countifs(Raw!$D$1:$D1000,$A68,Raw!$C$1:$C1000,-4,Raw!$J$1:$J1000,"P")</f>
        <v>0</v>
      </c>
      <c r="I68" s="7">
        <f t="shared" si="2"/>
        <v>3</v>
      </c>
      <c r="J68" s="8">
        <f t="shared" si="3"/>
        <v>0.09375</v>
      </c>
      <c r="K68" s="8">
        <f t="shared" si="4"/>
        <v>0.6666666667</v>
      </c>
      <c r="L68" s="7">
        <f t="shared" si="5"/>
        <v>8</v>
      </c>
      <c r="M68" s="9">
        <f t="shared" si="6"/>
        <v>1</v>
      </c>
    </row>
    <row r="69">
      <c r="A69" s="6" t="s">
        <v>96</v>
      </c>
      <c r="B69" s="7" t="str">
        <f>vlookup($A69,Users!$B$1:$H1000,3,false)</f>
        <v>Caleb</v>
      </c>
      <c r="C69" s="7" t="str">
        <f>vlookup($A69,Users!$B$1:$H1000,6,false)</f>
        <v>Blair A</v>
      </c>
      <c r="D69" s="7">
        <f>vlookup($C69,Teams!$B:$D,2,false)</f>
        <v>9</v>
      </c>
      <c r="E69" s="7">
        <f t="shared" si="1"/>
        <v>36</v>
      </c>
      <c r="F69" s="7">
        <f>countifs(Raw!$D$1:$D1000,$A69,Raw!$C$1:$C1000,4,Raw!$J$1:$J1000,"P")+countifs(Raw!$D$1:$D1000,$A69,Raw!$C$1:$C1000,14,Raw!$J$1:$J1000,"P")</f>
        <v>4</v>
      </c>
      <c r="G69" s="7">
        <f>countifs(Raw!$D$1:$D1000,$A69,Raw!$C$1:$C1000,0,Raw!$J$1:$J1000,"P")</f>
        <v>2</v>
      </c>
      <c r="H69" s="7">
        <f>countifs(Raw!$D$1:$D1000,$A69,Raw!$C$1:$C1000,-4,Raw!$J$1:$J1000,"P")</f>
        <v>2</v>
      </c>
      <c r="I69" s="7">
        <f t="shared" si="2"/>
        <v>8</v>
      </c>
      <c r="J69" s="8">
        <f t="shared" si="3"/>
        <v>0.2222222222</v>
      </c>
      <c r="K69" s="8">
        <f t="shared" si="4"/>
        <v>0.5</v>
      </c>
      <c r="L69" s="7">
        <f t="shared" si="5"/>
        <v>8</v>
      </c>
      <c r="M69" s="9">
        <f t="shared" si="6"/>
        <v>0.8888888889</v>
      </c>
    </row>
    <row r="70">
      <c r="A70" s="6" t="s">
        <v>40</v>
      </c>
      <c r="B70" s="7" t="str">
        <f>vlookup($A70,Users!$B$1:$H1000,3,false)</f>
        <v>Andrey</v>
      </c>
      <c r="C70" s="7" t="str">
        <f>vlookup($A70,Users!$B$1:$H1000,6,false)</f>
        <v>Buchholz A</v>
      </c>
      <c r="D70" s="7">
        <f>vlookup($C70,Teams!$B:$D,2,false)</f>
        <v>5</v>
      </c>
      <c r="E70" s="7">
        <f t="shared" si="1"/>
        <v>20</v>
      </c>
      <c r="F70" s="7">
        <f>countifs(Raw!$D$1:$D1000,$A70,Raw!$C$1:$C1000,4,Raw!$J$1:$J1000,"P")+countifs(Raw!$D$1:$D1000,$A70,Raw!$C$1:$C1000,14,Raw!$J$1:$J1000,"P")</f>
        <v>2</v>
      </c>
      <c r="G70" s="7">
        <f>countifs(Raw!$D$1:$D1000,$A70,Raw!$C$1:$C1000,0,Raw!$J$1:$J1000,"P")</f>
        <v>2</v>
      </c>
      <c r="H70" s="7">
        <f>countifs(Raw!$D$1:$D1000,$A70,Raw!$C$1:$C1000,-4,Raw!$J$1:$J1000,"P")</f>
        <v>1</v>
      </c>
      <c r="I70" s="7">
        <f t="shared" si="2"/>
        <v>5</v>
      </c>
      <c r="J70" s="8">
        <f t="shared" si="3"/>
        <v>0.25</v>
      </c>
      <c r="K70" s="8">
        <f t="shared" si="4"/>
        <v>0.4</v>
      </c>
      <c r="L70" s="7">
        <f t="shared" si="5"/>
        <v>4</v>
      </c>
      <c r="M70" s="9">
        <f t="shared" si="6"/>
        <v>0.8</v>
      </c>
    </row>
    <row r="71">
      <c r="A71" s="6" t="s">
        <v>64</v>
      </c>
      <c r="B71" s="7" t="str">
        <f>vlookup($A71,Users!$B$1:$H1000,3,false)</f>
        <v>Jeeval</v>
      </c>
      <c r="C71" s="7" t="str">
        <f>vlookup($A71,Users!$B$1:$H1000,6,false)</f>
        <v>Collierville</v>
      </c>
      <c r="D71" s="7">
        <f>vlookup($C71,Teams!$B:$D,2,false)</f>
        <v>5</v>
      </c>
      <c r="E71" s="7">
        <f t="shared" si="1"/>
        <v>20</v>
      </c>
      <c r="F71" s="7">
        <f>countifs(Raw!$D$1:$D1000,$A71,Raw!$C$1:$C1000,4,Raw!$J$1:$J1000,"P")+countifs(Raw!$D$1:$D1000,$A71,Raw!$C$1:$C1000,14,Raw!$J$1:$J1000,"P")</f>
        <v>1</v>
      </c>
      <c r="G71" s="7">
        <f>countifs(Raw!$D$1:$D1000,$A71,Raw!$C$1:$C1000,0,Raw!$J$1:$J1000,"P")</f>
        <v>0</v>
      </c>
      <c r="H71" s="7">
        <f>countifs(Raw!$D$1:$D1000,$A71,Raw!$C$1:$C1000,-4,Raw!$J$1:$J1000,"P")</f>
        <v>0</v>
      </c>
      <c r="I71" s="7">
        <f t="shared" si="2"/>
        <v>1</v>
      </c>
      <c r="J71" s="8">
        <f t="shared" si="3"/>
        <v>0.05</v>
      </c>
      <c r="K71" s="8">
        <f t="shared" si="4"/>
        <v>1</v>
      </c>
      <c r="L71" s="7">
        <f t="shared" si="5"/>
        <v>4</v>
      </c>
      <c r="M71" s="9">
        <f t="shared" si="6"/>
        <v>0.8</v>
      </c>
    </row>
    <row r="72">
      <c r="A72" s="6" t="s">
        <v>66</v>
      </c>
      <c r="B72" s="7" t="str">
        <f>vlookup($A72,Users!$B$1:$H1000,3,false)</f>
        <v>Davis</v>
      </c>
      <c r="C72" s="7" t="str">
        <f>vlookup($A72,Users!$B$1:$H1000,6,false)</f>
        <v>Collierville</v>
      </c>
      <c r="D72" s="7">
        <f>vlookup($C72,Teams!$B:$D,2,false)</f>
        <v>5</v>
      </c>
      <c r="E72" s="7">
        <f t="shared" si="1"/>
        <v>20</v>
      </c>
      <c r="F72" s="7">
        <f>countifs(Raw!$D$1:$D1000,$A72,Raw!$C$1:$C1000,4,Raw!$J$1:$J1000,"P")+countifs(Raw!$D$1:$D1000,$A72,Raw!$C$1:$C1000,14,Raw!$J$1:$J1000,"P")</f>
        <v>2</v>
      </c>
      <c r="G72" s="7">
        <f>countifs(Raw!$D$1:$D1000,$A72,Raw!$C$1:$C1000,0,Raw!$J$1:$J1000,"P")</f>
        <v>4</v>
      </c>
      <c r="H72" s="7">
        <f>countifs(Raw!$D$1:$D1000,$A72,Raw!$C$1:$C1000,-4,Raw!$J$1:$J1000,"P")</f>
        <v>1</v>
      </c>
      <c r="I72" s="7">
        <f t="shared" si="2"/>
        <v>7</v>
      </c>
      <c r="J72" s="8">
        <f t="shared" si="3"/>
        <v>0.35</v>
      </c>
      <c r="K72" s="8">
        <f t="shared" si="4"/>
        <v>0.2857142857</v>
      </c>
      <c r="L72" s="7">
        <f t="shared" si="5"/>
        <v>4</v>
      </c>
      <c r="M72" s="9">
        <f t="shared" si="6"/>
        <v>0.8</v>
      </c>
    </row>
    <row r="73">
      <c r="A73" s="6" t="s">
        <v>70</v>
      </c>
      <c r="B73" s="7" t="str">
        <f>vlookup($A73,Users!$B$1:$H1000,3,false)</f>
        <v>Harry</v>
      </c>
      <c r="C73" s="7" t="str">
        <f>vlookup($A73,Users!$B$1:$H1000,6,false)</f>
        <v>Middleton</v>
      </c>
      <c r="D73" s="7">
        <f>vlookup($C73,Teams!$B:$D,2,false)</f>
        <v>5</v>
      </c>
      <c r="E73" s="7">
        <f t="shared" si="1"/>
        <v>20</v>
      </c>
      <c r="F73" s="7">
        <f>countifs(Raw!$D$1:$D1000,$A73,Raw!$C$1:$C1000,4,Raw!$J$1:$J1000,"P")+countifs(Raw!$D$1:$D1000,$A73,Raw!$C$1:$C1000,14,Raw!$J$1:$J1000,"P")</f>
        <v>1</v>
      </c>
      <c r="G73" s="7">
        <f>countifs(Raw!$D$1:$D1000,$A73,Raw!$C$1:$C1000,0,Raw!$J$1:$J1000,"P")</f>
        <v>0</v>
      </c>
      <c r="H73" s="7">
        <f>countifs(Raw!$D$1:$D1000,$A73,Raw!$C$1:$C1000,-4,Raw!$J$1:$J1000,"P")</f>
        <v>0</v>
      </c>
      <c r="I73" s="7">
        <f t="shared" si="2"/>
        <v>1</v>
      </c>
      <c r="J73" s="8">
        <f t="shared" si="3"/>
        <v>0.05</v>
      </c>
      <c r="K73" s="8">
        <f t="shared" si="4"/>
        <v>1</v>
      </c>
      <c r="L73" s="7">
        <f t="shared" si="5"/>
        <v>4</v>
      </c>
      <c r="M73" s="9">
        <f t="shared" si="6"/>
        <v>0.8</v>
      </c>
    </row>
    <row r="74">
      <c r="A74" s="6" t="s">
        <v>71</v>
      </c>
      <c r="B74" s="7" t="str">
        <f>vlookup($A74,Users!$B$1:$H1000,3,false)</f>
        <v>Mihir</v>
      </c>
      <c r="C74" s="7" t="str">
        <f>vlookup($A74,Users!$B$1:$H1000,6,false)</f>
        <v>Niskayuna</v>
      </c>
      <c r="D74" s="7">
        <f>vlookup($C74,Teams!$B:$D,2,false)</f>
        <v>5</v>
      </c>
      <c r="E74" s="7">
        <f t="shared" si="1"/>
        <v>20</v>
      </c>
      <c r="F74" s="7">
        <f>countifs(Raw!$D$1:$D1000,$A74,Raw!$C$1:$C1000,4,Raw!$J$1:$J1000,"P")+countifs(Raw!$D$1:$D1000,$A74,Raw!$C$1:$C1000,14,Raw!$J$1:$J1000,"P")</f>
        <v>1</v>
      </c>
      <c r="G74" s="7">
        <f>countifs(Raw!$D$1:$D1000,$A74,Raw!$C$1:$C1000,0,Raw!$J$1:$J1000,"P")</f>
        <v>9</v>
      </c>
      <c r="H74" s="7">
        <f>countifs(Raw!$D$1:$D1000,$A74,Raw!$C$1:$C1000,-4,Raw!$J$1:$J1000,"P")</f>
        <v>0</v>
      </c>
      <c r="I74" s="7">
        <f t="shared" si="2"/>
        <v>10</v>
      </c>
      <c r="J74" s="8">
        <f t="shared" si="3"/>
        <v>0.5</v>
      </c>
      <c r="K74" s="8">
        <f t="shared" si="4"/>
        <v>0.1</v>
      </c>
      <c r="L74" s="7">
        <f t="shared" si="5"/>
        <v>4</v>
      </c>
      <c r="M74" s="9">
        <f t="shared" si="6"/>
        <v>0.8</v>
      </c>
    </row>
    <row r="75">
      <c r="A75" s="6" t="s">
        <v>76</v>
      </c>
      <c r="B75" s="7" t="str">
        <f>vlookup($A75,Users!$B$1:$H1000,3,false)</f>
        <v>Oscar</v>
      </c>
      <c r="C75" s="7" t="str">
        <f>vlookup($A75,Users!$B$1:$H1000,6,false)</f>
        <v>Niskayuna</v>
      </c>
      <c r="D75" s="7">
        <f>vlookup($C75,Teams!$B:$D,2,false)</f>
        <v>5</v>
      </c>
      <c r="E75" s="7">
        <f t="shared" si="1"/>
        <v>20</v>
      </c>
      <c r="F75" s="7">
        <f>countifs(Raw!$D$1:$D1000,$A75,Raw!$C$1:$C1000,4,Raw!$J$1:$J1000,"P")+countifs(Raw!$D$1:$D1000,$A75,Raw!$C$1:$C1000,14,Raw!$J$1:$J1000,"P")</f>
        <v>1</v>
      </c>
      <c r="G75" s="7">
        <f>countifs(Raw!$D$1:$D1000,$A75,Raw!$C$1:$C1000,0,Raw!$J$1:$J1000,"P")</f>
        <v>2</v>
      </c>
      <c r="H75" s="7">
        <f>countifs(Raw!$D$1:$D1000,$A75,Raw!$C$1:$C1000,-4,Raw!$J$1:$J1000,"P")</f>
        <v>0</v>
      </c>
      <c r="I75" s="7">
        <f t="shared" si="2"/>
        <v>3</v>
      </c>
      <c r="J75" s="8">
        <f t="shared" si="3"/>
        <v>0.15</v>
      </c>
      <c r="K75" s="8">
        <f t="shared" si="4"/>
        <v>0.3333333333</v>
      </c>
      <c r="L75" s="7">
        <f t="shared" si="5"/>
        <v>4</v>
      </c>
      <c r="M75" s="9">
        <f t="shared" si="6"/>
        <v>0.8</v>
      </c>
    </row>
    <row r="76">
      <c r="A76" s="6" t="s">
        <v>78</v>
      </c>
      <c r="B76" s="7" t="str">
        <f>vlookup($A76,Users!$B$1:$H1000,3,false)</f>
        <v>Aaron</v>
      </c>
      <c r="C76" s="7" t="str">
        <f>vlookup($A76,Users!$B$1:$H1000,6,false)</f>
        <v>Ladue</v>
      </c>
      <c r="D76" s="7">
        <f>vlookup($C76,Teams!$B:$D,2,false)</f>
        <v>5</v>
      </c>
      <c r="E76" s="7">
        <f t="shared" si="1"/>
        <v>20</v>
      </c>
      <c r="F76" s="7">
        <f>countifs(Raw!$D$1:$D1000,$A76,Raw!$C$1:$C1000,4,Raw!$J$1:$J1000,"P")+countifs(Raw!$D$1:$D1000,$A76,Raw!$C$1:$C1000,14,Raw!$J$1:$J1000,"P")</f>
        <v>1</v>
      </c>
      <c r="G76" s="7">
        <f>countifs(Raw!$D$1:$D1000,$A76,Raw!$C$1:$C1000,0,Raw!$J$1:$J1000,"P")</f>
        <v>1</v>
      </c>
      <c r="H76" s="7">
        <f>countifs(Raw!$D$1:$D1000,$A76,Raw!$C$1:$C1000,-4,Raw!$J$1:$J1000,"P")</f>
        <v>0</v>
      </c>
      <c r="I76" s="7">
        <f t="shared" si="2"/>
        <v>2</v>
      </c>
      <c r="J76" s="8">
        <f t="shared" si="3"/>
        <v>0.1</v>
      </c>
      <c r="K76" s="8">
        <f t="shared" si="4"/>
        <v>0.5</v>
      </c>
      <c r="L76" s="7">
        <f t="shared" si="5"/>
        <v>4</v>
      </c>
      <c r="M76" s="9">
        <f t="shared" si="6"/>
        <v>0.8</v>
      </c>
    </row>
    <row r="77">
      <c r="A77" s="6" t="s">
        <v>94</v>
      </c>
      <c r="B77" s="7" t="str">
        <f>vlookup($A77,Users!$B$1:$H1000,3,false)</f>
        <v>Felicity</v>
      </c>
      <c r="C77" s="7" t="str">
        <f>vlookup($A77,Users!$B$1:$H1000,6,false)</f>
        <v>PRISMS</v>
      </c>
      <c r="D77" s="7">
        <f>vlookup($C77,Teams!$B:$D,2,false)</f>
        <v>5</v>
      </c>
      <c r="E77" s="7">
        <f t="shared" si="1"/>
        <v>20</v>
      </c>
      <c r="F77" s="7">
        <f>countifs(Raw!$D$1:$D1000,$A77,Raw!$C$1:$C1000,4,Raw!$J$1:$J1000,"P")+countifs(Raw!$D$1:$D1000,$A77,Raw!$C$1:$C1000,14,Raw!$J$1:$J1000,"P")</f>
        <v>1</v>
      </c>
      <c r="G77" s="7">
        <f>countifs(Raw!$D$1:$D1000,$A77,Raw!$C$1:$C1000,0,Raw!$J$1:$J1000,"P")</f>
        <v>1</v>
      </c>
      <c r="H77" s="7">
        <f>countifs(Raw!$D$1:$D1000,$A77,Raw!$C$1:$C1000,-4,Raw!$J$1:$J1000,"P")</f>
        <v>0</v>
      </c>
      <c r="I77" s="7">
        <f t="shared" si="2"/>
        <v>2</v>
      </c>
      <c r="J77" s="8">
        <f t="shared" si="3"/>
        <v>0.1</v>
      </c>
      <c r="K77" s="8">
        <f t="shared" si="4"/>
        <v>0.5</v>
      </c>
      <c r="L77" s="7">
        <f t="shared" si="5"/>
        <v>4</v>
      </c>
      <c r="M77" s="9">
        <f t="shared" si="6"/>
        <v>0.8</v>
      </c>
    </row>
    <row r="78">
      <c r="A78" s="6" t="s">
        <v>95</v>
      </c>
      <c r="B78" s="7" t="str">
        <f>vlookup($A78,Users!$B$1:$H1000,3,false)</f>
        <v>Rohan</v>
      </c>
      <c r="C78" s="7" t="str">
        <f>vlookup($A78,Users!$B$1:$H1000,6,false)</f>
        <v>Lakeside</v>
      </c>
      <c r="D78" s="7">
        <f>vlookup($C78,Teams!$B:$D,2,false)</f>
        <v>5</v>
      </c>
      <c r="E78" s="7">
        <f t="shared" si="1"/>
        <v>20</v>
      </c>
      <c r="F78" s="7">
        <f>countifs(Raw!$D$1:$D1000,$A78,Raw!$C$1:$C1000,4,Raw!$J$1:$J1000,"P")+countifs(Raw!$D$1:$D1000,$A78,Raw!$C$1:$C1000,14,Raw!$J$1:$J1000,"P")</f>
        <v>2</v>
      </c>
      <c r="G78" s="7">
        <f>countifs(Raw!$D$1:$D1000,$A78,Raw!$C$1:$C1000,0,Raw!$J$1:$J1000,"P")</f>
        <v>3</v>
      </c>
      <c r="H78" s="7">
        <f>countifs(Raw!$D$1:$D1000,$A78,Raw!$C$1:$C1000,-4,Raw!$J$1:$J1000,"P")</f>
        <v>1</v>
      </c>
      <c r="I78" s="7">
        <f t="shared" si="2"/>
        <v>6</v>
      </c>
      <c r="J78" s="8">
        <f t="shared" si="3"/>
        <v>0.3</v>
      </c>
      <c r="K78" s="8">
        <f t="shared" si="4"/>
        <v>0.3333333333</v>
      </c>
      <c r="L78" s="7">
        <f t="shared" si="5"/>
        <v>4</v>
      </c>
      <c r="M78" s="9">
        <f t="shared" si="6"/>
        <v>0.8</v>
      </c>
    </row>
    <row r="79">
      <c r="A79" s="6" t="s">
        <v>67</v>
      </c>
      <c r="B79" s="7" t="str">
        <f>vlookup($A79,Users!$B$1:$H1000,3,false)</f>
        <v>Elias</v>
      </c>
      <c r="C79" s="7" t="str">
        <f>vlookup($A79,Users!$B$1:$H1000,6,false)</f>
        <v>ASFA</v>
      </c>
      <c r="D79" s="7">
        <f>vlookup($C79,Teams!$B:$D,2,false)</f>
        <v>5</v>
      </c>
      <c r="E79" s="7">
        <f t="shared" si="1"/>
        <v>20</v>
      </c>
      <c r="F79" s="7">
        <f>countifs(Raw!$D$1:$D1000,$A79,Raw!$C$1:$C1000,4,Raw!$J$1:$J1000,"P")+countifs(Raw!$D$1:$D1000,$A79,Raw!$C$1:$C1000,14,Raw!$J$1:$J1000,"P")</f>
        <v>1</v>
      </c>
      <c r="G79" s="7">
        <f>countifs(Raw!$D$1:$D1000,$A79,Raw!$C$1:$C1000,0,Raw!$J$1:$J1000,"P")</f>
        <v>8</v>
      </c>
      <c r="H79" s="7">
        <f>countifs(Raw!$D$1:$D1000,$A79,Raw!$C$1:$C1000,-4,Raw!$J$1:$J1000,"P")</f>
        <v>0</v>
      </c>
      <c r="I79" s="7">
        <f t="shared" si="2"/>
        <v>9</v>
      </c>
      <c r="J79" s="8">
        <f t="shared" si="3"/>
        <v>0.45</v>
      </c>
      <c r="K79" s="8">
        <f t="shared" si="4"/>
        <v>0.1111111111</v>
      </c>
      <c r="L79" s="7">
        <f t="shared" si="5"/>
        <v>4</v>
      </c>
      <c r="M79" s="9">
        <f t="shared" si="6"/>
        <v>0.8</v>
      </c>
    </row>
    <row r="80">
      <c r="A80" s="6" t="s">
        <v>99</v>
      </c>
      <c r="B80" s="7" t="str">
        <f>vlookup($A80,Users!$B$1:$H1000,3,false)</f>
        <v>Daniel</v>
      </c>
      <c r="C80" s="7" t="str">
        <f>vlookup($A80,Users!$B$1:$H1000,6,false)</f>
        <v>ASFA</v>
      </c>
      <c r="D80" s="7">
        <f>vlookup($C80,Teams!$B:$D,2,false)</f>
        <v>5</v>
      </c>
      <c r="E80" s="7">
        <f t="shared" si="1"/>
        <v>20</v>
      </c>
      <c r="F80" s="7">
        <f>countifs(Raw!$D$1:$D1000,$A80,Raw!$C$1:$C1000,4,Raw!$J$1:$J1000,"P")+countifs(Raw!$D$1:$D1000,$A80,Raw!$C$1:$C1000,14,Raw!$J$1:$J1000,"P")</f>
        <v>1</v>
      </c>
      <c r="G80" s="7">
        <f>countifs(Raw!$D$1:$D1000,$A80,Raw!$C$1:$C1000,0,Raw!$J$1:$J1000,"P")</f>
        <v>1</v>
      </c>
      <c r="H80" s="7">
        <f>countifs(Raw!$D$1:$D1000,$A80,Raw!$C$1:$C1000,-4,Raw!$J$1:$J1000,"P")</f>
        <v>0</v>
      </c>
      <c r="I80" s="7">
        <f t="shared" si="2"/>
        <v>2</v>
      </c>
      <c r="J80" s="8">
        <f t="shared" si="3"/>
        <v>0.1</v>
      </c>
      <c r="K80" s="8">
        <f t="shared" si="4"/>
        <v>0.5</v>
      </c>
      <c r="L80" s="7">
        <f t="shared" si="5"/>
        <v>4</v>
      </c>
      <c r="M80" s="9">
        <f t="shared" si="6"/>
        <v>0.8</v>
      </c>
    </row>
    <row r="81">
      <c r="A81" s="6" t="s">
        <v>102</v>
      </c>
      <c r="B81" s="7" t="str">
        <f>vlookup($A81,Users!$B$1:$H1000,3,false)</f>
        <v>Brian</v>
      </c>
      <c r="C81" s="7" t="str">
        <f>vlookup($A81,Users!$B$1:$H1000,6,false)</f>
        <v>Enloe A</v>
      </c>
      <c r="D81" s="7">
        <f>vlookup($C81,Teams!$B:$D,2,false)</f>
        <v>5</v>
      </c>
      <c r="E81" s="7">
        <f t="shared" si="1"/>
        <v>20</v>
      </c>
      <c r="F81" s="7">
        <f>countifs(Raw!$D$1:$D1000,$A81,Raw!$C$1:$C1000,4,Raw!$J$1:$J1000,"P")+countifs(Raw!$D$1:$D1000,$A81,Raw!$C$1:$C1000,14,Raw!$J$1:$J1000,"P")</f>
        <v>1</v>
      </c>
      <c r="G81" s="7">
        <f>countifs(Raw!$D$1:$D1000,$A81,Raw!$C$1:$C1000,0,Raw!$J$1:$J1000,"P")</f>
        <v>0</v>
      </c>
      <c r="H81" s="7">
        <f>countifs(Raw!$D$1:$D1000,$A81,Raw!$C$1:$C1000,-4,Raw!$J$1:$J1000,"P")</f>
        <v>0</v>
      </c>
      <c r="I81" s="7">
        <f t="shared" si="2"/>
        <v>1</v>
      </c>
      <c r="J81" s="8">
        <f t="shared" si="3"/>
        <v>0.05</v>
      </c>
      <c r="K81" s="8">
        <f t="shared" si="4"/>
        <v>1</v>
      </c>
      <c r="L81" s="7">
        <f t="shared" si="5"/>
        <v>4</v>
      </c>
      <c r="M81" s="9">
        <f t="shared" si="6"/>
        <v>0.8</v>
      </c>
    </row>
    <row r="82">
      <c r="A82" s="6" t="s">
        <v>115</v>
      </c>
      <c r="B82" s="7" t="str">
        <f>vlookup($A82,Users!$B$1:$H1000,3,false)</f>
        <v>Mir</v>
      </c>
      <c r="C82" s="7" t="str">
        <f>vlookup($A82,Users!$B$1:$H1000,6,false)</f>
        <v>Pullman</v>
      </c>
      <c r="D82" s="7">
        <f>vlookup($C82,Teams!$B:$D,2,false)</f>
        <v>5</v>
      </c>
      <c r="E82" s="7">
        <f t="shared" si="1"/>
        <v>20</v>
      </c>
      <c r="F82" s="7">
        <f>countifs(Raw!$D$1:$D1000,$A82,Raw!$C$1:$C1000,4,Raw!$J$1:$J1000,"P")+countifs(Raw!$D$1:$D1000,$A82,Raw!$C$1:$C1000,14,Raw!$J$1:$J1000,"P")</f>
        <v>1</v>
      </c>
      <c r="G82" s="7">
        <f>countifs(Raw!$D$1:$D1000,$A82,Raw!$C$1:$C1000,0,Raw!$J$1:$J1000,"P")</f>
        <v>1</v>
      </c>
      <c r="H82" s="7">
        <f>countifs(Raw!$D$1:$D1000,$A82,Raw!$C$1:$C1000,-4,Raw!$J$1:$J1000,"P")</f>
        <v>0</v>
      </c>
      <c r="I82" s="7">
        <f t="shared" si="2"/>
        <v>2</v>
      </c>
      <c r="J82" s="8">
        <f t="shared" si="3"/>
        <v>0.1</v>
      </c>
      <c r="K82" s="8">
        <f t="shared" si="4"/>
        <v>0.5</v>
      </c>
      <c r="L82" s="7">
        <f t="shared" si="5"/>
        <v>4</v>
      </c>
      <c r="M82" s="9">
        <f t="shared" si="6"/>
        <v>0.8</v>
      </c>
    </row>
    <row r="83">
      <c r="A83" s="6" t="s">
        <v>132</v>
      </c>
      <c r="B83" s="7" t="str">
        <f>vlookup($A83,Users!$B$1:$H1000,3,false)</f>
        <v>Aaditya</v>
      </c>
      <c r="C83" s="7" t="str">
        <f>vlookup($A83,Users!$B$1:$H1000,6,false)</f>
        <v>Cupertino</v>
      </c>
      <c r="D83" s="7">
        <f>vlookup($C83,Teams!$B:$D,2,false)</f>
        <v>5</v>
      </c>
      <c r="E83" s="7">
        <f t="shared" si="1"/>
        <v>20</v>
      </c>
      <c r="F83" s="7">
        <f>countifs(Raw!$D$1:$D1000,$A83,Raw!$C$1:$C1000,4,Raw!$J$1:$J1000,"P")+countifs(Raw!$D$1:$D1000,$A83,Raw!$C$1:$C1000,14,Raw!$J$1:$J1000,"P")</f>
        <v>1</v>
      </c>
      <c r="G83" s="7">
        <f>countifs(Raw!$D$1:$D1000,$A83,Raw!$C$1:$C1000,0,Raw!$J$1:$J1000,"P")</f>
        <v>0</v>
      </c>
      <c r="H83" s="7">
        <f>countifs(Raw!$D$1:$D1000,$A83,Raw!$C$1:$C1000,-4,Raw!$J$1:$J1000,"P")</f>
        <v>0</v>
      </c>
      <c r="I83" s="7">
        <f t="shared" si="2"/>
        <v>1</v>
      </c>
      <c r="J83" s="8">
        <f t="shared" si="3"/>
        <v>0.05</v>
      </c>
      <c r="K83" s="8">
        <f t="shared" si="4"/>
        <v>1</v>
      </c>
      <c r="L83" s="7">
        <f t="shared" si="5"/>
        <v>4</v>
      </c>
      <c r="M83" s="9">
        <f t="shared" si="6"/>
        <v>0.8</v>
      </c>
    </row>
    <row r="84">
      <c r="A84" s="6" t="s">
        <v>159</v>
      </c>
      <c r="B84" s="7" t="str">
        <f>vlookup($A84,Users!$B$1:$H1000,3,false)</f>
        <v>Samarth</v>
      </c>
      <c r="C84" s="7" t="str">
        <f>vlookup($A84,Users!$B$1:$H1000,6,false)</f>
        <v>Wayzata</v>
      </c>
      <c r="D84" s="7">
        <f>vlookup($C84,Teams!$B:$D,2,false)</f>
        <v>5</v>
      </c>
      <c r="E84" s="7">
        <f t="shared" si="1"/>
        <v>20</v>
      </c>
      <c r="F84" s="7">
        <f>countifs(Raw!$D$1:$D1000,$A84,Raw!$C$1:$C1000,4,Raw!$J$1:$J1000,"P")+countifs(Raw!$D$1:$D1000,$A84,Raw!$C$1:$C1000,14,Raw!$J$1:$J1000,"P")</f>
        <v>1</v>
      </c>
      <c r="G84" s="7">
        <f>countifs(Raw!$D$1:$D1000,$A84,Raw!$C$1:$C1000,0,Raw!$J$1:$J1000,"P")</f>
        <v>2</v>
      </c>
      <c r="H84" s="7">
        <f>countifs(Raw!$D$1:$D1000,$A84,Raw!$C$1:$C1000,-4,Raw!$J$1:$J1000,"P")</f>
        <v>0</v>
      </c>
      <c r="I84" s="7">
        <f t="shared" si="2"/>
        <v>3</v>
      </c>
      <c r="J84" s="8">
        <f t="shared" si="3"/>
        <v>0.15</v>
      </c>
      <c r="K84" s="8">
        <f t="shared" si="4"/>
        <v>0.3333333333</v>
      </c>
      <c r="L84" s="7">
        <f t="shared" si="5"/>
        <v>4</v>
      </c>
      <c r="M84" s="9">
        <f t="shared" si="6"/>
        <v>0.8</v>
      </c>
    </row>
    <row r="85">
      <c r="A85" s="6" t="s">
        <v>173</v>
      </c>
      <c r="B85" s="7" t="str">
        <f>vlookup($A85,Users!$B$1:$H1000,3,false)</f>
        <v>Andy</v>
      </c>
      <c r="C85" s="7" t="str">
        <f>vlookup($A85,Users!$B$1:$H1000,6,false)</f>
        <v>Seven Lakes</v>
      </c>
      <c r="D85" s="7">
        <f>vlookup($C85,Teams!$B:$D,2,false)</f>
        <v>5</v>
      </c>
      <c r="E85" s="7">
        <f t="shared" si="1"/>
        <v>20</v>
      </c>
      <c r="F85" s="7">
        <f>countifs(Raw!$D$1:$D1000,$A85,Raw!$C$1:$C1000,4,Raw!$J$1:$J1000,"P")+countifs(Raw!$D$1:$D1000,$A85,Raw!$C$1:$C1000,14,Raw!$J$1:$J1000,"P")</f>
        <v>1</v>
      </c>
      <c r="G85" s="7">
        <f>countifs(Raw!$D$1:$D1000,$A85,Raw!$C$1:$C1000,0,Raw!$J$1:$J1000,"P")</f>
        <v>0</v>
      </c>
      <c r="H85" s="7">
        <f>countifs(Raw!$D$1:$D1000,$A85,Raw!$C$1:$C1000,-4,Raw!$J$1:$J1000,"P")</f>
        <v>0</v>
      </c>
      <c r="I85" s="7">
        <f t="shared" si="2"/>
        <v>1</v>
      </c>
      <c r="J85" s="8">
        <f t="shared" si="3"/>
        <v>0.05</v>
      </c>
      <c r="K85" s="8">
        <f t="shared" si="4"/>
        <v>1</v>
      </c>
      <c r="L85" s="7">
        <f t="shared" si="5"/>
        <v>4</v>
      </c>
      <c r="M85" s="9">
        <f t="shared" si="6"/>
        <v>0.8</v>
      </c>
    </row>
    <row r="86">
      <c r="A86" s="6" t="s">
        <v>176</v>
      </c>
      <c r="B86" s="7" t="str">
        <f>vlookup($A86,Users!$B$1:$H1000,3,false)</f>
        <v>Chris</v>
      </c>
      <c r="C86" s="7" t="str">
        <f>vlookup($A86,Users!$B$1:$H1000,6,false)</f>
        <v>Troy</v>
      </c>
      <c r="D86" s="7">
        <f>vlookup($C86,Teams!$B:$D,2,false)</f>
        <v>5</v>
      </c>
      <c r="E86" s="7">
        <f t="shared" si="1"/>
        <v>20</v>
      </c>
      <c r="F86" s="7">
        <f>countifs(Raw!$D$1:$D1000,$A86,Raw!$C$1:$C1000,4,Raw!$J$1:$J1000,"P")+countifs(Raw!$D$1:$D1000,$A86,Raw!$C$1:$C1000,14,Raw!$J$1:$J1000,"P")</f>
        <v>2</v>
      </c>
      <c r="G86" s="7">
        <f>countifs(Raw!$D$1:$D1000,$A86,Raw!$C$1:$C1000,0,Raw!$J$1:$J1000,"P")</f>
        <v>3</v>
      </c>
      <c r="H86" s="7">
        <f>countifs(Raw!$D$1:$D1000,$A86,Raw!$C$1:$C1000,-4,Raw!$J$1:$J1000,"P")</f>
        <v>1</v>
      </c>
      <c r="I86" s="7">
        <f t="shared" si="2"/>
        <v>6</v>
      </c>
      <c r="J86" s="8">
        <f t="shared" si="3"/>
        <v>0.3</v>
      </c>
      <c r="K86" s="8">
        <f t="shared" si="4"/>
        <v>0.3333333333</v>
      </c>
      <c r="L86" s="7">
        <f t="shared" si="5"/>
        <v>4</v>
      </c>
      <c r="M86" s="9">
        <f t="shared" si="6"/>
        <v>0.8</v>
      </c>
    </row>
    <row r="87">
      <c r="A87" s="6" t="s">
        <v>179</v>
      </c>
      <c r="B87" s="7" t="str">
        <f>vlookup($A87,Users!$B$1:$H1000,3,false)</f>
        <v>Aditya</v>
      </c>
      <c r="C87" s="7" t="str">
        <f>vlookup($A87,Users!$B$1:$H1000,6,false)</f>
        <v>Troy</v>
      </c>
      <c r="D87" s="7">
        <f>vlookup($C87,Teams!$B:$D,2,false)</f>
        <v>5</v>
      </c>
      <c r="E87" s="7">
        <f t="shared" si="1"/>
        <v>20</v>
      </c>
      <c r="F87" s="7">
        <f>countifs(Raw!$D$1:$D1000,$A87,Raw!$C$1:$C1000,4,Raw!$J$1:$J1000,"P")+countifs(Raw!$D$1:$D1000,$A87,Raw!$C$1:$C1000,14,Raw!$J$1:$J1000,"P")</f>
        <v>1</v>
      </c>
      <c r="G87" s="7">
        <f>countifs(Raw!$D$1:$D1000,$A87,Raw!$C$1:$C1000,0,Raw!$J$1:$J1000,"P")</f>
        <v>1</v>
      </c>
      <c r="H87" s="7">
        <f>countifs(Raw!$D$1:$D1000,$A87,Raw!$C$1:$C1000,-4,Raw!$J$1:$J1000,"P")</f>
        <v>0</v>
      </c>
      <c r="I87" s="7">
        <f t="shared" si="2"/>
        <v>2</v>
      </c>
      <c r="J87" s="8">
        <f t="shared" si="3"/>
        <v>0.1</v>
      </c>
      <c r="K87" s="8">
        <f t="shared" si="4"/>
        <v>0.5</v>
      </c>
      <c r="L87" s="7">
        <f t="shared" si="5"/>
        <v>4</v>
      </c>
      <c r="M87" s="9">
        <f t="shared" si="6"/>
        <v>0.8</v>
      </c>
    </row>
    <row r="88">
      <c r="A88" s="6" t="s">
        <v>181</v>
      </c>
      <c r="B88" s="7" t="str">
        <f>vlookup($A88,Users!$B$1:$H1000,3,false)</f>
        <v>Michael</v>
      </c>
      <c r="C88" s="7" t="str">
        <f>vlookup($A88,Users!$B$1:$H1000,6,false)</f>
        <v>Buchholz B</v>
      </c>
      <c r="D88" s="7">
        <f>vlookup($C88,Teams!$B:$D,2,false)</f>
        <v>5</v>
      </c>
      <c r="E88" s="7">
        <f t="shared" si="1"/>
        <v>20</v>
      </c>
      <c r="F88" s="7">
        <f>countifs(Raw!$D$1:$D1000,$A88,Raw!$C$1:$C1000,4,Raw!$J$1:$J1000,"P")+countifs(Raw!$D$1:$D1000,$A88,Raw!$C$1:$C1000,14,Raw!$J$1:$J1000,"P")</f>
        <v>2</v>
      </c>
      <c r="G88" s="7">
        <f>countifs(Raw!$D$1:$D1000,$A88,Raw!$C$1:$C1000,0,Raw!$J$1:$J1000,"P")</f>
        <v>1</v>
      </c>
      <c r="H88" s="7">
        <f>countifs(Raw!$D$1:$D1000,$A88,Raw!$C$1:$C1000,-4,Raw!$J$1:$J1000,"P")</f>
        <v>1</v>
      </c>
      <c r="I88" s="7">
        <f t="shared" si="2"/>
        <v>4</v>
      </c>
      <c r="J88" s="8">
        <f t="shared" si="3"/>
        <v>0.2</v>
      </c>
      <c r="K88" s="8">
        <f t="shared" si="4"/>
        <v>0.5</v>
      </c>
      <c r="L88" s="7">
        <f t="shared" si="5"/>
        <v>4</v>
      </c>
      <c r="M88" s="9">
        <f t="shared" si="6"/>
        <v>0.8</v>
      </c>
    </row>
    <row r="89">
      <c r="A89" s="6" t="s">
        <v>182</v>
      </c>
      <c r="B89" s="7" t="str">
        <f>vlookup($A89,Users!$B$1:$H1000,3,false)</f>
        <v>Abhinav</v>
      </c>
      <c r="C89" s="7" t="str">
        <f>vlookup($A89,Users!$B$1:$H1000,6,false)</f>
        <v>Buchholz B</v>
      </c>
      <c r="D89" s="7">
        <f>vlookup($C89,Teams!$B:$D,2,false)</f>
        <v>5</v>
      </c>
      <c r="E89" s="7">
        <f t="shared" si="1"/>
        <v>20</v>
      </c>
      <c r="F89" s="7">
        <f>countifs(Raw!$D$1:$D1000,$A89,Raw!$C$1:$C1000,4,Raw!$J$1:$J1000,"P")+countifs(Raw!$D$1:$D1000,$A89,Raw!$C$1:$C1000,14,Raw!$J$1:$J1000,"P")</f>
        <v>2</v>
      </c>
      <c r="G89" s="7">
        <f>countifs(Raw!$D$1:$D1000,$A89,Raw!$C$1:$C1000,0,Raw!$J$1:$J1000,"P")</f>
        <v>2</v>
      </c>
      <c r="H89" s="7">
        <f>countifs(Raw!$D$1:$D1000,$A89,Raw!$C$1:$C1000,-4,Raw!$J$1:$J1000,"P")</f>
        <v>1</v>
      </c>
      <c r="I89" s="7">
        <f t="shared" si="2"/>
        <v>5</v>
      </c>
      <c r="J89" s="8">
        <f t="shared" si="3"/>
        <v>0.25</v>
      </c>
      <c r="K89" s="8">
        <f t="shared" si="4"/>
        <v>0.4</v>
      </c>
      <c r="L89" s="7">
        <f t="shared" si="5"/>
        <v>4</v>
      </c>
      <c r="M89" s="9">
        <f t="shared" si="6"/>
        <v>0.8</v>
      </c>
    </row>
    <row r="90">
      <c r="A90" s="6" t="s">
        <v>183</v>
      </c>
      <c r="B90" s="7" t="str">
        <f>vlookup($A90,Users!$B$1:$H1000,3,false)</f>
        <v>Thaddeus</v>
      </c>
      <c r="C90" s="7" t="str">
        <f>vlookup($A90,Users!$B$1:$H1000,6,false)</f>
        <v>Venice</v>
      </c>
      <c r="D90" s="7">
        <f>vlookup($C90,Teams!$B:$D,2,false)</f>
        <v>5</v>
      </c>
      <c r="E90" s="7">
        <f t="shared" si="1"/>
        <v>20</v>
      </c>
      <c r="F90" s="7">
        <f>countifs(Raw!$D$1:$D1000,$A90,Raw!$C$1:$C1000,4,Raw!$J$1:$J1000,"P")+countifs(Raw!$D$1:$D1000,$A90,Raw!$C$1:$C1000,14,Raw!$J$1:$J1000,"P")</f>
        <v>1</v>
      </c>
      <c r="G90" s="7">
        <f>countifs(Raw!$D$1:$D1000,$A90,Raw!$C$1:$C1000,0,Raw!$J$1:$J1000,"P")</f>
        <v>0</v>
      </c>
      <c r="H90" s="7">
        <f>countifs(Raw!$D$1:$D1000,$A90,Raw!$C$1:$C1000,-4,Raw!$J$1:$J1000,"P")</f>
        <v>0</v>
      </c>
      <c r="I90" s="7">
        <f t="shared" si="2"/>
        <v>1</v>
      </c>
      <c r="J90" s="8">
        <f t="shared" si="3"/>
        <v>0.05</v>
      </c>
      <c r="K90" s="8">
        <f t="shared" si="4"/>
        <v>1</v>
      </c>
      <c r="L90" s="7">
        <f t="shared" si="5"/>
        <v>4</v>
      </c>
      <c r="M90" s="9">
        <f t="shared" si="6"/>
        <v>0.8</v>
      </c>
    </row>
    <row r="91">
      <c r="A91" s="6" t="s">
        <v>193</v>
      </c>
      <c r="B91" s="7" t="str">
        <f>vlookup($A91,Users!$B$1:$H1000,3,false)</f>
        <v>Alex</v>
      </c>
      <c r="C91" s="7" t="str">
        <f>vlookup($A91,Users!$B$1:$H1000,6,false)</f>
        <v>Green Hope</v>
      </c>
      <c r="D91" s="7">
        <f>vlookup($C91,Teams!$B:$D,2,false)</f>
        <v>5</v>
      </c>
      <c r="E91" s="7">
        <f t="shared" si="1"/>
        <v>20</v>
      </c>
      <c r="F91" s="7">
        <f>countifs(Raw!$D$1:$D1000,$A91,Raw!$C$1:$C1000,4,Raw!$J$1:$J1000,"P")+countifs(Raw!$D$1:$D1000,$A91,Raw!$C$1:$C1000,14,Raw!$J$1:$J1000,"P")</f>
        <v>2</v>
      </c>
      <c r="G91" s="7">
        <f>countifs(Raw!$D$1:$D1000,$A91,Raw!$C$1:$C1000,0,Raw!$J$1:$J1000,"P")</f>
        <v>1</v>
      </c>
      <c r="H91" s="7">
        <f>countifs(Raw!$D$1:$D1000,$A91,Raw!$C$1:$C1000,-4,Raw!$J$1:$J1000,"P")</f>
        <v>1</v>
      </c>
      <c r="I91" s="7">
        <f t="shared" si="2"/>
        <v>4</v>
      </c>
      <c r="J91" s="8">
        <f t="shared" si="3"/>
        <v>0.2</v>
      </c>
      <c r="K91" s="8">
        <f t="shared" si="4"/>
        <v>0.5</v>
      </c>
      <c r="L91" s="7">
        <f t="shared" si="5"/>
        <v>4</v>
      </c>
      <c r="M91" s="9">
        <f t="shared" si="6"/>
        <v>0.8</v>
      </c>
    </row>
    <row r="92">
      <c r="A92" s="6" t="s">
        <v>195</v>
      </c>
      <c r="B92" s="7" t="str">
        <f>vlookup($A92,Users!$B$1:$H1000,3,false)</f>
        <v>Cedric</v>
      </c>
      <c r="C92" s="7" t="str">
        <f>vlookup($A92,Users!$B$1:$H1000,6,false)</f>
        <v>PRISMS</v>
      </c>
      <c r="D92" s="7">
        <f>vlookup($C92,Teams!$B:$D,2,false)</f>
        <v>5</v>
      </c>
      <c r="E92" s="7">
        <f t="shared" si="1"/>
        <v>20</v>
      </c>
      <c r="F92" s="7">
        <f>countifs(Raw!$D$1:$D1000,$A92,Raw!$C$1:$C1000,4,Raw!$J$1:$J1000,"P")+countifs(Raw!$D$1:$D1000,$A92,Raw!$C$1:$C1000,14,Raw!$J$1:$J1000,"P")</f>
        <v>1</v>
      </c>
      <c r="G92" s="7">
        <f>countifs(Raw!$D$1:$D1000,$A92,Raw!$C$1:$C1000,0,Raw!$J$1:$J1000,"P")</f>
        <v>1</v>
      </c>
      <c r="H92" s="7">
        <f>countifs(Raw!$D$1:$D1000,$A92,Raw!$C$1:$C1000,-4,Raw!$J$1:$J1000,"P")</f>
        <v>0</v>
      </c>
      <c r="I92" s="7">
        <f t="shared" si="2"/>
        <v>2</v>
      </c>
      <c r="J92" s="8">
        <f t="shared" si="3"/>
        <v>0.1</v>
      </c>
      <c r="K92" s="8">
        <f t="shared" si="4"/>
        <v>0.5</v>
      </c>
      <c r="L92" s="7">
        <f t="shared" si="5"/>
        <v>4</v>
      </c>
      <c r="M92" s="9">
        <f t="shared" si="6"/>
        <v>0.8</v>
      </c>
    </row>
    <row r="93">
      <c r="A93" s="6" t="s">
        <v>201</v>
      </c>
      <c r="B93" s="7" t="str">
        <f>vlookup($A93,Users!$B$1:$H1000,3,false)</f>
        <v>Jack</v>
      </c>
      <c r="C93" s="7" t="str">
        <f>vlookup($A93,Users!$B$1:$H1000,6,false)</f>
        <v>AHS Broward</v>
      </c>
      <c r="D93" s="7">
        <f>vlookup($C93,Teams!$B:$D,2,false)</f>
        <v>5</v>
      </c>
      <c r="E93" s="7">
        <f t="shared" si="1"/>
        <v>20</v>
      </c>
      <c r="F93" s="7">
        <f>countifs(Raw!$D$1:$D1000,$A93,Raw!$C$1:$C1000,4,Raw!$J$1:$J1000,"P")+countifs(Raw!$D$1:$D1000,$A93,Raw!$C$1:$C1000,14,Raw!$J$1:$J1000,"P")</f>
        <v>1</v>
      </c>
      <c r="G93" s="7">
        <f>countifs(Raw!$D$1:$D1000,$A93,Raw!$C$1:$C1000,0,Raw!$J$1:$J1000,"P")</f>
        <v>0</v>
      </c>
      <c r="H93" s="7">
        <f>countifs(Raw!$D$1:$D1000,$A93,Raw!$C$1:$C1000,-4,Raw!$J$1:$J1000,"P")</f>
        <v>0</v>
      </c>
      <c r="I93" s="7">
        <f t="shared" si="2"/>
        <v>1</v>
      </c>
      <c r="J93" s="8">
        <f t="shared" si="3"/>
        <v>0.05</v>
      </c>
      <c r="K93" s="8">
        <f t="shared" si="4"/>
        <v>1</v>
      </c>
      <c r="L93" s="7">
        <f t="shared" si="5"/>
        <v>4</v>
      </c>
      <c r="M93" s="9">
        <f t="shared" si="6"/>
        <v>0.8</v>
      </c>
    </row>
    <row r="94">
      <c r="A94" s="6" t="s">
        <v>208</v>
      </c>
      <c r="B94" s="7" t="str">
        <f>vlookup($A94,Users!$B$1:$H1000,3,false)</f>
        <v>Dingjia</v>
      </c>
      <c r="C94" s="7" t="str">
        <f>vlookup($A94,Users!$B$1:$H1000,6,false)</f>
        <v>Naperville North</v>
      </c>
      <c r="D94" s="7">
        <f>vlookup($C94,Teams!$B:$D,2,false)</f>
        <v>5</v>
      </c>
      <c r="E94" s="7">
        <f t="shared" si="1"/>
        <v>20</v>
      </c>
      <c r="F94" s="7">
        <f>countifs(Raw!$D$1:$D1000,$A94,Raw!$C$1:$C1000,4,Raw!$J$1:$J1000,"P")+countifs(Raw!$D$1:$D1000,$A94,Raw!$C$1:$C1000,14,Raw!$J$1:$J1000,"P")</f>
        <v>1</v>
      </c>
      <c r="G94" s="7">
        <f>countifs(Raw!$D$1:$D1000,$A94,Raw!$C$1:$C1000,0,Raw!$J$1:$J1000,"P")</f>
        <v>0</v>
      </c>
      <c r="H94" s="7">
        <f>countifs(Raw!$D$1:$D1000,$A94,Raw!$C$1:$C1000,-4,Raw!$J$1:$J1000,"P")</f>
        <v>0</v>
      </c>
      <c r="I94" s="7">
        <f t="shared" si="2"/>
        <v>1</v>
      </c>
      <c r="J94" s="8">
        <f t="shared" si="3"/>
        <v>0.05</v>
      </c>
      <c r="K94" s="8">
        <f t="shared" si="4"/>
        <v>1</v>
      </c>
      <c r="L94" s="7">
        <f t="shared" si="5"/>
        <v>4</v>
      </c>
      <c r="M94" s="9">
        <f t="shared" si="6"/>
        <v>0.8</v>
      </c>
    </row>
    <row r="95">
      <c r="A95" s="6" t="s">
        <v>214</v>
      </c>
      <c r="B95" s="7" t="str">
        <f>vlookup($A95,Users!$B$1:$H1000,3,false)</f>
        <v>Rishabh</v>
      </c>
      <c r="C95" s="7" t="str">
        <f>vlookup($A95,Users!$B$1:$H1000,6,false)</f>
        <v>NoHo B</v>
      </c>
      <c r="D95" s="7">
        <f>vlookup($C95,Teams!$B:$D,2,false)</f>
        <v>5</v>
      </c>
      <c r="E95" s="7">
        <f t="shared" si="1"/>
        <v>20</v>
      </c>
      <c r="F95" s="7">
        <f>countifs(Raw!$D$1:$D1000,$A95,Raw!$C$1:$C1000,4,Raw!$J$1:$J1000,"P")+countifs(Raw!$D$1:$D1000,$A95,Raw!$C$1:$C1000,14,Raw!$J$1:$J1000,"P")</f>
        <v>1</v>
      </c>
      <c r="G95" s="7">
        <f>countifs(Raw!$D$1:$D1000,$A95,Raw!$C$1:$C1000,0,Raw!$J$1:$J1000,"P")</f>
        <v>0</v>
      </c>
      <c r="H95" s="7">
        <f>countifs(Raw!$D$1:$D1000,$A95,Raw!$C$1:$C1000,-4,Raw!$J$1:$J1000,"P")</f>
        <v>0</v>
      </c>
      <c r="I95" s="7">
        <f t="shared" si="2"/>
        <v>1</v>
      </c>
      <c r="J95" s="8">
        <f t="shared" si="3"/>
        <v>0.05</v>
      </c>
      <c r="K95" s="8">
        <f t="shared" si="4"/>
        <v>1</v>
      </c>
      <c r="L95" s="7">
        <f t="shared" si="5"/>
        <v>4</v>
      </c>
      <c r="M95" s="9">
        <f t="shared" si="6"/>
        <v>0.8</v>
      </c>
    </row>
    <row r="96">
      <c r="A96" s="6" t="s">
        <v>106</v>
      </c>
      <c r="B96" s="7" t="str">
        <f>vlookup($A96,Users!$B$1:$H1000,3,false)</f>
        <v>Aditya</v>
      </c>
      <c r="C96" s="7" t="str">
        <f>vlookup($A96,Users!$B$1:$H1000,6,false)</f>
        <v>Mira Loma</v>
      </c>
      <c r="D96" s="7">
        <f>vlookup($C96,Teams!$B:$D,2,false)</f>
        <v>11</v>
      </c>
      <c r="E96" s="7">
        <f t="shared" si="1"/>
        <v>44</v>
      </c>
      <c r="F96" s="7">
        <f>countifs(Raw!$D$1:$D1000,$A96,Raw!$C$1:$C1000,4,Raw!$J$1:$J1000,"P")+countifs(Raw!$D$1:$D1000,$A96,Raw!$C$1:$C1000,14,Raw!$J$1:$J1000,"P")</f>
        <v>9</v>
      </c>
      <c r="G96" s="7">
        <f>countifs(Raw!$D$1:$D1000,$A96,Raw!$C$1:$C1000,0,Raw!$J$1:$J1000,"P")</f>
        <v>3</v>
      </c>
      <c r="H96" s="7">
        <f>countifs(Raw!$D$1:$D1000,$A96,Raw!$C$1:$C1000,-4,Raw!$J$1:$J1000,"P")</f>
        <v>7</v>
      </c>
      <c r="I96" s="7">
        <f t="shared" si="2"/>
        <v>19</v>
      </c>
      <c r="J96" s="8">
        <f t="shared" si="3"/>
        <v>0.4318181818</v>
      </c>
      <c r="K96" s="8">
        <f t="shared" si="4"/>
        <v>0.4736842105</v>
      </c>
      <c r="L96" s="7">
        <f t="shared" si="5"/>
        <v>8</v>
      </c>
      <c r="M96" s="9">
        <f t="shared" si="6"/>
        <v>0.7272727273</v>
      </c>
    </row>
    <row r="97">
      <c r="A97" s="6" t="s">
        <v>144</v>
      </c>
      <c r="B97" s="7" t="str">
        <f>vlookup($A97,Users!$B$1:$H1000,3,false)</f>
        <v>William</v>
      </c>
      <c r="C97" s="7" t="str">
        <f>vlookup($A97,Users!$B$1:$H1000,6,false)</f>
        <v>Lexington B</v>
      </c>
      <c r="D97" s="7">
        <f>vlookup($C97,Teams!$B:$D,2,false)</f>
        <v>6</v>
      </c>
      <c r="E97" s="7">
        <f t="shared" si="1"/>
        <v>24</v>
      </c>
      <c r="F97" s="7">
        <f>countifs(Raw!$D$1:$D1000,$A97,Raw!$C$1:$C1000,4,Raw!$J$1:$J1000,"P")+countifs(Raw!$D$1:$D1000,$A97,Raw!$C$1:$C1000,14,Raw!$J$1:$J1000,"P")</f>
        <v>1</v>
      </c>
      <c r="G97" s="7">
        <f>countifs(Raw!$D$1:$D1000,$A97,Raw!$C$1:$C1000,0,Raw!$J$1:$J1000,"P")</f>
        <v>0</v>
      </c>
      <c r="H97" s="7">
        <f>countifs(Raw!$D$1:$D1000,$A97,Raw!$C$1:$C1000,-4,Raw!$J$1:$J1000,"P")</f>
        <v>0</v>
      </c>
      <c r="I97" s="7">
        <f t="shared" si="2"/>
        <v>1</v>
      </c>
      <c r="J97" s="8">
        <f t="shared" si="3"/>
        <v>0.04166666667</v>
      </c>
      <c r="K97" s="8">
        <f t="shared" si="4"/>
        <v>1</v>
      </c>
      <c r="L97" s="7">
        <f t="shared" si="5"/>
        <v>4</v>
      </c>
      <c r="M97" s="9">
        <f t="shared" si="6"/>
        <v>0.6666666667</v>
      </c>
    </row>
    <row r="98">
      <c r="A98" s="6" t="s">
        <v>58</v>
      </c>
      <c r="B98" s="7" t="str">
        <f>vlookup($A98,Users!$B$1:$H1000,3,false)</f>
        <v>Jerry</v>
      </c>
      <c r="C98" s="7" t="str">
        <f>vlookup($A98,Users!$B$1:$H1000,6,false)</f>
        <v>Enloe B</v>
      </c>
      <c r="D98" s="7">
        <f>vlookup($C98,Teams!$B:$D,2,false)</f>
        <v>7</v>
      </c>
      <c r="E98" s="7">
        <f t="shared" si="1"/>
        <v>28</v>
      </c>
      <c r="F98" s="7">
        <f>countifs(Raw!$D$1:$D1000,$A98,Raw!$C$1:$C1000,4,Raw!$J$1:$J1000,"P")+countifs(Raw!$D$1:$D1000,$A98,Raw!$C$1:$C1000,14,Raw!$J$1:$J1000,"P")</f>
        <v>1</v>
      </c>
      <c r="G98" s="7">
        <f>countifs(Raw!$D$1:$D1000,$A98,Raw!$C$1:$C1000,0,Raw!$J$1:$J1000,"P")</f>
        <v>0</v>
      </c>
      <c r="H98" s="7">
        <f>countifs(Raw!$D$1:$D1000,$A98,Raw!$C$1:$C1000,-4,Raw!$J$1:$J1000,"P")</f>
        <v>0</v>
      </c>
      <c r="I98" s="7">
        <f t="shared" si="2"/>
        <v>1</v>
      </c>
      <c r="J98" s="8">
        <f t="shared" si="3"/>
        <v>0.03571428571</v>
      </c>
      <c r="K98" s="8">
        <f t="shared" si="4"/>
        <v>1</v>
      </c>
      <c r="L98" s="7">
        <f t="shared" si="5"/>
        <v>4</v>
      </c>
      <c r="M98" s="9">
        <f t="shared" si="6"/>
        <v>0.5714285714</v>
      </c>
    </row>
    <row r="99">
      <c r="A99" s="6" t="s">
        <v>79</v>
      </c>
      <c r="B99" s="7" t="str">
        <f>vlookup($A99,Users!$B$1:$H1000,3,false)</f>
        <v>David</v>
      </c>
      <c r="C99" s="7" t="str">
        <f>vlookup($A99,Users!$B$1:$H1000,6,false)</f>
        <v>Lexington A</v>
      </c>
      <c r="D99" s="7">
        <f>vlookup($C99,Teams!$B:$D,2,false)</f>
        <v>7</v>
      </c>
      <c r="E99" s="7">
        <f t="shared" si="1"/>
        <v>28</v>
      </c>
      <c r="F99" s="7">
        <f>countifs(Raw!$D$1:$D1000,$A99,Raw!$C$1:$C1000,4,Raw!$J$1:$J1000,"P")+countifs(Raw!$D$1:$D1000,$A99,Raw!$C$1:$C1000,14,Raw!$J$1:$J1000,"P")</f>
        <v>1</v>
      </c>
      <c r="G99" s="7">
        <f>countifs(Raw!$D$1:$D1000,$A99,Raw!$C$1:$C1000,0,Raw!$J$1:$J1000,"P")</f>
        <v>0</v>
      </c>
      <c r="H99" s="7">
        <f>countifs(Raw!$D$1:$D1000,$A99,Raw!$C$1:$C1000,-4,Raw!$J$1:$J1000,"P")</f>
        <v>0</v>
      </c>
      <c r="I99" s="7">
        <f t="shared" si="2"/>
        <v>1</v>
      </c>
      <c r="J99" s="8">
        <f t="shared" si="3"/>
        <v>0.03571428571</v>
      </c>
      <c r="K99" s="8">
        <f t="shared" si="4"/>
        <v>1</v>
      </c>
      <c r="L99" s="7">
        <f t="shared" si="5"/>
        <v>4</v>
      </c>
      <c r="M99" s="9">
        <f t="shared" si="6"/>
        <v>0.5714285714</v>
      </c>
    </row>
    <row r="100">
      <c r="A100" s="6" t="s">
        <v>84</v>
      </c>
      <c r="B100" s="7" t="str">
        <f>vlookup($A100,Users!$B$1:$H1000,3,false)</f>
        <v>Shreyas</v>
      </c>
      <c r="C100" s="7" t="str">
        <f>vlookup($A100,Users!$B$1:$H1000,6,false)</f>
        <v>Lexington A</v>
      </c>
      <c r="D100" s="7">
        <f>vlookup($C100,Teams!$B:$D,2,false)</f>
        <v>7</v>
      </c>
      <c r="E100" s="7">
        <f t="shared" si="1"/>
        <v>28</v>
      </c>
      <c r="F100" s="7">
        <f>countifs(Raw!$D$1:$D1000,$A100,Raw!$C$1:$C1000,4,Raw!$J$1:$J1000,"P")+countifs(Raw!$D$1:$D1000,$A100,Raw!$C$1:$C1000,14,Raw!$J$1:$J1000,"P")</f>
        <v>1</v>
      </c>
      <c r="G100" s="7">
        <f>countifs(Raw!$D$1:$D1000,$A100,Raw!$C$1:$C1000,0,Raw!$J$1:$J1000,"P")</f>
        <v>0</v>
      </c>
      <c r="H100" s="7">
        <f>countifs(Raw!$D$1:$D1000,$A100,Raw!$C$1:$C1000,-4,Raw!$J$1:$J1000,"P")</f>
        <v>0</v>
      </c>
      <c r="I100" s="7">
        <f t="shared" si="2"/>
        <v>1</v>
      </c>
      <c r="J100" s="8">
        <f t="shared" si="3"/>
        <v>0.03571428571</v>
      </c>
      <c r="K100" s="8">
        <f t="shared" si="4"/>
        <v>1</v>
      </c>
      <c r="L100" s="7">
        <f t="shared" si="5"/>
        <v>4</v>
      </c>
      <c r="M100" s="9">
        <f t="shared" si="6"/>
        <v>0.5714285714</v>
      </c>
    </row>
    <row r="101">
      <c r="A101" s="6" t="s">
        <v>151</v>
      </c>
      <c r="B101" s="7" t="str">
        <f>vlookup($A101,Users!$B$1:$H1000,3,false)</f>
        <v>Eli</v>
      </c>
      <c r="C101" s="7" t="str">
        <f>vlookup($A101,Users!$B$1:$H1000,6,false)</f>
        <v>NCSSM A</v>
      </c>
      <c r="D101" s="7">
        <f>vlookup($C101,Teams!$B:$D,2,false)</f>
        <v>7</v>
      </c>
      <c r="E101" s="7">
        <f t="shared" si="1"/>
        <v>28</v>
      </c>
      <c r="F101" s="7">
        <f>countifs(Raw!$D$1:$D1000,$A101,Raw!$C$1:$C1000,4,Raw!$J$1:$J1000,"P")+countifs(Raw!$D$1:$D1000,$A101,Raw!$C$1:$C1000,14,Raw!$J$1:$J1000,"P")</f>
        <v>1</v>
      </c>
      <c r="G101" s="7">
        <f>countifs(Raw!$D$1:$D1000,$A101,Raw!$C$1:$C1000,0,Raw!$J$1:$J1000,"P")</f>
        <v>0</v>
      </c>
      <c r="H101" s="7">
        <f>countifs(Raw!$D$1:$D1000,$A101,Raw!$C$1:$C1000,-4,Raw!$J$1:$J1000,"P")</f>
        <v>0</v>
      </c>
      <c r="I101" s="7">
        <f t="shared" si="2"/>
        <v>1</v>
      </c>
      <c r="J101" s="8">
        <f t="shared" si="3"/>
        <v>0.03571428571</v>
      </c>
      <c r="K101" s="8">
        <f t="shared" si="4"/>
        <v>1</v>
      </c>
      <c r="L101" s="7">
        <f t="shared" si="5"/>
        <v>4</v>
      </c>
      <c r="M101" s="9">
        <f t="shared" si="6"/>
        <v>0.5714285714</v>
      </c>
    </row>
    <row r="102">
      <c r="A102" s="6" t="s">
        <v>232</v>
      </c>
      <c r="B102" s="7" t="str">
        <f>vlookup($A102,Users!$B$1:$H1000,3,false)</f>
        <v>Damon</v>
      </c>
      <c r="C102" s="7" t="str">
        <f>vlookup($A102,Users!$B$1:$H1000,6,false)</f>
        <v>Lexington A</v>
      </c>
      <c r="D102" s="7">
        <f>vlookup($C102,Teams!$B:$D,2,false)</f>
        <v>7</v>
      </c>
      <c r="E102" s="7">
        <f t="shared" si="1"/>
        <v>28</v>
      </c>
      <c r="F102" s="7">
        <f>countifs(Raw!$D$1:$D1000,$A102,Raw!$C$1:$C1000,4,Raw!$J$1:$J1000,"P")+countifs(Raw!$D$1:$D1000,$A102,Raw!$C$1:$C1000,14,Raw!$J$1:$J1000,"P")</f>
        <v>1</v>
      </c>
      <c r="G102" s="7">
        <f>countifs(Raw!$D$1:$D1000,$A102,Raw!$C$1:$C1000,0,Raw!$J$1:$J1000,"P")</f>
        <v>2</v>
      </c>
      <c r="H102" s="7">
        <f>countifs(Raw!$D$1:$D1000,$A102,Raw!$C$1:$C1000,-4,Raw!$J$1:$J1000,"P")</f>
        <v>0</v>
      </c>
      <c r="I102" s="7">
        <f t="shared" si="2"/>
        <v>3</v>
      </c>
      <c r="J102" s="8">
        <f t="shared" si="3"/>
        <v>0.1071428571</v>
      </c>
      <c r="K102" s="8">
        <f t="shared" si="4"/>
        <v>0.3333333333</v>
      </c>
      <c r="L102" s="7">
        <f t="shared" si="5"/>
        <v>4</v>
      </c>
      <c r="M102" s="9">
        <f t="shared" si="6"/>
        <v>0.5714285714</v>
      </c>
    </row>
    <row r="103">
      <c r="A103" s="6" t="s">
        <v>87</v>
      </c>
      <c r="B103" s="7" t="str">
        <f>vlookup($A103,Users!$B$1:$H1000,3,false)</f>
        <v>Sahas</v>
      </c>
      <c r="C103" s="7" t="str">
        <f>vlookup($A103,Users!$B$1:$H1000,6,false)</f>
        <v>MSJ</v>
      </c>
      <c r="D103" s="7">
        <f>vlookup($C103,Teams!$B:$D,2,false)</f>
        <v>8</v>
      </c>
      <c r="E103" s="7">
        <f t="shared" si="1"/>
        <v>32</v>
      </c>
      <c r="F103" s="7">
        <f>countifs(Raw!$D$1:$D1000,$A103,Raw!$C$1:$C1000,4,Raw!$J$1:$J1000,"P")+countifs(Raw!$D$1:$D1000,$A103,Raw!$C$1:$C1000,14,Raw!$J$1:$J1000,"P")</f>
        <v>1</v>
      </c>
      <c r="G103" s="7">
        <f>countifs(Raw!$D$1:$D1000,$A103,Raw!$C$1:$C1000,0,Raw!$J$1:$J1000,"P")</f>
        <v>0</v>
      </c>
      <c r="H103" s="7">
        <f>countifs(Raw!$D$1:$D1000,$A103,Raw!$C$1:$C1000,-4,Raw!$J$1:$J1000,"P")</f>
        <v>0</v>
      </c>
      <c r="I103" s="7">
        <f t="shared" si="2"/>
        <v>1</v>
      </c>
      <c r="J103" s="8">
        <f t="shared" si="3"/>
        <v>0.03125</v>
      </c>
      <c r="K103" s="8">
        <f t="shared" si="4"/>
        <v>1</v>
      </c>
      <c r="L103" s="7">
        <f t="shared" si="5"/>
        <v>4</v>
      </c>
      <c r="M103" s="9">
        <f t="shared" si="6"/>
        <v>0.5</v>
      </c>
    </row>
    <row r="104">
      <c r="A104" s="6" t="s">
        <v>62</v>
      </c>
      <c r="B104" s="7" t="str">
        <f>vlookup($A104,Users!$B$1:$H1000,3,false)</f>
        <v>Shlok</v>
      </c>
      <c r="C104" s="7" t="str">
        <f>vlookup($A104,Users!$B$1:$H1000,6,false)</f>
        <v>Dulles</v>
      </c>
      <c r="D104" s="7">
        <f>vlookup($C104,Teams!$B:$D,2,false)</f>
        <v>9</v>
      </c>
      <c r="E104" s="7">
        <f t="shared" si="1"/>
        <v>36</v>
      </c>
      <c r="F104" s="7">
        <f>countifs(Raw!$D$1:$D1000,$A104,Raw!$C$1:$C1000,4,Raw!$J$1:$J1000,"P")+countifs(Raw!$D$1:$D1000,$A104,Raw!$C$1:$C1000,14,Raw!$J$1:$J1000,"P")</f>
        <v>1</v>
      </c>
      <c r="G104" s="7">
        <f>countifs(Raw!$D$1:$D1000,$A104,Raw!$C$1:$C1000,0,Raw!$J$1:$J1000,"P")</f>
        <v>0</v>
      </c>
      <c r="H104" s="7">
        <f>countifs(Raw!$D$1:$D1000,$A104,Raw!$C$1:$C1000,-4,Raw!$J$1:$J1000,"P")</f>
        <v>0</v>
      </c>
      <c r="I104" s="7">
        <f t="shared" si="2"/>
        <v>1</v>
      </c>
      <c r="J104" s="8">
        <f t="shared" si="3"/>
        <v>0.02777777778</v>
      </c>
      <c r="K104" s="8">
        <f t="shared" si="4"/>
        <v>1</v>
      </c>
      <c r="L104" s="7">
        <f t="shared" si="5"/>
        <v>4</v>
      </c>
      <c r="M104" s="9">
        <f t="shared" si="6"/>
        <v>0.4444444444</v>
      </c>
    </row>
    <row r="105">
      <c r="A105" s="6" t="s">
        <v>234</v>
      </c>
      <c r="B105" s="7" t="str">
        <f>vlookup($A105,Users!$B$1:$H1000,3,false)</f>
        <v>Anant</v>
      </c>
      <c r="C105" s="7" t="str">
        <f>vlookup($A105,Users!$B$1:$H1000,6,false)</f>
        <v>Dulles</v>
      </c>
      <c r="D105" s="7">
        <f>vlookup($C105,Teams!$B:$D,2,false)</f>
        <v>9</v>
      </c>
      <c r="E105" s="7">
        <f t="shared" si="1"/>
        <v>36</v>
      </c>
      <c r="F105" s="7">
        <f>countifs(Raw!$D$1:$D1000,$A105,Raw!$C$1:$C1000,4,Raw!$J$1:$J1000,"P")+countifs(Raw!$D$1:$D1000,$A105,Raw!$C$1:$C1000,14,Raw!$J$1:$J1000,"P")</f>
        <v>1</v>
      </c>
      <c r="G105" s="7">
        <f>countifs(Raw!$D$1:$D1000,$A105,Raw!$C$1:$C1000,0,Raw!$J$1:$J1000,"P")</f>
        <v>0</v>
      </c>
      <c r="H105" s="7">
        <f>countifs(Raw!$D$1:$D1000,$A105,Raw!$C$1:$C1000,-4,Raw!$J$1:$J1000,"P")</f>
        <v>0</v>
      </c>
      <c r="I105" s="7">
        <f t="shared" si="2"/>
        <v>1</v>
      </c>
      <c r="J105" s="8">
        <f t="shared" si="3"/>
        <v>0.02777777778</v>
      </c>
      <c r="K105" s="8">
        <f t="shared" si="4"/>
        <v>1</v>
      </c>
      <c r="L105" s="7">
        <f t="shared" si="5"/>
        <v>4</v>
      </c>
      <c r="M105" s="9">
        <f t="shared" si="6"/>
        <v>0.4444444444</v>
      </c>
    </row>
    <row r="106">
      <c r="A106" s="6" t="s">
        <v>235</v>
      </c>
      <c r="B106" s="7" t="str">
        <f>vlookup($A106,Users!$B$1:$H1000,3,false)</f>
        <v>Daniel</v>
      </c>
      <c r="C106" s="7" t="str">
        <f>vlookup($A106,Users!$B$1:$H1000,6,false)</f>
        <v>NoHo</v>
      </c>
      <c r="D106" s="7">
        <f>vlookup($C106,Teams!$B:$D,2,false)</f>
        <v>10</v>
      </c>
      <c r="E106" s="7">
        <f t="shared" si="1"/>
        <v>40</v>
      </c>
      <c r="F106" s="7">
        <f>countifs(Raw!$D$1:$D1000,$A106,Raw!$C$1:$C1000,4,Raw!$J$1:$J1000,"P")+countifs(Raw!$D$1:$D1000,$A106,Raw!$C$1:$C1000,14,Raw!$J$1:$J1000,"P")</f>
        <v>1</v>
      </c>
      <c r="G106" s="7">
        <f>countifs(Raw!$D$1:$D1000,$A106,Raw!$C$1:$C1000,0,Raw!$J$1:$J1000,"P")</f>
        <v>1</v>
      </c>
      <c r="H106" s="7">
        <f>countifs(Raw!$D$1:$D1000,$A106,Raw!$C$1:$C1000,-4,Raw!$J$1:$J1000,"P")</f>
        <v>0</v>
      </c>
      <c r="I106" s="7">
        <f t="shared" si="2"/>
        <v>2</v>
      </c>
      <c r="J106" s="8">
        <f t="shared" si="3"/>
        <v>0.05</v>
      </c>
      <c r="K106" s="8">
        <f t="shared" si="4"/>
        <v>0.5</v>
      </c>
      <c r="L106" s="7">
        <f t="shared" si="5"/>
        <v>4</v>
      </c>
      <c r="M106" s="9">
        <f t="shared" si="6"/>
        <v>0.4</v>
      </c>
    </row>
    <row r="107">
      <c r="A107" s="6" t="s">
        <v>34</v>
      </c>
      <c r="B107" s="7" t="str">
        <f>vlookup($A107,Users!$B$1:$H1000,3,false)</f>
        <v>Vikas</v>
      </c>
      <c r="C107" s="7" t="str">
        <f>vlookup($A107,Users!$B$1:$H1000,6,false)</f>
        <v>NCSSM B</v>
      </c>
      <c r="D107" s="7">
        <f>vlookup($C107,Teams!$B:$D,2,false)</f>
        <v>5</v>
      </c>
      <c r="E107" s="7">
        <f t="shared" si="1"/>
        <v>20</v>
      </c>
      <c r="F107" s="7">
        <f>countifs(Raw!$D$1:$D1000,$A107,Raw!$C$1:$C1000,4,Raw!$J$1:$J1000,"P")+countifs(Raw!$D$1:$D1000,$A107,Raw!$C$1:$C1000,14,Raw!$J$1:$J1000,"P")</f>
        <v>0</v>
      </c>
      <c r="G107" s="7">
        <f>countifs(Raw!$D$1:$D1000,$A107,Raw!$C$1:$C1000,0,Raw!$J$1:$J1000,"P")</f>
        <v>0</v>
      </c>
      <c r="H107" s="7">
        <f>countifs(Raw!$D$1:$D1000,$A107,Raw!$C$1:$C1000,-4,Raw!$J$1:$J1000,"P")</f>
        <v>0</v>
      </c>
      <c r="I107" s="7">
        <f t="shared" si="2"/>
        <v>0</v>
      </c>
      <c r="J107" s="8">
        <f t="shared" si="3"/>
        <v>0</v>
      </c>
      <c r="K107" s="8">
        <f t="shared" si="4"/>
        <v>0</v>
      </c>
      <c r="L107" s="7">
        <f t="shared" si="5"/>
        <v>0</v>
      </c>
      <c r="M107" s="9">
        <f t="shared" si="6"/>
        <v>0</v>
      </c>
    </row>
    <row r="108">
      <c r="A108" s="6" t="s">
        <v>37</v>
      </c>
      <c r="B108" s="7" t="str">
        <f>vlookup($A108,Users!$B$1:$H1000,3,false)</f>
        <v>Yajur</v>
      </c>
      <c r="C108" s="7" t="str">
        <f>vlookup($A108,Users!$B$1:$H1000,6,false)</f>
        <v>Davidson</v>
      </c>
      <c r="D108" s="7">
        <f>vlookup($C108,Teams!$B:$D,2,false)</f>
        <v>6</v>
      </c>
      <c r="E108" s="7">
        <f t="shared" si="1"/>
        <v>24</v>
      </c>
      <c r="F108" s="7">
        <f>countifs(Raw!$D$1:$D1000,$A108,Raw!$C$1:$C1000,4,Raw!$J$1:$J1000,"P")+countifs(Raw!$D$1:$D1000,$A108,Raw!$C$1:$C1000,14,Raw!$J$1:$J1000,"P")</f>
        <v>0</v>
      </c>
      <c r="G108" s="7">
        <f>countifs(Raw!$D$1:$D1000,$A108,Raw!$C$1:$C1000,0,Raw!$J$1:$J1000,"P")</f>
        <v>0</v>
      </c>
      <c r="H108" s="7">
        <f>countifs(Raw!$D$1:$D1000,$A108,Raw!$C$1:$C1000,-4,Raw!$J$1:$J1000,"P")</f>
        <v>0</v>
      </c>
      <c r="I108" s="7">
        <f t="shared" si="2"/>
        <v>0</v>
      </c>
      <c r="J108" s="8">
        <f t="shared" si="3"/>
        <v>0</v>
      </c>
      <c r="K108" s="8">
        <f t="shared" si="4"/>
        <v>0</v>
      </c>
      <c r="L108" s="7">
        <f t="shared" si="5"/>
        <v>0</v>
      </c>
      <c r="M108" s="9">
        <f t="shared" si="6"/>
        <v>0</v>
      </c>
    </row>
    <row r="109">
      <c r="A109" s="6" t="s">
        <v>38</v>
      </c>
      <c r="B109" s="7" t="str">
        <f>vlookup($A109,Users!$B$1:$H1000,3,false)</f>
        <v>Madhav</v>
      </c>
      <c r="C109" s="7" t="str">
        <f>vlookup($A109,Users!$B$1:$H1000,6,false)</f>
        <v>NCSSM B</v>
      </c>
      <c r="D109" s="7">
        <f>vlookup($C109,Teams!$B:$D,2,false)</f>
        <v>5</v>
      </c>
      <c r="E109" s="7">
        <f t="shared" si="1"/>
        <v>20</v>
      </c>
      <c r="F109" s="7">
        <f>countifs(Raw!$D$1:$D1000,$A109,Raw!$C$1:$C1000,4,Raw!$J$1:$J1000,"P")+countifs(Raw!$D$1:$D1000,$A109,Raw!$C$1:$C1000,14,Raw!$J$1:$J1000,"P")</f>
        <v>0</v>
      </c>
      <c r="G109" s="7">
        <f>countifs(Raw!$D$1:$D1000,$A109,Raw!$C$1:$C1000,0,Raw!$J$1:$J1000,"P")</f>
        <v>0</v>
      </c>
      <c r="H109" s="7">
        <f>countifs(Raw!$D$1:$D1000,$A109,Raw!$C$1:$C1000,-4,Raw!$J$1:$J1000,"P")</f>
        <v>0</v>
      </c>
      <c r="I109" s="7">
        <f t="shared" si="2"/>
        <v>0</v>
      </c>
      <c r="J109" s="8">
        <f t="shared" si="3"/>
        <v>0</v>
      </c>
      <c r="K109" s="8">
        <f t="shared" si="4"/>
        <v>0</v>
      </c>
      <c r="L109" s="7">
        <f t="shared" si="5"/>
        <v>0</v>
      </c>
      <c r="M109" s="9">
        <f t="shared" si="6"/>
        <v>0</v>
      </c>
    </row>
    <row r="110">
      <c r="A110" s="6" t="s">
        <v>39</v>
      </c>
      <c r="B110" s="7" t="str">
        <f>vlookup($A110,Users!$B$1:$H1000,3,false)</f>
        <v>Emmanuel</v>
      </c>
      <c r="C110" s="7" t="str">
        <f>vlookup($A110,Users!$B$1:$H1000,6,false)</f>
        <v>Buchholz A</v>
      </c>
      <c r="D110" s="7">
        <f>vlookup($C110,Teams!$B:$D,2,false)</f>
        <v>5</v>
      </c>
      <c r="E110" s="7">
        <f t="shared" si="1"/>
        <v>20</v>
      </c>
      <c r="F110" s="7">
        <f>countifs(Raw!$D$1:$D1000,$A110,Raw!$C$1:$C1000,4,Raw!$J$1:$J1000,"P")+countifs(Raw!$D$1:$D1000,$A110,Raw!$C$1:$C1000,14,Raw!$J$1:$J1000,"P")</f>
        <v>0</v>
      </c>
      <c r="G110" s="7">
        <f>countifs(Raw!$D$1:$D1000,$A110,Raw!$C$1:$C1000,0,Raw!$J$1:$J1000,"P")</f>
        <v>0</v>
      </c>
      <c r="H110" s="7">
        <f>countifs(Raw!$D$1:$D1000,$A110,Raw!$C$1:$C1000,-4,Raw!$J$1:$J1000,"P")</f>
        <v>0</v>
      </c>
      <c r="I110" s="7">
        <f t="shared" si="2"/>
        <v>0</v>
      </c>
      <c r="J110" s="8">
        <f t="shared" si="3"/>
        <v>0</v>
      </c>
      <c r="K110" s="8">
        <f t="shared" si="4"/>
        <v>0</v>
      </c>
      <c r="L110" s="7">
        <f t="shared" si="5"/>
        <v>0</v>
      </c>
      <c r="M110" s="9">
        <f t="shared" si="6"/>
        <v>0</v>
      </c>
    </row>
    <row r="111">
      <c r="A111" s="6" t="s">
        <v>43</v>
      </c>
      <c r="B111" s="7" t="str">
        <f>vlookup($A111,Users!$B$1:$H1000,3,false)</f>
        <v>Evan</v>
      </c>
      <c r="C111" s="7" t="str">
        <f>vlookup($A111,Users!$B$1:$H1000,6,false)</f>
        <v>Blair C</v>
      </c>
      <c r="D111" s="7">
        <f>vlookup($C111,Teams!$B:$D,2,false)</f>
        <v>5</v>
      </c>
      <c r="E111" s="7">
        <f t="shared" si="1"/>
        <v>20</v>
      </c>
      <c r="F111" s="7">
        <f>countifs(Raw!$D$1:$D1000,$A111,Raw!$C$1:$C1000,4,Raw!$J$1:$J1000,"P")+countifs(Raw!$D$1:$D1000,$A111,Raw!$C$1:$C1000,14,Raw!$J$1:$J1000,"P")</f>
        <v>0</v>
      </c>
      <c r="G111" s="7">
        <f>countifs(Raw!$D$1:$D1000,$A111,Raw!$C$1:$C1000,0,Raw!$J$1:$J1000,"P")</f>
        <v>3</v>
      </c>
      <c r="H111" s="7">
        <f>countifs(Raw!$D$1:$D1000,$A111,Raw!$C$1:$C1000,-4,Raw!$J$1:$J1000,"P")</f>
        <v>0</v>
      </c>
      <c r="I111" s="7">
        <f t="shared" si="2"/>
        <v>3</v>
      </c>
      <c r="J111" s="8">
        <f t="shared" si="3"/>
        <v>0.15</v>
      </c>
      <c r="K111" s="8">
        <f t="shared" si="4"/>
        <v>0</v>
      </c>
      <c r="L111" s="7">
        <f t="shared" si="5"/>
        <v>0</v>
      </c>
      <c r="M111" s="9">
        <f t="shared" si="6"/>
        <v>0</v>
      </c>
    </row>
    <row r="112">
      <c r="A112" s="6" t="s">
        <v>44</v>
      </c>
      <c r="B112" s="7" t="str">
        <f>vlookup($A112,Users!$B$1:$H1000,3,false)</f>
        <v>Nicholas</v>
      </c>
      <c r="C112" s="7" t="str">
        <f>vlookup($A112,Users!$B$1:$H1000,6,false)</f>
        <v>Buchholz A</v>
      </c>
      <c r="D112" s="7">
        <f>vlookup($C112,Teams!$B:$D,2,false)</f>
        <v>5</v>
      </c>
      <c r="E112" s="7">
        <f t="shared" si="1"/>
        <v>20</v>
      </c>
      <c r="F112" s="7">
        <f>countifs(Raw!$D$1:$D1000,$A112,Raw!$C$1:$C1000,4,Raw!$J$1:$J1000,"P")+countifs(Raw!$D$1:$D1000,$A112,Raw!$C$1:$C1000,14,Raw!$J$1:$J1000,"P")</f>
        <v>0</v>
      </c>
      <c r="G112" s="7">
        <f>countifs(Raw!$D$1:$D1000,$A112,Raw!$C$1:$C1000,0,Raw!$J$1:$J1000,"P")</f>
        <v>0</v>
      </c>
      <c r="H112" s="7">
        <f>countifs(Raw!$D$1:$D1000,$A112,Raw!$C$1:$C1000,-4,Raw!$J$1:$J1000,"P")</f>
        <v>0</v>
      </c>
      <c r="I112" s="7">
        <f t="shared" si="2"/>
        <v>0</v>
      </c>
      <c r="J112" s="8">
        <f t="shared" si="3"/>
        <v>0</v>
      </c>
      <c r="K112" s="8">
        <f t="shared" si="4"/>
        <v>0</v>
      </c>
      <c r="L112" s="7">
        <f t="shared" si="5"/>
        <v>0</v>
      </c>
      <c r="M112" s="9">
        <f t="shared" si="6"/>
        <v>0</v>
      </c>
    </row>
    <row r="113">
      <c r="A113" s="6" t="s">
        <v>48</v>
      </c>
      <c r="B113" s="7" t="str">
        <f>vlookup($A113,Users!$B$1:$H1000,3,false)</f>
        <v>Shreyash</v>
      </c>
      <c r="C113" s="7" t="str">
        <f>vlookup($A113,Users!$B$1:$H1000,6,false)</f>
        <v>WWPN</v>
      </c>
      <c r="D113" s="7">
        <f>vlookup($C113,Teams!$B:$D,2,false)</f>
        <v>5</v>
      </c>
      <c r="E113" s="7">
        <f t="shared" si="1"/>
        <v>20</v>
      </c>
      <c r="F113" s="7">
        <f>countifs(Raw!$D$1:$D1000,$A113,Raw!$C$1:$C1000,4,Raw!$J$1:$J1000,"P")+countifs(Raw!$D$1:$D1000,$A113,Raw!$C$1:$C1000,14,Raw!$J$1:$J1000,"P")</f>
        <v>0</v>
      </c>
      <c r="G113" s="7">
        <f>countifs(Raw!$D$1:$D1000,$A113,Raw!$C$1:$C1000,0,Raw!$J$1:$J1000,"P")</f>
        <v>3</v>
      </c>
      <c r="H113" s="7">
        <f>countifs(Raw!$D$1:$D1000,$A113,Raw!$C$1:$C1000,-4,Raw!$J$1:$J1000,"P")</f>
        <v>0</v>
      </c>
      <c r="I113" s="7">
        <f t="shared" si="2"/>
        <v>3</v>
      </c>
      <c r="J113" s="8">
        <f t="shared" si="3"/>
        <v>0.15</v>
      </c>
      <c r="K113" s="8">
        <f t="shared" si="4"/>
        <v>0</v>
      </c>
      <c r="L113" s="7">
        <f t="shared" si="5"/>
        <v>0</v>
      </c>
      <c r="M113" s="9">
        <f t="shared" si="6"/>
        <v>0</v>
      </c>
    </row>
    <row r="114">
      <c r="A114" s="6" t="s">
        <v>49</v>
      </c>
      <c r="B114" s="7" t="str">
        <f>vlookup($A114,Users!$B$1:$H1000,3,false)</f>
        <v>Arjun</v>
      </c>
      <c r="C114" s="7" t="str">
        <f>vlookup($A114,Users!$B$1:$H1000,6,false)</f>
        <v>WWPN</v>
      </c>
      <c r="D114" s="7">
        <f>vlookup($C114,Teams!$B:$D,2,false)</f>
        <v>5</v>
      </c>
      <c r="E114" s="7">
        <f t="shared" si="1"/>
        <v>20</v>
      </c>
      <c r="F114" s="7">
        <f>countifs(Raw!$D$1:$D1000,$A114,Raw!$C$1:$C1000,4,Raw!$J$1:$J1000,"P")+countifs(Raw!$D$1:$D1000,$A114,Raw!$C$1:$C1000,14,Raw!$J$1:$J1000,"P")</f>
        <v>0</v>
      </c>
      <c r="G114" s="7">
        <f>countifs(Raw!$D$1:$D1000,$A114,Raw!$C$1:$C1000,0,Raw!$J$1:$J1000,"P")</f>
        <v>1</v>
      </c>
      <c r="H114" s="7">
        <f>countifs(Raw!$D$1:$D1000,$A114,Raw!$C$1:$C1000,-4,Raw!$J$1:$J1000,"P")</f>
        <v>0</v>
      </c>
      <c r="I114" s="7">
        <f t="shared" si="2"/>
        <v>1</v>
      </c>
      <c r="J114" s="8">
        <f t="shared" si="3"/>
        <v>0.05</v>
      </c>
      <c r="K114" s="8">
        <f t="shared" si="4"/>
        <v>0</v>
      </c>
      <c r="L114" s="7">
        <f t="shared" si="5"/>
        <v>0</v>
      </c>
      <c r="M114" s="9">
        <f t="shared" si="6"/>
        <v>0</v>
      </c>
    </row>
    <row r="115">
      <c r="A115" s="6" t="s">
        <v>51</v>
      </c>
      <c r="B115" s="7" t="str">
        <f>vlookup($A115,Users!$B$1:$H1000,3,false)</f>
        <v>Krutharth</v>
      </c>
      <c r="C115" s="7" t="str">
        <f>vlookup($A115,Users!$B$1:$H1000,6,false)</f>
        <v>WWPN</v>
      </c>
      <c r="D115" s="7">
        <f>vlookup($C115,Teams!$B:$D,2,false)</f>
        <v>5</v>
      </c>
      <c r="E115" s="7">
        <f t="shared" si="1"/>
        <v>20</v>
      </c>
      <c r="F115" s="7">
        <f>countifs(Raw!$D$1:$D1000,$A115,Raw!$C$1:$C1000,4,Raw!$J$1:$J1000,"P")+countifs(Raw!$D$1:$D1000,$A115,Raw!$C$1:$C1000,14,Raw!$J$1:$J1000,"P")</f>
        <v>0</v>
      </c>
      <c r="G115" s="7">
        <f>countifs(Raw!$D$1:$D1000,$A115,Raw!$C$1:$C1000,0,Raw!$J$1:$J1000,"P")</f>
        <v>0</v>
      </c>
      <c r="H115" s="7">
        <f>countifs(Raw!$D$1:$D1000,$A115,Raw!$C$1:$C1000,-4,Raw!$J$1:$J1000,"P")</f>
        <v>0</v>
      </c>
      <c r="I115" s="7">
        <f t="shared" si="2"/>
        <v>0</v>
      </c>
      <c r="J115" s="8">
        <f t="shared" si="3"/>
        <v>0</v>
      </c>
      <c r="K115" s="8">
        <f t="shared" si="4"/>
        <v>0</v>
      </c>
      <c r="L115" s="7">
        <f t="shared" si="5"/>
        <v>0</v>
      </c>
      <c r="M115" s="9">
        <f t="shared" si="6"/>
        <v>0</v>
      </c>
    </row>
    <row r="116">
      <c r="A116" s="6" t="s">
        <v>52</v>
      </c>
      <c r="B116" s="7" t="str">
        <f>vlookup($A116,Users!$B$1:$H1000,3,false)</f>
        <v>Keisuke</v>
      </c>
      <c r="C116" s="7" t="str">
        <f>vlookup($A116,Users!$B$1:$H1000,6,false)</f>
        <v>Iolani</v>
      </c>
      <c r="D116" s="7">
        <f>vlookup($C116,Teams!$B:$D,2,false)</f>
        <v>5</v>
      </c>
      <c r="E116" s="7">
        <f t="shared" si="1"/>
        <v>20</v>
      </c>
      <c r="F116" s="7">
        <f>countifs(Raw!$D$1:$D1000,$A116,Raw!$C$1:$C1000,4,Raw!$J$1:$J1000,"P")+countifs(Raw!$D$1:$D1000,$A116,Raw!$C$1:$C1000,14,Raw!$J$1:$J1000,"P")</f>
        <v>0</v>
      </c>
      <c r="G116" s="7">
        <f>countifs(Raw!$D$1:$D1000,$A116,Raw!$C$1:$C1000,0,Raw!$J$1:$J1000,"P")</f>
        <v>0</v>
      </c>
      <c r="H116" s="7">
        <f>countifs(Raw!$D$1:$D1000,$A116,Raw!$C$1:$C1000,-4,Raw!$J$1:$J1000,"P")</f>
        <v>0</v>
      </c>
      <c r="I116" s="7">
        <f t="shared" si="2"/>
        <v>0</v>
      </c>
      <c r="J116" s="8">
        <f t="shared" si="3"/>
        <v>0</v>
      </c>
      <c r="K116" s="8">
        <f t="shared" si="4"/>
        <v>0</v>
      </c>
      <c r="L116" s="7">
        <f t="shared" si="5"/>
        <v>0</v>
      </c>
      <c r="M116" s="9">
        <f t="shared" si="6"/>
        <v>0</v>
      </c>
    </row>
    <row r="117">
      <c r="A117" s="6" t="s">
        <v>53</v>
      </c>
      <c r="B117" s="7" t="str">
        <f>vlookup($A117,Users!$B$1:$H1000,3,false)</f>
        <v>Rithik</v>
      </c>
      <c r="C117" s="7" t="str">
        <f>vlookup($A117,Users!$B$1:$H1000,6,false)</f>
        <v>WWPN</v>
      </c>
      <c r="D117" s="7">
        <f>vlookup($C117,Teams!$B:$D,2,false)</f>
        <v>5</v>
      </c>
      <c r="E117" s="7">
        <f t="shared" si="1"/>
        <v>20</v>
      </c>
      <c r="F117" s="7">
        <f>countifs(Raw!$D$1:$D1000,$A117,Raw!$C$1:$C1000,4,Raw!$J$1:$J1000,"P")+countifs(Raw!$D$1:$D1000,$A117,Raw!$C$1:$C1000,14,Raw!$J$1:$J1000,"P")</f>
        <v>0</v>
      </c>
      <c r="G117" s="7">
        <f>countifs(Raw!$D$1:$D1000,$A117,Raw!$C$1:$C1000,0,Raw!$J$1:$J1000,"P")</f>
        <v>0</v>
      </c>
      <c r="H117" s="7">
        <f>countifs(Raw!$D$1:$D1000,$A117,Raw!$C$1:$C1000,-4,Raw!$J$1:$J1000,"P")</f>
        <v>0</v>
      </c>
      <c r="I117" s="7">
        <f t="shared" si="2"/>
        <v>0</v>
      </c>
      <c r="J117" s="8">
        <f t="shared" si="3"/>
        <v>0</v>
      </c>
      <c r="K117" s="8">
        <f t="shared" si="4"/>
        <v>0</v>
      </c>
      <c r="L117" s="7">
        <f t="shared" si="5"/>
        <v>0</v>
      </c>
      <c r="M117" s="9">
        <f t="shared" si="6"/>
        <v>0</v>
      </c>
    </row>
    <row r="118">
      <c r="A118" s="6" t="s">
        <v>55</v>
      </c>
      <c r="B118" s="7" t="str">
        <f>vlookup($A118,Users!$B$1:$H1000,3,false)</f>
        <v>Ryan</v>
      </c>
      <c r="C118" s="7" t="str">
        <f>vlookup($A118,Users!$B$1:$H1000,6,false)</f>
        <v>Centennial</v>
      </c>
      <c r="D118" s="7">
        <f>vlookup($C118,Teams!$B:$D,2,false)</f>
        <v>11</v>
      </c>
      <c r="E118" s="7">
        <f t="shared" si="1"/>
        <v>44</v>
      </c>
      <c r="F118" s="7">
        <f>countifs(Raw!$D$1:$D1000,$A118,Raw!$C$1:$C1000,4,Raw!$J$1:$J1000,"P")+countifs(Raw!$D$1:$D1000,$A118,Raw!$C$1:$C1000,14,Raw!$J$1:$J1000,"P")</f>
        <v>0</v>
      </c>
      <c r="G118" s="7">
        <f>countifs(Raw!$D$1:$D1000,$A118,Raw!$C$1:$C1000,0,Raw!$J$1:$J1000,"P")</f>
        <v>1</v>
      </c>
      <c r="H118" s="7">
        <f>countifs(Raw!$D$1:$D1000,$A118,Raw!$C$1:$C1000,-4,Raw!$J$1:$J1000,"P")</f>
        <v>0</v>
      </c>
      <c r="I118" s="7">
        <f t="shared" si="2"/>
        <v>1</v>
      </c>
      <c r="J118" s="8">
        <f t="shared" si="3"/>
        <v>0.02272727273</v>
      </c>
      <c r="K118" s="8">
        <f t="shared" si="4"/>
        <v>0</v>
      </c>
      <c r="L118" s="7">
        <f t="shared" si="5"/>
        <v>0</v>
      </c>
      <c r="M118" s="9">
        <f t="shared" si="6"/>
        <v>0</v>
      </c>
    </row>
    <row r="119">
      <c r="A119" s="6" t="s">
        <v>56</v>
      </c>
      <c r="B119" s="7" t="str">
        <f>vlookup($A119,Users!$B$1:$H1000,3,false)</f>
        <v>Vedang</v>
      </c>
      <c r="C119" s="7" t="str">
        <f>vlookup($A119,Users!$B$1:$H1000,6,false)</f>
        <v>Enloe B</v>
      </c>
      <c r="D119" s="7">
        <f>vlookup($C119,Teams!$B:$D,2,false)</f>
        <v>7</v>
      </c>
      <c r="E119" s="7">
        <f t="shared" si="1"/>
        <v>28</v>
      </c>
      <c r="F119" s="7">
        <f>countifs(Raw!$D$1:$D1000,$A119,Raw!$C$1:$C1000,4,Raw!$J$1:$J1000,"P")+countifs(Raw!$D$1:$D1000,$A119,Raw!$C$1:$C1000,14,Raw!$J$1:$J1000,"P")</f>
        <v>0</v>
      </c>
      <c r="G119" s="7">
        <f>countifs(Raw!$D$1:$D1000,$A119,Raw!$C$1:$C1000,0,Raw!$J$1:$J1000,"P")</f>
        <v>0</v>
      </c>
      <c r="H119" s="7">
        <f>countifs(Raw!$D$1:$D1000,$A119,Raw!$C$1:$C1000,-4,Raw!$J$1:$J1000,"P")</f>
        <v>0</v>
      </c>
      <c r="I119" s="7">
        <f t="shared" si="2"/>
        <v>0</v>
      </c>
      <c r="J119" s="8">
        <f t="shared" si="3"/>
        <v>0</v>
      </c>
      <c r="K119" s="8">
        <f t="shared" si="4"/>
        <v>0</v>
      </c>
      <c r="L119" s="7">
        <f t="shared" si="5"/>
        <v>0</v>
      </c>
      <c r="M119" s="9">
        <f t="shared" si="6"/>
        <v>0</v>
      </c>
    </row>
    <row r="120">
      <c r="A120" s="6" t="s">
        <v>59</v>
      </c>
      <c r="B120" s="7" t="str">
        <f>vlookup($A120,Users!$B$1:$H1000,3,false)</f>
        <v>Sukrith</v>
      </c>
      <c r="C120" s="7" t="str">
        <f>vlookup($A120,Users!$B$1:$H1000,6,false)</f>
        <v>Enloe B</v>
      </c>
      <c r="D120" s="7">
        <f>vlookup($C120,Teams!$B:$D,2,false)</f>
        <v>7</v>
      </c>
      <c r="E120" s="7">
        <f t="shared" si="1"/>
        <v>28</v>
      </c>
      <c r="F120" s="7">
        <f>countifs(Raw!$D$1:$D1000,$A120,Raw!$C$1:$C1000,4,Raw!$J$1:$J1000,"P")+countifs(Raw!$D$1:$D1000,$A120,Raw!$C$1:$C1000,14,Raw!$J$1:$J1000,"P")</f>
        <v>0</v>
      </c>
      <c r="G120" s="7">
        <f>countifs(Raw!$D$1:$D1000,$A120,Raw!$C$1:$C1000,0,Raw!$J$1:$J1000,"P")</f>
        <v>0</v>
      </c>
      <c r="H120" s="7">
        <f>countifs(Raw!$D$1:$D1000,$A120,Raw!$C$1:$C1000,-4,Raw!$J$1:$J1000,"P")</f>
        <v>0</v>
      </c>
      <c r="I120" s="7">
        <f t="shared" si="2"/>
        <v>0</v>
      </c>
      <c r="J120" s="8">
        <f t="shared" si="3"/>
        <v>0</v>
      </c>
      <c r="K120" s="8">
        <f t="shared" si="4"/>
        <v>0</v>
      </c>
      <c r="L120" s="7">
        <f t="shared" si="5"/>
        <v>0</v>
      </c>
      <c r="M120" s="9">
        <f t="shared" si="6"/>
        <v>0</v>
      </c>
    </row>
    <row r="121">
      <c r="A121" s="6" t="s">
        <v>60</v>
      </c>
      <c r="B121" s="7" t="str">
        <f>vlookup($A121,Users!$B$1:$H1000,3,false)</f>
        <v>Ryan</v>
      </c>
      <c r="C121" s="7" t="str">
        <f>vlookup($A121,Users!$B$1:$H1000,6,false)</f>
        <v>Centennial</v>
      </c>
      <c r="D121" s="7">
        <f>vlookup($C121,Teams!$B:$D,2,false)</f>
        <v>11</v>
      </c>
      <c r="E121" s="7">
        <f t="shared" si="1"/>
        <v>44</v>
      </c>
      <c r="F121" s="7">
        <f>countifs(Raw!$D$1:$D1000,$A121,Raw!$C$1:$C1000,4,Raw!$J$1:$J1000,"P")+countifs(Raw!$D$1:$D1000,$A121,Raw!$C$1:$C1000,14,Raw!$J$1:$J1000,"P")</f>
        <v>0</v>
      </c>
      <c r="G121" s="7">
        <f>countifs(Raw!$D$1:$D1000,$A121,Raw!$C$1:$C1000,0,Raw!$J$1:$J1000,"P")</f>
        <v>1</v>
      </c>
      <c r="H121" s="7">
        <f>countifs(Raw!$D$1:$D1000,$A121,Raw!$C$1:$C1000,-4,Raw!$J$1:$J1000,"P")</f>
        <v>0</v>
      </c>
      <c r="I121" s="7">
        <f t="shared" si="2"/>
        <v>1</v>
      </c>
      <c r="J121" s="8">
        <f t="shared" si="3"/>
        <v>0.02272727273</v>
      </c>
      <c r="K121" s="8">
        <f t="shared" si="4"/>
        <v>0</v>
      </c>
      <c r="L121" s="7">
        <f t="shared" si="5"/>
        <v>0</v>
      </c>
      <c r="M121" s="9">
        <f t="shared" si="6"/>
        <v>0</v>
      </c>
    </row>
    <row r="122">
      <c r="A122" s="6" t="s">
        <v>68</v>
      </c>
      <c r="B122" s="7" t="str">
        <f>vlookup($A122,Users!$B$1:$H1000,3,false)</f>
        <v>Krish</v>
      </c>
      <c r="C122" s="7" t="str">
        <f>vlookup($A122,Users!$B$1:$H1000,6,false)</f>
        <v>Collierville</v>
      </c>
      <c r="D122" s="7">
        <f>vlookup($C122,Teams!$B:$D,2,false)</f>
        <v>5</v>
      </c>
      <c r="E122" s="7">
        <f t="shared" si="1"/>
        <v>20</v>
      </c>
      <c r="F122" s="7">
        <f>countifs(Raw!$D$1:$D1000,$A122,Raw!$C$1:$C1000,4,Raw!$J$1:$J1000,"P")+countifs(Raw!$D$1:$D1000,$A122,Raw!$C$1:$C1000,14,Raw!$J$1:$J1000,"P")</f>
        <v>0</v>
      </c>
      <c r="G122" s="7">
        <f>countifs(Raw!$D$1:$D1000,$A122,Raw!$C$1:$C1000,0,Raw!$J$1:$J1000,"P")</f>
        <v>0</v>
      </c>
      <c r="H122" s="7">
        <f>countifs(Raw!$D$1:$D1000,$A122,Raw!$C$1:$C1000,-4,Raw!$J$1:$J1000,"P")</f>
        <v>0</v>
      </c>
      <c r="I122" s="7">
        <f t="shared" si="2"/>
        <v>0</v>
      </c>
      <c r="J122" s="8">
        <f t="shared" si="3"/>
        <v>0</v>
      </c>
      <c r="K122" s="8">
        <f t="shared" si="4"/>
        <v>0</v>
      </c>
      <c r="L122" s="7">
        <f t="shared" si="5"/>
        <v>0</v>
      </c>
      <c r="M122" s="9">
        <f t="shared" si="6"/>
        <v>0</v>
      </c>
    </row>
    <row r="123">
      <c r="A123" s="6" t="s">
        <v>69</v>
      </c>
      <c r="B123" s="7" t="str">
        <f>vlookup($A123,Users!$B$1:$H1000,3,false)</f>
        <v>Harris</v>
      </c>
      <c r="C123" s="7" t="str">
        <f>vlookup($A123,Users!$B$1:$H1000,6,false)</f>
        <v>Collierville</v>
      </c>
      <c r="D123" s="7">
        <f>vlookup($C123,Teams!$B:$D,2,false)</f>
        <v>5</v>
      </c>
      <c r="E123" s="7">
        <f t="shared" si="1"/>
        <v>20</v>
      </c>
      <c r="F123" s="7">
        <f>countifs(Raw!$D$1:$D1000,$A123,Raw!$C$1:$C1000,4,Raw!$J$1:$J1000,"P")+countifs(Raw!$D$1:$D1000,$A123,Raw!$C$1:$C1000,14,Raw!$J$1:$J1000,"P")</f>
        <v>0</v>
      </c>
      <c r="G123" s="7">
        <f>countifs(Raw!$D$1:$D1000,$A123,Raw!$C$1:$C1000,0,Raw!$J$1:$J1000,"P")</f>
        <v>1</v>
      </c>
      <c r="H123" s="7">
        <f>countifs(Raw!$D$1:$D1000,$A123,Raw!$C$1:$C1000,-4,Raw!$J$1:$J1000,"P")</f>
        <v>0</v>
      </c>
      <c r="I123" s="7">
        <f t="shared" si="2"/>
        <v>1</v>
      </c>
      <c r="J123" s="8">
        <f t="shared" si="3"/>
        <v>0.05</v>
      </c>
      <c r="K123" s="8">
        <f t="shared" si="4"/>
        <v>0</v>
      </c>
      <c r="L123" s="7">
        <f t="shared" si="5"/>
        <v>0</v>
      </c>
      <c r="M123" s="9">
        <f t="shared" si="6"/>
        <v>0</v>
      </c>
    </row>
    <row r="124">
      <c r="A124" s="6" t="s">
        <v>72</v>
      </c>
      <c r="B124" s="7" t="str">
        <f>vlookup($A124,Users!$B$1:$H1000,3,false)</f>
        <v>Owen</v>
      </c>
      <c r="C124" s="7" t="str">
        <f>vlookup($A124,Users!$B$1:$H1000,6,false)</f>
        <v>Middleton</v>
      </c>
      <c r="D124" s="7">
        <f>vlookup($C124,Teams!$B:$D,2,false)</f>
        <v>5</v>
      </c>
      <c r="E124" s="7">
        <f t="shared" si="1"/>
        <v>20</v>
      </c>
      <c r="F124" s="7">
        <f>countifs(Raw!$D$1:$D1000,$A124,Raw!$C$1:$C1000,4,Raw!$J$1:$J1000,"P")+countifs(Raw!$D$1:$D1000,$A124,Raw!$C$1:$C1000,14,Raw!$J$1:$J1000,"P")</f>
        <v>0</v>
      </c>
      <c r="G124" s="7">
        <f>countifs(Raw!$D$1:$D1000,$A124,Raw!$C$1:$C1000,0,Raw!$J$1:$J1000,"P")</f>
        <v>0</v>
      </c>
      <c r="H124" s="7">
        <f>countifs(Raw!$D$1:$D1000,$A124,Raw!$C$1:$C1000,-4,Raw!$J$1:$J1000,"P")</f>
        <v>0</v>
      </c>
      <c r="I124" s="7">
        <f t="shared" si="2"/>
        <v>0</v>
      </c>
      <c r="J124" s="8">
        <f t="shared" si="3"/>
        <v>0</v>
      </c>
      <c r="K124" s="8">
        <f t="shared" si="4"/>
        <v>0</v>
      </c>
      <c r="L124" s="7">
        <f t="shared" si="5"/>
        <v>0</v>
      </c>
      <c r="M124" s="9">
        <f t="shared" si="6"/>
        <v>0</v>
      </c>
    </row>
    <row r="125">
      <c r="A125" s="6" t="s">
        <v>74</v>
      </c>
      <c r="B125" s="7" t="str">
        <f>vlookup($A125,Users!$B$1:$H1000,3,false)</f>
        <v>Iris</v>
      </c>
      <c r="C125" s="7" t="str">
        <f>vlookup($A125,Users!$B$1:$H1000,6,false)</f>
        <v>Niskayuna</v>
      </c>
      <c r="D125" s="7">
        <f>vlookup($C125,Teams!$B:$D,2,false)</f>
        <v>5</v>
      </c>
      <c r="E125" s="7">
        <f t="shared" si="1"/>
        <v>20</v>
      </c>
      <c r="F125" s="7">
        <f>countifs(Raw!$D$1:$D1000,$A125,Raw!$C$1:$C1000,4,Raw!$J$1:$J1000,"P")+countifs(Raw!$D$1:$D1000,$A125,Raw!$C$1:$C1000,14,Raw!$J$1:$J1000,"P")</f>
        <v>0</v>
      </c>
      <c r="G125" s="7">
        <f>countifs(Raw!$D$1:$D1000,$A125,Raw!$C$1:$C1000,0,Raw!$J$1:$J1000,"P")</f>
        <v>0</v>
      </c>
      <c r="H125" s="7">
        <f>countifs(Raw!$D$1:$D1000,$A125,Raw!$C$1:$C1000,-4,Raw!$J$1:$J1000,"P")</f>
        <v>0</v>
      </c>
      <c r="I125" s="7">
        <f t="shared" si="2"/>
        <v>0</v>
      </c>
      <c r="J125" s="8">
        <f t="shared" si="3"/>
        <v>0</v>
      </c>
      <c r="K125" s="8">
        <f t="shared" si="4"/>
        <v>0</v>
      </c>
      <c r="L125" s="7">
        <f t="shared" si="5"/>
        <v>0</v>
      </c>
      <c r="M125" s="9">
        <f t="shared" si="6"/>
        <v>0</v>
      </c>
    </row>
    <row r="126">
      <c r="A126" s="6" t="s">
        <v>86</v>
      </c>
      <c r="B126" s="7" t="str">
        <f>vlookup($A126,Users!$B$1:$H1000,3,false)</f>
        <v>Yuvan</v>
      </c>
      <c r="C126" s="7" t="str">
        <f>vlookup($A126,Users!$B$1:$H1000,6,false)</f>
        <v>Ladue</v>
      </c>
      <c r="D126" s="7">
        <f>vlookup($C126,Teams!$B:$D,2,false)</f>
        <v>5</v>
      </c>
      <c r="E126" s="7">
        <f t="shared" si="1"/>
        <v>20</v>
      </c>
      <c r="F126" s="7">
        <f>countifs(Raw!$D$1:$D1000,$A126,Raw!$C$1:$C1000,4,Raw!$J$1:$J1000,"P")+countifs(Raw!$D$1:$D1000,$A126,Raw!$C$1:$C1000,14,Raw!$J$1:$J1000,"P")</f>
        <v>0</v>
      </c>
      <c r="G126" s="7">
        <f>countifs(Raw!$D$1:$D1000,$A126,Raw!$C$1:$C1000,0,Raw!$J$1:$J1000,"P")</f>
        <v>0</v>
      </c>
      <c r="H126" s="7">
        <f>countifs(Raw!$D$1:$D1000,$A126,Raw!$C$1:$C1000,-4,Raw!$J$1:$J1000,"P")</f>
        <v>0</v>
      </c>
      <c r="I126" s="7">
        <f t="shared" si="2"/>
        <v>0</v>
      </c>
      <c r="J126" s="8">
        <f t="shared" si="3"/>
        <v>0</v>
      </c>
      <c r="K126" s="8">
        <f t="shared" si="4"/>
        <v>0</v>
      </c>
      <c r="L126" s="7">
        <f t="shared" si="5"/>
        <v>0</v>
      </c>
      <c r="M126" s="9">
        <f t="shared" si="6"/>
        <v>0</v>
      </c>
    </row>
    <row r="127">
      <c r="A127" s="6" t="s">
        <v>89</v>
      </c>
      <c r="B127" s="7" t="str">
        <f>vlookup($A127,Users!$B$1:$H1000,3,false)</f>
        <v>Gokulanath</v>
      </c>
      <c r="C127" s="7" t="str">
        <f>vlookup($A127,Users!$B$1:$H1000,6,false)</f>
        <v>MSJ</v>
      </c>
      <c r="D127" s="7">
        <f>vlookup($C127,Teams!$B:$D,2,false)</f>
        <v>8</v>
      </c>
      <c r="E127" s="7">
        <f t="shared" si="1"/>
        <v>32</v>
      </c>
      <c r="F127" s="7">
        <f>countifs(Raw!$D$1:$D1000,$A127,Raw!$C$1:$C1000,4,Raw!$J$1:$J1000,"P")+countifs(Raw!$D$1:$D1000,$A127,Raw!$C$1:$C1000,14,Raw!$J$1:$J1000,"P")</f>
        <v>0</v>
      </c>
      <c r="G127" s="7">
        <f>countifs(Raw!$D$1:$D1000,$A127,Raw!$C$1:$C1000,0,Raw!$J$1:$J1000,"P")</f>
        <v>0</v>
      </c>
      <c r="H127" s="7">
        <f>countifs(Raw!$D$1:$D1000,$A127,Raw!$C$1:$C1000,-4,Raw!$J$1:$J1000,"P")</f>
        <v>0</v>
      </c>
      <c r="I127" s="7">
        <f t="shared" si="2"/>
        <v>0</v>
      </c>
      <c r="J127" s="8">
        <f t="shared" si="3"/>
        <v>0</v>
      </c>
      <c r="K127" s="8">
        <f t="shared" si="4"/>
        <v>0</v>
      </c>
      <c r="L127" s="7">
        <f t="shared" si="5"/>
        <v>0</v>
      </c>
      <c r="M127" s="9">
        <f t="shared" si="6"/>
        <v>0</v>
      </c>
    </row>
    <row r="128">
      <c r="A128" s="6" t="s">
        <v>91</v>
      </c>
      <c r="B128" s="7" t="str">
        <f>vlookup($A128,Users!$B$1:$H1000,3,false)</f>
        <v>Annie</v>
      </c>
      <c r="C128" s="7" t="str">
        <f>vlookup($A128,Users!$B$1:$H1000,6,false)</f>
        <v>MSJ</v>
      </c>
      <c r="D128" s="7">
        <f>vlookup($C128,Teams!$B:$D,2,false)</f>
        <v>8</v>
      </c>
      <c r="E128" s="7">
        <f t="shared" si="1"/>
        <v>32</v>
      </c>
      <c r="F128" s="7">
        <f>countifs(Raw!$D$1:$D1000,$A128,Raw!$C$1:$C1000,4,Raw!$J$1:$J1000,"P")+countifs(Raw!$D$1:$D1000,$A128,Raw!$C$1:$C1000,14,Raw!$J$1:$J1000,"P")</f>
        <v>0</v>
      </c>
      <c r="G128" s="7">
        <f>countifs(Raw!$D$1:$D1000,$A128,Raw!$C$1:$C1000,0,Raw!$J$1:$J1000,"P")</f>
        <v>0</v>
      </c>
      <c r="H128" s="7">
        <f>countifs(Raw!$D$1:$D1000,$A128,Raw!$C$1:$C1000,-4,Raw!$J$1:$J1000,"P")</f>
        <v>0</v>
      </c>
      <c r="I128" s="7">
        <f t="shared" si="2"/>
        <v>0</v>
      </c>
      <c r="J128" s="8">
        <f t="shared" si="3"/>
        <v>0</v>
      </c>
      <c r="K128" s="8">
        <f t="shared" si="4"/>
        <v>0</v>
      </c>
      <c r="L128" s="7">
        <f t="shared" si="5"/>
        <v>0</v>
      </c>
      <c r="M128" s="9">
        <f t="shared" si="6"/>
        <v>0</v>
      </c>
    </row>
    <row r="129">
      <c r="A129" s="6" t="s">
        <v>97</v>
      </c>
      <c r="B129" s="7" t="str">
        <f>vlookup($A129,Users!$B$1:$H1000,3,false)</f>
        <v>Jonathan</v>
      </c>
      <c r="C129" s="7" t="str">
        <f>vlookup($A129,Users!$B$1:$H1000,6,false)</f>
        <v>Blair B</v>
      </c>
      <c r="D129" s="7">
        <f>vlookup($C129,Teams!$B:$D,2,false)</f>
        <v>5</v>
      </c>
      <c r="E129" s="7">
        <f t="shared" si="1"/>
        <v>20</v>
      </c>
      <c r="F129" s="7">
        <f>countifs(Raw!$D$1:$D1000,$A129,Raw!$C$1:$C1000,4,Raw!$J$1:$J1000,"P")+countifs(Raw!$D$1:$D1000,$A129,Raw!$C$1:$C1000,14,Raw!$J$1:$J1000,"P")</f>
        <v>0</v>
      </c>
      <c r="G129" s="7">
        <f>countifs(Raw!$D$1:$D1000,$A129,Raw!$C$1:$C1000,0,Raw!$J$1:$J1000,"P")</f>
        <v>3</v>
      </c>
      <c r="H129" s="7">
        <f>countifs(Raw!$D$1:$D1000,$A129,Raw!$C$1:$C1000,-4,Raw!$J$1:$J1000,"P")</f>
        <v>0</v>
      </c>
      <c r="I129" s="7">
        <f t="shared" si="2"/>
        <v>3</v>
      </c>
      <c r="J129" s="8">
        <f t="shared" si="3"/>
        <v>0.15</v>
      </c>
      <c r="K129" s="8">
        <f t="shared" si="4"/>
        <v>0</v>
      </c>
      <c r="L129" s="7">
        <f t="shared" si="5"/>
        <v>0</v>
      </c>
      <c r="M129" s="9">
        <f t="shared" si="6"/>
        <v>0</v>
      </c>
    </row>
    <row r="130">
      <c r="A130" s="6" t="s">
        <v>98</v>
      </c>
      <c r="B130" s="7" t="str">
        <f>vlookup($A130,Users!$B$1:$H1000,3,false)</f>
        <v>Rishi</v>
      </c>
      <c r="C130" s="7" t="str">
        <f>vlookup($A130,Users!$B$1:$H1000,6,false)</f>
        <v>ASFA</v>
      </c>
      <c r="D130" s="7">
        <f>vlookup($C130,Teams!$B:$D,2,false)</f>
        <v>5</v>
      </c>
      <c r="E130" s="7">
        <f t="shared" si="1"/>
        <v>20</v>
      </c>
      <c r="F130" s="7">
        <f>countifs(Raw!$D$1:$D1000,$A130,Raw!$C$1:$C1000,4,Raw!$J$1:$J1000,"P")+countifs(Raw!$D$1:$D1000,$A130,Raw!$C$1:$C1000,14,Raw!$J$1:$J1000,"P")</f>
        <v>0</v>
      </c>
      <c r="G130" s="7">
        <f>countifs(Raw!$D$1:$D1000,$A130,Raw!$C$1:$C1000,0,Raw!$J$1:$J1000,"P")</f>
        <v>0</v>
      </c>
      <c r="H130" s="7">
        <f>countifs(Raw!$D$1:$D1000,$A130,Raw!$C$1:$C1000,-4,Raw!$J$1:$J1000,"P")</f>
        <v>0</v>
      </c>
      <c r="I130" s="7">
        <f t="shared" si="2"/>
        <v>0</v>
      </c>
      <c r="J130" s="8">
        <f t="shared" si="3"/>
        <v>0</v>
      </c>
      <c r="K130" s="8">
        <f t="shared" si="4"/>
        <v>0</v>
      </c>
      <c r="L130" s="7">
        <f t="shared" si="5"/>
        <v>0</v>
      </c>
      <c r="M130" s="9">
        <f t="shared" si="6"/>
        <v>0</v>
      </c>
    </row>
    <row r="131">
      <c r="A131" s="6" t="s">
        <v>100</v>
      </c>
      <c r="B131" s="7" t="str">
        <f>vlookup($A131,Users!$B$1:$H1000,3,false)</f>
        <v>Dexter</v>
      </c>
      <c r="C131" s="7" t="str">
        <f>vlookup($A131,Users!$B$1:$H1000,6,false)</f>
        <v>ASFA</v>
      </c>
      <c r="D131" s="7">
        <f>vlookup($C131,Teams!$B:$D,2,false)</f>
        <v>5</v>
      </c>
      <c r="E131" s="7">
        <f t="shared" si="1"/>
        <v>20</v>
      </c>
      <c r="F131" s="7">
        <f>countifs(Raw!$D$1:$D1000,$A131,Raw!$C$1:$C1000,4,Raw!$J$1:$J1000,"P")+countifs(Raw!$D$1:$D1000,$A131,Raw!$C$1:$C1000,14,Raw!$J$1:$J1000,"P")</f>
        <v>0</v>
      </c>
      <c r="G131" s="7">
        <f>countifs(Raw!$D$1:$D1000,$A131,Raw!$C$1:$C1000,0,Raw!$J$1:$J1000,"P")</f>
        <v>1</v>
      </c>
      <c r="H131" s="7">
        <f>countifs(Raw!$D$1:$D1000,$A131,Raw!$C$1:$C1000,-4,Raw!$J$1:$J1000,"P")</f>
        <v>0</v>
      </c>
      <c r="I131" s="7">
        <f t="shared" si="2"/>
        <v>1</v>
      </c>
      <c r="J131" s="8">
        <f t="shared" si="3"/>
        <v>0.05</v>
      </c>
      <c r="K131" s="8">
        <f t="shared" si="4"/>
        <v>0</v>
      </c>
      <c r="L131" s="7">
        <f t="shared" si="5"/>
        <v>0</v>
      </c>
      <c r="M131" s="9">
        <f t="shared" si="6"/>
        <v>0</v>
      </c>
    </row>
    <row r="132">
      <c r="A132" s="6" t="s">
        <v>101</v>
      </c>
      <c r="B132" s="7" t="str">
        <f>vlookup($A132,Users!$B$1:$H1000,3,false)</f>
        <v>Rohit</v>
      </c>
      <c r="C132" s="7" t="str">
        <f>vlookup($A132,Users!$B$1:$H1000,6,false)</f>
        <v>Enloe A</v>
      </c>
      <c r="D132" s="7">
        <f>vlookup($C132,Teams!$B:$D,2,false)</f>
        <v>5</v>
      </c>
      <c r="E132" s="7">
        <f t="shared" si="1"/>
        <v>20</v>
      </c>
      <c r="F132" s="7">
        <f>countifs(Raw!$D$1:$D1000,$A132,Raw!$C$1:$C1000,4,Raw!$J$1:$J1000,"P")+countifs(Raw!$D$1:$D1000,$A132,Raw!$C$1:$C1000,14,Raw!$J$1:$J1000,"P")</f>
        <v>0</v>
      </c>
      <c r="G132" s="7">
        <f>countifs(Raw!$D$1:$D1000,$A132,Raw!$C$1:$C1000,0,Raw!$J$1:$J1000,"P")</f>
        <v>0</v>
      </c>
      <c r="H132" s="7">
        <f>countifs(Raw!$D$1:$D1000,$A132,Raw!$C$1:$C1000,-4,Raw!$J$1:$J1000,"P")</f>
        <v>0</v>
      </c>
      <c r="I132" s="7">
        <f t="shared" si="2"/>
        <v>0</v>
      </c>
      <c r="J132" s="8">
        <f t="shared" si="3"/>
        <v>0</v>
      </c>
      <c r="K132" s="8">
        <f t="shared" si="4"/>
        <v>0</v>
      </c>
      <c r="L132" s="7">
        <f t="shared" si="5"/>
        <v>0</v>
      </c>
      <c r="M132" s="9">
        <f t="shared" si="6"/>
        <v>0</v>
      </c>
    </row>
    <row r="133">
      <c r="A133" s="6" t="s">
        <v>103</v>
      </c>
      <c r="B133" s="7" t="str">
        <f>vlookup($A133,Users!$B$1:$H1000,3,false)</f>
        <v>Rishabh</v>
      </c>
      <c r="C133" s="7" t="str">
        <f>vlookup($A133,Users!$B$1:$H1000,6,false)</f>
        <v>Enloe A</v>
      </c>
      <c r="D133" s="7">
        <f>vlookup($C133,Teams!$B:$D,2,false)</f>
        <v>5</v>
      </c>
      <c r="E133" s="7">
        <f t="shared" si="1"/>
        <v>20</v>
      </c>
      <c r="F133" s="7">
        <f>countifs(Raw!$D$1:$D1000,$A133,Raw!$C$1:$C1000,4,Raw!$J$1:$J1000,"P")+countifs(Raw!$D$1:$D1000,$A133,Raw!$C$1:$C1000,14,Raw!$J$1:$J1000,"P")</f>
        <v>0</v>
      </c>
      <c r="G133" s="7">
        <f>countifs(Raw!$D$1:$D1000,$A133,Raw!$C$1:$C1000,0,Raw!$J$1:$J1000,"P")</f>
        <v>0</v>
      </c>
      <c r="H133" s="7">
        <f>countifs(Raw!$D$1:$D1000,$A133,Raw!$C$1:$C1000,-4,Raw!$J$1:$J1000,"P")</f>
        <v>0</v>
      </c>
      <c r="I133" s="7">
        <f t="shared" si="2"/>
        <v>0</v>
      </c>
      <c r="J133" s="8">
        <f t="shared" si="3"/>
        <v>0</v>
      </c>
      <c r="K133" s="8">
        <f t="shared" si="4"/>
        <v>0</v>
      </c>
      <c r="L133" s="7">
        <f t="shared" si="5"/>
        <v>0</v>
      </c>
      <c r="M133" s="9">
        <f t="shared" si="6"/>
        <v>0</v>
      </c>
    </row>
    <row r="134">
      <c r="A134" s="6" t="s">
        <v>107</v>
      </c>
      <c r="B134" s="7" t="str">
        <f>vlookup($A134,Users!$B$1:$H1000,3,false)</f>
        <v>Nipun</v>
      </c>
      <c r="C134" s="7" t="str">
        <f>vlookup($A134,Users!$B$1:$H1000,6,false)</f>
        <v>Mira Loma</v>
      </c>
      <c r="D134" s="7">
        <f>vlookup($C134,Teams!$B:$D,2,false)</f>
        <v>11</v>
      </c>
      <c r="E134" s="7">
        <f t="shared" si="1"/>
        <v>44</v>
      </c>
      <c r="F134" s="7">
        <f>countifs(Raw!$D$1:$D1000,$A134,Raw!$C$1:$C1000,4,Raw!$J$1:$J1000,"P")+countifs(Raw!$D$1:$D1000,$A134,Raw!$C$1:$C1000,14,Raw!$J$1:$J1000,"P")</f>
        <v>0</v>
      </c>
      <c r="G134" s="7">
        <f>countifs(Raw!$D$1:$D1000,$A134,Raw!$C$1:$C1000,0,Raw!$J$1:$J1000,"P")</f>
        <v>0</v>
      </c>
      <c r="H134" s="7">
        <f>countifs(Raw!$D$1:$D1000,$A134,Raw!$C$1:$C1000,-4,Raw!$J$1:$J1000,"P")</f>
        <v>0</v>
      </c>
      <c r="I134" s="7">
        <f t="shared" si="2"/>
        <v>0</v>
      </c>
      <c r="J134" s="8">
        <f t="shared" si="3"/>
        <v>0</v>
      </c>
      <c r="K134" s="8">
        <f t="shared" si="4"/>
        <v>0</v>
      </c>
      <c r="L134" s="7">
        <f t="shared" si="5"/>
        <v>0</v>
      </c>
      <c r="M134" s="9">
        <f t="shared" si="6"/>
        <v>0</v>
      </c>
    </row>
    <row r="135">
      <c r="A135" s="6" t="s">
        <v>109</v>
      </c>
      <c r="B135" s="7" t="str">
        <f>vlookup($A135,Users!$B$1:$H1000,3,false)</f>
        <v>Samuel</v>
      </c>
      <c r="C135" s="7" t="str">
        <f>vlookup($A135,Users!$B$1:$H1000,6,false)</f>
        <v>Lynbrook</v>
      </c>
      <c r="D135" s="7">
        <f>vlookup($C135,Teams!$B:$D,2,false)</f>
        <v>5</v>
      </c>
      <c r="E135" s="7">
        <f t="shared" si="1"/>
        <v>20</v>
      </c>
      <c r="F135" s="7">
        <f>countifs(Raw!$D$1:$D1000,$A135,Raw!$C$1:$C1000,4,Raw!$J$1:$J1000,"P")+countifs(Raw!$D$1:$D1000,$A135,Raw!$C$1:$C1000,14,Raw!$J$1:$J1000,"P")</f>
        <v>0</v>
      </c>
      <c r="G135" s="7">
        <f>countifs(Raw!$D$1:$D1000,$A135,Raw!$C$1:$C1000,0,Raw!$J$1:$J1000,"P")</f>
        <v>0</v>
      </c>
      <c r="H135" s="7">
        <f>countifs(Raw!$D$1:$D1000,$A135,Raw!$C$1:$C1000,-4,Raw!$J$1:$J1000,"P")</f>
        <v>0</v>
      </c>
      <c r="I135" s="7">
        <f t="shared" si="2"/>
        <v>0</v>
      </c>
      <c r="J135" s="8">
        <f t="shared" si="3"/>
        <v>0</v>
      </c>
      <c r="K135" s="8">
        <f t="shared" si="4"/>
        <v>0</v>
      </c>
      <c r="L135" s="7">
        <f t="shared" si="5"/>
        <v>0</v>
      </c>
      <c r="M135" s="9">
        <f t="shared" si="6"/>
        <v>0</v>
      </c>
    </row>
    <row r="136">
      <c r="A136" s="6" t="s">
        <v>113</v>
      </c>
      <c r="B136" s="7" t="str">
        <f>vlookup($A136,Users!$B$1:$H1000,3,false)</f>
        <v>Antone</v>
      </c>
      <c r="C136" s="7" t="str">
        <f>vlookup($A136,Users!$B$1:$H1000,6,false)</f>
        <v>Lynbrook</v>
      </c>
      <c r="D136" s="7">
        <f>vlookup($C136,Teams!$B:$D,2,false)</f>
        <v>5</v>
      </c>
      <c r="E136" s="7">
        <f t="shared" si="1"/>
        <v>20</v>
      </c>
      <c r="F136" s="7">
        <f>countifs(Raw!$D$1:$D1000,$A136,Raw!$C$1:$C1000,4,Raw!$J$1:$J1000,"P")+countifs(Raw!$D$1:$D1000,$A136,Raw!$C$1:$C1000,14,Raw!$J$1:$J1000,"P")</f>
        <v>0</v>
      </c>
      <c r="G136" s="7">
        <f>countifs(Raw!$D$1:$D1000,$A136,Raw!$C$1:$C1000,0,Raw!$J$1:$J1000,"P")</f>
        <v>0</v>
      </c>
      <c r="H136" s="7">
        <f>countifs(Raw!$D$1:$D1000,$A136,Raw!$C$1:$C1000,-4,Raw!$J$1:$J1000,"P")</f>
        <v>0</v>
      </c>
      <c r="I136" s="7">
        <f t="shared" si="2"/>
        <v>0</v>
      </c>
      <c r="J136" s="8">
        <f t="shared" si="3"/>
        <v>0</v>
      </c>
      <c r="K136" s="8">
        <f t="shared" si="4"/>
        <v>0</v>
      </c>
      <c r="L136" s="7">
        <f t="shared" si="5"/>
        <v>0</v>
      </c>
      <c r="M136" s="9">
        <f t="shared" si="6"/>
        <v>0</v>
      </c>
    </row>
    <row r="137">
      <c r="A137" s="6" t="s">
        <v>114</v>
      </c>
      <c r="B137" s="7" t="str">
        <f>vlookup($A137,Users!$B$1:$H1000,3,false)</f>
        <v>William</v>
      </c>
      <c r="C137" s="7" t="str">
        <f>vlookup($A137,Users!$B$1:$H1000,6,false)</f>
        <v>Pullman</v>
      </c>
      <c r="D137" s="7">
        <f>vlookup($C137,Teams!$B:$D,2,false)</f>
        <v>5</v>
      </c>
      <c r="E137" s="7">
        <f t="shared" si="1"/>
        <v>20</v>
      </c>
      <c r="F137" s="7">
        <f>countifs(Raw!$D$1:$D1000,$A137,Raw!$C$1:$C1000,4,Raw!$J$1:$J1000,"P")+countifs(Raw!$D$1:$D1000,$A137,Raw!$C$1:$C1000,14,Raw!$J$1:$J1000,"P")</f>
        <v>0</v>
      </c>
      <c r="G137" s="7">
        <f>countifs(Raw!$D$1:$D1000,$A137,Raw!$C$1:$C1000,0,Raw!$J$1:$J1000,"P")</f>
        <v>0</v>
      </c>
      <c r="H137" s="7">
        <f>countifs(Raw!$D$1:$D1000,$A137,Raw!$C$1:$C1000,-4,Raw!$J$1:$J1000,"P")</f>
        <v>0</v>
      </c>
      <c r="I137" s="7">
        <f t="shared" si="2"/>
        <v>0</v>
      </c>
      <c r="J137" s="8">
        <f t="shared" si="3"/>
        <v>0</v>
      </c>
      <c r="K137" s="8">
        <f t="shared" si="4"/>
        <v>0</v>
      </c>
      <c r="L137" s="7">
        <f t="shared" si="5"/>
        <v>0</v>
      </c>
      <c r="M137" s="9">
        <f t="shared" si="6"/>
        <v>0</v>
      </c>
    </row>
    <row r="138">
      <c r="A138" s="6" t="s">
        <v>117</v>
      </c>
      <c r="B138" s="7" t="str">
        <f>vlookup($A138,Users!$B$1:$H1000,3,false)</f>
        <v>Darrien</v>
      </c>
      <c r="C138" s="7" t="str">
        <f>vlookup($A138,Users!$B$1:$H1000,6,false)</f>
        <v>Interlake B</v>
      </c>
      <c r="D138" s="7">
        <f>vlookup($C138,Teams!$B:$D,2,false)</f>
        <v>6</v>
      </c>
      <c r="E138" s="7">
        <f t="shared" si="1"/>
        <v>24</v>
      </c>
      <c r="F138" s="7">
        <f>countifs(Raw!$D$1:$D1000,$A138,Raw!$C$1:$C1000,4,Raw!$J$1:$J1000,"P")+countifs(Raw!$D$1:$D1000,$A138,Raw!$C$1:$C1000,14,Raw!$J$1:$J1000,"P")</f>
        <v>0</v>
      </c>
      <c r="G138" s="7">
        <f>countifs(Raw!$D$1:$D1000,$A138,Raw!$C$1:$C1000,0,Raw!$J$1:$J1000,"P")</f>
        <v>0</v>
      </c>
      <c r="H138" s="7">
        <f>countifs(Raw!$D$1:$D1000,$A138,Raw!$C$1:$C1000,-4,Raw!$J$1:$J1000,"P")</f>
        <v>0</v>
      </c>
      <c r="I138" s="7">
        <f t="shared" si="2"/>
        <v>0</v>
      </c>
      <c r="J138" s="8">
        <f t="shared" si="3"/>
        <v>0</v>
      </c>
      <c r="K138" s="8">
        <f t="shared" si="4"/>
        <v>0</v>
      </c>
      <c r="L138" s="7">
        <f t="shared" si="5"/>
        <v>0</v>
      </c>
      <c r="M138" s="9">
        <f t="shared" si="6"/>
        <v>0</v>
      </c>
    </row>
    <row r="139">
      <c r="A139" s="6" t="s">
        <v>120</v>
      </c>
      <c r="B139" s="7" t="str">
        <f>vlookup($A139,Users!$B$1:$H1000,3,false)</f>
        <v>Grace</v>
      </c>
      <c r="C139" s="7" t="str">
        <f>vlookup($A139,Users!$B$1:$H1000,6,false)</f>
        <v>Interlake B</v>
      </c>
      <c r="D139" s="7">
        <f>vlookup($C139,Teams!$B:$D,2,false)</f>
        <v>6</v>
      </c>
      <c r="E139" s="7">
        <f t="shared" si="1"/>
        <v>24</v>
      </c>
      <c r="F139" s="7">
        <f>countifs(Raw!$D$1:$D1000,$A139,Raw!$C$1:$C1000,4,Raw!$J$1:$J1000,"P")+countifs(Raw!$D$1:$D1000,$A139,Raw!$C$1:$C1000,14,Raw!$J$1:$J1000,"P")</f>
        <v>0</v>
      </c>
      <c r="G139" s="7">
        <f>countifs(Raw!$D$1:$D1000,$A139,Raw!$C$1:$C1000,0,Raw!$J$1:$J1000,"P")</f>
        <v>0</v>
      </c>
      <c r="H139" s="7">
        <f>countifs(Raw!$D$1:$D1000,$A139,Raw!$C$1:$C1000,-4,Raw!$J$1:$J1000,"P")</f>
        <v>0</v>
      </c>
      <c r="I139" s="7">
        <f t="shared" si="2"/>
        <v>0</v>
      </c>
      <c r="J139" s="8">
        <f t="shared" si="3"/>
        <v>0</v>
      </c>
      <c r="K139" s="8">
        <f t="shared" si="4"/>
        <v>0</v>
      </c>
      <c r="L139" s="7">
        <f t="shared" si="5"/>
        <v>0</v>
      </c>
      <c r="M139" s="9">
        <f t="shared" si="6"/>
        <v>0</v>
      </c>
    </row>
    <row r="140">
      <c r="A140" s="6" t="s">
        <v>121</v>
      </c>
      <c r="B140" s="7" t="str">
        <f>vlookup($A140,Users!$B$1:$H1000,3,false)</f>
        <v>Austin</v>
      </c>
      <c r="C140" s="7" t="str">
        <f>vlookup($A140,Users!$B$1:$H1000,6,false)</f>
        <v>Canyon Crest</v>
      </c>
      <c r="D140" s="7">
        <f>vlookup($C140,Teams!$B:$D,2,false)</f>
        <v>5</v>
      </c>
      <c r="E140" s="7">
        <f t="shared" si="1"/>
        <v>20</v>
      </c>
      <c r="F140" s="7">
        <f>countifs(Raw!$D$1:$D1000,$A140,Raw!$C$1:$C1000,4,Raw!$J$1:$J1000,"P")+countifs(Raw!$D$1:$D1000,$A140,Raw!$C$1:$C1000,14,Raw!$J$1:$J1000,"P")</f>
        <v>0</v>
      </c>
      <c r="G140" s="7">
        <f>countifs(Raw!$D$1:$D1000,$A140,Raw!$C$1:$C1000,0,Raw!$J$1:$J1000,"P")</f>
        <v>2</v>
      </c>
      <c r="H140" s="7">
        <f>countifs(Raw!$D$1:$D1000,$A140,Raw!$C$1:$C1000,-4,Raw!$J$1:$J1000,"P")</f>
        <v>0</v>
      </c>
      <c r="I140" s="7">
        <f t="shared" si="2"/>
        <v>2</v>
      </c>
      <c r="J140" s="8">
        <f t="shared" si="3"/>
        <v>0.1</v>
      </c>
      <c r="K140" s="8">
        <f t="shared" si="4"/>
        <v>0</v>
      </c>
      <c r="L140" s="7">
        <f t="shared" si="5"/>
        <v>0</v>
      </c>
      <c r="M140" s="9">
        <f t="shared" si="6"/>
        <v>0</v>
      </c>
    </row>
    <row r="141">
      <c r="A141" s="6" t="s">
        <v>122</v>
      </c>
      <c r="B141" s="7" t="str">
        <f>vlookup($A141,Users!$B$1:$H1000,3,false)</f>
        <v>Nihal</v>
      </c>
      <c r="C141" s="7" t="str">
        <f>vlookup($A141,Users!$B$1:$H1000,6,false)</f>
        <v>Interlake B</v>
      </c>
      <c r="D141" s="7">
        <f>vlookup($C141,Teams!$B:$D,2,false)</f>
        <v>6</v>
      </c>
      <c r="E141" s="7">
        <f t="shared" si="1"/>
        <v>24</v>
      </c>
      <c r="F141" s="7">
        <f>countifs(Raw!$D$1:$D1000,$A141,Raw!$C$1:$C1000,4,Raw!$J$1:$J1000,"P")+countifs(Raw!$D$1:$D1000,$A141,Raw!$C$1:$C1000,14,Raw!$J$1:$J1000,"P")</f>
        <v>0</v>
      </c>
      <c r="G141" s="7">
        <f>countifs(Raw!$D$1:$D1000,$A141,Raw!$C$1:$C1000,0,Raw!$J$1:$J1000,"P")</f>
        <v>1</v>
      </c>
      <c r="H141" s="7">
        <f>countifs(Raw!$D$1:$D1000,$A141,Raw!$C$1:$C1000,-4,Raw!$J$1:$J1000,"P")</f>
        <v>0</v>
      </c>
      <c r="I141" s="7">
        <f t="shared" si="2"/>
        <v>1</v>
      </c>
      <c r="J141" s="8">
        <f t="shared" si="3"/>
        <v>0.04166666667</v>
      </c>
      <c r="K141" s="8">
        <f t="shared" si="4"/>
        <v>0</v>
      </c>
      <c r="L141" s="7">
        <f t="shared" si="5"/>
        <v>0</v>
      </c>
      <c r="M141" s="9">
        <f t="shared" si="6"/>
        <v>0</v>
      </c>
    </row>
    <row r="142">
      <c r="A142" s="6" t="s">
        <v>124</v>
      </c>
      <c r="B142" s="7" t="str">
        <f>vlookup($A142,Users!$B$1:$H1000,3,false)</f>
        <v>Alex</v>
      </c>
      <c r="C142" s="7" t="str">
        <f>vlookup($A142,Users!$B$1:$H1000,6,false)</f>
        <v>Canyon Crest</v>
      </c>
      <c r="D142" s="7">
        <f>vlookup($C142,Teams!$B:$D,2,false)</f>
        <v>5</v>
      </c>
      <c r="E142" s="7">
        <f t="shared" si="1"/>
        <v>20</v>
      </c>
      <c r="F142" s="7">
        <f>countifs(Raw!$D$1:$D1000,$A142,Raw!$C$1:$C1000,4,Raw!$J$1:$J1000,"P")+countifs(Raw!$D$1:$D1000,$A142,Raw!$C$1:$C1000,14,Raw!$J$1:$J1000,"P")</f>
        <v>0</v>
      </c>
      <c r="G142" s="7">
        <f>countifs(Raw!$D$1:$D1000,$A142,Raw!$C$1:$C1000,0,Raw!$J$1:$J1000,"P")</f>
        <v>0</v>
      </c>
      <c r="H142" s="7">
        <f>countifs(Raw!$D$1:$D1000,$A142,Raw!$C$1:$C1000,-4,Raw!$J$1:$J1000,"P")</f>
        <v>0</v>
      </c>
      <c r="I142" s="7">
        <f t="shared" si="2"/>
        <v>0</v>
      </c>
      <c r="J142" s="8">
        <f t="shared" si="3"/>
        <v>0</v>
      </c>
      <c r="K142" s="8">
        <f t="shared" si="4"/>
        <v>0</v>
      </c>
      <c r="L142" s="7">
        <f t="shared" si="5"/>
        <v>0</v>
      </c>
      <c r="M142" s="9">
        <f t="shared" si="6"/>
        <v>0</v>
      </c>
    </row>
    <row r="143">
      <c r="A143" s="6" t="s">
        <v>129</v>
      </c>
      <c r="B143" s="7" t="str">
        <f>vlookup($A143,Users!$B$1:$H1000,3,false)</f>
        <v>Luke</v>
      </c>
      <c r="C143" s="7" t="str">
        <f>vlookup($A143,Users!$B$1:$H1000,6,false)</f>
        <v>Westminster</v>
      </c>
      <c r="D143" s="7">
        <f>vlookup($C143,Teams!$B:$D,2,false)</f>
        <v>5</v>
      </c>
      <c r="E143" s="7">
        <f t="shared" si="1"/>
        <v>20</v>
      </c>
      <c r="F143" s="7">
        <f>countifs(Raw!$D$1:$D1000,$A143,Raw!$C$1:$C1000,4,Raw!$J$1:$J1000,"P")+countifs(Raw!$D$1:$D1000,$A143,Raw!$C$1:$C1000,14,Raw!$J$1:$J1000,"P")</f>
        <v>0</v>
      </c>
      <c r="G143" s="7">
        <f>countifs(Raw!$D$1:$D1000,$A143,Raw!$C$1:$C1000,0,Raw!$J$1:$J1000,"P")</f>
        <v>0</v>
      </c>
      <c r="H143" s="7">
        <f>countifs(Raw!$D$1:$D1000,$A143,Raw!$C$1:$C1000,-4,Raw!$J$1:$J1000,"P")</f>
        <v>0</v>
      </c>
      <c r="I143" s="7">
        <f t="shared" si="2"/>
        <v>0</v>
      </c>
      <c r="J143" s="8">
        <f t="shared" si="3"/>
        <v>0</v>
      </c>
      <c r="K143" s="8">
        <f t="shared" si="4"/>
        <v>0</v>
      </c>
      <c r="L143" s="7">
        <f t="shared" si="5"/>
        <v>0</v>
      </c>
      <c r="M143" s="9">
        <f t="shared" si="6"/>
        <v>0</v>
      </c>
    </row>
    <row r="144">
      <c r="A144" s="6" t="s">
        <v>130</v>
      </c>
      <c r="B144" s="7" t="str">
        <f>vlookup($A144,Users!$B$1:$H1000,3,false)</f>
        <v>Aashray</v>
      </c>
      <c r="C144" s="7" t="str">
        <f>vlookup($A144,Users!$B$1:$H1000,6,false)</f>
        <v>Tesla STEM</v>
      </c>
      <c r="D144" s="7">
        <f>vlookup($C144,Teams!$B:$D,2,false)</f>
        <v>8</v>
      </c>
      <c r="E144" s="7">
        <f t="shared" si="1"/>
        <v>32</v>
      </c>
      <c r="F144" s="7">
        <f>countifs(Raw!$D$1:$D1000,$A144,Raw!$C$1:$C1000,4,Raw!$J$1:$J1000,"P")+countifs(Raw!$D$1:$D1000,$A144,Raw!$C$1:$C1000,14,Raw!$J$1:$J1000,"P")</f>
        <v>0</v>
      </c>
      <c r="G144" s="7">
        <f>countifs(Raw!$D$1:$D1000,$A144,Raw!$C$1:$C1000,0,Raw!$J$1:$J1000,"P")</f>
        <v>1</v>
      </c>
      <c r="H144" s="7">
        <f>countifs(Raw!$D$1:$D1000,$A144,Raw!$C$1:$C1000,-4,Raw!$J$1:$J1000,"P")</f>
        <v>0</v>
      </c>
      <c r="I144" s="7">
        <f t="shared" si="2"/>
        <v>1</v>
      </c>
      <c r="J144" s="8">
        <f t="shared" si="3"/>
        <v>0.03125</v>
      </c>
      <c r="K144" s="8">
        <f t="shared" si="4"/>
        <v>0</v>
      </c>
      <c r="L144" s="7">
        <f t="shared" si="5"/>
        <v>0</v>
      </c>
      <c r="M144" s="9">
        <f t="shared" si="6"/>
        <v>0</v>
      </c>
    </row>
    <row r="145">
      <c r="A145" s="6" t="s">
        <v>135</v>
      </c>
      <c r="B145" s="7" t="str">
        <f>vlookup($A145,Users!$B$1:$H1000,3,false)</f>
        <v>Sebi</v>
      </c>
      <c r="C145" s="7" t="str">
        <f>vlookup($A145,Users!$B$1:$H1000,6,false)</f>
        <v>Tesla STEM</v>
      </c>
      <c r="D145" s="7">
        <f>vlookup($C145,Teams!$B:$D,2,false)</f>
        <v>8</v>
      </c>
      <c r="E145" s="7">
        <f t="shared" si="1"/>
        <v>32</v>
      </c>
      <c r="F145" s="7">
        <f>countifs(Raw!$D$1:$D1000,$A145,Raw!$C$1:$C1000,4,Raw!$J$1:$J1000,"P")+countifs(Raw!$D$1:$D1000,$A145,Raw!$C$1:$C1000,14,Raw!$J$1:$J1000,"P")</f>
        <v>0</v>
      </c>
      <c r="G145" s="7">
        <f>countifs(Raw!$D$1:$D1000,$A145,Raw!$C$1:$C1000,0,Raw!$J$1:$J1000,"P")</f>
        <v>1</v>
      </c>
      <c r="H145" s="7">
        <f>countifs(Raw!$D$1:$D1000,$A145,Raw!$C$1:$C1000,-4,Raw!$J$1:$J1000,"P")</f>
        <v>0</v>
      </c>
      <c r="I145" s="7">
        <f t="shared" si="2"/>
        <v>1</v>
      </c>
      <c r="J145" s="8">
        <f t="shared" si="3"/>
        <v>0.03125</v>
      </c>
      <c r="K145" s="8">
        <f t="shared" si="4"/>
        <v>0</v>
      </c>
      <c r="L145" s="7">
        <f t="shared" si="5"/>
        <v>0</v>
      </c>
      <c r="M145" s="9">
        <f t="shared" si="6"/>
        <v>0</v>
      </c>
    </row>
    <row r="146">
      <c r="A146" s="6" t="s">
        <v>136</v>
      </c>
      <c r="B146" s="7" t="str">
        <f>vlookup($A146,Users!$B$1:$H1000,3,false)</f>
        <v>Aditi</v>
      </c>
      <c r="C146" s="7" t="str">
        <f>vlookup($A146,Users!$B$1:$H1000,6,false)</f>
        <v>Cupertino</v>
      </c>
      <c r="D146" s="7">
        <f>vlookup($C146,Teams!$B:$D,2,false)</f>
        <v>5</v>
      </c>
      <c r="E146" s="7">
        <f t="shared" si="1"/>
        <v>20</v>
      </c>
      <c r="F146" s="7">
        <f>countifs(Raw!$D$1:$D1000,$A146,Raw!$C$1:$C1000,4,Raw!$J$1:$J1000,"P")+countifs(Raw!$D$1:$D1000,$A146,Raw!$C$1:$C1000,14,Raw!$J$1:$J1000,"P")</f>
        <v>0</v>
      </c>
      <c r="G146" s="7">
        <f>countifs(Raw!$D$1:$D1000,$A146,Raw!$C$1:$C1000,0,Raw!$J$1:$J1000,"P")</f>
        <v>0</v>
      </c>
      <c r="H146" s="7">
        <f>countifs(Raw!$D$1:$D1000,$A146,Raw!$C$1:$C1000,-4,Raw!$J$1:$J1000,"P")</f>
        <v>0</v>
      </c>
      <c r="I146" s="7">
        <f t="shared" si="2"/>
        <v>0</v>
      </c>
      <c r="J146" s="8">
        <f t="shared" si="3"/>
        <v>0</v>
      </c>
      <c r="K146" s="8">
        <f t="shared" si="4"/>
        <v>0</v>
      </c>
      <c r="L146" s="7">
        <f t="shared" si="5"/>
        <v>0</v>
      </c>
      <c r="M146" s="9">
        <f t="shared" si="6"/>
        <v>0</v>
      </c>
    </row>
    <row r="147">
      <c r="A147" s="6" t="s">
        <v>138</v>
      </c>
      <c r="B147" s="7" t="str">
        <f>vlookup($A147,Users!$B$1:$H1000,3,false)</f>
        <v>Jerry</v>
      </c>
      <c r="C147" s="7" t="str">
        <f>vlookup($A147,Users!$B$1:$H1000,6,false)</f>
        <v>Lexington B</v>
      </c>
      <c r="D147" s="7">
        <f>vlookup($C147,Teams!$B:$D,2,false)</f>
        <v>6</v>
      </c>
      <c r="E147" s="7">
        <f t="shared" si="1"/>
        <v>24</v>
      </c>
      <c r="F147" s="7">
        <f>countifs(Raw!$D$1:$D1000,$A147,Raw!$C$1:$C1000,4,Raw!$J$1:$J1000,"P")+countifs(Raw!$D$1:$D1000,$A147,Raw!$C$1:$C1000,14,Raw!$J$1:$J1000,"P")</f>
        <v>1</v>
      </c>
      <c r="G147" s="7">
        <f>countifs(Raw!$D$1:$D1000,$A147,Raw!$C$1:$C1000,0,Raw!$J$1:$J1000,"P")</f>
        <v>0</v>
      </c>
      <c r="H147" s="7">
        <f>countifs(Raw!$D$1:$D1000,$A147,Raw!$C$1:$C1000,-4,Raw!$J$1:$J1000,"P")</f>
        <v>1</v>
      </c>
      <c r="I147" s="7">
        <f t="shared" si="2"/>
        <v>2</v>
      </c>
      <c r="J147" s="8">
        <f t="shared" si="3"/>
        <v>0.08333333333</v>
      </c>
      <c r="K147" s="8">
        <f t="shared" si="4"/>
        <v>0.5</v>
      </c>
      <c r="L147" s="7">
        <f t="shared" si="5"/>
        <v>0</v>
      </c>
      <c r="M147" s="9">
        <f t="shared" si="6"/>
        <v>0</v>
      </c>
    </row>
    <row r="148">
      <c r="A148" s="6" t="s">
        <v>141</v>
      </c>
      <c r="B148" s="7" t="str">
        <f>vlookup($A148,Users!$B$1:$H1000,3,false)</f>
        <v>Tony</v>
      </c>
      <c r="C148" s="7" t="str">
        <f>vlookup($A148,Users!$B$1:$H1000,6,false)</f>
        <v>Shen</v>
      </c>
      <c r="D148" s="7">
        <f>vlookup($C148,Teams!$B:$D,2,false)</f>
        <v>5</v>
      </c>
      <c r="E148" s="7">
        <f t="shared" si="1"/>
        <v>20</v>
      </c>
      <c r="F148" s="7">
        <f>countifs(Raw!$D$1:$D1000,$A148,Raw!$C$1:$C1000,4,Raw!$J$1:$J1000,"P")+countifs(Raw!$D$1:$D1000,$A148,Raw!$C$1:$C1000,14,Raw!$J$1:$J1000,"P")</f>
        <v>0</v>
      </c>
      <c r="G148" s="7">
        <f>countifs(Raw!$D$1:$D1000,$A148,Raw!$C$1:$C1000,0,Raw!$J$1:$J1000,"P")</f>
        <v>0</v>
      </c>
      <c r="H148" s="7">
        <f>countifs(Raw!$D$1:$D1000,$A148,Raw!$C$1:$C1000,-4,Raw!$J$1:$J1000,"P")</f>
        <v>0</v>
      </c>
      <c r="I148" s="7">
        <f t="shared" si="2"/>
        <v>0</v>
      </c>
      <c r="J148" s="8">
        <f t="shared" si="3"/>
        <v>0</v>
      </c>
      <c r="K148" s="8">
        <f t="shared" si="4"/>
        <v>0</v>
      </c>
      <c r="L148" s="7">
        <f t="shared" si="5"/>
        <v>0</v>
      </c>
      <c r="M148" s="9">
        <f t="shared" si="6"/>
        <v>0</v>
      </c>
    </row>
    <row r="149">
      <c r="A149" s="6" t="s">
        <v>143</v>
      </c>
      <c r="B149" s="7" t="str">
        <f>vlookup($A149,Users!$B$1:$H1000,3,false)</f>
        <v>Andrew</v>
      </c>
      <c r="C149" s="7" t="str">
        <f>vlookup($A149,Users!$B$1:$H1000,6,false)</f>
        <v>Shen</v>
      </c>
      <c r="D149" s="7">
        <f>vlookup($C149,Teams!$B:$D,2,false)</f>
        <v>5</v>
      </c>
      <c r="E149" s="7">
        <f t="shared" si="1"/>
        <v>20</v>
      </c>
      <c r="F149" s="7">
        <f>countifs(Raw!$D$1:$D1000,$A149,Raw!$C$1:$C1000,4,Raw!$J$1:$J1000,"P")+countifs(Raw!$D$1:$D1000,$A149,Raw!$C$1:$C1000,14,Raw!$J$1:$J1000,"P")</f>
        <v>1</v>
      </c>
      <c r="G149" s="7">
        <f>countifs(Raw!$D$1:$D1000,$A149,Raw!$C$1:$C1000,0,Raw!$J$1:$J1000,"P")</f>
        <v>2</v>
      </c>
      <c r="H149" s="7">
        <f>countifs(Raw!$D$1:$D1000,$A149,Raw!$C$1:$C1000,-4,Raw!$J$1:$J1000,"P")</f>
        <v>1</v>
      </c>
      <c r="I149" s="7">
        <f t="shared" si="2"/>
        <v>4</v>
      </c>
      <c r="J149" s="8">
        <f t="shared" si="3"/>
        <v>0.2</v>
      </c>
      <c r="K149" s="8">
        <f t="shared" si="4"/>
        <v>0.25</v>
      </c>
      <c r="L149" s="7">
        <f t="shared" si="5"/>
        <v>0</v>
      </c>
      <c r="M149" s="9">
        <f t="shared" si="6"/>
        <v>0</v>
      </c>
    </row>
    <row r="150">
      <c r="A150" s="6" t="s">
        <v>145</v>
      </c>
      <c r="B150" s="7" t="str">
        <f>vlookup($A150,Users!$B$1:$H1000,3,false)</f>
        <v>Sanshray</v>
      </c>
      <c r="C150" s="7" t="str">
        <f>vlookup($A150,Users!$B$1:$H1000,6,false)</f>
        <v>AHS Broward</v>
      </c>
      <c r="D150" s="7">
        <f>vlookup($C150,Teams!$B:$D,2,false)</f>
        <v>5</v>
      </c>
      <c r="E150" s="7">
        <f t="shared" si="1"/>
        <v>20</v>
      </c>
      <c r="F150" s="7">
        <f>countifs(Raw!$D$1:$D1000,$A150,Raw!$C$1:$C1000,4,Raw!$J$1:$J1000,"P")+countifs(Raw!$D$1:$D1000,$A150,Raw!$C$1:$C1000,14,Raw!$J$1:$J1000,"P")</f>
        <v>0</v>
      </c>
      <c r="G150" s="7">
        <f>countifs(Raw!$D$1:$D1000,$A150,Raw!$C$1:$C1000,0,Raw!$J$1:$J1000,"P")</f>
        <v>0</v>
      </c>
      <c r="H150" s="7">
        <f>countifs(Raw!$D$1:$D1000,$A150,Raw!$C$1:$C1000,-4,Raw!$J$1:$J1000,"P")</f>
        <v>0</v>
      </c>
      <c r="I150" s="7">
        <f t="shared" si="2"/>
        <v>0</v>
      </c>
      <c r="J150" s="8">
        <f t="shared" si="3"/>
        <v>0</v>
      </c>
      <c r="K150" s="8">
        <f t="shared" si="4"/>
        <v>0</v>
      </c>
      <c r="L150" s="7">
        <f t="shared" si="5"/>
        <v>0</v>
      </c>
      <c r="M150" s="9">
        <f t="shared" si="6"/>
        <v>0</v>
      </c>
    </row>
    <row r="151">
      <c r="A151" s="6" t="s">
        <v>147</v>
      </c>
      <c r="B151" s="7" t="str">
        <f>vlookup($A151,Users!$B$1:$H1000,3,false)</f>
        <v>Om</v>
      </c>
      <c r="C151" s="7" t="str">
        <f>vlookup($A151,Users!$B$1:$H1000,6,false)</f>
        <v>JP Stevens</v>
      </c>
      <c r="D151" s="7">
        <f>vlookup($C151,Teams!$B:$D,2,false)</f>
        <v>5</v>
      </c>
      <c r="E151" s="7">
        <f t="shared" si="1"/>
        <v>20</v>
      </c>
      <c r="F151" s="7">
        <f>countifs(Raw!$D$1:$D1000,$A151,Raw!$C$1:$C1000,4,Raw!$J$1:$J1000,"P")+countifs(Raw!$D$1:$D1000,$A151,Raw!$C$1:$C1000,14,Raw!$J$1:$J1000,"P")</f>
        <v>0</v>
      </c>
      <c r="G151" s="7">
        <f>countifs(Raw!$D$1:$D1000,$A151,Raw!$C$1:$C1000,0,Raw!$J$1:$J1000,"P")</f>
        <v>1</v>
      </c>
      <c r="H151" s="7">
        <f>countifs(Raw!$D$1:$D1000,$A151,Raw!$C$1:$C1000,-4,Raw!$J$1:$J1000,"P")</f>
        <v>0</v>
      </c>
      <c r="I151" s="7">
        <f t="shared" si="2"/>
        <v>1</v>
      </c>
      <c r="J151" s="8">
        <f t="shared" si="3"/>
        <v>0.05</v>
      </c>
      <c r="K151" s="8">
        <f t="shared" si="4"/>
        <v>0</v>
      </c>
      <c r="L151" s="7">
        <f t="shared" si="5"/>
        <v>0</v>
      </c>
      <c r="M151" s="9">
        <f t="shared" si="6"/>
        <v>0</v>
      </c>
    </row>
    <row r="152">
      <c r="A152" s="6" t="s">
        <v>149</v>
      </c>
      <c r="B152" s="7" t="str">
        <f>vlookup($A152,Users!$B$1:$H1000,3,false)</f>
        <v>Rithvik</v>
      </c>
      <c r="C152" s="7" t="str">
        <f>vlookup($A152,Users!$B$1:$H1000,6,false)</f>
        <v>AHS Broward</v>
      </c>
      <c r="D152" s="7">
        <f>vlookup($C152,Teams!$B:$D,2,false)</f>
        <v>5</v>
      </c>
      <c r="E152" s="7">
        <f t="shared" si="1"/>
        <v>20</v>
      </c>
      <c r="F152" s="7">
        <f>countifs(Raw!$D$1:$D1000,$A152,Raw!$C$1:$C1000,4,Raw!$J$1:$J1000,"P")+countifs(Raw!$D$1:$D1000,$A152,Raw!$C$1:$C1000,14,Raw!$J$1:$J1000,"P")</f>
        <v>0</v>
      </c>
      <c r="G152" s="7">
        <f>countifs(Raw!$D$1:$D1000,$A152,Raw!$C$1:$C1000,0,Raw!$J$1:$J1000,"P")</f>
        <v>0</v>
      </c>
      <c r="H152" s="7">
        <f>countifs(Raw!$D$1:$D1000,$A152,Raw!$C$1:$C1000,-4,Raw!$J$1:$J1000,"P")</f>
        <v>0</v>
      </c>
      <c r="I152" s="7">
        <f t="shared" si="2"/>
        <v>0</v>
      </c>
      <c r="J152" s="8">
        <f t="shared" si="3"/>
        <v>0</v>
      </c>
      <c r="K152" s="8">
        <f t="shared" si="4"/>
        <v>0</v>
      </c>
      <c r="L152" s="7">
        <f t="shared" si="5"/>
        <v>0</v>
      </c>
      <c r="M152" s="9">
        <f t="shared" si="6"/>
        <v>0</v>
      </c>
    </row>
    <row r="153">
      <c r="A153" s="6" t="s">
        <v>152</v>
      </c>
      <c r="B153" s="7" t="str">
        <f>vlookup($A153,Users!$B$1:$H1000,3,false)</f>
        <v>Avanesh</v>
      </c>
      <c r="C153" s="7" t="str">
        <f>vlookup($A153,Users!$B$1:$H1000,6,false)</f>
        <v>NCSSM A</v>
      </c>
      <c r="D153" s="7">
        <f>vlookup($C153,Teams!$B:$D,2,false)</f>
        <v>7</v>
      </c>
      <c r="E153" s="7">
        <f t="shared" si="1"/>
        <v>28</v>
      </c>
      <c r="F153" s="7">
        <f>countifs(Raw!$D$1:$D1000,$A153,Raw!$C$1:$C1000,4,Raw!$J$1:$J1000,"P")+countifs(Raw!$D$1:$D1000,$A153,Raw!$C$1:$C1000,14,Raw!$J$1:$J1000,"P")</f>
        <v>0</v>
      </c>
      <c r="G153" s="7">
        <f>countifs(Raw!$D$1:$D1000,$A153,Raw!$C$1:$C1000,0,Raw!$J$1:$J1000,"P")</f>
        <v>0</v>
      </c>
      <c r="H153" s="7">
        <f>countifs(Raw!$D$1:$D1000,$A153,Raw!$C$1:$C1000,-4,Raw!$J$1:$J1000,"P")</f>
        <v>0</v>
      </c>
      <c r="I153" s="7">
        <f t="shared" si="2"/>
        <v>0</v>
      </c>
      <c r="J153" s="8">
        <f t="shared" si="3"/>
        <v>0</v>
      </c>
      <c r="K153" s="8">
        <f t="shared" si="4"/>
        <v>0</v>
      </c>
      <c r="L153" s="7">
        <f t="shared" si="5"/>
        <v>0</v>
      </c>
      <c r="M153" s="9">
        <f t="shared" si="6"/>
        <v>0</v>
      </c>
    </row>
    <row r="154">
      <c r="A154" s="6" t="s">
        <v>153</v>
      </c>
      <c r="B154" s="7" t="str">
        <f>vlookup($A154,Users!$B$1:$H1000,3,false)</f>
        <v>Nikhil</v>
      </c>
      <c r="C154" s="7" t="str">
        <f>vlookup($A154,Users!$B$1:$H1000,6,false)</f>
        <v>NCSSM A</v>
      </c>
      <c r="D154" s="7">
        <f>vlookup($C154,Teams!$B:$D,2,false)</f>
        <v>7</v>
      </c>
      <c r="E154" s="7">
        <f t="shared" si="1"/>
        <v>28</v>
      </c>
      <c r="F154" s="7">
        <f>countifs(Raw!$D$1:$D1000,$A154,Raw!$C$1:$C1000,4,Raw!$J$1:$J1000,"P")+countifs(Raw!$D$1:$D1000,$A154,Raw!$C$1:$C1000,14,Raw!$J$1:$J1000,"P")</f>
        <v>0</v>
      </c>
      <c r="G154" s="7">
        <f>countifs(Raw!$D$1:$D1000,$A154,Raw!$C$1:$C1000,0,Raw!$J$1:$J1000,"P")</f>
        <v>0</v>
      </c>
      <c r="H154" s="7">
        <f>countifs(Raw!$D$1:$D1000,$A154,Raw!$C$1:$C1000,-4,Raw!$J$1:$J1000,"P")</f>
        <v>0</v>
      </c>
      <c r="I154" s="7">
        <f t="shared" si="2"/>
        <v>0</v>
      </c>
      <c r="J154" s="8">
        <f t="shared" si="3"/>
        <v>0</v>
      </c>
      <c r="K154" s="8">
        <f t="shared" si="4"/>
        <v>0</v>
      </c>
      <c r="L154" s="7">
        <f t="shared" si="5"/>
        <v>0</v>
      </c>
      <c r="M154" s="9">
        <f t="shared" si="6"/>
        <v>0</v>
      </c>
    </row>
    <row r="155">
      <c r="A155" s="6" t="s">
        <v>155</v>
      </c>
      <c r="B155" s="7" t="str">
        <f>vlookup($A155,Users!$B$1:$H1000,3,false)</f>
        <v>Bo</v>
      </c>
      <c r="C155" s="7" t="str">
        <f>vlookup($A155,Users!$B$1:$H1000,6,false)</f>
        <v>NCSSM A</v>
      </c>
      <c r="D155" s="7">
        <f>vlookup($C155,Teams!$B:$D,2,false)</f>
        <v>7</v>
      </c>
      <c r="E155" s="7">
        <f t="shared" si="1"/>
        <v>28</v>
      </c>
      <c r="F155" s="7">
        <f>countifs(Raw!$D$1:$D1000,$A155,Raw!$C$1:$C1000,4,Raw!$J$1:$J1000,"P")+countifs(Raw!$D$1:$D1000,$A155,Raw!$C$1:$C1000,14,Raw!$J$1:$J1000,"P")</f>
        <v>0</v>
      </c>
      <c r="G155" s="7">
        <f>countifs(Raw!$D$1:$D1000,$A155,Raw!$C$1:$C1000,0,Raw!$J$1:$J1000,"P")</f>
        <v>1</v>
      </c>
      <c r="H155" s="7">
        <f>countifs(Raw!$D$1:$D1000,$A155,Raw!$C$1:$C1000,-4,Raw!$J$1:$J1000,"P")</f>
        <v>0</v>
      </c>
      <c r="I155" s="7">
        <f t="shared" si="2"/>
        <v>1</v>
      </c>
      <c r="J155" s="8">
        <f t="shared" si="3"/>
        <v>0.03571428571</v>
      </c>
      <c r="K155" s="8">
        <f t="shared" si="4"/>
        <v>0</v>
      </c>
      <c r="L155" s="7">
        <f t="shared" si="5"/>
        <v>0</v>
      </c>
      <c r="M155" s="9">
        <f t="shared" si="6"/>
        <v>0</v>
      </c>
    </row>
    <row r="156">
      <c r="A156" s="6" t="s">
        <v>156</v>
      </c>
      <c r="B156" s="7" t="str">
        <f>vlookup($A156,Users!$B$1:$H1000,3,false)</f>
        <v>Danny</v>
      </c>
      <c r="C156" s="7" t="str">
        <f>vlookup($A156,Users!$B$1:$H1000,6,false)</f>
        <v>NoHo B</v>
      </c>
      <c r="D156" s="7">
        <f>vlookup($C156,Teams!$B:$D,2,false)</f>
        <v>5</v>
      </c>
      <c r="E156" s="7">
        <f t="shared" si="1"/>
        <v>20</v>
      </c>
      <c r="F156" s="7">
        <f>countifs(Raw!$D$1:$D1000,$A156,Raw!$C$1:$C1000,4,Raw!$J$1:$J1000,"P")+countifs(Raw!$D$1:$D1000,$A156,Raw!$C$1:$C1000,14,Raw!$J$1:$J1000,"P")</f>
        <v>0</v>
      </c>
      <c r="G156" s="7">
        <f>countifs(Raw!$D$1:$D1000,$A156,Raw!$C$1:$C1000,0,Raw!$J$1:$J1000,"P")</f>
        <v>0</v>
      </c>
      <c r="H156" s="7">
        <f>countifs(Raw!$D$1:$D1000,$A156,Raw!$C$1:$C1000,-4,Raw!$J$1:$J1000,"P")</f>
        <v>0</v>
      </c>
      <c r="I156" s="7">
        <f t="shared" si="2"/>
        <v>0</v>
      </c>
      <c r="J156" s="8">
        <f t="shared" si="3"/>
        <v>0</v>
      </c>
      <c r="K156" s="8">
        <f t="shared" si="4"/>
        <v>0</v>
      </c>
      <c r="L156" s="7">
        <f t="shared" si="5"/>
        <v>0</v>
      </c>
      <c r="M156" s="9">
        <f t="shared" si="6"/>
        <v>0</v>
      </c>
    </row>
    <row r="157">
      <c r="A157" s="6" t="s">
        <v>157</v>
      </c>
      <c r="B157" s="7" t="str">
        <f>vlookup($A157,Users!$B$1:$H1000,3,false)</f>
        <v>Khoi</v>
      </c>
      <c r="C157" s="7" t="str">
        <f>vlookup($A157,Users!$B$1:$H1000,6,false)</f>
        <v>Wayzata</v>
      </c>
      <c r="D157" s="7">
        <f>vlookup($C157,Teams!$B:$D,2,false)</f>
        <v>5</v>
      </c>
      <c r="E157" s="7">
        <f t="shared" si="1"/>
        <v>20</v>
      </c>
      <c r="F157" s="7">
        <f>countifs(Raw!$D$1:$D1000,$A157,Raw!$C$1:$C1000,4,Raw!$J$1:$J1000,"P")+countifs(Raw!$D$1:$D1000,$A157,Raw!$C$1:$C1000,14,Raw!$J$1:$J1000,"P")</f>
        <v>0</v>
      </c>
      <c r="G157" s="7">
        <f>countifs(Raw!$D$1:$D1000,$A157,Raw!$C$1:$C1000,0,Raw!$J$1:$J1000,"P")</f>
        <v>0</v>
      </c>
      <c r="H157" s="7">
        <f>countifs(Raw!$D$1:$D1000,$A157,Raw!$C$1:$C1000,-4,Raw!$J$1:$J1000,"P")</f>
        <v>0</v>
      </c>
      <c r="I157" s="7">
        <f t="shared" si="2"/>
        <v>0</v>
      </c>
      <c r="J157" s="8">
        <f t="shared" si="3"/>
        <v>0</v>
      </c>
      <c r="K157" s="8">
        <f t="shared" si="4"/>
        <v>0</v>
      </c>
      <c r="L157" s="7">
        <f t="shared" si="5"/>
        <v>0</v>
      </c>
      <c r="M157" s="9">
        <f t="shared" si="6"/>
        <v>0</v>
      </c>
    </row>
    <row r="158">
      <c r="A158" s="6" t="s">
        <v>160</v>
      </c>
      <c r="B158" s="7" t="str">
        <f>vlookup($A158,Users!$B$1:$H1000,3,false)</f>
        <v>Rishabh</v>
      </c>
      <c r="C158" s="7" t="str">
        <f>vlookup($A158,Users!$B$1:$H1000,6,false)</f>
        <v>Interlake A</v>
      </c>
      <c r="D158" s="7">
        <f>vlookup($C158,Teams!$B:$D,2,false)</f>
        <v>6</v>
      </c>
      <c r="E158" s="7">
        <f t="shared" si="1"/>
        <v>24</v>
      </c>
      <c r="F158" s="7">
        <f>countifs(Raw!$D$1:$D1000,$A158,Raw!$C$1:$C1000,4,Raw!$J$1:$J1000,"P")+countifs(Raw!$D$1:$D1000,$A158,Raw!$C$1:$C1000,14,Raw!$J$1:$J1000,"P")</f>
        <v>0</v>
      </c>
      <c r="G158" s="7">
        <f>countifs(Raw!$D$1:$D1000,$A158,Raw!$C$1:$C1000,0,Raw!$J$1:$J1000,"P")</f>
        <v>0</v>
      </c>
      <c r="H158" s="7">
        <f>countifs(Raw!$D$1:$D1000,$A158,Raw!$C$1:$C1000,-4,Raw!$J$1:$J1000,"P")</f>
        <v>0</v>
      </c>
      <c r="I158" s="7">
        <f t="shared" si="2"/>
        <v>0</v>
      </c>
      <c r="J158" s="8">
        <f t="shared" si="3"/>
        <v>0</v>
      </c>
      <c r="K158" s="8">
        <f t="shared" si="4"/>
        <v>0</v>
      </c>
      <c r="L158" s="7">
        <f t="shared" si="5"/>
        <v>0</v>
      </c>
      <c r="M158" s="9">
        <f t="shared" si="6"/>
        <v>0</v>
      </c>
    </row>
    <row r="159">
      <c r="A159" s="6" t="s">
        <v>162</v>
      </c>
      <c r="B159" s="7" t="str">
        <f>vlookup($A159,Users!$B$1:$H1000,3,false)</f>
        <v>Julian</v>
      </c>
      <c r="C159" s="7" t="str">
        <f>vlookup($A159,Users!$B$1:$H1000,6,false)</f>
        <v>Interlake A</v>
      </c>
      <c r="D159" s="7">
        <f>vlookup($C159,Teams!$B:$D,2,false)</f>
        <v>6</v>
      </c>
      <c r="E159" s="7">
        <f t="shared" si="1"/>
        <v>24</v>
      </c>
      <c r="F159" s="7">
        <f>countifs(Raw!$D$1:$D1000,$A159,Raw!$C$1:$C1000,4,Raw!$J$1:$J1000,"P")+countifs(Raw!$D$1:$D1000,$A159,Raw!$C$1:$C1000,14,Raw!$J$1:$J1000,"P")</f>
        <v>0</v>
      </c>
      <c r="G159" s="7">
        <f>countifs(Raw!$D$1:$D1000,$A159,Raw!$C$1:$C1000,0,Raw!$J$1:$J1000,"P")</f>
        <v>0</v>
      </c>
      <c r="H159" s="7">
        <f>countifs(Raw!$D$1:$D1000,$A159,Raw!$C$1:$C1000,-4,Raw!$J$1:$J1000,"P")</f>
        <v>0</v>
      </c>
      <c r="I159" s="7">
        <f t="shared" si="2"/>
        <v>0</v>
      </c>
      <c r="J159" s="8">
        <f t="shared" si="3"/>
        <v>0</v>
      </c>
      <c r="K159" s="8">
        <f t="shared" si="4"/>
        <v>0</v>
      </c>
      <c r="L159" s="7">
        <f t="shared" si="5"/>
        <v>0</v>
      </c>
      <c r="M159" s="9">
        <f t="shared" si="6"/>
        <v>0</v>
      </c>
    </row>
    <row r="160">
      <c r="A160" s="6" t="s">
        <v>163</v>
      </c>
      <c r="B160" s="7" t="str">
        <f>vlookup($A160,Users!$B$1:$H1000,3,false)</f>
        <v>Aneesh</v>
      </c>
      <c r="C160" s="7" t="str">
        <f>vlookup($A160,Users!$B$1:$H1000,6,false)</f>
        <v>Wayzata</v>
      </c>
      <c r="D160" s="7">
        <f>vlookup($C160,Teams!$B:$D,2,false)</f>
        <v>5</v>
      </c>
      <c r="E160" s="7">
        <f t="shared" si="1"/>
        <v>20</v>
      </c>
      <c r="F160" s="7">
        <f>countifs(Raw!$D$1:$D1000,$A160,Raw!$C$1:$C1000,4,Raw!$J$1:$J1000,"P")+countifs(Raw!$D$1:$D1000,$A160,Raw!$C$1:$C1000,14,Raw!$J$1:$J1000,"P")</f>
        <v>2</v>
      </c>
      <c r="G160" s="7">
        <f>countifs(Raw!$D$1:$D1000,$A160,Raw!$C$1:$C1000,0,Raw!$J$1:$J1000,"P")</f>
        <v>3</v>
      </c>
      <c r="H160" s="7">
        <f>countifs(Raw!$D$1:$D1000,$A160,Raw!$C$1:$C1000,-4,Raw!$J$1:$J1000,"P")</f>
        <v>2</v>
      </c>
      <c r="I160" s="7">
        <f t="shared" si="2"/>
        <v>7</v>
      </c>
      <c r="J160" s="8">
        <f t="shared" si="3"/>
        <v>0.35</v>
      </c>
      <c r="K160" s="8">
        <f t="shared" si="4"/>
        <v>0.2857142857</v>
      </c>
      <c r="L160" s="7">
        <f t="shared" si="5"/>
        <v>0</v>
      </c>
      <c r="M160" s="9">
        <f t="shared" si="6"/>
        <v>0</v>
      </c>
    </row>
    <row r="161">
      <c r="A161" s="6" t="s">
        <v>165</v>
      </c>
      <c r="B161" s="7" t="str">
        <f>vlookup($A161,Users!$B$1:$H1000,3,false)</f>
        <v>Cindy</v>
      </c>
      <c r="C161" s="7" t="str">
        <f>vlookup($A161,Users!$B$1:$H1000,6,false)</f>
        <v>Interlake A</v>
      </c>
      <c r="D161" s="7">
        <f>vlookup($C161,Teams!$B:$D,2,false)</f>
        <v>6</v>
      </c>
      <c r="E161" s="7">
        <f t="shared" si="1"/>
        <v>24</v>
      </c>
      <c r="F161" s="7">
        <f>countifs(Raw!$D$1:$D1000,$A161,Raw!$C$1:$C1000,4,Raw!$J$1:$J1000,"P")+countifs(Raw!$D$1:$D1000,$A161,Raw!$C$1:$C1000,14,Raw!$J$1:$J1000,"P")</f>
        <v>0</v>
      </c>
      <c r="G161" s="7">
        <f>countifs(Raw!$D$1:$D1000,$A161,Raw!$C$1:$C1000,0,Raw!$J$1:$J1000,"P")</f>
        <v>0</v>
      </c>
      <c r="H161" s="7">
        <f>countifs(Raw!$D$1:$D1000,$A161,Raw!$C$1:$C1000,-4,Raw!$J$1:$J1000,"P")</f>
        <v>0</v>
      </c>
      <c r="I161" s="7">
        <f t="shared" si="2"/>
        <v>0</v>
      </c>
      <c r="J161" s="8">
        <f t="shared" si="3"/>
        <v>0</v>
      </c>
      <c r="K161" s="8">
        <f t="shared" si="4"/>
        <v>0</v>
      </c>
      <c r="L161" s="7">
        <f t="shared" si="5"/>
        <v>0</v>
      </c>
      <c r="M161" s="9">
        <f t="shared" si="6"/>
        <v>0</v>
      </c>
    </row>
    <row r="162">
      <c r="A162" s="6" t="s">
        <v>168</v>
      </c>
      <c r="B162" s="7" t="str">
        <f>vlookup($A162,Users!$B$1:$H1000,3,false)</f>
        <v>Michael</v>
      </c>
      <c r="C162" s="7" t="str">
        <f>vlookup($A162,Users!$B$1:$H1000,6,false)</f>
        <v>Seven Lakes</v>
      </c>
      <c r="D162" s="7">
        <f>vlookup($C162,Teams!$B:$D,2,false)</f>
        <v>5</v>
      </c>
      <c r="E162" s="7">
        <f t="shared" si="1"/>
        <v>20</v>
      </c>
      <c r="F162" s="7">
        <f>countifs(Raw!$D$1:$D1000,$A162,Raw!$C$1:$C1000,4,Raw!$J$1:$J1000,"P")+countifs(Raw!$D$1:$D1000,$A162,Raw!$C$1:$C1000,14,Raw!$J$1:$J1000,"P")</f>
        <v>0</v>
      </c>
      <c r="G162" s="7">
        <f>countifs(Raw!$D$1:$D1000,$A162,Raw!$C$1:$C1000,0,Raw!$J$1:$J1000,"P")</f>
        <v>0</v>
      </c>
      <c r="H162" s="7">
        <f>countifs(Raw!$D$1:$D1000,$A162,Raw!$C$1:$C1000,-4,Raw!$J$1:$J1000,"P")</f>
        <v>0</v>
      </c>
      <c r="I162" s="7">
        <f t="shared" si="2"/>
        <v>0</v>
      </c>
      <c r="J162" s="8">
        <f t="shared" si="3"/>
        <v>0</v>
      </c>
      <c r="K162" s="8">
        <f t="shared" si="4"/>
        <v>0</v>
      </c>
      <c r="L162" s="7">
        <f t="shared" si="5"/>
        <v>0</v>
      </c>
      <c r="M162" s="9">
        <f t="shared" si="6"/>
        <v>0</v>
      </c>
    </row>
    <row r="163">
      <c r="A163" s="6" t="s">
        <v>169</v>
      </c>
      <c r="B163" s="7" t="str">
        <f>vlookup($A163,Users!$B$1:$H1000,3,false)</f>
        <v>Adeline</v>
      </c>
      <c r="C163" s="7" t="str">
        <f>vlookup($A163,Users!$B$1:$H1000,6,false)</f>
        <v>NoHo</v>
      </c>
      <c r="D163" s="7">
        <f>vlookup($C163,Teams!$B:$D,2,false)</f>
        <v>10</v>
      </c>
      <c r="E163" s="7">
        <f t="shared" si="1"/>
        <v>40</v>
      </c>
      <c r="F163" s="7">
        <f>countifs(Raw!$D$1:$D1000,$A163,Raw!$C$1:$C1000,4,Raw!$J$1:$J1000,"P")+countifs(Raw!$D$1:$D1000,$A163,Raw!$C$1:$C1000,14,Raw!$J$1:$J1000,"P")</f>
        <v>0</v>
      </c>
      <c r="G163" s="7">
        <f>countifs(Raw!$D$1:$D1000,$A163,Raw!$C$1:$C1000,0,Raw!$J$1:$J1000,"P")</f>
        <v>0</v>
      </c>
      <c r="H163" s="7">
        <f>countifs(Raw!$D$1:$D1000,$A163,Raw!$C$1:$C1000,-4,Raw!$J$1:$J1000,"P")</f>
        <v>0</v>
      </c>
      <c r="I163" s="7">
        <f t="shared" si="2"/>
        <v>0</v>
      </c>
      <c r="J163" s="8">
        <f t="shared" si="3"/>
        <v>0</v>
      </c>
      <c r="K163" s="8">
        <f t="shared" si="4"/>
        <v>0</v>
      </c>
      <c r="L163" s="7">
        <f t="shared" si="5"/>
        <v>0</v>
      </c>
      <c r="M163" s="9">
        <f t="shared" si="6"/>
        <v>0</v>
      </c>
    </row>
    <row r="164">
      <c r="A164" s="6" t="s">
        <v>172</v>
      </c>
      <c r="B164" s="7" t="str">
        <f>vlookup($A164,Users!$B$1:$H1000,3,false)</f>
        <v>Vishal</v>
      </c>
      <c r="C164" s="7" t="str">
        <f>vlookup($A164,Users!$B$1:$H1000,6,false)</f>
        <v>Seven Lakes</v>
      </c>
      <c r="D164" s="7">
        <f>vlookup($C164,Teams!$B:$D,2,false)</f>
        <v>5</v>
      </c>
      <c r="E164" s="7">
        <f t="shared" si="1"/>
        <v>20</v>
      </c>
      <c r="F164" s="7">
        <f>countifs(Raw!$D$1:$D1000,$A164,Raw!$C$1:$C1000,4,Raw!$J$1:$J1000,"P")+countifs(Raw!$D$1:$D1000,$A164,Raw!$C$1:$C1000,14,Raw!$J$1:$J1000,"P")</f>
        <v>0</v>
      </c>
      <c r="G164" s="7">
        <f>countifs(Raw!$D$1:$D1000,$A164,Raw!$C$1:$C1000,0,Raw!$J$1:$J1000,"P")</f>
        <v>1</v>
      </c>
      <c r="H164" s="7">
        <f>countifs(Raw!$D$1:$D1000,$A164,Raw!$C$1:$C1000,-4,Raw!$J$1:$J1000,"P")</f>
        <v>0</v>
      </c>
      <c r="I164" s="7">
        <f t="shared" si="2"/>
        <v>1</v>
      </c>
      <c r="J164" s="8">
        <f t="shared" si="3"/>
        <v>0.05</v>
      </c>
      <c r="K164" s="8">
        <f t="shared" si="4"/>
        <v>0</v>
      </c>
      <c r="L164" s="7">
        <f t="shared" si="5"/>
        <v>0</v>
      </c>
      <c r="M164" s="9">
        <f t="shared" si="6"/>
        <v>0</v>
      </c>
    </row>
    <row r="165">
      <c r="A165" s="6" t="s">
        <v>175</v>
      </c>
      <c r="B165" s="7" t="str">
        <f>vlookup($A165,Users!$B$1:$H1000,3,false)</f>
        <v>Gordon</v>
      </c>
      <c r="C165" s="7" t="str">
        <f>vlookup($A165,Users!$B$1:$H1000,6,false)</f>
        <v>Troy</v>
      </c>
      <c r="D165" s="7">
        <f>vlookup($C165,Teams!$B:$D,2,false)</f>
        <v>5</v>
      </c>
      <c r="E165" s="7">
        <f t="shared" si="1"/>
        <v>20</v>
      </c>
      <c r="F165" s="7">
        <f>countifs(Raw!$D$1:$D1000,$A165,Raw!$C$1:$C1000,4,Raw!$J$1:$J1000,"P")+countifs(Raw!$D$1:$D1000,$A165,Raw!$C$1:$C1000,14,Raw!$J$1:$J1000,"P")</f>
        <v>0</v>
      </c>
      <c r="G165" s="7">
        <f>countifs(Raw!$D$1:$D1000,$A165,Raw!$C$1:$C1000,0,Raw!$J$1:$J1000,"P")</f>
        <v>0</v>
      </c>
      <c r="H165" s="7">
        <f>countifs(Raw!$D$1:$D1000,$A165,Raw!$C$1:$C1000,-4,Raw!$J$1:$J1000,"P")</f>
        <v>0</v>
      </c>
      <c r="I165" s="7">
        <f t="shared" si="2"/>
        <v>0</v>
      </c>
      <c r="J165" s="8">
        <f t="shared" si="3"/>
        <v>0</v>
      </c>
      <c r="K165" s="8">
        <f t="shared" si="4"/>
        <v>0</v>
      </c>
      <c r="L165" s="7">
        <f t="shared" si="5"/>
        <v>0</v>
      </c>
      <c r="M165" s="9">
        <f t="shared" si="6"/>
        <v>0</v>
      </c>
    </row>
    <row r="166">
      <c r="A166" s="6" t="s">
        <v>178</v>
      </c>
      <c r="B166" s="7" t="str">
        <f>vlookup($A166,Users!$B$1:$H1000,3,false)</f>
        <v>Melinda</v>
      </c>
      <c r="C166" s="7" t="str">
        <f>vlookup($A166,Users!$B$1:$H1000,6,false)</f>
        <v>Troy</v>
      </c>
      <c r="D166" s="7">
        <f>vlookup($C166,Teams!$B:$D,2,false)</f>
        <v>5</v>
      </c>
      <c r="E166" s="7">
        <f t="shared" si="1"/>
        <v>20</v>
      </c>
      <c r="F166" s="7">
        <f>countifs(Raw!$D$1:$D1000,$A166,Raw!$C$1:$C1000,4,Raw!$J$1:$J1000,"P")+countifs(Raw!$D$1:$D1000,$A166,Raw!$C$1:$C1000,14,Raw!$J$1:$J1000,"P")</f>
        <v>0</v>
      </c>
      <c r="G166" s="7">
        <f>countifs(Raw!$D$1:$D1000,$A166,Raw!$C$1:$C1000,0,Raw!$J$1:$J1000,"P")</f>
        <v>0</v>
      </c>
      <c r="H166" s="7">
        <f>countifs(Raw!$D$1:$D1000,$A166,Raw!$C$1:$C1000,-4,Raw!$J$1:$J1000,"P")</f>
        <v>0</v>
      </c>
      <c r="I166" s="7">
        <f t="shared" si="2"/>
        <v>0</v>
      </c>
      <c r="J166" s="8">
        <f t="shared" si="3"/>
        <v>0</v>
      </c>
      <c r="K166" s="8">
        <f t="shared" si="4"/>
        <v>0</v>
      </c>
      <c r="L166" s="7">
        <f t="shared" si="5"/>
        <v>0</v>
      </c>
      <c r="M166" s="9">
        <f t="shared" si="6"/>
        <v>0</v>
      </c>
    </row>
    <row r="167">
      <c r="A167" s="6" t="s">
        <v>184</v>
      </c>
      <c r="B167" s="7" t="str">
        <f>vlookup($A167,Users!$B$1:$H1000,3,false)</f>
        <v>Annie</v>
      </c>
      <c r="C167" s="7" t="str">
        <f>vlookup($A167,Users!$B$1:$H1000,6,false)</f>
        <v>RMHS</v>
      </c>
      <c r="D167" s="7">
        <f>vlookup($C167,Teams!$B:$D,2,false)</f>
        <v>5</v>
      </c>
      <c r="E167" s="7">
        <f t="shared" si="1"/>
        <v>20</v>
      </c>
      <c r="F167" s="7">
        <f>countifs(Raw!$D$1:$D1000,$A167,Raw!$C$1:$C1000,4,Raw!$J$1:$J1000,"P")+countifs(Raw!$D$1:$D1000,$A167,Raw!$C$1:$C1000,14,Raw!$J$1:$J1000,"P")</f>
        <v>0</v>
      </c>
      <c r="G167" s="7">
        <f>countifs(Raw!$D$1:$D1000,$A167,Raw!$C$1:$C1000,0,Raw!$J$1:$J1000,"P")</f>
        <v>0</v>
      </c>
      <c r="H167" s="7">
        <f>countifs(Raw!$D$1:$D1000,$A167,Raw!$C$1:$C1000,-4,Raw!$J$1:$J1000,"P")</f>
        <v>0</v>
      </c>
      <c r="I167" s="7">
        <f t="shared" si="2"/>
        <v>0</v>
      </c>
      <c r="J167" s="8">
        <f t="shared" si="3"/>
        <v>0</v>
      </c>
      <c r="K167" s="8">
        <f t="shared" si="4"/>
        <v>0</v>
      </c>
      <c r="L167" s="7">
        <f t="shared" si="5"/>
        <v>0</v>
      </c>
      <c r="M167" s="9">
        <f t="shared" si="6"/>
        <v>0</v>
      </c>
    </row>
    <row r="168">
      <c r="A168" s="6" t="s">
        <v>186</v>
      </c>
      <c r="B168" s="7" t="str">
        <f>vlookup($A168,Users!$B$1:$H1000,3,false)</f>
        <v>Lidia</v>
      </c>
      <c r="C168" s="7" t="str">
        <f>vlookup($A168,Users!$B$1:$H1000,6,false)</f>
        <v>Venice</v>
      </c>
      <c r="D168" s="7">
        <f>vlookup($C168,Teams!$B:$D,2,false)</f>
        <v>5</v>
      </c>
      <c r="E168" s="7">
        <f t="shared" si="1"/>
        <v>20</v>
      </c>
      <c r="F168" s="7">
        <f>countifs(Raw!$D$1:$D1000,$A168,Raw!$C$1:$C1000,4,Raw!$J$1:$J1000,"P")+countifs(Raw!$D$1:$D1000,$A168,Raw!$C$1:$C1000,14,Raw!$J$1:$J1000,"P")</f>
        <v>0</v>
      </c>
      <c r="G168" s="7">
        <f>countifs(Raw!$D$1:$D1000,$A168,Raw!$C$1:$C1000,0,Raw!$J$1:$J1000,"P")</f>
        <v>0</v>
      </c>
      <c r="H168" s="7">
        <f>countifs(Raw!$D$1:$D1000,$A168,Raw!$C$1:$C1000,-4,Raw!$J$1:$J1000,"P")</f>
        <v>0</v>
      </c>
      <c r="I168" s="7">
        <f t="shared" si="2"/>
        <v>0</v>
      </c>
      <c r="J168" s="8">
        <f t="shared" si="3"/>
        <v>0</v>
      </c>
      <c r="K168" s="8">
        <f t="shared" si="4"/>
        <v>0</v>
      </c>
      <c r="L168" s="7">
        <f t="shared" si="5"/>
        <v>0</v>
      </c>
      <c r="M168" s="9">
        <f t="shared" si="6"/>
        <v>0</v>
      </c>
    </row>
    <row r="169">
      <c r="A169" s="6" t="s">
        <v>188</v>
      </c>
      <c r="B169" s="7" t="str">
        <f>vlookup($A169,Users!$B$1:$H1000,3,false)</f>
        <v>Michael</v>
      </c>
      <c r="C169" s="7" t="str">
        <f>vlookup($A169,Users!$B$1:$H1000,6,false)</f>
        <v>Venice</v>
      </c>
      <c r="D169" s="7">
        <f>vlookup($C169,Teams!$B:$D,2,false)</f>
        <v>5</v>
      </c>
      <c r="E169" s="7">
        <f t="shared" si="1"/>
        <v>20</v>
      </c>
      <c r="F169" s="7">
        <f>countifs(Raw!$D$1:$D1000,$A169,Raw!$C$1:$C1000,4,Raw!$J$1:$J1000,"P")+countifs(Raw!$D$1:$D1000,$A169,Raw!$C$1:$C1000,14,Raw!$J$1:$J1000,"P")</f>
        <v>0</v>
      </c>
      <c r="G169" s="7">
        <f>countifs(Raw!$D$1:$D1000,$A169,Raw!$C$1:$C1000,0,Raw!$J$1:$J1000,"P")</f>
        <v>1</v>
      </c>
      <c r="H169" s="7">
        <f>countifs(Raw!$D$1:$D1000,$A169,Raw!$C$1:$C1000,-4,Raw!$J$1:$J1000,"P")</f>
        <v>0</v>
      </c>
      <c r="I169" s="7">
        <f t="shared" si="2"/>
        <v>1</v>
      </c>
      <c r="J169" s="8">
        <f t="shared" si="3"/>
        <v>0.05</v>
      </c>
      <c r="K169" s="8">
        <f t="shared" si="4"/>
        <v>0</v>
      </c>
      <c r="L169" s="7">
        <f t="shared" si="5"/>
        <v>0</v>
      </c>
      <c r="M169" s="9">
        <f t="shared" si="6"/>
        <v>0</v>
      </c>
    </row>
    <row r="170">
      <c r="A170" s="6" t="s">
        <v>189</v>
      </c>
      <c r="B170" s="7" t="str">
        <f>vlookup($A170,Users!$B$1:$H1000,3,false)</f>
        <v>Vincent</v>
      </c>
      <c r="C170" s="7" t="str">
        <f>vlookup($A170,Users!$B$1:$H1000,6,false)</f>
        <v>RMHS</v>
      </c>
      <c r="D170" s="7">
        <f>vlookup($C170,Teams!$B:$D,2,false)</f>
        <v>5</v>
      </c>
      <c r="E170" s="7">
        <f t="shared" si="1"/>
        <v>20</v>
      </c>
      <c r="F170" s="7">
        <f>countifs(Raw!$D$1:$D1000,$A170,Raw!$C$1:$C1000,4,Raw!$J$1:$J1000,"P")+countifs(Raw!$D$1:$D1000,$A170,Raw!$C$1:$C1000,14,Raw!$J$1:$J1000,"P")</f>
        <v>1</v>
      </c>
      <c r="G170" s="7">
        <f>countifs(Raw!$D$1:$D1000,$A170,Raw!$C$1:$C1000,0,Raw!$J$1:$J1000,"P")</f>
        <v>1</v>
      </c>
      <c r="H170" s="7">
        <f>countifs(Raw!$D$1:$D1000,$A170,Raw!$C$1:$C1000,-4,Raw!$J$1:$J1000,"P")</f>
        <v>1</v>
      </c>
      <c r="I170" s="7">
        <f t="shared" si="2"/>
        <v>3</v>
      </c>
      <c r="J170" s="8">
        <f t="shared" si="3"/>
        <v>0.15</v>
      </c>
      <c r="K170" s="8">
        <f t="shared" si="4"/>
        <v>0.3333333333</v>
      </c>
      <c r="L170" s="7">
        <f t="shared" si="5"/>
        <v>0</v>
      </c>
      <c r="M170" s="9">
        <f t="shared" si="6"/>
        <v>0</v>
      </c>
    </row>
    <row r="171">
      <c r="A171" s="6" t="s">
        <v>190</v>
      </c>
      <c r="B171" s="7" t="str">
        <f>vlookup($A171,Users!$B$1:$H1000,3,false)</f>
        <v>Wendy</v>
      </c>
      <c r="C171" s="7" t="str">
        <f>vlookup($A171,Users!$B$1:$H1000,6,false)</f>
        <v>University</v>
      </c>
      <c r="D171" s="7">
        <f>vlookup($C171,Teams!$B:$D,2,false)</f>
        <v>8</v>
      </c>
      <c r="E171" s="7">
        <f t="shared" si="1"/>
        <v>32</v>
      </c>
      <c r="F171" s="7">
        <f>countifs(Raw!$D$1:$D1000,$A171,Raw!$C$1:$C1000,4,Raw!$J$1:$J1000,"P")+countifs(Raw!$D$1:$D1000,$A171,Raw!$C$1:$C1000,14,Raw!$J$1:$J1000,"P")</f>
        <v>0</v>
      </c>
      <c r="G171" s="7">
        <f>countifs(Raw!$D$1:$D1000,$A171,Raw!$C$1:$C1000,0,Raw!$J$1:$J1000,"P")</f>
        <v>0</v>
      </c>
      <c r="H171" s="7">
        <f>countifs(Raw!$D$1:$D1000,$A171,Raw!$C$1:$C1000,-4,Raw!$J$1:$J1000,"P")</f>
        <v>0</v>
      </c>
      <c r="I171" s="7">
        <f t="shared" si="2"/>
        <v>0</v>
      </c>
      <c r="J171" s="8">
        <f t="shared" si="3"/>
        <v>0</v>
      </c>
      <c r="K171" s="8">
        <f t="shared" si="4"/>
        <v>0</v>
      </c>
      <c r="L171" s="7">
        <f t="shared" si="5"/>
        <v>0</v>
      </c>
      <c r="M171" s="9">
        <f t="shared" si="6"/>
        <v>0</v>
      </c>
    </row>
    <row r="172">
      <c r="A172" s="6" t="s">
        <v>196</v>
      </c>
      <c r="B172" s="7" t="str">
        <f>vlookup($A172,Users!$B$1:$H1000,3,false)</f>
        <v>Angelina</v>
      </c>
      <c r="C172" s="7" t="str">
        <f>vlookup($A172,Users!$B$1:$H1000,6,false)</f>
        <v>Enloe B</v>
      </c>
      <c r="D172" s="7">
        <f>vlookup($C172,Teams!$B:$D,2,false)</f>
        <v>7</v>
      </c>
      <c r="E172" s="7">
        <f t="shared" si="1"/>
        <v>28</v>
      </c>
      <c r="F172" s="7">
        <f>countifs(Raw!$D$1:$D1000,$A172,Raw!$C$1:$C1000,4,Raw!$J$1:$J1000,"P")+countifs(Raw!$D$1:$D1000,$A172,Raw!$C$1:$C1000,14,Raw!$J$1:$J1000,"P")</f>
        <v>0</v>
      </c>
      <c r="G172" s="7">
        <f>countifs(Raw!$D$1:$D1000,$A172,Raw!$C$1:$C1000,0,Raw!$J$1:$J1000,"P")</f>
        <v>0</v>
      </c>
      <c r="H172" s="7">
        <f>countifs(Raw!$D$1:$D1000,$A172,Raw!$C$1:$C1000,-4,Raw!$J$1:$J1000,"P")</f>
        <v>0</v>
      </c>
      <c r="I172" s="7">
        <f t="shared" si="2"/>
        <v>0</v>
      </c>
      <c r="J172" s="8">
        <f t="shared" si="3"/>
        <v>0</v>
      </c>
      <c r="K172" s="8">
        <f t="shared" si="4"/>
        <v>0</v>
      </c>
      <c r="L172" s="7">
        <f t="shared" si="5"/>
        <v>0</v>
      </c>
      <c r="M172" s="9">
        <f t="shared" si="6"/>
        <v>0</v>
      </c>
    </row>
    <row r="173">
      <c r="A173" s="6" t="s">
        <v>197</v>
      </c>
      <c r="B173" s="7" t="str">
        <f>vlookup($A173,Users!$B$1:$H1000,3,false)</f>
        <v>Kian</v>
      </c>
      <c r="C173" s="7" t="str">
        <f>vlookup($A173,Users!$B$1:$H1000,6,false)</f>
        <v>Blair C</v>
      </c>
      <c r="D173" s="7">
        <f>vlookup($C173,Teams!$B:$D,2,false)</f>
        <v>5</v>
      </c>
      <c r="E173" s="7">
        <f t="shared" si="1"/>
        <v>20</v>
      </c>
      <c r="F173" s="7">
        <f>countifs(Raw!$D$1:$D1000,$A173,Raw!$C$1:$C1000,4,Raw!$J$1:$J1000,"P")+countifs(Raw!$D$1:$D1000,$A173,Raw!$C$1:$C1000,14,Raw!$J$1:$J1000,"P")</f>
        <v>0</v>
      </c>
      <c r="G173" s="7">
        <f>countifs(Raw!$D$1:$D1000,$A173,Raw!$C$1:$C1000,0,Raw!$J$1:$J1000,"P")</f>
        <v>0</v>
      </c>
      <c r="H173" s="7">
        <f>countifs(Raw!$D$1:$D1000,$A173,Raw!$C$1:$C1000,-4,Raw!$J$1:$J1000,"P")</f>
        <v>0</v>
      </c>
      <c r="I173" s="7">
        <f t="shared" si="2"/>
        <v>0</v>
      </c>
      <c r="J173" s="8">
        <f t="shared" si="3"/>
        <v>0</v>
      </c>
      <c r="K173" s="8">
        <f t="shared" si="4"/>
        <v>0</v>
      </c>
      <c r="L173" s="7">
        <f t="shared" si="5"/>
        <v>0</v>
      </c>
      <c r="M173" s="9">
        <f t="shared" si="6"/>
        <v>0</v>
      </c>
    </row>
    <row r="174">
      <c r="A174" s="6" t="s">
        <v>198</v>
      </c>
      <c r="B174" s="7" t="str">
        <f>vlookup($A174,Users!$B$1:$H1000,3,false)</f>
        <v>Chaewoon</v>
      </c>
      <c r="C174" s="7" t="str">
        <f>vlookup($A174,Users!$B$1:$H1000,6,false)</f>
        <v>Blair C</v>
      </c>
      <c r="D174" s="7">
        <f>vlookup($C174,Teams!$B:$D,2,false)</f>
        <v>5</v>
      </c>
      <c r="E174" s="7">
        <f t="shared" si="1"/>
        <v>20</v>
      </c>
      <c r="F174" s="7">
        <f>countifs(Raw!$D$1:$D1000,$A174,Raw!$C$1:$C1000,4,Raw!$J$1:$J1000,"P")+countifs(Raw!$D$1:$D1000,$A174,Raw!$C$1:$C1000,14,Raw!$J$1:$J1000,"P")</f>
        <v>0</v>
      </c>
      <c r="G174" s="7">
        <f>countifs(Raw!$D$1:$D1000,$A174,Raw!$C$1:$C1000,0,Raw!$J$1:$J1000,"P")</f>
        <v>1</v>
      </c>
      <c r="H174" s="7">
        <f>countifs(Raw!$D$1:$D1000,$A174,Raw!$C$1:$C1000,-4,Raw!$J$1:$J1000,"P")</f>
        <v>0</v>
      </c>
      <c r="I174" s="7">
        <f t="shared" si="2"/>
        <v>1</v>
      </c>
      <c r="J174" s="8">
        <f t="shared" si="3"/>
        <v>0.05</v>
      </c>
      <c r="K174" s="8">
        <f t="shared" si="4"/>
        <v>0</v>
      </c>
      <c r="L174" s="7">
        <f t="shared" si="5"/>
        <v>0</v>
      </c>
      <c r="M174" s="9">
        <f t="shared" si="6"/>
        <v>0</v>
      </c>
    </row>
    <row r="175">
      <c r="A175" s="6" t="s">
        <v>199</v>
      </c>
      <c r="B175" s="7" t="str">
        <f>vlookup($A175,Users!$B$1:$H1000,3,false)</f>
        <v>Justin</v>
      </c>
      <c r="C175" s="7" t="str">
        <f>vlookup($A175,Users!$B$1:$H1000,6,false)</f>
        <v>Iolani</v>
      </c>
      <c r="D175" s="7">
        <f>vlookup($C175,Teams!$B:$D,2,false)</f>
        <v>5</v>
      </c>
      <c r="E175" s="7">
        <f t="shared" si="1"/>
        <v>20</v>
      </c>
      <c r="F175" s="7">
        <f>countifs(Raw!$D$1:$D1000,$A175,Raw!$C$1:$C1000,4,Raw!$J$1:$J1000,"P")+countifs(Raw!$D$1:$D1000,$A175,Raw!$C$1:$C1000,14,Raw!$J$1:$J1000,"P")</f>
        <v>0</v>
      </c>
      <c r="G175" s="7">
        <f>countifs(Raw!$D$1:$D1000,$A175,Raw!$C$1:$C1000,0,Raw!$J$1:$J1000,"P")</f>
        <v>0</v>
      </c>
      <c r="H175" s="7">
        <f>countifs(Raw!$D$1:$D1000,$A175,Raw!$C$1:$C1000,-4,Raw!$J$1:$J1000,"P")</f>
        <v>0</v>
      </c>
      <c r="I175" s="7">
        <f t="shared" si="2"/>
        <v>0</v>
      </c>
      <c r="J175" s="8">
        <f t="shared" si="3"/>
        <v>0</v>
      </c>
      <c r="K175" s="8">
        <f t="shared" si="4"/>
        <v>0</v>
      </c>
      <c r="L175" s="7">
        <f t="shared" si="5"/>
        <v>0</v>
      </c>
      <c r="M175" s="9">
        <f t="shared" si="6"/>
        <v>0</v>
      </c>
    </row>
    <row r="176">
      <c r="A176" s="6" t="s">
        <v>200</v>
      </c>
      <c r="B176" s="7" t="str">
        <f>vlookup($A176,Users!$B$1:$H1000,3,false)</f>
        <v>Albert</v>
      </c>
      <c r="C176" s="7" t="str">
        <f>vlookup($A176,Users!$B$1:$H1000,6,false)</f>
        <v>Westminster</v>
      </c>
      <c r="D176" s="7">
        <f>vlookup($C176,Teams!$B:$D,2,false)</f>
        <v>5</v>
      </c>
      <c r="E176" s="7">
        <f t="shared" si="1"/>
        <v>20</v>
      </c>
      <c r="F176" s="7">
        <f>countifs(Raw!$D$1:$D1000,$A176,Raw!$C$1:$C1000,4,Raw!$J$1:$J1000,"P")+countifs(Raw!$D$1:$D1000,$A176,Raw!$C$1:$C1000,14,Raw!$J$1:$J1000,"P")</f>
        <v>0</v>
      </c>
      <c r="G176" s="7">
        <f>countifs(Raw!$D$1:$D1000,$A176,Raw!$C$1:$C1000,0,Raw!$J$1:$J1000,"P")</f>
        <v>1</v>
      </c>
      <c r="H176" s="7">
        <f>countifs(Raw!$D$1:$D1000,$A176,Raw!$C$1:$C1000,-4,Raw!$J$1:$J1000,"P")</f>
        <v>0</v>
      </c>
      <c r="I176" s="7">
        <f t="shared" si="2"/>
        <v>1</v>
      </c>
      <c r="J176" s="8">
        <f t="shared" si="3"/>
        <v>0.05</v>
      </c>
      <c r="K176" s="8">
        <f t="shared" si="4"/>
        <v>0</v>
      </c>
      <c r="L176" s="7">
        <f t="shared" si="5"/>
        <v>0</v>
      </c>
      <c r="M176" s="9">
        <f t="shared" si="6"/>
        <v>0</v>
      </c>
    </row>
    <row r="177">
      <c r="A177" s="6" t="s">
        <v>203</v>
      </c>
      <c r="B177" s="7" t="str">
        <f>vlookup($A177,Users!$B$1:$H1000,3,false)</f>
        <v>Varun</v>
      </c>
      <c r="C177" s="7" t="str">
        <f>vlookup($A177,Users!$B$1:$H1000,6,false)</f>
        <v>Green Hope</v>
      </c>
      <c r="D177" s="7">
        <f>vlookup($C177,Teams!$B:$D,2,false)</f>
        <v>5</v>
      </c>
      <c r="E177" s="7">
        <f t="shared" si="1"/>
        <v>20</v>
      </c>
      <c r="F177" s="7">
        <f>countifs(Raw!$D$1:$D1000,$A177,Raw!$C$1:$C1000,4,Raw!$J$1:$J1000,"P")+countifs(Raw!$D$1:$D1000,$A177,Raw!$C$1:$C1000,14,Raw!$J$1:$J1000,"P")</f>
        <v>0</v>
      </c>
      <c r="G177" s="7">
        <f>countifs(Raw!$D$1:$D1000,$A177,Raw!$C$1:$C1000,0,Raw!$J$1:$J1000,"P")</f>
        <v>0</v>
      </c>
      <c r="H177" s="7">
        <f>countifs(Raw!$D$1:$D1000,$A177,Raw!$C$1:$C1000,-4,Raw!$J$1:$J1000,"P")</f>
        <v>0</v>
      </c>
      <c r="I177" s="7">
        <f t="shared" si="2"/>
        <v>0</v>
      </c>
      <c r="J177" s="8">
        <f t="shared" si="3"/>
        <v>0</v>
      </c>
      <c r="K177" s="8">
        <f t="shared" si="4"/>
        <v>0</v>
      </c>
      <c r="L177" s="7">
        <f t="shared" si="5"/>
        <v>0</v>
      </c>
      <c r="M177" s="9">
        <f t="shared" si="6"/>
        <v>0</v>
      </c>
    </row>
    <row r="178">
      <c r="A178" s="6" t="s">
        <v>205</v>
      </c>
      <c r="B178" s="7" t="str">
        <f>vlookup($A178,Users!$B$1:$H1000,3,false)</f>
        <v>Julianne</v>
      </c>
      <c r="C178" s="7" t="str">
        <f>vlookup($A178,Users!$B$1:$H1000,6,false)</f>
        <v>University</v>
      </c>
      <c r="D178" s="7">
        <f>vlookup($C178,Teams!$B:$D,2,false)</f>
        <v>8</v>
      </c>
      <c r="E178" s="7">
        <f t="shared" si="1"/>
        <v>32</v>
      </c>
      <c r="F178" s="7">
        <f>countifs(Raw!$D$1:$D1000,$A178,Raw!$C$1:$C1000,4,Raw!$J$1:$J1000,"P")+countifs(Raw!$D$1:$D1000,$A178,Raw!$C$1:$C1000,14,Raw!$J$1:$J1000,"P")</f>
        <v>0</v>
      </c>
      <c r="G178" s="7">
        <f>countifs(Raw!$D$1:$D1000,$A178,Raw!$C$1:$C1000,0,Raw!$J$1:$J1000,"P")</f>
        <v>0</v>
      </c>
      <c r="H178" s="7">
        <f>countifs(Raw!$D$1:$D1000,$A178,Raw!$C$1:$C1000,-4,Raw!$J$1:$J1000,"P")</f>
        <v>0</v>
      </c>
      <c r="I178" s="7">
        <f t="shared" si="2"/>
        <v>0</v>
      </c>
      <c r="J178" s="8">
        <f t="shared" si="3"/>
        <v>0</v>
      </c>
      <c r="K178" s="8">
        <f t="shared" si="4"/>
        <v>0</v>
      </c>
      <c r="L178" s="7">
        <f t="shared" si="5"/>
        <v>0</v>
      </c>
      <c r="M178" s="9">
        <f t="shared" si="6"/>
        <v>0</v>
      </c>
    </row>
    <row r="179">
      <c r="A179" s="6" t="s">
        <v>206</v>
      </c>
      <c r="B179" s="7" t="str">
        <f>vlookup($A179,Users!$B$1:$H1000,3,false)</f>
        <v>Rishi</v>
      </c>
      <c r="C179" s="7" t="str">
        <f>vlookup($A179,Users!$B$1:$H1000,6,false)</f>
        <v>Buchholz B</v>
      </c>
      <c r="D179" s="7">
        <f>vlookup($C179,Teams!$B:$D,2,false)</f>
        <v>5</v>
      </c>
      <c r="E179" s="7">
        <f t="shared" si="1"/>
        <v>20</v>
      </c>
      <c r="F179" s="7">
        <f>countifs(Raw!$D$1:$D1000,$A179,Raw!$C$1:$C1000,4,Raw!$J$1:$J1000,"P")+countifs(Raw!$D$1:$D1000,$A179,Raw!$C$1:$C1000,14,Raw!$J$1:$J1000,"P")</f>
        <v>0</v>
      </c>
      <c r="G179" s="7">
        <f>countifs(Raw!$D$1:$D1000,$A179,Raw!$C$1:$C1000,0,Raw!$J$1:$J1000,"P")</f>
        <v>0</v>
      </c>
      <c r="H179" s="7">
        <f>countifs(Raw!$D$1:$D1000,$A179,Raw!$C$1:$C1000,-4,Raw!$J$1:$J1000,"P")</f>
        <v>0</v>
      </c>
      <c r="I179" s="7">
        <f t="shared" si="2"/>
        <v>0</v>
      </c>
      <c r="J179" s="8">
        <f t="shared" si="3"/>
        <v>0</v>
      </c>
      <c r="K179" s="8">
        <f t="shared" si="4"/>
        <v>0</v>
      </c>
      <c r="L179" s="7">
        <f t="shared" si="5"/>
        <v>0</v>
      </c>
      <c r="M179" s="9">
        <f t="shared" si="6"/>
        <v>0</v>
      </c>
    </row>
    <row r="180">
      <c r="A180" s="6" t="s">
        <v>207</v>
      </c>
      <c r="B180" s="7" t="str">
        <f>vlookup($A180,Users!$B$1:$H1000,3,false)</f>
        <v>Laurie</v>
      </c>
      <c r="C180" s="7" t="str">
        <f>vlookup($A180,Users!$B$1:$H1000,6,false)</f>
        <v>Buchholz B</v>
      </c>
      <c r="D180" s="7">
        <f>vlookup($C180,Teams!$B:$D,2,false)</f>
        <v>5</v>
      </c>
      <c r="E180" s="7">
        <f t="shared" si="1"/>
        <v>20</v>
      </c>
      <c r="F180" s="7">
        <f>countifs(Raw!$D$1:$D1000,$A180,Raw!$C$1:$C1000,4,Raw!$J$1:$J1000,"P")+countifs(Raw!$D$1:$D1000,$A180,Raw!$C$1:$C1000,14,Raw!$J$1:$J1000,"P")</f>
        <v>0</v>
      </c>
      <c r="G180" s="7">
        <f>countifs(Raw!$D$1:$D1000,$A180,Raw!$C$1:$C1000,0,Raw!$J$1:$J1000,"P")</f>
        <v>0</v>
      </c>
      <c r="H180" s="7">
        <f>countifs(Raw!$D$1:$D1000,$A180,Raw!$C$1:$C1000,-4,Raw!$J$1:$J1000,"P")</f>
        <v>0</v>
      </c>
      <c r="I180" s="7">
        <f t="shared" si="2"/>
        <v>0</v>
      </c>
      <c r="J180" s="8">
        <f t="shared" si="3"/>
        <v>0</v>
      </c>
      <c r="K180" s="8">
        <f t="shared" si="4"/>
        <v>0</v>
      </c>
      <c r="L180" s="7">
        <f t="shared" si="5"/>
        <v>0</v>
      </c>
      <c r="M180" s="9">
        <f t="shared" si="6"/>
        <v>0</v>
      </c>
    </row>
    <row r="181">
      <c r="A181" s="6" t="s">
        <v>209</v>
      </c>
      <c r="B181" s="7" t="str">
        <f>vlookup($A181,Users!$B$1:$H1000,3,false)</f>
        <v>Justin</v>
      </c>
      <c r="C181" s="7" t="str">
        <f>vlookup($A181,Users!$B$1:$H1000,6,false)</f>
        <v>Dulles</v>
      </c>
      <c r="D181" s="7">
        <f>vlookup($C181,Teams!$B:$D,2,false)</f>
        <v>9</v>
      </c>
      <c r="E181" s="7">
        <f t="shared" si="1"/>
        <v>36</v>
      </c>
      <c r="F181" s="7">
        <f>countifs(Raw!$D$1:$D1000,$A181,Raw!$C$1:$C1000,4,Raw!$J$1:$J1000,"P")+countifs(Raw!$D$1:$D1000,$A181,Raw!$C$1:$C1000,14,Raw!$J$1:$J1000,"P")</f>
        <v>0</v>
      </c>
      <c r="G181" s="7">
        <f>countifs(Raw!$D$1:$D1000,$A181,Raw!$C$1:$C1000,0,Raw!$J$1:$J1000,"P")</f>
        <v>0</v>
      </c>
      <c r="H181" s="7">
        <f>countifs(Raw!$D$1:$D1000,$A181,Raw!$C$1:$C1000,-4,Raw!$J$1:$J1000,"P")</f>
        <v>0</v>
      </c>
      <c r="I181" s="7">
        <f t="shared" si="2"/>
        <v>0</v>
      </c>
      <c r="J181" s="8">
        <f t="shared" si="3"/>
        <v>0</v>
      </c>
      <c r="K181" s="8">
        <f t="shared" si="4"/>
        <v>0</v>
      </c>
      <c r="L181" s="7">
        <f t="shared" si="5"/>
        <v>0</v>
      </c>
      <c r="M181" s="9">
        <f t="shared" si="6"/>
        <v>0</v>
      </c>
    </row>
    <row r="182">
      <c r="A182" s="6" t="s">
        <v>210</v>
      </c>
      <c r="B182" s="7" t="str">
        <f>vlookup($A182,Users!$B$1:$H1000,3,false)</f>
        <v>Aidan</v>
      </c>
      <c r="C182" s="7" t="str">
        <f>vlookup($A182,Users!$B$1:$H1000,6,false)</f>
        <v>Seven Lakes</v>
      </c>
      <c r="D182" s="7">
        <f>vlookup($C182,Teams!$B:$D,2,false)</f>
        <v>5</v>
      </c>
      <c r="E182" s="7">
        <f t="shared" si="1"/>
        <v>20</v>
      </c>
      <c r="F182" s="7">
        <f>countifs(Raw!$D$1:$D1000,$A182,Raw!$C$1:$C1000,4,Raw!$J$1:$J1000,"P")+countifs(Raw!$D$1:$D1000,$A182,Raw!$C$1:$C1000,14,Raw!$J$1:$J1000,"P")</f>
        <v>0</v>
      </c>
      <c r="G182" s="7">
        <f>countifs(Raw!$D$1:$D1000,$A182,Raw!$C$1:$C1000,0,Raw!$J$1:$J1000,"P")</f>
        <v>0</v>
      </c>
      <c r="H182" s="7">
        <f>countifs(Raw!$D$1:$D1000,$A182,Raw!$C$1:$C1000,-4,Raw!$J$1:$J1000,"P")</f>
        <v>0</v>
      </c>
      <c r="I182" s="7">
        <f t="shared" si="2"/>
        <v>0</v>
      </c>
      <c r="J182" s="8">
        <f t="shared" si="3"/>
        <v>0</v>
      </c>
      <c r="K182" s="8">
        <f t="shared" si="4"/>
        <v>0</v>
      </c>
      <c r="L182" s="7">
        <f t="shared" si="5"/>
        <v>0</v>
      </c>
      <c r="M182" s="9">
        <f t="shared" si="6"/>
        <v>0</v>
      </c>
    </row>
    <row r="183">
      <c r="A183" s="6" t="s">
        <v>211</v>
      </c>
      <c r="B183" s="7" t="str">
        <f>vlookup($A183,Users!$B$1:$H1000,3,false)</f>
        <v>Aryan</v>
      </c>
      <c r="C183" s="7" t="str">
        <f>vlookup($A183,Users!$B$1:$H1000,6,false)</f>
        <v>JP Stevens</v>
      </c>
      <c r="D183" s="7">
        <f>vlookup($C183,Teams!$B:$D,2,false)</f>
        <v>5</v>
      </c>
      <c r="E183" s="7">
        <f t="shared" si="1"/>
        <v>20</v>
      </c>
      <c r="F183" s="7">
        <f>countifs(Raw!$D$1:$D1000,$A183,Raw!$C$1:$C1000,4,Raw!$J$1:$J1000,"P")+countifs(Raw!$D$1:$D1000,$A183,Raw!$C$1:$C1000,14,Raw!$J$1:$J1000,"P")</f>
        <v>0</v>
      </c>
      <c r="G183" s="7">
        <f>countifs(Raw!$D$1:$D1000,$A183,Raw!$C$1:$C1000,0,Raw!$J$1:$J1000,"P")</f>
        <v>0</v>
      </c>
      <c r="H183" s="7">
        <f>countifs(Raw!$D$1:$D1000,$A183,Raw!$C$1:$C1000,-4,Raw!$J$1:$J1000,"P")</f>
        <v>0</v>
      </c>
      <c r="I183" s="7">
        <f t="shared" si="2"/>
        <v>0</v>
      </c>
      <c r="J183" s="8">
        <f t="shared" si="3"/>
        <v>0</v>
      </c>
      <c r="K183" s="8">
        <f t="shared" si="4"/>
        <v>0</v>
      </c>
      <c r="L183" s="7">
        <f t="shared" si="5"/>
        <v>0</v>
      </c>
      <c r="M183" s="9">
        <f t="shared" si="6"/>
        <v>0</v>
      </c>
    </row>
    <row r="184">
      <c r="A184" s="6" t="s">
        <v>212</v>
      </c>
      <c r="B184" s="7" t="str">
        <f>vlookup($A184,Users!$B$1:$H1000,3,false)</f>
        <v>Penelope</v>
      </c>
      <c r="C184" s="7" t="str">
        <f>vlookup($A184,Users!$B$1:$H1000,6,false)</f>
        <v>NoHo B</v>
      </c>
      <c r="D184" s="7">
        <f>vlookup($C184,Teams!$B:$D,2,false)</f>
        <v>5</v>
      </c>
      <c r="E184" s="7">
        <f t="shared" si="1"/>
        <v>20</v>
      </c>
      <c r="F184" s="7">
        <f>countifs(Raw!$D$1:$D1000,$A184,Raw!$C$1:$C1000,4,Raw!$J$1:$J1000,"P")+countifs(Raw!$D$1:$D1000,$A184,Raw!$C$1:$C1000,14,Raw!$J$1:$J1000,"P")</f>
        <v>0</v>
      </c>
      <c r="G184" s="7">
        <f>countifs(Raw!$D$1:$D1000,$A184,Raw!$C$1:$C1000,0,Raw!$J$1:$J1000,"P")</f>
        <v>0</v>
      </c>
      <c r="H184" s="7">
        <f>countifs(Raw!$D$1:$D1000,$A184,Raw!$C$1:$C1000,-4,Raw!$J$1:$J1000,"P")</f>
        <v>0</v>
      </c>
      <c r="I184" s="7">
        <f t="shared" si="2"/>
        <v>0</v>
      </c>
      <c r="J184" s="8">
        <f t="shared" si="3"/>
        <v>0</v>
      </c>
      <c r="K184" s="8">
        <f t="shared" si="4"/>
        <v>0</v>
      </c>
      <c r="L184" s="7">
        <f t="shared" si="5"/>
        <v>0</v>
      </c>
      <c r="M184" s="9">
        <f t="shared" si="6"/>
        <v>0</v>
      </c>
    </row>
    <row r="185">
      <c r="A185" s="6" t="s">
        <v>213</v>
      </c>
      <c r="B185" s="7" t="str">
        <f>vlookup($A185,Users!$B$1:$H1000,3,false)</f>
        <v>Pranesh</v>
      </c>
      <c r="C185" s="7" t="str">
        <f>vlookup($A185,Users!$B$1:$H1000,6,false)</f>
        <v>JP Stevens</v>
      </c>
      <c r="D185" s="7">
        <f>vlookup($C185,Teams!$B:$D,2,false)</f>
        <v>5</v>
      </c>
      <c r="E185" s="7">
        <f t="shared" si="1"/>
        <v>20</v>
      </c>
      <c r="F185" s="7">
        <f>countifs(Raw!$D$1:$D1000,$A185,Raw!$C$1:$C1000,4,Raw!$J$1:$J1000,"P")+countifs(Raw!$D$1:$D1000,$A185,Raw!$C$1:$C1000,14,Raw!$J$1:$J1000,"P")</f>
        <v>0</v>
      </c>
      <c r="G185" s="7">
        <f>countifs(Raw!$D$1:$D1000,$A185,Raw!$C$1:$C1000,0,Raw!$J$1:$J1000,"P")</f>
        <v>0</v>
      </c>
      <c r="H185" s="7">
        <f>countifs(Raw!$D$1:$D1000,$A185,Raw!$C$1:$C1000,-4,Raw!$J$1:$J1000,"P")</f>
        <v>0</v>
      </c>
      <c r="I185" s="7">
        <f t="shared" si="2"/>
        <v>0</v>
      </c>
      <c r="J185" s="8">
        <f t="shared" si="3"/>
        <v>0</v>
      </c>
      <c r="K185" s="8">
        <f t="shared" si="4"/>
        <v>0</v>
      </c>
      <c r="L185" s="7">
        <f t="shared" si="5"/>
        <v>0</v>
      </c>
      <c r="M185" s="9">
        <f t="shared" si="6"/>
        <v>0</v>
      </c>
    </row>
    <row r="186">
      <c r="A186" s="6" t="s">
        <v>215</v>
      </c>
      <c r="B186" s="7" t="str">
        <f>vlookup($A186,Users!$B$1:$H1000,3,false)</f>
        <v>Emily</v>
      </c>
      <c r="C186" s="7" t="str">
        <f>vlookup($A186,Users!$B$1:$H1000,6,false)</f>
        <v>Centennial</v>
      </c>
      <c r="D186" s="7">
        <f>vlookup($C186,Teams!$B:$D,2,false)</f>
        <v>11</v>
      </c>
      <c r="E186" s="7">
        <f t="shared" si="1"/>
        <v>44</v>
      </c>
      <c r="F186" s="7">
        <f>countifs(Raw!$D$1:$D1000,$A186,Raw!$C$1:$C1000,4,Raw!$J$1:$J1000,"P")+countifs(Raw!$D$1:$D1000,$A186,Raw!$C$1:$C1000,14,Raw!$J$1:$J1000,"P")</f>
        <v>0</v>
      </c>
      <c r="G186" s="7">
        <f>countifs(Raw!$D$1:$D1000,$A186,Raw!$C$1:$C1000,0,Raw!$J$1:$J1000,"P")</f>
        <v>0</v>
      </c>
      <c r="H186" s="7">
        <f>countifs(Raw!$D$1:$D1000,$A186,Raw!$C$1:$C1000,-4,Raw!$J$1:$J1000,"P")</f>
        <v>0</v>
      </c>
      <c r="I186" s="7">
        <f t="shared" si="2"/>
        <v>0</v>
      </c>
      <c r="J186" s="8">
        <f t="shared" si="3"/>
        <v>0</v>
      </c>
      <c r="K186" s="8">
        <f t="shared" si="4"/>
        <v>0</v>
      </c>
      <c r="L186" s="7">
        <f t="shared" si="5"/>
        <v>0</v>
      </c>
      <c r="M186" s="9">
        <f t="shared" si="6"/>
        <v>0</v>
      </c>
    </row>
    <row r="187">
      <c r="A187" s="6" t="s">
        <v>216</v>
      </c>
      <c r="B187" s="7" t="str">
        <f>vlookup($A187,Users!$B$1:$H1000,3,false)</f>
        <v>Nikhil</v>
      </c>
      <c r="C187" s="7" t="str">
        <f>vlookup($A187,Users!$B$1:$H1000,6,false)</f>
        <v>Enloe A</v>
      </c>
      <c r="D187" s="7">
        <f>vlookup($C187,Teams!$B:$D,2,false)</f>
        <v>5</v>
      </c>
      <c r="E187" s="7">
        <f t="shared" si="1"/>
        <v>20</v>
      </c>
      <c r="F187" s="7">
        <f>countifs(Raw!$D$1:$D1000,$A187,Raw!$C$1:$C1000,4,Raw!$J$1:$J1000,"P")+countifs(Raw!$D$1:$D1000,$A187,Raw!$C$1:$C1000,14,Raw!$J$1:$J1000,"P")</f>
        <v>0</v>
      </c>
      <c r="G187" s="7">
        <f>countifs(Raw!$D$1:$D1000,$A187,Raw!$C$1:$C1000,0,Raw!$J$1:$J1000,"P")</f>
        <v>0</v>
      </c>
      <c r="H187" s="7">
        <f>countifs(Raw!$D$1:$D1000,$A187,Raw!$C$1:$C1000,-4,Raw!$J$1:$J1000,"P")</f>
        <v>0</v>
      </c>
      <c r="I187" s="7">
        <f t="shared" si="2"/>
        <v>0</v>
      </c>
      <c r="J187" s="8">
        <f t="shared" si="3"/>
        <v>0</v>
      </c>
      <c r="K187" s="8">
        <f t="shared" si="4"/>
        <v>0</v>
      </c>
      <c r="L187" s="7">
        <f t="shared" si="5"/>
        <v>0</v>
      </c>
      <c r="M187" s="9">
        <f t="shared" si="6"/>
        <v>0</v>
      </c>
    </row>
    <row r="188">
      <c r="A188" s="6" t="s">
        <v>217</v>
      </c>
      <c r="B188" s="7" t="str">
        <f>vlookup($A188,Users!$B$1:$H1000,3,false)</f>
        <v>Vaidehi</v>
      </c>
      <c r="C188" s="7" t="str">
        <f>vlookup($A188,Users!$B$1:$H1000,6,false)</f>
        <v>Brookfield</v>
      </c>
      <c r="D188" s="7">
        <f>vlookup($C188,Teams!$B:$D,2,false)</f>
        <v>7</v>
      </c>
      <c r="E188" s="7">
        <f t="shared" si="1"/>
        <v>28</v>
      </c>
      <c r="F188" s="7">
        <f>countifs(Raw!$D$1:$D1000,$A188,Raw!$C$1:$C1000,4,Raw!$J$1:$J1000,"P")+countifs(Raw!$D$1:$D1000,$A188,Raw!$C$1:$C1000,14,Raw!$J$1:$J1000,"P")</f>
        <v>0</v>
      </c>
      <c r="G188" s="7">
        <f>countifs(Raw!$D$1:$D1000,$A188,Raw!$C$1:$C1000,0,Raw!$J$1:$J1000,"P")</f>
        <v>0</v>
      </c>
      <c r="H188" s="7">
        <f>countifs(Raw!$D$1:$D1000,$A188,Raw!$C$1:$C1000,-4,Raw!$J$1:$J1000,"P")</f>
        <v>0</v>
      </c>
      <c r="I188" s="7">
        <f t="shared" si="2"/>
        <v>0</v>
      </c>
      <c r="J188" s="8">
        <f t="shared" si="3"/>
        <v>0</v>
      </c>
      <c r="K188" s="8">
        <f t="shared" si="4"/>
        <v>0</v>
      </c>
      <c r="L188" s="7">
        <f t="shared" si="5"/>
        <v>0</v>
      </c>
      <c r="M188" s="9">
        <f t="shared" si="6"/>
        <v>0</v>
      </c>
    </row>
    <row r="189">
      <c r="A189" s="6" t="s">
        <v>218</v>
      </c>
      <c r="B189" s="7" t="str">
        <f>vlookup($A189,Users!$B$1:$H1000,3,false)</f>
        <v>Michael</v>
      </c>
      <c r="C189" s="7" t="str">
        <f>vlookup($A189,Users!$B$1:$H1000,6,false)</f>
        <v>Lakeside</v>
      </c>
      <c r="D189" s="7">
        <f>vlookup($C189,Teams!$B:$D,2,false)</f>
        <v>5</v>
      </c>
      <c r="E189" s="7">
        <f t="shared" si="1"/>
        <v>20</v>
      </c>
      <c r="F189" s="7">
        <f>countifs(Raw!$D$1:$D1000,$A189,Raw!$C$1:$C1000,4,Raw!$J$1:$J1000,"P")+countifs(Raw!$D$1:$D1000,$A189,Raw!$C$1:$C1000,14,Raw!$J$1:$J1000,"P")</f>
        <v>0</v>
      </c>
      <c r="G189" s="7">
        <f>countifs(Raw!$D$1:$D1000,$A189,Raw!$C$1:$C1000,0,Raw!$J$1:$J1000,"P")</f>
        <v>0</v>
      </c>
      <c r="H189" s="7">
        <f>countifs(Raw!$D$1:$D1000,$A189,Raw!$C$1:$C1000,-4,Raw!$J$1:$J1000,"P")</f>
        <v>0</v>
      </c>
      <c r="I189" s="7">
        <f t="shared" si="2"/>
        <v>0</v>
      </c>
      <c r="J189" s="8">
        <f t="shared" si="3"/>
        <v>0</v>
      </c>
      <c r="K189" s="8">
        <f t="shared" si="4"/>
        <v>0</v>
      </c>
      <c r="L189" s="7">
        <f t="shared" si="5"/>
        <v>0</v>
      </c>
      <c r="M189" s="9">
        <f t="shared" si="6"/>
        <v>0</v>
      </c>
    </row>
    <row r="190">
      <c r="A190" s="6" t="s">
        <v>219</v>
      </c>
      <c r="B190" s="7" t="str">
        <f>vlookup($A190,Users!$B$1:$H1000,3,false)</f>
        <v>Vijay</v>
      </c>
      <c r="C190" s="7" t="str">
        <f>vlookup($A190,Users!$B$1:$H1000,6,false)</f>
        <v>Buchholz B</v>
      </c>
      <c r="D190" s="7">
        <f>vlookup($C190,Teams!$B:$D,2,false)</f>
        <v>5</v>
      </c>
      <c r="E190" s="7">
        <f t="shared" si="1"/>
        <v>20</v>
      </c>
      <c r="F190" s="7">
        <f>countifs(Raw!$D$1:$D1000,$A190,Raw!$C$1:$C1000,4,Raw!$J$1:$J1000,"P")+countifs(Raw!$D$1:$D1000,$A190,Raw!$C$1:$C1000,14,Raw!$J$1:$J1000,"P")</f>
        <v>0</v>
      </c>
      <c r="G190" s="7">
        <f>countifs(Raw!$D$1:$D1000,$A190,Raw!$C$1:$C1000,0,Raw!$J$1:$J1000,"P")</f>
        <v>1</v>
      </c>
      <c r="H190" s="7">
        <f>countifs(Raw!$D$1:$D1000,$A190,Raw!$C$1:$C1000,-4,Raw!$J$1:$J1000,"P")</f>
        <v>0</v>
      </c>
      <c r="I190" s="7">
        <f t="shared" si="2"/>
        <v>1</v>
      </c>
      <c r="J190" s="8">
        <f t="shared" si="3"/>
        <v>0.05</v>
      </c>
      <c r="K190" s="8">
        <f t="shared" si="4"/>
        <v>0</v>
      </c>
      <c r="L190" s="7">
        <f t="shared" si="5"/>
        <v>0</v>
      </c>
      <c r="M190" s="9">
        <f t="shared" si="6"/>
        <v>0</v>
      </c>
    </row>
    <row r="191">
      <c r="A191" s="6" t="s">
        <v>220</v>
      </c>
      <c r="B191" s="7" t="str">
        <f>vlookup($A191,Users!$B$1:$H1000,3,false)</f>
        <v>Claire</v>
      </c>
      <c r="C191" s="7" t="str">
        <f>vlookup($A191,Users!$B$1:$H1000,6,false)</f>
        <v>Naperville North</v>
      </c>
      <c r="D191" s="7">
        <f>vlookup($C191,Teams!$B:$D,2,false)</f>
        <v>5</v>
      </c>
      <c r="E191" s="7">
        <f t="shared" si="1"/>
        <v>20</v>
      </c>
      <c r="F191" s="7">
        <f>countifs(Raw!$D$1:$D1000,$A191,Raw!$C$1:$C1000,4,Raw!$J$1:$J1000,"P")+countifs(Raw!$D$1:$D1000,$A191,Raw!$C$1:$C1000,14,Raw!$J$1:$J1000,"P")</f>
        <v>0</v>
      </c>
      <c r="G191" s="7">
        <f>countifs(Raw!$D$1:$D1000,$A191,Raw!$C$1:$C1000,0,Raw!$J$1:$J1000,"P")</f>
        <v>0</v>
      </c>
      <c r="H191" s="7">
        <f>countifs(Raw!$D$1:$D1000,$A191,Raw!$C$1:$C1000,-4,Raw!$J$1:$J1000,"P")</f>
        <v>0</v>
      </c>
      <c r="I191" s="7">
        <f t="shared" si="2"/>
        <v>0</v>
      </c>
      <c r="J191" s="8">
        <f t="shared" si="3"/>
        <v>0</v>
      </c>
      <c r="K191" s="8">
        <f t="shared" si="4"/>
        <v>0</v>
      </c>
      <c r="L191" s="7">
        <f t="shared" si="5"/>
        <v>0</v>
      </c>
      <c r="M191" s="9">
        <f t="shared" si="6"/>
        <v>0</v>
      </c>
    </row>
    <row r="192">
      <c r="A192" s="6" t="s">
        <v>221</v>
      </c>
      <c r="B192" s="7" t="str">
        <f>vlookup($A192,Users!$B$1:$H1000,3,false)</f>
        <v>Arnav</v>
      </c>
      <c r="C192" s="7" t="str">
        <f>vlookup($A192,Users!$B$1:$H1000,6,false)</f>
        <v>NCSSM B</v>
      </c>
      <c r="D192" s="7">
        <f>vlookup($C192,Teams!$B:$D,2,false)</f>
        <v>5</v>
      </c>
      <c r="E192" s="7">
        <f t="shared" si="1"/>
        <v>20</v>
      </c>
      <c r="F192" s="7">
        <f>countifs(Raw!$D$1:$D1000,$A192,Raw!$C$1:$C1000,4,Raw!$J$1:$J1000,"P")+countifs(Raw!$D$1:$D1000,$A192,Raw!$C$1:$C1000,14,Raw!$J$1:$J1000,"P")</f>
        <v>0</v>
      </c>
      <c r="G192" s="7">
        <f>countifs(Raw!$D$1:$D1000,$A192,Raw!$C$1:$C1000,0,Raw!$J$1:$J1000,"P")</f>
        <v>0</v>
      </c>
      <c r="H192" s="7">
        <f>countifs(Raw!$D$1:$D1000,$A192,Raw!$C$1:$C1000,-4,Raw!$J$1:$J1000,"P")</f>
        <v>0</v>
      </c>
      <c r="I192" s="7">
        <f t="shared" si="2"/>
        <v>0</v>
      </c>
      <c r="J192" s="8">
        <f t="shared" si="3"/>
        <v>0</v>
      </c>
      <c r="K192" s="8">
        <f t="shared" si="4"/>
        <v>0</v>
      </c>
      <c r="L192" s="7">
        <f t="shared" si="5"/>
        <v>0</v>
      </c>
      <c r="M192" s="9">
        <f t="shared" si="6"/>
        <v>0</v>
      </c>
    </row>
    <row r="193">
      <c r="A193" s="6" t="s">
        <v>222</v>
      </c>
      <c r="B193" s="7" t="str">
        <f>vlookup($A193,Users!$B$1:$H1000,3,false)</f>
        <v>Nathan</v>
      </c>
      <c r="C193" s="7" t="str">
        <f>vlookup($A193,Users!$B$1:$H1000,6,false)</f>
        <v>University</v>
      </c>
      <c r="D193" s="7">
        <f>vlookup($C193,Teams!$B:$D,2,false)</f>
        <v>8</v>
      </c>
      <c r="E193" s="7">
        <f t="shared" si="1"/>
        <v>32</v>
      </c>
      <c r="F193" s="7">
        <f>countifs(Raw!$D$1:$D1000,$A193,Raw!$C$1:$C1000,4,Raw!$J$1:$J1000,"P")+countifs(Raw!$D$1:$D1000,$A193,Raw!$C$1:$C1000,14,Raw!$J$1:$J1000,"P")</f>
        <v>0</v>
      </c>
      <c r="G193" s="7">
        <f>countifs(Raw!$D$1:$D1000,$A193,Raw!$C$1:$C1000,0,Raw!$J$1:$J1000,"P")</f>
        <v>0</v>
      </c>
      <c r="H193" s="7">
        <f>countifs(Raw!$D$1:$D1000,$A193,Raw!$C$1:$C1000,-4,Raw!$J$1:$J1000,"P")</f>
        <v>0</v>
      </c>
      <c r="I193" s="7">
        <f t="shared" si="2"/>
        <v>0</v>
      </c>
      <c r="J193" s="8">
        <f t="shared" si="3"/>
        <v>0</v>
      </c>
      <c r="K193" s="8">
        <f t="shared" si="4"/>
        <v>0</v>
      </c>
      <c r="L193" s="7">
        <f t="shared" si="5"/>
        <v>0</v>
      </c>
      <c r="M193" s="9">
        <f t="shared" si="6"/>
        <v>0</v>
      </c>
    </row>
    <row r="194">
      <c r="A194" s="6" t="s">
        <v>223</v>
      </c>
      <c r="B194" s="7" t="str">
        <f>vlookup($A194,Users!$B$1:$H1000,3,false)</f>
        <v>Alex</v>
      </c>
      <c r="C194" s="7" t="str">
        <f>vlookup($A194,Users!$B$1:$H1000,6,false)</f>
        <v>Niskayuna</v>
      </c>
      <c r="D194" s="7">
        <f>vlookup($C194,Teams!$B:$D,2,false)</f>
        <v>5</v>
      </c>
      <c r="E194" s="7">
        <f t="shared" si="1"/>
        <v>20</v>
      </c>
      <c r="F194" s="7">
        <f>countifs(Raw!$D$1:$D1000,$A194,Raw!$C$1:$C1000,4,Raw!$J$1:$J1000,"P")+countifs(Raw!$D$1:$D1000,$A194,Raw!$C$1:$C1000,14,Raw!$J$1:$J1000,"P")</f>
        <v>0</v>
      </c>
      <c r="G194" s="7">
        <f>countifs(Raw!$D$1:$D1000,$A194,Raw!$C$1:$C1000,0,Raw!$J$1:$J1000,"P")</f>
        <v>0</v>
      </c>
      <c r="H194" s="7">
        <f>countifs(Raw!$D$1:$D1000,$A194,Raw!$C$1:$C1000,-4,Raw!$J$1:$J1000,"P")</f>
        <v>0</v>
      </c>
      <c r="I194" s="7">
        <f t="shared" si="2"/>
        <v>0</v>
      </c>
      <c r="J194" s="8">
        <f t="shared" si="3"/>
        <v>0</v>
      </c>
      <c r="K194" s="8">
        <f t="shared" si="4"/>
        <v>0</v>
      </c>
      <c r="L194" s="7">
        <f t="shared" si="5"/>
        <v>0</v>
      </c>
      <c r="M194" s="9">
        <f t="shared" si="6"/>
        <v>0</v>
      </c>
    </row>
    <row r="195">
      <c r="A195" s="6" t="s">
        <v>224</v>
      </c>
      <c r="B195" s="7" t="str">
        <f>vlookup($A195,Users!$B$1:$H1000,3,false)</f>
        <v>Ricky</v>
      </c>
      <c r="C195" s="7" t="str">
        <f>vlookup($A195,Users!$B$1:$H1000,6,false)</f>
        <v>Blair C</v>
      </c>
      <c r="D195" s="7">
        <f>vlookup($C195,Teams!$B:$D,2,false)</f>
        <v>5</v>
      </c>
      <c r="E195" s="7">
        <f t="shared" si="1"/>
        <v>20</v>
      </c>
      <c r="F195" s="7">
        <f>countifs(Raw!$D$1:$D1000,$A195,Raw!$C$1:$C1000,4,Raw!$J$1:$J1000,"P")+countifs(Raw!$D$1:$D1000,$A195,Raw!$C$1:$C1000,14,Raw!$J$1:$J1000,"P")</f>
        <v>0</v>
      </c>
      <c r="G195" s="7">
        <f>countifs(Raw!$D$1:$D1000,$A195,Raw!$C$1:$C1000,0,Raw!$J$1:$J1000,"P")</f>
        <v>0</v>
      </c>
      <c r="H195" s="7">
        <f>countifs(Raw!$D$1:$D1000,$A195,Raw!$C$1:$C1000,-4,Raw!$J$1:$J1000,"P")</f>
        <v>0</v>
      </c>
      <c r="I195" s="7">
        <f t="shared" si="2"/>
        <v>0</v>
      </c>
      <c r="J195" s="8">
        <f t="shared" si="3"/>
        <v>0</v>
      </c>
      <c r="K195" s="8">
        <f t="shared" si="4"/>
        <v>0</v>
      </c>
      <c r="L195" s="7">
        <f t="shared" si="5"/>
        <v>0</v>
      </c>
      <c r="M195" s="9">
        <f t="shared" si="6"/>
        <v>0</v>
      </c>
    </row>
    <row r="196">
      <c r="A196" s="6" t="s">
        <v>225</v>
      </c>
      <c r="B196" s="7" t="str">
        <f>vlookup($A196,Users!$B$1:$H1000,3,false)</f>
        <v>Arif</v>
      </c>
      <c r="C196" s="7" t="str">
        <f>vlookup($A196,Users!$B$1:$H1000,6,false)</f>
        <v>Centennial</v>
      </c>
      <c r="D196" s="7">
        <f>vlookup($C196,Teams!$B:$D,2,false)</f>
        <v>11</v>
      </c>
      <c r="E196" s="7">
        <f t="shared" si="1"/>
        <v>44</v>
      </c>
      <c r="F196" s="7">
        <f>countifs(Raw!$D$1:$D1000,$A196,Raw!$C$1:$C1000,4,Raw!$J$1:$J1000,"P")+countifs(Raw!$D$1:$D1000,$A196,Raw!$C$1:$C1000,14,Raw!$J$1:$J1000,"P")</f>
        <v>0</v>
      </c>
      <c r="G196" s="7">
        <f>countifs(Raw!$D$1:$D1000,$A196,Raw!$C$1:$C1000,0,Raw!$J$1:$J1000,"P")</f>
        <v>1</v>
      </c>
      <c r="H196" s="7">
        <f>countifs(Raw!$D$1:$D1000,$A196,Raw!$C$1:$C1000,-4,Raw!$J$1:$J1000,"P")</f>
        <v>0</v>
      </c>
      <c r="I196" s="7">
        <f t="shared" si="2"/>
        <v>1</v>
      </c>
      <c r="J196" s="8">
        <f t="shared" si="3"/>
        <v>0.02272727273</v>
      </c>
      <c r="K196" s="8">
        <f t="shared" si="4"/>
        <v>0</v>
      </c>
      <c r="L196" s="7">
        <f t="shared" si="5"/>
        <v>0</v>
      </c>
      <c r="M196" s="9">
        <f t="shared" si="6"/>
        <v>0</v>
      </c>
    </row>
    <row r="197">
      <c r="A197" s="6" t="s">
        <v>226</v>
      </c>
      <c r="B197" s="7" t="str">
        <f>vlookup($A197,Users!$B$1:$H1000,3,false)</f>
        <v>Jeffery</v>
      </c>
      <c r="C197" s="7" t="str">
        <f>vlookup($A197,Users!$B$1:$H1000,6,false)</f>
        <v>Naperville North</v>
      </c>
      <c r="D197" s="7">
        <f>vlookup($C197,Teams!$B:$D,2,false)</f>
        <v>5</v>
      </c>
      <c r="E197" s="7">
        <f t="shared" si="1"/>
        <v>20</v>
      </c>
      <c r="F197" s="7">
        <f>countifs(Raw!$D$1:$D1000,$A197,Raw!$C$1:$C1000,4,Raw!$J$1:$J1000,"P")+countifs(Raw!$D$1:$D1000,$A197,Raw!$C$1:$C1000,14,Raw!$J$1:$J1000,"P")</f>
        <v>0</v>
      </c>
      <c r="G197" s="7">
        <f>countifs(Raw!$D$1:$D1000,$A197,Raw!$C$1:$C1000,0,Raw!$J$1:$J1000,"P")</f>
        <v>0</v>
      </c>
      <c r="H197" s="7">
        <f>countifs(Raw!$D$1:$D1000,$A197,Raw!$C$1:$C1000,-4,Raw!$J$1:$J1000,"P")</f>
        <v>0</v>
      </c>
      <c r="I197" s="7">
        <f t="shared" si="2"/>
        <v>0</v>
      </c>
      <c r="J197" s="8">
        <f t="shared" si="3"/>
        <v>0</v>
      </c>
      <c r="K197" s="8">
        <f t="shared" si="4"/>
        <v>0</v>
      </c>
      <c r="L197" s="7">
        <f t="shared" si="5"/>
        <v>0</v>
      </c>
      <c r="M197" s="9">
        <f t="shared" si="6"/>
        <v>0</v>
      </c>
    </row>
    <row r="198">
      <c r="A198" s="6" t="s">
        <v>227</v>
      </c>
      <c r="B198" s="7" t="str">
        <f>vlookup($A198,Users!$B$1:$H1000,3,false)</f>
        <v>Leo</v>
      </c>
      <c r="C198" s="7" t="str">
        <f>vlookup($A198,Users!$B$1:$H1000,6,false)</f>
        <v>Green Hope</v>
      </c>
      <c r="D198" s="7">
        <f>vlookup($C198,Teams!$B:$D,2,false)</f>
        <v>5</v>
      </c>
      <c r="E198" s="7">
        <f t="shared" si="1"/>
        <v>20</v>
      </c>
      <c r="F198" s="7">
        <f>countifs(Raw!$D$1:$D1000,$A198,Raw!$C$1:$C1000,4,Raw!$J$1:$J1000,"P")+countifs(Raw!$D$1:$D1000,$A198,Raw!$C$1:$C1000,14,Raw!$J$1:$J1000,"P")</f>
        <v>0</v>
      </c>
      <c r="G198" s="7">
        <f>countifs(Raw!$D$1:$D1000,$A198,Raw!$C$1:$C1000,0,Raw!$J$1:$J1000,"P")</f>
        <v>0</v>
      </c>
      <c r="H198" s="7">
        <f>countifs(Raw!$D$1:$D1000,$A198,Raw!$C$1:$C1000,-4,Raw!$J$1:$J1000,"P")</f>
        <v>0</v>
      </c>
      <c r="I198" s="7">
        <f t="shared" si="2"/>
        <v>0</v>
      </c>
      <c r="J198" s="8">
        <f t="shared" si="3"/>
        <v>0</v>
      </c>
      <c r="K198" s="8">
        <f t="shared" si="4"/>
        <v>0</v>
      </c>
      <c r="L198" s="7">
        <f t="shared" si="5"/>
        <v>0</v>
      </c>
      <c r="M198" s="9">
        <f t="shared" si="6"/>
        <v>0</v>
      </c>
    </row>
    <row r="199">
      <c r="A199" s="6" t="s">
        <v>228</v>
      </c>
      <c r="B199" s="7" t="str">
        <f>vlookup($A199,Users!$B$1:$H1000,3,false)</f>
        <v>Rohan</v>
      </c>
      <c r="C199" s="7" t="str">
        <f>vlookup($A199,Users!$B$1:$H1000,6,false)</f>
        <v>Cupertino</v>
      </c>
      <c r="D199" s="7">
        <f>vlookup($C199,Teams!$B:$D,2,false)</f>
        <v>5</v>
      </c>
      <c r="E199" s="7">
        <f t="shared" si="1"/>
        <v>20</v>
      </c>
      <c r="F199" s="7">
        <f>countifs(Raw!$D$1:$D1000,$A199,Raw!$C$1:$C1000,4,Raw!$J$1:$J1000,"P")+countifs(Raw!$D$1:$D1000,$A199,Raw!$C$1:$C1000,14,Raw!$J$1:$J1000,"P")</f>
        <v>0</v>
      </c>
      <c r="G199" s="7">
        <f>countifs(Raw!$D$1:$D1000,$A199,Raw!$C$1:$C1000,0,Raw!$J$1:$J1000,"P")</f>
        <v>0</v>
      </c>
      <c r="H199" s="7">
        <f>countifs(Raw!$D$1:$D1000,$A199,Raw!$C$1:$C1000,-4,Raw!$J$1:$J1000,"P")</f>
        <v>0</v>
      </c>
      <c r="I199" s="7">
        <f t="shared" si="2"/>
        <v>0</v>
      </c>
      <c r="J199" s="8">
        <f t="shared" si="3"/>
        <v>0</v>
      </c>
      <c r="K199" s="8">
        <f t="shared" si="4"/>
        <v>0</v>
      </c>
      <c r="L199" s="7">
        <f t="shared" si="5"/>
        <v>0</v>
      </c>
      <c r="M199" s="9">
        <f t="shared" si="6"/>
        <v>0</v>
      </c>
    </row>
    <row r="200">
      <c r="A200" s="6" t="s">
        <v>229</v>
      </c>
      <c r="B200" s="7" t="str">
        <f>vlookup($A200,Users!$B$1:$H1000,3,false)</f>
        <v>Kira</v>
      </c>
      <c r="C200" s="7" t="str">
        <f>vlookup($A200,Users!$B$1:$H1000,6,false)</f>
        <v>Lexington B</v>
      </c>
      <c r="D200" s="7">
        <f>vlookup($C200,Teams!$B:$D,2,false)</f>
        <v>6</v>
      </c>
      <c r="E200" s="7">
        <f t="shared" si="1"/>
        <v>24</v>
      </c>
      <c r="F200" s="7">
        <f>countifs(Raw!$D$1:$D1000,$A200,Raw!$C$1:$C1000,4,Raw!$J$1:$J1000,"P")+countifs(Raw!$D$1:$D1000,$A200,Raw!$C$1:$C1000,14,Raw!$J$1:$J1000,"P")</f>
        <v>0</v>
      </c>
      <c r="G200" s="7">
        <f>countifs(Raw!$D$1:$D1000,$A200,Raw!$C$1:$C1000,0,Raw!$J$1:$J1000,"P")</f>
        <v>0</v>
      </c>
      <c r="H200" s="7">
        <f>countifs(Raw!$D$1:$D1000,$A200,Raw!$C$1:$C1000,-4,Raw!$J$1:$J1000,"P")</f>
        <v>0</v>
      </c>
      <c r="I200" s="7">
        <f t="shared" si="2"/>
        <v>0</v>
      </c>
      <c r="J200" s="8">
        <f t="shared" si="3"/>
        <v>0</v>
      </c>
      <c r="K200" s="8">
        <f t="shared" si="4"/>
        <v>0</v>
      </c>
      <c r="L200" s="7">
        <f t="shared" si="5"/>
        <v>0</v>
      </c>
      <c r="M200" s="9">
        <f t="shared" si="6"/>
        <v>0</v>
      </c>
    </row>
    <row r="201">
      <c r="A201" s="6" t="s">
        <v>230</v>
      </c>
      <c r="B201" s="7" t="str">
        <f>vlookup($A201,Users!$B$1:$H1000,3,false)</f>
        <v>Tejas</v>
      </c>
      <c r="C201" s="7" t="str">
        <f>vlookup($A201,Users!$B$1:$H1000,6,false)</f>
        <v>Tesla STEM</v>
      </c>
      <c r="D201" s="7">
        <f>vlookup($C201,Teams!$B:$D,2,false)</f>
        <v>8</v>
      </c>
      <c r="E201" s="7">
        <f t="shared" si="1"/>
        <v>32</v>
      </c>
      <c r="F201" s="7">
        <f>countifs(Raw!$D$1:$D1000,$A201,Raw!$C$1:$C1000,4,Raw!$J$1:$J1000,"P")+countifs(Raw!$D$1:$D1000,$A201,Raw!$C$1:$C1000,14,Raw!$J$1:$J1000,"P")</f>
        <v>0</v>
      </c>
      <c r="G201" s="7">
        <f>countifs(Raw!$D$1:$D1000,$A201,Raw!$C$1:$C1000,0,Raw!$J$1:$J1000,"P")</f>
        <v>0</v>
      </c>
      <c r="H201" s="7">
        <f>countifs(Raw!$D$1:$D1000,$A201,Raw!$C$1:$C1000,-4,Raw!$J$1:$J1000,"P")</f>
        <v>0</v>
      </c>
      <c r="I201" s="7">
        <f t="shared" si="2"/>
        <v>0</v>
      </c>
      <c r="J201" s="8">
        <f t="shared" si="3"/>
        <v>0</v>
      </c>
      <c r="K201" s="8">
        <f t="shared" si="4"/>
        <v>0</v>
      </c>
      <c r="L201" s="7">
        <f t="shared" si="5"/>
        <v>0</v>
      </c>
      <c r="M201" s="9">
        <f t="shared" si="6"/>
        <v>0</v>
      </c>
    </row>
    <row r="202">
      <c r="A202" s="6" t="s">
        <v>231</v>
      </c>
      <c r="B202" s="7" t="str">
        <f>vlookup($A202,Users!$B$1:$H1000,3,false)</f>
        <v>Alex</v>
      </c>
      <c r="C202" s="7" t="str">
        <f>vlookup($A202,Users!$B$1:$H1000,6,false)</f>
        <v>Canyon Crest</v>
      </c>
      <c r="D202" s="7">
        <f>vlookup($C202,Teams!$B:$D,2,false)</f>
        <v>5</v>
      </c>
      <c r="E202" s="7">
        <f t="shared" si="1"/>
        <v>20</v>
      </c>
      <c r="F202" s="7">
        <f>countifs(Raw!$D$1:$D1000,$A202,Raw!$C$1:$C1000,4,Raw!$J$1:$J1000,"P")+countifs(Raw!$D$1:$D1000,$A202,Raw!$C$1:$C1000,14,Raw!$J$1:$J1000,"P")</f>
        <v>0</v>
      </c>
      <c r="G202" s="7">
        <f>countifs(Raw!$D$1:$D1000,$A202,Raw!$C$1:$C1000,0,Raw!$J$1:$J1000,"P")</f>
        <v>0</v>
      </c>
      <c r="H202" s="7">
        <f>countifs(Raw!$D$1:$D1000,$A202,Raw!$C$1:$C1000,-4,Raw!$J$1:$J1000,"P")</f>
        <v>0</v>
      </c>
      <c r="I202" s="7">
        <f t="shared" si="2"/>
        <v>0</v>
      </c>
      <c r="J202" s="8">
        <f t="shared" si="3"/>
        <v>0</v>
      </c>
      <c r="K202" s="8">
        <f t="shared" si="4"/>
        <v>0</v>
      </c>
      <c r="L202" s="7">
        <f t="shared" si="5"/>
        <v>0</v>
      </c>
      <c r="M202" s="9">
        <f t="shared" si="6"/>
        <v>0</v>
      </c>
    </row>
    <row r="203">
      <c r="A203" s="6" t="s">
        <v>233</v>
      </c>
      <c r="B203" s="7" t="str">
        <f>vlookup($A203,Users!$B$1:$H1000,3,false)</f>
        <v>Harish</v>
      </c>
      <c r="C203" s="7" t="str">
        <f>vlookup($A203,Users!$B$1:$H1000,6,false)</f>
        <v>Mira Loma</v>
      </c>
      <c r="D203" s="7">
        <f>vlookup($C203,Teams!$B:$D,2,false)</f>
        <v>11</v>
      </c>
      <c r="E203" s="7">
        <f t="shared" si="1"/>
        <v>44</v>
      </c>
      <c r="F203" s="7">
        <f>countifs(Raw!$D$1:$D1000,$A203,Raw!$C$1:$C1000,4,Raw!$J$1:$J1000,"P")+countifs(Raw!$D$1:$D1000,$A203,Raw!$C$1:$C1000,14,Raw!$J$1:$J1000,"P")</f>
        <v>0</v>
      </c>
      <c r="G203" s="7">
        <f>countifs(Raw!$D$1:$D1000,$A203,Raw!$C$1:$C1000,0,Raw!$J$1:$J1000,"P")</f>
        <v>0</v>
      </c>
      <c r="H203" s="7">
        <f>countifs(Raw!$D$1:$D1000,$A203,Raw!$C$1:$C1000,-4,Raw!$J$1:$J1000,"P")</f>
        <v>0</v>
      </c>
      <c r="I203" s="7">
        <f t="shared" si="2"/>
        <v>0</v>
      </c>
      <c r="J203" s="8">
        <f t="shared" si="3"/>
        <v>0</v>
      </c>
      <c r="K203" s="8">
        <f t="shared" si="4"/>
        <v>0</v>
      </c>
      <c r="L203" s="7">
        <f t="shared" si="5"/>
        <v>0</v>
      </c>
      <c r="M203" s="9">
        <f t="shared" si="6"/>
        <v>0</v>
      </c>
    </row>
    <row r="204">
      <c r="A204" s="6" t="s">
        <v>116</v>
      </c>
      <c r="B204" s="7" t="str">
        <f>vlookup($A204,Users!$B$1:$H1000,3,false)</f>
        <v>Jasper</v>
      </c>
      <c r="C204" s="7" t="str">
        <f>vlookup($A204,Users!$B$1:$H1000,6,false)</f>
        <v>Pullman</v>
      </c>
      <c r="D204" s="7">
        <f>vlookup($C204,Teams!$B:$D,2,false)</f>
        <v>5</v>
      </c>
      <c r="E204" s="7">
        <f t="shared" si="1"/>
        <v>20</v>
      </c>
      <c r="F204" s="7">
        <f>countifs(Raw!$D$1:$D1000,$A204,Raw!$C$1:$C1000,4,Raw!$J$1:$J1000,"P")+countifs(Raw!$D$1:$D1000,$A204,Raw!$C$1:$C1000,14,Raw!$J$1:$J1000,"P")</f>
        <v>0</v>
      </c>
      <c r="G204" s="7">
        <f>countifs(Raw!$D$1:$D1000,$A204,Raw!$C$1:$C1000,0,Raw!$J$1:$J1000,"P")</f>
        <v>1</v>
      </c>
      <c r="H204" s="7">
        <f>countifs(Raw!$D$1:$D1000,$A204,Raw!$C$1:$C1000,-4,Raw!$J$1:$J1000,"P")</f>
        <v>1</v>
      </c>
      <c r="I204" s="7">
        <f t="shared" si="2"/>
        <v>2</v>
      </c>
      <c r="J204" s="8">
        <f t="shared" si="3"/>
        <v>0.1</v>
      </c>
      <c r="K204" s="8">
        <f t="shared" si="4"/>
        <v>0</v>
      </c>
      <c r="L204" s="7">
        <f t="shared" si="5"/>
        <v>-4</v>
      </c>
      <c r="M204" s="9">
        <f t="shared" si="6"/>
        <v>-0.8</v>
      </c>
    </row>
    <row r="205">
      <c r="A205" s="6" t="s">
        <v>142</v>
      </c>
      <c r="B205" s="7" t="str">
        <f>vlookup($A205,Users!$B$1:$H1000,3,false)</f>
        <v>Aditya</v>
      </c>
      <c r="C205" s="7" t="str">
        <f>vlookup($A205,Users!$B$1:$H1000,6,false)</f>
        <v>Shen</v>
      </c>
      <c r="D205" s="7">
        <f>vlookup($C205,Teams!$B:$D,2,false)</f>
        <v>5</v>
      </c>
      <c r="E205" s="7">
        <f t="shared" si="1"/>
        <v>20</v>
      </c>
      <c r="F205" s="7">
        <f>countifs(Raw!$D$1:$D1000,$A205,Raw!$C$1:$C1000,4,Raw!$J$1:$J1000,"P")+countifs(Raw!$D$1:$D1000,$A205,Raw!$C$1:$C1000,14,Raw!$J$1:$J1000,"P")</f>
        <v>0</v>
      </c>
      <c r="G205" s="7">
        <f>countifs(Raw!$D$1:$D1000,$A205,Raw!$C$1:$C1000,0,Raw!$J$1:$J1000,"P")</f>
        <v>0</v>
      </c>
      <c r="H205" s="7">
        <f>countifs(Raw!$D$1:$D1000,$A205,Raw!$C$1:$C1000,-4,Raw!$J$1:$J1000,"P")</f>
        <v>1</v>
      </c>
      <c r="I205" s="7">
        <f t="shared" si="2"/>
        <v>1</v>
      </c>
      <c r="J205" s="8">
        <f t="shared" si="3"/>
        <v>0.05</v>
      </c>
      <c r="K205" s="8">
        <f t="shared" si="4"/>
        <v>0</v>
      </c>
      <c r="L205" s="7">
        <f t="shared" si="5"/>
        <v>-4</v>
      </c>
      <c r="M205" s="9">
        <f t="shared" si="6"/>
        <v>-0.8</v>
      </c>
    </row>
    <row r="206">
      <c r="A206" s="6" t="s">
        <v>192</v>
      </c>
      <c r="B206" s="7" t="str">
        <f>vlookup($A206,Users!$B$1:$H1000,3,false)</f>
        <v>Erik</v>
      </c>
      <c r="C206" s="7" t="str">
        <f>vlookup($A206,Users!$B$1:$H1000,6,false)</f>
        <v>Green Hope</v>
      </c>
      <c r="D206" s="7">
        <f>vlookup($C206,Teams!$B:$D,2,false)</f>
        <v>5</v>
      </c>
      <c r="E206" s="7">
        <f t="shared" si="1"/>
        <v>20</v>
      </c>
      <c r="F206" s="7">
        <f>countifs(Raw!$D$1:$D1000,$A206,Raw!$C$1:$C1000,4,Raw!$J$1:$J1000,"P")+countifs(Raw!$D$1:$D1000,$A206,Raw!$C$1:$C1000,14,Raw!$J$1:$J1000,"P")</f>
        <v>0</v>
      </c>
      <c r="G206" s="7">
        <f>countifs(Raw!$D$1:$D1000,$A206,Raw!$C$1:$C1000,0,Raw!$J$1:$J1000,"P")</f>
        <v>0</v>
      </c>
      <c r="H206" s="7">
        <f>countifs(Raw!$D$1:$D1000,$A206,Raw!$C$1:$C1000,-4,Raw!$J$1:$J1000,"P")</f>
        <v>1</v>
      </c>
      <c r="I206" s="7">
        <f t="shared" si="2"/>
        <v>1</v>
      </c>
      <c r="J206" s="8">
        <f t="shared" si="3"/>
        <v>0.05</v>
      </c>
      <c r="K206" s="8">
        <f t="shared" si="4"/>
        <v>0</v>
      </c>
      <c r="L206" s="7">
        <f t="shared" si="5"/>
        <v>-4</v>
      </c>
      <c r="M206" s="9">
        <f t="shared" si="6"/>
        <v>-0.8</v>
      </c>
    </row>
    <row r="207">
      <c r="A207" s="6" t="s">
        <v>174</v>
      </c>
      <c r="B207" s="7" t="str">
        <f>vlookup($A207,Users!$B$1:$H1000,3,false)</f>
        <v>Jason</v>
      </c>
      <c r="C207" s="7" t="str">
        <f>vlookup($A207,Users!$B$1:$H1000,6,false)</f>
        <v>Troy</v>
      </c>
      <c r="D207" s="7">
        <f>vlookup($C207,Teams!$B:$D,2,false)</f>
        <v>5</v>
      </c>
      <c r="E207" s="7">
        <f t="shared" si="1"/>
        <v>20</v>
      </c>
      <c r="F207" s="7">
        <f>countifs(Raw!$D$1:$D1000,$A207,Raw!$C$1:$C1000,4,Raw!$J$1:$J1000,"P")+countifs(Raw!$D$1:$D1000,$A207,Raw!$C$1:$C1000,14,Raw!$J$1:$J1000,"P")</f>
        <v>0</v>
      </c>
      <c r="G207" s="7">
        <f>countifs(Raw!$D$1:$D1000,$A207,Raw!$C$1:$C1000,0,Raw!$J$1:$J1000,"P")</f>
        <v>3</v>
      </c>
      <c r="H207" s="7">
        <f>countifs(Raw!$D$1:$D1000,$A207,Raw!$C$1:$C1000,-4,Raw!$J$1:$J1000,"P")</f>
        <v>2</v>
      </c>
      <c r="I207" s="7">
        <f t="shared" si="2"/>
        <v>5</v>
      </c>
      <c r="J207" s="8">
        <f t="shared" si="3"/>
        <v>0.25</v>
      </c>
      <c r="K207" s="8">
        <f t="shared" si="4"/>
        <v>0</v>
      </c>
      <c r="L207" s="7">
        <f t="shared" si="5"/>
        <v>-8</v>
      </c>
      <c r="M207" s="9">
        <f t="shared" si="6"/>
        <v>-1.6</v>
      </c>
    </row>
    <row r="208">
      <c r="A208" s="24"/>
      <c r="B208" s="24"/>
      <c r="C208" s="24"/>
      <c r="D208" s="12"/>
      <c r="E208" s="12"/>
      <c r="F208" s="12"/>
      <c r="G208" s="12"/>
      <c r="H208" s="12"/>
      <c r="I208" s="12"/>
      <c r="J208" s="13"/>
      <c r="K208" s="13"/>
      <c r="L208" s="12"/>
      <c r="M208" s="25"/>
    </row>
    <row r="209">
      <c r="A209" s="24"/>
      <c r="B209" s="24"/>
      <c r="C209" s="24"/>
      <c r="D209" s="12"/>
      <c r="E209" s="12"/>
      <c r="F209" s="12"/>
      <c r="G209" s="12"/>
      <c r="H209" s="12"/>
      <c r="I209" s="12"/>
      <c r="J209" s="13"/>
      <c r="K209" s="13"/>
      <c r="L209" s="12"/>
      <c r="M209" s="25"/>
    </row>
    <row r="210">
      <c r="A210" s="24"/>
      <c r="B210" s="24"/>
      <c r="C210" s="24"/>
      <c r="D210" s="12"/>
      <c r="E210" s="12"/>
      <c r="F210" s="12"/>
      <c r="G210" s="12"/>
      <c r="H210" s="12"/>
      <c r="I210" s="12"/>
      <c r="J210" s="13"/>
      <c r="K210" s="13"/>
      <c r="L210" s="12"/>
      <c r="M210" s="25"/>
    </row>
    <row r="211">
      <c r="A211" s="24"/>
      <c r="B211" s="24"/>
      <c r="C211" s="24"/>
      <c r="D211" s="12"/>
      <c r="E211" s="12"/>
      <c r="F211" s="12"/>
      <c r="G211" s="12"/>
      <c r="H211" s="12"/>
      <c r="I211" s="12"/>
      <c r="J211" s="13"/>
      <c r="K211" s="13"/>
      <c r="L211" s="12"/>
      <c r="M211" s="25"/>
    </row>
    <row r="212">
      <c r="A212" s="24"/>
      <c r="B212" s="24"/>
      <c r="C212" s="24"/>
      <c r="D212" s="12"/>
      <c r="E212" s="12"/>
      <c r="F212" s="12"/>
      <c r="G212" s="12"/>
      <c r="H212" s="12"/>
      <c r="I212" s="12"/>
      <c r="J212" s="13"/>
      <c r="K212" s="13"/>
      <c r="L212" s="12"/>
      <c r="M212" s="25"/>
    </row>
    <row r="213">
      <c r="A213" s="24"/>
      <c r="B213" s="24"/>
      <c r="C213" s="24"/>
      <c r="D213" s="12"/>
      <c r="E213" s="12"/>
      <c r="F213" s="12"/>
      <c r="G213" s="12"/>
      <c r="H213" s="12"/>
      <c r="I213" s="12"/>
      <c r="J213" s="13"/>
      <c r="K213" s="13"/>
      <c r="L213" s="12"/>
      <c r="M213" s="25"/>
    </row>
    <row r="214">
      <c r="A214" s="24"/>
      <c r="B214" s="24"/>
      <c r="C214" s="24"/>
      <c r="D214" s="12"/>
      <c r="E214" s="12"/>
      <c r="F214" s="12"/>
      <c r="G214" s="12"/>
      <c r="H214" s="12"/>
      <c r="I214" s="12"/>
      <c r="J214" s="13"/>
      <c r="K214" s="13"/>
      <c r="L214" s="12"/>
      <c r="M214" s="25"/>
    </row>
    <row r="215">
      <c r="A215" s="24"/>
      <c r="B215" s="24"/>
      <c r="C215" s="24"/>
      <c r="D215" s="12"/>
      <c r="E215" s="12"/>
      <c r="F215" s="12"/>
      <c r="G215" s="12"/>
      <c r="H215" s="12"/>
      <c r="I215" s="12"/>
      <c r="J215" s="13"/>
      <c r="K215" s="13"/>
      <c r="L215" s="12"/>
      <c r="M215" s="25"/>
    </row>
    <row r="216">
      <c r="A216" s="24"/>
      <c r="B216" s="24"/>
      <c r="C216" s="24"/>
      <c r="D216" s="12"/>
      <c r="E216" s="12"/>
      <c r="F216" s="12"/>
      <c r="G216" s="12"/>
      <c r="H216" s="12"/>
      <c r="I216" s="12"/>
      <c r="J216" s="13"/>
      <c r="K216" s="13"/>
      <c r="L216" s="12"/>
      <c r="M216" s="25"/>
    </row>
    <row r="217">
      <c r="A217" s="24"/>
      <c r="B217" s="24"/>
      <c r="C217" s="24"/>
      <c r="D217" s="12"/>
      <c r="E217" s="12"/>
      <c r="F217" s="12"/>
      <c r="G217" s="12"/>
      <c r="H217" s="12"/>
      <c r="I217" s="12"/>
      <c r="J217" s="13"/>
      <c r="K217" s="13"/>
      <c r="L217" s="12"/>
      <c r="M217" s="25"/>
    </row>
    <row r="218">
      <c r="A218" s="24"/>
      <c r="B218" s="24"/>
      <c r="C218" s="24"/>
      <c r="D218" s="12"/>
      <c r="E218" s="12"/>
      <c r="F218" s="12"/>
      <c r="G218" s="12"/>
      <c r="H218" s="12"/>
      <c r="I218" s="12"/>
      <c r="J218" s="13"/>
      <c r="K218" s="13"/>
      <c r="L218" s="12"/>
      <c r="M218" s="25"/>
    </row>
    <row r="219">
      <c r="A219" s="24"/>
      <c r="B219" s="24"/>
      <c r="C219" s="24"/>
      <c r="D219" s="12"/>
      <c r="E219" s="12"/>
      <c r="F219" s="12"/>
      <c r="G219" s="12"/>
      <c r="H219" s="12"/>
      <c r="I219" s="12"/>
      <c r="J219" s="13"/>
      <c r="K219" s="13"/>
      <c r="L219" s="12"/>
      <c r="M219" s="25"/>
    </row>
    <row r="220">
      <c r="A220" s="24"/>
      <c r="B220" s="24"/>
      <c r="C220" s="24"/>
      <c r="D220" s="12"/>
      <c r="E220" s="12"/>
      <c r="F220" s="12"/>
      <c r="G220" s="12"/>
      <c r="H220" s="12"/>
      <c r="I220" s="12"/>
      <c r="J220" s="13"/>
      <c r="K220" s="13"/>
      <c r="L220" s="12"/>
      <c r="M220" s="25"/>
    </row>
    <row r="221">
      <c r="A221" s="24"/>
      <c r="B221" s="24"/>
      <c r="C221" s="24"/>
      <c r="D221" s="12"/>
      <c r="E221" s="12"/>
      <c r="F221" s="12"/>
      <c r="G221" s="12"/>
      <c r="H221" s="12"/>
      <c r="I221" s="12"/>
      <c r="J221" s="13"/>
      <c r="K221" s="13"/>
      <c r="L221" s="12"/>
      <c r="M221" s="25"/>
    </row>
    <row r="222">
      <c r="A222" s="24"/>
      <c r="B222" s="24"/>
      <c r="C222" s="24"/>
      <c r="D222" s="12"/>
      <c r="E222" s="12"/>
      <c r="F222" s="12"/>
      <c r="G222" s="12"/>
      <c r="H222" s="12"/>
      <c r="I222" s="12"/>
      <c r="J222" s="13"/>
      <c r="K222" s="13"/>
      <c r="L222" s="12"/>
      <c r="M222" s="25"/>
    </row>
    <row r="223">
      <c r="A223" s="24"/>
      <c r="B223" s="24"/>
      <c r="C223" s="24"/>
      <c r="D223" s="12"/>
      <c r="E223" s="12"/>
      <c r="F223" s="12"/>
      <c r="G223" s="12"/>
      <c r="H223" s="12"/>
      <c r="I223" s="12"/>
      <c r="J223" s="13"/>
      <c r="K223" s="13"/>
      <c r="L223" s="12"/>
      <c r="M223" s="25"/>
    </row>
    <row r="224">
      <c r="A224" s="24"/>
      <c r="B224" s="24"/>
      <c r="C224" s="24"/>
      <c r="D224" s="12"/>
      <c r="E224" s="12"/>
      <c r="F224" s="12"/>
      <c r="G224" s="12"/>
      <c r="H224" s="12"/>
      <c r="I224" s="12"/>
      <c r="J224" s="13"/>
      <c r="K224" s="13"/>
      <c r="L224" s="12"/>
      <c r="M224" s="25"/>
    </row>
    <row r="225">
      <c r="A225" s="24"/>
      <c r="B225" s="24"/>
      <c r="C225" s="24"/>
      <c r="D225" s="12"/>
      <c r="E225" s="12"/>
      <c r="F225" s="12"/>
      <c r="G225" s="12"/>
      <c r="H225" s="12"/>
      <c r="I225" s="12"/>
      <c r="J225" s="13"/>
      <c r="K225" s="13"/>
      <c r="L225" s="12"/>
      <c r="M225" s="25"/>
    </row>
    <row r="226">
      <c r="A226" s="24"/>
      <c r="B226" s="24"/>
      <c r="C226" s="24"/>
      <c r="D226" s="12"/>
      <c r="E226" s="12"/>
      <c r="F226" s="12"/>
      <c r="G226" s="12"/>
      <c r="H226" s="12"/>
      <c r="I226" s="12"/>
      <c r="J226" s="13"/>
      <c r="K226" s="13"/>
      <c r="L226" s="12"/>
      <c r="M226" s="25"/>
    </row>
    <row r="227">
      <c r="A227" s="24"/>
      <c r="B227" s="24"/>
      <c r="C227" s="24"/>
      <c r="D227" s="12"/>
      <c r="E227" s="12"/>
      <c r="F227" s="12"/>
      <c r="G227" s="12"/>
      <c r="H227" s="12"/>
      <c r="I227" s="12"/>
      <c r="J227" s="13"/>
      <c r="K227" s="13"/>
      <c r="L227" s="12"/>
      <c r="M227" s="25"/>
    </row>
    <row r="228">
      <c r="A228" s="24"/>
      <c r="B228" s="24"/>
      <c r="C228" s="24"/>
      <c r="D228" s="12"/>
      <c r="E228" s="12"/>
      <c r="F228" s="12"/>
      <c r="G228" s="12"/>
      <c r="H228" s="12"/>
      <c r="I228" s="12"/>
      <c r="J228" s="13"/>
      <c r="K228" s="13"/>
      <c r="L228" s="12"/>
      <c r="M228" s="25"/>
    </row>
    <row r="229">
      <c r="A229" s="24"/>
      <c r="B229" s="24"/>
      <c r="C229" s="24"/>
      <c r="D229" s="12"/>
      <c r="E229" s="12"/>
      <c r="F229" s="12"/>
      <c r="G229" s="12"/>
      <c r="H229" s="12"/>
      <c r="I229" s="12"/>
      <c r="J229" s="13"/>
      <c r="K229" s="13"/>
      <c r="L229" s="12"/>
      <c r="M229" s="25"/>
    </row>
    <row r="230">
      <c r="A230" s="24"/>
      <c r="B230" s="24"/>
      <c r="C230" s="24"/>
      <c r="D230" s="12"/>
      <c r="E230" s="12"/>
      <c r="F230" s="12"/>
      <c r="G230" s="12"/>
      <c r="H230" s="12"/>
      <c r="I230" s="12"/>
      <c r="J230" s="13"/>
      <c r="K230" s="13"/>
      <c r="L230" s="12"/>
      <c r="M230" s="25"/>
    </row>
    <row r="231">
      <c r="A231" s="24"/>
      <c r="B231" s="24"/>
      <c r="C231" s="24"/>
      <c r="D231" s="12"/>
      <c r="E231" s="12"/>
      <c r="F231" s="12"/>
      <c r="G231" s="12"/>
      <c r="H231" s="12"/>
      <c r="I231" s="12"/>
      <c r="J231" s="13"/>
      <c r="K231" s="13"/>
      <c r="L231" s="12"/>
      <c r="M231" s="25"/>
    </row>
    <row r="232">
      <c r="A232" s="24"/>
      <c r="B232" s="24"/>
      <c r="C232" s="24"/>
      <c r="D232" s="12"/>
      <c r="E232" s="12"/>
      <c r="F232" s="12"/>
      <c r="G232" s="12"/>
      <c r="H232" s="12"/>
      <c r="I232" s="12"/>
      <c r="J232" s="13"/>
      <c r="K232" s="13"/>
      <c r="L232" s="12"/>
      <c r="M232" s="25"/>
    </row>
    <row r="233">
      <c r="A233" s="24"/>
      <c r="B233" s="24"/>
      <c r="C233" s="24"/>
      <c r="D233" s="12"/>
      <c r="E233" s="12"/>
      <c r="F233" s="12"/>
      <c r="G233" s="12"/>
      <c r="H233" s="12"/>
      <c r="I233" s="12"/>
      <c r="J233" s="13"/>
      <c r="K233" s="13"/>
      <c r="L233" s="12"/>
      <c r="M233" s="25"/>
    </row>
    <row r="234">
      <c r="A234" s="24"/>
      <c r="B234" s="24"/>
      <c r="C234" s="24"/>
      <c r="D234" s="12"/>
      <c r="E234" s="12"/>
      <c r="F234" s="12"/>
      <c r="G234" s="12"/>
      <c r="H234" s="12"/>
      <c r="I234" s="12"/>
      <c r="J234" s="13"/>
      <c r="K234" s="13"/>
      <c r="L234" s="12"/>
      <c r="M234" s="25"/>
    </row>
    <row r="235">
      <c r="A235" s="24"/>
      <c r="B235" s="24"/>
      <c r="C235" s="24"/>
      <c r="D235" s="12"/>
      <c r="E235" s="12"/>
      <c r="F235" s="12"/>
      <c r="G235" s="12"/>
      <c r="H235" s="12"/>
      <c r="I235" s="12"/>
      <c r="J235" s="13"/>
      <c r="K235" s="13"/>
      <c r="L235" s="12"/>
      <c r="M235" s="25"/>
    </row>
    <row r="236">
      <c r="A236" s="24"/>
      <c r="B236" s="24"/>
      <c r="C236" s="24"/>
      <c r="D236" s="12"/>
      <c r="E236" s="12"/>
      <c r="F236" s="12"/>
      <c r="G236" s="12"/>
      <c r="H236" s="12"/>
      <c r="I236" s="12"/>
      <c r="J236" s="13"/>
      <c r="K236" s="13"/>
      <c r="L236" s="12"/>
      <c r="M236" s="25"/>
    </row>
    <row r="237">
      <c r="A237" s="24"/>
      <c r="B237" s="24"/>
      <c r="C237" s="24"/>
      <c r="D237" s="12"/>
      <c r="E237" s="12"/>
      <c r="F237" s="12"/>
      <c r="G237" s="12"/>
      <c r="H237" s="12"/>
      <c r="I237" s="12"/>
      <c r="J237" s="13"/>
      <c r="K237" s="13"/>
      <c r="L237" s="12"/>
      <c r="M237" s="25"/>
    </row>
    <row r="238">
      <c r="A238" s="24"/>
      <c r="B238" s="24"/>
      <c r="C238" s="24"/>
      <c r="D238" s="12"/>
      <c r="E238" s="12"/>
      <c r="F238" s="12"/>
      <c r="G238" s="12"/>
      <c r="H238" s="12"/>
      <c r="I238" s="12"/>
      <c r="J238" s="13"/>
      <c r="K238" s="13"/>
      <c r="L238" s="12"/>
      <c r="M238" s="25"/>
    </row>
    <row r="239">
      <c r="A239" s="24"/>
      <c r="B239" s="24"/>
      <c r="C239" s="24"/>
      <c r="D239" s="12"/>
      <c r="E239" s="12"/>
      <c r="F239" s="12"/>
      <c r="G239" s="12"/>
      <c r="H239" s="12"/>
      <c r="I239" s="12"/>
      <c r="J239" s="13"/>
      <c r="K239" s="13"/>
      <c r="L239" s="12"/>
      <c r="M239" s="25"/>
    </row>
    <row r="240">
      <c r="A240" s="24"/>
      <c r="B240" s="24"/>
      <c r="C240" s="24"/>
      <c r="D240" s="12"/>
      <c r="E240" s="12"/>
      <c r="F240" s="12"/>
      <c r="G240" s="12"/>
      <c r="H240" s="12"/>
      <c r="I240" s="12"/>
      <c r="J240" s="13"/>
      <c r="K240" s="13"/>
      <c r="L240" s="12"/>
      <c r="M240" s="25"/>
    </row>
    <row r="241">
      <c r="A241" s="24"/>
      <c r="B241" s="24"/>
      <c r="C241" s="24"/>
      <c r="D241" s="12"/>
      <c r="E241" s="12"/>
      <c r="F241" s="12"/>
      <c r="G241" s="12"/>
      <c r="H241" s="12"/>
      <c r="I241" s="12"/>
      <c r="J241" s="13"/>
      <c r="K241" s="13"/>
      <c r="L241" s="12"/>
      <c r="M241" s="25"/>
    </row>
    <row r="242">
      <c r="A242" s="24"/>
      <c r="B242" s="24"/>
      <c r="C242" s="24"/>
      <c r="D242" s="12"/>
      <c r="E242" s="12"/>
      <c r="F242" s="12"/>
      <c r="G242" s="12"/>
      <c r="H242" s="12"/>
      <c r="I242" s="12"/>
      <c r="J242" s="13"/>
      <c r="K242" s="13"/>
      <c r="L242" s="12"/>
      <c r="M242" s="25"/>
    </row>
    <row r="243">
      <c r="A243" s="24"/>
      <c r="B243" s="24"/>
      <c r="C243" s="24"/>
      <c r="D243" s="12"/>
      <c r="E243" s="12"/>
      <c r="F243" s="12"/>
      <c r="G243" s="12"/>
      <c r="H243" s="12"/>
      <c r="I243" s="12"/>
      <c r="J243" s="13"/>
      <c r="K243" s="13"/>
      <c r="L243" s="12"/>
      <c r="M243" s="25"/>
    </row>
    <row r="244">
      <c r="A244" s="24"/>
      <c r="B244" s="24"/>
      <c r="C244" s="24"/>
      <c r="D244" s="12"/>
      <c r="E244" s="12"/>
      <c r="F244" s="12"/>
      <c r="G244" s="12"/>
      <c r="H244" s="12"/>
      <c r="I244" s="12"/>
      <c r="J244" s="13"/>
      <c r="K244" s="13"/>
      <c r="L244" s="12"/>
      <c r="M244" s="25"/>
    </row>
    <row r="245">
      <c r="A245" s="24"/>
      <c r="B245" s="24"/>
      <c r="C245" s="24"/>
      <c r="D245" s="12"/>
      <c r="E245" s="12"/>
      <c r="F245" s="12"/>
      <c r="G245" s="12"/>
      <c r="H245" s="12"/>
      <c r="I245" s="12"/>
      <c r="J245" s="13"/>
      <c r="K245" s="13"/>
      <c r="L245" s="12"/>
      <c r="M245" s="25"/>
    </row>
    <row r="246">
      <c r="A246" s="24"/>
      <c r="B246" s="24"/>
      <c r="C246" s="24"/>
      <c r="D246" s="12"/>
      <c r="E246" s="12"/>
      <c r="F246" s="12"/>
      <c r="G246" s="12"/>
      <c r="H246" s="12"/>
      <c r="I246" s="12"/>
      <c r="J246" s="13"/>
      <c r="K246" s="13"/>
      <c r="L246" s="12"/>
      <c r="M246" s="25"/>
    </row>
    <row r="247">
      <c r="A247" s="24"/>
      <c r="B247" s="24"/>
      <c r="C247" s="24"/>
      <c r="D247" s="12"/>
      <c r="E247" s="12"/>
      <c r="F247" s="12"/>
      <c r="G247" s="12"/>
      <c r="H247" s="12"/>
      <c r="I247" s="12"/>
      <c r="J247" s="13"/>
      <c r="K247" s="13"/>
      <c r="L247" s="12"/>
      <c r="M247" s="25"/>
    </row>
    <row r="248">
      <c r="A248" s="24"/>
      <c r="B248" s="24"/>
      <c r="C248" s="24"/>
      <c r="D248" s="12"/>
      <c r="E248" s="12"/>
      <c r="F248" s="12"/>
      <c r="G248" s="12"/>
      <c r="H248" s="12"/>
      <c r="I248" s="12"/>
      <c r="J248" s="13"/>
      <c r="K248" s="13"/>
      <c r="L248" s="12"/>
      <c r="M248" s="25"/>
    </row>
    <row r="249">
      <c r="A249" s="24"/>
      <c r="B249" s="24"/>
      <c r="C249" s="24"/>
      <c r="D249" s="12"/>
      <c r="E249" s="12"/>
      <c r="F249" s="12"/>
      <c r="G249" s="12"/>
      <c r="H249" s="12"/>
      <c r="I249" s="12"/>
      <c r="J249" s="13"/>
      <c r="K249" s="13"/>
      <c r="L249" s="12"/>
      <c r="M249" s="25"/>
    </row>
    <row r="250">
      <c r="A250" s="24"/>
      <c r="B250" s="24"/>
      <c r="C250" s="24"/>
      <c r="D250" s="12"/>
      <c r="E250" s="12"/>
      <c r="F250" s="12"/>
      <c r="G250" s="12"/>
      <c r="H250" s="12"/>
      <c r="I250" s="12"/>
      <c r="J250" s="13"/>
      <c r="K250" s="13"/>
      <c r="L250" s="12"/>
      <c r="M250" s="25"/>
    </row>
    <row r="251">
      <c r="A251" s="24"/>
      <c r="B251" s="24"/>
      <c r="C251" s="24"/>
      <c r="D251" s="12"/>
      <c r="E251" s="12"/>
      <c r="F251" s="12"/>
      <c r="G251" s="12"/>
      <c r="H251" s="12"/>
      <c r="I251" s="12"/>
      <c r="J251" s="13"/>
      <c r="K251" s="13"/>
      <c r="L251" s="12"/>
      <c r="M251" s="25"/>
    </row>
    <row r="252">
      <c r="A252" s="24"/>
      <c r="B252" s="24"/>
      <c r="C252" s="24"/>
      <c r="D252" s="12"/>
      <c r="E252" s="12"/>
      <c r="F252" s="12"/>
      <c r="G252" s="12"/>
      <c r="H252" s="12"/>
      <c r="I252" s="12"/>
      <c r="J252" s="13"/>
      <c r="K252" s="13"/>
      <c r="L252" s="12"/>
      <c r="M252" s="25"/>
    </row>
    <row r="253">
      <c r="A253" s="24"/>
      <c r="B253" s="24"/>
      <c r="C253" s="24"/>
      <c r="D253" s="12"/>
      <c r="E253" s="12"/>
      <c r="F253" s="12"/>
      <c r="G253" s="12"/>
      <c r="H253" s="12"/>
      <c r="I253" s="12"/>
      <c r="J253" s="13"/>
      <c r="K253" s="13"/>
      <c r="L253" s="12"/>
      <c r="M253" s="25"/>
    </row>
    <row r="254">
      <c r="A254" s="24"/>
      <c r="B254" s="24"/>
      <c r="C254" s="24"/>
      <c r="D254" s="12"/>
      <c r="E254" s="12"/>
      <c r="F254" s="12"/>
      <c r="G254" s="12"/>
      <c r="H254" s="12"/>
      <c r="I254" s="12"/>
      <c r="J254" s="13"/>
      <c r="K254" s="13"/>
      <c r="L254" s="12"/>
      <c r="M254" s="25"/>
    </row>
    <row r="255">
      <c r="A255" s="24"/>
      <c r="B255" s="24"/>
      <c r="C255" s="24"/>
      <c r="D255" s="12"/>
      <c r="E255" s="12"/>
      <c r="F255" s="12"/>
      <c r="G255" s="12"/>
      <c r="H255" s="12"/>
      <c r="I255" s="12"/>
      <c r="J255" s="13"/>
      <c r="K255" s="13"/>
      <c r="L255" s="12"/>
      <c r="M255" s="25"/>
    </row>
    <row r="256">
      <c r="A256" s="24"/>
      <c r="B256" s="24"/>
      <c r="C256" s="24"/>
      <c r="D256" s="12"/>
      <c r="E256" s="12"/>
      <c r="F256" s="12"/>
      <c r="G256" s="12"/>
      <c r="H256" s="12"/>
      <c r="I256" s="12"/>
      <c r="J256" s="13"/>
      <c r="K256" s="13"/>
      <c r="L256" s="12"/>
      <c r="M256" s="25"/>
    </row>
    <row r="257">
      <c r="A257" s="24"/>
      <c r="B257" s="24"/>
      <c r="C257" s="24"/>
      <c r="D257" s="12"/>
      <c r="E257" s="12"/>
      <c r="F257" s="12"/>
      <c r="G257" s="12"/>
      <c r="H257" s="12"/>
      <c r="I257" s="12"/>
      <c r="J257" s="13"/>
      <c r="K257" s="13"/>
      <c r="L257" s="12"/>
      <c r="M257" s="25"/>
    </row>
    <row r="258">
      <c r="A258" s="24"/>
      <c r="B258" s="24"/>
      <c r="C258" s="24"/>
      <c r="D258" s="12"/>
      <c r="E258" s="12"/>
      <c r="F258" s="12"/>
      <c r="G258" s="12"/>
      <c r="H258" s="12"/>
      <c r="I258" s="12"/>
      <c r="J258" s="13"/>
      <c r="K258" s="13"/>
      <c r="L258" s="12"/>
      <c r="M258" s="25"/>
    </row>
    <row r="259">
      <c r="A259" s="24"/>
      <c r="B259" s="24"/>
      <c r="C259" s="24"/>
      <c r="D259" s="12"/>
      <c r="E259" s="12"/>
      <c r="F259" s="12"/>
      <c r="G259" s="12"/>
      <c r="H259" s="12"/>
      <c r="I259" s="12"/>
      <c r="J259" s="13"/>
      <c r="K259" s="13"/>
      <c r="L259" s="12"/>
      <c r="M259" s="25"/>
    </row>
    <row r="260">
      <c r="A260" s="24"/>
      <c r="B260" s="24"/>
      <c r="C260" s="24"/>
      <c r="D260" s="12"/>
      <c r="E260" s="12"/>
      <c r="F260" s="12"/>
      <c r="G260" s="12"/>
      <c r="H260" s="12"/>
      <c r="I260" s="12"/>
      <c r="J260" s="13"/>
      <c r="K260" s="13"/>
      <c r="L260" s="12"/>
      <c r="M260" s="25"/>
    </row>
    <row r="261">
      <c r="A261" s="24"/>
      <c r="B261" s="24"/>
      <c r="C261" s="24"/>
      <c r="D261" s="12"/>
      <c r="E261" s="12"/>
      <c r="F261" s="12"/>
      <c r="G261" s="12"/>
      <c r="H261" s="12"/>
      <c r="I261" s="12"/>
      <c r="J261" s="13"/>
      <c r="K261" s="13"/>
      <c r="L261" s="12"/>
      <c r="M261" s="25"/>
    </row>
    <row r="262">
      <c r="A262" s="24"/>
      <c r="B262" s="24"/>
      <c r="C262" s="24"/>
      <c r="D262" s="12"/>
      <c r="E262" s="12"/>
      <c r="F262" s="12"/>
      <c r="G262" s="12"/>
      <c r="H262" s="12"/>
      <c r="I262" s="12"/>
      <c r="J262" s="13"/>
      <c r="K262" s="13"/>
      <c r="L262" s="12"/>
      <c r="M262" s="25"/>
    </row>
    <row r="263">
      <c r="A263" s="24"/>
      <c r="B263" s="24"/>
      <c r="C263" s="24"/>
      <c r="D263" s="12"/>
      <c r="E263" s="12"/>
      <c r="F263" s="12"/>
      <c r="G263" s="12"/>
      <c r="H263" s="12"/>
      <c r="I263" s="12"/>
      <c r="J263" s="13"/>
      <c r="K263" s="13"/>
      <c r="L263" s="12"/>
      <c r="M263" s="25"/>
    </row>
    <row r="264">
      <c r="A264" s="24"/>
      <c r="B264" s="24"/>
      <c r="C264" s="24"/>
      <c r="D264" s="12"/>
      <c r="E264" s="12"/>
      <c r="F264" s="12"/>
      <c r="G264" s="12"/>
      <c r="H264" s="12"/>
      <c r="I264" s="12"/>
      <c r="J264" s="13"/>
      <c r="K264" s="13"/>
      <c r="L264" s="12"/>
      <c r="M264" s="25"/>
    </row>
    <row r="265">
      <c r="A265" s="24"/>
      <c r="B265" s="24"/>
      <c r="C265" s="24"/>
      <c r="D265" s="12"/>
      <c r="E265" s="12"/>
      <c r="F265" s="12"/>
      <c r="G265" s="12"/>
      <c r="H265" s="12"/>
      <c r="I265" s="12"/>
      <c r="J265" s="13"/>
      <c r="K265" s="13"/>
      <c r="L265" s="12"/>
      <c r="M265" s="25"/>
    </row>
    <row r="266">
      <c r="A266" s="24"/>
      <c r="B266" s="24"/>
      <c r="C266" s="24"/>
      <c r="D266" s="12"/>
      <c r="E266" s="12"/>
      <c r="F266" s="12"/>
      <c r="G266" s="12"/>
      <c r="H266" s="12"/>
      <c r="I266" s="12"/>
      <c r="J266" s="13"/>
      <c r="K266" s="13"/>
      <c r="L266" s="12"/>
      <c r="M266" s="25"/>
    </row>
    <row r="267">
      <c r="A267" s="24"/>
      <c r="B267" s="24"/>
      <c r="C267" s="24"/>
      <c r="D267" s="12"/>
      <c r="E267" s="12"/>
      <c r="F267" s="12"/>
      <c r="G267" s="12"/>
      <c r="H267" s="12"/>
      <c r="I267" s="12"/>
      <c r="J267" s="13"/>
      <c r="K267" s="13"/>
      <c r="L267" s="12"/>
      <c r="M267" s="25"/>
    </row>
    <row r="268">
      <c r="A268" s="24"/>
      <c r="B268" s="24"/>
      <c r="C268" s="24"/>
      <c r="D268" s="12"/>
      <c r="E268" s="12"/>
      <c r="F268" s="12"/>
      <c r="G268" s="12"/>
      <c r="H268" s="12"/>
      <c r="I268" s="12"/>
      <c r="J268" s="13"/>
      <c r="K268" s="13"/>
      <c r="L268" s="12"/>
      <c r="M268" s="25"/>
    </row>
    <row r="269">
      <c r="A269" s="24"/>
      <c r="B269" s="24"/>
      <c r="C269" s="24"/>
      <c r="D269" s="12"/>
      <c r="E269" s="12"/>
      <c r="F269" s="12"/>
      <c r="G269" s="12"/>
      <c r="H269" s="12"/>
      <c r="I269" s="12"/>
      <c r="J269" s="13"/>
      <c r="K269" s="13"/>
      <c r="L269" s="12"/>
      <c r="M269" s="25"/>
    </row>
    <row r="270">
      <c r="A270" s="24"/>
      <c r="B270" s="24"/>
      <c r="C270" s="24"/>
      <c r="D270" s="12"/>
      <c r="E270" s="12"/>
      <c r="F270" s="12"/>
      <c r="G270" s="12"/>
      <c r="H270" s="12"/>
      <c r="I270" s="12"/>
      <c r="J270" s="13"/>
      <c r="K270" s="13"/>
      <c r="L270" s="12"/>
      <c r="M270" s="25"/>
    </row>
    <row r="271">
      <c r="A271" s="24"/>
      <c r="B271" s="24"/>
      <c r="C271" s="24"/>
      <c r="D271" s="12"/>
      <c r="E271" s="12"/>
      <c r="F271" s="12"/>
      <c r="G271" s="12"/>
      <c r="H271" s="12"/>
      <c r="I271" s="12"/>
      <c r="J271" s="13"/>
      <c r="K271" s="13"/>
      <c r="L271" s="12"/>
      <c r="M271" s="25"/>
    </row>
    <row r="272">
      <c r="A272" s="24"/>
      <c r="B272" s="24"/>
      <c r="C272" s="24"/>
      <c r="D272" s="12"/>
      <c r="E272" s="12"/>
      <c r="F272" s="12"/>
      <c r="G272" s="12"/>
      <c r="H272" s="12"/>
      <c r="I272" s="12"/>
      <c r="J272" s="13"/>
      <c r="K272" s="13"/>
      <c r="L272" s="12"/>
      <c r="M272" s="25"/>
    </row>
    <row r="273">
      <c r="A273" s="24"/>
      <c r="B273" s="24"/>
      <c r="C273" s="24"/>
      <c r="D273" s="12"/>
      <c r="E273" s="12"/>
      <c r="F273" s="12"/>
      <c r="G273" s="12"/>
      <c r="H273" s="12"/>
      <c r="I273" s="12"/>
      <c r="J273" s="13"/>
      <c r="K273" s="13"/>
      <c r="L273" s="12"/>
      <c r="M273" s="25"/>
    </row>
    <row r="274">
      <c r="A274" s="24"/>
      <c r="B274" s="24"/>
      <c r="C274" s="24"/>
      <c r="D274" s="12"/>
      <c r="E274" s="12"/>
      <c r="F274" s="12"/>
      <c r="G274" s="12"/>
      <c r="H274" s="12"/>
      <c r="I274" s="12"/>
      <c r="J274" s="13"/>
      <c r="K274" s="13"/>
      <c r="L274" s="12"/>
      <c r="M274" s="25"/>
    </row>
    <row r="275">
      <c r="A275" s="24"/>
      <c r="B275" s="24"/>
      <c r="C275" s="24"/>
      <c r="D275" s="12"/>
      <c r="E275" s="12"/>
      <c r="F275" s="12"/>
      <c r="G275" s="12"/>
      <c r="H275" s="12"/>
      <c r="I275" s="12"/>
      <c r="J275" s="13"/>
      <c r="K275" s="13"/>
      <c r="L275" s="12"/>
      <c r="M275" s="25"/>
    </row>
    <row r="276">
      <c r="A276" s="24"/>
      <c r="B276" s="24"/>
      <c r="C276" s="24"/>
      <c r="D276" s="12"/>
      <c r="E276" s="12"/>
      <c r="F276" s="12"/>
      <c r="G276" s="12"/>
      <c r="H276" s="12"/>
      <c r="I276" s="12"/>
      <c r="J276" s="13"/>
      <c r="K276" s="13"/>
      <c r="L276" s="12"/>
      <c r="M276" s="25"/>
    </row>
    <row r="277">
      <c r="A277" s="24"/>
      <c r="B277" s="24"/>
      <c r="C277" s="24"/>
      <c r="D277" s="12"/>
      <c r="E277" s="12"/>
      <c r="F277" s="12"/>
      <c r="G277" s="12"/>
      <c r="H277" s="12"/>
      <c r="I277" s="12"/>
      <c r="J277" s="13"/>
      <c r="K277" s="13"/>
      <c r="L277" s="12"/>
      <c r="M277" s="25"/>
    </row>
    <row r="278">
      <c r="A278" s="24"/>
      <c r="B278" s="24"/>
      <c r="C278" s="24"/>
      <c r="D278" s="12"/>
      <c r="E278" s="12"/>
      <c r="F278" s="12"/>
      <c r="G278" s="12"/>
      <c r="H278" s="12"/>
      <c r="I278" s="12"/>
      <c r="J278" s="13"/>
      <c r="K278" s="13"/>
      <c r="L278" s="12"/>
      <c r="M278" s="25"/>
    </row>
    <row r="279">
      <c r="A279" s="24"/>
      <c r="B279" s="24"/>
      <c r="C279" s="24"/>
      <c r="D279" s="12"/>
      <c r="E279" s="12"/>
      <c r="F279" s="12"/>
      <c r="G279" s="12"/>
      <c r="H279" s="12"/>
      <c r="I279" s="12"/>
      <c r="J279" s="13"/>
      <c r="K279" s="13"/>
      <c r="L279" s="12"/>
      <c r="M279" s="25"/>
    </row>
    <row r="280">
      <c r="A280" s="24"/>
      <c r="B280" s="24"/>
      <c r="C280" s="24"/>
      <c r="D280" s="12"/>
      <c r="E280" s="12"/>
      <c r="F280" s="12"/>
      <c r="G280" s="12"/>
      <c r="H280" s="12"/>
      <c r="I280" s="12"/>
      <c r="J280" s="13"/>
      <c r="K280" s="13"/>
      <c r="L280" s="12"/>
      <c r="M280" s="25"/>
    </row>
    <row r="281">
      <c r="A281" s="24"/>
      <c r="B281" s="24"/>
      <c r="C281" s="24"/>
      <c r="D281" s="12"/>
      <c r="E281" s="12"/>
      <c r="F281" s="12"/>
      <c r="G281" s="12"/>
      <c r="H281" s="12"/>
      <c r="I281" s="12"/>
      <c r="J281" s="13"/>
      <c r="K281" s="13"/>
      <c r="L281" s="12"/>
      <c r="M281" s="25"/>
    </row>
    <row r="282">
      <c r="A282" s="24"/>
      <c r="B282" s="24"/>
      <c r="C282" s="24"/>
      <c r="D282" s="12"/>
      <c r="E282" s="12"/>
      <c r="F282" s="12"/>
      <c r="G282" s="12"/>
      <c r="H282" s="12"/>
      <c r="I282" s="12"/>
      <c r="J282" s="13"/>
      <c r="K282" s="13"/>
      <c r="L282" s="12"/>
      <c r="M282" s="25"/>
    </row>
    <row r="283">
      <c r="A283" s="24"/>
      <c r="B283" s="24"/>
      <c r="C283" s="24"/>
      <c r="D283" s="12"/>
      <c r="E283" s="12"/>
      <c r="F283" s="12"/>
      <c r="G283" s="12"/>
      <c r="H283" s="12"/>
      <c r="I283" s="12"/>
      <c r="J283" s="13"/>
      <c r="K283" s="13"/>
      <c r="L283" s="12"/>
      <c r="M283" s="25"/>
    </row>
    <row r="284">
      <c r="A284" s="24"/>
      <c r="B284" s="24"/>
      <c r="C284" s="24"/>
      <c r="D284" s="12"/>
      <c r="E284" s="12"/>
      <c r="F284" s="12"/>
      <c r="G284" s="12"/>
      <c r="H284" s="12"/>
      <c r="I284" s="12"/>
      <c r="J284" s="13"/>
      <c r="K284" s="13"/>
      <c r="L284" s="12"/>
      <c r="M284" s="25"/>
    </row>
    <row r="285">
      <c r="A285" s="24"/>
      <c r="B285" s="24"/>
      <c r="C285" s="24"/>
      <c r="D285" s="12"/>
      <c r="E285" s="12"/>
      <c r="F285" s="12"/>
      <c r="G285" s="12"/>
      <c r="H285" s="12"/>
      <c r="I285" s="12"/>
      <c r="J285" s="13"/>
      <c r="K285" s="13"/>
      <c r="L285" s="12"/>
      <c r="M285" s="25"/>
    </row>
    <row r="286">
      <c r="A286" s="24"/>
      <c r="B286" s="24"/>
      <c r="C286" s="24"/>
      <c r="D286" s="12"/>
      <c r="E286" s="12"/>
      <c r="F286" s="12"/>
      <c r="G286" s="12"/>
      <c r="H286" s="12"/>
      <c r="I286" s="12"/>
      <c r="J286" s="13"/>
      <c r="K286" s="13"/>
      <c r="L286" s="12"/>
      <c r="M286" s="25"/>
    </row>
    <row r="287">
      <c r="A287" s="24"/>
      <c r="B287" s="24"/>
      <c r="C287" s="24"/>
      <c r="D287" s="12"/>
      <c r="E287" s="12"/>
      <c r="F287" s="12"/>
      <c r="G287" s="12"/>
      <c r="H287" s="12"/>
      <c r="I287" s="12"/>
      <c r="J287" s="13"/>
      <c r="K287" s="13"/>
      <c r="L287" s="12"/>
      <c r="M287" s="25"/>
    </row>
    <row r="288">
      <c r="A288" s="24"/>
      <c r="B288" s="24"/>
      <c r="C288" s="24"/>
      <c r="D288" s="12"/>
      <c r="E288" s="12"/>
      <c r="F288" s="12"/>
      <c r="G288" s="12"/>
      <c r="H288" s="12"/>
      <c r="I288" s="12"/>
      <c r="J288" s="13"/>
      <c r="K288" s="13"/>
      <c r="L288" s="12"/>
      <c r="M288" s="25"/>
    </row>
    <row r="289">
      <c r="A289" s="24"/>
      <c r="B289" s="24"/>
      <c r="C289" s="24"/>
      <c r="D289" s="12"/>
      <c r="E289" s="12"/>
      <c r="F289" s="12"/>
      <c r="G289" s="12"/>
      <c r="H289" s="12"/>
      <c r="I289" s="12"/>
      <c r="J289" s="13"/>
      <c r="K289" s="13"/>
      <c r="L289" s="12"/>
      <c r="M289" s="25"/>
    </row>
    <row r="290">
      <c r="A290" s="24"/>
      <c r="B290" s="24"/>
      <c r="C290" s="24"/>
      <c r="D290" s="12"/>
      <c r="E290" s="12"/>
      <c r="F290" s="12"/>
      <c r="G290" s="12"/>
      <c r="H290" s="12"/>
      <c r="I290" s="12"/>
      <c r="J290" s="13"/>
      <c r="K290" s="13"/>
      <c r="L290" s="12"/>
      <c r="M290" s="25"/>
    </row>
    <row r="291">
      <c r="A291" s="24"/>
      <c r="B291" s="24"/>
      <c r="C291" s="24"/>
      <c r="D291" s="12"/>
      <c r="E291" s="12"/>
      <c r="F291" s="12"/>
      <c r="G291" s="12"/>
      <c r="H291" s="12"/>
      <c r="I291" s="12"/>
      <c r="J291" s="13"/>
      <c r="K291" s="13"/>
      <c r="L291" s="12"/>
      <c r="M291" s="25"/>
    </row>
    <row r="292">
      <c r="A292" s="24"/>
      <c r="B292" s="24"/>
      <c r="C292" s="24"/>
      <c r="D292" s="12"/>
      <c r="E292" s="12"/>
      <c r="F292" s="12"/>
      <c r="G292" s="12"/>
      <c r="H292" s="12"/>
      <c r="I292" s="12"/>
      <c r="J292" s="13"/>
      <c r="K292" s="13"/>
      <c r="L292" s="12"/>
      <c r="M292" s="25"/>
    </row>
    <row r="293">
      <c r="A293" s="24"/>
      <c r="B293" s="24"/>
      <c r="C293" s="24"/>
      <c r="D293" s="12"/>
      <c r="E293" s="12"/>
      <c r="F293" s="12"/>
      <c r="G293" s="12"/>
      <c r="H293" s="12"/>
      <c r="I293" s="12"/>
      <c r="J293" s="13"/>
      <c r="K293" s="13"/>
      <c r="L293" s="12"/>
      <c r="M293" s="25"/>
    </row>
    <row r="294">
      <c r="A294" s="24"/>
      <c r="B294" s="24"/>
      <c r="C294" s="24"/>
      <c r="D294" s="12"/>
      <c r="E294" s="12"/>
      <c r="F294" s="12"/>
      <c r="G294" s="12"/>
      <c r="H294" s="12"/>
      <c r="I294" s="12"/>
      <c r="J294" s="13"/>
      <c r="K294" s="13"/>
      <c r="L294" s="12"/>
      <c r="M294" s="25"/>
    </row>
    <row r="295">
      <c r="A295" s="24"/>
      <c r="B295" s="24"/>
      <c r="C295" s="24"/>
      <c r="D295" s="12"/>
      <c r="E295" s="12"/>
      <c r="F295" s="12"/>
      <c r="G295" s="12"/>
      <c r="H295" s="12"/>
      <c r="I295" s="12"/>
      <c r="J295" s="13"/>
      <c r="K295" s="13"/>
      <c r="L295" s="12"/>
      <c r="M295" s="25"/>
    </row>
    <row r="296">
      <c r="A296" s="24"/>
      <c r="B296" s="24"/>
      <c r="C296" s="24"/>
      <c r="D296" s="12"/>
      <c r="E296" s="12"/>
      <c r="F296" s="12"/>
      <c r="G296" s="12"/>
      <c r="H296" s="12"/>
      <c r="I296" s="12"/>
      <c r="J296" s="13"/>
      <c r="K296" s="13"/>
      <c r="L296" s="12"/>
      <c r="M296" s="25"/>
    </row>
    <row r="297">
      <c r="A297" s="24"/>
      <c r="B297" s="24"/>
      <c r="C297" s="24"/>
      <c r="D297" s="12"/>
      <c r="E297" s="12"/>
      <c r="F297" s="12"/>
      <c r="G297" s="12"/>
      <c r="H297" s="12"/>
      <c r="I297" s="12"/>
      <c r="J297" s="13"/>
      <c r="K297" s="13"/>
      <c r="L297" s="12"/>
      <c r="M297" s="25"/>
    </row>
    <row r="298">
      <c r="A298" s="24"/>
      <c r="B298" s="24"/>
      <c r="C298" s="24"/>
      <c r="D298" s="12"/>
      <c r="E298" s="12"/>
      <c r="F298" s="12"/>
      <c r="G298" s="12"/>
      <c r="H298" s="12"/>
      <c r="I298" s="12"/>
      <c r="J298" s="13"/>
      <c r="K298" s="13"/>
      <c r="L298" s="12"/>
      <c r="M298" s="25"/>
    </row>
    <row r="299">
      <c r="A299" s="24"/>
      <c r="B299" s="24"/>
      <c r="C299" s="24"/>
      <c r="D299" s="12"/>
      <c r="E299" s="12"/>
      <c r="F299" s="12"/>
      <c r="G299" s="12"/>
      <c r="H299" s="12"/>
      <c r="I299" s="12"/>
      <c r="J299" s="13"/>
      <c r="K299" s="13"/>
      <c r="L299" s="12"/>
      <c r="M299" s="25"/>
    </row>
    <row r="300">
      <c r="A300" s="24"/>
      <c r="B300" s="24"/>
      <c r="C300" s="24"/>
      <c r="D300" s="12"/>
      <c r="E300" s="12"/>
      <c r="F300" s="12"/>
      <c r="G300" s="12"/>
      <c r="H300" s="12"/>
      <c r="I300" s="12"/>
      <c r="J300" s="13"/>
      <c r="K300" s="13"/>
      <c r="L300" s="12"/>
      <c r="M300" s="25"/>
    </row>
    <row r="301">
      <c r="A301" s="24"/>
      <c r="B301" s="24"/>
      <c r="C301" s="24"/>
      <c r="D301" s="12"/>
      <c r="E301" s="12"/>
      <c r="F301" s="12"/>
      <c r="G301" s="12"/>
      <c r="H301" s="12"/>
      <c r="I301" s="12"/>
      <c r="J301" s="13"/>
      <c r="K301" s="13"/>
      <c r="L301" s="12"/>
      <c r="M301" s="25"/>
    </row>
    <row r="302">
      <c r="A302" s="24"/>
      <c r="B302" s="24"/>
      <c r="C302" s="24"/>
      <c r="D302" s="12"/>
      <c r="E302" s="12"/>
      <c r="F302" s="12"/>
      <c r="G302" s="12"/>
      <c r="H302" s="12"/>
      <c r="I302" s="12"/>
      <c r="J302" s="13"/>
      <c r="K302" s="13"/>
      <c r="L302" s="12"/>
      <c r="M302" s="25"/>
    </row>
    <row r="303">
      <c r="A303" s="24"/>
      <c r="B303" s="24"/>
      <c r="C303" s="24"/>
      <c r="D303" s="12"/>
      <c r="E303" s="12"/>
      <c r="F303" s="12"/>
      <c r="G303" s="12"/>
      <c r="H303" s="12"/>
      <c r="I303" s="12"/>
      <c r="J303" s="13"/>
      <c r="K303" s="13"/>
      <c r="L303" s="12"/>
      <c r="M303" s="25"/>
    </row>
    <row r="304">
      <c r="A304" s="24"/>
      <c r="B304" s="24"/>
      <c r="C304" s="24"/>
      <c r="D304" s="12"/>
      <c r="E304" s="12"/>
      <c r="F304" s="12"/>
      <c r="G304" s="12"/>
      <c r="H304" s="12"/>
      <c r="I304" s="12"/>
      <c r="J304" s="13"/>
      <c r="K304" s="13"/>
      <c r="L304" s="12"/>
      <c r="M304" s="25"/>
    </row>
    <row r="305">
      <c r="A305" s="24"/>
      <c r="B305" s="24"/>
      <c r="C305" s="24"/>
      <c r="D305" s="12"/>
      <c r="E305" s="12"/>
      <c r="F305" s="12"/>
      <c r="G305" s="12"/>
      <c r="H305" s="12"/>
      <c r="I305" s="12"/>
      <c r="J305" s="13"/>
      <c r="K305" s="13"/>
      <c r="L305" s="12"/>
      <c r="M305" s="25"/>
    </row>
    <row r="306">
      <c r="A306" s="24"/>
      <c r="B306" s="24"/>
      <c r="C306" s="24"/>
      <c r="D306" s="12"/>
      <c r="E306" s="12"/>
      <c r="F306" s="12"/>
      <c r="G306" s="12"/>
      <c r="H306" s="12"/>
      <c r="I306" s="12"/>
      <c r="J306" s="13"/>
      <c r="K306" s="13"/>
      <c r="L306" s="12"/>
      <c r="M306" s="25"/>
    </row>
    <row r="307">
      <c r="A307" s="24"/>
      <c r="B307" s="24"/>
      <c r="C307" s="24"/>
      <c r="D307" s="12"/>
      <c r="E307" s="12"/>
      <c r="F307" s="12"/>
      <c r="G307" s="12"/>
      <c r="H307" s="12"/>
      <c r="I307" s="12"/>
      <c r="J307" s="13"/>
      <c r="K307" s="13"/>
      <c r="L307" s="12"/>
      <c r="M307" s="25"/>
    </row>
    <row r="308">
      <c r="A308" s="24"/>
      <c r="B308" s="24"/>
      <c r="C308" s="24"/>
      <c r="D308" s="12"/>
      <c r="E308" s="12"/>
      <c r="F308" s="12"/>
      <c r="G308" s="12"/>
      <c r="H308" s="12"/>
      <c r="I308" s="12"/>
      <c r="J308" s="13"/>
      <c r="K308" s="13"/>
      <c r="L308" s="12"/>
      <c r="M308" s="25"/>
    </row>
    <row r="309">
      <c r="A309" s="24"/>
      <c r="B309" s="24"/>
      <c r="C309" s="24"/>
      <c r="D309" s="12"/>
      <c r="E309" s="12"/>
      <c r="F309" s="12"/>
      <c r="G309" s="12"/>
      <c r="H309" s="12"/>
      <c r="I309" s="12"/>
      <c r="J309" s="13"/>
      <c r="K309" s="13"/>
      <c r="L309" s="12"/>
      <c r="M309" s="25"/>
    </row>
    <row r="310">
      <c r="A310" s="24"/>
      <c r="B310" s="24"/>
      <c r="C310" s="24"/>
      <c r="D310" s="12"/>
      <c r="E310" s="12"/>
      <c r="F310" s="12"/>
      <c r="G310" s="12"/>
      <c r="H310" s="12"/>
      <c r="I310" s="12"/>
      <c r="J310" s="13"/>
      <c r="K310" s="13"/>
      <c r="L310" s="12"/>
      <c r="M310" s="25"/>
    </row>
    <row r="311">
      <c r="A311" s="24"/>
      <c r="B311" s="24"/>
      <c r="C311" s="24"/>
      <c r="D311" s="12"/>
      <c r="E311" s="12"/>
      <c r="F311" s="12"/>
      <c r="G311" s="12"/>
      <c r="H311" s="12"/>
      <c r="I311" s="12"/>
      <c r="J311" s="13"/>
      <c r="K311" s="13"/>
      <c r="L311" s="12"/>
      <c r="M311" s="25"/>
    </row>
    <row r="312">
      <c r="A312" s="24"/>
      <c r="B312" s="24"/>
      <c r="C312" s="24"/>
      <c r="D312" s="12"/>
      <c r="E312" s="12"/>
      <c r="F312" s="12"/>
      <c r="G312" s="12"/>
      <c r="H312" s="12"/>
      <c r="I312" s="12"/>
      <c r="J312" s="13"/>
      <c r="K312" s="13"/>
      <c r="L312" s="12"/>
      <c r="M312" s="25"/>
    </row>
    <row r="313">
      <c r="A313" s="24"/>
      <c r="B313" s="24"/>
      <c r="C313" s="24"/>
      <c r="D313" s="12"/>
      <c r="E313" s="12"/>
      <c r="F313" s="12"/>
      <c r="G313" s="12"/>
      <c r="H313" s="12"/>
      <c r="I313" s="12"/>
      <c r="J313" s="13"/>
      <c r="K313" s="13"/>
      <c r="L313" s="12"/>
      <c r="M313" s="25"/>
    </row>
    <row r="314">
      <c r="A314" s="24"/>
      <c r="B314" s="24"/>
      <c r="C314" s="24"/>
      <c r="D314" s="12"/>
      <c r="E314" s="12"/>
      <c r="F314" s="12"/>
      <c r="G314" s="12"/>
      <c r="H314" s="12"/>
      <c r="I314" s="12"/>
      <c r="J314" s="13"/>
      <c r="K314" s="13"/>
      <c r="L314" s="12"/>
      <c r="M314" s="25"/>
    </row>
    <row r="315">
      <c r="A315" s="24"/>
      <c r="B315" s="24"/>
      <c r="C315" s="24"/>
      <c r="D315" s="12"/>
      <c r="E315" s="12"/>
      <c r="F315" s="12"/>
      <c r="G315" s="12"/>
      <c r="H315" s="12"/>
      <c r="I315" s="12"/>
      <c r="J315" s="13"/>
      <c r="K315" s="13"/>
      <c r="L315" s="12"/>
      <c r="M315" s="25"/>
    </row>
    <row r="316">
      <c r="A316" s="24"/>
      <c r="B316" s="24"/>
      <c r="C316" s="24"/>
      <c r="D316" s="12"/>
      <c r="E316" s="12"/>
      <c r="F316" s="12"/>
      <c r="G316" s="12"/>
      <c r="H316" s="12"/>
      <c r="I316" s="12"/>
      <c r="J316" s="13"/>
      <c r="K316" s="13"/>
      <c r="L316" s="12"/>
      <c r="M316" s="25"/>
    </row>
    <row r="317">
      <c r="A317" s="24"/>
      <c r="B317" s="24"/>
      <c r="C317" s="24"/>
      <c r="D317" s="12"/>
      <c r="E317" s="12"/>
      <c r="F317" s="12"/>
      <c r="G317" s="12"/>
      <c r="H317" s="12"/>
      <c r="I317" s="12"/>
      <c r="J317" s="13"/>
      <c r="K317" s="13"/>
      <c r="L317" s="12"/>
      <c r="M317" s="25"/>
    </row>
    <row r="318">
      <c r="A318" s="24"/>
      <c r="B318" s="24"/>
      <c r="C318" s="24"/>
      <c r="D318" s="12"/>
      <c r="E318" s="12"/>
      <c r="F318" s="12"/>
      <c r="G318" s="12"/>
      <c r="H318" s="12"/>
      <c r="I318" s="12"/>
      <c r="J318" s="13"/>
      <c r="K318" s="13"/>
      <c r="L318" s="12"/>
      <c r="M318" s="25"/>
    </row>
    <row r="319">
      <c r="A319" s="24"/>
      <c r="B319" s="24"/>
      <c r="C319" s="24"/>
      <c r="D319" s="12"/>
      <c r="E319" s="12"/>
      <c r="F319" s="12"/>
      <c r="G319" s="12"/>
      <c r="H319" s="12"/>
      <c r="I319" s="12"/>
      <c r="J319" s="13"/>
      <c r="K319" s="13"/>
      <c r="L319" s="12"/>
      <c r="M319" s="25"/>
    </row>
    <row r="320">
      <c r="A320" s="24"/>
      <c r="B320" s="24"/>
      <c r="C320" s="24"/>
      <c r="D320" s="12"/>
      <c r="E320" s="12"/>
      <c r="F320" s="12"/>
      <c r="G320" s="12"/>
      <c r="H320" s="12"/>
      <c r="I320" s="12"/>
      <c r="J320" s="13"/>
      <c r="K320" s="13"/>
      <c r="L320" s="12"/>
      <c r="M320" s="25"/>
    </row>
    <row r="321">
      <c r="A321" s="24"/>
      <c r="B321" s="24"/>
      <c r="C321" s="24"/>
      <c r="D321" s="12"/>
      <c r="E321" s="12"/>
      <c r="F321" s="12"/>
      <c r="G321" s="12"/>
      <c r="H321" s="12"/>
      <c r="I321" s="12"/>
      <c r="J321" s="13"/>
      <c r="K321" s="13"/>
      <c r="L321" s="12"/>
      <c r="M321" s="25"/>
    </row>
    <row r="322">
      <c r="A322" s="24"/>
      <c r="B322" s="24"/>
      <c r="C322" s="24"/>
      <c r="D322" s="12"/>
      <c r="E322" s="12"/>
      <c r="F322" s="12"/>
      <c r="G322" s="12"/>
      <c r="H322" s="12"/>
      <c r="I322" s="12"/>
      <c r="J322" s="13"/>
      <c r="K322" s="13"/>
      <c r="L322" s="12"/>
      <c r="M322" s="25"/>
    </row>
    <row r="323">
      <c r="A323" s="24"/>
      <c r="B323" s="24"/>
      <c r="C323" s="24"/>
      <c r="D323" s="12"/>
      <c r="E323" s="12"/>
      <c r="F323" s="12"/>
      <c r="G323" s="12"/>
      <c r="H323" s="12"/>
      <c r="I323" s="12"/>
      <c r="J323" s="13"/>
      <c r="K323" s="13"/>
      <c r="L323" s="12"/>
      <c r="M323" s="25"/>
    </row>
    <row r="324">
      <c r="A324" s="24"/>
      <c r="B324" s="24"/>
      <c r="C324" s="24"/>
      <c r="D324" s="12"/>
      <c r="E324" s="12"/>
      <c r="F324" s="12"/>
      <c r="G324" s="12"/>
      <c r="H324" s="12"/>
      <c r="I324" s="12"/>
      <c r="J324" s="13"/>
      <c r="K324" s="13"/>
      <c r="L324" s="12"/>
      <c r="M324" s="25"/>
    </row>
    <row r="325">
      <c r="A325" s="24"/>
      <c r="B325" s="24"/>
      <c r="C325" s="24"/>
      <c r="D325" s="12"/>
      <c r="E325" s="12"/>
      <c r="F325" s="12"/>
      <c r="G325" s="12"/>
      <c r="H325" s="12"/>
      <c r="I325" s="12"/>
      <c r="J325" s="13"/>
      <c r="K325" s="13"/>
      <c r="L325" s="12"/>
      <c r="M325" s="25"/>
    </row>
    <row r="326">
      <c r="A326" s="24"/>
      <c r="B326" s="24"/>
      <c r="C326" s="24"/>
      <c r="D326" s="12"/>
      <c r="E326" s="12"/>
      <c r="F326" s="12"/>
      <c r="G326" s="12"/>
      <c r="H326" s="12"/>
      <c r="I326" s="12"/>
      <c r="J326" s="13"/>
      <c r="K326" s="13"/>
      <c r="L326" s="12"/>
      <c r="M326" s="25"/>
    </row>
    <row r="327">
      <c r="A327" s="24"/>
      <c r="B327" s="24"/>
      <c r="C327" s="24"/>
      <c r="D327" s="12"/>
      <c r="E327" s="12"/>
      <c r="F327" s="12"/>
      <c r="G327" s="12"/>
      <c r="H327" s="12"/>
      <c r="I327" s="12"/>
      <c r="J327" s="13"/>
      <c r="K327" s="13"/>
      <c r="L327" s="12"/>
      <c r="M327" s="25"/>
    </row>
    <row r="328">
      <c r="A328" s="24"/>
      <c r="B328" s="24"/>
      <c r="C328" s="24"/>
      <c r="D328" s="12"/>
      <c r="E328" s="12"/>
      <c r="F328" s="12"/>
      <c r="G328" s="12"/>
      <c r="H328" s="12"/>
      <c r="I328" s="12"/>
      <c r="J328" s="13"/>
      <c r="K328" s="13"/>
      <c r="L328" s="12"/>
      <c r="M328" s="25"/>
    </row>
    <row r="329">
      <c r="A329" s="24"/>
      <c r="B329" s="24"/>
      <c r="C329" s="24"/>
      <c r="D329" s="12"/>
      <c r="E329" s="12"/>
      <c r="F329" s="12"/>
      <c r="G329" s="12"/>
      <c r="H329" s="12"/>
      <c r="I329" s="12"/>
      <c r="J329" s="13"/>
      <c r="K329" s="13"/>
      <c r="L329" s="12"/>
      <c r="M329" s="25"/>
    </row>
    <row r="330">
      <c r="A330" s="24"/>
      <c r="B330" s="24"/>
      <c r="C330" s="24"/>
      <c r="D330" s="12"/>
      <c r="E330" s="12"/>
      <c r="F330" s="12"/>
      <c r="G330" s="12"/>
      <c r="H330" s="12"/>
      <c r="I330" s="12"/>
      <c r="J330" s="13"/>
      <c r="K330" s="13"/>
      <c r="L330" s="12"/>
      <c r="M330" s="25"/>
    </row>
    <row r="331">
      <c r="A331" s="24"/>
      <c r="B331" s="24"/>
      <c r="C331" s="24"/>
      <c r="D331" s="12"/>
      <c r="E331" s="12"/>
      <c r="F331" s="12"/>
      <c r="G331" s="12"/>
      <c r="H331" s="12"/>
      <c r="I331" s="12"/>
      <c r="J331" s="13"/>
      <c r="K331" s="13"/>
      <c r="L331" s="12"/>
      <c r="M331" s="25"/>
    </row>
    <row r="332">
      <c r="A332" s="24"/>
      <c r="B332" s="24"/>
      <c r="C332" s="24"/>
      <c r="D332" s="12"/>
      <c r="E332" s="12"/>
      <c r="F332" s="12"/>
      <c r="G332" s="12"/>
      <c r="H332" s="12"/>
      <c r="I332" s="12"/>
      <c r="J332" s="13"/>
      <c r="K332" s="13"/>
      <c r="L332" s="12"/>
      <c r="M332" s="25"/>
    </row>
    <row r="333">
      <c r="A333" s="24"/>
      <c r="B333" s="24"/>
      <c r="C333" s="24"/>
      <c r="D333" s="12"/>
      <c r="E333" s="12"/>
      <c r="F333" s="12"/>
      <c r="G333" s="12"/>
      <c r="H333" s="12"/>
      <c r="I333" s="12"/>
      <c r="J333" s="13"/>
      <c r="K333" s="13"/>
      <c r="L333" s="12"/>
      <c r="M333" s="25"/>
    </row>
    <row r="334">
      <c r="A334" s="24"/>
      <c r="B334" s="24"/>
      <c r="C334" s="24"/>
      <c r="D334" s="12"/>
      <c r="E334" s="12"/>
      <c r="F334" s="12"/>
      <c r="G334" s="12"/>
      <c r="H334" s="12"/>
      <c r="I334" s="12"/>
      <c r="J334" s="13"/>
      <c r="K334" s="13"/>
      <c r="L334" s="12"/>
      <c r="M334" s="25"/>
    </row>
    <row r="335">
      <c r="A335" s="24"/>
      <c r="B335" s="24"/>
      <c r="C335" s="24"/>
      <c r="D335" s="12"/>
      <c r="E335" s="12"/>
      <c r="F335" s="12"/>
      <c r="G335" s="12"/>
      <c r="H335" s="12"/>
      <c r="I335" s="12"/>
      <c r="J335" s="13"/>
      <c r="K335" s="13"/>
      <c r="L335" s="12"/>
      <c r="M335" s="25"/>
    </row>
    <row r="336">
      <c r="A336" s="24"/>
      <c r="B336" s="24"/>
      <c r="C336" s="24"/>
      <c r="D336" s="12"/>
      <c r="E336" s="12"/>
      <c r="F336" s="12"/>
      <c r="G336" s="12"/>
      <c r="H336" s="12"/>
      <c r="I336" s="12"/>
      <c r="J336" s="13"/>
      <c r="K336" s="13"/>
      <c r="L336" s="12"/>
      <c r="M336" s="25"/>
    </row>
    <row r="337">
      <c r="A337" s="24"/>
      <c r="B337" s="24"/>
      <c r="C337" s="24"/>
      <c r="D337" s="12"/>
      <c r="E337" s="12"/>
      <c r="F337" s="12"/>
      <c r="G337" s="12"/>
      <c r="H337" s="12"/>
      <c r="I337" s="12"/>
      <c r="J337" s="13"/>
      <c r="K337" s="13"/>
      <c r="L337" s="12"/>
      <c r="M337" s="25"/>
    </row>
    <row r="338">
      <c r="A338" s="24"/>
      <c r="B338" s="24"/>
      <c r="C338" s="24"/>
      <c r="D338" s="12"/>
      <c r="E338" s="12"/>
      <c r="F338" s="12"/>
      <c r="G338" s="12"/>
      <c r="H338" s="12"/>
      <c r="I338" s="12"/>
      <c r="J338" s="13"/>
      <c r="K338" s="13"/>
      <c r="L338" s="12"/>
      <c r="M338" s="25"/>
    </row>
    <row r="339">
      <c r="A339" s="24"/>
      <c r="B339" s="24"/>
      <c r="C339" s="24"/>
      <c r="D339" s="12"/>
      <c r="E339" s="12"/>
      <c r="F339" s="12"/>
      <c r="G339" s="12"/>
      <c r="H339" s="12"/>
      <c r="I339" s="12"/>
      <c r="J339" s="13"/>
      <c r="K339" s="13"/>
      <c r="L339" s="12"/>
      <c r="M339" s="25"/>
    </row>
    <row r="340">
      <c r="A340" s="24"/>
      <c r="B340" s="24"/>
      <c r="C340" s="24"/>
      <c r="D340" s="12"/>
      <c r="E340" s="12"/>
      <c r="F340" s="12"/>
      <c r="G340" s="12"/>
      <c r="H340" s="12"/>
      <c r="I340" s="12"/>
      <c r="J340" s="13"/>
      <c r="K340" s="13"/>
      <c r="L340" s="12"/>
      <c r="M340" s="25"/>
    </row>
    <row r="341">
      <c r="A341" s="24"/>
      <c r="B341" s="24"/>
      <c r="C341" s="24"/>
      <c r="D341" s="12"/>
      <c r="E341" s="12"/>
      <c r="F341" s="12"/>
      <c r="G341" s="12"/>
      <c r="H341" s="12"/>
      <c r="I341" s="12"/>
      <c r="J341" s="13"/>
      <c r="K341" s="13"/>
      <c r="L341" s="12"/>
      <c r="M341" s="25"/>
    </row>
    <row r="342">
      <c r="A342" s="24"/>
      <c r="B342" s="24"/>
      <c r="C342" s="24"/>
      <c r="D342" s="12"/>
      <c r="E342" s="12"/>
      <c r="F342" s="12"/>
      <c r="G342" s="12"/>
      <c r="H342" s="12"/>
      <c r="I342" s="12"/>
      <c r="J342" s="13"/>
      <c r="K342" s="13"/>
      <c r="L342" s="12"/>
      <c r="M342" s="25"/>
    </row>
    <row r="343">
      <c r="A343" s="24"/>
      <c r="B343" s="24"/>
      <c r="C343" s="24"/>
      <c r="D343" s="12"/>
      <c r="E343" s="12"/>
      <c r="F343" s="12"/>
      <c r="G343" s="12"/>
      <c r="H343" s="12"/>
      <c r="I343" s="12"/>
      <c r="J343" s="13"/>
      <c r="K343" s="13"/>
      <c r="L343" s="12"/>
      <c r="M343" s="25"/>
    </row>
    <row r="344">
      <c r="A344" s="24"/>
      <c r="B344" s="24"/>
      <c r="C344" s="24"/>
      <c r="D344" s="12"/>
      <c r="E344" s="12"/>
      <c r="F344" s="12"/>
      <c r="G344" s="12"/>
      <c r="H344" s="12"/>
      <c r="I344" s="12"/>
      <c r="J344" s="13"/>
      <c r="K344" s="13"/>
      <c r="L344" s="12"/>
      <c r="M344" s="25"/>
    </row>
    <row r="345">
      <c r="A345" s="24"/>
      <c r="B345" s="24"/>
      <c r="C345" s="24"/>
      <c r="D345" s="12"/>
      <c r="E345" s="12"/>
      <c r="F345" s="12"/>
      <c r="G345" s="12"/>
      <c r="H345" s="12"/>
      <c r="I345" s="12"/>
      <c r="J345" s="13"/>
      <c r="K345" s="13"/>
      <c r="L345" s="12"/>
      <c r="M345" s="25"/>
    </row>
    <row r="346">
      <c r="A346" s="24"/>
      <c r="B346" s="24"/>
      <c r="C346" s="24"/>
      <c r="D346" s="12"/>
      <c r="E346" s="12"/>
      <c r="F346" s="12"/>
      <c r="G346" s="12"/>
      <c r="H346" s="12"/>
      <c r="I346" s="12"/>
      <c r="J346" s="13"/>
      <c r="K346" s="13"/>
      <c r="L346" s="12"/>
      <c r="M346" s="25"/>
    </row>
    <row r="347">
      <c r="A347" s="24"/>
      <c r="B347" s="24"/>
      <c r="C347" s="24"/>
      <c r="D347" s="12"/>
      <c r="E347" s="12"/>
      <c r="F347" s="12"/>
      <c r="G347" s="12"/>
      <c r="H347" s="12"/>
      <c r="I347" s="12"/>
      <c r="J347" s="13"/>
      <c r="K347" s="13"/>
      <c r="L347" s="12"/>
      <c r="M347" s="25"/>
    </row>
    <row r="348">
      <c r="A348" s="24"/>
      <c r="B348" s="24"/>
      <c r="C348" s="24"/>
      <c r="D348" s="12"/>
      <c r="E348" s="12"/>
      <c r="F348" s="12"/>
      <c r="G348" s="12"/>
      <c r="H348" s="12"/>
      <c r="I348" s="12"/>
      <c r="J348" s="13"/>
      <c r="K348" s="13"/>
      <c r="L348" s="12"/>
      <c r="M348" s="25"/>
    </row>
    <row r="349">
      <c r="A349" s="24"/>
      <c r="B349" s="24"/>
      <c r="C349" s="24"/>
      <c r="D349" s="12"/>
      <c r="E349" s="12"/>
      <c r="F349" s="12"/>
      <c r="G349" s="12"/>
      <c r="H349" s="12"/>
      <c r="I349" s="12"/>
      <c r="J349" s="13"/>
      <c r="K349" s="13"/>
      <c r="L349" s="12"/>
      <c r="M349" s="25"/>
    </row>
    <row r="350">
      <c r="A350" s="24"/>
      <c r="B350" s="24"/>
      <c r="C350" s="24"/>
      <c r="D350" s="12"/>
      <c r="E350" s="12"/>
      <c r="F350" s="12"/>
      <c r="G350" s="12"/>
      <c r="H350" s="12"/>
      <c r="I350" s="12"/>
      <c r="J350" s="13"/>
      <c r="K350" s="13"/>
      <c r="L350" s="12"/>
      <c r="M350" s="25"/>
    </row>
    <row r="351">
      <c r="A351" s="24"/>
      <c r="B351" s="24"/>
      <c r="C351" s="24"/>
      <c r="D351" s="12"/>
      <c r="E351" s="12"/>
      <c r="F351" s="12"/>
      <c r="G351" s="12"/>
      <c r="H351" s="12"/>
      <c r="I351" s="12"/>
      <c r="J351" s="13"/>
      <c r="K351" s="13"/>
      <c r="L351" s="12"/>
      <c r="M351" s="25"/>
    </row>
    <row r="352">
      <c r="A352" s="24"/>
      <c r="B352" s="24"/>
      <c r="C352" s="24"/>
      <c r="D352" s="12"/>
      <c r="E352" s="12"/>
      <c r="F352" s="12"/>
      <c r="G352" s="12"/>
      <c r="H352" s="12"/>
      <c r="I352" s="12"/>
      <c r="J352" s="13"/>
      <c r="K352" s="13"/>
      <c r="L352" s="12"/>
      <c r="M352" s="25"/>
    </row>
    <row r="353">
      <c r="A353" s="24"/>
      <c r="B353" s="24"/>
      <c r="C353" s="24"/>
      <c r="D353" s="12"/>
      <c r="E353" s="12"/>
      <c r="F353" s="12"/>
      <c r="G353" s="12"/>
      <c r="H353" s="12"/>
      <c r="I353" s="12"/>
      <c r="J353" s="13"/>
      <c r="K353" s="13"/>
      <c r="L353" s="12"/>
      <c r="M353" s="25"/>
    </row>
    <row r="354">
      <c r="A354" s="24"/>
      <c r="B354" s="24"/>
      <c r="C354" s="24"/>
      <c r="D354" s="12"/>
      <c r="E354" s="12"/>
      <c r="F354" s="12"/>
      <c r="G354" s="12"/>
      <c r="H354" s="12"/>
      <c r="I354" s="12"/>
      <c r="J354" s="13"/>
      <c r="K354" s="13"/>
      <c r="L354" s="12"/>
      <c r="M354" s="25"/>
    </row>
    <row r="355">
      <c r="A355" s="24"/>
      <c r="B355" s="24"/>
      <c r="C355" s="24"/>
      <c r="D355" s="12"/>
      <c r="E355" s="12"/>
      <c r="F355" s="12"/>
      <c r="G355" s="12"/>
      <c r="H355" s="12"/>
      <c r="I355" s="12"/>
      <c r="J355" s="13"/>
      <c r="K355" s="13"/>
      <c r="L355" s="12"/>
      <c r="M355" s="25"/>
    </row>
    <row r="356">
      <c r="A356" s="24"/>
      <c r="B356" s="24"/>
      <c r="C356" s="24"/>
      <c r="D356" s="12"/>
      <c r="E356" s="12"/>
      <c r="F356" s="12"/>
      <c r="G356" s="12"/>
      <c r="H356" s="12"/>
      <c r="I356" s="12"/>
      <c r="J356" s="13"/>
      <c r="K356" s="13"/>
      <c r="L356" s="12"/>
      <c r="M356" s="25"/>
    </row>
    <row r="357">
      <c r="A357" s="24"/>
      <c r="B357" s="24"/>
      <c r="C357" s="24"/>
      <c r="D357" s="12"/>
      <c r="E357" s="12"/>
      <c r="F357" s="12"/>
      <c r="G357" s="12"/>
      <c r="H357" s="12"/>
      <c r="I357" s="12"/>
      <c r="J357" s="13"/>
      <c r="K357" s="13"/>
      <c r="L357" s="12"/>
      <c r="M357" s="25"/>
    </row>
    <row r="358">
      <c r="A358" s="24"/>
      <c r="B358" s="24"/>
      <c r="C358" s="24"/>
      <c r="D358" s="12"/>
      <c r="E358" s="12"/>
      <c r="F358" s="12"/>
      <c r="G358" s="12"/>
      <c r="H358" s="12"/>
      <c r="I358" s="12"/>
      <c r="J358" s="13"/>
      <c r="K358" s="13"/>
      <c r="L358" s="12"/>
      <c r="M358" s="25"/>
    </row>
    <row r="359">
      <c r="A359" s="24"/>
      <c r="B359" s="24"/>
      <c r="C359" s="24"/>
      <c r="D359" s="12"/>
      <c r="E359" s="12"/>
      <c r="F359" s="12"/>
      <c r="G359" s="12"/>
      <c r="H359" s="12"/>
      <c r="I359" s="12"/>
      <c r="J359" s="13"/>
      <c r="K359" s="13"/>
      <c r="L359" s="12"/>
      <c r="M359" s="25"/>
    </row>
    <row r="360">
      <c r="A360" s="24"/>
      <c r="B360" s="24"/>
      <c r="C360" s="24"/>
      <c r="D360" s="12"/>
      <c r="E360" s="12"/>
      <c r="F360" s="12"/>
      <c r="G360" s="12"/>
      <c r="H360" s="12"/>
      <c r="I360" s="12"/>
      <c r="J360" s="13"/>
      <c r="K360" s="13"/>
      <c r="L360" s="12"/>
      <c r="M360" s="25"/>
    </row>
    <row r="361">
      <c r="A361" s="24"/>
      <c r="B361" s="24"/>
      <c r="C361" s="24"/>
      <c r="D361" s="12"/>
      <c r="E361" s="12"/>
      <c r="F361" s="12"/>
      <c r="G361" s="12"/>
      <c r="H361" s="12"/>
      <c r="I361" s="12"/>
      <c r="J361" s="13"/>
      <c r="K361" s="13"/>
      <c r="L361" s="12"/>
      <c r="M361" s="25"/>
    </row>
    <row r="362">
      <c r="A362" s="24"/>
      <c r="B362" s="24"/>
      <c r="C362" s="24"/>
      <c r="D362" s="12"/>
      <c r="E362" s="12"/>
      <c r="F362" s="12"/>
      <c r="G362" s="12"/>
      <c r="H362" s="12"/>
      <c r="I362" s="12"/>
      <c r="J362" s="13"/>
      <c r="K362" s="13"/>
      <c r="L362" s="12"/>
      <c r="M362" s="25"/>
    </row>
    <row r="363">
      <c r="A363" s="24"/>
      <c r="B363" s="24"/>
      <c r="C363" s="24"/>
      <c r="D363" s="12"/>
      <c r="E363" s="12"/>
      <c r="F363" s="12"/>
      <c r="G363" s="12"/>
      <c r="H363" s="12"/>
      <c r="I363" s="12"/>
      <c r="J363" s="13"/>
      <c r="K363" s="13"/>
      <c r="L363" s="12"/>
      <c r="M363" s="25"/>
    </row>
    <row r="364">
      <c r="A364" s="24"/>
      <c r="B364" s="24"/>
      <c r="C364" s="24"/>
      <c r="D364" s="12"/>
      <c r="E364" s="12"/>
      <c r="F364" s="12"/>
      <c r="G364" s="12"/>
      <c r="H364" s="12"/>
      <c r="I364" s="12"/>
      <c r="J364" s="13"/>
      <c r="K364" s="13"/>
      <c r="L364" s="12"/>
      <c r="M364" s="25"/>
    </row>
    <row r="365">
      <c r="A365" s="24"/>
      <c r="B365" s="24"/>
      <c r="C365" s="24"/>
      <c r="D365" s="12"/>
      <c r="E365" s="12"/>
      <c r="F365" s="12"/>
      <c r="G365" s="12"/>
      <c r="H365" s="12"/>
      <c r="I365" s="12"/>
      <c r="J365" s="13"/>
      <c r="K365" s="13"/>
      <c r="L365" s="12"/>
      <c r="M365" s="25"/>
    </row>
    <row r="366">
      <c r="A366" s="24"/>
      <c r="B366" s="24"/>
      <c r="C366" s="24"/>
      <c r="D366" s="12"/>
      <c r="E366" s="12"/>
      <c r="F366" s="12"/>
      <c r="G366" s="12"/>
      <c r="H366" s="12"/>
      <c r="I366" s="12"/>
      <c r="J366" s="13"/>
      <c r="K366" s="13"/>
      <c r="L366" s="12"/>
      <c r="M366" s="25"/>
    </row>
    <row r="367">
      <c r="A367" s="24"/>
      <c r="B367" s="24"/>
      <c r="C367" s="24"/>
      <c r="D367" s="12"/>
      <c r="E367" s="12"/>
      <c r="F367" s="12"/>
      <c r="G367" s="12"/>
      <c r="H367" s="12"/>
      <c r="I367" s="12"/>
      <c r="J367" s="13"/>
      <c r="K367" s="13"/>
      <c r="L367" s="12"/>
      <c r="M367" s="25"/>
    </row>
    <row r="368">
      <c r="A368" s="24"/>
      <c r="B368" s="24"/>
      <c r="C368" s="24"/>
      <c r="D368" s="12"/>
      <c r="E368" s="12"/>
      <c r="F368" s="12"/>
      <c r="G368" s="12"/>
      <c r="H368" s="12"/>
      <c r="I368" s="12"/>
      <c r="J368" s="13"/>
      <c r="K368" s="13"/>
      <c r="L368" s="12"/>
      <c r="M368" s="25"/>
    </row>
    <row r="369">
      <c r="A369" s="24"/>
      <c r="B369" s="24"/>
      <c r="C369" s="24"/>
      <c r="D369" s="12"/>
      <c r="E369" s="12"/>
      <c r="F369" s="12"/>
      <c r="G369" s="12"/>
      <c r="H369" s="12"/>
      <c r="I369" s="12"/>
      <c r="J369" s="13"/>
      <c r="K369" s="13"/>
      <c r="L369" s="12"/>
      <c r="M369" s="25"/>
    </row>
    <row r="370">
      <c r="A370" s="24"/>
      <c r="B370" s="24"/>
      <c r="C370" s="24"/>
      <c r="D370" s="12"/>
      <c r="E370" s="12"/>
      <c r="F370" s="12"/>
      <c r="G370" s="12"/>
      <c r="H370" s="12"/>
      <c r="I370" s="12"/>
      <c r="J370" s="13"/>
      <c r="K370" s="13"/>
      <c r="L370" s="12"/>
      <c r="M370" s="25"/>
    </row>
    <row r="371">
      <c r="A371" s="24"/>
      <c r="B371" s="24"/>
      <c r="C371" s="24"/>
      <c r="D371" s="12"/>
      <c r="E371" s="12"/>
      <c r="F371" s="12"/>
      <c r="G371" s="12"/>
      <c r="H371" s="12"/>
      <c r="I371" s="12"/>
      <c r="J371" s="13"/>
      <c r="K371" s="13"/>
      <c r="L371" s="12"/>
      <c r="M371" s="25"/>
    </row>
    <row r="372">
      <c r="A372" s="24"/>
      <c r="B372" s="24"/>
      <c r="C372" s="24"/>
      <c r="D372" s="12"/>
      <c r="E372" s="12"/>
      <c r="F372" s="12"/>
      <c r="G372" s="12"/>
      <c r="H372" s="12"/>
      <c r="I372" s="12"/>
      <c r="J372" s="13"/>
      <c r="K372" s="13"/>
      <c r="L372" s="12"/>
      <c r="M372" s="25"/>
    </row>
    <row r="373">
      <c r="A373" s="24"/>
      <c r="B373" s="24"/>
      <c r="C373" s="24"/>
      <c r="D373" s="12"/>
      <c r="E373" s="12"/>
      <c r="F373" s="12"/>
      <c r="G373" s="12"/>
      <c r="H373" s="12"/>
      <c r="I373" s="12"/>
      <c r="J373" s="13"/>
      <c r="K373" s="13"/>
      <c r="L373" s="12"/>
      <c r="M373" s="25"/>
    </row>
    <row r="374">
      <c r="A374" s="24"/>
      <c r="B374" s="24"/>
      <c r="C374" s="24"/>
      <c r="D374" s="12"/>
      <c r="E374" s="12"/>
      <c r="F374" s="12"/>
      <c r="G374" s="12"/>
      <c r="H374" s="12"/>
      <c r="I374" s="12"/>
      <c r="J374" s="13"/>
      <c r="K374" s="13"/>
      <c r="L374" s="12"/>
      <c r="M374" s="25"/>
    </row>
    <row r="375">
      <c r="A375" s="24"/>
      <c r="B375" s="24"/>
      <c r="C375" s="24"/>
      <c r="D375" s="12"/>
      <c r="E375" s="12"/>
      <c r="F375" s="12"/>
      <c r="G375" s="12"/>
      <c r="H375" s="12"/>
      <c r="I375" s="12"/>
      <c r="J375" s="13"/>
      <c r="K375" s="13"/>
      <c r="L375" s="12"/>
      <c r="M375" s="25"/>
    </row>
    <row r="376">
      <c r="A376" s="24"/>
      <c r="B376" s="24"/>
      <c r="C376" s="24"/>
      <c r="D376" s="12"/>
      <c r="E376" s="12"/>
      <c r="F376" s="12"/>
      <c r="G376" s="12"/>
      <c r="H376" s="12"/>
      <c r="I376" s="12"/>
      <c r="J376" s="13"/>
      <c r="K376" s="13"/>
      <c r="L376" s="12"/>
      <c r="M376" s="25"/>
    </row>
    <row r="377">
      <c r="A377" s="24"/>
      <c r="B377" s="24"/>
      <c r="C377" s="24"/>
      <c r="D377" s="12"/>
      <c r="E377" s="12"/>
      <c r="F377" s="12"/>
      <c r="G377" s="12"/>
      <c r="H377" s="12"/>
      <c r="I377" s="12"/>
      <c r="J377" s="13"/>
      <c r="K377" s="13"/>
      <c r="L377" s="12"/>
      <c r="M377" s="25"/>
    </row>
    <row r="378">
      <c r="A378" s="24"/>
      <c r="B378" s="24"/>
      <c r="C378" s="24"/>
      <c r="D378" s="12"/>
      <c r="E378" s="12"/>
      <c r="F378" s="12"/>
      <c r="G378" s="12"/>
      <c r="H378" s="12"/>
      <c r="I378" s="12"/>
      <c r="J378" s="13"/>
      <c r="K378" s="13"/>
      <c r="L378" s="12"/>
      <c r="M378" s="25"/>
    </row>
    <row r="379">
      <c r="A379" s="24"/>
      <c r="B379" s="24"/>
      <c r="C379" s="24"/>
      <c r="D379" s="12"/>
      <c r="E379" s="12"/>
      <c r="F379" s="12"/>
      <c r="G379" s="12"/>
      <c r="H379" s="12"/>
      <c r="I379" s="12"/>
      <c r="J379" s="13"/>
      <c r="K379" s="13"/>
      <c r="L379" s="12"/>
      <c r="M379" s="25"/>
    </row>
    <row r="380">
      <c r="A380" s="24"/>
      <c r="B380" s="24"/>
      <c r="C380" s="24"/>
      <c r="D380" s="12"/>
      <c r="E380" s="12"/>
      <c r="F380" s="12"/>
      <c r="G380" s="12"/>
      <c r="H380" s="12"/>
      <c r="I380" s="12"/>
      <c r="J380" s="13"/>
      <c r="K380" s="13"/>
      <c r="L380" s="12"/>
      <c r="M380" s="25"/>
    </row>
    <row r="381">
      <c r="A381" s="24"/>
      <c r="B381" s="24"/>
      <c r="C381" s="24"/>
      <c r="D381" s="12"/>
      <c r="E381" s="12"/>
      <c r="F381" s="12"/>
      <c r="G381" s="12"/>
      <c r="H381" s="12"/>
      <c r="I381" s="12"/>
      <c r="J381" s="13"/>
      <c r="K381" s="13"/>
      <c r="L381" s="12"/>
      <c r="M381" s="25"/>
    </row>
    <row r="382">
      <c r="A382" s="24"/>
      <c r="B382" s="24"/>
      <c r="C382" s="24"/>
      <c r="D382" s="12"/>
      <c r="E382" s="12"/>
      <c r="F382" s="12"/>
      <c r="G382" s="12"/>
      <c r="H382" s="12"/>
      <c r="I382" s="12"/>
      <c r="J382" s="13"/>
      <c r="K382" s="13"/>
      <c r="L382" s="12"/>
      <c r="M382" s="25"/>
    </row>
    <row r="383">
      <c r="A383" s="24"/>
      <c r="B383" s="24"/>
      <c r="C383" s="24"/>
      <c r="D383" s="12"/>
      <c r="E383" s="12"/>
      <c r="F383" s="12"/>
      <c r="G383" s="12"/>
      <c r="H383" s="12"/>
      <c r="I383" s="12"/>
      <c r="J383" s="13"/>
      <c r="K383" s="13"/>
      <c r="L383" s="12"/>
      <c r="M383" s="25"/>
    </row>
    <row r="384">
      <c r="A384" s="24"/>
      <c r="B384" s="24"/>
      <c r="C384" s="24"/>
      <c r="D384" s="12"/>
      <c r="E384" s="12"/>
      <c r="F384" s="12"/>
      <c r="G384" s="12"/>
      <c r="H384" s="12"/>
      <c r="I384" s="12"/>
      <c r="J384" s="13"/>
      <c r="K384" s="13"/>
      <c r="L384" s="12"/>
      <c r="M384" s="25"/>
    </row>
    <row r="385">
      <c r="A385" s="24"/>
      <c r="B385" s="24"/>
      <c r="C385" s="24"/>
      <c r="D385" s="12"/>
      <c r="E385" s="12"/>
      <c r="F385" s="12"/>
      <c r="G385" s="12"/>
      <c r="H385" s="12"/>
      <c r="I385" s="12"/>
      <c r="J385" s="13"/>
      <c r="K385" s="13"/>
      <c r="L385" s="12"/>
      <c r="M385" s="25"/>
    </row>
    <row r="386">
      <c r="A386" s="24"/>
      <c r="B386" s="24"/>
      <c r="C386" s="24"/>
      <c r="D386" s="12"/>
      <c r="E386" s="12"/>
      <c r="F386" s="12"/>
      <c r="G386" s="12"/>
      <c r="H386" s="12"/>
      <c r="I386" s="12"/>
      <c r="J386" s="13"/>
      <c r="K386" s="13"/>
      <c r="L386" s="12"/>
      <c r="M386" s="25"/>
    </row>
    <row r="387">
      <c r="A387" s="24"/>
      <c r="B387" s="24"/>
      <c r="C387" s="24"/>
      <c r="D387" s="12"/>
      <c r="E387" s="12"/>
      <c r="F387" s="12"/>
      <c r="G387" s="12"/>
      <c r="H387" s="12"/>
      <c r="I387" s="12"/>
      <c r="J387" s="13"/>
      <c r="K387" s="13"/>
      <c r="L387" s="12"/>
      <c r="M387" s="25"/>
    </row>
    <row r="388">
      <c r="A388" s="24"/>
      <c r="B388" s="24"/>
      <c r="C388" s="24"/>
      <c r="D388" s="12"/>
      <c r="E388" s="12"/>
      <c r="F388" s="12"/>
      <c r="G388" s="12"/>
      <c r="H388" s="12"/>
      <c r="I388" s="12"/>
      <c r="J388" s="13"/>
      <c r="K388" s="13"/>
      <c r="L388" s="12"/>
      <c r="M388" s="25"/>
    </row>
    <row r="389">
      <c r="A389" s="24"/>
      <c r="B389" s="24"/>
      <c r="C389" s="24"/>
      <c r="D389" s="12"/>
      <c r="E389" s="12"/>
      <c r="F389" s="12"/>
      <c r="G389" s="12"/>
      <c r="H389" s="12"/>
      <c r="I389" s="12"/>
      <c r="J389" s="13"/>
      <c r="K389" s="13"/>
      <c r="L389" s="12"/>
      <c r="M389" s="25"/>
    </row>
    <row r="390">
      <c r="A390" s="24"/>
      <c r="B390" s="24"/>
      <c r="C390" s="24"/>
      <c r="D390" s="12"/>
      <c r="E390" s="12"/>
      <c r="F390" s="12"/>
      <c r="G390" s="12"/>
      <c r="H390" s="12"/>
      <c r="I390" s="12"/>
      <c r="J390" s="13"/>
      <c r="K390" s="13"/>
      <c r="L390" s="12"/>
      <c r="M390" s="25"/>
    </row>
    <row r="391">
      <c r="A391" s="24"/>
      <c r="B391" s="24"/>
      <c r="C391" s="24"/>
      <c r="D391" s="12"/>
      <c r="E391" s="12"/>
      <c r="F391" s="12"/>
      <c r="G391" s="12"/>
      <c r="H391" s="12"/>
      <c r="I391" s="12"/>
      <c r="J391" s="13"/>
      <c r="K391" s="13"/>
      <c r="L391" s="12"/>
      <c r="M391" s="25"/>
    </row>
    <row r="392">
      <c r="A392" s="24"/>
      <c r="B392" s="24"/>
      <c r="C392" s="24"/>
      <c r="D392" s="12"/>
      <c r="E392" s="12"/>
      <c r="F392" s="12"/>
      <c r="G392" s="12"/>
      <c r="H392" s="12"/>
      <c r="I392" s="12"/>
      <c r="J392" s="13"/>
      <c r="K392" s="13"/>
      <c r="L392" s="12"/>
      <c r="M392" s="25"/>
    </row>
    <row r="393">
      <c r="A393" s="24"/>
      <c r="B393" s="24"/>
      <c r="C393" s="24"/>
      <c r="D393" s="12"/>
      <c r="E393" s="12"/>
      <c r="F393" s="12"/>
      <c r="G393" s="12"/>
      <c r="H393" s="12"/>
      <c r="I393" s="12"/>
      <c r="J393" s="13"/>
      <c r="K393" s="13"/>
      <c r="L393" s="12"/>
      <c r="M393" s="25"/>
    </row>
    <row r="394">
      <c r="A394" s="24"/>
      <c r="B394" s="24"/>
      <c r="C394" s="24"/>
      <c r="D394" s="12"/>
      <c r="E394" s="12"/>
      <c r="F394" s="12"/>
      <c r="G394" s="12"/>
      <c r="H394" s="12"/>
      <c r="I394" s="12"/>
      <c r="J394" s="13"/>
      <c r="K394" s="13"/>
      <c r="L394" s="12"/>
      <c r="M394" s="25"/>
    </row>
    <row r="395">
      <c r="A395" s="24"/>
      <c r="B395" s="24"/>
      <c r="C395" s="24"/>
      <c r="D395" s="12"/>
      <c r="E395" s="12"/>
      <c r="F395" s="12"/>
      <c r="G395" s="12"/>
      <c r="H395" s="12"/>
      <c r="I395" s="12"/>
      <c r="J395" s="13"/>
      <c r="K395" s="13"/>
      <c r="L395" s="12"/>
      <c r="M395" s="25"/>
    </row>
    <row r="396">
      <c r="A396" s="24"/>
      <c r="B396" s="24"/>
      <c r="C396" s="24"/>
      <c r="D396" s="12"/>
      <c r="E396" s="12"/>
      <c r="F396" s="12"/>
      <c r="G396" s="12"/>
      <c r="H396" s="12"/>
      <c r="I396" s="12"/>
      <c r="J396" s="13"/>
      <c r="K396" s="13"/>
      <c r="L396" s="12"/>
      <c r="M396" s="25"/>
    </row>
    <row r="397">
      <c r="A397" s="24"/>
      <c r="B397" s="24"/>
      <c r="C397" s="24"/>
      <c r="D397" s="12"/>
      <c r="E397" s="12"/>
      <c r="F397" s="12"/>
      <c r="G397" s="12"/>
      <c r="H397" s="12"/>
      <c r="I397" s="12"/>
      <c r="J397" s="13"/>
      <c r="K397" s="13"/>
      <c r="L397" s="12"/>
      <c r="M397" s="25"/>
    </row>
    <row r="398">
      <c r="A398" s="24"/>
      <c r="B398" s="24"/>
      <c r="C398" s="24"/>
      <c r="D398" s="12"/>
      <c r="E398" s="12"/>
      <c r="F398" s="12"/>
      <c r="G398" s="12"/>
      <c r="H398" s="12"/>
      <c r="I398" s="12"/>
      <c r="J398" s="13"/>
      <c r="K398" s="13"/>
      <c r="L398" s="12"/>
      <c r="M398" s="25"/>
    </row>
    <row r="399">
      <c r="A399" s="24"/>
      <c r="B399" s="24"/>
      <c r="C399" s="24"/>
      <c r="D399" s="12"/>
      <c r="E399" s="12"/>
      <c r="F399" s="12"/>
      <c r="G399" s="12"/>
      <c r="H399" s="12"/>
      <c r="I399" s="12"/>
      <c r="J399" s="13"/>
      <c r="K399" s="13"/>
      <c r="L399" s="12"/>
      <c r="M399" s="25"/>
    </row>
    <row r="400">
      <c r="A400" s="24"/>
      <c r="B400" s="24"/>
      <c r="C400" s="24"/>
      <c r="D400" s="12"/>
      <c r="E400" s="12"/>
      <c r="F400" s="12"/>
      <c r="G400" s="12"/>
      <c r="H400" s="12"/>
      <c r="I400" s="12"/>
      <c r="J400" s="13"/>
      <c r="K400" s="13"/>
      <c r="L400" s="12"/>
      <c r="M400" s="25"/>
    </row>
    <row r="401">
      <c r="A401" s="24"/>
      <c r="B401" s="24"/>
      <c r="C401" s="24"/>
      <c r="D401" s="12"/>
      <c r="E401" s="12"/>
      <c r="F401" s="12"/>
      <c r="G401" s="12"/>
      <c r="H401" s="12"/>
      <c r="I401" s="12"/>
      <c r="J401" s="13"/>
      <c r="K401" s="13"/>
      <c r="L401" s="12"/>
      <c r="M401" s="25"/>
    </row>
    <row r="402">
      <c r="A402" s="24"/>
      <c r="B402" s="24"/>
      <c r="C402" s="24"/>
      <c r="D402" s="12"/>
      <c r="E402" s="12"/>
      <c r="F402" s="12"/>
      <c r="G402" s="12"/>
      <c r="H402" s="12"/>
      <c r="I402" s="12"/>
      <c r="J402" s="13"/>
      <c r="K402" s="13"/>
      <c r="L402" s="12"/>
      <c r="M402" s="25"/>
    </row>
    <row r="403">
      <c r="A403" s="24"/>
      <c r="B403" s="24"/>
      <c r="C403" s="24"/>
      <c r="D403" s="12"/>
      <c r="E403" s="12"/>
      <c r="F403" s="12"/>
      <c r="G403" s="12"/>
      <c r="H403" s="12"/>
      <c r="I403" s="12"/>
      <c r="J403" s="13"/>
      <c r="K403" s="13"/>
      <c r="L403" s="12"/>
      <c r="M403" s="25"/>
    </row>
    <row r="404">
      <c r="A404" s="24"/>
      <c r="B404" s="24"/>
      <c r="C404" s="24"/>
      <c r="D404" s="12"/>
      <c r="E404" s="12"/>
      <c r="F404" s="12"/>
      <c r="G404" s="12"/>
      <c r="H404" s="12"/>
      <c r="I404" s="12"/>
      <c r="J404" s="13"/>
      <c r="K404" s="13"/>
      <c r="L404" s="12"/>
      <c r="M404" s="25"/>
    </row>
    <row r="405">
      <c r="A405" s="24"/>
      <c r="B405" s="24"/>
      <c r="C405" s="24"/>
      <c r="D405" s="12"/>
      <c r="E405" s="12"/>
      <c r="F405" s="12"/>
      <c r="G405" s="12"/>
      <c r="H405" s="12"/>
      <c r="I405" s="12"/>
      <c r="J405" s="13"/>
      <c r="K405" s="13"/>
      <c r="L405" s="12"/>
      <c r="M405" s="25"/>
    </row>
    <row r="406">
      <c r="A406" s="24"/>
      <c r="B406" s="24"/>
      <c r="C406" s="24"/>
      <c r="D406" s="12"/>
      <c r="E406" s="12"/>
      <c r="F406" s="12"/>
      <c r="G406" s="12"/>
      <c r="H406" s="12"/>
      <c r="I406" s="12"/>
      <c r="J406" s="13"/>
      <c r="K406" s="13"/>
      <c r="L406" s="12"/>
      <c r="M406" s="25"/>
    </row>
    <row r="407">
      <c r="A407" s="24"/>
      <c r="B407" s="24"/>
      <c r="C407" s="24"/>
      <c r="D407" s="12"/>
      <c r="E407" s="12"/>
      <c r="F407" s="12"/>
      <c r="G407" s="12"/>
      <c r="H407" s="12"/>
      <c r="I407" s="12"/>
      <c r="J407" s="13"/>
      <c r="K407" s="13"/>
      <c r="L407" s="12"/>
      <c r="M407" s="25"/>
    </row>
    <row r="408">
      <c r="A408" s="24"/>
      <c r="B408" s="24"/>
      <c r="C408" s="24"/>
      <c r="D408" s="12"/>
      <c r="E408" s="12"/>
      <c r="F408" s="12"/>
      <c r="G408" s="12"/>
      <c r="H408" s="12"/>
      <c r="I408" s="12"/>
      <c r="J408" s="13"/>
      <c r="K408" s="13"/>
      <c r="L408" s="12"/>
      <c r="M408" s="25"/>
    </row>
    <row r="409">
      <c r="A409" s="24"/>
      <c r="B409" s="24"/>
      <c r="C409" s="24"/>
      <c r="D409" s="12"/>
      <c r="E409" s="12"/>
      <c r="F409" s="12"/>
      <c r="G409" s="12"/>
      <c r="H409" s="12"/>
      <c r="I409" s="12"/>
      <c r="J409" s="13"/>
      <c r="K409" s="13"/>
      <c r="L409" s="12"/>
      <c r="M409" s="25"/>
    </row>
    <row r="410">
      <c r="A410" s="24"/>
      <c r="B410" s="24"/>
      <c r="C410" s="24"/>
      <c r="D410" s="12"/>
      <c r="E410" s="12"/>
      <c r="F410" s="12"/>
      <c r="G410" s="12"/>
      <c r="H410" s="12"/>
      <c r="I410" s="12"/>
      <c r="J410" s="13"/>
      <c r="K410" s="13"/>
      <c r="L410" s="12"/>
      <c r="M410" s="25"/>
    </row>
    <row r="411">
      <c r="A411" s="24"/>
      <c r="B411" s="24"/>
      <c r="C411" s="24"/>
      <c r="D411" s="12"/>
      <c r="E411" s="12"/>
      <c r="F411" s="12"/>
      <c r="G411" s="12"/>
      <c r="H411" s="12"/>
      <c r="I411" s="12"/>
      <c r="J411" s="13"/>
      <c r="K411" s="13"/>
      <c r="L411" s="12"/>
      <c r="M411" s="25"/>
    </row>
    <row r="412">
      <c r="A412" s="24"/>
      <c r="B412" s="24"/>
      <c r="C412" s="24"/>
      <c r="D412" s="12"/>
      <c r="E412" s="12"/>
      <c r="F412" s="12"/>
      <c r="G412" s="12"/>
      <c r="H412" s="12"/>
      <c r="I412" s="12"/>
      <c r="J412" s="13"/>
      <c r="K412" s="13"/>
      <c r="L412" s="12"/>
      <c r="M412" s="25"/>
    </row>
    <row r="413">
      <c r="A413" s="24"/>
      <c r="B413" s="24"/>
      <c r="C413" s="24"/>
      <c r="D413" s="12"/>
      <c r="E413" s="12"/>
      <c r="F413" s="12"/>
      <c r="G413" s="12"/>
      <c r="H413" s="12"/>
      <c r="I413" s="12"/>
      <c r="J413" s="13"/>
      <c r="K413" s="13"/>
      <c r="L413" s="12"/>
      <c r="M413" s="25"/>
    </row>
    <row r="414">
      <c r="A414" s="24"/>
      <c r="B414" s="24"/>
      <c r="C414" s="24"/>
      <c r="D414" s="12"/>
      <c r="E414" s="12"/>
      <c r="F414" s="12"/>
      <c r="G414" s="12"/>
      <c r="H414" s="12"/>
      <c r="I414" s="12"/>
      <c r="J414" s="13"/>
      <c r="K414" s="13"/>
      <c r="L414" s="12"/>
      <c r="M414" s="25"/>
    </row>
    <row r="415">
      <c r="A415" s="24"/>
      <c r="B415" s="24"/>
      <c r="C415" s="24"/>
      <c r="D415" s="12"/>
      <c r="E415" s="12"/>
      <c r="F415" s="12"/>
      <c r="G415" s="12"/>
      <c r="H415" s="12"/>
      <c r="I415" s="12"/>
      <c r="J415" s="13"/>
      <c r="K415" s="13"/>
      <c r="L415" s="12"/>
      <c r="M415" s="25"/>
    </row>
    <row r="416">
      <c r="A416" s="24"/>
      <c r="B416" s="24"/>
      <c r="C416" s="24"/>
      <c r="D416" s="12"/>
      <c r="E416" s="12"/>
      <c r="F416" s="12"/>
      <c r="G416" s="12"/>
      <c r="H416" s="12"/>
      <c r="I416" s="12"/>
      <c r="J416" s="13"/>
      <c r="K416" s="13"/>
      <c r="L416" s="12"/>
      <c r="M416" s="25"/>
    </row>
    <row r="417">
      <c r="A417" s="24"/>
      <c r="B417" s="24"/>
      <c r="C417" s="24"/>
      <c r="D417" s="12"/>
      <c r="E417" s="12"/>
      <c r="F417" s="12"/>
      <c r="G417" s="12"/>
      <c r="H417" s="12"/>
      <c r="I417" s="12"/>
      <c r="J417" s="13"/>
      <c r="K417" s="13"/>
      <c r="L417" s="12"/>
      <c r="M417" s="25"/>
    </row>
    <row r="418">
      <c r="A418" s="24"/>
      <c r="B418" s="24"/>
      <c r="C418" s="24"/>
      <c r="D418" s="12"/>
      <c r="E418" s="12"/>
      <c r="F418" s="12"/>
      <c r="G418" s="12"/>
      <c r="H418" s="12"/>
      <c r="I418" s="12"/>
      <c r="J418" s="13"/>
      <c r="K418" s="13"/>
      <c r="L418" s="12"/>
      <c r="M418" s="25"/>
    </row>
    <row r="419">
      <c r="A419" s="24"/>
      <c r="B419" s="24"/>
      <c r="C419" s="24"/>
      <c r="D419" s="12"/>
      <c r="E419" s="12"/>
      <c r="F419" s="12"/>
      <c r="G419" s="12"/>
      <c r="H419" s="12"/>
      <c r="I419" s="12"/>
      <c r="J419" s="13"/>
      <c r="K419" s="13"/>
      <c r="L419" s="12"/>
      <c r="M419" s="25"/>
    </row>
    <row r="420">
      <c r="A420" s="24"/>
      <c r="B420" s="24"/>
      <c r="C420" s="24"/>
      <c r="D420" s="12"/>
      <c r="E420" s="12"/>
      <c r="F420" s="12"/>
      <c r="G420" s="12"/>
      <c r="H420" s="12"/>
      <c r="I420" s="12"/>
      <c r="J420" s="13"/>
      <c r="K420" s="13"/>
      <c r="L420" s="12"/>
      <c r="M420" s="25"/>
    </row>
    <row r="421">
      <c r="A421" s="24"/>
      <c r="B421" s="24"/>
      <c r="C421" s="24"/>
      <c r="D421" s="12"/>
      <c r="E421" s="12"/>
      <c r="F421" s="12"/>
      <c r="G421" s="12"/>
      <c r="H421" s="12"/>
      <c r="I421" s="12"/>
      <c r="J421" s="13"/>
      <c r="K421" s="13"/>
      <c r="L421" s="12"/>
      <c r="M421" s="25"/>
    </row>
    <row r="422">
      <c r="A422" s="24"/>
      <c r="B422" s="24"/>
      <c r="C422" s="24"/>
      <c r="D422" s="12"/>
      <c r="E422" s="12"/>
      <c r="F422" s="12"/>
      <c r="G422" s="12"/>
      <c r="H422" s="12"/>
      <c r="I422" s="12"/>
      <c r="J422" s="13"/>
      <c r="K422" s="13"/>
      <c r="L422" s="12"/>
      <c r="M422" s="25"/>
    </row>
    <row r="423">
      <c r="A423" s="24"/>
      <c r="B423" s="24"/>
      <c r="C423" s="24"/>
      <c r="D423" s="12"/>
      <c r="E423" s="12"/>
      <c r="F423" s="12"/>
      <c r="G423" s="12"/>
      <c r="H423" s="12"/>
      <c r="I423" s="12"/>
      <c r="J423" s="13"/>
      <c r="K423" s="13"/>
      <c r="L423" s="12"/>
      <c r="M423" s="25"/>
    </row>
    <row r="424">
      <c r="A424" s="24"/>
      <c r="B424" s="24"/>
      <c r="C424" s="24"/>
      <c r="D424" s="12"/>
      <c r="E424" s="12"/>
      <c r="F424" s="12"/>
      <c r="G424" s="12"/>
      <c r="H424" s="12"/>
      <c r="I424" s="12"/>
      <c r="J424" s="13"/>
      <c r="K424" s="13"/>
      <c r="L424" s="12"/>
      <c r="M424" s="25"/>
    </row>
    <row r="425">
      <c r="A425" s="24"/>
      <c r="B425" s="24"/>
      <c r="C425" s="24"/>
      <c r="D425" s="12"/>
      <c r="E425" s="12"/>
      <c r="F425" s="12"/>
      <c r="G425" s="12"/>
      <c r="H425" s="12"/>
      <c r="I425" s="12"/>
      <c r="J425" s="13"/>
      <c r="K425" s="13"/>
      <c r="L425" s="12"/>
      <c r="M425" s="25"/>
    </row>
    <row r="426">
      <c r="A426" s="24"/>
      <c r="B426" s="24"/>
      <c r="C426" s="24"/>
      <c r="D426" s="12"/>
      <c r="E426" s="12"/>
      <c r="F426" s="12"/>
      <c r="G426" s="12"/>
      <c r="H426" s="12"/>
      <c r="I426" s="12"/>
      <c r="J426" s="13"/>
      <c r="K426" s="13"/>
      <c r="L426" s="12"/>
      <c r="M426" s="25"/>
    </row>
    <row r="427">
      <c r="A427" s="24"/>
      <c r="B427" s="24"/>
      <c r="C427" s="24"/>
      <c r="D427" s="12"/>
      <c r="E427" s="12"/>
      <c r="F427" s="12"/>
      <c r="G427" s="12"/>
      <c r="H427" s="12"/>
      <c r="I427" s="12"/>
      <c r="J427" s="13"/>
      <c r="K427" s="13"/>
      <c r="L427" s="12"/>
      <c r="M427" s="25"/>
    </row>
    <row r="428">
      <c r="A428" s="24"/>
      <c r="B428" s="24"/>
      <c r="C428" s="24"/>
      <c r="D428" s="12"/>
      <c r="E428" s="12"/>
      <c r="F428" s="12"/>
      <c r="G428" s="12"/>
      <c r="H428" s="12"/>
      <c r="I428" s="12"/>
      <c r="J428" s="13"/>
      <c r="K428" s="13"/>
      <c r="L428" s="12"/>
      <c r="M428" s="25"/>
    </row>
    <row r="429">
      <c r="A429" s="24"/>
      <c r="B429" s="24"/>
      <c r="C429" s="24"/>
      <c r="D429" s="12"/>
      <c r="E429" s="12"/>
      <c r="F429" s="12"/>
      <c r="G429" s="12"/>
      <c r="H429" s="12"/>
      <c r="I429" s="12"/>
      <c r="J429" s="13"/>
      <c r="K429" s="13"/>
      <c r="L429" s="12"/>
      <c r="M429" s="25"/>
    </row>
    <row r="430">
      <c r="A430" s="24"/>
      <c r="B430" s="24"/>
      <c r="C430" s="24"/>
      <c r="D430" s="12"/>
      <c r="E430" s="12"/>
      <c r="F430" s="12"/>
      <c r="G430" s="12"/>
      <c r="H430" s="12"/>
      <c r="I430" s="12"/>
      <c r="J430" s="13"/>
      <c r="K430" s="13"/>
      <c r="L430" s="12"/>
      <c r="M430" s="25"/>
    </row>
    <row r="431">
      <c r="A431" s="24"/>
      <c r="B431" s="24"/>
      <c r="C431" s="24"/>
      <c r="D431" s="12"/>
      <c r="E431" s="12"/>
      <c r="F431" s="12"/>
      <c r="G431" s="12"/>
      <c r="H431" s="12"/>
      <c r="I431" s="12"/>
      <c r="J431" s="13"/>
      <c r="K431" s="13"/>
      <c r="L431" s="12"/>
      <c r="M431" s="25"/>
    </row>
    <row r="432">
      <c r="A432" s="24"/>
      <c r="B432" s="24"/>
      <c r="C432" s="24"/>
      <c r="D432" s="12"/>
      <c r="E432" s="12"/>
      <c r="F432" s="12"/>
      <c r="G432" s="12"/>
      <c r="H432" s="12"/>
      <c r="I432" s="12"/>
      <c r="J432" s="13"/>
      <c r="K432" s="13"/>
      <c r="L432" s="12"/>
      <c r="M432" s="25"/>
    </row>
    <row r="433">
      <c r="A433" s="24"/>
      <c r="B433" s="24"/>
      <c r="C433" s="24"/>
      <c r="D433" s="12"/>
      <c r="E433" s="12"/>
      <c r="F433" s="12"/>
      <c r="G433" s="12"/>
      <c r="H433" s="12"/>
      <c r="I433" s="12"/>
      <c r="J433" s="13"/>
      <c r="K433" s="13"/>
      <c r="L433" s="12"/>
      <c r="M433" s="25"/>
    </row>
    <row r="434">
      <c r="A434" s="24"/>
      <c r="B434" s="24"/>
      <c r="C434" s="24"/>
      <c r="D434" s="12"/>
      <c r="E434" s="12"/>
      <c r="F434" s="12"/>
      <c r="G434" s="12"/>
      <c r="H434" s="12"/>
      <c r="I434" s="12"/>
      <c r="J434" s="13"/>
      <c r="K434" s="13"/>
      <c r="L434" s="12"/>
      <c r="M434" s="25"/>
    </row>
    <row r="435">
      <c r="A435" s="24"/>
      <c r="B435" s="24"/>
      <c r="C435" s="24"/>
      <c r="D435" s="12"/>
      <c r="E435" s="12"/>
      <c r="F435" s="12"/>
      <c r="G435" s="12"/>
      <c r="H435" s="12"/>
      <c r="I435" s="12"/>
      <c r="J435" s="13"/>
      <c r="K435" s="13"/>
      <c r="L435" s="12"/>
      <c r="M435" s="25"/>
    </row>
    <row r="436">
      <c r="A436" s="24"/>
      <c r="B436" s="24"/>
      <c r="C436" s="24"/>
      <c r="D436" s="12"/>
      <c r="E436" s="12"/>
      <c r="F436" s="12"/>
      <c r="G436" s="12"/>
      <c r="H436" s="12"/>
      <c r="I436" s="12"/>
      <c r="J436" s="13"/>
      <c r="K436" s="13"/>
      <c r="L436" s="12"/>
      <c r="M436" s="25"/>
    </row>
    <row r="437">
      <c r="A437" s="24"/>
      <c r="B437" s="24"/>
      <c r="C437" s="24"/>
      <c r="D437" s="12"/>
      <c r="E437" s="12"/>
      <c r="F437" s="12"/>
      <c r="G437" s="12"/>
      <c r="H437" s="12"/>
      <c r="I437" s="12"/>
      <c r="J437" s="13"/>
      <c r="K437" s="13"/>
      <c r="L437" s="12"/>
      <c r="M437" s="25"/>
    </row>
    <row r="438">
      <c r="A438" s="24"/>
      <c r="B438" s="24"/>
      <c r="C438" s="24"/>
      <c r="D438" s="12"/>
      <c r="E438" s="12"/>
      <c r="F438" s="12"/>
      <c r="G438" s="12"/>
      <c r="H438" s="12"/>
      <c r="I438" s="12"/>
      <c r="J438" s="13"/>
      <c r="K438" s="13"/>
      <c r="L438" s="12"/>
      <c r="M438" s="25"/>
    </row>
    <row r="439">
      <c r="A439" s="24"/>
      <c r="B439" s="24"/>
      <c r="C439" s="24"/>
      <c r="D439" s="12"/>
      <c r="E439" s="12"/>
      <c r="F439" s="12"/>
      <c r="G439" s="12"/>
      <c r="H439" s="12"/>
      <c r="I439" s="12"/>
      <c r="J439" s="13"/>
      <c r="K439" s="13"/>
      <c r="L439" s="12"/>
      <c r="M439" s="25"/>
    </row>
    <row r="440">
      <c r="A440" s="24"/>
      <c r="B440" s="24"/>
      <c r="C440" s="24"/>
      <c r="D440" s="12"/>
      <c r="E440" s="12"/>
      <c r="F440" s="12"/>
      <c r="G440" s="12"/>
      <c r="H440" s="12"/>
      <c r="I440" s="12"/>
      <c r="J440" s="13"/>
      <c r="K440" s="13"/>
      <c r="L440" s="12"/>
      <c r="M440" s="25"/>
    </row>
    <row r="441">
      <c r="A441" s="24"/>
      <c r="B441" s="24"/>
      <c r="C441" s="24"/>
      <c r="D441" s="12"/>
      <c r="E441" s="12"/>
      <c r="F441" s="12"/>
      <c r="G441" s="12"/>
      <c r="H441" s="12"/>
      <c r="I441" s="12"/>
      <c r="J441" s="13"/>
      <c r="K441" s="13"/>
      <c r="L441" s="12"/>
      <c r="M441" s="25"/>
    </row>
    <row r="442">
      <c r="A442" s="24"/>
      <c r="B442" s="24"/>
      <c r="C442" s="24"/>
      <c r="D442" s="12"/>
      <c r="E442" s="12"/>
      <c r="F442" s="12"/>
      <c r="G442" s="12"/>
      <c r="H442" s="12"/>
      <c r="I442" s="12"/>
      <c r="J442" s="13"/>
      <c r="K442" s="13"/>
      <c r="L442" s="12"/>
      <c r="M442" s="25"/>
    </row>
    <row r="443">
      <c r="A443" s="24"/>
      <c r="B443" s="24"/>
      <c r="C443" s="24"/>
      <c r="D443" s="12"/>
      <c r="E443" s="12"/>
      <c r="F443" s="12"/>
      <c r="G443" s="12"/>
      <c r="H443" s="12"/>
      <c r="I443" s="12"/>
      <c r="J443" s="13"/>
      <c r="K443" s="13"/>
      <c r="L443" s="12"/>
      <c r="M443" s="25"/>
    </row>
    <row r="444">
      <c r="A444" s="24"/>
      <c r="B444" s="24"/>
      <c r="C444" s="24"/>
      <c r="D444" s="12"/>
      <c r="E444" s="12"/>
      <c r="F444" s="12"/>
      <c r="G444" s="12"/>
      <c r="H444" s="12"/>
      <c r="I444" s="12"/>
      <c r="J444" s="13"/>
      <c r="K444" s="13"/>
      <c r="L444" s="12"/>
      <c r="M444" s="25"/>
    </row>
    <row r="445">
      <c r="A445" s="24"/>
      <c r="B445" s="24"/>
      <c r="C445" s="24"/>
      <c r="D445" s="12"/>
      <c r="E445" s="12"/>
      <c r="F445" s="12"/>
      <c r="G445" s="12"/>
      <c r="H445" s="12"/>
      <c r="I445" s="12"/>
      <c r="J445" s="13"/>
      <c r="K445" s="13"/>
      <c r="L445" s="12"/>
      <c r="M445" s="25"/>
    </row>
    <row r="446">
      <c r="A446" s="24"/>
      <c r="B446" s="24"/>
      <c r="C446" s="24"/>
      <c r="D446" s="12"/>
      <c r="E446" s="12"/>
      <c r="F446" s="12"/>
      <c r="G446" s="12"/>
      <c r="H446" s="12"/>
      <c r="I446" s="12"/>
      <c r="J446" s="13"/>
      <c r="K446" s="13"/>
      <c r="L446" s="12"/>
      <c r="M446" s="25"/>
    </row>
    <row r="447">
      <c r="A447" s="24"/>
      <c r="B447" s="24"/>
      <c r="C447" s="24"/>
      <c r="D447" s="12"/>
      <c r="E447" s="12"/>
      <c r="F447" s="12"/>
      <c r="G447" s="12"/>
      <c r="H447" s="12"/>
      <c r="I447" s="12"/>
      <c r="J447" s="13"/>
      <c r="K447" s="13"/>
      <c r="L447" s="12"/>
      <c r="M447" s="25"/>
    </row>
    <row r="448">
      <c r="A448" s="24"/>
      <c r="B448" s="24"/>
      <c r="C448" s="24"/>
      <c r="D448" s="12"/>
      <c r="E448" s="12"/>
      <c r="F448" s="12"/>
      <c r="G448" s="12"/>
      <c r="H448" s="12"/>
      <c r="I448" s="12"/>
      <c r="J448" s="13"/>
      <c r="K448" s="13"/>
      <c r="L448" s="12"/>
      <c r="M448" s="25"/>
    </row>
    <row r="449">
      <c r="A449" s="24"/>
      <c r="B449" s="24"/>
      <c r="C449" s="24"/>
      <c r="D449" s="12"/>
      <c r="E449" s="12"/>
      <c r="F449" s="12"/>
      <c r="G449" s="12"/>
      <c r="H449" s="12"/>
      <c r="I449" s="12"/>
      <c r="J449" s="13"/>
      <c r="K449" s="13"/>
      <c r="L449" s="12"/>
      <c r="M449" s="25"/>
    </row>
    <row r="450">
      <c r="A450" s="24"/>
      <c r="B450" s="24"/>
      <c r="C450" s="24"/>
      <c r="D450" s="12"/>
      <c r="E450" s="12"/>
      <c r="F450" s="12"/>
      <c r="G450" s="12"/>
      <c r="H450" s="12"/>
      <c r="I450" s="12"/>
      <c r="J450" s="13"/>
      <c r="K450" s="13"/>
      <c r="L450" s="12"/>
      <c r="M450" s="25"/>
    </row>
    <row r="451">
      <c r="A451" s="24"/>
      <c r="B451" s="24"/>
      <c r="C451" s="24"/>
      <c r="D451" s="12"/>
      <c r="E451" s="12"/>
      <c r="F451" s="12"/>
      <c r="G451" s="12"/>
      <c r="H451" s="12"/>
      <c r="I451" s="12"/>
      <c r="J451" s="13"/>
      <c r="K451" s="13"/>
      <c r="L451" s="12"/>
      <c r="M451" s="25"/>
    </row>
    <row r="452">
      <c r="A452" s="24"/>
      <c r="B452" s="24"/>
      <c r="C452" s="24"/>
      <c r="D452" s="12"/>
      <c r="E452" s="12"/>
      <c r="F452" s="12"/>
      <c r="G452" s="12"/>
      <c r="H452" s="12"/>
      <c r="I452" s="12"/>
      <c r="J452" s="13"/>
      <c r="K452" s="13"/>
      <c r="L452" s="12"/>
      <c r="M452" s="25"/>
    </row>
    <row r="453">
      <c r="A453" s="24"/>
      <c r="B453" s="24"/>
      <c r="C453" s="24"/>
      <c r="D453" s="12"/>
      <c r="E453" s="12"/>
      <c r="F453" s="12"/>
      <c r="G453" s="12"/>
      <c r="H453" s="12"/>
      <c r="I453" s="12"/>
      <c r="J453" s="13"/>
      <c r="K453" s="13"/>
      <c r="L453" s="12"/>
      <c r="M453" s="25"/>
    </row>
    <row r="454">
      <c r="A454" s="24"/>
      <c r="B454" s="24"/>
      <c r="C454" s="24"/>
      <c r="D454" s="12"/>
      <c r="E454" s="12"/>
      <c r="F454" s="12"/>
      <c r="G454" s="12"/>
      <c r="H454" s="12"/>
      <c r="I454" s="12"/>
      <c r="J454" s="13"/>
      <c r="K454" s="13"/>
      <c r="L454" s="12"/>
      <c r="M454" s="25"/>
    </row>
    <row r="455">
      <c r="A455" s="24"/>
      <c r="B455" s="24"/>
      <c r="C455" s="24"/>
      <c r="D455" s="12"/>
      <c r="E455" s="12"/>
      <c r="F455" s="12"/>
      <c r="G455" s="12"/>
      <c r="H455" s="12"/>
      <c r="I455" s="12"/>
      <c r="J455" s="13"/>
      <c r="K455" s="13"/>
      <c r="L455" s="12"/>
      <c r="M455" s="25"/>
    </row>
    <row r="456">
      <c r="A456" s="24"/>
      <c r="B456" s="24"/>
      <c r="C456" s="24"/>
      <c r="D456" s="12"/>
      <c r="E456" s="12"/>
      <c r="F456" s="12"/>
      <c r="G456" s="12"/>
      <c r="H456" s="12"/>
      <c r="I456" s="12"/>
      <c r="J456" s="13"/>
      <c r="K456" s="13"/>
      <c r="L456" s="12"/>
      <c r="M456" s="25"/>
    </row>
    <row r="457">
      <c r="A457" s="24"/>
      <c r="B457" s="24"/>
      <c r="C457" s="24"/>
      <c r="D457" s="12"/>
      <c r="E457" s="12"/>
      <c r="F457" s="12"/>
      <c r="G457" s="12"/>
      <c r="H457" s="12"/>
      <c r="I457" s="12"/>
      <c r="J457" s="13"/>
      <c r="K457" s="13"/>
      <c r="L457" s="12"/>
      <c r="M457" s="25"/>
    </row>
    <row r="458">
      <c r="A458" s="24"/>
      <c r="B458" s="24"/>
      <c r="C458" s="24"/>
      <c r="D458" s="12"/>
      <c r="E458" s="12"/>
      <c r="F458" s="12"/>
      <c r="G458" s="12"/>
      <c r="H458" s="12"/>
      <c r="I458" s="12"/>
      <c r="J458" s="13"/>
      <c r="K458" s="13"/>
      <c r="L458" s="12"/>
      <c r="M458" s="25"/>
    </row>
    <row r="459">
      <c r="M459" s="10"/>
    </row>
    <row r="460">
      <c r="M460" s="10"/>
    </row>
    <row r="461">
      <c r="M461" s="10"/>
    </row>
    <row r="462">
      <c r="M462" s="10"/>
    </row>
    <row r="463">
      <c r="M463" s="10"/>
    </row>
    <row r="464">
      <c r="M464" s="10"/>
    </row>
    <row r="465">
      <c r="M465" s="10"/>
    </row>
    <row r="466">
      <c r="M466" s="10"/>
    </row>
    <row r="467">
      <c r="M467" s="10"/>
    </row>
    <row r="468">
      <c r="M468" s="10"/>
    </row>
    <row r="469">
      <c r="M469" s="10"/>
    </row>
    <row r="470">
      <c r="M470" s="10"/>
    </row>
    <row r="471">
      <c r="M471" s="10"/>
    </row>
    <row r="472">
      <c r="M472" s="10"/>
    </row>
    <row r="473">
      <c r="M473" s="10"/>
    </row>
    <row r="474">
      <c r="M474" s="10"/>
    </row>
    <row r="475">
      <c r="M475" s="10"/>
    </row>
    <row r="476">
      <c r="M476" s="10"/>
    </row>
    <row r="477">
      <c r="M477" s="10"/>
    </row>
    <row r="478">
      <c r="M478" s="10"/>
    </row>
    <row r="479">
      <c r="M479" s="10"/>
    </row>
    <row r="480">
      <c r="M480" s="10"/>
    </row>
    <row r="481">
      <c r="M481" s="10"/>
    </row>
    <row r="482">
      <c r="M482" s="10"/>
    </row>
    <row r="483">
      <c r="M483" s="10"/>
    </row>
    <row r="484">
      <c r="M484" s="10"/>
    </row>
    <row r="485">
      <c r="M485" s="10"/>
    </row>
    <row r="486">
      <c r="M486" s="10"/>
    </row>
    <row r="487">
      <c r="M487" s="10"/>
    </row>
    <row r="488">
      <c r="M488" s="10"/>
    </row>
    <row r="489">
      <c r="M489" s="10"/>
    </row>
    <row r="490">
      <c r="M490" s="10"/>
    </row>
    <row r="491">
      <c r="M491" s="10"/>
    </row>
    <row r="492">
      <c r="M492" s="10"/>
    </row>
    <row r="493">
      <c r="M493" s="10"/>
    </row>
    <row r="494">
      <c r="M494" s="10"/>
    </row>
    <row r="495">
      <c r="M495" s="10"/>
    </row>
    <row r="496">
      <c r="M496" s="10"/>
    </row>
    <row r="497">
      <c r="M497" s="10"/>
    </row>
    <row r="498">
      <c r="M498" s="10"/>
    </row>
    <row r="499">
      <c r="M499" s="10"/>
    </row>
    <row r="500">
      <c r="M500" s="10"/>
    </row>
    <row r="501">
      <c r="M501" s="10"/>
    </row>
    <row r="502">
      <c r="M502" s="10"/>
    </row>
    <row r="503">
      <c r="M503" s="10"/>
    </row>
    <row r="504">
      <c r="M504" s="10"/>
    </row>
    <row r="505">
      <c r="M505" s="10"/>
    </row>
    <row r="506">
      <c r="M506" s="10"/>
    </row>
    <row r="507">
      <c r="M507" s="10"/>
    </row>
    <row r="508">
      <c r="M508" s="10"/>
    </row>
    <row r="509">
      <c r="M509" s="10"/>
    </row>
    <row r="510">
      <c r="M510" s="10"/>
    </row>
    <row r="511">
      <c r="M511" s="10"/>
    </row>
    <row r="512">
      <c r="M512" s="10"/>
    </row>
    <row r="513">
      <c r="M513" s="10"/>
    </row>
    <row r="514">
      <c r="M514" s="10"/>
    </row>
    <row r="515">
      <c r="M515" s="10"/>
    </row>
    <row r="516">
      <c r="M516" s="10"/>
    </row>
    <row r="517">
      <c r="M517" s="10"/>
    </row>
    <row r="518">
      <c r="M518" s="10"/>
    </row>
    <row r="519">
      <c r="M519" s="10"/>
    </row>
    <row r="520">
      <c r="M520" s="10"/>
    </row>
    <row r="521">
      <c r="M521" s="10"/>
    </row>
    <row r="522">
      <c r="M522" s="10"/>
    </row>
    <row r="523">
      <c r="M523" s="10"/>
    </row>
    <row r="524">
      <c r="M524" s="10"/>
    </row>
    <row r="525">
      <c r="M525" s="10"/>
    </row>
    <row r="526">
      <c r="M526" s="10"/>
    </row>
    <row r="527">
      <c r="M527" s="10"/>
    </row>
    <row r="528">
      <c r="M528" s="10"/>
    </row>
    <row r="529">
      <c r="M529" s="10"/>
    </row>
    <row r="530">
      <c r="M530" s="10"/>
    </row>
    <row r="531">
      <c r="M531" s="10"/>
    </row>
    <row r="532">
      <c r="M532" s="10"/>
    </row>
    <row r="533">
      <c r="M533" s="10"/>
    </row>
    <row r="534">
      <c r="M534" s="10"/>
    </row>
    <row r="535">
      <c r="M535" s="10"/>
    </row>
    <row r="536">
      <c r="M536" s="10"/>
    </row>
    <row r="537">
      <c r="M537" s="10"/>
    </row>
    <row r="538">
      <c r="M538" s="10"/>
    </row>
    <row r="539">
      <c r="M539" s="10"/>
    </row>
    <row r="540">
      <c r="M540" s="10"/>
    </row>
    <row r="541">
      <c r="M541" s="10"/>
    </row>
    <row r="542">
      <c r="M542" s="10"/>
    </row>
    <row r="543">
      <c r="M543" s="10"/>
    </row>
    <row r="544">
      <c r="M544" s="10"/>
    </row>
    <row r="545">
      <c r="M545" s="10"/>
    </row>
    <row r="546">
      <c r="M546" s="10"/>
    </row>
    <row r="547">
      <c r="M547" s="10"/>
    </row>
    <row r="548">
      <c r="M548" s="10"/>
    </row>
    <row r="549">
      <c r="M549" s="10"/>
    </row>
    <row r="550">
      <c r="M550" s="10"/>
    </row>
    <row r="551">
      <c r="M551" s="10"/>
    </row>
    <row r="552">
      <c r="M552" s="10"/>
    </row>
    <row r="553">
      <c r="M553" s="10"/>
    </row>
    <row r="554">
      <c r="M554" s="10"/>
    </row>
    <row r="555">
      <c r="M555" s="10"/>
    </row>
    <row r="556">
      <c r="M556" s="10"/>
    </row>
    <row r="557">
      <c r="M557" s="10"/>
    </row>
    <row r="558">
      <c r="M558" s="10"/>
    </row>
    <row r="559">
      <c r="M559" s="10"/>
    </row>
    <row r="560">
      <c r="M560" s="10"/>
    </row>
    <row r="561">
      <c r="M561" s="10"/>
    </row>
    <row r="562">
      <c r="M562" s="10"/>
    </row>
    <row r="563">
      <c r="M563" s="10"/>
    </row>
    <row r="564">
      <c r="M564" s="10"/>
    </row>
    <row r="565">
      <c r="M565" s="10"/>
    </row>
    <row r="566">
      <c r="M566" s="10"/>
    </row>
    <row r="567">
      <c r="M567" s="10"/>
    </row>
    <row r="568">
      <c r="M568" s="10"/>
    </row>
    <row r="569">
      <c r="M569" s="10"/>
    </row>
    <row r="570">
      <c r="M570" s="10"/>
    </row>
    <row r="571">
      <c r="M571" s="10"/>
    </row>
    <row r="572">
      <c r="M572" s="10"/>
    </row>
    <row r="573">
      <c r="M573" s="10"/>
    </row>
    <row r="574">
      <c r="M574" s="10"/>
    </row>
    <row r="575">
      <c r="M575" s="10"/>
    </row>
    <row r="576">
      <c r="M576" s="10"/>
    </row>
    <row r="577">
      <c r="M577" s="10"/>
    </row>
    <row r="578">
      <c r="M578" s="10"/>
    </row>
    <row r="579">
      <c r="M579" s="10"/>
    </row>
    <row r="580">
      <c r="M580" s="10"/>
    </row>
    <row r="581">
      <c r="M581" s="10"/>
    </row>
    <row r="582">
      <c r="M582" s="10"/>
    </row>
    <row r="583">
      <c r="M583" s="10"/>
    </row>
    <row r="584">
      <c r="M584" s="10"/>
    </row>
    <row r="585">
      <c r="M585" s="10"/>
    </row>
    <row r="586">
      <c r="M586" s="10"/>
    </row>
    <row r="587">
      <c r="M587" s="10"/>
    </row>
    <row r="588">
      <c r="M588" s="10"/>
    </row>
    <row r="589">
      <c r="M589" s="10"/>
    </row>
    <row r="590">
      <c r="M590" s="10"/>
    </row>
    <row r="591">
      <c r="M591" s="10"/>
    </row>
    <row r="592">
      <c r="M592" s="10"/>
    </row>
    <row r="593">
      <c r="M593" s="10"/>
    </row>
    <row r="594">
      <c r="M594" s="10"/>
    </row>
    <row r="595">
      <c r="M595" s="10"/>
    </row>
    <row r="596">
      <c r="M596" s="10"/>
    </row>
    <row r="597">
      <c r="M597" s="10"/>
    </row>
    <row r="598">
      <c r="M598" s="10"/>
    </row>
    <row r="599">
      <c r="M599" s="10"/>
    </row>
    <row r="600">
      <c r="M600" s="10"/>
    </row>
    <row r="601">
      <c r="M601" s="10"/>
    </row>
    <row r="602">
      <c r="M602" s="10"/>
    </row>
    <row r="603">
      <c r="M603" s="10"/>
    </row>
    <row r="604">
      <c r="M604" s="10"/>
    </row>
    <row r="605">
      <c r="M605" s="10"/>
    </row>
    <row r="606">
      <c r="M606" s="10"/>
    </row>
    <row r="607">
      <c r="M607" s="10"/>
    </row>
    <row r="608">
      <c r="M608" s="10"/>
    </row>
    <row r="609">
      <c r="M609" s="10"/>
    </row>
    <row r="610">
      <c r="M610" s="10"/>
    </row>
    <row r="611">
      <c r="M611" s="10"/>
    </row>
    <row r="612">
      <c r="M612" s="10"/>
    </row>
    <row r="613">
      <c r="M613" s="10"/>
    </row>
    <row r="614">
      <c r="M614" s="10"/>
    </row>
    <row r="615">
      <c r="M615" s="10"/>
    </row>
    <row r="616">
      <c r="M616" s="10"/>
    </row>
    <row r="617">
      <c r="M617" s="10"/>
    </row>
    <row r="618">
      <c r="M618" s="10"/>
    </row>
    <row r="619">
      <c r="M619" s="10"/>
    </row>
    <row r="620">
      <c r="M620" s="10"/>
    </row>
    <row r="621">
      <c r="M621" s="10"/>
    </row>
    <row r="622">
      <c r="M622" s="10"/>
    </row>
    <row r="623">
      <c r="M623" s="10"/>
    </row>
    <row r="624">
      <c r="M624" s="10"/>
    </row>
    <row r="625">
      <c r="M625" s="10"/>
    </row>
    <row r="626">
      <c r="M626" s="10"/>
    </row>
    <row r="627">
      <c r="M627" s="10"/>
    </row>
    <row r="628">
      <c r="M628" s="10"/>
    </row>
    <row r="629">
      <c r="M629" s="10"/>
    </row>
    <row r="630">
      <c r="M630" s="10"/>
    </row>
    <row r="631">
      <c r="M631" s="10"/>
    </row>
    <row r="632">
      <c r="M632" s="10"/>
    </row>
    <row r="633">
      <c r="M633" s="10"/>
    </row>
    <row r="634">
      <c r="M634" s="10"/>
    </row>
    <row r="635">
      <c r="M635" s="10"/>
    </row>
    <row r="636">
      <c r="M636" s="10"/>
    </row>
    <row r="637">
      <c r="M637" s="10"/>
    </row>
    <row r="638">
      <c r="M638" s="10"/>
    </row>
    <row r="639">
      <c r="M639" s="10"/>
    </row>
    <row r="640">
      <c r="M640" s="10"/>
    </row>
    <row r="641">
      <c r="M641" s="10"/>
    </row>
    <row r="642">
      <c r="M642" s="10"/>
    </row>
    <row r="643">
      <c r="M643" s="10"/>
    </row>
    <row r="644">
      <c r="M644" s="10"/>
    </row>
    <row r="645">
      <c r="M645" s="10"/>
    </row>
    <row r="646">
      <c r="M646" s="10"/>
    </row>
    <row r="647">
      <c r="M647" s="10"/>
    </row>
    <row r="648">
      <c r="M648" s="10"/>
    </row>
    <row r="649">
      <c r="M649" s="10"/>
    </row>
    <row r="650">
      <c r="M650" s="10"/>
    </row>
    <row r="651">
      <c r="M651" s="10"/>
    </row>
    <row r="652">
      <c r="M652" s="10"/>
    </row>
    <row r="653">
      <c r="M653" s="10"/>
    </row>
    <row r="654">
      <c r="M654" s="10"/>
    </row>
    <row r="655">
      <c r="M655" s="10"/>
    </row>
    <row r="656">
      <c r="M656" s="10"/>
    </row>
    <row r="657">
      <c r="M657" s="10"/>
    </row>
    <row r="658">
      <c r="M658" s="10"/>
    </row>
    <row r="659">
      <c r="M659" s="10"/>
    </row>
    <row r="660">
      <c r="M660" s="10"/>
    </row>
    <row r="661">
      <c r="M661" s="10"/>
    </row>
    <row r="662">
      <c r="M662" s="10"/>
    </row>
    <row r="663">
      <c r="M663" s="10"/>
    </row>
    <row r="664">
      <c r="M664" s="10"/>
    </row>
    <row r="665">
      <c r="M665" s="10"/>
    </row>
    <row r="666">
      <c r="M666" s="10"/>
    </row>
    <row r="667">
      <c r="M667" s="10"/>
    </row>
    <row r="668">
      <c r="M668" s="10"/>
    </row>
    <row r="669">
      <c r="M669" s="10"/>
    </row>
    <row r="670">
      <c r="M670" s="10"/>
    </row>
    <row r="671">
      <c r="M671" s="10"/>
    </row>
    <row r="672">
      <c r="M672" s="10"/>
    </row>
    <row r="673">
      <c r="M673" s="10"/>
    </row>
    <row r="674">
      <c r="M674" s="10"/>
    </row>
    <row r="675">
      <c r="M675" s="10"/>
    </row>
    <row r="676">
      <c r="M676" s="10"/>
    </row>
    <row r="677">
      <c r="M677" s="10"/>
    </row>
    <row r="678">
      <c r="M678" s="10"/>
    </row>
    <row r="679">
      <c r="M679" s="10"/>
    </row>
    <row r="680">
      <c r="M680" s="10"/>
    </row>
    <row r="681">
      <c r="M681" s="10"/>
    </row>
    <row r="682">
      <c r="M682" s="10"/>
    </row>
    <row r="683">
      <c r="M683" s="10"/>
    </row>
    <row r="684">
      <c r="M684" s="10"/>
    </row>
    <row r="685">
      <c r="M685" s="10"/>
    </row>
    <row r="686">
      <c r="M686" s="10"/>
    </row>
    <row r="687">
      <c r="M687" s="10"/>
    </row>
    <row r="688">
      <c r="M688" s="10"/>
    </row>
    <row r="689">
      <c r="M689" s="10"/>
    </row>
    <row r="690">
      <c r="M690" s="10"/>
    </row>
    <row r="691">
      <c r="M691" s="10"/>
    </row>
    <row r="692">
      <c r="M692" s="10"/>
    </row>
    <row r="693">
      <c r="M693" s="10"/>
    </row>
    <row r="694">
      <c r="M694" s="10"/>
    </row>
    <row r="695">
      <c r="M695" s="10"/>
    </row>
    <row r="696">
      <c r="M696" s="10"/>
    </row>
    <row r="697">
      <c r="M697" s="10"/>
    </row>
    <row r="698">
      <c r="M698" s="10"/>
    </row>
    <row r="699">
      <c r="M699" s="10"/>
    </row>
    <row r="700">
      <c r="M700" s="10"/>
    </row>
    <row r="701">
      <c r="M701" s="10"/>
    </row>
    <row r="702">
      <c r="M702" s="10"/>
    </row>
    <row r="703">
      <c r="M703" s="10"/>
    </row>
    <row r="704">
      <c r="M704" s="10"/>
    </row>
    <row r="705">
      <c r="M705" s="10"/>
    </row>
    <row r="706">
      <c r="M706" s="10"/>
    </row>
    <row r="707">
      <c r="M707" s="10"/>
    </row>
    <row r="708">
      <c r="M708" s="10"/>
    </row>
    <row r="709">
      <c r="M709" s="10"/>
    </row>
    <row r="710">
      <c r="M710" s="10"/>
    </row>
    <row r="711">
      <c r="M711" s="10"/>
    </row>
    <row r="712">
      <c r="M712" s="10"/>
    </row>
    <row r="713">
      <c r="M713" s="10"/>
    </row>
    <row r="714">
      <c r="M714" s="10"/>
    </row>
    <row r="715">
      <c r="M715" s="10"/>
    </row>
    <row r="716">
      <c r="M716" s="10"/>
    </row>
    <row r="717">
      <c r="M717" s="10"/>
    </row>
    <row r="718">
      <c r="M718" s="10"/>
    </row>
    <row r="719">
      <c r="M719" s="10"/>
    </row>
    <row r="720">
      <c r="M720" s="10"/>
    </row>
    <row r="721">
      <c r="M721" s="10"/>
    </row>
    <row r="722">
      <c r="M722" s="10"/>
    </row>
    <row r="723">
      <c r="M723" s="10"/>
    </row>
    <row r="724">
      <c r="M724" s="10"/>
    </row>
    <row r="725">
      <c r="M725" s="10"/>
    </row>
    <row r="726">
      <c r="M726" s="10"/>
    </row>
    <row r="727">
      <c r="M727" s="10"/>
    </row>
    <row r="728">
      <c r="M728" s="10"/>
    </row>
    <row r="729">
      <c r="M729" s="10"/>
    </row>
    <row r="730">
      <c r="M730" s="10"/>
    </row>
    <row r="731">
      <c r="M731" s="10"/>
    </row>
    <row r="732">
      <c r="M732" s="10"/>
    </row>
    <row r="733">
      <c r="M733" s="10"/>
    </row>
    <row r="734">
      <c r="M734" s="10"/>
    </row>
    <row r="735">
      <c r="M735" s="10"/>
    </row>
    <row r="736">
      <c r="M736" s="10"/>
    </row>
    <row r="737">
      <c r="M737" s="10"/>
    </row>
    <row r="738">
      <c r="M738" s="10"/>
    </row>
    <row r="739">
      <c r="M739" s="10"/>
    </row>
    <row r="740">
      <c r="M740" s="10"/>
    </row>
    <row r="741">
      <c r="M741" s="10"/>
    </row>
    <row r="742">
      <c r="M742" s="10"/>
    </row>
    <row r="743">
      <c r="M743" s="10"/>
    </row>
    <row r="744">
      <c r="M744" s="10"/>
    </row>
    <row r="745">
      <c r="M745" s="10"/>
    </row>
    <row r="746">
      <c r="M746" s="10"/>
    </row>
    <row r="747">
      <c r="M747" s="10"/>
    </row>
    <row r="748">
      <c r="M748" s="10"/>
    </row>
    <row r="749">
      <c r="M749" s="10"/>
    </row>
    <row r="750">
      <c r="M750" s="10"/>
    </row>
    <row r="751">
      <c r="M751" s="10"/>
    </row>
    <row r="752">
      <c r="M752" s="10"/>
    </row>
    <row r="753">
      <c r="M753" s="10"/>
    </row>
    <row r="754">
      <c r="M754" s="10"/>
    </row>
    <row r="755">
      <c r="M755" s="10"/>
    </row>
    <row r="756">
      <c r="M756" s="10"/>
    </row>
    <row r="757">
      <c r="M757" s="10"/>
    </row>
    <row r="758">
      <c r="M758" s="10"/>
    </row>
    <row r="759">
      <c r="M759" s="10"/>
    </row>
    <row r="760">
      <c r="M760" s="10"/>
    </row>
    <row r="761">
      <c r="M761" s="10"/>
    </row>
    <row r="762">
      <c r="M762" s="10"/>
    </row>
    <row r="763">
      <c r="M763" s="10"/>
    </row>
    <row r="764">
      <c r="M764" s="10"/>
    </row>
    <row r="765">
      <c r="M765" s="10"/>
    </row>
    <row r="766">
      <c r="M766" s="10"/>
    </row>
    <row r="767">
      <c r="M767" s="10"/>
    </row>
    <row r="768">
      <c r="M768" s="10"/>
    </row>
    <row r="769">
      <c r="M769" s="10"/>
    </row>
    <row r="770">
      <c r="M770" s="10"/>
    </row>
    <row r="771">
      <c r="M771" s="10"/>
    </row>
    <row r="772">
      <c r="M772" s="10"/>
    </row>
    <row r="773">
      <c r="M773" s="10"/>
    </row>
    <row r="774">
      <c r="M774" s="10"/>
    </row>
    <row r="775">
      <c r="M775" s="10"/>
    </row>
    <row r="776">
      <c r="M776" s="10"/>
    </row>
    <row r="777">
      <c r="M777" s="10"/>
    </row>
    <row r="778">
      <c r="M778" s="10"/>
    </row>
    <row r="779">
      <c r="M779" s="10"/>
    </row>
    <row r="780">
      <c r="M780" s="10"/>
    </row>
    <row r="781">
      <c r="M781" s="10"/>
    </row>
    <row r="782">
      <c r="M782" s="10"/>
    </row>
    <row r="783">
      <c r="M783" s="10"/>
    </row>
    <row r="784">
      <c r="M784" s="10"/>
    </row>
    <row r="785">
      <c r="M785" s="10"/>
    </row>
    <row r="786">
      <c r="M786" s="10"/>
    </row>
    <row r="787">
      <c r="M787" s="10"/>
    </row>
    <row r="788">
      <c r="M788" s="10"/>
    </row>
    <row r="789">
      <c r="M789" s="10"/>
    </row>
    <row r="790">
      <c r="M790" s="10"/>
    </row>
    <row r="791">
      <c r="M791" s="10"/>
    </row>
    <row r="792">
      <c r="M792" s="10"/>
    </row>
    <row r="793">
      <c r="M793" s="10"/>
    </row>
    <row r="794">
      <c r="M794" s="10"/>
    </row>
    <row r="795">
      <c r="M795" s="10"/>
    </row>
    <row r="796">
      <c r="M796" s="10"/>
    </row>
    <row r="797">
      <c r="M797" s="10"/>
    </row>
    <row r="798">
      <c r="M798" s="10"/>
    </row>
    <row r="799">
      <c r="M799" s="10"/>
    </row>
    <row r="800">
      <c r="M800" s="10"/>
    </row>
    <row r="801">
      <c r="M801" s="10"/>
    </row>
    <row r="802">
      <c r="M802" s="10"/>
    </row>
    <row r="803">
      <c r="M803" s="10"/>
    </row>
    <row r="804">
      <c r="M804" s="10"/>
    </row>
    <row r="805">
      <c r="M805" s="10"/>
    </row>
    <row r="806">
      <c r="M806" s="10"/>
    </row>
    <row r="807">
      <c r="M807" s="10"/>
    </row>
    <row r="808">
      <c r="M808" s="10"/>
    </row>
    <row r="809">
      <c r="M809" s="10"/>
    </row>
    <row r="810">
      <c r="M810" s="10"/>
    </row>
    <row r="811">
      <c r="M811" s="10"/>
    </row>
    <row r="812">
      <c r="M812" s="10"/>
    </row>
    <row r="813">
      <c r="M813" s="10"/>
    </row>
    <row r="814">
      <c r="M814" s="10"/>
    </row>
    <row r="815">
      <c r="M815" s="10"/>
    </row>
    <row r="816">
      <c r="M816" s="10"/>
    </row>
    <row r="817">
      <c r="M817" s="10"/>
    </row>
    <row r="818">
      <c r="M818" s="10"/>
    </row>
    <row r="819">
      <c r="M819" s="10"/>
    </row>
    <row r="820">
      <c r="M820" s="10"/>
    </row>
    <row r="821">
      <c r="M821" s="10"/>
    </row>
    <row r="822">
      <c r="M822" s="10"/>
    </row>
    <row r="823">
      <c r="M823" s="10"/>
    </row>
    <row r="824">
      <c r="M824" s="10"/>
    </row>
    <row r="825">
      <c r="M825" s="10"/>
    </row>
    <row r="826">
      <c r="M826" s="10"/>
    </row>
    <row r="827">
      <c r="M827" s="10"/>
    </row>
    <row r="828">
      <c r="M828" s="10"/>
    </row>
    <row r="829">
      <c r="M829" s="10"/>
    </row>
    <row r="830">
      <c r="M830" s="10"/>
    </row>
    <row r="831">
      <c r="M831" s="10"/>
    </row>
    <row r="832">
      <c r="M832" s="10"/>
    </row>
    <row r="833">
      <c r="M833" s="10"/>
    </row>
    <row r="834">
      <c r="M834" s="10"/>
    </row>
    <row r="835">
      <c r="M835" s="10"/>
    </row>
    <row r="836">
      <c r="M836" s="10"/>
    </row>
    <row r="837">
      <c r="M837" s="10"/>
    </row>
    <row r="838">
      <c r="M838" s="10"/>
    </row>
    <row r="839">
      <c r="M839" s="10"/>
    </row>
    <row r="840">
      <c r="M840" s="10"/>
    </row>
    <row r="841">
      <c r="M841" s="10"/>
    </row>
    <row r="842">
      <c r="M842" s="10"/>
    </row>
    <row r="843">
      <c r="M843" s="10"/>
    </row>
    <row r="844">
      <c r="M844" s="10"/>
    </row>
    <row r="845">
      <c r="M845" s="10"/>
    </row>
    <row r="846">
      <c r="M846" s="10"/>
    </row>
    <row r="847">
      <c r="M847" s="10"/>
    </row>
    <row r="848">
      <c r="M848" s="10"/>
    </row>
    <row r="849">
      <c r="M849" s="10"/>
    </row>
    <row r="850">
      <c r="M850" s="10"/>
    </row>
    <row r="851">
      <c r="M851" s="10"/>
    </row>
    <row r="852">
      <c r="M852" s="10"/>
    </row>
    <row r="853">
      <c r="M853" s="10"/>
    </row>
    <row r="854">
      <c r="M854" s="10"/>
    </row>
    <row r="855">
      <c r="M855" s="10"/>
    </row>
    <row r="856">
      <c r="M856" s="10"/>
    </row>
    <row r="857">
      <c r="M857" s="10"/>
    </row>
    <row r="858">
      <c r="M858" s="10"/>
    </row>
    <row r="859">
      <c r="M859" s="10"/>
    </row>
    <row r="860">
      <c r="M860" s="10"/>
    </row>
    <row r="861">
      <c r="M861" s="10"/>
    </row>
    <row r="862">
      <c r="M862" s="10"/>
    </row>
    <row r="863">
      <c r="M863" s="10"/>
    </row>
    <row r="864">
      <c r="M864" s="10"/>
    </row>
    <row r="865">
      <c r="M865" s="10"/>
    </row>
    <row r="866">
      <c r="M866" s="10"/>
    </row>
    <row r="867">
      <c r="M867" s="10"/>
    </row>
    <row r="868">
      <c r="M868" s="10"/>
    </row>
    <row r="869">
      <c r="M869" s="10"/>
    </row>
    <row r="870">
      <c r="M870" s="10"/>
    </row>
    <row r="871">
      <c r="M871" s="10"/>
    </row>
    <row r="872">
      <c r="M872" s="10"/>
    </row>
    <row r="873">
      <c r="M873" s="10"/>
    </row>
    <row r="874">
      <c r="M874" s="10"/>
    </row>
    <row r="875">
      <c r="M875" s="10"/>
    </row>
    <row r="876">
      <c r="M876" s="10"/>
    </row>
    <row r="877">
      <c r="M877" s="10"/>
    </row>
    <row r="878">
      <c r="M878" s="10"/>
    </row>
    <row r="879">
      <c r="M879" s="10"/>
    </row>
    <row r="880">
      <c r="M880" s="10"/>
    </row>
    <row r="881">
      <c r="M881" s="10"/>
    </row>
    <row r="882">
      <c r="M882" s="10"/>
    </row>
    <row r="883">
      <c r="M883" s="10"/>
    </row>
    <row r="884">
      <c r="M884" s="10"/>
    </row>
    <row r="885">
      <c r="M885" s="10"/>
    </row>
    <row r="886">
      <c r="M886" s="10"/>
    </row>
    <row r="887">
      <c r="M887" s="10"/>
    </row>
    <row r="888">
      <c r="M888" s="10"/>
    </row>
    <row r="889">
      <c r="M889" s="10"/>
    </row>
    <row r="890">
      <c r="M890" s="10"/>
    </row>
    <row r="891">
      <c r="M891" s="10"/>
    </row>
    <row r="892">
      <c r="M892" s="10"/>
    </row>
    <row r="893">
      <c r="M893" s="10"/>
    </row>
    <row r="894">
      <c r="M894" s="10"/>
    </row>
    <row r="895">
      <c r="M895" s="10"/>
    </row>
    <row r="896">
      <c r="M896" s="10"/>
    </row>
    <row r="897">
      <c r="M897" s="10"/>
    </row>
    <row r="898">
      <c r="M898" s="10"/>
    </row>
    <row r="899">
      <c r="M899" s="10"/>
    </row>
    <row r="900">
      <c r="M900" s="10"/>
    </row>
    <row r="901">
      <c r="M901" s="10"/>
    </row>
    <row r="902">
      <c r="M902" s="10"/>
    </row>
    <row r="903">
      <c r="M903" s="10"/>
    </row>
    <row r="904">
      <c r="M904" s="10"/>
    </row>
    <row r="905">
      <c r="M905" s="10"/>
    </row>
    <row r="906">
      <c r="M906" s="10"/>
    </row>
    <row r="907">
      <c r="M907" s="10"/>
    </row>
    <row r="908">
      <c r="M908" s="10"/>
    </row>
    <row r="909">
      <c r="M909" s="10"/>
    </row>
    <row r="910">
      <c r="M910" s="10"/>
    </row>
    <row r="911">
      <c r="M911" s="10"/>
    </row>
    <row r="912">
      <c r="M912" s="10"/>
    </row>
    <row r="913">
      <c r="M913" s="10"/>
    </row>
    <row r="914">
      <c r="M914" s="10"/>
    </row>
    <row r="915">
      <c r="M915" s="10"/>
    </row>
    <row r="916">
      <c r="M916" s="10"/>
    </row>
    <row r="917">
      <c r="M917" s="10"/>
    </row>
    <row r="918">
      <c r="M918" s="10"/>
    </row>
    <row r="919">
      <c r="M919" s="10"/>
    </row>
    <row r="920">
      <c r="M920" s="10"/>
    </row>
    <row r="921">
      <c r="M921" s="10"/>
    </row>
    <row r="922">
      <c r="M922" s="10"/>
    </row>
    <row r="923">
      <c r="M923" s="10"/>
    </row>
    <row r="924">
      <c r="M924" s="10"/>
    </row>
    <row r="925">
      <c r="M925" s="10"/>
    </row>
    <row r="926">
      <c r="M926" s="10"/>
    </row>
    <row r="927">
      <c r="M927" s="10"/>
    </row>
    <row r="928">
      <c r="M928" s="10"/>
    </row>
    <row r="929">
      <c r="M929" s="10"/>
    </row>
    <row r="930">
      <c r="M930" s="10"/>
    </row>
    <row r="931">
      <c r="M931" s="10"/>
    </row>
    <row r="932">
      <c r="M932" s="10"/>
    </row>
    <row r="933">
      <c r="M933" s="10"/>
    </row>
    <row r="934">
      <c r="M934" s="10"/>
    </row>
    <row r="935">
      <c r="M935" s="10"/>
    </row>
    <row r="936">
      <c r="M936" s="10"/>
    </row>
    <row r="937">
      <c r="M937" s="10"/>
    </row>
    <row r="938">
      <c r="M938" s="10"/>
    </row>
    <row r="939">
      <c r="M939" s="10"/>
    </row>
    <row r="940">
      <c r="M940" s="10"/>
    </row>
    <row r="941">
      <c r="M941" s="10"/>
    </row>
    <row r="942">
      <c r="M942" s="10"/>
    </row>
    <row r="943">
      <c r="M943" s="10"/>
    </row>
    <row r="944">
      <c r="M944" s="10"/>
    </row>
    <row r="945">
      <c r="M945" s="10"/>
    </row>
    <row r="946">
      <c r="M946" s="10"/>
    </row>
    <row r="947">
      <c r="M947" s="10"/>
    </row>
    <row r="948">
      <c r="M948" s="10"/>
    </row>
    <row r="949">
      <c r="M949" s="10"/>
    </row>
    <row r="950">
      <c r="M950" s="10"/>
    </row>
    <row r="951">
      <c r="M951" s="10"/>
    </row>
    <row r="952">
      <c r="M952" s="10"/>
    </row>
    <row r="953">
      <c r="M953" s="10"/>
    </row>
    <row r="954">
      <c r="M954" s="10"/>
    </row>
    <row r="955">
      <c r="M955" s="10"/>
    </row>
    <row r="956">
      <c r="M956" s="10"/>
    </row>
    <row r="957">
      <c r="M957" s="10"/>
    </row>
    <row r="958">
      <c r="M958" s="10"/>
    </row>
    <row r="959">
      <c r="M959" s="10"/>
    </row>
    <row r="960">
      <c r="M960" s="10"/>
    </row>
    <row r="961">
      <c r="M961" s="10"/>
    </row>
    <row r="962">
      <c r="M962" s="10"/>
    </row>
    <row r="963">
      <c r="M963" s="10"/>
    </row>
    <row r="964">
      <c r="M964" s="10"/>
    </row>
    <row r="965">
      <c r="M965" s="10"/>
    </row>
    <row r="966">
      <c r="M966" s="10"/>
    </row>
    <row r="967">
      <c r="M967" s="10"/>
    </row>
    <row r="968">
      <c r="M968" s="10"/>
    </row>
    <row r="969">
      <c r="M969" s="10"/>
    </row>
    <row r="970">
      <c r="M970" s="10"/>
    </row>
    <row r="971">
      <c r="M971" s="10"/>
    </row>
    <row r="972">
      <c r="M972" s="10"/>
    </row>
    <row r="973">
      <c r="M973" s="10"/>
    </row>
    <row r="974">
      <c r="M974" s="10"/>
    </row>
    <row r="975">
      <c r="M975" s="10"/>
    </row>
    <row r="976">
      <c r="M976" s="10"/>
    </row>
    <row r="977">
      <c r="M977" s="10"/>
    </row>
    <row r="978">
      <c r="M978" s="10"/>
    </row>
    <row r="979">
      <c r="M979" s="10"/>
    </row>
    <row r="980">
      <c r="M980" s="10"/>
    </row>
    <row r="981">
      <c r="M981" s="10"/>
    </row>
    <row r="982">
      <c r="M982" s="10"/>
    </row>
    <row r="983">
      <c r="M983" s="10"/>
    </row>
    <row r="984">
      <c r="M984" s="10"/>
    </row>
    <row r="985">
      <c r="M985" s="10"/>
    </row>
    <row r="986">
      <c r="M986" s="10"/>
    </row>
    <row r="987">
      <c r="M987" s="10"/>
    </row>
    <row r="988">
      <c r="M988" s="10"/>
    </row>
    <row r="989">
      <c r="M989" s="10"/>
    </row>
    <row r="990">
      <c r="M990" s="10"/>
    </row>
    <row r="991">
      <c r="M991" s="10"/>
    </row>
    <row r="992">
      <c r="M992" s="10"/>
    </row>
    <row r="993">
      <c r="M993" s="10"/>
    </row>
    <row r="994">
      <c r="M994" s="10"/>
    </row>
    <row r="995">
      <c r="M995" s="10"/>
    </row>
    <row r="996">
      <c r="M996" s="10"/>
    </row>
    <row r="997">
      <c r="M997" s="10"/>
    </row>
    <row r="998">
      <c r="M998" s="10"/>
    </row>
    <row r="999">
      <c r="M999" s="10"/>
    </row>
    <row r="1000">
      <c r="M1000" s="1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309</v>
      </c>
      <c r="C1" s="1" t="s">
        <v>8</v>
      </c>
      <c r="D1" s="1" t="s">
        <v>310</v>
      </c>
    </row>
    <row r="2">
      <c r="A2" s="1">
        <v>1.0</v>
      </c>
      <c r="B2" s="1" t="s">
        <v>273</v>
      </c>
      <c r="C2" s="1">
        <f>countif(Raw!E$1:E990,A2)/24</f>
        <v>5</v>
      </c>
      <c r="D2" s="1">
        <f>countif(PrelimRaw!E$1:E990,A2)/24</f>
        <v>5</v>
      </c>
    </row>
    <row r="3">
      <c r="A3" s="1">
        <v>2.0</v>
      </c>
      <c r="B3" s="1" t="s">
        <v>246</v>
      </c>
      <c r="C3" s="1">
        <f>countif(Raw!E$1:E990,A3)/24</f>
        <v>9</v>
      </c>
      <c r="D3" s="1">
        <f>countif(PrelimRaw!E$1:E990,A3)/24</f>
        <v>5</v>
      </c>
    </row>
    <row r="4">
      <c r="A4" s="1">
        <v>3.0</v>
      </c>
      <c r="B4" s="1" t="s">
        <v>290</v>
      </c>
      <c r="C4" s="1">
        <v>5.0</v>
      </c>
      <c r="D4" s="1">
        <v>5.0</v>
      </c>
    </row>
    <row r="5">
      <c r="A5" s="1">
        <v>4.0</v>
      </c>
      <c r="B5" s="1" t="s">
        <v>281</v>
      </c>
      <c r="C5" s="1">
        <f>countif(Raw!E$1:E990,A5)/24</f>
        <v>5</v>
      </c>
      <c r="D5" s="1">
        <f>countif(PrelimRaw!E$1:E990,A5)/24</f>
        <v>5</v>
      </c>
    </row>
    <row r="6">
      <c r="A6" s="1">
        <v>5.0</v>
      </c>
      <c r="B6" s="1" t="s">
        <v>253</v>
      </c>
      <c r="C6" s="1">
        <f>countif(Raw!E$1:E990,A6)/24</f>
        <v>7</v>
      </c>
      <c r="D6" s="1">
        <f>countif(PrelimRaw!E$1:E990,A6)/24</f>
        <v>5</v>
      </c>
    </row>
    <row r="7">
      <c r="A7" s="1">
        <v>6.0</v>
      </c>
      <c r="B7" s="1" t="s">
        <v>258</v>
      </c>
      <c r="C7" s="1">
        <f>countif(Raw!E$1:E990,A7)/24</f>
        <v>5</v>
      </c>
      <c r="D7" s="1">
        <f>countif(PrelimRaw!E$1:E990,A7)/24</f>
        <v>5</v>
      </c>
    </row>
    <row r="8">
      <c r="A8" s="1">
        <v>7.0</v>
      </c>
      <c r="B8" s="1" t="s">
        <v>282</v>
      </c>
      <c r="C8" s="1">
        <f>countif(Raw!E$1:E990,A8)/24</f>
        <v>5</v>
      </c>
      <c r="D8" s="1">
        <f>countif(PrelimRaw!E$1:E990,A8)/24</f>
        <v>5</v>
      </c>
    </row>
    <row r="9">
      <c r="A9" s="1">
        <v>8.0</v>
      </c>
      <c r="B9" s="1" t="s">
        <v>286</v>
      </c>
      <c r="C9" s="1">
        <f>countif(Raw!E$1:E990,A9)/24</f>
        <v>5</v>
      </c>
      <c r="D9" s="1">
        <f>countif(PrelimRaw!E$1:E990,A9)/24</f>
        <v>5</v>
      </c>
    </row>
    <row r="10">
      <c r="A10" s="1">
        <v>9.0</v>
      </c>
      <c r="B10" s="1" t="s">
        <v>249</v>
      </c>
      <c r="C10" s="1">
        <f>countif(Raw!E$1:E990,A10)/24</f>
        <v>11</v>
      </c>
      <c r="D10" s="1">
        <f>countif(PrelimRaw!E$1:E990,A10)/24</f>
        <v>5</v>
      </c>
    </row>
    <row r="11">
      <c r="A11" s="1">
        <v>10.0</v>
      </c>
      <c r="B11" s="1" t="s">
        <v>283</v>
      </c>
      <c r="C11" s="1">
        <f>countif(Raw!E$1:E990,A11)/24</f>
        <v>5</v>
      </c>
      <c r="D11" s="1">
        <f>countif(PrelimRaw!E$1:E990,A11)/24</f>
        <v>5</v>
      </c>
    </row>
    <row r="12">
      <c r="A12" s="1">
        <v>11.0</v>
      </c>
      <c r="B12" s="1" t="s">
        <v>264</v>
      </c>
      <c r="C12" s="1">
        <f>countif(Raw!E$1:E990,A12)/24</f>
        <v>5</v>
      </c>
      <c r="D12" s="1">
        <f>countif(PrelimRaw!E$1:E990,A12)/24</f>
        <v>5</v>
      </c>
    </row>
    <row r="13">
      <c r="A13" s="1">
        <v>12.0</v>
      </c>
      <c r="B13" s="1" t="s">
        <v>262</v>
      </c>
      <c r="C13" s="1">
        <f>countif(Raw!E$1:E990,A13)/24</f>
        <v>6</v>
      </c>
      <c r="D13" s="1">
        <f>countif(PrelimRaw!E$1:E990,A13)/24</f>
        <v>5</v>
      </c>
    </row>
    <row r="14">
      <c r="A14" s="1">
        <v>14.0</v>
      </c>
      <c r="B14" s="1" t="s">
        <v>251</v>
      </c>
      <c r="C14" s="1">
        <f>countif(Raw!E$1:E990,A14)/24</f>
        <v>9</v>
      </c>
      <c r="D14" s="1">
        <f>countif(PrelimRaw!E$1:E990,A14)/24</f>
        <v>5</v>
      </c>
    </row>
    <row r="15">
      <c r="A15" s="1">
        <v>15.0</v>
      </c>
      <c r="B15" s="1" t="s">
        <v>250</v>
      </c>
      <c r="C15" s="1">
        <f>countif(Raw!E$1:E990,A15)/24</f>
        <v>5</v>
      </c>
      <c r="D15" s="1">
        <f>countif(PrelimRaw!E$1:E990,A15)/24</f>
        <v>5</v>
      </c>
    </row>
    <row r="16">
      <c r="A16" s="1">
        <v>16.0</v>
      </c>
      <c r="B16" s="1" t="s">
        <v>254</v>
      </c>
      <c r="C16" s="1">
        <f>countif(Raw!E$1:E990,A16)/24</f>
        <v>7</v>
      </c>
      <c r="D16" s="1">
        <f>countif(PrelimRaw!E$1:E990,A16)/24</f>
        <v>5</v>
      </c>
    </row>
    <row r="17">
      <c r="A17" s="1">
        <v>17.0</v>
      </c>
      <c r="B17" s="1" t="s">
        <v>278</v>
      </c>
      <c r="C17" s="1">
        <f>countif(Raw!E$1:E990,A17)/24</f>
        <v>5</v>
      </c>
      <c r="D17" s="1">
        <f>countif(PrelimRaw!E$1:E990,A17)/24</f>
        <v>5</v>
      </c>
    </row>
    <row r="18">
      <c r="A18" s="1">
        <v>19.0</v>
      </c>
      <c r="B18" s="1" t="s">
        <v>263</v>
      </c>
      <c r="C18" s="1">
        <f>countif(Raw!E$1:E990,A18)/24</f>
        <v>6</v>
      </c>
      <c r="D18" s="1">
        <f>countif(PrelimRaw!E$1:E990,A18)/24</f>
        <v>5</v>
      </c>
    </row>
    <row r="19">
      <c r="A19" s="1">
        <v>20.0</v>
      </c>
      <c r="B19" s="1" t="s">
        <v>259</v>
      </c>
      <c r="C19" s="1">
        <f>countif(Raw!E$1:E990,A19)/24</f>
        <v>6</v>
      </c>
      <c r="D19" s="1">
        <f>countif(PrelimRaw!E$1:E990,A19)/24</f>
        <v>5</v>
      </c>
    </row>
    <row r="20">
      <c r="A20" s="1">
        <v>21.0</v>
      </c>
      <c r="B20" s="1" t="s">
        <v>289</v>
      </c>
      <c r="C20" s="1">
        <f>countif(Raw!E$1:E990,A20)/24</f>
        <v>5</v>
      </c>
      <c r="D20" s="1">
        <f>countif(PrelimRaw!E$1:E990,A20)/24</f>
        <v>5</v>
      </c>
    </row>
    <row r="21">
      <c r="A21" s="1">
        <v>22.0</v>
      </c>
      <c r="B21" s="1" t="s">
        <v>268</v>
      </c>
      <c r="C21" s="1">
        <f>countif(Raw!E$1:E990,A21)/24</f>
        <v>5</v>
      </c>
      <c r="D21" s="1">
        <f>countif(PrelimRaw!E$1:E990,A21)/24</f>
        <v>5</v>
      </c>
    </row>
    <row r="22">
      <c r="A22" s="1">
        <v>23.0</v>
      </c>
      <c r="B22" s="1" t="s">
        <v>260</v>
      </c>
      <c r="C22" s="1">
        <f>countif(Raw!E$1:E990,A22)/24</f>
        <v>5</v>
      </c>
      <c r="D22" s="1">
        <f>countif(PrelimRaw!E$1:E990,A22)/24</f>
        <v>5</v>
      </c>
    </row>
    <row r="23">
      <c r="A23" s="1">
        <v>24.0</v>
      </c>
      <c r="B23" s="1" t="s">
        <v>257</v>
      </c>
      <c r="C23" s="1">
        <f>countif(Raw!E$1:E990,A23)/24</f>
        <v>7</v>
      </c>
      <c r="D23" s="1">
        <f>countif(PrelimRaw!E$1:E990,A23)/24</f>
        <v>5</v>
      </c>
    </row>
    <row r="24">
      <c r="A24" s="1">
        <v>25.0</v>
      </c>
      <c r="B24" s="1" t="s">
        <v>269</v>
      </c>
      <c r="C24" s="1">
        <f>countif(Raw!E$1:E990,A24)/24</f>
        <v>6</v>
      </c>
      <c r="D24" s="1">
        <f>countif(PrelimRaw!E$1:E990,A24)/24</f>
        <v>5</v>
      </c>
    </row>
    <row r="25">
      <c r="A25" s="1">
        <v>26.0</v>
      </c>
      <c r="B25" s="1" t="s">
        <v>256</v>
      </c>
      <c r="C25" s="1">
        <f>countif(Raw!E$1:E990,A25)/24</f>
        <v>5</v>
      </c>
      <c r="D25" s="1">
        <f>countif(PrelimRaw!E$1:E990,A25)/24</f>
        <v>5</v>
      </c>
    </row>
    <row r="26">
      <c r="A26" s="1">
        <v>27.0</v>
      </c>
      <c r="B26" s="1" t="s">
        <v>255</v>
      </c>
      <c r="C26" s="1">
        <f>countif(Raw!E$1:E990,A26)/24</f>
        <v>5</v>
      </c>
      <c r="D26" s="1">
        <f>countif(PrelimRaw!E$1:E990,A26)/24</f>
        <v>5</v>
      </c>
    </row>
    <row r="27">
      <c r="A27" s="1">
        <v>28.0</v>
      </c>
      <c r="B27" s="1" t="s">
        <v>247</v>
      </c>
      <c r="C27" s="1">
        <f>countif(Raw!E$1:E990,A27)/24</f>
        <v>11</v>
      </c>
      <c r="D27" s="1">
        <f>countif(PrelimRaw!E$1:E990,A27)/24</f>
        <v>5</v>
      </c>
    </row>
    <row r="28">
      <c r="A28" s="1">
        <v>29.0</v>
      </c>
      <c r="B28" s="1" t="s">
        <v>248</v>
      </c>
      <c r="C28" s="1">
        <v>8.0</v>
      </c>
      <c r="D28" s="1">
        <v>5.0</v>
      </c>
    </row>
    <row r="29">
      <c r="A29" s="1">
        <v>31.0</v>
      </c>
      <c r="B29" s="1" t="s">
        <v>279</v>
      </c>
      <c r="C29" s="1">
        <v>5.0</v>
      </c>
      <c r="D29" s="1">
        <v>5.0</v>
      </c>
    </row>
    <row r="30">
      <c r="A30" s="1">
        <v>32.0</v>
      </c>
      <c r="B30" s="1" t="s">
        <v>261</v>
      </c>
      <c r="C30" s="1">
        <f>countif(Raw!E$1:E990,A30)/24</f>
        <v>7</v>
      </c>
      <c r="D30" s="1">
        <f>countif(PrelimRaw!E$1:E990,A30)/24</f>
        <v>5</v>
      </c>
    </row>
    <row r="31">
      <c r="A31" s="1">
        <v>33.0</v>
      </c>
      <c r="B31" s="1" t="s">
        <v>287</v>
      </c>
      <c r="C31" s="1">
        <f>countif(Raw!E$1:E990,A31)/24</f>
        <v>5</v>
      </c>
      <c r="D31" s="1">
        <f>countif(PrelimRaw!E$1:E990,A31)/24</f>
        <v>5</v>
      </c>
    </row>
    <row r="32">
      <c r="A32" s="1">
        <v>34.0</v>
      </c>
      <c r="B32" s="1" t="s">
        <v>284</v>
      </c>
      <c r="C32" s="1">
        <v>5.0</v>
      </c>
      <c r="D32" s="1">
        <v>5.0</v>
      </c>
    </row>
    <row r="33">
      <c r="A33" s="1">
        <v>35.0</v>
      </c>
      <c r="B33" s="1" t="s">
        <v>245</v>
      </c>
      <c r="C33" s="1">
        <v>10.0</v>
      </c>
      <c r="D33" s="1">
        <v>5.0</v>
      </c>
    </row>
    <row r="34">
      <c r="A34" s="1">
        <v>36.0</v>
      </c>
      <c r="B34" s="1" t="s">
        <v>288</v>
      </c>
      <c r="C34" s="1">
        <f>countif(Raw!E$1:E990,A34)/24</f>
        <v>5</v>
      </c>
      <c r="D34" s="1">
        <f>countif(PrelimRaw!E$1:E990,A34)/24</f>
        <v>5</v>
      </c>
    </row>
    <row r="35">
      <c r="A35" s="1">
        <v>37.0</v>
      </c>
      <c r="B35" s="1" t="s">
        <v>285</v>
      </c>
      <c r="C35" s="1">
        <f>countif(Raw!E$1:E990,A35)/24</f>
        <v>5</v>
      </c>
      <c r="D35" s="1">
        <f>countif(PrelimRaw!E$1:E990,A35)/24</f>
        <v>5</v>
      </c>
    </row>
    <row r="36">
      <c r="A36" s="1">
        <v>38.0</v>
      </c>
      <c r="B36" s="1" t="s">
        <v>280</v>
      </c>
      <c r="C36" s="1">
        <f>countif(Raw!E$1:E990,A36)/24</f>
        <v>5</v>
      </c>
      <c r="D36" s="1">
        <f>countif(PrelimRaw!E$1:E990,A36)/24</f>
        <v>5</v>
      </c>
    </row>
    <row r="37">
      <c r="A37" s="1">
        <v>40.0</v>
      </c>
      <c r="B37" s="1" t="s">
        <v>274</v>
      </c>
      <c r="C37" s="1">
        <f>countif(Raw!E$1:E990,A37)/24</f>
        <v>5</v>
      </c>
      <c r="D37" s="1">
        <f>countif(PrelimRaw!E$1:E990,A37)/24</f>
        <v>5</v>
      </c>
    </row>
    <row r="38">
      <c r="A38" s="1">
        <v>41.0</v>
      </c>
      <c r="B38" s="1" t="s">
        <v>271</v>
      </c>
      <c r="C38" s="1">
        <f>countif(Raw!E$1:E990,A38)/24</f>
        <v>5</v>
      </c>
      <c r="D38" s="1">
        <f>countif(PrelimRaw!E$1:E990,A38)/24</f>
        <v>5</v>
      </c>
    </row>
    <row r="39">
      <c r="A39" s="1">
        <v>42.0</v>
      </c>
      <c r="B39" s="1" t="s">
        <v>252</v>
      </c>
      <c r="C39" s="1">
        <f>countif(Raw!E$1:E990,A39)/24</f>
        <v>8</v>
      </c>
      <c r="D39" s="1">
        <f>countif(PrelimRaw!E$1:E990,A39)/24</f>
        <v>5</v>
      </c>
    </row>
    <row r="40">
      <c r="A40" s="1">
        <v>43.0</v>
      </c>
      <c r="B40" s="1" t="s">
        <v>277</v>
      </c>
      <c r="C40" s="1">
        <f>countif(Raw!E$1:E990,A40)/24</f>
        <v>5</v>
      </c>
      <c r="D40" s="1">
        <f>countif(PrelimRaw!E$1:E990,A40)/24</f>
        <v>5</v>
      </c>
    </row>
    <row r="41">
      <c r="A41" s="1">
        <v>44.0</v>
      </c>
      <c r="B41" s="1" t="s">
        <v>244</v>
      </c>
      <c r="C41" s="1">
        <f>countif(Raw!E$1:E990,A41)/24</f>
        <v>8</v>
      </c>
      <c r="D41" s="1">
        <f>countif(PrelimRaw!E$1:E990,A41)/24</f>
        <v>5</v>
      </c>
    </row>
    <row r="42">
      <c r="A42" s="1">
        <v>45.0</v>
      </c>
      <c r="B42" s="1" t="s">
        <v>267</v>
      </c>
      <c r="C42" s="1">
        <f>countif(Raw!E$1:E990,A42)/24</f>
        <v>5</v>
      </c>
      <c r="D42" s="1">
        <f>countif(PrelimRaw!E$1:E990,A42)/24</f>
        <v>5</v>
      </c>
    </row>
    <row r="43">
      <c r="A43" s="1">
        <v>46.0</v>
      </c>
      <c r="B43" s="1" t="s">
        <v>275</v>
      </c>
      <c r="C43" s="1">
        <f>countif(Raw!E$1:E990,A43)/24</f>
        <v>5</v>
      </c>
      <c r="D43" s="1">
        <f>countif(PrelimRaw!E$1:E990,A43)/24</f>
        <v>5</v>
      </c>
    </row>
    <row r="44">
      <c r="A44" s="1">
        <v>47.0</v>
      </c>
      <c r="B44" s="1" t="s">
        <v>265</v>
      </c>
      <c r="C44" s="1">
        <f>countif(Raw!E$1:E990,A44)/24</f>
        <v>5</v>
      </c>
      <c r="D44" s="1">
        <f>countif(PrelimRaw!E$1:E990,A44)/24</f>
        <v>5</v>
      </c>
    </row>
    <row r="45">
      <c r="A45" s="1">
        <v>48.0</v>
      </c>
      <c r="B45" s="1" t="s">
        <v>272</v>
      </c>
      <c r="C45" s="1">
        <f>countif(Raw!E$1:E990,A45)/24</f>
        <v>5</v>
      </c>
      <c r="D45" s="1">
        <f>countif(PrelimRaw!E$1:E990,A45)/24</f>
        <v>5</v>
      </c>
    </row>
    <row r="46">
      <c r="A46" s="1">
        <v>134.0</v>
      </c>
      <c r="B46" s="1" t="s">
        <v>270</v>
      </c>
      <c r="C46" s="1">
        <f>countif(Raw!E$1:E990,A46)/24</f>
        <v>5</v>
      </c>
      <c r="D46" s="1">
        <f>countif(PrelimRaw!E$1:E990,A46)/24</f>
        <v>5</v>
      </c>
    </row>
    <row r="47">
      <c r="A47" s="1">
        <v>135.0</v>
      </c>
      <c r="B47" s="1" t="s">
        <v>266</v>
      </c>
      <c r="C47" s="1">
        <f>countif(Raw!E$1:E990,A47)/24</f>
        <v>5</v>
      </c>
      <c r="D47" s="1">
        <f>countif(PrelimRaw!E$1:E990,A47)/24</f>
        <v>5</v>
      </c>
    </row>
    <row r="48">
      <c r="A48" s="1">
        <v>136.0</v>
      </c>
      <c r="B48" s="1" t="s">
        <v>276</v>
      </c>
      <c r="C48" s="1">
        <f>countif(Raw!E$1:E990,A48)/24</f>
        <v>5</v>
      </c>
      <c r="D48" s="1">
        <f>countif(PrelimRaw!E$1:E990,A48)/24</f>
        <v>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7</v>
      </c>
      <c r="G1" s="1" t="s">
        <v>6</v>
      </c>
      <c r="H1" s="1" t="s">
        <v>315</v>
      </c>
    </row>
    <row r="2">
      <c r="A2" s="1">
        <v>1221.0</v>
      </c>
      <c r="B2" s="1" t="s">
        <v>188</v>
      </c>
      <c r="C2" s="1" t="s">
        <v>316</v>
      </c>
      <c r="D2" s="1" t="s">
        <v>317</v>
      </c>
      <c r="E2" s="1" t="s">
        <v>318</v>
      </c>
      <c r="F2" s="1">
        <v>45.0</v>
      </c>
      <c r="G2" s="7" t="str">
        <f>vlookup(F2,Teams!A:B,2,false)</f>
        <v>Venice</v>
      </c>
      <c r="H2" s="1">
        <v>589758.0</v>
      </c>
    </row>
    <row r="3">
      <c r="A3" s="1">
        <v>1243.0</v>
      </c>
      <c r="B3" s="1" t="s">
        <v>86</v>
      </c>
      <c r="C3" s="1" t="s">
        <v>319</v>
      </c>
      <c r="D3" s="7" t="s">
        <v>320</v>
      </c>
      <c r="E3" s="1" t="s">
        <v>321</v>
      </c>
      <c r="F3" s="1">
        <v>22.0</v>
      </c>
      <c r="G3" s="7" t="str">
        <f>vlookup(F3,Teams!A:B,2,false)</f>
        <v>Ladue</v>
      </c>
      <c r="H3" s="1">
        <v>141263.0</v>
      </c>
    </row>
    <row r="4">
      <c r="A4" s="1">
        <v>1260.0</v>
      </c>
      <c r="B4" s="1" t="s">
        <v>38</v>
      </c>
      <c r="C4" s="1" t="s">
        <v>322</v>
      </c>
      <c r="D4" s="7" t="s">
        <v>323</v>
      </c>
      <c r="E4" s="1" t="s">
        <v>324</v>
      </c>
      <c r="F4" s="1">
        <v>33.0</v>
      </c>
      <c r="G4" s="7" t="str">
        <f>vlookup(F4,Teams!A:B,2,false)</f>
        <v>NCSSM B</v>
      </c>
      <c r="H4" s="1">
        <v>148844.0</v>
      </c>
    </row>
    <row r="5">
      <c r="A5" s="1">
        <v>1045.0</v>
      </c>
      <c r="B5" s="1" t="s">
        <v>227</v>
      </c>
      <c r="C5" s="1" t="s">
        <v>325</v>
      </c>
      <c r="D5" s="7" t="s">
        <v>326</v>
      </c>
      <c r="E5" s="1" t="s">
        <v>327</v>
      </c>
      <c r="F5" s="1">
        <v>17.0</v>
      </c>
      <c r="G5" s="7" t="str">
        <f>vlookup(F5,Teams!A:B,2,false)</f>
        <v>Green Hope</v>
      </c>
      <c r="H5" s="1">
        <v>374711.0</v>
      </c>
    </row>
    <row r="6">
      <c r="A6" s="1">
        <v>1054.0</v>
      </c>
      <c r="B6" s="1" t="s">
        <v>192</v>
      </c>
      <c r="C6" s="1" t="s">
        <v>328</v>
      </c>
      <c r="D6" s="7" t="s">
        <v>328</v>
      </c>
      <c r="E6" s="1" t="s">
        <v>329</v>
      </c>
      <c r="F6" s="1">
        <v>17.0</v>
      </c>
      <c r="G6" s="7" t="str">
        <f>vlookup(F6,Teams!A:B,2,false)</f>
        <v>Green Hope</v>
      </c>
      <c r="H6" s="1">
        <v>170985.0</v>
      </c>
    </row>
    <row r="7">
      <c r="A7" s="1">
        <v>1040.0</v>
      </c>
      <c r="B7" s="1" t="s">
        <v>191</v>
      </c>
      <c r="C7" s="1" t="s">
        <v>330</v>
      </c>
      <c r="D7" s="7" t="s">
        <v>331</v>
      </c>
      <c r="E7" s="1" t="s">
        <v>332</v>
      </c>
      <c r="F7" s="1">
        <v>17.0</v>
      </c>
      <c r="G7" s="7" t="str">
        <f>vlookup(F7,Teams!A:B,2,false)</f>
        <v>Green Hope</v>
      </c>
      <c r="H7" s="1">
        <v>825238.0</v>
      </c>
    </row>
    <row r="8">
      <c r="A8" s="1">
        <v>1261.0</v>
      </c>
      <c r="B8" s="1" t="s">
        <v>174</v>
      </c>
      <c r="C8" s="1" t="s">
        <v>333</v>
      </c>
      <c r="D8" s="7" t="s">
        <v>334</v>
      </c>
      <c r="E8" s="1" t="s">
        <v>335</v>
      </c>
      <c r="F8" s="1">
        <v>43.0</v>
      </c>
      <c r="G8" s="7" t="str">
        <f>vlookup(F8,Teams!A:B,2,false)</f>
        <v>Troy</v>
      </c>
      <c r="H8" s="1">
        <v>607858.0</v>
      </c>
    </row>
    <row r="9">
      <c r="A9" s="1">
        <v>1212.0</v>
      </c>
      <c r="B9" s="1" t="s">
        <v>336</v>
      </c>
      <c r="C9" s="1" t="s">
        <v>337</v>
      </c>
      <c r="D9" s="7" t="s">
        <v>338</v>
      </c>
      <c r="E9" s="1" t="s">
        <v>339</v>
      </c>
      <c r="F9" s="1">
        <v>23.0</v>
      </c>
      <c r="G9" s="7" t="str">
        <f>vlookup(F9,Teams!A:B,2,false)</f>
        <v>Lakeside</v>
      </c>
      <c r="H9" s="1">
        <v>738646.0</v>
      </c>
    </row>
    <row r="10">
      <c r="A10" s="1">
        <v>1266.0</v>
      </c>
      <c r="B10" s="1" t="s">
        <v>218</v>
      </c>
      <c r="C10" s="1" t="s">
        <v>340</v>
      </c>
      <c r="D10" s="7" t="s">
        <v>317</v>
      </c>
      <c r="E10" s="1" t="s">
        <v>341</v>
      </c>
      <c r="F10" s="1">
        <v>23.0</v>
      </c>
      <c r="G10" s="7" t="str">
        <f>vlookup(F10,Teams!A:B,2,false)</f>
        <v>Lakeside</v>
      </c>
      <c r="H10" s="1">
        <v>151195.0</v>
      </c>
    </row>
    <row r="11">
      <c r="A11" s="1">
        <v>1271.0</v>
      </c>
      <c r="B11" s="1" t="s">
        <v>232</v>
      </c>
      <c r="C11" s="1" t="s">
        <v>342</v>
      </c>
      <c r="D11" s="7" t="s">
        <v>343</v>
      </c>
      <c r="E11" s="1" t="s">
        <v>344</v>
      </c>
      <c r="F11" s="1">
        <v>24.0</v>
      </c>
      <c r="G11" s="7" t="str">
        <f>vlookup(F11,Teams!A:B,2,false)</f>
        <v>Lexington A</v>
      </c>
      <c r="H11" s="1">
        <v>73211.0</v>
      </c>
    </row>
    <row r="12">
      <c r="A12" s="1">
        <v>1179.0</v>
      </c>
      <c r="B12" s="1" t="s">
        <v>59</v>
      </c>
      <c r="C12" s="1" t="s">
        <v>345</v>
      </c>
      <c r="D12" s="7" t="s">
        <v>346</v>
      </c>
      <c r="E12" s="1" t="s">
        <v>347</v>
      </c>
      <c r="F12" s="1">
        <v>16.0</v>
      </c>
      <c r="G12" s="7" t="str">
        <f>vlookup(F12,Teams!A:B,2,false)</f>
        <v>Enloe B</v>
      </c>
      <c r="H12" s="1">
        <v>745211.0</v>
      </c>
    </row>
    <row r="13">
      <c r="A13" s="1">
        <v>1188.0</v>
      </c>
      <c r="B13" s="1" t="s">
        <v>58</v>
      </c>
      <c r="C13" s="1" t="s">
        <v>348</v>
      </c>
      <c r="D13" s="7" t="s">
        <v>349</v>
      </c>
      <c r="E13" s="1" t="s">
        <v>350</v>
      </c>
      <c r="F13" s="1">
        <v>16.0</v>
      </c>
      <c r="G13" s="7" t="str">
        <f>vlookup(F13,Teams!A:B,2,false)</f>
        <v>Enloe B</v>
      </c>
      <c r="H13" s="1">
        <v>35021.0</v>
      </c>
    </row>
    <row r="14">
      <c r="A14" s="1">
        <v>1174.0</v>
      </c>
      <c r="B14" s="1" t="s">
        <v>152</v>
      </c>
      <c r="C14" s="1" t="s">
        <v>351</v>
      </c>
      <c r="D14" s="7" t="s">
        <v>352</v>
      </c>
      <c r="E14" s="1" t="s">
        <v>353</v>
      </c>
      <c r="F14" s="1">
        <v>32.0</v>
      </c>
      <c r="G14" s="7" t="str">
        <f>vlookup(F14,Teams!A:B,2,false)</f>
        <v>NCSSM A</v>
      </c>
      <c r="H14" s="1">
        <v>977448.0</v>
      </c>
    </row>
    <row r="15">
      <c r="A15" s="1">
        <v>1272.0</v>
      </c>
      <c r="B15" s="1" t="s">
        <v>234</v>
      </c>
      <c r="C15" s="1" t="s">
        <v>354</v>
      </c>
      <c r="D15" s="7" t="s">
        <v>354</v>
      </c>
      <c r="E15" s="1" t="s">
        <v>355</v>
      </c>
      <c r="F15" s="1">
        <v>14.0</v>
      </c>
      <c r="G15" s="7" t="str">
        <f>vlookup(F15,Teams!A:B,2,false)</f>
        <v>Dulles</v>
      </c>
      <c r="H15" s="1">
        <v>667954.0</v>
      </c>
    </row>
    <row r="16">
      <c r="A16" s="1">
        <v>1098.0</v>
      </c>
      <c r="B16" s="1" t="s">
        <v>181</v>
      </c>
      <c r="C16" s="1" t="s">
        <v>356</v>
      </c>
      <c r="D16" s="7" t="s">
        <v>317</v>
      </c>
      <c r="E16" s="1" t="s">
        <v>357</v>
      </c>
      <c r="F16" s="1">
        <v>7.0</v>
      </c>
      <c r="G16" s="7" t="str">
        <f>vlookup(F16,Teams!A:B,2,false)</f>
        <v>Buchholz B</v>
      </c>
      <c r="H16" s="1">
        <v>616493.0</v>
      </c>
    </row>
    <row r="17">
      <c r="A17" s="1">
        <v>1203.0</v>
      </c>
      <c r="B17" s="1" t="s">
        <v>207</v>
      </c>
      <c r="C17" s="1" t="s">
        <v>358</v>
      </c>
      <c r="D17" s="7" t="s">
        <v>359</v>
      </c>
      <c r="E17" s="1" t="s">
        <v>360</v>
      </c>
      <c r="F17" s="1">
        <v>7.0</v>
      </c>
      <c r="G17" s="7" t="str">
        <f>vlookup(F17,Teams!A:B,2,false)</f>
        <v>Buchholz B</v>
      </c>
      <c r="H17" s="1">
        <v>351276.0</v>
      </c>
    </row>
    <row r="18">
      <c r="A18" s="1">
        <v>1152.0</v>
      </c>
      <c r="B18" s="1" t="s">
        <v>219</v>
      </c>
      <c r="C18" s="1" t="s">
        <v>361</v>
      </c>
      <c r="D18" s="7" t="s">
        <v>362</v>
      </c>
      <c r="E18" s="1" t="s">
        <v>363</v>
      </c>
      <c r="F18" s="1">
        <v>7.0</v>
      </c>
      <c r="G18" s="7" t="str">
        <f>vlookup(F18,Teams!A:B,2,false)</f>
        <v>Buchholz B</v>
      </c>
      <c r="H18" s="1">
        <v>700588.0</v>
      </c>
    </row>
    <row r="19">
      <c r="A19" s="1">
        <v>1225.0</v>
      </c>
      <c r="B19" s="1" t="s">
        <v>94</v>
      </c>
      <c r="C19" s="1" t="s">
        <v>364</v>
      </c>
      <c r="D19" s="7" t="s">
        <v>365</v>
      </c>
      <c r="E19" s="1" t="s">
        <v>366</v>
      </c>
      <c r="F19" s="1">
        <v>36.0</v>
      </c>
      <c r="G19" s="7" t="str">
        <f>vlookup(F19,Teams!A:B,2,false)</f>
        <v>PRISMS</v>
      </c>
      <c r="H19" s="1">
        <v>52188.0</v>
      </c>
    </row>
    <row r="20">
      <c r="A20" s="1">
        <v>1177.0</v>
      </c>
      <c r="B20" s="1" t="s">
        <v>211</v>
      </c>
      <c r="C20" s="1" t="s">
        <v>367</v>
      </c>
      <c r="D20" s="7" t="s">
        <v>368</v>
      </c>
      <c r="E20" s="1" t="s">
        <v>369</v>
      </c>
      <c r="F20" s="1">
        <v>21.0</v>
      </c>
      <c r="G20" s="7" t="str">
        <f>vlookup(F20,Teams!A:B,2,false)</f>
        <v>JP Stevens</v>
      </c>
      <c r="H20" s="1">
        <v>807362.0</v>
      </c>
    </row>
    <row r="21">
      <c r="A21" s="1">
        <v>1115.0</v>
      </c>
      <c r="B21" s="1" t="s">
        <v>161</v>
      </c>
      <c r="C21" s="1" t="s">
        <v>370</v>
      </c>
      <c r="D21" s="1" t="s">
        <v>338</v>
      </c>
      <c r="E21" s="1" t="s">
        <v>371</v>
      </c>
      <c r="F21" s="1">
        <v>19.0</v>
      </c>
      <c r="G21" s="7" t="str">
        <f>vlookup(F21,Teams!A:B,2,false)</f>
        <v>Interlake A</v>
      </c>
      <c r="H21" s="1">
        <v>61063.0</v>
      </c>
    </row>
    <row r="22">
      <c r="A22" s="1">
        <v>1137.0</v>
      </c>
      <c r="B22" s="1" t="s">
        <v>140</v>
      </c>
      <c r="C22" s="1" t="s">
        <v>372</v>
      </c>
      <c r="D22" s="7" t="s">
        <v>373</v>
      </c>
      <c r="E22" s="1" t="s">
        <v>374</v>
      </c>
      <c r="F22" s="1">
        <v>25.0</v>
      </c>
      <c r="G22" s="7" t="str">
        <f>vlookup(F22,Teams!A:B,2,false)</f>
        <v>Lexington B</v>
      </c>
      <c r="H22" s="1">
        <v>159405.0</v>
      </c>
    </row>
    <row r="23">
      <c r="A23" s="1">
        <v>1193.0</v>
      </c>
      <c r="B23" s="1" t="s">
        <v>229</v>
      </c>
      <c r="C23" s="1" t="s">
        <v>375</v>
      </c>
      <c r="D23" s="7" t="s">
        <v>376</v>
      </c>
      <c r="E23" s="1" t="s">
        <v>377</v>
      </c>
      <c r="F23" s="1">
        <v>25.0</v>
      </c>
      <c r="G23" s="7" t="str">
        <f>vlookup(F23,Teams!A:B,2,false)</f>
        <v>Lexington B</v>
      </c>
      <c r="H23" s="1">
        <v>481955.0</v>
      </c>
    </row>
    <row r="24">
      <c r="A24" s="1">
        <v>1232.0</v>
      </c>
      <c r="B24" s="1" t="s">
        <v>93</v>
      </c>
      <c r="C24" s="1" t="s">
        <v>378</v>
      </c>
      <c r="D24" s="1" t="s">
        <v>379</v>
      </c>
      <c r="E24" s="1" t="s">
        <v>380</v>
      </c>
      <c r="F24" s="1">
        <v>36.0</v>
      </c>
      <c r="G24" s="7" t="str">
        <f>vlookup(F24,Teams!A:B,2,false)</f>
        <v>PRISMS</v>
      </c>
      <c r="H24" s="1">
        <v>286420.0</v>
      </c>
    </row>
    <row r="25">
      <c r="A25" s="1">
        <v>1176.0</v>
      </c>
      <c r="B25" s="1" t="s">
        <v>53</v>
      </c>
      <c r="C25" s="1" t="s">
        <v>381</v>
      </c>
      <c r="D25" s="7" t="s">
        <v>382</v>
      </c>
      <c r="E25" s="1" t="s">
        <v>383</v>
      </c>
      <c r="F25" s="1">
        <v>48.0</v>
      </c>
      <c r="G25" s="7" t="str">
        <f>vlookup(F25,Teams!A:B,2,false)</f>
        <v>WWPN</v>
      </c>
      <c r="H25" s="1">
        <v>420318.0</v>
      </c>
    </row>
    <row r="26">
      <c r="A26" s="1">
        <v>1068.0</v>
      </c>
      <c r="B26" s="1" t="s">
        <v>48</v>
      </c>
      <c r="C26" s="1" t="s">
        <v>384</v>
      </c>
      <c r="D26" s="7" t="s">
        <v>384</v>
      </c>
      <c r="E26" s="1" t="s">
        <v>385</v>
      </c>
      <c r="F26" s="1">
        <v>48.0</v>
      </c>
      <c r="G26" s="7" t="str">
        <f>vlookup(F26,Teams!A:B,2,false)</f>
        <v>WWPN</v>
      </c>
      <c r="H26" s="1">
        <v>759259.0</v>
      </c>
    </row>
    <row r="27">
      <c r="A27" s="1">
        <v>1217.0</v>
      </c>
      <c r="B27" s="1" t="s">
        <v>156</v>
      </c>
      <c r="C27" s="1" t="s">
        <v>386</v>
      </c>
      <c r="D27" s="7" t="s">
        <v>387</v>
      </c>
      <c r="E27" s="1" t="s">
        <v>388</v>
      </c>
      <c r="F27" s="1">
        <v>136.0</v>
      </c>
      <c r="G27" s="7" t="str">
        <f>vlookup(F27,Teams!A:B,2,false)</f>
        <v>NoHo B</v>
      </c>
      <c r="H27" s="1">
        <v>234208.0</v>
      </c>
    </row>
    <row r="28">
      <c r="A28" s="1">
        <v>1095.0</v>
      </c>
      <c r="B28" s="1" t="s">
        <v>92</v>
      </c>
      <c r="C28" s="1" t="s">
        <v>389</v>
      </c>
      <c r="D28" s="7" t="s">
        <v>389</v>
      </c>
      <c r="E28" s="1" t="s">
        <v>390</v>
      </c>
      <c r="F28" s="1">
        <v>41.0</v>
      </c>
      <c r="G28" s="7" t="str">
        <f>vlookup(F28,Teams!A:B,2,false)</f>
        <v>Shen</v>
      </c>
      <c r="H28" s="1">
        <v>907863.0</v>
      </c>
    </row>
    <row r="29">
      <c r="A29" s="1">
        <v>1107.0</v>
      </c>
      <c r="B29" s="1" t="s">
        <v>142</v>
      </c>
      <c r="C29" s="1" t="s">
        <v>391</v>
      </c>
      <c r="D29" s="7" t="s">
        <v>392</v>
      </c>
      <c r="E29" s="1" t="s">
        <v>393</v>
      </c>
      <c r="F29" s="1">
        <v>41.0</v>
      </c>
      <c r="G29" s="7" t="str">
        <f>vlookup(F29,Teams!A:B,2,false)</f>
        <v>Shen</v>
      </c>
      <c r="H29" s="1">
        <v>439007.0</v>
      </c>
    </row>
    <row r="30">
      <c r="A30" s="1">
        <v>1047.0</v>
      </c>
      <c r="B30" s="1" t="s">
        <v>139</v>
      </c>
      <c r="C30" s="1" t="s">
        <v>394</v>
      </c>
      <c r="D30" s="7" t="s">
        <v>395</v>
      </c>
      <c r="E30" s="1" t="s">
        <v>396</v>
      </c>
      <c r="F30" s="1">
        <v>41.0</v>
      </c>
      <c r="G30" s="7" t="str">
        <f>vlookup(F30,Teams!A:B,2,false)</f>
        <v>Shen</v>
      </c>
      <c r="H30" s="1">
        <v>950254.0</v>
      </c>
    </row>
    <row r="31">
      <c r="A31" s="1">
        <v>1170.0</v>
      </c>
      <c r="B31" s="1" t="s">
        <v>141</v>
      </c>
      <c r="C31" s="1" t="s">
        <v>397</v>
      </c>
      <c r="D31" s="7" t="s">
        <v>398</v>
      </c>
      <c r="E31" s="1" t="s">
        <v>399</v>
      </c>
      <c r="F31" s="1">
        <v>41.0</v>
      </c>
      <c r="G31" s="7" t="str">
        <f>vlookup(F31,Teams!A:B,2,false)</f>
        <v>Shen</v>
      </c>
      <c r="H31" s="1">
        <v>597971.0</v>
      </c>
    </row>
    <row r="32">
      <c r="A32" s="1">
        <v>1143.0</v>
      </c>
      <c r="B32" s="1" t="s">
        <v>157</v>
      </c>
      <c r="C32" s="1" t="s">
        <v>400</v>
      </c>
      <c r="D32" s="1" t="s">
        <v>401</v>
      </c>
      <c r="E32" s="1" t="s">
        <v>402</v>
      </c>
      <c r="F32" s="1">
        <v>46.0</v>
      </c>
      <c r="G32" s="7" t="str">
        <f>vlookup(F32,Teams!A:B,2,false)</f>
        <v>Wayzata</v>
      </c>
      <c r="H32" s="1">
        <v>974446.0</v>
      </c>
    </row>
    <row r="33">
      <c r="A33" s="1">
        <v>1270.0</v>
      </c>
      <c r="B33" s="1" t="s">
        <v>231</v>
      </c>
      <c r="C33" s="1" t="s">
        <v>403</v>
      </c>
      <c r="D33" s="7" t="s">
        <v>404</v>
      </c>
      <c r="E33" s="1" t="s">
        <v>405</v>
      </c>
      <c r="F33" s="1">
        <v>8.0</v>
      </c>
      <c r="G33" s="7" t="str">
        <f>vlookup(F33,Teams!A:B,2,false)</f>
        <v>Canyon Crest</v>
      </c>
      <c r="H33" s="1">
        <v>979951.0</v>
      </c>
    </row>
    <row r="34">
      <c r="A34" s="1">
        <v>1093.0</v>
      </c>
      <c r="B34" s="1" t="s">
        <v>168</v>
      </c>
      <c r="C34" s="1" t="s">
        <v>406</v>
      </c>
      <c r="D34" s="7" t="s">
        <v>317</v>
      </c>
      <c r="E34" s="1" t="s">
        <v>407</v>
      </c>
      <c r="F34" s="1">
        <v>40.0</v>
      </c>
      <c r="G34" s="7" t="str">
        <f>vlookup(F34,Teams!A:B,2,false)</f>
        <v>Seven Lakes</v>
      </c>
      <c r="H34" s="1">
        <v>969750.0</v>
      </c>
    </row>
    <row r="35">
      <c r="A35" s="1">
        <v>1074.0</v>
      </c>
      <c r="B35" s="1" t="s">
        <v>184</v>
      </c>
      <c r="C35" s="1" t="s">
        <v>408</v>
      </c>
      <c r="D35" s="7" t="s">
        <v>409</v>
      </c>
      <c r="E35" s="1" t="s">
        <v>410</v>
      </c>
      <c r="F35" s="1">
        <v>38.0</v>
      </c>
      <c r="G35" s="7" t="str">
        <f>vlookup(F35,Teams!A:B,2,false)</f>
        <v>RMHS</v>
      </c>
      <c r="H35" s="1">
        <v>443431.0</v>
      </c>
    </row>
    <row r="36">
      <c r="A36" s="1">
        <v>1064.0</v>
      </c>
      <c r="B36" s="1" t="s">
        <v>183</v>
      </c>
      <c r="C36" s="1" t="s">
        <v>411</v>
      </c>
      <c r="D36" s="7" t="s">
        <v>412</v>
      </c>
      <c r="E36" s="1" t="s">
        <v>413</v>
      </c>
      <c r="F36" s="1">
        <v>45.0</v>
      </c>
      <c r="G36" s="7" t="str">
        <f>vlookup(F36,Teams!A:B,2,false)</f>
        <v>Venice</v>
      </c>
      <c r="H36" s="1">
        <v>825892.0</v>
      </c>
    </row>
    <row r="37">
      <c r="A37" s="1">
        <v>1096.0</v>
      </c>
      <c r="B37" s="1" t="s">
        <v>186</v>
      </c>
      <c r="C37" s="1" t="s">
        <v>414</v>
      </c>
      <c r="D37" s="7" t="s">
        <v>415</v>
      </c>
      <c r="E37" s="1" t="s">
        <v>416</v>
      </c>
      <c r="F37" s="1">
        <v>45.0</v>
      </c>
      <c r="G37" s="7" t="str">
        <f>vlookup(F37,Teams!A:B,2,false)</f>
        <v>Venice</v>
      </c>
      <c r="H37" s="1">
        <v>345095.0</v>
      </c>
    </row>
    <row r="38">
      <c r="A38" s="1">
        <v>1264.0</v>
      </c>
      <c r="B38" s="1" t="s">
        <v>85</v>
      </c>
      <c r="C38" s="1" t="s">
        <v>417</v>
      </c>
      <c r="D38" s="7" t="s">
        <v>392</v>
      </c>
      <c r="E38" s="1" t="s">
        <v>418</v>
      </c>
      <c r="F38" s="1">
        <v>22.0</v>
      </c>
      <c r="G38" s="7" t="str">
        <f>vlookup(F38,Teams!A:B,2,false)</f>
        <v>Ladue</v>
      </c>
      <c r="H38" s="1">
        <v>659182.0</v>
      </c>
    </row>
    <row r="39">
      <c r="A39" s="1">
        <v>1237.0</v>
      </c>
      <c r="B39" s="1" t="s">
        <v>223</v>
      </c>
      <c r="C39" s="1" t="s">
        <v>419</v>
      </c>
      <c r="D39" s="1" t="s">
        <v>404</v>
      </c>
      <c r="E39" s="1" t="s">
        <v>420</v>
      </c>
      <c r="F39" s="1">
        <v>34.0</v>
      </c>
      <c r="G39" s="7" t="str">
        <f>vlookup(F39,Teams!A:B,2,false)</f>
        <v>Niskayuna</v>
      </c>
      <c r="H39" s="1">
        <v>731540.0</v>
      </c>
    </row>
    <row r="40">
      <c r="A40" s="1">
        <v>1253.0</v>
      </c>
      <c r="B40" s="1" t="s">
        <v>421</v>
      </c>
      <c r="C40" s="1" t="s">
        <v>422</v>
      </c>
      <c r="D40" s="1" t="s">
        <v>423</v>
      </c>
      <c r="E40" s="1" t="s">
        <v>424</v>
      </c>
      <c r="F40" s="1">
        <v>34.0</v>
      </c>
      <c r="G40" s="7" t="str">
        <f>vlookup(F40,Teams!A:B,2,false)</f>
        <v>Niskayuna</v>
      </c>
      <c r="H40" s="1">
        <v>625072.0</v>
      </c>
    </row>
    <row r="41">
      <c r="A41" s="1">
        <v>1121.0</v>
      </c>
      <c r="B41" s="1" t="s">
        <v>87</v>
      </c>
      <c r="C41" s="1" t="s">
        <v>425</v>
      </c>
      <c r="D41" s="7" t="s">
        <v>426</v>
      </c>
      <c r="E41" s="1" t="s">
        <v>427</v>
      </c>
      <c r="F41" s="1">
        <v>29.0</v>
      </c>
      <c r="G41" s="7" t="str">
        <f>vlookup(F41,Teams!A:B,2,false)</f>
        <v>MSJ</v>
      </c>
      <c r="H41" s="1">
        <v>319946.0</v>
      </c>
    </row>
    <row r="42">
      <c r="A42" s="1">
        <v>1104.0</v>
      </c>
      <c r="B42" s="1" t="s">
        <v>91</v>
      </c>
      <c r="C42" s="1" t="s">
        <v>428</v>
      </c>
      <c r="D42" s="7" t="s">
        <v>409</v>
      </c>
      <c r="E42" s="1" t="s">
        <v>429</v>
      </c>
      <c r="F42" s="1">
        <v>29.0</v>
      </c>
      <c r="G42" s="7" t="str">
        <f>vlookup(F42,Teams!A:B,2,false)</f>
        <v>MSJ</v>
      </c>
      <c r="H42" s="1">
        <v>461240.0</v>
      </c>
    </row>
    <row r="43">
      <c r="A43" s="1">
        <v>1123.0</v>
      </c>
      <c r="B43" s="1" t="s">
        <v>222</v>
      </c>
      <c r="C43" s="1" t="s">
        <v>430</v>
      </c>
      <c r="D43" s="7" t="s">
        <v>431</v>
      </c>
      <c r="E43" s="1" t="s">
        <v>432</v>
      </c>
      <c r="F43" s="1">
        <v>44.0</v>
      </c>
      <c r="G43" s="7" t="str">
        <f>vlookup(F43,Teams!A:B,2,false)</f>
        <v>University</v>
      </c>
      <c r="H43" s="1">
        <v>283531.0</v>
      </c>
    </row>
    <row r="44">
      <c r="A44" s="1">
        <v>1080.0</v>
      </c>
      <c r="B44" s="1" t="s">
        <v>190</v>
      </c>
      <c r="C44" s="1" t="s">
        <v>433</v>
      </c>
      <c r="D44" s="7" t="s">
        <v>434</v>
      </c>
      <c r="E44" s="1" t="s">
        <v>435</v>
      </c>
      <c r="F44" s="1">
        <v>44.0</v>
      </c>
      <c r="G44" s="7" t="str">
        <f>vlookup(F44,Teams!A:B,2,false)</f>
        <v>University</v>
      </c>
      <c r="H44" s="1">
        <v>178867.0</v>
      </c>
    </row>
    <row r="45">
      <c r="A45" s="1">
        <v>1151.0</v>
      </c>
      <c r="B45" s="1" t="s">
        <v>194</v>
      </c>
      <c r="C45" s="1" t="s">
        <v>436</v>
      </c>
      <c r="D45" s="7" t="s">
        <v>437</v>
      </c>
      <c r="E45" s="1" t="s">
        <v>438</v>
      </c>
      <c r="F45" s="1">
        <v>44.0</v>
      </c>
      <c r="G45" s="7" t="str">
        <f>vlookup(F45,Teams!A:B,2,false)</f>
        <v>University</v>
      </c>
      <c r="H45" s="1">
        <v>839720.0</v>
      </c>
    </row>
    <row r="46">
      <c r="A46" s="1">
        <v>1233.0</v>
      </c>
      <c r="B46" s="1" t="s">
        <v>198</v>
      </c>
      <c r="C46" s="1" t="s">
        <v>439</v>
      </c>
      <c r="D46" s="7" t="s">
        <v>440</v>
      </c>
      <c r="E46" s="1" t="s">
        <v>441</v>
      </c>
      <c r="F46" s="1">
        <v>4.0</v>
      </c>
      <c r="G46" s="7" t="str">
        <f>vlookup(F46,Teams!A:B,2,false)</f>
        <v>Blair C</v>
      </c>
      <c r="H46" s="1">
        <v>491389.0</v>
      </c>
    </row>
    <row r="47">
      <c r="A47" s="1">
        <v>1224.0</v>
      </c>
      <c r="B47" s="1" t="s">
        <v>221</v>
      </c>
      <c r="C47" s="1" t="s">
        <v>442</v>
      </c>
      <c r="D47" s="7" t="s">
        <v>443</v>
      </c>
      <c r="E47" s="1" t="s">
        <v>444</v>
      </c>
      <c r="F47" s="1">
        <v>33.0</v>
      </c>
      <c r="G47" s="7" t="str">
        <f>vlookup(F47,Teams!A:B,2,false)</f>
        <v>NCSSM B</v>
      </c>
      <c r="H47" s="1">
        <v>429339.0</v>
      </c>
    </row>
    <row r="48">
      <c r="A48" s="1">
        <v>1251.0</v>
      </c>
      <c r="B48" s="1" t="s">
        <v>79</v>
      </c>
      <c r="C48" s="1" t="s">
        <v>445</v>
      </c>
      <c r="D48" s="7" t="s">
        <v>446</v>
      </c>
      <c r="E48" s="1" t="s">
        <v>447</v>
      </c>
      <c r="F48" s="1">
        <v>24.0</v>
      </c>
      <c r="G48" s="7" t="str">
        <f>vlookup(F48,Teams!A:B,2,false)</f>
        <v>Lexington A</v>
      </c>
      <c r="H48" s="1">
        <v>152656.0</v>
      </c>
    </row>
    <row r="49">
      <c r="A49" s="1">
        <v>1250.0</v>
      </c>
      <c r="B49" s="1" t="s">
        <v>90</v>
      </c>
      <c r="C49" s="1" t="s">
        <v>448</v>
      </c>
      <c r="D49" s="7" t="s">
        <v>349</v>
      </c>
      <c r="E49" s="1" t="s">
        <v>449</v>
      </c>
      <c r="F49" s="1">
        <v>29.0</v>
      </c>
      <c r="G49" s="7" t="str">
        <f>vlookup(F49,Teams!A:B,2,false)</f>
        <v>MSJ</v>
      </c>
      <c r="H49" s="1">
        <v>458412.0</v>
      </c>
    </row>
    <row r="50">
      <c r="A50" s="1">
        <v>1239.0</v>
      </c>
      <c r="B50" s="1" t="s">
        <v>224</v>
      </c>
      <c r="C50" s="1" t="s">
        <v>450</v>
      </c>
      <c r="D50" s="7" t="s">
        <v>451</v>
      </c>
      <c r="E50" s="1" t="s">
        <v>452</v>
      </c>
      <c r="F50" s="1">
        <v>4.0</v>
      </c>
      <c r="G50" s="7" t="str">
        <f>vlookup(F50,Teams!A:B,2,false)</f>
        <v>Blair C</v>
      </c>
      <c r="H50" s="1">
        <v>540964.0</v>
      </c>
    </row>
    <row r="51">
      <c r="A51" s="1">
        <v>1154.0</v>
      </c>
      <c r="B51" s="1" t="s">
        <v>182</v>
      </c>
      <c r="C51" s="1" t="s">
        <v>453</v>
      </c>
      <c r="D51" s="7" t="s">
        <v>454</v>
      </c>
      <c r="E51" s="1" t="s">
        <v>455</v>
      </c>
      <c r="F51" s="1">
        <v>7.0</v>
      </c>
      <c r="G51" s="7" t="str">
        <f>vlookup(F51,Teams!A:B,2,false)</f>
        <v>Buchholz B</v>
      </c>
      <c r="H51" s="1">
        <v>722056.0</v>
      </c>
    </row>
    <row r="52">
      <c r="A52" s="1">
        <v>1048.0</v>
      </c>
      <c r="B52" s="1" t="s">
        <v>193</v>
      </c>
      <c r="C52" s="1" t="s">
        <v>456</v>
      </c>
      <c r="D52" s="7" t="s">
        <v>404</v>
      </c>
      <c r="E52" s="1" t="s">
        <v>457</v>
      </c>
      <c r="F52" s="1">
        <v>17.0</v>
      </c>
      <c r="G52" s="7" t="str">
        <f>vlookup(F52,Teams!A:B,2,false)</f>
        <v>Green Hope</v>
      </c>
      <c r="H52" s="1">
        <v>579645.0</v>
      </c>
    </row>
    <row r="53">
      <c r="A53" s="1">
        <v>1126.0</v>
      </c>
      <c r="B53" s="1" t="s">
        <v>84</v>
      </c>
      <c r="C53" s="1" t="s">
        <v>458</v>
      </c>
      <c r="D53" s="7" t="s">
        <v>459</v>
      </c>
      <c r="E53" s="1" t="s">
        <v>460</v>
      </c>
      <c r="F53" s="1">
        <v>24.0</v>
      </c>
      <c r="G53" s="7" t="str">
        <f>vlookup(F53,Teams!A:B,2,false)</f>
        <v>Lexington A</v>
      </c>
      <c r="H53" s="1">
        <v>287626.0</v>
      </c>
    </row>
    <row r="54">
      <c r="A54" s="1">
        <v>1127.0</v>
      </c>
      <c r="B54" s="1" t="s">
        <v>80</v>
      </c>
      <c r="C54" s="1" t="s">
        <v>461</v>
      </c>
      <c r="D54" s="7" t="s">
        <v>462</v>
      </c>
      <c r="E54" s="1" t="s">
        <v>463</v>
      </c>
      <c r="F54" s="1">
        <v>24.0</v>
      </c>
      <c r="G54" s="7" t="str">
        <f>vlookup(F54,Teams!A:B,2,false)</f>
        <v>Lexington A</v>
      </c>
      <c r="H54" s="1">
        <v>440976.0</v>
      </c>
    </row>
    <row r="55">
      <c r="A55" s="1">
        <v>1119.0</v>
      </c>
      <c r="B55" s="1" t="s">
        <v>88</v>
      </c>
      <c r="C55" s="1" t="s">
        <v>464</v>
      </c>
      <c r="D55" s="7" t="s">
        <v>465</v>
      </c>
      <c r="E55" s="1" t="s">
        <v>466</v>
      </c>
      <c r="F55" s="1">
        <v>29.0</v>
      </c>
      <c r="G55" s="7" t="str">
        <f>vlookup(F55,Teams!A:B,2,false)</f>
        <v>MSJ</v>
      </c>
      <c r="H55" s="1">
        <v>687330.0</v>
      </c>
    </row>
    <row r="56">
      <c r="A56" s="1">
        <v>1268.0</v>
      </c>
      <c r="B56" s="1" t="s">
        <v>106</v>
      </c>
      <c r="C56" s="1" t="s">
        <v>467</v>
      </c>
      <c r="D56" s="7" t="s">
        <v>392</v>
      </c>
      <c r="E56" s="1" t="s">
        <v>468</v>
      </c>
      <c r="F56" s="1">
        <v>28.0</v>
      </c>
      <c r="G56" s="7" t="str">
        <f>vlookup(F56,Teams!A:B,2,false)</f>
        <v>Mira Loma</v>
      </c>
      <c r="H56" s="1">
        <v>249534.0</v>
      </c>
    </row>
    <row r="57">
      <c r="A57" s="1">
        <v>1263.0</v>
      </c>
      <c r="B57" s="1" t="s">
        <v>108</v>
      </c>
      <c r="C57" s="1" t="s">
        <v>469</v>
      </c>
      <c r="D57" s="7" t="s">
        <v>470</v>
      </c>
      <c r="E57" s="1" t="s">
        <v>471</v>
      </c>
      <c r="F57" s="1">
        <v>28.0</v>
      </c>
      <c r="G57" s="7" t="str">
        <f>vlookup(F57,Teams!A:B,2,false)</f>
        <v>Mira Loma</v>
      </c>
      <c r="H57" s="1">
        <v>880669.0</v>
      </c>
    </row>
    <row r="58">
      <c r="A58" s="1">
        <v>1211.0</v>
      </c>
      <c r="B58" s="1" t="s">
        <v>96</v>
      </c>
      <c r="C58" s="1" t="s">
        <v>472</v>
      </c>
      <c r="D58" s="7" t="s">
        <v>473</v>
      </c>
      <c r="E58" s="1" t="s">
        <v>474</v>
      </c>
      <c r="F58" s="1">
        <v>2.0</v>
      </c>
      <c r="G58" s="7" t="str">
        <f>vlookup(F58,Teams!A:B,2,false)</f>
        <v>Blair A</v>
      </c>
      <c r="H58" s="1">
        <v>630932.0</v>
      </c>
    </row>
    <row r="59">
      <c r="A59" s="1">
        <v>1066.0</v>
      </c>
      <c r="B59" s="1" t="s">
        <v>204</v>
      </c>
      <c r="C59" s="1" t="s">
        <v>475</v>
      </c>
      <c r="D59" s="7" t="s">
        <v>476</v>
      </c>
      <c r="E59" s="1" t="s">
        <v>477</v>
      </c>
      <c r="F59" s="1">
        <v>2.0</v>
      </c>
      <c r="G59" s="7" t="str">
        <f>vlookup(F59,Teams!A:B,2,false)</f>
        <v>Blair A</v>
      </c>
      <c r="H59" s="1">
        <v>291279.0</v>
      </c>
    </row>
    <row r="60">
      <c r="A60" s="1">
        <v>1085.0</v>
      </c>
      <c r="B60" s="1" t="s">
        <v>171</v>
      </c>
      <c r="C60" s="1" t="s">
        <v>478</v>
      </c>
      <c r="D60" s="7" t="s">
        <v>479</v>
      </c>
      <c r="E60" s="1" t="s">
        <v>480</v>
      </c>
      <c r="F60" s="1">
        <v>35.0</v>
      </c>
      <c r="G60" s="7" t="str">
        <f>vlookup(F60,Teams!A:B,2,false)</f>
        <v>NoHo</v>
      </c>
      <c r="H60" s="1">
        <v>651685.0</v>
      </c>
    </row>
    <row r="61">
      <c r="A61" s="1">
        <v>1114.0</v>
      </c>
      <c r="B61" s="1" t="s">
        <v>165</v>
      </c>
      <c r="C61" s="1" t="s">
        <v>481</v>
      </c>
      <c r="D61" s="7" t="s">
        <v>482</v>
      </c>
      <c r="E61" s="1" t="s">
        <v>483</v>
      </c>
      <c r="F61" s="1">
        <v>19.0</v>
      </c>
      <c r="G61" s="7" t="str">
        <f>vlookup(F61,Teams!A:B,2,false)</f>
        <v>Interlake A</v>
      </c>
      <c r="H61" s="1">
        <v>489145.0</v>
      </c>
    </row>
    <row r="62">
      <c r="A62" s="1">
        <v>1103.0</v>
      </c>
      <c r="B62" s="1" t="s">
        <v>118</v>
      </c>
      <c r="C62" s="1" t="s">
        <v>484</v>
      </c>
      <c r="D62" s="7" t="s">
        <v>485</v>
      </c>
      <c r="E62" s="1" t="s">
        <v>486</v>
      </c>
      <c r="F62" s="1">
        <v>20.0</v>
      </c>
      <c r="G62" s="7" t="str">
        <f>vlookup(F62,Teams!A:B,2,false)</f>
        <v>Interlake B</v>
      </c>
      <c r="H62" s="1">
        <v>362396.0</v>
      </c>
    </row>
    <row r="63">
      <c r="A63" s="1">
        <v>1199.0</v>
      </c>
      <c r="B63" s="1" t="s">
        <v>56</v>
      </c>
      <c r="C63" s="1" t="s">
        <v>487</v>
      </c>
      <c r="D63" s="7" t="s">
        <v>488</v>
      </c>
      <c r="E63" s="1" t="s">
        <v>489</v>
      </c>
      <c r="F63" s="1">
        <v>16.0</v>
      </c>
      <c r="G63" s="7" t="str">
        <f>vlookup(F63,Teams!A:B,2,false)</f>
        <v>Enloe B</v>
      </c>
      <c r="H63" s="1">
        <v>749039.0</v>
      </c>
    </row>
    <row r="64">
      <c r="A64" s="1">
        <v>1105.0</v>
      </c>
      <c r="B64" s="1" t="s">
        <v>68</v>
      </c>
      <c r="C64" s="1" t="s">
        <v>490</v>
      </c>
      <c r="D64" s="7" t="s">
        <v>491</v>
      </c>
      <c r="E64" s="1" t="s">
        <v>492</v>
      </c>
      <c r="F64" s="1">
        <v>10.0</v>
      </c>
      <c r="G64" s="7" t="str">
        <f>vlookup(F64,Teams!A:B,2,false)</f>
        <v>Collierville</v>
      </c>
      <c r="H64" s="1">
        <v>157014.0</v>
      </c>
    </row>
    <row r="65">
      <c r="A65" s="1">
        <v>1106.0</v>
      </c>
      <c r="B65" s="1" t="s">
        <v>69</v>
      </c>
      <c r="C65" s="1" t="s">
        <v>493</v>
      </c>
      <c r="D65" s="7" t="s">
        <v>494</v>
      </c>
      <c r="E65" s="1" t="s">
        <v>495</v>
      </c>
      <c r="F65" s="1">
        <v>10.0</v>
      </c>
      <c r="G65" s="7" t="str">
        <f>vlookup(F65,Teams!A:B,2,false)</f>
        <v>Collierville</v>
      </c>
      <c r="H65" s="1">
        <v>795556.0</v>
      </c>
    </row>
    <row r="66">
      <c r="A66" s="1">
        <v>1113.0</v>
      </c>
      <c r="B66" s="1" t="s">
        <v>160</v>
      </c>
      <c r="C66" s="1" t="s">
        <v>496</v>
      </c>
      <c r="D66" s="7" t="s">
        <v>497</v>
      </c>
      <c r="E66" s="1" t="s">
        <v>498</v>
      </c>
      <c r="F66" s="1">
        <v>19.0</v>
      </c>
      <c r="G66" s="7" t="str">
        <f>vlookup(F66,Teams!A:B,2,false)</f>
        <v>Interlake A</v>
      </c>
      <c r="H66" s="1">
        <v>533300.0</v>
      </c>
    </row>
    <row r="67">
      <c r="A67" s="1">
        <v>1223.0</v>
      </c>
      <c r="B67" s="1" t="s">
        <v>499</v>
      </c>
      <c r="C67" s="1" t="s">
        <v>500</v>
      </c>
      <c r="D67" s="7" t="s">
        <v>501</v>
      </c>
      <c r="E67" s="1" t="s">
        <v>502</v>
      </c>
      <c r="F67" s="1">
        <v>12.0</v>
      </c>
      <c r="G67" s="7" t="str">
        <f>vlookup(F67,Teams!A:B,2,false)</f>
        <v>Davidson</v>
      </c>
      <c r="H67" s="1">
        <v>513306.0</v>
      </c>
    </row>
    <row r="68">
      <c r="A68" s="1">
        <v>1120.0</v>
      </c>
      <c r="B68" s="1" t="s">
        <v>37</v>
      </c>
      <c r="C68" s="1" t="s">
        <v>503</v>
      </c>
      <c r="D68" s="7" t="s">
        <v>504</v>
      </c>
      <c r="E68" s="1" t="s">
        <v>505</v>
      </c>
      <c r="F68" s="1">
        <v>12.0</v>
      </c>
      <c r="G68" s="7" t="str">
        <f>vlookup(F68,Teams!A:B,2,false)</f>
        <v>Davidson</v>
      </c>
      <c r="H68" s="1">
        <v>913805.0</v>
      </c>
    </row>
    <row r="69">
      <c r="A69" s="1">
        <v>1235.0</v>
      </c>
      <c r="B69" s="1" t="s">
        <v>138</v>
      </c>
      <c r="C69" s="1" t="s">
        <v>506</v>
      </c>
      <c r="D69" s="7" t="s">
        <v>349</v>
      </c>
      <c r="E69" s="1" t="s">
        <v>507</v>
      </c>
      <c r="F69" s="1">
        <v>25.0</v>
      </c>
      <c r="G69" s="7" t="str">
        <f>vlookup(F69,Teams!A:B,2,false)</f>
        <v>Lexington B</v>
      </c>
      <c r="H69" s="1">
        <v>549611.0</v>
      </c>
    </row>
    <row r="70">
      <c r="A70" s="1">
        <v>1198.0</v>
      </c>
      <c r="B70" s="1" t="s">
        <v>173</v>
      </c>
      <c r="C70" s="1" t="s">
        <v>508</v>
      </c>
      <c r="D70" s="7" t="s">
        <v>509</v>
      </c>
      <c r="E70" s="1" t="s">
        <v>510</v>
      </c>
      <c r="F70" s="1">
        <v>40.0</v>
      </c>
      <c r="G70" s="7" t="str">
        <f>vlookup(F70,Teams!A:B,2,false)</f>
        <v>Seven Lakes</v>
      </c>
      <c r="H70" s="1">
        <v>14470.0</v>
      </c>
    </row>
    <row r="71">
      <c r="A71" s="1">
        <v>1088.0</v>
      </c>
      <c r="B71" s="1" t="s">
        <v>125</v>
      </c>
      <c r="C71" s="1" t="s">
        <v>511</v>
      </c>
      <c r="D71" s="7" t="s">
        <v>512</v>
      </c>
      <c r="E71" s="1" t="s">
        <v>513</v>
      </c>
      <c r="F71" s="1">
        <v>47.0</v>
      </c>
      <c r="G71" s="7" t="str">
        <f>vlookup(F71,Teams!A:B,2,false)</f>
        <v>Westminster</v>
      </c>
      <c r="H71" s="1">
        <v>161042.0</v>
      </c>
    </row>
    <row r="72">
      <c r="A72" s="1">
        <v>1124.0</v>
      </c>
      <c r="B72" s="1" t="s">
        <v>197</v>
      </c>
      <c r="C72" s="1" t="s">
        <v>514</v>
      </c>
      <c r="D72" s="7" t="s">
        <v>515</v>
      </c>
      <c r="E72" s="1" t="s">
        <v>516</v>
      </c>
      <c r="F72" s="1">
        <v>4.0</v>
      </c>
      <c r="G72" s="7" t="str">
        <f>vlookup(F72,Teams!A:B,2,false)</f>
        <v>Blair C</v>
      </c>
      <c r="H72" s="1">
        <v>110637.0</v>
      </c>
    </row>
    <row r="73">
      <c r="A73" s="1">
        <v>1102.0</v>
      </c>
      <c r="B73" s="1" t="s">
        <v>517</v>
      </c>
      <c r="C73" s="1" t="s">
        <v>518</v>
      </c>
      <c r="D73" s="7" t="s">
        <v>519</v>
      </c>
      <c r="E73" s="1" t="s">
        <v>520</v>
      </c>
      <c r="F73" s="1">
        <v>11.0</v>
      </c>
      <c r="G73" s="7" t="str">
        <f>vlookup(F73,Teams!A:B,2,false)</f>
        <v>Cupertino</v>
      </c>
      <c r="H73" s="1">
        <v>223332.0</v>
      </c>
    </row>
    <row r="74">
      <c r="A74" s="1">
        <v>1108.0</v>
      </c>
      <c r="B74" s="1" t="s">
        <v>228</v>
      </c>
      <c r="C74" s="1" t="s">
        <v>521</v>
      </c>
      <c r="D74" s="26" t="s">
        <v>522</v>
      </c>
      <c r="E74" s="1" t="s">
        <v>523</v>
      </c>
      <c r="F74" s="1">
        <v>11.0</v>
      </c>
      <c r="G74" s="7" t="str">
        <f>vlookup(F74,Teams!A:B,2,false)</f>
        <v>Cupertino</v>
      </c>
      <c r="H74" s="1">
        <v>410324.0</v>
      </c>
    </row>
    <row r="75">
      <c r="A75" s="1">
        <v>1057.0</v>
      </c>
      <c r="B75" s="1" t="s">
        <v>112</v>
      </c>
      <c r="C75" s="1" t="s">
        <v>524</v>
      </c>
      <c r="D75" s="7" t="s">
        <v>446</v>
      </c>
      <c r="E75" s="1" t="s">
        <v>525</v>
      </c>
      <c r="F75" s="1">
        <v>26.0</v>
      </c>
      <c r="G75" s="7" t="str">
        <f>vlookup(F75,Teams!A:B,2,false)</f>
        <v>Lynbrook</v>
      </c>
      <c r="H75" s="1">
        <v>514605.0</v>
      </c>
    </row>
    <row r="76">
      <c r="A76" s="1">
        <v>1067.0</v>
      </c>
      <c r="B76" s="1" t="s">
        <v>110</v>
      </c>
      <c r="C76" s="1" t="s">
        <v>526</v>
      </c>
      <c r="D76" s="7" t="s">
        <v>527</v>
      </c>
      <c r="E76" s="1" t="s">
        <v>528</v>
      </c>
      <c r="F76" s="1">
        <v>26.0</v>
      </c>
      <c r="G76" s="7" t="str">
        <f>vlookup(F76,Teams!A:B,2,false)</f>
        <v>Lynbrook</v>
      </c>
      <c r="H76" s="1">
        <v>409754.0</v>
      </c>
    </row>
    <row r="77">
      <c r="A77" s="1">
        <v>1214.0</v>
      </c>
      <c r="B77" s="1" t="s">
        <v>113</v>
      </c>
      <c r="C77" s="1" t="s">
        <v>529</v>
      </c>
      <c r="D77" s="1" t="s">
        <v>530</v>
      </c>
      <c r="E77" s="1" t="s">
        <v>531</v>
      </c>
      <c r="F77" s="1">
        <v>26.0</v>
      </c>
      <c r="G77" s="7" t="str">
        <f>vlookup(F77,Teams!A:B,2,false)</f>
        <v>Lynbrook</v>
      </c>
      <c r="H77" s="1">
        <v>472547.0</v>
      </c>
    </row>
    <row r="78">
      <c r="A78" s="1">
        <v>1101.0</v>
      </c>
      <c r="B78" s="1" t="s">
        <v>109</v>
      </c>
      <c r="C78" s="1" t="s">
        <v>532</v>
      </c>
      <c r="D78" s="1" t="s">
        <v>465</v>
      </c>
      <c r="E78" s="1" t="s">
        <v>533</v>
      </c>
      <c r="F78" s="1">
        <v>26.0</v>
      </c>
      <c r="G78" s="7" t="str">
        <f>vlookup(F78,Teams!A:B,2,false)</f>
        <v>Lynbrook</v>
      </c>
      <c r="H78" s="1">
        <v>60731.0</v>
      </c>
    </row>
    <row r="79">
      <c r="A79" s="1">
        <v>1181.0</v>
      </c>
      <c r="B79" s="1" t="s">
        <v>115</v>
      </c>
      <c r="C79" s="1" t="s">
        <v>534</v>
      </c>
      <c r="D79" s="7" t="s">
        <v>535</v>
      </c>
      <c r="E79" s="1" t="s">
        <v>536</v>
      </c>
      <c r="F79" s="1">
        <v>37.0</v>
      </c>
      <c r="G79" s="7" t="str">
        <f>vlookup(F79,Teams!A:B,2,false)</f>
        <v>Pullman</v>
      </c>
      <c r="H79" s="1">
        <v>442473.0</v>
      </c>
    </row>
    <row r="80">
      <c r="A80" s="1">
        <v>1195.0</v>
      </c>
      <c r="B80" s="1" t="s">
        <v>537</v>
      </c>
      <c r="C80" s="1" t="s">
        <v>538</v>
      </c>
      <c r="D80" s="7" t="s">
        <v>539</v>
      </c>
      <c r="E80" s="1" t="s">
        <v>540</v>
      </c>
      <c r="F80" s="1">
        <v>1.0</v>
      </c>
      <c r="G80" s="7" t="str">
        <f>vlookup(F80,Teams!A:B,2,false)</f>
        <v>ASFA</v>
      </c>
      <c r="H80" s="1">
        <v>502692.0</v>
      </c>
    </row>
    <row r="81">
      <c r="A81" s="1">
        <v>1194.0</v>
      </c>
      <c r="B81" s="1" t="s">
        <v>97</v>
      </c>
      <c r="C81" s="1" t="s">
        <v>541</v>
      </c>
      <c r="D81" s="7" t="s">
        <v>542</v>
      </c>
      <c r="E81" s="1" t="s">
        <v>543</v>
      </c>
      <c r="F81" s="1">
        <v>3.0</v>
      </c>
      <c r="G81" s="7" t="str">
        <f>vlookup(F81,Teams!A:B,2,false)</f>
        <v>Blair B</v>
      </c>
      <c r="H81" s="1">
        <v>195991.0</v>
      </c>
    </row>
    <row r="82">
      <c r="A82" s="1">
        <v>1135.0</v>
      </c>
      <c r="B82" s="1" t="s">
        <v>19</v>
      </c>
      <c r="C82" s="1" t="s">
        <v>544</v>
      </c>
      <c r="D82" s="7" t="s">
        <v>545</v>
      </c>
      <c r="E82" s="1" t="s">
        <v>546</v>
      </c>
      <c r="F82" s="1">
        <v>12.0</v>
      </c>
      <c r="G82" s="7" t="str">
        <f>vlookup(F82,Teams!A:B,2,false)</f>
        <v>Davidson</v>
      </c>
      <c r="H82" s="1">
        <v>180201.0</v>
      </c>
    </row>
    <row r="83">
      <c r="A83" s="1">
        <v>1136.0</v>
      </c>
      <c r="B83" s="1" t="s">
        <v>35</v>
      </c>
      <c r="C83" s="1" t="s">
        <v>547</v>
      </c>
      <c r="D83" s="7" t="s">
        <v>548</v>
      </c>
      <c r="E83" s="1" t="s">
        <v>549</v>
      </c>
      <c r="F83" s="1">
        <v>12.0</v>
      </c>
      <c r="G83" s="7" t="str">
        <f>vlookup(F83,Teams!A:B,2,false)</f>
        <v>Davidson</v>
      </c>
      <c r="H83" s="1">
        <v>70818.0</v>
      </c>
    </row>
    <row r="84">
      <c r="A84" s="1">
        <v>1146.0</v>
      </c>
      <c r="B84" s="1" t="s">
        <v>67</v>
      </c>
      <c r="C84" s="1" t="s">
        <v>550</v>
      </c>
      <c r="D84" s="7" t="s">
        <v>551</v>
      </c>
      <c r="E84" s="1" t="s">
        <v>552</v>
      </c>
      <c r="F84" s="1">
        <v>1.0</v>
      </c>
      <c r="G84" s="7" t="str">
        <f>vlookup(F84,Teams!A:B,2,false)</f>
        <v>ASFA</v>
      </c>
      <c r="H84" s="1">
        <v>327395.0</v>
      </c>
    </row>
    <row r="85">
      <c r="A85" s="1">
        <v>1182.0</v>
      </c>
      <c r="B85" s="1" t="s">
        <v>99</v>
      </c>
      <c r="C85" s="1" t="s">
        <v>553</v>
      </c>
      <c r="D85" s="7" t="s">
        <v>553</v>
      </c>
      <c r="E85" s="1" t="s">
        <v>554</v>
      </c>
      <c r="F85" s="1">
        <v>1.0</v>
      </c>
      <c r="G85" s="7" t="str">
        <f>vlookup(F85,Teams!A:B,2,false)</f>
        <v>ASFA</v>
      </c>
      <c r="H85" s="1">
        <v>880766.0</v>
      </c>
    </row>
    <row r="86">
      <c r="A86" s="1">
        <v>1117.0</v>
      </c>
      <c r="B86" s="1" t="s">
        <v>179</v>
      </c>
      <c r="C86" s="1" t="s">
        <v>555</v>
      </c>
      <c r="D86" s="7" t="s">
        <v>392</v>
      </c>
      <c r="E86" s="1" t="s">
        <v>556</v>
      </c>
      <c r="F86" s="1">
        <v>43.0</v>
      </c>
      <c r="G86" s="7" t="str">
        <f>vlookup(F86,Teams!A:B,2,false)</f>
        <v>Troy</v>
      </c>
      <c r="H86" s="1">
        <v>59675.0</v>
      </c>
    </row>
    <row r="87">
      <c r="A87" s="1">
        <v>1118.0</v>
      </c>
      <c r="B87" s="1" t="s">
        <v>176</v>
      </c>
      <c r="C87" s="1" t="s">
        <v>557</v>
      </c>
      <c r="D87" s="7" t="s">
        <v>558</v>
      </c>
      <c r="E87" s="1" t="s">
        <v>559</v>
      </c>
      <c r="F87" s="1">
        <v>43.0</v>
      </c>
      <c r="G87" s="7" t="str">
        <f>vlookup(F87,Teams!A:B,2,false)</f>
        <v>Troy</v>
      </c>
      <c r="H87" s="1">
        <v>724187.0</v>
      </c>
    </row>
    <row r="88">
      <c r="A88" s="1">
        <v>1044.0</v>
      </c>
      <c r="B88" s="1" t="s">
        <v>47</v>
      </c>
      <c r="C88" s="1" t="s">
        <v>560</v>
      </c>
      <c r="D88" s="7" t="s">
        <v>561</v>
      </c>
      <c r="E88" s="1" t="s">
        <v>562</v>
      </c>
      <c r="F88" s="1">
        <v>134.0</v>
      </c>
      <c r="G88" s="7" t="str">
        <f>vlookup(F88,Teams!A:B,2,false)</f>
        <v>Iolani</v>
      </c>
      <c r="H88" s="1">
        <v>319287.0</v>
      </c>
    </row>
    <row r="89">
      <c r="A89" s="1">
        <v>1196.0</v>
      </c>
      <c r="B89" s="1" t="s">
        <v>563</v>
      </c>
      <c r="C89" s="1" t="s">
        <v>564</v>
      </c>
      <c r="D89" s="7" t="s">
        <v>565</v>
      </c>
      <c r="E89" s="1" t="s">
        <v>566</v>
      </c>
      <c r="F89" s="1">
        <v>3.0</v>
      </c>
      <c r="G89" s="7" t="str">
        <f>vlookup(F89,Teams!A:B,2,false)</f>
        <v>Blair B</v>
      </c>
      <c r="H89" s="1">
        <v>150053.0</v>
      </c>
    </row>
    <row r="90">
      <c r="A90" s="1">
        <v>1190.0</v>
      </c>
      <c r="B90" s="1" t="s">
        <v>103</v>
      </c>
      <c r="C90" s="1" t="s">
        <v>567</v>
      </c>
      <c r="D90" s="7" t="s">
        <v>497</v>
      </c>
      <c r="E90" s="1" t="s">
        <v>568</v>
      </c>
      <c r="F90" s="1">
        <v>15.0</v>
      </c>
      <c r="G90" s="7" t="str">
        <f>vlookup(F90,Teams!A:B,2,false)</f>
        <v>Enloe A</v>
      </c>
      <c r="H90" s="1">
        <v>725856.0</v>
      </c>
    </row>
    <row r="91">
      <c r="A91" s="1">
        <v>1116.0</v>
      </c>
      <c r="B91" s="1" t="s">
        <v>70</v>
      </c>
      <c r="C91" s="1" t="s">
        <v>569</v>
      </c>
      <c r="D91" s="7" t="s">
        <v>570</v>
      </c>
      <c r="E91" s="1" t="s">
        <v>571</v>
      </c>
      <c r="F91" s="1">
        <v>27.0</v>
      </c>
      <c r="G91" s="7" t="str">
        <f>vlookup(F91,Teams!A:B,2,false)</f>
        <v>Middleton</v>
      </c>
      <c r="H91" s="1">
        <v>357571.0</v>
      </c>
    </row>
    <row r="92">
      <c r="A92" s="1">
        <v>1234.0</v>
      </c>
      <c r="B92" s="1" t="s">
        <v>206</v>
      </c>
      <c r="C92" s="1" t="s">
        <v>572</v>
      </c>
      <c r="D92" s="7" t="s">
        <v>573</v>
      </c>
      <c r="E92" s="1" t="s">
        <v>574</v>
      </c>
      <c r="F92" s="1">
        <v>7.0</v>
      </c>
      <c r="G92" s="7" t="str">
        <f>vlookup(F92,Teams!A:B,2,false)</f>
        <v>Buchholz B</v>
      </c>
      <c r="H92" s="1">
        <v>429399.0</v>
      </c>
    </row>
    <row r="93">
      <c r="A93" s="1">
        <v>1062.0</v>
      </c>
      <c r="B93" s="1" t="s">
        <v>146</v>
      </c>
      <c r="C93" s="1" t="s">
        <v>575</v>
      </c>
      <c r="D93" s="7" t="s">
        <v>576</v>
      </c>
      <c r="E93" s="1" t="s">
        <v>577</v>
      </c>
      <c r="F93" s="1">
        <v>135.0</v>
      </c>
      <c r="G93" s="7" t="str">
        <f>vlookup(F93,Teams!A:B,2,false)</f>
        <v>AHS Broward</v>
      </c>
      <c r="H93" s="1">
        <v>673343.0</v>
      </c>
    </row>
    <row r="94">
      <c r="A94" s="1">
        <v>1178.0</v>
      </c>
      <c r="B94" s="1" t="s">
        <v>213</v>
      </c>
      <c r="C94" s="1" t="s">
        <v>578</v>
      </c>
      <c r="D94" s="7" t="s">
        <v>579</v>
      </c>
      <c r="E94" s="1" t="s">
        <v>580</v>
      </c>
      <c r="F94" s="1">
        <v>21.0</v>
      </c>
      <c r="G94" s="7" t="str">
        <f>vlookup(F94,Teams!A:B,2,false)</f>
        <v>JP Stevens</v>
      </c>
      <c r="H94" s="1">
        <v>916883.0</v>
      </c>
    </row>
    <row r="95">
      <c r="A95" s="1">
        <v>1245.0</v>
      </c>
      <c r="B95" s="1" t="s">
        <v>147</v>
      </c>
      <c r="C95" s="1" t="s">
        <v>581</v>
      </c>
      <c r="D95" s="7" t="s">
        <v>582</v>
      </c>
      <c r="E95" s="1" t="s">
        <v>583</v>
      </c>
      <c r="F95" s="1">
        <v>21.0</v>
      </c>
      <c r="G95" s="7" t="str">
        <f>vlookup(F95,Teams!A:B,2,false)</f>
        <v>JP Stevens</v>
      </c>
      <c r="H95" s="1">
        <v>229456.0</v>
      </c>
    </row>
    <row r="96">
      <c r="A96" s="1">
        <v>1219.0</v>
      </c>
      <c r="B96" s="1" t="s">
        <v>214</v>
      </c>
      <c r="C96" s="1" t="s">
        <v>584</v>
      </c>
      <c r="D96" s="1" t="s">
        <v>497</v>
      </c>
      <c r="E96" s="1" t="s">
        <v>585</v>
      </c>
      <c r="F96" s="1">
        <v>136.0</v>
      </c>
      <c r="G96" s="7" t="str">
        <f>vlookup(F96,Teams!A:B,2,false)</f>
        <v>NoHo B</v>
      </c>
      <c r="H96" s="1">
        <v>134867.0</v>
      </c>
    </row>
    <row r="97">
      <c r="A97" s="1">
        <v>1246.0</v>
      </c>
      <c r="B97" s="1" t="s">
        <v>143</v>
      </c>
      <c r="C97" s="1" t="s">
        <v>586</v>
      </c>
      <c r="D97" s="7" t="s">
        <v>587</v>
      </c>
      <c r="E97" s="1" t="s">
        <v>588</v>
      </c>
      <c r="F97" s="1">
        <v>41.0</v>
      </c>
      <c r="G97" s="7" t="str">
        <f>vlookup(F97,Teams!A:B,2,false)</f>
        <v>Shen</v>
      </c>
      <c r="H97" s="1">
        <v>870795.0</v>
      </c>
    </row>
    <row r="98">
      <c r="A98" s="1">
        <v>1191.0</v>
      </c>
      <c r="B98" s="1" t="s">
        <v>129</v>
      </c>
      <c r="C98" s="1" t="s">
        <v>589</v>
      </c>
      <c r="D98" s="7" t="s">
        <v>590</v>
      </c>
      <c r="E98" s="1" t="s">
        <v>591</v>
      </c>
      <c r="F98" s="1">
        <v>47.0</v>
      </c>
      <c r="G98" s="7" t="str">
        <f>vlookup(F98,Teams!A:B,2,false)</f>
        <v>Westminster</v>
      </c>
      <c r="H98" s="1">
        <v>309233.0</v>
      </c>
    </row>
    <row r="99">
      <c r="A99" s="1">
        <v>1269.0</v>
      </c>
      <c r="B99" s="1" t="s">
        <v>200</v>
      </c>
      <c r="C99" s="1" t="s">
        <v>592</v>
      </c>
      <c r="D99" s="7" t="s">
        <v>593</v>
      </c>
      <c r="E99" s="1" t="s">
        <v>594</v>
      </c>
      <c r="F99" s="1">
        <v>47.0</v>
      </c>
      <c r="G99" s="7" t="str">
        <f>vlookup(F99,Teams!A:B,2,false)</f>
        <v>Westminster</v>
      </c>
      <c r="H99" s="1">
        <v>841512.0</v>
      </c>
    </row>
    <row r="100">
      <c r="A100" s="1">
        <v>1167.0</v>
      </c>
      <c r="B100" s="1" t="s">
        <v>77</v>
      </c>
      <c r="C100" s="1" t="s">
        <v>595</v>
      </c>
      <c r="D100" s="1" t="s">
        <v>596</v>
      </c>
      <c r="E100" s="1" t="s">
        <v>597</v>
      </c>
      <c r="F100" s="1">
        <v>34.0</v>
      </c>
      <c r="G100" s="7" t="str">
        <f>vlookup(F100,Teams!A:B,2,false)</f>
        <v>Niskayuna</v>
      </c>
      <c r="H100" s="1">
        <v>876351.0</v>
      </c>
    </row>
    <row r="101">
      <c r="A101" s="1">
        <v>1073.0</v>
      </c>
      <c r="B101" s="1" t="s">
        <v>40</v>
      </c>
      <c r="C101" s="1" t="s">
        <v>598</v>
      </c>
      <c r="D101" s="7" t="s">
        <v>599</v>
      </c>
      <c r="E101" s="1" t="s">
        <v>600</v>
      </c>
      <c r="F101" s="1">
        <v>6.0</v>
      </c>
      <c r="G101" s="7" t="str">
        <f>vlookup(F101,Teams!A:B,2,false)</f>
        <v>Buchholz A</v>
      </c>
      <c r="H101" s="1">
        <v>222171.0</v>
      </c>
    </row>
    <row r="102">
      <c r="A102" s="1">
        <v>1075.0</v>
      </c>
      <c r="B102" s="1" t="s">
        <v>39</v>
      </c>
      <c r="C102" s="1" t="s">
        <v>601</v>
      </c>
      <c r="D102" s="7" t="s">
        <v>602</v>
      </c>
      <c r="E102" s="1" t="s">
        <v>603</v>
      </c>
      <c r="F102" s="1">
        <v>6.0</v>
      </c>
      <c r="G102" s="7" t="str">
        <f>vlookup(F102,Teams!A:B,2,false)</f>
        <v>Buchholz A</v>
      </c>
      <c r="H102" s="1">
        <v>198915.0</v>
      </c>
    </row>
    <row r="103">
      <c r="A103" s="1">
        <v>1172.0</v>
      </c>
      <c r="B103" s="1" t="s">
        <v>111</v>
      </c>
      <c r="C103" s="1" t="s">
        <v>604</v>
      </c>
      <c r="D103" s="7" t="s">
        <v>392</v>
      </c>
      <c r="E103" s="1" t="s">
        <v>605</v>
      </c>
      <c r="F103" s="1">
        <v>37.0</v>
      </c>
      <c r="G103" s="7" t="str">
        <f>vlookup(F103,Teams!A:B,2,false)</f>
        <v>Pullman</v>
      </c>
      <c r="H103" s="1">
        <v>904206.0</v>
      </c>
    </row>
    <row r="104">
      <c r="A104" s="1">
        <v>1041.0</v>
      </c>
      <c r="B104" s="1" t="s">
        <v>203</v>
      </c>
      <c r="C104" s="1" t="s">
        <v>606</v>
      </c>
      <c r="D104" s="7" t="s">
        <v>607</v>
      </c>
      <c r="E104" s="1" t="s">
        <v>608</v>
      </c>
      <c r="F104" s="1">
        <v>17.0</v>
      </c>
      <c r="G104" s="7" t="str">
        <f>vlookup(F104,Teams!A:B,2,false)</f>
        <v>Green Hope</v>
      </c>
      <c r="H104" s="1">
        <v>466224.0</v>
      </c>
    </row>
    <row r="105">
      <c r="A105" s="1">
        <v>1111.0</v>
      </c>
      <c r="B105" s="1" t="s">
        <v>177</v>
      </c>
      <c r="C105" s="1" t="s">
        <v>609</v>
      </c>
      <c r="D105" s="7" t="s">
        <v>610</v>
      </c>
      <c r="E105" s="1" t="s">
        <v>611</v>
      </c>
      <c r="F105" s="1">
        <v>5.0</v>
      </c>
      <c r="G105" s="7" t="str">
        <f>vlookup(F105,Teams!A:B,2,false)</f>
        <v>Brookfield</v>
      </c>
      <c r="H105" s="1">
        <v>449132.0</v>
      </c>
    </row>
    <row r="106">
      <c r="A106" s="1">
        <v>1078.0</v>
      </c>
      <c r="B106" s="1" t="s">
        <v>30</v>
      </c>
      <c r="C106" s="1" t="s">
        <v>612</v>
      </c>
      <c r="D106" s="7" t="s">
        <v>613</v>
      </c>
      <c r="E106" s="1" t="s">
        <v>614</v>
      </c>
      <c r="F106" s="1">
        <v>5.0</v>
      </c>
      <c r="G106" s="7" t="str">
        <f>vlookup(F106,Teams!A:B,2,false)</f>
        <v>Brookfield</v>
      </c>
      <c r="H106" s="1">
        <v>779217.0</v>
      </c>
    </row>
    <row r="107">
      <c r="A107" s="1">
        <v>1122.0</v>
      </c>
      <c r="B107" s="1" t="s">
        <v>57</v>
      </c>
      <c r="C107" s="1" t="s">
        <v>615</v>
      </c>
      <c r="D107" s="7" t="s">
        <v>616</v>
      </c>
      <c r="E107" s="1" t="s">
        <v>617</v>
      </c>
      <c r="F107" s="1">
        <v>44.0</v>
      </c>
      <c r="G107" s="7" t="str">
        <f>vlookup(F107,Teams!A:B,2,false)</f>
        <v>University</v>
      </c>
      <c r="H107" s="1">
        <v>645605.0</v>
      </c>
    </row>
    <row r="108">
      <c r="A108" s="1">
        <v>1090.0</v>
      </c>
      <c r="B108" s="1" t="s">
        <v>62</v>
      </c>
      <c r="C108" s="1" t="s">
        <v>618</v>
      </c>
      <c r="D108" s="7" t="s">
        <v>619</v>
      </c>
      <c r="E108" s="1" t="s">
        <v>620</v>
      </c>
      <c r="F108" s="1">
        <v>14.0</v>
      </c>
      <c r="G108" s="7" t="str">
        <f>vlookup(F108,Teams!A:B,2,false)</f>
        <v>Dulles</v>
      </c>
      <c r="H108" s="1">
        <v>971863.0</v>
      </c>
    </row>
    <row r="109">
      <c r="A109" s="1">
        <v>1166.0</v>
      </c>
      <c r="B109" s="1" t="s">
        <v>76</v>
      </c>
      <c r="C109" s="1" t="s">
        <v>621</v>
      </c>
      <c r="D109" s="7" t="s">
        <v>621</v>
      </c>
      <c r="E109" s="1" t="s">
        <v>622</v>
      </c>
      <c r="F109" s="1">
        <v>34.0</v>
      </c>
      <c r="G109" s="7" t="str">
        <f>vlookup(F109,Teams!A:B,2,false)</f>
        <v>Niskayuna</v>
      </c>
      <c r="H109" s="1">
        <v>402617.0</v>
      </c>
    </row>
    <row r="110">
      <c r="A110" s="1">
        <v>1158.0</v>
      </c>
      <c r="B110" s="1" t="s">
        <v>158</v>
      </c>
      <c r="C110" s="1" t="s">
        <v>623</v>
      </c>
      <c r="D110" s="7" t="s">
        <v>624</v>
      </c>
      <c r="E110" s="1" t="s">
        <v>625</v>
      </c>
      <c r="F110" s="1">
        <v>46.0</v>
      </c>
      <c r="G110" s="7" t="str">
        <f>vlookup(F110,Teams!A:B,2,false)</f>
        <v>Wayzata</v>
      </c>
      <c r="H110" s="1">
        <v>553645.0</v>
      </c>
    </row>
    <row r="111">
      <c r="A111" s="1">
        <v>1258.0</v>
      </c>
      <c r="B111" s="1" t="s">
        <v>121</v>
      </c>
      <c r="C111" s="1" t="s">
        <v>626</v>
      </c>
      <c r="D111" s="7" t="s">
        <v>627</v>
      </c>
      <c r="E111" s="1" t="s">
        <v>628</v>
      </c>
      <c r="F111" s="1">
        <v>8.0</v>
      </c>
      <c r="G111" s="7" t="str">
        <f>vlookup(F111,Teams!A:B,2,false)</f>
        <v>Canyon Crest</v>
      </c>
      <c r="H111" s="1">
        <v>111807.0</v>
      </c>
    </row>
    <row r="112">
      <c r="A112" s="1">
        <v>1205.0</v>
      </c>
      <c r="B112" s="1" t="s">
        <v>123</v>
      </c>
      <c r="C112" s="1" t="s">
        <v>629</v>
      </c>
      <c r="D112" s="7" t="s">
        <v>630</v>
      </c>
      <c r="E112" s="1" t="s">
        <v>631</v>
      </c>
      <c r="F112" s="1">
        <v>8.0</v>
      </c>
      <c r="G112" s="7" t="str">
        <f>vlookup(F112,Teams!A:B,2,false)</f>
        <v>Canyon Crest</v>
      </c>
      <c r="H112" s="1">
        <v>631179.0</v>
      </c>
    </row>
    <row r="113">
      <c r="A113" s="1">
        <v>1139.0</v>
      </c>
      <c r="B113" s="1" t="s">
        <v>220</v>
      </c>
      <c r="C113" s="1" t="s">
        <v>632</v>
      </c>
      <c r="D113" s="7" t="s">
        <v>633</v>
      </c>
      <c r="E113" s="1" t="s">
        <v>634</v>
      </c>
      <c r="F113" s="1">
        <v>31.0</v>
      </c>
      <c r="G113" s="7" t="str">
        <f>vlookup(F113,Teams!A:B,2,false)</f>
        <v>Naperville North</v>
      </c>
      <c r="H113" s="1">
        <v>443639.0</v>
      </c>
    </row>
    <row r="114">
      <c r="A114" s="1">
        <v>1049.0</v>
      </c>
      <c r="B114" s="1" t="s">
        <v>127</v>
      </c>
      <c r="C114" s="1" t="s">
        <v>635</v>
      </c>
      <c r="D114" s="7" t="s">
        <v>636</v>
      </c>
      <c r="E114" s="1" t="s">
        <v>637</v>
      </c>
      <c r="F114" s="1">
        <v>31.0</v>
      </c>
      <c r="G114" s="7" t="str">
        <f>vlookup(F114,Teams!A:B,2,false)</f>
        <v>Naperville North</v>
      </c>
      <c r="H114" s="1">
        <v>550530.0</v>
      </c>
    </row>
    <row r="115">
      <c r="A115" s="1">
        <v>1050.0</v>
      </c>
      <c r="B115" s="1" t="s">
        <v>208</v>
      </c>
      <c r="C115" s="1" t="s">
        <v>638</v>
      </c>
      <c r="D115" s="7" t="s">
        <v>639</v>
      </c>
      <c r="E115" s="1" t="s">
        <v>640</v>
      </c>
      <c r="F115" s="1">
        <v>31.0</v>
      </c>
      <c r="G115" s="7" t="str">
        <f>vlookup(F115,Teams!A:B,2,false)</f>
        <v>Naperville North</v>
      </c>
      <c r="H115" s="1">
        <v>787260.0</v>
      </c>
    </row>
    <row r="116">
      <c r="A116" s="1">
        <v>1056.0</v>
      </c>
      <c r="B116" s="1" t="s">
        <v>126</v>
      </c>
      <c r="C116" s="1" t="s">
        <v>641</v>
      </c>
      <c r="D116" s="7" t="s">
        <v>587</v>
      </c>
      <c r="E116" s="1" t="s">
        <v>642</v>
      </c>
      <c r="F116" s="1">
        <v>31.0</v>
      </c>
      <c r="G116" s="7" t="str">
        <f>vlookup(F116,Teams!A:B,2,false)</f>
        <v>Naperville North</v>
      </c>
      <c r="H116" s="1">
        <v>771296.0</v>
      </c>
    </row>
    <row r="117">
      <c r="A117" s="1">
        <v>1083.0</v>
      </c>
      <c r="B117" s="1" t="s">
        <v>117</v>
      </c>
      <c r="C117" s="1" t="s">
        <v>643</v>
      </c>
      <c r="D117" s="7" t="s">
        <v>644</v>
      </c>
      <c r="E117" s="1" t="s">
        <v>645</v>
      </c>
      <c r="F117" s="1">
        <v>20.0</v>
      </c>
      <c r="G117" s="7" t="str">
        <f>vlookup(F117,Teams!A:B,2,false)</f>
        <v>Interlake B</v>
      </c>
      <c r="H117" s="1">
        <v>534033.0</v>
      </c>
    </row>
    <row r="118">
      <c r="A118" s="1">
        <v>1063.0</v>
      </c>
      <c r="B118" s="1" t="s">
        <v>89</v>
      </c>
      <c r="C118" s="1" t="s">
        <v>646</v>
      </c>
      <c r="D118" s="7" t="s">
        <v>647</v>
      </c>
      <c r="E118" s="1" t="s">
        <v>648</v>
      </c>
      <c r="F118" s="1">
        <v>29.0</v>
      </c>
      <c r="G118" s="7" t="str">
        <f>vlookup(F118,Teams!A:B,2,false)</f>
        <v>MSJ</v>
      </c>
      <c r="H118" s="1">
        <v>404613.0</v>
      </c>
    </row>
    <row r="119">
      <c r="A119" s="1">
        <v>1058.0</v>
      </c>
      <c r="B119" s="1" t="s">
        <v>104</v>
      </c>
      <c r="C119" s="1" t="s">
        <v>649</v>
      </c>
      <c r="D119" s="7" t="s">
        <v>649</v>
      </c>
      <c r="E119" s="1" t="s">
        <v>650</v>
      </c>
      <c r="F119" s="1">
        <v>28.0</v>
      </c>
      <c r="G119" s="7" t="str">
        <f>vlookup(F119,Teams!A:B,2,false)</f>
        <v>Mira Loma</v>
      </c>
      <c r="H119" s="1">
        <v>936654.0</v>
      </c>
    </row>
    <row r="120">
      <c r="A120" s="1">
        <v>1180.0</v>
      </c>
      <c r="B120" s="1" t="s">
        <v>233</v>
      </c>
      <c r="C120" s="1" t="s">
        <v>651</v>
      </c>
      <c r="D120" s="7" t="s">
        <v>652</v>
      </c>
      <c r="E120" s="1" t="s">
        <v>653</v>
      </c>
      <c r="F120" s="1">
        <v>28.0</v>
      </c>
      <c r="G120" s="7" t="str">
        <f>vlookup(F120,Teams!A:B,2,false)</f>
        <v>Mira Loma</v>
      </c>
      <c r="H120" s="1">
        <v>923716.0</v>
      </c>
    </row>
    <row r="121">
      <c r="A121" s="1">
        <v>1249.0</v>
      </c>
      <c r="B121" s="1" t="s">
        <v>107</v>
      </c>
      <c r="C121" s="1" t="s">
        <v>654</v>
      </c>
      <c r="D121" s="7" t="s">
        <v>655</v>
      </c>
      <c r="E121" s="1" t="s">
        <v>656</v>
      </c>
      <c r="F121" s="1">
        <v>28.0</v>
      </c>
      <c r="G121" s="7" t="str">
        <f>vlookup(F121,Teams!A:B,2,false)</f>
        <v>Mira Loma</v>
      </c>
      <c r="H121" s="1">
        <v>842490.0</v>
      </c>
    </row>
    <row r="122">
      <c r="A122" s="1">
        <v>1215.0</v>
      </c>
      <c r="B122" s="1" t="s">
        <v>178</v>
      </c>
      <c r="C122" s="1" t="s">
        <v>657</v>
      </c>
      <c r="D122" s="7" t="s">
        <v>658</v>
      </c>
      <c r="E122" s="1" t="s">
        <v>659</v>
      </c>
      <c r="F122" s="1">
        <v>43.0</v>
      </c>
      <c r="G122" s="7" t="str">
        <f>vlookup(F122,Teams!A:B,2,false)</f>
        <v>Troy</v>
      </c>
      <c r="H122" s="1">
        <v>53388.0</v>
      </c>
    </row>
    <row r="123">
      <c r="A123" s="1">
        <v>1267.0</v>
      </c>
      <c r="B123" s="1" t="s">
        <v>230</v>
      </c>
      <c r="C123" s="1" t="s">
        <v>660</v>
      </c>
      <c r="D123" s="7" t="s">
        <v>661</v>
      </c>
      <c r="E123" s="1" t="s">
        <v>662</v>
      </c>
      <c r="F123" s="1">
        <v>42.0</v>
      </c>
      <c r="G123" s="7" t="str">
        <f>vlookup(F123,Teams!A:B,2,false)</f>
        <v>Tesla STEM</v>
      </c>
      <c r="H123" s="1">
        <v>33601.0</v>
      </c>
    </row>
    <row r="124">
      <c r="A124" s="1">
        <v>1112.0</v>
      </c>
      <c r="B124" s="1" t="s">
        <v>180</v>
      </c>
      <c r="C124" s="1" t="s">
        <v>663</v>
      </c>
      <c r="D124" s="7" t="s">
        <v>664</v>
      </c>
      <c r="E124" s="1" t="s">
        <v>665</v>
      </c>
      <c r="F124" s="1">
        <v>2.0</v>
      </c>
      <c r="G124" s="7" t="str">
        <f>vlookup(F124,Teams!A:B,2,false)</f>
        <v>Blair A</v>
      </c>
      <c r="H124" s="1">
        <v>691111.0</v>
      </c>
    </row>
    <row r="125">
      <c r="A125" s="1">
        <v>1070.0</v>
      </c>
      <c r="B125" s="1" t="s">
        <v>50</v>
      </c>
      <c r="C125" s="1" t="s">
        <v>666</v>
      </c>
      <c r="D125" s="7" t="s">
        <v>667</v>
      </c>
      <c r="E125" s="1" t="s">
        <v>668</v>
      </c>
      <c r="F125" s="1">
        <v>134.0</v>
      </c>
      <c r="G125" s="7" t="str">
        <f>vlookup(F125,Teams!A:B,2,false)</f>
        <v>Iolani</v>
      </c>
      <c r="H125" s="1">
        <v>577965.0</v>
      </c>
    </row>
    <row r="126">
      <c r="A126" s="1">
        <v>1204.0</v>
      </c>
      <c r="B126" s="1" t="s">
        <v>41</v>
      </c>
      <c r="C126" s="1" t="s">
        <v>669</v>
      </c>
      <c r="D126" s="7" t="s">
        <v>670</v>
      </c>
      <c r="E126" s="1" t="s">
        <v>671</v>
      </c>
      <c r="F126" s="1">
        <v>23.0</v>
      </c>
      <c r="G126" s="7" t="str">
        <f>vlookup(F126,Teams!A:B,2,false)</f>
        <v>Lakeside</v>
      </c>
      <c r="H126" s="1">
        <v>725377.0</v>
      </c>
    </row>
    <row r="127">
      <c r="A127" s="1">
        <v>1209.0</v>
      </c>
      <c r="B127" s="1" t="s">
        <v>672</v>
      </c>
      <c r="C127" s="1" t="s">
        <v>673</v>
      </c>
      <c r="D127" s="7" t="s">
        <v>674</v>
      </c>
      <c r="E127" s="1" t="s">
        <v>675</v>
      </c>
      <c r="F127" s="1">
        <v>23.0</v>
      </c>
      <c r="G127" s="7" t="str">
        <f>vlookup(F127,Teams!A:B,2,false)</f>
        <v>Lakeside</v>
      </c>
      <c r="H127" s="1">
        <v>669668.0</v>
      </c>
    </row>
    <row r="128">
      <c r="A128" s="1">
        <v>1218.0</v>
      </c>
      <c r="B128" s="1" t="s">
        <v>676</v>
      </c>
      <c r="C128" s="1" t="s">
        <v>677</v>
      </c>
      <c r="D128" s="26" t="s">
        <v>317</v>
      </c>
      <c r="E128" s="1" t="s">
        <v>678</v>
      </c>
      <c r="F128" s="1">
        <v>23.0</v>
      </c>
      <c r="G128" s="7" t="str">
        <f>vlookup(F128,Teams!A:B,2,false)</f>
        <v>Lakeside</v>
      </c>
      <c r="H128" s="1">
        <v>217765.0</v>
      </c>
    </row>
    <row r="129">
      <c r="A129" s="1">
        <v>1248.0</v>
      </c>
      <c r="B129" s="1" t="s">
        <v>83</v>
      </c>
      <c r="C129" s="1" t="s">
        <v>679</v>
      </c>
      <c r="D129" s="7" t="s">
        <v>680</v>
      </c>
      <c r="E129" s="1" t="s">
        <v>681</v>
      </c>
      <c r="F129" s="1">
        <v>24.0</v>
      </c>
      <c r="G129" s="7" t="str">
        <f>vlookup(F129,Teams!A:B,2,false)</f>
        <v>Lexington A</v>
      </c>
      <c r="H129" s="1">
        <v>652287.0</v>
      </c>
    </row>
    <row r="130">
      <c r="A130" s="1">
        <v>1183.0</v>
      </c>
      <c r="B130" s="1" t="s">
        <v>130</v>
      </c>
      <c r="C130" s="1" t="s">
        <v>682</v>
      </c>
      <c r="D130" s="7" t="s">
        <v>683</v>
      </c>
      <c r="E130" s="1" t="s">
        <v>684</v>
      </c>
      <c r="F130" s="1">
        <v>42.0</v>
      </c>
      <c r="G130" s="7" t="str">
        <f>vlookup(F130,Teams!A:B,2,false)</f>
        <v>Tesla STEM</v>
      </c>
      <c r="H130" s="1">
        <v>887887.0</v>
      </c>
    </row>
    <row r="131">
      <c r="A131" s="1">
        <v>1185.0</v>
      </c>
      <c r="B131" s="1" t="s">
        <v>134</v>
      </c>
      <c r="C131" s="1" t="s">
        <v>685</v>
      </c>
      <c r="D131" s="7" t="s">
        <v>686</v>
      </c>
      <c r="E131" s="1" t="s">
        <v>687</v>
      </c>
      <c r="F131" s="1">
        <v>42.0</v>
      </c>
      <c r="G131" s="7" t="str">
        <f>vlookup(F131,Teams!A:B,2,false)</f>
        <v>Tesla STEM</v>
      </c>
      <c r="H131" s="1">
        <v>950290.0</v>
      </c>
    </row>
    <row r="132">
      <c r="A132" s="1">
        <v>1186.0</v>
      </c>
      <c r="B132" s="1" t="s">
        <v>135</v>
      </c>
      <c r="C132" s="1" t="s">
        <v>688</v>
      </c>
      <c r="D132" s="7" t="s">
        <v>689</v>
      </c>
      <c r="E132" s="1" t="s">
        <v>690</v>
      </c>
      <c r="F132" s="1">
        <v>42.0</v>
      </c>
      <c r="G132" s="7" t="str">
        <f>vlookup(F132,Teams!A:B,2,false)</f>
        <v>Tesla STEM</v>
      </c>
      <c r="H132" s="1">
        <v>250247.0</v>
      </c>
    </row>
    <row r="133">
      <c r="A133" s="1">
        <v>1265.0</v>
      </c>
      <c r="B133" s="1" t="s">
        <v>205</v>
      </c>
      <c r="C133" s="1" t="s">
        <v>691</v>
      </c>
      <c r="D133" s="7" t="s">
        <v>692</v>
      </c>
      <c r="E133" s="1" t="s">
        <v>693</v>
      </c>
      <c r="F133" s="1">
        <v>44.0</v>
      </c>
      <c r="G133" s="7" t="str">
        <f>vlookup(F133,Teams!A:B,2,false)</f>
        <v>University</v>
      </c>
      <c r="H133" s="1">
        <v>643031.0</v>
      </c>
    </row>
    <row r="134">
      <c r="A134" s="1">
        <v>1052.0</v>
      </c>
      <c r="B134" s="1" t="s">
        <v>61</v>
      </c>
      <c r="C134" s="1" t="s">
        <v>694</v>
      </c>
      <c r="D134" s="7" t="s">
        <v>695</v>
      </c>
      <c r="E134" s="1" t="s">
        <v>696</v>
      </c>
      <c r="F134" s="1">
        <v>14.0</v>
      </c>
      <c r="G134" s="7" t="str">
        <f>vlookup(F134,Teams!A:B,2,false)</f>
        <v>Dulles</v>
      </c>
      <c r="H134" s="1">
        <v>373809.0</v>
      </c>
    </row>
    <row r="135">
      <c r="A135" s="1">
        <v>1202.0</v>
      </c>
      <c r="B135" s="1" t="s">
        <v>137</v>
      </c>
      <c r="C135" s="1" t="s">
        <v>697</v>
      </c>
      <c r="D135" s="7" t="s">
        <v>553</v>
      </c>
      <c r="E135" s="1" t="s">
        <v>698</v>
      </c>
      <c r="F135" s="1">
        <v>25.0</v>
      </c>
      <c r="G135" s="7" t="str">
        <f>vlookup(F135,Teams!A:B,2,false)</f>
        <v>Lexington B</v>
      </c>
      <c r="H135" s="1">
        <v>279864.0</v>
      </c>
    </row>
    <row r="136">
      <c r="A136" s="1">
        <v>1226.0</v>
      </c>
      <c r="B136" s="1" t="s">
        <v>34</v>
      </c>
      <c r="C136" s="1" t="s">
        <v>699</v>
      </c>
      <c r="D136" s="7" t="s">
        <v>700</v>
      </c>
      <c r="E136" s="1" t="s">
        <v>701</v>
      </c>
      <c r="F136" s="1">
        <v>33.0</v>
      </c>
      <c r="G136" s="7" t="str">
        <f>vlookup(F136,Teams!A:B,2,false)</f>
        <v>NCSSM B</v>
      </c>
      <c r="H136" s="1">
        <v>926762.0</v>
      </c>
    </row>
    <row r="137">
      <c r="A137" s="1">
        <v>1244.0</v>
      </c>
      <c r="B137" s="1" t="s">
        <v>98</v>
      </c>
      <c r="C137" s="1" t="s">
        <v>702</v>
      </c>
      <c r="D137" s="7" t="s">
        <v>573</v>
      </c>
      <c r="E137" s="1" t="s">
        <v>703</v>
      </c>
      <c r="F137" s="1">
        <v>1.0</v>
      </c>
      <c r="G137" s="7" t="str">
        <f>vlookup(F137,Teams!A:B,2,false)</f>
        <v>ASFA</v>
      </c>
      <c r="H137" s="1">
        <v>46717.0</v>
      </c>
    </row>
    <row r="138">
      <c r="A138" s="1">
        <v>1043.0</v>
      </c>
      <c r="B138" s="1" t="s">
        <v>60</v>
      </c>
      <c r="C138" s="1" t="s">
        <v>667</v>
      </c>
      <c r="D138" s="7" t="s">
        <v>667</v>
      </c>
      <c r="E138" s="1" t="s">
        <v>704</v>
      </c>
      <c r="F138" s="1">
        <v>9.0</v>
      </c>
      <c r="G138" s="7" t="str">
        <f>vlookup(F138,Teams!A:B,2,false)</f>
        <v>Centennial</v>
      </c>
      <c r="H138" s="1">
        <v>509812.0</v>
      </c>
    </row>
    <row r="139">
      <c r="A139" s="1">
        <v>1228.0</v>
      </c>
      <c r="B139" s="1" t="s">
        <v>215</v>
      </c>
      <c r="C139" s="1" t="s">
        <v>705</v>
      </c>
      <c r="D139" s="7" t="s">
        <v>706</v>
      </c>
      <c r="E139" s="1" t="s">
        <v>707</v>
      </c>
      <c r="F139" s="1">
        <v>9.0</v>
      </c>
      <c r="G139" s="7" t="str">
        <f>vlookup(F139,Teams!A:B,2,false)</f>
        <v>Centennial</v>
      </c>
      <c r="H139" s="1">
        <v>515381.0</v>
      </c>
    </row>
    <row r="140">
      <c r="A140" s="1">
        <v>1140.0</v>
      </c>
      <c r="B140" s="1" t="s">
        <v>128</v>
      </c>
      <c r="C140" s="1" t="s">
        <v>708</v>
      </c>
      <c r="D140" s="7" t="s">
        <v>558</v>
      </c>
      <c r="E140" s="1" t="s">
        <v>709</v>
      </c>
      <c r="F140" s="1">
        <v>47.0</v>
      </c>
      <c r="G140" s="7" t="str">
        <f>vlookup(F140,Teams!A:B,2,false)</f>
        <v>Westminster</v>
      </c>
      <c r="H140" s="1">
        <v>726087.0</v>
      </c>
    </row>
    <row r="141">
      <c r="A141" s="1">
        <v>1133.0</v>
      </c>
      <c r="B141" s="1" t="s">
        <v>217</v>
      </c>
      <c r="C141" s="1" t="s">
        <v>710</v>
      </c>
      <c r="D141" s="7" t="s">
        <v>711</v>
      </c>
      <c r="E141" s="1" t="s">
        <v>712</v>
      </c>
      <c r="F141" s="1">
        <v>5.0</v>
      </c>
      <c r="G141" s="7" t="str">
        <f>vlookup(F141,Teams!A:B,2,false)</f>
        <v>Brookfield</v>
      </c>
      <c r="H141" s="1">
        <v>183400.0</v>
      </c>
    </row>
    <row r="142">
      <c r="A142" s="1">
        <v>1087.0</v>
      </c>
      <c r="B142" s="1" t="s">
        <v>45</v>
      </c>
      <c r="C142" s="1" t="s">
        <v>713</v>
      </c>
      <c r="D142" s="7" t="s">
        <v>714</v>
      </c>
      <c r="E142" s="1" t="s">
        <v>715</v>
      </c>
      <c r="F142" s="1">
        <v>6.0</v>
      </c>
      <c r="G142" s="7" t="str">
        <f>vlookup(F142,Teams!A:B,2,false)</f>
        <v>Buchholz A</v>
      </c>
      <c r="H142" s="1">
        <v>37893.0</v>
      </c>
    </row>
    <row r="143">
      <c r="A143" s="1">
        <v>1082.0</v>
      </c>
      <c r="B143" s="1" t="s">
        <v>716</v>
      </c>
      <c r="C143" s="1" t="s">
        <v>717</v>
      </c>
      <c r="D143" s="7" t="s">
        <v>718</v>
      </c>
      <c r="E143" s="1" t="s">
        <v>719</v>
      </c>
      <c r="F143" s="1">
        <v>11.0</v>
      </c>
      <c r="G143" s="7" t="str">
        <f>vlookup(F143,Teams!A:B,2,false)</f>
        <v>Cupertino</v>
      </c>
      <c r="H143" s="1">
        <v>299107.0</v>
      </c>
    </row>
    <row r="144">
      <c r="A144" s="1">
        <v>1084.0</v>
      </c>
      <c r="B144" s="1" t="s">
        <v>136</v>
      </c>
      <c r="C144" s="1" t="s">
        <v>720</v>
      </c>
      <c r="D144" s="7" t="s">
        <v>721</v>
      </c>
      <c r="E144" s="1" t="s">
        <v>722</v>
      </c>
      <c r="F144" s="1">
        <v>11.0</v>
      </c>
      <c r="G144" s="7" t="str">
        <f>vlookup(F144,Teams!A:B,2,false)</f>
        <v>Cupertino</v>
      </c>
      <c r="H144" s="1">
        <v>908402.0</v>
      </c>
    </row>
    <row r="145">
      <c r="A145" s="1">
        <v>1094.0</v>
      </c>
      <c r="B145" s="1" t="s">
        <v>166</v>
      </c>
      <c r="C145" s="1" t="s">
        <v>723</v>
      </c>
      <c r="D145" s="7" t="s">
        <v>404</v>
      </c>
      <c r="E145" s="1" t="s">
        <v>724</v>
      </c>
      <c r="F145" s="1">
        <v>35.0</v>
      </c>
      <c r="G145" s="7" t="str">
        <f>vlookup(F145,Teams!A:B,2,false)</f>
        <v>NoHo</v>
      </c>
      <c r="H145" s="1">
        <v>848438.0</v>
      </c>
    </row>
    <row r="146">
      <c r="A146" s="1">
        <v>1097.0</v>
      </c>
      <c r="B146" s="1" t="s">
        <v>235</v>
      </c>
      <c r="C146" s="1" t="s">
        <v>725</v>
      </c>
      <c r="D146" s="7" t="s">
        <v>553</v>
      </c>
      <c r="E146" s="1" t="s">
        <v>726</v>
      </c>
      <c r="F146" s="1">
        <v>35.0</v>
      </c>
      <c r="G146" s="7" t="str">
        <f>vlookup(F146,Teams!A:B,2,false)</f>
        <v>NoHo</v>
      </c>
      <c r="H146" s="1">
        <v>904658.0</v>
      </c>
    </row>
    <row r="147">
      <c r="A147" s="1">
        <v>1086.0</v>
      </c>
      <c r="B147" s="1" t="s">
        <v>169</v>
      </c>
      <c r="C147" s="1" t="s">
        <v>727</v>
      </c>
      <c r="D147" s="7" t="s">
        <v>728</v>
      </c>
      <c r="E147" s="1" t="s">
        <v>729</v>
      </c>
      <c r="F147" s="1">
        <v>35.0</v>
      </c>
      <c r="G147" s="7" t="str">
        <f>vlookup(F147,Teams!A:B,2,false)</f>
        <v>NoHo</v>
      </c>
      <c r="H147" s="1">
        <v>552057.0</v>
      </c>
    </row>
    <row r="148">
      <c r="A148" s="1">
        <v>1089.0</v>
      </c>
      <c r="B148" s="1" t="s">
        <v>167</v>
      </c>
      <c r="C148" s="1" t="s">
        <v>730</v>
      </c>
      <c r="D148" s="1" t="s">
        <v>731</v>
      </c>
      <c r="E148" s="1" t="s">
        <v>732</v>
      </c>
      <c r="F148" s="1">
        <v>35.0</v>
      </c>
      <c r="G148" s="7" t="str">
        <f>vlookup(F148,Teams!A:B,2,false)</f>
        <v>NoHo</v>
      </c>
      <c r="H148" s="1">
        <v>968906.0</v>
      </c>
    </row>
    <row r="149">
      <c r="A149" s="1">
        <v>1230.0</v>
      </c>
      <c r="B149" s="1" t="s">
        <v>55</v>
      </c>
      <c r="C149" s="1" t="s">
        <v>733</v>
      </c>
      <c r="D149" s="7" t="s">
        <v>667</v>
      </c>
      <c r="E149" s="1" t="s">
        <v>734</v>
      </c>
      <c r="F149" s="1">
        <v>9.0</v>
      </c>
      <c r="G149" s="7" t="str">
        <f>vlookup(F149,Teams!A:B,2,false)</f>
        <v>Centennial</v>
      </c>
      <c r="H149" s="1">
        <v>276946.0</v>
      </c>
    </row>
    <row r="150">
      <c r="A150" s="1">
        <v>1227.0</v>
      </c>
      <c r="B150" s="1" t="s">
        <v>31</v>
      </c>
      <c r="C150" s="1" t="s">
        <v>735</v>
      </c>
      <c r="D150" s="7" t="s">
        <v>736</v>
      </c>
      <c r="E150" s="1" t="s">
        <v>737</v>
      </c>
      <c r="F150" s="1">
        <v>9.0</v>
      </c>
      <c r="G150" s="7" t="str">
        <f>vlookup(F150,Teams!A:B,2,false)</f>
        <v>Centennial</v>
      </c>
      <c r="H150" s="1">
        <v>475885.0</v>
      </c>
    </row>
    <row r="151">
      <c r="A151" s="1">
        <v>1236.0</v>
      </c>
      <c r="B151" s="1" t="s">
        <v>738</v>
      </c>
      <c r="C151" s="1" t="s">
        <v>739</v>
      </c>
      <c r="D151" s="7" t="s">
        <v>739</v>
      </c>
      <c r="E151" s="1" t="s">
        <v>740</v>
      </c>
      <c r="F151" s="1">
        <v>4.0</v>
      </c>
      <c r="G151" s="7" t="str">
        <f>vlookup(F151,Teams!A:B,2,false)</f>
        <v>Blair C</v>
      </c>
      <c r="H151" s="1">
        <v>883158.0</v>
      </c>
    </row>
    <row r="152">
      <c r="A152" s="1">
        <v>1091.0</v>
      </c>
      <c r="B152" s="1" t="s">
        <v>162</v>
      </c>
      <c r="C152" s="1" t="s">
        <v>741</v>
      </c>
      <c r="D152" s="7" t="s">
        <v>742</v>
      </c>
      <c r="E152" s="1" t="s">
        <v>743</v>
      </c>
      <c r="F152" s="1">
        <v>19.0</v>
      </c>
      <c r="G152" s="7" t="str">
        <f>vlookup(F152,Teams!A:B,2,false)</f>
        <v>Interlake A</v>
      </c>
      <c r="H152" s="1">
        <v>664669.0</v>
      </c>
    </row>
    <row r="153">
      <c r="A153" s="1">
        <v>1092.0</v>
      </c>
      <c r="B153" s="1" t="s">
        <v>164</v>
      </c>
      <c r="C153" s="1" t="s">
        <v>744</v>
      </c>
      <c r="D153" s="7" t="s">
        <v>553</v>
      </c>
      <c r="E153" s="1" t="s">
        <v>745</v>
      </c>
      <c r="F153" s="1">
        <v>19.0</v>
      </c>
      <c r="G153" s="7" t="str">
        <f>vlookup(F153,Teams!A:B,2,false)</f>
        <v>Interlake A</v>
      </c>
      <c r="H153" s="1">
        <v>590558.0</v>
      </c>
    </row>
    <row r="154">
      <c r="A154" s="1">
        <v>1262.0</v>
      </c>
      <c r="B154" s="1" t="s">
        <v>196</v>
      </c>
      <c r="C154" s="1" t="s">
        <v>746</v>
      </c>
      <c r="D154" s="7" t="s">
        <v>746</v>
      </c>
      <c r="E154" s="1" t="s">
        <v>747</v>
      </c>
      <c r="F154" s="1">
        <v>16.0</v>
      </c>
      <c r="G154" s="7" t="str">
        <f>vlookup(F154,Teams!A:B,2,false)</f>
        <v>Enloe B</v>
      </c>
      <c r="H154" s="1">
        <v>508229.0</v>
      </c>
    </row>
    <row r="155">
      <c r="A155" s="1">
        <v>1189.0</v>
      </c>
      <c r="B155" s="1" t="s">
        <v>54</v>
      </c>
      <c r="C155" s="1" t="s">
        <v>748</v>
      </c>
      <c r="D155" s="1" t="s">
        <v>749</v>
      </c>
      <c r="E155" s="1" t="s">
        <v>750</v>
      </c>
      <c r="F155" s="1">
        <v>16.0</v>
      </c>
      <c r="G155" s="7" t="str">
        <f>vlookup(F155,Teams!A:B,2,false)</f>
        <v>Enloe B</v>
      </c>
      <c r="H155" s="1">
        <v>708671.0</v>
      </c>
    </row>
    <row r="156">
      <c r="A156" s="1">
        <v>1247.0</v>
      </c>
      <c r="B156" s="1" t="s">
        <v>185</v>
      </c>
      <c r="C156" s="1" t="s">
        <v>751</v>
      </c>
      <c r="D156" s="7" t="s">
        <v>752</v>
      </c>
      <c r="E156" s="1" t="s">
        <v>753</v>
      </c>
      <c r="F156" s="1">
        <v>38.0</v>
      </c>
      <c r="G156" s="7" t="str">
        <f>vlookup(F156,Teams!A:B,2,false)</f>
        <v>RMHS</v>
      </c>
      <c r="H156" s="1">
        <v>884451.0</v>
      </c>
    </row>
    <row r="157">
      <c r="A157" s="1">
        <v>1046.0</v>
      </c>
      <c r="B157" s="1" t="s">
        <v>189</v>
      </c>
      <c r="C157" s="1" t="s">
        <v>754</v>
      </c>
      <c r="D157" s="7" t="s">
        <v>755</v>
      </c>
      <c r="E157" s="1" t="s">
        <v>756</v>
      </c>
      <c r="F157" s="1">
        <v>38.0</v>
      </c>
      <c r="G157" s="7" t="str">
        <f>vlookup(F157,Teams!A:B,2,false)</f>
        <v>RMHS</v>
      </c>
      <c r="H157" s="1">
        <v>152336.0</v>
      </c>
    </row>
    <row r="158">
      <c r="A158" s="1">
        <v>1134.0</v>
      </c>
      <c r="B158" s="1" t="s">
        <v>78</v>
      </c>
      <c r="C158" s="1" t="s">
        <v>757</v>
      </c>
      <c r="D158" s="7" t="s">
        <v>758</v>
      </c>
      <c r="E158" s="1" t="s">
        <v>759</v>
      </c>
      <c r="F158" s="1">
        <v>22.0</v>
      </c>
      <c r="G158" s="7" t="str">
        <f>vlookup(F158,Teams!A:B,2,false)</f>
        <v>Ladue</v>
      </c>
      <c r="H158" s="1">
        <v>165910.0</v>
      </c>
    </row>
    <row r="159">
      <c r="A159" s="1">
        <v>1055.0</v>
      </c>
      <c r="B159" s="1" t="s">
        <v>65</v>
      </c>
      <c r="C159" s="1" t="s">
        <v>760</v>
      </c>
      <c r="D159" s="7" t="s">
        <v>761</v>
      </c>
      <c r="E159" s="1" t="s">
        <v>762</v>
      </c>
      <c r="F159" s="1">
        <v>14.0</v>
      </c>
      <c r="G159" s="7" t="str">
        <f>vlookup(F159,Teams!A:B,2,false)</f>
        <v>Dulles</v>
      </c>
      <c r="H159" s="1">
        <v>482574.0</v>
      </c>
    </row>
    <row r="160">
      <c r="A160" s="1">
        <v>1060.0</v>
      </c>
      <c r="B160" s="1" t="s">
        <v>209</v>
      </c>
      <c r="C160" s="1" t="s">
        <v>763</v>
      </c>
      <c r="D160" s="1" t="s">
        <v>476</v>
      </c>
      <c r="E160" s="1" t="s">
        <v>764</v>
      </c>
      <c r="F160" s="1">
        <v>14.0</v>
      </c>
      <c r="G160" s="7" t="str">
        <f>vlookup(F160,Teams!A:B,2,false)</f>
        <v>Dulles</v>
      </c>
      <c r="H160" s="1">
        <v>441355.0</v>
      </c>
    </row>
    <row r="161">
      <c r="A161" s="1">
        <v>1059.0</v>
      </c>
      <c r="B161" s="1" t="s">
        <v>151</v>
      </c>
      <c r="C161" s="1" t="s">
        <v>765</v>
      </c>
      <c r="D161" s="7" t="s">
        <v>766</v>
      </c>
      <c r="E161" s="1" t="s">
        <v>767</v>
      </c>
      <c r="F161" s="1">
        <v>32.0</v>
      </c>
      <c r="G161" s="7" t="str">
        <f>vlookup(F161,Teams!A:B,2,false)</f>
        <v>NCSSM A</v>
      </c>
      <c r="H161" s="1">
        <v>493980.0</v>
      </c>
    </row>
    <row r="162">
      <c r="A162" s="1">
        <v>1213.0</v>
      </c>
      <c r="B162" s="1" t="s">
        <v>75</v>
      </c>
      <c r="C162" s="1" t="s">
        <v>768</v>
      </c>
      <c r="D162" s="7" t="s">
        <v>769</v>
      </c>
      <c r="E162" s="1" t="s">
        <v>770</v>
      </c>
      <c r="F162" s="1">
        <v>136.0</v>
      </c>
      <c r="G162" s="7" t="str">
        <f>vlookup(F162,Teams!A:B,2,false)</f>
        <v>NoHo B</v>
      </c>
      <c r="H162" s="1">
        <v>266996.0</v>
      </c>
    </row>
    <row r="163">
      <c r="A163" s="1">
        <v>1201.0</v>
      </c>
      <c r="B163" s="1" t="s">
        <v>771</v>
      </c>
      <c r="C163" s="1" t="s">
        <v>772</v>
      </c>
      <c r="D163" s="1" t="s">
        <v>773</v>
      </c>
      <c r="E163" s="1" t="s">
        <v>774</v>
      </c>
      <c r="F163" s="1">
        <v>136.0</v>
      </c>
      <c r="G163" s="7" t="str">
        <f>vlookup(F163,Teams!A:B,2,false)</f>
        <v>NoHo B</v>
      </c>
      <c r="H163" s="1">
        <v>158840.0</v>
      </c>
    </row>
    <row r="164">
      <c r="A164" s="1">
        <v>1206.0</v>
      </c>
      <c r="B164" s="1" t="s">
        <v>212</v>
      </c>
      <c r="C164" s="1" t="s">
        <v>775</v>
      </c>
      <c r="D164" s="7" t="s">
        <v>776</v>
      </c>
      <c r="E164" s="1" t="s">
        <v>777</v>
      </c>
      <c r="F164" s="1">
        <v>136.0</v>
      </c>
      <c r="G164" s="7" t="str">
        <f>vlookup(F164,Teams!A:B,2,false)</f>
        <v>NoHo B</v>
      </c>
      <c r="H164" s="1">
        <v>681283.0</v>
      </c>
    </row>
    <row r="165">
      <c r="A165" s="1">
        <v>1099.0</v>
      </c>
      <c r="B165" s="1" t="s">
        <v>64</v>
      </c>
      <c r="C165" s="1" t="s">
        <v>778</v>
      </c>
      <c r="D165" s="7" t="s">
        <v>779</v>
      </c>
      <c r="E165" s="1" t="s">
        <v>780</v>
      </c>
      <c r="F165" s="1">
        <v>10.0</v>
      </c>
      <c r="G165" s="7" t="str">
        <f>vlookup(F165,Teams!A:B,2,false)</f>
        <v>Collierville</v>
      </c>
      <c r="H165" s="1">
        <v>125804.0</v>
      </c>
    </row>
    <row r="166">
      <c r="A166" s="1">
        <v>1138.0</v>
      </c>
      <c r="B166" s="1" t="s">
        <v>153</v>
      </c>
      <c r="C166" s="1" t="s">
        <v>781</v>
      </c>
      <c r="D166" s="7" t="s">
        <v>782</v>
      </c>
      <c r="E166" s="1" t="s">
        <v>783</v>
      </c>
      <c r="F166" s="1">
        <v>32.0</v>
      </c>
      <c r="G166" s="7" t="str">
        <f>vlookup(F166,Teams!A:B,2,false)</f>
        <v>NCSSM A</v>
      </c>
      <c r="H166" s="1">
        <v>829591.0</v>
      </c>
    </row>
    <row r="167">
      <c r="A167" s="1">
        <v>1187.0</v>
      </c>
      <c r="B167" s="1" t="s">
        <v>155</v>
      </c>
      <c r="C167" s="1" t="s">
        <v>784</v>
      </c>
      <c r="D167" s="7" t="s">
        <v>785</v>
      </c>
      <c r="E167" s="1" t="s">
        <v>786</v>
      </c>
      <c r="F167" s="1">
        <v>32.0</v>
      </c>
      <c r="G167" s="7" t="str">
        <f>vlookup(F167,Teams!A:B,2,false)</f>
        <v>NCSSM A</v>
      </c>
      <c r="H167" s="1">
        <v>525488.0</v>
      </c>
    </row>
    <row r="168">
      <c r="A168" s="1">
        <v>1100.0</v>
      </c>
      <c r="B168" s="1" t="s">
        <v>66</v>
      </c>
      <c r="C168" s="1" t="s">
        <v>787</v>
      </c>
      <c r="D168" s="7" t="s">
        <v>787</v>
      </c>
      <c r="E168" s="1" t="s">
        <v>788</v>
      </c>
      <c r="F168" s="1">
        <v>10.0</v>
      </c>
      <c r="G168" s="7" t="str">
        <f>vlookup(F168,Teams!A:B,2,false)</f>
        <v>Collierville</v>
      </c>
      <c r="H168" s="1">
        <v>709313.0</v>
      </c>
    </row>
    <row r="169">
      <c r="A169" s="1">
        <v>1254.0</v>
      </c>
      <c r="B169" s="1" t="s">
        <v>789</v>
      </c>
      <c r="C169" s="1" t="s">
        <v>790</v>
      </c>
      <c r="D169" s="7" t="s">
        <v>791</v>
      </c>
      <c r="E169" s="1" t="s">
        <v>792</v>
      </c>
      <c r="F169" s="1">
        <v>38.0</v>
      </c>
      <c r="G169" s="7" t="str">
        <f>vlookup(F169,Teams!A:B,2,false)</f>
        <v>RMHS</v>
      </c>
      <c r="H169" s="1">
        <v>49106.0</v>
      </c>
    </row>
    <row r="170">
      <c r="A170" s="1">
        <v>1210.0</v>
      </c>
      <c r="B170" s="1" t="s">
        <v>159</v>
      </c>
      <c r="C170" s="1" t="s">
        <v>793</v>
      </c>
      <c r="D170" s="1" t="s">
        <v>794</v>
      </c>
      <c r="E170" s="1" t="s">
        <v>795</v>
      </c>
      <c r="F170" s="1">
        <v>46.0</v>
      </c>
      <c r="G170" s="7" t="str">
        <f>vlookup(F170,Teams!A:B,2,false)</f>
        <v>Wayzata</v>
      </c>
      <c r="H170" s="1">
        <v>821449.0</v>
      </c>
    </row>
    <row r="171">
      <c r="A171" s="1">
        <v>1065.0</v>
      </c>
      <c r="B171" s="1" t="s">
        <v>226</v>
      </c>
      <c r="C171" s="1" t="s">
        <v>796</v>
      </c>
      <c r="D171" s="7" t="s">
        <v>797</v>
      </c>
      <c r="E171" s="1" t="s">
        <v>798</v>
      </c>
      <c r="F171" s="1">
        <v>31.0</v>
      </c>
      <c r="G171" s="7" t="str">
        <f>vlookup(F171,Teams!A:B,2,false)</f>
        <v>Naperville North</v>
      </c>
      <c r="H171" s="1">
        <v>803474.0</v>
      </c>
    </row>
    <row r="172">
      <c r="A172" s="1">
        <v>1238.0</v>
      </c>
      <c r="B172" s="1" t="s">
        <v>42</v>
      </c>
      <c r="C172" s="1" t="s">
        <v>799</v>
      </c>
      <c r="D172" s="7" t="s">
        <v>800</v>
      </c>
      <c r="E172" s="1" t="s">
        <v>801</v>
      </c>
      <c r="F172" s="1">
        <v>4.0</v>
      </c>
      <c r="G172" s="7" t="str">
        <f>vlookup(F172,Teams!A:B,2,false)</f>
        <v>Blair C</v>
      </c>
      <c r="H172" s="1">
        <v>11838.0</v>
      </c>
    </row>
    <row r="173">
      <c r="A173" s="1">
        <v>1197.0</v>
      </c>
      <c r="B173" s="1" t="s">
        <v>154</v>
      </c>
      <c r="C173" s="1" t="s">
        <v>802</v>
      </c>
      <c r="D173" s="7" t="s">
        <v>392</v>
      </c>
      <c r="E173" s="1" t="s">
        <v>803</v>
      </c>
      <c r="F173" s="1">
        <v>32.0</v>
      </c>
      <c r="G173" s="7" t="str">
        <f>vlookup(F173,Teams!A:B,2,false)</f>
        <v>NCSSM A</v>
      </c>
      <c r="H173" s="1">
        <v>365083.0</v>
      </c>
    </row>
    <row r="174">
      <c r="A174" s="1">
        <v>1131.0</v>
      </c>
      <c r="B174" s="1" t="s">
        <v>175</v>
      </c>
      <c r="C174" s="1" t="s">
        <v>804</v>
      </c>
      <c r="D174" s="7" t="s">
        <v>805</v>
      </c>
      <c r="E174" s="1" t="s">
        <v>806</v>
      </c>
      <c r="F174" s="1">
        <v>43.0</v>
      </c>
      <c r="G174" s="7" t="str">
        <f>vlookup(F174,Teams!A:B,2,false)</f>
        <v>Troy</v>
      </c>
      <c r="H174" s="1">
        <v>138708.0</v>
      </c>
    </row>
    <row r="175">
      <c r="A175" s="1">
        <v>1192.0</v>
      </c>
      <c r="B175" s="1" t="s">
        <v>216</v>
      </c>
      <c r="C175" s="1" t="s">
        <v>807</v>
      </c>
      <c r="D175" s="7" t="s">
        <v>782</v>
      </c>
      <c r="E175" s="1" t="s">
        <v>808</v>
      </c>
      <c r="F175" s="1">
        <v>15.0</v>
      </c>
      <c r="G175" s="7" t="str">
        <f>vlookup(F175,Teams!A:B,2,false)</f>
        <v>Enloe A</v>
      </c>
      <c r="H175" s="1">
        <v>434288.0</v>
      </c>
    </row>
    <row r="176">
      <c r="A176" s="1">
        <v>1155.0</v>
      </c>
      <c r="B176" s="1" t="s">
        <v>105</v>
      </c>
      <c r="C176" s="1" t="s">
        <v>809</v>
      </c>
      <c r="D176" s="7" t="s">
        <v>810</v>
      </c>
      <c r="E176" s="1" t="s">
        <v>811</v>
      </c>
      <c r="F176" s="1">
        <v>15.0</v>
      </c>
      <c r="G176" s="7" t="str">
        <f>vlookup(F176,Teams!A:B,2,false)</f>
        <v>Enloe A</v>
      </c>
      <c r="H176" s="1">
        <v>267523.0</v>
      </c>
    </row>
    <row r="177">
      <c r="A177" s="1">
        <v>1156.0</v>
      </c>
      <c r="B177" s="1" t="s">
        <v>102</v>
      </c>
      <c r="C177" s="1" t="s">
        <v>812</v>
      </c>
      <c r="D177" s="7" t="s">
        <v>813</v>
      </c>
      <c r="E177" s="1" t="s">
        <v>814</v>
      </c>
      <c r="F177" s="1">
        <v>15.0</v>
      </c>
      <c r="G177" s="7" t="str">
        <f>vlookup(F177,Teams!A:B,2,false)</f>
        <v>Enloe A</v>
      </c>
      <c r="H177" s="1">
        <v>41335.0</v>
      </c>
    </row>
    <row r="178">
      <c r="A178" s="1">
        <v>1163.0</v>
      </c>
      <c r="B178" s="1" t="s">
        <v>101</v>
      </c>
      <c r="C178" s="1" t="s">
        <v>815</v>
      </c>
      <c r="D178" s="7" t="s">
        <v>816</v>
      </c>
      <c r="E178" s="1" t="s">
        <v>817</v>
      </c>
      <c r="F178" s="1">
        <v>15.0</v>
      </c>
      <c r="G178" s="7" t="str">
        <f>vlookup(F178,Teams!A:B,2,false)</f>
        <v>Enloe A</v>
      </c>
      <c r="H178" s="1">
        <v>527720.0</v>
      </c>
    </row>
    <row r="179">
      <c r="A179" s="1">
        <v>1222.0</v>
      </c>
      <c r="B179" s="1" t="s">
        <v>199</v>
      </c>
      <c r="C179" s="1" t="s">
        <v>818</v>
      </c>
      <c r="D179" s="7" t="s">
        <v>476</v>
      </c>
      <c r="E179" s="1" t="s">
        <v>819</v>
      </c>
      <c r="F179" s="1">
        <v>134.0</v>
      </c>
      <c r="G179" s="7" t="str">
        <f>vlookup(F179,Teams!A:B,2,false)</f>
        <v>Iolani</v>
      </c>
      <c r="H179" s="1">
        <v>29633.0</v>
      </c>
    </row>
    <row r="180">
      <c r="A180" s="1">
        <v>1200.0</v>
      </c>
      <c r="B180" s="1" t="s">
        <v>122</v>
      </c>
      <c r="C180" s="1" t="s">
        <v>820</v>
      </c>
      <c r="D180" s="7" t="s">
        <v>821</v>
      </c>
      <c r="E180" s="1" t="s">
        <v>822</v>
      </c>
      <c r="F180" s="1">
        <v>20.0</v>
      </c>
      <c r="G180" s="7" t="str">
        <f>vlookup(F180,Teams!A:B,2,false)</f>
        <v>Interlake B</v>
      </c>
      <c r="H180" s="1">
        <v>890080.0</v>
      </c>
    </row>
    <row r="181">
      <c r="A181" s="1">
        <v>1076.0</v>
      </c>
      <c r="B181" s="1" t="s">
        <v>120</v>
      </c>
      <c r="C181" s="1" t="s">
        <v>823</v>
      </c>
      <c r="D181" s="7" t="s">
        <v>824</v>
      </c>
      <c r="E181" s="1" t="s">
        <v>825</v>
      </c>
      <c r="F181" s="1">
        <v>20.0</v>
      </c>
      <c r="G181" s="7" t="str">
        <f>vlookup(F181,Teams!A:B,2,false)</f>
        <v>Interlake B</v>
      </c>
      <c r="H181" s="1">
        <v>140551.0</v>
      </c>
    </row>
    <row r="182">
      <c r="A182" s="1">
        <v>1042.0</v>
      </c>
      <c r="B182" s="1" t="s">
        <v>95</v>
      </c>
      <c r="C182" s="1" t="s">
        <v>826</v>
      </c>
      <c r="D182" s="7" t="s">
        <v>522</v>
      </c>
      <c r="E182" s="1" t="s">
        <v>827</v>
      </c>
      <c r="F182" s="1">
        <v>23.0</v>
      </c>
      <c r="G182" s="7" t="str">
        <f>vlookup(F182,Teams!A:B,2,false)</f>
        <v>Lakeside</v>
      </c>
      <c r="H182" s="1">
        <v>673636.0</v>
      </c>
    </row>
    <row r="183">
      <c r="A183" s="1">
        <v>1252.0</v>
      </c>
      <c r="B183" s="1" t="s">
        <v>828</v>
      </c>
      <c r="C183" s="1" t="s">
        <v>829</v>
      </c>
      <c r="D183" s="7" t="s">
        <v>830</v>
      </c>
      <c r="E183" s="1" t="s">
        <v>831</v>
      </c>
      <c r="F183" s="1">
        <v>36.0</v>
      </c>
      <c r="G183" s="7" t="str">
        <f>vlookup(F183,Teams!A:B,2,false)</f>
        <v>PRISMS</v>
      </c>
      <c r="H183" s="1">
        <v>195135.0</v>
      </c>
    </row>
    <row r="184">
      <c r="A184" s="1">
        <v>1184.0</v>
      </c>
      <c r="B184" s="1" t="s">
        <v>195</v>
      </c>
      <c r="C184" s="1" t="s">
        <v>832</v>
      </c>
      <c r="D184" s="7" t="s">
        <v>833</v>
      </c>
      <c r="E184" s="1" t="s">
        <v>834</v>
      </c>
      <c r="F184" s="1">
        <v>36.0</v>
      </c>
      <c r="G184" s="7" t="str">
        <f>vlookup(F184,Teams!A:B,2,false)</f>
        <v>PRISMS</v>
      </c>
      <c r="H184" s="1">
        <v>38602.0</v>
      </c>
    </row>
    <row r="185">
      <c r="A185" s="1">
        <v>1110.0</v>
      </c>
      <c r="B185" s="1" t="s">
        <v>51</v>
      </c>
      <c r="C185" s="1" t="s">
        <v>835</v>
      </c>
      <c r="D185" s="7" t="s">
        <v>835</v>
      </c>
      <c r="E185" s="1" t="s">
        <v>836</v>
      </c>
      <c r="F185" s="1">
        <v>48.0</v>
      </c>
      <c r="G185" s="7" t="str">
        <f>vlookup(F185,Teams!A:B,2,false)</f>
        <v>WWPN</v>
      </c>
      <c r="H185" s="1">
        <v>933238.0</v>
      </c>
    </row>
    <row r="186">
      <c r="A186" s="1">
        <v>1051.0</v>
      </c>
      <c r="B186" s="1" t="s">
        <v>63</v>
      </c>
      <c r="C186" s="1" t="s">
        <v>317</v>
      </c>
      <c r="D186" s="7" t="s">
        <v>317</v>
      </c>
      <c r="E186" s="1" t="s">
        <v>837</v>
      </c>
      <c r="F186" s="1">
        <v>10.0</v>
      </c>
      <c r="G186" s="7" t="str">
        <f>vlookup(F186,Teams!A:B,2,false)</f>
        <v>Collierville</v>
      </c>
      <c r="H186" s="1">
        <v>625528.0</v>
      </c>
    </row>
    <row r="187">
      <c r="A187" s="1">
        <v>1132.0</v>
      </c>
      <c r="B187" s="1" t="s">
        <v>187</v>
      </c>
      <c r="C187" s="1" t="s">
        <v>838</v>
      </c>
      <c r="D187" s="7" t="s">
        <v>839</v>
      </c>
      <c r="E187" s="1" t="s">
        <v>840</v>
      </c>
      <c r="F187" s="1">
        <v>45.0</v>
      </c>
      <c r="G187" s="7" t="str">
        <f>vlookup(F187,Teams!A:B,2,false)</f>
        <v>Venice</v>
      </c>
      <c r="H187" s="1">
        <v>802515.0</v>
      </c>
    </row>
    <row r="188">
      <c r="A188" s="1">
        <v>1072.0</v>
      </c>
      <c r="B188" s="1" t="s">
        <v>163</v>
      </c>
      <c r="C188" s="1" t="s">
        <v>841</v>
      </c>
      <c r="D188" s="7" t="s">
        <v>842</v>
      </c>
      <c r="E188" s="1" t="s">
        <v>843</v>
      </c>
      <c r="F188" s="1">
        <v>46.0</v>
      </c>
      <c r="G188" s="7" t="str">
        <f>vlookup(F188,Teams!A:B,2,false)</f>
        <v>Wayzata</v>
      </c>
      <c r="H188" s="1">
        <v>656267.0</v>
      </c>
    </row>
    <row r="189">
      <c r="A189" s="1">
        <v>1053.0</v>
      </c>
      <c r="B189" s="1" t="s">
        <v>124</v>
      </c>
      <c r="C189" s="1" t="s">
        <v>844</v>
      </c>
      <c r="D189" s="7" t="s">
        <v>404</v>
      </c>
      <c r="E189" s="1" t="s">
        <v>845</v>
      </c>
      <c r="F189" s="1">
        <v>8.0</v>
      </c>
      <c r="G189" s="7" t="str">
        <f>vlookup(F189,Teams!A:B,2,false)</f>
        <v>Canyon Crest</v>
      </c>
      <c r="H189" s="1">
        <v>827009.0</v>
      </c>
    </row>
    <row r="190">
      <c r="A190" s="1">
        <v>1142.0</v>
      </c>
      <c r="B190" s="1" t="s">
        <v>149</v>
      </c>
      <c r="C190" s="1" t="s">
        <v>846</v>
      </c>
      <c r="D190" s="7" t="s">
        <v>847</v>
      </c>
      <c r="E190" s="1" t="s">
        <v>848</v>
      </c>
      <c r="F190" s="1">
        <v>135.0</v>
      </c>
      <c r="G190" s="7" t="str">
        <f>vlookup(F190,Teams!A:B,2,false)</f>
        <v>AHS Broward</v>
      </c>
      <c r="H190" s="1">
        <v>118737.0</v>
      </c>
    </row>
    <row r="191">
      <c r="A191" s="1">
        <v>1175.0</v>
      </c>
      <c r="B191" s="1" t="s">
        <v>148</v>
      </c>
      <c r="C191" s="1" t="s">
        <v>849</v>
      </c>
      <c r="D191" s="7" t="s">
        <v>850</v>
      </c>
      <c r="E191" s="1" t="s">
        <v>851</v>
      </c>
      <c r="F191" s="1">
        <v>21.0</v>
      </c>
      <c r="G191" s="7" t="str">
        <f>vlookup(F191,Teams!A:B,2,false)</f>
        <v>JP Stevens</v>
      </c>
      <c r="H191" s="1">
        <v>383015.0</v>
      </c>
    </row>
    <row r="192">
      <c r="A192" s="1">
        <v>1240.0</v>
      </c>
      <c r="B192" s="1" t="s">
        <v>170</v>
      </c>
      <c r="C192" s="1" t="s">
        <v>852</v>
      </c>
      <c r="D192" s="7" t="s">
        <v>853</v>
      </c>
      <c r="E192" s="1" t="s">
        <v>854</v>
      </c>
      <c r="F192" s="1">
        <v>40.0</v>
      </c>
      <c r="G192" s="7" t="str">
        <f>vlookup(F192,Teams!A:B,2,false)</f>
        <v>Seven Lakes</v>
      </c>
      <c r="H192" s="1">
        <v>809685.0</v>
      </c>
    </row>
    <row r="193">
      <c r="A193" s="1">
        <v>1257.0</v>
      </c>
      <c r="B193" s="1" t="s">
        <v>82</v>
      </c>
      <c r="C193" s="1" t="s">
        <v>855</v>
      </c>
      <c r="D193" s="7" t="s">
        <v>522</v>
      </c>
      <c r="E193" s="1" t="s">
        <v>856</v>
      </c>
      <c r="F193" s="1">
        <v>22.0</v>
      </c>
      <c r="G193" s="7" t="str">
        <f>vlookup(F193,Teams!A:B,2,false)</f>
        <v>Ladue</v>
      </c>
      <c r="H193" s="1">
        <v>672588.0</v>
      </c>
    </row>
    <row r="194">
      <c r="A194" s="1">
        <v>1220.0</v>
      </c>
      <c r="B194" s="1" t="s">
        <v>52</v>
      </c>
      <c r="C194" s="1" t="s">
        <v>857</v>
      </c>
      <c r="D194" s="7" t="s">
        <v>858</v>
      </c>
      <c r="E194" s="1" t="s">
        <v>859</v>
      </c>
      <c r="F194" s="1">
        <v>134.0</v>
      </c>
      <c r="G194" s="7" t="str">
        <f>vlookup(F194,Teams!A:B,2,false)</f>
        <v>Iolani</v>
      </c>
      <c r="H194" s="1">
        <v>223089.0</v>
      </c>
    </row>
    <row r="195">
      <c r="A195" s="1">
        <v>1256.0</v>
      </c>
      <c r="B195" s="1" t="s">
        <v>119</v>
      </c>
      <c r="C195" s="1" t="s">
        <v>860</v>
      </c>
      <c r="D195" s="7" t="s">
        <v>861</v>
      </c>
      <c r="E195" s="1" t="s">
        <v>862</v>
      </c>
      <c r="F195" s="1">
        <v>20.0</v>
      </c>
      <c r="G195" s="7" t="str">
        <f>vlookup(F195,Teams!A:B,2,false)</f>
        <v>Interlake B</v>
      </c>
      <c r="H195" s="1">
        <v>285248.0</v>
      </c>
    </row>
    <row r="196">
      <c r="A196" s="1">
        <v>1255.0</v>
      </c>
      <c r="B196" s="1" t="s">
        <v>144</v>
      </c>
      <c r="C196" s="1" t="s">
        <v>863</v>
      </c>
      <c r="D196" s="7" t="s">
        <v>864</v>
      </c>
      <c r="E196" s="1" t="s">
        <v>865</v>
      </c>
      <c r="F196" s="1">
        <v>25.0</v>
      </c>
      <c r="G196" s="7" t="str">
        <f>vlookup(F196,Teams!A:B,2,false)</f>
        <v>Lexington B</v>
      </c>
      <c r="H196" s="1">
        <v>586724.0</v>
      </c>
    </row>
    <row r="197">
      <c r="A197" s="1">
        <v>1081.0</v>
      </c>
      <c r="B197" s="1" t="s">
        <v>202</v>
      </c>
      <c r="C197" s="1" t="s">
        <v>866</v>
      </c>
      <c r="D197" s="7" t="s">
        <v>867</v>
      </c>
      <c r="E197" s="1" t="s">
        <v>868</v>
      </c>
      <c r="F197" s="1">
        <v>26.0</v>
      </c>
      <c r="G197" s="7" t="str">
        <f>vlookup(F197,Teams!A:B,2,false)</f>
        <v>Lynbrook</v>
      </c>
      <c r="H197" s="1">
        <v>495756.0</v>
      </c>
    </row>
    <row r="198">
      <c r="A198" s="1">
        <v>1207.0</v>
      </c>
      <c r="B198" s="1" t="s">
        <v>116</v>
      </c>
      <c r="C198" s="1" t="s">
        <v>869</v>
      </c>
      <c r="D198" s="7" t="s">
        <v>870</v>
      </c>
      <c r="E198" s="1" t="s">
        <v>871</v>
      </c>
      <c r="F198" s="1">
        <v>37.0</v>
      </c>
      <c r="G198" s="7" t="str">
        <f>vlookup(F198,Teams!A:B,2,false)</f>
        <v>Pullman</v>
      </c>
      <c r="H198" s="1">
        <v>107830.0</v>
      </c>
    </row>
    <row r="199">
      <c r="A199" s="1">
        <v>1153.0</v>
      </c>
      <c r="B199" s="1" t="s">
        <v>100</v>
      </c>
      <c r="C199" s="1" t="s">
        <v>872</v>
      </c>
      <c r="D199" s="7" t="s">
        <v>873</v>
      </c>
      <c r="E199" s="1" t="s">
        <v>874</v>
      </c>
      <c r="F199" s="1">
        <v>1.0</v>
      </c>
      <c r="G199" s="7" t="str">
        <f>vlookup(F199,Teams!A:B,2,false)</f>
        <v>ASFA</v>
      </c>
      <c r="H199" s="1">
        <v>107705.0</v>
      </c>
    </row>
    <row r="200">
      <c r="A200" s="1">
        <v>1229.0</v>
      </c>
      <c r="B200" s="1" t="s">
        <v>225</v>
      </c>
      <c r="C200" s="1" t="s">
        <v>875</v>
      </c>
      <c r="D200" s="7" t="s">
        <v>876</v>
      </c>
      <c r="E200" s="1" t="s">
        <v>877</v>
      </c>
      <c r="F200" s="1">
        <v>9.0</v>
      </c>
      <c r="G200" s="7" t="str">
        <f>vlookup(F200,Teams!A:B,2,false)</f>
        <v>Centennial</v>
      </c>
      <c r="H200" s="1">
        <v>466368.0</v>
      </c>
    </row>
    <row r="201">
      <c r="A201" s="1">
        <v>1208.0</v>
      </c>
      <c r="B201" s="1" t="s">
        <v>114</v>
      </c>
      <c r="C201" s="1" t="s">
        <v>878</v>
      </c>
      <c r="D201" s="7" t="s">
        <v>864</v>
      </c>
      <c r="E201" s="1" t="s">
        <v>879</v>
      </c>
      <c r="F201" s="1">
        <v>37.0</v>
      </c>
      <c r="G201" s="7" t="str">
        <f>vlookup(F201,Teams!A:B,2,false)</f>
        <v>Pullman</v>
      </c>
      <c r="H201" s="1">
        <v>944462.0</v>
      </c>
    </row>
    <row r="202">
      <c r="A202" s="1">
        <v>1069.0</v>
      </c>
      <c r="B202" s="1" t="s">
        <v>46</v>
      </c>
      <c r="C202" s="1" t="s">
        <v>880</v>
      </c>
      <c r="D202" s="7" t="s">
        <v>881</v>
      </c>
      <c r="E202" s="1" t="s">
        <v>882</v>
      </c>
      <c r="F202" s="1">
        <v>48.0</v>
      </c>
      <c r="G202" s="7" t="str">
        <f>vlookup(F202,Teams!A:B,2,false)</f>
        <v>WWPN</v>
      </c>
      <c r="H202" s="1">
        <v>775170.0</v>
      </c>
    </row>
    <row r="203">
      <c r="A203" s="1">
        <v>1173.0</v>
      </c>
      <c r="B203" s="1" t="s">
        <v>49</v>
      </c>
      <c r="C203" s="1" t="s">
        <v>883</v>
      </c>
      <c r="D203" s="1" t="s">
        <v>596</v>
      </c>
      <c r="E203" s="1" t="s">
        <v>884</v>
      </c>
      <c r="F203" s="1">
        <v>48.0</v>
      </c>
      <c r="G203" s="7" t="str">
        <f>vlookup(F203,Teams!A:B,2,false)</f>
        <v>WWPN</v>
      </c>
      <c r="H203" s="1">
        <v>785090.0</v>
      </c>
    </row>
    <row r="204">
      <c r="A204" s="1">
        <v>1125.0</v>
      </c>
      <c r="B204" s="1" t="s">
        <v>145</v>
      </c>
      <c r="C204" s="1" t="s">
        <v>885</v>
      </c>
      <c r="D204" s="7" t="s">
        <v>886</v>
      </c>
      <c r="E204" s="1" t="s">
        <v>887</v>
      </c>
      <c r="F204" s="1">
        <v>135.0</v>
      </c>
      <c r="G204" s="7" t="str">
        <f>vlookup(F204,Teams!A:B,2,false)</f>
        <v>AHS Broward</v>
      </c>
      <c r="H204" s="1">
        <v>619598.0</v>
      </c>
    </row>
    <row r="205">
      <c r="A205" s="1">
        <v>1128.0</v>
      </c>
      <c r="B205" s="1" t="s">
        <v>201</v>
      </c>
      <c r="C205" s="1" t="s">
        <v>888</v>
      </c>
      <c r="D205" s="7" t="s">
        <v>889</v>
      </c>
      <c r="E205" s="1" t="s">
        <v>890</v>
      </c>
      <c r="F205" s="1">
        <v>135.0</v>
      </c>
      <c r="G205" s="7" t="str">
        <f>vlookup(F205,Teams!A:B,2,false)</f>
        <v>AHS Broward</v>
      </c>
      <c r="H205" s="1">
        <v>36878.0</v>
      </c>
    </row>
    <row r="206">
      <c r="A206" s="1">
        <v>1129.0</v>
      </c>
      <c r="B206" s="1" t="s">
        <v>150</v>
      </c>
      <c r="C206" s="1" t="s">
        <v>891</v>
      </c>
      <c r="D206" s="7" t="s">
        <v>892</v>
      </c>
      <c r="E206" s="1" t="s">
        <v>893</v>
      </c>
      <c r="F206" s="1">
        <v>135.0</v>
      </c>
      <c r="G206" s="7" t="str">
        <f>vlookup(F206,Teams!A:B,2,false)</f>
        <v>AHS Broward</v>
      </c>
      <c r="H206" s="1">
        <v>771688.0</v>
      </c>
    </row>
    <row r="207">
      <c r="A207" s="1">
        <v>1241.0</v>
      </c>
      <c r="B207" s="1" t="s">
        <v>172</v>
      </c>
      <c r="C207" s="1" t="s">
        <v>894</v>
      </c>
      <c r="D207" s="7" t="s">
        <v>895</v>
      </c>
      <c r="E207" s="1" t="s">
        <v>896</v>
      </c>
      <c r="F207" s="1">
        <v>40.0</v>
      </c>
      <c r="G207" s="7" t="str">
        <f>vlookup(F207,Teams!A:B,2,false)</f>
        <v>Seven Lakes</v>
      </c>
      <c r="H207" s="1">
        <v>424992.0</v>
      </c>
    </row>
    <row r="208">
      <c r="A208" s="1">
        <v>1164.0</v>
      </c>
      <c r="B208" s="1" t="s">
        <v>210</v>
      </c>
      <c r="C208" s="1" t="s">
        <v>897</v>
      </c>
      <c r="D208" s="7" t="s">
        <v>898</v>
      </c>
      <c r="E208" s="1" t="s">
        <v>899</v>
      </c>
      <c r="F208" s="1">
        <v>40.0</v>
      </c>
      <c r="G208" s="7" t="str">
        <f>vlookup(F208,Teams!A:B,2,false)</f>
        <v>Seven Lakes</v>
      </c>
      <c r="H208" s="1">
        <v>964206.0</v>
      </c>
    </row>
    <row r="209">
      <c r="A209" s="1">
        <v>1071.0</v>
      </c>
      <c r="B209" s="1" t="s">
        <v>81</v>
      </c>
      <c r="C209" s="1" t="s">
        <v>900</v>
      </c>
      <c r="D209" s="7" t="s">
        <v>901</v>
      </c>
      <c r="E209" s="1" t="s">
        <v>902</v>
      </c>
      <c r="F209" s="1">
        <v>22.0</v>
      </c>
      <c r="G209" s="7" t="str">
        <f>vlookup(F209,Teams!A:B,2,false)</f>
        <v>Ladue</v>
      </c>
      <c r="H209" s="1">
        <v>590063.0</v>
      </c>
    </row>
    <row r="210">
      <c r="A210" s="1">
        <v>1161.0</v>
      </c>
      <c r="B210" s="1" t="s">
        <v>73</v>
      </c>
      <c r="C210" s="1" t="s">
        <v>903</v>
      </c>
      <c r="D210" s="1" t="s">
        <v>904</v>
      </c>
      <c r="E210" s="1" t="s">
        <v>905</v>
      </c>
      <c r="F210" s="1">
        <v>27.0</v>
      </c>
      <c r="G210" s="7" t="str">
        <f>vlookup(F210,Teams!A:B,2,false)</f>
        <v>Middleton</v>
      </c>
      <c r="H210" s="1">
        <v>195145.0</v>
      </c>
    </row>
    <row r="211">
      <c r="A211" s="1">
        <v>1171.0</v>
      </c>
      <c r="B211" s="1" t="s">
        <v>72</v>
      </c>
      <c r="C211" s="1" t="s">
        <v>906</v>
      </c>
      <c r="D211" s="7" t="s">
        <v>338</v>
      </c>
      <c r="E211" s="1" t="s">
        <v>907</v>
      </c>
      <c r="F211" s="1">
        <v>27.0</v>
      </c>
      <c r="G211" s="7" t="str">
        <f>vlookup(F211,Teams!A:B,2,false)</f>
        <v>Middleton</v>
      </c>
      <c r="H211" s="1">
        <v>790144.0</v>
      </c>
    </row>
    <row r="212">
      <c r="A212" s="1">
        <v>1162.0</v>
      </c>
      <c r="B212" s="1" t="s">
        <v>71</v>
      </c>
      <c r="C212" s="1" t="s">
        <v>908</v>
      </c>
      <c r="D212" s="7" t="s">
        <v>909</v>
      </c>
      <c r="E212" s="1" t="s">
        <v>910</v>
      </c>
      <c r="F212" s="1">
        <v>34.0</v>
      </c>
      <c r="G212" s="7" t="str">
        <f>vlookup(F212,Teams!A:B,2,false)</f>
        <v>Niskayuna</v>
      </c>
      <c r="H212" s="1">
        <v>801050.0</v>
      </c>
    </row>
    <row r="213">
      <c r="A213" s="1">
        <v>1165.0</v>
      </c>
      <c r="B213" s="1" t="s">
        <v>74</v>
      </c>
      <c r="C213" s="1" t="s">
        <v>911</v>
      </c>
      <c r="D213" s="7" t="s">
        <v>423</v>
      </c>
      <c r="E213" s="1" t="s">
        <v>912</v>
      </c>
      <c r="F213" s="1">
        <v>34.0</v>
      </c>
      <c r="G213" s="7" t="str">
        <f>vlookup(F213,Teams!A:B,2,false)</f>
        <v>Niskayuna</v>
      </c>
      <c r="H213" s="1">
        <v>242867.0</v>
      </c>
    </row>
    <row r="214">
      <c r="A214" s="1">
        <v>1169.0</v>
      </c>
      <c r="B214" s="1" t="s">
        <v>913</v>
      </c>
      <c r="C214" s="1" t="s">
        <v>419</v>
      </c>
      <c r="D214" s="1" t="s">
        <v>404</v>
      </c>
      <c r="E214" s="1" t="s">
        <v>914</v>
      </c>
      <c r="F214" s="1">
        <v>34.0</v>
      </c>
      <c r="G214" s="7" t="str">
        <f>vlookup(F214,Teams!A:B,2,false)</f>
        <v>Niskayuna</v>
      </c>
      <c r="H214" s="1">
        <v>530140.0</v>
      </c>
    </row>
    <row r="215">
      <c r="A215" s="1">
        <v>1242.0</v>
      </c>
      <c r="B215" s="1" t="s">
        <v>43</v>
      </c>
      <c r="C215" s="1" t="s">
        <v>915</v>
      </c>
      <c r="D215" s="7" t="s">
        <v>739</v>
      </c>
      <c r="E215" s="1" t="s">
        <v>916</v>
      </c>
      <c r="F215" s="1">
        <v>4.0</v>
      </c>
      <c r="G215" s="7" t="str">
        <f>vlookup(F215,Teams!A:B,2,false)</f>
        <v>Blair C</v>
      </c>
      <c r="H215" s="1">
        <v>348350.0</v>
      </c>
    </row>
    <row r="216">
      <c r="A216" s="1">
        <v>1077.0</v>
      </c>
      <c r="B216" s="1" t="s">
        <v>44</v>
      </c>
      <c r="C216" s="1" t="s">
        <v>917</v>
      </c>
      <c r="D216" s="7" t="s">
        <v>918</v>
      </c>
      <c r="E216" s="1" t="s">
        <v>919</v>
      </c>
      <c r="F216" s="1">
        <v>6.0</v>
      </c>
      <c r="G216" s="7" t="str">
        <f>vlookup(F216,Teams!A:B,2,false)</f>
        <v>Buchholz A</v>
      </c>
      <c r="H216" s="1">
        <v>843069.0</v>
      </c>
    </row>
    <row r="217">
      <c r="A217" s="1">
        <v>1259.0</v>
      </c>
      <c r="B217" s="1" t="s">
        <v>131</v>
      </c>
      <c r="C217" s="1" t="s">
        <v>518</v>
      </c>
      <c r="D217" s="7" t="s">
        <v>519</v>
      </c>
      <c r="E217" s="1" t="s">
        <v>920</v>
      </c>
      <c r="F217" s="1">
        <v>11.0</v>
      </c>
      <c r="G217" s="7" t="str">
        <f>vlookup(F217,Teams!A:B,2,false)</f>
        <v>Cupertino</v>
      </c>
      <c r="H217" s="1">
        <v>216789.0</v>
      </c>
    </row>
    <row r="218">
      <c r="A218" s="1">
        <v>1079.0</v>
      </c>
      <c r="B218" s="1" t="s">
        <v>132</v>
      </c>
      <c r="C218" s="1" t="s">
        <v>921</v>
      </c>
      <c r="D218" s="7" t="s">
        <v>922</v>
      </c>
      <c r="E218" s="1" t="s">
        <v>923</v>
      </c>
      <c r="F218" s="1">
        <v>11.0</v>
      </c>
      <c r="G218" s="7" t="str">
        <f>vlookup(F218,Teams!A:B,2,false)</f>
        <v>Cupertino</v>
      </c>
      <c r="H218" s="1">
        <v>658192.0</v>
      </c>
    </row>
    <row r="219">
      <c r="A219" s="1">
        <v>1061.0</v>
      </c>
      <c r="B219" s="1" t="s">
        <v>36</v>
      </c>
      <c r="C219" s="1" t="s">
        <v>924</v>
      </c>
      <c r="D219" s="7" t="s">
        <v>389</v>
      </c>
      <c r="E219" s="1" t="s">
        <v>925</v>
      </c>
      <c r="F219" s="1">
        <v>33.0</v>
      </c>
      <c r="G219" s="7" t="str">
        <f>vlookup(F219,Teams!A:B,2,false)</f>
        <v>NCSSM B</v>
      </c>
      <c r="H219" s="1">
        <v>442625.0</v>
      </c>
    </row>
    <row r="220">
      <c r="A220" s="1">
        <v>1231.0</v>
      </c>
      <c r="B220" s="1" t="s">
        <v>926</v>
      </c>
      <c r="C220" s="1" t="s">
        <v>915</v>
      </c>
      <c r="D220" s="7" t="s">
        <v>739</v>
      </c>
      <c r="E220" s="1" t="s">
        <v>927</v>
      </c>
      <c r="F220" s="1">
        <v>3.0</v>
      </c>
      <c r="G220" s="7" t="str">
        <f>vlookup(F220,Teams!A:B,2,false)</f>
        <v>Blair B</v>
      </c>
      <c r="H220" s="1">
        <v>295091.0</v>
      </c>
    </row>
    <row r="221">
      <c r="A221" s="1">
        <v>1160.0</v>
      </c>
      <c r="B221" s="1" t="s">
        <v>33</v>
      </c>
      <c r="C221" s="1" t="s">
        <v>928</v>
      </c>
      <c r="D221" s="7" t="s">
        <v>929</v>
      </c>
      <c r="E221" s="1" t="s">
        <v>930</v>
      </c>
      <c r="F221" s="1">
        <v>12.0</v>
      </c>
      <c r="G221" s="7" t="str">
        <f>vlookup(F221,Teams!A:B,2,false)</f>
        <v>Davidson</v>
      </c>
      <c r="H221" s="1">
        <v>613070.0</v>
      </c>
    </row>
    <row r="222">
      <c r="A222" s="1">
        <v>1168.0</v>
      </c>
      <c r="B222" s="1" t="s">
        <v>133</v>
      </c>
      <c r="C222" s="1" t="s">
        <v>931</v>
      </c>
      <c r="D222" s="7" t="s">
        <v>739</v>
      </c>
      <c r="E222" s="1" t="s">
        <v>932</v>
      </c>
      <c r="F222" s="1">
        <v>42.0</v>
      </c>
      <c r="G222" s="7" t="str">
        <f>vlookup(F222,Teams!A:B,2,false)</f>
        <v>Tesla STEM</v>
      </c>
      <c r="H222" s="1">
        <v>288151.0</v>
      </c>
    </row>
  </sheetData>
  <drawing r:id="rId1"/>
</worksheet>
</file>